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drawings/drawing2.xml" ContentType="application/vnd.openxmlformats-officedocument.drawing+xml"/>
  <Override PartName="/xl/customProperty16.bin" ContentType="application/vnd.openxmlformats-officedocument.spreadsheetml.customProperty"/>
  <Override PartName="/xl/customProperty17.bin" ContentType="application/vnd.openxmlformats-officedocument.spreadsheetml.customProperty"/>
  <Override PartName="/xl/drawings/drawing3.xml" ContentType="application/vnd.openxmlformats-officedocument.drawing+xml"/>
  <Override PartName="/xl/customProperty18.bin" ContentType="application/vnd.openxmlformats-officedocument.spreadsheetml.customProperty"/>
  <Override PartName="/xl/customProperty19.bin" ContentType="application/vnd.openxmlformats-officedocument.spreadsheetml.customProperty"/>
  <Override PartName="/xl/drawings/drawing4.xml" ContentType="application/vnd.openxmlformats-officedocument.drawing+xml"/>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updateLinks="always" codeName="ThisWorkbook" defaultThemeVersion="124226"/>
  <mc:AlternateContent xmlns:mc="http://schemas.openxmlformats.org/markup-compatibility/2006">
    <mc:Choice Requires="x15">
      <x15ac:absPath xmlns:x15ac="http://schemas.microsoft.com/office/spreadsheetml/2010/11/ac" url="https://sap.sharepoint.com/teams/GTLC430/Shared Documents/FOSS Scans/"/>
    </mc:Choice>
  </mc:AlternateContent>
  <xr:revisionPtr revIDLastSave="0" documentId="8_{A4F7AE2B-ABDE-4B1D-A6AF-6B30E81EBB59}" xr6:coauthVersionLast="47" xr6:coauthVersionMax="47" xr10:uidLastSave="{00000000-0000-0000-0000-000000000000}"/>
  <bookViews>
    <workbookView xWindow="-110" yWindow="-110" windowWidth="19420" windowHeight="11500" firstSheet="4" activeTab="4" xr2:uid="{00000000-000D-0000-FFFF-FFFF00000000}"/>
  </bookViews>
  <sheets>
    <sheet name="Global IP Scan Kanban Board" sheetId="12" state="hidden" r:id="rId1"/>
    <sheet name="Data" sheetId="15" state="hidden" r:id="rId2"/>
    <sheet name="Data Validation" sheetId="19" r:id="rId3"/>
    <sheet name="Sheet1" sheetId="47" r:id="rId4"/>
    <sheet name="Active Scans" sheetId="40" r:id="rId5"/>
    <sheet name="Wiki" sheetId="18" r:id="rId6"/>
    <sheet name="2023_P3 IP Scan Removal" sheetId="44" r:id="rId7"/>
    <sheet name="2022_P3 IP Scan Removal" sheetId="41" r:id="rId8"/>
    <sheet name="2024 Done" sheetId="45" r:id="rId9"/>
    <sheet name="2025 Done" sheetId="46" r:id="rId10"/>
    <sheet name="2023 Done" sheetId="43" r:id="rId11"/>
    <sheet name="2022 Done" sheetId="42" r:id="rId12"/>
    <sheet name="2021_P3 IP Scan Removal" sheetId="39" r:id="rId13"/>
    <sheet name="Done 2021" sheetId="38" r:id="rId14"/>
    <sheet name="Done 2020" sheetId="36" r:id="rId15"/>
    <sheet name="2020_P3 IP Scan Removal" sheetId="37" r:id="rId16"/>
    <sheet name="2019_P3 IP Scan Removal" sheetId="35" r:id="rId17"/>
    <sheet name="Done 2019" sheetId="33" r:id="rId18"/>
    <sheet name="2017-Mar2019_P3 IP Scan Removal" sheetId="34" r:id="rId19"/>
    <sheet name="Done 2018" sheetId="32" r:id="rId20"/>
    <sheet name="2017_P3 IP Scan Removal" sheetId="23" r:id="rId21"/>
    <sheet name="Scan Stats" sheetId="22" r:id="rId22"/>
    <sheet name="Done 2016" sheetId="24" r:id="rId23"/>
    <sheet name="Done - 2017" sheetId="21" r:id="rId24"/>
    <sheet name="Onetime_Completed_2015" sheetId="25" r:id="rId25"/>
    <sheet name="Watertight_Completed_2015" sheetId="26" r:id="rId26"/>
    <sheet name="Onetime_Completed_2014" sheetId="27" r:id="rId27"/>
    <sheet name="Watertight_Completed_2014" sheetId="28" r:id="rId28"/>
    <sheet name="Onetime_Completed_2013" sheetId="29" r:id="rId29"/>
    <sheet name="Watertight_Completed_2013" sheetId="30" r:id="rId30"/>
  </sheets>
  <definedNames>
    <definedName name="_xlnm._FilterDatabase" localSheetId="20" hidden="1">'2017_P3 IP Scan Removal'!$A$1:$S$25</definedName>
    <definedName name="_xlnm._FilterDatabase" localSheetId="18" hidden="1">'2017-Mar2019_P3 IP Scan Removal'!$A$1:$AG$1</definedName>
    <definedName name="_xlnm._FilterDatabase" localSheetId="16" hidden="1">'2019_P3 IP Scan Removal'!$A$1:$AG$49</definedName>
    <definedName name="_xlnm._FilterDatabase" localSheetId="15" hidden="1">'2020_P3 IP Scan Removal'!$A$1:$AG$20</definedName>
    <definedName name="_xlnm._FilterDatabase" localSheetId="11" hidden="1">'2022 Done'!$A$1:$AM$331</definedName>
    <definedName name="_xlnm._FilterDatabase" localSheetId="10" hidden="1">'2023 Done'!$A$1:$AM$365</definedName>
    <definedName name="_xlnm._FilterDatabase" localSheetId="8" hidden="1">'2024 Done'!$A$1:$AO$392</definedName>
    <definedName name="_xlnm._FilterDatabase" localSheetId="9" hidden="1">'2025 Done'!$A$1:$AS$323</definedName>
    <definedName name="_xlnm._FilterDatabase" localSheetId="2" hidden="1">'Data Validation'!$A$1:$V$102</definedName>
    <definedName name="_xlnm._FilterDatabase" localSheetId="23" hidden="1">'Done - 2017'!$A$1:$V$589</definedName>
    <definedName name="_xlnm._FilterDatabase" localSheetId="22" hidden="1">'Done 2016'!$A$1:$V$306</definedName>
    <definedName name="_xlnm._FilterDatabase" localSheetId="19" hidden="1">'Done 2018'!$A$1:$AD$301</definedName>
    <definedName name="_xlnm._FilterDatabase" localSheetId="17" hidden="1">'Done 2019'!$A$1:$AG$257</definedName>
    <definedName name="_xlnm._FilterDatabase" localSheetId="14" hidden="1">'Done 2020'!$A$1:$AJ$178</definedName>
    <definedName name="_xlnm._FilterDatabase" localSheetId="13" hidden="1">'Done 2021'!$A$1:$XEZ$285</definedName>
    <definedName name="_xlnm._FilterDatabase" localSheetId="28" hidden="1">Onetime_Completed_2013!$A$1:$M$1876</definedName>
    <definedName name="_xlnm._FilterDatabase" localSheetId="26" hidden="1">Onetime_Completed_2014!$A$1:$M$3046</definedName>
    <definedName name="_xlnm._FilterDatabase" localSheetId="24" hidden="1">Onetime_Completed_2015!$A$1:$L$2236</definedName>
    <definedName name="_xlnm._FilterDatabase" localSheetId="29" hidden="1">Watertight_Completed_2013!$A$1:$P$1133</definedName>
    <definedName name="_xlnm._FilterDatabase" localSheetId="27" hidden="1">Watertight_Completed_2014!$A$1:$P$2251</definedName>
    <definedName name="_xlnm._FilterDatabase" localSheetId="25" hidden="1">Watertight_Completed_2015!$A$1:$O$3042</definedName>
    <definedName name="_xlnm._FilterDatabase" localSheetId="5" hidden="1">Wiki!$A$1:$H$222</definedName>
    <definedName name="_xlnm._FilterDatabase" localSheetId="4" hidden="1">'Active Scans'!$A$1:$AT$434</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434" i="40" l="1"/>
  <c r="AD434" i="40"/>
  <c r="AN432" i="40"/>
  <c r="AG432" i="40"/>
  <c r="AE432" i="40"/>
  <c r="AD432" i="40"/>
  <c r="AN431" i="40"/>
  <c r="AD431" i="40"/>
  <c r="AN430" i="40"/>
  <c r="AD430" i="40"/>
  <c r="AN429" i="40"/>
  <c r="AD429" i="40"/>
  <c r="AN428" i="40"/>
  <c r="AD428" i="40"/>
  <c r="AN427" i="40"/>
  <c r="AG427" i="40"/>
  <c r="AE427" i="40"/>
  <c r="AD427" i="40"/>
  <c r="B427" i="40"/>
  <c r="AN426" i="40"/>
  <c r="AD426" i="40"/>
  <c r="AE424" i="40"/>
  <c r="AE393" i="40"/>
  <c r="AN423" i="40"/>
  <c r="AG423" i="40"/>
  <c r="AE423" i="40"/>
  <c r="AD423" i="40"/>
  <c r="AN420" i="40"/>
  <c r="AG420" i="40"/>
  <c r="AE420" i="40"/>
  <c r="AD420" i="40"/>
  <c r="B420" i="40"/>
  <c r="AD419" i="40"/>
  <c r="AE419" i="40"/>
  <c r="AD418" i="40"/>
  <c r="AE418" i="40"/>
  <c r="AG418" i="40"/>
  <c r="AN418" i="40"/>
  <c r="AN417" i="40"/>
  <c r="AG417" i="40"/>
  <c r="AE417" i="40"/>
  <c r="AD417" i="40"/>
  <c r="B417" i="40"/>
  <c r="AN416" i="40"/>
  <c r="AG416" i="40"/>
  <c r="AE416" i="40"/>
  <c r="AD416" i="40"/>
  <c r="B416" i="40"/>
  <c r="AN13" i="47"/>
  <c r="AH13" i="47"/>
  <c r="AD13" i="47"/>
  <c r="B13" i="47"/>
  <c r="AN414" i="40"/>
  <c r="AG414" i="40"/>
  <c r="AE414" i="40"/>
  <c r="AD414" i="40"/>
  <c r="B414" i="40"/>
  <c r="AE413" i="40"/>
  <c r="AD413" i="40"/>
  <c r="AN412" i="40"/>
  <c r="AG412" i="40"/>
  <c r="AE412" i="40"/>
  <c r="AD412" i="40"/>
  <c r="B412" i="40"/>
  <c r="AN411" i="40"/>
  <c r="AD411" i="40"/>
  <c r="AD408" i="40"/>
  <c r="AE408" i="40"/>
  <c r="AG408" i="40"/>
  <c r="AN408" i="40"/>
  <c r="B408" i="40"/>
  <c r="AN407" i="40"/>
  <c r="AG407" i="40"/>
  <c r="AE407" i="40"/>
  <c r="AD407" i="40"/>
  <c r="B407" i="40"/>
  <c r="AD406" i="40"/>
  <c r="AE406" i="40"/>
  <c r="AG406" i="40"/>
  <c r="AN406" i="40"/>
  <c r="B406" i="40"/>
  <c r="AN405" i="40"/>
  <c r="AD405" i="40"/>
  <c r="AN401" i="40"/>
  <c r="AD401" i="40"/>
  <c r="AN399" i="40"/>
  <c r="AG399" i="40"/>
  <c r="AE399" i="40"/>
  <c r="AD399" i="40"/>
  <c r="AN398" i="40"/>
  <c r="AG398" i="40"/>
  <c r="AE398" i="40"/>
  <c r="AD398" i="40"/>
  <c r="AE396" i="40"/>
  <c r="AE395" i="40"/>
  <c r="AE394" i="40"/>
  <c r="AN70" i="40"/>
  <c r="AD70" i="40"/>
  <c r="B70" i="40"/>
  <c r="AN55" i="40"/>
  <c r="AG55" i="40"/>
  <c r="AE55" i="40"/>
  <c r="AD55" i="40"/>
  <c r="B55" i="40"/>
  <c r="AN74" i="40"/>
  <c r="AG74" i="40"/>
  <c r="AE74" i="40"/>
  <c r="AD74" i="40"/>
  <c r="B301" i="40"/>
  <c r="AN301" i="40"/>
  <c r="AD301" i="40"/>
  <c r="AN71" i="40"/>
  <c r="AD71" i="40"/>
  <c r="AN320" i="40"/>
  <c r="AG320" i="40"/>
  <c r="AE320" i="40"/>
  <c r="AD320" i="40"/>
  <c r="B320" i="40"/>
  <c r="AN316" i="40"/>
  <c r="AD316" i="40"/>
  <c r="AN315" i="40"/>
  <c r="AD315" i="40"/>
  <c r="AN50" i="40"/>
  <c r="AD50" i="40"/>
  <c r="AN105" i="40"/>
  <c r="AD105" i="40"/>
  <c r="AN308" i="40"/>
  <c r="AD308" i="40"/>
  <c r="AD305" i="40"/>
  <c r="AN305" i="40"/>
  <c r="AD300" i="40"/>
  <c r="AE300" i="40"/>
  <c r="AG300" i="40"/>
  <c r="AN300" i="40"/>
  <c r="B300" i="40"/>
  <c r="AN53" i="40"/>
  <c r="AG53" i="40"/>
  <c r="AE53" i="40"/>
  <c r="AD53" i="40"/>
  <c r="B53" i="40"/>
  <c r="AN321" i="40"/>
  <c r="AD321" i="40"/>
  <c r="AN298" i="40"/>
  <c r="AD298" i="40"/>
  <c r="AN52" i="40"/>
  <c r="AG52" i="40"/>
  <c r="AE52" i="40"/>
  <c r="AD52" i="40"/>
  <c r="B52" i="40"/>
  <c r="AN61" i="40"/>
  <c r="AG61" i="40"/>
  <c r="AE61" i="40"/>
  <c r="AD61" i="40"/>
  <c r="AN319" i="40"/>
  <c r="AG319" i="40"/>
  <c r="AE319" i="40"/>
  <c r="AD319" i="40"/>
  <c r="B319" i="40"/>
  <c r="AN310" i="40"/>
  <c r="AG310" i="40"/>
  <c r="AE310" i="40"/>
  <c r="AD310" i="40"/>
  <c r="B310" i="40"/>
  <c r="AN37" i="40"/>
  <c r="AG37" i="40"/>
  <c r="AE37" i="40"/>
  <c r="AD37" i="40"/>
  <c r="B37" i="40"/>
  <c r="AN29" i="40"/>
  <c r="AG29" i="40"/>
  <c r="AE29" i="40"/>
  <c r="AD29" i="40"/>
  <c r="B29" i="40"/>
  <c r="AN20" i="40"/>
  <c r="AG20" i="40"/>
  <c r="AE20" i="40"/>
  <c r="AD20" i="40"/>
  <c r="B20" i="40"/>
  <c r="AN11" i="40"/>
  <c r="AG11" i="40"/>
  <c r="AE11" i="40"/>
  <c r="AD11" i="40"/>
  <c r="B11" i="40"/>
  <c r="AN318" i="40"/>
  <c r="AG318" i="40"/>
  <c r="AE318" i="40"/>
  <c r="AD318" i="40"/>
  <c r="B318" i="40"/>
  <c r="AN36" i="40"/>
  <c r="AG36" i="40"/>
  <c r="AE36" i="40"/>
  <c r="AD36" i="40"/>
  <c r="B36" i="40"/>
  <c r="AN28" i="40"/>
  <c r="AG28" i="40"/>
  <c r="AE28" i="40"/>
  <c r="AD28" i="40"/>
  <c r="B28" i="40"/>
  <c r="AN19" i="40"/>
  <c r="AG19" i="40"/>
  <c r="AE19" i="40"/>
  <c r="AD19" i="40"/>
  <c r="B19" i="40"/>
  <c r="AN10" i="40"/>
  <c r="AG10" i="40"/>
  <c r="AE10" i="40"/>
  <c r="AD10" i="40"/>
  <c r="B10" i="40"/>
  <c r="AN317" i="40"/>
  <c r="AG317" i="40"/>
  <c r="AE317" i="40"/>
  <c r="AD317" i="40"/>
  <c r="B317" i="40"/>
  <c r="AN48" i="40"/>
  <c r="AG48" i="40"/>
  <c r="AE48" i="40"/>
  <c r="AD48" i="40"/>
  <c r="B48" i="40"/>
  <c r="AN46" i="40"/>
  <c r="AG46" i="40"/>
  <c r="AE46" i="40"/>
  <c r="AD46" i="40"/>
  <c r="B46" i="40"/>
  <c r="AN43" i="40"/>
  <c r="AG43" i="40"/>
  <c r="AE43" i="40"/>
  <c r="AD43" i="40"/>
  <c r="B43" i="40"/>
  <c r="AN35" i="40"/>
  <c r="AG35" i="40"/>
  <c r="AE35" i="40"/>
  <c r="AD35" i="40"/>
  <c r="B35" i="40"/>
  <c r="AN22" i="40"/>
  <c r="AG22" i="40"/>
  <c r="AE22" i="40"/>
  <c r="AD22" i="40"/>
  <c r="B22" i="40"/>
  <c r="AN8" i="40"/>
  <c r="AG8" i="40"/>
  <c r="AE8" i="40"/>
  <c r="AD8" i="40"/>
  <c r="B8" i="40"/>
  <c r="AN47" i="40"/>
  <c r="AG47" i="40"/>
  <c r="AE47" i="40"/>
  <c r="AD47" i="40"/>
  <c r="B47" i="40"/>
  <c r="AN45" i="40"/>
  <c r="AG45" i="40"/>
  <c r="AE45" i="40"/>
  <c r="AD45" i="40"/>
  <c r="B45" i="40"/>
  <c r="AN42" i="40"/>
  <c r="AG42" i="40"/>
  <c r="AE42" i="40"/>
  <c r="AD42" i="40"/>
  <c r="B42" i="40"/>
  <c r="AN34" i="40"/>
  <c r="AG34" i="40"/>
  <c r="AE34" i="40"/>
  <c r="AD34" i="40"/>
  <c r="B34" i="40"/>
  <c r="AN21" i="40"/>
  <c r="AG21" i="40"/>
  <c r="AE21" i="40"/>
  <c r="AD21" i="40"/>
  <c r="B21" i="40"/>
  <c r="AN7" i="40"/>
  <c r="AG7" i="40"/>
  <c r="AE7" i="40"/>
  <c r="AD7" i="40"/>
  <c r="B7" i="40"/>
  <c r="B14" i="40"/>
  <c r="AD14" i="40"/>
  <c r="AE14" i="40"/>
  <c r="AG14" i="40"/>
  <c r="AN14" i="40"/>
  <c r="AN392" i="40"/>
  <c r="AG392" i="40"/>
  <c r="AE392" i="40"/>
  <c r="AD392" i="40"/>
  <c r="B392" i="40"/>
  <c r="AN57" i="40"/>
  <c r="AG57" i="40"/>
  <c r="AE57" i="40"/>
  <c r="AD57" i="40"/>
  <c r="B57" i="40"/>
  <c r="AN294" i="40"/>
  <c r="AG294" i="40"/>
  <c r="AE294" i="40"/>
  <c r="AD294" i="40"/>
  <c r="B294" i="40"/>
  <c r="AN56" i="40"/>
  <c r="AG56" i="40"/>
  <c r="AE56" i="40"/>
  <c r="AD56" i="40"/>
  <c r="B56" i="40"/>
  <c r="AN290" i="40"/>
  <c r="AG290" i="40"/>
  <c r="AE290" i="40"/>
  <c r="AD290" i="40"/>
  <c r="B290" i="40"/>
  <c r="AN128" i="40"/>
  <c r="AG128" i="40"/>
  <c r="AE128" i="40"/>
  <c r="AD128" i="40"/>
  <c r="B128" i="40"/>
  <c r="AN130" i="40"/>
  <c r="AG130" i="40"/>
  <c r="AE130" i="40"/>
  <c r="AD130" i="40"/>
  <c r="AN286" i="40"/>
  <c r="AD286" i="40"/>
  <c r="AN283" i="40"/>
  <c r="AD283" i="40"/>
  <c r="AD270" i="40"/>
  <c r="AN270" i="40"/>
  <c r="AN282" i="40"/>
  <c r="AG282" i="40"/>
  <c r="AE282" i="40"/>
  <c r="AD282" i="40"/>
  <c r="B282" i="40"/>
  <c r="AN281" i="40"/>
  <c r="AG281" i="40"/>
  <c r="AE281" i="40"/>
  <c r="AD281" i="40"/>
  <c r="B281" i="40"/>
  <c r="AN103" i="40"/>
  <c r="AG103" i="40"/>
  <c r="AE103" i="40"/>
  <c r="AD103" i="40"/>
  <c r="B103" i="40"/>
  <c r="AN280" i="40"/>
  <c r="AG280" i="40"/>
  <c r="AE280" i="40"/>
  <c r="AD280" i="40"/>
  <c r="B280" i="40"/>
  <c r="AN279" i="40"/>
  <c r="AG279" i="40"/>
  <c r="AE279" i="40"/>
  <c r="AD279" i="40"/>
  <c r="B279" i="40"/>
  <c r="AN66" i="40"/>
  <c r="AG66" i="40"/>
  <c r="AE66" i="40"/>
  <c r="AD66" i="40"/>
  <c r="B66" i="40"/>
  <c r="AN293" i="40"/>
  <c r="AG293" i="40"/>
  <c r="AE293" i="40"/>
  <c r="AD293" i="40"/>
  <c r="B293" i="40"/>
  <c r="AN313" i="40"/>
  <c r="AD313" i="40"/>
  <c r="AN292" i="40"/>
  <c r="AG292" i="40"/>
  <c r="AE292" i="40"/>
  <c r="AD292" i="40"/>
  <c r="B292" i="40"/>
  <c r="AN67" i="40"/>
  <c r="AG67" i="40"/>
  <c r="AE67" i="40"/>
  <c r="AD67" i="40"/>
  <c r="B67" i="40"/>
  <c r="AD51" i="40"/>
  <c r="AE51" i="40"/>
  <c r="AG51" i="40"/>
  <c r="AN51" i="40"/>
  <c r="B51" i="40"/>
  <c r="AD85" i="40"/>
  <c r="AN85" i="40"/>
  <c r="AN307" i="40"/>
  <c r="AG307" i="40"/>
  <c r="AE307" i="40"/>
  <c r="AD307" i="40"/>
  <c r="B307" i="40"/>
  <c r="AN382" i="40"/>
  <c r="AG382" i="40"/>
  <c r="AE382" i="40"/>
  <c r="AD382" i="40"/>
  <c r="B382" i="40"/>
  <c r="AN78" i="40"/>
  <c r="AD78" i="40"/>
  <c r="AN342" i="40"/>
  <c r="AG342" i="40"/>
  <c r="AE342" i="40"/>
  <c r="AD342" i="40"/>
  <c r="B342" i="40"/>
  <c r="AN341" i="40"/>
  <c r="AD341" i="40"/>
  <c r="AN284" i="40"/>
  <c r="AD284" i="40"/>
  <c r="AN377" i="40"/>
  <c r="AD377" i="40"/>
  <c r="AN287" i="40"/>
  <c r="AG287" i="40"/>
  <c r="AE287" i="40"/>
  <c r="AD287" i="40"/>
  <c r="B287" i="40"/>
  <c r="AN101" i="40"/>
  <c r="AG101" i="40"/>
  <c r="AE101" i="40"/>
  <c r="AD101" i="40"/>
  <c r="B101" i="40"/>
  <c r="AE267" i="40"/>
  <c r="AN340" i="40"/>
  <c r="AG340" i="40"/>
  <c r="AE340" i="40"/>
  <c r="AD340" i="40"/>
  <c r="B340" i="40"/>
  <c r="B276" i="40"/>
  <c r="AE274" i="40"/>
  <c r="AE266" i="40"/>
  <c r="AE265" i="40"/>
  <c r="B275" i="40"/>
  <c r="AN261" i="40"/>
  <c r="AD261" i="40"/>
  <c r="AN381" i="40"/>
  <c r="AD381" i="40"/>
  <c r="AN269" i="40"/>
  <c r="AD269" i="40"/>
  <c r="AN264" i="40"/>
  <c r="AG264" i="40"/>
  <c r="AE264" i="40"/>
  <c r="AD264" i="40"/>
  <c r="B264" i="40"/>
  <c r="AN263" i="40"/>
  <c r="AG263" i="40"/>
  <c r="AE263" i="40"/>
  <c r="AD263" i="40"/>
  <c r="B263" i="40"/>
  <c r="AN370" i="40"/>
  <c r="AG370" i="40"/>
  <c r="AE370" i="40"/>
  <c r="AD370" i="40"/>
  <c r="B370" i="40"/>
  <c r="AN125" i="40"/>
  <c r="AE125" i="40"/>
  <c r="AD125" i="40"/>
  <c r="B312" i="40"/>
  <c r="AD312" i="40"/>
  <c r="AE312" i="40"/>
  <c r="AG312" i="40"/>
  <c r="AN312" i="40"/>
  <c r="B311" i="40"/>
  <c r="AD311" i="40"/>
  <c r="AE311" i="40"/>
  <c r="AG311" i="40"/>
  <c r="AN311" i="40"/>
  <c r="AD32" i="40"/>
  <c r="AE32" i="40"/>
  <c r="B32" i="40"/>
  <c r="AD25" i="40"/>
  <c r="AE25" i="40"/>
  <c r="B25" i="40"/>
  <c r="AD16" i="40"/>
  <c r="AE16" i="40"/>
  <c r="B16" i="40"/>
  <c r="AD72" i="40"/>
  <c r="AE72" i="40"/>
  <c r="B72" i="40"/>
  <c r="AD40" i="40"/>
  <c r="AE40" i="40"/>
  <c r="B40" i="40"/>
  <c r="AD60" i="40"/>
  <c r="AE60" i="40"/>
  <c r="AG60" i="40"/>
  <c r="AN60" i="40"/>
  <c r="B60" i="40"/>
  <c r="AD59" i="40"/>
  <c r="AE59" i="40"/>
  <c r="AG59" i="40"/>
  <c r="AN59" i="40"/>
  <c r="B59" i="40"/>
  <c r="AD58" i="40"/>
  <c r="AE58" i="40"/>
  <c r="AG58" i="40"/>
  <c r="AN58" i="40"/>
  <c r="B58" i="40"/>
  <c r="AD383" i="40"/>
  <c r="AE383" i="40"/>
  <c r="AG383" i="40"/>
  <c r="AN383" i="40"/>
  <c r="B383" i="40"/>
  <c r="AD380" i="40"/>
  <c r="AE380" i="40"/>
  <c r="AG380" i="40"/>
  <c r="AN380" i="40"/>
  <c r="B380" i="40"/>
  <c r="AD376" i="40"/>
  <c r="AE376" i="40"/>
  <c r="AG376" i="40"/>
  <c r="AN376" i="40"/>
  <c r="B376" i="40"/>
  <c r="AN80" i="40"/>
  <c r="AD260" i="40"/>
  <c r="AE260" i="40"/>
  <c r="AG260" i="40"/>
  <c r="AN260" i="40"/>
  <c r="B260" i="40"/>
  <c r="AD343" i="40"/>
  <c r="AE343" i="40"/>
  <c r="AG343" i="40"/>
  <c r="AN343" i="40"/>
  <c r="B343" i="40"/>
  <c r="AN336" i="40"/>
  <c r="AD336" i="40"/>
  <c r="AN338" i="40"/>
  <c r="AG338" i="40"/>
  <c r="AE338" i="40"/>
  <c r="AD338" i="40"/>
  <c r="B338" i="40"/>
  <c r="AN249" i="40"/>
  <c r="AG249" i="40"/>
  <c r="AE249" i="40"/>
  <c r="AD249" i="40"/>
  <c r="B249" i="40"/>
  <c r="AN250" i="40"/>
  <c r="AG250" i="40"/>
  <c r="AE250" i="40"/>
  <c r="AD250" i="40"/>
  <c r="B250" i="40"/>
  <c r="AN255" i="40"/>
  <c r="AD255" i="40"/>
  <c r="AN236" i="40"/>
  <c r="AD236" i="40"/>
  <c r="AE100" i="40"/>
  <c r="AN247" i="40"/>
  <c r="AG247" i="40"/>
  <c r="AE247" i="40"/>
  <c r="AD247" i="40"/>
  <c r="AN367" i="40"/>
  <c r="AG367" i="40"/>
  <c r="AE367" i="40"/>
  <c r="AD367" i="40"/>
  <c r="B367" i="40"/>
  <c r="AN122" i="40"/>
  <c r="AG122" i="40"/>
  <c r="AE122" i="40"/>
  <c r="AD122" i="40"/>
  <c r="B122" i="40"/>
  <c r="AN121" i="40"/>
  <c r="AG121" i="40"/>
  <c r="AE121" i="40"/>
  <c r="AD121" i="40"/>
  <c r="B121" i="40"/>
  <c r="AN68" i="40"/>
  <c r="AG68" i="40"/>
  <c r="AE68" i="40"/>
  <c r="AD68" i="40"/>
  <c r="B68" i="40"/>
  <c r="AN245" i="40"/>
  <c r="AG245" i="40"/>
  <c r="AE245" i="40"/>
  <c r="AD245" i="40"/>
  <c r="B245" i="40"/>
  <c r="AN233" i="40"/>
  <c r="AG233" i="40"/>
  <c r="AE233" i="40"/>
  <c r="AD233" i="40"/>
  <c r="AN232" i="40"/>
  <c r="AG232" i="40"/>
  <c r="AE232" i="40"/>
  <c r="AD232" i="40"/>
  <c r="AN226" i="40"/>
  <c r="AG226" i="40"/>
  <c r="AE226" i="40"/>
  <c r="AD226" i="40"/>
  <c r="B226" i="40"/>
  <c r="AN334" i="40"/>
  <c r="AG334" i="40"/>
  <c r="AE334" i="40"/>
  <c r="AD334" i="40"/>
  <c r="B334" i="40"/>
  <c r="AN240" i="40"/>
  <c r="AG240" i="40"/>
  <c r="AE240" i="40"/>
  <c r="AD240" i="40"/>
  <c r="B240" i="40"/>
  <c r="AN239" i="40"/>
  <c r="AG239" i="40"/>
  <c r="AE239" i="40"/>
  <c r="AD239" i="40"/>
  <c r="B239" i="40"/>
  <c r="AN234" i="40"/>
  <c r="AD234" i="40"/>
  <c r="AN84" i="40"/>
  <c r="AG84" i="40"/>
  <c r="AE84" i="40"/>
  <c r="AD84" i="40"/>
  <c r="B84" i="40"/>
  <c r="AN238" i="40"/>
  <c r="AD238" i="40"/>
  <c r="AN237" i="40"/>
  <c r="AD237" i="40"/>
  <c r="AN374" i="40"/>
  <c r="AG374" i="40"/>
  <c r="AE374" i="40"/>
  <c r="AD374" i="40"/>
  <c r="B374" i="40"/>
  <c r="AN375" i="40"/>
  <c r="AG375" i="40"/>
  <c r="AE375" i="40"/>
  <c r="AD375" i="40"/>
  <c r="B375" i="40"/>
  <c r="AN94" i="40"/>
  <c r="AG94" i="40"/>
  <c r="AE94" i="40"/>
  <c r="AD94" i="40"/>
  <c r="B94" i="40"/>
  <c r="AN229" i="40"/>
  <c r="AG229" i="40"/>
  <c r="AE229" i="40"/>
  <c r="AD229" i="40"/>
  <c r="AN277" i="40"/>
  <c r="AE277" i="40"/>
  <c r="AD277" i="40"/>
  <c r="AN228" i="40"/>
  <c r="AG228" i="40"/>
  <c r="AE228" i="40"/>
  <c r="AD228" i="40"/>
  <c r="AD120" i="40"/>
  <c r="AE120" i="40"/>
  <c r="AN120" i="40"/>
  <c r="AD227" i="40"/>
  <c r="AN227" i="40"/>
  <c r="AD365" i="40"/>
  <c r="AN365" i="40"/>
  <c r="AN49" i="40"/>
  <c r="AG49" i="40"/>
  <c r="AE49" i="40"/>
  <c r="AD49" i="40"/>
  <c r="B49" i="40"/>
  <c r="AN39" i="40"/>
  <c r="AG39" i="40"/>
  <c r="AE39" i="40"/>
  <c r="AN33" i="40"/>
  <c r="AG33" i="40"/>
  <c r="AE33" i="40"/>
  <c r="AD33" i="40"/>
  <c r="AN31" i="40"/>
  <c r="AG31" i="40"/>
  <c r="AE31" i="40"/>
  <c r="AD31" i="40"/>
  <c r="AN26" i="40"/>
  <c r="AG26" i="40"/>
  <c r="AE26" i="40"/>
  <c r="AD26" i="40"/>
  <c r="AN24" i="40"/>
  <c r="AG24" i="40"/>
  <c r="AE24" i="40"/>
  <c r="AD24" i="40"/>
  <c r="AN17" i="40"/>
  <c r="AG17" i="40"/>
  <c r="AE17" i="40"/>
  <c r="AD17" i="40"/>
  <c r="AN15" i="40"/>
  <c r="AG15" i="40"/>
  <c r="AE15" i="40"/>
  <c r="AD15" i="40"/>
  <c r="AN9" i="40"/>
  <c r="AG9" i="40"/>
  <c r="AE9" i="40"/>
  <c r="AD9" i="40"/>
  <c r="AN69" i="40"/>
  <c r="AG69" i="40"/>
  <c r="AE69" i="40"/>
  <c r="AD69" i="40"/>
  <c r="AN302" i="40"/>
  <c r="AG302" i="40"/>
  <c r="AE302" i="40"/>
  <c r="AD302" i="40"/>
  <c r="AN295" i="40"/>
  <c r="AG295" i="40"/>
  <c r="AE295" i="40"/>
  <c r="AD295" i="40"/>
  <c r="AN285" i="40"/>
  <c r="AG285" i="40"/>
  <c r="AE285" i="40"/>
  <c r="AD285" i="40"/>
  <c r="AN273" i="40"/>
  <c r="AG273" i="40"/>
  <c r="AE273" i="40"/>
  <c r="AD273" i="40"/>
  <c r="AN259" i="40"/>
  <c r="AG259" i="40"/>
  <c r="AE259" i="40"/>
  <c r="AD259" i="40"/>
  <c r="AN248" i="40"/>
  <c r="AG248" i="40"/>
  <c r="AE248" i="40"/>
  <c r="AD248" i="40"/>
  <c r="AN231" i="40"/>
  <c r="AG231" i="40"/>
  <c r="AE231" i="40"/>
  <c r="AD231" i="40"/>
  <c r="AN223" i="40"/>
  <c r="AG223" i="40"/>
  <c r="AE223" i="40"/>
  <c r="AD223" i="40"/>
  <c r="AN384" i="40"/>
  <c r="AG384" i="40"/>
  <c r="AE384" i="40"/>
  <c r="AD384" i="40"/>
  <c r="B384" i="40"/>
  <c r="AN385" i="40"/>
  <c r="AN386" i="40"/>
  <c r="AN243" i="40"/>
  <c r="AG243" i="40"/>
  <c r="AE243" i="40"/>
  <c r="AD243" i="40"/>
  <c r="B243" i="40"/>
  <c r="AN214" i="40"/>
  <c r="AD214" i="40"/>
  <c r="AN213" i="40"/>
  <c r="AD213" i="40"/>
  <c r="AN219" i="40"/>
  <c r="AD219" i="40"/>
  <c r="AN44" i="40"/>
  <c r="AG44" i="40"/>
  <c r="AE44" i="40"/>
  <c r="AD44" i="40"/>
  <c r="B44" i="40"/>
  <c r="AN41" i="40"/>
  <c r="AG41" i="40"/>
  <c r="AE41" i="40"/>
  <c r="AD41" i="40"/>
  <c r="B41" i="40"/>
  <c r="AN38" i="40"/>
  <c r="AG38" i="40"/>
  <c r="AE38" i="40"/>
  <c r="AD38" i="40"/>
  <c r="B38" i="40"/>
  <c r="AN27" i="40"/>
  <c r="AG27" i="40"/>
  <c r="AE27" i="40"/>
  <c r="AD27" i="40"/>
  <c r="B27" i="40"/>
  <c r="AN18" i="40"/>
  <c r="AG18" i="40"/>
  <c r="AE18" i="40"/>
  <c r="AD18" i="40"/>
  <c r="B18" i="40"/>
  <c r="AN75" i="40"/>
  <c r="AG75" i="40"/>
  <c r="AE75" i="40"/>
  <c r="AD75" i="40"/>
  <c r="B75" i="40"/>
  <c r="AN306" i="40"/>
  <c r="AG306" i="40"/>
  <c r="AE306" i="40"/>
  <c r="AD306" i="40"/>
  <c r="B306" i="40"/>
  <c r="AN288" i="40"/>
  <c r="AG288" i="40"/>
  <c r="AE288" i="40"/>
  <c r="AD288" i="40"/>
  <c r="B288" i="40"/>
  <c r="AN262" i="40"/>
  <c r="AG262" i="40"/>
  <c r="AE262" i="40"/>
  <c r="AD262" i="40"/>
  <c r="B262" i="40"/>
  <c r="AN241" i="40"/>
  <c r="AG241" i="40"/>
  <c r="AE241" i="40"/>
  <c r="AD241" i="40"/>
  <c r="B241" i="40"/>
  <c r="AN210" i="40"/>
  <c r="AG210" i="40"/>
  <c r="AE210" i="40"/>
  <c r="AD210" i="40"/>
  <c r="AN209" i="40"/>
  <c r="AG209" i="40"/>
  <c r="AE209" i="40"/>
  <c r="AD209" i="40"/>
  <c r="AN207" i="40"/>
  <c r="AG207" i="40"/>
  <c r="AE207" i="40"/>
  <c r="AD207" i="40"/>
  <c r="B207" i="40"/>
  <c r="AN206" i="40"/>
  <c r="AG206" i="40"/>
  <c r="AE206" i="40"/>
  <c r="AD206" i="40"/>
  <c r="B206" i="40"/>
  <c r="AN30" i="40"/>
  <c r="AD30" i="40"/>
  <c r="AN23" i="40"/>
  <c r="AD23" i="40"/>
  <c r="AN13" i="40"/>
  <c r="AD13" i="40"/>
  <c r="AN309" i="40"/>
  <c r="AD309" i="40"/>
  <c r="AN289" i="40"/>
  <c r="AD289" i="40"/>
  <c r="AN268" i="40"/>
  <c r="AD268" i="40"/>
  <c r="AN244" i="40"/>
  <c r="AD244" i="40"/>
  <c r="AN220" i="40"/>
  <c r="AD220" i="40"/>
  <c r="AN364" i="40"/>
  <c r="AD364" i="40"/>
  <c r="AD208" i="40"/>
  <c r="AN208" i="40"/>
  <c r="B215" i="40"/>
  <c r="AD215" i="40"/>
  <c r="AE215" i="40"/>
  <c r="AG215" i="40"/>
  <c r="AN215" i="40"/>
  <c r="B216" i="40"/>
  <c r="AD216" i="40"/>
  <c r="AE216" i="40"/>
  <c r="AG216" i="40"/>
  <c r="AN216" i="40"/>
  <c r="AD217" i="40"/>
  <c r="AE217" i="40"/>
  <c r="AG217" i="40"/>
  <c r="AN217" i="40"/>
  <c r="B217" i="40"/>
  <c r="AD118" i="40"/>
  <c r="AN118" i="40"/>
  <c r="AN371" i="40"/>
  <c r="AD371" i="40"/>
  <c r="AN332" i="40"/>
  <c r="AD332" i="40"/>
  <c r="AN200" i="40"/>
  <c r="AG200" i="40"/>
  <c r="AE200" i="40"/>
  <c r="AD200" i="40"/>
  <c r="AD359" i="40"/>
  <c r="AN359" i="40"/>
  <c r="AD212" i="40"/>
  <c r="AE212" i="40"/>
  <c r="AG212" i="40"/>
  <c r="AN212" i="40"/>
  <c r="B212" i="40"/>
  <c r="AN6" i="40"/>
  <c r="AG6" i="40"/>
  <c r="AE6" i="40"/>
  <c r="B6" i="40"/>
  <c r="AN5" i="40"/>
  <c r="AG5" i="40"/>
  <c r="AE5" i="40"/>
  <c r="AD5" i="40"/>
  <c r="B5" i="40"/>
  <c r="AN4" i="40"/>
  <c r="AG4" i="40"/>
  <c r="AE4" i="40"/>
  <c r="AD4" i="40"/>
  <c r="B4" i="40"/>
  <c r="AN3" i="40"/>
  <c r="AG3" i="40"/>
  <c r="AE3" i="40"/>
  <c r="AD3" i="40"/>
  <c r="B3" i="40"/>
  <c r="AN132" i="40"/>
  <c r="AG132" i="40"/>
  <c r="AE132" i="40"/>
  <c r="AD132" i="40"/>
  <c r="B132" i="40"/>
  <c r="AN129" i="40"/>
  <c r="AG129" i="40"/>
  <c r="AE129" i="40"/>
  <c r="AD129" i="40"/>
  <c r="B129" i="40"/>
  <c r="AN126" i="40"/>
  <c r="AG126" i="40"/>
  <c r="AE126" i="40"/>
  <c r="AD126" i="40"/>
  <c r="B126" i="40"/>
  <c r="AN123" i="40"/>
  <c r="AG123" i="40"/>
  <c r="AE123" i="40"/>
  <c r="AD123" i="40"/>
  <c r="B123" i="40"/>
  <c r="AN119" i="40"/>
  <c r="AG119" i="40"/>
  <c r="AE119" i="40"/>
  <c r="AD119" i="40"/>
  <c r="B119" i="40"/>
  <c r="AN99" i="40"/>
  <c r="AG99" i="40"/>
  <c r="AE99" i="40"/>
  <c r="AD99" i="40"/>
  <c r="B99" i="40"/>
  <c r="AN96" i="40"/>
  <c r="AG96" i="40"/>
  <c r="AE96" i="40"/>
  <c r="AD96" i="40"/>
  <c r="B96" i="40"/>
  <c r="AN327" i="40"/>
  <c r="AD327" i="40"/>
  <c r="AD201" i="40"/>
  <c r="AN201" i="40"/>
  <c r="AD330" i="40"/>
  <c r="AE330" i="40"/>
  <c r="AG330" i="40"/>
  <c r="AN330" i="40"/>
  <c r="B330" i="40"/>
  <c r="AD205" i="40"/>
  <c r="AN205" i="40"/>
  <c r="AD97" i="40"/>
  <c r="AE97" i="40"/>
  <c r="AG97" i="40"/>
  <c r="AN97" i="40"/>
  <c r="B97" i="40"/>
  <c r="AD196" i="40"/>
  <c r="AE196" i="40"/>
  <c r="AG196" i="40"/>
  <c r="AN196" i="40"/>
  <c r="B196" i="40"/>
  <c r="B379" i="40"/>
  <c r="AD379" i="40"/>
  <c r="AE379" i="40"/>
  <c r="AG379" i="40"/>
  <c r="AN379" i="40"/>
  <c r="B378" i="40"/>
  <c r="AD378" i="40"/>
  <c r="AE378" i="40"/>
  <c r="AG378" i="40"/>
  <c r="AN378" i="40"/>
  <c r="AD358" i="40"/>
  <c r="AE358" i="40"/>
  <c r="AG358" i="40"/>
  <c r="AN358" i="40"/>
  <c r="AR355" i="40"/>
  <c r="B358" i="40"/>
  <c r="AD198" i="40"/>
  <c r="AE198" i="40"/>
  <c r="AG198" i="40"/>
  <c r="AN198" i="40"/>
  <c r="B198" i="40"/>
  <c r="AD134" i="40"/>
  <c r="AD258" i="40"/>
  <c r="AE258" i="40"/>
  <c r="AG258" i="40"/>
  <c r="AN258" i="40"/>
  <c r="B258" i="40"/>
  <c r="AD389" i="40"/>
  <c r="AE389" i="40"/>
  <c r="AG389" i="40"/>
  <c r="AN389" i="40"/>
  <c r="B389" i="40"/>
  <c r="AD257" i="40"/>
  <c r="AE257" i="40"/>
  <c r="AG257" i="40"/>
  <c r="AN257" i="40"/>
  <c r="B257" i="40"/>
  <c r="AD388" i="40"/>
  <c r="AE388" i="40"/>
  <c r="AG388" i="40"/>
  <c r="AN388" i="40"/>
  <c r="B388" i="40"/>
  <c r="AD187" i="40"/>
  <c r="AN187" i="40"/>
  <c r="AD188" i="40"/>
  <c r="AN188" i="40"/>
  <c r="B328" i="40"/>
  <c r="AD192" i="40"/>
  <c r="AN192" i="40"/>
  <c r="AN134" i="40"/>
  <c r="AN181" i="40"/>
  <c r="AD181" i="40"/>
  <c r="AN197" i="40"/>
  <c r="AG197" i="40"/>
  <c r="AE197" i="40"/>
  <c r="AD197" i="40"/>
  <c r="B197" i="40"/>
  <c r="AN328" i="40"/>
  <c r="AG328" i="40"/>
  <c r="AE328" i="40"/>
  <c r="AD328" i="40"/>
  <c r="AN329" i="40"/>
  <c r="AD329" i="40"/>
  <c r="AN331" i="40"/>
  <c r="AG331" i="40"/>
  <c r="AE331" i="40"/>
  <c r="AD331" i="40"/>
  <c r="B331" i="40"/>
  <c r="AN178" i="40"/>
  <c r="AG178" i="40"/>
  <c r="AE178" i="40"/>
  <c r="AD178" i="40"/>
  <c r="B178" i="40"/>
  <c r="AN186" i="40"/>
  <c r="AG186" i="40"/>
  <c r="AE186" i="40"/>
  <c r="AD186" i="40"/>
  <c r="B186" i="40"/>
  <c r="AN185" i="40"/>
  <c r="AG185" i="40"/>
  <c r="AE185" i="40"/>
  <c r="AD185" i="40"/>
  <c r="B185" i="40"/>
  <c r="B176" i="40"/>
  <c r="AD176" i="40"/>
  <c r="AE176" i="40"/>
  <c r="AG176" i="40"/>
  <c r="AN176" i="40"/>
  <c r="B177" i="40"/>
  <c r="AD177" i="40"/>
  <c r="AE177" i="40"/>
  <c r="AG177" i="40"/>
  <c r="AN177" i="40"/>
  <c r="AE90" i="40"/>
  <c r="AN172" i="40"/>
  <c r="AD172" i="40"/>
  <c r="AN171" i="40"/>
  <c r="AD171" i="40"/>
  <c r="AE191" i="40"/>
  <c r="AE190" i="40"/>
  <c r="AE189" i="40"/>
  <c r="AE326" i="40"/>
  <c r="AE183" i="40"/>
  <c r="AE117" i="40"/>
  <c r="AE357" i="40"/>
  <c r="AE204" i="40"/>
  <c r="AE218" i="40"/>
  <c r="AE360" i="40"/>
  <c r="AE224" i="40"/>
  <c r="AE390" i="40"/>
  <c r="AE235" i="40"/>
  <c r="AE251" i="40"/>
  <c r="AE372" i="40"/>
  <c r="AE391" i="40"/>
  <c r="AE337" i="40"/>
  <c r="AE278" i="40"/>
  <c r="AE297" i="40"/>
  <c r="AE54" i="40"/>
  <c r="AE92" i="40"/>
  <c r="AE353" i="40"/>
  <c r="AN174" i="40"/>
  <c r="AG174" i="40"/>
  <c r="AE174" i="40"/>
  <c r="AD174" i="40"/>
  <c r="B174" i="40"/>
  <c r="B183" i="40"/>
  <c r="AD146" i="40"/>
  <c r="AD175" i="40"/>
  <c r="AD353" i="40"/>
  <c r="AD173" i="40"/>
  <c r="AD184" i="40"/>
  <c r="AD169" i="40"/>
  <c r="AD168" i="40"/>
  <c r="AD297" i="40"/>
  <c r="AD278" i="40"/>
  <c r="AD251" i="40"/>
  <c r="AD224" i="40"/>
  <c r="AD204" i="40"/>
  <c r="AD183" i="40"/>
  <c r="AD114" i="40"/>
  <c r="AD83" i="40"/>
  <c r="AD112" i="40"/>
  <c r="AD162" i="40"/>
  <c r="AD152" i="40"/>
  <c r="AD337" i="40"/>
  <c r="AD326" i="40"/>
  <c r="AD158" i="40"/>
  <c r="AD113" i="40"/>
  <c r="AD110" i="40"/>
  <c r="AD325" i="40"/>
  <c r="AD363" i="40"/>
  <c r="AD362" i="40"/>
  <c r="AD160" i="40"/>
  <c r="AD159" i="40"/>
  <c r="AD81" i="40"/>
  <c r="AD155" i="40"/>
  <c r="AD151" i="40"/>
  <c r="AD150" i="40"/>
  <c r="AD235" i="40"/>
  <c r="AD372" i="40"/>
  <c r="AD161" i="40"/>
  <c r="AD116" i="40"/>
  <c r="AD163" i="40"/>
  <c r="AD157" i="40"/>
  <c r="AD347" i="40"/>
  <c r="AD344" i="40"/>
  <c r="AD323" i="40"/>
  <c r="AD322" i="40"/>
  <c r="AD164" i="40"/>
  <c r="AD156" i="40"/>
  <c r="AD153" i="40"/>
  <c r="AD141" i="40"/>
  <c r="AD136" i="40"/>
  <c r="AD135" i="40"/>
  <c r="AD111" i="40"/>
  <c r="AD82" i="40"/>
  <c r="AD351" i="40"/>
  <c r="AD349" i="40"/>
  <c r="AD346" i="40"/>
  <c r="AD345" i="40"/>
  <c r="AD106" i="40"/>
  <c r="AD324" i="40"/>
  <c r="AD167" i="40"/>
  <c r="AD154" i="40"/>
  <c r="AN345" i="40"/>
  <c r="AN346" i="40"/>
  <c r="AN349" i="40"/>
  <c r="AN351" i="40"/>
  <c r="AN82" i="40"/>
  <c r="AN111" i="40"/>
  <c r="AN135" i="40"/>
  <c r="AN136" i="40"/>
  <c r="AN141" i="40"/>
  <c r="AN153" i="40"/>
  <c r="AN156" i="40"/>
  <c r="AN164" i="40"/>
  <c r="AN322" i="40"/>
  <c r="AN323" i="40"/>
  <c r="AN344" i="40"/>
  <c r="AN347" i="40"/>
  <c r="AN157" i="40"/>
  <c r="AN163" i="40"/>
  <c r="AN116" i="40"/>
  <c r="AN161" i="40"/>
  <c r="AN372" i="40"/>
  <c r="AN235" i="40"/>
  <c r="AN150" i="40"/>
  <c r="AN151" i="40"/>
  <c r="AN155" i="40"/>
  <c r="AN81" i="40"/>
  <c r="AN159" i="40"/>
  <c r="AN160" i="40"/>
  <c r="AN362" i="40"/>
  <c r="AN363" i="40"/>
  <c r="AN325" i="40"/>
  <c r="AN110" i="40"/>
  <c r="AN113" i="40"/>
  <c r="AN158" i="40"/>
  <c r="AN326" i="40"/>
  <c r="AN337" i="40"/>
  <c r="AN152" i="40"/>
  <c r="AN162" i="40"/>
  <c r="AN112" i="40"/>
  <c r="AN83" i="40"/>
  <c r="AN106" i="40"/>
  <c r="B175" i="40"/>
  <c r="AN173" i="40"/>
  <c r="AG173" i="40"/>
  <c r="AE173" i="40"/>
  <c r="B173" i="40"/>
  <c r="AE184" i="40"/>
  <c r="AN169" i="40"/>
  <c r="AG169" i="40"/>
  <c r="AE169" i="40"/>
  <c r="B169" i="40"/>
  <c r="AN168" i="40"/>
  <c r="AG168" i="40"/>
  <c r="AE168" i="40"/>
  <c r="B168" i="40"/>
  <c r="B297" i="40"/>
  <c r="B278" i="40"/>
  <c r="B251" i="40"/>
  <c r="B224" i="40"/>
  <c r="B204" i="40"/>
  <c r="AG337" i="40"/>
  <c r="B337" i="40"/>
  <c r="B113" i="40"/>
  <c r="AE113" i="40"/>
  <c r="AG113" i="40"/>
  <c r="AG110" i="40"/>
  <c r="AE110" i="40"/>
  <c r="AE325" i="40"/>
  <c r="AG325" i="40"/>
  <c r="B325" i="40"/>
  <c r="B362" i="40"/>
  <c r="AE362" i="40"/>
  <c r="AG362" i="40"/>
  <c r="B363" i="40"/>
  <c r="AE363" i="40"/>
  <c r="AG363" i="40"/>
  <c r="B147" i="40"/>
  <c r="B148" i="40"/>
  <c r="B161" i="40"/>
  <c r="B135" i="40"/>
  <c r="B136" i="40"/>
  <c r="AG116" i="40"/>
  <c r="AE116" i="40"/>
  <c r="B116" i="40"/>
  <c r="B142" i="40"/>
  <c r="B143" i="40"/>
  <c r="AN202" i="40"/>
  <c r="AG202" i="40"/>
  <c r="AE202" i="40"/>
  <c r="AD202" i="40"/>
  <c r="B202" i="40"/>
  <c r="AN166" i="40"/>
  <c r="AG166" i="40"/>
  <c r="AE166" i="40"/>
  <c r="AD166" i="40"/>
  <c r="B166" i="40"/>
  <c r="AN203" i="40"/>
  <c r="AG203" i="40"/>
  <c r="AE203" i="40"/>
  <c r="AD203" i="40"/>
  <c r="B203" i="40"/>
  <c r="AN165" i="40"/>
  <c r="AG165" i="40"/>
  <c r="AE165" i="40"/>
  <c r="AD165" i="40"/>
  <c r="B165" i="40"/>
  <c r="AN145" i="40"/>
  <c r="AG145" i="40"/>
  <c r="AE145" i="40"/>
  <c r="AD145" i="40"/>
  <c r="B145" i="40"/>
  <c r="AN144" i="40"/>
  <c r="AG144" i="40"/>
  <c r="AE144" i="40"/>
  <c r="AD144" i="40"/>
  <c r="B144" i="40"/>
  <c r="AN137" i="40"/>
  <c r="AG137" i="40"/>
  <c r="AE137" i="40"/>
  <c r="AD137" i="40"/>
  <c r="B137" i="40"/>
  <c r="B109" i="40"/>
  <c r="AN154" i="40"/>
  <c r="AG154" i="40"/>
  <c r="AE154" i="40"/>
  <c r="B154" i="40"/>
  <c r="B167" i="40"/>
  <c r="AN167" i="40"/>
  <c r="AG167" i="40"/>
  <c r="AE167" i="40"/>
  <c r="AN109" i="40"/>
  <c r="AG109" i="40"/>
  <c r="AE109" i="40"/>
  <c r="AD109" i="40"/>
  <c r="AN138" i="40"/>
  <c r="AG138" i="40"/>
  <c r="AE138" i="40"/>
  <c r="AD138" i="40"/>
  <c r="B138" i="40"/>
  <c r="AN140" i="40"/>
  <c r="AG140" i="40"/>
  <c r="AE140" i="40"/>
  <c r="AD140" i="40"/>
  <c r="B140" i="40"/>
  <c r="AN89" i="40"/>
  <c r="AG89" i="40"/>
  <c r="AE89" i="40"/>
  <c r="AD89" i="40"/>
  <c r="B89" i="40"/>
  <c r="AR138" i="40"/>
  <c r="AN139" i="40"/>
  <c r="AG139" i="40"/>
  <c r="AE139" i="40"/>
  <c r="AD139" i="40"/>
  <c r="B139" i="40"/>
  <c r="AN391" i="40"/>
  <c r="AG391" i="40"/>
  <c r="AD391" i="40"/>
  <c r="B391" i="40"/>
  <c r="AN390" i="40"/>
  <c r="AG390" i="40"/>
  <c r="AD390" i="40"/>
  <c r="B390" i="40"/>
  <c r="AN218" i="40"/>
  <c r="AG218" i="40"/>
  <c r="AD218" i="40"/>
  <c r="B218" i="40"/>
  <c r="AN193" i="40"/>
  <c r="AG193" i="40"/>
  <c r="AE193" i="40"/>
  <c r="AD193" i="40"/>
  <c r="B193" i="40"/>
  <c r="AN170" i="40"/>
  <c r="AG170" i="40"/>
  <c r="AE170" i="40"/>
  <c r="AD170" i="40"/>
  <c r="B170" i="40"/>
  <c r="AN149" i="40"/>
  <c r="AG149" i="40"/>
  <c r="AE149" i="40"/>
  <c r="AD149" i="40"/>
  <c r="B149" i="40"/>
  <c r="AN117" i="40"/>
  <c r="AG117" i="40"/>
  <c r="AD117" i="40"/>
  <c r="B117" i="40"/>
  <c r="AN115" i="40"/>
  <c r="AG115" i="40"/>
  <c r="AE115" i="40"/>
  <c r="AD115" i="40"/>
  <c r="B115" i="40"/>
  <c r="AN360" i="40"/>
  <c r="AG360" i="40"/>
  <c r="AD360" i="40"/>
  <c r="B360" i="40"/>
  <c r="AN357" i="40"/>
  <c r="AG357" i="40"/>
  <c r="AD357" i="40"/>
  <c r="B357" i="40"/>
  <c r="AN350" i="40"/>
  <c r="AG350" i="40"/>
  <c r="AE350" i="40"/>
  <c r="AD350" i="40"/>
  <c r="B350" i="40"/>
  <c r="AN348" i="40"/>
  <c r="AG348" i="40"/>
  <c r="AE348" i="40"/>
  <c r="AD348" i="40"/>
  <c r="B348" i="40"/>
  <c r="B54" i="40"/>
  <c r="AN54" i="40"/>
  <c r="AG54" i="40"/>
  <c r="AD54" i="40"/>
  <c r="AN88" i="40"/>
  <c r="AG88" i="40"/>
  <c r="AE88" i="40"/>
  <c r="AD88" i="40"/>
  <c r="B88" i="40"/>
  <c r="AN87" i="40"/>
  <c r="AG87" i="40"/>
  <c r="AE87" i="40"/>
  <c r="AD87" i="40"/>
  <c r="B87" i="40"/>
  <c r="AN86" i="40"/>
  <c r="AG86" i="40"/>
  <c r="AE86" i="40"/>
  <c r="AD86" i="40"/>
  <c r="B86" i="40"/>
  <c r="AH66" i="40" l="1"/>
  <c r="AI66" i="40" s="1"/>
  <c r="AJ66" i="40" s="1"/>
  <c r="AF66" i="40" s="1"/>
  <c r="AH6" i="40"/>
  <c r="AI6" i="40" s="1"/>
  <c r="AJ6" i="40" s="1"/>
  <c r="AF6" i="40" s="1"/>
  <c r="AH5" i="40"/>
  <c r="AI5" i="40" s="1"/>
  <c r="AJ5" i="40" s="1"/>
  <c r="AF5" i="40" s="1"/>
  <c r="AH4" i="40"/>
  <c r="AI4" i="40" s="1"/>
  <c r="AJ4" i="40" s="1"/>
  <c r="AF4" i="40" s="1"/>
  <c r="AH3" i="40"/>
  <c r="AI3" i="40" s="1"/>
  <c r="AJ3" i="40" s="1"/>
  <c r="AF3" i="40" s="1"/>
  <c r="AH99" i="40"/>
  <c r="AI99" i="40" s="1"/>
  <c r="AJ99" i="40" s="1"/>
  <c r="AF99" i="40" s="1"/>
  <c r="AH96" i="40"/>
  <c r="AI96" i="40" s="1"/>
  <c r="AJ96" i="40" s="1"/>
  <c r="AF96" i="40" s="1"/>
  <c r="B107" i="40"/>
  <c r="AD107" i="40"/>
  <c r="AE107" i="40"/>
  <c r="AG107" i="40"/>
  <c r="AN107" i="40"/>
  <c r="AG346" i="40" l="1"/>
  <c r="AE346" i="40"/>
  <c r="B346" i="40"/>
  <c r="AG345" i="40"/>
  <c r="AE345" i="40"/>
  <c r="B345" i="40"/>
  <c r="AN108" i="40"/>
  <c r="AG108" i="40"/>
  <c r="AE108" i="40"/>
  <c r="AD108" i="40"/>
  <c r="B108" i="40"/>
  <c r="B351" i="40"/>
  <c r="AG351" i="40"/>
  <c r="AE351" i="40"/>
  <c r="AN355" i="40"/>
  <c r="AG355" i="40"/>
  <c r="AE355" i="40"/>
  <c r="AD355" i="40"/>
  <c r="B355" i="40"/>
  <c r="AN356" i="40"/>
  <c r="AG356" i="40"/>
  <c r="AE356" i="40"/>
  <c r="AD356" i="40"/>
  <c r="B356" i="40"/>
  <c r="AG106" i="40" l="1"/>
  <c r="AE106" i="40"/>
  <c r="B106" i="40"/>
  <c r="AG349" i="40"/>
  <c r="AE349" i="40"/>
  <c r="B349" i="40"/>
  <c r="AD148" i="40"/>
  <c r="AE148" i="40"/>
  <c r="AG148" i="40"/>
  <c r="AN148" i="40"/>
  <c r="AD147" i="40"/>
  <c r="AE147" i="40"/>
  <c r="AG147" i="40"/>
  <c r="AN147" i="40"/>
  <c r="AD143" i="40"/>
  <c r="AE143" i="40"/>
  <c r="AG143" i="40"/>
  <c r="AN143" i="40"/>
  <c r="AD142" i="40"/>
  <c r="AE142" i="40"/>
  <c r="AG142" i="40"/>
  <c r="AN142" i="40"/>
  <c r="AH132" i="40" l="1"/>
  <c r="AI132" i="40" s="1"/>
  <c r="AJ132" i="40" s="1"/>
  <c r="AF132" i="40" s="1"/>
  <c r="AH129" i="40"/>
  <c r="AI129" i="40" s="1"/>
  <c r="AJ129" i="40" s="1"/>
  <c r="AF129" i="40" s="1"/>
  <c r="AH286" i="40"/>
  <c r="AH270" i="40"/>
  <c r="AH293" i="40"/>
  <c r="AI293" i="40" s="1"/>
  <c r="AJ293" i="40" s="1"/>
  <c r="AF293" i="40" s="1"/>
  <c r="AH126" i="40"/>
  <c r="AI126" i="40" s="1"/>
  <c r="AJ126" i="40" s="1"/>
  <c r="AF126" i="40" s="1"/>
  <c r="AH123" i="40"/>
  <c r="AI123" i="40" s="1"/>
  <c r="AJ123" i="40" s="1"/>
  <c r="AF123" i="40" s="1"/>
  <c r="AH119" i="40"/>
  <c r="AI119" i="40" s="1"/>
  <c r="AJ119" i="40" s="1"/>
  <c r="AF119" i="40" s="1"/>
  <c r="AH227" i="40"/>
  <c r="AH120" i="40"/>
  <c r="AH201" i="40"/>
  <c r="AH144" i="40"/>
  <c r="AH145" i="40"/>
  <c r="B324" i="40"/>
  <c r="AE324" i="40"/>
  <c r="AG324" i="40"/>
  <c r="AH434" i="40" s="1"/>
  <c r="AN324" i="40"/>
  <c r="AH431" i="40" l="1"/>
  <c r="AH432" i="40"/>
  <c r="AI432" i="40" s="1"/>
  <c r="AJ432" i="40" s="1"/>
  <c r="AF432" i="40" s="1"/>
  <c r="AH430" i="40"/>
  <c r="AH429" i="40"/>
  <c r="AH428" i="40"/>
  <c r="AH423" i="40"/>
  <c r="AI423" i="40" s="1"/>
  <c r="AJ423" i="40" s="1"/>
  <c r="AF423" i="40" s="1"/>
  <c r="AH426" i="40"/>
  <c r="AH427" i="40"/>
  <c r="AI427" i="40" s="1"/>
  <c r="AJ427" i="40" s="1"/>
  <c r="AF427" i="40" s="1"/>
  <c r="AH419" i="40"/>
  <c r="AH418" i="40"/>
  <c r="AI418" i="40" s="1"/>
  <c r="AJ418" i="40" s="1"/>
  <c r="AF418" i="40" s="1"/>
  <c r="AH417" i="40"/>
  <c r="AI417" i="40" s="1"/>
  <c r="AJ417" i="40" s="1"/>
  <c r="AF417" i="40" s="1"/>
  <c r="AH416" i="40"/>
  <c r="AI416" i="40" s="1"/>
  <c r="AJ416" i="40" s="1"/>
  <c r="AF416" i="40" s="1"/>
  <c r="AH414" i="40"/>
  <c r="AI414" i="40" s="1"/>
  <c r="AJ414" i="40" s="1"/>
  <c r="AF414" i="40" s="1"/>
  <c r="AH412" i="40"/>
  <c r="AI412" i="40" s="1"/>
  <c r="AJ412" i="40" s="1"/>
  <c r="AF412" i="40" s="1"/>
  <c r="AH413" i="40"/>
  <c r="AH408" i="40"/>
  <c r="AI408" i="40" s="1"/>
  <c r="AJ408" i="40" s="1"/>
  <c r="AF408" i="40" s="1"/>
  <c r="AH411" i="40"/>
  <c r="AH406" i="40"/>
  <c r="AI406" i="40" s="1"/>
  <c r="AJ406" i="40" s="1"/>
  <c r="AF406" i="40" s="1"/>
  <c r="AH407" i="40"/>
  <c r="AI407" i="40" s="1"/>
  <c r="AJ407" i="40" s="1"/>
  <c r="AF407" i="40" s="1"/>
  <c r="AH401" i="40"/>
  <c r="AH405" i="40"/>
  <c r="AH398" i="40"/>
  <c r="AI398" i="40" s="1"/>
  <c r="AJ398" i="40" s="1"/>
  <c r="AF398" i="40" s="1"/>
  <c r="AH399" i="40"/>
  <c r="AI399" i="40" s="1"/>
  <c r="AJ399" i="40" s="1"/>
  <c r="AF399" i="40" s="1"/>
  <c r="AH70" i="40"/>
  <c r="AH55" i="40"/>
  <c r="AI55" i="40" s="1"/>
  <c r="AJ55" i="40" s="1"/>
  <c r="AF55" i="40" s="1"/>
  <c r="AH301" i="40"/>
  <c r="AH74" i="40"/>
  <c r="AI74" i="40" s="1"/>
  <c r="AJ74" i="40" s="1"/>
  <c r="AF74" i="40" s="1"/>
  <c r="AH320" i="40"/>
  <c r="AI320" i="40" s="1"/>
  <c r="AJ320" i="40" s="1"/>
  <c r="AF320" i="40" s="1"/>
  <c r="AH71" i="40"/>
  <c r="AH316" i="40"/>
  <c r="AH315" i="40"/>
  <c r="AH105" i="40"/>
  <c r="AH50" i="40"/>
  <c r="AH305" i="40"/>
  <c r="AH308" i="40"/>
  <c r="AH321" i="40"/>
  <c r="AH53" i="40"/>
  <c r="AI53" i="40" s="1"/>
  <c r="AJ53" i="40" s="1"/>
  <c r="AF53" i="40" s="1"/>
  <c r="AH52" i="40"/>
  <c r="AI52" i="40" s="1"/>
  <c r="AJ52" i="40" s="1"/>
  <c r="AF52" i="40" s="1"/>
  <c r="AH298" i="40"/>
  <c r="AH319" i="40"/>
  <c r="AI319" i="40" s="1"/>
  <c r="AJ319" i="40" s="1"/>
  <c r="AF319" i="40" s="1"/>
  <c r="AH310" i="40"/>
  <c r="AI310" i="40" s="1"/>
  <c r="AJ310" i="40" s="1"/>
  <c r="AF310" i="40" s="1"/>
  <c r="AH61" i="40"/>
  <c r="AI61" i="40" s="1"/>
  <c r="AJ61" i="40" s="1"/>
  <c r="AF61" i="40" s="1"/>
  <c r="AH37" i="40"/>
  <c r="AI37" i="40" s="1"/>
  <c r="AJ37" i="40" s="1"/>
  <c r="AF37" i="40" s="1"/>
  <c r="AH29" i="40"/>
  <c r="AI29" i="40" s="1"/>
  <c r="AJ29" i="40" s="1"/>
  <c r="AF29" i="40" s="1"/>
  <c r="AH20" i="40"/>
  <c r="AI20" i="40" s="1"/>
  <c r="AJ20" i="40" s="1"/>
  <c r="AF20" i="40" s="1"/>
  <c r="AH11" i="40"/>
  <c r="AI11" i="40" s="1"/>
  <c r="AJ11" i="40" s="1"/>
  <c r="AF11" i="40" s="1"/>
  <c r="AH318" i="40"/>
  <c r="AI318" i="40" s="1"/>
  <c r="AJ318" i="40" s="1"/>
  <c r="AF318" i="40" s="1"/>
  <c r="AH317" i="40"/>
  <c r="AI317" i="40" s="1"/>
  <c r="AJ317" i="40" s="1"/>
  <c r="AF317" i="40" s="1"/>
  <c r="AH10" i="40"/>
  <c r="AI10" i="40" s="1"/>
  <c r="AJ10" i="40" s="1"/>
  <c r="AF10" i="40" s="1"/>
  <c r="AH19" i="40"/>
  <c r="AI19" i="40" s="1"/>
  <c r="AJ19" i="40" s="1"/>
  <c r="AF19" i="40" s="1"/>
  <c r="AH28" i="40"/>
  <c r="AI28" i="40" s="1"/>
  <c r="AJ28" i="40" s="1"/>
  <c r="AF28" i="40" s="1"/>
  <c r="AH36" i="40"/>
  <c r="AI36" i="40" s="1"/>
  <c r="AJ36" i="40" s="1"/>
  <c r="AF36" i="40" s="1"/>
  <c r="AH48" i="40"/>
  <c r="AI48" i="40" s="1"/>
  <c r="AJ48" i="40" s="1"/>
  <c r="AF48" i="40" s="1"/>
  <c r="AH46" i="40"/>
  <c r="AI46" i="40" s="1"/>
  <c r="AJ46" i="40" s="1"/>
  <c r="AF46" i="40" s="1"/>
  <c r="AH43" i="40"/>
  <c r="AI43" i="40" s="1"/>
  <c r="AJ43" i="40" s="1"/>
  <c r="AF43" i="40" s="1"/>
  <c r="AH35" i="40"/>
  <c r="AI35" i="40" s="1"/>
  <c r="AJ35" i="40" s="1"/>
  <c r="AF35" i="40" s="1"/>
  <c r="AH22" i="40"/>
  <c r="AI22" i="40" s="1"/>
  <c r="AJ22" i="40" s="1"/>
  <c r="AF22" i="40" s="1"/>
  <c r="AH8" i="40"/>
  <c r="AI8" i="40" s="1"/>
  <c r="AJ8" i="40" s="1"/>
  <c r="AF8" i="40" s="1"/>
  <c r="AH14" i="40"/>
  <c r="AI14" i="40" s="1"/>
  <c r="AJ14" i="40" s="1"/>
  <c r="AF14" i="40" s="1"/>
  <c r="AH7" i="40"/>
  <c r="AI7" i="40" s="1"/>
  <c r="AJ7" i="40" s="1"/>
  <c r="AF7" i="40" s="1"/>
  <c r="AH21" i="40"/>
  <c r="AI21" i="40" s="1"/>
  <c r="AJ21" i="40" s="1"/>
  <c r="AF21" i="40" s="1"/>
  <c r="AH34" i="40"/>
  <c r="AI34" i="40" s="1"/>
  <c r="AJ34" i="40" s="1"/>
  <c r="AF34" i="40" s="1"/>
  <c r="AH42" i="40"/>
  <c r="AI42" i="40" s="1"/>
  <c r="AJ42" i="40" s="1"/>
  <c r="AF42" i="40" s="1"/>
  <c r="AH45" i="40"/>
  <c r="AI45" i="40" s="1"/>
  <c r="AJ45" i="40" s="1"/>
  <c r="AF45" i="40" s="1"/>
  <c r="AH47" i="40"/>
  <c r="AI47" i="40" s="1"/>
  <c r="AJ47" i="40" s="1"/>
  <c r="AF47" i="40" s="1"/>
  <c r="AH392" i="40"/>
  <c r="AI392" i="40" s="1"/>
  <c r="AJ392" i="40" s="1"/>
  <c r="AF392" i="40" s="1"/>
  <c r="AH56" i="40"/>
  <c r="AI56" i="40" s="1"/>
  <c r="AJ56" i="40" s="1"/>
  <c r="AF56" i="40" s="1"/>
  <c r="AH294" i="40"/>
  <c r="AI294" i="40" s="1"/>
  <c r="AJ294" i="40" s="1"/>
  <c r="AF294" i="40" s="1"/>
  <c r="AH57" i="40"/>
  <c r="AI57" i="40" s="1"/>
  <c r="AJ57" i="40" s="1"/>
  <c r="AF57" i="40" s="1"/>
  <c r="AH128" i="40"/>
  <c r="AI128" i="40" s="1"/>
  <c r="AJ128" i="40" s="1"/>
  <c r="AF128" i="40" s="1"/>
  <c r="AH290" i="40"/>
  <c r="AI290" i="40" s="1"/>
  <c r="AJ290" i="40" s="1"/>
  <c r="AF290" i="40" s="1"/>
  <c r="AH283" i="40"/>
  <c r="AH130" i="40"/>
  <c r="AI130" i="40" s="1"/>
  <c r="AJ130" i="40" s="1"/>
  <c r="AF130" i="40" s="1"/>
  <c r="AH281" i="40"/>
  <c r="AI281" i="40" s="1"/>
  <c r="AJ281" i="40" s="1"/>
  <c r="AF281" i="40" s="1"/>
  <c r="AH282" i="40"/>
  <c r="AI282" i="40" s="1"/>
  <c r="AJ282" i="40" s="1"/>
  <c r="AF282" i="40" s="1"/>
  <c r="AH280" i="40"/>
  <c r="AI280" i="40" s="1"/>
  <c r="AJ280" i="40" s="1"/>
  <c r="AF280" i="40" s="1"/>
  <c r="AH103" i="40"/>
  <c r="AI103" i="40" s="1"/>
  <c r="AJ103" i="40" s="1"/>
  <c r="AF103" i="40" s="1"/>
  <c r="AH313" i="40"/>
  <c r="AH279" i="40"/>
  <c r="AI279" i="40" s="1"/>
  <c r="AJ279" i="40" s="1"/>
  <c r="AF279" i="40" s="1"/>
  <c r="AH67" i="40"/>
  <c r="AI67" i="40" s="1"/>
  <c r="AJ67" i="40" s="1"/>
  <c r="AF67" i="40" s="1"/>
  <c r="AH292" i="40"/>
  <c r="AI292" i="40" s="1"/>
  <c r="AJ292" i="40" s="1"/>
  <c r="AF292" i="40" s="1"/>
  <c r="AH85" i="40"/>
  <c r="AH51" i="40"/>
  <c r="AI51" i="40" s="1"/>
  <c r="AJ51" i="40" s="1"/>
  <c r="AF51" i="40" s="1"/>
  <c r="AH382" i="40"/>
  <c r="AI382" i="40" s="1"/>
  <c r="AJ382" i="40" s="1"/>
  <c r="AF382" i="40" s="1"/>
  <c r="AH307" i="40"/>
  <c r="AI307" i="40" s="1"/>
  <c r="AJ307" i="40" s="1"/>
  <c r="AF307" i="40" s="1"/>
  <c r="AH342" i="40"/>
  <c r="AI342" i="40" s="1"/>
  <c r="AJ342" i="40" s="1"/>
  <c r="AF342" i="40" s="1"/>
  <c r="AH78" i="40"/>
  <c r="AH284" i="40"/>
  <c r="AH341" i="40"/>
  <c r="AH287" i="40"/>
  <c r="AI287" i="40" s="1"/>
  <c r="AJ287" i="40" s="1"/>
  <c r="AF287" i="40" s="1"/>
  <c r="AH377" i="40"/>
  <c r="AH340" i="40"/>
  <c r="AI340" i="40" s="1"/>
  <c r="AJ340" i="40" s="1"/>
  <c r="AF340" i="40" s="1"/>
  <c r="AH381" i="40"/>
  <c r="AH261" i="40"/>
  <c r="AH269" i="40"/>
  <c r="AH264" i="40"/>
  <c r="AI264" i="40" s="1"/>
  <c r="AJ264" i="40" s="1"/>
  <c r="AF264" i="40" s="1"/>
  <c r="AH263" i="40"/>
  <c r="AI263" i="40" s="1"/>
  <c r="AJ263" i="40" s="1"/>
  <c r="AF263" i="40" s="1"/>
  <c r="AH125" i="40"/>
  <c r="AH370" i="40"/>
  <c r="AI370" i="40" s="1"/>
  <c r="AJ370" i="40" s="1"/>
  <c r="AF370" i="40" s="1"/>
  <c r="AH260" i="40"/>
  <c r="AI260" i="40" s="1"/>
  <c r="AJ260" i="40" s="1"/>
  <c r="AF260" i="40" s="1"/>
  <c r="AH312" i="40"/>
  <c r="AI312" i="40" s="1"/>
  <c r="AJ312" i="40" s="1"/>
  <c r="AF312" i="40" s="1"/>
  <c r="AH311" i="40"/>
  <c r="AI311" i="40" s="1"/>
  <c r="AJ311" i="40" s="1"/>
  <c r="AF311" i="40" s="1"/>
  <c r="AH16" i="40"/>
  <c r="AH72" i="40"/>
  <c r="AH32" i="40"/>
  <c r="AH25" i="40"/>
  <c r="AH40" i="40"/>
  <c r="AH380" i="40"/>
  <c r="AI380" i="40" s="1"/>
  <c r="AJ380" i="40" s="1"/>
  <c r="AF380" i="40" s="1"/>
  <c r="AH383" i="40"/>
  <c r="AI383" i="40" s="1"/>
  <c r="AJ383" i="40" s="1"/>
  <c r="AF383" i="40" s="1"/>
  <c r="AH59" i="40"/>
  <c r="AI59" i="40" s="1"/>
  <c r="AJ59" i="40" s="1"/>
  <c r="AF59" i="40" s="1"/>
  <c r="AH58" i="40"/>
  <c r="AI58" i="40" s="1"/>
  <c r="AJ58" i="40" s="1"/>
  <c r="AF58" i="40" s="1"/>
  <c r="AH376" i="40"/>
  <c r="AI376" i="40" s="1"/>
  <c r="AJ376" i="40" s="1"/>
  <c r="AF376" i="40" s="1"/>
  <c r="AH60" i="40"/>
  <c r="AI60" i="40" s="1"/>
  <c r="AJ60" i="40" s="1"/>
  <c r="AF60" i="40" s="1"/>
  <c r="AH338" i="40"/>
  <c r="AI338" i="40" s="1"/>
  <c r="AJ338" i="40" s="1"/>
  <c r="AF338" i="40" s="1"/>
  <c r="AH336" i="40"/>
  <c r="AH250" i="40"/>
  <c r="AI250" i="40" s="1"/>
  <c r="AJ250" i="40" s="1"/>
  <c r="AF250" i="40" s="1"/>
  <c r="AH249" i="40"/>
  <c r="AI249" i="40" s="1"/>
  <c r="AJ249" i="40" s="1"/>
  <c r="AF249" i="40" s="1"/>
  <c r="AH247" i="40"/>
  <c r="AI247" i="40" s="1"/>
  <c r="AJ247" i="40" s="1"/>
  <c r="AF247" i="40" s="1"/>
  <c r="AH255" i="40"/>
  <c r="AH236" i="40"/>
  <c r="AH365" i="40"/>
  <c r="AH122" i="40"/>
  <c r="AI122" i="40" s="1"/>
  <c r="AJ122" i="40" s="1"/>
  <c r="AF122" i="40" s="1"/>
  <c r="AH367" i="40"/>
  <c r="AI367" i="40" s="1"/>
  <c r="AJ367" i="40" s="1"/>
  <c r="AF367" i="40" s="1"/>
  <c r="AH245" i="40"/>
  <c r="AI245" i="40" s="1"/>
  <c r="AJ245" i="40" s="1"/>
  <c r="AF245" i="40" s="1"/>
  <c r="AH68" i="40"/>
  <c r="AI68" i="40" s="1"/>
  <c r="AJ68" i="40" s="1"/>
  <c r="AF68" i="40" s="1"/>
  <c r="AH234" i="40"/>
  <c r="AH240" i="40"/>
  <c r="AI240" i="40" s="1"/>
  <c r="AJ240" i="40" s="1"/>
  <c r="AF240" i="40" s="1"/>
  <c r="AH239" i="40"/>
  <c r="AI239" i="40" s="1"/>
  <c r="AJ239" i="40" s="1"/>
  <c r="AF239" i="40" s="1"/>
  <c r="AH238" i="40"/>
  <c r="AH237" i="40"/>
  <c r="AH374" i="40"/>
  <c r="AI374" i="40" s="1"/>
  <c r="AJ374" i="40" s="1"/>
  <c r="AF374" i="40" s="1"/>
  <c r="AH375" i="40"/>
  <c r="AI375" i="40" s="1"/>
  <c r="AJ375" i="40" s="1"/>
  <c r="AF375" i="40" s="1"/>
  <c r="AH277" i="40"/>
  <c r="AH49" i="40"/>
  <c r="AI49" i="40" s="1"/>
  <c r="AJ49" i="40" s="1"/>
  <c r="AF49" i="40" s="1"/>
  <c r="AH39" i="40"/>
  <c r="AI39" i="40" s="1"/>
  <c r="AJ39" i="40" s="1"/>
  <c r="AF39" i="40" s="1"/>
  <c r="AH33" i="40"/>
  <c r="AI33" i="40" s="1"/>
  <c r="AJ33" i="40" s="1"/>
  <c r="AF33" i="40" s="1"/>
  <c r="AH31" i="40"/>
  <c r="AI31" i="40" s="1"/>
  <c r="AJ31" i="40" s="1"/>
  <c r="AF31" i="40" s="1"/>
  <c r="AH26" i="40"/>
  <c r="AI26" i="40" s="1"/>
  <c r="AJ26" i="40" s="1"/>
  <c r="AF26" i="40" s="1"/>
  <c r="AH24" i="40"/>
  <c r="AI24" i="40" s="1"/>
  <c r="AJ24" i="40" s="1"/>
  <c r="AF24" i="40" s="1"/>
  <c r="AH17" i="40"/>
  <c r="AI17" i="40" s="1"/>
  <c r="AJ17" i="40" s="1"/>
  <c r="AF17" i="40" s="1"/>
  <c r="AH15" i="40"/>
  <c r="AI15" i="40" s="1"/>
  <c r="AJ15" i="40" s="1"/>
  <c r="AF15" i="40" s="1"/>
  <c r="AH259" i="40"/>
  <c r="AI259" i="40" s="1"/>
  <c r="AJ259" i="40" s="1"/>
  <c r="AF259" i="40" s="1"/>
  <c r="AH273" i="40"/>
  <c r="AI273" i="40" s="1"/>
  <c r="AJ273" i="40" s="1"/>
  <c r="AF273" i="40" s="1"/>
  <c r="AH285" i="40"/>
  <c r="AI285" i="40" s="1"/>
  <c r="AJ285" i="40" s="1"/>
  <c r="AF285" i="40" s="1"/>
  <c r="AH295" i="40"/>
  <c r="AI295" i="40" s="1"/>
  <c r="AJ295" i="40" s="1"/>
  <c r="AF295" i="40" s="1"/>
  <c r="AH302" i="40"/>
  <c r="AI302" i="40" s="1"/>
  <c r="AJ302" i="40" s="1"/>
  <c r="AF302" i="40" s="1"/>
  <c r="AH69" i="40"/>
  <c r="AI69" i="40" s="1"/>
  <c r="AJ69" i="40" s="1"/>
  <c r="AF69" i="40" s="1"/>
  <c r="AH9" i="40"/>
  <c r="AI9" i="40" s="1"/>
  <c r="AJ9" i="40" s="1"/>
  <c r="AF9" i="40" s="1"/>
  <c r="AH231" i="40"/>
  <c r="AI231" i="40" s="1"/>
  <c r="AJ231" i="40" s="1"/>
  <c r="AF231" i="40" s="1"/>
  <c r="AH248" i="40"/>
  <c r="AI248" i="40" s="1"/>
  <c r="AJ248" i="40" s="1"/>
  <c r="AF248" i="40" s="1"/>
  <c r="AH384" i="40"/>
  <c r="AI384" i="40" s="1"/>
  <c r="AJ384" i="40" s="1"/>
  <c r="AF384" i="40" s="1"/>
  <c r="AH219" i="40"/>
  <c r="AH214" i="40"/>
  <c r="AH213" i="40"/>
  <c r="AH27" i="40"/>
  <c r="AI27" i="40" s="1"/>
  <c r="AJ27" i="40" s="1"/>
  <c r="AF27" i="40" s="1"/>
  <c r="AH38" i="40"/>
  <c r="AI38" i="40" s="1"/>
  <c r="AJ38" i="40" s="1"/>
  <c r="AF38" i="40" s="1"/>
  <c r="AH41" i="40"/>
  <c r="AI41" i="40" s="1"/>
  <c r="AJ41" i="40" s="1"/>
  <c r="AF41" i="40" s="1"/>
  <c r="AH44" i="40"/>
  <c r="AI44" i="40" s="1"/>
  <c r="AJ44" i="40" s="1"/>
  <c r="AF44" i="40" s="1"/>
  <c r="AH241" i="40"/>
  <c r="AI241" i="40" s="1"/>
  <c r="AJ241" i="40" s="1"/>
  <c r="AF241" i="40" s="1"/>
  <c r="AH262" i="40"/>
  <c r="AI262" i="40" s="1"/>
  <c r="AJ262" i="40" s="1"/>
  <c r="AF262" i="40" s="1"/>
  <c r="AH288" i="40"/>
  <c r="AI288" i="40" s="1"/>
  <c r="AJ288" i="40" s="1"/>
  <c r="AF288" i="40" s="1"/>
  <c r="AH306" i="40"/>
  <c r="AI306" i="40" s="1"/>
  <c r="AJ306" i="40" s="1"/>
  <c r="AF306" i="40" s="1"/>
  <c r="AH75" i="40"/>
  <c r="AI75" i="40" s="1"/>
  <c r="AJ75" i="40" s="1"/>
  <c r="AF75" i="40" s="1"/>
  <c r="AH18" i="40"/>
  <c r="AI18" i="40" s="1"/>
  <c r="AJ18" i="40" s="1"/>
  <c r="AF18" i="40" s="1"/>
  <c r="AH30" i="40"/>
  <c r="AH23" i="40"/>
  <c r="AH13" i="40"/>
  <c r="AH309" i="40"/>
  <c r="AH289" i="40"/>
  <c r="AH364" i="40"/>
  <c r="AH268" i="40"/>
  <c r="AH244" i="40"/>
  <c r="AH220" i="40"/>
  <c r="AH208" i="40"/>
  <c r="AH215" i="40"/>
  <c r="AI215" i="40" s="1"/>
  <c r="AJ215" i="40" s="1"/>
  <c r="AF215" i="40" s="1"/>
  <c r="AH216" i="40"/>
  <c r="AI216" i="40" s="1"/>
  <c r="AJ216" i="40" s="1"/>
  <c r="AF216" i="40" s="1"/>
  <c r="AH217" i="40"/>
  <c r="AI217" i="40" s="1"/>
  <c r="AJ217" i="40" s="1"/>
  <c r="AF217" i="40" s="1"/>
  <c r="AH118" i="40"/>
  <c r="AH200" i="40"/>
  <c r="AI200" i="40" s="1"/>
  <c r="AJ200" i="40" s="1"/>
  <c r="AF200" i="40" s="1"/>
  <c r="AH371" i="40"/>
  <c r="AH332" i="40"/>
  <c r="AH188" i="40"/>
  <c r="AH359" i="40"/>
  <c r="AH212" i="40"/>
  <c r="AI212" i="40" s="1"/>
  <c r="AJ212" i="40" s="1"/>
  <c r="AF212" i="40" s="1"/>
  <c r="AH327" i="40"/>
  <c r="AH330" i="40"/>
  <c r="AI330" i="40" s="1"/>
  <c r="AJ330" i="40" s="1"/>
  <c r="AF330" i="40" s="1"/>
  <c r="AH97" i="40"/>
  <c r="AI97" i="40" s="1"/>
  <c r="AJ97" i="40" s="1"/>
  <c r="AF97" i="40" s="1"/>
  <c r="AH205" i="40"/>
  <c r="AH379" i="40"/>
  <c r="AI379" i="40" s="1"/>
  <c r="AJ379" i="40" s="1"/>
  <c r="AF379" i="40" s="1"/>
  <c r="AH196" i="40"/>
  <c r="AI196" i="40" s="1"/>
  <c r="AJ196" i="40" s="1"/>
  <c r="AF196" i="40" s="1"/>
  <c r="AH358" i="40"/>
  <c r="AI358" i="40" s="1"/>
  <c r="AJ358" i="40" s="1"/>
  <c r="AF358" i="40" s="1"/>
  <c r="AH378" i="40"/>
  <c r="AI378" i="40" s="1"/>
  <c r="AJ378" i="40" s="1"/>
  <c r="AF378" i="40" s="1"/>
  <c r="AH198" i="40"/>
  <c r="AI198" i="40" s="1"/>
  <c r="AJ198" i="40" s="1"/>
  <c r="AF198" i="40" s="1"/>
  <c r="AH258" i="40"/>
  <c r="AI258" i="40" s="1"/>
  <c r="AJ258" i="40" s="1"/>
  <c r="AF258" i="40" s="1"/>
  <c r="AH257" i="40"/>
  <c r="AI257" i="40" s="1"/>
  <c r="AJ257" i="40" s="1"/>
  <c r="AF257" i="40" s="1"/>
  <c r="AH388" i="40"/>
  <c r="AI388" i="40" s="1"/>
  <c r="AJ388" i="40" s="1"/>
  <c r="AF388" i="40" s="1"/>
  <c r="AH389" i="40"/>
  <c r="AI389" i="40" s="1"/>
  <c r="AJ389" i="40" s="1"/>
  <c r="AF389" i="40" s="1"/>
  <c r="AH181" i="40"/>
  <c r="AH192" i="40"/>
  <c r="AH187" i="40"/>
  <c r="AH329" i="40"/>
  <c r="AH197" i="40"/>
  <c r="AI197" i="40" s="1"/>
  <c r="AJ197" i="40" s="1"/>
  <c r="AF197" i="40" s="1"/>
  <c r="AH331" i="40"/>
  <c r="AI331" i="40" s="1"/>
  <c r="AJ331" i="40" s="1"/>
  <c r="AF331" i="40" s="1"/>
  <c r="AH185" i="40"/>
  <c r="AI185" i="40" s="1"/>
  <c r="AJ185" i="40" s="1"/>
  <c r="AF185" i="40" s="1"/>
  <c r="AH186" i="40"/>
  <c r="AI186" i="40" s="1"/>
  <c r="AJ186" i="40" s="1"/>
  <c r="AF186" i="40" s="1"/>
  <c r="AH172" i="40"/>
  <c r="AH177" i="40"/>
  <c r="AI177" i="40" s="1"/>
  <c r="AJ177" i="40" s="1"/>
  <c r="AF177" i="40" s="1"/>
  <c r="AH176" i="40"/>
  <c r="AI176" i="40" s="1"/>
  <c r="AJ176" i="40" s="1"/>
  <c r="AF176" i="40" s="1"/>
  <c r="AH174" i="40"/>
  <c r="AI174" i="40" s="1"/>
  <c r="AJ174" i="40" s="1"/>
  <c r="AF174" i="40" s="1"/>
  <c r="AH171" i="40"/>
  <c r="AH170" i="40"/>
  <c r="AH154" i="40"/>
  <c r="AH147" i="40"/>
  <c r="AH167" i="40"/>
  <c r="AH324" i="40"/>
  <c r="AH106" i="40"/>
  <c r="AH345" i="40"/>
  <c r="AH346" i="40"/>
  <c r="AH349" i="40"/>
  <c r="AH351" i="40"/>
  <c r="AH82" i="40"/>
  <c r="AH111" i="40"/>
  <c r="AH135" i="40"/>
  <c r="AH136" i="40"/>
  <c r="AH141" i="40"/>
  <c r="AH153" i="40"/>
  <c r="AH156" i="40"/>
  <c r="AH164" i="40"/>
  <c r="AH322" i="40"/>
  <c r="AH323" i="40"/>
  <c r="AH344" i="40"/>
  <c r="AH347" i="40"/>
  <c r="AH157" i="40"/>
  <c r="AH163" i="40"/>
  <c r="AH116" i="40"/>
  <c r="AI116" i="40" s="1"/>
  <c r="AJ116" i="40" s="1"/>
  <c r="AF116" i="40" s="1"/>
  <c r="AH161" i="40"/>
  <c r="AH372" i="40"/>
  <c r="AH235" i="40"/>
  <c r="AH150" i="40"/>
  <c r="AH151" i="40"/>
  <c r="AH155" i="40"/>
  <c r="AH81" i="40"/>
  <c r="AH159" i="40"/>
  <c r="AH160" i="40"/>
  <c r="AH362" i="40"/>
  <c r="AI362" i="40" s="1"/>
  <c r="AJ362" i="40" s="1"/>
  <c r="AF362" i="40" s="1"/>
  <c r="AH363" i="40"/>
  <c r="AI363" i="40" s="1"/>
  <c r="AJ363" i="40" s="1"/>
  <c r="AF363" i="40" s="1"/>
  <c r="AH325" i="40"/>
  <c r="AI325" i="40" s="1"/>
  <c r="AJ325" i="40" s="1"/>
  <c r="AF325" i="40" s="1"/>
  <c r="AH110" i="40"/>
  <c r="AI110" i="40" s="1"/>
  <c r="AJ110" i="40" s="1"/>
  <c r="AF110" i="40" s="1"/>
  <c r="AH113" i="40"/>
  <c r="AI113" i="40" s="1"/>
  <c r="AJ113" i="40" s="1"/>
  <c r="AF113" i="40" s="1"/>
  <c r="AH158" i="40"/>
  <c r="AH326" i="40"/>
  <c r="AH337" i="40"/>
  <c r="AI337" i="40" s="1"/>
  <c r="AJ337" i="40" s="1"/>
  <c r="AF337" i="40" s="1"/>
  <c r="AH152" i="40"/>
  <c r="AH162" i="40"/>
  <c r="AH112" i="40"/>
  <c r="AH83" i="40"/>
  <c r="AH114" i="40"/>
  <c r="AH183" i="40"/>
  <c r="AH204" i="40"/>
  <c r="AH224" i="40"/>
  <c r="AH251" i="40"/>
  <c r="AH278" i="40"/>
  <c r="AH297" i="40"/>
  <c r="AH168" i="40"/>
  <c r="AI168" i="40" s="1"/>
  <c r="AJ168" i="40" s="1"/>
  <c r="AF168" i="40" s="1"/>
  <c r="AH169" i="40"/>
  <c r="AI169" i="40" s="1"/>
  <c r="AJ169" i="40" s="1"/>
  <c r="AF169" i="40" s="1"/>
  <c r="AH184" i="40"/>
  <c r="AH173" i="40"/>
  <c r="AI173" i="40" s="1"/>
  <c r="AJ173" i="40" s="1"/>
  <c r="AF173" i="40" s="1"/>
  <c r="AH353" i="40"/>
  <c r="AH175" i="40"/>
  <c r="AH146" i="40"/>
  <c r="B378" i="45"/>
  <c r="AD378" i="45"/>
  <c r="AE378" i="45"/>
  <c r="AF378" i="45"/>
  <c r="AH378" i="45"/>
  <c r="AI378" i="45" s="1"/>
  <c r="AJ378" i="45" s="1"/>
  <c r="AK378" i="45" s="1"/>
  <c r="AG378" i="45" s="1"/>
  <c r="AO378" i="45"/>
  <c r="B379" i="45"/>
  <c r="AD379" i="45"/>
  <c r="AE379" i="45"/>
  <c r="AF379" i="45"/>
  <c r="AH379" i="45"/>
  <c r="AO379" i="45"/>
  <c r="B380" i="45"/>
  <c r="AD380" i="45"/>
  <c r="AE380" i="45"/>
  <c r="AF380" i="45"/>
  <c r="AH380" i="45"/>
  <c r="AO380" i="45"/>
  <c r="B381" i="45"/>
  <c r="AE381" i="45"/>
  <c r="AF381" i="45"/>
  <c r="AH381" i="45"/>
  <c r="AO381" i="45"/>
  <c r="B382" i="45"/>
  <c r="AE382" i="45"/>
  <c r="AF382" i="45"/>
  <c r="AH382" i="45"/>
  <c r="AO382" i="45"/>
  <c r="B383" i="45"/>
  <c r="AE383" i="45"/>
  <c r="AF383" i="45"/>
  <c r="AH383" i="45"/>
  <c r="AO383" i="45"/>
  <c r="B384" i="45"/>
  <c r="AE384" i="45"/>
  <c r="AF384" i="45"/>
  <c r="AH384" i="45"/>
  <c r="AO384" i="45"/>
  <c r="B385" i="45"/>
  <c r="AE385" i="45"/>
  <c r="AF385" i="45"/>
  <c r="AH385" i="45"/>
  <c r="AO385" i="45"/>
  <c r="B386" i="45"/>
  <c r="AE386" i="45"/>
  <c r="AF386" i="45"/>
  <c r="AH386" i="45"/>
  <c r="AO386" i="45"/>
  <c r="B387" i="45"/>
  <c r="AE387" i="45"/>
  <c r="AF387" i="45"/>
  <c r="AH387" i="45"/>
  <c r="AO387" i="45"/>
  <c r="B388" i="45"/>
  <c r="AE388" i="45"/>
  <c r="AF388" i="45"/>
  <c r="AH388" i="45"/>
  <c r="AO388" i="45"/>
  <c r="B389" i="45"/>
  <c r="AE389" i="45"/>
  <c r="AF389" i="45"/>
  <c r="AH389" i="45"/>
  <c r="AO389" i="45"/>
  <c r="B390" i="45"/>
  <c r="AE390" i="45"/>
  <c r="AF390" i="45"/>
  <c r="AH390" i="45"/>
  <c r="AO390" i="45"/>
  <c r="B391" i="45"/>
  <c r="AE391" i="45"/>
  <c r="AF391" i="45"/>
  <c r="AH391" i="45"/>
  <c r="AO391" i="45"/>
  <c r="B392" i="45"/>
  <c r="AE392" i="45"/>
  <c r="AF392" i="45"/>
  <c r="AH392" i="45"/>
  <c r="AO392" i="45"/>
  <c r="AI379" i="45" l="1"/>
  <c r="AJ379" i="45" s="1"/>
  <c r="AK379" i="45" s="1"/>
  <c r="AG379" i="45" s="1"/>
  <c r="AI382" i="45"/>
  <c r="AJ382" i="45" s="1"/>
  <c r="AK382" i="45" s="1"/>
  <c r="AG382" i="45" s="1"/>
  <c r="AI380" i="45"/>
  <c r="AJ380" i="45" s="1"/>
  <c r="AK380" i="45" s="1"/>
  <c r="AG380" i="45" s="1"/>
  <c r="AI386" i="45"/>
  <c r="AJ386" i="45" s="1"/>
  <c r="AK386" i="45" s="1"/>
  <c r="AG386" i="45" s="1"/>
  <c r="AI388" i="45"/>
  <c r="AJ388" i="45" s="1"/>
  <c r="AK388" i="45" s="1"/>
  <c r="AG388" i="45" s="1"/>
  <c r="AI390" i="45"/>
  <c r="AJ390" i="45" s="1"/>
  <c r="AK390" i="45" s="1"/>
  <c r="AG390" i="45" s="1"/>
  <c r="AI387" i="45"/>
  <c r="AJ387" i="45" s="1"/>
  <c r="AK387" i="45" s="1"/>
  <c r="AG387" i="45" s="1"/>
  <c r="AI385" i="45"/>
  <c r="AJ385" i="45" s="1"/>
  <c r="AK385" i="45" s="1"/>
  <c r="AG385" i="45" s="1"/>
  <c r="AI392" i="45"/>
  <c r="AJ392" i="45" s="1"/>
  <c r="AK392" i="45" s="1"/>
  <c r="AG392" i="45" s="1"/>
  <c r="AI384" i="45"/>
  <c r="AJ384" i="45" s="1"/>
  <c r="AK384" i="45" s="1"/>
  <c r="AG384" i="45" s="1"/>
  <c r="AI391" i="45"/>
  <c r="AJ391" i="45" s="1"/>
  <c r="AK391" i="45" s="1"/>
  <c r="AG391" i="45" s="1"/>
  <c r="AI383" i="45"/>
  <c r="AJ383" i="45" s="1"/>
  <c r="AK383" i="45" s="1"/>
  <c r="AG383" i="45" s="1"/>
  <c r="AI389" i="45"/>
  <c r="AJ389" i="45" s="1"/>
  <c r="AK389" i="45" s="1"/>
  <c r="AG389" i="45" s="1"/>
  <c r="AI381" i="45"/>
  <c r="AJ381" i="45" s="1"/>
  <c r="AK381" i="45" s="1"/>
  <c r="AG381" i="45" s="1"/>
  <c r="AH166" i="40" l="1"/>
  <c r="AI166" i="40" s="1"/>
  <c r="AJ166" i="40" s="1"/>
  <c r="AF166" i="40" s="1"/>
  <c r="AH202" i="40"/>
  <c r="AI202" i="40" s="1"/>
  <c r="AJ202" i="40" s="1"/>
  <c r="AF202" i="40" s="1"/>
  <c r="AI144" i="40"/>
  <c r="AJ144" i="40" s="1"/>
  <c r="AF144" i="40" s="1"/>
  <c r="AI145" i="40"/>
  <c r="AJ145" i="40" s="1"/>
  <c r="AF145" i="40" s="1"/>
  <c r="AH165" i="40"/>
  <c r="AI165" i="40" s="1"/>
  <c r="AJ165" i="40" s="1"/>
  <c r="AF165" i="40" s="1"/>
  <c r="AH203" i="40"/>
  <c r="AI203" i="40" s="1"/>
  <c r="AJ203" i="40" s="1"/>
  <c r="AF203" i="40" s="1"/>
  <c r="AH137" i="40"/>
  <c r="AI137" i="40" s="1"/>
  <c r="AJ137" i="40" s="1"/>
  <c r="AF137" i="40" s="1"/>
  <c r="AI154" i="40"/>
  <c r="AJ154" i="40" s="1"/>
  <c r="AF154" i="40" s="1"/>
  <c r="AH138" i="40"/>
  <c r="AI138" i="40" s="1"/>
  <c r="AJ138" i="40" s="1"/>
  <c r="AF138" i="40" s="1"/>
  <c r="AH109" i="40"/>
  <c r="AI109" i="40" s="1"/>
  <c r="AJ109" i="40" s="1"/>
  <c r="AF109" i="40" s="1"/>
  <c r="AI167" i="40"/>
  <c r="AJ167" i="40" s="1"/>
  <c r="AF167" i="40" s="1"/>
  <c r="AH89" i="40"/>
  <c r="AI89" i="40" s="1"/>
  <c r="AJ89" i="40" s="1"/>
  <c r="AF89" i="40" s="1"/>
  <c r="AH140" i="40"/>
  <c r="AI140" i="40" s="1"/>
  <c r="AJ140" i="40" s="1"/>
  <c r="AF140" i="40" s="1"/>
  <c r="AH139" i="40"/>
  <c r="AI139" i="40" s="1"/>
  <c r="AJ139" i="40" s="1"/>
  <c r="AF139" i="40" s="1"/>
  <c r="AH149" i="40"/>
  <c r="AI149" i="40" s="1"/>
  <c r="AJ149" i="40" s="1"/>
  <c r="AF149" i="40" s="1"/>
  <c r="AI170" i="40"/>
  <c r="AJ170" i="40" s="1"/>
  <c r="AF170" i="40" s="1"/>
  <c r="AH193" i="40"/>
  <c r="AI193" i="40" s="1"/>
  <c r="AJ193" i="40" s="1"/>
  <c r="AF193" i="40" s="1"/>
  <c r="AH218" i="40"/>
  <c r="AI218" i="40" s="1"/>
  <c r="AJ218" i="40" s="1"/>
  <c r="AF218" i="40" s="1"/>
  <c r="AH390" i="40"/>
  <c r="AI390" i="40" s="1"/>
  <c r="AJ390" i="40" s="1"/>
  <c r="AF390" i="40" s="1"/>
  <c r="AH391" i="40"/>
  <c r="AI391" i="40" s="1"/>
  <c r="AJ391" i="40" s="1"/>
  <c r="AF391" i="40" s="1"/>
  <c r="AH357" i="40"/>
  <c r="AI357" i="40" s="1"/>
  <c r="AJ357" i="40" s="1"/>
  <c r="AF357" i="40" s="1"/>
  <c r="AH117" i="40"/>
  <c r="AI117" i="40" s="1"/>
  <c r="AJ117" i="40" s="1"/>
  <c r="AF117" i="40" s="1"/>
  <c r="AH360" i="40"/>
  <c r="AI360" i="40" s="1"/>
  <c r="AJ360" i="40" s="1"/>
  <c r="AF360" i="40" s="1"/>
  <c r="AH348" i="40"/>
  <c r="AI348" i="40" s="1"/>
  <c r="AJ348" i="40" s="1"/>
  <c r="AF348" i="40" s="1"/>
  <c r="AH350" i="40"/>
  <c r="AI350" i="40" s="1"/>
  <c r="AJ350" i="40" s="1"/>
  <c r="AF350" i="40" s="1"/>
  <c r="AH115" i="40"/>
  <c r="AI115" i="40" s="1"/>
  <c r="AJ115" i="40" s="1"/>
  <c r="AF115" i="40" s="1"/>
  <c r="AH86" i="40"/>
  <c r="AI86" i="40" s="1"/>
  <c r="AJ86" i="40" s="1"/>
  <c r="AF86" i="40" s="1"/>
  <c r="AH87" i="40"/>
  <c r="AI87" i="40" s="1"/>
  <c r="AJ87" i="40" s="1"/>
  <c r="AF87" i="40" s="1"/>
  <c r="AH54" i="40"/>
  <c r="AI54" i="40" s="1"/>
  <c r="AJ54" i="40" s="1"/>
  <c r="AF54" i="40" s="1"/>
  <c r="AH88" i="40"/>
  <c r="AI88" i="40" s="1"/>
  <c r="AJ88" i="40" s="1"/>
  <c r="AF88" i="40" s="1"/>
  <c r="AH107" i="40"/>
  <c r="AI107" i="40" s="1"/>
  <c r="AJ107" i="40" s="1"/>
  <c r="AF107" i="40" s="1"/>
  <c r="AI346" i="40"/>
  <c r="AJ346" i="40" s="1"/>
  <c r="AF346" i="40" s="1"/>
  <c r="AI345" i="40"/>
  <c r="AJ345" i="40" s="1"/>
  <c r="AF345" i="40" s="1"/>
  <c r="AH108" i="40"/>
  <c r="AI108" i="40" s="1"/>
  <c r="AJ108" i="40" s="1"/>
  <c r="AF108" i="40" s="1"/>
  <c r="AI351" i="40"/>
  <c r="AJ351" i="40" s="1"/>
  <c r="AF351" i="40" s="1"/>
  <c r="AI106" i="40"/>
  <c r="AJ106" i="40" s="1"/>
  <c r="AF106" i="40" s="1"/>
  <c r="AI349" i="40"/>
  <c r="AJ349" i="40" s="1"/>
  <c r="AF349" i="40" s="1"/>
  <c r="AH142" i="40"/>
  <c r="AI142" i="40" s="1"/>
  <c r="AJ142" i="40" s="1"/>
  <c r="AF142" i="40" s="1"/>
  <c r="AI147" i="40"/>
  <c r="AJ147" i="40" s="1"/>
  <c r="AF147" i="40" s="1"/>
  <c r="AH143" i="40"/>
  <c r="AI143" i="40" s="1"/>
  <c r="AJ143" i="40" s="1"/>
  <c r="AF143" i="40" s="1"/>
  <c r="AH148" i="40"/>
  <c r="AI148" i="40" s="1"/>
  <c r="AJ148" i="40" s="1"/>
  <c r="AF148" i="40" s="1"/>
  <c r="AI324" i="40"/>
  <c r="AJ324" i="40" s="1"/>
  <c r="AF324" i="40" s="1"/>
  <c r="AH4" i="43" l="1"/>
  <c r="AI4" i="43" s="1"/>
  <c r="AF4" i="43"/>
  <c r="AE4" i="43"/>
  <c r="AD4" i="43"/>
  <c r="B4" i="43"/>
  <c r="AH365" i="43"/>
  <c r="AF365" i="43"/>
  <c r="AE365" i="43"/>
  <c r="AD365" i="43"/>
  <c r="B365" i="43"/>
  <c r="AH364" i="43"/>
  <c r="AF364" i="43"/>
  <c r="AE364" i="43"/>
  <c r="AD364" i="43"/>
  <c r="B364" i="43"/>
  <c r="AH363" i="43"/>
  <c r="AF363" i="43"/>
  <c r="AE363" i="43"/>
  <c r="AD363" i="43"/>
  <c r="B363" i="43"/>
  <c r="AF362" i="43"/>
  <c r="AE362" i="43"/>
  <c r="AD362" i="43"/>
  <c r="B362" i="43"/>
  <c r="AH361" i="43"/>
  <c r="AF361" i="43"/>
  <c r="AE361" i="43"/>
  <c r="AD361" i="43"/>
  <c r="B361" i="43"/>
  <c r="AH360" i="43"/>
  <c r="AF360" i="43"/>
  <c r="AE360" i="43"/>
  <c r="AD360" i="43"/>
  <c r="B360" i="43"/>
  <c r="AH359" i="43"/>
  <c r="AF359" i="43"/>
  <c r="AE359" i="43"/>
  <c r="AD359" i="43"/>
  <c r="B359" i="43"/>
  <c r="AH358" i="43"/>
  <c r="AF358" i="43"/>
  <c r="AE358" i="43"/>
  <c r="AD358" i="43"/>
  <c r="B358" i="43"/>
  <c r="AH357" i="43"/>
  <c r="AF357" i="43"/>
  <c r="B357" i="43"/>
  <c r="AH356" i="43"/>
  <c r="AF356" i="43"/>
  <c r="B356" i="43"/>
  <c r="AH355" i="43"/>
  <c r="AF355" i="43"/>
  <c r="AE355" i="43"/>
  <c r="AD355" i="43"/>
  <c r="B355" i="43"/>
  <c r="AH354" i="43"/>
  <c r="AF354" i="43"/>
  <c r="AE354" i="43"/>
  <c r="AD354" i="43"/>
  <c r="B354" i="43"/>
  <c r="AH353" i="43"/>
  <c r="AF353" i="43"/>
  <c r="AE353" i="43"/>
  <c r="AD353" i="43"/>
  <c r="B353" i="43"/>
  <c r="AH352" i="43"/>
  <c r="AF352" i="43"/>
  <c r="AE352" i="43"/>
  <c r="AD352" i="43"/>
  <c r="B352" i="43"/>
  <c r="AH351" i="43"/>
  <c r="AF351" i="43"/>
  <c r="B351" i="43"/>
  <c r="AH350" i="43"/>
  <c r="AF350" i="43"/>
  <c r="AE350" i="43"/>
  <c r="AD350" i="43"/>
  <c r="B350" i="43"/>
  <c r="AH349" i="43"/>
  <c r="AF349" i="43"/>
  <c r="AE349" i="43"/>
  <c r="AD349" i="43"/>
  <c r="B349" i="43"/>
  <c r="AH348" i="43"/>
  <c r="AF348" i="43"/>
  <c r="AE348" i="43"/>
  <c r="AD348" i="43"/>
  <c r="B348" i="43"/>
  <c r="AF347" i="43"/>
  <c r="AH346" i="43"/>
  <c r="AF346" i="43"/>
  <c r="AE346" i="43"/>
  <c r="AD346" i="43"/>
  <c r="B346" i="43"/>
  <c r="AH345" i="43"/>
  <c r="AF345" i="43"/>
  <c r="AE345" i="43"/>
  <c r="AD345" i="43"/>
  <c r="B345" i="43"/>
  <c r="AH344" i="43"/>
  <c r="AF344" i="43"/>
  <c r="AE344" i="43"/>
  <c r="AD344" i="43"/>
  <c r="B344" i="43"/>
  <c r="AH343" i="43"/>
  <c r="AF343" i="43"/>
  <c r="AE343" i="43"/>
  <c r="AD343" i="43"/>
  <c r="B343" i="43"/>
  <c r="AH342" i="43"/>
  <c r="AF342" i="43"/>
  <c r="AE342" i="43"/>
  <c r="AD342" i="43"/>
  <c r="B342" i="43"/>
  <c r="AH341" i="43"/>
  <c r="AF341" i="43"/>
  <c r="AE341" i="43"/>
  <c r="AD341" i="43"/>
  <c r="B341" i="43"/>
  <c r="AH340" i="43"/>
  <c r="AF340" i="43"/>
  <c r="AE340" i="43"/>
  <c r="AD340" i="43"/>
  <c r="B340" i="43"/>
  <c r="AH339" i="43"/>
  <c r="AF339" i="43"/>
  <c r="AE339" i="43"/>
  <c r="AD339" i="43"/>
  <c r="B339" i="43"/>
  <c r="AH338" i="43"/>
  <c r="AF338" i="43"/>
  <c r="AE338" i="43"/>
  <c r="AD338" i="43"/>
  <c r="B338" i="43"/>
  <c r="AH337" i="43"/>
  <c r="AF337" i="43"/>
  <c r="AE337" i="43"/>
  <c r="AD337" i="43"/>
  <c r="B337" i="43"/>
  <c r="AI339" i="43" l="1"/>
  <c r="AJ339" i="43" s="1"/>
  <c r="AK339" i="43" s="1"/>
  <c r="AG339" i="43" s="1"/>
  <c r="AJ4" i="43"/>
  <c r="AK4" i="43" s="1"/>
  <c r="AG4" i="43" s="1"/>
  <c r="AI338" i="43"/>
  <c r="AJ338" i="43" s="1"/>
  <c r="AK338" i="43" s="1"/>
  <c r="AG338" i="43" s="1"/>
  <c r="AI361" i="43"/>
  <c r="AJ361" i="43" s="1"/>
  <c r="AK361" i="43" s="1"/>
  <c r="AG361" i="43" s="1"/>
  <c r="AI348" i="43"/>
  <c r="AJ348" i="43" s="1"/>
  <c r="AK348" i="43" s="1"/>
  <c r="AG348" i="43" s="1"/>
  <c r="AI341" i="43"/>
  <c r="AJ341" i="43" s="1"/>
  <c r="AK341" i="43" s="1"/>
  <c r="AG341" i="43" s="1"/>
  <c r="AI349" i="43"/>
  <c r="AJ349" i="43" s="1"/>
  <c r="AK349" i="43" s="1"/>
  <c r="AG349" i="43" s="1"/>
  <c r="AI351" i="43"/>
  <c r="AJ351" i="43" s="1"/>
  <c r="AK351" i="43" s="1"/>
  <c r="AG351" i="43" s="1"/>
  <c r="AI342" i="43"/>
  <c r="AJ342" i="43" s="1"/>
  <c r="AK342" i="43" s="1"/>
  <c r="AG342" i="43" s="1"/>
  <c r="AI350" i="43"/>
  <c r="AJ350" i="43" s="1"/>
  <c r="AK350" i="43" s="1"/>
  <c r="AG350" i="43" s="1"/>
  <c r="AI352" i="43"/>
  <c r="AJ352" i="43" s="1"/>
  <c r="AK352" i="43" s="1"/>
  <c r="AG352" i="43" s="1"/>
  <c r="AI343" i="43"/>
  <c r="AJ343" i="43" s="1"/>
  <c r="AK343" i="43" s="1"/>
  <c r="AG343" i="43" s="1"/>
  <c r="AI353" i="43"/>
  <c r="AJ353" i="43" s="1"/>
  <c r="AK353" i="43" s="1"/>
  <c r="AG353" i="43" s="1"/>
  <c r="AI357" i="43"/>
  <c r="AJ357" i="43" s="1"/>
  <c r="AK357" i="43" s="1"/>
  <c r="AG357" i="43" s="1"/>
  <c r="AI344" i="43"/>
  <c r="AJ344" i="43" s="1"/>
  <c r="AK344" i="43" s="1"/>
  <c r="AG344" i="43" s="1"/>
  <c r="AI354" i="43"/>
  <c r="AJ354" i="43" s="1"/>
  <c r="AK354" i="43" s="1"/>
  <c r="AG354" i="43" s="1"/>
  <c r="AI356" i="43"/>
  <c r="AJ356" i="43" s="1"/>
  <c r="AK356" i="43" s="1"/>
  <c r="AG356" i="43" s="1"/>
  <c r="AI358" i="43"/>
  <c r="AJ358" i="43" s="1"/>
  <c r="AK358" i="43" s="1"/>
  <c r="AG358" i="43" s="1"/>
  <c r="AI363" i="43"/>
  <c r="AJ363" i="43" s="1"/>
  <c r="AK363" i="43" s="1"/>
  <c r="AG363" i="43" s="1"/>
  <c r="AI337" i="43"/>
  <c r="AJ337" i="43" s="1"/>
  <c r="AK337" i="43" s="1"/>
  <c r="AG337" i="43" s="1"/>
  <c r="AI345" i="43"/>
  <c r="AJ345" i="43" s="1"/>
  <c r="AK345" i="43" s="1"/>
  <c r="AG345" i="43" s="1"/>
  <c r="AI355" i="43"/>
  <c r="AJ355" i="43" s="1"/>
  <c r="AK355" i="43" s="1"/>
  <c r="AG355" i="43" s="1"/>
  <c r="AI359" i="43"/>
  <c r="AJ359" i="43" s="1"/>
  <c r="AK359" i="43" s="1"/>
  <c r="AG359" i="43" s="1"/>
  <c r="AI364" i="43"/>
  <c r="AJ364" i="43" s="1"/>
  <c r="AK364" i="43" s="1"/>
  <c r="AG364" i="43" s="1"/>
  <c r="AI346" i="43"/>
  <c r="AJ346" i="43" s="1"/>
  <c r="AK346" i="43" s="1"/>
  <c r="AG346" i="43" s="1"/>
  <c r="AI360" i="43"/>
  <c r="AJ360" i="43" s="1"/>
  <c r="AK360" i="43" s="1"/>
  <c r="AG360" i="43" s="1"/>
  <c r="AI365" i="43"/>
  <c r="AJ365" i="43" s="1"/>
  <c r="AK365" i="43" s="1"/>
  <c r="AG365" i="43" s="1"/>
  <c r="AI340" i="43"/>
  <c r="AJ340" i="43" s="1"/>
  <c r="AK340" i="43" s="1"/>
  <c r="AG340" i="43" s="1"/>
  <c r="AH280" i="42" l="1"/>
  <c r="AE280" i="42"/>
  <c r="AD280" i="42"/>
  <c r="B280" i="42"/>
  <c r="B298" i="42" l="1"/>
  <c r="AD298" i="42"/>
  <c r="AE298" i="42"/>
  <c r="AH298" i="42"/>
  <c r="B326" i="42"/>
  <c r="AD326" i="42"/>
  <c r="AE326" i="42"/>
  <c r="AH326" i="42"/>
  <c r="B327" i="42"/>
  <c r="AD327" i="42"/>
  <c r="AE327" i="42"/>
  <c r="AH327" i="42"/>
  <c r="B299" i="42"/>
  <c r="AD299" i="42"/>
  <c r="AE299" i="42"/>
  <c r="AH299" i="42"/>
  <c r="B300" i="42"/>
  <c r="AD300" i="42"/>
  <c r="AE300" i="42"/>
  <c r="AH300" i="42"/>
  <c r="AI327" i="42" l="1"/>
  <c r="AJ327" i="42" s="1"/>
  <c r="AK327" i="42" s="1"/>
  <c r="AG327" i="42" s="1"/>
  <c r="AI280" i="42"/>
  <c r="AJ280" i="42" s="1"/>
  <c r="AK280" i="42" s="1"/>
  <c r="AG280" i="42" s="1"/>
  <c r="AI300" i="42"/>
  <c r="AJ300" i="42" s="1"/>
  <c r="AK300" i="42" s="1"/>
  <c r="AG300" i="42" s="1"/>
  <c r="AI326" i="42"/>
  <c r="AJ326" i="42" s="1"/>
  <c r="AK326" i="42" s="1"/>
  <c r="AG326" i="42" s="1"/>
  <c r="AI299" i="42"/>
  <c r="AJ299" i="42" s="1"/>
  <c r="AK299" i="42" s="1"/>
  <c r="AG299" i="42" s="1"/>
  <c r="AI298" i="42"/>
  <c r="AJ298" i="42" s="1"/>
  <c r="AK298" i="42" s="1"/>
  <c r="AG298" i="42" s="1"/>
  <c r="B285" i="38" l="1"/>
  <c r="AC285" i="38"/>
  <c r="AD285" i="38"/>
  <c r="AE285" i="38"/>
  <c r="AG285" i="38"/>
  <c r="AH285" i="38" s="1"/>
  <c r="AI285" i="38" s="1"/>
  <c r="AJ285" i="38" s="1"/>
  <c r="AF285" i="38" s="1"/>
  <c r="G586" i="21"/>
  <c r="T586" i="21"/>
  <c r="U586" i="21"/>
  <c r="V586" i="21"/>
  <c r="X586" i="21"/>
  <c r="Y588" i="21" s="1"/>
  <c r="Z588" i="21" s="1"/>
  <c r="AA588" i="21" s="1"/>
  <c r="W588" i="21" s="1"/>
  <c r="G587" i="21"/>
  <c r="T587" i="21"/>
  <c r="U587" i="21"/>
  <c r="V587" i="21"/>
  <c r="X587" i="21"/>
  <c r="G588" i="21"/>
  <c r="T588" i="21"/>
  <c r="U588" i="21"/>
  <c r="V588" i="21"/>
  <c r="X588" i="21"/>
  <c r="G589" i="21"/>
  <c r="T589" i="21"/>
  <c r="U589" i="21"/>
  <c r="V589" i="21"/>
  <c r="X589" i="21"/>
  <c r="AC178" i="36"/>
  <c r="AD178" i="36"/>
  <c r="AE178" i="36"/>
  <c r="AG178" i="36"/>
  <c r="AH178" i="36" s="1"/>
  <c r="AI178" i="36" s="1"/>
  <c r="AJ178" i="36" s="1"/>
  <c r="AF178" i="36" s="1"/>
  <c r="AC177" i="36"/>
  <c r="AD177" i="36"/>
  <c r="AE177" i="36"/>
  <c r="AG177" i="36"/>
  <c r="AH177" i="36" s="1"/>
  <c r="AI177" i="36" s="1"/>
  <c r="AJ177" i="36" s="1"/>
  <c r="AF177" i="36" s="1"/>
  <c r="Y589" i="21"/>
  <c r="Z589" i="21" s="1"/>
  <c r="AA589" i="21" s="1"/>
  <c r="W589" i="21" s="1"/>
  <c r="AC176" i="36"/>
  <c r="AD176" i="36"/>
  <c r="AE176" i="36"/>
  <c r="AG176" i="36"/>
  <c r="AH176" i="36" s="1"/>
  <c r="AI176" i="36" s="1"/>
  <c r="AJ176" i="36" s="1"/>
  <c r="AF176" i="36" s="1"/>
  <c r="G581" i="21"/>
  <c r="AB581" i="21"/>
  <c r="AD581" i="21"/>
  <c r="AE582" i="21" s="1"/>
  <c r="AF582" i="21" s="1"/>
  <c r="AG582" i="21" s="1"/>
  <c r="AC582" i="21" s="1"/>
  <c r="AE581" i="21"/>
  <c r="AF581" i="21" s="1"/>
  <c r="AG581" i="21" s="1"/>
  <c r="AC581" i="21" s="1"/>
  <c r="G582" i="21"/>
  <c r="Z582" i="21"/>
  <c r="AA582" i="21"/>
  <c r="AB582" i="21"/>
  <c r="AD582" i="21"/>
  <c r="G583" i="21"/>
  <c r="Z583" i="21"/>
  <c r="AA583" i="21"/>
  <c r="AB583" i="21"/>
  <c r="AD583" i="21"/>
  <c r="G584" i="21"/>
  <c r="Z584" i="21"/>
  <c r="AA584" i="21"/>
  <c r="AB584" i="21"/>
  <c r="AD584" i="21"/>
  <c r="G585" i="21"/>
  <c r="Z585" i="21"/>
  <c r="AA585" i="21"/>
  <c r="AB585" i="21"/>
  <c r="AD585" i="21"/>
  <c r="AD12" i="35"/>
  <c r="AD13" i="35"/>
  <c r="AD14" i="35"/>
  <c r="AD15" i="35"/>
  <c r="AD16" i="35"/>
  <c r="AD17" i="35"/>
  <c r="AD18" i="35"/>
  <c r="AD19" i="35"/>
  <c r="AD20" i="35"/>
  <c r="AD21" i="35"/>
  <c r="AD22" i="35"/>
  <c r="AD23" i="35"/>
  <c r="AD24" i="35"/>
  <c r="AD25" i="35"/>
  <c r="AD26" i="35"/>
  <c r="AD27" i="35"/>
  <c r="AD28" i="35"/>
  <c r="AD29" i="35"/>
  <c r="AD30" i="35"/>
  <c r="AD31" i="35"/>
  <c r="AD32" i="35"/>
  <c r="AD33" i="35"/>
  <c r="AB195" i="33"/>
  <c r="AB194" i="33"/>
  <c r="AB193" i="33"/>
  <c r="AB192" i="33"/>
  <c r="AB191" i="33"/>
  <c r="AB190" i="33"/>
  <c r="AB189" i="33"/>
  <c r="AB188" i="33"/>
  <c r="AB187" i="33"/>
  <c r="AB186" i="33"/>
  <c r="AB185" i="33"/>
  <c r="AB184" i="33"/>
  <c r="AB183" i="33"/>
  <c r="AB182" i="33"/>
  <c r="AB181" i="33"/>
  <c r="AB180" i="33"/>
  <c r="AB179" i="33"/>
  <c r="AB178" i="33"/>
  <c r="AB177" i="33"/>
  <c r="AB176" i="33"/>
  <c r="AB175" i="33"/>
  <c r="AB174" i="33"/>
  <c r="AB11" i="35"/>
  <c r="AB10" i="35"/>
  <c r="AB9" i="35"/>
  <c r="AB8" i="35"/>
  <c r="AB7" i="35"/>
  <c r="AB6" i="35"/>
  <c r="AB5" i="35"/>
  <c r="AB4" i="35"/>
  <c r="AB3" i="35"/>
  <c r="AB2" i="35"/>
  <c r="W284" i="32"/>
  <c r="W283" i="32"/>
  <c r="W282" i="32"/>
  <c r="W281" i="32"/>
  <c r="W280" i="32"/>
  <c r="W278" i="32"/>
  <c r="W277" i="32"/>
  <c r="W276" i="32"/>
  <c r="W275" i="32"/>
  <c r="W273" i="32"/>
  <c r="W272" i="32"/>
  <c r="W271" i="32"/>
  <c r="W270" i="32"/>
  <c r="W269" i="32"/>
  <c r="W268" i="32"/>
  <c r="W267" i="32"/>
  <c r="W266" i="32"/>
  <c r="W265" i="32"/>
  <c r="W264" i="32"/>
  <c r="W263" i="32"/>
  <c r="W262" i="32"/>
  <c r="W261" i="32"/>
  <c r="W260" i="32"/>
  <c r="W259" i="32"/>
  <c r="W258" i="32"/>
  <c r="W257" i="32"/>
  <c r="W256" i="32"/>
  <c r="W255" i="32"/>
  <c r="W254" i="32"/>
  <c r="W253" i="32"/>
  <c r="W252" i="32"/>
  <c r="W251" i="32"/>
  <c r="W250" i="32"/>
  <c r="W249" i="32"/>
  <c r="W248" i="32"/>
  <c r="W247" i="32"/>
  <c r="W246" i="32"/>
  <c r="W245" i="32"/>
  <c r="W244" i="32"/>
  <c r="W243" i="32"/>
  <c r="W242" i="32"/>
  <c r="W241" i="32"/>
  <c r="W240" i="32"/>
  <c r="W239" i="32"/>
  <c r="W238" i="32"/>
  <c r="W237" i="32"/>
  <c r="W236" i="32"/>
  <c r="W235" i="32"/>
  <c r="W234" i="32"/>
  <c r="W233" i="32"/>
  <c r="W232" i="32"/>
  <c r="W231" i="32"/>
  <c r="W230" i="32"/>
  <c r="W229" i="32"/>
  <c r="W228" i="32"/>
  <c r="W227" i="32"/>
  <c r="W226" i="32"/>
  <c r="W225" i="32"/>
  <c r="W224" i="32"/>
  <c r="W223" i="32"/>
  <c r="W222" i="32"/>
  <c r="W221" i="32"/>
  <c r="W220" i="32"/>
  <c r="W219" i="32"/>
  <c r="W218" i="32"/>
  <c r="W217" i="32"/>
  <c r="W216" i="32"/>
  <c r="W215" i="32"/>
  <c r="W214" i="32"/>
  <c r="W213" i="32"/>
  <c r="W212" i="32"/>
  <c r="W211" i="32"/>
  <c r="W210" i="32"/>
  <c r="W209" i="32"/>
  <c r="W208" i="32"/>
  <c r="W207" i="32"/>
  <c r="W206" i="32"/>
  <c r="W205" i="32"/>
  <c r="W204" i="32"/>
  <c r="W203" i="32"/>
  <c r="W202" i="32"/>
  <c r="W201" i="32"/>
  <c r="W200" i="32"/>
  <c r="W199" i="32"/>
  <c r="W198" i="32"/>
  <c r="W197" i="32"/>
  <c r="W196" i="32"/>
  <c r="W195" i="32"/>
  <c r="AD11" i="35"/>
  <c r="G11" i="35"/>
  <c r="AD10" i="35"/>
  <c r="G10" i="35"/>
  <c r="AD9" i="35"/>
  <c r="AA9" i="35"/>
  <c r="Z9" i="35"/>
  <c r="G9" i="35"/>
  <c r="AD8" i="35"/>
  <c r="AA8" i="35"/>
  <c r="Z8" i="35"/>
  <c r="G8" i="35"/>
  <c r="AD7" i="35"/>
  <c r="AA7" i="35"/>
  <c r="Z7" i="35"/>
  <c r="G7" i="35"/>
  <c r="AD6" i="35"/>
  <c r="AA6" i="35"/>
  <c r="Z6" i="35"/>
  <c r="G6" i="35"/>
  <c r="AD5" i="35"/>
  <c r="AA5" i="35"/>
  <c r="Z5" i="35"/>
  <c r="G5" i="35"/>
  <c r="AD4" i="35"/>
  <c r="AA4" i="35"/>
  <c r="Z4" i="35"/>
  <c r="G4" i="35"/>
  <c r="AD3" i="35"/>
  <c r="AA3" i="35"/>
  <c r="Z3" i="35"/>
  <c r="G3" i="35"/>
  <c r="AD2" i="35"/>
  <c r="AA2" i="35"/>
  <c r="Z2" i="35"/>
  <c r="G2" i="35"/>
  <c r="AE18" i="35"/>
  <c r="AF18" i="35"/>
  <c r="AG18" i="35"/>
  <c r="AC18" i="35" s="1"/>
  <c r="AE26" i="35"/>
  <c r="AF26" i="35"/>
  <c r="AG26" i="35"/>
  <c r="AC26" i="35" s="1"/>
  <c r="AE19" i="35"/>
  <c r="AF19" i="35"/>
  <c r="AG19" i="35"/>
  <c r="AC19" i="35" s="1"/>
  <c r="AE27" i="35"/>
  <c r="AF27" i="35"/>
  <c r="AG27" i="35"/>
  <c r="AC27" i="35" s="1"/>
  <c r="AE12" i="35"/>
  <c r="AF12" i="35"/>
  <c r="AG12" i="35"/>
  <c r="AC12" i="35" s="1"/>
  <c r="AE20" i="35"/>
  <c r="AF20" i="35"/>
  <c r="AG20" i="35"/>
  <c r="AC20" i="35" s="1"/>
  <c r="AE28" i="35"/>
  <c r="AF28" i="35"/>
  <c r="AG28" i="35"/>
  <c r="AC28" i="35" s="1"/>
  <c r="AE13" i="35"/>
  <c r="AF13" i="35"/>
  <c r="AG13" i="35"/>
  <c r="AC13" i="35" s="1"/>
  <c r="AE29" i="35"/>
  <c r="AF29" i="35"/>
  <c r="AG29" i="35"/>
  <c r="AC29" i="35" s="1"/>
  <c r="AE21" i="35"/>
  <c r="AF21" i="35"/>
  <c r="AG21" i="35"/>
  <c r="AC21" i="35" s="1"/>
  <c r="AE14" i="35"/>
  <c r="AF14" i="35"/>
  <c r="AG14" i="35"/>
  <c r="AC14" i="35" s="1"/>
  <c r="AE22" i="35"/>
  <c r="AF22" i="35"/>
  <c r="AG22" i="35"/>
  <c r="AC22" i="35" s="1"/>
  <c r="AE23" i="35"/>
  <c r="AF23" i="35"/>
  <c r="AG23" i="35"/>
  <c r="AC23" i="35" s="1"/>
  <c r="AE16" i="35"/>
  <c r="AF16" i="35"/>
  <c r="AG16" i="35"/>
  <c r="AC16" i="35" s="1"/>
  <c r="AE24" i="35"/>
  <c r="AF24" i="35"/>
  <c r="AG24" i="35"/>
  <c r="AC24" i="35" s="1"/>
  <c r="AE32" i="35"/>
  <c r="AF32" i="35"/>
  <c r="AG32" i="35"/>
  <c r="AC32" i="35" s="1"/>
  <c r="AE30" i="35"/>
  <c r="AF30" i="35"/>
  <c r="AG30" i="35"/>
  <c r="AC30" i="35" s="1"/>
  <c r="AE15" i="35"/>
  <c r="AF15" i="35"/>
  <c r="AG15" i="35"/>
  <c r="AC15" i="35" s="1"/>
  <c r="AE31" i="35"/>
  <c r="AF31" i="35"/>
  <c r="AG31" i="35"/>
  <c r="AC31" i="35" s="1"/>
  <c r="AE17" i="35"/>
  <c r="AF17" i="35"/>
  <c r="AG17" i="35"/>
  <c r="AC17" i="35" s="1"/>
  <c r="AE25" i="35"/>
  <c r="AF25" i="35"/>
  <c r="AG25" i="35"/>
  <c r="AC25" i="35" s="1"/>
  <c r="AE33" i="35"/>
  <c r="AF33" i="35"/>
  <c r="AG33" i="35"/>
  <c r="AC33" i="35" s="1"/>
  <c r="AE2" i="35"/>
  <c r="AF2" i="35"/>
  <c r="AG2" i="35"/>
  <c r="AC2" i="35" s="1"/>
  <c r="AE4" i="35"/>
  <c r="AF4" i="35"/>
  <c r="AG4" i="35"/>
  <c r="AC4" i="35" s="1"/>
  <c r="AE8" i="35"/>
  <c r="AF8" i="35"/>
  <c r="AG8" i="35"/>
  <c r="AC8" i="35" s="1"/>
  <c r="AE10" i="35"/>
  <c r="AF10" i="35"/>
  <c r="AG10" i="35"/>
  <c r="AC10" i="35" s="1"/>
  <c r="AE5" i="35"/>
  <c r="AF5" i="35"/>
  <c r="AG5" i="35"/>
  <c r="AC5" i="35" s="1"/>
  <c r="AE9" i="35"/>
  <c r="AF9" i="35"/>
  <c r="AG9" i="35"/>
  <c r="AC9" i="35" s="1"/>
  <c r="AE6" i="35"/>
  <c r="AF6" i="35"/>
  <c r="AG6" i="35"/>
  <c r="AC6" i="35" s="1"/>
  <c r="AE3" i="35"/>
  <c r="AF3" i="35"/>
  <c r="AG3" i="35"/>
  <c r="AC3" i="35" s="1"/>
  <c r="AE7" i="35"/>
  <c r="AF7" i="35"/>
  <c r="AG7" i="35"/>
  <c r="AC7" i="35" s="1"/>
  <c r="AE11" i="35"/>
  <c r="AF11" i="35"/>
  <c r="AG11" i="35"/>
  <c r="AC11" i="35" s="1"/>
  <c r="AD195" i="33"/>
  <c r="AA195" i="33"/>
  <c r="Z195" i="33"/>
  <c r="G195" i="33"/>
  <c r="AD194" i="33"/>
  <c r="AA194" i="33"/>
  <c r="Z194" i="33"/>
  <c r="G194" i="33"/>
  <c r="AD193" i="33"/>
  <c r="AA193" i="33"/>
  <c r="Z193" i="33"/>
  <c r="G193" i="33"/>
  <c r="AD192" i="33"/>
  <c r="AA192" i="33"/>
  <c r="Z192" i="33"/>
  <c r="G192" i="33"/>
  <c r="AD191" i="33"/>
  <c r="AA191" i="33"/>
  <c r="Z191" i="33"/>
  <c r="G191" i="33"/>
  <c r="AD190" i="33"/>
  <c r="AA190" i="33"/>
  <c r="G190" i="33"/>
  <c r="AD189" i="33"/>
  <c r="AA189" i="33"/>
  <c r="Z189" i="33"/>
  <c r="G189" i="33"/>
  <c r="AD188" i="33"/>
  <c r="AA188" i="33"/>
  <c r="Z188" i="33"/>
  <c r="G188" i="33"/>
  <c r="AD187" i="33"/>
  <c r="G187" i="33"/>
  <c r="AD186" i="33"/>
  <c r="G186" i="33"/>
  <c r="AD185" i="33"/>
  <c r="G185" i="33"/>
  <c r="AD184" i="33"/>
  <c r="G184" i="33"/>
  <c r="AD183" i="33"/>
  <c r="G183" i="33"/>
  <c r="AD182" i="33"/>
  <c r="AA182" i="33"/>
  <c r="Z182" i="33"/>
  <c r="G182" i="33"/>
  <c r="AD181" i="33"/>
  <c r="AA181" i="33"/>
  <c r="Z181" i="33"/>
  <c r="G181" i="33"/>
  <c r="AD180" i="33"/>
  <c r="AA180" i="33"/>
  <c r="Z180" i="33"/>
  <c r="G180" i="33"/>
  <c r="AD179" i="33"/>
  <c r="G179" i="33"/>
  <c r="AD178" i="33"/>
  <c r="G178" i="33"/>
  <c r="AD177" i="33"/>
  <c r="AA177" i="33"/>
  <c r="Z177" i="33"/>
  <c r="G177" i="33"/>
  <c r="AD176" i="33"/>
  <c r="G176" i="33"/>
  <c r="AD175" i="33"/>
  <c r="G175" i="33"/>
  <c r="AD174" i="33"/>
  <c r="AA174" i="33"/>
  <c r="Z174" i="33"/>
  <c r="G174" i="33"/>
  <c r="Y285" i="32"/>
  <c r="G285" i="32"/>
  <c r="Y284" i="32"/>
  <c r="G284" i="32"/>
  <c r="Y283" i="32"/>
  <c r="V283" i="32"/>
  <c r="U283" i="32"/>
  <c r="G283" i="32"/>
  <c r="Y282" i="32"/>
  <c r="V282" i="32"/>
  <c r="U282" i="32"/>
  <c r="G282" i="32"/>
  <c r="Y281" i="32"/>
  <c r="V281" i="32"/>
  <c r="U281" i="32"/>
  <c r="G281" i="32"/>
  <c r="Y280" i="32"/>
  <c r="G280" i="32"/>
  <c r="Y279" i="32"/>
  <c r="G279" i="32"/>
  <c r="Y278" i="32"/>
  <c r="V278" i="32"/>
  <c r="U278" i="32"/>
  <c r="G278" i="32"/>
  <c r="Y277" i="32"/>
  <c r="G277" i="32"/>
  <c r="Y276" i="32"/>
  <c r="G276" i="32"/>
  <c r="Y275" i="32"/>
  <c r="V275" i="32"/>
  <c r="U275" i="32"/>
  <c r="G275" i="32"/>
  <c r="Y274" i="32"/>
  <c r="G274" i="32"/>
  <c r="Y273" i="32"/>
  <c r="V273" i="32"/>
  <c r="U273" i="32"/>
  <c r="G273" i="32"/>
  <c r="Y272" i="32"/>
  <c r="V272" i="32"/>
  <c r="U272" i="32"/>
  <c r="G272" i="32"/>
  <c r="Y271" i="32"/>
  <c r="V271" i="32"/>
  <c r="U271" i="32"/>
  <c r="G271" i="32"/>
  <c r="Y270" i="32"/>
  <c r="V270" i="32"/>
  <c r="U270" i="32"/>
  <c r="G270" i="32"/>
  <c r="Y269" i="32"/>
  <c r="G269" i="32"/>
  <c r="Y268" i="32"/>
  <c r="G268" i="32"/>
  <c r="Y267" i="32"/>
  <c r="G267" i="32"/>
  <c r="Y266" i="32"/>
  <c r="V266" i="32"/>
  <c r="U266" i="32"/>
  <c r="G266" i="32"/>
  <c r="Y265" i="32"/>
  <c r="G265" i="32"/>
  <c r="Y264" i="32"/>
  <c r="V264" i="32"/>
  <c r="U264" i="32"/>
  <c r="G264" i="32"/>
  <c r="Y263" i="32"/>
  <c r="V263" i="32"/>
  <c r="U263" i="32"/>
  <c r="G263" i="32"/>
  <c r="Y262" i="32"/>
  <c r="V262" i="32"/>
  <c r="U262" i="32"/>
  <c r="G262" i="32"/>
  <c r="Y261" i="32"/>
  <c r="V261" i="32"/>
  <c r="U261" i="32"/>
  <c r="G261" i="32"/>
  <c r="Y260" i="32"/>
  <c r="V260" i="32"/>
  <c r="U260" i="32"/>
  <c r="G260" i="32"/>
  <c r="Y259" i="32"/>
  <c r="V259" i="32"/>
  <c r="U259" i="32"/>
  <c r="G259" i="32"/>
  <c r="Y258" i="32"/>
  <c r="G258" i="32"/>
  <c r="Y257" i="32"/>
  <c r="V257" i="32"/>
  <c r="U257" i="32"/>
  <c r="G257" i="32"/>
  <c r="Y256" i="32"/>
  <c r="V256" i="32"/>
  <c r="U256" i="32"/>
  <c r="G256" i="32"/>
  <c r="Y255" i="32"/>
  <c r="V255" i="32"/>
  <c r="U255" i="32"/>
  <c r="G255" i="32"/>
  <c r="Y254" i="32"/>
  <c r="V254" i="32"/>
  <c r="U254" i="32"/>
  <c r="G254" i="32"/>
  <c r="Y253" i="32"/>
  <c r="V253" i="32"/>
  <c r="U253" i="32"/>
  <c r="G253" i="32"/>
  <c r="Y252" i="32"/>
  <c r="V252" i="32"/>
  <c r="U252" i="32"/>
  <c r="G252" i="32"/>
  <c r="Y251" i="32"/>
  <c r="V251" i="32"/>
  <c r="U251" i="32"/>
  <c r="G251" i="32"/>
  <c r="Y250" i="32"/>
  <c r="V250" i="32"/>
  <c r="U250" i="32"/>
  <c r="G250" i="32"/>
  <c r="Y249" i="32"/>
  <c r="V249" i="32"/>
  <c r="U249" i="32"/>
  <c r="G249" i="32"/>
  <c r="Y248" i="32"/>
  <c r="V248" i="32"/>
  <c r="U248" i="32"/>
  <c r="G248" i="32"/>
  <c r="Y247" i="32"/>
  <c r="V247" i="32"/>
  <c r="U247" i="32"/>
  <c r="G247" i="32"/>
  <c r="Y246" i="32"/>
  <c r="V246" i="32"/>
  <c r="U246" i="32"/>
  <c r="G246" i="32"/>
  <c r="Y245" i="32"/>
  <c r="V245" i="32"/>
  <c r="U245" i="32"/>
  <c r="G245" i="32"/>
  <c r="Y244" i="32"/>
  <c r="V244" i="32"/>
  <c r="U244" i="32"/>
  <c r="G244" i="32"/>
  <c r="Y243" i="32"/>
  <c r="V243" i="32"/>
  <c r="U243" i="32"/>
  <c r="G243" i="32"/>
  <c r="Y242" i="32"/>
  <c r="V242" i="32"/>
  <c r="U242" i="32"/>
  <c r="G242" i="32"/>
  <c r="Y241" i="32"/>
  <c r="V241" i="32"/>
  <c r="U241" i="32"/>
  <c r="G241" i="32"/>
  <c r="Y240" i="32"/>
  <c r="V240" i="32"/>
  <c r="U240" i="32"/>
  <c r="G240" i="32"/>
  <c r="Y239" i="32"/>
  <c r="V239" i="32"/>
  <c r="U239" i="32"/>
  <c r="G239" i="32"/>
  <c r="Y238" i="32"/>
  <c r="V238" i="32"/>
  <c r="U238" i="32"/>
  <c r="G238" i="32"/>
  <c r="Y237" i="32"/>
  <c r="V237" i="32"/>
  <c r="U237" i="32"/>
  <c r="G237" i="32"/>
  <c r="Y236" i="32"/>
  <c r="V236" i="32"/>
  <c r="U236" i="32"/>
  <c r="G236" i="32"/>
  <c r="Y235" i="32"/>
  <c r="V235" i="32"/>
  <c r="U235" i="32"/>
  <c r="G235" i="32"/>
  <c r="Y234" i="32"/>
  <c r="V234" i="32"/>
  <c r="U234" i="32"/>
  <c r="G234" i="32"/>
  <c r="Y233" i="32"/>
  <c r="V233" i="32"/>
  <c r="U233" i="32"/>
  <c r="G233" i="32"/>
  <c r="Y232" i="32"/>
  <c r="V232" i="32"/>
  <c r="U232" i="32"/>
  <c r="G232" i="32"/>
  <c r="Y231" i="32"/>
  <c r="V231" i="32"/>
  <c r="U231" i="32"/>
  <c r="G231" i="32"/>
  <c r="Y230" i="32"/>
  <c r="V230" i="32"/>
  <c r="U230" i="32"/>
  <c r="G230" i="32"/>
  <c r="Y229" i="32"/>
  <c r="V229" i="32"/>
  <c r="U229" i="32"/>
  <c r="G229" i="32"/>
  <c r="Y228" i="32"/>
  <c r="V228" i="32"/>
  <c r="U228" i="32"/>
  <c r="G228" i="32"/>
  <c r="Y227" i="32"/>
  <c r="V227" i="32"/>
  <c r="U227" i="32"/>
  <c r="G227" i="32"/>
  <c r="Y226" i="32"/>
  <c r="V226" i="32"/>
  <c r="U226" i="32"/>
  <c r="G226" i="32"/>
  <c r="Y225" i="32"/>
  <c r="V225" i="32"/>
  <c r="U225" i="32"/>
  <c r="G225" i="32"/>
  <c r="Y224" i="32"/>
  <c r="V224" i="32"/>
  <c r="U224" i="32"/>
  <c r="G224" i="32"/>
  <c r="Y223" i="32"/>
  <c r="V223" i="32"/>
  <c r="U223" i="32"/>
  <c r="G223" i="32"/>
  <c r="Y222" i="32"/>
  <c r="V222" i="32"/>
  <c r="U222" i="32"/>
  <c r="G222" i="32"/>
  <c r="Y221" i="32"/>
  <c r="V221" i="32"/>
  <c r="U221" i="32"/>
  <c r="G221" i="32"/>
  <c r="Y220" i="32"/>
  <c r="V220" i="32"/>
  <c r="U220" i="32"/>
  <c r="G220" i="32"/>
  <c r="Y219" i="32"/>
  <c r="V219" i="32"/>
  <c r="U219" i="32"/>
  <c r="G219" i="32"/>
  <c r="Y218" i="32"/>
  <c r="V218" i="32"/>
  <c r="U218" i="32"/>
  <c r="G218" i="32"/>
  <c r="Y217" i="32"/>
  <c r="V217" i="32"/>
  <c r="U217" i="32"/>
  <c r="G217" i="32"/>
  <c r="Y216" i="32"/>
  <c r="V216" i="32"/>
  <c r="U216" i="32"/>
  <c r="G216" i="32"/>
  <c r="Y215" i="32"/>
  <c r="V215" i="32"/>
  <c r="U215" i="32"/>
  <c r="G215" i="32"/>
  <c r="Y214" i="32"/>
  <c r="V214" i="32"/>
  <c r="U214" i="32"/>
  <c r="G214" i="32"/>
  <c r="Y213" i="32"/>
  <c r="V213" i="32"/>
  <c r="U213" i="32"/>
  <c r="G213" i="32"/>
  <c r="Y212" i="32"/>
  <c r="V212" i="32"/>
  <c r="U212" i="32"/>
  <c r="G212" i="32"/>
  <c r="Y211" i="32"/>
  <c r="V211" i="32"/>
  <c r="U211" i="32"/>
  <c r="G211" i="32"/>
  <c r="Y210" i="32"/>
  <c r="V210" i="32"/>
  <c r="U210" i="32"/>
  <c r="G210" i="32"/>
  <c r="Y209" i="32"/>
  <c r="V209" i="32"/>
  <c r="U209" i="32"/>
  <c r="G209" i="32"/>
  <c r="Y208" i="32"/>
  <c r="V208" i="32"/>
  <c r="U208" i="32"/>
  <c r="G208" i="32"/>
  <c r="Y207" i="32"/>
  <c r="V207" i="32"/>
  <c r="U207" i="32"/>
  <c r="G207" i="32"/>
  <c r="Y206" i="32"/>
  <c r="V206" i="32"/>
  <c r="U206" i="32"/>
  <c r="G206" i="32"/>
  <c r="Y205" i="32"/>
  <c r="G205" i="32"/>
  <c r="Y204" i="32"/>
  <c r="G204" i="32"/>
  <c r="Y203" i="32"/>
  <c r="G203" i="32"/>
  <c r="Y202" i="32"/>
  <c r="V202" i="32"/>
  <c r="U202" i="32"/>
  <c r="G202" i="32"/>
  <c r="Y201" i="32"/>
  <c r="V201" i="32"/>
  <c r="U201" i="32"/>
  <c r="G201" i="32"/>
  <c r="Y200" i="32"/>
  <c r="V200" i="32"/>
  <c r="U200" i="32"/>
  <c r="G200" i="32"/>
  <c r="Y199" i="32"/>
  <c r="V199" i="32"/>
  <c r="U199" i="32"/>
  <c r="G199" i="32"/>
  <c r="Y198" i="32"/>
  <c r="V198" i="32"/>
  <c r="U198" i="32"/>
  <c r="G198" i="32"/>
  <c r="Y197" i="32"/>
  <c r="V197" i="32"/>
  <c r="U197" i="32"/>
  <c r="G197" i="32"/>
  <c r="Y196" i="32"/>
  <c r="V196" i="32"/>
  <c r="U196" i="32"/>
  <c r="G196" i="32"/>
  <c r="Y195" i="32"/>
  <c r="V195" i="32"/>
  <c r="U195" i="32"/>
  <c r="G195" i="32"/>
  <c r="S3" i="22"/>
  <c r="K10" i="30"/>
  <c r="L10" i="30"/>
  <c r="K11" i="30"/>
  <c r="L11" i="30"/>
  <c r="K12" i="30"/>
  <c r="L12" i="30"/>
  <c r="K13" i="30"/>
  <c r="L13" i="30"/>
  <c r="K14" i="30"/>
  <c r="L14" i="30"/>
  <c r="K27" i="30"/>
  <c r="L27" i="30"/>
  <c r="K28" i="30"/>
  <c r="L28" i="30"/>
  <c r="K29" i="30"/>
  <c r="L29" i="30"/>
  <c r="L35" i="30"/>
  <c r="K36" i="30"/>
  <c r="L36" i="30"/>
  <c r="K49" i="30"/>
  <c r="L49" i="30"/>
  <c r="K50" i="30"/>
  <c r="L50" i="30"/>
  <c r="K51" i="30"/>
  <c r="L51" i="30"/>
  <c r="L52" i="30"/>
  <c r="K53" i="30"/>
  <c r="L53" i="30"/>
  <c r="L57" i="30"/>
  <c r="K58" i="30"/>
  <c r="L58" i="30"/>
  <c r="K71" i="30"/>
  <c r="L71" i="30"/>
  <c r="K72" i="30"/>
  <c r="L72" i="30"/>
  <c r="K73" i="30"/>
  <c r="L73" i="30"/>
  <c r="K74" i="30"/>
  <c r="L79" i="30"/>
  <c r="K80" i="30"/>
  <c r="L80" i="30"/>
  <c r="K93" i="30"/>
  <c r="L93" i="30"/>
  <c r="K94" i="30"/>
  <c r="L94" i="30"/>
  <c r="K95" i="30"/>
  <c r="L95" i="30"/>
  <c r="K96" i="30"/>
  <c r="L96" i="30"/>
  <c r="K97" i="30"/>
  <c r="L97" i="30"/>
  <c r="K110" i="30"/>
  <c r="L110" i="30"/>
  <c r="K111" i="30"/>
  <c r="L111" i="30"/>
  <c r="K112" i="30"/>
  <c r="L116" i="30"/>
  <c r="K116" i="30"/>
  <c r="L115" i="30"/>
  <c r="K115" i="30"/>
  <c r="L114" i="30"/>
  <c r="K114" i="30"/>
  <c r="L113" i="30"/>
  <c r="K113" i="30"/>
  <c r="L112" i="30"/>
  <c r="K125" i="30"/>
  <c r="L125" i="30"/>
  <c r="K126" i="30"/>
  <c r="L126" i="30"/>
  <c r="K127" i="30"/>
  <c r="L131" i="30"/>
  <c r="K131" i="30"/>
  <c r="L130" i="30"/>
  <c r="K130" i="30"/>
  <c r="L129" i="30"/>
  <c r="K129" i="30"/>
  <c r="L128" i="30"/>
  <c r="K128" i="30"/>
  <c r="L127" i="30"/>
  <c r="K140" i="30"/>
  <c r="L140" i="30"/>
  <c r="K141" i="30"/>
  <c r="L141" i="30"/>
  <c r="K142" i="30"/>
  <c r="L146" i="30"/>
  <c r="K146" i="30"/>
  <c r="L145" i="30"/>
  <c r="K145" i="30"/>
  <c r="L144" i="30"/>
  <c r="K144" i="30"/>
  <c r="L143" i="30"/>
  <c r="K143" i="30"/>
  <c r="L142" i="30"/>
  <c r="K155" i="30"/>
  <c r="L155" i="30"/>
  <c r="K156" i="30"/>
  <c r="L156" i="30"/>
  <c r="K157" i="30"/>
  <c r="L161" i="30"/>
  <c r="K161" i="30"/>
  <c r="L160" i="30"/>
  <c r="K160" i="30"/>
  <c r="L159" i="30"/>
  <c r="K159" i="30"/>
  <c r="L158" i="30"/>
  <c r="K158" i="30"/>
  <c r="L157" i="30"/>
  <c r="K170" i="30"/>
  <c r="L170" i="30"/>
  <c r="K171" i="30"/>
  <c r="L171" i="30"/>
  <c r="K172" i="30"/>
  <c r="L176" i="30"/>
  <c r="K176" i="30"/>
  <c r="L175" i="30"/>
  <c r="K175" i="30"/>
  <c r="L174" i="30"/>
  <c r="K174" i="30"/>
  <c r="L173" i="30"/>
  <c r="K173" i="30"/>
  <c r="L172" i="30"/>
  <c r="K185" i="30"/>
  <c r="L185" i="30"/>
  <c r="K186" i="30"/>
  <c r="L186" i="30"/>
  <c r="K187" i="30"/>
  <c r="L187" i="30"/>
  <c r="K188" i="30"/>
  <c r="L193" i="30"/>
  <c r="K195" i="30"/>
  <c r="L195" i="30"/>
  <c r="K196" i="30"/>
  <c r="L196" i="30"/>
  <c r="K197" i="30"/>
  <c r="L197" i="30"/>
  <c r="K198" i="30"/>
  <c r="L198" i="30"/>
  <c r="K215" i="30"/>
  <c r="L215" i="30"/>
  <c r="K216" i="30"/>
  <c r="L216" i="30"/>
  <c r="K217" i="30"/>
  <c r="L221" i="30"/>
  <c r="K221" i="30"/>
  <c r="L220" i="30"/>
  <c r="K220" i="30"/>
  <c r="L219" i="30"/>
  <c r="K219" i="30"/>
  <c r="L218" i="30"/>
  <c r="K218" i="30"/>
  <c r="L217" i="30"/>
  <c r="K230" i="30"/>
  <c r="L230" i="30"/>
  <c r="K231" i="30"/>
  <c r="L231" i="30"/>
  <c r="K232" i="30"/>
  <c r="L236" i="30"/>
  <c r="K236" i="30"/>
  <c r="L235" i="30"/>
  <c r="K235" i="30"/>
  <c r="L234" i="30"/>
  <c r="K234" i="30"/>
  <c r="L233" i="30"/>
  <c r="K233" i="30"/>
  <c r="L232" i="30"/>
  <c r="K245" i="30"/>
  <c r="L245" i="30"/>
  <c r="K246" i="30"/>
  <c r="L246" i="30"/>
  <c r="K247" i="30"/>
  <c r="L251" i="30"/>
  <c r="K251" i="30"/>
  <c r="L250" i="30"/>
  <c r="K250" i="30"/>
  <c r="L249" i="30"/>
  <c r="K249" i="30"/>
  <c r="L248" i="30"/>
  <c r="K248" i="30"/>
  <c r="L247" i="30"/>
  <c r="K260" i="30"/>
  <c r="L260" i="30"/>
  <c r="K261" i="30"/>
  <c r="L261" i="30"/>
  <c r="K262" i="30"/>
  <c r="L262" i="30"/>
  <c r="L263" i="30"/>
  <c r="K264" i="30"/>
  <c r="L264" i="30"/>
  <c r="L268" i="30"/>
  <c r="K269" i="30"/>
  <c r="L269" i="30"/>
  <c r="K282" i="30"/>
  <c r="L282" i="30"/>
  <c r="K283" i="30"/>
  <c r="L283" i="30"/>
  <c r="K284" i="30"/>
  <c r="L284" i="30"/>
  <c r="K285" i="30"/>
  <c r="L285" i="30"/>
  <c r="K287" i="30"/>
  <c r="L287" i="30"/>
  <c r="K288" i="30"/>
  <c r="L288" i="30"/>
  <c r="K289" i="30"/>
  <c r="L289" i="30"/>
  <c r="K290" i="30"/>
  <c r="L290" i="30"/>
  <c r="K299" i="30"/>
  <c r="L299" i="30"/>
  <c r="K300" i="30"/>
  <c r="L300" i="30"/>
  <c r="K301" i="30"/>
  <c r="L305" i="30"/>
  <c r="K305" i="30"/>
  <c r="L304" i="30"/>
  <c r="K304" i="30"/>
  <c r="L303" i="30"/>
  <c r="K303" i="30"/>
  <c r="L302" i="30"/>
  <c r="K302" i="30"/>
  <c r="L301" i="30"/>
  <c r="K314" i="30"/>
  <c r="L314" i="30"/>
  <c r="K315" i="30"/>
  <c r="L315" i="30"/>
  <c r="K316" i="30"/>
  <c r="L316" i="30"/>
  <c r="K317" i="30"/>
  <c r="L322" i="30"/>
  <c r="K323" i="30"/>
  <c r="L323" i="30"/>
  <c r="K336" i="30"/>
  <c r="L336" i="30"/>
  <c r="K337" i="30"/>
  <c r="L337" i="30"/>
  <c r="K338" i="30"/>
  <c r="L338" i="30"/>
  <c r="K339" i="30"/>
  <c r="L339" i="30"/>
  <c r="K341" i="30"/>
  <c r="L341" i="30"/>
  <c r="K342" i="30"/>
  <c r="L342" i="30"/>
  <c r="K343" i="30"/>
  <c r="L343" i="30"/>
  <c r="K344" i="30"/>
  <c r="L344" i="30"/>
  <c r="K353" i="30"/>
  <c r="L353" i="30"/>
  <c r="K354" i="30"/>
  <c r="L354" i="30"/>
  <c r="K355" i="30"/>
  <c r="L355" i="30"/>
  <c r="K356" i="30"/>
  <c r="L356" i="30"/>
  <c r="K358" i="30"/>
  <c r="L358" i="30"/>
  <c r="K359" i="30"/>
  <c r="L359" i="30"/>
  <c r="K360" i="30"/>
  <c r="L360" i="30"/>
  <c r="K361" i="30"/>
  <c r="L361" i="30"/>
  <c r="K370" i="30"/>
  <c r="L370" i="30"/>
  <c r="K371" i="30"/>
  <c r="L371" i="30"/>
  <c r="K372" i="30"/>
  <c r="L372" i="30"/>
  <c r="K373" i="30"/>
  <c r="L378" i="30"/>
  <c r="K380" i="30"/>
  <c r="L380" i="30"/>
  <c r="K381" i="30"/>
  <c r="L381" i="30"/>
  <c r="K382" i="30"/>
  <c r="L382" i="30"/>
  <c r="K383" i="30"/>
  <c r="L383" i="30"/>
  <c r="K392" i="30"/>
  <c r="L392" i="30"/>
  <c r="K393" i="30"/>
  <c r="L393" i="30"/>
  <c r="K394" i="30"/>
  <c r="L398" i="30"/>
  <c r="K398" i="30"/>
  <c r="L397" i="30"/>
  <c r="K397" i="30"/>
  <c r="L396" i="30"/>
  <c r="K396" i="30"/>
  <c r="L395" i="30"/>
  <c r="K395" i="30"/>
  <c r="L394" i="30"/>
  <c r="K407" i="30"/>
  <c r="L407" i="30"/>
  <c r="K408" i="30"/>
  <c r="L408" i="30"/>
  <c r="K409" i="30"/>
  <c r="L413" i="30"/>
  <c r="K413" i="30"/>
  <c r="L412" i="30"/>
  <c r="K412" i="30"/>
  <c r="L411" i="30"/>
  <c r="K411" i="30"/>
  <c r="L410" i="30"/>
  <c r="K410" i="30"/>
  <c r="L409" i="30"/>
  <c r="K422" i="30"/>
  <c r="L422" i="30"/>
  <c r="K423" i="30"/>
  <c r="L423" i="30"/>
  <c r="K424" i="30"/>
  <c r="L428" i="30"/>
  <c r="K428" i="30"/>
  <c r="L427" i="30"/>
  <c r="K427" i="30"/>
  <c r="L426" i="30"/>
  <c r="K426" i="30"/>
  <c r="L425" i="30"/>
  <c r="K425" i="30"/>
  <c r="L424" i="30"/>
  <c r="K437" i="30"/>
  <c r="L437" i="30"/>
  <c r="K438" i="30"/>
  <c r="L438" i="30"/>
  <c r="K439" i="30"/>
  <c r="L443" i="30"/>
  <c r="K443" i="30"/>
  <c r="L442" i="30"/>
  <c r="K442" i="30"/>
  <c r="L441" i="30"/>
  <c r="K441" i="30"/>
  <c r="L440" i="30"/>
  <c r="K440" i="30"/>
  <c r="L439" i="30"/>
  <c r="K452" i="30"/>
  <c r="L452" i="30"/>
  <c r="K453" i="30"/>
  <c r="L453" i="30"/>
  <c r="K454" i="30"/>
  <c r="L458" i="30"/>
  <c r="K458" i="30"/>
  <c r="L457" i="30"/>
  <c r="K457" i="30"/>
  <c r="L456" i="30"/>
  <c r="K456" i="30"/>
  <c r="L455" i="30"/>
  <c r="K455" i="30"/>
  <c r="L454" i="30"/>
  <c r="K467" i="30"/>
  <c r="L467" i="30"/>
  <c r="K468" i="30"/>
  <c r="L468" i="30"/>
  <c r="K469" i="30"/>
  <c r="L473" i="30"/>
  <c r="K473" i="30"/>
  <c r="L472" i="30"/>
  <c r="K472" i="30"/>
  <c r="L471" i="30"/>
  <c r="K471" i="30"/>
  <c r="L470" i="30"/>
  <c r="K470" i="30"/>
  <c r="L469" i="30"/>
  <c r="K482" i="30"/>
  <c r="L482" i="30"/>
  <c r="K483" i="30"/>
  <c r="L483" i="30"/>
  <c r="K484" i="30"/>
  <c r="L488" i="30"/>
  <c r="K488" i="30"/>
  <c r="L487" i="30"/>
  <c r="K487" i="30"/>
  <c r="L486" i="30"/>
  <c r="K486" i="30"/>
  <c r="L485" i="30"/>
  <c r="K485" i="30"/>
  <c r="L484" i="30"/>
  <c r="K497" i="30"/>
  <c r="L497" i="30"/>
  <c r="K498" i="30"/>
  <c r="L498" i="30"/>
  <c r="K499" i="30"/>
  <c r="L499" i="30"/>
  <c r="L505" i="30"/>
  <c r="K506" i="30"/>
  <c r="L506" i="30"/>
  <c r="K519" i="30"/>
  <c r="L519" i="30"/>
  <c r="K520" i="30"/>
  <c r="L520" i="30"/>
  <c r="K521" i="30"/>
  <c r="L521" i="30"/>
  <c r="L522" i="30"/>
  <c r="K523" i="30"/>
  <c r="L523" i="30"/>
  <c r="K526" i="30"/>
  <c r="L526" i="30"/>
  <c r="K527" i="30"/>
  <c r="L527" i="30"/>
  <c r="K528" i="30"/>
  <c r="L528" i="30"/>
  <c r="K541" i="30"/>
  <c r="L541" i="30"/>
  <c r="K542" i="30"/>
  <c r="L542" i="30"/>
  <c r="K543" i="30"/>
  <c r="L547" i="30"/>
  <c r="K547" i="30"/>
  <c r="L546" i="30"/>
  <c r="K546" i="30"/>
  <c r="L545" i="30"/>
  <c r="K545" i="30"/>
  <c r="L544" i="30"/>
  <c r="K544" i="30"/>
  <c r="L543" i="30"/>
  <c r="K556" i="30"/>
  <c r="L556" i="30"/>
  <c r="K557" i="30"/>
  <c r="L557" i="30"/>
  <c r="K558" i="30"/>
  <c r="L562" i="30"/>
  <c r="K562" i="30"/>
  <c r="L561" i="30"/>
  <c r="K561" i="30"/>
  <c r="L560" i="30"/>
  <c r="K560" i="30"/>
  <c r="L559" i="30"/>
  <c r="K559" i="30"/>
  <c r="L558" i="30"/>
  <c r="K571" i="30"/>
  <c r="L571" i="30"/>
  <c r="K572" i="30"/>
  <c r="L572" i="30"/>
  <c r="K573" i="30"/>
  <c r="L573" i="30"/>
  <c r="L579" i="30"/>
  <c r="K580" i="30"/>
  <c r="L580" i="30"/>
  <c r="L593" i="30"/>
  <c r="K594" i="30"/>
  <c r="L594" i="30"/>
  <c r="K595" i="30"/>
  <c r="K599" i="30"/>
  <c r="L598" i="30"/>
  <c r="K598" i="30"/>
  <c r="L597" i="30"/>
  <c r="K597" i="30"/>
  <c r="L596" i="30"/>
  <c r="K596" i="30"/>
  <c r="L595" i="30"/>
  <c r="K608" i="30"/>
  <c r="L608" i="30"/>
  <c r="K609" i="30"/>
  <c r="L609" i="30"/>
  <c r="K610" i="30"/>
  <c r="L614" i="30"/>
  <c r="K614" i="30"/>
  <c r="L613" i="30"/>
  <c r="K613" i="30"/>
  <c r="L612" i="30"/>
  <c r="K612" i="30"/>
  <c r="L611" i="30"/>
  <c r="K611" i="30"/>
  <c r="L610" i="30"/>
  <c r="K623" i="30"/>
  <c r="L623" i="30"/>
  <c r="K624" i="30"/>
  <c r="L624" i="30"/>
  <c r="K625" i="30"/>
  <c r="L625" i="30"/>
  <c r="K626" i="30"/>
  <c r="L631" i="30"/>
  <c r="K633" i="30"/>
  <c r="L633" i="30"/>
  <c r="K634" i="30"/>
  <c r="L634" i="30"/>
  <c r="K635" i="30"/>
  <c r="L635" i="30"/>
  <c r="K636" i="30"/>
  <c r="L636" i="30"/>
  <c r="K645" i="30"/>
  <c r="L645" i="30"/>
  <c r="K646" i="30"/>
  <c r="L646" i="30"/>
  <c r="K647" i="30"/>
  <c r="L651" i="30"/>
  <c r="K651" i="30"/>
  <c r="L650" i="30"/>
  <c r="K650" i="30"/>
  <c r="L649" i="30"/>
  <c r="K649" i="30"/>
  <c r="L648" i="30"/>
  <c r="K648" i="30"/>
  <c r="L647" i="30"/>
  <c r="K660" i="30"/>
  <c r="L660" i="30"/>
  <c r="K661" i="30"/>
  <c r="L661" i="30"/>
  <c r="K662" i="30"/>
  <c r="L666" i="30"/>
  <c r="K666" i="30"/>
  <c r="L665" i="30"/>
  <c r="K665" i="30"/>
  <c r="L664" i="30"/>
  <c r="K664" i="30"/>
  <c r="L663" i="30"/>
  <c r="K663" i="30"/>
  <c r="L662" i="30"/>
  <c r="K675" i="30"/>
  <c r="L675" i="30"/>
  <c r="K676" i="30"/>
  <c r="L676" i="30"/>
  <c r="K677" i="30"/>
  <c r="L681" i="30"/>
  <c r="K681" i="30"/>
  <c r="L680" i="30"/>
  <c r="K680" i="30"/>
  <c r="L679" i="30"/>
  <c r="K679" i="30"/>
  <c r="L678" i="30"/>
  <c r="K678" i="30"/>
  <c r="L677" i="30"/>
  <c r="K690" i="30"/>
  <c r="L690" i="30"/>
  <c r="K691" i="30"/>
  <c r="L691" i="30"/>
  <c r="K692" i="30"/>
  <c r="L692" i="30"/>
  <c r="K693" i="30"/>
  <c r="L698" i="30"/>
  <c r="K699" i="30"/>
  <c r="L699" i="30"/>
  <c r="K712" i="30"/>
  <c r="L712" i="30"/>
  <c r="K713" i="30"/>
  <c r="L713" i="30"/>
  <c r="K714" i="30"/>
  <c r="L718" i="30"/>
  <c r="K718" i="30"/>
  <c r="L717" i="30"/>
  <c r="K717" i="30"/>
  <c r="L716" i="30"/>
  <c r="K716" i="30"/>
  <c r="L715" i="30"/>
  <c r="K715" i="30"/>
  <c r="L714" i="30"/>
  <c r="K727" i="30"/>
  <c r="L727" i="30"/>
  <c r="K728" i="30"/>
  <c r="L728" i="30"/>
  <c r="K729" i="30"/>
  <c r="L733" i="30"/>
  <c r="K733" i="30"/>
  <c r="L732" i="30"/>
  <c r="K732" i="30"/>
  <c r="L731" i="30"/>
  <c r="K731" i="30"/>
  <c r="L730" i="30"/>
  <c r="K730" i="30"/>
  <c r="L729" i="30"/>
  <c r="K742" i="30"/>
  <c r="L742" i="30"/>
  <c r="K743" i="30"/>
  <c r="L743" i="30"/>
  <c r="K744" i="30"/>
  <c r="L748" i="30"/>
  <c r="K748" i="30"/>
  <c r="L747" i="30"/>
  <c r="K747" i="30"/>
  <c r="L746" i="30"/>
  <c r="K746" i="30"/>
  <c r="L745" i="30"/>
  <c r="K745" i="30"/>
  <c r="L744" i="30"/>
  <c r="K757" i="30"/>
  <c r="L757" i="30"/>
  <c r="K758" i="30"/>
  <c r="L758" i="30"/>
  <c r="K759" i="30"/>
  <c r="L763" i="30"/>
  <c r="K763" i="30"/>
  <c r="L762" i="30"/>
  <c r="K762" i="30"/>
  <c r="L761" i="30"/>
  <c r="K761" i="30"/>
  <c r="L760" i="30"/>
  <c r="K760" i="30"/>
  <c r="L759" i="30"/>
  <c r="K772" i="30"/>
  <c r="L772" i="30"/>
  <c r="K773" i="30"/>
  <c r="L773" i="30"/>
  <c r="K774" i="30"/>
  <c r="L778" i="30"/>
  <c r="K778" i="30"/>
  <c r="L777" i="30"/>
  <c r="K777" i="30"/>
  <c r="L776" i="30"/>
  <c r="K776" i="30"/>
  <c r="L775" i="30"/>
  <c r="K775" i="30"/>
  <c r="L774" i="30"/>
  <c r="K787" i="30"/>
  <c r="L787" i="30"/>
  <c r="K788" i="30"/>
  <c r="L788" i="30"/>
  <c r="K789" i="30"/>
  <c r="L793" i="30"/>
  <c r="K793" i="30"/>
  <c r="L792" i="30"/>
  <c r="K792" i="30"/>
  <c r="L791" i="30"/>
  <c r="K791" i="30"/>
  <c r="L790" i="30"/>
  <c r="K790" i="30"/>
  <c r="L789" i="30"/>
  <c r="K802" i="30"/>
  <c r="L802" i="30"/>
  <c r="K803" i="30"/>
  <c r="L803" i="30"/>
  <c r="K804" i="30"/>
  <c r="L804" i="30"/>
  <c r="L805" i="30"/>
  <c r="K806" i="30"/>
  <c r="L806" i="30"/>
  <c r="L810" i="30"/>
  <c r="K811" i="30"/>
  <c r="L811" i="30"/>
  <c r="K824" i="30"/>
  <c r="L824" i="30"/>
  <c r="K825" i="30"/>
  <c r="L825" i="30"/>
  <c r="K826" i="30"/>
  <c r="L830" i="30"/>
  <c r="K830" i="30"/>
  <c r="L829" i="30"/>
  <c r="K829" i="30"/>
  <c r="L828" i="30"/>
  <c r="K828" i="30"/>
  <c r="L827" i="30"/>
  <c r="K827" i="30"/>
  <c r="L826" i="30"/>
  <c r="K839" i="30"/>
  <c r="L839" i="30"/>
  <c r="K840" i="30"/>
  <c r="L840" i="30"/>
  <c r="K841" i="30"/>
  <c r="L845" i="30"/>
  <c r="K845" i="30"/>
  <c r="L844" i="30"/>
  <c r="K844" i="30"/>
  <c r="L843" i="30"/>
  <c r="K843" i="30"/>
  <c r="L842" i="30"/>
  <c r="K842" i="30"/>
  <c r="L841" i="30"/>
  <c r="K854" i="30"/>
  <c r="L854" i="30"/>
  <c r="K855" i="30"/>
  <c r="L855" i="30"/>
  <c r="K856" i="30"/>
  <c r="L856" i="30"/>
  <c r="K857" i="30"/>
  <c r="L862" i="30"/>
  <c r="K864" i="30"/>
  <c r="L864" i="30"/>
  <c r="K865" i="30"/>
  <c r="L865" i="30"/>
  <c r="K866" i="30"/>
  <c r="L866" i="30"/>
  <c r="K867" i="30"/>
  <c r="L867" i="30"/>
  <c r="K876" i="30"/>
  <c r="L876" i="30"/>
  <c r="K877" i="30"/>
  <c r="L877" i="30"/>
  <c r="K878" i="30"/>
  <c r="L878" i="30"/>
  <c r="L884" i="30"/>
  <c r="K886" i="30"/>
  <c r="L886" i="30"/>
  <c r="K887" i="30"/>
  <c r="L887" i="30"/>
  <c r="K888" i="30"/>
  <c r="L888" i="30"/>
  <c r="K889" i="30"/>
  <c r="L889" i="30"/>
  <c r="K898" i="30"/>
  <c r="L898" i="30"/>
  <c r="K899" i="30"/>
  <c r="L899" i="30"/>
  <c r="K900" i="30"/>
  <c r="L904" i="30"/>
  <c r="K904" i="30"/>
  <c r="L903" i="30"/>
  <c r="K903" i="30"/>
  <c r="L902" i="30"/>
  <c r="K902" i="30"/>
  <c r="L901" i="30"/>
  <c r="K901" i="30"/>
  <c r="L900" i="30"/>
  <c r="K913" i="30"/>
  <c r="L913" i="30"/>
  <c r="K914" i="30"/>
  <c r="L914" i="30"/>
  <c r="K915" i="30"/>
  <c r="L915" i="30"/>
  <c r="K916" i="30"/>
  <c r="L921" i="30"/>
  <c r="K922" i="30"/>
  <c r="L922" i="30"/>
  <c r="K935" i="30"/>
  <c r="L935" i="30"/>
  <c r="K936" i="30"/>
  <c r="L936" i="30"/>
  <c r="K937" i="30"/>
  <c r="L937" i="30"/>
  <c r="L938" i="30"/>
  <c r="K939" i="30"/>
  <c r="L939" i="30"/>
  <c r="K942" i="30"/>
  <c r="L942" i="30"/>
  <c r="K943" i="30"/>
  <c r="L943" i="30"/>
  <c r="K944" i="30"/>
  <c r="L944" i="30"/>
  <c r="K957" i="30"/>
  <c r="L957" i="30"/>
  <c r="K958" i="30"/>
  <c r="L958" i="30"/>
  <c r="K959" i="30"/>
  <c r="L959" i="30"/>
  <c r="K960" i="30"/>
  <c r="L960" i="30"/>
  <c r="K962" i="30"/>
  <c r="L962" i="30"/>
  <c r="K963" i="30"/>
  <c r="L963" i="30"/>
  <c r="K964" i="30"/>
  <c r="L964" i="30"/>
  <c r="K965" i="30"/>
  <c r="L965" i="30"/>
  <c r="K974" i="30"/>
  <c r="L974" i="30"/>
  <c r="K975" i="30"/>
  <c r="L975" i="30"/>
  <c r="K976" i="30"/>
  <c r="L976" i="30"/>
  <c r="K977" i="30"/>
  <c r="L977" i="30"/>
  <c r="K978" i="30"/>
  <c r="L978" i="30"/>
  <c r="K991" i="30"/>
  <c r="L991" i="30"/>
  <c r="K992" i="30"/>
  <c r="L992" i="30"/>
  <c r="K993" i="30"/>
  <c r="L997" i="30"/>
  <c r="K997" i="30"/>
  <c r="L996" i="30"/>
  <c r="K996" i="30"/>
  <c r="L995" i="30"/>
  <c r="K995" i="30"/>
  <c r="L994" i="30"/>
  <c r="K994" i="30"/>
  <c r="L993" i="30"/>
  <c r="K1006" i="30"/>
  <c r="L1006" i="30"/>
  <c r="K1007" i="30"/>
  <c r="L1007" i="30"/>
  <c r="K1008" i="30"/>
  <c r="L1008" i="30"/>
  <c r="K1009" i="30"/>
  <c r="L1009" i="30"/>
  <c r="K1010" i="30"/>
  <c r="L1010" i="30"/>
  <c r="K1023" i="30"/>
  <c r="L1023" i="30"/>
  <c r="K1024" i="30"/>
  <c r="L1024" i="30"/>
  <c r="K1025" i="30"/>
  <c r="L1029" i="30"/>
  <c r="K1029" i="30"/>
  <c r="L1028" i="30"/>
  <c r="K1028" i="30"/>
  <c r="L1027" i="30"/>
  <c r="K1027" i="30"/>
  <c r="L1026" i="30"/>
  <c r="K1026" i="30"/>
  <c r="L1025" i="30"/>
  <c r="K1038" i="30"/>
  <c r="L1038" i="30"/>
  <c r="K1039" i="30"/>
  <c r="L1039" i="30"/>
  <c r="K1040" i="30"/>
  <c r="L1044" i="30"/>
  <c r="K1044" i="30"/>
  <c r="L1043" i="30"/>
  <c r="K1043" i="30"/>
  <c r="L1042" i="30"/>
  <c r="K1042" i="30"/>
  <c r="L1041" i="30"/>
  <c r="K1041" i="30"/>
  <c r="L1040" i="30"/>
  <c r="K1053" i="30"/>
  <c r="L1053" i="30"/>
  <c r="K1054" i="30"/>
  <c r="L1054" i="30"/>
  <c r="K1055" i="30"/>
  <c r="L1055" i="30"/>
  <c r="L1056" i="30"/>
  <c r="K1057" i="30"/>
  <c r="L1057" i="30"/>
  <c r="L1061" i="30"/>
  <c r="K1062" i="30"/>
  <c r="L1062" i="30"/>
  <c r="K1075" i="30"/>
  <c r="L1075" i="30"/>
  <c r="K1076" i="30"/>
  <c r="L1076" i="30"/>
  <c r="K1077" i="30"/>
  <c r="L1077" i="30"/>
  <c r="K1078" i="30"/>
  <c r="L1083" i="30"/>
  <c r="K1084" i="30"/>
  <c r="L1084" i="30"/>
  <c r="K1097" i="30"/>
  <c r="L1097" i="30"/>
  <c r="K1098" i="30"/>
  <c r="L1098" i="30"/>
  <c r="K1099" i="30"/>
  <c r="L1103" i="30"/>
  <c r="K1103" i="30"/>
  <c r="L1102" i="30"/>
  <c r="K1102" i="30"/>
  <c r="L1101" i="30"/>
  <c r="K1101" i="30"/>
  <c r="L1100" i="30"/>
  <c r="K1100" i="30"/>
  <c r="L1099" i="30"/>
  <c r="K1112" i="30"/>
  <c r="L1112" i="30"/>
  <c r="K1113" i="30"/>
  <c r="L1113" i="30"/>
  <c r="K1114" i="30"/>
  <c r="L1118" i="30"/>
  <c r="K1118" i="30"/>
  <c r="L1117" i="30"/>
  <c r="K1117" i="30"/>
  <c r="L1116" i="30"/>
  <c r="K1116" i="30"/>
  <c r="L1115" i="30"/>
  <c r="K1115" i="30"/>
  <c r="L1114" i="30"/>
  <c r="K1127" i="30"/>
  <c r="L1127" i="30"/>
  <c r="K1128" i="30"/>
  <c r="L1128" i="30"/>
  <c r="K1129" i="30"/>
  <c r="L1133" i="30"/>
  <c r="K1133" i="30"/>
  <c r="L1132" i="30"/>
  <c r="K1132" i="30"/>
  <c r="L1131" i="30"/>
  <c r="K1131" i="30"/>
  <c r="L1130" i="30"/>
  <c r="K1130" i="30"/>
  <c r="L1129" i="30"/>
  <c r="I16" i="29"/>
  <c r="J15" i="29"/>
  <c r="I15" i="29"/>
  <c r="J14" i="29"/>
  <c r="I14" i="29"/>
  <c r="J13" i="29"/>
  <c r="I13" i="29"/>
  <c r="J12" i="29"/>
  <c r="I12" i="29"/>
  <c r="J11" i="29"/>
  <c r="I11" i="29"/>
  <c r="J10" i="29"/>
  <c r="I10" i="29"/>
  <c r="J9" i="29"/>
  <c r="I9" i="29"/>
  <c r="I31" i="29"/>
  <c r="J30" i="29"/>
  <c r="I30" i="29"/>
  <c r="J29" i="29"/>
  <c r="I29" i="29"/>
  <c r="J28" i="29"/>
  <c r="I28" i="29"/>
  <c r="J27" i="29"/>
  <c r="I27" i="29"/>
  <c r="J26" i="29"/>
  <c r="I26" i="29"/>
  <c r="J25" i="29"/>
  <c r="I25" i="29"/>
  <c r="J24" i="29"/>
  <c r="I24" i="29"/>
  <c r="I46" i="29"/>
  <c r="J45" i="29"/>
  <c r="I45" i="29"/>
  <c r="J44" i="29"/>
  <c r="I44" i="29"/>
  <c r="J43" i="29"/>
  <c r="I43" i="29"/>
  <c r="J42" i="29"/>
  <c r="I42" i="29"/>
  <c r="J41" i="29"/>
  <c r="I41" i="29"/>
  <c r="J40" i="29"/>
  <c r="I40" i="29"/>
  <c r="J39" i="29"/>
  <c r="I39" i="29"/>
  <c r="I61" i="29"/>
  <c r="J60" i="29"/>
  <c r="I60" i="29"/>
  <c r="J59" i="29"/>
  <c r="I59" i="29"/>
  <c r="J58" i="29"/>
  <c r="I58" i="29"/>
  <c r="J57" i="29"/>
  <c r="I57" i="29"/>
  <c r="J56" i="29"/>
  <c r="I56" i="29"/>
  <c r="J55" i="29"/>
  <c r="I55" i="29"/>
  <c r="J54" i="29"/>
  <c r="I54" i="29"/>
  <c r="I76" i="29"/>
  <c r="J75" i="29"/>
  <c r="I75" i="29"/>
  <c r="J74" i="29"/>
  <c r="I74" i="29"/>
  <c r="J73" i="29"/>
  <c r="I73" i="29"/>
  <c r="J72" i="29"/>
  <c r="I72" i="29"/>
  <c r="J71" i="29"/>
  <c r="I71" i="29"/>
  <c r="J70" i="29"/>
  <c r="I70" i="29"/>
  <c r="J69" i="29"/>
  <c r="I69" i="29"/>
  <c r="I91" i="29"/>
  <c r="J90" i="29"/>
  <c r="I90" i="29"/>
  <c r="J89" i="29"/>
  <c r="I89" i="29"/>
  <c r="J88" i="29"/>
  <c r="I88" i="29"/>
  <c r="J87" i="29"/>
  <c r="I87" i="29"/>
  <c r="J86" i="29"/>
  <c r="I86" i="29"/>
  <c r="J85" i="29"/>
  <c r="I85" i="29"/>
  <c r="J84" i="29"/>
  <c r="I84" i="29"/>
  <c r="I106" i="29"/>
  <c r="J105" i="29"/>
  <c r="I105" i="29"/>
  <c r="J104" i="29"/>
  <c r="I104" i="29"/>
  <c r="J103" i="29"/>
  <c r="I103" i="29"/>
  <c r="J102" i="29"/>
  <c r="I102" i="29"/>
  <c r="J101" i="29"/>
  <c r="I101" i="29"/>
  <c r="J100" i="29"/>
  <c r="I100" i="29"/>
  <c r="J99" i="29"/>
  <c r="I99" i="29"/>
  <c r="I121" i="29"/>
  <c r="J120" i="29"/>
  <c r="I120" i="29"/>
  <c r="J119" i="29"/>
  <c r="I119" i="29"/>
  <c r="J118" i="29"/>
  <c r="I118" i="29"/>
  <c r="J117" i="29"/>
  <c r="I117" i="29"/>
  <c r="J116" i="29"/>
  <c r="I116" i="29"/>
  <c r="J115" i="29"/>
  <c r="I115" i="29"/>
  <c r="J114" i="29"/>
  <c r="I114" i="29"/>
  <c r="I136" i="29"/>
  <c r="J135" i="29"/>
  <c r="I135" i="29"/>
  <c r="J134" i="29"/>
  <c r="I134" i="29"/>
  <c r="J133" i="29"/>
  <c r="I133" i="29"/>
  <c r="J132" i="29"/>
  <c r="I132" i="29"/>
  <c r="J131" i="29"/>
  <c r="I131" i="29"/>
  <c r="J130" i="29"/>
  <c r="I130" i="29"/>
  <c r="J129" i="29"/>
  <c r="I129" i="29"/>
  <c r="I151" i="29"/>
  <c r="J150" i="29"/>
  <c r="I150" i="29"/>
  <c r="J149" i="29"/>
  <c r="I149" i="29"/>
  <c r="J148" i="29"/>
  <c r="I148" i="29"/>
  <c r="J147" i="29"/>
  <c r="I147" i="29"/>
  <c r="J146" i="29"/>
  <c r="I146" i="29"/>
  <c r="J145" i="29"/>
  <c r="I145" i="29"/>
  <c r="J144" i="29"/>
  <c r="I144" i="29"/>
  <c r="I166" i="29"/>
  <c r="J165" i="29"/>
  <c r="I165" i="29"/>
  <c r="J164" i="29"/>
  <c r="I164" i="29"/>
  <c r="J163" i="29"/>
  <c r="I163" i="29"/>
  <c r="J162" i="29"/>
  <c r="I162" i="29"/>
  <c r="J161" i="29"/>
  <c r="I161" i="29"/>
  <c r="J160" i="29"/>
  <c r="I160" i="29"/>
  <c r="J159" i="29"/>
  <c r="I159" i="29"/>
  <c r="I181" i="29"/>
  <c r="J180" i="29"/>
  <c r="I180" i="29"/>
  <c r="J179" i="29"/>
  <c r="I179" i="29"/>
  <c r="J178" i="29"/>
  <c r="I178" i="29"/>
  <c r="J177" i="29"/>
  <c r="I177" i="29"/>
  <c r="J176" i="29"/>
  <c r="I176" i="29"/>
  <c r="J175" i="29"/>
  <c r="I175" i="29"/>
  <c r="J174" i="29"/>
  <c r="I174" i="29"/>
  <c r="I196" i="29"/>
  <c r="J195" i="29"/>
  <c r="I195" i="29"/>
  <c r="J194" i="29"/>
  <c r="I194" i="29"/>
  <c r="J193" i="29"/>
  <c r="I193" i="29"/>
  <c r="J192" i="29"/>
  <c r="I192" i="29"/>
  <c r="J191" i="29"/>
  <c r="I191" i="29"/>
  <c r="J190" i="29"/>
  <c r="I190" i="29"/>
  <c r="J189" i="29"/>
  <c r="I189" i="29"/>
  <c r="I211" i="29"/>
  <c r="J210" i="29"/>
  <c r="I210" i="29"/>
  <c r="J209" i="29"/>
  <c r="I209" i="29"/>
  <c r="J208" i="29"/>
  <c r="I208" i="29"/>
  <c r="J207" i="29"/>
  <c r="I207" i="29"/>
  <c r="J206" i="29"/>
  <c r="I206" i="29"/>
  <c r="J205" i="29"/>
  <c r="I205" i="29"/>
  <c r="J204" i="29"/>
  <c r="I204" i="29"/>
  <c r="I226" i="29"/>
  <c r="J225" i="29"/>
  <c r="I225" i="29"/>
  <c r="J224" i="29"/>
  <c r="I224" i="29"/>
  <c r="J223" i="29"/>
  <c r="I223" i="29"/>
  <c r="J222" i="29"/>
  <c r="I222" i="29"/>
  <c r="J221" i="29"/>
  <c r="I221" i="29"/>
  <c r="J220" i="29"/>
  <c r="I220" i="29"/>
  <c r="J219" i="29"/>
  <c r="I219" i="29"/>
  <c r="I241" i="29"/>
  <c r="J240" i="29"/>
  <c r="I240" i="29"/>
  <c r="J239" i="29"/>
  <c r="I239" i="29"/>
  <c r="J238" i="29"/>
  <c r="I238" i="29"/>
  <c r="J237" i="29"/>
  <c r="I237" i="29"/>
  <c r="J236" i="29"/>
  <c r="I236" i="29"/>
  <c r="J235" i="29"/>
  <c r="I235" i="29"/>
  <c r="J234" i="29"/>
  <c r="I234" i="29"/>
  <c r="I256" i="29"/>
  <c r="J255" i="29"/>
  <c r="I255" i="29"/>
  <c r="J254" i="29"/>
  <c r="I254" i="29"/>
  <c r="J253" i="29"/>
  <c r="I253" i="29"/>
  <c r="J252" i="29"/>
  <c r="I252" i="29"/>
  <c r="J251" i="29"/>
  <c r="I251" i="29"/>
  <c r="J250" i="29"/>
  <c r="I250" i="29"/>
  <c r="J249" i="29"/>
  <c r="I249" i="29"/>
  <c r="I271" i="29"/>
  <c r="J270" i="29"/>
  <c r="I270" i="29"/>
  <c r="J269" i="29"/>
  <c r="I269" i="29"/>
  <c r="J268" i="29"/>
  <c r="I268" i="29"/>
  <c r="J267" i="29"/>
  <c r="I267" i="29"/>
  <c r="J266" i="29"/>
  <c r="I266" i="29"/>
  <c r="J265" i="29"/>
  <c r="I265" i="29"/>
  <c r="J264" i="29"/>
  <c r="I264" i="29"/>
  <c r="I286" i="29"/>
  <c r="J285" i="29"/>
  <c r="I285" i="29"/>
  <c r="J284" i="29"/>
  <c r="I284" i="29"/>
  <c r="J283" i="29"/>
  <c r="I283" i="29"/>
  <c r="J282" i="29"/>
  <c r="I282" i="29"/>
  <c r="J281" i="29"/>
  <c r="I281" i="29"/>
  <c r="J280" i="29"/>
  <c r="I280" i="29"/>
  <c r="J279" i="29"/>
  <c r="I279" i="29"/>
  <c r="I301" i="29"/>
  <c r="J300" i="29"/>
  <c r="I300" i="29"/>
  <c r="J299" i="29"/>
  <c r="I299" i="29"/>
  <c r="J298" i="29"/>
  <c r="I298" i="29"/>
  <c r="J297" i="29"/>
  <c r="I297" i="29"/>
  <c r="J296" i="29"/>
  <c r="I296" i="29"/>
  <c r="J295" i="29"/>
  <c r="I295" i="29"/>
  <c r="J294" i="29"/>
  <c r="I294" i="29"/>
  <c r="I316" i="29"/>
  <c r="J315" i="29"/>
  <c r="I315" i="29"/>
  <c r="J314" i="29"/>
  <c r="I314" i="29"/>
  <c r="J313" i="29"/>
  <c r="I313" i="29"/>
  <c r="J312" i="29"/>
  <c r="I312" i="29"/>
  <c r="J311" i="29"/>
  <c r="I311" i="29"/>
  <c r="J310" i="29"/>
  <c r="I310" i="29"/>
  <c r="J309" i="29"/>
  <c r="I309" i="29"/>
  <c r="I331" i="29"/>
  <c r="J330" i="29"/>
  <c r="I330" i="29"/>
  <c r="J329" i="29"/>
  <c r="I329" i="29"/>
  <c r="J328" i="29"/>
  <c r="I328" i="29"/>
  <c r="J327" i="29"/>
  <c r="I327" i="29"/>
  <c r="J326" i="29"/>
  <c r="I326" i="29"/>
  <c r="J325" i="29"/>
  <c r="I325" i="29"/>
  <c r="J324" i="29"/>
  <c r="I324" i="29"/>
  <c r="I346" i="29"/>
  <c r="J345" i="29"/>
  <c r="I345" i="29"/>
  <c r="J344" i="29"/>
  <c r="I344" i="29"/>
  <c r="J343" i="29"/>
  <c r="I343" i="29"/>
  <c r="J342" i="29"/>
  <c r="I342" i="29"/>
  <c r="J341" i="29"/>
  <c r="I341" i="29"/>
  <c r="J340" i="29"/>
  <c r="I340" i="29"/>
  <c r="J339" i="29"/>
  <c r="I339" i="29"/>
  <c r="I361" i="29"/>
  <c r="J360" i="29"/>
  <c r="I360" i="29"/>
  <c r="J359" i="29"/>
  <c r="I359" i="29"/>
  <c r="J358" i="29"/>
  <c r="I358" i="29"/>
  <c r="J357" i="29"/>
  <c r="I357" i="29"/>
  <c r="J356" i="29"/>
  <c r="I356" i="29"/>
  <c r="J355" i="29"/>
  <c r="I355" i="29"/>
  <c r="J354" i="29"/>
  <c r="I354" i="29"/>
  <c r="I376" i="29"/>
  <c r="J375" i="29"/>
  <c r="I375" i="29"/>
  <c r="J374" i="29"/>
  <c r="I374" i="29"/>
  <c r="J373" i="29"/>
  <c r="I373" i="29"/>
  <c r="J372" i="29"/>
  <c r="I372" i="29"/>
  <c r="J371" i="29"/>
  <c r="I371" i="29"/>
  <c r="J370" i="29"/>
  <c r="I370" i="29"/>
  <c r="J369" i="29"/>
  <c r="I369" i="29"/>
  <c r="I391" i="29"/>
  <c r="J390" i="29"/>
  <c r="I390" i="29"/>
  <c r="J389" i="29"/>
  <c r="I389" i="29"/>
  <c r="J388" i="29"/>
  <c r="I388" i="29"/>
  <c r="J387" i="29"/>
  <c r="I387" i="29"/>
  <c r="J386" i="29"/>
  <c r="I386" i="29"/>
  <c r="J385" i="29"/>
  <c r="I385" i="29"/>
  <c r="J384" i="29"/>
  <c r="I384" i="29"/>
  <c r="I406" i="29"/>
  <c r="J405" i="29"/>
  <c r="I405" i="29"/>
  <c r="J404" i="29"/>
  <c r="I404" i="29"/>
  <c r="J403" i="29"/>
  <c r="I403" i="29"/>
  <c r="J402" i="29"/>
  <c r="I402" i="29"/>
  <c r="J401" i="29"/>
  <c r="I401" i="29"/>
  <c r="J400" i="29"/>
  <c r="I400" i="29"/>
  <c r="J399" i="29"/>
  <c r="I399" i="29"/>
  <c r="I421" i="29"/>
  <c r="J420" i="29"/>
  <c r="I420" i="29"/>
  <c r="J419" i="29"/>
  <c r="I419" i="29"/>
  <c r="J418" i="29"/>
  <c r="I418" i="29"/>
  <c r="J417" i="29"/>
  <c r="I417" i="29"/>
  <c r="J416" i="29"/>
  <c r="I416" i="29"/>
  <c r="J415" i="29"/>
  <c r="I415" i="29"/>
  <c r="J414" i="29"/>
  <c r="I414" i="29"/>
  <c r="I436" i="29"/>
  <c r="J435" i="29"/>
  <c r="I435" i="29"/>
  <c r="J434" i="29"/>
  <c r="I434" i="29"/>
  <c r="J433" i="29"/>
  <c r="I433" i="29"/>
  <c r="J432" i="29"/>
  <c r="I432" i="29"/>
  <c r="J431" i="29"/>
  <c r="I431" i="29"/>
  <c r="J430" i="29"/>
  <c r="I430" i="29"/>
  <c r="J429" i="29"/>
  <c r="I429" i="29"/>
  <c r="I451" i="29"/>
  <c r="J450" i="29"/>
  <c r="I450" i="29"/>
  <c r="J449" i="29"/>
  <c r="I449" i="29"/>
  <c r="J448" i="29"/>
  <c r="I448" i="29"/>
  <c r="J447" i="29"/>
  <c r="I447" i="29"/>
  <c r="J446" i="29"/>
  <c r="I446" i="29"/>
  <c r="J445" i="29"/>
  <c r="I445" i="29"/>
  <c r="J444" i="29"/>
  <c r="I444" i="29"/>
  <c r="I466" i="29"/>
  <c r="J465" i="29"/>
  <c r="I465" i="29"/>
  <c r="J464" i="29"/>
  <c r="I464" i="29"/>
  <c r="J463" i="29"/>
  <c r="I463" i="29"/>
  <c r="J462" i="29"/>
  <c r="I462" i="29"/>
  <c r="J461" i="29"/>
  <c r="I461" i="29"/>
  <c r="J460" i="29"/>
  <c r="I460" i="29"/>
  <c r="J459" i="29"/>
  <c r="I459" i="29"/>
  <c r="I481" i="29"/>
  <c r="J480" i="29"/>
  <c r="I480" i="29"/>
  <c r="J479" i="29"/>
  <c r="I479" i="29"/>
  <c r="J478" i="29"/>
  <c r="I478" i="29"/>
  <c r="J477" i="29"/>
  <c r="I477" i="29"/>
  <c r="J476" i="29"/>
  <c r="I476" i="29"/>
  <c r="J475" i="29"/>
  <c r="I475" i="29"/>
  <c r="J474" i="29"/>
  <c r="I474" i="29"/>
  <c r="I496" i="29"/>
  <c r="J495" i="29"/>
  <c r="I495" i="29"/>
  <c r="J494" i="29"/>
  <c r="I494" i="29"/>
  <c r="J493" i="29"/>
  <c r="I493" i="29"/>
  <c r="J492" i="29"/>
  <c r="I492" i="29"/>
  <c r="J491" i="29"/>
  <c r="I491" i="29"/>
  <c r="J490" i="29"/>
  <c r="I490" i="29"/>
  <c r="J489" i="29"/>
  <c r="I489" i="29"/>
  <c r="I511" i="29"/>
  <c r="J510" i="29"/>
  <c r="I510" i="29"/>
  <c r="J509" i="29"/>
  <c r="I509" i="29"/>
  <c r="J508" i="29"/>
  <c r="I508" i="29"/>
  <c r="J507" i="29"/>
  <c r="I507" i="29"/>
  <c r="J506" i="29"/>
  <c r="I506" i="29"/>
  <c r="J505" i="29"/>
  <c r="I505" i="29"/>
  <c r="J504" i="29"/>
  <c r="I504" i="29"/>
  <c r="I526" i="29"/>
  <c r="J525" i="29"/>
  <c r="I525" i="29"/>
  <c r="J524" i="29"/>
  <c r="I524" i="29"/>
  <c r="J523" i="29"/>
  <c r="I523" i="29"/>
  <c r="J522" i="29"/>
  <c r="I522" i="29"/>
  <c r="J521" i="29"/>
  <c r="I521" i="29"/>
  <c r="J520" i="29"/>
  <c r="I520" i="29"/>
  <c r="J519" i="29"/>
  <c r="I519" i="29"/>
  <c r="I541" i="29"/>
  <c r="J540" i="29"/>
  <c r="I540" i="29"/>
  <c r="J539" i="29"/>
  <c r="I539" i="29"/>
  <c r="J538" i="29"/>
  <c r="I538" i="29"/>
  <c r="J537" i="29"/>
  <c r="I537" i="29"/>
  <c r="J536" i="29"/>
  <c r="I536" i="29"/>
  <c r="J535" i="29"/>
  <c r="I535" i="29"/>
  <c r="J534" i="29"/>
  <c r="I534" i="29"/>
  <c r="I556" i="29"/>
  <c r="J555" i="29"/>
  <c r="I555" i="29"/>
  <c r="J554" i="29"/>
  <c r="I554" i="29"/>
  <c r="J553" i="29"/>
  <c r="I553" i="29"/>
  <c r="J552" i="29"/>
  <c r="I552" i="29"/>
  <c r="J551" i="29"/>
  <c r="I551" i="29"/>
  <c r="J550" i="29"/>
  <c r="I550" i="29"/>
  <c r="J549" i="29"/>
  <c r="I549" i="29"/>
  <c r="I571" i="29"/>
  <c r="J570" i="29"/>
  <c r="I570" i="29"/>
  <c r="J569" i="29"/>
  <c r="I569" i="29"/>
  <c r="J568" i="29"/>
  <c r="I568" i="29"/>
  <c r="J567" i="29"/>
  <c r="I567" i="29"/>
  <c r="J566" i="29"/>
  <c r="I566" i="29"/>
  <c r="J565" i="29"/>
  <c r="I565" i="29"/>
  <c r="J564" i="29"/>
  <c r="I564" i="29"/>
  <c r="I586" i="29"/>
  <c r="J585" i="29"/>
  <c r="I585" i="29"/>
  <c r="J584" i="29"/>
  <c r="I584" i="29"/>
  <c r="J583" i="29"/>
  <c r="I583" i="29"/>
  <c r="J582" i="29"/>
  <c r="I582" i="29"/>
  <c r="J581" i="29"/>
  <c r="I581" i="29"/>
  <c r="J580" i="29"/>
  <c r="I580" i="29"/>
  <c r="J579" i="29"/>
  <c r="I579" i="29"/>
  <c r="I601" i="29"/>
  <c r="J600" i="29"/>
  <c r="I600" i="29"/>
  <c r="J599" i="29"/>
  <c r="I599" i="29"/>
  <c r="J598" i="29"/>
  <c r="I598" i="29"/>
  <c r="J597" i="29"/>
  <c r="I597" i="29"/>
  <c r="J596" i="29"/>
  <c r="I596" i="29"/>
  <c r="J595" i="29"/>
  <c r="I595" i="29"/>
  <c r="J594" i="29"/>
  <c r="I594" i="29"/>
  <c r="I616" i="29"/>
  <c r="J615" i="29"/>
  <c r="I615" i="29"/>
  <c r="J614" i="29"/>
  <c r="I614" i="29"/>
  <c r="J613" i="29"/>
  <c r="I613" i="29"/>
  <c r="J612" i="29"/>
  <c r="I612" i="29"/>
  <c r="J611" i="29"/>
  <c r="I611" i="29"/>
  <c r="J610" i="29"/>
  <c r="I610" i="29"/>
  <c r="J609" i="29"/>
  <c r="I609" i="29"/>
  <c r="I631" i="29"/>
  <c r="J630" i="29"/>
  <c r="I630" i="29"/>
  <c r="J629" i="29"/>
  <c r="I629" i="29"/>
  <c r="J628" i="29"/>
  <c r="I628" i="29"/>
  <c r="J627" i="29"/>
  <c r="I627" i="29"/>
  <c r="J626" i="29"/>
  <c r="I626" i="29"/>
  <c r="J625" i="29"/>
  <c r="I625" i="29"/>
  <c r="J624" i="29"/>
  <c r="I624" i="29"/>
  <c r="I646" i="29"/>
  <c r="J645" i="29"/>
  <c r="I645" i="29"/>
  <c r="J644" i="29"/>
  <c r="I644" i="29"/>
  <c r="J643" i="29"/>
  <c r="I643" i="29"/>
  <c r="J642" i="29"/>
  <c r="I642" i="29"/>
  <c r="J641" i="29"/>
  <c r="I641" i="29"/>
  <c r="J640" i="29"/>
  <c r="I640" i="29"/>
  <c r="J639" i="29"/>
  <c r="I639" i="29"/>
  <c r="I661" i="29"/>
  <c r="J660" i="29"/>
  <c r="I660" i="29"/>
  <c r="J659" i="29"/>
  <c r="I659" i="29"/>
  <c r="J658" i="29"/>
  <c r="I658" i="29"/>
  <c r="J657" i="29"/>
  <c r="I657" i="29"/>
  <c r="J656" i="29"/>
  <c r="I656" i="29"/>
  <c r="J655" i="29"/>
  <c r="I655" i="29"/>
  <c r="J654" i="29"/>
  <c r="I654" i="29"/>
  <c r="I676" i="29"/>
  <c r="J675" i="29"/>
  <c r="I675" i="29"/>
  <c r="J674" i="29"/>
  <c r="I674" i="29"/>
  <c r="J673" i="29"/>
  <c r="I673" i="29"/>
  <c r="J672" i="29"/>
  <c r="I672" i="29"/>
  <c r="J671" i="29"/>
  <c r="I671" i="29"/>
  <c r="J670" i="29"/>
  <c r="I670" i="29"/>
  <c r="J669" i="29"/>
  <c r="I669" i="29"/>
  <c r="I691" i="29"/>
  <c r="J690" i="29"/>
  <c r="I690" i="29"/>
  <c r="J689" i="29"/>
  <c r="I689" i="29"/>
  <c r="J688" i="29"/>
  <c r="I688" i="29"/>
  <c r="J687" i="29"/>
  <c r="I687" i="29"/>
  <c r="J686" i="29"/>
  <c r="I686" i="29"/>
  <c r="J685" i="29"/>
  <c r="I685" i="29"/>
  <c r="J684" i="29"/>
  <c r="I684" i="29"/>
  <c r="I706" i="29"/>
  <c r="J705" i="29"/>
  <c r="I705" i="29"/>
  <c r="J704" i="29"/>
  <c r="I704" i="29"/>
  <c r="J703" i="29"/>
  <c r="I703" i="29"/>
  <c r="J702" i="29"/>
  <c r="I702" i="29"/>
  <c r="J701" i="29"/>
  <c r="I701" i="29"/>
  <c r="J700" i="29"/>
  <c r="I700" i="29"/>
  <c r="J699" i="29"/>
  <c r="I699" i="29"/>
  <c r="I721" i="29"/>
  <c r="J720" i="29"/>
  <c r="I720" i="29"/>
  <c r="J719" i="29"/>
  <c r="I719" i="29"/>
  <c r="J718" i="29"/>
  <c r="I718" i="29"/>
  <c r="J717" i="29"/>
  <c r="I717" i="29"/>
  <c r="J716" i="29"/>
  <c r="I716" i="29"/>
  <c r="J715" i="29"/>
  <c r="I715" i="29"/>
  <c r="J714" i="29"/>
  <c r="I714" i="29"/>
  <c r="I736" i="29"/>
  <c r="J735" i="29"/>
  <c r="I735" i="29"/>
  <c r="J734" i="29"/>
  <c r="I734" i="29"/>
  <c r="J733" i="29"/>
  <c r="I733" i="29"/>
  <c r="J732" i="29"/>
  <c r="I732" i="29"/>
  <c r="J731" i="29"/>
  <c r="I731" i="29"/>
  <c r="J730" i="29"/>
  <c r="I730" i="29"/>
  <c r="J729" i="29"/>
  <c r="I729" i="29"/>
  <c r="I751" i="29"/>
  <c r="J750" i="29"/>
  <c r="I750" i="29"/>
  <c r="J749" i="29"/>
  <c r="I749" i="29"/>
  <c r="J748" i="29"/>
  <c r="I748" i="29"/>
  <c r="J747" i="29"/>
  <c r="I747" i="29"/>
  <c r="J746" i="29"/>
  <c r="I746" i="29"/>
  <c r="J745" i="29"/>
  <c r="I745" i="29"/>
  <c r="J744" i="29"/>
  <c r="I744" i="29"/>
  <c r="I766" i="29"/>
  <c r="J765" i="29"/>
  <c r="I765" i="29"/>
  <c r="J764" i="29"/>
  <c r="I764" i="29"/>
  <c r="J763" i="29"/>
  <c r="I763" i="29"/>
  <c r="J762" i="29"/>
  <c r="I762" i="29"/>
  <c r="J761" i="29"/>
  <c r="I761" i="29"/>
  <c r="J760" i="29"/>
  <c r="I760" i="29"/>
  <c r="J759" i="29"/>
  <c r="I759" i="29"/>
  <c r="I781" i="29"/>
  <c r="J780" i="29"/>
  <c r="I780" i="29"/>
  <c r="J779" i="29"/>
  <c r="I779" i="29"/>
  <c r="J778" i="29"/>
  <c r="I778" i="29"/>
  <c r="J777" i="29"/>
  <c r="I777" i="29"/>
  <c r="J776" i="29"/>
  <c r="I776" i="29"/>
  <c r="J775" i="29"/>
  <c r="I775" i="29"/>
  <c r="J774" i="29"/>
  <c r="I774" i="29"/>
  <c r="I796" i="29"/>
  <c r="J795" i="29"/>
  <c r="I795" i="29"/>
  <c r="J794" i="29"/>
  <c r="I794" i="29"/>
  <c r="J793" i="29"/>
  <c r="I793" i="29"/>
  <c r="J792" i="29"/>
  <c r="I792" i="29"/>
  <c r="J791" i="29"/>
  <c r="I791" i="29"/>
  <c r="J790" i="29"/>
  <c r="I790" i="29"/>
  <c r="J789" i="29"/>
  <c r="I789" i="29"/>
  <c r="I811" i="29"/>
  <c r="J810" i="29"/>
  <c r="I810" i="29"/>
  <c r="J809" i="29"/>
  <c r="I809" i="29"/>
  <c r="J808" i="29"/>
  <c r="I808" i="29"/>
  <c r="J807" i="29"/>
  <c r="I807" i="29"/>
  <c r="J806" i="29"/>
  <c r="I806" i="29"/>
  <c r="J805" i="29"/>
  <c r="I805" i="29"/>
  <c r="J804" i="29"/>
  <c r="I804" i="29"/>
  <c r="I826" i="29"/>
  <c r="J825" i="29"/>
  <c r="I825" i="29"/>
  <c r="J824" i="29"/>
  <c r="I824" i="29"/>
  <c r="J823" i="29"/>
  <c r="I823" i="29"/>
  <c r="J822" i="29"/>
  <c r="I822" i="29"/>
  <c r="J821" i="29"/>
  <c r="I821" i="29"/>
  <c r="J820" i="29"/>
  <c r="I820" i="29"/>
  <c r="J819" i="29"/>
  <c r="I819" i="29"/>
  <c r="I841" i="29"/>
  <c r="J840" i="29"/>
  <c r="I840" i="29"/>
  <c r="J839" i="29"/>
  <c r="I839" i="29"/>
  <c r="J838" i="29"/>
  <c r="I838" i="29"/>
  <c r="J837" i="29"/>
  <c r="I837" i="29"/>
  <c r="J836" i="29"/>
  <c r="I836" i="29"/>
  <c r="J835" i="29"/>
  <c r="I835" i="29"/>
  <c r="J834" i="29"/>
  <c r="I834" i="29"/>
  <c r="I856" i="29"/>
  <c r="J855" i="29"/>
  <c r="I855" i="29"/>
  <c r="J854" i="29"/>
  <c r="I854" i="29"/>
  <c r="J853" i="29"/>
  <c r="I853" i="29"/>
  <c r="J852" i="29"/>
  <c r="I852" i="29"/>
  <c r="J851" i="29"/>
  <c r="I851" i="29"/>
  <c r="J850" i="29"/>
  <c r="I850" i="29"/>
  <c r="J849" i="29"/>
  <c r="I849" i="29"/>
  <c r="I871" i="29"/>
  <c r="J870" i="29"/>
  <c r="I870" i="29"/>
  <c r="J869" i="29"/>
  <c r="I869" i="29"/>
  <c r="J868" i="29"/>
  <c r="I868" i="29"/>
  <c r="J867" i="29"/>
  <c r="I867" i="29"/>
  <c r="J866" i="29"/>
  <c r="I866" i="29"/>
  <c r="J865" i="29"/>
  <c r="I865" i="29"/>
  <c r="J864" i="29"/>
  <c r="I864" i="29"/>
  <c r="I886" i="29"/>
  <c r="J885" i="29"/>
  <c r="I885" i="29"/>
  <c r="J884" i="29"/>
  <c r="I884" i="29"/>
  <c r="J883" i="29"/>
  <c r="I883" i="29"/>
  <c r="J882" i="29"/>
  <c r="I882" i="29"/>
  <c r="J881" i="29"/>
  <c r="I881" i="29"/>
  <c r="J880" i="29"/>
  <c r="I880" i="29"/>
  <c r="J879" i="29"/>
  <c r="I879" i="29"/>
  <c r="I901" i="29"/>
  <c r="J900" i="29"/>
  <c r="I900" i="29"/>
  <c r="J899" i="29"/>
  <c r="I899" i="29"/>
  <c r="J898" i="29"/>
  <c r="I898" i="29"/>
  <c r="J897" i="29"/>
  <c r="I897" i="29"/>
  <c r="J896" i="29"/>
  <c r="I896" i="29"/>
  <c r="J895" i="29"/>
  <c r="I895" i="29"/>
  <c r="J894" i="29"/>
  <c r="I894" i="29"/>
  <c r="J914" i="29"/>
  <c r="I914" i="29"/>
  <c r="J913" i="29"/>
  <c r="I913" i="29"/>
  <c r="J912" i="29"/>
  <c r="I912" i="29"/>
  <c r="J911" i="29"/>
  <c r="I911" i="29"/>
  <c r="J910" i="29"/>
  <c r="I910" i="29"/>
  <c r="J909" i="29"/>
  <c r="I909" i="29"/>
  <c r="I931" i="29"/>
  <c r="J930" i="29"/>
  <c r="I930" i="29"/>
  <c r="J929" i="29"/>
  <c r="I929" i="29"/>
  <c r="J928" i="29"/>
  <c r="I928" i="29"/>
  <c r="J927" i="29"/>
  <c r="I927" i="29"/>
  <c r="J926" i="29"/>
  <c r="I926" i="29"/>
  <c r="J925" i="29"/>
  <c r="I925" i="29"/>
  <c r="J924" i="29"/>
  <c r="I924" i="29"/>
  <c r="I946" i="29"/>
  <c r="J945" i="29"/>
  <c r="I945" i="29"/>
  <c r="J944" i="29"/>
  <c r="I944" i="29"/>
  <c r="J943" i="29"/>
  <c r="I943" i="29"/>
  <c r="J942" i="29"/>
  <c r="I942" i="29"/>
  <c r="J941" i="29"/>
  <c r="I941" i="29"/>
  <c r="J940" i="29"/>
  <c r="I940" i="29"/>
  <c r="J939" i="29"/>
  <c r="I939" i="29"/>
  <c r="I961" i="29"/>
  <c r="J960" i="29"/>
  <c r="I960" i="29"/>
  <c r="J959" i="29"/>
  <c r="I959" i="29"/>
  <c r="J958" i="29"/>
  <c r="I958" i="29"/>
  <c r="J957" i="29"/>
  <c r="I957" i="29"/>
  <c r="J956" i="29"/>
  <c r="I956" i="29"/>
  <c r="J955" i="29"/>
  <c r="I955" i="29"/>
  <c r="J954" i="29"/>
  <c r="I954" i="29"/>
  <c r="I976" i="29"/>
  <c r="J975" i="29"/>
  <c r="I975" i="29"/>
  <c r="J974" i="29"/>
  <c r="I974" i="29"/>
  <c r="J973" i="29"/>
  <c r="I973" i="29"/>
  <c r="J972" i="29"/>
  <c r="I972" i="29"/>
  <c r="J971" i="29"/>
  <c r="I971" i="29"/>
  <c r="J970" i="29"/>
  <c r="I970" i="29"/>
  <c r="J969" i="29"/>
  <c r="I969" i="29"/>
  <c r="I991" i="29"/>
  <c r="J990" i="29"/>
  <c r="I990" i="29"/>
  <c r="J989" i="29"/>
  <c r="I989" i="29"/>
  <c r="J988" i="29"/>
  <c r="I988" i="29"/>
  <c r="J987" i="29"/>
  <c r="I987" i="29"/>
  <c r="J986" i="29"/>
  <c r="I986" i="29"/>
  <c r="J985" i="29"/>
  <c r="I985" i="29"/>
  <c r="J984" i="29"/>
  <c r="I984" i="29"/>
  <c r="I1006" i="29"/>
  <c r="J1005" i="29"/>
  <c r="I1005" i="29"/>
  <c r="J1004" i="29"/>
  <c r="I1004" i="29"/>
  <c r="J1003" i="29"/>
  <c r="I1003" i="29"/>
  <c r="J1002" i="29"/>
  <c r="I1002" i="29"/>
  <c r="J1001" i="29"/>
  <c r="I1001" i="29"/>
  <c r="J1000" i="29"/>
  <c r="I1000" i="29"/>
  <c r="J999" i="29"/>
  <c r="I999" i="29"/>
  <c r="I1021" i="29"/>
  <c r="J1020" i="29"/>
  <c r="I1020" i="29"/>
  <c r="J1019" i="29"/>
  <c r="I1019" i="29"/>
  <c r="J1018" i="29"/>
  <c r="I1018" i="29"/>
  <c r="J1017" i="29"/>
  <c r="I1017" i="29"/>
  <c r="J1016" i="29"/>
  <c r="I1016" i="29"/>
  <c r="J1015" i="29"/>
  <c r="I1015" i="29"/>
  <c r="J1014" i="29"/>
  <c r="I1014" i="29"/>
  <c r="I1036" i="29"/>
  <c r="J1035" i="29"/>
  <c r="I1035" i="29"/>
  <c r="J1034" i="29"/>
  <c r="I1034" i="29"/>
  <c r="J1033" i="29"/>
  <c r="I1033" i="29"/>
  <c r="J1032" i="29"/>
  <c r="I1032" i="29"/>
  <c r="J1031" i="29"/>
  <c r="I1031" i="29"/>
  <c r="J1030" i="29"/>
  <c r="I1030" i="29"/>
  <c r="J1029" i="29"/>
  <c r="I1029" i="29"/>
  <c r="I1051" i="29"/>
  <c r="J1050" i="29"/>
  <c r="I1050" i="29"/>
  <c r="J1049" i="29"/>
  <c r="I1049" i="29"/>
  <c r="J1048" i="29"/>
  <c r="I1048" i="29"/>
  <c r="J1047" i="29"/>
  <c r="I1047" i="29"/>
  <c r="J1046" i="29"/>
  <c r="I1046" i="29"/>
  <c r="J1045" i="29"/>
  <c r="I1045" i="29"/>
  <c r="J1044" i="29"/>
  <c r="I1044" i="29"/>
  <c r="I1066" i="29"/>
  <c r="J1065" i="29"/>
  <c r="I1065" i="29"/>
  <c r="J1064" i="29"/>
  <c r="I1064" i="29"/>
  <c r="J1063" i="29"/>
  <c r="I1063" i="29"/>
  <c r="J1062" i="29"/>
  <c r="I1062" i="29"/>
  <c r="J1061" i="29"/>
  <c r="I1061" i="29"/>
  <c r="J1060" i="29"/>
  <c r="I1060" i="29"/>
  <c r="J1059" i="29"/>
  <c r="I1059" i="29"/>
  <c r="I1081" i="29"/>
  <c r="J1080" i="29"/>
  <c r="I1080" i="29"/>
  <c r="J1079" i="29"/>
  <c r="I1079" i="29"/>
  <c r="J1078" i="29"/>
  <c r="I1078" i="29"/>
  <c r="J1077" i="29"/>
  <c r="I1077" i="29"/>
  <c r="J1076" i="29"/>
  <c r="I1076" i="29"/>
  <c r="J1075" i="29"/>
  <c r="I1075" i="29"/>
  <c r="J1074" i="29"/>
  <c r="I1074" i="29"/>
  <c r="I1096" i="29"/>
  <c r="J1095" i="29"/>
  <c r="I1095" i="29"/>
  <c r="J1094" i="29"/>
  <c r="I1094" i="29"/>
  <c r="J1093" i="29"/>
  <c r="I1093" i="29"/>
  <c r="J1092" i="29"/>
  <c r="I1092" i="29"/>
  <c r="J1091" i="29"/>
  <c r="I1091" i="29"/>
  <c r="J1090" i="29"/>
  <c r="I1090" i="29"/>
  <c r="J1089" i="29"/>
  <c r="I1089" i="29"/>
  <c r="I1111" i="29"/>
  <c r="J1110" i="29"/>
  <c r="I1110" i="29"/>
  <c r="J1109" i="29"/>
  <c r="I1109" i="29"/>
  <c r="J1108" i="29"/>
  <c r="I1108" i="29"/>
  <c r="J1107" i="29"/>
  <c r="I1107" i="29"/>
  <c r="J1106" i="29"/>
  <c r="I1106" i="29"/>
  <c r="J1105" i="29"/>
  <c r="I1105" i="29"/>
  <c r="J1104" i="29"/>
  <c r="I1104" i="29"/>
  <c r="I1126" i="29"/>
  <c r="J1125" i="29"/>
  <c r="I1125" i="29"/>
  <c r="J1124" i="29"/>
  <c r="I1124" i="29"/>
  <c r="J1123" i="29"/>
  <c r="I1123" i="29"/>
  <c r="J1122" i="29"/>
  <c r="I1122" i="29"/>
  <c r="J1121" i="29"/>
  <c r="I1121" i="29"/>
  <c r="J1120" i="29"/>
  <c r="I1120" i="29"/>
  <c r="J1119" i="29"/>
  <c r="I1119" i="29"/>
  <c r="I1141" i="29"/>
  <c r="J1140" i="29"/>
  <c r="I1140" i="29"/>
  <c r="J1139" i="29"/>
  <c r="I1139" i="29"/>
  <c r="J1138" i="29"/>
  <c r="I1138" i="29"/>
  <c r="J1137" i="29"/>
  <c r="I1137" i="29"/>
  <c r="J1136" i="29"/>
  <c r="I1136" i="29"/>
  <c r="J1135" i="29"/>
  <c r="I1135" i="29"/>
  <c r="J1134" i="29"/>
  <c r="I1134" i="29"/>
  <c r="I1156" i="29"/>
  <c r="J1155" i="29"/>
  <c r="I1155" i="29"/>
  <c r="J1154" i="29"/>
  <c r="I1154" i="29"/>
  <c r="J1153" i="29"/>
  <c r="I1153" i="29"/>
  <c r="J1152" i="29"/>
  <c r="I1152" i="29"/>
  <c r="J1151" i="29"/>
  <c r="I1151" i="29"/>
  <c r="J1150" i="29"/>
  <c r="I1150" i="29"/>
  <c r="J1149" i="29"/>
  <c r="I1149" i="29"/>
  <c r="I1171" i="29"/>
  <c r="J1170" i="29"/>
  <c r="I1170" i="29"/>
  <c r="J1169" i="29"/>
  <c r="I1169" i="29"/>
  <c r="J1168" i="29"/>
  <c r="I1168" i="29"/>
  <c r="J1167" i="29"/>
  <c r="I1167" i="29"/>
  <c r="J1166" i="29"/>
  <c r="I1166" i="29"/>
  <c r="J1165" i="29"/>
  <c r="I1165" i="29"/>
  <c r="J1164" i="29"/>
  <c r="I1164" i="29"/>
  <c r="I1186" i="29"/>
  <c r="J1185" i="29"/>
  <c r="I1185" i="29"/>
  <c r="J1184" i="29"/>
  <c r="I1184" i="29"/>
  <c r="J1183" i="29"/>
  <c r="I1183" i="29"/>
  <c r="J1182" i="29"/>
  <c r="I1182" i="29"/>
  <c r="J1181" i="29"/>
  <c r="I1181" i="29"/>
  <c r="J1180" i="29"/>
  <c r="I1180" i="29"/>
  <c r="J1179" i="29"/>
  <c r="I1179" i="29"/>
  <c r="I1201" i="29"/>
  <c r="J1200" i="29"/>
  <c r="I1200" i="29"/>
  <c r="J1199" i="29"/>
  <c r="I1199" i="29"/>
  <c r="J1198" i="29"/>
  <c r="I1198" i="29"/>
  <c r="J1197" i="29"/>
  <c r="I1197" i="29"/>
  <c r="J1196" i="29"/>
  <c r="I1196" i="29"/>
  <c r="J1195" i="29"/>
  <c r="I1195" i="29"/>
  <c r="J1194" i="29"/>
  <c r="I1194" i="29"/>
  <c r="I1216" i="29"/>
  <c r="J1215" i="29"/>
  <c r="I1215" i="29"/>
  <c r="J1214" i="29"/>
  <c r="I1214" i="29"/>
  <c r="J1213" i="29"/>
  <c r="I1213" i="29"/>
  <c r="J1212" i="29"/>
  <c r="I1212" i="29"/>
  <c r="J1211" i="29"/>
  <c r="I1211" i="29"/>
  <c r="J1210" i="29"/>
  <c r="I1210" i="29"/>
  <c r="J1209" i="29"/>
  <c r="I1209" i="29"/>
  <c r="I1231" i="29"/>
  <c r="J1230" i="29"/>
  <c r="I1230" i="29"/>
  <c r="J1229" i="29"/>
  <c r="I1229" i="29"/>
  <c r="J1228" i="29"/>
  <c r="I1228" i="29"/>
  <c r="J1227" i="29"/>
  <c r="I1227" i="29"/>
  <c r="J1226" i="29"/>
  <c r="I1226" i="29"/>
  <c r="J1225" i="29"/>
  <c r="I1225" i="29"/>
  <c r="J1224" i="29"/>
  <c r="I1224" i="29"/>
  <c r="I1246" i="29"/>
  <c r="J1245" i="29"/>
  <c r="I1245" i="29"/>
  <c r="J1244" i="29"/>
  <c r="I1244" i="29"/>
  <c r="J1243" i="29"/>
  <c r="I1243" i="29"/>
  <c r="J1242" i="29"/>
  <c r="I1242" i="29"/>
  <c r="J1241" i="29"/>
  <c r="I1241" i="29"/>
  <c r="J1240" i="29"/>
  <c r="I1240" i="29"/>
  <c r="J1239" i="29"/>
  <c r="I1239" i="29"/>
  <c r="I1261" i="29"/>
  <c r="J1260" i="29"/>
  <c r="I1260" i="29"/>
  <c r="J1259" i="29"/>
  <c r="I1259" i="29"/>
  <c r="J1258" i="29"/>
  <c r="I1258" i="29"/>
  <c r="J1257" i="29"/>
  <c r="I1257" i="29"/>
  <c r="J1256" i="29"/>
  <c r="I1256" i="29"/>
  <c r="J1255" i="29"/>
  <c r="I1255" i="29"/>
  <c r="J1254" i="29"/>
  <c r="I1254" i="29"/>
  <c r="I1276" i="29"/>
  <c r="J1275" i="29"/>
  <c r="I1275" i="29"/>
  <c r="J1274" i="29"/>
  <c r="I1274" i="29"/>
  <c r="J1273" i="29"/>
  <c r="I1273" i="29"/>
  <c r="J1272" i="29"/>
  <c r="I1272" i="29"/>
  <c r="J1271" i="29"/>
  <c r="I1271" i="29"/>
  <c r="J1270" i="29"/>
  <c r="I1270" i="29"/>
  <c r="J1269" i="29"/>
  <c r="I1269" i="29"/>
  <c r="I1291" i="29"/>
  <c r="J1290" i="29"/>
  <c r="I1290" i="29"/>
  <c r="J1289" i="29"/>
  <c r="I1289" i="29"/>
  <c r="J1288" i="29"/>
  <c r="I1288" i="29"/>
  <c r="J1287" i="29"/>
  <c r="I1287" i="29"/>
  <c r="J1286" i="29"/>
  <c r="I1286" i="29"/>
  <c r="J1285" i="29"/>
  <c r="I1285" i="29"/>
  <c r="J1284" i="29"/>
  <c r="I1284" i="29"/>
  <c r="I1306" i="29"/>
  <c r="J1305" i="29"/>
  <c r="I1305" i="29"/>
  <c r="J1304" i="29"/>
  <c r="I1304" i="29"/>
  <c r="J1303" i="29"/>
  <c r="I1303" i="29"/>
  <c r="J1302" i="29"/>
  <c r="I1302" i="29"/>
  <c r="J1301" i="29"/>
  <c r="I1301" i="29"/>
  <c r="J1300" i="29"/>
  <c r="I1300" i="29"/>
  <c r="J1299" i="29"/>
  <c r="I1299" i="29"/>
  <c r="I1321" i="29"/>
  <c r="J1320" i="29"/>
  <c r="I1320" i="29"/>
  <c r="J1319" i="29"/>
  <c r="I1319" i="29"/>
  <c r="J1318" i="29"/>
  <c r="I1318" i="29"/>
  <c r="J1317" i="29"/>
  <c r="I1317" i="29"/>
  <c r="J1316" i="29"/>
  <c r="I1316" i="29"/>
  <c r="J1315" i="29"/>
  <c r="I1315" i="29"/>
  <c r="J1314" i="29"/>
  <c r="I1314" i="29"/>
  <c r="I1336" i="29"/>
  <c r="J1335" i="29"/>
  <c r="I1335" i="29"/>
  <c r="J1334" i="29"/>
  <c r="I1334" i="29"/>
  <c r="J1333" i="29"/>
  <c r="I1333" i="29"/>
  <c r="J1332" i="29"/>
  <c r="I1332" i="29"/>
  <c r="J1331" i="29"/>
  <c r="I1331" i="29"/>
  <c r="J1330" i="29"/>
  <c r="I1330" i="29"/>
  <c r="J1329" i="29"/>
  <c r="I1329" i="29"/>
  <c r="I1351" i="29"/>
  <c r="J1350" i="29"/>
  <c r="I1350" i="29"/>
  <c r="J1349" i="29"/>
  <c r="I1349" i="29"/>
  <c r="J1348" i="29"/>
  <c r="I1348" i="29"/>
  <c r="J1347" i="29"/>
  <c r="I1347" i="29"/>
  <c r="J1346" i="29"/>
  <c r="I1346" i="29"/>
  <c r="J1345" i="29"/>
  <c r="I1345" i="29"/>
  <c r="J1344" i="29"/>
  <c r="I1344" i="29"/>
  <c r="I1366" i="29"/>
  <c r="J1365" i="29"/>
  <c r="I1365" i="29"/>
  <c r="J1364" i="29"/>
  <c r="I1364" i="29"/>
  <c r="J1363" i="29"/>
  <c r="I1363" i="29"/>
  <c r="J1362" i="29"/>
  <c r="I1362" i="29"/>
  <c r="J1361" i="29"/>
  <c r="I1361" i="29"/>
  <c r="J1360" i="29"/>
  <c r="I1360" i="29"/>
  <c r="J1359" i="29"/>
  <c r="I1359" i="29"/>
  <c r="I1381" i="29"/>
  <c r="J1380" i="29"/>
  <c r="I1380" i="29"/>
  <c r="J1379" i="29"/>
  <c r="I1379" i="29"/>
  <c r="J1378" i="29"/>
  <c r="I1378" i="29"/>
  <c r="J1377" i="29"/>
  <c r="I1377" i="29"/>
  <c r="J1376" i="29"/>
  <c r="I1376" i="29"/>
  <c r="J1375" i="29"/>
  <c r="I1375" i="29"/>
  <c r="J1374" i="29"/>
  <c r="I1374" i="29"/>
  <c r="I1396" i="29"/>
  <c r="J1395" i="29"/>
  <c r="I1395" i="29"/>
  <c r="J1394" i="29"/>
  <c r="I1394" i="29"/>
  <c r="J1393" i="29"/>
  <c r="I1393" i="29"/>
  <c r="J1392" i="29"/>
  <c r="I1392" i="29"/>
  <c r="J1391" i="29"/>
  <c r="I1391" i="29"/>
  <c r="J1390" i="29"/>
  <c r="I1390" i="29"/>
  <c r="J1389" i="29"/>
  <c r="I1389" i="29"/>
  <c r="I1411" i="29"/>
  <c r="J1410" i="29"/>
  <c r="I1410" i="29"/>
  <c r="J1409" i="29"/>
  <c r="I1409" i="29"/>
  <c r="J1408" i="29"/>
  <c r="I1408" i="29"/>
  <c r="J1407" i="29"/>
  <c r="I1407" i="29"/>
  <c r="J1406" i="29"/>
  <c r="I1406" i="29"/>
  <c r="J1405" i="29"/>
  <c r="I1405" i="29"/>
  <c r="J1404" i="29"/>
  <c r="I1404" i="29"/>
  <c r="I1426" i="29"/>
  <c r="J1425" i="29"/>
  <c r="I1425" i="29"/>
  <c r="J1424" i="29"/>
  <c r="I1424" i="29"/>
  <c r="J1423" i="29"/>
  <c r="I1423" i="29"/>
  <c r="J1422" i="29"/>
  <c r="I1422" i="29"/>
  <c r="J1421" i="29"/>
  <c r="I1421" i="29"/>
  <c r="J1420" i="29"/>
  <c r="I1420" i="29"/>
  <c r="J1419" i="29"/>
  <c r="I1419" i="29"/>
  <c r="I1441" i="29"/>
  <c r="J1440" i="29"/>
  <c r="I1440" i="29"/>
  <c r="J1439" i="29"/>
  <c r="I1439" i="29"/>
  <c r="J1438" i="29"/>
  <c r="I1438" i="29"/>
  <c r="J1437" i="29"/>
  <c r="I1437" i="29"/>
  <c r="J1436" i="29"/>
  <c r="I1436" i="29"/>
  <c r="J1435" i="29"/>
  <c r="I1435" i="29"/>
  <c r="J1434" i="29"/>
  <c r="I1434" i="29"/>
  <c r="I1456" i="29"/>
  <c r="J1455" i="29"/>
  <c r="I1455" i="29"/>
  <c r="J1454" i="29"/>
  <c r="I1454" i="29"/>
  <c r="J1453" i="29"/>
  <c r="I1453" i="29"/>
  <c r="J1452" i="29"/>
  <c r="I1452" i="29"/>
  <c r="J1451" i="29"/>
  <c r="I1451" i="29"/>
  <c r="J1450" i="29"/>
  <c r="I1450" i="29"/>
  <c r="J1449" i="29"/>
  <c r="I1449" i="29"/>
  <c r="I1471" i="29"/>
  <c r="J1470" i="29"/>
  <c r="I1470" i="29"/>
  <c r="J1469" i="29"/>
  <c r="I1469" i="29"/>
  <c r="J1468" i="29"/>
  <c r="I1468" i="29"/>
  <c r="J1467" i="29"/>
  <c r="I1467" i="29"/>
  <c r="J1466" i="29"/>
  <c r="I1466" i="29"/>
  <c r="J1465" i="29"/>
  <c r="I1465" i="29"/>
  <c r="J1464" i="29"/>
  <c r="I1464" i="29"/>
  <c r="I1486" i="29"/>
  <c r="J1485" i="29"/>
  <c r="I1485" i="29"/>
  <c r="J1484" i="29"/>
  <c r="I1484" i="29"/>
  <c r="J1483" i="29"/>
  <c r="I1483" i="29"/>
  <c r="J1482" i="29"/>
  <c r="I1482" i="29"/>
  <c r="J1481" i="29"/>
  <c r="I1481" i="29"/>
  <c r="J1480" i="29"/>
  <c r="I1480" i="29"/>
  <c r="J1479" i="29"/>
  <c r="I1479" i="29"/>
  <c r="I1501" i="29"/>
  <c r="J1500" i="29"/>
  <c r="I1500" i="29"/>
  <c r="J1499" i="29"/>
  <c r="I1499" i="29"/>
  <c r="J1498" i="29"/>
  <c r="I1498" i="29"/>
  <c r="J1497" i="29"/>
  <c r="I1497" i="29"/>
  <c r="J1496" i="29"/>
  <c r="I1496" i="29"/>
  <c r="J1495" i="29"/>
  <c r="I1495" i="29"/>
  <c r="J1494" i="29"/>
  <c r="I1494" i="29"/>
  <c r="I1516" i="29"/>
  <c r="J1515" i="29"/>
  <c r="I1515" i="29"/>
  <c r="J1514" i="29"/>
  <c r="I1514" i="29"/>
  <c r="J1513" i="29"/>
  <c r="I1513" i="29"/>
  <c r="J1512" i="29"/>
  <c r="I1512" i="29"/>
  <c r="J1511" i="29"/>
  <c r="I1511" i="29"/>
  <c r="J1510" i="29"/>
  <c r="I1510" i="29"/>
  <c r="J1509" i="29"/>
  <c r="I1509" i="29"/>
  <c r="I1531" i="29"/>
  <c r="J1530" i="29"/>
  <c r="I1530" i="29"/>
  <c r="J1529" i="29"/>
  <c r="I1529" i="29"/>
  <c r="J1528" i="29"/>
  <c r="I1528" i="29"/>
  <c r="J1527" i="29"/>
  <c r="I1527" i="29"/>
  <c r="J1526" i="29"/>
  <c r="I1526" i="29"/>
  <c r="J1525" i="29"/>
  <c r="I1525" i="29"/>
  <c r="J1524" i="29"/>
  <c r="I1524" i="29"/>
  <c r="I1546" i="29"/>
  <c r="J1545" i="29"/>
  <c r="I1545" i="29"/>
  <c r="J1544" i="29"/>
  <c r="I1544" i="29"/>
  <c r="J1543" i="29"/>
  <c r="I1543" i="29"/>
  <c r="J1542" i="29"/>
  <c r="I1542" i="29"/>
  <c r="J1541" i="29"/>
  <c r="I1541" i="29"/>
  <c r="J1540" i="29"/>
  <c r="I1540" i="29"/>
  <c r="J1539" i="29"/>
  <c r="I1539" i="29"/>
  <c r="I1561" i="29"/>
  <c r="J1560" i="29"/>
  <c r="I1560" i="29"/>
  <c r="J1559" i="29"/>
  <c r="I1559" i="29"/>
  <c r="J1558" i="29"/>
  <c r="I1558" i="29"/>
  <c r="J1557" i="29"/>
  <c r="I1557" i="29"/>
  <c r="J1556" i="29"/>
  <c r="I1556" i="29"/>
  <c r="J1555" i="29"/>
  <c r="I1555" i="29"/>
  <c r="J1554" i="29"/>
  <c r="I1554" i="29"/>
  <c r="I1576" i="29"/>
  <c r="J1575" i="29"/>
  <c r="I1575" i="29"/>
  <c r="J1574" i="29"/>
  <c r="I1574" i="29"/>
  <c r="J1573" i="29"/>
  <c r="I1573" i="29"/>
  <c r="J1572" i="29"/>
  <c r="I1572" i="29"/>
  <c r="J1571" i="29"/>
  <c r="I1571" i="29"/>
  <c r="J1570" i="29"/>
  <c r="I1570" i="29"/>
  <c r="J1569" i="29"/>
  <c r="I1569" i="29"/>
  <c r="I1591" i="29"/>
  <c r="J1590" i="29"/>
  <c r="I1590" i="29"/>
  <c r="J1589" i="29"/>
  <c r="I1589" i="29"/>
  <c r="J1588" i="29"/>
  <c r="I1588" i="29"/>
  <c r="J1587" i="29"/>
  <c r="I1587" i="29"/>
  <c r="J1586" i="29"/>
  <c r="I1586" i="29"/>
  <c r="J1585" i="29"/>
  <c r="I1585" i="29"/>
  <c r="J1584" i="29"/>
  <c r="I1584" i="29"/>
  <c r="I1606" i="29"/>
  <c r="J1605" i="29"/>
  <c r="I1605" i="29"/>
  <c r="J1604" i="29"/>
  <c r="I1604" i="29"/>
  <c r="J1603" i="29"/>
  <c r="I1603" i="29"/>
  <c r="J1602" i="29"/>
  <c r="I1602" i="29"/>
  <c r="J1601" i="29"/>
  <c r="I1601" i="29"/>
  <c r="J1600" i="29"/>
  <c r="I1600" i="29"/>
  <c r="J1599" i="29"/>
  <c r="I1599" i="29"/>
  <c r="I1621" i="29"/>
  <c r="J1620" i="29"/>
  <c r="I1620" i="29"/>
  <c r="J1619" i="29"/>
  <c r="I1619" i="29"/>
  <c r="J1618" i="29"/>
  <c r="I1618" i="29"/>
  <c r="J1617" i="29"/>
  <c r="I1617" i="29"/>
  <c r="J1616" i="29"/>
  <c r="I1616" i="29"/>
  <c r="J1615" i="29"/>
  <c r="I1615" i="29"/>
  <c r="J1614" i="29"/>
  <c r="I1614" i="29"/>
  <c r="J1635" i="29"/>
  <c r="I1635" i="29"/>
  <c r="J1634" i="29"/>
  <c r="I1634" i="29"/>
  <c r="J1633" i="29"/>
  <c r="I1633" i="29"/>
  <c r="J1632" i="29"/>
  <c r="I1632" i="29"/>
  <c r="J1631" i="29"/>
  <c r="I1631" i="29"/>
  <c r="J1630" i="29"/>
  <c r="I1630" i="29"/>
  <c r="J1629" i="29"/>
  <c r="I1629" i="29"/>
  <c r="I1651" i="29"/>
  <c r="J1650" i="29"/>
  <c r="I1650" i="29"/>
  <c r="J1649" i="29"/>
  <c r="I1649" i="29"/>
  <c r="J1648" i="29"/>
  <c r="I1648" i="29"/>
  <c r="J1647" i="29"/>
  <c r="I1647" i="29"/>
  <c r="J1646" i="29"/>
  <c r="I1646" i="29"/>
  <c r="J1645" i="29"/>
  <c r="I1645" i="29"/>
  <c r="J1644" i="29"/>
  <c r="I1644" i="29"/>
  <c r="I1666" i="29"/>
  <c r="J1665" i="29"/>
  <c r="I1665" i="29"/>
  <c r="J1664" i="29"/>
  <c r="I1664" i="29"/>
  <c r="J1663" i="29"/>
  <c r="I1663" i="29"/>
  <c r="J1662" i="29"/>
  <c r="I1662" i="29"/>
  <c r="J1661" i="29"/>
  <c r="I1661" i="29"/>
  <c r="J1660" i="29"/>
  <c r="I1660" i="29"/>
  <c r="J1659" i="29"/>
  <c r="I1659" i="29"/>
  <c r="I1681" i="29"/>
  <c r="J1680" i="29"/>
  <c r="I1680" i="29"/>
  <c r="J1679" i="29"/>
  <c r="I1679" i="29"/>
  <c r="J1678" i="29"/>
  <c r="I1678" i="29"/>
  <c r="J1677" i="29"/>
  <c r="I1677" i="29"/>
  <c r="J1676" i="29"/>
  <c r="I1676" i="29"/>
  <c r="J1675" i="29"/>
  <c r="I1675" i="29"/>
  <c r="J1674" i="29"/>
  <c r="I1674" i="29"/>
  <c r="I1696" i="29"/>
  <c r="J1695" i="29"/>
  <c r="I1695" i="29"/>
  <c r="J1694" i="29"/>
  <c r="I1694" i="29"/>
  <c r="J1693" i="29"/>
  <c r="I1693" i="29"/>
  <c r="J1692" i="29"/>
  <c r="I1692" i="29"/>
  <c r="J1691" i="29"/>
  <c r="I1691" i="29"/>
  <c r="J1690" i="29"/>
  <c r="I1690" i="29"/>
  <c r="J1689" i="29"/>
  <c r="I1689" i="29"/>
  <c r="I1711" i="29"/>
  <c r="J1710" i="29"/>
  <c r="I1710" i="29"/>
  <c r="J1709" i="29"/>
  <c r="I1709" i="29"/>
  <c r="J1708" i="29"/>
  <c r="I1708" i="29"/>
  <c r="J1707" i="29"/>
  <c r="I1707" i="29"/>
  <c r="J1706" i="29"/>
  <c r="I1706" i="29"/>
  <c r="J1705" i="29"/>
  <c r="I1705" i="29"/>
  <c r="J1704" i="29"/>
  <c r="I1704" i="29"/>
  <c r="I1726" i="29"/>
  <c r="J1725" i="29"/>
  <c r="I1725" i="29"/>
  <c r="J1724" i="29"/>
  <c r="I1724" i="29"/>
  <c r="J1723" i="29"/>
  <c r="I1723" i="29"/>
  <c r="J1722" i="29"/>
  <c r="I1722" i="29"/>
  <c r="J1721" i="29"/>
  <c r="I1721" i="29"/>
  <c r="J1720" i="29"/>
  <c r="I1720" i="29"/>
  <c r="J1719" i="29"/>
  <c r="I1719" i="29"/>
  <c r="I1741" i="29"/>
  <c r="J1740" i="29"/>
  <c r="I1740" i="29"/>
  <c r="J1739" i="29"/>
  <c r="I1739" i="29"/>
  <c r="J1738" i="29"/>
  <c r="I1738" i="29"/>
  <c r="J1737" i="29"/>
  <c r="I1737" i="29"/>
  <c r="J1736" i="29"/>
  <c r="I1736" i="29"/>
  <c r="J1735" i="29"/>
  <c r="I1735" i="29"/>
  <c r="J1734" i="29"/>
  <c r="I1734" i="29"/>
  <c r="I1756" i="29"/>
  <c r="J1755" i="29"/>
  <c r="I1755" i="29"/>
  <c r="J1754" i="29"/>
  <c r="I1754" i="29"/>
  <c r="J1753" i="29"/>
  <c r="I1753" i="29"/>
  <c r="J1752" i="29"/>
  <c r="I1752" i="29"/>
  <c r="J1751" i="29"/>
  <c r="I1751" i="29"/>
  <c r="J1750" i="29"/>
  <c r="I1750" i="29"/>
  <c r="J1749" i="29"/>
  <c r="I1749" i="29"/>
  <c r="I1771" i="29"/>
  <c r="J1770" i="29"/>
  <c r="I1770" i="29"/>
  <c r="J1769" i="29"/>
  <c r="I1769" i="29"/>
  <c r="J1768" i="29"/>
  <c r="I1768" i="29"/>
  <c r="J1767" i="29"/>
  <c r="I1767" i="29"/>
  <c r="J1766" i="29"/>
  <c r="I1766" i="29"/>
  <c r="J1765" i="29"/>
  <c r="I1765" i="29"/>
  <c r="J1764" i="29"/>
  <c r="I1764" i="29"/>
  <c r="I1786" i="29"/>
  <c r="J1785" i="29"/>
  <c r="I1785" i="29"/>
  <c r="J1784" i="29"/>
  <c r="I1784" i="29"/>
  <c r="J1783" i="29"/>
  <c r="I1783" i="29"/>
  <c r="J1782" i="29"/>
  <c r="I1782" i="29"/>
  <c r="J1781" i="29"/>
  <c r="I1781" i="29"/>
  <c r="J1780" i="29"/>
  <c r="I1780" i="29"/>
  <c r="J1779" i="29"/>
  <c r="I1779" i="29"/>
  <c r="I1801" i="29"/>
  <c r="J1800" i="29"/>
  <c r="I1800" i="29"/>
  <c r="J1799" i="29"/>
  <c r="I1799" i="29"/>
  <c r="J1798" i="29"/>
  <c r="I1798" i="29"/>
  <c r="J1797" i="29"/>
  <c r="I1797" i="29"/>
  <c r="J1796" i="29"/>
  <c r="I1796" i="29"/>
  <c r="J1795" i="29"/>
  <c r="I1795" i="29"/>
  <c r="J1794" i="29"/>
  <c r="I1794" i="29"/>
  <c r="I1816" i="29"/>
  <c r="J1815" i="29"/>
  <c r="I1815" i="29"/>
  <c r="J1814" i="29"/>
  <c r="I1814" i="29"/>
  <c r="J1813" i="29"/>
  <c r="I1813" i="29"/>
  <c r="J1812" i="29"/>
  <c r="I1812" i="29"/>
  <c r="J1811" i="29"/>
  <c r="I1811" i="29"/>
  <c r="J1810" i="29"/>
  <c r="I1810" i="29"/>
  <c r="J1809" i="29"/>
  <c r="I1809" i="29"/>
  <c r="I1831" i="29"/>
  <c r="J1830" i="29"/>
  <c r="I1830" i="29"/>
  <c r="J1829" i="29"/>
  <c r="I1829" i="29"/>
  <c r="J1828" i="29"/>
  <c r="I1828" i="29"/>
  <c r="J1827" i="29"/>
  <c r="I1827" i="29"/>
  <c r="J1826" i="29"/>
  <c r="I1826" i="29"/>
  <c r="J1825" i="29"/>
  <c r="I1825" i="29"/>
  <c r="J1824" i="29"/>
  <c r="I1824" i="29"/>
  <c r="I1846" i="29"/>
  <c r="J1845" i="29"/>
  <c r="I1845" i="29"/>
  <c r="J1844" i="29"/>
  <c r="I1844" i="29"/>
  <c r="J1843" i="29"/>
  <c r="I1843" i="29"/>
  <c r="J1842" i="29"/>
  <c r="I1842" i="29"/>
  <c r="J1841" i="29"/>
  <c r="I1841" i="29"/>
  <c r="J1840" i="29"/>
  <c r="I1840" i="29"/>
  <c r="J1839" i="29"/>
  <c r="I1839" i="29"/>
  <c r="I1861" i="29"/>
  <c r="J1860" i="29"/>
  <c r="I1860" i="29"/>
  <c r="J1859" i="29"/>
  <c r="I1859" i="29"/>
  <c r="J1858" i="29"/>
  <c r="I1858" i="29"/>
  <c r="J1857" i="29"/>
  <c r="I1857" i="29"/>
  <c r="J1856" i="29"/>
  <c r="I1856" i="29"/>
  <c r="J1855" i="29"/>
  <c r="I1855" i="29"/>
  <c r="J1854" i="29"/>
  <c r="I1854" i="29"/>
  <c r="I1876" i="29"/>
  <c r="J1875" i="29"/>
  <c r="I1875" i="29"/>
  <c r="J1874" i="29"/>
  <c r="I1874" i="29"/>
  <c r="J1873" i="29"/>
  <c r="I1873" i="29"/>
  <c r="J1872" i="29"/>
  <c r="I1872" i="29"/>
  <c r="J1871" i="29"/>
  <c r="I1871" i="29"/>
  <c r="J1870" i="29"/>
  <c r="I1870" i="29"/>
  <c r="J1869" i="29"/>
  <c r="I1869" i="29"/>
  <c r="K10" i="28"/>
  <c r="L10" i="28"/>
  <c r="K11" i="28"/>
  <c r="L11" i="28"/>
  <c r="K12" i="28"/>
  <c r="L12" i="28"/>
  <c r="K13" i="28"/>
  <c r="L13" i="28"/>
  <c r="K14" i="28"/>
  <c r="L14" i="28"/>
  <c r="K27" i="28"/>
  <c r="L27" i="28"/>
  <c r="K28" i="28"/>
  <c r="L28" i="28"/>
  <c r="K29" i="28"/>
  <c r="L29" i="28"/>
  <c r="K30" i="28"/>
  <c r="L30" i="28"/>
  <c r="K31" i="28"/>
  <c r="L31" i="28"/>
  <c r="K44" i="28"/>
  <c r="L44" i="28"/>
  <c r="K45" i="28"/>
  <c r="L45" i="28"/>
  <c r="K46" i="28"/>
  <c r="L46" i="28"/>
  <c r="K47" i="28"/>
  <c r="L47" i="28"/>
  <c r="K49" i="28"/>
  <c r="L49" i="28"/>
  <c r="K50" i="28"/>
  <c r="L50" i="28"/>
  <c r="K51" i="28"/>
  <c r="L51" i="28"/>
  <c r="K52" i="28"/>
  <c r="L52" i="28"/>
  <c r="K61" i="28"/>
  <c r="L61" i="28"/>
  <c r="K62" i="28"/>
  <c r="L62" i="28"/>
  <c r="K63" i="28"/>
  <c r="L63" i="28"/>
  <c r="K64" i="28"/>
  <c r="L64" i="28"/>
  <c r="K66" i="28"/>
  <c r="L66" i="28"/>
  <c r="K67" i="28"/>
  <c r="L67" i="28"/>
  <c r="K68" i="28"/>
  <c r="L68" i="28"/>
  <c r="K69" i="28"/>
  <c r="L69" i="28"/>
  <c r="K78" i="28"/>
  <c r="L78" i="28"/>
  <c r="K79" i="28"/>
  <c r="L79" i="28"/>
  <c r="K80" i="28"/>
  <c r="L80" i="28"/>
  <c r="K81" i="28"/>
  <c r="L81" i="28"/>
  <c r="K82" i="28"/>
  <c r="L82" i="28"/>
  <c r="K95" i="28"/>
  <c r="L95" i="28"/>
  <c r="K96" i="28"/>
  <c r="L96" i="28"/>
  <c r="K97" i="28"/>
  <c r="L97" i="28"/>
  <c r="K98" i="28"/>
  <c r="L98" i="28"/>
  <c r="K99" i="28"/>
  <c r="L99" i="28"/>
  <c r="K112" i="28"/>
  <c r="L112" i="28"/>
  <c r="K113" i="28"/>
  <c r="L113" i="28"/>
  <c r="K114" i="28"/>
  <c r="L114" i="28"/>
  <c r="K115" i="28"/>
  <c r="L115" i="28"/>
  <c r="K117" i="28"/>
  <c r="L117" i="28"/>
  <c r="K118" i="28"/>
  <c r="L118" i="28"/>
  <c r="K119" i="28"/>
  <c r="L119" i="28"/>
  <c r="K120" i="28"/>
  <c r="L120" i="28"/>
  <c r="K129" i="28"/>
  <c r="L129" i="28"/>
  <c r="K130" i="28"/>
  <c r="L130" i="28"/>
  <c r="K131" i="28"/>
  <c r="L131" i="28"/>
  <c r="K132" i="28"/>
  <c r="L132" i="28"/>
  <c r="K133" i="28"/>
  <c r="L133" i="28"/>
  <c r="K146" i="28"/>
  <c r="L146" i="28"/>
  <c r="K147" i="28"/>
  <c r="L147" i="28"/>
  <c r="K148" i="28"/>
  <c r="L148" i="28"/>
  <c r="K149" i="28"/>
  <c r="L154" i="28"/>
  <c r="K168" i="28"/>
  <c r="L168" i="28"/>
  <c r="K169" i="28"/>
  <c r="L169" i="28"/>
  <c r="K170" i="28"/>
  <c r="L170" i="28"/>
  <c r="L176" i="28"/>
  <c r="K178" i="28"/>
  <c r="L178" i="28"/>
  <c r="K179" i="28"/>
  <c r="L179" i="28"/>
  <c r="K180" i="28"/>
  <c r="L180" i="28"/>
  <c r="K181" i="28"/>
  <c r="L181" i="28"/>
  <c r="K190" i="28"/>
  <c r="L190" i="28"/>
  <c r="K191" i="28"/>
  <c r="L191" i="28"/>
  <c r="K192" i="28"/>
  <c r="L192" i="28"/>
  <c r="L193" i="28"/>
  <c r="K194" i="28"/>
  <c r="L194" i="28"/>
  <c r="L198" i="28"/>
  <c r="K199" i="28"/>
  <c r="L199" i="28"/>
  <c r="K212" i="28"/>
  <c r="L212" i="28"/>
  <c r="K213" i="28"/>
  <c r="L213" i="28"/>
  <c r="K214" i="28"/>
  <c r="L214" i="28"/>
  <c r="K215" i="28"/>
  <c r="L220" i="28"/>
  <c r="K221" i="28"/>
  <c r="L221" i="28"/>
  <c r="K234" i="28"/>
  <c r="L234" i="28"/>
  <c r="K235" i="28"/>
  <c r="L235" i="28"/>
  <c r="K236" i="28"/>
  <c r="L236" i="28"/>
  <c r="K237" i="28"/>
  <c r="L237" i="28"/>
  <c r="K238" i="28"/>
  <c r="L238" i="28"/>
  <c r="K251" i="28"/>
  <c r="L251" i="28"/>
  <c r="K252" i="28"/>
  <c r="L252" i="28"/>
  <c r="K253" i="28"/>
  <c r="L257" i="28"/>
  <c r="K257" i="28"/>
  <c r="L256" i="28"/>
  <c r="K256" i="28"/>
  <c r="L255" i="28"/>
  <c r="K255" i="28"/>
  <c r="L254" i="28"/>
  <c r="K254" i="28"/>
  <c r="L253" i="28"/>
  <c r="K266" i="28"/>
  <c r="L266" i="28"/>
  <c r="K267" i="28"/>
  <c r="L267" i="28"/>
  <c r="K268" i="28"/>
  <c r="L268" i="28"/>
  <c r="L274" i="28"/>
  <c r="K275" i="28"/>
  <c r="L275" i="28"/>
  <c r="K288" i="28"/>
  <c r="L288" i="28"/>
  <c r="K289" i="28"/>
  <c r="L289" i="28"/>
  <c r="K290" i="28"/>
  <c r="L290" i="28"/>
  <c r="K291" i="28"/>
  <c r="L291" i="28"/>
  <c r="K292" i="28"/>
  <c r="L292" i="28"/>
  <c r="K305" i="28"/>
  <c r="L305" i="28"/>
  <c r="K306" i="28"/>
  <c r="L306" i="28"/>
  <c r="K307" i="28"/>
  <c r="L307" i="28"/>
  <c r="K308" i="28"/>
  <c r="L308" i="28"/>
  <c r="K310" i="28"/>
  <c r="L310" i="28"/>
  <c r="K311" i="28"/>
  <c r="L311" i="28"/>
  <c r="K312" i="28"/>
  <c r="L312" i="28"/>
  <c r="K313" i="28"/>
  <c r="L313" i="28"/>
  <c r="K322" i="28"/>
  <c r="L322" i="28"/>
  <c r="K323" i="28"/>
  <c r="L323" i="28"/>
  <c r="K324" i="28"/>
  <c r="L324" i="28"/>
  <c r="L330" i="28"/>
  <c r="K332" i="28"/>
  <c r="L332" i="28"/>
  <c r="K333" i="28"/>
  <c r="L333" i="28"/>
  <c r="K334" i="28"/>
  <c r="L334" i="28"/>
  <c r="K335" i="28"/>
  <c r="L335" i="28"/>
  <c r="K344" i="28"/>
  <c r="L344" i="28"/>
  <c r="K345" i="28"/>
  <c r="L345" i="28"/>
  <c r="K346" i="28"/>
  <c r="L346" i="28"/>
  <c r="K347" i="28"/>
  <c r="L347" i="28"/>
  <c r="K348" i="28"/>
  <c r="L348" i="28"/>
  <c r="K361" i="28"/>
  <c r="L361" i="28"/>
  <c r="K362" i="28"/>
  <c r="L362" i="28"/>
  <c r="K363" i="28"/>
  <c r="L363" i="28"/>
  <c r="L364" i="28"/>
  <c r="K365" i="28"/>
  <c r="L365" i="28"/>
  <c r="K368" i="28"/>
  <c r="L368" i="28"/>
  <c r="K369" i="28"/>
  <c r="L369" i="28"/>
  <c r="K370" i="28"/>
  <c r="L370" i="28"/>
  <c r="K383" i="28"/>
  <c r="L383" i="28"/>
  <c r="K384" i="28"/>
  <c r="L384" i="28"/>
  <c r="K385" i="28"/>
  <c r="L385" i="28"/>
  <c r="L386" i="28"/>
  <c r="K387" i="28"/>
  <c r="L387" i="28"/>
  <c r="L391" i="28"/>
  <c r="K393" i="28"/>
  <c r="L393" i="28"/>
  <c r="K394" i="28"/>
  <c r="L394" i="28"/>
  <c r="K395" i="28"/>
  <c r="L395" i="28"/>
  <c r="K396" i="28"/>
  <c r="L396" i="28"/>
  <c r="K405" i="28"/>
  <c r="L405" i="28"/>
  <c r="K406" i="28"/>
  <c r="L406" i="28"/>
  <c r="K407" i="28"/>
  <c r="L411" i="28"/>
  <c r="K411" i="28"/>
  <c r="L410" i="28"/>
  <c r="K410" i="28"/>
  <c r="L409" i="28"/>
  <c r="K409" i="28"/>
  <c r="L408" i="28"/>
  <c r="K408" i="28"/>
  <c r="L407" i="28"/>
  <c r="K420" i="28"/>
  <c r="L420" i="28"/>
  <c r="K421" i="28"/>
  <c r="L421" i="28"/>
  <c r="K422" i="28"/>
  <c r="L426" i="28"/>
  <c r="K426" i="28"/>
  <c r="L425" i="28"/>
  <c r="K425" i="28"/>
  <c r="L424" i="28"/>
  <c r="K424" i="28"/>
  <c r="L423" i="28"/>
  <c r="K423" i="28"/>
  <c r="L422" i="28"/>
  <c r="K435" i="28"/>
  <c r="L435" i="28"/>
  <c r="K436" i="28"/>
  <c r="L436" i="28"/>
  <c r="K437" i="28"/>
  <c r="L437" i="28"/>
  <c r="K438" i="28"/>
  <c r="L443" i="28"/>
  <c r="K444" i="28"/>
  <c r="L444" i="28"/>
  <c r="K457" i="28"/>
  <c r="L457" i="28"/>
  <c r="K458" i="28"/>
  <c r="L458" i="28"/>
  <c r="K459" i="28"/>
  <c r="L459" i="28"/>
  <c r="K460" i="28"/>
  <c r="L460" i="28"/>
  <c r="K474" i="28"/>
  <c r="L474" i="28"/>
  <c r="K475" i="28"/>
  <c r="L475" i="28"/>
  <c r="K476" i="28"/>
  <c r="L476" i="28"/>
  <c r="K477" i="28"/>
  <c r="L477" i="28"/>
  <c r="K478" i="28"/>
  <c r="L478" i="28"/>
  <c r="K491" i="28"/>
  <c r="L491" i="28"/>
  <c r="K492" i="28"/>
  <c r="L492" i="28"/>
  <c r="K493" i="28"/>
  <c r="L493" i="28"/>
  <c r="K494" i="28"/>
  <c r="L494" i="28"/>
  <c r="K496" i="28"/>
  <c r="L496" i="28"/>
  <c r="K497" i="28"/>
  <c r="L497" i="28"/>
  <c r="K498" i="28"/>
  <c r="L498" i="28"/>
  <c r="K499" i="28"/>
  <c r="L499" i="28"/>
  <c r="K508" i="28"/>
  <c r="L508" i="28"/>
  <c r="K509" i="28"/>
  <c r="L509" i="28"/>
  <c r="K510" i="28"/>
  <c r="L514" i="28"/>
  <c r="K514" i="28"/>
  <c r="L513" i="28"/>
  <c r="K513" i="28"/>
  <c r="L512" i="28"/>
  <c r="K512" i="28"/>
  <c r="L511" i="28"/>
  <c r="K511" i="28"/>
  <c r="L510" i="28"/>
  <c r="K523" i="28"/>
  <c r="L523" i="28"/>
  <c r="K524" i="28"/>
  <c r="L524" i="28"/>
  <c r="K525" i="28"/>
  <c r="L525" i="28"/>
  <c r="K526" i="28"/>
  <c r="L526" i="28"/>
  <c r="K527" i="28"/>
  <c r="L527" i="28"/>
  <c r="K540" i="28"/>
  <c r="L540" i="28"/>
  <c r="K541" i="28"/>
  <c r="L541" i="28"/>
  <c r="K542" i="28"/>
  <c r="L542" i="28"/>
  <c r="K543" i="28"/>
  <c r="L543" i="28"/>
  <c r="K544" i="28"/>
  <c r="L544" i="28"/>
  <c r="K557" i="28"/>
  <c r="L557" i="28"/>
  <c r="K558" i="28"/>
  <c r="L558" i="28"/>
  <c r="K559" i="28"/>
  <c r="L559" i="28"/>
  <c r="K560" i="28"/>
  <c r="L560" i="28"/>
  <c r="K561" i="28"/>
  <c r="L561" i="28"/>
  <c r="K574" i="28"/>
  <c r="L574" i="28"/>
  <c r="K575" i="28"/>
  <c r="L575" i="28"/>
  <c r="K576" i="28"/>
  <c r="L580" i="28"/>
  <c r="K580" i="28"/>
  <c r="L579" i="28"/>
  <c r="K579" i="28"/>
  <c r="L578" i="28"/>
  <c r="K578" i="28"/>
  <c r="L577" i="28"/>
  <c r="K577" i="28"/>
  <c r="L576" i="28"/>
  <c r="K589" i="28"/>
  <c r="L589" i="28"/>
  <c r="K590" i="28"/>
  <c r="L590" i="28"/>
  <c r="K591" i="28"/>
  <c r="L591" i="28"/>
  <c r="K592" i="28"/>
  <c r="L592" i="28"/>
  <c r="K594" i="28"/>
  <c r="L594" i="28"/>
  <c r="K595" i="28"/>
  <c r="L595" i="28"/>
  <c r="K596" i="28"/>
  <c r="L596" i="28"/>
  <c r="K597" i="28"/>
  <c r="L597" i="28"/>
  <c r="K606" i="28"/>
  <c r="L606" i="28"/>
  <c r="K607" i="28"/>
  <c r="L607" i="28"/>
  <c r="K608" i="28"/>
  <c r="L608" i="28"/>
  <c r="L614" i="28"/>
  <c r="K615" i="28"/>
  <c r="L615" i="28"/>
  <c r="K628" i="28"/>
  <c r="L628" i="28"/>
  <c r="K629" i="28"/>
  <c r="L629" i="28"/>
  <c r="K630" i="28"/>
  <c r="L634" i="28"/>
  <c r="K634" i="28"/>
  <c r="L633" i="28"/>
  <c r="K633" i="28"/>
  <c r="L632" i="28"/>
  <c r="K632" i="28"/>
  <c r="L631" i="28"/>
  <c r="K631" i="28"/>
  <c r="L630" i="28"/>
  <c r="K643" i="28"/>
  <c r="L643" i="28"/>
  <c r="K644" i="28"/>
  <c r="L644" i="28"/>
  <c r="K645" i="28"/>
  <c r="L645" i="28"/>
  <c r="L646" i="28"/>
  <c r="K647" i="28"/>
  <c r="L647" i="28"/>
  <c r="L651" i="28"/>
  <c r="K652" i="28"/>
  <c r="L652" i="28"/>
  <c r="K665" i="28"/>
  <c r="L665" i="28"/>
  <c r="K666" i="28"/>
  <c r="L666" i="28"/>
  <c r="K667" i="28"/>
  <c r="L667" i="28"/>
  <c r="K668" i="28"/>
  <c r="L668" i="28"/>
  <c r="K682" i="28"/>
  <c r="L682" i="28"/>
  <c r="K683" i="28"/>
  <c r="L683" i="28"/>
  <c r="K684" i="28"/>
  <c r="L684" i="28"/>
  <c r="K685" i="28"/>
  <c r="L685" i="28"/>
  <c r="K687" i="28"/>
  <c r="L687" i="28"/>
  <c r="K688" i="28"/>
  <c r="L688" i="28"/>
  <c r="K689" i="28"/>
  <c r="L689" i="28"/>
  <c r="K690" i="28"/>
  <c r="L690" i="28"/>
  <c r="K699" i="28"/>
  <c r="L699" i="28"/>
  <c r="K700" i="28"/>
  <c r="L700" i="28"/>
  <c r="K701" i="28"/>
  <c r="L701" i="28"/>
  <c r="K702" i="28"/>
  <c r="L702" i="28"/>
  <c r="K704" i="28"/>
  <c r="L704" i="28"/>
  <c r="K705" i="28"/>
  <c r="L705" i="28"/>
  <c r="K706" i="28"/>
  <c r="L706" i="28"/>
  <c r="K707" i="28"/>
  <c r="L707" i="28"/>
  <c r="K716" i="28"/>
  <c r="L716" i="28"/>
  <c r="K717" i="28"/>
  <c r="L717" i="28"/>
  <c r="K718" i="28"/>
  <c r="L722" i="28"/>
  <c r="K722" i="28"/>
  <c r="L721" i="28"/>
  <c r="K721" i="28"/>
  <c r="L720" i="28"/>
  <c r="K720" i="28"/>
  <c r="L719" i="28"/>
  <c r="K719" i="28"/>
  <c r="L718" i="28"/>
  <c r="K731" i="28"/>
  <c r="L731" i="28"/>
  <c r="K732" i="28"/>
  <c r="L732" i="28"/>
  <c r="K733" i="28"/>
  <c r="L733" i="28"/>
  <c r="K734" i="28"/>
  <c r="L734" i="28"/>
  <c r="K736" i="28"/>
  <c r="L736" i="28"/>
  <c r="K737" i="28"/>
  <c r="L737" i="28"/>
  <c r="K738" i="28"/>
  <c r="L738" i="28"/>
  <c r="K739" i="28"/>
  <c r="L739" i="28"/>
  <c r="K748" i="28"/>
  <c r="L748" i="28"/>
  <c r="K749" i="28"/>
  <c r="L749" i="28"/>
  <c r="K750" i="28"/>
  <c r="L750" i="28"/>
  <c r="K751" i="28"/>
  <c r="L751" i="28"/>
  <c r="K753" i="28"/>
  <c r="L753" i="28"/>
  <c r="K754" i="28"/>
  <c r="L754" i="28"/>
  <c r="K755" i="28"/>
  <c r="L755" i="28"/>
  <c r="K756" i="28"/>
  <c r="L756" i="28"/>
  <c r="K765" i="28"/>
  <c r="L765" i="28"/>
  <c r="K766" i="28"/>
  <c r="L766" i="28"/>
  <c r="K767" i="28"/>
  <c r="L771" i="28"/>
  <c r="K771" i="28"/>
  <c r="L770" i="28"/>
  <c r="K770" i="28"/>
  <c r="L769" i="28"/>
  <c r="K769" i="28"/>
  <c r="L768" i="28"/>
  <c r="K768" i="28"/>
  <c r="L767" i="28"/>
  <c r="K780" i="28"/>
  <c r="L780" i="28"/>
  <c r="K781" i="28"/>
  <c r="L781" i="28"/>
  <c r="K782" i="28"/>
  <c r="L786" i="28"/>
  <c r="K786" i="28"/>
  <c r="L785" i="28"/>
  <c r="K785" i="28"/>
  <c r="L784" i="28"/>
  <c r="K784" i="28"/>
  <c r="L783" i="28"/>
  <c r="K783" i="28"/>
  <c r="L782" i="28"/>
  <c r="K795" i="28"/>
  <c r="L795" i="28"/>
  <c r="K796" i="28"/>
  <c r="L796" i="28"/>
  <c r="K797" i="28"/>
  <c r="L801" i="28"/>
  <c r="K801" i="28"/>
  <c r="L800" i="28"/>
  <c r="K800" i="28"/>
  <c r="L799" i="28"/>
  <c r="K799" i="28"/>
  <c r="L798" i="28"/>
  <c r="K798" i="28"/>
  <c r="L797" i="28"/>
  <c r="K810" i="28"/>
  <c r="L810" i="28"/>
  <c r="K811" i="28"/>
  <c r="L811" i="28"/>
  <c r="K812" i="28"/>
  <c r="L816" i="28"/>
  <c r="K816" i="28"/>
  <c r="L815" i="28"/>
  <c r="K815" i="28"/>
  <c r="L814" i="28"/>
  <c r="K814" i="28"/>
  <c r="L813" i="28"/>
  <c r="K813" i="28"/>
  <c r="L812" i="28"/>
  <c r="K825" i="28"/>
  <c r="L825" i="28"/>
  <c r="K826" i="28"/>
  <c r="L826" i="28"/>
  <c r="K827" i="28"/>
  <c r="L827" i="28"/>
  <c r="K828" i="28"/>
  <c r="L828" i="28"/>
  <c r="K842" i="28"/>
  <c r="L842" i="28"/>
  <c r="K843" i="28"/>
  <c r="L843" i="28"/>
  <c r="K844" i="28"/>
  <c r="L848" i="28"/>
  <c r="K848" i="28"/>
  <c r="L847" i="28"/>
  <c r="K847" i="28"/>
  <c r="L846" i="28"/>
  <c r="K846" i="28"/>
  <c r="L845" i="28"/>
  <c r="K845" i="28"/>
  <c r="L844" i="28"/>
  <c r="K857" i="28"/>
  <c r="L857" i="28"/>
  <c r="K858" i="28"/>
  <c r="L858" i="28"/>
  <c r="K859" i="28"/>
  <c r="L859" i="28"/>
  <c r="K860" i="28"/>
  <c r="L860" i="28"/>
  <c r="K862" i="28"/>
  <c r="L862" i="28"/>
  <c r="K863" i="28"/>
  <c r="L863" i="28"/>
  <c r="K864" i="28"/>
  <c r="L864" i="28"/>
  <c r="K865" i="28"/>
  <c r="L865" i="28"/>
  <c r="K874" i="28"/>
  <c r="L874" i="28"/>
  <c r="K875" i="28"/>
  <c r="L875" i="28"/>
  <c r="K876" i="28"/>
  <c r="L876" i="28"/>
  <c r="L882" i="28"/>
  <c r="K884" i="28"/>
  <c r="L884" i="28"/>
  <c r="K885" i="28"/>
  <c r="L885" i="28"/>
  <c r="K886" i="28"/>
  <c r="L886" i="28"/>
  <c r="K887" i="28"/>
  <c r="L887" i="28"/>
  <c r="K896" i="28"/>
  <c r="L896" i="28"/>
  <c r="K897" i="28"/>
  <c r="L897" i="28"/>
  <c r="K898" i="28"/>
  <c r="L902" i="28"/>
  <c r="K902" i="28"/>
  <c r="L901" i="28"/>
  <c r="K901" i="28"/>
  <c r="L900" i="28"/>
  <c r="K900" i="28"/>
  <c r="L899" i="28"/>
  <c r="K899" i="28"/>
  <c r="L898" i="28"/>
  <c r="K911" i="28"/>
  <c r="L911" i="28"/>
  <c r="K912" i="28"/>
  <c r="L912" i="28"/>
  <c r="K913" i="28"/>
  <c r="L917" i="28"/>
  <c r="K917" i="28"/>
  <c r="L916" i="28"/>
  <c r="K916" i="28"/>
  <c r="L915" i="28"/>
  <c r="K915" i="28"/>
  <c r="L914" i="28"/>
  <c r="K914" i="28"/>
  <c r="L913" i="28"/>
  <c r="K926" i="28"/>
  <c r="L926" i="28"/>
  <c r="K927" i="28"/>
  <c r="L927" i="28"/>
  <c r="K928" i="28"/>
  <c r="L932" i="28"/>
  <c r="K932" i="28"/>
  <c r="L931" i="28"/>
  <c r="K931" i="28"/>
  <c r="L930" i="28"/>
  <c r="K930" i="28"/>
  <c r="L929" i="28"/>
  <c r="K929" i="28"/>
  <c r="L928" i="28"/>
  <c r="K941" i="28"/>
  <c r="L941" i="28"/>
  <c r="K942" i="28"/>
  <c r="L942" i="28"/>
  <c r="K943" i="28"/>
  <c r="L947" i="28"/>
  <c r="K947" i="28"/>
  <c r="L946" i="28"/>
  <c r="K946" i="28"/>
  <c r="L945" i="28"/>
  <c r="K945" i="28"/>
  <c r="L944" i="28"/>
  <c r="K944" i="28"/>
  <c r="L943" i="28"/>
  <c r="K956" i="28"/>
  <c r="L956" i="28"/>
  <c r="K957" i="28"/>
  <c r="L957" i="28"/>
  <c r="K958" i="28"/>
  <c r="L962" i="28"/>
  <c r="K962" i="28"/>
  <c r="L961" i="28"/>
  <c r="K961" i="28"/>
  <c r="L960" i="28"/>
  <c r="K960" i="28"/>
  <c r="L959" i="28"/>
  <c r="K959" i="28"/>
  <c r="L958" i="28"/>
  <c r="K971" i="28"/>
  <c r="L971" i="28"/>
  <c r="K972" i="28"/>
  <c r="L972" i="28"/>
  <c r="K973" i="28"/>
  <c r="L977" i="28"/>
  <c r="K977" i="28"/>
  <c r="L976" i="28"/>
  <c r="K976" i="28"/>
  <c r="L975" i="28"/>
  <c r="K975" i="28"/>
  <c r="L974" i="28"/>
  <c r="K974" i="28"/>
  <c r="L973" i="28"/>
  <c r="K986" i="28"/>
  <c r="L986" i="28"/>
  <c r="K987" i="28"/>
  <c r="L987" i="28"/>
  <c r="K988" i="28"/>
  <c r="L992" i="28"/>
  <c r="K992" i="28"/>
  <c r="L991" i="28"/>
  <c r="K991" i="28"/>
  <c r="L990" i="28"/>
  <c r="K990" i="28"/>
  <c r="L989" i="28"/>
  <c r="K989" i="28"/>
  <c r="L988" i="28"/>
  <c r="K1001" i="28"/>
  <c r="L1001" i="28"/>
  <c r="K1002" i="28"/>
  <c r="L1002" i="28"/>
  <c r="K1003" i="28"/>
  <c r="L1007" i="28"/>
  <c r="K1007" i="28"/>
  <c r="L1006" i="28"/>
  <c r="K1006" i="28"/>
  <c r="L1005" i="28"/>
  <c r="K1005" i="28"/>
  <c r="L1004" i="28"/>
  <c r="K1004" i="28"/>
  <c r="L1003" i="28"/>
  <c r="K1016" i="28"/>
  <c r="L1016" i="28"/>
  <c r="K1017" i="28"/>
  <c r="L1017" i="28"/>
  <c r="K1018" i="28"/>
  <c r="L1022" i="28"/>
  <c r="K1022" i="28"/>
  <c r="L1021" i="28"/>
  <c r="K1021" i="28"/>
  <c r="L1020" i="28"/>
  <c r="K1020" i="28"/>
  <c r="L1019" i="28"/>
  <c r="K1019" i="28"/>
  <c r="L1018" i="28"/>
  <c r="K1031" i="28"/>
  <c r="L1031" i="28"/>
  <c r="K1032" i="28"/>
  <c r="L1032" i="28"/>
  <c r="K1033" i="28"/>
  <c r="L1037" i="28"/>
  <c r="K1037" i="28"/>
  <c r="L1036" i="28"/>
  <c r="K1036" i="28"/>
  <c r="L1035" i="28"/>
  <c r="K1035" i="28"/>
  <c r="L1034" i="28"/>
  <c r="K1034" i="28"/>
  <c r="L1033" i="28"/>
  <c r="K1046" i="28"/>
  <c r="L1046" i="28"/>
  <c r="K1047" i="28"/>
  <c r="L1047" i="28"/>
  <c r="K1048" i="28"/>
  <c r="L1052" i="28"/>
  <c r="K1052" i="28"/>
  <c r="L1051" i="28"/>
  <c r="K1051" i="28"/>
  <c r="L1050" i="28"/>
  <c r="K1050" i="28"/>
  <c r="L1049" i="28"/>
  <c r="K1049" i="28"/>
  <c r="L1048" i="28"/>
  <c r="K1061" i="28"/>
  <c r="L1061" i="28"/>
  <c r="K1062" i="28"/>
  <c r="L1062" i="28"/>
  <c r="K1063" i="28"/>
  <c r="L1063" i="28"/>
  <c r="K1064" i="28"/>
  <c r="L1064" i="28"/>
  <c r="K1066" i="28"/>
  <c r="L1066" i="28"/>
  <c r="K1067" i="28"/>
  <c r="L1067" i="28"/>
  <c r="K1068" i="28"/>
  <c r="L1068" i="28"/>
  <c r="K1069" i="28"/>
  <c r="L1069" i="28"/>
  <c r="K1078" i="28"/>
  <c r="L1078" i="28"/>
  <c r="K1079" i="28"/>
  <c r="L1079" i="28"/>
  <c r="K1080" i="28"/>
  <c r="L1080" i="28"/>
  <c r="K1081" i="28"/>
  <c r="L1081" i="28"/>
  <c r="K1083" i="28"/>
  <c r="L1083" i="28"/>
  <c r="K1084" i="28"/>
  <c r="L1084" i="28"/>
  <c r="K1085" i="28"/>
  <c r="L1085" i="28"/>
  <c r="K1086" i="28"/>
  <c r="L1086" i="28"/>
  <c r="K1095" i="28"/>
  <c r="L1095" i="28"/>
  <c r="K1096" i="28"/>
  <c r="L1096" i="28"/>
  <c r="K1097" i="28"/>
  <c r="L1101" i="28"/>
  <c r="K1101" i="28"/>
  <c r="L1100" i="28"/>
  <c r="K1100" i="28"/>
  <c r="L1099" i="28"/>
  <c r="K1099" i="28"/>
  <c r="L1098" i="28"/>
  <c r="K1098" i="28"/>
  <c r="L1097" i="28"/>
  <c r="K1110" i="28"/>
  <c r="L1110" i="28"/>
  <c r="K1111" i="28"/>
  <c r="L1111" i="28"/>
  <c r="K1112" i="28"/>
  <c r="L1116" i="28"/>
  <c r="K1116" i="28"/>
  <c r="L1115" i="28"/>
  <c r="K1115" i="28"/>
  <c r="L1114" i="28"/>
  <c r="K1114" i="28"/>
  <c r="L1113" i="28"/>
  <c r="K1113" i="28"/>
  <c r="L1112" i="28"/>
  <c r="K1125" i="28"/>
  <c r="L1125" i="28"/>
  <c r="K1126" i="28"/>
  <c r="L1126" i="28"/>
  <c r="K1127" i="28"/>
  <c r="L1131" i="28"/>
  <c r="K1131" i="28"/>
  <c r="L1130" i="28"/>
  <c r="K1130" i="28"/>
  <c r="L1129" i="28"/>
  <c r="K1129" i="28"/>
  <c r="L1128" i="28"/>
  <c r="K1128" i="28"/>
  <c r="L1127" i="28"/>
  <c r="K1140" i="28"/>
  <c r="L1140" i="28"/>
  <c r="K1141" i="28"/>
  <c r="L1141" i="28"/>
  <c r="K1142" i="28"/>
  <c r="L1142" i="28"/>
  <c r="K1143" i="28"/>
  <c r="L1143" i="28"/>
  <c r="K1145" i="28"/>
  <c r="L1145" i="28"/>
  <c r="K1146" i="28"/>
  <c r="L1146" i="28"/>
  <c r="K1147" i="28"/>
  <c r="L1147" i="28"/>
  <c r="K1148" i="28"/>
  <c r="L1148" i="28"/>
  <c r="K1157" i="28"/>
  <c r="L1157" i="28"/>
  <c r="K1158" i="28"/>
  <c r="L1158" i="28"/>
  <c r="K1159" i="28"/>
  <c r="L1163" i="28"/>
  <c r="K1163" i="28"/>
  <c r="L1162" i="28"/>
  <c r="K1162" i="28"/>
  <c r="L1161" i="28"/>
  <c r="K1161" i="28"/>
  <c r="L1160" i="28"/>
  <c r="K1160" i="28"/>
  <c r="L1159" i="28"/>
  <c r="K1172" i="28"/>
  <c r="L1172" i="28"/>
  <c r="K1173" i="28"/>
  <c r="L1173" i="28"/>
  <c r="K1174" i="28"/>
  <c r="L1178" i="28"/>
  <c r="K1178" i="28"/>
  <c r="L1177" i="28"/>
  <c r="K1177" i="28"/>
  <c r="L1176" i="28"/>
  <c r="K1176" i="28"/>
  <c r="L1175" i="28"/>
  <c r="K1175" i="28"/>
  <c r="L1174" i="28"/>
  <c r="K1187" i="28"/>
  <c r="L1187" i="28"/>
  <c r="K1188" i="28"/>
  <c r="L1188" i="28"/>
  <c r="K1189" i="28"/>
  <c r="L1193" i="28"/>
  <c r="K1193" i="28"/>
  <c r="L1192" i="28"/>
  <c r="K1192" i="28"/>
  <c r="L1191" i="28"/>
  <c r="K1191" i="28"/>
  <c r="L1190" i="28"/>
  <c r="K1190" i="28"/>
  <c r="L1189" i="28"/>
  <c r="K1202" i="28"/>
  <c r="L1202" i="28"/>
  <c r="K1203" i="28"/>
  <c r="L1203" i="28"/>
  <c r="K1204" i="28"/>
  <c r="L1208" i="28"/>
  <c r="K1208" i="28"/>
  <c r="L1207" i="28"/>
  <c r="K1207" i="28"/>
  <c r="L1206" i="28"/>
  <c r="K1206" i="28"/>
  <c r="L1205" i="28"/>
  <c r="K1205" i="28"/>
  <c r="L1204" i="28"/>
  <c r="K1217" i="28"/>
  <c r="L1217" i="28"/>
  <c r="K1218" i="28"/>
  <c r="L1218" i="28"/>
  <c r="K1219" i="28"/>
  <c r="L1223" i="28"/>
  <c r="K1223" i="28"/>
  <c r="L1222" i="28"/>
  <c r="K1222" i="28"/>
  <c r="L1221" i="28"/>
  <c r="K1221" i="28"/>
  <c r="L1220" i="28"/>
  <c r="K1220" i="28"/>
  <c r="L1219" i="28"/>
  <c r="K1232" i="28"/>
  <c r="L1232" i="28"/>
  <c r="K1233" i="28"/>
  <c r="L1233" i="28"/>
  <c r="K1234" i="28"/>
  <c r="L1238" i="28"/>
  <c r="K1238" i="28"/>
  <c r="L1237" i="28"/>
  <c r="K1237" i="28"/>
  <c r="L1236" i="28"/>
  <c r="K1236" i="28"/>
  <c r="L1235" i="28"/>
  <c r="K1235" i="28"/>
  <c r="L1234" i="28"/>
  <c r="K1247" i="28"/>
  <c r="L1247" i="28"/>
  <c r="K1248" i="28"/>
  <c r="L1248" i="28"/>
  <c r="K1249" i="28"/>
  <c r="L1249" i="28"/>
  <c r="K1250" i="28"/>
  <c r="L1250" i="28"/>
  <c r="K1251" i="28"/>
  <c r="L1251" i="28"/>
  <c r="K1264" i="28"/>
  <c r="L1264" i="28"/>
  <c r="K1265" i="28"/>
  <c r="L1265" i="28"/>
  <c r="K1266" i="28"/>
  <c r="L1266" i="28"/>
  <c r="K1267" i="28"/>
  <c r="L1267" i="28"/>
  <c r="K1269" i="28"/>
  <c r="L1269" i="28"/>
  <c r="K1270" i="28"/>
  <c r="L1270" i="28"/>
  <c r="K1271" i="28"/>
  <c r="L1271" i="28"/>
  <c r="K1272" i="28"/>
  <c r="L1272" i="28"/>
  <c r="K1281" i="28"/>
  <c r="L1281" i="28"/>
  <c r="K1282" i="28"/>
  <c r="L1282" i="28"/>
  <c r="K1283" i="28"/>
  <c r="L1283" i="28"/>
  <c r="K1284" i="28"/>
  <c r="L1284" i="28"/>
  <c r="K1285" i="28"/>
  <c r="L1285" i="28"/>
  <c r="K1298" i="28"/>
  <c r="L1298" i="28"/>
  <c r="K1299" i="28"/>
  <c r="L1299" i="28"/>
  <c r="K1300" i="28"/>
  <c r="K1303" i="28"/>
  <c r="L1302" i="28"/>
  <c r="K1302" i="28"/>
  <c r="L1301" i="28"/>
  <c r="K1301" i="28"/>
  <c r="L1300" i="28"/>
  <c r="K1304" i="28"/>
  <c r="K1313" i="28"/>
  <c r="L1313" i="28"/>
  <c r="K1314" i="28"/>
  <c r="L1314" i="28"/>
  <c r="K1315" i="28"/>
  <c r="L1315" i="28"/>
  <c r="K1316" i="28"/>
  <c r="L1316" i="28"/>
  <c r="K1318" i="28"/>
  <c r="L1318" i="28"/>
  <c r="K1319" i="28"/>
  <c r="L1319" i="28"/>
  <c r="K1320" i="28"/>
  <c r="L1320" i="28"/>
  <c r="K1321" i="28"/>
  <c r="L1321" i="28"/>
  <c r="K1330" i="28"/>
  <c r="L1330" i="28"/>
  <c r="K1331" i="28"/>
  <c r="L1331" i="28"/>
  <c r="K1332" i="28"/>
  <c r="L1332" i="28"/>
  <c r="K1333" i="28"/>
  <c r="L1338" i="28"/>
  <c r="K1339" i="28"/>
  <c r="L1339" i="28"/>
  <c r="K1352" i="28"/>
  <c r="L1352" i="28"/>
  <c r="K1353" i="28"/>
  <c r="L1353" i="28"/>
  <c r="K1354" i="28"/>
  <c r="L1354" i="28"/>
  <c r="L1360" i="28"/>
  <c r="K1362" i="28"/>
  <c r="L1362" i="28"/>
  <c r="K1363" i="28"/>
  <c r="L1363" i="28"/>
  <c r="K1364" i="28"/>
  <c r="L1364" i="28"/>
  <c r="K1365" i="28"/>
  <c r="L1365" i="28"/>
  <c r="K1374" i="28"/>
  <c r="L1374" i="28"/>
  <c r="K1375" i="28"/>
  <c r="L1375" i="28"/>
  <c r="K1376" i="28"/>
  <c r="L1376" i="28"/>
  <c r="L1377" i="28"/>
  <c r="K1378" i="28"/>
  <c r="L1378" i="28"/>
  <c r="L1382" i="28"/>
  <c r="K1383" i="28"/>
  <c r="L1383" i="28"/>
  <c r="K1396" i="28"/>
  <c r="L1396" i="28"/>
  <c r="K1397" i="28"/>
  <c r="L1397" i="28"/>
  <c r="K1398" i="28"/>
  <c r="L1402" i="28"/>
  <c r="K1402" i="28"/>
  <c r="L1401" i="28"/>
  <c r="K1401" i="28"/>
  <c r="L1400" i="28"/>
  <c r="K1400" i="28"/>
  <c r="L1399" i="28"/>
  <c r="K1399" i="28"/>
  <c r="L1398" i="28"/>
  <c r="K1411" i="28"/>
  <c r="L1411" i="28"/>
  <c r="K1412" i="28"/>
  <c r="L1412" i="28"/>
  <c r="K1413" i="28"/>
  <c r="L1413" i="28"/>
  <c r="K1414" i="28"/>
  <c r="L1414" i="28"/>
  <c r="K1416" i="28"/>
  <c r="L1416" i="28"/>
  <c r="K1417" i="28"/>
  <c r="L1417" i="28"/>
  <c r="K1418" i="28"/>
  <c r="L1418" i="28"/>
  <c r="K1419" i="28"/>
  <c r="L1419" i="28"/>
  <c r="K1428" i="28"/>
  <c r="L1428" i="28"/>
  <c r="K1429" i="28"/>
  <c r="L1429" i="28"/>
  <c r="K1430" i="28"/>
  <c r="L1430" i="28"/>
  <c r="K1431" i="28"/>
  <c r="L1431" i="28"/>
  <c r="K1432" i="28"/>
  <c r="L1432" i="28"/>
  <c r="K1445" i="28"/>
  <c r="L1445" i="28"/>
  <c r="K1446" i="28"/>
  <c r="L1446" i="28"/>
  <c r="K1447" i="28"/>
  <c r="L1447" i="28"/>
  <c r="K1448" i="28"/>
  <c r="L1448" i="28"/>
  <c r="K1462" i="28"/>
  <c r="L1462" i="28"/>
  <c r="K1463" i="28"/>
  <c r="L1463" i="28"/>
  <c r="K1464" i="28"/>
  <c r="L1464" i="28"/>
  <c r="K1465" i="28"/>
  <c r="L1465" i="28"/>
  <c r="K1467" i="28"/>
  <c r="L1467" i="28"/>
  <c r="K1468" i="28"/>
  <c r="L1468" i="28"/>
  <c r="K1469" i="28"/>
  <c r="L1469" i="28"/>
  <c r="K1470" i="28"/>
  <c r="L1470" i="28"/>
  <c r="K1479" i="28"/>
  <c r="L1479" i="28"/>
  <c r="K1480" i="28"/>
  <c r="L1480" i="28"/>
  <c r="K1481" i="28"/>
  <c r="L1485" i="28"/>
  <c r="K1485" i="28"/>
  <c r="L1484" i="28"/>
  <c r="K1484" i="28"/>
  <c r="L1483" i="28"/>
  <c r="K1483" i="28"/>
  <c r="L1482" i="28"/>
  <c r="K1482" i="28"/>
  <c r="L1481" i="28"/>
  <c r="K1494" i="28"/>
  <c r="L1494" i="28"/>
  <c r="K1495" i="28"/>
  <c r="L1495" i="28"/>
  <c r="K1496" i="28"/>
  <c r="L1496" i="28"/>
  <c r="K1497" i="28"/>
  <c r="L1497" i="28"/>
  <c r="K1499" i="28"/>
  <c r="L1499" i="28"/>
  <c r="K1500" i="28"/>
  <c r="L1500" i="28"/>
  <c r="K1501" i="28"/>
  <c r="L1501" i="28"/>
  <c r="K1502" i="28"/>
  <c r="L1502" i="28"/>
  <c r="K1511" i="28"/>
  <c r="L1511" i="28"/>
  <c r="K1512" i="28"/>
  <c r="L1512" i="28"/>
  <c r="K1513" i="28"/>
  <c r="L1513" i="28"/>
  <c r="K1514" i="28"/>
  <c r="L1514" i="28"/>
  <c r="K1528" i="28"/>
  <c r="L1528" i="28"/>
  <c r="K1529" i="28"/>
  <c r="L1529" i="28"/>
  <c r="K1530" i="28"/>
  <c r="L1530" i="28"/>
  <c r="K1531" i="28"/>
  <c r="L1531" i="28"/>
  <c r="K1533" i="28"/>
  <c r="L1533" i="28"/>
  <c r="K1534" i="28"/>
  <c r="L1534" i="28"/>
  <c r="K1535" i="28"/>
  <c r="L1535" i="28"/>
  <c r="K1536" i="28"/>
  <c r="L1536" i="28"/>
  <c r="K1545" i="28"/>
  <c r="L1545" i="28"/>
  <c r="K1546" i="28"/>
  <c r="L1546" i="28"/>
  <c r="K1547" i="28"/>
  <c r="L1547" i="28"/>
  <c r="L1553" i="28"/>
  <c r="K1555" i="28"/>
  <c r="L1555" i="28"/>
  <c r="K1556" i="28"/>
  <c r="L1556" i="28"/>
  <c r="K1557" i="28"/>
  <c r="L1557" i="28"/>
  <c r="K1558" i="28"/>
  <c r="L1558" i="28"/>
  <c r="K1567" i="28"/>
  <c r="L1567" i="28"/>
  <c r="K1568" i="28"/>
  <c r="L1568" i="28"/>
  <c r="K1569" i="28"/>
  <c r="L1573" i="28"/>
  <c r="K1573" i="28"/>
  <c r="L1572" i="28"/>
  <c r="K1572" i="28"/>
  <c r="L1571" i="28"/>
  <c r="K1571" i="28"/>
  <c r="L1570" i="28"/>
  <c r="K1570" i="28"/>
  <c r="L1569" i="28"/>
  <c r="K1582" i="28"/>
  <c r="L1582" i="28"/>
  <c r="K1583" i="28"/>
  <c r="L1583" i="28"/>
  <c r="K1584" i="28"/>
  <c r="L1584" i="28"/>
  <c r="K1585" i="28"/>
  <c r="L1585" i="28"/>
  <c r="K1586" i="28"/>
  <c r="L1586" i="28"/>
  <c r="K1599" i="28"/>
  <c r="L1599" i="28"/>
  <c r="K1600" i="28"/>
  <c r="L1600" i="28"/>
  <c r="K1601" i="28"/>
  <c r="L1601" i="28"/>
  <c r="K1602" i="28"/>
  <c r="L1602" i="28"/>
  <c r="K1604" i="28"/>
  <c r="L1604" i="28"/>
  <c r="K1605" i="28"/>
  <c r="L1605" i="28"/>
  <c r="K1606" i="28"/>
  <c r="L1606" i="28"/>
  <c r="K1607" i="28"/>
  <c r="L1607" i="28"/>
  <c r="K1616" i="28"/>
  <c r="L1616" i="28"/>
  <c r="K1617" i="28"/>
  <c r="L1617" i="28"/>
  <c r="K1618" i="28"/>
  <c r="L1622" i="28"/>
  <c r="K1622" i="28"/>
  <c r="L1621" i="28"/>
  <c r="K1621" i="28"/>
  <c r="L1620" i="28"/>
  <c r="K1620" i="28"/>
  <c r="L1619" i="28"/>
  <c r="K1619" i="28"/>
  <c r="L1618" i="28"/>
  <c r="K1631" i="28"/>
  <c r="L1631" i="28"/>
  <c r="K1632" i="28"/>
  <c r="L1632" i="28"/>
  <c r="K1633" i="28"/>
  <c r="L1633" i="28"/>
  <c r="K1634" i="28"/>
  <c r="L1634" i="28"/>
  <c r="K1636" i="28"/>
  <c r="L1636" i="28"/>
  <c r="K1637" i="28"/>
  <c r="L1637" i="28"/>
  <c r="K1638" i="28"/>
  <c r="L1638" i="28"/>
  <c r="K1639" i="28"/>
  <c r="L1639" i="28"/>
  <c r="K1648" i="28"/>
  <c r="L1648" i="28"/>
  <c r="K1649" i="28"/>
  <c r="L1649" i="28"/>
  <c r="K1650" i="28"/>
  <c r="L1654" i="28"/>
  <c r="K1654" i="28"/>
  <c r="L1653" i="28"/>
  <c r="K1653" i="28"/>
  <c r="L1652" i="28"/>
  <c r="K1652" i="28"/>
  <c r="L1651" i="28"/>
  <c r="K1651" i="28"/>
  <c r="L1650" i="28"/>
  <c r="K1663" i="28"/>
  <c r="L1663" i="28"/>
  <c r="K1664" i="28"/>
  <c r="L1664" i="28"/>
  <c r="K1665" i="28"/>
  <c r="L1669" i="28"/>
  <c r="K1669" i="28"/>
  <c r="L1668" i="28"/>
  <c r="K1668" i="28"/>
  <c r="L1667" i="28"/>
  <c r="K1667" i="28"/>
  <c r="L1666" i="28"/>
  <c r="K1666" i="28"/>
  <c r="L1665" i="28"/>
  <c r="K1678" i="28"/>
  <c r="L1678" i="28"/>
  <c r="K1679" i="28"/>
  <c r="L1679" i="28"/>
  <c r="K1680" i="28"/>
  <c r="L1684" i="28"/>
  <c r="K1684" i="28"/>
  <c r="L1683" i="28"/>
  <c r="K1683" i="28"/>
  <c r="L1682" i="28"/>
  <c r="K1682" i="28"/>
  <c r="L1681" i="28"/>
  <c r="K1681" i="28"/>
  <c r="L1680" i="28"/>
  <c r="K1693" i="28"/>
  <c r="L1693" i="28"/>
  <c r="K1694" i="28"/>
  <c r="L1694" i="28"/>
  <c r="K1695" i="28"/>
  <c r="L1695" i="28"/>
  <c r="K1696" i="28"/>
  <c r="L1696" i="28"/>
  <c r="K1697" i="28"/>
  <c r="L1697" i="28"/>
  <c r="K1710" i="28"/>
  <c r="L1710" i="28"/>
  <c r="K1711" i="28"/>
  <c r="L1711" i="28"/>
  <c r="K1712" i="28"/>
  <c r="L1712" i="28"/>
  <c r="K1713" i="28"/>
  <c r="L1713" i="28"/>
  <c r="K1714" i="28"/>
  <c r="L1714" i="28"/>
  <c r="K1727" i="28"/>
  <c r="L1727" i="28"/>
  <c r="K1728" i="28"/>
  <c r="L1728" i="28"/>
  <c r="K1729" i="28"/>
  <c r="L1729" i="28"/>
  <c r="K1730" i="28"/>
  <c r="L1730" i="28"/>
  <c r="K1732" i="28"/>
  <c r="L1732" i="28"/>
  <c r="K1733" i="28"/>
  <c r="L1733" i="28"/>
  <c r="K1734" i="28"/>
  <c r="L1734" i="28"/>
  <c r="K1735" i="28"/>
  <c r="L1735" i="28"/>
  <c r="K1744" i="28"/>
  <c r="L1744" i="28"/>
  <c r="K1745" i="28"/>
  <c r="L1745" i="28"/>
  <c r="K1746" i="28"/>
  <c r="L1746" i="28"/>
  <c r="K1747" i="28"/>
  <c r="L1747" i="28"/>
  <c r="K1748" i="28"/>
  <c r="L1748" i="28"/>
  <c r="K1761" i="28"/>
  <c r="L1761" i="28"/>
  <c r="K1762" i="28"/>
  <c r="L1762" i="28"/>
  <c r="K1763" i="28"/>
  <c r="L1767" i="28"/>
  <c r="K1767" i="28"/>
  <c r="L1766" i="28"/>
  <c r="K1766" i="28"/>
  <c r="L1765" i="28"/>
  <c r="K1765" i="28"/>
  <c r="L1764" i="28"/>
  <c r="K1764" i="28"/>
  <c r="L1763" i="28"/>
  <c r="K1776" i="28"/>
  <c r="L1776" i="28"/>
  <c r="K1777" i="28"/>
  <c r="L1777" i="28"/>
  <c r="K1778" i="28"/>
  <c r="L1782" i="28"/>
  <c r="K1782" i="28"/>
  <c r="L1781" i="28"/>
  <c r="K1781" i="28"/>
  <c r="L1780" i="28"/>
  <c r="K1780" i="28"/>
  <c r="L1779" i="28"/>
  <c r="K1779" i="28"/>
  <c r="L1778" i="28"/>
  <c r="K1791" i="28"/>
  <c r="L1791" i="28"/>
  <c r="K1792" i="28"/>
  <c r="L1792" i="28"/>
  <c r="K1793" i="28"/>
  <c r="L1797" i="28"/>
  <c r="K1797" i="28"/>
  <c r="L1796" i="28"/>
  <c r="K1796" i="28"/>
  <c r="L1795" i="28"/>
  <c r="K1795" i="28"/>
  <c r="L1794" i="28"/>
  <c r="K1794" i="28"/>
  <c r="L1793" i="28"/>
  <c r="K1806" i="28"/>
  <c r="L1806" i="28"/>
  <c r="K1807" i="28"/>
  <c r="L1807" i="28"/>
  <c r="K1808" i="28"/>
  <c r="L1808" i="28"/>
  <c r="L1814" i="28"/>
  <c r="K1828" i="28"/>
  <c r="L1828" i="28"/>
  <c r="K1829" i="28"/>
  <c r="L1829" i="28"/>
  <c r="K1830" i="28"/>
  <c r="L1834" i="28"/>
  <c r="K1834" i="28"/>
  <c r="L1833" i="28"/>
  <c r="K1833" i="28"/>
  <c r="L1832" i="28"/>
  <c r="K1832" i="28"/>
  <c r="L1831" i="28"/>
  <c r="K1831" i="28"/>
  <c r="L1830" i="28"/>
  <c r="K1843" i="28"/>
  <c r="L1843" i="28"/>
  <c r="K1844" i="28"/>
  <c r="L1844" i="28"/>
  <c r="K1845" i="28"/>
  <c r="K1849" i="28"/>
  <c r="L1848" i="28"/>
  <c r="K1848" i="28"/>
  <c r="L1847" i="28"/>
  <c r="K1847" i="28"/>
  <c r="L1846" i="28"/>
  <c r="K1846" i="28"/>
  <c r="L1845" i="28"/>
  <c r="K1858" i="28"/>
  <c r="L1858" i="28"/>
  <c r="K1859" i="28"/>
  <c r="L1859" i="28"/>
  <c r="K1860" i="28"/>
  <c r="L1860" i="28"/>
  <c r="K1861" i="28"/>
  <c r="L1861" i="28"/>
  <c r="K1875" i="28"/>
  <c r="L1875" i="28"/>
  <c r="K1876" i="28"/>
  <c r="L1876" i="28"/>
  <c r="K1877" i="28"/>
  <c r="L1877" i="28"/>
  <c r="K1878" i="28"/>
  <c r="L1878" i="28"/>
  <c r="K1892" i="28"/>
  <c r="L1892" i="28"/>
  <c r="K1893" i="28"/>
  <c r="L1893" i="28"/>
  <c r="K1894" i="28"/>
  <c r="L1894" i="28"/>
  <c r="K1895" i="28"/>
  <c r="L1895" i="28"/>
  <c r="K1897" i="28"/>
  <c r="L1897" i="28"/>
  <c r="K1898" i="28"/>
  <c r="L1898" i="28"/>
  <c r="K1899" i="28"/>
  <c r="L1899" i="28"/>
  <c r="K1900" i="28"/>
  <c r="L1900" i="28"/>
  <c r="K1909" i="28"/>
  <c r="L1909" i="28"/>
  <c r="K1910" i="28"/>
  <c r="L1910" i="28"/>
  <c r="K1911" i="28"/>
  <c r="L1911" i="28"/>
  <c r="K1912" i="28"/>
  <c r="L1912" i="28"/>
  <c r="K1913" i="28"/>
  <c r="L1913" i="28"/>
  <c r="K1926" i="28"/>
  <c r="L1926" i="28"/>
  <c r="K1927" i="28"/>
  <c r="L1927" i="28"/>
  <c r="K1928" i="28"/>
  <c r="L1932" i="28"/>
  <c r="K1932" i="28"/>
  <c r="L1931" i="28"/>
  <c r="K1931" i="28"/>
  <c r="L1930" i="28"/>
  <c r="K1930" i="28"/>
  <c r="L1929" i="28"/>
  <c r="K1929" i="28"/>
  <c r="L1928" i="28"/>
  <c r="K1941" i="28"/>
  <c r="L1941" i="28"/>
  <c r="K1942" i="28"/>
  <c r="L1942" i="28"/>
  <c r="K1943" i="28"/>
  <c r="L1947" i="28"/>
  <c r="K1947" i="28"/>
  <c r="L1946" i="28"/>
  <c r="K1946" i="28"/>
  <c r="L1945" i="28"/>
  <c r="K1945" i="28"/>
  <c r="L1944" i="28"/>
  <c r="K1944" i="28"/>
  <c r="L1943" i="28"/>
  <c r="K1956" i="28"/>
  <c r="L1956" i="28"/>
  <c r="K1957" i="28"/>
  <c r="L1957" i="28"/>
  <c r="K1958" i="28"/>
  <c r="L1962" i="28"/>
  <c r="K1962" i="28"/>
  <c r="L1961" i="28"/>
  <c r="K1961" i="28"/>
  <c r="L1960" i="28"/>
  <c r="K1960" i="28"/>
  <c r="L1959" i="28"/>
  <c r="K1959" i="28"/>
  <c r="L1958" i="28"/>
  <c r="K1971" i="28"/>
  <c r="L1971" i="28"/>
  <c r="K1972" i="28"/>
  <c r="L1972" i="28"/>
  <c r="K1973" i="28"/>
  <c r="L1977" i="28"/>
  <c r="K1977" i="28"/>
  <c r="L1976" i="28"/>
  <c r="K1976" i="28"/>
  <c r="L1975" i="28"/>
  <c r="K1975" i="28"/>
  <c r="L1974" i="28"/>
  <c r="K1974" i="28"/>
  <c r="L1973" i="28"/>
  <c r="K1986" i="28"/>
  <c r="L1986" i="28"/>
  <c r="K1987" i="28"/>
  <c r="L1987" i="28"/>
  <c r="K1988" i="28"/>
  <c r="L1992" i="28"/>
  <c r="K1992" i="28"/>
  <c r="L1991" i="28"/>
  <c r="K1991" i="28"/>
  <c r="L1990" i="28"/>
  <c r="K1990" i="28"/>
  <c r="L1989" i="28"/>
  <c r="K1989" i="28"/>
  <c r="L1988" i="28"/>
  <c r="K2001" i="28"/>
  <c r="L2001" i="28"/>
  <c r="K2002" i="28"/>
  <c r="L2002" i="28"/>
  <c r="K2003" i="28"/>
  <c r="L2007" i="28"/>
  <c r="K2007" i="28"/>
  <c r="L2006" i="28"/>
  <c r="K2006" i="28"/>
  <c r="L2005" i="28"/>
  <c r="K2005" i="28"/>
  <c r="L2004" i="28"/>
  <c r="K2004" i="28"/>
  <c r="L2003" i="28"/>
  <c r="K2016" i="28"/>
  <c r="L2016" i="28"/>
  <c r="K2017" i="28"/>
  <c r="L2017" i="28"/>
  <c r="K2018" i="28"/>
  <c r="L2022" i="28"/>
  <c r="K2022" i="28"/>
  <c r="L2021" i="28"/>
  <c r="K2021" i="28"/>
  <c r="L2020" i="28"/>
  <c r="K2020" i="28"/>
  <c r="L2019" i="28"/>
  <c r="K2019" i="28"/>
  <c r="L2018" i="28"/>
  <c r="K2031" i="28"/>
  <c r="L2031" i="28"/>
  <c r="K2032" i="28"/>
  <c r="L2032" i="28"/>
  <c r="K2033" i="28"/>
  <c r="L2037" i="28"/>
  <c r="K2037" i="28"/>
  <c r="L2036" i="28"/>
  <c r="K2036" i="28"/>
  <c r="L2035" i="28"/>
  <c r="K2035" i="28"/>
  <c r="L2034" i="28"/>
  <c r="K2034" i="28"/>
  <c r="L2033" i="28"/>
  <c r="K2046" i="28"/>
  <c r="L2046" i="28"/>
  <c r="K2047" i="28"/>
  <c r="L2047" i="28"/>
  <c r="K2048" i="28"/>
  <c r="L2052" i="28"/>
  <c r="K2052" i="28"/>
  <c r="L2051" i="28"/>
  <c r="K2051" i="28"/>
  <c r="L2050" i="28"/>
  <c r="K2050" i="28"/>
  <c r="L2049" i="28"/>
  <c r="K2049" i="28"/>
  <c r="L2048" i="28"/>
  <c r="K2061" i="28"/>
  <c r="L2061" i="28"/>
  <c r="K2062" i="28"/>
  <c r="L2062" i="28"/>
  <c r="K2063" i="28"/>
  <c r="L2067" i="28"/>
  <c r="K2067" i="28"/>
  <c r="L2066" i="28"/>
  <c r="K2066" i="28"/>
  <c r="L2065" i="28"/>
  <c r="K2065" i="28"/>
  <c r="L2064" i="28"/>
  <c r="K2064" i="28"/>
  <c r="L2063" i="28"/>
  <c r="K2076" i="28"/>
  <c r="L2076" i="28"/>
  <c r="K2077" i="28"/>
  <c r="L2077" i="28"/>
  <c r="K2078" i="28"/>
  <c r="L2082" i="28"/>
  <c r="K2082" i="28"/>
  <c r="L2081" i="28"/>
  <c r="K2081" i="28"/>
  <c r="L2080" i="28"/>
  <c r="K2080" i="28"/>
  <c r="L2079" i="28"/>
  <c r="K2079" i="28"/>
  <c r="L2078" i="28"/>
  <c r="K2091" i="28"/>
  <c r="L2091" i="28"/>
  <c r="K2092" i="28"/>
  <c r="L2092" i="28"/>
  <c r="K2093" i="28"/>
  <c r="L2097" i="28"/>
  <c r="K2097" i="28"/>
  <c r="L2096" i="28"/>
  <c r="K2096" i="28"/>
  <c r="L2095" i="28"/>
  <c r="K2095" i="28"/>
  <c r="L2094" i="28"/>
  <c r="K2094" i="28"/>
  <c r="L2093" i="28"/>
  <c r="K2106" i="28"/>
  <c r="L2106" i="28"/>
  <c r="K2107" i="28"/>
  <c r="L2107" i="28"/>
  <c r="K2108" i="28"/>
  <c r="L2112" i="28"/>
  <c r="K2112" i="28"/>
  <c r="L2111" i="28"/>
  <c r="K2111" i="28"/>
  <c r="L2110" i="28"/>
  <c r="K2110" i="28"/>
  <c r="L2109" i="28"/>
  <c r="K2109" i="28"/>
  <c r="L2108" i="28"/>
  <c r="K2121" i="28"/>
  <c r="L2121" i="28"/>
  <c r="K2122" i="28"/>
  <c r="L2122" i="28"/>
  <c r="K2123" i="28"/>
  <c r="L2127" i="28"/>
  <c r="K2127" i="28"/>
  <c r="L2126" i="28"/>
  <c r="K2126" i="28"/>
  <c r="L2125" i="28"/>
  <c r="K2125" i="28"/>
  <c r="L2124" i="28"/>
  <c r="K2124" i="28"/>
  <c r="L2123" i="28"/>
  <c r="K2136" i="28"/>
  <c r="L2136" i="28"/>
  <c r="K2137" i="28"/>
  <c r="L2137" i="28"/>
  <c r="K2138" i="28"/>
  <c r="L2138" i="28"/>
  <c r="K2139" i="28"/>
  <c r="L2139" i="28"/>
  <c r="K2140" i="28"/>
  <c r="L2140" i="28"/>
  <c r="K2153" i="28"/>
  <c r="L2153" i="28"/>
  <c r="K2154" i="28"/>
  <c r="L2154" i="28"/>
  <c r="K2155" i="28"/>
  <c r="L2159" i="28"/>
  <c r="K2159" i="28"/>
  <c r="L2158" i="28"/>
  <c r="K2158" i="28"/>
  <c r="L2157" i="28"/>
  <c r="K2157" i="28"/>
  <c r="L2156" i="28"/>
  <c r="K2156" i="28"/>
  <c r="L2155" i="28"/>
  <c r="K2168" i="28"/>
  <c r="L2168" i="28"/>
  <c r="K2169" i="28"/>
  <c r="L2169" i="28"/>
  <c r="K2170" i="28"/>
  <c r="L2170" i="28"/>
  <c r="K2171" i="28"/>
  <c r="L2171" i="28"/>
  <c r="K2185" i="28"/>
  <c r="L2185" i="28"/>
  <c r="K2186" i="28"/>
  <c r="L2186" i="28"/>
  <c r="K2187" i="28"/>
  <c r="L2191" i="28"/>
  <c r="K2191" i="28"/>
  <c r="L2190" i="28"/>
  <c r="K2190" i="28"/>
  <c r="L2189" i="28"/>
  <c r="K2189" i="28"/>
  <c r="L2188" i="28"/>
  <c r="K2188" i="28"/>
  <c r="L2187" i="28"/>
  <c r="K2200" i="28"/>
  <c r="L2200" i="28"/>
  <c r="K2201" i="28"/>
  <c r="L2201" i="28"/>
  <c r="K2202" i="28"/>
  <c r="L2206" i="28"/>
  <c r="K2206" i="28"/>
  <c r="L2205" i="28"/>
  <c r="K2205" i="28"/>
  <c r="L2204" i="28"/>
  <c r="K2204" i="28"/>
  <c r="L2203" i="28"/>
  <c r="K2203" i="28"/>
  <c r="L2202" i="28"/>
  <c r="K2215" i="28"/>
  <c r="L2215" i="28"/>
  <c r="K2216" i="28"/>
  <c r="L2216" i="28"/>
  <c r="K2217" i="28"/>
  <c r="L2221" i="28"/>
  <c r="K2221" i="28"/>
  <c r="L2220" i="28"/>
  <c r="K2220" i="28"/>
  <c r="L2219" i="28"/>
  <c r="K2219" i="28"/>
  <c r="L2218" i="28"/>
  <c r="K2218" i="28"/>
  <c r="L2217" i="28"/>
  <c r="K2230" i="28"/>
  <c r="L2230" i="28"/>
  <c r="K2231" i="28"/>
  <c r="L2231" i="28"/>
  <c r="K2232" i="28"/>
  <c r="L2236" i="28"/>
  <c r="K2236" i="28"/>
  <c r="L2235" i="28"/>
  <c r="K2235" i="28"/>
  <c r="L2234" i="28"/>
  <c r="K2234" i="28"/>
  <c r="L2233" i="28"/>
  <c r="K2233" i="28"/>
  <c r="L2232" i="28"/>
  <c r="K2245" i="28"/>
  <c r="L2245" i="28"/>
  <c r="K2246" i="28"/>
  <c r="L2246" i="28"/>
  <c r="K2247" i="28"/>
  <c r="L2251" i="28"/>
  <c r="K2251" i="28"/>
  <c r="L2250" i="28"/>
  <c r="K2250" i="28"/>
  <c r="L2249" i="28"/>
  <c r="K2249" i="28"/>
  <c r="L2248" i="28"/>
  <c r="K2248" i="28"/>
  <c r="L2247" i="28"/>
  <c r="I16" i="27"/>
  <c r="J15" i="27"/>
  <c r="I15" i="27"/>
  <c r="J14" i="27"/>
  <c r="I14" i="27"/>
  <c r="J13" i="27"/>
  <c r="I13" i="27"/>
  <c r="J12" i="27"/>
  <c r="I12" i="27"/>
  <c r="J11" i="27"/>
  <c r="I11" i="27"/>
  <c r="J10" i="27"/>
  <c r="I10" i="27"/>
  <c r="J9" i="27"/>
  <c r="I9" i="27"/>
  <c r="I31" i="27"/>
  <c r="J30" i="27"/>
  <c r="I30" i="27"/>
  <c r="J29" i="27"/>
  <c r="I29" i="27"/>
  <c r="J28" i="27"/>
  <c r="I28" i="27"/>
  <c r="J27" i="27"/>
  <c r="I27" i="27"/>
  <c r="J26" i="27"/>
  <c r="I26" i="27"/>
  <c r="J25" i="27"/>
  <c r="I25" i="27"/>
  <c r="J24" i="27"/>
  <c r="I24" i="27"/>
  <c r="I46" i="27"/>
  <c r="J45" i="27"/>
  <c r="I45" i="27"/>
  <c r="J44" i="27"/>
  <c r="I44" i="27"/>
  <c r="J43" i="27"/>
  <c r="I43" i="27"/>
  <c r="J42" i="27"/>
  <c r="I42" i="27"/>
  <c r="J41" i="27"/>
  <c r="I41" i="27"/>
  <c r="J40" i="27"/>
  <c r="I40" i="27"/>
  <c r="J39" i="27"/>
  <c r="I39" i="27"/>
  <c r="I61" i="27"/>
  <c r="J60" i="27"/>
  <c r="I60" i="27"/>
  <c r="J59" i="27"/>
  <c r="I59" i="27"/>
  <c r="J58" i="27"/>
  <c r="I58" i="27"/>
  <c r="J57" i="27"/>
  <c r="I57" i="27"/>
  <c r="J56" i="27"/>
  <c r="I56" i="27"/>
  <c r="J55" i="27"/>
  <c r="I55" i="27"/>
  <c r="J54" i="27"/>
  <c r="I54" i="27"/>
  <c r="I76" i="27"/>
  <c r="J75" i="27"/>
  <c r="I75" i="27"/>
  <c r="J74" i="27"/>
  <c r="I74" i="27"/>
  <c r="J73" i="27"/>
  <c r="I73" i="27"/>
  <c r="J72" i="27"/>
  <c r="I72" i="27"/>
  <c r="J71" i="27"/>
  <c r="I71" i="27"/>
  <c r="J70" i="27"/>
  <c r="I70" i="27"/>
  <c r="J69" i="27"/>
  <c r="I69" i="27"/>
  <c r="I91" i="27"/>
  <c r="J90" i="27"/>
  <c r="I90" i="27"/>
  <c r="J89" i="27"/>
  <c r="I89" i="27"/>
  <c r="J88" i="27"/>
  <c r="I88" i="27"/>
  <c r="J87" i="27"/>
  <c r="I87" i="27"/>
  <c r="J86" i="27"/>
  <c r="I86" i="27"/>
  <c r="J85" i="27"/>
  <c r="I85" i="27"/>
  <c r="J84" i="27"/>
  <c r="I84" i="27"/>
  <c r="I106" i="27"/>
  <c r="J105" i="27"/>
  <c r="I105" i="27"/>
  <c r="J104" i="27"/>
  <c r="I104" i="27"/>
  <c r="J103" i="27"/>
  <c r="I103" i="27"/>
  <c r="J102" i="27"/>
  <c r="I102" i="27"/>
  <c r="J101" i="27"/>
  <c r="I101" i="27"/>
  <c r="J100" i="27"/>
  <c r="I100" i="27"/>
  <c r="J99" i="27"/>
  <c r="I99" i="27"/>
  <c r="I121" i="27"/>
  <c r="J120" i="27"/>
  <c r="I120" i="27"/>
  <c r="J119" i="27"/>
  <c r="I119" i="27"/>
  <c r="J118" i="27"/>
  <c r="I118" i="27"/>
  <c r="J117" i="27"/>
  <c r="I117" i="27"/>
  <c r="J116" i="27"/>
  <c r="I116" i="27"/>
  <c r="J115" i="27"/>
  <c r="I115" i="27"/>
  <c r="J114" i="27"/>
  <c r="I114" i="27"/>
  <c r="I136" i="27"/>
  <c r="J135" i="27"/>
  <c r="I135" i="27"/>
  <c r="J134" i="27"/>
  <c r="I134" i="27"/>
  <c r="J133" i="27"/>
  <c r="I133" i="27"/>
  <c r="J132" i="27"/>
  <c r="I132" i="27"/>
  <c r="J131" i="27"/>
  <c r="I131" i="27"/>
  <c r="J130" i="27"/>
  <c r="I130" i="27"/>
  <c r="J129" i="27"/>
  <c r="I129" i="27"/>
  <c r="I151" i="27"/>
  <c r="J150" i="27"/>
  <c r="I150" i="27"/>
  <c r="J149" i="27"/>
  <c r="I149" i="27"/>
  <c r="J148" i="27"/>
  <c r="I148" i="27"/>
  <c r="J147" i="27"/>
  <c r="I147" i="27"/>
  <c r="J146" i="27"/>
  <c r="I146" i="27"/>
  <c r="J145" i="27"/>
  <c r="I145" i="27"/>
  <c r="J144" i="27"/>
  <c r="I144" i="27"/>
  <c r="I166" i="27"/>
  <c r="J165" i="27"/>
  <c r="I165" i="27"/>
  <c r="J164" i="27"/>
  <c r="I164" i="27"/>
  <c r="J163" i="27"/>
  <c r="I163" i="27"/>
  <c r="J162" i="27"/>
  <c r="I162" i="27"/>
  <c r="J161" i="27"/>
  <c r="I161" i="27"/>
  <c r="J160" i="27"/>
  <c r="I160" i="27"/>
  <c r="J159" i="27"/>
  <c r="I159" i="27"/>
  <c r="I181" i="27"/>
  <c r="J180" i="27"/>
  <c r="I180" i="27"/>
  <c r="J179" i="27"/>
  <c r="I179" i="27"/>
  <c r="J178" i="27"/>
  <c r="I178" i="27"/>
  <c r="J177" i="27"/>
  <c r="I177" i="27"/>
  <c r="J176" i="27"/>
  <c r="I176" i="27"/>
  <c r="J175" i="27"/>
  <c r="I175" i="27"/>
  <c r="J174" i="27"/>
  <c r="I174" i="27"/>
  <c r="I196" i="27"/>
  <c r="J195" i="27"/>
  <c r="I195" i="27"/>
  <c r="J194" i="27"/>
  <c r="I194" i="27"/>
  <c r="J193" i="27"/>
  <c r="I193" i="27"/>
  <c r="J192" i="27"/>
  <c r="I192" i="27"/>
  <c r="J191" i="27"/>
  <c r="I191" i="27"/>
  <c r="J190" i="27"/>
  <c r="I190" i="27"/>
  <c r="J189" i="27"/>
  <c r="I189" i="27"/>
  <c r="I211" i="27"/>
  <c r="J210" i="27"/>
  <c r="I210" i="27"/>
  <c r="J209" i="27"/>
  <c r="I209" i="27"/>
  <c r="J208" i="27"/>
  <c r="I208" i="27"/>
  <c r="J207" i="27"/>
  <c r="I207" i="27"/>
  <c r="J206" i="27"/>
  <c r="I206" i="27"/>
  <c r="J205" i="27"/>
  <c r="I205" i="27"/>
  <c r="J204" i="27"/>
  <c r="I204" i="27"/>
  <c r="I226" i="27"/>
  <c r="J225" i="27"/>
  <c r="I225" i="27"/>
  <c r="J224" i="27"/>
  <c r="I224" i="27"/>
  <c r="J223" i="27"/>
  <c r="I223" i="27"/>
  <c r="J222" i="27"/>
  <c r="I222" i="27"/>
  <c r="J221" i="27"/>
  <c r="I221" i="27"/>
  <c r="J220" i="27"/>
  <c r="I220" i="27"/>
  <c r="J219" i="27"/>
  <c r="I219" i="27"/>
  <c r="I241" i="27"/>
  <c r="J240" i="27"/>
  <c r="I240" i="27"/>
  <c r="J239" i="27"/>
  <c r="I239" i="27"/>
  <c r="J238" i="27"/>
  <c r="I238" i="27"/>
  <c r="J237" i="27"/>
  <c r="I237" i="27"/>
  <c r="J236" i="27"/>
  <c r="I236" i="27"/>
  <c r="J235" i="27"/>
  <c r="I235" i="27"/>
  <c r="J234" i="27"/>
  <c r="I234" i="27"/>
  <c r="I256" i="27"/>
  <c r="J255" i="27"/>
  <c r="I255" i="27"/>
  <c r="J254" i="27"/>
  <c r="I254" i="27"/>
  <c r="J253" i="27"/>
  <c r="I253" i="27"/>
  <c r="J252" i="27"/>
  <c r="I252" i="27"/>
  <c r="J251" i="27"/>
  <c r="I251" i="27"/>
  <c r="J250" i="27"/>
  <c r="I250" i="27"/>
  <c r="J249" i="27"/>
  <c r="I249" i="27"/>
  <c r="I271" i="27"/>
  <c r="J270" i="27"/>
  <c r="I270" i="27"/>
  <c r="J269" i="27"/>
  <c r="I269" i="27"/>
  <c r="J268" i="27"/>
  <c r="I268" i="27"/>
  <c r="J267" i="27"/>
  <c r="I267" i="27"/>
  <c r="J266" i="27"/>
  <c r="I266" i="27"/>
  <c r="J265" i="27"/>
  <c r="I265" i="27"/>
  <c r="J264" i="27"/>
  <c r="I264" i="27"/>
  <c r="I286" i="27"/>
  <c r="J285" i="27"/>
  <c r="I285" i="27"/>
  <c r="J284" i="27"/>
  <c r="I284" i="27"/>
  <c r="J283" i="27"/>
  <c r="I283" i="27"/>
  <c r="J282" i="27"/>
  <c r="I282" i="27"/>
  <c r="J281" i="27"/>
  <c r="I281" i="27"/>
  <c r="J280" i="27"/>
  <c r="I280" i="27"/>
  <c r="J279" i="27"/>
  <c r="I279" i="27"/>
  <c r="I301" i="27"/>
  <c r="J300" i="27"/>
  <c r="I300" i="27"/>
  <c r="J299" i="27"/>
  <c r="I299" i="27"/>
  <c r="J298" i="27"/>
  <c r="I298" i="27"/>
  <c r="J297" i="27"/>
  <c r="I297" i="27"/>
  <c r="J296" i="27"/>
  <c r="I296" i="27"/>
  <c r="J295" i="27"/>
  <c r="I295" i="27"/>
  <c r="J294" i="27"/>
  <c r="I294" i="27"/>
  <c r="I316" i="27"/>
  <c r="J315" i="27"/>
  <c r="I315" i="27"/>
  <c r="J314" i="27"/>
  <c r="I314" i="27"/>
  <c r="J313" i="27"/>
  <c r="I313" i="27"/>
  <c r="J312" i="27"/>
  <c r="I312" i="27"/>
  <c r="J311" i="27"/>
  <c r="I311" i="27"/>
  <c r="J310" i="27"/>
  <c r="I310" i="27"/>
  <c r="J309" i="27"/>
  <c r="I309" i="27"/>
  <c r="I331" i="27"/>
  <c r="J330" i="27"/>
  <c r="I330" i="27"/>
  <c r="J329" i="27"/>
  <c r="I329" i="27"/>
  <c r="J328" i="27"/>
  <c r="I328" i="27"/>
  <c r="J327" i="27"/>
  <c r="I327" i="27"/>
  <c r="J326" i="27"/>
  <c r="I326" i="27"/>
  <c r="J325" i="27"/>
  <c r="I325" i="27"/>
  <c r="J324" i="27"/>
  <c r="I324" i="27"/>
  <c r="I346" i="27"/>
  <c r="J345" i="27"/>
  <c r="I345" i="27"/>
  <c r="J344" i="27"/>
  <c r="I344" i="27"/>
  <c r="J343" i="27"/>
  <c r="I343" i="27"/>
  <c r="J342" i="27"/>
  <c r="I342" i="27"/>
  <c r="J341" i="27"/>
  <c r="I341" i="27"/>
  <c r="J340" i="27"/>
  <c r="I340" i="27"/>
  <c r="J339" i="27"/>
  <c r="I339" i="27"/>
  <c r="I361" i="27"/>
  <c r="J360" i="27"/>
  <c r="I360" i="27"/>
  <c r="J359" i="27"/>
  <c r="I359" i="27"/>
  <c r="J358" i="27"/>
  <c r="I358" i="27"/>
  <c r="J357" i="27"/>
  <c r="I357" i="27"/>
  <c r="J356" i="27"/>
  <c r="I356" i="27"/>
  <c r="J355" i="27"/>
  <c r="I355" i="27"/>
  <c r="J354" i="27"/>
  <c r="I354" i="27"/>
  <c r="I376" i="27"/>
  <c r="J375" i="27"/>
  <c r="I375" i="27"/>
  <c r="J374" i="27"/>
  <c r="I374" i="27"/>
  <c r="J373" i="27"/>
  <c r="I373" i="27"/>
  <c r="J372" i="27"/>
  <c r="I372" i="27"/>
  <c r="J371" i="27"/>
  <c r="I371" i="27"/>
  <c r="J370" i="27"/>
  <c r="I370" i="27"/>
  <c r="J369" i="27"/>
  <c r="I369" i="27"/>
  <c r="I391" i="27"/>
  <c r="J390" i="27"/>
  <c r="I390" i="27"/>
  <c r="J389" i="27"/>
  <c r="I389" i="27"/>
  <c r="J388" i="27"/>
  <c r="I388" i="27"/>
  <c r="J387" i="27"/>
  <c r="I387" i="27"/>
  <c r="J386" i="27"/>
  <c r="I386" i="27"/>
  <c r="J385" i="27"/>
  <c r="I385" i="27"/>
  <c r="J384" i="27"/>
  <c r="I384" i="27"/>
  <c r="I406" i="27"/>
  <c r="J405" i="27"/>
  <c r="I405" i="27"/>
  <c r="J404" i="27"/>
  <c r="I404" i="27"/>
  <c r="J403" i="27"/>
  <c r="I403" i="27"/>
  <c r="J402" i="27"/>
  <c r="I402" i="27"/>
  <c r="J401" i="27"/>
  <c r="I401" i="27"/>
  <c r="J400" i="27"/>
  <c r="I400" i="27"/>
  <c r="J399" i="27"/>
  <c r="I399" i="27"/>
  <c r="I421" i="27"/>
  <c r="J420" i="27"/>
  <c r="I420" i="27"/>
  <c r="J419" i="27"/>
  <c r="I419" i="27"/>
  <c r="J418" i="27"/>
  <c r="I418" i="27"/>
  <c r="J417" i="27"/>
  <c r="I417" i="27"/>
  <c r="J416" i="27"/>
  <c r="I416" i="27"/>
  <c r="J415" i="27"/>
  <c r="I415" i="27"/>
  <c r="J414" i="27"/>
  <c r="I414" i="27"/>
  <c r="I436" i="27"/>
  <c r="J435" i="27"/>
  <c r="I435" i="27"/>
  <c r="J434" i="27"/>
  <c r="I434" i="27"/>
  <c r="J433" i="27"/>
  <c r="I433" i="27"/>
  <c r="J432" i="27"/>
  <c r="I432" i="27"/>
  <c r="J431" i="27"/>
  <c r="I431" i="27"/>
  <c r="J430" i="27"/>
  <c r="I430" i="27"/>
  <c r="J429" i="27"/>
  <c r="I429" i="27"/>
  <c r="I451" i="27"/>
  <c r="J450" i="27"/>
  <c r="I450" i="27"/>
  <c r="J449" i="27"/>
  <c r="I449" i="27"/>
  <c r="J448" i="27"/>
  <c r="I448" i="27"/>
  <c r="J447" i="27"/>
  <c r="I447" i="27"/>
  <c r="J446" i="27"/>
  <c r="I446" i="27"/>
  <c r="J445" i="27"/>
  <c r="I445" i="27"/>
  <c r="J444" i="27"/>
  <c r="I444" i="27"/>
  <c r="I466" i="27"/>
  <c r="J465" i="27"/>
  <c r="I465" i="27"/>
  <c r="J464" i="27"/>
  <c r="I464" i="27"/>
  <c r="J463" i="27"/>
  <c r="I463" i="27"/>
  <c r="J462" i="27"/>
  <c r="I462" i="27"/>
  <c r="J461" i="27"/>
  <c r="I461" i="27"/>
  <c r="J460" i="27"/>
  <c r="I460" i="27"/>
  <c r="J459" i="27"/>
  <c r="I459" i="27"/>
  <c r="I481" i="27"/>
  <c r="J480" i="27"/>
  <c r="I480" i="27"/>
  <c r="J479" i="27"/>
  <c r="I479" i="27"/>
  <c r="J478" i="27"/>
  <c r="I478" i="27"/>
  <c r="J477" i="27"/>
  <c r="I477" i="27"/>
  <c r="J476" i="27"/>
  <c r="I476" i="27"/>
  <c r="J475" i="27"/>
  <c r="I475" i="27"/>
  <c r="J474" i="27"/>
  <c r="I474" i="27"/>
  <c r="I496" i="27"/>
  <c r="J495" i="27"/>
  <c r="I495" i="27"/>
  <c r="J494" i="27"/>
  <c r="I494" i="27"/>
  <c r="J493" i="27"/>
  <c r="I493" i="27"/>
  <c r="J492" i="27"/>
  <c r="I492" i="27"/>
  <c r="J491" i="27"/>
  <c r="I491" i="27"/>
  <c r="J490" i="27"/>
  <c r="I490" i="27"/>
  <c r="J489" i="27"/>
  <c r="I489" i="27"/>
  <c r="I511" i="27"/>
  <c r="J510" i="27"/>
  <c r="I510" i="27"/>
  <c r="J509" i="27"/>
  <c r="I509" i="27"/>
  <c r="J508" i="27"/>
  <c r="I508" i="27"/>
  <c r="J507" i="27"/>
  <c r="I507" i="27"/>
  <c r="J506" i="27"/>
  <c r="I506" i="27"/>
  <c r="J505" i="27"/>
  <c r="I505" i="27"/>
  <c r="J504" i="27"/>
  <c r="I504" i="27"/>
  <c r="I526" i="27"/>
  <c r="J525" i="27"/>
  <c r="I525" i="27"/>
  <c r="J524" i="27"/>
  <c r="I524" i="27"/>
  <c r="J523" i="27"/>
  <c r="I523" i="27"/>
  <c r="J522" i="27"/>
  <c r="I522" i="27"/>
  <c r="J521" i="27"/>
  <c r="I521" i="27"/>
  <c r="J520" i="27"/>
  <c r="I520" i="27"/>
  <c r="J519" i="27"/>
  <c r="I519" i="27"/>
  <c r="I541" i="27"/>
  <c r="J540" i="27"/>
  <c r="I540" i="27"/>
  <c r="J539" i="27"/>
  <c r="I539" i="27"/>
  <c r="J538" i="27"/>
  <c r="I538" i="27"/>
  <c r="J537" i="27"/>
  <c r="I537" i="27"/>
  <c r="J536" i="27"/>
  <c r="I536" i="27"/>
  <c r="J535" i="27"/>
  <c r="I535" i="27"/>
  <c r="J534" i="27"/>
  <c r="I534" i="27"/>
  <c r="I556" i="27"/>
  <c r="J555" i="27"/>
  <c r="I555" i="27"/>
  <c r="J554" i="27"/>
  <c r="I554" i="27"/>
  <c r="J553" i="27"/>
  <c r="I553" i="27"/>
  <c r="J552" i="27"/>
  <c r="I552" i="27"/>
  <c r="J551" i="27"/>
  <c r="I551" i="27"/>
  <c r="J550" i="27"/>
  <c r="I550" i="27"/>
  <c r="J549" i="27"/>
  <c r="I549" i="27"/>
  <c r="I570" i="27"/>
  <c r="J569" i="27"/>
  <c r="I569" i="27"/>
  <c r="J568" i="27"/>
  <c r="I568" i="27"/>
  <c r="J567" i="27"/>
  <c r="I567" i="27"/>
  <c r="J566" i="27"/>
  <c r="I566" i="27"/>
  <c r="J565" i="27"/>
  <c r="I565" i="27"/>
  <c r="J564" i="27"/>
  <c r="I564" i="27"/>
  <c r="I571" i="27"/>
  <c r="I585" i="27"/>
  <c r="J584" i="27"/>
  <c r="I584" i="27"/>
  <c r="J583" i="27"/>
  <c r="I583" i="27"/>
  <c r="J582" i="27"/>
  <c r="I582" i="27"/>
  <c r="J581" i="27"/>
  <c r="I581" i="27"/>
  <c r="J580" i="27"/>
  <c r="I580" i="27"/>
  <c r="J579" i="27"/>
  <c r="I579" i="27"/>
  <c r="I586" i="27"/>
  <c r="I601" i="27"/>
  <c r="J600" i="27"/>
  <c r="I600" i="27"/>
  <c r="J599" i="27"/>
  <c r="I599" i="27"/>
  <c r="J598" i="27"/>
  <c r="I598" i="27"/>
  <c r="J597" i="27"/>
  <c r="I597" i="27"/>
  <c r="J596" i="27"/>
  <c r="I596" i="27"/>
  <c r="J595" i="27"/>
  <c r="I595" i="27"/>
  <c r="J594" i="27"/>
  <c r="I594" i="27"/>
  <c r="I616" i="27"/>
  <c r="J615" i="27"/>
  <c r="I615" i="27"/>
  <c r="J614" i="27"/>
  <c r="I614" i="27"/>
  <c r="J613" i="27"/>
  <c r="I613" i="27"/>
  <c r="J612" i="27"/>
  <c r="I612" i="27"/>
  <c r="J611" i="27"/>
  <c r="I611" i="27"/>
  <c r="J610" i="27"/>
  <c r="I610" i="27"/>
  <c r="J609" i="27"/>
  <c r="I609" i="27"/>
  <c r="I631" i="27"/>
  <c r="J630" i="27"/>
  <c r="I630" i="27"/>
  <c r="J629" i="27"/>
  <c r="I629" i="27"/>
  <c r="J628" i="27"/>
  <c r="I628" i="27"/>
  <c r="J627" i="27"/>
  <c r="I627" i="27"/>
  <c r="J626" i="27"/>
  <c r="I626" i="27"/>
  <c r="J625" i="27"/>
  <c r="I625" i="27"/>
  <c r="J624" i="27"/>
  <c r="I624" i="27"/>
  <c r="I646" i="27"/>
  <c r="J645" i="27"/>
  <c r="I645" i="27"/>
  <c r="J644" i="27"/>
  <c r="I644" i="27"/>
  <c r="J643" i="27"/>
  <c r="I643" i="27"/>
  <c r="J642" i="27"/>
  <c r="I642" i="27"/>
  <c r="J641" i="27"/>
  <c r="I641" i="27"/>
  <c r="J640" i="27"/>
  <c r="I640" i="27"/>
  <c r="J639" i="27"/>
  <c r="I639" i="27"/>
  <c r="I661" i="27"/>
  <c r="J660" i="27"/>
  <c r="I660" i="27"/>
  <c r="J659" i="27"/>
  <c r="I659" i="27"/>
  <c r="J658" i="27"/>
  <c r="I658" i="27"/>
  <c r="J657" i="27"/>
  <c r="I657" i="27"/>
  <c r="J656" i="27"/>
  <c r="I656" i="27"/>
  <c r="J655" i="27"/>
  <c r="I655" i="27"/>
  <c r="J654" i="27"/>
  <c r="I654" i="27"/>
  <c r="I676" i="27"/>
  <c r="J675" i="27"/>
  <c r="I675" i="27"/>
  <c r="J674" i="27"/>
  <c r="I674" i="27"/>
  <c r="J673" i="27"/>
  <c r="I673" i="27"/>
  <c r="J672" i="27"/>
  <c r="I672" i="27"/>
  <c r="J671" i="27"/>
  <c r="I671" i="27"/>
  <c r="J670" i="27"/>
  <c r="I670" i="27"/>
  <c r="J669" i="27"/>
  <c r="I669" i="27"/>
  <c r="I691" i="27"/>
  <c r="J690" i="27"/>
  <c r="I690" i="27"/>
  <c r="J689" i="27"/>
  <c r="I689" i="27"/>
  <c r="J688" i="27"/>
  <c r="I688" i="27"/>
  <c r="J687" i="27"/>
  <c r="I687" i="27"/>
  <c r="J686" i="27"/>
  <c r="I686" i="27"/>
  <c r="J685" i="27"/>
  <c r="I685" i="27"/>
  <c r="J684" i="27"/>
  <c r="I684" i="27"/>
  <c r="I706" i="27"/>
  <c r="J705" i="27"/>
  <c r="I705" i="27"/>
  <c r="J704" i="27"/>
  <c r="I704" i="27"/>
  <c r="J703" i="27"/>
  <c r="I703" i="27"/>
  <c r="J702" i="27"/>
  <c r="I702" i="27"/>
  <c r="J701" i="27"/>
  <c r="I701" i="27"/>
  <c r="J700" i="27"/>
  <c r="I700" i="27"/>
  <c r="J699" i="27"/>
  <c r="I699" i="27"/>
  <c r="I721" i="27"/>
  <c r="J720" i="27"/>
  <c r="I720" i="27"/>
  <c r="J719" i="27"/>
  <c r="I719" i="27"/>
  <c r="J718" i="27"/>
  <c r="I718" i="27"/>
  <c r="J717" i="27"/>
  <c r="I717" i="27"/>
  <c r="J716" i="27"/>
  <c r="I716" i="27"/>
  <c r="J715" i="27"/>
  <c r="I715" i="27"/>
  <c r="J714" i="27"/>
  <c r="I714" i="27"/>
  <c r="I736" i="27"/>
  <c r="J735" i="27"/>
  <c r="I735" i="27"/>
  <c r="J734" i="27"/>
  <c r="I734" i="27"/>
  <c r="J733" i="27"/>
  <c r="I733" i="27"/>
  <c r="J732" i="27"/>
  <c r="I732" i="27"/>
  <c r="J731" i="27"/>
  <c r="I731" i="27"/>
  <c r="J730" i="27"/>
  <c r="I730" i="27"/>
  <c r="J729" i="27"/>
  <c r="I729" i="27"/>
  <c r="I751" i="27"/>
  <c r="J750" i="27"/>
  <c r="I750" i="27"/>
  <c r="J749" i="27"/>
  <c r="I749" i="27"/>
  <c r="J748" i="27"/>
  <c r="I748" i="27"/>
  <c r="J747" i="27"/>
  <c r="I747" i="27"/>
  <c r="J746" i="27"/>
  <c r="I746" i="27"/>
  <c r="J745" i="27"/>
  <c r="I745" i="27"/>
  <c r="J744" i="27"/>
  <c r="I744" i="27"/>
  <c r="I766" i="27"/>
  <c r="J765" i="27"/>
  <c r="I765" i="27"/>
  <c r="J764" i="27"/>
  <c r="I764" i="27"/>
  <c r="J763" i="27"/>
  <c r="I763" i="27"/>
  <c r="J762" i="27"/>
  <c r="I762" i="27"/>
  <c r="J761" i="27"/>
  <c r="I761" i="27"/>
  <c r="J760" i="27"/>
  <c r="I760" i="27"/>
  <c r="J759" i="27"/>
  <c r="I759" i="27"/>
  <c r="I781" i="27"/>
  <c r="J780" i="27"/>
  <c r="I780" i="27"/>
  <c r="J779" i="27"/>
  <c r="I779" i="27"/>
  <c r="J778" i="27"/>
  <c r="I778" i="27"/>
  <c r="J777" i="27"/>
  <c r="I777" i="27"/>
  <c r="J776" i="27"/>
  <c r="I776" i="27"/>
  <c r="J775" i="27"/>
  <c r="I775" i="27"/>
  <c r="J774" i="27"/>
  <c r="I774" i="27"/>
  <c r="I796" i="27"/>
  <c r="J795" i="27"/>
  <c r="I795" i="27"/>
  <c r="J794" i="27"/>
  <c r="I794" i="27"/>
  <c r="J793" i="27"/>
  <c r="I793" i="27"/>
  <c r="J792" i="27"/>
  <c r="I792" i="27"/>
  <c r="J791" i="27"/>
  <c r="I791" i="27"/>
  <c r="J790" i="27"/>
  <c r="I790" i="27"/>
  <c r="J789" i="27"/>
  <c r="I789" i="27"/>
  <c r="I811" i="27"/>
  <c r="J810" i="27"/>
  <c r="I810" i="27"/>
  <c r="J809" i="27"/>
  <c r="I809" i="27"/>
  <c r="J808" i="27"/>
  <c r="I808" i="27"/>
  <c r="J807" i="27"/>
  <c r="I807" i="27"/>
  <c r="J806" i="27"/>
  <c r="I806" i="27"/>
  <c r="J805" i="27"/>
  <c r="I805" i="27"/>
  <c r="J804" i="27"/>
  <c r="I804" i="27"/>
  <c r="I826" i="27"/>
  <c r="J825" i="27"/>
  <c r="I825" i="27"/>
  <c r="J824" i="27"/>
  <c r="I824" i="27"/>
  <c r="J823" i="27"/>
  <c r="I823" i="27"/>
  <c r="J822" i="27"/>
  <c r="I822" i="27"/>
  <c r="J821" i="27"/>
  <c r="I821" i="27"/>
  <c r="J820" i="27"/>
  <c r="I820" i="27"/>
  <c r="J819" i="27"/>
  <c r="I819" i="27"/>
  <c r="I841" i="27"/>
  <c r="J840" i="27"/>
  <c r="I840" i="27"/>
  <c r="J839" i="27"/>
  <c r="I839" i="27"/>
  <c r="J838" i="27"/>
  <c r="I838" i="27"/>
  <c r="J837" i="27"/>
  <c r="I837" i="27"/>
  <c r="J836" i="27"/>
  <c r="I836" i="27"/>
  <c r="J835" i="27"/>
  <c r="I835" i="27"/>
  <c r="J834" i="27"/>
  <c r="I834" i="27"/>
  <c r="I856" i="27"/>
  <c r="J855" i="27"/>
  <c r="I855" i="27"/>
  <c r="J854" i="27"/>
  <c r="I854" i="27"/>
  <c r="J853" i="27"/>
  <c r="I853" i="27"/>
  <c r="J852" i="27"/>
  <c r="I852" i="27"/>
  <c r="J851" i="27"/>
  <c r="I851" i="27"/>
  <c r="J850" i="27"/>
  <c r="I850" i="27"/>
  <c r="J849" i="27"/>
  <c r="I849" i="27"/>
  <c r="I871" i="27"/>
  <c r="J870" i="27"/>
  <c r="I870" i="27"/>
  <c r="J869" i="27"/>
  <c r="I869" i="27"/>
  <c r="J868" i="27"/>
  <c r="I868" i="27"/>
  <c r="J867" i="27"/>
  <c r="I867" i="27"/>
  <c r="J866" i="27"/>
  <c r="I866" i="27"/>
  <c r="J865" i="27"/>
  <c r="I865" i="27"/>
  <c r="J864" i="27"/>
  <c r="I864" i="27"/>
  <c r="I886" i="27"/>
  <c r="J885" i="27"/>
  <c r="I885" i="27"/>
  <c r="J884" i="27"/>
  <c r="I884" i="27"/>
  <c r="J883" i="27"/>
  <c r="I883" i="27"/>
  <c r="J882" i="27"/>
  <c r="I882" i="27"/>
  <c r="J881" i="27"/>
  <c r="I881" i="27"/>
  <c r="J880" i="27"/>
  <c r="I880" i="27"/>
  <c r="J879" i="27"/>
  <c r="I879" i="27"/>
  <c r="I901" i="27"/>
  <c r="J900" i="27"/>
  <c r="I900" i="27"/>
  <c r="J899" i="27"/>
  <c r="I899" i="27"/>
  <c r="J898" i="27"/>
  <c r="I898" i="27"/>
  <c r="J897" i="27"/>
  <c r="I897" i="27"/>
  <c r="J896" i="27"/>
  <c r="I896" i="27"/>
  <c r="J895" i="27"/>
  <c r="I895" i="27"/>
  <c r="J894" i="27"/>
  <c r="I894" i="27"/>
  <c r="I916" i="27"/>
  <c r="J915" i="27"/>
  <c r="I915" i="27"/>
  <c r="J914" i="27"/>
  <c r="I914" i="27"/>
  <c r="J913" i="27"/>
  <c r="I913" i="27"/>
  <c r="J912" i="27"/>
  <c r="I912" i="27"/>
  <c r="J911" i="27"/>
  <c r="I911" i="27"/>
  <c r="J910" i="27"/>
  <c r="I910" i="27"/>
  <c r="J909" i="27"/>
  <c r="I909" i="27"/>
  <c r="I931" i="27"/>
  <c r="J930" i="27"/>
  <c r="I930" i="27"/>
  <c r="J929" i="27"/>
  <c r="I929" i="27"/>
  <c r="J928" i="27"/>
  <c r="I928" i="27"/>
  <c r="J927" i="27"/>
  <c r="I927" i="27"/>
  <c r="J926" i="27"/>
  <c r="I926" i="27"/>
  <c r="J925" i="27"/>
  <c r="I925" i="27"/>
  <c r="J924" i="27"/>
  <c r="I924" i="27"/>
  <c r="I946" i="27"/>
  <c r="J945" i="27"/>
  <c r="I945" i="27"/>
  <c r="J944" i="27"/>
  <c r="I944" i="27"/>
  <c r="J943" i="27"/>
  <c r="I943" i="27"/>
  <c r="J942" i="27"/>
  <c r="I942" i="27"/>
  <c r="J941" i="27"/>
  <c r="I941" i="27"/>
  <c r="J940" i="27"/>
  <c r="I940" i="27"/>
  <c r="J939" i="27"/>
  <c r="I939" i="27"/>
  <c r="I961" i="27"/>
  <c r="J960" i="27"/>
  <c r="I960" i="27"/>
  <c r="J959" i="27"/>
  <c r="I959" i="27"/>
  <c r="J958" i="27"/>
  <c r="I958" i="27"/>
  <c r="J957" i="27"/>
  <c r="I957" i="27"/>
  <c r="J956" i="27"/>
  <c r="I956" i="27"/>
  <c r="J955" i="27"/>
  <c r="I955" i="27"/>
  <c r="J954" i="27"/>
  <c r="I954" i="27"/>
  <c r="I976" i="27"/>
  <c r="J975" i="27"/>
  <c r="I975" i="27"/>
  <c r="J974" i="27"/>
  <c r="I974" i="27"/>
  <c r="J973" i="27"/>
  <c r="I973" i="27"/>
  <c r="J972" i="27"/>
  <c r="I972" i="27"/>
  <c r="J971" i="27"/>
  <c r="I971" i="27"/>
  <c r="J970" i="27"/>
  <c r="I970" i="27"/>
  <c r="J969" i="27"/>
  <c r="I969" i="27"/>
  <c r="I991" i="27"/>
  <c r="J990" i="27"/>
  <c r="I990" i="27"/>
  <c r="J989" i="27"/>
  <c r="I989" i="27"/>
  <c r="J988" i="27"/>
  <c r="I988" i="27"/>
  <c r="J987" i="27"/>
  <c r="I987" i="27"/>
  <c r="J986" i="27"/>
  <c r="I986" i="27"/>
  <c r="J985" i="27"/>
  <c r="I985" i="27"/>
  <c r="J984" i="27"/>
  <c r="I984" i="27"/>
  <c r="I1006" i="27"/>
  <c r="J1005" i="27"/>
  <c r="I1005" i="27"/>
  <c r="J1004" i="27"/>
  <c r="I1004" i="27"/>
  <c r="J1003" i="27"/>
  <c r="I1003" i="27"/>
  <c r="J1002" i="27"/>
  <c r="I1002" i="27"/>
  <c r="J1001" i="27"/>
  <c r="I1001" i="27"/>
  <c r="J1000" i="27"/>
  <c r="I1000" i="27"/>
  <c r="J999" i="27"/>
  <c r="I999" i="27"/>
  <c r="I1021" i="27"/>
  <c r="J1020" i="27"/>
  <c r="I1020" i="27"/>
  <c r="J1019" i="27"/>
  <c r="I1019" i="27"/>
  <c r="J1018" i="27"/>
  <c r="I1018" i="27"/>
  <c r="J1017" i="27"/>
  <c r="I1017" i="27"/>
  <c r="J1016" i="27"/>
  <c r="I1016" i="27"/>
  <c r="J1015" i="27"/>
  <c r="I1015" i="27"/>
  <c r="J1014" i="27"/>
  <c r="I1014" i="27"/>
  <c r="I1036" i="27"/>
  <c r="J1035" i="27"/>
  <c r="I1035" i="27"/>
  <c r="J1034" i="27"/>
  <c r="I1034" i="27"/>
  <c r="J1033" i="27"/>
  <c r="I1033" i="27"/>
  <c r="J1032" i="27"/>
  <c r="I1032" i="27"/>
  <c r="J1031" i="27"/>
  <c r="I1031" i="27"/>
  <c r="J1030" i="27"/>
  <c r="I1030" i="27"/>
  <c r="J1029" i="27"/>
  <c r="I1029" i="27"/>
  <c r="I1051" i="27"/>
  <c r="J1050" i="27"/>
  <c r="I1050" i="27"/>
  <c r="J1049" i="27"/>
  <c r="I1049" i="27"/>
  <c r="J1048" i="27"/>
  <c r="I1048" i="27"/>
  <c r="J1047" i="27"/>
  <c r="I1047" i="27"/>
  <c r="J1046" i="27"/>
  <c r="I1046" i="27"/>
  <c r="J1045" i="27"/>
  <c r="I1045" i="27"/>
  <c r="J1044" i="27"/>
  <c r="I1044" i="27"/>
  <c r="I1066" i="27"/>
  <c r="J1065" i="27"/>
  <c r="I1065" i="27"/>
  <c r="J1064" i="27"/>
  <c r="I1064" i="27"/>
  <c r="J1063" i="27"/>
  <c r="I1063" i="27"/>
  <c r="J1062" i="27"/>
  <c r="I1062" i="27"/>
  <c r="J1061" i="27"/>
  <c r="I1061" i="27"/>
  <c r="J1060" i="27"/>
  <c r="I1060" i="27"/>
  <c r="J1059" i="27"/>
  <c r="I1059" i="27"/>
  <c r="I1081" i="27"/>
  <c r="J1080" i="27"/>
  <c r="I1080" i="27"/>
  <c r="J1079" i="27"/>
  <c r="I1079" i="27"/>
  <c r="J1078" i="27"/>
  <c r="I1078" i="27"/>
  <c r="J1077" i="27"/>
  <c r="I1077" i="27"/>
  <c r="J1076" i="27"/>
  <c r="I1076" i="27"/>
  <c r="J1075" i="27"/>
  <c r="I1075" i="27"/>
  <c r="J1074" i="27"/>
  <c r="I1074" i="27"/>
  <c r="I1096" i="27"/>
  <c r="J1095" i="27"/>
  <c r="I1095" i="27"/>
  <c r="J1094" i="27"/>
  <c r="I1094" i="27"/>
  <c r="J1093" i="27"/>
  <c r="I1093" i="27"/>
  <c r="J1092" i="27"/>
  <c r="I1092" i="27"/>
  <c r="J1091" i="27"/>
  <c r="I1091" i="27"/>
  <c r="J1090" i="27"/>
  <c r="I1090" i="27"/>
  <c r="J1089" i="27"/>
  <c r="I1089" i="27"/>
  <c r="I1111" i="27"/>
  <c r="J1110" i="27"/>
  <c r="I1110" i="27"/>
  <c r="J1109" i="27"/>
  <c r="I1109" i="27"/>
  <c r="J1108" i="27"/>
  <c r="I1108" i="27"/>
  <c r="J1107" i="27"/>
  <c r="I1107" i="27"/>
  <c r="J1106" i="27"/>
  <c r="I1106" i="27"/>
  <c r="J1105" i="27"/>
  <c r="I1105" i="27"/>
  <c r="J1104" i="27"/>
  <c r="I1104" i="27"/>
  <c r="I1126" i="27"/>
  <c r="J1125" i="27"/>
  <c r="I1125" i="27"/>
  <c r="J1124" i="27"/>
  <c r="I1124" i="27"/>
  <c r="J1123" i="27"/>
  <c r="I1123" i="27"/>
  <c r="J1122" i="27"/>
  <c r="I1122" i="27"/>
  <c r="J1121" i="27"/>
  <c r="I1121" i="27"/>
  <c r="J1120" i="27"/>
  <c r="I1120" i="27"/>
  <c r="J1119" i="27"/>
  <c r="I1119" i="27"/>
  <c r="I1141" i="27"/>
  <c r="J1140" i="27"/>
  <c r="I1140" i="27"/>
  <c r="J1139" i="27"/>
  <c r="I1139" i="27"/>
  <c r="J1138" i="27"/>
  <c r="I1138" i="27"/>
  <c r="J1137" i="27"/>
  <c r="I1137" i="27"/>
  <c r="J1136" i="27"/>
  <c r="I1136" i="27"/>
  <c r="J1135" i="27"/>
  <c r="I1135" i="27"/>
  <c r="J1134" i="27"/>
  <c r="I1134" i="27"/>
  <c r="I1156" i="27"/>
  <c r="J1155" i="27"/>
  <c r="I1155" i="27"/>
  <c r="J1154" i="27"/>
  <c r="I1154" i="27"/>
  <c r="J1153" i="27"/>
  <c r="I1153" i="27"/>
  <c r="J1152" i="27"/>
  <c r="I1152" i="27"/>
  <c r="J1151" i="27"/>
  <c r="I1151" i="27"/>
  <c r="J1150" i="27"/>
  <c r="I1150" i="27"/>
  <c r="J1149" i="27"/>
  <c r="I1149" i="27"/>
  <c r="I1171" i="27"/>
  <c r="J1170" i="27"/>
  <c r="I1170" i="27"/>
  <c r="J1169" i="27"/>
  <c r="I1169" i="27"/>
  <c r="J1168" i="27"/>
  <c r="I1168" i="27"/>
  <c r="J1167" i="27"/>
  <c r="I1167" i="27"/>
  <c r="J1166" i="27"/>
  <c r="I1166" i="27"/>
  <c r="J1165" i="27"/>
  <c r="I1165" i="27"/>
  <c r="J1164" i="27"/>
  <c r="I1164" i="27"/>
  <c r="I1186" i="27"/>
  <c r="J1185" i="27"/>
  <c r="I1185" i="27"/>
  <c r="J1184" i="27"/>
  <c r="I1184" i="27"/>
  <c r="J1183" i="27"/>
  <c r="I1183" i="27"/>
  <c r="J1182" i="27"/>
  <c r="I1182" i="27"/>
  <c r="J1181" i="27"/>
  <c r="I1181" i="27"/>
  <c r="J1180" i="27"/>
  <c r="I1180" i="27"/>
  <c r="J1179" i="27"/>
  <c r="I1179" i="27"/>
  <c r="I1201" i="27"/>
  <c r="J1200" i="27"/>
  <c r="I1200" i="27"/>
  <c r="J1199" i="27"/>
  <c r="I1199" i="27"/>
  <c r="J1198" i="27"/>
  <c r="I1198" i="27"/>
  <c r="J1197" i="27"/>
  <c r="I1197" i="27"/>
  <c r="J1196" i="27"/>
  <c r="I1196" i="27"/>
  <c r="J1195" i="27"/>
  <c r="I1195" i="27"/>
  <c r="J1194" i="27"/>
  <c r="I1194" i="27"/>
  <c r="I1216" i="27"/>
  <c r="J1215" i="27"/>
  <c r="I1215" i="27"/>
  <c r="J1214" i="27"/>
  <c r="I1214" i="27"/>
  <c r="J1213" i="27"/>
  <c r="I1213" i="27"/>
  <c r="J1212" i="27"/>
  <c r="I1212" i="27"/>
  <c r="J1211" i="27"/>
  <c r="I1211" i="27"/>
  <c r="J1210" i="27"/>
  <c r="I1210" i="27"/>
  <c r="J1209" i="27"/>
  <c r="I1209" i="27"/>
  <c r="I1231" i="27"/>
  <c r="J1230" i="27"/>
  <c r="I1230" i="27"/>
  <c r="J1229" i="27"/>
  <c r="I1229" i="27"/>
  <c r="J1228" i="27"/>
  <c r="I1228" i="27"/>
  <c r="J1227" i="27"/>
  <c r="I1227" i="27"/>
  <c r="J1226" i="27"/>
  <c r="I1226" i="27"/>
  <c r="J1225" i="27"/>
  <c r="I1225" i="27"/>
  <c r="J1224" i="27"/>
  <c r="I1224" i="27"/>
  <c r="I1246" i="27"/>
  <c r="J1245" i="27"/>
  <c r="I1245" i="27"/>
  <c r="J1244" i="27"/>
  <c r="I1244" i="27"/>
  <c r="J1243" i="27"/>
  <c r="I1243" i="27"/>
  <c r="J1242" i="27"/>
  <c r="I1242" i="27"/>
  <c r="J1241" i="27"/>
  <c r="I1241" i="27"/>
  <c r="J1240" i="27"/>
  <c r="I1240" i="27"/>
  <c r="J1239" i="27"/>
  <c r="I1239" i="27"/>
  <c r="I1261" i="27"/>
  <c r="J1260" i="27"/>
  <c r="I1260" i="27"/>
  <c r="J1259" i="27"/>
  <c r="I1259" i="27"/>
  <c r="J1258" i="27"/>
  <c r="I1258" i="27"/>
  <c r="J1257" i="27"/>
  <c r="I1257" i="27"/>
  <c r="J1256" i="27"/>
  <c r="I1256" i="27"/>
  <c r="J1255" i="27"/>
  <c r="I1255" i="27"/>
  <c r="J1254" i="27"/>
  <c r="I1254" i="27"/>
  <c r="I1276" i="27"/>
  <c r="J1275" i="27"/>
  <c r="I1275" i="27"/>
  <c r="J1274" i="27"/>
  <c r="I1274" i="27"/>
  <c r="J1273" i="27"/>
  <c r="I1273" i="27"/>
  <c r="J1272" i="27"/>
  <c r="I1272" i="27"/>
  <c r="J1271" i="27"/>
  <c r="I1271" i="27"/>
  <c r="J1270" i="27"/>
  <c r="I1270" i="27"/>
  <c r="J1269" i="27"/>
  <c r="I1269" i="27"/>
  <c r="I1291" i="27"/>
  <c r="J1290" i="27"/>
  <c r="I1290" i="27"/>
  <c r="J1289" i="27"/>
  <c r="I1289" i="27"/>
  <c r="J1288" i="27"/>
  <c r="I1288" i="27"/>
  <c r="J1287" i="27"/>
  <c r="I1287" i="27"/>
  <c r="J1286" i="27"/>
  <c r="I1286" i="27"/>
  <c r="J1285" i="27"/>
  <c r="I1285" i="27"/>
  <c r="J1284" i="27"/>
  <c r="I1284" i="27"/>
  <c r="I1306" i="27"/>
  <c r="J1305" i="27"/>
  <c r="I1305" i="27"/>
  <c r="J1304" i="27"/>
  <c r="I1304" i="27"/>
  <c r="J1303" i="27"/>
  <c r="I1303" i="27"/>
  <c r="J1302" i="27"/>
  <c r="I1302" i="27"/>
  <c r="J1301" i="27"/>
  <c r="I1301" i="27"/>
  <c r="J1300" i="27"/>
  <c r="I1300" i="27"/>
  <c r="J1299" i="27"/>
  <c r="I1299" i="27"/>
  <c r="I1321" i="27"/>
  <c r="J1320" i="27"/>
  <c r="I1320" i="27"/>
  <c r="J1319" i="27"/>
  <c r="I1319" i="27"/>
  <c r="J1318" i="27"/>
  <c r="I1318" i="27"/>
  <c r="J1317" i="27"/>
  <c r="I1317" i="27"/>
  <c r="J1316" i="27"/>
  <c r="I1316" i="27"/>
  <c r="J1315" i="27"/>
  <c r="I1315" i="27"/>
  <c r="J1314" i="27"/>
  <c r="I1314" i="27"/>
  <c r="I1336" i="27"/>
  <c r="J1335" i="27"/>
  <c r="I1335" i="27"/>
  <c r="J1334" i="27"/>
  <c r="I1334" i="27"/>
  <c r="J1333" i="27"/>
  <c r="I1333" i="27"/>
  <c r="J1332" i="27"/>
  <c r="I1332" i="27"/>
  <c r="J1331" i="27"/>
  <c r="I1331" i="27"/>
  <c r="J1330" i="27"/>
  <c r="I1330" i="27"/>
  <c r="J1329" i="27"/>
  <c r="I1329" i="27"/>
  <c r="I1351" i="27"/>
  <c r="J1350" i="27"/>
  <c r="I1350" i="27"/>
  <c r="J1349" i="27"/>
  <c r="I1349" i="27"/>
  <c r="J1348" i="27"/>
  <c r="I1348" i="27"/>
  <c r="J1347" i="27"/>
  <c r="I1347" i="27"/>
  <c r="J1346" i="27"/>
  <c r="I1346" i="27"/>
  <c r="J1345" i="27"/>
  <c r="I1345" i="27"/>
  <c r="J1344" i="27"/>
  <c r="I1344" i="27"/>
  <c r="I1366" i="27"/>
  <c r="J1365" i="27"/>
  <c r="I1365" i="27"/>
  <c r="J1364" i="27"/>
  <c r="I1364" i="27"/>
  <c r="J1363" i="27"/>
  <c r="I1363" i="27"/>
  <c r="J1362" i="27"/>
  <c r="I1362" i="27"/>
  <c r="J1361" i="27"/>
  <c r="I1361" i="27"/>
  <c r="J1360" i="27"/>
  <c r="I1360" i="27"/>
  <c r="J1359" i="27"/>
  <c r="I1359" i="27"/>
  <c r="I1381" i="27"/>
  <c r="J1380" i="27"/>
  <c r="I1380" i="27"/>
  <c r="J1379" i="27"/>
  <c r="I1379" i="27"/>
  <c r="J1378" i="27"/>
  <c r="I1378" i="27"/>
  <c r="J1377" i="27"/>
  <c r="I1377" i="27"/>
  <c r="J1376" i="27"/>
  <c r="I1376" i="27"/>
  <c r="J1375" i="27"/>
  <c r="I1375" i="27"/>
  <c r="J1374" i="27"/>
  <c r="I1374" i="27"/>
  <c r="I1396" i="27"/>
  <c r="J1395" i="27"/>
  <c r="I1395" i="27"/>
  <c r="J1394" i="27"/>
  <c r="I1394" i="27"/>
  <c r="J1393" i="27"/>
  <c r="I1393" i="27"/>
  <c r="J1392" i="27"/>
  <c r="I1392" i="27"/>
  <c r="J1391" i="27"/>
  <c r="I1391" i="27"/>
  <c r="J1390" i="27"/>
  <c r="I1390" i="27"/>
  <c r="J1389" i="27"/>
  <c r="I1389" i="27"/>
  <c r="I1411" i="27"/>
  <c r="J1410" i="27"/>
  <c r="I1410" i="27"/>
  <c r="J1409" i="27"/>
  <c r="I1409" i="27"/>
  <c r="J1408" i="27"/>
  <c r="I1408" i="27"/>
  <c r="J1407" i="27"/>
  <c r="I1407" i="27"/>
  <c r="J1406" i="27"/>
  <c r="I1406" i="27"/>
  <c r="J1405" i="27"/>
  <c r="I1405" i="27"/>
  <c r="J1404" i="27"/>
  <c r="I1404" i="27"/>
  <c r="I1426" i="27"/>
  <c r="J1425" i="27"/>
  <c r="I1425" i="27"/>
  <c r="J1424" i="27"/>
  <c r="I1424" i="27"/>
  <c r="J1423" i="27"/>
  <c r="I1423" i="27"/>
  <c r="J1422" i="27"/>
  <c r="I1422" i="27"/>
  <c r="J1421" i="27"/>
  <c r="I1421" i="27"/>
  <c r="J1420" i="27"/>
  <c r="I1420" i="27"/>
  <c r="J1419" i="27"/>
  <c r="I1419" i="27"/>
  <c r="I1441" i="27"/>
  <c r="J1440" i="27"/>
  <c r="I1440" i="27"/>
  <c r="J1439" i="27"/>
  <c r="I1439" i="27"/>
  <c r="J1438" i="27"/>
  <c r="I1438" i="27"/>
  <c r="J1437" i="27"/>
  <c r="I1437" i="27"/>
  <c r="J1436" i="27"/>
  <c r="I1436" i="27"/>
  <c r="J1435" i="27"/>
  <c r="I1435" i="27"/>
  <c r="J1434" i="27"/>
  <c r="I1434" i="27"/>
  <c r="I1456" i="27"/>
  <c r="J1455" i="27"/>
  <c r="I1455" i="27"/>
  <c r="J1454" i="27"/>
  <c r="I1454" i="27"/>
  <c r="J1453" i="27"/>
  <c r="I1453" i="27"/>
  <c r="J1452" i="27"/>
  <c r="I1452" i="27"/>
  <c r="J1451" i="27"/>
  <c r="I1451" i="27"/>
  <c r="J1450" i="27"/>
  <c r="I1450" i="27"/>
  <c r="J1449" i="27"/>
  <c r="I1449" i="27"/>
  <c r="I1471" i="27"/>
  <c r="J1470" i="27"/>
  <c r="I1470" i="27"/>
  <c r="J1469" i="27"/>
  <c r="I1469" i="27"/>
  <c r="J1468" i="27"/>
  <c r="I1468" i="27"/>
  <c r="J1467" i="27"/>
  <c r="I1467" i="27"/>
  <c r="J1466" i="27"/>
  <c r="I1466" i="27"/>
  <c r="J1465" i="27"/>
  <c r="I1465" i="27"/>
  <c r="J1464" i="27"/>
  <c r="I1464" i="27"/>
  <c r="I1486" i="27"/>
  <c r="J1485" i="27"/>
  <c r="I1485" i="27"/>
  <c r="J1484" i="27"/>
  <c r="I1484" i="27"/>
  <c r="J1483" i="27"/>
  <c r="I1483" i="27"/>
  <c r="J1482" i="27"/>
  <c r="I1482" i="27"/>
  <c r="J1481" i="27"/>
  <c r="I1481" i="27"/>
  <c r="J1480" i="27"/>
  <c r="I1480" i="27"/>
  <c r="J1479" i="27"/>
  <c r="I1479" i="27"/>
  <c r="I1501" i="27"/>
  <c r="J1500" i="27"/>
  <c r="I1500" i="27"/>
  <c r="J1499" i="27"/>
  <c r="I1499" i="27"/>
  <c r="J1498" i="27"/>
  <c r="I1498" i="27"/>
  <c r="J1497" i="27"/>
  <c r="I1497" i="27"/>
  <c r="J1496" i="27"/>
  <c r="I1496" i="27"/>
  <c r="J1495" i="27"/>
  <c r="I1495" i="27"/>
  <c r="J1494" i="27"/>
  <c r="I1494" i="27"/>
  <c r="I1516" i="27"/>
  <c r="J1515" i="27"/>
  <c r="I1515" i="27"/>
  <c r="J1514" i="27"/>
  <c r="I1514" i="27"/>
  <c r="J1513" i="27"/>
  <c r="I1513" i="27"/>
  <c r="J1512" i="27"/>
  <c r="I1512" i="27"/>
  <c r="J1511" i="27"/>
  <c r="I1511" i="27"/>
  <c r="J1510" i="27"/>
  <c r="I1510" i="27"/>
  <c r="J1509" i="27"/>
  <c r="I1509" i="27"/>
  <c r="I1531" i="27"/>
  <c r="J1530" i="27"/>
  <c r="I1530" i="27"/>
  <c r="J1529" i="27"/>
  <c r="I1529" i="27"/>
  <c r="J1528" i="27"/>
  <c r="I1528" i="27"/>
  <c r="J1527" i="27"/>
  <c r="I1527" i="27"/>
  <c r="J1526" i="27"/>
  <c r="I1526" i="27"/>
  <c r="J1525" i="27"/>
  <c r="I1525" i="27"/>
  <c r="J1524" i="27"/>
  <c r="I1524" i="27"/>
  <c r="I1546" i="27"/>
  <c r="J1545" i="27"/>
  <c r="I1545" i="27"/>
  <c r="J1544" i="27"/>
  <c r="I1544" i="27"/>
  <c r="J1543" i="27"/>
  <c r="I1543" i="27"/>
  <c r="J1542" i="27"/>
  <c r="I1542" i="27"/>
  <c r="J1541" i="27"/>
  <c r="I1541" i="27"/>
  <c r="J1540" i="27"/>
  <c r="I1540" i="27"/>
  <c r="J1539" i="27"/>
  <c r="I1539" i="27"/>
  <c r="I1561" i="27"/>
  <c r="J1560" i="27"/>
  <c r="I1560" i="27"/>
  <c r="J1559" i="27"/>
  <c r="I1559" i="27"/>
  <c r="J1558" i="27"/>
  <c r="I1558" i="27"/>
  <c r="J1557" i="27"/>
  <c r="I1557" i="27"/>
  <c r="J1556" i="27"/>
  <c r="I1556" i="27"/>
  <c r="J1555" i="27"/>
  <c r="I1555" i="27"/>
  <c r="J1554" i="27"/>
  <c r="I1554" i="27"/>
  <c r="I1576" i="27"/>
  <c r="J1575" i="27"/>
  <c r="I1575" i="27"/>
  <c r="J1574" i="27"/>
  <c r="I1574" i="27"/>
  <c r="J1573" i="27"/>
  <c r="I1573" i="27"/>
  <c r="J1572" i="27"/>
  <c r="I1572" i="27"/>
  <c r="J1571" i="27"/>
  <c r="I1571" i="27"/>
  <c r="J1570" i="27"/>
  <c r="I1570" i="27"/>
  <c r="J1569" i="27"/>
  <c r="I1569" i="27"/>
  <c r="I1591" i="27"/>
  <c r="J1590" i="27"/>
  <c r="I1590" i="27"/>
  <c r="J1589" i="27"/>
  <c r="I1589" i="27"/>
  <c r="J1588" i="27"/>
  <c r="I1588" i="27"/>
  <c r="J1587" i="27"/>
  <c r="I1587" i="27"/>
  <c r="J1586" i="27"/>
  <c r="I1586" i="27"/>
  <c r="J1585" i="27"/>
  <c r="I1585" i="27"/>
  <c r="J1584" i="27"/>
  <c r="I1584" i="27"/>
  <c r="I1606" i="27"/>
  <c r="J1605" i="27"/>
  <c r="I1605" i="27"/>
  <c r="J1604" i="27"/>
  <c r="I1604" i="27"/>
  <c r="J1603" i="27"/>
  <c r="I1603" i="27"/>
  <c r="J1602" i="27"/>
  <c r="I1602" i="27"/>
  <c r="J1601" i="27"/>
  <c r="I1601" i="27"/>
  <c r="J1600" i="27"/>
  <c r="I1600" i="27"/>
  <c r="J1599" i="27"/>
  <c r="I1599" i="27"/>
  <c r="I1621" i="27"/>
  <c r="J1620" i="27"/>
  <c r="I1620" i="27"/>
  <c r="J1619" i="27"/>
  <c r="I1619" i="27"/>
  <c r="J1618" i="27"/>
  <c r="I1618" i="27"/>
  <c r="J1617" i="27"/>
  <c r="I1617" i="27"/>
  <c r="J1616" i="27"/>
  <c r="I1616" i="27"/>
  <c r="J1615" i="27"/>
  <c r="I1615" i="27"/>
  <c r="J1614" i="27"/>
  <c r="I1614" i="27"/>
  <c r="I1636" i="27"/>
  <c r="J1635" i="27"/>
  <c r="I1635" i="27"/>
  <c r="J1634" i="27"/>
  <c r="I1634" i="27"/>
  <c r="J1633" i="27"/>
  <c r="I1633" i="27"/>
  <c r="J1632" i="27"/>
  <c r="I1632" i="27"/>
  <c r="J1631" i="27"/>
  <c r="I1631" i="27"/>
  <c r="J1630" i="27"/>
  <c r="I1630" i="27"/>
  <c r="J1629" i="27"/>
  <c r="I1629" i="27"/>
  <c r="I1651" i="27"/>
  <c r="J1650" i="27"/>
  <c r="I1650" i="27"/>
  <c r="J1649" i="27"/>
  <c r="I1649" i="27"/>
  <c r="J1648" i="27"/>
  <c r="I1648" i="27"/>
  <c r="J1647" i="27"/>
  <c r="I1647" i="27"/>
  <c r="J1646" i="27"/>
  <c r="I1646" i="27"/>
  <c r="J1645" i="27"/>
  <c r="I1645" i="27"/>
  <c r="J1644" i="27"/>
  <c r="I1644" i="27"/>
  <c r="I1666" i="27"/>
  <c r="J1665" i="27"/>
  <c r="I1665" i="27"/>
  <c r="J1664" i="27"/>
  <c r="I1664" i="27"/>
  <c r="J1663" i="27"/>
  <c r="I1663" i="27"/>
  <c r="J1662" i="27"/>
  <c r="I1662" i="27"/>
  <c r="J1661" i="27"/>
  <c r="I1661" i="27"/>
  <c r="J1660" i="27"/>
  <c r="I1660" i="27"/>
  <c r="J1659" i="27"/>
  <c r="I1659" i="27"/>
  <c r="I1681" i="27"/>
  <c r="J1680" i="27"/>
  <c r="I1680" i="27"/>
  <c r="J1679" i="27"/>
  <c r="I1679" i="27"/>
  <c r="J1678" i="27"/>
  <c r="I1678" i="27"/>
  <c r="J1677" i="27"/>
  <c r="I1677" i="27"/>
  <c r="J1676" i="27"/>
  <c r="I1676" i="27"/>
  <c r="J1675" i="27"/>
  <c r="I1675" i="27"/>
  <c r="J1674" i="27"/>
  <c r="I1674" i="27"/>
  <c r="I1696" i="27"/>
  <c r="J1695" i="27"/>
  <c r="I1695" i="27"/>
  <c r="J1694" i="27"/>
  <c r="I1694" i="27"/>
  <c r="J1693" i="27"/>
  <c r="I1693" i="27"/>
  <c r="J1692" i="27"/>
  <c r="I1692" i="27"/>
  <c r="J1691" i="27"/>
  <c r="I1691" i="27"/>
  <c r="J1690" i="27"/>
  <c r="I1690" i="27"/>
  <c r="J1689" i="27"/>
  <c r="I1689" i="27"/>
  <c r="I1711" i="27"/>
  <c r="J1710" i="27"/>
  <c r="I1710" i="27"/>
  <c r="J1709" i="27"/>
  <c r="I1709" i="27"/>
  <c r="J1708" i="27"/>
  <c r="I1708" i="27"/>
  <c r="J1707" i="27"/>
  <c r="I1707" i="27"/>
  <c r="J1706" i="27"/>
  <c r="I1706" i="27"/>
  <c r="J1705" i="27"/>
  <c r="I1705" i="27"/>
  <c r="J1704" i="27"/>
  <c r="I1704" i="27"/>
  <c r="I1726" i="27"/>
  <c r="J1725" i="27"/>
  <c r="I1725" i="27"/>
  <c r="J1724" i="27"/>
  <c r="I1724" i="27"/>
  <c r="J1723" i="27"/>
  <c r="I1723" i="27"/>
  <c r="J1722" i="27"/>
  <c r="I1722" i="27"/>
  <c r="J1721" i="27"/>
  <c r="I1721" i="27"/>
  <c r="J1720" i="27"/>
  <c r="I1720" i="27"/>
  <c r="J1719" i="27"/>
  <c r="I1719" i="27"/>
  <c r="I1741" i="27"/>
  <c r="J1740" i="27"/>
  <c r="I1740" i="27"/>
  <c r="J1739" i="27"/>
  <c r="I1739" i="27"/>
  <c r="J1738" i="27"/>
  <c r="I1738" i="27"/>
  <c r="J1737" i="27"/>
  <c r="I1737" i="27"/>
  <c r="J1736" i="27"/>
  <c r="I1736" i="27"/>
  <c r="J1735" i="27"/>
  <c r="I1735" i="27"/>
  <c r="J1734" i="27"/>
  <c r="I1734" i="27"/>
  <c r="I1756" i="27"/>
  <c r="J1755" i="27"/>
  <c r="I1755" i="27"/>
  <c r="J1754" i="27"/>
  <c r="I1754" i="27"/>
  <c r="J1753" i="27"/>
  <c r="I1753" i="27"/>
  <c r="J1752" i="27"/>
  <c r="I1752" i="27"/>
  <c r="J1751" i="27"/>
  <c r="I1751" i="27"/>
  <c r="J1750" i="27"/>
  <c r="I1750" i="27"/>
  <c r="J1749" i="27"/>
  <c r="I1749" i="27"/>
  <c r="I1771" i="27"/>
  <c r="J1770" i="27"/>
  <c r="I1770" i="27"/>
  <c r="J1769" i="27"/>
  <c r="I1769" i="27"/>
  <c r="J1768" i="27"/>
  <c r="I1768" i="27"/>
  <c r="J1767" i="27"/>
  <c r="I1767" i="27"/>
  <c r="J1766" i="27"/>
  <c r="I1766" i="27"/>
  <c r="J1765" i="27"/>
  <c r="I1765" i="27"/>
  <c r="J1764" i="27"/>
  <c r="I1764" i="27"/>
  <c r="I1786" i="27"/>
  <c r="J1785" i="27"/>
  <c r="I1785" i="27"/>
  <c r="J1784" i="27"/>
  <c r="I1784" i="27"/>
  <c r="J1783" i="27"/>
  <c r="I1783" i="27"/>
  <c r="J1782" i="27"/>
  <c r="I1782" i="27"/>
  <c r="J1781" i="27"/>
  <c r="I1781" i="27"/>
  <c r="J1780" i="27"/>
  <c r="I1780" i="27"/>
  <c r="J1779" i="27"/>
  <c r="I1779" i="27"/>
  <c r="I1801" i="27"/>
  <c r="J1800" i="27"/>
  <c r="I1800" i="27"/>
  <c r="J1799" i="27"/>
  <c r="I1799" i="27"/>
  <c r="J1798" i="27"/>
  <c r="I1798" i="27"/>
  <c r="J1797" i="27"/>
  <c r="I1797" i="27"/>
  <c r="J1796" i="27"/>
  <c r="I1796" i="27"/>
  <c r="J1795" i="27"/>
  <c r="I1795" i="27"/>
  <c r="J1794" i="27"/>
  <c r="I1794" i="27"/>
  <c r="I1816" i="27"/>
  <c r="J1815" i="27"/>
  <c r="I1815" i="27"/>
  <c r="J1814" i="27"/>
  <c r="I1814" i="27"/>
  <c r="J1813" i="27"/>
  <c r="I1813" i="27"/>
  <c r="J1812" i="27"/>
  <c r="I1812" i="27"/>
  <c r="J1811" i="27"/>
  <c r="I1811" i="27"/>
  <c r="J1810" i="27"/>
  <c r="I1810" i="27"/>
  <c r="J1809" i="27"/>
  <c r="I1809" i="27"/>
  <c r="I1831" i="27"/>
  <c r="J1830" i="27"/>
  <c r="I1830" i="27"/>
  <c r="J1829" i="27"/>
  <c r="I1829" i="27"/>
  <c r="J1828" i="27"/>
  <c r="I1828" i="27"/>
  <c r="J1827" i="27"/>
  <c r="I1827" i="27"/>
  <c r="J1826" i="27"/>
  <c r="I1826" i="27"/>
  <c r="J1825" i="27"/>
  <c r="I1825" i="27"/>
  <c r="J1824" i="27"/>
  <c r="I1824" i="27"/>
  <c r="I1846" i="27"/>
  <c r="J1845" i="27"/>
  <c r="I1845" i="27"/>
  <c r="J1844" i="27"/>
  <c r="I1844" i="27"/>
  <c r="J1843" i="27"/>
  <c r="I1843" i="27"/>
  <c r="J1842" i="27"/>
  <c r="I1842" i="27"/>
  <c r="J1841" i="27"/>
  <c r="I1841" i="27"/>
  <c r="J1840" i="27"/>
  <c r="I1840" i="27"/>
  <c r="J1839" i="27"/>
  <c r="I1839" i="27"/>
  <c r="I1861" i="27"/>
  <c r="J1860" i="27"/>
  <c r="I1860" i="27"/>
  <c r="J1859" i="27"/>
  <c r="I1859" i="27"/>
  <c r="J1858" i="27"/>
  <c r="I1858" i="27"/>
  <c r="J1857" i="27"/>
  <c r="I1857" i="27"/>
  <c r="J1856" i="27"/>
  <c r="I1856" i="27"/>
  <c r="J1855" i="27"/>
  <c r="I1855" i="27"/>
  <c r="J1854" i="27"/>
  <c r="I1854" i="27"/>
  <c r="I1876" i="27"/>
  <c r="J1875" i="27"/>
  <c r="I1875" i="27"/>
  <c r="J1874" i="27"/>
  <c r="I1874" i="27"/>
  <c r="J1873" i="27"/>
  <c r="I1873" i="27"/>
  <c r="J1872" i="27"/>
  <c r="I1872" i="27"/>
  <c r="J1871" i="27"/>
  <c r="I1871" i="27"/>
  <c r="J1870" i="27"/>
  <c r="I1870" i="27"/>
  <c r="J1869" i="27"/>
  <c r="I1869" i="27"/>
  <c r="I1891" i="27"/>
  <c r="J1890" i="27"/>
  <c r="I1890" i="27"/>
  <c r="J1889" i="27"/>
  <c r="I1889" i="27"/>
  <c r="J1888" i="27"/>
  <c r="I1888" i="27"/>
  <c r="J1887" i="27"/>
  <c r="I1887" i="27"/>
  <c r="J1886" i="27"/>
  <c r="I1886" i="27"/>
  <c r="J1885" i="27"/>
  <c r="I1885" i="27"/>
  <c r="J1884" i="27"/>
  <c r="I1884" i="27"/>
  <c r="I1906" i="27"/>
  <c r="J1905" i="27"/>
  <c r="I1905" i="27"/>
  <c r="J1904" i="27"/>
  <c r="I1904" i="27"/>
  <c r="J1903" i="27"/>
  <c r="I1903" i="27"/>
  <c r="J1902" i="27"/>
  <c r="I1902" i="27"/>
  <c r="J1901" i="27"/>
  <c r="I1901" i="27"/>
  <c r="J1900" i="27"/>
  <c r="I1900" i="27"/>
  <c r="J1899" i="27"/>
  <c r="I1899" i="27"/>
  <c r="I1921" i="27"/>
  <c r="J1920" i="27"/>
  <c r="I1920" i="27"/>
  <c r="J1919" i="27"/>
  <c r="I1919" i="27"/>
  <c r="J1918" i="27"/>
  <c r="I1918" i="27"/>
  <c r="J1917" i="27"/>
  <c r="I1917" i="27"/>
  <c r="J1916" i="27"/>
  <c r="I1916" i="27"/>
  <c r="J1915" i="27"/>
  <c r="I1915" i="27"/>
  <c r="J1914" i="27"/>
  <c r="I1914" i="27"/>
  <c r="I1936" i="27"/>
  <c r="J1935" i="27"/>
  <c r="I1935" i="27"/>
  <c r="J1934" i="27"/>
  <c r="I1934" i="27"/>
  <c r="J1933" i="27"/>
  <c r="I1933" i="27"/>
  <c r="J1932" i="27"/>
  <c r="I1932" i="27"/>
  <c r="J1931" i="27"/>
  <c r="I1931" i="27"/>
  <c r="J1930" i="27"/>
  <c r="I1930" i="27"/>
  <c r="J1929" i="27"/>
  <c r="I1929" i="27"/>
  <c r="I1951" i="27"/>
  <c r="J1950" i="27"/>
  <c r="I1950" i="27"/>
  <c r="J1949" i="27"/>
  <c r="I1949" i="27"/>
  <c r="J1948" i="27"/>
  <c r="I1948" i="27"/>
  <c r="J1947" i="27"/>
  <c r="I1947" i="27"/>
  <c r="J1946" i="27"/>
  <c r="I1946" i="27"/>
  <c r="J1945" i="27"/>
  <c r="I1945" i="27"/>
  <c r="J1944" i="27"/>
  <c r="I1944" i="27"/>
  <c r="I1966" i="27"/>
  <c r="J1965" i="27"/>
  <c r="I1965" i="27"/>
  <c r="J1964" i="27"/>
  <c r="I1964" i="27"/>
  <c r="J1963" i="27"/>
  <c r="I1963" i="27"/>
  <c r="J1962" i="27"/>
  <c r="I1962" i="27"/>
  <c r="J1961" i="27"/>
  <c r="I1961" i="27"/>
  <c r="J1960" i="27"/>
  <c r="I1960" i="27"/>
  <c r="J1959" i="27"/>
  <c r="I1959" i="27"/>
  <c r="I1981" i="27"/>
  <c r="J1980" i="27"/>
  <c r="I1980" i="27"/>
  <c r="J1979" i="27"/>
  <c r="I1979" i="27"/>
  <c r="J1978" i="27"/>
  <c r="I1978" i="27"/>
  <c r="J1977" i="27"/>
  <c r="I1977" i="27"/>
  <c r="J1976" i="27"/>
  <c r="I1976" i="27"/>
  <c r="J1975" i="27"/>
  <c r="I1975" i="27"/>
  <c r="J1974" i="27"/>
  <c r="I1974" i="27"/>
  <c r="I1996" i="27"/>
  <c r="J1995" i="27"/>
  <c r="I1995" i="27"/>
  <c r="J1994" i="27"/>
  <c r="I1994" i="27"/>
  <c r="J1993" i="27"/>
  <c r="I1993" i="27"/>
  <c r="J1992" i="27"/>
  <c r="I1992" i="27"/>
  <c r="J1991" i="27"/>
  <c r="I1991" i="27"/>
  <c r="J1990" i="27"/>
  <c r="I1990" i="27"/>
  <c r="J1989" i="27"/>
  <c r="I1989" i="27"/>
  <c r="I2011" i="27"/>
  <c r="J2010" i="27"/>
  <c r="I2010" i="27"/>
  <c r="J2009" i="27"/>
  <c r="I2009" i="27"/>
  <c r="J2008" i="27"/>
  <c r="I2008" i="27"/>
  <c r="J2007" i="27"/>
  <c r="I2007" i="27"/>
  <c r="J2006" i="27"/>
  <c r="I2006" i="27"/>
  <c r="J2005" i="27"/>
  <c r="I2005" i="27"/>
  <c r="J2004" i="27"/>
  <c r="I2004" i="27"/>
  <c r="I2026" i="27"/>
  <c r="J2025" i="27"/>
  <c r="I2025" i="27"/>
  <c r="J2024" i="27"/>
  <c r="I2024" i="27"/>
  <c r="J2023" i="27"/>
  <c r="I2023" i="27"/>
  <c r="J2022" i="27"/>
  <c r="I2022" i="27"/>
  <c r="J2021" i="27"/>
  <c r="I2021" i="27"/>
  <c r="J2020" i="27"/>
  <c r="I2020" i="27"/>
  <c r="J2019" i="27"/>
  <c r="I2019" i="27"/>
  <c r="I2041" i="27"/>
  <c r="J2040" i="27"/>
  <c r="I2040" i="27"/>
  <c r="J2039" i="27"/>
  <c r="I2039" i="27"/>
  <c r="J2038" i="27"/>
  <c r="I2038" i="27"/>
  <c r="J2037" i="27"/>
  <c r="I2037" i="27"/>
  <c r="J2036" i="27"/>
  <c r="I2036" i="27"/>
  <c r="J2035" i="27"/>
  <c r="I2035" i="27"/>
  <c r="J2034" i="27"/>
  <c r="I2034" i="27"/>
  <c r="I2056" i="27"/>
  <c r="J2055" i="27"/>
  <c r="I2055" i="27"/>
  <c r="J2054" i="27"/>
  <c r="I2054" i="27"/>
  <c r="J2053" i="27"/>
  <c r="I2053" i="27"/>
  <c r="J2052" i="27"/>
  <c r="I2052" i="27"/>
  <c r="J2051" i="27"/>
  <c r="I2051" i="27"/>
  <c r="J2050" i="27"/>
  <c r="I2050" i="27"/>
  <c r="J2049" i="27"/>
  <c r="I2049" i="27"/>
  <c r="I2071" i="27"/>
  <c r="J2070" i="27"/>
  <c r="I2070" i="27"/>
  <c r="J2069" i="27"/>
  <c r="I2069" i="27"/>
  <c r="J2068" i="27"/>
  <c r="I2068" i="27"/>
  <c r="J2067" i="27"/>
  <c r="I2067" i="27"/>
  <c r="J2066" i="27"/>
  <c r="I2066" i="27"/>
  <c r="J2065" i="27"/>
  <c r="I2065" i="27"/>
  <c r="J2064" i="27"/>
  <c r="I2064" i="27"/>
  <c r="I2086" i="27"/>
  <c r="J2085" i="27"/>
  <c r="I2085" i="27"/>
  <c r="J2084" i="27"/>
  <c r="I2084" i="27"/>
  <c r="J2083" i="27"/>
  <c r="I2083" i="27"/>
  <c r="J2082" i="27"/>
  <c r="I2082" i="27"/>
  <c r="J2081" i="27"/>
  <c r="I2081" i="27"/>
  <c r="J2080" i="27"/>
  <c r="I2080" i="27"/>
  <c r="J2079" i="27"/>
  <c r="I2079" i="27"/>
  <c r="I2101" i="27"/>
  <c r="J2100" i="27"/>
  <c r="I2100" i="27"/>
  <c r="J2099" i="27"/>
  <c r="I2099" i="27"/>
  <c r="J2098" i="27"/>
  <c r="I2098" i="27"/>
  <c r="J2097" i="27"/>
  <c r="I2097" i="27"/>
  <c r="J2096" i="27"/>
  <c r="I2096" i="27"/>
  <c r="J2095" i="27"/>
  <c r="I2095" i="27"/>
  <c r="J2094" i="27"/>
  <c r="I2094" i="27"/>
  <c r="I2116" i="27"/>
  <c r="J2115" i="27"/>
  <c r="I2115" i="27"/>
  <c r="J2114" i="27"/>
  <c r="I2114" i="27"/>
  <c r="J2113" i="27"/>
  <c r="I2113" i="27"/>
  <c r="J2112" i="27"/>
  <c r="I2112" i="27"/>
  <c r="J2111" i="27"/>
  <c r="I2111" i="27"/>
  <c r="J2110" i="27"/>
  <c r="I2110" i="27"/>
  <c r="J2109" i="27"/>
  <c r="I2109" i="27"/>
  <c r="I2131" i="27"/>
  <c r="J2130" i="27"/>
  <c r="I2130" i="27"/>
  <c r="J2129" i="27"/>
  <c r="I2129" i="27"/>
  <c r="J2128" i="27"/>
  <c r="I2128" i="27"/>
  <c r="J2127" i="27"/>
  <c r="I2127" i="27"/>
  <c r="J2126" i="27"/>
  <c r="I2126" i="27"/>
  <c r="J2125" i="27"/>
  <c r="I2125" i="27"/>
  <c r="J2124" i="27"/>
  <c r="I2124" i="27"/>
  <c r="I2146" i="27"/>
  <c r="J2145" i="27"/>
  <c r="I2145" i="27"/>
  <c r="J2144" i="27"/>
  <c r="I2144" i="27"/>
  <c r="J2143" i="27"/>
  <c r="I2143" i="27"/>
  <c r="J2142" i="27"/>
  <c r="I2142" i="27"/>
  <c r="J2141" i="27"/>
  <c r="I2141" i="27"/>
  <c r="J2140" i="27"/>
  <c r="I2140" i="27"/>
  <c r="J2139" i="27"/>
  <c r="I2139" i="27"/>
  <c r="I2161" i="27"/>
  <c r="J2160" i="27"/>
  <c r="I2160" i="27"/>
  <c r="J2159" i="27"/>
  <c r="I2159" i="27"/>
  <c r="J2158" i="27"/>
  <c r="I2158" i="27"/>
  <c r="J2157" i="27"/>
  <c r="I2157" i="27"/>
  <c r="J2156" i="27"/>
  <c r="I2156" i="27"/>
  <c r="J2155" i="27"/>
  <c r="I2155" i="27"/>
  <c r="J2154" i="27"/>
  <c r="I2154" i="27"/>
  <c r="I2176" i="27"/>
  <c r="J2175" i="27"/>
  <c r="I2175" i="27"/>
  <c r="J2174" i="27"/>
  <c r="I2174" i="27"/>
  <c r="J2173" i="27"/>
  <c r="I2173" i="27"/>
  <c r="J2172" i="27"/>
  <c r="I2172" i="27"/>
  <c r="J2171" i="27"/>
  <c r="I2171" i="27"/>
  <c r="J2170" i="27"/>
  <c r="I2170" i="27"/>
  <c r="J2169" i="27"/>
  <c r="I2169" i="27"/>
  <c r="I2191" i="27"/>
  <c r="J2190" i="27"/>
  <c r="I2190" i="27"/>
  <c r="J2189" i="27"/>
  <c r="I2189" i="27"/>
  <c r="J2188" i="27"/>
  <c r="I2188" i="27"/>
  <c r="J2187" i="27"/>
  <c r="I2187" i="27"/>
  <c r="J2186" i="27"/>
  <c r="I2186" i="27"/>
  <c r="J2185" i="27"/>
  <c r="I2185" i="27"/>
  <c r="J2184" i="27"/>
  <c r="I2184" i="27"/>
  <c r="I2206" i="27"/>
  <c r="J2205" i="27"/>
  <c r="I2205" i="27"/>
  <c r="J2204" i="27"/>
  <c r="I2204" i="27"/>
  <c r="J2203" i="27"/>
  <c r="I2203" i="27"/>
  <c r="J2202" i="27"/>
  <c r="I2202" i="27"/>
  <c r="J2201" i="27"/>
  <c r="I2201" i="27"/>
  <c r="J2200" i="27"/>
  <c r="I2200" i="27"/>
  <c r="J2199" i="27"/>
  <c r="I2199" i="27"/>
  <c r="I2221" i="27"/>
  <c r="J2220" i="27"/>
  <c r="I2220" i="27"/>
  <c r="J2219" i="27"/>
  <c r="I2219" i="27"/>
  <c r="J2218" i="27"/>
  <c r="I2218" i="27"/>
  <c r="J2217" i="27"/>
  <c r="I2217" i="27"/>
  <c r="J2216" i="27"/>
  <c r="I2216" i="27"/>
  <c r="J2215" i="27"/>
  <c r="I2215" i="27"/>
  <c r="J2214" i="27"/>
  <c r="I2214" i="27"/>
  <c r="I2236" i="27"/>
  <c r="J2235" i="27"/>
  <c r="I2235" i="27"/>
  <c r="J2234" i="27"/>
  <c r="I2234" i="27"/>
  <c r="J2233" i="27"/>
  <c r="I2233" i="27"/>
  <c r="J2232" i="27"/>
  <c r="I2232" i="27"/>
  <c r="J2231" i="27"/>
  <c r="I2231" i="27"/>
  <c r="J2230" i="27"/>
  <c r="I2230" i="27"/>
  <c r="J2229" i="27"/>
  <c r="I2229" i="27"/>
  <c r="I2251" i="27"/>
  <c r="J2250" i="27"/>
  <c r="I2250" i="27"/>
  <c r="J2249" i="27"/>
  <c r="I2249" i="27"/>
  <c r="J2248" i="27"/>
  <c r="I2248" i="27"/>
  <c r="J2247" i="27"/>
  <c r="I2247" i="27"/>
  <c r="J2246" i="27"/>
  <c r="I2246" i="27"/>
  <c r="J2245" i="27"/>
  <c r="I2245" i="27"/>
  <c r="J2244" i="27"/>
  <c r="I2244" i="27"/>
  <c r="I2266" i="27"/>
  <c r="J2265" i="27"/>
  <c r="I2265" i="27"/>
  <c r="J2264" i="27"/>
  <c r="I2264" i="27"/>
  <c r="J2263" i="27"/>
  <c r="I2263" i="27"/>
  <c r="J2262" i="27"/>
  <c r="I2262" i="27"/>
  <c r="J2261" i="27"/>
  <c r="I2261" i="27"/>
  <c r="J2260" i="27"/>
  <c r="I2260" i="27"/>
  <c r="J2259" i="27"/>
  <c r="I2259" i="27"/>
  <c r="I2281" i="27"/>
  <c r="J2280" i="27"/>
  <c r="I2280" i="27"/>
  <c r="J2279" i="27"/>
  <c r="I2279" i="27"/>
  <c r="J2278" i="27"/>
  <c r="I2278" i="27"/>
  <c r="J2277" i="27"/>
  <c r="I2277" i="27"/>
  <c r="J2276" i="27"/>
  <c r="I2276" i="27"/>
  <c r="J2275" i="27"/>
  <c r="I2275" i="27"/>
  <c r="J2274" i="27"/>
  <c r="I2274" i="27"/>
  <c r="I2296" i="27"/>
  <c r="J2295" i="27"/>
  <c r="I2295" i="27"/>
  <c r="J2294" i="27"/>
  <c r="I2294" i="27"/>
  <c r="J2293" i="27"/>
  <c r="I2293" i="27"/>
  <c r="J2292" i="27"/>
  <c r="I2292" i="27"/>
  <c r="J2291" i="27"/>
  <c r="I2291" i="27"/>
  <c r="J2290" i="27"/>
  <c r="I2290" i="27"/>
  <c r="J2289" i="27"/>
  <c r="I2289" i="27"/>
  <c r="I2311" i="27"/>
  <c r="J2310" i="27"/>
  <c r="I2310" i="27"/>
  <c r="J2309" i="27"/>
  <c r="I2309" i="27"/>
  <c r="J2308" i="27"/>
  <c r="I2308" i="27"/>
  <c r="J2307" i="27"/>
  <c r="I2307" i="27"/>
  <c r="J2306" i="27"/>
  <c r="I2306" i="27"/>
  <c r="J2305" i="27"/>
  <c r="I2305" i="27"/>
  <c r="J2304" i="27"/>
  <c r="I2304" i="27"/>
  <c r="I2326" i="27"/>
  <c r="J2325" i="27"/>
  <c r="I2325" i="27"/>
  <c r="J2324" i="27"/>
  <c r="I2324" i="27"/>
  <c r="J2323" i="27"/>
  <c r="I2323" i="27"/>
  <c r="J2322" i="27"/>
  <c r="I2322" i="27"/>
  <c r="J2321" i="27"/>
  <c r="I2321" i="27"/>
  <c r="J2320" i="27"/>
  <c r="I2320" i="27"/>
  <c r="J2319" i="27"/>
  <c r="I2319" i="27"/>
  <c r="I2341" i="27"/>
  <c r="J2340" i="27"/>
  <c r="I2340" i="27"/>
  <c r="J2339" i="27"/>
  <c r="I2339" i="27"/>
  <c r="J2338" i="27"/>
  <c r="I2338" i="27"/>
  <c r="J2337" i="27"/>
  <c r="I2337" i="27"/>
  <c r="J2336" i="27"/>
  <c r="I2336" i="27"/>
  <c r="J2335" i="27"/>
  <c r="I2335" i="27"/>
  <c r="J2334" i="27"/>
  <c r="I2334" i="27"/>
  <c r="I2356" i="27"/>
  <c r="J2355" i="27"/>
  <c r="I2355" i="27"/>
  <c r="J2354" i="27"/>
  <c r="I2354" i="27"/>
  <c r="J2353" i="27"/>
  <c r="I2353" i="27"/>
  <c r="J2352" i="27"/>
  <c r="I2352" i="27"/>
  <c r="J2351" i="27"/>
  <c r="I2351" i="27"/>
  <c r="J2350" i="27"/>
  <c r="I2350" i="27"/>
  <c r="J2349" i="27"/>
  <c r="I2349" i="27"/>
  <c r="I2371" i="27"/>
  <c r="J2370" i="27"/>
  <c r="I2370" i="27"/>
  <c r="J2369" i="27"/>
  <c r="I2369" i="27"/>
  <c r="J2368" i="27"/>
  <c r="I2368" i="27"/>
  <c r="J2367" i="27"/>
  <c r="I2367" i="27"/>
  <c r="J2366" i="27"/>
  <c r="I2366" i="27"/>
  <c r="J2365" i="27"/>
  <c r="I2365" i="27"/>
  <c r="J2364" i="27"/>
  <c r="I2364" i="27"/>
  <c r="I2386" i="27"/>
  <c r="J2385" i="27"/>
  <c r="I2385" i="27"/>
  <c r="J2384" i="27"/>
  <c r="I2384" i="27"/>
  <c r="J2383" i="27"/>
  <c r="I2383" i="27"/>
  <c r="J2382" i="27"/>
  <c r="I2382" i="27"/>
  <c r="J2381" i="27"/>
  <c r="I2381" i="27"/>
  <c r="J2380" i="27"/>
  <c r="I2380" i="27"/>
  <c r="J2379" i="27"/>
  <c r="I2379" i="27"/>
  <c r="I2401" i="27"/>
  <c r="J2400" i="27"/>
  <c r="I2400" i="27"/>
  <c r="J2399" i="27"/>
  <c r="I2399" i="27"/>
  <c r="J2398" i="27"/>
  <c r="I2398" i="27"/>
  <c r="J2397" i="27"/>
  <c r="I2397" i="27"/>
  <c r="J2396" i="27"/>
  <c r="I2396" i="27"/>
  <c r="J2395" i="27"/>
  <c r="I2395" i="27"/>
  <c r="J2394" i="27"/>
  <c r="I2394" i="27"/>
  <c r="I2416" i="27"/>
  <c r="J2415" i="27"/>
  <c r="I2415" i="27"/>
  <c r="J2414" i="27"/>
  <c r="I2414" i="27"/>
  <c r="J2413" i="27"/>
  <c r="I2413" i="27"/>
  <c r="J2412" i="27"/>
  <c r="I2412" i="27"/>
  <c r="J2411" i="27"/>
  <c r="I2411" i="27"/>
  <c r="J2410" i="27"/>
  <c r="I2410" i="27"/>
  <c r="J2409" i="27"/>
  <c r="I2409" i="27"/>
  <c r="I2431" i="27"/>
  <c r="J2430" i="27"/>
  <c r="I2430" i="27"/>
  <c r="J2429" i="27"/>
  <c r="I2429" i="27"/>
  <c r="J2428" i="27"/>
  <c r="I2428" i="27"/>
  <c r="J2427" i="27"/>
  <c r="I2427" i="27"/>
  <c r="J2426" i="27"/>
  <c r="I2426" i="27"/>
  <c r="J2425" i="27"/>
  <c r="I2425" i="27"/>
  <c r="J2424" i="27"/>
  <c r="I2424" i="27"/>
  <c r="I2446" i="27"/>
  <c r="J2445" i="27"/>
  <c r="I2445" i="27"/>
  <c r="J2444" i="27"/>
  <c r="I2444" i="27"/>
  <c r="J2443" i="27"/>
  <c r="I2443" i="27"/>
  <c r="J2442" i="27"/>
  <c r="I2442" i="27"/>
  <c r="J2441" i="27"/>
  <c r="I2441" i="27"/>
  <c r="J2440" i="27"/>
  <c r="I2440" i="27"/>
  <c r="J2439" i="27"/>
  <c r="I2439" i="27"/>
  <c r="I2461" i="27"/>
  <c r="J2460" i="27"/>
  <c r="I2460" i="27"/>
  <c r="J2459" i="27"/>
  <c r="I2459" i="27"/>
  <c r="J2458" i="27"/>
  <c r="I2458" i="27"/>
  <c r="J2457" i="27"/>
  <c r="I2457" i="27"/>
  <c r="J2456" i="27"/>
  <c r="I2456" i="27"/>
  <c r="J2455" i="27"/>
  <c r="I2455" i="27"/>
  <c r="J2454" i="27"/>
  <c r="I2454" i="27"/>
  <c r="I2476" i="27"/>
  <c r="J2475" i="27"/>
  <c r="I2475" i="27"/>
  <c r="J2474" i="27"/>
  <c r="I2474" i="27"/>
  <c r="J2473" i="27"/>
  <c r="I2473" i="27"/>
  <c r="J2472" i="27"/>
  <c r="I2472" i="27"/>
  <c r="J2471" i="27"/>
  <c r="I2471" i="27"/>
  <c r="J2470" i="27"/>
  <c r="I2470" i="27"/>
  <c r="J2469" i="27"/>
  <c r="I2469" i="27"/>
  <c r="I2491" i="27"/>
  <c r="J2490" i="27"/>
  <c r="I2490" i="27"/>
  <c r="J2489" i="27"/>
  <c r="I2489" i="27"/>
  <c r="J2488" i="27"/>
  <c r="I2488" i="27"/>
  <c r="J2487" i="27"/>
  <c r="I2487" i="27"/>
  <c r="J2486" i="27"/>
  <c r="I2486" i="27"/>
  <c r="J2485" i="27"/>
  <c r="I2485" i="27"/>
  <c r="J2484" i="27"/>
  <c r="I2484" i="27"/>
  <c r="I2506" i="27"/>
  <c r="J2505" i="27"/>
  <c r="I2505" i="27"/>
  <c r="J2504" i="27"/>
  <c r="I2504" i="27"/>
  <c r="J2503" i="27"/>
  <c r="I2503" i="27"/>
  <c r="J2502" i="27"/>
  <c r="I2502" i="27"/>
  <c r="J2501" i="27"/>
  <c r="I2501" i="27"/>
  <c r="J2500" i="27"/>
  <c r="I2500" i="27"/>
  <c r="J2499" i="27"/>
  <c r="I2499" i="27"/>
  <c r="I2521" i="27"/>
  <c r="J2520" i="27"/>
  <c r="I2520" i="27"/>
  <c r="J2519" i="27"/>
  <c r="I2519" i="27"/>
  <c r="J2518" i="27"/>
  <c r="I2518" i="27"/>
  <c r="J2517" i="27"/>
  <c r="I2517" i="27"/>
  <c r="J2516" i="27"/>
  <c r="I2516" i="27"/>
  <c r="J2515" i="27"/>
  <c r="I2515" i="27"/>
  <c r="J2514" i="27"/>
  <c r="I2514" i="27"/>
  <c r="I2536" i="27"/>
  <c r="J2535" i="27"/>
  <c r="I2535" i="27"/>
  <c r="J2534" i="27"/>
  <c r="I2534" i="27"/>
  <c r="J2533" i="27"/>
  <c r="I2533" i="27"/>
  <c r="J2532" i="27"/>
  <c r="I2532" i="27"/>
  <c r="J2531" i="27"/>
  <c r="I2531" i="27"/>
  <c r="J2530" i="27"/>
  <c r="I2530" i="27"/>
  <c r="J2529" i="27"/>
  <c r="I2529" i="27"/>
  <c r="I2551" i="27"/>
  <c r="J2550" i="27"/>
  <c r="I2550" i="27"/>
  <c r="J2549" i="27"/>
  <c r="I2549" i="27"/>
  <c r="J2548" i="27"/>
  <c r="I2548" i="27"/>
  <c r="J2547" i="27"/>
  <c r="I2547" i="27"/>
  <c r="J2546" i="27"/>
  <c r="I2546" i="27"/>
  <c r="J2545" i="27"/>
  <c r="I2545" i="27"/>
  <c r="J2544" i="27"/>
  <c r="I2544" i="27"/>
  <c r="I2566" i="27"/>
  <c r="J2565" i="27"/>
  <c r="I2565" i="27"/>
  <c r="J2564" i="27"/>
  <c r="I2564" i="27"/>
  <c r="J2563" i="27"/>
  <c r="I2563" i="27"/>
  <c r="J2562" i="27"/>
  <c r="I2562" i="27"/>
  <c r="J2561" i="27"/>
  <c r="I2561" i="27"/>
  <c r="J2560" i="27"/>
  <c r="I2560" i="27"/>
  <c r="J2559" i="27"/>
  <c r="I2559" i="27"/>
  <c r="I2581" i="27"/>
  <c r="J2580" i="27"/>
  <c r="I2580" i="27"/>
  <c r="J2579" i="27"/>
  <c r="I2579" i="27"/>
  <c r="J2578" i="27"/>
  <c r="I2578" i="27"/>
  <c r="J2577" i="27"/>
  <c r="I2577" i="27"/>
  <c r="J2576" i="27"/>
  <c r="I2576" i="27"/>
  <c r="J2575" i="27"/>
  <c r="I2575" i="27"/>
  <c r="J2574" i="27"/>
  <c r="I2574" i="27"/>
  <c r="I2596" i="27"/>
  <c r="J2595" i="27"/>
  <c r="I2595" i="27"/>
  <c r="J2594" i="27"/>
  <c r="I2594" i="27"/>
  <c r="J2593" i="27"/>
  <c r="I2593" i="27"/>
  <c r="J2592" i="27"/>
  <c r="I2592" i="27"/>
  <c r="J2591" i="27"/>
  <c r="I2591" i="27"/>
  <c r="J2590" i="27"/>
  <c r="I2590" i="27"/>
  <c r="J2589" i="27"/>
  <c r="I2589" i="27"/>
  <c r="I2611" i="27"/>
  <c r="J2610" i="27"/>
  <c r="I2610" i="27"/>
  <c r="J2609" i="27"/>
  <c r="I2609" i="27"/>
  <c r="J2608" i="27"/>
  <c r="I2608" i="27"/>
  <c r="J2607" i="27"/>
  <c r="I2607" i="27"/>
  <c r="J2606" i="27"/>
  <c r="I2606" i="27"/>
  <c r="J2605" i="27"/>
  <c r="I2605" i="27"/>
  <c r="J2604" i="27"/>
  <c r="I2604" i="27"/>
  <c r="I2626" i="27"/>
  <c r="J2625" i="27"/>
  <c r="I2625" i="27"/>
  <c r="J2624" i="27"/>
  <c r="I2624" i="27"/>
  <c r="J2623" i="27"/>
  <c r="I2623" i="27"/>
  <c r="J2622" i="27"/>
  <c r="I2622" i="27"/>
  <c r="J2621" i="27"/>
  <c r="I2621" i="27"/>
  <c r="J2620" i="27"/>
  <c r="I2620" i="27"/>
  <c r="J2619" i="27"/>
  <c r="I2619" i="27"/>
  <c r="I2641" i="27"/>
  <c r="J2640" i="27"/>
  <c r="I2640" i="27"/>
  <c r="J2639" i="27"/>
  <c r="I2639" i="27"/>
  <c r="J2638" i="27"/>
  <c r="I2638" i="27"/>
  <c r="J2637" i="27"/>
  <c r="I2637" i="27"/>
  <c r="J2636" i="27"/>
  <c r="I2636" i="27"/>
  <c r="J2635" i="27"/>
  <c r="I2635" i="27"/>
  <c r="J2634" i="27"/>
  <c r="I2634" i="27"/>
  <c r="I2656" i="27"/>
  <c r="J2655" i="27"/>
  <c r="I2655" i="27"/>
  <c r="J2654" i="27"/>
  <c r="I2654" i="27"/>
  <c r="J2653" i="27"/>
  <c r="I2653" i="27"/>
  <c r="J2652" i="27"/>
  <c r="I2652" i="27"/>
  <c r="J2651" i="27"/>
  <c r="I2651" i="27"/>
  <c r="J2650" i="27"/>
  <c r="I2650" i="27"/>
  <c r="J2649" i="27"/>
  <c r="I2649" i="27"/>
  <c r="I2671" i="27"/>
  <c r="J2670" i="27"/>
  <c r="I2670" i="27"/>
  <c r="J2669" i="27"/>
  <c r="I2669" i="27"/>
  <c r="J2668" i="27"/>
  <c r="I2668" i="27"/>
  <c r="J2667" i="27"/>
  <c r="I2667" i="27"/>
  <c r="J2666" i="27"/>
  <c r="I2666" i="27"/>
  <c r="J2665" i="27"/>
  <c r="I2665" i="27"/>
  <c r="J2664" i="27"/>
  <c r="I2664" i="27"/>
  <c r="I2686" i="27"/>
  <c r="J2685" i="27"/>
  <c r="I2685" i="27"/>
  <c r="J2684" i="27"/>
  <c r="I2684" i="27"/>
  <c r="J2683" i="27"/>
  <c r="I2683" i="27"/>
  <c r="J2682" i="27"/>
  <c r="I2682" i="27"/>
  <c r="J2681" i="27"/>
  <c r="I2681" i="27"/>
  <c r="J2680" i="27"/>
  <c r="I2680" i="27"/>
  <c r="J2679" i="27"/>
  <c r="I2679" i="27"/>
  <c r="I2701" i="27"/>
  <c r="J2700" i="27"/>
  <c r="I2700" i="27"/>
  <c r="J2699" i="27"/>
  <c r="I2699" i="27"/>
  <c r="J2698" i="27"/>
  <c r="I2698" i="27"/>
  <c r="J2697" i="27"/>
  <c r="I2697" i="27"/>
  <c r="J2696" i="27"/>
  <c r="I2696" i="27"/>
  <c r="J2695" i="27"/>
  <c r="I2695" i="27"/>
  <c r="J2694" i="27"/>
  <c r="I2694" i="27"/>
  <c r="I2716" i="27"/>
  <c r="J2715" i="27"/>
  <c r="I2715" i="27"/>
  <c r="J2714" i="27"/>
  <c r="I2714" i="27"/>
  <c r="J2713" i="27"/>
  <c r="I2713" i="27"/>
  <c r="J2712" i="27"/>
  <c r="I2712" i="27"/>
  <c r="J2711" i="27"/>
  <c r="I2711" i="27"/>
  <c r="J2710" i="27"/>
  <c r="I2710" i="27"/>
  <c r="J2709" i="27"/>
  <c r="I2709" i="27"/>
  <c r="I2731" i="27"/>
  <c r="J2730" i="27"/>
  <c r="I2730" i="27"/>
  <c r="J2729" i="27"/>
  <c r="I2729" i="27"/>
  <c r="J2728" i="27"/>
  <c r="I2728" i="27"/>
  <c r="J2727" i="27"/>
  <c r="I2727" i="27"/>
  <c r="J2726" i="27"/>
  <c r="I2726" i="27"/>
  <c r="J2725" i="27"/>
  <c r="I2725" i="27"/>
  <c r="J2724" i="27"/>
  <c r="I2724" i="27"/>
  <c r="I2746" i="27"/>
  <c r="J2745" i="27"/>
  <c r="I2745" i="27"/>
  <c r="J2744" i="27"/>
  <c r="I2744" i="27"/>
  <c r="J2743" i="27"/>
  <c r="I2743" i="27"/>
  <c r="J2742" i="27"/>
  <c r="I2742" i="27"/>
  <c r="J2741" i="27"/>
  <c r="I2741" i="27"/>
  <c r="J2740" i="27"/>
  <c r="I2740" i="27"/>
  <c r="J2739" i="27"/>
  <c r="I2739" i="27"/>
  <c r="I2761" i="27"/>
  <c r="J2760" i="27"/>
  <c r="I2760" i="27"/>
  <c r="J2759" i="27"/>
  <c r="I2759" i="27"/>
  <c r="J2758" i="27"/>
  <c r="I2758" i="27"/>
  <c r="J2757" i="27"/>
  <c r="I2757" i="27"/>
  <c r="J2756" i="27"/>
  <c r="I2756" i="27"/>
  <c r="J2755" i="27"/>
  <c r="I2755" i="27"/>
  <c r="J2754" i="27"/>
  <c r="I2754" i="27"/>
  <c r="I2776" i="27"/>
  <c r="J2775" i="27"/>
  <c r="I2775" i="27"/>
  <c r="J2774" i="27"/>
  <c r="I2774" i="27"/>
  <c r="J2773" i="27"/>
  <c r="I2773" i="27"/>
  <c r="J2772" i="27"/>
  <c r="I2772" i="27"/>
  <c r="J2771" i="27"/>
  <c r="I2771" i="27"/>
  <c r="J2770" i="27"/>
  <c r="I2770" i="27"/>
  <c r="J2769" i="27"/>
  <c r="I2769" i="27"/>
  <c r="I2791" i="27"/>
  <c r="J2790" i="27"/>
  <c r="I2790" i="27"/>
  <c r="J2789" i="27"/>
  <c r="I2789" i="27"/>
  <c r="J2788" i="27"/>
  <c r="I2788" i="27"/>
  <c r="J2787" i="27"/>
  <c r="I2787" i="27"/>
  <c r="J2786" i="27"/>
  <c r="I2786" i="27"/>
  <c r="J2785" i="27"/>
  <c r="I2785" i="27"/>
  <c r="J2784" i="27"/>
  <c r="I2784" i="27"/>
  <c r="I2806" i="27"/>
  <c r="J2805" i="27"/>
  <c r="I2805" i="27"/>
  <c r="J2804" i="27"/>
  <c r="I2804" i="27"/>
  <c r="J2803" i="27"/>
  <c r="I2803" i="27"/>
  <c r="J2802" i="27"/>
  <c r="I2802" i="27"/>
  <c r="J2801" i="27"/>
  <c r="I2801" i="27"/>
  <c r="J2800" i="27"/>
  <c r="I2800" i="27"/>
  <c r="J2799" i="27"/>
  <c r="I2799" i="27"/>
  <c r="I2821" i="27"/>
  <c r="J2820" i="27"/>
  <c r="I2820" i="27"/>
  <c r="J2819" i="27"/>
  <c r="I2819" i="27"/>
  <c r="J2818" i="27"/>
  <c r="I2818" i="27"/>
  <c r="J2817" i="27"/>
  <c r="I2817" i="27"/>
  <c r="J2816" i="27"/>
  <c r="I2816" i="27"/>
  <c r="J2815" i="27"/>
  <c r="I2815" i="27"/>
  <c r="J2814" i="27"/>
  <c r="I2814" i="27"/>
  <c r="I2836" i="27"/>
  <c r="J2835" i="27"/>
  <c r="I2835" i="27"/>
  <c r="J2834" i="27"/>
  <c r="I2834" i="27"/>
  <c r="J2833" i="27"/>
  <c r="I2833" i="27"/>
  <c r="J2832" i="27"/>
  <c r="I2832" i="27"/>
  <c r="J2831" i="27"/>
  <c r="I2831" i="27"/>
  <c r="J2830" i="27"/>
  <c r="I2830" i="27"/>
  <c r="J2829" i="27"/>
  <c r="I2829" i="27"/>
  <c r="I2851" i="27"/>
  <c r="J2850" i="27"/>
  <c r="I2850" i="27"/>
  <c r="J2849" i="27"/>
  <c r="I2849" i="27"/>
  <c r="J2848" i="27"/>
  <c r="I2848" i="27"/>
  <c r="J2847" i="27"/>
  <c r="I2847" i="27"/>
  <c r="J2846" i="27"/>
  <c r="I2846" i="27"/>
  <c r="J2845" i="27"/>
  <c r="I2845" i="27"/>
  <c r="J2844" i="27"/>
  <c r="I2844" i="27"/>
  <c r="I2866" i="27"/>
  <c r="J2865" i="27"/>
  <c r="I2865" i="27"/>
  <c r="J2864" i="27"/>
  <c r="I2864" i="27"/>
  <c r="J2863" i="27"/>
  <c r="I2863" i="27"/>
  <c r="J2862" i="27"/>
  <c r="I2862" i="27"/>
  <c r="J2861" i="27"/>
  <c r="I2861" i="27"/>
  <c r="J2860" i="27"/>
  <c r="I2860" i="27"/>
  <c r="J2859" i="27"/>
  <c r="I2859" i="27"/>
  <c r="I2881" i="27"/>
  <c r="J2880" i="27"/>
  <c r="I2880" i="27"/>
  <c r="J2879" i="27"/>
  <c r="I2879" i="27"/>
  <c r="J2878" i="27"/>
  <c r="I2878" i="27"/>
  <c r="J2877" i="27"/>
  <c r="I2877" i="27"/>
  <c r="J2876" i="27"/>
  <c r="I2876" i="27"/>
  <c r="J2875" i="27"/>
  <c r="I2875" i="27"/>
  <c r="J2874" i="27"/>
  <c r="I2874" i="27"/>
  <c r="I2896" i="27"/>
  <c r="J2895" i="27"/>
  <c r="I2895" i="27"/>
  <c r="J2894" i="27"/>
  <c r="I2894" i="27"/>
  <c r="J2893" i="27"/>
  <c r="I2893" i="27"/>
  <c r="J2892" i="27"/>
  <c r="I2892" i="27"/>
  <c r="J2891" i="27"/>
  <c r="I2891" i="27"/>
  <c r="J2890" i="27"/>
  <c r="I2890" i="27"/>
  <c r="J2889" i="27"/>
  <c r="I2889" i="27"/>
  <c r="I2911" i="27"/>
  <c r="J2910" i="27"/>
  <c r="I2910" i="27"/>
  <c r="J2909" i="27"/>
  <c r="I2909" i="27"/>
  <c r="J2908" i="27"/>
  <c r="I2908" i="27"/>
  <c r="J2907" i="27"/>
  <c r="I2907" i="27"/>
  <c r="J2906" i="27"/>
  <c r="I2906" i="27"/>
  <c r="J2905" i="27"/>
  <c r="I2905" i="27"/>
  <c r="J2904" i="27"/>
  <c r="I2904" i="27"/>
  <c r="I2926" i="27"/>
  <c r="J2925" i="27"/>
  <c r="I2925" i="27"/>
  <c r="J2924" i="27"/>
  <c r="I2924" i="27"/>
  <c r="J2923" i="27"/>
  <c r="I2923" i="27"/>
  <c r="J2922" i="27"/>
  <c r="I2922" i="27"/>
  <c r="J2921" i="27"/>
  <c r="I2921" i="27"/>
  <c r="J2920" i="27"/>
  <c r="I2920" i="27"/>
  <c r="J2919" i="27"/>
  <c r="I2919" i="27"/>
  <c r="I2941" i="27"/>
  <c r="J2940" i="27"/>
  <c r="I2940" i="27"/>
  <c r="J2939" i="27"/>
  <c r="I2939" i="27"/>
  <c r="J2938" i="27"/>
  <c r="I2938" i="27"/>
  <c r="J2937" i="27"/>
  <c r="I2937" i="27"/>
  <c r="J2936" i="27"/>
  <c r="I2936" i="27"/>
  <c r="J2935" i="27"/>
  <c r="I2935" i="27"/>
  <c r="J2934" i="27"/>
  <c r="I2934" i="27"/>
  <c r="I2956" i="27"/>
  <c r="J2955" i="27"/>
  <c r="I2955" i="27"/>
  <c r="J2954" i="27"/>
  <c r="I2954" i="27"/>
  <c r="J2953" i="27"/>
  <c r="I2953" i="27"/>
  <c r="J2952" i="27"/>
  <c r="I2952" i="27"/>
  <c r="J2951" i="27"/>
  <c r="I2951" i="27"/>
  <c r="J2950" i="27"/>
  <c r="I2950" i="27"/>
  <c r="J2949" i="27"/>
  <c r="I2949" i="27"/>
  <c r="I2971" i="27"/>
  <c r="J2970" i="27"/>
  <c r="I2970" i="27"/>
  <c r="J2969" i="27"/>
  <c r="I2969" i="27"/>
  <c r="J2968" i="27"/>
  <c r="I2968" i="27"/>
  <c r="J2967" i="27"/>
  <c r="I2967" i="27"/>
  <c r="J2966" i="27"/>
  <c r="I2966" i="27"/>
  <c r="J2965" i="27"/>
  <c r="I2965" i="27"/>
  <c r="J2964" i="27"/>
  <c r="I2964" i="27"/>
  <c r="I2986" i="27"/>
  <c r="J2985" i="27"/>
  <c r="I2985" i="27"/>
  <c r="J2984" i="27"/>
  <c r="I2984" i="27"/>
  <c r="J2983" i="27"/>
  <c r="I2983" i="27"/>
  <c r="J2982" i="27"/>
  <c r="I2982" i="27"/>
  <c r="J2981" i="27"/>
  <c r="I2981" i="27"/>
  <c r="J2980" i="27"/>
  <c r="I2980" i="27"/>
  <c r="J2979" i="27"/>
  <c r="I2979" i="27"/>
  <c r="I3001" i="27"/>
  <c r="J3000" i="27"/>
  <c r="I3000" i="27"/>
  <c r="J2999" i="27"/>
  <c r="I2999" i="27"/>
  <c r="J2998" i="27"/>
  <c r="I2998" i="27"/>
  <c r="J2997" i="27"/>
  <c r="I2997" i="27"/>
  <c r="J2996" i="27"/>
  <c r="I2996" i="27"/>
  <c r="J2995" i="27"/>
  <c r="I2995" i="27"/>
  <c r="J2994" i="27"/>
  <c r="I2994" i="27"/>
  <c r="I3016" i="27"/>
  <c r="J3015" i="27"/>
  <c r="I3015" i="27"/>
  <c r="J3014" i="27"/>
  <c r="I3014" i="27"/>
  <c r="J3013" i="27"/>
  <c r="I3013" i="27"/>
  <c r="J3012" i="27"/>
  <c r="I3012" i="27"/>
  <c r="J3011" i="27"/>
  <c r="I3011" i="27"/>
  <c r="J3010" i="27"/>
  <c r="I3010" i="27"/>
  <c r="J3009" i="27"/>
  <c r="I3009" i="27"/>
  <c r="I3031" i="27"/>
  <c r="J3030" i="27"/>
  <c r="I3030" i="27"/>
  <c r="J3029" i="27"/>
  <c r="I3029" i="27"/>
  <c r="J3028" i="27"/>
  <c r="I3028" i="27"/>
  <c r="J3027" i="27"/>
  <c r="I3027" i="27"/>
  <c r="J3026" i="27"/>
  <c r="I3026" i="27"/>
  <c r="J3025" i="27"/>
  <c r="I3025" i="27"/>
  <c r="J3024" i="27"/>
  <c r="I3024" i="27"/>
  <c r="I3046" i="27"/>
  <c r="J3045" i="27"/>
  <c r="I3045" i="27"/>
  <c r="J3044" i="27"/>
  <c r="I3044" i="27"/>
  <c r="J3043" i="27"/>
  <c r="I3043" i="27"/>
  <c r="J3042" i="27"/>
  <c r="I3042" i="27"/>
  <c r="J3041" i="27"/>
  <c r="I3041" i="27"/>
  <c r="J3040" i="27"/>
  <c r="I3040" i="27"/>
  <c r="J3039" i="27"/>
  <c r="I3039" i="27"/>
  <c r="J2" i="26"/>
  <c r="K2" i="26"/>
  <c r="J3" i="26"/>
  <c r="K3" i="26"/>
  <c r="J4" i="26"/>
  <c r="K16" i="26"/>
  <c r="J16" i="26"/>
  <c r="K28" i="26"/>
  <c r="J28" i="26"/>
  <c r="K7" i="26"/>
  <c r="J7" i="26"/>
  <c r="K19" i="26"/>
  <c r="J19" i="26"/>
  <c r="K31" i="26"/>
  <c r="J31" i="26"/>
  <c r="K43" i="26"/>
  <c r="J43" i="26"/>
  <c r="K8" i="26"/>
  <c r="J8" i="26"/>
  <c r="K20" i="26"/>
  <c r="J20" i="26"/>
  <c r="K32" i="26"/>
  <c r="K10" i="26"/>
  <c r="J11" i="26"/>
  <c r="K23" i="26"/>
  <c r="J23" i="26"/>
  <c r="K12" i="26"/>
  <c r="J12" i="26"/>
  <c r="K24" i="26"/>
  <c r="J24" i="26"/>
  <c r="K36" i="26"/>
  <c r="J56" i="26"/>
  <c r="K56" i="26"/>
  <c r="J57" i="26"/>
  <c r="K57" i="26"/>
  <c r="J58" i="26"/>
  <c r="K62" i="26"/>
  <c r="J62" i="26"/>
  <c r="K61" i="26"/>
  <c r="J61" i="26"/>
  <c r="K60" i="26"/>
  <c r="J60" i="26"/>
  <c r="K59" i="26"/>
  <c r="J59" i="26"/>
  <c r="K58" i="26"/>
  <c r="J71" i="26"/>
  <c r="K71" i="26"/>
  <c r="J72" i="26"/>
  <c r="K72" i="26"/>
  <c r="J73" i="26"/>
  <c r="K73" i="26"/>
  <c r="J74" i="26"/>
  <c r="K79" i="26"/>
  <c r="J81" i="26"/>
  <c r="K81" i="26"/>
  <c r="J82" i="26"/>
  <c r="K82" i="26"/>
  <c r="J83" i="26"/>
  <c r="K83" i="26"/>
  <c r="J92" i="26"/>
  <c r="K92" i="26"/>
  <c r="J93" i="26"/>
  <c r="K93" i="26"/>
  <c r="J94" i="26"/>
  <c r="K94" i="26"/>
  <c r="J95" i="26"/>
  <c r="K100" i="26"/>
  <c r="J101" i="26"/>
  <c r="K101" i="26"/>
  <c r="J114" i="26"/>
  <c r="K114" i="26"/>
  <c r="J115" i="26"/>
  <c r="K115" i="26"/>
  <c r="J116" i="26"/>
  <c r="K116" i="26"/>
  <c r="J117" i="26"/>
  <c r="K122" i="26"/>
  <c r="J123" i="26"/>
  <c r="K123" i="26"/>
  <c r="J136" i="26"/>
  <c r="K136" i="26"/>
  <c r="J137" i="26"/>
  <c r="K137" i="26"/>
  <c r="J138" i="26"/>
  <c r="K138" i="26"/>
  <c r="J139" i="26"/>
  <c r="K139" i="26"/>
  <c r="J141" i="26"/>
  <c r="K141" i="26"/>
  <c r="J142" i="26"/>
  <c r="K142" i="26"/>
  <c r="J143" i="26"/>
  <c r="K143" i="26"/>
  <c r="J152" i="26"/>
  <c r="K152" i="26"/>
  <c r="J153" i="26"/>
  <c r="K153" i="26"/>
  <c r="J154" i="26"/>
  <c r="K154" i="26"/>
  <c r="J155" i="26"/>
  <c r="K155" i="26"/>
  <c r="J157" i="26"/>
  <c r="K157" i="26"/>
  <c r="J158" i="26"/>
  <c r="K158" i="26"/>
  <c r="J159" i="26"/>
  <c r="K159" i="26"/>
  <c r="J168" i="26"/>
  <c r="K168" i="26"/>
  <c r="J169" i="26"/>
  <c r="K169" i="26"/>
  <c r="J170" i="26"/>
  <c r="K170" i="26"/>
  <c r="J171" i="26"/>
  <c r="K171" i="26"/>
  <c r="J172" i="26"/>
  <c r="K172" i="26"/>
  <c r="J184" i="26"/>
  <c r="K184" i="26"/>
  <c r="J185" i="26"/>
  <c r="K185" i="26"/>
  <c r="J186" i="26"/>
  <c r="K186" i="26"/>
  <c r="K192" i="26"/>
  <c r="J193" i="26"/>
  <c r="K193" i="26"/>
  <c r="J205" i="26"/>
  <c r="K205" i="26"/>
  <c r="J206" i="26"/>
  <c r="K206" i="26"/>
  <c r="J207" i="26"/>
  <c r="K211" i="26"/>
  <c r="J211" i="26"/>
  <c r="K210" i="26"/>
  <c r="J210" i="26"/>
  <c r="K209" i="26"/>
  <c r="J209" i="26"/>
  <c r="K208" i="26"/>
  <c r="J208" i="26"/>
  <c r="K207" i="26"/>
  <c r="J220" i="26"/>
  <c r="K220" i="26"/>
  <c r="J221" i="26"/>
  <c r="K221" i="26"/>
  <c r="J222" i="26"/>
  <c r="K222" i="26"/>
  <c r="J223" i="26"/>
  <c r="K223" i="26"/>
  <c r="J224" i="26"/>
  <c r="K224" i="26"/>
  <c r="J237" i="26"/>
  <c r="K237" i="26"/>
  <c r="J238" i="26"/>
  <c r="K238" i="26"/>
  <c r="J239" i="26"/>
  <c r="K243" i="26"/>
  <c r="J243" i="26"/>
  <c r="K242" i="26"/>
  <c r="J242" i="26"/>
  <c r="K241" i="26"/>
  <c r="J241" i="26"/>
  <c r="K240" i="26"/>
  <c r="J240" i="26"/>
  <c r="K239" i="26"/>
  <c r="J252" i="26"/>
  <c r="K252" i="26"/>
  <c r="J253" i="26"/>
  <c r="K253" i="26"/>
  <c r="J254" i="26"/>
  <c r="K258" i="26"/>
  <c r="J258" i="26"/>
  <c r="K257" i="26"/>
  <c r="J257" i="26"/>
  <c r="K256" i="26"/>
  <c r="J256" i="26"/>
  <c r="K255" i="26"/>
  <c r="J255" i="26"/>
  <c r="K254" i="26"/>
  <c r="J267" i="26"/>
  <c r="K267" i="26"/>
  <c r="J268" i="26"/>
  <c r="K268" i="26"/>
  <c r="J269" i="26"/>
  <c r="K273" i="26"/>
  <c r="J273" i="26"/>
  <c r="K272" i="26"/>
  <c r="J272" i="26"/>
  <c r="K271" i="26"/>
  <c r="J271" i="26"/>
  <c r="K270" i="26"/>
  <c r="J270" i="26"/>
  <c r="K269" i="26"/>
  <c r="J282" i="26"/>
  <c r="K282" i="26"/>
  <c r="J283" i="26"/>
  <c r="K283" i="26"/>
  <c r="J284" i="26"/>
  <c r="K287" i="26"/>
  <c r="J287" i="26"/>
  <c r="K286" i="26"/>
  <c r="J286" i="26"/>
  <c r="K285" i="26"/>
  <c r="J285" i="26"/>
  <c r="K284" i="26"/>
  <c r="J296" i="26"/>
  <c r="K296" i="26"/>
  <c r="J297" i="26"/>
  <c r="K297" i="26"/>
  <c r="J298" i="26"/>
  <c r="K301" i="26"/>
  <c r="J301" i="26"/>
  <c r="K300" i="26"/>
  <c r="J300" i="26"/>
  <c r="K299" i="26"/>
  <c r="J299" i="26"/>
  <c r="K298" i="26"/>
  <c r="J310" i="26"/>
  <c r="K310" i="26"/>
  <c r="J311" i="26"/>
  <c r="K311" i="26"/>
  <c r="J312" i="26"/>
  <c r="K316" i="26"/>
  <c r="J316" i="26"/>
  <c r="K315" i="26"/>
  <c r="J315" i="26"/>
  <c r="K314" i="26"/>
  <c r="J314" i="26"/>
  <c r="K313" i="26"/>
  <c r="J313" i="26"/>
  <c r="K312" i="26"/>
  <c r="J325" i="26"/>
  <c r="K325" i="26"/>
  <c r="J326" i="26"/>
  <c r="K326" i="26"/>
  <c r="J327" i="26"/>
  <c r="K331" i="26"/>
  <c r="J331" i="26"/>
  <c r="K330" i="26"/>
  <c r="J330" i="26"/>
  <c r="K329" i="26"/>
  <c r="J329" i="26"/>
  <c r="K328" i="26"/>
  <c r="J328" i="26"/>
  <c r="K327" i="26"/>
  <c r="J340" i="26"/>
  <c r="K340" i="26"/>
  <c r="J341" i="26"/>
  <c r="K341" i="26"/>
  <c r="J342" i="26"/>
  <c r="K346" i="26"/>
  <c r="J346" i="26"/>
  <c r="K345" i="26"/>
  <c r="J345" i="26"/>
  <c r="K344" i="26"/>
  <c r="J344" i="26"/>
  <c r="K343" i="26"/>
  <c r="J343" i="26"/>
  <c r="K342" i="26"/>
  <c r="J355" i="26"/>
  <c r="K355" i="26"/>
  <c r="J356" i="26"/>
  <c r="K356" i="26"/>
  <c r="J357" i="26"/>
  <c r="K357" i="26"/>
  <c r="J358" i="26"/>
  <c r="K358" i="26"/>
  <c r="J360" i="26"/>
  <c r="K360" i="26"/>
  <c r="J361" i="26"/>
  <c r="K361" i="26"/>
  <c r="J362" i="26"/>
  <c r="K362" i="26"/>
  <c r="J371" i="26"/>
  <c r="K371" i="26"/>
  <c r="J372" i="26"/>
  <c r="K372" i="26"/>
  <c r="J373" i="26"/>
  <c r="K373" i="26"/>
  <c r="K379" i="26"/>
  <c r="J381" i="26"/>
  <c r="K381" i="26"/>
  <c r="J382" i="26"/>
  <c r="K382" i="26"/>
  <c r="J383" i="26"/>
  <c r="K383" i="26"/>
  <c r="J384" i="26"/>
  <c r="K384" i="26"/>
  <c r="J393" i="26"/>
  <c r="K393" i="26"/>
  <c r="J394" i="26"/>
  <c r="K394" i="26"/>
  <c r="J395" i="26"/>
  <c r="K398" i="26"/>
  <c r="J398" i="26"/>
  <c r="K397" i="26"/>
  <c r="J397" i="26"/>
  <c r="K396" i="26"/>
  <c r="J396" i="26"/>
  <c r="K395" i="26"/>
  <c r="J407" i="26"/>
  <c r="K407" i="26"/>
  <c r="J408" i="26"/>
  <c r="K408" i="26"/>
  <c r="J409" i="26"/>
  <c r="K413" i="26"/>
  <c r="J413" i="26"/>
  <c r="K412" i="26"/>
  <c r="J412" i="26"/>
  <c r="K411" i="26"/>
  <c r="J411" i="26"/>
  <c r="K410" i="26"/>
  <c r="J410" i="26"/>
  <c r="K409" i="26"/>
  <c r="J422" i="26"/>
  <c r="K422" i="26"/>
  <c r="J423" i="26"/>
  <c r="K423" i="26"/>
  <c r="J424" i="26"/>
  <c r="K428" i="26"/>
  <c r="J428" i="26"/>
  <c r="K427" i="26"/>
  <c r="J427" i="26"/>
  <c r="K426" i="26"/>
  <c r="J426" i="26"/>
  <c r="K425" i="26"/>
  <c r="J425" i="26"/>
  <c r="K424" i="26"/>
  <c r="J437" i="26"/>
  <c r="K437" i="26"/>
  <c r="J438" i="26"/>
  <c r="K438" i="26"/>
  <c r="J439" i="26"/>
  <c r="K443" i="26"/>
  <c r="J443" i="26"/>
  <c r="K442" i="26"/>
  <c r="J442" i="26"/>
  <c r="K441" i="26"/>
  <c r="J441" i="26"/>
  <c r="K440" i="26"/>
  <c r="J440" i="26"/>
  <c r="K439" i="26"/>
  <c r="J452" i="26"/>
  <c r="K452" i="26"/>
  <c r="J453" i="26"/>
  <c r="K453" i="26"/>
  <c r="J454" i="26"/>
  <c r="K454" i="26"/>
  <c r="J455" i="26"/>
  <c r="K455" i="26"/>
  <c r="J457" i="26"/>
  <c r="K457" i="26"/>
  <c r="J458" i="26"/>
  <c r="K458" i="26"/>
  <c r="J459" i="26"/>
  <c r="K459" i="26"/>
  <c r="J460" i="26"/>
  <c r="K460" i="26"/>
  <c r="J469" i="26"/>
  <c r="K469" i="26"/>
  <c r="J470" i="26"/>
  <c r="K470" i="26"/>
  <c r="J471" i="26"/>
  <c r="K475" i="26"/>
  <c r="J475" i="26"/>
  <c r="K474" i="26"/>
  <c r="J474" i="26"/>
  <c r="K473" i="26"/>
  <c r="J473" i="26"/>
  <c r="K472" i="26"/>
  <c r="J472" i="26"/>
  <c r="K471" i="26"/>
  <c r="J484" i="26"/>
  <c r="K484" i="26"/>
  <c r="J485" i="26"/>
  <c r="K485" i="26"/>
  <c r="J486" i="26"/>
  <c r="K486" i="26"/>
  <c r="J487" i="26"/>
  <c r="K487" i="26"/>
  <c r="J489" i="26"/>
  <c r="K489" i="26"/>
  <c r="J490" i="26"/>
  <c r="K490" i="26"/>
  <c r="J491" i="26"/>
  <c r="K491" i="26"/>
  <c r="J492" i="26"/>
  <c r="K492" i="26"/>
  <c r="J501" i="26"/>
  <c r="K501" i="26"/>
  <c r="J502" i="26"/>
  <c r="K502" i="26"/>
  <c r="J503" i="26"/>
  <c r="K503" i="26"/>
  <c r="K504" i="26"/>
  <c r="J505" i="26"/>
  <c r="K505" i="26"/>
  <c r="K509" i="26"/>
  <c r="J511" i="26"/>
  <c r="K511" i="26"/>
  <c r="J512" i="26"/>
  <c r="K512" i="26"/>
  <c r="J513" i="26"/>
  <c r="K513" i="26"/>
  <c r="J522" i="26"/>
  <c r="K522" i="26"/>
  <c r="J523" i="26"/>
  <c r="K523" i="26"/>
  <c r="J524" i="26"/>
  <c r="K524" i="26"/>
  <c r="K530" i="26"/>
  <c r="J532" i="26"/>
  <c r="K532" i="26"/>
  <c r="J533" i="26"/>
  <c r="K533" i="26"/>
  <c r="J534" i="26"/>
  <c r="K534" i="26"/>
  <c r="J535" i="26"/>
  <c r="K535" i="26"/>
  <c r="J544" i="26"/>
  <c r="K544" i="26"/>
  <c r="J545" i="26"/>
  <c r="K545" i="26"/>
  <c r="J546" i="26"/>
  <c r="K546" i="26"/>
  <c r="K552" i="26"/>
  <c r="J553" i="26"/>
  <c r="K553" i="26"/>
  <c r="J566" i="26"/>
  <c r="K566" i="26"/>
  <c r="J567" i="26"/>
  <c r="K567" i="26"/>
  <c r="J568" i="26"/>
  <c r="K568" i="26"/>
  <c r="K574" i="26"/>
  <c r="J575" i="26"/>
  <c r="K575" i="26"/>
  <c r="J588" i="26"/>
  <c r="K588" i="26"/>
  <c r="J589" i="26"/>
  <c r="K589" i="26"/>
  <c r="J590" i="26"/>
  <c r="K593" i="26"/>
  <c r="J593" i="26"/>
  <c r="K592" i="26"/>
  <c r="J592" i="26"/>
  <c r="K591" i="26"/>
  <c r="J591" i="26"/>
  <c r="K590" i="26"/>
  <c r="J602" i="26"/>
  <c r="K602" i="26"/>
  <c r="J603" i="26"/>
  <c r="K603" i="26"/>
  <c r="J604" i="26"/>
  <c r="K608" i="26"/>
  <c r="J608" i="26"/>
  <c r="K607" i="26"/>
  <c r="J607" i="26"/>
  <c r="K606" i="26"/>
  <c r="J606" i="26"/>
  <c r="K605" i="26"/>
  <c r="J605" i="26"/>
  <c r="K604" i="26"/>
  <c r="J617" i="26"/>
  <c r="K617" i="26"/>
  <c r="J618" i="26"/>
  <c r="K618" i="26"/>
  <c r="J619" i="26"/>
  <c r="K623" i="26"/>
  <c r="J623" i="26"/>
  <c r="K622" i="26"/>
  <c r="J622" i="26"/>
  <c r="K621" i="26"/>
  <c r="J621" i="26"/>
  <c r="K620" i="26"/>
  <c r="J620" i="26"/>
  <c r="K619" i="26"/>
  <c r="J632" i="26"/>
  <c r="K632" i="26"/>
  <c r="J633" i="26"/>
  <c r="K633" i="26"/>
  <c r="J634" i="26"/>
  <c r="K638" i="26"/>
  <c r="J638" i="26"/>
  <c r="K637" i="26"/>
  <c r="J637" i="26"/>
  <c r="K636" i="26"/>
  <c r="J636" i="26"/>
  <c r="K635" i="26"/>
  <c r="J635" i="26"/>
  <c r="K634" i="26"/>
  <c r="J647" i="26"/>
  <c r="K647" i="26"/>
  <c r="J648" i="26"/>
  <c r="K648" i="26"/>
  <c r="J649" i="26"/>
  <c r="K653" i="26"/>
  <c r="J653" i="26"/>
  <c r="K652" i="26"/>
  <c r="J652" i="26"/>
  <c r="K651" i="26"/>
  <c r="J651" i="26"/>
  <c r="K650" i="26"/>
  <c r="J650" i="26"/>
  <c r="K649" i="26"/>
  <c r="J662" i="26"/>
  <c r="K662" i="26"/>
  <c r="J663" i="26"/>
  <c r="K663" i="26"/>
  <c r="J664" i="26"/>
  <c r="K664" i="26"/>
  <c r="J665" i="26"/>
  <c r="K665" i="26"/>
  <c r="J666" i="26"/>
  <c r="K666" i="26"/>
  <c r="J679" i="26"/>
  <c r="K679" i="26"/>
  <c r="J680" i="26"/>
  <c r="K680" i="26"/>
  <c r="J681" i="26"/>
  <c r="K681" i="26"/>
  <c r="J682" i="26"/>
  <c r="K682" i="26"/>
  <c r="J683" i="26"/>
  <c r="K683" i="26"/>
  <c r="J695" i="26"/>
  <c r="K695" i="26"/>
  <c r="J696" i="26"/>
  <c r="K696" i="26"/>
  <c r="J697" i="26"/>
  <c r="K697" i="26"/>
  <c r="J698" i="26"/>
  <c r="K698" i="26"/>
  <c r="J699" i="26"/>
  <c r="K699" i="26"/>
  <c r="J712" i="26"/>
  <c r="K712" i="26"/>
  <c r="J713" i="26"/>
  <c r="K713" i="26"/>
  <c r="J714" i="26"/>
  <c r="K718" i="26"/>
  <c r="J718" i="26"/>
  <c r="K717" i="26"/>
  <c r="J717" i="26"/>
  <c r="K716" i="26"/>
  <c r="J716" i="26"/>
  <c r="K715" i="26"/>
  <c r="J715" i="26"/>
  <c r="K714" i="26"/>
  <c r="J727" i="26"/>
  <c r="K727" i="26"/>
  <c r="J728" i="26"/>
  <c r="K728" i="26"/>
  <c r="J729" i="26"/>
  <c r="K729" i="26"/>
  <c r="J730" i="26"/>
  <c r="K730" i="26"/>
  <c r="J731" i="26"/>
  <c r="K731" i="26"/>
  <c r="J744" i="26"/>
  <c r="K744" i="26"/>
  <c r="J745" i="26"/>
  <c r="K745" i="26"/>
  <c r="J746" i="26"/>
  <c r="K746" i="26"/>
  <c r="J747" i="26"/>
  <c r="K747" i="26"/>
  <c r="J748" i="26"/>
  <c r="K748" i="26"/>
  <c r="J760" i="26"/>
  <c r="K760" i="26"/>
  <c r="J761" i="26"/>
  <c r="K761" i="26"/>
  <c r="J762" i="26"/>
  <c r="K762" i="26"/>
  <c r="J763" i="26"/>
  <c r="K763" i="26"/>
  <c r="J765" i="26"/>
  <c r="K765" i="26"/>
  <c r="J766" i="26"/>
  <c r="K766" i="26"/>
  <c r="J767" i="26"/>
  <c r="K767" i="26"/>
  <c r="J776" i="26"/>
  <c r="K776" i="26"/>
  <c r="J777" i="26"/>
  <c r="K777" i="26"/>
  <c r="J778" i="26"/>
  <c r="K778" i="26"/>
  <c r="J779" i="26"/>
  <c r="K779" i="26"/>
  <c r="J781" i="26"/>
  <c r="K781" i="26"/>
  <c r="J782" i="26"/>
  <c r="K782" i="26"/>
  <c r="J783" i="26"/>
  <c r="K783" i="26"/>
  <c r="J784" i="26"/>
  <c r="K784" i="26"/>
  <c r="J793" i="26"/>
  <c r="K793" i="26"/>
  <c r="J794" i="26"/>
  <c r="K794" i="26"/>
  <c r="J795" i="26"/>
  <c r="K795" i="26"/>
  <c r="J796" i="26"/>
  <c r="K796" i="26"/>
  <c r="J798" i="26"/>
  <c r="K798" i="26"/>
  <c r="J799" i="26"/>
  <c r="K799" i="26"/>
  <c r="J800" i="26"/>
  <c r="K800" i="26"/>
  <c r="J801" i="26"/>
  <c r="K801" i="26"/>
  <c r="J810" i="26"/>
  <c r="K810" i="26"/>
  <c r="J811" i="26"/>
  <c r="K811" i="26"/>
  <c r="J812" i="26"/>
  <c r="K812" i="26"/>
  <c r="J813" i="26"/>
  <c r="K813" i="26"/>
  <c r="J815" i="26"/>
  <c r="K815" i="26"/>
  <c r="J816" i="26"/>
  <c r="K816" i="26"/>
  <c r="J817" i="26"/>
  <c r="K817" i="26"/>
  <c r="J818" i="26"/>
  <c r="K818" i="26"/>
  <c r="J827" i="26"/>
  <c r="K827" i="26"/>
  <c r="J828" i="26"/>
  <c r="K828" i="26"/>
  <c r="J829" i="26"/>
  <c r="K829" i="26"/>
  <c r="J830" i="26"/>
  <c r="K830" i="26"/>
  <c r="J831" i="26"/>
  <c r="K831" i="26"/>
  <c r="J844" i="26"/>
  <c r="K844" i="26"/>
  <c r="J845" i="26"/>
  <c r="K845" i="26"/>
  <c r="J846" i="26"/>
  <c r="K850" i="26"/>
  <c r="J850" i="26"/>
  <c r="K849" i="26"/>
  <c r="J849" i="26"/>
  <c r="K848" i="26"/>
  <c r="J848" i="26"/>
  <c r="K847" i="26"/>
  <c r="J847" i="26"/>
  <c r="K846" i="26"/>
  <c r="J859" i="26"/>
  <c r="K859" i="26"/>
  <c r="J860" i="26"/>
  <c r="K860" i="26"/>
  <c r="J861" i="26"/>
  <c r="K865" i="26"/>
  <c r="J865" i="26"/>
  <c r="K864" i="26"/>
  <c r="J864" i="26"/>
  <c r="K863" i="26"/>
  <c r="J863" i="26"/>
  <c r="K862" i="26"/>
  <c r="J862" i="26"/>
  <c r="K861" i="26"/>
  <c r="J874" i="26"/>
  <c r="K874" i="26"/>
  <c r="J875" i="26"/>
  <c r="K875" i="26"/>
  <c r="J876" i="26"/>
  <c r="K880" i="26"/>
  <c r="J880" i="26"/>
  <c r="K879" i="26"/>
  <c r="J879" i="26"/>
  <c r="K878" i="26"/>
  <c r="J878" i="26"/>
  <c r="K877" i="26"/>
  <c r="J877" i="26"/>
  <c r="K876" i="26"/>
  <c r="J889" i="26"/>
  <c r="K889" i="26"/>
  <c r="J890" i="26"/>
  <c r="K890" i="26"/>
  <c r="J891" i="26"/>
  <c r="K895" i="26"/>
  <c r="J895" i="26"/>
  <c r="K894" i="26"/>
  <c r="J894" i="26"/>
  <c r="K893" i="26"/>
  <c r="J893" i="26"/>
  <c r="K892" i="26"/>
  <c r="J892" i="26"/>
  <c r="K891" i="26"/>
  <c r="J904" i="26"/>
  <c r="K904" i="26"/>
  <c r="J905" i="26"/>
  <c r="K905" i="26"/>
  <c r="J906" i="26"/>
  <c r="K910" i="26"/>
  <c r="J910" i="26"/>
  <c r="K909" i="26"/>
  <c r="J909" i="26"/>
  <c r="K908" i="26"/>
  <c r="J908" i="26"/>
  <c r="K907" i="26"/>
  <c r="J907" i="26"/>
  <c r="K906" i="26"/>
  <c r="J919" i="26"/>
  <c r="K919" i="26"/>
  <c r="J920" i="26"/>
  <c r="K920" i="26"/>
  <c r="J921" i="26"/>
  <c r="K925" i="26"/>
  <c r="J925" i="26"/>
  <c r="K924" i="26"/>
  <c r="J924" i="26"/>
  <c r="K923" i="26"/>
  <c r="J923" i="26"/>
  <c r="K922" i="26"/>
  <c r="J922" i="26"/>
  <c r="K921" i="26"/>
  <c r="J934" i="26"/>
  <c r="K934" i="26"/>
  <c r="J935" i="26"/>
  <c r="K935" i="26"/>
  <c r="J936" i="26"/>
  <c r="K940" i="26"/>
  <c r="J940" i="26"/>
  <c r="K939" i="26"/>
  <c r="J939" i="26"/>
  <c r="K938" i="26"/>
  <c r="J938" i="26"/>
  <c r="K937" i="26"/>
  <c r="J937" i="26"/>
  <c r="K936" i="26"/>
  <c r="J949" i="26"/>
  <c r="K949" i="26"/>
  <c r="J950" i="26"/>
  <c r="K950" i="26"/>
  <c r="J951" i="26"/>
  <c r="K955" i="26"/>
  <c r="J955" i="26"/>
  <c r="K954" i="26"/>
  <c r="J954" i="26"/>
  <c r="K953" i="26"/>
  <c r="J953" i="26"/>
  <c r="K952" i="26"/>
  <c r="J952" i="26"/>
  <c r="K951" i="26"/>
  <c r="J964" i="26"/>
  <c r="K964" i="26"/>
  <c r="J965" i="26"/>
  <c r="K965" i="26"/>
  <c r="J966" i="26"/>
  <c r="K970" i="26"/>
  <c r="J970" i="26"/>
  <c r="K969" i="26"/>
  <c r="J969" i="26"/>
  <c r="K968" i="26"/>
  <c r="J968" i="26"/>
  <c r="K967" i="26"/>
  <c r="J967" i="26"/>
  <c r="K966" i="26"/>
  <c r="J979" i="26"/>
  <c r="K979" i="26"/>
  <c r="J980" i="26"/>
  <c r="K980" i="26"/>
  <c r="J981" i="26"/>
  <c r="K985" i="26"/>
  <c r="J985" i="26"/>
  <c r="K984" i="26"/>
  <c r="J984" i="26"/>
  <c r="K983" i="26"/>
  <c r="J983" i="26"/>
  <c r="K982" i="26"/>
  <c r="J982" i="26"/>
  <c r="K981" i="26"/>
  <c r="J994" i="26"/>
  <c r="K994" i="26"/>
  <c r="J995" i="26"/>
  <c r="K995" i="26"/>
  <c r="J996" i="26"/>
  <c r="K1000" i="26"/>
  <c r="J1000" i="26"/>
  <c r="K999" i="26"/>
  <c r="J999" i="26"/>
  <c r="K998" i="26"/>
  <c r="J998" i="26"/>
  <c r="K997" i="26"/>
  <c r="J997" i="26"/>
  <c r="K996" i="26"/>
  <c r="J1009" i="26"/>
  <c r="K1009" i="26"/>
  <c r="J1010" i="26"/>
  <c r="K1010" i="26"/>
  <c r="J1011" i="26"/>
  <c r="K1015" i="26"/>
  <c r="J1015" i="26"/>
  <c r="K1014" i="26"/>
  <c r="J1014" i="26"/>
  <c r="K1013" i="26"/>
  <c r="J1013" i="26"/>
  <c r="K1012" i="26"/>
  <c r="J1012" i="26"/>
  <c r="K1011" i="26"/>
  <c r="J1024" i="26"/>
  <c r="K1024" i="26"/>
  <c r="J1025" i="26"/>
  <c r="K1025" i="26"/>
  <c r="J1026" i="26"/>
  <c r="K1030" i="26"/>
  <c r="J1030" i="26"/>
  <c r="K1029" i="26"/>
  <c r="J1029" i="26"/>
  <c r="K1028" i="26"/>
  <c r="J1028" i="26"/>
  <c r="K1027" i="26"/>
  <c r="J1027" i="26"/>
  <c r="K1026" i="26"/>
  <c r="J1039" i="26"/>
  <c r="K1039" i="26"/>
  <c r="J1040" i="26"/>
  <c r="K1040" i="26"/>
  <c r="J1041" i="26"/>
  <c r="K1045" i="26"/>
  <c r="J1045" i="26"/>
  <c r="K1044" i="26"/>
  <c r="J1044" i="26"/>
  <c r="K1043" i="26"/>
  <c r="J1043" i="26"/>
  <c r="K1042" i="26"/>
  <c r="J1042" i="26"/>
  <c r="K1041" i="26"/>
  <c r="J1054" i="26"/>
  <c r="K1054" i="26"/>
  <c r="J1055" i="26"/>
  <c r="K1055" i="26"/>
  <c r="J1056" i="26"/>
  <c r="K1060" i="26"/>
  <c r="J1060" i="26"/>
  <c r="K1059" i="26"/>
  <c r="J1059" i="26"/>
  <c r="K1058" i="26"/>
  <c r="J1058" i="26"/>
  <c r="K1057" i="26"/>
  <c r="J1057" i="26"/>
  <c r="K1056" i="26"/>
  <c r="J1069" i="26"/>
  <c r="K1069" i="26"/>
  <c r="J1070" i="26"/>
  <c r="K1070" i="26"/>
  <c r="J1071" i="26"/>
  <c r="K1075" i="26"/>
  <c r="J1075" i="26"/>
  <c r="K1074" i="26"/>
  <c r="J1074" i="26"/>
  <c r="K1073" i="26"/>
  <c r="J1073" i="26"/>
  <c r="K1072" i="26"/>
  <c r="J1072" i="26"/>
  <c r="K1071" i="26"/>
  <c r="J1084" i="26"/>
  <c r="K1084" i="26"/>
  <c r="J1085" i="26"/>
  <c r="K1085" i="26"/>
  <c r="J1086" i="26"/>
  <c r="K1090" i="26"/>
  <c r="J1090" i="26"/>
  <c r="K1089" i="26"/>
  <c r="J1089" i="26"/>
  <c r="K1088" i="26"/>
  <c r="J1088" i="26"/>
  <c r="K1087" i="26"/>
  <c r="J1087" i="26"/>
  <c r="K1086" i="26"/>
  <c r="J1099" i="26"/>
  <c r="K1099" i="26"/>
  <c r="J1100" i="26"/>
  <c r="K1100" i="26"/>
  <c r="J1101" i="26"/>
  <c r="K1105" i="26"/>
  <c r="J1105" i="26"/>
  <c r="K1104" i="26"/>
  <c r="J1104" i="26"/>
  <c r="K1103" i="26"/>
  <c r="J1103" i="26"/>
  <c r="K1102" i="26"/>
  <c r="J1102" i="26"/>
  <c r="K1101" i="26"/>
  <c r="J1114" i="26"/>
  <c r="K1114" i="26"/>
  <c r="J1115" i="26"/>
  <c r="K1115" i="26"/>
  <c r="J1116" i="26"/>
  <c r="K1120" i="26"/>
  <c r="J1120" i="26"/>
  <c r="K1119" i="26"/>
  <c r="J1119" i="26"/>
  <c r="K1118" i="26"/>
  <c r="J1118" i="26"/>
  <c r="K1117" i="26"/>
  <c r="J1117" i="26"/>
  <c r="K1116" i="26"/>
  <c r="J1129" i="26"/>
  <c r="K1129" i="26"/>
  <c r="J1130" i="26"/>
  <c r="K1130" i="26"/>
  <c r="J1131" i="26"/>
  <c r="K1135" i="26"/>
  <c r="J1135" i="26"/>
  <c r="K1134" i="26"/>
  <c r="J1134" i="26"/>
  <c r="K1133" i="26"/>
  <c r="J1133" i="26"/>
  <c r="K1132" i="26"/>
  <c r="J1132" i="26"/>
  <c r="K1131" i="26"/>
  <c r="J1144" i="26"/>
  <c r="K1144" i="26"/>
  <c r="J1145" i="26"/>
  <c r="K1145" i="26"/>
  <c r="J1146" i="26"/>
  <c r="K1149" i="26"/>
  <c r="J1149" i="26"/>
  <c r="K1148" i="26"/>
  <c r="J1148" i="26"/>
  <c r="K1147" i="26"/>
  <c r="J1147" i="26"/>
  <c r="K1146" i="26"/>
  <c r="J1158" i="26"/>
  <c r="K1158" i="26"/>
  <c r="J1159" i="26"/>
  <c r="K1159" i="26"/>
  <c r="J1160" i="26"/>
  <c r="K1163" i="26"/>
  <c r="J1163" i="26"/>
  <c r="K1162" i="26"/>
  <c r="J1162" i="26"/>
  <c r="K1161" i="26"/>
  <c r="J1161" i="26"/>
  <c r="K1160" i="26"/>
  <c r="J1172" i="26"/>
  <c r="K1172" i="26"/>
  <c r="J1173" i="26"/>
  <c r="K1173" i="26"/>
  <c r="J1174" i="26"/>
  <c r="K1177" i="26"/>
  <c r="J1177" i="26"/>
  <c r="K1176" i="26"/>
  <c r="J1176" i="26"/>
  <c r="K1175" i="26"/>
  <c r="J1175" i="26"/>
  <c r="K1174" i="26"/>
  <c r="J1186" i="26"/>
  <c r="K1186" i="26"/>
  <c r="J1187" i="26"/>
  <c r="K1187" i="26"/>
  <c r="J1188" i="26"/>
  <c r="K1192" i="26"/>
  <c r="J1192" i="26"/>
  <c r="K1191" i="26"/>
  <c r="J1191" i="26"/>
  <c r="K1190" i="26"/>
  <c r="J1190" i="26"/>
  <c r="K1189" i="26"/>
  <c r="J1189" i="26"/>
  <c r="K1188" i="26"/>
  <c r="J1201" i="26"/>
  <c r="K1201" i="26"/>
  <c r="J1202" i="26"/>
  <c r="K1202" i="26"/>
  <c r="J1203" i="26"/>
  <c r="K1203" i="26"/>
  <c r="J1204" i="26"/>
  <c r="K1204" i="26"/>
  <c r="J1205" i="26"/>
  <c r="K1205" i="26"/>
  <c r="J1218" i="26"/>
  <c r="K1218" i="26"/>
  <c r="J1219" i="26"/>
  <c r="K1219" i="26"/>
  <c r="J1220" i="26"/>
  <c r="K1220" i="26"/>
  <c r="J1221" i="26"/>
  <c r="K1221" i="26"/>
  <c r="J1222" i="26"/>
  <c r="K1222" i="26"/>
  <c r="J1235" i="26"/>
  <c r="K1235" i="26"/>
  <c r="J1236" i="26"/>
  <c r="K1236" i="26"/>
  <c r="J1237" i="26"/>
  <c r="K1237" i="26"/>
  <c r="J1238" i="26"/>
  <c r="K1238" i="26"/>
  <c r="J1239" i="26"/>
  <c r="K1239" i="26"/>
  <c r="J1252" i="26"/>
  <c r="K1252" i="26"/>
  <c r="J1253" i="26"/>
  <c r="K1253" i="26"/>
  <c r="J1254" i="26"/>
  <c r="K1257" i="26"/>
  <c r="J1257" i="26"/>
  <c r="K1256" i="26"/>
  <c r="J1256" i="26"/>
  <c r="K1255" i="26"/>
  <c r="J1255" i="26"/>
  <c r="K1254" i="26"/>
  <c r="J1266" i="26"/>
  <c r="K1266" i="26"/>
  <c r="J1267" i="26"/>
  <c r="K1267" i="26"/>
  <c r="J1268" i="26"/>
  <c r="K1271" i="26"/>
  <c r="J1271" i="26"/>
  <c r="K1270" i="26"/>
  <c r="J1270" i="26"/>
  <c r="K1269" i="26"/>
  <c r="J1269" i="26"/>
  <c r="K1268" i="26"/>
  <c r="J1280" i="26"/>
  <c r="K1280" i="26"/>
  <c r="J1281" i="26"/>
  <c r="K1281" i="26"/>
  <c r="J1282" i="26"/>
  <c r="K1286" i="26"/>
  <c r="J1286" i="26"/>
  <c r="K1285" i="26"/>
  <c r="J1285" i="26"/>
  <c r="K1284" i="26"/>
  <c r="J1284" i="26"/>
  <c r="K1283" i="26"/>
  <c r="J1283" i="26"/>
  <c r="K1282" i="26"/>
  <c r="J1295" i="26"/>
  <c r="K1295" i="26"/>
  <c r="J1296" i="26"/>
  <c r="K1296" i="26"/>
  <c r="J1297" i="26"/>
  <c r="K1301" i="26"/>
  <c r="J1301" i="26"/>
  <c r="K1300" i="26"/>
  <c r="J1300" i="26"/>
  <c r="K1299" i="26"/>
  <c r="J1299" i="26"/>
  <c r="K1298" i="26"/>
  <c r="J1298" i="26"/>
  <c r="K1297" i="26"/>
  <c r="J1310" i="26"/>
  <c r="K1310" i="26"/>
  <c r="J1311" i="26"/>
  <c r="K1311" i="26"/>
  <c r="J1312" i="26"/>
  <c r="K1316" i="26"/>
  <c r="J1316" i="26"/>
  <c r="K1315" i="26"/>
  <c r="J1315" i="26"/>
  <c r="K1314" i="26"/>
  <c r="J1314" i="26"/>
  <c r="K1313" i="26"/>
  <c r="J1313" i="26"/>
  <c r="K1312" i="26"/>
  <c r="J1325" i="26"/>
  <c r="K1325" i="26"/>
  <c r="J1326" i="26"/>
  <c r="K1326" i="26"/>
  <c r="J1327" i="26"/>
  <c r="K1327" i="26"/>
  <c r="J1328" i="26"/>
  <c r="K1328" i="26"/>
  <c r="J1329" i="26"/>
  <c r="K1329" i="26"/>
  <c r="J1342" i="26"/>
  <c r="K1342" i="26"/>
  <c r="J1343" i="26"/>
  <c r="K1343" i="26"/>
  <c r="J1344" i="26"/>
  <c r="K1344" i="26"/>
  <c r="J1345" i="26"/>
  <c r="K1345" i="26"/>
  <c r="J1346" i="26"/>
  <c r="K1346" i="26"/>
  <c r="J1359" i="26"/>
  <c r="K1359" i="26"/>
  <c r="J1360" i="26"/>
  <c r="K1360" i="26"/>
  <c r="J1361" i="26"/>
  <c r="K1365" i="26"/>
  <c r="J1365" i="26"/>
  <c r="K1364" i="26"/>
  <c r="J1364" i="26"/>
  <c r="K1363" i="26"/>
  <c r="J1363" i="26"/>
  <c r="K1362" i="26"/>
  <c r="J1362" i="26"/>
  <c r="K1361" i="26"/>
  <c r="J1374" i="26"/>
  <c r="K1374" i="26"/>
  <c r="J1375" i="26"/>
  <c r="K1375" i="26"/>
  <c r="J1376" i="26"/>
  <c r="K1379" i="26"/>
  <c r="J1379" i="26"/>
  <c r="K1378" i="26"/>
  <c r="J1378" i="26"/>
  <c r="K1377" i="26"/>
  <c r="J1377" i="26"/>
  <c r="K1376" i="26"/>
  <c r="J1388" i="26"/>
  <c r="K1388" i="26"/>
  <c r="J1389" i="26"/>
  <c r="K1389" i="26"/>
  <c r="J1390" i="26"/>
  <c r="K1394" i="26"/>
  <c r="J1394" i="26"/>
  <c r="K1393" i="26"/>
  <c r="J1393" i="26"/>
  <c r="K1392" i="26"/>
  <c r="J1392" i="26"/>
  <c r="K1391" i="26"/>
  <c r="J1391" i="26"/>
  <c r="K1390" i="26"/>
  <c r="J1403" i="26"/>
  <c r="K1403" i="26"/>
  <c r="J1404" i="26"/>
  <c r="K1404" i="26"/>
  <c r="J1405" i="26"/>
  <c r="K1405" i="26"/>
  <c r="J1406" i="26"/>
  <c r="K1406" i="26"/>
  <c r="J1407" i="26"/>
  <c r="K1407" i="26"/>
  <c r="J1420" i="26"/>
  <c r="K1420" i="26"/>
  <c r="J1421" i="26"/>
  <c r="K1421" i="26"/>
  <c r="J1422" i="26"/>
  <c r="K1422" i="26"/>
  <c r="J1423" i="26"/>
  <c r="K1423" i="26"/>
  <c r="J1424" i="26"/>
  <c r="K1424" i="26"/>
  <c r="J1437" i="26"/>
  <c r="K1437" i="26"/>
  <c r="J1438" i="26"/>
  <c r="K1438" i="26"/>
  <c r="J1439" i="26"/>
  <c r="K1443" i="26"/>
  <c r="J1443" i="26"/>
  <c r="K1442" i="26"/>
  <c r="J1442" i="26"/>
  <c r="K1441" i="26"/>
  <c r="J1441" i="26"/>
  <c r="K1440" i="26"/>
  <c r="J1440" i="26"/>
  <c r="K1439" i="26"/>
  <c r="J1452" i="26"/>
  <c r="K1452" i="26"/>
  <c r="J1453" i="26"/>
  <c r="K1453" i="26"/>
  <c r="J1454" i="26"/>
  <c r="K1458" i="26"/>
  <c r="J1458" i="26"/>
  <c r="K1457" i="26"/>
  <c r="J1457" i="26"/>
  <c r="K1456" i="26"/>
  <c r="J1456" i="26"/>
  <c r="K1455" i="26"/>
  <c r="J1455" i="26"/>
  <c r="K1454" i="26"/>
  <c r="J1467" i="26"/>
  <c r="K1467" i="26"/>
  <c r="J1468" i="26"/>
  <c r="K1468" i="26"/>
  <c r="J1469" i="26"/>
  <c r="K1473" i="26"/>
  <c r="J1473" i="26"/>
  <c r="K1472" i="26"/>
  <c r="J1472" i="26"/>
  <c r="K1471" i="26"/>
  <c r="J1471" i="26"/>
  <c r="K1470" i="26"/>
  <c r="J1470" i="26"/>
  <c r="K1469" i="26"/>
  <c r="J1482" i="26"/>
  <c r="K1482" i="26"/>
  <c r="J1483" i="26"/>
  <c r="K1483" i="26"/>
  <c r="J1484" i="26"/>
  <c r="K1484" i="26"/>
  <c r="J1485" i="26"/>
  <c r="K1485" i="26"/>
  <c r="J1486" i="26"/>
  <c r="K1486" i="26"/>
  <c r="J1498" i="26"/>
  <c r="K1498" i="26"/>
  <c r="J1499" i="26"/>
  <c r="K1499" i="26"/>
  <c r="J1500" i="26"/>
  <c r="K1500" i="26"/>
  <c r="J1501" i="26"/>
  <c r="K1501" i="26"/>
  <c r="J1502" i="26"/>
  <c r="K1502" i="26"/>
  <c r="J1515" i="26"/>
  <c r="K1515" i="26"/>
  <c r="J1516" i="26"/>
  <c r="K1516" i="26"/>
  <c r="J1517" i="26"/>
  <c r="K1517" i="26"/>
  <c r="J1518" i="26"/>
  <c r="K1518" i="26"/>
  <c r="J1519" i="26"/>
  <c r="K1519" i="26"/>
  <c r="J1532" i="26"/>
  <c r="K1532" i="26"/>
  <c r="J1533" i="26"/>
  <c r="K1533" i="26"/>
  <c r="J1534" i="26"/>
  <c r="K1538" i="26"/>
  <c r="J1538" i="26"/>
  <c r="K1537" i="26"/>
  <c r="J1537" i="26"/>
  <c r="K1536" i="26"/>
  <c r="J1536" i="26"/>
  <c r="K1535" i="26"/>
  <c r="J1535" i="26"/>
  <c r="K1534" i="26"/>
  <c r="J1547" i="26"/>
  <c r="K1547" i="26"/>
  <c r="J1548" i="26"/>
  <c r="K1548" i="26"/>
  <c r="J1549" i="26"/>
  <c r="K1553" i="26"/>
  <c r="J1553" i="26"/>
  <c r="K1552" i="26"/>
  <c r="J1552" i="26"/>
  <c r="K1551" i="26"/>
  <c r="J1551" i="26"/>
  <c r="K1550" i="26"/>
  <c r="J1550" i="26"/>
  <c r="K1549" i="26"/>
  <c r="J1562" i="26"/>
  <c r="K1562" i="26"/>
  <c r="J1563" i="26"/>
  <c r="K1563" i="26"/>
  <c r="J1564" i="26"/>
  <c r="K1567" i="26"/>
  <c r="J1567" i="26"/>
  <c r="K1566" i="26"/>
  <c r="J1566" i="26"/>
  <c r="K1565" i="26"/>
  <c r="J1565" i="26"/>
  <c r="K1564" i="26"/>
  <c r="J1576" i="26"/>
  <c r="K1576" i="26"/>
  <c r="J1577" i="26"/>
  <c r="K1577" i="26"/>
  <c r="J1578" i="26"/>
  <c r="K1578" i="26"/>
  <c r="J1579" i="26"/>
  <c r="K1579" i="26"/>
  <c r="J1581" i="26"/>
  <c r="K1581" i="26"/>
  <c r="J1582" i="26"/>
  <c r="K1582" i="26"/>
  <c r="J1583" i="26"/>
  <c r="K1583" i="26"/>
  <c r="J1584" i="26"/>
  <c r="K1584" i="26"/>
  <c r="J1593" i="26"/>
  <c r="K1593" i="26"/>
  <c r="J1594" i="26"/>
  <c r="K1594" i="26"/>
  <c r="J1595" i="26"/>
  <c r="K1599" i="26"/>
  <c r="J1599" i="26"/>
  <c r="K1598" i="26"/>
  <c r="J1598" i="26"/>
  <c r="K1597" i="26"/>
  <c r="J1597" i="26"/>
  <c r="K1596" i="26"/>
  <c r="J1596" i="26"/>
  <c r="K1595" i="26"/>
  <c r="J1608" i="26"/>
  <c r="K1608" i="26"/>
  <c r="J1609" i="26"/>
  <c r="K1609" i="26"/>
  <c r="J1610" i="26"/>
  <c r="K1614" i="26"/>
  <c r="J1614" i="26"/>
  <c r="K1613" i="26"/>
  <c r="J1613" i="26"/>
  <c r="K1612" i="26"/>
  <c r="J1612" i="26"/>
  <c r="K1611" i="26"/>
  <c r="J1611" i="26"/>
  <c r="K1610" i="26"/>
  <c r="J1623" i="26"/>
  <c r="K1623" i="26"/>
  <c r="J1624" i="26"/>
  <c r="K1624" i="26"/>
  <c r="J1625" i="26"/>
  <c r="K1625" i="26"/>
  <c r="J1626" i="26"/>
  <c r="K1626" i="26"/>
  <c r="J1627" i="26"/>
  <c r="K1627" i="26"/>
  <c r="J1640" i="26"/>
  <c r="K1640" i="26"/>
  <c r="J1641" i="26"/>
  <c r="K1641" i="26"/>
  <c r="J1642" i="26"/>
  <c r="K1645" i="26"/>
  <c r="J1645" i="26"/>
  <c r="K1644" i="26"/>
  <c r="J1644" i="26"/>
  <c r="K1643" i="26"/>
  <c r="J1643" i="26"/>
  <c r="K1642" i="26"/>
  <c r="J1654" i="26"/>
  <c r="K1654" i="26"/>
  <c r="J1655" i="26"/>
  <c r="K1655" i="26"/>
  <c r="J1656" i="26"/>
  <c r="K1659" i="26"/>
  <c r="J1659" i="26"/>
  <c r="K1658" i="26"/>
  <c r="J1658" i="26"/>
  <c r="K1657" i="26"/>
  <c r="J1657" i="26"/>
  <c r="K1656" i="26"/>
  <c r="J1668" i="26"/>
  <c r="K1668" i="26"/>
  <c r="J1669" i="26"/>
  <c r="K1669" i="26"/>
  <c r="J1670" i="26"/>
  <c r="K1673" i="26"/>
  <c r="J1673" i="26"/>
  <c r="K1672" i="26"/>
  <c r="J1672" i="26"/>
  <c r="K1671" i="26"/>
  <c r="J1671" i="26"/>
  <c r="K1670" i="26"/>
  <c r="J1682" i="26"/>
  <c r="K1682" i="26"/>
  <c r="J1683" i="26"/>
  <c r="K1683" i="26"/>
  <c r="J1684" i="26"/>
  <c r="K1687" i="26"/>
  <c r="J1687" i="26"/>
  <c r="K1686" i="26"/>
  <c r="J1686" i="26"/>
  <c r="K1685" i="26"/>
  <c r="J1685" i="26"/>
  <c r="K1684" i="26"/>
  <c r="J1696" i="26"/>
  <c r="K1696" i="26"/>
  <c r="J1697" i="26"/>
  <c r="K1697" i="26"/>
  <c r="J1698" i="26"/>
  <c r="K1701" i="26"/>
  <c r="J1701" i="26"/>
  <c r="K1700" i="26"/>
  <c r="J1700" i="26"/>
  <c r="K1699" i="26"/>
  <c r="J1699" i="26"/>
  <c r="K1698" i="26"/>
  <c r="J1710" i="26"/>
  <c r="K1710" i="26"/>
  <c r="J1711" i="26"/>
  <c r="K1711" i="26"/>
  <c r="J1712" i="26"/>
  <c r="K1716" i="26"/>
  <c r="J1716" i="26"/>
  <c r="K1715" i="26"/>
  <c r="J1715" i="26"/>
  <c r="K1714" i="26"/>
  <c r="J1714" i="26"/>
  <c r="K1713" i="26"/>
  <c r="J1713" i="26"/>
  <c r="K1712" i="26"/>
  <c r="J1725" i="26"/>
  <c r="K1725" i="26"/>
  <c r="J1726" i="26"/>
  <c r="K1726" i="26"/>
  <c r="J1727" i="26"/>
  <c r="K1731" i="26"/>
  <c r="J1731" i="26"/>
  <c r="K1730" i="26"/>
  <c r="J1730" i="26"/>
  <c r="K1729" i="26"/>
  <c r="J1729" i="26"/>
  <c r="K1728" i="26"/>
  <c r="J1728" i="26"/>
  <c r="K1727" i="26"/>
  <c r="J1740" i="26"/>
  <c r="K1740" i="26"/>
  <c r="J1741" i="26"/>
  <c r="K1741" i="26"/>
  <c r="J1742" i="26"/>
  <c r="K1746" i="26"/>
  <c r="J1746" i="26"/>
  <c r="K1745" i="26"/>
  <c r="J1745" i="26"/>
  <c r="K1744" i="26"/>
  <c r="J1744" i="26"/>
  <c r="K1743" i="26"/>
  <c r="J1743" i="26"/>
  <c r="K1742" i="26"/>
  <c r="J1755" i="26"/>
  <c r="K1755" i="26"/>
  <c r="J1756" i="26"/>
  <c r="K1756" i="26"/>
  <c r="J1757" i="26"/>
  <c r="K1760" i="26"/>
  <c r="J1760" i="26"/>
  <c r="K1759" i="26"/>
  <c r="J1759" i="26"/>
  <c r="K1758" i="26"/>
  <c r="J1758" i="26"/>
  <c r="K1757" i="26"/>
  <c r="J1769" i="26"/>
  <c r="K1769" i="26"/>
  <c r="J1770" i="26"/>
  <c r="K1770" i="26"/>
  <c r="J1771" i="26"/>
  <c r="K1771" i="26"/>
  <c r="J1772" i="26"/>
  <c r="K1772" i="26"/>
  <c r="J1785" i="26"/>
  <c r="K1785" i="26"/>
  <c r="J1786" i="26"/>
  <c r="K1786" i="26"/>
  <c r="J1787" i="26"/>
  <c r="K1790" i="26"/>
  <c r="J1790" i="26"/>
  <c r="K1789" i="26"/>
  <c r="J1789" i="26"/>
  <c r="K1788" i="26"/>
  <c r="J1788" i="26"/>
  <c r="K1787" i="26"/>
  <c r="J1799" i="26"/>
  <c r="K1799" i="26"/>
  <c r="J1800" i="26"/>
  <c r="K1800" i="26"/>
  <c r="J1801" i="26"/>
  <c r="K1801" i="26"/>
  <c r="J1802" i="26"/>
  <c r="K1802" i="26"/>
  <c r="J1804" i="26"/>
  <c r="K1804" i="26"/>
  <c r="J1805" i="26"/>
  <c r="K1805" i="26"/>
  <c r="J1806" i="26"/>
  <c r="K1806" i="26"/>
  <c r="J1807" i="26"/>
  <c r="K1807" i="26"/>
  <c r="J1816" i="26"/>
  <c r="K1816" i="26"/>
  <c r="J1817" i="26"/>
  <c r="K1817" i="26"/>
  <c r="J1818" i="26"/>
  <c r="K1818" i="26"/>
  <c r="J1819" i="26"/>
  <c r="K1819" i="26"/>
  <c r="J1821" i="26"/>
  <c r="K1821" i="26"/>
  <c r="J1822" i="26"/>
  <c r="K1822" i="26"/>
  <c r="J1823" i="26"/>
  <c r="K1823" i="26"/>
  <c r="J1824" i="26"/>
  <c r="K1824" i="26"/>
  <c r="J1833" i="26"/>
  <c r="K1833" i="26"/>
  <c r="J1834" i="26"/>
  <c r="K1834" i="26"/>
  <c r="J1835" i="26"/>
  <c r="K1835" i="26"/>
  <c r="J1836" i="26"/>
  <c r="K1836" i="26"/>
  <c r="J1837" i="26"/>
  <c r="K1837" i="26"/>
  <c r="J1850" i="26"/>
  <c r="K1850" i="26"/>
  <c r="J1851" i="26"/>
  <c r="K1851" i="26"/>
  <c r="J1852" i="26"/>
  <c r="K1855" i="26"/>
  <c r="J1855" i="26"/>
  <c r="K1854" i="26"/>
  <c r="J1854" i="26"/>
  <c r="K1853" i="26"/>
  <c r="J1853" i="26"/>
  <c r="K1852" i="26"/>
  <c r="J1864" i="26"/>
  <c r="K1864" i="26"/>
  <c r="J1865" i="26"/>
  <c r="K1865" i="26"/>
  <c r="J1866" i="26"/>
  <c r="K1870" i="26"/>
  <c r="J1870" i="26"/>
  <c r="K1869" i="26"/>
  <c r="J1869" i="26"/>
  <c r="K1868" i="26"/>
  <c r="J1868" i="26"/>
  <c r="K1867" i="26"/>
  <c r="J1867" i="26"/>
  <c r="K1866" i="26"/>
  <c r="J1879" i="26"/>
  <c r="K1879" i="26"/>
  <c r="J1880" i="26"/>
  <c r="K1880" i="26"/>
  <c r="J1881" i="26"/>
  <c r="K1885" i="26"/>
  <c r="J1885" i="26"/>
  <c r="K1884" i="26"/>
  <c r="J1884" i="26"/>
  <c r="K1883" i="26"/>
  <c r="J1883" i="26"/>
  <c r="K1882" i="26"/>
  <c r="J1882" i="26"/>
  <c r="K1881" i="26"/>
  <c r="J1894" i="26"/>
  <c r="K1894" i="26"/>
  <c r="J1895" i="26"/>
  <c r="K1895" i="26"/>
  <c r="J1896" i="26"/>
  <c r="K1896" i="26"/>
  <c r="J1897" i="26"/>
  <c r="K1897" i="26"/>
  <c r="J1899" i="26"/>
  <c r="K1899" i="26"/>
  <c r="J1900" i="26"/>
  <c r="K1900" i="26"/>
  <c r="J1901" i="26"/>
  <c r="K1901" i="26"/>
  <c r="J1902" i="26"/>
  <c r="K1902" i="26"/>
  <c r="J1911" i="26"/>
  <c r="K1911" i="26"/>
  <c r="J1912" i="26"/>
  <c r="K1912" i="26"/>
  <c r="J1913" i="26"/>
  <c r="K1913" i="26"/>
  <c r="J1914" i="26"/>
  <c r="K1914" i="26"/>
  <c r="J1915" i="26"/>
  <c r="K1915" i="26"/>
  <c r="J1928" i="26"/>
  <c r="K1928" i="26"/>
  <c r="J1929" i="26"/>
  <c r="K1929" i="26"/>
  <c r="J1930" i="26"/>
  <c r="K1934" i="26"/>
  <c r="J1934" i="26"/>
  <c r="K1933" i="26"/>
  <c r="J1933" i="26"/>
  <c r="K1932" i="26"/>
  <c r="J1932" i="26"/>
  <c r="K1931" i="26"/>
  <c r="J1931" i="26"/>
  <c r="K1930" i="26"/>
  <c r="J1943" i="26"/>
  <c r="K1943" i="26"/>
  <c r="J1944" i="26"/>
  <c r="K1944" i="26"/>
  <c r="J1945" i="26"/>
  <c r="K1945" i="26"/>
  <c r="K1951" i="26"/>
  <c r="J1952" i="26"/>
  <c r="K1952" i="26"/>
  <c r="J1965" i="26"/>
  <c r="K1965" i="26"/>
  <c r="J1966" i="26"/>
  <c r="K1966" i="26"/>
  <c r="J1967" i="26"/>
  <c r="K1967" i="26"/>
  <c r="J1968" i="26"/>
  <c r="K1968" i="26"/>
  <c r="J1969" i="26"/>
  <c r="K1969" i="26"/>
  <c r="J1982" i="26"/>
  <c r="K1982" i="26"/>
  <c r="J1983" i="26"/>
  <c r="K1983" i="26"/>
  <c r="J1984" i="26"/>
  <c r="K1984" i="26"/>
  <c r="J1985" i="26"/>
  <c r="K1985" i="26"/>
  <c r="J1986" i="26"/>
  <c r="K1986" i="26"/>
  <c r="J1999" i="26"/>
  <c r="K1999" i="26"/>
  <c r="J2000" i="26"/>
  <c r="K2000" i="26"/>
  <c r="J2001" i="26"/>
  <c r="K2005" i="26"/>
  <c r="J2005" i="26"/>
  <c r="K2004" i="26"/>
  <c r="J2004" i="26"/>
  <c r="K2003" i="26"/>
  <c r="J2003" i="26"/>
  <c r="K2002" i="26"/>
  <c r="J2002" i="26"/>
  <c r="K2001" i="26"/>
  <c r="J2014" i="26"/>
  <c r="K2014" i="26"/>
  <c r="J2015" i="26"/>
  <c r="K2015" i="26"/>
  <c r="J2016" i="26"/>
  <c r="K2016" i="26"/>
  <c r="J2017" i="26"/>
  <c r="K2017" i="26"/>
  <c r="J2018" i="26"/>
  <c r="K2018" i="26"/>
  <c r="J2031" i="26"/>
  <c r="K2031" i="26"/>
  <c r="J2032" i="26"/>
  <c r="K2032" i="26"/>
  <c r="J2033" i="26"/>
  <c r="K2033" i="26"/>
  <c r="J2034" i="26"/>
  <c r="K2034" i="26"/>
  <c r="J2035" i="26"/>
  <c r="K2035" i="26"/>
  <c r="J2048" i="26"/>
  <c r="K2048" i="26"/>
  <c r="J2049" i="26"/>
  <c r="K2049" i="26"/>
  <c r="J2050" i="26"/>
  <c r="K2054" i="26"/>
  <c r="J2054" i="26"/>
  <c r="K2053" i="26"/>
  <c r="J2053" i="26"/>
  <c r="K2052" i="26"/>
  <c r="J2052" i="26"/>
  <c r="K2051" i="26"/>
  <c r="J2051" i="26"/>
  <c r="K2050" i="26"/>
  <c r="J2063" i="26"/>
  <c r="K2063" i="26"/>
  <c r="J2064" i="26"/>
  <c r="K2064" i="26"/>
  <c r="J2065" i="26"/>
  <c r="K2069" i="26"/>
  <c r="J2069" i="26"/>
  <c r="K2068" i="26"/>
  <c r="J2068" i="26"/>
  <c r="K2067" i="26"/>
  <c r="J2067" i="26"/>
  <c r="K2066" i="26"/>
  <c r="J2066" i="26"/>
  <c r="K2065" i="26"/>
  <c r="J2078" i="26"/>
  <c r="K2078" i="26"/>
  <c r="J2079" i="26"/>
  <c r="K2079" i="26"/>
  <c r="J2080" i="26"/>
  <c r="K2080" i="26"/>
  <c r="J2081" i="26"/>
  <c r="K2081" i="26"/>
  <c r="J2094" i="26"/>
  <c r="K2094" i="26"/>
  <c r="J2095" i="26"/>
  <c r="K2095" i="26"/>
  <c r="J2096" i="26"/>
  <c r="K2096" i="26"/>
  <c r="J2097" i="26"/>
  <c r="K2097" i="26"/>
  <c r="J2098" i="26"/>
  <c r="K2098" i="26"/>
  <c r="J2110" i="26"/>
  <c r="K2110" i="26"/>
  <c r="J2111" i="26"/>
  <c r="K2111" i="26"/>
  <c r="J2112" i="26"/>
  <c r="K2112" i="26"/>
  <c r="J2113" i="26"/>
  <c r="K2113" i="26"/>
  <c r="J2114" i="26"/>
  <c r="K2114" i="26"/>
  <c r="J2126" i="26"/>
  <c r="K2126" i="26"/>
  <c r="J2127" i="26"/>
  <c r="K2127" i="26"/>
  <c r="J2128" i="26"/>
  <c r="K2128" i="26"/>
  <c r="J2129" i="26"/>
  <c r="K2129" i="26"/>
  <c r="J2130" i="26"/>
  <c r="K2130" i="26"/>
  <c r="J2143" i="26"/>
  <c r="K2143" i="26"/>
  <c r="J2144" i="26"/>
  <c r="K2144" i="26"/>
  <c r="J2145" i="26"/>
  <c r="K2149" i="26"/>
  <c r="J2149" i="26"/>
  <c r="K2148" i="26"/>
  <c r="J2148" i="26"/>
  <c r="K2147" i="26"/>
  <c r="J2147" i="26"/>
  <c r="K2146" i="26"/>
  <c r="J2146" i="26"/>
  <c r="K2145" i="26"/>
  <c r="J2158" i="26"/>
  <c r="K2158" i="26"/>
  <c r="J2159" i="26"/>
  <c r="K2159" i="26"/>
  <c r="J2160" i="26"/>
  <c r="K2164" i="26"/>
  <c r="J2164" i="26"/>
  <c r="K2163" i="26"/>
  <c r="J2163" i="26"/>
  <c r="K2162" i="26"/>
  <c r="J2162" i="26"/>
  <c r="K2161" i="26"/>
  <c r="J2161" i="26"/>
  <c r="K2160" i="26"/>
  <c r="J2173" i="26"/>
  <c r="K2173" i="26"/>
  <c r="J2174" i="26"/>
  <c r="K2174" i="26"/>
  <c r="J2175" i="26"/>
  <c r="K2175" i="26"/>
  <c r="J2176" i="26"/>
  <c r="K2176" i="26"/>
  <c r="J2178" i="26"/>
  <c r="K2178" i="26"/>
  <c r="J2179" i="26"/>
  <c r="K2179" i="26"/>
  <c r="J2180" i="26"/>
  <c r="K2180" i="26"/>
  <c r="J2181" i="26"/>
  <c r="K2181" i="26"/>
  <c r="J2190" i="26"/>
  <c r="K2190" i="26"/>
  <c r="J2191" i="26"/>
  <c r="K2191" i="26"/>
  <c r="J2192" i="26"/>
  <c r="K2196" i="26"/>
  <c r="J2196" i="26"/>
  <c r="K2195" i="26"/>
  <c r="J2195" i="26"/>
  <c r="K2194" i="26"/>
  <c r="J2194" i="26"/>
  <c r="K2193" i="26"/>
  <c r="J2193" i="26"/>
  <c r="K2192" i="26"/>
  <c r="J2205" i="26"/>
  <c r="K2205" i="26"/>
  <c r="J2206" i="26"/>
  <c r="K2206" i="26"/>
  <c r="J2207" i="26"/>
  <c r="K2207" i="26"/>
  <c r="J2208" i="26"/>
  <c r="K2208" i="26"/>
  <c r="J2210" i="26"/>
  <c r="K2210" i="26"/>
  <c r="J2211" i="26"/>
  <c r="K2211" i="26"/>
  <c r="J2212" i="26"/>
  <c r="K2212" i="26"/>
  <c r="J2213" i="26"/>
  <c r="K2213" i="26"/>
  <c r="J2222" i="26"/>
  <c r="K2222" i="26"/>
  <c r="J2223" i="26"/>
  <c r="K2223" i="26"/>
  <c r="J2224" i="26"/>
  <c r="K2224" i="26"/>
  <c r="J2225" i="26"/>
  <c r="K2225" i="26"/>
  <c r="J2226" i="26"/>
  <c r="K2226" i="26"/>
  <c r="J2239" i="26"/>
  <c r="K2239" i="26"/>
  <c r="J2240" i="26"/>
  <c r="K2240" i="26"/>
  <c r="J2241" i="26"/>
  <c r="K2245" i="26"/>
  <c r="J2245" i="26"/>
  <c r="K2244" i="26"/>
  <c r="J2244" i="26"/>
  <c r="K2243" i="26"/>
  <c r="J2243" i="26"/>
  <c r="K2242" i="26"/>
  <c r="J2242" i="26"/>
  <c r="K2241" i="26"/>
  <c r="J2254" i="26"/>
  <c r="K2254" i="26"/>
  <c r="J2255" i="26"/>
  <c r="K2255" i="26"/>
  <c r="J2256" i="26"/>
  <c r="K2260" i="26"/>
  <c r="J2260" i="26"/>
  <c r="K2259" i="26"/>
  <c r="J2259" i="26"/>
  <c r="K2258" i="26"/>
  <c r="J2258" i="26"/>
  <c r="K2257" i="26"/>
  <c r="J2257" i="26"/>
  <c r="K2256" i="26"/>
  <c r="J2269" i="26"/>
  <c r="K2269" i="26"/>
  <c r="J2270" i="26"/>
  <c r="K2270" i="26"/>
  <c r="J2271" i="26"/>
  <c r="K2271" i="26"/>
  <c r="J2272" i="26"/>
  <c r="K2272" i="26"/>
  <c r="J2274" i="26"/>
  <c r="K2274" i="26"/>
  <c r="J2275" i="26"/>
  <c r="K2275" i="26"/>
  <c r="J2276" i="26"/>
  <c r="K2276" i="26"/>
  <c r="J2277" i="26"/>
  <c r="K2277" i="26"/>
  <c r="J2286" i="26"/>
  <c r="K2286" i="26"/>
  <c r="J2287" i="26"/>
  <c r="K2287" i="26"/>
  <c r="J2288" i="26"/>
  <c r="K2292" i="26"/>
  <c r="J2292" i="26"/>
  <c r="K2291" i="26"/>
  <c r="J2291" i="26"/>
  <c r="K2290" i="26"/>
  <c r="J2290" i="26"/>
  <c r="K2289" i="26"/>
  <c r="J2289" i="26"/>
  <c r="K2288" i="26"/>
  <c r="J2301" i="26"/>
  <c r="K2301" i="26"/>
  <c r="J2302" i="26"/>
  <c r="K2302" i="26"/>
  <c r="J2303" i="26"/>
  <c r="K2306" i="26"/>
  <c r="J2306" i="26"/>
  <c r="K2305" i="26"/>
  <c r="J2305" i="26"/>
  <c r="K2304" i="26"/>
  <c r="J2304" i="26"/>
  <c r="K2303" i="26"/>
  <c r="J2315" i="26"/>
  <c r="K2315" i="26"/>
  <c r="J2316" i="26"/>
  <c r="K2316" i="26"/>
  <c r="J2317" i="26"/>
  <c r="K2321" i="26"/>
  <c r="J2321" i="26"/>
  <c r="K2320" i="26"/>
  <c r="J2320" i="26"/>
  <c r="K2319" i="26"/>
  <c r="J2319" i="26"/>
  <c r="K2318" i="26"/>
  <c r="J2318" i="26"/>
  <c r="K2317" i="26"/>
  <c r="J2330" i="26"/>
  <c r="K2330" i="26"/>
  <c r="J2331" i="26"/>
  <c r="K2331" i="26"/>
  <c r="J2332" i="26"/>
  <c r="K2336" i="26"/>
  <c r="J2336" i="26"/>
  <c r="K2335" i="26"/>
  <c r="J2335" i="26"/>
  <c r="K2334" i="26"/>
  <c r="J2334" i="26"/>
  <c r="K2333" i="26"/>
  <c r="J2333" i="26"/>
  <c r="K2332" i="26"/>
  <c r="J2345" i="26"/>
  <c r="K2345" i="26"/>
  <c r="J2346" i="26"/>
  <c r="K2346" i="26"/>
  <c r="J2347" i="26"/>
  <c r="K2347" i="26"/>
  <c r="J2348" i="26"/>
  <c r="K2348" i="26"/>
  <c r="J2350" i="26"/>
  <c r="K2350" i="26"/>
  <c r="J2351" i="26"/>
  <c r="K2351" i="26"/>
  <c r="J2352" i="26"/>
  <c r="K2352" i="26"/>
  <c r="J2361" i="26"/>
  <c r="K2361" i="26"/>
  <c r="J2362" i="26"/>
  <c r="K2362" i="26"/>
  <c r="J2363" i="26"/>
  <c r="K2367" i="26"/>
  <c r="J2367" i="26"/>
  <c r="K2366" i="26"/>
  <c r="J2366" i="26"/>
  <c r="K2365" i="26"/>
  <c r="J2365" i="26"/>
  <c r="K2364" i="26"/>
  <c r="J2364" i="26"/>
  <c r="K2363" i="26"/>
  <c r="J2376" i="26"/>
  <c r="K2376" i="26"/>
  <c r="J2377" i="26"/>
  <c r="K2377" i="26"/>
  <c r="J2378" i="26"/>
  <c r="K2382" i="26"/>
  <c r="J2382" i="26"/>
  <c r="K2381" i="26"/>
  <c r="J2381" i="26"/>
  <c r="K2380" i="26"/>
  <c r="J2380" i="26"/>
  <c r="K2379" i="26"/>
  <c r="J2379" i="26"/>
  <c r="K2378" i="26"/>
  <c r="J2391" i="26"/>
  <c r="K2391" i="26"/>
  <c r="J2392" i="26"/>
  <c r="K2392" i="26"/>
  <c r="J2393" i="26"/>
  <c r="K2397" i="26"/>
  <c r="J2397" i="26"/>
  <c r="K2396" i="26"/>
  <c r="J2396" i="26"/>
  <c r="K2395" i="26"/>
  <c r="J2395" i="26"/>
  <c r="K2394" i="26"/>
  <c r="J2394" i="26"/>
  <c r="K2393" i="26"/>
  <c r="J2406" i="26"/>
  <c r="K2406" i="26"/>
  <c r="J2407" i="26"/>
  <c r="K2407" i="26"/>
  <c r="J2408" i="26"/>
  <c r="K2411" i="26"/>
  <c r="J2411" i="26"/>
  <c r="K2410" i="26"/>
  <c r="J2410" i="26"/>
  <c r="K2409" i="26"/>
  <c r="J2409" i="26"/>
  <c r="K2408" i="26"/>
  <c r="J2420" i="26"/>
  <c r="K2420" i="26"/>
  <c r="J2421" i="26"/>
  <c r="K2421" i="26"/>
  <c r="J2422" i="26"/>
  <c r="K2426" i="26"/>
  <c r="J2426" i="26"/>
  <c r="K2425" i="26"/>
  <c r="J2425" i="26"/>
  <c r="K2424" i="26"/>
  <c r="J2424" i="26"/>
  <c r="K2423" i="26"/>
  <c r="J2423" i="26"/>
  <c r="K2422" i="26"/>
  <c r="J2435" i="26"/>
  <c r="K2435" i="26"/>
  <c r="J2436" i="26"/>
  <c r="K2436" i="26"/>
  <c r="J2437" i="26"/>
  <c r="K2441" i="26"/>
  <c r="J2441" i="26"/>
  <c r="K2440" i="26"/>
  <c r="J2440" i="26"/>
  <c r="K2439" i="26"/>
  <c r="J2439" i="26"/>
  <c r="K2438" i="26"/>
  <c r="J2438" i="26"/>
  <c r="K2437" i="26"/>
  <c r="J2450" i="26"/>
  <c r="K2450" i="26"/>
  <c r="J2451" i="26"/>
  <c r="K2451" i="26"/>
  <c r="J2452" i="26"/>
  <c r="K2456" i="26"/>
  <c r="J2456" i="26"/>
  <c r="K2455" i="26"/>
  <c r="J2455" i="26"/>
  <c r="K2454" i="26"/>
  <c r="J2454" i="26"/>
  <c r="K2453" i="26"/>
  <c r="J2453" i="26"/>
  <c r="K2452" i="26"/>
  <c r="J2465" i="26"/>
  <c r="K2465" i="26"/>
  <c r="J2466" i="26"/>
  <c r="K2466" i="26"/>
  <c r="J2467" i="26"/>
  <c r="K2467" i="26"/>
  <c r="K2473" i="26"/>
  <c r="J2475" i="26"/>
  <c r="K2475" i="26"/>
  <c r="J2476" i="26"/>
  <c r="K2476" i="26"/>
  <c r="J2477" i="26"/>
  <c r="K2477" i="26"/>
  <c r="J2478" i="26"/>
  <c r="K2478" i="26"/>
  <c r="J2487" i="26"/>
  <c r="K2487" i="26"/>
  <c r="J2488" i="26"/>
  <c r="K2488" i="26"/>
  <c r="J2489" i="26"/>
  <c r="K2489" i="26"/>
  <c r="J2490" i="26"/>
  <c r="K2490" i="26"/>
  <c r="J2492" i="26"/>
  <c r="K2492" i="26"/>
  <c r="J2493" i="26"/>
  <c r="K2493" i="26"/>
  <c r="J2494" i="26"/>
  <c r="K2494" i="26"/>
  <c r="J2495" i="26"/>
  <c r="K2495" i="26"/>
  <c r="J2504" i="26"/>
  <c r="K2504" i="26"/>
  <c r="J2505" i="26"/>
  <c r="K2505" i="26"/>
  <c r="J2506" i="26"/>
  <c r="K2510" i="26"/>
  <c r="J2510" i="26"/>
  <c r="K2509" i="26"/>
  <c r="J2509" i="26"/>
  <c r="K2508" i="26"/>
  <c r="J2508" i="26"/>
  <c r="K2507" i="26"/>
  <c r="J2507" i="26"/>
  <c r="K2506" i="26"/>
  <c r="J2519" i="26"/>
  <c r="K2519" i="26"/>
  <c r="J2520" i="26"/>
  <c r="K2520" i="26"/>
  <c r="J2521" i="26"/>
  <c r="K2525" i="26"/>
  <c r="J2525" i="26"/>
  <c r="K2524" i="26"/>
  <c r="J2524" i="26"/>
  <c r="K2523" i="26"/>
  <c r="J2523" i="26"/>
  <c r="K2522" i="26"/>
  <c r="J2522" i="26"/>
  <c r="K2521" i="26"/>
  <c r="J2534" i="26"/>
  <c r="K2534" i="26"/>
  <c r="J2535" i="26"/>
  <c r="K2535" i="26"/>
  <c r="J2536" i="26"/>
  <c r="K2540" i="26"/>
  <c r="J2540" i="26"/>
  <c r="K2539" i="26"/>
  <c r="J2539" i="26"/>
  <c r="K2538" i="26"/>
  <c r="J2538" i="26"/>
  <c r="K2537" i="26"/>
  <c r="J2537" i="26"/>
  <c r="K2536" i="26"/>
  <c r="J2549" i="26"/>
  <c r="K2549" i="26"/>
  <c r="J2550" i="26"/>
  <c r="K2550" i="26"/>
  <c r="J2551" i="26"/>
  <c r="K2555" i="26"/>
  <c r="J2555" i="26"/>
  <c r="K2554" i="26"/>
  <c r="J2554" i="26"/>
  <c r="K2553" i="26"/>
  <c r="J2553" i="26"/>
  <c r="K2552" i="26"/>
  <c r="J2552" i="26"/>
  <c r="K2551" i="26"/>
  <c r="J2564" i="26"/>
  <c r="K2564" i="26"/>
  <c r="J2565" i="26"/>
  <c r="K2565" i="26"/>
  <c r="J2566" i="26"/>
  <c r="K2566" i="26"/>
  <c r="J2567" i="26"/>
  <c r="K2567" i="26"/>
  <c r="J2568" i="26"/>
  <c r="K2568" i="26"/>
  <c r="J2580" i="26"/>
  <c r="K2580" i="26"/>
  <c r="J2581" i="26"/>
  <c r="K2581" i="26"/>
  <c r="J2582" i="26"/>
  <c r="K2582" i="26"/>
  <c r="J2583" i="26"/>
  <c r="K2583" i="26"/>
  <c r="J2584" i="26"/>
  <c r="K2584" i="26"/>
  <c r="J2596" i="26"/>
  <c r="K2596" i="26"/>
  <c r="J2597" i="26"/>
  <c r="K2597" i="26"/>
  <c r="J2598" i="26"/>
  <c r="K2602" i="26"/>
  <c r="J2602" i="26"/>
  <c r="K2601" i="26"/>
  <c r="J2601" i="26"/>
  <c r="K2600" i="26"/>
  <c r="J2600" i="26"/>
  <c r="K2599" i="26"/>
  <c r="J2599" i="26"/>
  <c r="K2598" i="26"/>
  <c r="J2611" i="26"/>
  <c r="K2611" i="26"/>
  <c r="J2612" i="26"/>
  <c r="K2612" i="26"/>
  <c r="J2613" i="26"/>
  <c r="K2617" i="26"/>
  <c r="J2617" i="26"/>
  <c r="K2616" i="26"/>
  <c r="J2616" i="26"/>
  <c r="K2615" i="26"/>
  <c r="J2615" i="26"/>
  <c r="K2614" i="26"/>
  <c r="J2614" i="26"/>
  <c r="K2613" i="26"/>
  <c r="J2626" i="26"/>
  <c r="K2626" i="26"/>
  <c r="J2627" i="26"/>
  <c r="K2627" i="26"/>
  <c r="J2628" i="26"/>
  <c r="K2628" i="26"/>
  <c r="J2629" i="26"/>
  <c r="K2629" i="26"/>
  <c r="J2630" i="26"/>
  <c r="K2630" i="26"/>
  <c r="J2643" i="26"/>
  <c r="K2643" i="26"/>
  <c r="J2644" i="26"/>
  <c r="K2644" i="26"/>
  <c r="J2645" i="26"/>
  <c r="K2645" i="26"/>
  <c r="J2646" i="26"/>
  <c r="K2646" i="26"/>
  <c r="J2648" i="26"/>
  <c r="K2648" i="26"/>
  <c r="J2649" i="26"/>
  <c r="K2649" i="26"/>
  <c r="J2650" i="26"/>
  <c r="K2650" i="26"/>
  <c r="J2659" i="26"/>
  <c r="K2659" i="26"/>
  <c r="J2660" i="26"/>
  <c r="K2660" i="26"/>
  <c r="J2661" i="26"/>
  <c r="K2661" i="26"/>
  <c r="J2662" i="26"/>
  <c r="K2662" i="26"/>
  <c r="J2664" i="26"/>
  <c r="K2664" i="26"/>
  <c r="J2665" i="26"/>
  <c r="K2665" i="26"/>
  <c r="J2666" i="26"/>
  <c r="K2666" i="26"/>
  <c r="J2667" i="26"/>
  <c r="K2667" i="26"/>
  <c r="J2676" i="26"/>
  <c r="K2676" i="26"/>
  <c r="J2677" i="26"/>
  <c r="K2677" i="26"/>
  <c r="J2678" i="26"/>
  <c r="K2682" i="26"/>
  <c r="J2682" i="26"/>
  <c r="K2681" i="26"/>
  <c r="J2681" i="26"/>
  <c r="K2680" i="26"/>
  <c r="J2680" i="26"/>
  <c r="K2679" i="26"/>
  <c r="J2679" i="26"/>
  <c r="K2678" i="26"/>
  <c r="J2691" i="26"/>
  <c r="K2691" i="26"/>
  <c r="J2692" i="26"/>
  <c r="K2692" i="26"/>
  <c r="J2693" i="26"/>
  <c r="K2697" i="26"/>
  <c r="J2697" i="26"/>
  <c r="K2696" i="26"/>
  <c r="J2696" i="26"/>
  <c r="K2695" i="26"/>
  <c r="J2695" i="26"/>
  <c r="K2694" i="26"/>
  <c r="J2694" i="26"/>
  <c r="K2693" i="26"/>
  <c r="J2706" i="26"/>
  <c r="K2706" i="26"/>
  <c r="J2707" i="26"/>
  <c r="K2707" i="26"/>
  <c r="J2708" i="26"/>
  <c r="K2708" i="26"/>
  <c r="J2709" i="26"/>
  <c r="K2709" i="26"/>
  <c r="J2710" i="26"/>
  <c r="K2710" i="26"/>
  <c r="J2723" i="26"/>
  <c r="K2723" i="26"/>
  <c r="J2724" i="26"/>
  <c r="K2724" i="26"/>
  <c r="J2725" i="26"/>
  <c r="K2728" i="26"/>
  <c r="J2728" i="26"/>
  <c r="K2727" i="26"/>
  <c r="J2727" i="26"/>
  <c r="K2726" i="26"/>
  <c r="J2726" i="26"/>
  <c r="K2725" i="26"/>
  <c r="J2737" i="26"/>
  <c r="K2737" i="26"/>
  <c r="J2738" i="26"/>
  <c r="K2738" i="26"/>
  <c r="J2739" i="26"/>
  <c r="K2739" i="26"/>
  <c r="J2740" i="26"/>
  <c r="K2740" i="26"/>
  <c r="J2742" i="26"/>
  <c r="K2742" i="26"/>
  <c r="J2743" i="26"/>
  <c r="K2743" i="26"/>
  <c r="J2744" i="26"/>
  <c r="K2744" i="26"/>
  <c r="J2745" i="26"/>
  <c r="K2745" i="26"/>
  <c r="J2754" i="26"/>
  <c r="K2754" i="26"/>
  <c r="J2755" i="26"/>
  <c r="K2755" i="26"/>
  <c r="J2756" i="26"/>
  <c r="K2760" i="26"/>
  <c r="J2760" i="26"/>
  <c r="K2759" i="26"/>
  <c r="J2759" i="26"/>
  <c r="K2758" i="26"/>
  <c r="J2758" i="26"/>
  <c r="K2757" i="26"/>
  <c r="J2757" i="26"/>
  <c r="K2756" i="26"/>
  <c r="J2769" i="26"/>
  <c r="K2769" i="26"/>
  <c r="J2770" i="26"/>
  <c r="K2770" i="26"/>
  <c r="J2771" i="26"/>
  <c r="K2775" i="26"/>
  <c r="J2775" i="26"/>
  <c r="K2774" i="26"/>
  <c r="J2774" i="26"/>
  <c r="K2773" i="26"/>
  <c r="J2773" i="26"/>
  <c r="K2772" i="26"/>
  <c r="J2772" i="26"/>
  <c r="K2771" i="26"/>
  <c r="J2784" i="26"/>
  <c r="K2784" i="26"/>
  <c r="J2785" i="26"/>
  <c r="K2785" i="26"/>
  <c r="J2786" i="26"/>
  <c r="K2789" i="26"/>
  <c r="J2789" i="26"/>
  <c r="K2788" i="26"/>
  <c r="J2788" i="26"/>
  <c r="K2787" i="26"/>
  <c r="J2787" i="26"/>
  <c r="K2786" i="26"/>
  <c r="J2798" i="26"/>
  <c r="K2798" i="26"/>
  <c r="J2799" i="26"/>
  <c r="K2799" i="26"/>
  <c r="J2800" i="26"/>
  <c r="K2803" i="26"/>
  <c r="J2803" i="26"/>
  <c r="K2802" i="26"/>
  <c r="J2802" i="26"/>
  <c r="K2801" i="26"/>
  <c r="J2801" i="26"/>
  <c r="K2800" i="26"/>
  <c r="J2812" i="26"/>
  <c r="K2812" i="26"/>
  <c r="J2813" i="26"/>
  <c r="K2813" i="26"/>
  <c r="J2814" i="26"/>
  <c r="K2818" i="26"/>
  <c r="J2818" i="26"/>
  <c r="K2817" i="26"/>
  <c r="J2817" i="26"/>
  <c r="K2816" i="26"/>
  <c r="J2816" i="26"/>
  <c r="K2815" i="26"/>
  <c r="J2815" i="26"/>
  <c r="K2814" i="26"/>
  <c r="J2827" i="26"/>
  <c r="K2827" i="26"/>
  <c r="J2828" i="26"/>
  <c r="K2828" i="26"/>
  <c r="J2829" i="26"/>
  <c r="K2829" i="26"/>
  <c r="J2830" i="26"/>
  <c r="K2830" i="26"/>
  <c r="J2832" i="26"/>
  <c r="K2832" i="26"/>
  <c r="J2833" i="26"/>
  <c r="K2833" i="26"/>
  <c r="J2834" i="26"/>
  <c r="K2834" i="26"/>
  <c r="J2843" i="26"/>
  <c r="K2843" i="26"/>
  <c r="J2844" i="26"/>
  <c r="K2844" i="26"/>
  <c r="J2845" i="26"/>
  <c r="K2849" i="26"/>
  <c r="J2849" i="26"/>
  <c r="K2848" i="26"/>
  <c r="J2848" i="26"/>
  <c r="K2847" i="26"/>
  <c r="J2847" i="26"/>
  <c r="K2846" i="26"/>
  <c r="J2846" i="26"/>
  <c r="K2845" i="26"/>
  <c r="J2858" i="26"/>
  <c r="K2858" i="26"/>
  <c r="J2859" i="26"/>
  <c r="K2859" i="26"/>
  <c r="J2860" i="26"/>
  <c r="K2864" i="26"/>
  <c r="J2864" i="26"/>
  <c r="K2863" i="26"/>
  <c r="J2863" i="26"/>
  <c r="K2862" i="26"/>
  <c r="J2862" i="26"/>
  <c r="K2861" i="26"/>
  <c r="J2861" i="26"/>
  <c r="K2860" i="26"/>
  <c r="J2873" i="26"/>
  <c r="K2873" i="26"/>
  <c r="J2874" i="26"/>
  <c r="K2874" i="26"/>
  <c r="J2875" i="26"/>
  <c r="K2879" i="26"/>
  <c r="J2879" i="26"/>
  <c r="K2878" i="26"/>
  <c r="J2878" i="26"/>
  <c r="K2877" i="26"/>
  <c r="J2877" i="26"/>
  <c r="K2876" i="26"/>
  <c r="J2876" i="26"/>
  <c r="K2875" i="26"/>
  <c r="J2888" i="26"/>
  <c r="K2888" i="26"/>
  <c r="J2889" i="26"/>
  <c r="K2889" i="26"/>
  <c r="J2890" i="26"/>
  <c r="K2894" i="26"/>
  <c r="J2894" i="26"/>
  <c r="K2893" i="26"/>
  <c r="J2893" i="26"/>
  <c r="K2892" i="26"/>
  <c r="J2892" i="26"/>
  <c r="K2891" i="26"/>
  <c r="J2891" i="26"/>
  <c r="K2890" i="26"/>
  <c r="J2903" i="26"/>
  <c r="K2903" i="26"/>
  <c r="J2904" i="26"/>
  <c r="K2904" i="26"/>
  <c r="J2905" i="26"/>
  <c r="K2909" i="26"/>
  <c r="J2909" i="26"/>
  <c r="K2908" i="26"/>
  <c r="J2908" i="26"/>
  <c r="K2907" i="26"/>
  <c r="J2907" i="26"/>
  <c r="K2906" i="26"/>
  <c r="J2906" i="26"/>
  <c r="K2905" i="26"/>
  <c r="J2918" i="26"/>
  <c r="K2918" i="26"/>
  <c r="J2919" i="26"/>
  <c r="K2919" i="26"/>
  <c r="J2920" i="26"/>
  <c r="K2924" i="26"/>
  <c r="J2924" i="26"/>
  <c r="K2923" i="26"/>
  <c r="J2923" i="26"/>
  <c r="K2922" i="26"/>
  <c r="J2922" i="26"/>
  <c r="K2921" i="26"/>
  <c r="J2921" i="26"/>
  <c r="K2920" i="26"/>
  <c r="J2933" i="26"/>
  <c r="K2933" i="26"/>
  <c r="J2934" i="26"/>
  <c r="K2934" i="26"/>
  <c r="J2935" i="26"/>
  <c r="K2939" i="26"/>
  <c r="J2939" i="26"/>
  <c r="K2938" i="26"/>
  <c r="J2938" i="26"/>
  <c r="K2937" i="26"/>
  <c r="J2937" i="26"/>
  <c r="K2936" i="26"/>
  <c r="J2936" i="26"/>
  <c r="K2935" i="26"/>
  <c r="J2948" i="26"/>
  <c r="K2948" i="26"/>
  <c r="J2949" i="26"/>
  <c r="K2949" i="26"/>
  <c r="J2950" i="26"/>
  <c r="K2954" i="26"/>
  <c r="J2954" i="26"/>
  <c r="K2953" i="26"/>
  <c r="J2953" i="26"/>
  <c r="K2952" i="26"/>
  <c r="J2952" i="26"/>
  <c r="K2951" i="26"/>
  <c r="J2951" i="26"/>
  <c r="K2950" i="26"/>
  <c r="J2963" i="26"/>
  <c r="K2963" i="26"/>
  <c r="J2964" i="26"/>
  <c r="K2964" i="26"/>
  <c r="J2965" i="26"/>
  <c r="K2969" i="26"/>
  <c r="J2969" i="26"/>
  <c r="K2968" i="26"/>
  <c r="J2968" i="26"/>
  <c r="K2967" i="26"/>
  <c r="J2967" i="26"/>
  <c r="K2966" i="26"/>
  <c r="J2966" i="26"/>
  <c r="K2965" i="26"/>
  <c r="J2978" i="26"/>
  <c r="K2978" i="26"/>
  <c r="J2979" i="26"/>
  <c r="K2979" i="26"/>
  <c r="J2980" i="26"/>
  <c r="K2983" i="26"/>
  <c r="J2983" i="26"/>
  <c r="K2982" i="26"/>
  <c r="J2982" i="26"/>
  <c r="K2981" i="26"/>
  <c r="J2981" i="26"/>
  <c r="K2980" i="26"/>
  <c r="J2992" i="26"/>
  <c r="K2992" i="26"/>
  <c r="J2993" i="26"/>
  <c r="K2993" i="26"/>
  <c r="J2994" i="26"/>
  <c r="K2997" i="26"/>
  <c r="J2997" i="26"/>
  <c r="K2996" i="26"/>
  <c r="J2996" i="26"/>
  <c r="K2995" i="26"/>
  <c r="J2995" i="26"/>
  <c r="K2994" i="26"/>
  <c r="J3006" i="26"/>
  <c r="K3006" i="26"/>
  <c r="J3007" i="26"/>
  <c r="K3007" i="26"/>
  <c r="J3008" i="26"/>
  <c r="K3012" i="26"/>
  <c r="J3012" i="26"/>
  <c r="K3011" i="26"/>
  <c r="J3011" i="26"/>
  <c r="K3010" i="26"/>
  <c r="J3010" i="26"/>
  <c r="K3009" i="26"/>
  <c r="J3009" i="26"/>
  <c r="K3008" i="26"/>
  <c r="J3021" i="26"/>
  <c r="K3021" i="26"/>
  <c r="J3022" i="26"/>
  <c r="K3022" i="26"/>
  <c r="J3023" i="26"/>
  <c r="K3027" i="26"/>
  <c r="J3027" i="26"/>
  <c r="K3026" i="26"/>
  <c r="J3026" i="26"/>
  <c r="K3025" i="26"/>
  <c r="J3025" i="26"/>
  <c r="K3024" i="26"/>
  <c r="J3024" i="26"/>
  <c r="K3023" i="26"/>
  <c r="J3036" i="26"/>
  <c r="K3036" i="26"/>
  <c r="J3037" i="26"/>
  <c r="K3037" i="26"/>
  <c r="J3038" i="26"/>
  <c r="K3042" i="26"/>
  <c r="J3042" i="26"/>
  <c r="K3041" i="26"/>
  <c r="J3041" i="26"/>
  <c r="K3040" i="26"/>
  <c r="J3040" i="26"/>
  <c r="K3039" i="26"/>
  <c r="J3039" i="26"/>
  <c r="K3038" i="26"/>
  <c r="H16" i="25"/>
  <c r="I15" i="25"/>
  <c r="H15" i="25"/>
  <c r="I14" i="25"/>
  <c r="H14" i="25"/>
  <c r="I13" i="25"/>
  <c r="H13" i="25"/>
  <c r="I12" i="25"/>
  <c r="H12" i="25"/>
  <c r="I11" i="25"/>
  <c r="H11" i="25"/>
  <c r="I10" i="25"/>
  <c r="H10" i="25"/>
  <c r="I9" i="25"/>
  <c r="H9" i="25"/>
  <c r="H31" i="25"/>
  <c r="I30" i="25"/>
  <c r="H30" i="25"/>
  <c r="I29" i="25"/>
  <c r="H29" i="25"/>
  <c r="I28" i="25"/>
  <c r="H28" i="25"/>
  <c r="I27" i="25"/>
  <c r="H27" i="25"/>
  <c r="I26" i="25"/>
  <c r="H26" i="25"/>
  <c r="I25" i="25"/>
  <c r="H25" i="25"/>
  <c r="I24" i="25"/>
  <c r="H24" i="25"/>
  <c r="H46" i="25"/>
  <c r="I45" i="25"/>
  <c r="H45" i="25"/>
  <c r="I44" i="25"/>
  <c r="H44" i="25"/>
  <c r="I43" i="25"/>
  <c r="H43" i="25"/>
  <c r="I42" i="25"/>
  <c r="H42" i="25"/>
  <c r="I41" i="25"/>
  <c r="H41" i="25"/>
  <c r="I40" i="25"/>
  <c r="H40" i="25"/>
  <c r="I39" i="25"/>
  <c r="H39" i="25"/>
  <c r="H61" i="25"/>
  <c r="I60" i="25"/>
  <c r="H60" i="25"/>
  <c r="I59" i="25"/>
  <c r="H59" i="25"/>
  <c r="I58" i="25"/>
  <c r="H58" i="25"/>
  <c r="I57" i="25"/>
  <c r="H57" i="25"/>
  <c r="I56" i="25"/>
  <c r="H56" i="25"/>
  <c r="I55" i="25"/>
  <c r="H55" i="25"/>
  <c r="I54" i="25"/>
  <c r="H54" i="25"/>
  <c r="H76" i="25"/>
  <c r="I75" i="25"/>
  <c r="H75" i="25"/>
  <c r="I74" i="25"/>
  <c r="H74" i="25"/>
  <c r="I73" i="25"/>
  <c r="H73" i="25"/>
  <c r="I72" i="25"/>
  <c r="H72" i="25"/>
  <c r="I71" i="25"/>
  <c r="H71" i="25"/>
  <c r="I70" i="25"/>
  <c r="H70" i="25"/>
  <c r="I69" i="25"/>
  <c r="H69" i="25"/>
  <c r="H91" i="25"/>
  <c r="I90" i="25"/>
  <c r="H90" i="25"/>
  <c r="I89" i="25"/>
  <c r="H89" i="25"/>
  <c r="I88" i="25"/>
  <c r="H88" i="25"/>
  <c r="I87" i="25"/>
  <c r="H87" i="25"/>
  <c r="I86" i="25"/>
  <c r="H86" i="25"/>
  <c r="I85" i="25"/>
  <c r="H85" i="25"/>
  <c r="I84" i="25"/>
  <c r="H84" i="25"/>
  <c r="H106" i="25"/>
  <c r="I105" i="25"/>
  <c r="H105" i="25"/>
  <c r="I104" i="25"/>
  <c r="H104" i="25"/>
  <c r="I103" i="25"/>
  <c r="H103" i="25"/>
  <c r="I102" i="25"/>
  <c r="H102" i="25"/>
  <c r="I101" i="25"/>
  <c r="H101" i="25"/>
  <c r="I100" i="25"/>
  <c r="H100" i="25"/>
  <c r="I99" i="25"/>
  <c r="H99" i="25"/>
  <c r="H121" i="25"/>
  <c r="I120" i="25"/>
  <c r="H120" i="25"/>
  <c r="I119" i="25"/>
  <c r="H119" i="25"/>
  <c r="I118" i="25"/>
  <c r="H118" i="25"/>
  <c r="I117" i="25"/>
  <c r="H117" i="25"/>
  <c r="I116" i="25"/>
  <c r="H116" i="25"/>
  <c r="I115" i="25"/>
  <c r="H115" i="25"/>
  <c r="I114" i="25"/>
  <c r="H114" i="25"/>
  <c r="H136" i="25"/>
  <c r="I135" i="25"/>
  <c r="H135" i="25"/>
  <c r="I134" i="25"/>
  <c r="H134" i="25"/>
  <c r="I133" i="25"/>
  <c r="H133" i="25"/>
  <c r="I132" i="25"/>
  <c r="H132" i="25"/>
  <c r="I131" i="25"/>
  <c r="H131" i="25"/>
  <c r="I130" i="25"/>
  <c r="H130" i="25"/>
  <c r="I129" i="25"/>
  <c r="H129" i="25"/>
  <c r="H151" i="25"/>
  <c r="I150" i="25"/>
  <c r="H150" i="25"/>
  <c r="I149" i="25"/>
  <c r="H149" i="25"/>
  <c r="I148" i="25"/>
  <c r="H148" i="25"/>
  <c r="I147" i="25"/>
  <c r="H147" i="25"/>
  <c r="I146" i="25"/>
  <c r="H146" i="25"/>
  <c r="I145" i="25"/>
  <c r="H145" i="25"/>
  <c r="I144" i="25"/>
  <c r="H144" i="25"/>
  <c r="H166" i="25"/>
  <c r="I165" i="25"/>
  <c r="H165" i="25"/>
  <c r="I164" i="25"/>
  <c r="H164" i="25"/>
  <c r="I163" i="25"/>
  <c r="H163" i="25"/>
  <c r="I162" i="25"/>
  <c r="H162" i="25"/>
  <c r="I161" i="25"/>
  <c r="H161" i="25"/>
  <c r="I160" i="25"/>
  <c r="H160" i="25"/>
  <c r="I159" i="25"/>
  <c r="H159" i="25"/>
  <c r="H181" i="25"/>
  <c r="I180" i="25"/>
  <c r="H180" i="25"/>
  <c r="I179" i="25"/>
  <c r="H179" i="25"/>
  <c r="I178" i="25"/>
  <c r="H178" i="25"/>
  <c r="I177" i="25"/>
  <c r="H177" i="25"/>
  <c r="I176" i="25"/>
  <c r="H176" i="25"/>
  <c r="I175" i="25"/>
  <c r="H175" i="25"/>
  <c r="I174" i="25"/>
  <c r="H174" i="25"/>
  <c r="H196" i="25"/>
  <c r="I195" i="25"/>
  <c r="H195" i="25"/>
  <c r="I194" i="25"/>
  <c r="H194" i="25"/>
  <c r="I193" i="25"/>
  <c r="H193" i="25"/>
  <c r="I192" i="25"/>
  <c r="H192" i="25"/>
  <c r="I191" i="25"/>
  <c r="H191" i="25"/>
  <c r="I190" i="25"/>
  <c r="H190" i="25"/>
  <c r="I189" i="25"/>
  <c r="H189" i="25"/>
  <c r="H211" i="25"/>
  <c r="I210" i="25"/>
  <c r="H210" i="25"/>
  <c r="I209" i="25"/>
  <c r="H209" i="25"/>
  <c r="I208" i="25"/>
  <c r="H208" i="25"/>
  <c r="I207" i="25"/>
  <c r="H207" i="25"/>
  <c r="I206" i="25"/>
  <c r="H206" i="25"/>
  <c r="I205" i="25"/>
  <c r="H205" i="25"/>
  <c r="I204" i="25"/>
  <c r="H204" i="25"/>
  <c r="H226" i="25"/>
  <c r="I225" i="25"/>
  <c r="H225" i="25"/>
  <c r="I224" i="25"/>
  <c r="H224" i="25"/>
  <c r="I223" i="25"/>
  <c r="H223" i="25"/>
  <c r="I222" i="25"/>
  <c r="H222" i="25"/>
  <c r="I221" i="25"/>
  <c r="H221" i="25"/>
  <c r="I220" i="25"/>
  <c r="H220" i="25"/>
  <c r="I219" i="25"/>
  <c r="H219" i="25"/>
  <c r="H241" i="25"/>
  <c r="I240" i="25"/>
  <c r="H240" i="25"/>
  <c r="I239" i="25"/>
  <c r="H239" i="25"/>
  <c r="I238" i="25"/>
  <c r="H238" i="25"/>
  <c r="I237" i="25"/>
  <c r="H237" i="25"/>
  <c r="I236" i="25"/>
  <c r="H236" i="25"/>
  <c r="I235" i="25"/>
  <c r="H235" i="25"/>
  <c r="I234" i="25"/>
  <c r="H234" i="25"/>
  <c r="H256" i="25"/>
  <c r="I255" i="25"/>
  <c r="H255" i="25"/>
  <c r="I254" i="25"/>
  <c r="H254" i="25"/>
  <c r="I253" i="25"/>
  <c r="H253" i="25"/>
  <c r="I252" i="25"/>
  <c r="H252" i="25"/>
  <c r="I251" i="25"/>
  <c r="H251" i="25"/>
  <c r="I250" i="25"/>
  <c r="H250" i="25"/>
  <c r="I249" i="25"/>
  <c r="H249" i="25"/>
  <c r="H271" i="25"/>
  <c r="I270" i="25"/>
  <c r="H270" i="25"/>
  <c r="I269" i="25"/>
  <c r="H269" i="25"/>
  <c r="I268" i="25"/>
  <c r="H268" i="25"/>
  <c r="I267" i="25"/>
  <c r="H267" i="25"/>
  <c r="I266" i="25"/>
  <c r="H266" i="25"/>
  <c r="I265" i="25"/>
  <c r="H265" i="25"/>
  <c r="I264" i="25"/>
  <c r="H264" i="25"/>
  <c r="H286" i="25"/>
  <c r="I285" i="25"/>
  <c r="H285" i="25"/>
  <c r="I284" i="25"/>
  <c r="H284" i="25"/>
  <c r="I283" i="25"/>
  <c r="H283" i="25"/>
  <c r="I282" i="25"/>
  <c r="H282" i="25"/>
  <c r="I281" i="25"/>
  <c r="H281" i="25"/>
  <c r="I280" i="25"/>
  <c r="H280" i="25"/>
  <c r="I279" i="25"/>
  <c r="H279" i="25"/>
  <c r="H301" i="25"/>
  <c r="I300" i="25"/>
  <c r="H300" i="25"/>
  <c r="I299" i="25"/>
  <c r="H299" i="25"/>
  <c r="I298" i="25"/>
  <c r="H298" i="25"/>
  <c r="I297" i="25"/>
  <c r="H297" i="25"/>
  <c r="I296" i="25"/>
  <c r="H296" i="25"/>
  <c r="I295" i="25"/>
  <c r="H295" i="25"/>
  <c r="I294" i="25"/>
  <c r="H294" i="25"/>
  <c r="H316" i="25"/>
  <c r="I315" i="25"/>
  <c r="H315" i="25"/>
  <c r="I314" i="25"/>
  <c r="H314" i="25"/>
  <c r="I313" i="25"/>
  <c r="H313" i="25"/>
  <c r="I312" i="25"/>
  <c r="H312" i="25"/>
  <c r="I311" i="25"/>
  <c r="H311" i="25"/>
  <c r="I310" i="25"/>
  <c r="H310" i="25"/>
  <c r="I309" i="25"/>
  <c r="H309" i="25"/>
  <c r="H331" i="25"/>
  <c r="I330" i="25"/>
  <c r="H330" i="25"/>
  <c r="I329" i="25"/>
  <c r="H329" i="25"/>
  <c r="I328" i="25"/>
  <c r="H328" i="25"/>
  <c r="I327" i="25"/>
  <c r="H327" i="25"/>
  <c r="I326" i="25"/>
  <c r="H326" i="25"/>
  <c r="I325" i="25"/>
  <c r="H325" i="25"/>
  <c r="I324" i="25"/>
  <c r="H324" i="25"/>
  <c r="H346" i="25"/>
  <c r="I345" i="25"/>
  <c r="H345" i="25"/>
  <c r="I344" i="25"/>
  <c r="H344" i="25"/>
  <c r="I343" i="25"/>
  <c r="H343" i="25"/>
  <c r="I342" i="25"/>
  <c r="H342" i="25"/>
  <c r="I341" i="25"/>
  <c r="H341" i="25"/>
  <c r="I340" i="25"/>
  <c r="H340" i="25"/>
  <c r="I339" i="25"/>
  <c r="H339" i="25"/>
  <c r="H361" i="25"/>
  <c r="I360" i="25"/>
  <c r="H360" i="25"/>
  <c r="I359" i="25"/>
  <c r="H359" i="25"/>
  <c r="I358" i="25"/>
  <c r="H358" i="25"/>
  <c r="I357" i="25"/>
  <c r="H357" i="25"/>
  <c r="I356" i="25"/>
  <c r="H356" i="25"/>
  <c r="I355" i="25"/>
  <c r="H355" i="25"/>
  <c r="I354" i="25"/>
  <c r="H354" i="25"/>
  <c r="H376" i="25"/>
  <c r="I375" i="25"/>
  <c r="H375" i="25"/>
  <c r="I374" i="25"/>
  <c r="H374" i="25"/>
  <c r="I373" i="25"/>
  <c r="H373" i="25"/>
  <c r="I372" i="25"/>
  <c r="H372" i="25"/>
  <c r="I371" i="25"/>
  <c r="H371" i="25"/>
  <c r="I370" i="25"/>
  <c r="H370" i="25"/>
  <c r="I369" i="25"/>
  <c r="H369" i="25"/>
  <c r="H391" i="25"/>
  <c r="I390" i="25"/>
  <c r="H390" i="25"/>
  <c r="I389" i="25"/>
  <c r="H389" i="25"/>
  <c r="I388" i="25"/>
  <c r="H388" i="25"/>
  <c r="I387" i="25"/>
  <c r="H387" i="25"/>
  <c r="I386" i="25"/>
  <c r="H386" i="25"/>
  <c r="I385" i="25"/>
  <c r="H385" i="25"/>
  <c r="I384" i="25"/>
  <c r="H384" i="25"/>
  <c r="H406" i="25"/>
  <c r="I405" i="25"/>
  <c r="H405" i="25"/>
  <c r="I404" i="25"/>
  <c r="H404" i="25"/>
  <c r="I403" i="25"/>
  <c r="H403" i="25"/>
  <c r="I402" i="25"/>
  <c r="H402" i="25"/>
  <c r="I401" i="25"/>
  <c r="H401" i="25"/>
  <c r="I400" i="25"/>
  <c r="H400" i="25"/>
  <c r="I399" i="25"/>
  <c r="H399" i="25"/>
  <c r="H421" i="25"/>
  <c r="I420" i="25"/>
  <c r="H420" i="25"/>
  <c r="I419" i="25"/>
  <c r="H419" i="25"/>
  <c r="I418" i="25"/>
  <c r="H418" i="25"/>
  <c r="I417" i="25"/>
  <c r="H417" i="25"/>
  <c r="I416" i="25"/>
  <c r="H416" i="25"/>
  <c r="I415" i="25"/>
  <c r="H415" i="25"/>
  <c r="I414" i="25"/>
  <c r="H414" i="25"/>
  <c r="H436" i="25"/>
  <c r="I435" i="25"/>
  <c r="H435" i="25"/>
  <c r="I434" i="25"/>
  <c r="H434" i="25"/>
  <c r="I433" i="25"/>
  <c r="H433" i="25"/>
  <c r="I432" i="25"/>
  <c r="H432" i="25"/>
  <c r="I431" i="25"/>
  <c r="H431" i="25"/>
  <c r="I430" i="25"/>
  <c r="H430" i="25"/>
  <c r="I429" i="25"/>
  <c r="H429" i="25"/>
  <c r="H451" i="25"/>
  <c r="I450" i="25"/>
  <c r="H450" i="25"/>
  <c r="I449" i="25"/>
  <c r="H449" i="25"/>
  <c r="I448" i="25"/>
  <c r="H448" i="25"/>
  <c r="I447" i="25"/>
  <c r="H447" i="25"/>
  <c r="I446" i="25"/>
  <c r="H446" i="25"/>
  <c r="I445" i="25"/>
  <c r="H445" i="25"/>
  <c r="I444" i="25"/>
  <c r="H444" i="25"/>
  <c r="H466" i="25"/>
  <c r="I465" i="25"/>
  <c r="H465" i="25"/>
  <c r="I464" i="25"/>
  <c r="H464" i="25"/>
  <c r="I463" i="25"/>
  <c r="H463" i="25"/>
  <c r="I462" i="25"/>
  <c r="H462" i="25"/>
  <c r="I461" i="25"/>
  <c r="H461" i="25"/>
  <c r="I460" i="25"/>
  <c r="H460" i="25"/>
  <c r="I459" i="25"/>
  <c r="H459" i="25"/>
  <c r="H481" i="25"/>
  <c r="I480" i="25"/>
  <c r="H480" i="25"/>
  <c r="I479" i="25"/>
  <c r="H479" i="25"/>
  <c r="I478" i="25"/>
  <c r="H478" i="25"/>
  <c r="I477" i="25"/>
  <c r="H477" i="25"/>
  <c r="I476" i="25"/>
  <c r="H476" i="25"/>
  <c r="I475" i="25"/>
  <c r="H475" i="25"/>
  <c r="I474" i="25"/>
  <c r="H474" i="25"/>
  <c r="H496" i="25"/>
  <c r="I495" i="25"/>
  <c r="H495" i="25"/>
  <c r="I494" i="25"/>
  <c r="H494" i="25"/>
  <c r="I493" i="25"/>
  <c r="H493" i="25"/>
  <c r="I492" i="25"/>
  <c r="H492" i="25"/>
  <c r="I491" i="25"/>
  <c r="H491" i="25"/>
  <c r="I490" i="25"/>
  <c r="H490" i="25"/>
  <c r="I489" i="25"/>
  <c r="H489" i="25"/>
  <c r="H511" i="25"/>
  <c r="I510" i="25"/>
  <c r="H510" i="25"/>
  <c r="I509" i="25"/>
  <c r="H509" i="25"/>
  <c r="I508" i="25"/>
  <c r="H508" i="25"/>
  <c r="I507" i="25"/>
  <c r="H507" i="25"/>
  <c r="I506" i="25"/>
  <c r="H506" i="25"/>
  <c r="I505" i="25"/>
  <c r="H505" i="25"/>
  <c r="I504" i="25"/>
  <c r="H504" i="25"/>
  <c r="H526" i="25"/>
  <c r="I525" i="25"/>
  <c r="H525" i="25"/>
  <c r="I524" i="25"/>
  <c r="H524" i="25"/>
  <c r="I523" i="25"/>
  <c r="H523" i="25"/>
  <c r="I522" i="25"/>
  <c r="H522" i="25"/>
  <c r="I521" i="25"/>
  <c r="H521" i="25"/>
  <c r="I520" i="25"/>
  <c r="H520" i="25"/>
  <c r="I519" i="25"/>
  <c r="H519" i="25"/>
  <c r="H541" i="25"/>
  <c r="I540" i="25"/>
  <c r="H540" i="25"/>
  <c r="I539" i="25"/>
  <c r="H539" i="25"/>
  <c r="I538" i="25"/>
  <c r="H538" i="25"/>
  <c r="I537" i="25"/>
  <c r="H537" i="25"/>
  <c r="I536" i="25"/>
  <c r="H536" i="25"/>
  <c r="I535" i="25"/>
  <c r="H535" i="25"/>
  <c r="I534" i="25"/>
  <c r="H534" i="25"/>
  <c r="H556" i="25"/>
  <c r="I555" i="25"/>
  <c r="H555" i="25"/>
  <c r="I554" i="25"/>
  <c r="H554" i="25"/>
  <c r="I553" i="25"/>
  <c r="H553" i="25"/>
  <c r="I552" i="25"/>
  <c r="H552" i="25"/>
  <c r="I551" i="25"/>
  <c r="H551" i="25"/>
  <c r="I550" i="25"/>
  <c r="H550" i="25"/>
  <c r="I549" i="25"/>
  <c r="H549" i="25"/>
  <c r="H571" i="25"/>
  <c r="I570" i="25"/>
  <c r="H570" i="25"/>
  <c r="I569" i="25"/>
  <c r="H569" i="25"/>
  <c r="I568" i="25"/>
  <c r="H568" i="25"/>
  <c r="I567" i="25"/>
  <c r="H567" i="25"/>
  <c r="I566" i="25"/>
  <c r="H566" i="25"/>
  <c r="I565" i="25"/>
  <c r="H565" i="25"/>
  <c r="I564" i="25"/>
  <c r="H564" i="25"/>
  <c r="H586" i="25"/>
  <c r="I585" i="25"/>
  <c r="H585" i="25"/>
  <c r="I584" i="25"/>
  <c r="H584" i="25"/>
  <c r="I583" i="25"/>
  <c r="H583" i="25"/>
  <c r="I582" i="25"/>
  <c r="H582" i="25"/>
  <c r="I581" i="25"/>
  <c r="H581" i="25"/>
  <c r="I580" i="25"/>
  <c r="H580" i="25"/>
  <c r="I579" i="25"/>
  <c r="H579" i="25"/>
  <c r="H601" i="25"/>
  <c r="I600" i="25"/>
  <c r="H600" i="25"/>
  <c r="I599" i="25"/>
  <c r="H599" i="25"/>
  <c r="I598" i="25"/>
  <c r="H598" i="25"/>
  <c r="I597" i="25"/>
  <c r="H597" i="25"/>
  <c r="I596" i="25"/>
  <c r="H596" i="25"/>
  <c r="I595" i="25"/>
  <c r="H595" i="25"/>
  <c r="I594" i="25"/>
  <c r="H594" i="25"/>
  <c r="H616" i="25"/>
  <c r="I615" i="25"/>
  <c r="H615" i="25"/>
  <c r="I614" i="25"/>
  <c r="H614" i="25"/>
  <c r="I613" i="25"/>
  <c r="H613" i="25"/>
  <c r="I612" i="25"/>
  <c r="H612" i="25"/>
  <c r="I611" i="25"/>
  <c r="H611" i="25"/>
  <c r="I610" i="25"/>
  <c r="H610" i="25"/>
  <c r="I609" i="25"/>
  <c r="H609" i="25"/>
  <c r="H631" i="25"/>
  <c r="I630" i="25"/>
  <c r="H630" i="25"/>
  <c r="I629" i="25"/>
  <c r="H629" i="25"/>
  <c r="I628" i="25"/>
  <c r="H628" i="25"/>
  <c r="I627" i="25"/>
  <c r="H627" i="25"/>
  <c r="I626" i="25"/>
  <c r="H626" i="25"/>
  <c r="I625" i="25"/>
  <c r="H625" i="25"/>
  <c r="I624" i="25"/>
  <c r="H624" i="25"/>
  <c r="H646" i="25"/>
  <c r="I645" i="25"/>
  <c r="H645" i="25"/>
  <c r="I644" i="25"/>
  <c r="H644" i="25"/>
  <c r="I643" i="25"/>
  <c r="H643" i="25"/>
  <c r="I642" i="25"/>
  <c r="H642" i="25"/>
  <c r="I641" i="25"/>
  <c r="H641" i="25"/>
  <c r="I640" i="25"/>
  <c r="H640" i="25"/>
  <c r="I639" i="25"/>
  <c r="H639" i="25"/>
  <c r="H661" i="25"/>
  <c r="I660" i="25"/>
  <c r="H660" i="25"/>
  <c r="I659" i="25"/>
  <c r="H659" i="25"/>
  <c r="I658" i="25"/>
  <c r="H658" i="25"/>
  <c r="I657" i="25"/>
  <c r="H657" i="25"/>
  <c r="I656" i="25"/>
  <c r="H656" i="25"/>
  <c r="I655" i="25"/>
  <c r="H655" i="25"/>
  <c r="I654" i="25"/>
  <c r="H654" i="25"/>
  <c r="H676" i="25"/>
  <c r="I675" i="25"/>
  <c r="H675" i="25"/>
  <c r="I674" i="25"/>
  <c r="H674" i="25"/>
  <c r="I673" i="25"/>
  <c r="H673" i="25"/>
  <c r="I672" i="25"/>
  <c r="H672" i="25"/>
  <c r="I671" i="25"/>
  <c r="H671" i="25"/>
  <c r="I670" i="25"/>
  <c r="H670" i="25"/>
  <c r="I669" i="25"/>
  <c r="H669" i="25"/>
  <c r="H691" i="25"/>
  <c r="I690" i="25"/>
  <c r="H690" i="25"/>
  <c r="I689" i="25"/>
  <c r="H689" i="25"/>
  <c r="I688" i="25"/>
  <c r="H688" i="25"/>
  <c r="I687" i="25"/>
  <c r="H687" i="25"/>
  <c r="I686" i="25"/>
  <c r="H686" i="25"/>
  <c r="I685" i="25"/>
  <c r="H685" i="25"/>
  <c r="I684" i="25"/>
  <c r="H684" i="25"/>
  <c r="H706" i="25"/>
  <c r="I705" i="25"/>
  <c r="H705" i="25"/>
  <c r="I704" i="25"/>
  <c r="H704" i="25"/>
  <c r="I703" i="25"/>
  <c r="H703" i="25"/>
  <c r="I702" i="25"/>
  <c r="H702" i="25"/>
  <c r="I701" i="25"/>
  <c r="H701" i="25"/>
  <c r="I700" i="25"/>
  <c r="H700" i="25"/>
  <c r="I699" i="25"/>
  <c r="H699" i="25"/>
  <c r="H721" i="25"/>
  <c r="I720" i="25"/>
  <c r="H720" i="25"/>
  <c r="I719" i="25"/>
  <c r="H719" i="25"/>
  <c r="I718" i="25"/>
  <c r="H718" i="25"/>
  <c r="I717" i="25"/>
  <c r="H717" i="25"/>
  <c r="I716" i="25"/>
  <c r="H716" i="25"/>
  <c r="I715" i="25"/>
  <c r="H715" i="25"/>
  <c r="I714" i="25"/>
  <c r="H714" i="25"/>
  <c r="H736" i="25"/>
  <c r="I735" i="25"/>
  <c r="H735" i="25"/>
  <c r="I734" i="25"/>
  <c r="H734" i="25"/>
  <c r="I733" i="25"/>
  <c r="H733" i="25"/>
  <c r="I732" i="25"/>
  <c r="H732" i="25"/>
  <c r="I731" i="25"/>
  <c r="H731" i="25"/>
  <c r="I730" i="25"/>
  <c r="H730" i="25"/>
  <c r="I729" i="25"/>
  <c r="H729" i="25"/>
  <c r="H751" i="25"/>
  <c r="I750" i="25"/>
  <c r="H750" i="25"/>
  <c r="I749" i="25"/>
  <c r="H749" i="25"/>
  <c r="I748" i="25"/>
  <c r="H748" i="25"/>
  <c r="I747" i="25"/>
  <c r="H747" i="25"/>
  <c r="I746" i="25"/>
  <c r="H746" i="25"/>
  <c r="I745" i="25"/>
  <c r="H745" i="25"/>
  <c r="I744" i="25"/>
  <c r="H744" i="25"/>
  <c r="H766" i="25"/>
  <c r="I765" i="25"/>
  <c r="H765" i="25"/>
  <c r="I764" i="25"/>
  <c r="H764" i="25"/>
  <c r="I763" i="25"/>
  <c r="H763" i="25"/>
  <c r="I762" i="25"/>
  <c r="H762" i="25"/>
  <c r="I761" i="25"/>
  <c r="H761" i="25"/>
  <c r="I760" i="25"/>
  <c r="H760" i="25"/>
  <c r="I759" i="25"/>
  <c r="H759" i="25"/>
  <c r="H781" i="25"/>
  <c r="I780" i="25"/>
  <c r="H780" i="25"/>
  <c r="I779" i="25"/>
  <c r="H779" i="25"/>
  <c r="I778" i="25"/>
  <c r="H778" i="25"/>
  <c r="I777" i="25"/>
  <c r="H777" i="25"/>
  <c r="I776" i="25"/>
  <c r="H776" i="25"/>
  <c r="I775" i="25"/>
  <c r="H775" i="25"/>
  <c r="I774" i="25"/>
  <c r="H774" i="25"/>
  <c r="H796" i="25"/>
  <c r="I795" i="25"/>
  <c r="H795" i="25"/>
  <c r="I794" i="25"/>
  <c r="H794" i="25"/>
  <c r="I793" i="25"/>
  <c r="H793" i="25"/>
  <c r="I792" i="25"/>
  <c r="H792" i="25"/>
  <c r="I791" i="25"/>
  <c r="H791" i="25"/>
  <c r="I790" i="25"/>
  <c r="H790" i="25"/>
  <c r="I789" i="25"/>
  <c r="H789" i="25"/>
  <c r="H811" i="25"/>
  <c r="I810" i="25"/>
  <c r="H810" i="25"/>
  <c r="I809" i="25"/>
  <c r="H809" i="25"/>
  <c r="I808" i="25"/>
  <c r="H808" i="25"/>
  <c r="I807" i="25"/>
  <c r="H807" i="25"/>
  <c r="I806" i="25"/>
  <c r="H806" i="25"/>
  <c r="I805" i="25"/>
  <c r="H805" i="25"/>
  <c r="I804" i="25"/>
  <c r="H804" i="25"/>
  <c r="H826" i="25"/>
  <c r="I825" i="25"/>
  <c r="H825" i="25"/>
  <c r="I824" i="25"/>
  <c r="H824" i="25"/>
  <c r="I823" i="25"/>
  <c r="H823" i="25"/>
  <c r="I822" i="25"/>
  <c r="H822" i="25"/>
  <c r="I821" i="25"/>
  <c r="H821" i="25"/>
  <c r="I820" i="25"/>
  <c r="H820" i="25"/>
  <c r="I819" i="25"/>
  <c r="H819" i="25"/>
  <c r="H841" i="25"/>
  <c r="I840" i="25"/>
  <c r="H840" i="25"/>
  <c r="I839" i="25"/>
  <c r="H839" i="25"/>
  <c r="I838" i="25"/>
  <c r="H838" i="25"/>
  <c r="I837" i="25"/>
  <c r="H837" i="25"/>
  <c r="I836" i="25"/>
  <c r="H836" i="25"/>
  <c r="I835" i="25"/>
  <c r="H835" i="25"/>
  <c r="I834" i="25"/>
  <c r="H834" i="25"/>
  <c r="H856" i="25"/>
  <c r="I855" i="25"/>
  <c r="H855" i="25"/>
  <c r="I854" i="25"/>
  <c r="H854" i="25"/>
  <c r="I853" i="25"/>
  <c r="H853" i="25"/>
  <c r="I852" i="25"/>
  <c r="H852" i="25"/>
  <c r="I851" i="25"/>
  <c r="H851" i="25"/>
  <c r="I850" i="25"/>
  <c r="H850" i="25"/>
  <c r="I849" i="25"/>
  <c r="H849" i="25"/>
  <c r="H871" i="25"/>
  <c r="I870" i="25"/>
  <c r="H870" i="25"/>
  <c r="I869" i="25"/>
  <c r="H869" i="25"/>
  <c r="I868" i="25"/>
  <c r="H868" i="25"/>
  <c r="I867" i="25"/>
  <c r="H867" i="25"/>
  <c r="I866" i="25"/>
  <c r="H866" i="25"/>
  <c r="I865" i="25"/>
  <c r="H865" i="25"/>
  <c r="I864" i="25"/>
  <c r="H864" i="25"/>
  <c r="H886" i="25"/>
  <c r="I885" i="25"/>
  <c r="H885" i="25"/>
  <c r="I884" i="25"/>
  <c r="H884" i="25"/>
  <c r="I883" i="25"/>
  <c r="H883" i="25"/>
  <c r="I882" i="25"/>
  <c r="H882" i="25"/>
  <c r="I881" i="25"/>
  <c r="H881" i="25"/>
  <c r="I880" i="25"/>
  <c r="H880" i="25"/>
  <c r="I879" i="25"/>
  <c r="H879" i="25"/>
  <c r="H901" i="25"/>
  <c r="I900" i="25"/>
  <c r="H900" i="25"/>
  <c r="I899" i="25"/>
  <c r="H899" i="25"/>
  <c r="I898" i="25"/>
  <c r="H898" i="25"/>
  <c r="I897" i="25"/>
  <c r="H897" i="25"/>
  <c r="I896" i="25"/>
  <c r="H896" i="25"/>
  <c r="I895" i="25"/>
  <c r="H895" i="25"/>
  <c r="I894" i="25"/>
  <c r="H894" i="25"/>
  <c r="H916" i="25"/>
  <c r="I915" i="25"/>
  <c r="H915" i="25"/>
  <c r="I914" i="25"/>
  <c r="H914" i="25"/>
  <c r="I913" i="25"/>
  <c r="H913" i="25"/>
  <c r="I912" i="25"/>
  <c r="H912" i="25"/>
  <c r="I911" i="25"/>
  <c r="H911" i="25"/>
  <c r="I910" i="25"/>
  <c r="H910" i="25"/>
  <c r="I909" i="25"/>
  <c r="H909" i="25"/>
  <c r="H931" i="25"/>
  <c r="I930" i="25"/>
  <c r="H930" i="25"/>
  <c r="I929" i="25"/>
  <c r="H929" i="25"/>
  <c r="I928" i="25"/>
  <c r="H928" i="25"/>
  <c r="I927" i="25"/>
  <c r="H927" i="25"/>
  <c r="I926" i="25"/>
  <c r="H926" i="25"/>
  <c r="I925" i="25"/>
  <c r="H925" i="25"/>
  <c r="I924" i="25"/>
  <c r="H924" i="25"/>
  <c r="H946" i="25"/>
  <c r="I945" i="25"/>
  <c r="H945" i="25"/>
  <c r="I944" i="25"/>
  <c r="H944" i="25"/>
  <c r="I943" i="25"/>
  <c r="H943" i="25"/>
  <c r="I942" i="25"/>
  <c r="H942" i="25"/>
  <c r="I941" i="25"/>
  <c r="H941" i="25"/>
  <c r="I940" i="25"/>
  <c r="H940" i="25"/>
  <c r="I939" i="25"/>
  <c r="H939" i="25"/>
  <c r="H961" i="25"/>
  <c r="I960" i="25"/>
  <c r="H960" i="25"/>
  <c r="I959" i="25"/>
  <c r="H959" i="25"/>
  <c r="I958" i="25"/>
  <c r="H958" i="25"/>
  <c r="I957" i="25"/>
  <c r="H957" i="25"/>
  <c r="I956" i="25"/>
  <c r="H956" i="25"/>
  <c r="I955" i="25"/>
  <c r="H955" i="25"/>
  <c r="I954" i="25"/>
  <c r="H954" i="25"/>
  <c r="H976" i="25"/>
  <c r="I975" i="25"/>
  <c r="H975" i="25"/>
  <c r="I974" i="25"/>
  <c r="H974" i="25"/>
  <c r="I973" i="25"/>
  <c r="H973" i="25"/>
  <c r="I972" i="25"/>
  <c r="H972" i="25"/>
  <c r="I971" i="25"/>
  <c r="H971" i="25"/>
  <c r="I970" i="25"/>
  <c r="H970" i="25"/>
  <c r="I969" i="25"/>
  <c r="H969" i="25"/>
  <c r="H991" i="25"/>
  <c r="I990" i="25"/>
  <c r="H990" i="25"/>
  <c r="I989" i="25"/>
  <c r="H989" i="25"/>
  <c r="I988" i="25"/>
  <c r="H988" i="25"/>
  <c r="I987" i="25"/>
  <c r="H987" i="25"/>
  <c r="I986" i="25"/>
  <c r="H986" i="25"/>
  <c r="I985" i="25"/>
  <c r="H985" i="25"/>
  <c r="I984" i="25"/>
  <c r="H984" i="25"/>
  <c r="H1006" i="25"/>
  <c r="I1005" i="25"/>
  <c r="H1005" i="25"/>
  <c r="I1004" i="25"/>
  <c r="H1004" i="25"/>
  <c r="I1003" i="25"/>
  <c r="H1003" i="25"/>
  <c r="I1002" i="25"/>
  <c r="H1002" i="25"/>
  <c r="I1001" i="25"/>
  <c r="H1001" i="25"/>
  <c r="I1000" i="25"/>
  <c r="H1000" i="25"/>
  <c r="I999" i="25"/>
  <c r="H999" i="25"/>
  <c r="H1021" i="25"/>
  <c r="I1020" i="25"/>
  <c r="H1020" i="25"/>
  <c r="I1019" i="25"/>
  <c r="H1019" i="25"/>
  <c r="I1018" i="25"/>
  <c r="H1018" i="25"/>
  <c r="I1017" i="25"/>
  <c r="H1017" i="25"/>
  <c r="I1016" i="25"/>
  <c r="H1016" i="25"/>
  <c r="I1015" i="25"/>
  <c r="H1015" i="25"/>
  <c r="I1014" i="25"/>
  <c r="H1014" i="25"/>
  <c r="H1036" i="25"/>
  <c r="I1035" i="25"/>
  <c r="H1035" i="25"/>
  <c r="I1034" i="25"/>
  <c r="H1034" i="25"/>
  <c r="I1033" i="25"/>
  <c r="H1033" i="25"/>
  <c r="I1032" i="25"/>
  <c r="H1032" i="25"/>
  <c r="I1031" i="25"/>
  <c r="H1031" i="25"/>
  <c r="I1030" i="25"/>
  <c r="H1030" i="25"/>
  <c r="I1029" i="25"/>
  <c r="H1029" i="25"/>
  <c r="H1051" i="25"/>
  <c r="I1050" i="25"/>
  <c r="H1050" i="25"/>
  <c r="I1049" i="25"/>
  <c r="H1049" i="25"/>
  <c r="I1048" i="25"/>
  <c r="H1048" i="25"/>
  <c r="I1047" i="25"/>
  <c r="H1047" i="25"/>
  <c r="I1046" i="25"/>
  <c r="H1046" i="25"/>
  <c r="I1045" i="25"/>
  <c r="H1045" i="25"/>
  <c r="I1044" i="25"/>
  <c r="H1044" i="25"/>
  <c r="H1066" i="25"/>
  <c r="I1065" i="25"/>
  <c r="H1065" i="25"/>
  <c r="I1064" i="25"/>
  <c r="H1064" i="25"/>
  <c r="I1063" i="25"/>
  <c r="H1063" i="25"/>
  <c r="I1062" i="25"/>
  <c r="H1062" i="25"/>
  <c r="I1061" i="25"/>
  <c r="H1061" i="25"/>
  <c r="I1060" i="25"/>
  <c r="H1060" i="25"/>
  <c r="I1059" i="25"/>
  <c r="H1059" i="25"/>
  <c r="H1081" i="25"/>
  <c r="I1080" i="25"/>
  <c r="H1080" i="25"/>
  <c r="I1079" i="25"/>
  <c r="H1079" i="25"/>
  <c r="I1078" i="25"/>
  <c r="H1078" i="25"/>
  <c r="I1077" i="25"/>
  <c r="H1077" i="25"/>
  <c r="I1076" i="25"/>
  <c r="H1076" i="25"/>
  <c r="I1075" i="25"/>
  <c r="H1075" i="25"/>
  <c r="I1074" i="25"/>
  <c r="H1074" i="25"/>
  <c r="H1096" i="25"/>
  <c r="I1095" i="25"/>
  <c r="H1095" i="25"/>
  <c r="I1094" i="25"/>
  <c r="H1094" i="25"/>
  <c r="I1093" i="25"/>
  <c r="H1093" i="25"/>
  <c r="I1092" i="25"/>
  <c r="H1092" i="25"/>
  <c r="I1091" i="25"/>
  <c r="H1091" i="25"/>
  <c r="I1090" i="25"/>
  <c r="H1090" i="25"/>
  <c r="I1089" i="25"/>
  <c r="H1089" i="25"/>
  <c r="H1111" i="25"/>
  <c r="I1110" i="25"/>
  <c r="H1110" i="25"/>
  <c r="I1109" i="25"/>
  <c r="H1109" i="25"/>
  <c r="I1108" i="25"/>
  <c r="H1108" i="25"/>
  <c r="I1107" i="25"/>
  <c r="H1107" i="25"/>
  <c r="I1106" i="25"/>
  <c r="H1106" i="25"/>
  <c r="I1105" i="25"/>
  <c r="H1105" i="25"/>
  <c r="I1104" i="25"/>
  <c r="H1104" i="25"/>
  <c r="H1126" i="25"/>
  <c r="I1125" i="25"/>
  <c r="H1125" i="25"/>
  <c r="I1124" i="25"/>
  <c r="H1124" i="25"/>
  <c r="I1123" i="25"/>
  <c r="H1123" i="25"/>
  <c r="I1122" i="25"/>
  <c r="H1122" i="25"/>
  <c r="I1121" i="25"/>
  <c r="H1121" i="25"/>
  <c r="I1120" i="25"/>
  <c r="H1120" i="25"/>
  <c r="I1119" i="25"/>
  <c r="H1119" i="25"/>
  <c r="H1141" i="25"/>
  <c r="I1140" i="25"/>
  <c r="H1140" i="25"/>
  <c r="I1139" i="25"/>
  <c r="H1139" i="25"/>
  <c r="I1138" i="25"/>
  <c r="H1138" i="25"/>
  <c r="I1137" i="25"/>
  <c r="H1137" i="25"/>
  <c r="I1136" i="25"/>
  <c r="H1136" i="25"/>
  <c r="I1135" i="25"/>
  <c r="H1135" i="25"/>
  <c r="I1134" i="25"/>
  <c r="H1134" i="25"/>
  <c r="H1156" i="25"/>
  <c r="I1155" i="25"/>
  <c r="H1155" i="25"/>
  <c r="I1154" i="25"/>
  <c r="H1154" i="25"/>
  <c r="I1153" i="25"/>
  <c r="H1153" i="25"/>
  <c r="I1152" i="25"/>
  <c r="H1152" i="25"/>
  <c r="I1151" i="25"/>
  <c r="H1151" i="25"/>
  <c r="I1150" i="25"/>
  <c r="H1150" i="25"/>
  <c r="I1149" i="25"/>
  <c r="H1171" i="25"/>
  <c r="I1170" i="25"/>
  <c r="H1170" i="25"/>
  <c r="I1169" i="25"/>
  <c r="H1169" i="25"/>
  <c r="I1168" i="25"/>
  <c r="H1168" i="25"/>
  <c r="I1167" i="25"/>
  <c r="H1167" i="25"/>
  <c r="I1166" i="25"/>
  <c r="H1166" i="25"/>
  <c r="I1165" i="25"/>
  <c r="H1165" i="25"/>
  <c r="I1164" i="25"/>
  <c r="H1164" i="25"/>
  <c r="H1186" i="25"/>
  <c r="I1185" i="25"/>
  <c r="H1185" i="25"/>
  <c r="I1184" i="25"/>
  <c r="H1184" i="25"/>
  <c r="I1183" i="25"/>
  <c r="H1183" i="25"/>
  <c r="I1182" i="25"/>
  <c r="H1182" i="25"/>
  <c r="I1181" i="25"/>
  <c r="H1181" i="25"/>
  <c r="I1180" i="25"/>
  <c r="H1180" i="25"/>
  <c r="I1179" i="25"/>
  <c r="H1201" i="25"/>
  <c r="I1200" i="25"/>
  <c r="H1200" i="25"/>
  <c r="I1199" i="25"/>
  <c r="H1199" i="25"/>
  <c r="I1198" i="25"/>
  <c r="H1198" i="25"/>
  <c r="I1197" i="25"/>
  <c r="H1197" i="25"/>
  <c r="I1196" i="25"/>
  <c r="H1196" i="25"/>
  <c r="I1195" i="25"/>
  <c r="H1195" i="25"/>
  <c r="I1194" i="25"/>
  <c r="H1216" i="25"/>
  <c r="I1215" i="25"/>
  <c r="H1215" i="25"/>
  <c r="I1214" i="25"/>
  <c r="H1214" i="25"/>
  <c r="I1213" i="25"/>
  <c r="H1213" i="25"/>
  <c r="I1212" i="25"/>
  <c r="H1212" i="25"/>
  <c r="I1211" i="25"/>
  <c r="H1211" i="25"/>
  <c r="I1210" i="25"/>
  <c r="H1210" i="25"/>
  <c r="I1209" i="25"/>
  <c r="H1209" i="25"/>
  <c r="H1231" i="25"/>
  <c r="I1230" i="25"/>
  <c r="H1230" i="25"/>
  <c r="I1229" i="25"/>
  <c r="H1229" i="25"/>
  <c r="I1228" i="25"/>
  <c r="H1228" i="25"/>
  <c r="I1227" i="25"/>
  <c r="H1227" i="25"/>
  <c r="I1226" i="25"/>
  <c r="H1226" i="25"/>
  <c r="I1225" i="25"/>
  <c r="H1225" i="25"/>
  <c r="I1224" i="25"/>
  <c r="H1224" i="25"/>
  <c r="H1246" i="25"/>
  <c r="I1245" i="25"/>
  <c r="H1245" i="25"/>
  <c r="I1244" i="25"/>
  <c r="H1244" i="25"/>
  <c r="I1243" i="25"/>
  <c r="H1243" i="25"/>
  <c r="I1242" i="25"/>
  <c r="H1242" i="25"/>
  <c r="I1241" i="25"/>
  <c r="H1241" i="25"/>
  <c r="I1240" i="25"/>
  <c r="H1240" i="25"/>
  <c r="I1239" i="25"/>
  <c r="H1239" i="25"/>
  <c r="H1261" i="25"/>
  <c r="I1260" i="25"/>
  <c r="H1260" i="25"/>
  <c r="I1259" i="25"/>
  <c r="H1259" i="25"/>
  <c r="I1258" i="25"/>
  <c r="H1258" i="25"/>
  <c r="I1257" i="25"/>
  <c r="H1257" i="25"/>
  <c r="I1256" i="25"/>
  <c r="H1256" i="25"/>
  <c r="I1255" i="25"/>
  <c r="H1255" i="25"/>
  <c r="I1254" i="25"/>
  <c r="H1254" i="25"/>
  <c r="H1276" i="25"/>
  <c r="I1275" i="25"/>
  <c r="H1275" i="25"/>
  <c r="I1274" i="25"/>
  <c r="H1274" i="25"/>
  <c r="I1273" i="25"/>
  <c r="H1273" i="25"/>
  <c r="I1272" i="25"/>
  <c r="H1272" i="25"/>
  <c r="I1271" i="25"/>
  <c r="H1271" i="25"/>
  <c r="I1270" i="25"/>
  <c r="H1270" i="25"/>
  <c r="I1269" i="25"/>
  <c r="H1269" i="25"/>
  <c r="H1291" i="25"/>
  <c r="I1290" i="25"/>
  <c r="H1290" i="25"/>
  <c r="I1289" i="25"/>
  <c r="H1289" i="25"/>
  <c r="I1288" i="25"/>
  <c r="H1288" i="25"/>
  <c r="I1287" i="25"/>
  <c r="H1287" i="25"/>
  <c r="I1286" i="25"/>
  <c r="H1286" i="25"/>
  <c r="I1285" i="25"/>
  <c r="H1285" i="25"/>
  <c r="I1284" i="25"/>
  <c r="H1284" i="25"/>
  <c r="H1306" i="25"/>
  <c r="I1305" i="25"/>
  <c r="H1305" i="25"/>
  <c r="I1304" i="25"/>
  <c r="H1304" i="25"/>
  <c r="I1303" i="25"/>
  <c r="H1303" i="25"/>
  <c r="I1302" i="25"/>
  <c r="H1302" i="25"/>
  <c r="I1301" i="25"/>
  <c r="H1301" i="25"/>
  <c r="I1300" i="25"/>
  <c r="H1300" i="25"/>
  <c r="I1299" i="25"/>
  <c r="H1299" i="25"/>
  <c r="H1321" i="25"/>
  <c r="I1320" i="25"/>
  <c r="H1320" i="25"/>
  <c r="I1319" i="25"/>
  <c r="H1319" i="25"/>
  <c r="I1318" i="25"/>
  <c r="H1318" i="25"/>
  <c r="I1317" i="25"/>
  <c r="H1317" i="25"/>
  <c r="I1316" i="25"/>
  <c r="H1316" i="25"/>
  <c r="I1315" i="25"/>
  <c r="H1315" i="25"/>
  <c r="I1314" i="25"/>
  <c r="H1314" i="25"/>
  <c r="H1336" i="25"/>
  <c r="I1335" i="25"/>
  <c r="H1335" i="25"/>
  <c r="I1334" i="25"/>
  <c r="H1334" i="25"/>
  <c r="I1333" i="25"/>
  <c r="H1333" i="25"/>
  <c r="I1332" i="25"/>
  <c r="H1332" i="25"/>
  <c r="I1331" i="25"/>
  <c r="H1331" i="25"/>
  <c r="I1330" i="25"/>
  <c r="H1330" i="25"/>
  <c r="I1329" i="25"/>
  <c r="H1329" i="25"/>
  <c r="H1351" i="25"/>
  <c r="I1350" i="25"/>
  <c r="H1350" i="25"/>
  <c r="I1349" i="25"/>
  <c r="H1349" i="25"/>
  <c r="I1348" i="25"/>
  <c r="H1348" i="25"/>
  <c r="I1347" i="25"/>
  <c r="H1347" i="25"/>
  <c r="I1346" i="25"/>
  <c r="H1346" i="25"/>
  <c r="I1345" i="25"/>
  <c r="H1345" i="25"/>
  <c r="I1344" i="25"/>
  <c r="H1344" i="25"/>
  <c r="H1366" i="25"/>
  <c r="I1365" i="25"/>
  <c r="H1365" i="25"/>
  <c r="I1364" i="25"/>
  <c r="H1364" i="25"/>
  <c r="I1363" i="25"/>
  <c r="H1363" i="25"/>
  <c r="I1362" i="25"/>
  <c r="H1362" i="25"/>
  <c r="I1361" i="25"/>
  <c r="H1361" i="25"/>
  <c r="I1360" i="25"/>
  <c r="H1360" i="25"/>
  <c r="I1359" i="25"/>
  <c r="H1359" i="25"/>
  <c r="H1381" i="25"/>
  <c r="I1380" i="25"/>
  <c r="H1380" i="25"/>
  <c r="I1379" i="25"/>
  <c r="H1379" i="25"/>
  <c r="I1378" i="25"/>
  <c r="H1378" i="25"/>
  <c r="I1377" i="25"/>
  <c r="H1377" i="25"/>
  <c r="I1376" i="25"/>
  <c r="H1376" i="25"/>
  <c r="I1375" i="25"/>
  <c r="H1375" i="25"/>
  <c r="I1374" i="25"/>
  <c r="H1374" i="25"/>
  <c r="H1396" i="25"/>
  <c r="I1395" i="25"/>
  <c r="H1395" i="25"/>
  <c r="I1394" i="25"/>
  <c r="H1394" i="25"/>
  <c r="I1393" i="25"/>
  <c r="H1393" i="25"/>
  <c r="I1392" i="25"/>
  <c r="H1392" i="25"/>
  <c r="I1391" i="25"/>
  <c r="H1391" i="25"/>
  <c r="I1390" i="25"/>
  <c r="H1390" i="25"/>
  <c r="I1389" i="25"/>
  <c r="H1389" i="25"/>
  <c r="H1411" i="25"/>
  <c r="I1410" i="25"/>
  <c r="H1410" i="25"/>
  <c r="I1409" i="25"/>
  <c r="H1409" i="25"/>
  <c r="I1408" i="25"/>
  <c r="H1408" i="25"/>
  <c r="I1407" i="25"/>
  <c r="H1407" i="25"/>
  <c r="I1406" i="25"/>
  <c r="H1406" i="25"/>
  <c r="I1405" i="25"/>
  <c r="H1405" i="25"/>
  <c r="I1404" i="25"/>
  <c r="H1404" i="25"/>
  <c r="H1426" i="25"/>
  <c r="I1425" i="25"/>
  <c r="H1425" i="25"/>
  <c r="I1424" i="25"/>
  <c r="H1424" i="25"/>
  <c r="I1423" i="25"/>
  <c r="H1423" i="25"/>
  <c r="I1422" i="25"/>
  <c r="H1422" i="25"/>
  <c r="I1421" i="25"/>
  <c r="H1421" i="25"/>
  <c r="I1420" i="25"/>
  <c r="H1420" i="25"/>
  <c r="I1419" i="25"/>
  <c r="H1419" i="25"/>
  <c r="H1441" i="25"/>
  <c r="I1440" i="25"/>
  <c r="H1440" i="25"/>
  <c r="I1439" i="25"/>
  <c r="H1439" i="25"/>
  <c r="I1438" i="25"/>
  <c r="H1438" i="25"/>
  <c r="I1437" i="25"/>
  <c r="H1437" i="25"/>
  <c r="I1436" i="25"/>
  <c r="H1436" i="25"/>
  <c r="I1435" i="25"/>
  <c r="H1435" i="25"/>
  <c r="I1434" i="25"/>
  <c r="H1434" i="25"/>
  <c r="H1456" i="25"/>
  <c r="I1455" i="25"/>
  <c r="H1455" i="25"/>
  <c r="I1454" i="25"/>
  <c r="H1454" i="25"/>
  <c r="I1453" i="25"/>
  <c r="H1453" i="25"/>
  <c r="I1452" i="25"/>
  <c r="H1452" i="25"/>
  <c r="I1451" i="25"/>
  <c r="H1451" i="25"/>
  <c r="I1450" i="25"/>
  <c r="H1450" i="25"/>
  <c r="I1449" i="25"/>
  <c r="H1449" i="25"/>
  <c r="H1471" i="25"/>
  <c r="I1470" i="25"/>
  <c r="H1470" i="25"/>
  <c r="I1469" i="25"/>
  <c r="H1469" i="25"/>
  <c r="I1468" i="25"/>
  <c r="H1468" i="25"/>
  <c r="I1467" i="25"/>
  <c r="H1467" i="25"/>
  <c r="I1466" i="25"/>
  <c r="H1466" i="25"/>
  <c r="I1465" i="25"/>
  <c r="H1465" i="25"/>
  <c r="I1464" i="25"/>
  <c r="H1464" i="25"/>
  <c r="H1486" i="25"/>
  <c r="I1485" i="25"/>
  <c r="H1485" i="25"/>
  <c r="I1484" i="25"/>
  <c r="H1484" i="25"/>
  <c r="I1483" i="25"/>
  <c r="H1483" i="25"/>
  <c r="I1482" i="25"/>
  <c r="H1482" i="25"/>
  <c r="I1481" i="25"/>
  <c r="H1481" i="25"/>
  <c r="I1480" i="25"/>
  <c r="H1480" i="25"/>
  <c r="I1479" i="25"/>
  <c r="H1479" i="25"/>
  <c r="H1501" i="25"/>
  <c r="I1500" i="25"/>
  <c r="H1500" i="25"/>
  <c r="I1499" i="25"/>
  <c r="H1499" i="25"/>
  <c r="I1498" i="25"/>
  <c r="H1498" i="25"/>
  <c r="I1497" i="25"/>
  <c r="H1497" i="25"/>
  <c r="I1496" i="25"/>
  <c r="H1496" i="25"/>
  <c r="I1495" i="25"/>
  <c r="H1495" i="25"/>
  <c r="I1494" i="25"/>
  <c r="H1494" i="25"/>
  <c r="H1516" i="25"/>
  <c r="I1515" i="25"/>
  <c r="H1515" i="25"/>
  <c r="I1514" i="25"/>
  <c r="H1514" i="25"/>
  <c r="I1513" i="25"/>
  <c r="H1513" i="25"/>
  <c r="I1512" i="25"/>
  <c r="H1512" i="25"/>
  <c r="I1511" i="25"/>
  <c r="H1511" i="25"/>
  <c r="I1510" i="25"/>
  <c r="H1510" i="25"/>
  <c r="I1509" i="25"/>
  <c r="H1509" i="25"/>
  <c r="H1531" i="25"/>
  <c r="I1530" i="25"/>
  <c r="H1530" i="25"/>
  <c r="I1529" i="25"/>
  <c r="H1529" i="25"/>
  <c r="I1528" i="25"/>
  <c r="H1528" i="25"/>
  <c r="I1527" i="25"/>
  <c r="H1527" i="25"/>
  <c r="I1526" i="25"/>
  <c r="H1526" i="25"/>
  <c r="I1525" i="25"/>
  <c r="H1525" i="25"/>
  <c r="I1524" i="25"/>
  <c r="H1524" i="25"/>
  <c r="H1546" i="25"/>
  <c r="I1545" i="25"/>
  <c r="H1545" i="25"/>
  <c r="I1544" i="25"/>
  <c r="H1544" i="25"/>
  <c r="I1543" i="25"/>
  <c r="H1543" i="25"/>
  <c r="I1542" i="25"/>
  <c r="H1542" i="25"/>
  <c r="I1541" i="25"/>
  <c r="H1541" i="25"/>
  <c r="I1540" i="25"/>
  <c r="H1540" i="25"/>
  <c r="I1539" i="25"/>
  <c r="H1539" i="25"/>
  <c r="H1561" i="25"/>
  <c r="I1560" i="25"/>
  <c r="H1560" i="25"/>
  <c r="I1559" i="25"/>
  <c r="H1559" i="25"/>
  <c r="I1558" i="25"/>
  <c r="H1558" i="25"/>
  <c r="I1557" i="25"/>
  <c r="H1557" i="25"/>
  <c r="I1556" i="25"/>
  <c r="H1556" i="25"/>
  <c r="I1555" i="25"/>
  <c r="H1555" i="25"/>
  <c r="I1554" i="25"/>
  <c r="H1554" i="25"/>
  <c r="H1576" i="25"/>
  <c r="I1575" i="25"/>
  <c r="H1575" i="25"/>
  <c r="I1574" i="25"/>
  <c r="H1574" i="25"/>
  <c r="I1573" i="25"/>
  <c r="H1573" i="25"/>
  <c r="I1572" i="25"/>
  <c r="H1572" i="25"/>
  <c r="I1571" i="25"/>
  <c r="H1571" i="25"/>
  <c r="I1570" i="25"/>
  <c r="H1570" i="25"/>
  <c r="I1569" i="25"/>
  <c r="H1569" i="25"/>
  <c r="H1591" i="25"/>
  <c r="I1590" i="25"/>
  <c r="H1590" i="25"/>
  <c r="I1589" i="25"/>
  <c r="H1589" i="25"/>
  <c r="I1588" i="25"/>
  <c r="H1588" i="25"/>
  <c r="I1587" i="25"/>
  <c r="H1587" i="25"/>
  <c r="I1586" i="25"/>
  <c r="H1586" i="25"/>
  <c r="I1585" i="25"/>
  <c r="H1585" i="25"/>
  <c r="I1584" i="25"/>
  <c r="H1584" i="25"/>
  <c r="H1606" i="25"/>
  <c r="I1605" i="25"/>
  <c r="H1605" i="25"/>
  <c r="I1604" i="25"/>
  <c r="H1604" i="25"/>
  <c r="I1603" i="25"/>
  <c r="H1603" i="25"/>
  <c r="I1602" i="25"/>
  <c r="H1602" i="25"/>
  <c r="I1601" i="25"/>
  <c r="H1601" i="25"/>
  <c r="I1600" i="25"/>
  <c r="H1600" i="25"/>
  <c r="I1599" i="25"/>
  <c r="H1599" i="25"/>
  <c r="H1621" i="25"/>
  <c r="I1620" i="25"/>
  <c r="H1620" i="25"/>
  <c r="I1619" i="25"/>
  <c r="H1619" i="25"/>
  <c r="I1618" i="25"/>
  <c r="H1618" i="25"/>
  <c r="I1617" i="25"/>
  <c r="H1617" i="25"/>
  <c r="I1616" i="25"/>
  <c r="H1616" i="25"/>
  <c r="I1615" i="25"/>
  <c r="H1615" i="25"/>
  <c r="I1614" i="25"/>
  <c r="H1614" i="25"/>
  <c r="H1636" i="25"/>
  <c r="I1635" i="25"/>
  <c r="H1635" i="25"/>
  <c r="I1634" i="25"/>
  <c r="H1634" i="25"/>
  <c r="I1633" i="25"/>
  <c r="H1633" i="25"/>
  <c r="I1632" i="25"/>
  <c r="H1632" i="25"/>
  <c r="I1631" i="25"/>
  <c r="H1631" i="25"/>
  <c r="I1630" i="25"/>
  <c r="H1630" i="25"/>
  <c r="I1629" i="25"/>
  <c r="H1629" i="25"/>
  <c r="H1651" i="25"/>
  <c r="I1650" i="25"/>
  <c r="H1650" i="25"/>
  <c r="I1649" i="25"/>
  <c r="H1649" i="25"/>
  <c r="I1648" i="25"/>
  <c r="H1648" i="25"/>
  <c r="I1647" i="25"/>
  <c r="H1647" i="25"/>
  <c r="I1646" i="25"/>
  <c r="H1646" i="25"/>
  <c r="I1645" i="25"/>
  <c r="H1645" i="25"/>
  <c r="I1644" i="25"/>
  <c r="H1644" i="25"/>
  <c r="H1666" i="25"/>
  <c r="I1665" i="25"/>
  <c r="H1665" i="25"/>
  <c r="I1664" i="25"/>
  <c r="H1664" i="25"/>
  <c r="I1663" i="25"/>
  <c r="H1663" i="25"/>
  <c r="I1662" i="25"/>
  <c r="H1662" i="25"/>
  <c r="I1661" i="25"/>
  <c r="H1661" i="25"/>
  <c r="I1660" i="25"/>
  <c r="H1660" i="25"/>
  <c r="I1659" i="25"/>
  <c r="H1659" i="25"/>
  <c r="H1681" i="25"/>
  <c r="I1680" i="25"/>
  <c r="H1680" i="25"/>
  <c r="I1679" i="25"/>
  <c r="H1679" i="25"/>
  <c r="I1678" i="25"/>
  <c r="H1678" i="25"/>
  <c r="I1677" i="25"/>
  <c r="H1677" i="25"/>
  <c r="I1676" i="25"/>
  <c r="H1676" i="25"/>
  <c r="I1675" i="25"/>
  <c r="H1675" i="25"/>
  <c r="I1674" i="25"/>
  <c r="H1674" i="25"/>
  <c r="H1696" i="25"/>
  <c r="I1695" i="25"/>
  <c r="H1695" i="25"/>
  <c r="I1694" i="25"/>
  <c r="H1694" i="25"/>
  <c r="I1693" i="25"/>
  <c r="H1693" i="25"/>
  <c r="I1692" i="25"/>
  <c r="H1692" i="25"/>
  <c r="I1691" i="25"/>
  <c r="H1691" i="25"/>
  <c r="I1690" i="25"/>
  <c r="H1690" i="25"/>
  <c r="I1689" i="25"/>
  <c r="H1689" i="25"/>
  <c r="H1711" i="25"/>
  <c r="I1710" i="25"/>
  <c r="H1710" i="25"/>
  <c r="I1709" i="25"/>
  <c r="H1709" i="25"/>
  <c r="I1708" i="25"/>
  <c r="H1708" i="25"/>
  <c r="I1707" i="25"/>
  <c r="H1707" i="25"/>
  <c r="I1706" i="25"/>
  <c r="H1706" i="25"/>
  <c r="I1705" i="25"/>
  <c r="H1705" i="25"/>
  <c r="I1704" i="25"/>
  <c r="H1704" i="25"/>
  <c r="H1726" i="25"/>
  <c r="I1725" i="25"/>
  <c r="H1725" i="25"/>
  <c r="I1724" i="25"/>
  <c r="H1724" i="25"/>
  <c r="I1723" i="25"/>
  <c r="H1723" i="25"/>
  <c r="I1722" i="25"/>
  <c r="H1722" i="25"/>
  <c r="I1721" i="25"/>
  <c r="H1721" i="25"/>
  <c r="I1720" i="25"/>
  <c r="H1720" i="25"/>
  <c r="I1719" i="25"/>
  <c r="H1719" i="25"/>
  <c r="H1741" i="25"/>
  <c r="I1740" i="25"/>
  <c r="H1740" i="25"/>
  <c r="I1739" i="25"/>
  <c r="H1739" i="25"/>
  <c r="I1738" i="25"/>
  <c r="H1738" i="25"/>
  <c r="I1737" i="25"/>
  <c r="H1737" i="25"/>
  <c r="I1736" i="25"/>
  <c r="H1736" i="25"/>
  <c r="I1735" i="25"/>
  <c r="H1735" i="25"/>
  <c r="I1734" i="25"/>
  <c r="H1734" i="25"/>
  <c r="H1756" i="25"/>
  <c r="I1755" i="25"/>
  <c r="H1755" i="25"/>
  <c r="I1754" i="25"/>
  <c r="H1754" i="25"/>
  <c r="I1753" i="25"/>
  <c r="H1753" i="25"/>
  <c r="I1752" i="25"/>
  <c r="H1752" i="25"/>
  <c r="I1751" i="25"/>
  <c r="H1751" i="25"/>
  <c r="I1750" i="25"/>
  <c r="H1750" i="25"/>
  <c r="I1749" i="25"/>
  <c r="H1749" i="25"/>
  <c r="H1771" i="25"/>
  <c r="I1770" i="25"/>
  <c r="H1770" i="25"/>
  <c r="I1769" i="25"/>
  <c r="H1769" i="25"/>
  <c r="I1768" i="25"/>
  <c r="H1768" i="25"/>
  <c r="I1767" i="25"/>
  <c r="H1767" i="25"/>
  <c r="I1766" i="25"/>
  <c r="H1766" i="25"/>
  <c r="I1765" i="25"/>
  <c r="H1765" i="25"/>
  <c r="I1764" i="25"/>
  <c r="H1764" i="25"/>
  <c r="H1786" i="25"/>
  <c r="I1785" i="25"/>
  <c r="H1785" i="25"/>
  <c r="I1784" i="25"/>
  <c r="H1784" i="25"/>
  <c r="I1783" i="25"/>
  <c r="H1783" i="25"/>
  <c r="I1782" i="25"/>
  <c r="H1782" i="25"/>
  <c r="I1781" i="25"/>
  <c r="H1781" i="25"/>
  <c r="I1780" i="25"/>
  <c r="H1780" i="25"/>
  <c r="I1779" i="25"/>
  <c r="H1779" i="25"/>
  <c r="H1801" i="25"/>
  <c r="I1800" i="25"/>
  <c r="H1800" i="25"/>
  <c r="I1799" i="25"/>
  <c r="H1799" i="25"/>
  <c r="I1798" i="25"/>
  <c r="H1798" i="25"/>
  <c r="I1797" i="25"/>
  <c r="H1797" i="25"/>
  <c r="I1796" i="25"/>
  <c r="H1796" i="25"/>
  <c r="I1795" i="25"/>
  <c r="H1795" i="25"/>
  <c r="I1794" i="25"/>
  <c r="H1794" i="25"/>
  <c r="H1816" i="25"/>
  <c r="I1815" i="25"/>
  <c r="H1815" i="25"/>
  <c r="I1814" i="25"/>
  <c r="H1814" i="25"/>
  <c r="I1813" i="25"/>
  <c r="H1813" i="25"/>
  <c r="I1812" i="25"/>
  <c r="H1812" i="25"/>
  <c r="I1811" i="25"/>
  <c r="H1811" i="25"/>
  <c r="I1810" i="25"/>
  <c r="H1810" i="25"/>
  <c r="I1809" i="25"/>
  <c r="H1809" i="25"/>
  <c r="H1831" i="25"/>
  <c r="I1830" i="25"/>
  <c r="H1830" i="25"/>
  <c r="I1829" i="25"/>
  <c r="H1829" i="25"/>
  <c r="I1828" i="25"/>
  <c r="H1828" i="25"/>
  <c r="I1827" i="25"/>
  <c r="H1827" i="25"/>
  <c r="I1826" i="25"/>
  <c r="H1826" i="25"/>
  <c r="I1825" i="25"/>
  <c r="H1825" i="25"/>
  <c r="I1824" i="25"/>
  <c r="H1824" i="25"/>
  <c r="H1846" i="25"/>
  <c r="I1845" i="25"/>
  <c r="H1845" i="25"/>
  <c r="I1844" i="25"/>
  <c r="H1844" i="25"/>
  <c r="I1843" i="25"/>
  <c r="H1843" i="25"/>
  <c r="I1842" i="25"/>
  <c r="H1842" i="25"/>
  <c r="I1841" i="25"/>
  <c r="H1841" i="25"/>
  <c r="I1840" i="25"/>
  <c r="H1840" i="25"/>
  <c r="I1839" i="25"/>
  <c r="H1839" i="25"/>
  <c r="H1861" i="25"/>
  <c r="I1860" i="25"/>
  <c r="H1860" i="25"/>
  <c r="I1859" i="25"/>
  <c r="H1859" i="25"/>
  <c r="I1858" i="25"/>
  <c r="H1858" i="25"/>
  <c r="I1857" i="25"/>
  <c r="H1857" i="25"/>
  <c r="I1856" i="25"/>
  <c r="H1856" i="25"/>
  <c r="I1855" i="25"/>
  <c r="H1855" i="25"/>
  <c r="I1854" i="25"/>
  <c r="H1854" i="25"/>
  <c r="H1876" i="25"/>
  <c r="I1875" i="25"/>
  <c r="H1875" i="25"/>
  <c r="I1874" i="25"/>
  <c r="H1874" i="25"/>
  <c r="I1873" i="25"/>
  <c r="H1873" i="25"/>
  <c r="I1872" i="25"/>
  <c r="H1872" i="25"/>
  <c r="I1871" i="25"/>
  <c r="H1871" i="25"/>
  <c r="I1870" i="25"/>
  <c r="H1870" i="25"/>
  <c r="I1869" i="25"/>
  <c r="H1869" i="25"/>
  <c r="H1891" i="25"/>
  <c r="I1890" i="25"/>
  <c r="H1890" i="25"/>
  <c r="I1889" i="25"/>
  <c r="H1889" i="25"/>
  <c r="I1888" i="25"/>
  <c r="H1888" i="25"/>
  <c r="I1887" i="25"/>
  <c r="H1887" i="25"/>
  <c r="I1886" i="25"/>
  <c r="H1886" i="25"/>
  <c r="I1885" i="25"/>
  <c r="H1885" i="25"/>
  <c r="I1884" i="25"/>
  <c r="H1884" i="25"/>
  <c r="H1906" i="25"/>
  <c r="I1905" i="25"/>
  <c r="H1905" i="25"/>
  <c r="I1904" i="25"/>
  <c r="H1904" i="25"/>
  <c r="I1903" i="25"/>
  <c r="H1903" i="25"/>
  <c r="I1902" i="25"/>
  <c r="H1902" i="25"/>
  <c r="I1901" i="25"/>
  <c r="H1901" i="25"/>
  <c r="I1900" i="25"/>
  <c r="H1900" i="25"/>
  <c r="I1899" i="25"/>
  <c r="H1899" i="25"/>
  <c r="H1921" i="25"/>
  <c r="I1920" i="25"/>
  <c r="H1920" i="25"/>
  <c r="I1919" i="25"/>
  <c r="H1919" i="25"/>
  <c r="I1918" i="25"/>
  <c r="H1918" i="25"/>
  <c r="I1917" i="25"/>
  <c r="H1917" i="25"/>
  <c r="I1916" i="25"/>
  <c r="H1916" i="25"/>
  <c r="I1915" i="25"/>
  <c r="H1915" i="25"/>
  <c r="I1914" i="25"/>
  <c r="H1914" i="25"/>
  <c r="H1936" i="25"/>
  <c r="I1935" i="25"/>
  <c r="H1935" i="25"/>
  <c r="I1934" i="25"/>
  <c r="H1934" i="25"/>
  <c r="I1933" i="25"/>
  <c r="H1933" i="25"/>
  <c r="I1932" i="25"/>
  <c r="H1932" i="25"/>
  <c r="I1931" i="25"/>
  <c r="H1931" i="25"/>
  <c r="I1930" i="25"/>
  <c r="H1930" i="25"/>
  <c r="I1929" i="25"/>
  <c r="H1929" i="25"/>
  <c r="H1951" i="25"/>
  <c r="I1950" i="25"/>
  <c r="H1950" i="25"/>
  <c r="I1949" i="25"/>
  <c r="H1949" i="25"/>
  <c r="I1948" i="25"/>
  <c r="H1948" i="25"/>
  <c r="I1947" i="25"/>
  <c r="H1947" i="25"/>
  <c r="I1946" i="25"/>
  <c r="H1946" i="25"/>
  <c r="I1945" i="25"/>
  <c r="H1945" i="25"/>
  <c r="I1944" i="25"/>
  <c r="H1944" i="25"/>
  <c r="H1966" i="25"/>
  <c r="I1965" i="25"/>
  <c r="H1965" i="25"/>
  <c r="I1964" i="25"/>
  <c r="H1964" i="25"/>
  <c r="I1963" i="25"/>
  <c r="H1963" i="25"/>
  <c r="I1962" i="25"/>
  <c r="H1962" i="25"/>
  <c r="I1961" i="25"/>
  <c r="H1961" i="25"/>
  <c r="I1960" i="25"/>
  <c r="H1960" i="25"/>
  <c r="I1959" i="25"/>
  <c r="H1959" i="25"/>
  <c r="H1981" i="25"/>
  <c r="I1980" i="25"/>
  <c r="H1980" i="25"/>
  <c r="I1979" i="25"/>
  <c r="H1979" i="25"/>
  <c r="I1978" i="25"/>
  <c r="H1978" i="25"/>
  <c r="I1977" i="25"/>
  <c r="H1977" i="25"/>
  <c r="I1976" i="25"/>
  <c r="H1976" i="25"/>
  <c r="I1975" i="25"/>
  <c r="H1975" i="25"/>
  <c r="I1974" i="25"/>
  <c r="H1974" i="25"/>
  <c r="H1996" i="25"/>
  <c r="I1995" i="25"/>
  <c r="H1995" i="25"/>
  <c r="I1994" i="25"/>
  <c r="H1994" i="25"/>
  <c r="I1993" i="25"/>
  <c r="H1993" i="25"/>
  <c r="I1992" i="25"/>
  <c r="H1992" i="25"/>
  <c r="I1991" i="25"/>
  <c r="H1991" i="25"/>
  <c r="I1990" i="25"/>
  <c r="H1990" i="25"/>
  <c r="I1989" i="25"/>
  <c r="H1989" i="25"/>
  <c r="H2011" i="25"/>
  <c r="I2010" i="25"/>
  <c r="H2010" i="25"/>
  <c r="I2009" i="25"/>
  <c r="H2009" i="25"/>
  <c r="I2008" i="25"/>
  <c r="H2008" i="25"/>
  <c r="I2007" i="25"/>
  <c r="H2007" i="25"/>
  <c r="I2006" i="25"/>
  <c r="H2006" i="25"/>
  <c r="I2005" i="25"/>
  <c r="H2005" i="25"/>
  <c r="I2004" i="25"/>
  <c r="H2004" i="25"/>
  <c r="H2026" i="25"/>
  <c r="I2025" i="25"/>
  <c r="H2025" i="25"/>
  <c r="I2024" i="25"/>
  <c r="H2024" i="25"/>
  <c r="I2023" i="25"/>
  <c r="H2023" i="25"/>
  <c r="I2022" i="25"/>
  <c r="H2022" i="25"/>
  <c r="I2021" i="25"/>
  <c r="H2021" i="25"/>
  <c r="I2020" i="25"/>
  <c r="H2020" i="25"/>
  <c r="I2019" i="25"/>
  <c r="H2019" i="25"/>
  <c r="H2041" i="25"/>
  <c r="I2040" i="25"/>
  <c r="H2040" i="25"/>
  <c r="I2039" i="25"/>
  <c r="H2039" i="25"/>
  <c r="I2038" i="25"/>
  <c r="H2038" i="25"/>
  <c r="I2037" i="25"/>
  <c r="H2037" i="25"/>
  <c r="I2036" i="25"/>
  <c r="H2036" i="25"/>
  <c r="I2035" i="25"/>
  <c r="H2035" i="25"/>
  <c r="I2034" i="25"/>
  <c r="H2034" i="25"/>
  <c r="H2056" i="25"/>
  <c r="I2055" i="25"/>
  <c r="H2055" i="25"/>
  <c r="I2054" i="25"/>
  <c r="H2054" i="25"/>
  <c r="I2053" i="25"/>
  <c r="H2053" i="25"/>
  <c r="I2052" i="25"/>
  <c r="H2052" i="25"/>
  <c r="I2051" i="25"/>
  <c r="H2051" i="25"/>
  <c r="I2050" i="25"/>
  <c r="H2050" i="25"/>
  <c r="I2049" i="25"/>
  <c r="H2049" i="25"/>
  <c r="H2071" i="25"/>
  <c r="I2070" i="25"/>
  <c r="H2070" i="25"/>
  <c r="I2069" i="25"/>
  <c r="H2069" i="25"/>
  <c r="I2068" i="25"/>
  <c r="H2068" i="25"/>
  <c r="I2067" i="25"/>
  <c r="H2067" i="25"/>
  <c r="I2066" i="25"/>
  <c r="H2066" i="25"/>
  <c r="I2065" i="25"/>
  <c r="H2065" i="25"/>
  <c r="I2064" i="25"/>
  <c r="H2064" i="25"/>
  <c r="H2086" i="25"/>
  <c r="I2085" i="25"/>
  <c r="H2085" i="25"/>
  <c r="I2084" i="25"/>
  <c r="H2084" i="25"/>
  <c r="I2083" i="25"/>
  <c r="H2083" i="25"/>
  <c r="I2082" i="25"/>
  <c r="H2082" i="25"/>
  <c r="I2081" i="25"/>
  <c r="H2081" i="25"/>
  <c r="I2080" i="25"/>
  <c r="H2080" i="25"/>
  <c r="I2079" i="25"/>
  <c r="H2079" i="25"/>
  <c r="H2101" i="25"/>
  <c r="I2100" i="25"/>
  <c r="H2100" i="25"/>
  <c r="I2099" i="25"/>
  <c r="H2099" i="25"/>
  <c r="I2098" i="25"/>
  <c r="H2098" i="25"/>
  <c r="I2097" i="25"/>
  <c r="H2097" i="25"/>
  <c r="I2096" i="25"/>
  <c r="H2096" i="25"/>
  <c r="I2095" i="25"/>
  <c r="H2095" i="25"/>
  <c r="I2094" i="25"/>
  <c r="H2094" i="25"/>
  <c r="H2116" i="25"/>
  <c r="I2115" i="25"/>
  <c r="H2115" i="25"/>
  <c r="I2114" i="25"/>
  <c r="H2114" i="25"/>
  <c r="I2113" i="25"/>
  <c r="H2113" i="25"/>
  <c r="I2112" i="25"/>
  <c r="H2112" i="25"/>
  <c r="I2111" i="25"/>
  <c r="H2111" i="25"/>
  <c r="I2110" i="25"/>
  <c r="H2110" i="25"/>
  <c r="I2109" i="25"/>
  <c r="H2109" i="25"/>
  <c r="H2131" i="25"/>
  <c r="I2130" i="25"/>
  <c r="H2130" i="25"/>
  <c r="I2129" i="25"/>
  <c r="H2129" i="25"/>
  <c r="I2128" i="25"/>
  <c r="H2128" i="25"/>
  <c r="I2127" i="25"/>
  <c r="H2127" i="25"/>
  <c r="I2126" i="25"/>
  <c r="H2126" i="25"/>
  <c r="I2125" i="25"/>
  <c r="H2125" i="25"/>
  <c r="I2124" i="25"/>
  <c r="H2124" i="25"/>
  <c r="H2146" i="25"/>
  <c r="I2145" i="25"/>
  <c r="H2145" i="25"/>
  <c r="I2144" i="25"/>
  <c r="H2144" i="25"/>
  <c r="I2143" i="25"/>
  <c r="H2143" i="25"/>
  <c r="I2142" i="25"/>
  <c r="H2142" i="25"/>
  <c r="I2141" i="25"/>
  <c r="H2141" i="25"/>
  <c r="I2140" i="25"/>
  <c r="H2140" i="25"/>
  <c r="I2139" i="25"/>
  <c r="H2139" i="25"/>
  <c r="H2161" i="25"/>
  <c r="I2160" i="25"/>
  <c r="H2160" i="25"/>
  <c r="I2159" i="25"/>
  <c r="H2159" i="25"/>
  <c r="I2158" i="25"/>
  <c r="H2158" i="25"/>
  <c r="I2157" i="25"/>
  <c r="H2157" i="25"/>
  <c r="I2156" i="25"/>
  <c r="H2156" i="25"/>
  <c r="I2155" i="25"/>
  <c r="H2155" i="25"/>
  <c r="I2154" i="25"/>
  <c r="H2154" i="25"/>
  <c r="H2176" i="25"/>
  <c r="I2175" i="25"/>
  <c r="H2175" i="25"/>
  <c r="I2174" i="25"/>
  <c r="H2174" i="25"/>
  <c r="I2173" i="25"/>
  <c r="H2173" i="25"/>
  <c r="I2172" i="25"/>
  <c r="H2172" i="25"/>
  <c r="I2171" i="25"/>
  <c r="H2171" i="25"/>
  <c r="I2170" i="25"/>
  <c r="H2170" i="25"/>
  <c r="I2169" i="25"/>
  <c r="H2169" i="25"/>
  <c r="H2191" i="25"/>
  <c r="I2190" i="25"/>
  <c r="H2190" i="25"/>
  <c r="I2189" i="25"/>
  <c r="H2189" i="25"/>
  <c r="I2188" i="25"/>
  <c r="H2188" i="25"/>
  <c r="I2187" i="25"/>
  <c r="H2187" i="25"/>
  <c r="I2186" i="25"/>
  <c r="H2186" i="25"/>
  <c r="I2185" i="25"/>
  <c r="H2185" i="25"/>
  <c r="I2184" i="25"/>
  <c r="H2184" i="25"/>
  <c r="H2206" i="25"/>
  <c r="I2205" i="25"/>
  <c r="H2205" i="25"/>
  <c r="I2204" i="25"/>
  <c r="H2204" i="25"/>
  <c r="I2203" i="25"/>
  <c r="H2203" i="25"/>
  <c r="I2202" i="25"/>
  <c r="H2202" i="25"/>
  <c r="I2201" i="25"/>
  <c r="H2201" i="25"/>
  <c r="I2200" i="25"/>
  <c r="H2200" i="25"/>
  <c r="I2199" i="25"/>
  <c r="H2199" i="25"/>
  <c r="H2221" i="25"/>
  <c r="I2220" i="25"/>
  <c r="H2220" i="25"/>
  <c r="I2219" i="25"/>
  <c r="H2219" i="25"/>
  <c r="I2218" i="25"/>
  <c r="H2218" i="25"/>
  <c r="I2217" i="25"/>
  <c r="H2217" i="25"/>
  <c r="I2216" i="25"/>
  <c r="H2216" i="25"/>
  <c r="I2215" i="25"/>
  <c r="H2215" i="25"/>
  <c r="I2214" i="25"/>
  <c r="H2214" i="25"/>
  <c r="H2236" i="25"/>
  <c r="I2235" i="25"/>
  <c r="H2235" i="25"/>
  <c r="I2234" i="25"/>
  <c r="H2234" i="25"/>
  <c r="I2233" i="25"/>
  <c r="H2233" i="25"/>
  <c r="I2232" i="25"/>
  <c r="H2232" i="25"/>
  <c r="I2231" i="25"/>
  <c r="H2231" i="25"/>
  <c r="I2230" i="25"/>
  <c r="H2230" i="25"/>
  <c r="I2229" i="25"/>
  <c r="H2229" i="25"/>
  <c r="L2" i="24"/>
  <c r="G2" i="24"/>
  <c r="T2" i="24"/>
  <c r="V2" i="24"/>
  <c r="G3" i="24"/>
  <c r="T3" i="24"/>
  <c r="U3" i="24"/>
  <c r="V3" i="24"/>
  <c r="G4" i="24"/>
  <c r="T4" i="24"/>
  <c r="U4" i="24"/>
  <c r="V4" i="24"/>
  <c r="G5" i="24"/>
  <c r="T5" i="24"/>
  <c r="U5" i="24"/>
  <c r="V5" i="24"/>
  <c r="G6" i="24"/>
  <c r="T6" i="24"/>
  <c r="U6" i="24"/>
  <c r="V6" i="24"/>
  <c r="G7" i="24"/>
  <c r="T7" i="24"/>
  <c r="U7" i="24"/>
  <c r="V7" i="24"/>
  <c r="G8" i="24"/>
  <c r="T8" i="24"/>
  <c r="U8" i="24"/>
  <c r="V8" i="24"/>
  <c r="G9" i="24"/>
  <c r="T9" i="24"/>
  <c r="U9" i="24"/>
  <c r="V9" i="24"/>
  <c r="G10" i="24"/>
  <c r="T10" i="24"/>
  <c r="U10" i="24"/>
  <c r="V10" i="24"/>
  <c r="L11" i="24"/>
  <c r="U11" i="24"/>
  <c r="T11" i="24"/>
  <c r="V11" i="24"/>
  <c r="L12" i="24"/>
  <c r="U12" i="24"/>
  <c r="T12" i="24"/>
  <c r="V12" i="24"/>
  <c r="L13" i="24"/>
  <c r="U13" i="24"/>
  <c r="T13" i="24"/>
  <c r="V13" i="24"/>
  <c r="G14" i="24"/>
  <c r="T14" i="24"/>
  <c r="U14" i="24"/>
  <c r="V14" i="24"/>
  <c r="G15" i="24"/>
  <c r="T15" i="24"/>
  <c r="U15" i="24"/>
  <c r="V15" i="24"/>
  <c r="G16" i="24"/>
  <c r="T16" i="24"/>
  <c r="U16" i="24"/>
  <c r="V16" i="24"/>
  <c r="G17" i="24"/>
  <c r="T17" i="24"/>
  <c r="U17" i="24"/>
  <c r="V17" i="24"/>
  <c r="G18" i="24"/>
  <c r="T18" i="24"/>
  <c r="U18" i="24"/>
  <c r="V18" i="24"/>
  <c r="G19" i="24"/>
  <c r="T19" i="24"/>
  <c r="U19" i="24"/>
  <c r="V19" i="24"/>
  <c r="G20" i="24"/>
  <c r="T20" i="24"/>
  <c r="U20" i="24"/>
  <c r="V20" i="24"/>
  <c r="G21" i="24"/>
  <c r="T21" i="24"/>
  <c r="U21" i="24"/>
  <c r="V21" i="24"/>
  <c r="L22" i="24"/>
  <c r="G22" i="24"/>
  <c r="T22" i="24"/>
  <c r="V22" i="24"/>
  <c r="L23" i="24"/>
  <c r="U23" i="24"/>
  <c r="T23" i="24"/>
  <c r="V23" i="24"/>
  <c r="G24" i="24"/>
  <c r="T24" i="24"/>
  <c r="U24" i="24"/>
  <c r="V24" i="24"/>
  <c r="G25" i="24"/>
  <c r="T25" i="24"/>
  <c r="U25" i="24"/>
  <c r="V25" i="24"/>
  <c r="G26" i="24"/>
  <c r="T26" i="24"/>
  <c r="U26" i="24"/>
  <c r="V26" i="24"/>
  <c r="G27" i="24"/>
  <c r="T27" i="24"/>
  <c r="U27" i="24"/>
  <c r="V27" i="24"/>
  <c r="G28" i="24"/>
  <c r="T28" i="24"/>
  <c r="U28" i="24"/>
  <c r="V28" i="24"/>
  <c r="G29" i="24"/>
  <c r="T29" i="24"/>
  <c r="U29" i="24"/>
  <c r="V29" i="24"/>
  <c r="G30" i="24"/>
  <c r="T30" i="24"/>
  <c r="U30" i="24"/>
  <c r="V30" i="24"/>
  <c r="G31" i="24"/>
  <c r="T31" i="24"/>
  <c r="U31" i="24"/>
  <c r="V31" i="24"/>
  <c r="G32" i="24"/>
  <c r="T32" i="24"/>
  <c r="U32" i="24"/>
  <c r="V32" i="24"/>
  <c r="G33" i="24"/>
  <c r="T33" i="24"/>
  <c r="U33" i="24"/>
  <c r="V33" i="24"/>
  <c r="G34" i="24"/>
  <c r="T34" i="24"/>
  <c r="U34" i="24"/>
  <c r="V34" i="24"/>
  <c r="G35" i="24"/>
  <c r="T35" i="24"/>
  <c r="U35" i="24"/>
  <c r="V35" i="24"/>
  <c r="G36" i="24"/>
  <c r="T36" i="24"/>
  <c r="U36" i="24"/>
  <c r="V36" i="24"/>
  <c r="G37" i="24"/>
  <c r="T37" i="24"/>
  <c r="U37" i="24"/>
  <c r="V37" i="24"/>
  <c r="G38" i="24"/>
  <c r="T38" i="24"/>
  <c r="U38" i="24"/>
  <c r="V38" i="24"/>
  <c r="G39" i="24"/>
  <c r="T39" i="24"/>
  <c r="U39" i="24"/>
  <c r="V39" i="24"/>
  <c r="G40" i="24"/>
  <c r="T40" i="24"/>
  <c r="U40" i="24"/>
  <c r="V40" i="24"/>
  <c r="G41" i="24"/>
  <c r="T41" i="24"/>
  <c r="U41" i="24"/>
  <c r="V41" i="24"/>
  <c r="G42" i="24"/>
  <c r="T42" i="24"/>
  <c r="U42" i="24"/>
  <c r="V42" i="24"/>
  <c r="G43" i="24"/>
  <c r="T43" i="24"/>
  <c r="U43" i="24"/>
  <c r="V43" i="24"/>
  <c r="G44" i="24"/>
  <c r="T44" i="24"/>
  <c r="U44" i="24"/>
  <c r="V44" i="24"/>
  <c r="G45" i="24"/>
  <c r="T45" i="24"/>
  <c r="U45" i="24"/>
  <c r="V45" i="24"/>
  <c r="G46" i="24"/>
  <c r="T46" i="24"/>
  <c r="U46" i="24"/>
  <c r="V46" i="24"/>
  <c r="G47" i="24"/>
  <c r="T47" i="24"/>
  <c r="U47" i="24"/>
  <c r="V47" i="24"/>
  <c r="G48" i="24"/>
  <c r="T48" i="24"/>
  <c r="U48" i="24"/>
  <c r="V48" i="24"/>
  <c r="G49" i="24"/>
  <c r="T49" i="24"/>
  <c r="U49" i="24"/>
  <c r="V49" i="24"/>
  <c r="G50" i="24"/>
  <c r="T50" i="24"/>
  <c r="U50" i="24"/>
  <c r="V50" i="24"/>
  <c r="G51" i="24"/>
  <c r="T51" i="24"/>
  <c r="U51" i="24"/>
  <c r="V51" i="24"/>
  <c r="G52" i="24"/>
  <c r="T52" i="24"/>
  <c r="U52" i="24"/>
  <c r="V52" i="24"/>
  <c r="G53" i="24"/>
  <c r="T53" i="24"/>
  <c r="U53" i="24"/>
  <c r="V53" i="24"/>
  <c r="G54" i="24"/>
  <c r="T54" i="24"/>
  <c r="U54" i="24"/>
  <c r="V54" i="24"/>
  <c r="G55" i="24"/>
  <c r="T55" i="24"/>
  <c r="U55" i="24"/>
  <c r="V55" i="24"/>
  <c r="G56" i="24"/>
  <c r="T56" i="24"/>
  <c r="U56" i="24"/>
  <c r="V56" i="24"/>
  <c r="L57" i="24"/>
  <c r="U57" i="24"/>
  <c r="T57" i="24"/>
  <c r="V57" i="24"/>
  <c r="G58" i="24"/>
  <c r="T58" i="24"/>
  <c r="U58" i="24"/>
  <c r="V58" i="24"/>
  <c r="L59" i="24"/>
  <c r="T59" i="24"/>
  <c r="V59" i="24"/>
  <c r="G60" i="24"/>
  <c r="T60" i="24"/>
  <c r="U60" i="24"/>
  <c r="V60" i="24"/>
  <c r="G61" i="24"/>
  <c r="T61" i="24"/>
  <c r="U61" i="24"/>
  <c r="V61" i="24"/>
  <c r="G62" i="24"/>
  <c r="T62" i="24"/>
  <c r="U62" i="24"/>
  <c r="V62" i="24"/>
  <c r="G63" i="24"/>
  <c r="T63" i="24"/>
  <c r="U63" i="24"/>
  <c r="V63" i="24"/>
  <c r="G64" i="24"/>
  <c r="T64" i="24"/>
  <c r="U64" i="24"/>
  <c r="V64" i="24"/>
  <c r="G65" i="24"/>
  <c r="T65" i="24"/>
  <c r="U65" i="24"/>
  <c r="V65" i="24"/>
  <c r="L66" i="24"/>
  <c r="T66" i="24"/>
  <c r="V66" i="24"/>
  <c r="L67" i="24"/>
  <c r="U67" i="24"/>
  <c r="T67" i="24"/>
  <c r="V67" i="24"/>
  <c r="L68" i="24"/>
  <c r="U68" i="24"/>
  <c r="T68" i="24"/>
  <c r="V68" i="24"/>
  <c r="G69" i="24"/>
  <c r="T69" i="24"/>
  <c r="U69" i="24"/>
  <c r="V69" i="24"/>
  <c r="L70" i="24"/>
  <c r="G70" i="24"/>
  <c r="T70" i="24"/>
  <c r="V70" i="24"/>
  <c r="L71" i="24"/>
  <c r="G71" i="24"/>
  <c r="T71" i="24"/>
  <c r="V71" i="24"/>
  <c r="G72" i="24"/>
  <c r="T72" i="24"/>
  <c r="U72" i="24"/>
  <c r="V72" i="24"/>
  <c r="G73" i="24"/>
  <c r="T73" i="24"/>
  <c r="U73" i="24"/>
  <c r="V73" i="24"/>
  <c r="G74" i="24"/>
  <c r="T74" i="24"/>
  <c r="U74" i="24"/>
  <c r="V74" i="24"/>
  <c r="G75" i="24"/>
  <c r="T75" i="24"/>
  <c r="U75" i="24"/>
  <c r="V75" i="24"/>
  <c r="G76" i="24"/>
  <c r="T76" i="24"/>
  <c r="U76" i="24"/>
  <c r="V76" i="24"/>
  <c r="G77" i="24"/>
  <c r="T77" i="24"/>
  <c r="U77" i="24"/>
  <c r="V77" i="24"/>
  <c r="G78" i="24"/>
  <c r="T78" i="24"/>
  <c r="U78" i="24"/>
  <c r="V78" i="24"/>
  <c r="G79" i="24"/>
  <c r="T79" i="24"/>
  <c r="U79" i="24"/>
  <c r="V79" i="24"/>
  <c r="G80" i="24"/>
  <c r="T80" i="24"/>
  <c r="U80" i="24"/>
  <c r="V80" i="24"/>
  <c r="G81" i="24"/>
  <c r="T81" i="24"/>
  <c r="U81" i="24"/>
  <c r="V81" i="24"/>
  <c r="G82" i="24"/>
  <c r="T82" i="24"/>
  <c r="U82" i="24"/>
  <c r="V82" i="24"/>
  <c r="G83" i="24"/>
  <c r="T83" i="24"/>
  <c r="U83" i="24"/>
  <c r="V83" i="24"/>
  <c r="G84" i="24"/>
  <c r="T84" i="24"/>
  <c r="U84" i="24"/>
  <c r="V84" i="24"/>
  <c r="G85" i="24"/>
  <c r="T85" i="24"/>
  <c r="U85" i="24"/>
  <c r="V85" i="24"/>
  <c r="G86" i="24"/>
  <c r="T86" i="24"/>
  <c r="U86" i="24"/>
  <c r="V86" i="24"/>
  <c r="G87" i="24"/>
  <c r="T87" i="24"/>
  <c r="U87" i="24"/>
  <c r="V87" i="24"/>
  <c r="G88" i="24"/>
  <c r="T88" i="24"/>
  <c r="U88" i="24"/>
  <c r="V88" i="24"/>
  <c r="G89" i="24"/>
  <c r="T89" i="24"/>
  <c r="U89" i="24"/>
  <c r="V89" i="24"/>
  <c r="L90" i="24"/>
  <c r="U90" i="24"/>
  <c r="T90" i="24"/>
  <c r="V90" i="24"/>
  <c r="G91" i="24"/>
  <c r="T91" i="24"/>
  <c r="U91" i="24"/>
  <c r="V91" i="24"/>
  <c r="G92" i="24"/>
  <c r="T92" i="24"/>
  <c r="U92" i="24"/>
  <c r="V92" i="24"/>
  <c r="G93" i="24"/>
  <c r="T93" i="24"/>
  <c r="U93" i="24"/>
  <c r="V93" i="24"/>
  <c r="G94" i="24"/>
  <c r="T94" i="24"/>
  <c r="U94" i="24"/>
  <c r="V94" i="24"/>
  <c r="G95" i="24"/>
  <c r="T95" i="24"/>
  <c r="U95" i="24"/>
  <c r="V95" i="24"/>
  <c r="G96" i="24"/>
  <c r="T96" i="24"/>
  <c r="U96" i="24"/>
  <c r="V96" i="24"/>
  <c r="G97" i="24"/>
  <c r="T97" i="24"/>
  <c r="U97" i="24"/>
  <c r="V97" i="24"/>
  <c r="G98" i="24"/>
  <c r="T98" i="24"/>
  <c r="U98" i="24"/>
  <c r="V98" i="24"/>
  <c r="G99" i="24"/>
  <c r="T99" i="24"/>
  <c r="U99" i="24"/>
  <c r="V99" i="24"/>
  <c r="G100" i="24"/>
  <c r="T100" i="24"/>
  <c r="U100" i="24"/>
  <c r="V100" i="24"/>
  <c r="L101" i="24"/>
  <c r="U101" i="24"/>
  <c r="T101" i="24"/>
  <c r="V101" i="24"/>
  <c r="G102" i="24"/>
  <c r="T102" i="24"/>
  <c r="U102" i="24"/>
  <c r="V102" i="24"/>
  <c r="G103" i="24"/>
  <c r="T103" i="24"/>
  <c r="U103" i="24"/>
  <c r="V103" i="24"/>
  <c r="L104" i="24"/>
  <c r="U104" i="24"/>
  <c r="T104" i="24"/>
  <c r="V104" i="24"/>
  <c r="G105" i="24"/>
  <c r="T105" i="24"/>
  <c r="U105" i="24"/>
  <c r="V105" i="24"/>
  <c r="L106" i="24"/>
  <c r="U106" i="24"/>
  <c r="T106" i="24"/>
  <c r="V106" i="24"/>
  <c r="G107" i="24"/>
  <c r="T107" i="24"/>
  <c r="U107" i="24"/>
  <c r="V107" i="24"/>
  <c r="L108" i="24"/>
  <c r="G108" i="24"/>
  <c r="T108" i="24"/>
  <c r="V108" i="24"/>
  <c r="L109" i="24"/>
  <c r="U109" i="24"/>
  <c r="T109" i="24"/>
  <c r="V109" i="24"/>
  <c r="L110" i="24"/>
  <c r="U110" i="24"/>
  <c r="T110" i="24"/>
  <c r="V110" i="24"/>
  <c r="L111" i="24"/>
  <c r="T111" i="24"/>
  <c r="V111" i="24"/>
  <c r="L112" i="24"/>
  <c r="G112" i="24"/>
  <c r="T112" i="24"/>
  <c r="V112" i="24"/>
  <c r="G113" i="24"/>
  <c r="T113" i="24"/>
  <c r="U113" i="24"/>
  <c r="V113" i="24"/>
  <c r="G114" i="24"/>
  <c r="T114" i="24"/>
  <c r="U114" i="24"/>
  <c r="V114" i="24"/>
  <c r="L115" i="24"/>
  <c r="U115" i="24"/>
  <c r="T115" i="24"/>
  <c r="V115" i="24"/>
  <c r="G116" i="24"/>
  <c r="T116" i="24"/>
  <c r="U116" i="24"/>
  <c r="V116" i="24"/>
  <c r="G117" i="24"/>
  <c r="T117" i="24"/>
  <c r="U117" i="24"/>
  <c r="V117" i="24"/>
  <c r="G118" i="24"/>
  <c r="T118" i="24"/>
  <c r="U118" i="24"/>
  <c r="V118" i="24"/>
  <c r="G119" i="24"/>
  <c r="T119" i="24"/>
  <c r="U119" i="24"/>
  <c r="V119" i="24"/>
  <c r="G120" i="24"/>
  <c r="T120" i="24"/>
  <c r="U120" i="24"/>
  <c r="V120" i="24"/>
  <c r="G121" i="24"/>
  <c r="T121" i="24"/>
  <c r="U121" i="24"/>
  <c r="V121" i="24"/>
  <c r="G122" i="24"/>
  <c r="T122" i="24"/>
  <c r="U122" i="24"/>
  <c r="V122" i="24"/>
  <c r="G123" i="24"/>
  <c r="T123" i="24"/>
  <c r="U123" i="24"/>
  <c r="V123" i="24"/>
  <c r="G124" i="24"/>
  <c r="T124" i="24"/>
  <c r="U124" i="24"/>
  <c r="V124" i="24"/>
  <c r="G125" i="24"/>
  <c r="T125" i="24"/>
  <c r="U125" i="24"/>
  <c r="V125" i="24"/>
  <c r="G126" i="24"/>
  <c r="T126" i="24"/>
  <c r="U126" i="24"/>
  <c r="V126" i="24"/>
  <c r="G127" i="24"/>
  <c r="T127" i="24"/>
  <c r="U127" i="24"/>
  <c r="V127" i="24"/>
  <c r="G128" i="24"/>
  <c r="T128" i="24"/>
  <c r="U128" i="24"/>
  <c r="V128" i="24"/>
  <c r="G129" i="24"/>
  <c r="T129" i="24"/>
  <c r="U129" i="24"/>
  <c r="V129" i="24"/>
  <c r="G130" i="24"/>
  <c r="T130" i="24"/>
  <c r="U130" i="24"/>
  <c r="V130" i="24"/>
  <c r="G131" i="24"/>
  <c r="T131" i="24"/>
  <c r="U131" i="24"/>
  <c r="V131" i="24"/>
  <c r="G132" i="24"/>
  <c r="T132" i="24"/>
  <c r="U132" i="24"/>
  <c r="V132" i="24"/>
  <c r="G133" i="24"/>
  <c r="T133" i="24"/>
  <c r="U133" i="24"/>
  <c r="V133" i="24"/>
  <c r="G134" i="24"/>
  <c r="T134" i="24"/>
  <c r="U134" i="24"/>
  <c r="V134" i="24"/>
  <c r="G135" i="24"/>
  <c r="T135" i="24"/>
  <c r="U135" i="24"/>
  <c r="V135" i="24"/>
  <c r="G136" i="24"/>
  <c r="T136" i="24"/>
  <c r="U136" i="24"/>
  <c r="V136" i="24"/>
  <c r="G137" i="24"/>
  <c r="T137" i="24"/>
  <c r="U137" i="24"/>
  <c r="V137" i="24"/>
  <c r="G138" i="24"/>
  <c r="T138" i="24"/>
  <c r="U138" i="24"/>
  <c r="V138" i="24"/>
  <c r="G139" i="24"/>
  <c r="T139" i="24"/>
  <c r="U139" i="24"/>
  <c r="V139" i="24"/>
  <c r="G140" i="24"/>
  <c r="T140" i="24"/>
  <c r="U140" i="24"/>
  <c r="V140" i="24"/>
  <c r="G141" i="24"/>
  <c r="T141" i="24"/>
  <c r="U141" i="24"/>
  <c r="V141" i="24"/>
  <c r="G142" i="24"/>
  <c r="T142" i="24"/>
  <c r="U142" i="24"/>
  <c r="V142" i="24"/>
  <c r="G143" i="24"/>
  <c r="T143" i="24"/>
  <c r="U143" i="24"/>
  <c r="V143" i="24"/>
  <c r="G144" i="24"/>
  <c r="T144" i="24"/>
  <c r="U144" i="24"/>
  <c r="V144" i="24"/>
  <c r="L145" i="24"/>
  <c r="U145" i="24"/>
  <c r="T145" i="24"/>
  <c r="V145" i="24"/>
  <c r="G146" i="24"/>
  <c r="T146" i="24"/>
  <c r="U146" i="24"/>
  <c r="V146" i="24"/>
  <c r="G147" i="24"/>
  <c r="T147" i="24"/>
  <c r="U147" i="24"/>
  <c r="V147" i="24"/>
  <c r="G148" i="24"/>
  <c r="T148" i="24"/>
  <c r="U148" i="24"/>
  <c r="V148" i="24"/>
  <c r="L149" i="24"/>
  <c r="G149" i="24"/>
  <c r="T149" i="24"/>
  <c r="V149" i="24"/>
  <c r="G150" i="24"/>
  <c r="T150" i="24"/>
  <c r="U150" i="24"/>
  <c r="V150" i="24"/>
  <c r="G151" i="24"/>
  <c r="T151" i="24"/>
  <c r="U151" i="24"/>
  <c r="V151" i="24"/>
  <c r="G152" i="24"/>
  <c r="T152" i="24"/>
  <c r="U152" i="24"/>
  <c r="V152" i="24"/>
  <c r="G153" i="24"/>
  <c r="T153" i="24"/>
  <c r="U153" i="24"/>
  <c r="V153" i="24"/>
  <c r="G154" i="24"/>
  <c r="T154" i="24"/>
  <c r="U154" i="24"/>
  <c r="V154" i="24"/>
  <c r="G155" i="24"/>
  <c r="T155" i="24"/>
  <c r="U155" i="24"/>
  <c r="V155" i="24"/>
  <c r="G156" i="24"/>
  <c r="T156" i="24"/>
  <c r="U156" i="24"/>
  <c r="V156" i="24"/>
  <c r="G157" i="24"/>
  <c r="T157" i="24"/>
  <c r="U157" i="24"/>
  <c r="V157" i="24"/>
  <c r="G158" i="24"/>
  <c r="T158" i="24"/>
  <c r="U158" i="24"/>
  <c r="V158" i="24"/>
  <c r="G159" i="24"/>
  <c r="T159" i="24"/>
  <c r="U159" i="24"/>
  <c r="V159" i="24"/>
  <c r="G160" i="24"/>
  <c r="T160" i="24"/>
  <c r="U160" i="24"/>
  <c r="V160" i="24"/>
  <c r="G161" i="24"/>
  <c r="T161" i="24"/>
  <c r="U161" i="24"/>
  <c r="V161" i="24"/>
  <c r="G162" i="24"/>
  <c r="T162" i="24"/>
  <c r="U162" i="24"/>
  <c r="V162" i="24"/>
  <c r="G163" i="24"/>
  <c r="T163" i="24"/>
  <c r="U163" i="24"/>
  <c r="V163" i="24"/>
  <c r="G164" i="24"/>
  <c r="T164" i="24"/>
  <c r="U164" i="24"/>
  <c r="V164" i="24"/>
  <c r="G165" i="24"/>
  <c r="T165" i="24"/>
  <c r="U165" i="24"/>
  <c r="V165" i="24"/>
  <c r="G166" i="24"/>
  <c r="T166" i="24"/>
  <c r="U166" i="24"/>
  <c r="V166" i="24"/>
  <c r="G167" i="24"/>
  <c r="T167" i="24"/>
  <c r="U167" i="24"/>
  <c r="V167" i="24"/>
  <c r="G168" i="24"/>
  <c r="T168" i="24"/>
  <c r="U168" i="24"/>
  <c r="V168" i="24"/>
  <c r="G169" i="24"/>
  <c r="T169" i="24"/>
  <c r="U169" i="24"/>
  <c r="V169" i="24"/>
  <c r="G170" i="24"/>
  <c r="T170" i="24"/>
  <c r="U170" i="24"/>
  <c r="V170" i="24"/>
  <c r="G171" i="24"/>
  <c r="T171" i="24"/>
  <c r="U171" i="24"/>
  <c r="V171" i="24"/>
  <c r="G172" i="24"/>
  <c r="T172" i="24"/>
  <c r="U172" i="24"/>
  <c r="V172" i="24"/>
  <c r="G173" i="24"/>
  <c r="T173" i="24"/>
  <c r="U173" i="24"/>
  <c r="V173" i="24"/>
  <c r="G174" i="24"/>
  <c r="T174" i="24"/>
  <c r="U174" i="24"/>
  <c r="V174" i="24"/>
  <c r="G175" i="24"/>
  <c r="T175" i="24"/>
  <c r="U175" i="24"/>
  <c r="V175" i="24"/>
  <c r="G176" i="24"/>
  <c r="T176" i="24"/>
  <c r="U176" i="24"/>
  <c r="V176" i="24"/>
  <c r="G177" i="24"/>
  <c r="T177" i="24"/>
  <c r="U177" i="24"/>
  <c r="V177" i="24"/>
  <c r="G178" i="24"/>
  <c r="T178" i="24"/>
  <c r="U178" i="24"/>
  <c r="V178" i="24"/>
  <c r="G179" i="24"/>
  <c r="T179" i="24"/>
  <c r="U179" i="24"/>
  <c r="V179" i="24"/>
  <c r="L180" i="24"/>
  <c r="G180" i="24"/>
  <c r="T180" i="24"/>
  <c r="V180" i="24"/>
  <c r="G181" i="24"/>
  <c r="T181" i="24"/>
  <c r="U181" i="24"/>
  <c r="V181" i="24"/>
  <c r="L182" i="24"/>
  <c r="U182" i="24"/>
  <c r="T182" i="24"/>
  <c r="V182" i="24"/>
  <c r="L183" i="24"/>
  <c r="T183" i="24"/>
  <c r="V183" i="24"/>
  <c r="G184" i="24"/>
  <c r="T184" i="24"/>
  <c r="U184" i="24"/>
  <c r="V184" i="24"/>
  <c r="G185" i="24"/>
  <c r="T185" i="24"/>
  <c r="U185" i="24"/>
  <c r="V185" i="24"/>
  <c r="L186" i="24"/>
  <c r="G186" i="24"/>
  <c r="T186" i="24"/>
  <c r="V186" i="24"/>
  <c r="L187" i="24"/>
  <c r="U187" i="24"/>
  <c r="T187" i="24"/>
  <c r="V187" i="24"/>
  <c r="G188" i="24"/>
  <c r="T188" i="24"/>
  <c r="U188" i="24"/>
  <c r="V188" i="24"/>
  <c r="G189" i="24"/>
  <c r="T189" i="24"/>
  <c r="U189" i="24"/>
  <c r="V189" i="24"/>
  <c r="L190" i="24"/>
  <c r="U190" i="24"/>
  <c r="T190" i="24"/>
  <c r="V190" i="24"/>
  <c r="G191" i="24"/>
  <c r="T191" i="24"/>
  <c r="U191" i="24"/>
  <c r="V191" i="24"/>
  <c r="G192" i="24"/>
  <c r="T192" i="24"/>
  <c r="U192" i="24"/>
  <c r="V192" i="24"/>
  <c r="G193" i="24"/>
  <c r="T193" i="24"/>
  <c r="U193" i="24"/>
  <c r="V193" i="24"/>
  <c r="G194" i="24"/>
  <c r="T194" i="24"/>
  <c r="U194" i="24"/>
  <c r="V194" i="24"/>
  <c r="G195" i="24"/>
  <c r="T195" i="24"/>
  <c r="U195" i="24"/>
  <c r="V195" i="24"/>
  <c r="G196" i="24"/>
  <c r="T196" i="24"/>
  <c r="U196" i="24"/>
  <c r="V196" i="24"/>
  <c r="G197" i="24"/>
  <c r="T197" i="24"/>
  <c r="U197" i="24"/>
  <c r="V197" i="24"/>
  <c r="G198" i="24"/>
  <c r="T198" i="24"/>
  <c r="U198" i="24"/>
  <c r="V198" i="24"/>
  <c r="G199" i="24"/>
  <c r="T199" i="24"/>
  <c r="U199" i="24"/>
  <c r="V199" i="24"/>
  <c r="G200" i="24"/>
  <c r="T200" i="24"/>
  <c r="U200" i="24"/>
  <c r="V200" i="24"/>
  <c r="G201" i="24"/>
  <c r="T201" i="24"/>
  <c r="U201" i="24"/>
  <c r="V201" i="24"/>
  <c r="G202" i="24"/>
  <c r="T202" i="24"/>
  <c r="U202" i="24"/>
  <c r="V202" i="24"/>
  <c r="G203" i="24"/>
  <c r="T203" i="24"/>
  <c r="U203" i="24"/>
  <c r="V203" i="24"/>
  <c r="L204" i="24"/>
  <c r="G204" i="24"/>
  <c r="T204" i="24"/>
  <c r="V204" i="24"/>
  <c r="L205" i="24"/>
  <c r="G205" i="24"/>
  <c r="T205" i="24"/>
  <c r="V205" i="24"/>
  <c r="L206" i="24"/>
  <c r="U206" i="24"/>
  <c r="T206" i="24"/>
  <c r="V206" i="24"/>
  <c r="G207" i="24"/>
  <c r="T207" i="24"/>
  <c r="U207" i="24"/>
  <c r="V207" i="24"/>
  <c r="G208" i="24"/>
  <c r="T208" i="24"/>
  <c r="U208" i="24"/>
  <c r="V208" i="24"/>
  <c r="G209" i="24"/>
  <c r="T209" i="24"/>
  <c r="U209" i="24"/>
  <c r="V209" i="24"/>
  <c r="L210" i="24"/>
  <c r="U210" i="24"/>
  <c r="T210" i="24"/>
  <c r="V210" i="24"/>
  <c r="G211" i="24"/>
  <c r="T211" i="24"/>
  <c r="U211" i="24"/>
  <c r="V211" i="24"/>
  <c r="G212" i="24"/>
  <c r="T212" i="24"/>
  <c r="U212" i="24"/>
  <c r="V212" i="24"/>
  <c r="G213" i="24"/>
  <c r="T213" i="24"/>
  <c r="U213" i="24"/>
  <c r="V213" i="24"/>
  <c r="G214" i="24"/>
  <c r="T214" i="24"/>
  <c r="U214" i="24"/>
  <c r="V214" i="24"/>
  <c r="G215" i="24"/>
  <c r="T215" i="24"/>
  <c r="U215" i="24"/>
  <c r="V215" i="24"/>
  <c r="G216" i="24"/>
  <c r="T216" i="24"/>
  <c r="U216" i="24"/>
  <c r="V216" i="24"/>
  <c r="G217" i="24"/>
  <c r="T217" i="24"/>
  <c r="U217" i="24"/>
  <c r="V217" i="24"/>
  <c r="G218" i="24"/>
  <c r="T218" i="24"/>
  <c r="U218" i="24"/>
  <c r="V218" i="24"/>
  <c r="G219" i="24"/>
  <c r="T219" i="24"/>
  <c r="U219" i="24"/>
  <c r="V219" i="24"/>
  <c r="G220" i="24"/>
  <c r="T220" i="24"/>
  <c r="U220" i="24"/>
  <c r="V220" i="24"/>
  <c r="G221" i="24"/>
  <c r="T221" i="24"/>
  <c r="U221" i="24"/>
  <c r="V221" i="24"/>
  <c r="G222" i="24"/>
  <c r="T222" i="24"/>
  <c r="U222" i="24"/>
  <c r="V222" i="24"/>
  <c r="G223" i="24"/>
  <c r="T223" i="24"/>
  <c r="U223" i="24"/>
  <c r="V223" i="24"/>
  <c r="G224" i="24"/>
  <c r="T224" i="24"/>
  <c r="U224" i="24"/>
  <c r="V224" i="24"/>
  <c r="G225" i="24"/>
  <c r="T225" i="24"/>
  <c r="U225" i="24"/>
  <c r="V225" i="24"/>
  <c r="G226" i="24"/>
  <c r="T226" i="24"/>
  <c r="U226" i="24"/>
  <c r="V226" i="24"/>
  <c r="G227" i="24"/>
  <c r="T227" i="24"/>
  <c r="U227" i="24"/>
  <c r="V227" i="24"/>
  <c r="G228" i="24"/>
  <c r="T228" i="24"/>
  <c r="U228" i="24"/>
  <c r="V228" i="24"/>
  <c r="G229" i="24"/>
  <c r="T229" i="24"/>
  <c r="U229" i="24"/>
  <c r="V229" i="24"/>
  <c r="G230" i="24"/>
  <c r="T230" i="24"/>
  <c r="U230" i="24"/>
  <c r="V230" i="24"/>
  <c r="G231" i="24"/>
  <c r="T231" i="24"/>
  <c r="U231" i="24"/>
  <c r="V231" i="24"/>
  <c r="G232" i="24"/>
  <c r="T232" i="24"/>
  <c r="U232" i="24"/>
  <c r="V232" i="24"/>
  <c r="G233" i="24"/>
  <c r="T233" i="24"/>
  <c r="U233" i="24"/>
  <c r="V233" i="24"/>
  <c r="G234" i="24"/>
  <c r="T234" i="24"/>
  <c r="U234" i="24"/>
  <c r="V234" i="24"/>
  <c r="G235" i="24"/>
  <c r="T235" i="24"/>
  <c r="U235" i="24"/>
  <c r="V235" i="24"/>
  <c r="G236" i="24"/>
  <c r="T236" i="24"/>
  <c r="U236" i="24"/>
  <c r="V236" i="24"/>
  <c r="G237" i="24"/>
  <c r="T237" i="24"/>
  <c r="U237" i="24"/>
  <c r="V237" i="24"/>
  <c r="G238" i="24"/>
  <c r="T238" i="24"/>
  <c r="U238" i="24"/>
  <c r="V238" i="24"/>
  <c r="G239" i="24"/>
  <c r="T239" i="24"/>
  <c r="U239" i="24"/>
  <c r="V239" i="24"/>
  <c r="G240" i="24"/>
  <c r="T240" i="24"/>
  <c r="U240" i="24"/>
  <c r="V240" i="24"/>
  <c r="G241" i="24"/>
  <c r="T241" i="24"/>
  <c r="U241" i="24"/>
  <c r="V241" i="24"/>
  <c r="G242" i="24"/>
  <c r="T242" i="24"/>
  <c r="U242" i="24"/>
  <c r="V242" i="24"/>
  <c r="L243" i="24"/>
  <c r="U243" i="24"/>
  <c r="T243" i="24"/>
  <c r="V243" i="24"/>
  <c r="G244" i="24"/>
  <c r="T244" i="24"/>
  <c r="U244" i="24"/>
  <c r="V244" i="24"/>
  <c r="L245" i="24"/>
  <c r="G245" i="24"/>
  <c r="T245" i="24"/>
  <c r="V245" i="24"/>
  <c r="G246" i="24"/>
  <c r="T246" i="24"/>
  <c r="U246" i="24"/>
  <c r="V246" i="24"/>
  <c r="G247" i="24"/>
  <c r="T247" i="24"/>
  <c r="U247" i="24"/>
  <c r="V247" i="24"/>
  <c r="G248" i="24"/>
  <c r="T248" i="24"/>
  <c r="U248" i="24"/>
  <c r="V248" i="24"/>
  <c r="G249" i="24"/>
  <c r="T249" i="24"/>
  <c r="U249" i="24"/>
  <c r="V249" i="24"/>
  <c r="G250" i="24"/>
  <c r="T250" i="24"/>
  <c r="U250" i="24"/>
  <c r="V250" i="24"/>
  <c r="G251" i="24"/>
  <c r="T251" i="24"/>
  <c r="U251" i="24"/>
  <c r="V251" i="24"/>
  <c r="G252" i="24"/>
  <c r="T252" i="24"/>
  <c r="U252" i="24"/>
  <c r="V252" i="24"/>
  <c r="G253" i="24"/>
  <c r="T253" i="24"/>
  <c r="U253" i="24"/>
  <c r="V253" i="24"/>
  <c r="G254" i="24"/>
  <c r="T254" i="24"/>
  <c r="U254" i="24"/>
  <c r="V254" i="24"/>
  <c r="G255" i="24"/>
  <c r="T255" i="24"/>
  <c r="U255" i="24"/>
  <c r="V255" i="24"/>
  <c r="G256" i="24"/>
  <c r="T256" i="24"/>
  <c r="U256" i="24"/>
  <c r="V256" i="24"/>
  <c r="G257" i="24"/>
  <c r="T257" i="24"/>
  <c r="U257" i="24"/>
  <c r="V257" i="24"/>
  <c r="G258" i="24"/>
  <c r="T258" i="24"/>
  <c r="U258" i="24"/>
  <c r="V258" i="24"/>
  <c r="G259" i="24"/>
  <c r="T259" i="24"/>
  <c r="U259" i="24"/>
  <c r="V259" i="24"/>
  <c r="G260" i="24"/>
  <c r="T260" i="24"/>
  <c r="U260" i="24"/>
  <c r="V260" i="24"/>
  <c r="G261" i="24"/>
  <c r="T261" i="24"/>
  <c r="U261" i="24"/>
  <c r="V261" i="24"/>
  <c r="G262" i="24"/>
  <c r="T262" i="24"/>
  <c r="U262" i="24"/>
  <c r="V262" i="24"/>
  <c r="G263" i="24"/>
  <c r="T263" i="24"/>
  <c r="U263" i="24"/>
  <c r="V263" i="24"/>
  <c r="G264" i="24"/>
  <c r="T264" i="24"/>
  <c r="U264" i="24"/>
  <c r="V264" i="24"/>
  <c r="G265" i="24"/>
  <c r="T265" i="24"/>
  <c r="U265" i="24"/>
  <c r="V265" i="24"/>
  <c r="G266" i="24"/>
  <c r="T266" i="24"/>
  <c r="U266" i="24"/>
  <c r="V266" i="24"/>
  <c r="G267" i="24"/>
  <c r="T267" i="24"/>
  <c r="U267" i="24"/>
  <c r="V267" i="24"/>
  <c r="G268" i="24"/>
  <c r="T268" i="24"/>
  <c r="U268" i="24"/>
  <c r="V268" i="24"/>
  <c r="G269" i="24"/>
  <c r="T269" i="24"/>
  <c r="U269" i="24"/>
  <c r="V269" i="24"/>
  <c r="G270" i="24"/>
  <c r="T270" i="24"/>
  <c r="U270" i="24"/>
  <c r="V270" i="24"/>
  <c r="G271" i="24"/>
  <c r="T271" i="24"/>
  <c r="U271" i="24"/>
  <c r="V271" i="24"/>
  <c r="G272" i="24"/>
  <c r="T272" i="24"/>
  <c r="U272" i="24"/>
  <c r="V272" i="24"/>
  <c r="G273" i="24"/>
  <c r="T273" i="24"/>
  <c r="U273" i="24"/>
  <c r="V273" i="24"/>
  <c r="G274" i="24"/>
  <c r="T274" i="24"/>
  <c r="U274" i="24"/>
  <c r="V274" i="24"/>
  <c r="G275" i="24"/>
  <c r="T275" i="24"/>
  <c r="U275" i="24"/>
  <c r="V275" i="24"/>
  <c r="G276" i="24"/>
  <c r="T276" i="24"/>
  <c r="U276" i="24"/>
  <c r="V276" i="24"/>
  <c r="G277" i="24"/>
  <c r="T277" i="24"/>
  <c r="U277" i="24"/>
  <c r="V277" i="24"/>
  <c r="G278" i="24"/>
  <c r="T278" i="24"/>
  <c r="U278" i="24"/>
  <c r="V278" i="24"/>
  <c r="G279" i="24"/>
  <c r="T279" i="24"/>
  <c r="U279" i="24"/>
  <c r="V279" i="24"/>
  <c r="G280" i="24"/>
  <c r="T280" i="24"/>
  <c r="U280" i="24"/>
  <c r="V280" i="24"/>
  <c r="G281" i="24"/>
  <c r="T281" i="24"/>
  <c r="U281" i="24"/>
  <c r="V281" i="24"/>
  <c r="G282" i="24"/>
  <c r="T282" i="24"/>
  <c r="U282" i="24"/>
  <c r="V282" i="24"/>
  <c r="G283" i="24"/>
  <c r="T283" i="24"/>
  <c r="U283" i="24"/>
  <c r="V283" i="24"/>
  <c r="G284" i="24"/>
  <c r="T284" i="24"/>
  <c r="U284" i="24"/>
  <c r="V284" i="24"/>
  <c r="G285" i="24"/>
  <c r="T285" i="24"/>
  <c r="U285" i="24"/>
  <c r="V285" i="24"/>
  <c r="G286" i="24"/>
  <c r="T286" i="24"/>
  <c r="U286" i="24"/>
  <c r="V286" i="24"/>
  <c r="L287" i="24"/>
  <c r="U287" i="24"/>
  <c r="T287" i="24"/>
  <c r="V287" i="24"/>
  <c r="L288" i="24"/>
  <c r="U288" i="24"/>
  <c r="T288" i="24"/>
  <c r="V288" i="24"/>
  <c r="L289" i="24"/>
  <c r="G289" i="24"/>
  <c r="T289" i="24"/>
  <c r="V289" i="24"/>
  <c r="L290" i="24"/>
  <c r="U290" i="24"/>
  <c r="T290" i="24"/>
  <c r="V290" i="24"/>
  <c r="L291" i="24"/>
  <c r="U291" i="24"/>
  <c r="T291" i="24"/>
  <c r="V291" i="24"/>
  <c r="L292" i="24"/>
  <c r="U292" i="24"/>
  <c r="T292" i="24"/>
  <c r="V292" i="24"/>
  <c r="L293" i="24"/>
  <c r="G293" i="24"/>
  <c r="T293" i="24"/>
  <c r="V293" i="24"/>
  <c r="G294" i="24"/>
  <c r="T294" i="24"/>
  <c r="U294" i="24"/>
  <c r="V294" i="24"/>
  <c r="G295" i="24"/>
  <c r="T295" i="24"/>
  <c r="U295" i="24"/>
  <c r="V295" i="24"/>
  <c r="G296" i="24"/>
  <c r="T296" i="24"/>
  <c r="U296" i="24"/>
  <c r="V296" i="24"/>
  <c r="G297" i="24"/>
  <c r="T297" i="24"/>
  <c r="U297" i="24"/>
  <c r="V297" i="24"/>
  <c r="G298" i="24"/>
  <c r="T298" i="24"/>
  <c r="U298" i="24"/>
  <c r="V298" i="24"/>
  <c r="G299" i="24"/>
  <c r="T299" i="24"/>
  <c r="U299" i="24"/>
  <c r="V299" i="24"/>
  <c r="G300" i="24"/>
  <c r="T300" i="24"/>
  <c r="U300" i="24"/>
  <c r="V300" i="24"/>
  <c r="L301" i="24"/>
  <c r="G301" i="24"/>
  <c r="T301" i="24"/>
  <c r="V301" i="24"/>
  <c r="L302" i="24"/>
  <c r="U302" i="24"/>
  <c r="T302" i="24"/>
  <c r="V302" i="24"/>
  <c r="L303" i="24"/>
  <c r="U303" i="24"/>
  <c r="T303" i="24"/>
  <c r="V303" i="24"/>
  <c r="L304" i="24"/>
  <c r="U304" i="24"/>
  <c r="T304" i="24"/>
  <c r="V304" i="24"/>
  <c r="L305" i="24"/>
  <c r="G305" i="24"/>
  <c r="T305" i="24"/>
  <c r="V305" i="24"/>
  <c r="G306" i="24"/>
  <c r="T306" i="24"/>
  <c r="U306" i="24"/>
  <c r="V306" i="24"/>
  <c r="G2" i="23"/>
  <c r="G3" i="23"/>
  <c r="G4" i="23"/>
  <c r="G5" i="23"/>
  <c r="G6" i="23"/>
  <c r="G7" i="23"/>
  <c r="G8" i="23"/>
  <c r="G9" i="23"/>
  <c r="G10" i="23"/>
  <c r="G11" i="23"/>
  <c r="G12" i="23"/>
  <c r="G13" i="23"/>
  <c r="G14" i="23"/>
  <c r="G15" i="23"/>
  <c r="G16" i="23"/>
  <c r="G17" i="23"/>
  <c r="G18" i="23"/>
  <c r="G19" i="23"/>
  <c r="G20" i="23"/>
  <c r="G21" i="23"/>
  <c r="G22" i="23"/>
  <c r="G23" i="23"/>
  <c r="G24" i="23"/>
  <c r="G25" i="23"/>
  <c r="U580" i="21"/>
  <c r="T580" i="21"/>
  <c r="G580" i="21"/>
  <c r="U579" i="21"/>
  <c r="T579" i="21"/>
  <c r="G579" i="21"/>
  <c r="U578" i="21"/>
  <c r="T578" i="21"/>
  <c r="G578" i="21"/>
  <c r="U577" i="21"/>
  <c r="T577" i="21"/>
  <c r="G577" i="21"/>
  <c r="U576" i="21"/>
  <c r="T576" i="21"/>
  <c r="G576" i="21"/>
  <c r="U575" i="21"/>
  <c r="T575" i="21"/>
  <c r="G575" i="21"/>
  <c r="U574" i="21"/>
  <c r="T574" i="21"/>
  <c r="G574" i="21"/>
  <c r="U573" i="21"/>
  <c r="T573" i="21"/>
  <c r="G573" i="21"/>
  <c r="U572" i="21"/>
  <c r="T572" i="21"/>
  <c r="G572" i="21"/>
  <c r="U571" i="21"/>
  <c r="T571" i="21"/>
  <c r="G571" i="21"/>
  <c r="U570" i="21"/>
  <c r="T570" i="21"/>
  <c r="G570" i="21"/>
  <c r="U569" i="21"/>
  <c r="T569" i="21"/>
  <c r="G569" i="21"/>
  <c r="U568" i="21"/>
  <c r="T568" i="21"/>
  <c r="G568" i="21"/>
  <c r="U567" i="21"/>
  <c r="T567" i="21"/>
  <c r="G567" i="21"/>
  <c r="U566" i="21"/>
  <c r="T566" i="21"/>
  <c r="G566" i="21"/>
  <c r="U565" i="21"/>
  <c r="T565" i="21"/>
  <c r="G565" i="21"/>
  <c r="U564" i="21"/>
  <c r="T564" i="21"/>
  <c r="G564" i="21"/>
  <c r="U563" i="21"/>
  <c r="T563" i="21"/>
  <c r="G563" i="21"/>
  <c r="U562" i="21"/>
  <c r="T562" i="21"/>
  <c r="G562" i="21"/>
  <c r="U561" i="21"/>
  <c r="T561" i="21"/>
  <c r="G561" i="21"/>
  <c r="U560" i="21"/>
  <c r="T560" i="21"/>
  <c r="G560" i="21"/>
  <c r="U559" i="21"/>
  <c r="T559" i="21"/>
  <c r="G559" i="21"/>
  <c r="U558" i="21"/>
  <c r="T558" i="21"/>
  <c r="G558" i="21"/>
  <c r="U557" i="21"/>
  <c r="T557" i="21"/>
  <c r="G557" i="21"/>
  <c r="U556" i="21"/>
  <c r="T556" i="21"/>
  <c r="G556" i="21"/>
  <c r="U555" i="21"/>
  <c r="T555" i="21"/>
  <c r="G555" i="21"/>
  <c r="U554" i="21"/>
  <c r="T554" i="21"/>
  <c r="G554" i="21"/>
  <c r="U553" i="21"/>
  <c r="T553" i="21"/>
  <c r="G553" i="21"/>
  <c r="U552" i="21"/>
  <c r="T552" i="21"/>
  <c r="G552" i="21"/>
  <c r="U551" i="21"/>
  <c r="T551" i="21"/>
  <c r="G551" i="21"/>
  <c r="U550" i="21"/>
  <c r="T550" i="21"/>
  <c r="G550" i="21"/>
  <c r="U549" i="21"/>
  <c r="T549" i="21"/>
  <c r="G549" i="21"/>
  <c r="U548" i="21"/>
  <c r="T548" i="21"/>
  <c r="G548" i="21"/>
  <c r="U547" i="21"/>
  <c r="T547" i="21"/>
  <c r="G547" i="21"/>
  <c r="U546" i="21"/>
  <c r="T546" i="21"/>
  <c r="G546" i="21"/>
  <c r="U545" i="21"/>
  <c r="T545" i="21"/>
  <c r="G545" i="21"/>
  <c r="U544" i="21"/>
  <c r="T544" i="21"/>
  <c r="G544" i="21"/>
  <c r="U543" i="21"/>
  <c r="T543" i="21"/>
  <c r="G543" i="21"/>
  <c r="U542" i="21"/>
  <c r="T542" i="21"/>
  <c r="G542" i="21"/>
  <c r="U541" i="21"/>
  <c r="T541" i="21"/>
  <c r="G541" i="21"/>
  <c r="U540" i="21"/>
  <c r="T540" i="21"/>
  <c r="G540" i="21"/>
  <c r="U539" i="21"/>
  <c r="T539" i="21"/>
  <c r="G539" i="21"/>
  <c r="U538" i="21"/>
  <c r="T538" i="21"/>
  <c r="G538" i="21"/>
  <c r="U537" i="21"/>
  <c r="T537" i="21"/>
  <c r="G537" i="21"/>
  <c r="U536" i="21"/>
  <c r="T536" i="21"/>
  <c r="G536" i="21"/>
  <c r="U535" i="21"/>
  <c r="T535" i="21"/>
  <c r="G535" i="21"/>
  <c r="U534" i="21"/>
  <c r="T534" i="21"/>
  <c r="G534" i="21"/>
  <c r="U533" i="21"/>
  <c r="T533" i="21"/>
  <c r="G533" i="21"/>
  <c r="U532" i="21"/>
  <c r="T532" i="21"/>
  <c r="G532" i="21"/>
  <c r="U531" i="21"/>
  <c r="T531" i="21"/>
  <c r="G531" i="21"/>
  <c r="U530" i="21"/>
  <c r="T530" i="21"/>
  <c r="G530" i="21"/>
  <c r="U529" i="21"/>
  <c r="T529" i="21"/>
  <c r="G529" i="21"/>
  <c r="U528" i="21"/>
  <c r="T528" i="21"/>
  <c r="G528" i="21"/>
  <c r="U527" i="21"/>
  <c r="T527" i="21"/>
  <c r="G527" i="21"/>
  <c r="U526" i="21"/>
  <c r="T526" i="21"/>
  <c r="G526" i="21"/>
  <c r="U525" i="21"/>
  <c r="T525" i="21"/>
  <c r="G525" i="21"/>
  <c r="U524" i="21"/>
  <c r="T524" i="21"/>
  <c r="G524" i="21"/>
  <c r="U523" i="21"/>
  <c r="T523" i="21"/>
  <c r="G523" i="21"/>
  <c r="U522" i="21"/>
  <c r="T522" i="21"/>
  <c r="G522" i="21"/>
  <c r="U521" i="21"/>
  <c r="T521" i="21"/>
  <c r="G521" i="21"/>
  <c r="U520" i="21"/>
  <c r="T520" i="21"/>
  <c r="G520" i="21"/>
  <c r="U519" i="21"/>
  <c r="T519" i="21"/>
  <c r="G519" i="21"/>
  <c r="U518" i="21"/>
  <c r="T518" i="21"/>
  <c r="G518" i="21"/>
  <c r="U517" i="21"/>
  <c r="T517" i="21"/>
  <c r="G517" i="21"/>
  <c r="U516" i="21"/>
  <c r="T516" i="21"/>
  <c r="G516" i="21"/>
  <c r="U515" i="21"/>
  <c r="T515" i="21"/>
  <c r="G515" i="21"/>
  <c r="U514" i="21"/>
  <c r="T514" i="21"/>
  <c r="G514" i="21"/>
  <c r="U513" i="21"/>
  <c r="T513" i="21"/>
  <c r="G513" i="21"/>
  <c r="U512" i="21"/>
  <c r="T512" i="21"/>
  <c r="G512" i="21"/>
  <c r="U511" i="21"/>
  <c r="T511" i="21"/>
  <c r="G511" i="21"/>
  <c r="U510" i="21"/>
  <c r="T510" i="21"/>
  <c r="G510" i="21"/>
  <c r="U509" i="21"/>
  <c r="T509" i="21"/>
  <c r="G509" i="21"/>
  <c r="U508" i="21"/>
  <c r="T508" i="21"/>
  <c r="G508" i="21"/>
  <c r="U507" i="21"/>
  <c r="T507" i="21"/>
  <c r="G507" i="21"/>
  <c r="U506" i="21"/>
  <c r="T506" i="21"/>
  <c r="G506" i="21"/>
  <c r="U505" i="21"/>
  <c r="T505" i="21"/>
  <c r="G505" i="21"/>
  <c r="U504" i="21"/>
  <c r="T504" i="21"/>
  <c r="G504" i="21"/>
  <c r="U503" i="21"/>
  <c r="T503" i="21"/>
  <c r="G503" i="21"/>
  <c r="U502" i="21"/>
  <c r="T502" i="21"/>
  <c r="G502" i="21"/>
  <c r="U501" i="21"/>
  <c r="T501" i="21"/>
  <c r="G501" i="21"/>
  <c r="U500" i="21"/>
  <c r="T500" i="21"/>
  <c r="G500" i="21"/>
  <c r="U499" i="21"/>
  <c r="T499" i="21"/>
  <c r="G499" i="21"/>
  <c r="U498" i="21"/>
  <c r="T498" i="21"/>
  <c r="G498" i="21"/>
  <c r="U497" i="21"/>
  <c r="T497" i="21"/>
  <c r="G497" i="21"/>
  <c r="U496" i="21"/>
  <c r="T496" i="21"/>
  <c r="G496" i="21"/>
  <c r="U495" i="21"/>
  <c r="T495" i="21"/>
  <c r="G495" i="21"/>
  <c r="U494" i="21"/>
  <c r="T494" i="21"/>
  <c r="G494" i="21"/>
  <c r="U493" i="21"/>
  <c r="T493" i="21"/>
  <c r="G493" i="21"/>
  <c r="U492" i="21"/>
  <c r="T492" i="21"/>
  <c r="G492" i="21"/>
  <c r="U491" i="21"/>
  <c r="T491" i="21"/>
  <c r="G491" i="21"/>
  <c r="U490" i="21"/>
  <c r="T490" i="21"/>
  <c r="G490" i="21"/>
  <c r="U489" i="21"/>
  <c r="T489" i="21"/>
  <c r="G489" i="21"/>
  <c r="U488" i="21"/>
  <c r="T488" i="21"/>
  <c r="G488" i="21"/>
  <c r="U487" i="21"/>
  <c r="T487" i="21"/>
  <c r="G487" i="21"/>
  <c r="U486" i="21"/>
  <c r="T486" i="21"/>
  <c r="G486" i="21"/>
  <c r="U485" i="21"/>
  <c r="T485" i="21"/>
  <c r="G485" i="21"/>
  <c r="U484" i="21"/>
  <c r="T484" i="21"/>
  <c r="G484" i="21"/>
  <c r="U483" i="21"/>
  <c r="T483" i="21"/>
  <c r="G483" i="21"/>
  <c r="U482" i="21"/>
  <c r="T482" i="21"/>
  <c r="G482" i="21"/>
  <c r="U481" i="21"/>
  <c r="T481" i="21"/>
  <c r="G481" i="21"/>
  <c r="U480" i="21"/>
  <c r="T480" i="21"/>
  <c r="G480" i="21"/>
  <c r="U479" i="21"/>
  <c r="T479" i="21"/>
  <c r="G479" i="21"/>
  <c r="U478" i="21"/>
  <c r="T478" i="21"/>
  <c r="G478" i="21"/>
  <c r="U477" i="21"/>
  <c r="T477" i="21"/>
  <c r="G477" i="21"/>
  <c r="U476" i="21"/>
  <c r="T476" i="21"/>
  <c r="G476" i="21"/>
  <c r="U475" i="21"/>
  <c r="T475" i="21"/>
  <c r="G475" i="21"/>
  <c r="U474" i="21"/>
  <c r="T474" i="21"/>
  <c r="G474" i="21"/>
  <c r="U473" i="21"/>
  <c r="T473" i="21"/>
  <c r="G473" i="21"/>
  <c r="U472" i="21"/>
  <c r="T472" i="21"/>
  <c r="G472" i="21"/>
  <c r="U471" i="21"/>
  <c r="T471" i="21"/>
  <c r="G471" i="21"/>
  <c r="U470" i="21"/>
  <c r="T470" i="21"/>
  <c r="G470" i="21"/>
  <c r="U469" i="21"/>
  <c r="T469" i="21"/>
  <c r="G469" i="21"/>
  <c r="U468" i="21"/>
  <c r="T468" i="21"/>
  <c r="G468" i="21"/>
  <c r="U467" i="21"/>
  <c r="T467" i="21"/>
  <c r="G467" i="21"/>
  <c r="U466" i="21"/>
  <c r="T466" i="21"/>
  <c r="G466" i="21"/>
  <c r="U465" i="21"/>
  <c r="T465" i="21"/>
  <c r="G465" i="21"/>
  <c r="U464" i="21"/>
  <c r="T464" i="21"/>
  <c r="G464" i="21"/>
  <c r="U463" i="21"/>
  <c r="T463" i="21"/>
  <c r="G463" i="21"/>
  <c r="U462" i="21"/>
  <c r="T462" i="21"/>
  <c r="G462" i="21"/>
  <c r="U461" i="21"/>
  <c r="T461" i="21"/>
  <c r="G461" i="21"/>
  <c r="U460" i="21"/>
  <c r="T460" i="21"/>
  <c r="G460" i="21"/>
  <c r="U459" i="21"/>
  <c r="T459" i="21"/>
  <c r="G459" i="21"/>
  <c r="U458" i="21"/>
  <c r="T458" i="21"/>
  <c r="G458" i="21"/>
  <c r="U457" i="21"/>
  <c r="T457" i="21"/>
  <c r="G457" i="21"/>
  <c r="U456" i="21"/>
  <c r="T456" i="21"/>
  <c r="G456" i="21"/>
  <c r="U455" i="21"/>
  <c r="T455" i="21"/>
  <c r="G455" i="21"/>
  <c r="U454" i="21"/>
  <c r="T454" i="21"/>
  <c r="G454" i="21"/>
  <c r="U453" i="21"/>
  <c r="T453" i="21"/>
  <c r="G453" i="21"/>
  <c r="U452" i="21"/>
  <c r="T452" i="21"/>
  <c r="G452" i="21"/>
  <c r="U451" i="21"/>
  <c r="T451" i="21"/>
  <c r="G451" i="21"/>
  <c r="U450" i="21"/>
  <c r="T450" i="21"/>
  <c r="G450" i="21"/>
  <c r="U449" i="21"/>
  <c r="T449" i="21"/>
  <c r="G449" i="21"/>
  <c r="U448" i="21"/>
  <c r="T448" i="21"/>
  <c r="G448" i="21"/>
  <c r="U447" i="21"/>
  <c r="T447" i="21"/>
  <c r="G447" i="21"/>
  <c r="U446" i="21"/>
  <c r="T446" i="21"/>
  <c r="G446" i="21"/>
  <c r="U445" i="21"/>
  <c r="T445" i="21"/>
  <c r="G445" i="21"/>
  <c r="U444" i="21"/>
  <c r="T444" i="21"/>
  <c r="G444" i="21"/>
  <c r="U443" i="21"/>
  <c r="T443" i="21"/>
  <c r="G443" i="21"/>
  <c r="U442" i="21"/>
  <c r="T442" i="21"/>
  <c r="G442" i="21"/>
  <c r="U441" i="21"/>
  <c r="T441" i="21"/>
  <c r="G441" i="21"/>
  <c r="U440" i="21"/>
  <c r="T440" i="21"/>
  <c r="G440" i="21"/>
  <c r="U439" i="21"/>
  <c r="T439" i="21"/>
  <c r="G439" i="21"/>
  <c r="U438" i="21"/>
  <c r="T438" i="21"/>
  <c r="G438" i="21"/>
  <c r="U437" i="21"/>
  <c r="T437" i="21"/>
  <c r="G437" i="21"/>
  <c r="U436" i="21"/>
  <c r="T436" i="21"/>
  <c r="G436" i="21"/>
  <c r="U435" i="21"/>
  <c r="T435" i="21"/>
  <c r="G435" i="21"/>
  <c r="U434" i="21"/>
  <c r="T434" i="21"/>
  <c r="G434" i="21"/>
  <c r="U433" i="21"/>
  <c r="T433" i="21"/>
  <c r="G433" i="21"/>
  <c r="U432" i="21"/>
  <c r="T432" i="21"/>
  <c r="G432" i="21"/>
  <c r="U431" i="21"/>
  <c r="T431" i="21"/>
  <c r="G431" i="21"/>
  <c r="U430" i="21"/>
  <c r="T430" i="21"/>
  <c r="G430" i="21"/>
  <c r="U429" i="21"/>
  <c r="T429" i="21"/>
  <c r="G429" i="21"/>
  <c r="U428" i="21"/>
  <c r="T428" i="21"/>
  <c r="G428" i="21"/>
  <c r="U426" i="21"/>
  <c r="T426" i="21"/>
  <c r="G426" i="21"/>
  <c r="U425" i="21"/>
  <c r="T425" i="21"/>
  <c r="G425" i="21"/>
  <c r="U424" i="21"/>
  <c r="T424" i="21"/>
  <c r="G424" i="21"/>
  <c r="U423" i="21"/>
  <c r="T423" i="21"/>
  <c r="G423" i="21"/>
  <c r="U422" i="21"/>
  <c r="T422" i="21"/>
  <c r="G422" i="21"/>
  <c r="U421" i="21"/>
  <c r="T421" i="21"/>
  <c r="G421" i="21"/>
  <c r="U420" i="21"/>
  <c r="T420" i="21"/>
  <c r="G420" i="21"/>
  <c r="U355" i="21"/>
  <c r="T355" i="21"/>
  <c r="G355" i="21"/>
  <c r="U195" i="21"/>
  <c r="T195" i="21"/>
  <c r="G195" i="21"/>
  <c r="U356" i="21"/>
  <c r="T356" i="21"/>
  <c r="G356" i="21"/>
  <c r="U357" i="21"/>
  <c r="T357" i="21"/>
  <c r="G357" i="21"/>
  <c r="U12" i="21"/>
  <c r="T12" i="21"/>
  <c r="G12" i="21"/>
  <c r="U358" i="21"/>
  <c r="T358" i="21"/>
  <c r="G358" i="21"/>
  <c r="U359" i="21"/>
  <c r="T359" i="21"/>
  <c r="G359" i="21"/>
  <c r="U361" i="21"/>
  <c r="T361" i="21"/>
  <c r="G361" i="21"/>
  <c r="U360" i="21"/>
  <c r="T360" i="21"/>
  <c r="G360" i="21"/>
  <c r="U362" i="21"/>
  <c r="T362" i="21"/>
  <c r="G362" i="21"/>
  <c r="U363" i="21"/>
  <c r="T363" i="21"/>
  <c r="G363" i="21"/>
  <c r="U364" i="21"/>
  <c r="T364" i="21"/>
  <c r="G364" i="21"/>
  <c r="U365" i="21"/>
  <c r="T365" i="21"/>
  <c r="G365" i="21"/>
  <c r="U366" i="21"/>
  <c r="T366" i="21"/>
  <c r="G366" i="21"/>
  <c r="U13" i="21"/>
  <c r="T13" i="21"/>
  <c r="G13" i="21"/>
  <c r="U367" i="21"/>
  <c r="T367" i="21"/>
  <c r="G367" i="21"/>
  <c r="U325" i="21"/>
  <c r="T325" i="21"/>
  <c r="G325" i="21"/>
  <c r="U324" i="21"/>
  <c r="T324" i="21"/>
  <c r="G324" i="21"/>
  <c r="U369" i="21"/>
  <c r="T369" i="21"/>
  <c r="G369" i="21"/>
  <c r="U368" i="21"/>
  <c r="T368" i="21"/>
  <c r="G368" i="21"/>
  <c r="U196" i="21"/>
  <c r="T196" i="21"/>
  <c r="G196" i="21"/>
  <c r="U326" i="21"/>
  <c r="T326" i="21"/>
  <c r="G326" i="21"/>
  <c r="U14" i="21"/>
  <c r="T14" i="21"/>
  <c r="G14" i="21"/>
  <c r="U371" i="21"/>
  <c r="T371" i="21"/>
  <c r="G371" i="21"/>
  <c r="U370" i="21"/>
  <c r="T370" i="21"/>
  <c r="G370" i="21"/>
  <c r="U372" i="21"/>
  <c r="T372" i="21"/>
  <c r="G372" i="21"/>
  <c r="U327" i="21"/>
  <c r="T327" i="21"/>
  <c r="G327" i="21"/>
  <c r="U374" i="21"/>
  <c r="T374" i="21"/>
  <c r="G374" i="21"/>
  <c r="U373" i="21"/>
  <c r="T373" i="21"/>
  <c r="G373" i="21"/>
  <c r="U375" i="21"/>
  <c r="T375" i="21"/>
  <c r="G375" i="21"/>
  <c r="U197" i="21"/>
  <c r="T197" i="21"/>
  <c r="G197" i="21"/>
  <c r="U376" i="21"/>
  <c r="T376" i="21"/>
  <c r="G376" i="21"/>
  <c r="U377" i="21"/>
  <c r="T377" i="21"/>
  <c r="G377" i="21"/>
  <c r="U330" i="21"/>
  <c r="T330" i="21"/>
  <c r="G330" i="21"/>
  <c r="U329" i="21"/>
  <c r="T329" i="21"/>
  <c r="G329" i="21"/>
  <c r="U328" i="21"/>
  <c r="T328" i="21"/>
  <c r="G328" i="21"/>
  <c r="U378" i="21"/>
  <c r="T378" i="21"/>
  <c r="G378" i="21"/>
  <c r="U333" i="21"/>
  <c r="T333" i="21"/>
  <c r="G333" i="21"/>
  <c r="U332" i="21"/>
  <c r="T332" i="21"/>
  <c r="G332" i="21"/>
  <c r="U331" i="21"/>
  <c r="T331" i="21"/>
  <c r="G331" i="21"/>
  <c r="U199" i="21"/>
  <c r="T199" i="21"/>
  <c r="G199" i="21"/>
  <c r="U198" i="21"/>
  <c r="T198" i="21"/>
  <c r="G198" i="21"/>
  <c r="U15" i="21"/>
  <c r="T15" i="21"/>
  <c r="G15" i="21"/>
  <c r="U334" i="21"/>
  <c r="T334" i="21"/>
  <c r="G334" i="21"/>
  <c r="U335" i="21"/>
  <c r="T335" i="21"/>
  <c r="G335" i="21"/>
  <c r="U336" i="21"/>
  <c r="T336" i="21"/>
  <c r="G336" i="21"/>
  <c r="U379" i="21"/>
  <c r="T379" i="21"/>
  <c r="G379" i="21"/>
  <c r="U381" i="21"/>
  <c r="T381" i="21"/>
  <c r="G381" i="21"/>
  <c r="U380" i="21"/>
  <c r="T380" i="21"/>
  <c r="G380" i="21"/>
  <c r="U382" i="21"/>
  <c r="T382" i="21"/>
  <c r="G382" i="21"/>
  <c r="U200" i="21"/>
  <c r="T200" i="21"/>
  <c r="G200" i="21"/>
  <c r="U337" i="21"/>
  <c r="T337" i="21"/>
  <c r="G337" i="21"/>
  <c r="U16" i="21"/>
  <c r="T16" i="21"/>
  <c r="G16" i="21"/>
  <c r="U383" i="21"/>
  <c r="T383" i="21"/>
  <c r="G383" i="21"/>
  <c r="U151" i="21"/>
  <c r="T151" i="21"/>
  <c r="G151" i="21"/>
  <c r="U201" i="21"/>
  <c r="T201" i="21"/>
  <c r="G201" i="21"/>
  <c r="U2" i="21"/>
  <c r="T2" i="21"/>
  <c r="G2" i="21"/>
  <c r="U202" i="21"/>
  <c r="T202" i="21"/>
  <c r="G202" i="21"/>
  <c r="U384" i="21"/>
  <c r="T384" i="21"/>
  <c r="G384" i="21"/>
  <c r="T203" i="21"/>
  <c r="L203" i="21"/>
  <c r="G203" i="21" s="1"/>
  <c r="U385" i="21"/>
  <c r="T385" i="21"/>
  <c r="G385" i="21"/>
  <c r="U20" i="21"/>
  <c r="T20" i="21"/>
  <c r="G20" i="21"/>
  <c r="U19" i="21"/>
  <c r="T19" i="21"/>
  <c r="G19" i="21"/>
  <c r="U18" i="21"/>
  <c r="T18" i="21"/>
  <c r="G18" i="21"/>
  <c r="U17" i="21"/>
  <c r="T17" i="21"/>
  <c r="G17" i="21"/>
  <c r="U21" i="21"/>
  <c r="T21" i="21"/>
  <c r="G21" i="21"/>
  <c r="U386" i="21"/>
  <c r="T386" i="21"/>
  <c r="G386" i="21"/>
  <c r="U387" i="21"/>
  <c r="T387" i="21"/>
  <c r="G387" i="21"/>
  <c r="U206" i="21"/>
  <c r="T206" i="21"/>
  <c r="G206" i="21"/>
  <c r="U205" i="21"/>
  <c r="T205" i="21"/>
  <c r="G205" i="21"/>
  <c r="U204" i="21"/>
  <c r="T204" i="21"/>
  <c r="G204" i="21"/>
  <c r="U388" i="21"/>
  <c r="T388" i="21"/>
  <c r="G388" i="21"/>
  <c r="U338" i="21"/>
  <c r="T338" i="21"/>
  <c r="G338" i="21"/>
  <c r="U207" i="21"/>
  <c r="T207" i="21"/>
  <c r="G207" i="21"/>
  <c r="U208" i="21"/>
  <c r="T208" i="21"/>
  <c r="G208" i="21"/>
  <c r="U22" i="21"/>
  <c r="T22" i="21"/>
  <c r="G22" i="21"/>
  <c r="U209" i="21"/>
  <c r="T209" i="21"/>
  <c r="G209" i="21"/>
  <c r="U210" i="21"/>
  <c r="T210" i="21"/>
  <c r="G210" i="21"/>
  <c r="U211" i="21"/>
  <c r="T211" i="21"/>
  <c r="G211" i="21"/>
  <c r="U23" i="21"/>
  <c r="T23" i="21"/>
  <c r="G23" i="21"/>
  <c r="U24" i="21"/>
  <c r="T24" i="21"/>
  <c r="G24" i="21"/>
  <c r="U390" i="21"/>
  <c r="T390" i="21"/>
  <c r="G390" i="21"/>
  <c r="U389" i="21"/>
  <c r="T389" i="21"/>
  <c r="G389" i="21"/>
  <c r="U416" i="21"/>
  <c r="T416" i="21"/>
  <c r="G416" i="21"/>
  <c r="U415" i="21"/>
  <c r="T415" i="21"/>
  <c r="G415" i="21"/>
  <c r="U414" i="21"/>
  <c r="T414" i="21"/>
  <c r="G414" i="21"/>
  <c r="U413" i="21"/>
  <c r="T413" i="21"/>
  <c r="G413" i="21"/>
  <c r="U412" i="21"/>
  <c r="T412" i="21"/>
  <c r="G412" i="21"/>
  <c r="U411" i="21"/>
  <c r="T411" i="21"/>
  <c r="G411" i="21"/>
  <c r="U410" i="21"/>
  <c r="T410" i="21"/>
  <c r="G410" i="21"/>
  <c r="U409" i="21"/>
  <c r="T409" i="21"/>
  <c r="G409" i="21"/>
  <c r="U408" i="21"/>
  <c r="T408" i="21"/>
  <c r="G408" i="21"/>
  <c r="U407" i="21"/>
  <c r="T407" i="21"/>
  <c r="G407" i="21"/>
  <c r="U406" i="21"/>
  <c r="T406" i="21"/>
  <c r="G406" i="21"/>
  <c r="U405" i="21"/>
  <c r="T405" i="21"/>
  <c r="G405" i="21"/>
  <c r="U404" i="21"/>
  <c r="T404" i="21"/>
  <c r="G404" i="21"/>
  <c r="U403" i="21"/>
  <c r="T403" i="21"/>
  <c r="G403" i="21"/>
  <c r="U402" i="21"/>
  <c r="T402" i="21"/>
  <c r="G402" i="21"/>
  <c r="U401" i="21"/>
  <c r="T401" i="21"/>
  <c r="G401" i="21"/>
  <c r="U400" i="21"/>
  <c r="T400" i="21"/>
  <c r="G400" i="21"/>
  <c r="U399" i="21"/>
  <c r="T399" i="21"/>
  <c r="G399" i="21"/>
  <c r="U398" i="21"/>
  <c r="T398" i="21"/>
  <c r="G398" i="21"/>
  <c r="U397" i="21"/>
  <c r="T397" i="21"/>
  <c r="G397" i="21"/>
  <c r="U396" i="21"/>
  <c r="T396" i="21"/>
  <c r="G396" i="21"/>
  <c r="U395" i="21"/>
  <c r="T395" i="21"/>
  <c r="G395" i="21"/>
  <c r="U394" i="21"/>
  <c r="T394" i="21"/>
  <c r="G394" i="21"/>
  <c r="U393" i="21"/>
  <c r="T393" i="21"/>
  <c r="G393" i="21"/>
  <c r="U392" i="21"/>
  <c r="T392" i="21"/>
  <c r="G392" i="21"/>
  <c r="U391" i="21"/>
  <c r="T391" i="21"/>
  <c r="G391" i="21"/>
  <c r="U352" i="21"/>
  <c r="T352" i="21"/>
  <c r="G352" i="21"/>
  <c r="U351" i="21"/>
  <c r="T351" i="21"/>
  <c r="G351" i="21"/>
  <c r="U350" i="21"/>
  <c r="T350" i="21"/>
  <c r="G350" i="21"/>
  <c r="U349" i="21"/>
  <c r="T349" i="21"/>
  <c r="G349" i="21"/>
  <c r="U348" i="21"/>
  <c r="T348" i="21"/>
  <c r="G348" i="21"/>
  <c r="U347" i="21"/>
  <c r="T347" i="21"/>
  <c r="G347" i="21"/>
  <c r="U346" i="21"/>
  <c r="T346" i="21"/>
  <c r="G346" i="21"/>
  <c r="U345" i="21"/>
  <c r="T345" i="21"/>
  <c r="G345" i="21"/>
  <c r="U344" i="21"/>
  <c r="T344" i="21"/>
  <c r="G344" i="21"/>
  <c r="U343" i="21"/>
  <c r="T343" i="21"/>
  <c r="G343" i="21"/>
  <c r="U342" i="21"/>
  <c r="T342" i="21"/>
  <c r="G342" i="21"/>
  <c r="U341" i="21"/>
  <c r="T341" i="21"/>
  <c r="G341" i="21"/>
  <c r="U340" i="21"/>
  <c r="T340" i="21"/>
  <c r="G340" i="21"/>
  <c r="U339" i="21"/>
  <c r="T339" i="21"/>
  <c r="G339" i="21"/>
  <c r="U215" i="21"/>
  <c r="T215" i="21"/>
  <c r="G215" i="21"/>
  <c r="U214" i="21"/>
  <c r="T214" i="21"/>
  <c r="G214" i="21"/>
  <c r="U213" i="21"/>
  <c r="T213" i="21"/>
  <c r="G213" i="21"/>
  <c r="U212" i="21"/>
  <c r="T212" i="21"/>
  <c r="G212" i="21"/>
  <c r="U216" i="21"/>
  <c r="T216" i="21"/>
  <c r="G216" i="21"/>
  <c r="U152" i="21"/>
  <c r="T152" i="21"/>
  <c r="G152" i="21"/>
  <c r="U25" i="21"/>
  <c r="T25" i="21"/>
  <c r="G25" i="21"/>
  <c r="U153" i="21"/>
  <c r="T153" i="21"/>
  <c r="G153" i="21"/>
  <c r="U26" i="21"/>
  <c r="T26" i="21"/>
  <c r="G26" i="21"/>
  <c r="U27" i="21"/>
  <c r="T27" i="21"/>
  <c r="G27" i="21"/>
  <c r="U417" i="21"/>
  <c r="T417" i="21"/>
  <c r="G417" i="21"/>
  <c r="U28" i="21"/>
  <c r="T28" i="21"/>
  <c r="G28" i="21"/>
  <c r="U154" i="21"/>
  <c r="T154" i="21"/>
  <c r="G154" i="21"/>
  <c r="U353" i="21"/>
  <c r="T353" i="21"/>
  <c r="G353" i="21"/>
  <c r="U220" i="21"/>
  <c r="T220" i="21"/>
  <c r="G220" i="21"/>
  <c r="U219" i="21"/>
  <c r="T219" i="21"/>
  <c r="G219" i="21"/>
  <c r="U218" i="21"/>
  <c r="T218" i="21"/>
  <c r="G218" i="21"/>
  <c r="U217" i="21"/>
  <c r="T217" i="21"/>
  <c r="G217" i="21"/>
  <c r="U29" i="21"/>
  <c r="T29" i="21"/>
  <c r="G29" i="21"/>
  <c r="U33" i="21"/>
  <c r="T33" i="21"/>
  <c r="G33" i="21"/>
  <c r="U32" i="21"/>
  <c r="T32" i="21"/>
  <c r="G32" i="21"/>
  <c r="U31" i="21"/>
  <c r="T31" i="21"/>
  <c r="G31" i="21"/>
  <c r="U30" i="21"/>
  <c r="T30" i="21"/>
  <c r="G30" i="21"/>
  <c r="U427" i="21"/>
  <c r="T427" i="21"/>
  <c r="G427" i="21"/>
  <c r="U34" i="21"/>
  <c r="T34" i="21"/>
  <c r="G34" i="21"/>
  <c r="U221" i="21"/>
  <c r="T221" i="21"/>
  <c r="G221" i="21"/>
  <c r="U222" i="21"/>
  <c r="T222" i="21"/>
  <c r="G222" i="21"/>
  <c r="U223" i="21"/>
  <c r="T223" i="21"/>
  <c r="G223" i="21"/>
  <c r="U224" i="21"/>
  <c r="T224" i="21"/>
  <c r="G224" i="21"/>
  <c r="U156" i="21"/>
  <c r="T156" i="21"/>
  <c r="G156" i="21"/>
  <c r="U155" i="21"/>
  <c r="T155" i="21"/>
  <c r="G155" i="21"/>
  <c r="U35" i="21"/>
  <c r="T35" i="21"/>
  <c r="G35" i="21"/>
  <c r="U37" i="21"/>
  <c r="T37" i="21"/>
  <c r="G37" i="21"/>
  <c r="U36" i="21"/>
  <c r="T36" i="21"/>
  <c r="G36" i="21"/>
  <c r="U227" i="21"/>
  <c r="T227" i="21"/>
  <c r="G227" i="21"/>
  <c r="U226" i="21"/>
  <c r="T226" i="21"/>
  <c r="G226" i="21"/>
  <c r="U225" i="21"/>
  <c r="T225" i="21"/>
  <c r="G225" i="21"/>
  <c r="U157" i="21"/>
  <c r="T157" i="21"/>
  <c r="G157" i="21"/>
  <c r="U158" i="21"/>
  <c r="T158" i="21"/>
  <c r="G158" i="21"/>
  <c r="U230" i="21"/>
  <c r="T230" i="21"/>
  <c r="G230" i="21"/>
  <c r="U229" i="21"/>
  <c r="T229" i="21"/>
  <c r="G229" i="21"/>
  <c r="U228" i="21"/>
  <c r="T228" i="21"/>
  <c r="G228" i="21"/>
  <c r="U231" i="21"/>
  <c r="T231" i="21"/>
  <c r="G231" i="21"/>
  <c r="U38" i="21"/>
  <c r="T38" i="21"/>
  <c r="G38" i="21"/>
  <c r="U159" i="21"/>
  <c r="T159" i="21"/>
  <c r="G159" i="21"/>
  <c r="U41" i="21"/>
  <c r="T41" i="21"/>
  <c r="G41" i="21"/>
  <c r="U40" i="21"/>
  <c r="T40" i="21"/>
  <c r="G40" i="21"/>
  <c r="U39" i="21"/>
  <c r="T39" i="21"/>
  <c r="G39" i="21"/>
  <c r="U232" i="21"/>
  <c r="T232" i="21"/>
  <c r="G232" i="21"/>
  <c r="U43" i="21"/>
  <c r="T43" i="21"/>
  <c r="G43" i="21"/>
  <c r="U42" i="21"/>
  <c r="T42" i="21"/>
  <c r="G42" i="21"/>
  <c r="U160" i="21"/>
  <c r="T160" i="21"/>
  <c r="G160" i="21"/>
  <c r="U46" i="21"/>
  <c r="T46" i="21"/>
  <c r="G46" i="21"/>
  <c r="U45" i="21"/>
  <c r="T45" i="21"/>
  <c r="G45" i="21"/>
  <c r="U44" i="21"/>
  <c r="T44" i="21"/>
  <c r="G44" i="21"/>
  <c r="U354" i="21"/>
  <c r="T354" i="21"/>
  <c r="G354" i="21"/>
  <c r="U47" i="21"/>
  <c r="T47" i="21"/>
  <c r="G47" i="21"/>
  <c r="U50" i="21"/>
  <c r="T50" i="21"/>
  <c r="G50" i="21"/>
  <c r="U49" i="21"/>
  <c r="T49" i="21"/>
  <c r="G49" i="21"/>
  <c r="U48" i="21"/>
  <c r="T48" i="21"/>
  <c r="G48" i="21"/>
  <c r="U234" i="21"/>
  <c r="T234" i="21"/>
  <c r="G234" i="21"/>
  <c r="U233" i="21"/>
  <c r="T233" i="21"/>
  <c r="G233" i="21"/>
  <c r="U161" i="21"/>
  <c r="T161" i="21"/>
  <c r="G161" i="21"/>
  <c r="U52" i="21"/>
  <c r="T52" i="21"/>
  <c r="G52" i="21"/>
  <c r="U51" i="21"/>
  <c r="T51" i="21"/>
  <c r="G51" i="21"/>
  <c r="U235" i="21"/>
  <c r="T235" i="21"/>
  <c r="G235" i="21"/>
  <c r="U162" i="21"/>
  <c r="T162" i="21"/>
  <c r="G162" i="21"/>
  <c r="U418" i="21"/>
  <c r="T418" i="21"/>
  <c r="G418" i="21"/>
  <c r="U236" i="21"/>
  <c r="T236" i="21"/>
  <c r="G236" i="21"/>
  <c r="U164" i="21"/>
  <c r="T164" i="21"/>
  <c r="G164" i="21"/>
  <c r="U163" i="21"/>
  <c r="T163" i="21"/>
  <c r="G163" i="21"/>
  <c r="U53" i="21"/>
  <c r="T53" i="21"/>
  <c r="G53" i="21"/>
  <c r="U240" i="21"/>
  <c r="T240" i="21"/>
  <c r="G240" i="21"/>
  <c r="U239" i="21"/>
  <c r="T239" i="21"/>
  <c r="G239" i="21"/>
  <c r="U238" i="21"/>
  <c r="T238" i="21"/>
  <c r="G238" i="21"/>
  <c r="U237" i="21"/>
  <c r="T237" i="21"/>
  <c r="G237" i="21"/>
  <c r="U54" i="21"/>
  <c r="T54" i="21"/>
  <c r="G54" i="21"/>
  <c r="U55" i="21"/>
  <c r="T55" i="21"/>
  <c r="G55" i="21"/>
  <c r="U241" i="21"/>
  <c r="T241" i="21"/>
  <c r="G241" i="21"/>
  <c r="U242" i="21"/>
  <c r="T242" i="21"/>
  <c r="G242" i="21"/>
  <c r="U56" i="21"/>
  <c r="T56" i="21"/>
  <c r="G56" i="21"/>
  <c r="U61" i="21"/>
  <c r="T61" i="21"/>
  <c r="G61" i="21"/>
  <c r="U60" i="21"/>
  <c r="T60" i="21"/>
  <c r="G60" i="21"/>
  <c r="U59" i="21"/>
  <c r="T59" i="21"/>
  <c r="G59" i="21"/>
  <c r="U58" i="21"/>
  <c r="T58" i="21"/>
  <c r="G58" i="21"/>
  <c r="U57" i="21"/>
  <c r="T57" i="21"/>
  <c r="G57" i="21"/>
  <c r="U66" i="21"/>
  <c r="T66" i="21"/>
  <c r="G66" i="21"/>
  <c r="U65" i="21"/>
  <c r="T65" i="21"/>
  <c r="G65" i="21"/>
  <c r="U64" i="21"/>
  <c r="T64" i="21"/>
  <c r="G64" i="21"/>
  <c r="U63" i="21"/>
  <c r="T63" i="21"/>
  <c r="G63" i="21"/>
  <c r="U62" i="21"/>
  <c r="T62" i="21"/>
  <c r="G62" i="21"/>
  <c r="U244" i="21"/>
  <c r="T244" i="21"/>
  <c r="G244" i="21"/>
  <c r="U243" i="21"/>
  <c r="T243" i="21"/>
  <c r="G243" i="21"/>
  <c r="U67" i="21"/>
  <c r="T67" i="21"/>
  <c r="G67" i="21"/>
  <c r="U246" i="21"/>
  <c r="T246" i="21"/>
  <c r="G246" i="21"/>
  <c r="U245" i="21"/>
  <c r="T245" i="21"/>
  <c r="G245" i="21"/>
  <c r="U247" i="21"/>
  <c r="T247" i="21"/>
  <c r="G247" i="21"/>
  <c r="U68" i="21"/>
  <c r="T68" i="21"/>
  <c r="G68" i="21"/>
  <c r="U69" i="21"/>
  <c r="T69" i="21"/>
  <c r="G69" i="21"/>
  <c r="U250" i="21"/>
  <c r="T250" i="21"/>
  <c r="G250" i="21"/>
  <c r="U249" i="21"/>
  <c r="T249" i="21"/>
  <c r="G249" i="21"/>
  <c r="U248" i="21"/>
  <c r="T248" i="21"/>
  <c r="G248" i="21"/>
  <c r="U70" i="21"/>
  <c r="T70" i="21"/>
  <c r="G70" i="21"/>
  <c r="U251" i="21"/>
  <c r="T251" i="21"/>
  <c r="G251" i="21"/>
  <c r="U252" i="21"/>
  <c r="T252" i="21"/>
  <c r="G252" i="21"/>
  <c r="U71" i="21"/>
  <c r="T71" i="21"/>
  <c r="G71" i="21"/>
  <c r="U72" i="21"/>
  <c r="T72" i="21"/>
  <c r="G72" i="21"/>
  <c r="U165" i="21"/>
  <c r="T165" i="21"/>
  <c r="G165" i="21"/>
  <c r="U73" i="21"/>
  <c r="T73" i="21"/>
  <c r="G73" i="21"/>
  <c r="U253" i="21"/>
  <c r="T253" i="21"/>
  <c r="G253" i="21"/>
  <c r="U256" i="21"/>
  <c r="T256" i="21"/>
  <c r="G256" i="21"/>
  <c r="U255" i="21"/>
  <c r="T255" i="21"/>
  <c r="G255" i="21"/>
  <c r="U254" i="21"/>
  <c r="T254" i="21"/>
  <c r="G254" i="21"/>
  <c r="U75" i="21"/>
  <c r="T75" i="21"/>
  <c r="G75" i="21"/>
  <c r="U74" i="21"/>
  <c r="T74" i="21"/>
  <c r="G74" i="21"/>
  <c r="U3" i="21"/>
  <c r="T3" i="21"/>
  <c r="G3" i="21"/>
  <c r="U166" i="21"/>
  <c r="T166" i="21"/>
  <c r="G166" i="21"/>
  <c r="U419" i="21"/>
  <c r="T419" i="21"/>
  <c r="G419" i="21"/>
  <c r="U257" i="21"/>
  <c r="T257" i="21"/>
  <c r="G257" i="21"/>
  <c r="U167" i="21"/>
  <c r="T167" i="21"/>
  <c r="G167" i="21"/>
  <c r="U76" i="21"/>
  <c r="T76" i="21"/>
  <c r="G76" i="21"/>
  <c r="U168" i="21"/>
  <c r="T168" i="21"/>
  <c r="G168" i="21"/>
  <c r="U79" i="21"/>
  <c r="T79" i="21"/>
  <c r="G79" i="21"/>
  <c r="U78" i="21"/>
  <c r="T78" i="21"/>
  <c r="G78" i="21"/>
  <c r="U77" i="21"/>
  <c r="T77" i="21"/>
  <c r="G77" i="21"/>
  <c r="U258" i="21"/>
  <c r="T258" i="21"/>
  <c r="G258" i="21"/>
  <c r="U82" i="21"/>
  <c r="T82" i="21"/>
  <c r="G82" i="21"/>
  <c r="U81" i="21"/>
  <c r="T81" i="21"/>
  <c r="G81" i="21"/>
  <c r="U80" i="21"/>
  <c r="T80" i="21"/>
  <c r="G80" i="21"/>
  <c r="U260" i="21"/>
  <c r="T260" i="21"/>
  <c r="G260" i="21"/>
  <c r="U259" i="21"/>
  <c r="T259" i="21"/>
  <c r="G259" i="21"/>
  <c r="U83" i="21"/>
  <c r="T83" i="21"/>
  <c r="G83" i="21"/>
  <c r="U84" i="21"/>
  <c r="T84" i="21"/>
  <c r="G84" i="21"/>
  <c r="U85" i="21"/>
  <c r="T85" i="21"/>
  <c r="G85" i="21"/>
  <c r="U169" i="21"/>
  <c r="T169" i="21"/>
  <c r="G169" i="21"/>
  <c r="U4" i="21"/>
  <c r="T4" i="21"/>
  <c r="G4" i="21"/>
  <c r="U261" i="21"/>
  <c r="T261" i="21"/>
  <c r="G261" i="21"/>
  <c r="U263" i="21"/>
  <c r="T263" i="21"/>
  <c r="G263" i="21"/>
  <c r="U262" i="21"/>
  <c r="T262" i="21"/>
  <c r="G262" i="21"/>
  <c r="U87" i="21"/>
  <c r="T87" i="21"/>
  <c r="G87" i="21"/>
  <c r="U86" i="21"/>
  <c r="T86" i="21"/>
  <c r="G86" i="21"/>
  <c r="U264" i="21"/>
  <c r="T264" i="21"/>
  <c r="G264" i="21"/>
  <c r="U265" i="21"/>
  <c r="T265" i="21"/>
  <c r="G265" i="21"/>
  <c r="U170" i="21"/>
  <c r="T170" i="21"/>
  <c r="G170" i="21"/>
  <c r="U89" i="21"/>
  <c r="T89" i="21"/>
  <c r="G89" i="21"/>
  <c r="U88" i="21"/>
  <c r="T88" i="21"/>
  <c r="G88" i="21"/>
  <c r="U173" i="21"/>
  <c r="T173" i="21"/>
  <c r="G173" i="21"/>
  <c r="U172" i="21"/>
  <c r="T172" i="21"/>
  <c r="G172" i="21"/>
  <c r="U171" i="21"/>
  <c r="T171" i="21"/>
  <c r="G171" i="21"/>
  <c r="U92" i="21"/>
  <c r="T92" i="21"/>
  <c r="G92" i="21"/>
  <c r="U91" i="21"/>
  <c r="T91" i="21"/>
  <c r="G91" i="21"/>
  <c r="U90" i="21"/>
  <c r="T90" i="21"/>
  <c r="G90" i="21"/>
  <c r="U93" i="21"/>
  <c r="T93" i="21"/>
  <c r="G93" i="21"/>
  <c r="U95" i="21"/>
  <c r="T95" i="21"/>
  <c r="G95" i="21"/>
  <c r="U94" i="21"/>
  <c r="T94" i="21"/>
  <c r="G94" i="21"/>
  <c r="U174" i="21"/>
  <c r="T174" i="21"/>
  <c r="G174" i="21"/>
  <c r="U99" i="21"/>
  <c r="T99" i="21"/>
  <c r="G99" i="21"/>
  <c r="U98" i="21"/>
  <c r="T98" i="21"/>
  <c r="G98" i="21"/>
  <c r="U97" i="21"/>
  <c r="T97" i="21"/>
  <c r="G97" i="21"/>
  <c r="U96" i="21"/>
  <c r="T96" i="21"/>
  <c r="G96" i="21"/>
  <c r="U8" i="21"/>
  <c r="T8" i="21"/>
  <c r="G8" i="21"/>
  <c r="U7" i="21"/>
  <c r="T7" i="21"/>
  <c r="G7" i="21"/>
  <c r="U6" i="21"/>
  <c r="T6" i="21"/>
  <c r="G6" i="21"/>
  <c r="U5" i="21"/>
  <c r="T5" i="21"/>
  <c r="G5" i="21"/>
  <c r="U100" i="21"/>
  <c r="T100" i="21"/>
  <c r="G100" i="21"/>
  <c r="U266" i="21"/>
  <c r="T266" i="21"/>
  <c r="G266" i="21"/>
  <c r="U101" i="21"/>
  <c r="T101" i="21"/>
  <c r="G101" i="21"/>
  <c r="U267" i="21"/>
  <c r="T267" i="21"/>
  <c r="G267" i="21"/>
  <c r="U103" i="21"/>
  <c r="T103" i="21"/>
  <c r="G103" i="21"/>
  <c r="U102" i="21"/>
  <c r="T102" i="21"/>
  <c r="G102" i="21"/>
  <c r="U104" i="21"/>
  <c r="T104" i="21"/>
  <c r="G104" i="21"/>
  <c r="U268" i="21"/>
  <c r="T268" i="21"/>
  <c r="G268" i="21"/>
  <c r="U175" i="21"/>
  <c r="T175" i="21"/>
  <c r="G175" i="21"/>
  <c r="U269" i="21"/>
  <c r="T269" i="21"/>
  <c r="G269" i="21"/>
  <c r="U176" i="21"/>
  <c r="T176" i="21"/>
  <c r="G176" i="21"/>
  <c r="U177" i="21"/>
  <c r="T177" i="21"/>
  <c r="G177" i="21"/>
  <c r="U105" i="21"/>
  <c r="T105" i="21"/>
  <c r="G105" i="21"/>
  <c r="U178" i="21"/>
  <c r="T178" i="21"/>
  <c r="G178" i="21"/>
  <c r="U270" i="21"/>
  <c r="T270" i="21"/>
  <c r="G270" i="21"/>
  <c r="U109" i="21"/>
  <c r="T109" i="21"/>
  <c r="G109" i="21"/>
  <c r="U108" i="21"/>
  <c r="T108" i="21"/>
  <c r="G108" i="21"/>
  <c r="U107" i="21"/>
  <c r="T107" i="21"/>
  <c r="G107" i="21"/>
  <c r="U106" i="21"/>
  <c r="T106" i="21"/>
  <c r="G106" i="21"/>
  <c r="U271" i="21"/>
  <c r="T271" i="21"/>
  <c r="G271" i="21"/>
  <c r="U272" i="21"/>
  <c r="T272" i="21"/>
  <c r="G272" i="21"/>
  <c r="U180" i="21"/>
  <c r="T180" i="21"/>
  <c r="G180" i="21"/>
  <c r="U179" i="21"/>
  <c r="T179" i="21"/>
  <c r="G179" i="21"/>
  <c r="U110" i="21"/>
  <c r="T110" i="21"/>
  <c r="G110" i="21"/>
  <c r="U273" i="21"/>
  <c r="T273" i="21"/>
  <c r="G273" i="21"/>
  <c r="U274" i="21"/>
  <c r="T274" i="21"/>
  <c r="G274" i="21"/>
  <c r="U114" i="21"/>
  <c r="T114" i="21"/>
  <c r="G114" i="21"/>
  <c r="U113" i="21"/>
  <c r="T113" i="21"/>
  <c r="G113" i="21"/>
  <c r="U112" i="21"/>
  <c r="T112" i="21"/>
  <c r="G112" i="21"/>
  <c r="U111" i="21"/>
  <c r="T111" i="21"/>
  <c r="G111" i="21"/>
  <c r="U278" i="21"/>
  <c r="T278" i="21"/>
  <c r="G278" i="21"/>
  <c r="U277" i="21"/>
  <c r="T277" i="21"/>
  <c r="G277" i="21"/>
  <c r="U276" i="21"/>
  <c r="T276" i="21"/>
  <c r="G276" i="21"/>
  <c r="U275" i="21"/>
  <c r="T275" i="21"/>
  <c r="G275" i="21"/>
  <c r="U181" i="21"/>
  <c r="T181" i="21"/>
  <c r="G181" i="21"/>
  <c r="U115" i="21"/>
  <c r="T115" i="21"/>
  <c r="G115" i="21"/>
  <c r="U116" i="21"/>
  <c r="T116" i="21"/>
  <c r="G116" i="21"/>
  <c r="U279" i="21"/>
  <c r="T279" i="21"/>
  <c r="G279" i="21"/>
  <c r="U280" i="21"/>
  <c r="T280" i="21"/>
  <c r="G280" i="21"/>
  <c r="U117" i="21"/>
  <c r="T117" i="21"/>
  <c r="G117" i="21"/>
  <c r="U282" i="21"/>
  <c r="T282" i="21"/>
  <c r="G282" i="21"/>
  <c r="U281" i="21"/>
  <c r="T281" i="21"/>
  <c r="G281" i="21"/>
  <c r="U286" i="21"/>
  <c r="T286" i="21"/>
  <c r="G286" i="21"/>
  <c r="U285" i="21"/>
  <c r="T285" i="21"/>
  <c r="G285" i="21"/>
  <c r="U284" i="21"/>
  <c r="T284" i="21"/>
  <c r="G284" i="21"/>
  <c r="U283" i="21"/>
  <c r="T283" i="21"/>
  <c r="G283" i="21"/>
  <c r="U118" i="21"/>
  <c r="T118" i="21"/>
  <c r="G118" i="21"/>
  <c r="U287" i="21"/>
  <c r="T287" i="21"/>
  <c r="G287" i="21"/>
  <c r="U119" i="21"/>
  <c r="T119" i="21"/>
  <c r="G119" i="21"/>
  <c r="U288" i="21"/>
  <c r="T288" i="21"/>
  <c r="G288" i="21"/>
  <c r="U291" i="21"/>
  <c r="T291" i="21"/>
  <c r="G291" i="21"/>
  <c r="U290" i="21"/>
  <c r="T290" i="21"/>
  <c r="G290" i="21"/>
  <c r="U289" i="21"/>
  <c r="T289" i="21"/>
  <c r="G289" i="21"/>
  <c r="U182" i="21"/>
  <c r="T182" i="21"/>
  <c r="G182" i="21"/>
  <c r="U292" i="21"/>
  <c r="T292" i="21"/>
  <c r="G292" i="21"/>
  <c r="U120" i="21"/>
  <c r="T120" i="21"/>
  <c r="G120" i="21"/>
  <c r="U294" i="21"/>
  <c r="T294" i="21"/>
  <c r="G294" i="21"/>
  <c r="U293" i="21"/>
  <c r="T293" i="21"/>
  <c r="G293" i="21"/>
  <c r="U121" i="21"/>
  <c r="T121" i="21"/>
  <c r="G121" i="21"/>
  <c r="U122" i="21"/>
  <c r="T122" i="21"/>
  <c r="G122" i="21"/>
  <c r="U296" i="21"/>
  <c r="T296" i="21"/>
  <c r="G296" i="21"/>
  <c r="U295" i="21"/>
  <c r="T295" i="21"/>
  <c r="G295" i="21"/>
  <c r="U123" i="21"/>
  <c r="T123" i="21"/>
  <c r="G123" i="21"/>
  <c r="U297" i="21"/>
  <c r="T297" i="21"/>
  <c r="G297" i="21"/>
  <c r="U183" i="21"/>
  <c r="T183" i="21"/>
  <c r="G183" i="21"/>
  <c r="U299" i="21"/>
  <c r="T299" i="21"/>
  <c r="G299" i="21"/>
  <c r="U298" i="21"/>
  <c r="T298" i="21"/>
  <c r="G298" i="21"/>
  <c r="U300" i="21"/>
  <c r="T300" i="21"/>
  <c r="G300" i="21"/>
  <c r="U184" i="21"/>
  <c r="T184" i="21"/>
  <c r="G184" i="21"/>
  <c r="U185" i="21"/>
  <c r="T185" i="21"/>
  <c r="G185" i="21"/>
  <c r="U301" i="21"/>
  <c r="T301" i="21"/>
  <c r="G301" i="21"/>
  <c r="U124" i="21"/>
  <c r="T124" i="21"/>
  <c r="G124" i="21"/>
  <c r="U186" i="21"/>
  <c r="T186" i="21"/>
  <c r="G186" i="21"/>
  <c r="U125" i="21"/>
  <c r="T125" i="21"/>
  <c r="G125" i="21"/>
  <c r="U126" i="21"/>
  <c r="T126" i="21"/>
  <c r="G126" i="21"/>
  <c r="U302" i="21"/>
  <c r="T302" i="21"/>
  <c r="G302" i="21"/>
  <c r="U9" i="21"/>
  <c r="T9" i="21"/>
  <c r="G9" i="21"/>
  <c r="U303" i="21"/>
  <c r="T303" i="21"/>
  <c r="G303" i="21"/>
  <c r="U304" i="21"/>
  <c r="T304" i="21"/>
  <c r="G304" i="21"/>
  <c r="U10" i="21"/>
  <c r="T10" i="21"/>
  <c r="G10" i="21"/>
  <c r="U127" i="21"/>
  <c r="T127" i="21"/>
  <c r="G127" i="21"/>
  <c r="U305" i="21"/>
  <c r="T305" i="21"/>
  <c r="G305" i="21"/>
  <c r="U128" i="21"/>
  <c r="T128" i="21"/>
  <c r="G128" i="21"/>
  <c r="U187" i="21"/>
  <c r="T187" i="21"/>
  <c r="G187" i="21"/>
  <c r="U306" i="21"/>
  <c r="T306" i="21"/>
  <c r="G306" i="21"/>
  <c r="U307" i="21"/>
  <c r="T307" i="21"/>
  <c r="G307" i="21"/>
  <c r="U129" i="21"/>
  <c r="T129" i="21"/>
  <c r="G129" i="21"/>
  <c r="U130" i="21"/>
  <c r="T130" i="21"/>
  <c r="G130" i="21"/>
  <c r="U11" i="21"/>
  <c r="T11" i="21"/>
  <c r="G11" i="21"/>
  <c r="U131" i="21"/>
  <c r="T131" i="21"/>
  <c r="G131" i="21"/>
  <c r="U132" i="21"/>
  <c r="T132" i="21"/>
  <c r="G132" i="21"/>
  <c r="U309" i="21"/>
  <c r="T309" i="21"/>
  <c r="G309" i="21"/>
  <c r="U308" i="21"/>
  <c r="T308" i="21"/>
  <c r="G308" i="21"/>
  <c r="U310" i="21"/>
  <c r="T310" i="21"/>
  <c r="G310" i="21"/>
  <c r="U133" i="21"/>
  <c r="T133" i="21"/>
  <c r="G133" i="21"/>
  <c r="U311" i="21"/>
  <c r="T311" i="21"/>
  <c r="G311" i="21"/>
  <c r="U134" i="21"/>
  <c r="T134" i="21"/>
  <c r="G134" i="21"/>
  <c r="U312" i="21"/>
  <c r="T312" i="21"/>
  <c r="G312" i="21"/>
  <c r="U188" i="21"/>
  <c r="T188" i="21"/>
  <c r="G188" i="21"/>
  <c r="U189" i="21"/>
  <c r="T189" i="21"/>
  <c r="G189" i="21"/>
  <c r="U135" i="21"/>
  <c r="T135" i="21"/>
  <c r="G135" i="21"/>
  <c r="U313" i="21"/>
  <c r="T313" i="21"/>
  <c r="G313" i="21"/>
  <c r="U137" i="21"/>
  <c r="T137" i="21"/>
  <c r="G137" i="21"/>
  <c r="U136" i="21"/>
  <c r="T136" i="21"/>
  <c r="G136" i="21"/>
  <c r="U140" i="21"/>
  <c r="T140" i="21"/>
  <c r="G140" i="21"/>
  <c r="U139" i="21"/>
  <c r="T139" i="21"/>
  <c r="G139" i="21"/>
  <c r="U138" i="21"/>
  <c r="T138" i="21"/>
  <c r="G138" i="21"/>
  <c r="U314" i="21"/>
  <c r="T314" i="21"/>
  <c r="G314" i="21"/>
  <c r="U190" i="21"/>
  <c r="T190" i="21"/>
  <c r="G190" i="21"/>
  <c r="U141" i="21"/>
  <c r="T141" i="21"/>
  <c r="G141" i="21"/>
  <c r="U191" i="21"/>
  <c r="T191" i="21"/>
  <c r="G191" i="21"/>
  <c r="U316" i="21"/>
  <c r="T316" i="21"/>
  <c r="G316" i="21"/>
  <c r="U315" i="21"/>
  <c r="T315" i="21"/>
  <c r="G315" i="21"/>
  <c r="U192" i="21"/>
  <c r="T192" i="21"/>
  <c r="G192" i="21"/>
  <c r="U142" i="21"/>
  <c r="T142" i="21"/>
  <c r="G142" i="21"/>
  <c r="U320" i="21"/>
  <c r="T320" i="21"/>
  <c r="G320" i="21"/>
  <c r="U319" i="21"/>
  <c r="T319" i="21"/>
  <c r="G319" i="21"/>
  <c r="U318" i="21"/>
  <c r="T318" i="21"/>
  <c r="G318" i="21"/>
  <c r="U317" i="21"/>
  <c r="T317" i="21"/>
  <c r="G317" i="21"/>
  <c r="U149" i="21"/>
  <c r="T149" i="21"/>
  <c r="G149" i="21"/>
  <c r="U148" i="21"/>
  <c r="T148" i="21"/>
  <c r="G148" i="21"/>
  <c r="U147" i="21"/>
  <c r="T147" i="21"/>
  <c r="G147" i="21"/>
  <c r="U146" i="21"/>
  <c r="T146" i="21"/>
  <c r="G146" i="21"/>
  <c r="U145" i="21"/>
  <c r="T145" i="21"/>
  <c r="G145" i="21"/>
  <c r="U144" i="21"/>
  <c r="T144" i="21"/>
  <c r="G144" i="21"/>
  <c r="U143" i="21"/>
  <c r="T143" i="21"/>
  <c r="G143" i="21"/>
  <c r="U194" i="21"/>
  <c r="T194" i="21"/>
  <c r="G194" i="21"/>
  <c r="U193" i="21"/>
  <c r="T193" i="21"/>
  <c r="G193" i="21"/>
  <c r="U321" i="21"/>
  <c r="T321" i="21"/>
  <c r="G321" i="21"/>
  <c r="U323" i="21"/>
  <c r="T323" i="21"/>
  <c r="G323" i="21"/>
  <c r="U322" i="21"/>
  <c r="T322" i="21"/>
  <c r="G322" i="21"/>
  <c r="U150" i="21"/>
  <c r="T150" i="21"/>
  <c r="G150" i="21"/>
  <c r="G29" i="12"/>
  <c r="G28" i="12"/>
  <c r="G27" i="12"/>
  <c r="G26" i="12"/>
  <c r="B12" i="15"/>
  <c r="B11" i="15"/>
  <c r="B10" i="15"/>
  <c r="B2" i="15"/>
  <c r="C2" i="15"/>
  <c r="B3" i="15"/>
  <c r="C3" i="15"/>
  <c r="B4" i="15"/>
  <c r="C4" i="15"/>
  <c r="B5" i="15"/>
  <c r="C5" i="15"/>
  <c r="B17" i="15"/>
  <c r="B16" i="15"/>
  <c r="K1816" i="28"/>
  <c r="L1816" i="28"/>
  <c r="K1817" i="28"/>
  <c r="L1817" i="28"/>
  <c r="K1818" i="28"/>
  <c r="L1818" i="28"/>
  <c r="K1819" i="28"/>
  <c r="L1819" i="28"/>
  <c r="K1815" i="28"/>
  <c r="L1815" i="28"/>
  <c r="K1515" i="28"/>
  <c r="L1515" i="28"/>
  <c r="K1516" i="28"/>
  <c r="L1516" i="28"/>
  <c r="K1517" i="28"/>
  <c r="L1517" i="28"/>
  <c r="K1518" i="28"/>
  <c r="L1518" i="28"/>
  <c r="K1519" i="28"/>
  <c r="L1519" i="28"/>
  <c r="K1532" i="28"/>
  <c r="L1532" i="28"/>
  <c r="K1286" i="28"/>
  <c r="L1286" i="28"/>
  <c r="K1287" i="28"/>
  <c r="L1287" i="28"/>
  <c r="K1288" i="28"/>
  <c r="L1288" i="28"/>
  <c r="K1289" i="28"/>
  <c r="L1289" i="28"/>
  <c r="K177" i="28"/>
  <c r="L177" i="28"/>
  <c r="K65" i="28"/>
  <c r="L65" i="28"/>
  <c r="K938" i="30"/>
  <c r="J1987" i="26"/>
  <c r="K1987" i="26"/>
  <c r="J1988" i="26"/>
  <c r="K1988" i="26"/>
  <c r="J1989" i="26"/>
  <c r="K1989" i="26"/>
  <c r="J1990" i="26"/>
  <c r="K1990" i="26"/>
  <c r="K1065" i="28"/>
  <c r="L1065" i="28"/>
  <c r="K270" i="30"/>
  <c r="L270" i="30"/>
  <c r="K271" i="30"/>
  <c r="L271" i="30"/>
  <c r="K272" i="30"/>
  <c r="L272" i="30"/>
  <c r="K273" i="30"/>
  <c r="L273" i="30"/>
  <c r="K98" i="30"/>
  <c r="L98" i="30"/>
  <c r="K99" i="30"/>
  <c r="L99" i="30"/>
  <c r="K100" i="30"/>
  <c r="L100" i="30"/>
  <c r="K101" i="30"/>
  <c r="L101" i="30"/>
  <c r="K1063" i="30"/>
  <c r="L1063" i="30"/>
  <c r="K1064" i="30"/>
  <c r="L1064" i="30"/>
  <c r="K1065" i="30"/>
  <c r="L1065" i="30"/>
  <c r="K1066" i="30"/>
  <c r="L1066" i="30"/>
  <c r="K379" i="30"/>
  <c r="L379" i="30"/>
  <c r="K340" i="30"/>
  <c r="L340" i="30"/>
  <c r="K1415" i="28"/>
  <c r="L1415" i="28"/>
  <c r="K885" i="30"/>
  <c r="L885" i="30"/>
  <c r="K581" i="30"/>
  <c r="L581" i="30"/>
  <c r="K582" i="30"/>
  <c r="L582" i="30"/>
  <c r="K583" i="30"/>
  <c r="L583" i="30"/>
  <c r="K584" i="30"/>
  <c r="L584" i="30"/>
  <c r="K194" i="30"/>
  <c r="L194" i="30"/>
  <c r="K81" i="30"/>
  <c r="L81" i="30"/>
  <c r="K82" i="30"/>
  <c r="L82" i="30"/>
  <c r="K83" i="30"/>
  <c r="L83" i="30"/>
  <c r="K84" i="30"/>
  <c r="L84" i="30"/>
  <c r="L1078" i="30"/>
  <c r="K1079" i="30"/>
  <c r="L1079" i="30"/>
  <c r="K883" i="28"/>
  <c r="L883" i="28"/>
  <c r="K100" i="28"/>
  <c r="L100" i="28"/>
  <c r="K101" i="28"/>
  <c r="L101" i="28"/>
  <c r="K102" i="28"/>
  <c r="L102" i="28"/>
  <c r="K103" i="28"/>
  <c r="L103" i="28"/>
  <c r="K1252" i="28"/>
  <c r="L1252" i="28"/>
  <c r="K1253" i="28"/>
  <c r="L1253" i="28"/>
  <c r="K1254" i="28"/>
  <c r="L1254" i="28"/>
  <c r="K1255" i="28"/>
  <c r="L1255" i="28"/>
  <c r="K222" i="28"/>
  <c r="L222" i="28"/>
  <c r="K223" i="28"/>
  <c r="L223" i="28"/>
  <c r="K224" i="28"/>
  <c r="L224" i="28"/>
  <c r="K225" i="28"/>
  <c r="L225" i="28"/>
  <c r="K479" i="28"/>
  <c r="L479" i="28"/>
  <c r="K480" i="28"/>
  <c r="L480" i="28"/>
  <c r="K481" i="28"/>
  <c r="L481" i="28"/>
  <c r="K482" i="28"/>
  <c r="L482" i="28"/>
  <c r="K386" i="28"/>
  <c r="J749" i="26"/>
  <c r="K749" i="26"/>
  <c r="J750" i="26"/>
  <c r="K750" i="26"/>
  <c r="J751" i="26"/>
  <c r="K751" i="26"/>
  <c r="K1466" i="28"/>
  <c r="L1466" i="28"/>
  <c r="J531" i="26"/>
  <c r="K531" i="26"/>
  <c r="K390" i="28"/>
  <c r="L390" i="28"/>
  <c r="K391" i="28"/>
  <c r="K388" i="28"/>
  <c r="L388" i="28"/>
  <c r="K389" i="28"/>
  <c r="L389" i="28"/>
  <c r="J2273" i="26"/>
  <c r="K2273" i="26"/>
  <c r="J1520" i="26"/>
  <c r="K1520" i="26"/>
  <c r="J1521" i="26"/>
  <c r="K1521" i="26"/>
  <c r="J1522" i="26"/>
  <c r="K1522" i="26"/>
  <c r="J1523" i="26"/>
  <c r="K1523" i="26"/>
  <c r="J2741" i="26"/>
  <c r="K2741" i="26"/>
  <c r="J1580" i="26"/>
  <c r="K1580" i="26"/>
  <c r="J2647" i="26"/>
  <c r="K2647" i="26"/>
  <c r="L149" i="28"/>
  <c r="K150" i="28"/>
  <c r="L150" i="28"/>
  <c r="K945" i="30"/>
  <c r="L945" i="30"/>
  <c r="K946" i="30"/>
  <c r="L946" i="30"/>
  <c r="K947" i="30"/>
  <c r="L947" i="30"/>
  <c r="K948" i="30"/>
  <c r="L948" i="30"/>
  <c r="J1953" i="26"/>
  <c r="K1953" i="26"/>
  <c r="J1954" i="26"/>
  <c r="K1954" i="26"/>
  <c r="J1955" i="26"/>
  <c r="K1955" i="26"/>
  <c r="J1956" i="26"/>
  <c r="K1956" i="26"/>
  <c r="K703" i="28"/>
  <c r="L703" i="28"/>
  <c r="K276" i="28"/>
  <c r="L276" i="28"/>
  <c r="K277" i="28"/>
  <c r="L277" i="28"/>
  <c r="K278" i="28"/>
  <c r="L278" i="28"/>
  <c r="K279" i="28"/>
  <c r="L279" i="28"/>
  <c r="K48" i="28"/>
  <c r="L48" i="28"/>
  <c r="K116" i="28"/>
  <c r="L116" i="28"/>
  <c r="K528" i="28"/>
  <c r="L528" i="28"/>
  <c r="K529" i="28"/>
  <c r="L529" i="28"/>
  <c r="K530" i="28"/>
  <c r="L530" i="28"/>
  <c r="K531" i="28"/>
  <c r="L531" i="28"/>
  <c r="K735" i="28"/>
  <c r="L735" i="28"/>
  <c r="L1333" i="28"/>
  <c r="K1334" i="28"/>
  <c r="L1334" i="28"/>
  <c r="K1335" i="28"/>
  <c r="L1335" i="28"/>
  <c r="K1336" i="28"/>
  <c r="L1336" i="28"/>
  <c r="K392" i="28"/>
  <c r="L392" i="28"/>
  <c r="L188" i="30"/>
  <c r="K189" i="30"/>
  <c r="L189" i="30"/>
  <c r="K192" i="30"/>
  <c r="L192" i="30"/>
  <c r="K193" i="30"/>
  <c r="K805" i="30"/>
  <c r="L373" i="30"/>
  <c r="K374" i="30"/>
  <c r="L374" i="30"/>
  <c r="K309" i="28"/>
  <c r="L309" i="28"/>
  <c r="K1056" i="30"/>
  <c r="G23" i="24"/>
  <c r="U180" i="24"/>
  <c r="U108" i="24"/>
  <c r="K11" i="26"/>
  <c r="K15" i="30"/>
  <c r="L15" i="30"/>
  <c r="K16" i="30"/>
  <c r="L16" i="30"/>
  <c r="K17" i="30"/>
  <c r="L17" i="30"/>
  <c r="K18" i="30"/>
  <c r="L18" i="30"/>
  <c r="K863" i="30"/>
  <c r="L863" i="30"/>
  <c r="J504" i="26"/>
  <c r="J832" i="26"/>
  <c r="K832" i="26"/>
  <c r="J833" i="26"/>
  <c r="K833" i="26"/>
  <c r="J834" i="26"/>
  <c r="K834" i="26"/>
  <c r="J835" i="26"/>
  <c r="K835" i="26"/>
  <c r="K59" i="30"/>
  <c r="L59" i="30"/>
  <c r="K60" i="30"/>
  <c r="L60" i="30"/>
  <c r="K61" i="30"/>
  <c r="L61" i="30"/>
  <c r="K62" i="30"/>
  <c r="L62" i="30"/>
  <c r="J576" i="26"/>
  <c r="K576" i="26"/>
  <c r="J577" i="26"/>
  <c r="K577" i="26"/>
  <c r="J578" i="26"/>
  <c r="K578" i="26"/>
  <c r="J579" i="26"/>
  <c r="K579" i="26"/>
  <c r="J700" i="26"/>
  <c r="K700" i="26"/>
  <c r="J701" i="26"/>
  <c r="K701" i="26"/>
  <c r="J702" i="26"/>
  <c r="K702" i="26"/>
  <c r="J703" i="26"/>
  <c r="K703" i="26"/>
  <c r="K632" i="30"/>
  <c r="L632" i="30"/>
  <c r="J764" i="26"/>
  <c r="K764" i="26"/>
  <c r="K1715" i="28"/>
  <c r="L1715" i="28"/>
  <c r="K1716" i="28"/>
  <c r="L1716" i="28"/>
  <c r="K1717" i="28"/>
  <c r="L1717" i="28"/>
  <c r="K1718" i="28"/>
  <c r="L1718" i="28"/>
  <c r="K1587" i="28"/>
  <c r="L1587" i="28"/>
  <c r="K1588" i="28"/>
  <c r="L1588" i="28"/>
  <c r="K1589" i="28"/>
  <c r="L1589" i="28"/>
  <c r="K1590" i="28"/>
  <c r="L1590" i="28"/>
  <c r="U245" i="24"/>
  <c r="U71" i="24"/>
  <c r="J2036" i="26"/>
  <c r="K2036" i="26"/>
  <c r="J2037" i="26"/>
  <c r="K2037" i="26"/>
  <c r="J2038" i="26"/>
  <c r="K2038" i="26"/>
  <c r="J2039" i="26"/>
  <c r="K2039" i="26"/>
  <c r="J1970" i="26"/>
  <c r="K1970" i="26"/>
  <c r="J1971" i="26"/>
  <c r="K1971" i="26"/>
  <c r="J1972" i="26"/>
  <c r="K1972" i="26"/>
  <c r="J1973" i="26"/>
  <c r="K1973" i="26"/>
  <c r="K1340" i="28"/>
  <c r="L1340" i="28"/>
  <c r="K1341" i="28"/>
  <c r="L1341" i="28"/>
  <c r="K1342" i="28"/>
  <c r="L1342" i="28"/>
  <c r="K1343" i="28"/>
  <c r="L1343" i="28"/>
  <c r="K1011" i="30"/>
  <c r="L1011" i="30"/>
  <c r="K1012" i="30"/>
  <c r="L1012" i="30"/>
  <c r="K1013" i="30"/>
  <c r="L1013" i="30"/>
  <c r="K1014" i="30"/>
  <c r="L1014" i="30"/>
  <c r="U149" i="24"/>
  <c r="G187" i="24"/>
  <c r="J1425" i="26"/>
  <c r="K1425" i="26"/>
  <c r="J1426" i="26"/>
  <c r="K1426" i="26"/>
  <c r="J1427" i="26"/>
  <c r="K1427" i="26"/>
  <c r="J1428" i="26"/>
  <c r="K1428" i="26"/>
  <c r="K979" i="30"/>
  <c r="L979" i="30"/>
  <c r="K980" i="30"/>
  <c r="L980" i="30"/>
  <c r="K981" i="30"/>
  <c r="L981" i="30"/>
  <c r="K982" i="30"/>
  <c r="L982" i="30"/>
  <c r="J380" i="26"/>
  <c r="K380" i="26"/>
  <c r="J2227" i="26"/>
  <c r="K2227" i="26"/>
  <c r="J2228" i="26"/>
  <c r="K2228" i="26"/>
  <c r="J2229" i="26"/>
  <c r="K2229" i="26"/>
  <c r="J2230" i="26"/>
  <c r="K2230" i="26"/>
  <c r="K364" i="28"/>
  <c r="K1085" i="30"/>
  <c r="L1085" i="30"/>
  <c r="K1086" i="30"/>
  <c r="L1086" i="30"/>
  <c r="K1087" i="30"/>
  <c r="L1087" i="30"/>
  <c r="K1088" i="30"/>
  <c r="L1088" i="30"/>
  <c r="U186" i="24"/>
  <c r="J554" i="26"/>
  <c r="K554" i="26"/>
  <c r="J555" i="26"/>
  <c r="K555" i="26"/>
  <c r="J556" i="26"/>
  <c r="K556" i="26"/>
  <c r="J557" i="26"/>
  <c r="K557" i="26"/>
  <c r="J684" i="26"/>
  <c r="K684" i="26"/>
  <c r="J685" i="26"/>
  <c r="K685" i="26"/>
  <c r="J686" i="26"/>
  <c r="K686" i="26"/>
  <c r="J780" i="26"/>
  <c r="K780" i="26"/>
  <c r="J124" i="26"/>
  <c r="K124" i="26"/>
  <c r="J125" i="26"/>
  <c r="K125" i="26"/>
  <c r="J126" i="26"/>
  <c r="K126" i="26"/>
  <c r="J127" i="26"/>
  <c r="K127" i="26"/>
  <c r="J1503" i="26"/>
  <c r="K1503" i="26"/>
  <c r="J1504" i="26"/>
  <c r="K1504" i="26"/>
  <c r="J1505" i="26"/>
  <c r="K1505" i="26"/>
  <c r="J1506" i="26"/>
  <c r="K1506" i="26"/>
  <c r="J1898" i="26"/>
  <c r="K1898" i="26"/>
  <c r="K4" i="26"/>
  <c r="J5" i="26"/>
  <c r="J510" i="26"/>
  <c r="K510" i="26"/>
  <c r="J814" i="26"/>
  <c r="K814" i="26"/>
  <c r="J2177" i="26"/>
  <c r="K2177" i="26"/>
  <c r="J2631" i="26"/>
  <c r="K2631" i="26"/>
  <c r="J2632" i="26"/>
  <c r="K2632" i="26"/>
  <c r="J2633" i="26"/>
  <c r="K2633" i="26"/>
  <c r="J2634" i="26"/>
  <c r="K2634" i="26"/>
  <c r="J225" i="26"/>
  <c r="K225" i="26"/>
  <c r="J226" i="26"/>
  <c r="K226" i="26"/>
  <c r="J227" i="26"/>
  <c r="K227" i="26"/>
  <c r="J228" i="26"/>
  <c r="J1408" i="26"/>
  <c r="K1408" i="26"/>
  <c r="J1409" i="26"/>
  <c r="K1409" i="26"/>
  <c r="J1410" i="26"/>
  <c r="K1410" i="26"/>
  <c r="J1411" i="26"/>
  <c r="K1411" i="26"/>
  <c r="K1914" i="28"/>
  <c r="L1914" i="28"/>
  <c r="K1915" i="28"/>
  <c r="L1915" i="28"/>
  <c r="K1916" i="28"/>
  <c r="L1916" i="28"/>
  <c r="K1917" i="28"/>
  <c r="J1206" i="26"/>
  <c r="K1206" i="26"/>
  <c r="J1207" i="26"/>
  <c r="K1207" i="26"/>
  <c r="J1208" i="26"/>
  <c r="K1208" i="26"/>
  <c r="J1209" i="26"/>
  <c r="K1209" i="26"/>
  <c r="J2019" i="26"/>
  <c r="K2019" i="26"/>
  <c r="J2020" i="26"/>
  <c r="K2020" i="26"/>
  <c r="J2021" i="26"/>
  <c r="K2021" i="26"/>
  <c r="J2022" i="26"/>
  <c r="K2022" i="26"/>
  <c r="K1731" i="28"/>
  <c r="L1731" i="28"/>
  <c r="G210" i="24"/>
  <c r="K812" i="30"/>
  <c r="L812" i="30"/>
  <c r="K813" i="30"/>
  <c r="L813" i="30"/>
  <c r="K814" i="30"/>
  <c r="L814" i="30"/>
  <c r="K815" i="30"/>
  <c r="L815" i="30"/>
  <c r="L693" i="30"/>
  <c r="K694" i="30"/>
  <c r="L694" i="30"/>
  <c r="G291" i="24"/>
  <c r="K1698" i="28"/>
  <c r="L1698" i="28"/>
  <c r="K1699" i="28"/>
  <c r="L1699" i="28"/>
  <c r="K1700" i="28"/>
  <c r="L1700" i="28"/>
  <c r="K1701" i="28"/>
  <c r="L1701" i="28"/>
  <c r="G67" i="24"/>
  <c r="K37" i="30"/>
  <c r="L37" i="30"/>
  <c r="K38" i="30"/>
  <c r="L38" i="30"/>
  <c r="K39" i="30"/>
  <c r="L39" i="30"/>
  <c r="K40" i="30"/>
  <c r="L40" i="30"/>
  <c r="K32" i="28"/>
  <c r="L32" i="28"/>
  <c r="K33" i="28"/>
  <c r="L33" i="28"/>
  <c r="K34" i="28"/>
  <c r="L34" i="28"/>
  <c r="K35" i="28"/>
  <c r="L35" i="28"/>
  <c r="K95" i="26"/>
  <c r="J96" i="26"/>
  <c r="K96" i="26"/>
  <c r="J99" i="26"/>
  <c r="K99" i="26"/>
  <c r="J100" i="26"/>
  <c r="J2569" i="26"/>
  <c r="K2569" i="26"/>
  <c r="J2570" i="26"/>
  <c r="K2570" i="26"/>
  <c r="J2571" i="26"/>
  <c r="K2571" i="26"/>
  <c r="J2711" i="26"/>
  <c r="K2711" i="26"/>
  <c r="J2712" i="26"/>
  <c r="K2712" i="26"/>
  <c r="J2713" i="26"/>
  <c r="K2713" i="26"/>
  <c r="J2714" i="26"/>
  <c r="K2714" i="26"/>
  <c r="J1330" i="26"/>
  <c r="K1330" i="26"/>
  <c r="J1331" i="26"/>
  <c r="K1331" i="26"/>
  <c r="J1332" i="26"/>
  <c r="K1332" i="26"/>
  <c r="J1333" i="26"/>
  <c r="K1333" i="26"/>
  <c r="J2663" i="26"/>
  <c r="K2663" i="26"/>
  <c r="K30" i="30"/>
  <c r="L30" i="30"/>
  <c r="K31" i="30"/>
  <c r="L31" i="30"/>
  <c r="K34" i="30"/>
  <c r="L34" i="30"/>
  <c r="K35" i="30"/>
  <c r="K52" i="30"/>
  <c r="J13" i="26"/>
  <c r="K25" i="26"/>
  <c r="J25" i="26"/>
  <c r="K1603" i="28"/>
  <c r="L1603" i="28"/>
  <c r="K286" i="30"/>
  <c r="L286" i="30"/>
  <c r="K686" i="28"/>
  <c r="L686" i="28"/>
  <c r="K1060" i="30"/>
  <c r="L1060" i="30"/>
  <c r="K1061" i="30"/>
  <c r="K1058" i="30"/>
  <c r="L1058" i="30"/>
  <c r="K1059" i="30"/>
  <c r="L1059" i="30"/>
  <c r="J102" i="26"/>
  <c r="K102" i="26"/>
  <c r="J103" i="26"/>
  <c r="K103" i="26"/>
  <c r="J104" i="26"/>
  <c r="K104" i="26"/>
  <c r="J105" i="26"/>
  <c r="K105" i="26"/>
  <c r="K829" i="28"/>
  <c r="L829" i="28"/>
  <c r="K830" i="28"/>
  <c r="L830" i="28"/>
  <c r="K831" i="28"/>
  <c r="L831" i="28"/>
  <c r="K832" i="28"/>
  <c r="L832" i="28"/>
  <c r="K833" i="28"/>
  <c r="L833" i="28"/>
  <c r="L857" i="30"/>
  <c r="K858" i="30"/>
  <c r="L858" i="30"/>
  <c r="J667" i="26"/>
  <c r="K667" i="26"/>
  <c r="J668" i="26"/>
  <c r="K668" i="26"/>
  <c r="J669" i="26"/>
  <c r="K669" i="26"/>
  <c r="J670" i="26"/>
  <c r="K670" i="26"/>
  <c r="K155" i="28"/>
  <c r="L155" i="28"/>
  <c r="K156" i="28"/>
  <c r="L156" i="28"/>
  <c r="K157" i="28"/>
  <c r="L157" i="28"/>
  <c r="K158" i="28"/>
  <c r="L158" i="28"/>
  <c r="K159" i="28"/>
  <c r="L159" i="28"/>
  <c r="K700" i="30"/>
  <c r="L700" i="30"/>
  <c r="K701" i="30"/>
  <c r="L701" i="30"/>
  <c r="K702" i="30"/>
  <c r="L702" i="30"/>
  <c r="K703" i="30"/>
  <c r="L703" i="30"/>
  <c r="J140" i="26"/>
  <c r="K140" i="26"/>
  <c r="K239" i="28"/>
  <c r="L239" i="28"/>
  <c r="K240" i="28"/>
  <c r="L240" i="28"/>
  <c r="K241" i="28"/>
  <c r="L241" i="28"/>
  <c r="K242" i="28"/>
  <c r="L242" i="28"/>
  <c r="J2082" i="26"/>
  <c r="K2082" i="26"/>
  <c r="J2083" i="26"/>
  <c r="K2083" i="26"/>
  <c r="J2084" i="26"/>
  <c r="K2084" i="26"/>
  <c r="J2085" i="26"/>
  <c r="K2085" i="26"/>
  <c r="J1773" i="26"/>
  <c r="K1773" i="26"/>
  <c r="J1774" i="26"/>
  <c r="K1774" i="26"/>
  <c r="J1775" i="26"/>
  <c r="K1775" i="26"/>
  <c r="J1776" i="26"/>
  <c r="K1776" i="26"/>
  <c r="J9" i="26"/>
  <c r="K21" i="26"/>
  <c r="J22" i="26"/>
  <c r="K22" i="26"/>
  <c r="L325" i="28"/>
  <c r="K326" i="28"/>
  <c r="L326" i="28"/>
  <c r="K325" i="28"/>
  <c r="L609" i="28"/>
  <c r="K610" i="28"/>
  <c r="L610" i="28"/>
  <c r="K611" i="28"/>
  <c r="L611" i="28"/>
  <c r="K612" i="28"/>
  <c r="L612" i="28"/>
  <c r="K609" i="28"/>
  <c r="K83" i="28"/>
  <c r="L83" i="28"/>
  <c r="K84" i="28"/>
  <c r="L84" i="28"/>
  <c r="K85" i="28"/>
  <c r="L85" i="28"/>
  <c r="K86" i="28"/>
  <c r="L86" i="28"/>
  <c r="K371" i="28"/>
  <c r="L371" i="28"/>
  <c r="K372" i="28"/>
  <c r="L372" i="28"/>
  <c r="K373" i="28"/>
  <c r="L373" i="28"/>
  <c r="K374" i="28"/>
  <c r="L374" i="28"/>
  <c r="K495" i="28"/>
  <c r="L495" i="28"/>
  <c r="K1317" i="28"/>
  <c r="L1317" i="28"/>
  <c r="G302" i="24"/>
  <c r="J156" i="26"/>
  <c r="K156" i="26"/>
  <c r="J1820" i="26"/>
  <c r="K1820" i="26"/>
  <c r="K349" i="28"/>
  <c r="L349" i="28"/>
  <c r="K350" i="28"/>
  <c r="L350" i="28"/>
  <c r="K351" i="28"/>
  <c r="L351" i="28"/>
  <c r="K352" i="28"/>
  <c r="L352" i="28"/>
  <c r="K200" i="28"/>
  <c r="L200" i="28"/>
  <c r="K201" i="28"/>
  <c r="L201" i="28"/>
  <c r="K202" i="28"/>
  <c r="L202" i="28"/>
  <c r="K203" i="28"/>
  <c r="L203" i="28"/>
  <c r="J2131" i="26"/>
  <c r="K2131" i="26"/>
  <c r="J2132" i="26"/>
  <c r="K2132" i="26"/>
  <c r="J2133" i="26"/>
  <c r="K2133" i="26"/>
  <c r="J2134" i="26"/>
  <c r="K2134" i="26"/>
  <c r="J10" i="26"/>
  <c r="K670" i="28"/>
  <c r="L670" i="28"/>
  <c r="K671" i="28"/>
  <c r="L671" i="28"/>
  <c r="K672" i="28"/>
  <c r="L672" i="28"/>
  <c r="K673" i="28"/>
  <c r="L673" i="28"/>
  <c r="K669" i="28"/>
  <c r="L669" i="28"/>
  <c r="K171" i="28"/>
  <c r="L171" i="28"/>
  <c r="K172" i="28"/>
  <c r="L172" i="28"/>
  <c r="K574" i="30"/>
  <c r="L574" i="30"/>
  <c r="K575" i="30"/>
  <c r="L575" i="30"/>
  <c r="L438" i="28"/>
  <c r="K439" i="28"/>
  <c r="L439" i="28"/>
  <c r="K1863" i="28"/>
  <c r="L1863" i="28"/>
  <c r="K1864" i="28"/>
  <c r="L1864" i="28"/>
  <c r="K1865" i="28"/>
  <c r="L1865" i="28"/>
  <c r="K1866" i="28"/>
  <c r="L1866" i="28"/>
  <c r="K1862" i="28"/>
  <c r="L1862" i="28"/>
  <c r="J488" i="26"/>
  <c r="K488" i="26"/>
  <c r="J194" i="26"/>
  <c r="K194" i="26"/>
  <c r="J195" i="26"/>
  <c r="K195" i="26"/>
  <c r="J196" i="26"/>
  <c r="K196" i="26"/>
  <c r="J1803" i="26"/>
  <c r="K1803" i="26"/>
  <c r="J2099" i="26"/>
  <c r="K2099" i="26"/>
  <c r="J2100" i="26"/>
  <c r="K2100" i="26"/>
  <c r="J2101" i="26"/>
  <c r="K2101" i="26"/>
  <c r="K1879" i="28"/>
  <c r="L1879" i="28"/>
  <c r="K1880" i="28"/>
  <c r="L1880" i="28"/>
  <c r="K1881" i="28"/>
  <c r="L1881" i="28"/>
  <c r="K1882" i="28"/>
  <c r="L1882" i="28"/>
  <c r="K1883" i="28"/>
  <c r="L1883" i="28"/>
  <c r="K1554" i="28"/>
  <c r="L1554" i="28"/>
  <c r="K1896" i="28"/>
  <c r="L1896" i="28"/>
  <c r="K807" i="30"/>
  <c r="L807" i="30"/>
  <c r="K808" i="30"/>
  <c r="L808" i="30"/>
  <c r="K809" i="30"/>
  <c r="L809" i="30"/>
  <c r="K810" i="30"/>
  <c r="K648" i="28"/>
  <c r="L648" i="28"/>
  <c r="K649" i="28"/>
  <c r="L649" i="28"/>
  <c r="K650" i="28"/>
  <c r="L650" i="28"/>
  <c r="K651" i="28"/>
  <c r="K2172" i="28"/>
  <c r="L2172" i="28"/>
  <c r="K2173" i="28"/>
  <c r="L2173" i="28"/>
  <c r="K2174" i="28"/>
  <c r="L2174" i="28"/>
  <c r="K2175" i="28"/>
  <c r="L2175" i="28"/>
  <c r="K2176" i="28"/>
  <c r="L2176" i="28"/>
  <c r="K1450" i="28"/>
  <c r="L1450" i="28"/>
  <c r="K1451" i="28"/>
  <c r="L1451" i="28"/>
  <c r="K1452" i="28"/>
  <c r="L1452" i="28"/>
  <c r="K1453" i="28"/>
  <c r="L1453" i="28"/>
  <c r="K1449" i="28"/>
  <c r="L1449" i="28"/>
  <c r="K462" i="28"/>
  <c r="L462" i="28"/>
  <c r="K463" i="28"/>
  <c r="L463" i="28"/>
  <c r="K464" i="28"/>
  <c r="L464" i="28"/>
  <c r="K465" i="28"/>
  <c r="L465" i="28"/>
  <c r="K461" i="28"/>
  <c r="L461" i="28"/>
  <c r="K293" i="28"/>
  <c r="L293" i="28"/>
  <c r="K294" i="28"/>
  <c r="L294" i="28"/>
  <c r="K295" i="28"/>
  <c r="L295" i="28"/>
  <c r="K296" i="28"/>
  <c r="L296" i="28"/>
  <c r="K74" i="26"/>
  <c r="J75" i="26"/>
  <c r="K75" i="26"/>
  <c r="J76" i="26"/>
  <c r="K76" i="26"/>
  <c r="J77" i="26"/>
  <c r="K77" i="26"/>
  <c r="J2585" i="26"/>
  <c r="K2585" i="26"/>
  <c r="J2586" i="26"/>
  <c r="K2586" i="26"/>
  <c r="J2587" i="26"/>
  <c r="K2587" i="26"/>
  <c r="J2831" i="26"/>
  <c r="K2831" i="26"/>
  <c r="J1628" i="26"/>
  <c r="K1628" i="26"/>
  <c r="J1629" i="26"/>
  <c r="K1629" i="26"/>
  <c r="J1630" i="26"/>
  <c r="K1630" i="26"/>
  <c r="J1631" i="26"/>
  <c r="K1631" i="26"/>
  <c r="G104" i="24"/>
  <c r="U2" i="24"/>
  <c r="G68" i="24"/>
  <c r="G101" i="24"/>
  <c r="G303" i="24"/>
  <c r="U305" i="24"/>
  <c r="G288" i="24"/>
  <c r="G57" i="24"/>
  <c r="G115" i="24"/>
  <c r="G182" i="24"/>
  <c r="G13" i="24"/>
  <c r="U204" i="24"/>
  <c r="J78" i="26"/>
  <c r="K78" i="26"/>
  <c r="J79" i="26"/>
  <c r="L500" i="30"/>
  <c r="K501" i="30"/>
  <c r="L501" i="30"/>
  <c r="K502" i="30"/>
  <c r="L502" i="30"/>
  <c r="K503" i="30"/>
  <c r="L503" i="30"/>
  <c r="K500" i="30"/>
  <c r="G110" i="24"/>
  <c r="U289" i="24"/>
  <c r="G145" i="24"/>
  <c r="U70" i="24"/>
  <c r="J1916" i="26"/>
  <c r="K1916" i="26"/>
  <c r="J1917" i="26"/>
  <c r="K1917" i="26"/>
  <c r="J1918" i="26"/>
  <c r="K1918" i="26"/>
  <c r="J1919" i="26"/>
  <c r="K1919" i="26"/>
  <c r="K877" i="28"/>
  <c r="L877" i="28"/>
  <c r="K878" i="28"/>
  <c r="L878" i="28"/>
  <c r="K881" i="28"/>
  <c r="L881" i="28"/>
  <c r="K882" i="28"/>
  <c r="K265" i="30"/>
  <c r="L265" i="30"/>
  <c r="K266" i="30"/>
  <c r="L266" i="30"/>
  <c r="K267" i="30"/>
  <c r="L267" i="30"/>
  <c r="K268" i="30"/>
  <c r="G90" i="24"/>
  <c r="G106" i="24"/>
  <c r="J1838" i="26"/>
  <c r="K1838" i="26"/>
  <c r="J1839" i="26"/>
  <c r="K1839" i="26"/>
  <c r="J1840" i="26"/>
  <c r="K1840" i="26"/>
  <c r="J1841" i="26"/>
  <c r="K1841" i="26"/>
  <c r="K923" i="30"/>
  <c r="L923" i="30"/>
  <c r="K924" i="30"/>
  <c r="L924" i="30"/>
  <c r="K925" i="30"/>
  <c r="L925" i="30"/>
  <c r="K926" i="30"/>
  <c r="L926" i="30"/>
  <c r="J1347" i="26"/>
  <c r="K1347" i="26"/>
  <c r="J1348" i="26"/>
  <c r="K1348" i="26"/>
  <c r="J1349" i="26"/>
  <c r="K1349" i="26"/>
  <c r="J1350" i="26"/>
  <c r="K1350" i="26"/>
  <c r="G109" i="24"/>
  <c r="J732" i="26"/>
  <c r="K732" i="26"/>
  <c r="J733" i="26"/>
  <c r="K733" i="26"/>
  <c r="J734" i="26"/>
  <c r="K734" i="26"/>
  <c r="J735" i="26"/>
  <c r="K735" i="26"/>
  <c r="K1268" i="28"/>
  <c r="L1268" i="28"/>
  <c r="K366" i="28"/>
  <c r="L366" i="28"/>
  <c r="K367" i="28"/>
  <c r="L367" i="28"/>
  <c r="K2141" i="28"/>
  <c r="L2141" i="28"/>
  <c r="K2142" i="28"/>
  <c r="L2142" i="28"/>
  <c r="K2143" i="28"/>
  <c r="L2143" i="28"/>
  <c r="K2144" i="28"/>
  <c r="L2144" i="28"/>
  <c r="K263" i="30"/>
  <c r="K507" i="30"/>
  <c r="L507" i="30"/>
  <c r="K508" i="30"/>
  <c r="L508" i="30"/>
  <c r="K509" i="30"/>
  <c r="L509" i="30"/>
  <c r="K510" i="30"/>
  <c r="L510" i="30"/>
  <c r="J2209" i="26"/>
  <c r="K2209" i="26"/>
  <c r="J1240" i="26"/>
  <c r="K1240" i="26"/>
  <c r="J1241" i="26"/>
  <c r="K1241" i="26"/>
  <c r="J1242" i="26"/>
  <c r="K1242" i="26"/>
  <c r="J1243" i="26"/>
  <c r="K1243" i="26"/>
  <c r="K616" i="28"/>
  <c r="L616" i="28"/>
  <c r="K617" i="28"/>
  <c r="L617" i="28"/>
  <c r="K618" i="28"/>
  <c r="L618" i="28"/>
  <c r="K619" i="28"/>
  <c r="L619" i="28"/>
  <c r="J2115" i="26"/>
  <c r="K2115" i="26"/>
  <c r="J2116" i="26"/>
  <c r="K2116" i="26"/>
  <c r="J2117" i="26"/>
  <c r="K2117" i="26"/>
  <c r="K1082" i="28"/>
  <c r="L1082" i="28"/>
  <c r="K1384" i="28"/>
  <c r="L1384" i="28"/>
  <c r="K1385" i="28"/>
  <c r="L1385" i="28"/>
  <c r="K1386" i="28"/>
  <c r="L1386" i="28"/>
  <c r="K1387" i="28"/>
  <c r="L1387" i="28"/>
  <c r="K562" i="28"/>
  <c r="L562" i="28"/>
  <c r="K563" i="28"/>
  <c r="L563" i="28"/>
  <c r="K564" i="28"/>
  <c r="L564" i="28"/>
  <c r="K565" i="28"/>
  <c r="L565" i="28"/>
  <c r="J80" i="26"/>
  <c r="K80" i="26"/>
  <c r="K324" i="30"/>
  <c r="L324" i="30"/>
  <c r="K325" i="30"/>
  <c r="L325" i="30"/>
  <c r="K326" i="30"/>
  <c r="L326" i="30"/>
  <c r="K327" i="30"/>
  <c r="L327" i="30"/>
  <c r="J1223" i="26"/>
  <c r="K1223" i="26"/>
  <c r="J1224" i="26"/>
  <c r="K1224" i="26"/>
  <c r="J1225" i="26"/>
  <c r="K1225" i="26"/>
  <c r="J1226" i="26"/>
  <c r="K1226" i="26"/>
  <c r="K545" i="28"/>
  <c r="L545" i="28"/>
  <c r="K546" i="28"/>
  <c r="L546" i="28"/>
  <c r="K547" i="28"/>
  <c r="L547" i="28"/>
  <c r="K548" i="28"/>
  <c r="L548" i="28"/>
  <c r="K357" i="30"/>
  <c r="L357" i="30"/>
  <c r="U205" i="24"/>
  <c r="K1498" i="28"/>
  <c r="L1498" i="28"/>
  <c r="G11" i="24"/>
  <c r="K593" i="28"/>
  <c r="L593" i="28"/>
  <c r="K1144" i="28"/>
  <c r="L1144" i="28"/>
  <c r="K15" i="28"/>
  <c r="L15" i="28"/>
  <c r="K16" i="28"/>
  <c r="L16" i="28"/>
  <c r="K17" i="28"/>
  <c r="L17" i="28"/>
  <c r="K18" i="28"/>
  <c r="L18" i="28"/>
  <c r="J1487" i="26"/>
  <c r="K1487" i="26"/>
  <c r="J1488" i="26"/>
  <c r="K1488" i="26"/>
  <c r="J1489" i="26"/>
  <c r="K1489" i="26"/>
  <c r="K861" i="28"/>
  <c r="L861" i="28"/>
  <c r="J173" i="26"/>
  <c r="K173" i="26"/>
  <c r="J174" i="26"/>
  <c r="K174" i="26"/>
  <c r="J175" i="26"/>
  <c r="K175" i="26"/>
  <c r="G304" i="24"/>
  <c r="L916" i="30"/>
  <c r="K917" i="30"/>
  <c r="L917" i="30"/>
  <c r="K918" i="30"/>
  <c r="L918" i="30"/>
  <c r="K919" i="30"/>
  <c r="L919" i="30"/>
  <c r="L74" i="30"/>
  <c r="K75" i="30"/>
  <c r="L75" i="30"/>
  <c r="K78" i="30"/>
  <c r="L78" i="30"/>
  <c r="K79" i="30"/>
  <c r="K134" i="28"/>
  <c r="L134" i="28"/>
  <c r="K135" i="28"/>
  <c r="L135" i="28"/>
  <c r="K136" i="28"/>
  <c r="L136" i="28"/>
  <c r="K137" i="28"/>
  <c r="L137" i="28"/>
  <c r="J525" i="26"/>
  <c r="K525" i="26"/>
  <c r="J526" i="26"/>
  <c r="K526" i="26"/>
  <c r="J527" i="26"/>
  <c r="K527" i="26"/>
  <c r="J528" i="26"/>
  <c r="K528" i="26"/>
  <c r="K190" i="30"/>
  <c r="L190" i="30"/>
  <c r="K191" i="30"/>
  <c r="L191" i="30"/>
  <c r="K13" i="26"/>
  <c r="J14" i="26"/>
  <c r="K445" i="28"/>
  <c r="L445" i="28"/>
  <c r="K446" i="28"/>
  <c r="L446" i="28"/>
  <c r="K447" i="28"/>
  <c r="L447" i="28"/>
  <c r="K448" i="28"/>
  <c r="L448" i="28"/>
  <c r="J33" i="26"/>
  <c r="K33" i="26"/>
  <c r="J34" i="26"/>
  <c r="J32" i="26"/>
  <c r="K44" i="26"/>
  <c r="J45" i="26"/>
  <c r="K45" i="26"/>
  <c r="K1548" i="28"/>
  <c r="L1548" i="28"/>
  <c r="K1549" i="28"/>
  <c r="L1549" i="28"/>
  <c r="K1550" i="28"/>
  <c r="L1550" i="28"/>
  <c r="K1551" i="28"/>
  <c r="L1551" i="28"/>
  <c r="K269" i="28"/>
  <c r="L269" i="28"/>
  <c r="K270" i="28"/>
  <c r="L270" i="28"/>
  <c r="K271" i="28"/>
  <c r="L271" i="28"/>
  <c r="K272" i="28"/>
  <c r="L272" i="28"/>
  <c r="J187" i="26"/>
  <c r="K187" i="26"/>
  <c r="J188" i="26"/>
  <c r="K188" i="26"/>
  <c r="J191" i="26"/>
  <c r="K191" i="26"/>
  <c r="J192" i="26"/>
  <c r="J374" i="26"/>
  <c r="K374" i="26"/>
  <c r="J375" i="26"/>
  <c r="K375" i="26"/>
  <c r="J378" i="26"/>
  <c r="K378" i="26"/>
  <c r="J379" i="26"/>
  <c r="L1809" i="28"/>
  <c r="K1810" i="28"/>
  <c r="L1810" i="28"/>
  <c r="K1809" i="28"/>
  <c r="K197" i="28"/>
  <c r="L197" i="28"/>
  <c r="K198" i="28"/>
  <c r="K195" i="28"/>
  <c r="L195" i="28"/>
  <c r="K196" i="28"/>
  <c r="L196" i="28"/>
  <c r="K1355" i="28"/>
  <c r="L1355" i="28"/>
  <c r="K1356" i="28"/>
  <c r="L1356" i="28"/>
  <c r="K1357" i="28"/>
  <c r="L1357" i="28"/>
  <c r="K1358" i="28"/>
  <c r="L1358" i="28"/>
  <c r="K879" i="30"/>
  <c r="L879" i="30"/>
  <c r="K880" i="30"/>
  <c r="L880" i="30"/>
  <c r="K881" i="30"/>
  <c r="L881" i="30"/>
  <c r="K882" i="30"/>
  <c r="L882" i="30"/>
  <c r="J2474" i="26"/>
  <c r="K2474" i="26"/>
  <c r="J797" i="26"/>
  <c r="K797" i="26"/>
  <c r="K1377" i="28"/>
  <c r="K331" i="28"/>
  <c r="L331" i="28"/>
  <c r="J2349" i="26"/>
  <c r="K2349" i="26"/>
  <c r="K752" i="28"/>
  <c r="L752" i="28"/>
  <c r="L626" i="30"/>
  <c r="K627" i="30"/>
  <c r="L627" i="30"/>
  <c r="K630" i="30"/>
  <c r="L630" i="30"/>
  <c r="K631" i="30"/>
  <c r="G290" i="24"/>
  <c r="K522" i="30"/>
  <c r="K117" i="26"/>
  <c r="J118" i="26"/>
  <c r="K118" i="26"/>
  <c r="J119" i="26"/>
  <c r="K119" i="26"/>
  <c r="J120" i="26"/>
  <c r="K120" i="26"/>
  <c r="G190" i="24"/>
  <c r="G206" i="24"/>
  <c r="G12" i="24"/>
  <c r="K653" i="28"/>
  <c r="L653" i="28"/>
  <c r="K654" i="28"/>
  <c r="L654" i="28"/>
  <c r="K655" i="28"/>
  <c r="L655" i="28"/>
  <c r="K656" i="28"/>
  <c r="L656" i="28"/>
  <c r="G292" i="24"/>
  <c r="G287" i="24"/>
  <c r="K1433" i="28"/>
  <c r="L1433" i="28"/>
  <c r="K1434" i="28"/>
  <c r="L1434" i="28"/>
  <c r="K1435" i="28"/>
  <c r="L1435" i="28"/>
  <c r="K1436" i="28"/>
  <c r="L1436" i="28"/>
  <c r="L317" i="30"/>
  <c r="K318" i="30"/>
  <c r="L318" i="30"/>
  <c r="K321" i="30"/>
  <c r="L321" i="30"/>
  <c r="K322" i="30"/>
  <c r="L215" i="28"/>
  <c r="K216" i="28"/>
  <c r="L216" i="28"/>
  <c r="K219" i="28"/>
  <c r="L219" i="28"/>
  <c r="K220" i="28"/>
  <c r="K940" i="30"/>
  <c r="L940" i="30"/>
  <c r="K941" i="30"/>
  <c r="L941" i="30"/>
  <c r="U293" i="24"/>
  <c r="U112" i="24"/>
  <c r="J456" i="26"/>
  <c r="K456" i="26"/>
  <c r="G243" i="24"/>
  <c r="K524" i="30"/>
  <c r="L524" i="30"/>
  <c r="K525" i="30"/>
  <c r="L525" i="30"/>
  <c r="K193" i="28"/>
  <c r="K504" i="30"/>
  <c r="L504" i="30"/>
  <c r="K505" i="30"/>
  <c r="U301" i="24"/>
  <c r="K529" i="30"/>
  <c r="L529" i="30"/>
  <c r="K530" i="30"/>
  <c r="L530" i="30"/>
  <c r="K531" i="30"/>
  <c r="L531" i="30"/>
  <c r="K532" i="30"/>
  <c r="L532" i="30"/>
  <c r="K1635" i="28"/>
  <c r="L1635" i="28"/>
  <c r="K646" i="28"/>
  <c r="J359" i="26"/>
  <c r="K359" i="26"/>
  <c r="K1749" i="28"/>
  <c r="L1749" i="28"/>
  <c r="K1750" i="28"/>
  <c r="L1750" i="28"/>
  <c r="K1751" i="28"/>
  <c r="L1751" i="28"/>
  <c r="K1752" i="28"/>
  <c r="L1752" i="28"/>
  <c r="K961" i="30"/>
  <c r="L961" i="30"/>
  <c r="J2491" i="26"/>
  <c r="K2491" i="26"/>
  <c r="K1361" i="28"/>
  <c r="L1361" i="28"/>
  <c r="J37" i="26"/>
  <c r="K37" i="26"/>
  <c r="J36" i="26"/>
  <c r="K2468" i="26"/>
  <c r="J2469" i="26"/>
  <c r="K2469" i="26"/>
  <c r="J2472" i="26"/>
  <c r="K2472" i="26"/>
  <c r="J2473" i="26"/>
  <c r="J2468" i="26"/>
  <c r="U22" i="24"/>
  <c r="K327" i="28"/>
  <c r="L327" i="28"/>
  <c r="K328" i="28"/>
  <c r="L328" i="28"/>
  <c r="K329" i="28"/>
  <c r="L329" i="28"/>
  <c r="K330" i="28"/>
  <c r="K5" i="26"/>
  <c r="J6" i="26"/>
  <c r="K17" i="26"/>
  <c r="J17" i="26"/>
  <c r="K29" i="26"/>
  <c r="J30" i="26"/>
  <c r="K1381" i="28"/>
  <c r="L1381" i="28"/>
  <c r="K1382" i="28"/>
  <c r="K1379" i="28"/>
  <c r="L1379" i="28"/>
  <c r="K1380" i="28"/>
  <c r="L1380" i="28"/>
  <c r="K32" i="30"/>
  <c r="L32" i="30"/>
  <c r="K33" i="30"/>
  <c r="L33" i="30"/>
  <c r="K576" i="30"/>
  <c r="L576" i="30"/>
  <c r="K577" i="30"/>
  <c r="L577" i="30"/>
  <c r="K578" i="30"/>
  <c r="L578" i="30"/>
  <c r="K579" i="30"/>
  <c r="K861" i="30"/>
  <c r="L861" i="30"/>
  <c r="K862" i="30"/>
  <c r="K859" i="30"/>
  <c r="L859" i="30"/>
  <c r="K860" i="30"/>
  <c r="L860" i="30"/>
  <c r="K173" i="28"/>
  <c r="L173" i="28"/>
  <c r="K174" i="28"/>
  <c r="L174" i="28"/>
  <c r="K175" i="28"/>
  <c r="L175" i="28"/>
  <c r="K176" i="28"/>
  <c r="K9" i="26"/>
  <c r="K1337" i="28"/>
  <c r="L1337" i="28"/>
  <c r="K1338" i="28"/>
  <c r="G66" i="24"/>
  <c r="U66" i="24"/>
  <c r="K375" i="30"/>
  <c r="L375" i="30"/>
  <c r="K376" i="30"/>
  <c r="L376" i="30"/>
  <c r="K377" i="30"/>
  <c r="L377" i="30"/>
  <c r="K378" i="30"/>
  <c r="K1082" i="30"/>
  <c r="L1082" i="30"/>
  <c r="K1083" i="30"/>
  <c r="K1080" i="30"/>
  <c r="L1080" i="30"/>
  <c r="K1081" i="30"/>
  <c r="L1081" i="30"/>
  <c r="J97" i="26"/>
  <c r="K97" i="26"/>
  <c r="J98" i="26"/>
  <c r="K98" i="26"/>
  <c r="K56" i="30"/>
  <c r="L56" i="30"/>
  <c r="K57" i="30"/>
  <c r="K54" i="30"/>
  <c r="L54" i="30"/>
  <c r="K55" i="30"/>
  <c r="L55" i="30"/>
  <c r="K442" i="28"/>
  <c r="L442" i="28"/>
  <c r="K443" i="28"/>
  <c r="K440" i="28"/>
  <c r="L440" i="28"/>
  <c r="K441" i="28"/>
  <c r="L441" i="28"/>
  <c r="J21" i="26"/>
  <c r="K695" i="30"/>
  <c r="L695" i="30"/>
  <c r="K696" i="30"/>
  <c r="L696" i="30"/>
  <c r="K697" i="30"/>
  <c r="L697" i="30"/>
  <c r="K698" i="30"/>
  <c r="K613" i="28"/>
  <c r="L613" i="28"/>
  <c r="K614" i="28"/>
  <c r="K151" i="28"/>
  <c r="L151" i="28"/>
  <c r="K152" i="28"/>
  <c r="L152" i="28"/>
  <c r="K153" i="28"/>
  <c r="L153" i="28"/>
  <c r="K154" i="28"/>
  <c r="G111" i="24"/>
  <c r="U111" i="24"/>
  <c r="U183" i="24"/>
  <c r="G183" i="24"/>
  <c r="J506" i="26"/>
  <c r="K506" i="26"/>
  <c r="J507" i="26"/>
  <c r="K507" i="26"/>
  <c r="J508" i="26"/>
  <c r="K508" i="26"/>
  <c r="J509" i="26"/>
  <c r="J569" i="26"/>
  <c r="K569" i="26"/>
  <c r="J570" i="26"/>
  <c r="K570" i="26"/>
  <c r="J547" i="26"/>
  <c r="K547" i="26"/>
  <c r="J548" i="26"/>
  <c r="K548" i="26"/>
  <c r="U59" i="24"/>
  <c r="G59" i="24"/>
  <c r="J1946" i="26"/>
  <c r="K1946" i="26"/>
  <c r="J1947" i="26"/>
  <c r="K1947" i="26"/>
  <c r="Z240" i="32"/>
  <c r="AA240" i="32" s="1"/>
  <c r="AB240" i="32" s="1"/>
  <c r="X240" i="32" s="1"/>
  <c r="Z215" i="32"/>
  <c r="AA215" i="32" s="1"/>
  <c r="AB215" i="32" s="1"/>
  <c r="X215" i="32" s="1"/>
  <c r="Z278" i="32"/>
  <c r="AA278" i="32" s="1"/>
  <c r="AB278" i="32" s="1"/>
  <c r="X278" i="32" s="1"/>
  <c r="J44" i="26"/>
  <c r="J189" i="26"/>
  <c r="K189" i="26"/>
  <c r="J190" i="26"/>
  <c r="K190" i="26"/>
  <c r="K217" i="28"/>
  <c r="L217" i="28"/>
  <c r="K218" i="28"/>
  <c r="L218" i="28"/>
  <c r="K76" i="30"/>
  <c r="L76" i="30"/>
  <c r="K77" i="30"/>
  <c r="L77" i="30"/>
  <c r="J121" i="26"/>
  <c r="K121" i="26"/>
  <c r="J122" i="26"/>
  <c r="K879" i="28"/>
  <c r="L879" i="28"/>
  <c r="K880" i="28"/>
  <c r="L880" i="28"/>
  <c r="K319" i="30"/>
  <c r="L319" i="30"/>
  <c r="K320" i="30"/>
  <c r="L320" i="30"/>
  <c r="K1552" i="28"/>
  <c r="L1552" i="28"/>
  <c r="K1553" i="28"/>
  <c r="K273" i="28"/>
  <c r="L273" i="28"/>
  <c r="K274" i="28"/>
  <c r="K883" i="30"/>
  <c r="L883" i="30"/>
  <c r="K884" i="30"/>
  <c r="J529" i="26"/>
  <c r="K529" i="26"/>
  <c r="J530" i="26"/>
  <c r="K1359" i="28"/>
  <c r="L1359" i="28"/>
  <c r="K1360" i="28"/>
  <c r="K920" i="30"/>
  <c r="L920" i="30"/>
  <c r="K921" i="30"/>
  <c r="K26" i="26"/>
  <c r="J26" i="26"/>
  <c r="K38" i="26"/>
  <c r="K14" i="26"/>
  <c r="J15" i="26"/>
  <c r="J376" i="26"/>
  <c r="K376" i="26"/>
  <c r="J377" i="26"/>
  <c r="K377" i="26"/>
  <c r="K1811" i="28"/>
  <c r="L1811" i="28"/>
  <c r="K1812" i="28"/>
  <c r="L1812" i="28"/>
  <c r="K1813" i="28"/>
  <c r="L1813" i="28"/>
  <c r="K1814" i="28"/>
  <c r="J29" i="26"/>
  <c r="K628" i="30"/>
  <c r="L628" i="30"/>
  <c r="K629" i="30"/>
  <c r="L629" i="30"/>
  <c r="J2470" i="26"/>
  <c r="K2470" i="26"/>
  <c r="J2471" i="26"/>
  <c r="K2471" i="26"/>
  <c r="K46" i="26"/>
  <c r="J46" i="26"/>
  <c r="K34" i="26"/>
  <c r="J35" i="26"/>
  <c r="K6" i="26"/>
  <c r="K18" i="26"/>
  <c r="J18" i="26"/>
  <c r="J1948" i="26"/>
  <c r="K1948" i="26"/>
  <c r="J1949" i="26"/>
  <c r="K1949" i="26"/>
  <c r="J1950" i="26"/>
  <c r="K1950" i="26"/>
  <c r="J1951" i="26"/>
  <c r="J549" i="26"/>
  <c r="K549" i="26"/>
  <c r="J550" i="26"/>
  <c r="K550" i="26"/>
  <c r="J551" i="26"/>
  <c r="K551" i="26"/>
  <c r="J552" i="26"/>
  <c r="J571" i="26"/>
  <c r="K571" i="26"/>
  <c r="J572" i="26"/>
  <c r="K572" i="26"/>
  <c r="J573" i="26"/>
  <c r="K573" i="26"/>
  <c r="J574" i="26"/>
  <c r="K30" i="26"/>
  <c r="K42" i="26"/>
  <c r="J42" i="26"/>
  <c r="K27" i="26"/>
  <c r="J27" i="26"/>
  <c r="K15" i="26"/>
  <c r="J38" i="26"/>
  <c r="J39" i="26"/>
  <c r="K39" i="26"/>
  <c r="J40" i="26"/>
  <c r="K40" i="26"/>
  <c r="J41" i="26"/>
  <c r="K41" i="26"/>
  <c r="K47" i="26"/>
  <c r="J47" i="26"/>
  <c r="K35" i="26"/>
  <c r="Z202" i="32" l="1"/>
  <c r="AA202" i="32" s="1"/>
  <c r="AB202" i="32" s="1"/>
  <c r="X202" i="32" s="1"/>
  <c r="Z211" i="32"/>
  <c r="AA211" i="32" s="1"/>
  <c r="AB211" i="32" s="1"/>
  <c r="X211" i="32" s="1"/>
  <c r="Z270" i="32"/>
  <c r="AA270" i="32" s="1"/>
  <c r="AB270" i="32" s="1"/>
  <c r="X270" i="32" s="1"/>
  <c r="Z254" i="32"/>
  <c r="AA254" i="32" s="1"/>
  <c r="AB254" i="32" s="1"/>
  <c r="X254" i="32" s="1"/>
  <c r="Z280" i="32"/>
  <c r="AA280" i="32" s="1"/>
  <c r="AB280" i="32" s="1"/>
  <c r="X280" i="32" s="1"/>
  <c r="Z195" i="32"/>
  <c r="AA195" i="32" s="1"/>
  <c r="AB195" i="32" s="1"/>
  <c r="X195" i="32" s="1"/>
  <c r="Z246" i="32"/>
  <c r="AA246" i="32" s="1"/>
  <c r="AB246" i="32" s="1"/>
  <c r="X246" i="32" s="1"/>
  <c r="Z282" i="32"/>
  <c r="AA282" i="32" s="1"/>
  <c r="AB282" i="32" s="1"/>
  <c r="X282" i="32" s="1"/>
  <c r="Z241" i="32"/>
  <c r="AA241" i="32" s="1"/>
  <c r="AB241" i="32" s="1"/>
  <c r="X241" i="32" s="1"/>
  <c r="Z249" i="32"/>
  <c r="AA249" i="32" s="1"/>
  <c r="AB249" i="32" s="1"/>
  <c r="X249" i="32" s="1"/>
  <c r="Z219" i="32"/>
  <c r="AA219" i="32" s="1"/>
  <c r="AB219" i="32" s="1"/>
  <c r="X219" i="32" s="1"/>
  <c r="Z255" i="32"/>
  <c r="AA255" i="32" s="1"/>
  <c r="AB255" i="32" s="1"/>
  <c r="X255" i="32" s="1"/>
  <c r="Z206" i="32"/>
  <c r="AA206" i="32" s="1"/>
  <c r="AB206" i="32" s="1"/>
  <c r="X206" i="32" s="1"/>
  <c r="Z231" i="32"/>
  <c r="AA231" i="32" s="1"/>
  <c r="AB231" i="32" s="1"/>
  <c r="X231" i="32" s="1"/>
  <c r="Z234" i="32"/>
  <c r="AA234" i="32" s="1"/>
  <c r="AB234" i="32" s="1"/>
  <c r="X234" i="32" s="1"/>
  <c r="Z221" i="32"/>
  <c r="AA221" i="32" s="1"/>
  <c r="AB221" i="32" s="1"/>
  <c r="X221" i="32" s="1"/>
  <c r="Z247" i="32"/>
  <c r="AA247" i="32" s="1"/>
  <c r="AB247" i="32" s="1"/>
  <c r="X247" i="32" s="1"/>
  <c r="Z256" i="32"/>
  <c r="AA256" i="32" s="1"/>
  <c r="AB256" i="32" s="1"/>
  <c r="X256" i="32" s="1"/>
  <c r="Z226" i="32"/>
  <c r="AA226" i="32" s="1"/>
  <c r="AB226" i="32" s="1"/>
  <c r="X226" i="32" s="1"/>
  <c r="Z242" i="32"/>
  <c r="AA242" i="32" s="1"/>
  <c r="AB242" i="32" s="1"/>
  <c r="X242" i="32" s="1"/>
  <c r="Z216" i="32"/>
  <c r="AA216" i="32" s="1"/>
  <c r="AB216" i="32" s="1"/>
  <c r="X216" i="32" s="1"/>
  <c r="Z212" i="32"/>
  <c r="AA212" i="32" s="1"/>
  <c r="AB212" i="32" s="1"/>
  <c r="X212" i="32" s="1"/>
  <c r="Z204" i="32"/>
  <c r="AA204" i="32" s="1"/>
  <c r="AB204" i="32" s="1"/>
  <c r="X204" i="32" s="1"/>
  <c r="Z271" i="32"/>
  <c r="AA271" i="32" s="1"/>
  <c r="AB271" i="32" s="1"/>
  <c r="X271" i="32" s="1"/>
  <c r="Z222" i="32"/>
  <c r="AA222" i="32" s="1"/>
  <c r="AB222" i="32" s="1"/>
  <c r="X222" i="32" s="1"/>
  <c r="Z257" i="32"/>
  <c r="AA257" i="32" s="1"/>
  <c r="AB257" i="32" s="1"/>
  <c r="X257" i="32" s="1"/>
  <c r="Z267" i="32"/>
  <c r="AA267" i="32" s="1"/>
  <c r="AB267" i="32" s="1"/>
  <c r="X267" i="32" s="1"/>
  <c r="Z203" i="32"/>
  <c r="AA203" i="32" s="1"/>
  <c r="AB203" i="32" s="1"/>
  <c r="X203" i="32" s="1"/>
  <c r="Z233" i="32"/>
  <c r="AA233" i="32" s="1"/>
  <c r="AB233" i="32" s="1"/>
  <c r="X233" i="32" s="1"/>
  <c r="Z274" i="32"/>
  <c r="AA274" i="32" s="1"/>
  <c r="AB274" i="32" s="1"/>
  <c r="X274" i="32" s="1"/>
  <c r="Z225" i="32"/>
  <c r="AA225" i="32" s="1"/>
  <c r="AB225" i="32" s="1"/>
  <c r="X225" i="32" s="1"/>
  <c r="Z248" i="32"/>
  <c r="AA248" i="32" s="1"/>
  <c r="AB248" i="32" s="1"/>
  <c r="X248" i="32" s="1"/>
  <c r="Z276" i="32"/>
  <c r="AA276" i="32" s="1"/>
  <c r="AB276" i="32" s="1"/>
  <c r="X276" i="32" s="1"/>
  <c r="Z209" i="32"/>
  <c r="AA209" i="32" s="1"/>
  <c r="AB209" i="32" s="1"/>
  <c r="X209" i="32" s="1"/>
  <c r="Z264" i="32"/>
  <c r="AA264" i="32" s="1"/>
  <c r="AB264" i="32" s="1"/>
  <c r="X264" i="32" s="1"/>
  <c r="Z277" i="32"/>
  <c r="AA277" i="32" s="1"/>
  <c r="AB277" i="32" s="1"/>
  <c r="X277" i="32" s="1"/>
  <c r="Z263" i="32"/>
  <c r="AA263" i="32" s="1"/>
  <c r="AB263" i="32" s="1"/>
  <c r="X263" i="32" s="1"/>
  <c r="Z273" i="32"/>
  <c r="AA273" i="32" s="1"/>
  <c r="AB273" i="32" s="1"/>
  <c r="X273" i="32" s="1"/>
  <c r="Z230" i="32"/>
  <c r="AA230" i="32" s="1"/>
  <c r="AB230" i="32" s="1"/>
  <c r="X230" i="32" s="1"/>
  <c r="Z237" i="32"/>
  <c r="AA237" i="32" s="1"/>
  <c r="AB237" i="32" s="1"/>
  <c r="X237" i="32" s="1"/>
  <c r="Z285" i="32"/>
  <c r="AA285" i="32" s="1"/>
  <c r="AB285" i="32" s="1"/>
  <c r="X285" i="32" s="1"/>
  <c r="Z201" i="32"/>
  <c r="AA201" i="32" s="1"/>
  <c r="AB201" i="32" s="1"/>
  <c r="X201" i="32" s="1"/>
  <c r="Z279" i="32"/>
  <c r="AA279" i="32" s="1"/>
  <c r="AB279" i="32" s="1"/>
  <c r="X279" i="32" s="1"/>
  <c r="Z207" i="32"/>
  <c r="AA207" i="32" s="1"/>
  <c r="AB207" i="32" s="1"/>
  <c r="X207" i="32" s="1"/>
  <c r="Z223" i="32"/>
  <c r="AA223" i="32" s="1"/>
  <c r="AB223" i="32" s="1"/>
  <c r="X223" i="32" s="1"/>
  <c r="Z220" i="32"/>
  <c r="AA220" i="32" s="1"/>
  <c r="AB220" i="32" s="1"/>
  <c r="X220" i="32" s="1"/>
  <c r="Z214" i="32"/>
  <c r="AA214" i="32" s="1"/>
  <c r="AB214" i="32" s="1"/>
  <c r="X214" i="32" s="1"/>
  <c r="Z228" i="32"/>
  <c r="AA228" i="32" s="1"/>
  <c r="AB228" i="32" s="1"/>
  <c r="X228" i="32" s="1"/>
  <c r="Z275" i="32"/>
  <c r="AA275" i="32" s="1"/>
  <c r="AB275" i="32" s="1"/>
  <c r="X275" i="32" s="1"/>
  <c r="Z205" i="32"/>
  <c r="AA205" i="32" s="1"/>
  <c r="AB205" i="32" s="1"/>
  <c r="X205" i="32" s="1"/>
  <c r="Z260" i="32"/>
  <c r="AA260" i="32" s="1"/>
  <c r="AB260" i="32" s="1"/>
  <c r="X260" i="32" s="1"/>
  <c r="Z245" i="32"/>
  <c r="AA245" i="32" s="1"/>
  <c r="AB245" i="32" s="1"/>
  <c r="X245" i="32" s="1"/>
  <c r="Z251" i="32"/>
  <c r="AA251" i="32" s="1"/>
  <c r="AB251" i="32" s="1"/>
  <c r="X251" i="32" s="1"/>
  <c r="Z210" i="32"/>
  <c r="AA210" i="32" s="1"/>
  <c r="AB210" i="32" s="1"/>
  <c r="X210" i="32" s="1"/>
  <c r="Z232" i="32"/>
  <c r="AA232" i="32" s="1"/>
  <c r="AB232" i="32" s="1"/>
  <c r="X232" i="32" s="1"/>
  <c r="Z197" i="32"/>
  <c r="AA197" i="32" s="1"/>
  <c r="AB197" i="32" s="1"/>
  <c r="X197" i="32" s="1"/>
  <c r="Z218" i="32"/>
  <c r="AA218" i="32" s="1"/>
  <c r="AB218" i="32" s="1"/>
  <c r="X218" i="32" s="1"/>
  <c r="Z284" i="32"/>
  <c r="AA284" i="32" s="1"/>
  <c r="AB284" i="32" s="1"/>
  <c r="X284" i="32" s="1"/>
  <c r="Z239" i="32"/>
  <c r="AA239" i="32" s="1"/>
  <c r="AB239" i="32" s="1"/>
  <c r="X239" i="32" s="1"/>
  <c r="Z236" i="32"/>
  <c r="AA236" i="32" s="1"/>
  <c r="AB236" i="32" s="1"/>
  <c r="X236" i="32" s="1"/>
  <c r="Z229" i="32"/>
  <c r="AA229" i="32" s="1"/>
  <c r="AB229" i="32" s="1"/>
  <c r="X229" i="32" s="1"/>
  <c r="Z250" i="32"/>
  <c r="AA250" i="32" s="1"/>
  <c r="AB250" i="32" s="1"/>
  <c r="X250" i="32" s="1"/>
  <c r="Z269" i="32"/>
  <c r="AA269" i="32" s="1"/>
  <c r="AB269" i="32" s="1"/>
  <c r="X269" i="32" s="1"/>
  <c r="Z227" i="32"/>
  <c r="AA227" i="32" s="1"/>
  <c r="AB227" i="32" s="1"/>
  <c r="X227" i="32" s="1"/>
  <c r="Z262" i="32"/>
  <c r="AA262" i="32" s="1"/>
  <c r="AB262" i="32" s="1"/>
  <c r="X262" i="32" s="1"/>
  <c r="Z217" i="32"/>
  <c r="AA217" i="32" s="1"/>
  <c r="AB217" i="32" s="1"/>
  <c r="X217" i="32" s="1"/>
  <c r="Z198" i="32"/>
  <c r="AA198" i="32" s="1"/>
  <c r="AB198" i="32" s="1"/>
  <c r="X198" i="32" s="1"/>
  <c r="Z252" i="32"/>
  <c r="AA252" i="32" s="1"/>
  <c r="AB252" i="32" s="1"/>
  <c r="X252" i="32" s="1"/>
  <c r="Z258" i="32"/>
  <c r="AA258" i="32" s="1"/>
  <c r="AB258" i="32" s="1"/>
  <c r="X258" i="32" s="1"/>
  <c r="Z266" i="32"/>
  <c r="AA266" i="32" s="1"/>
  <c r="AB266" i="32" s="1"/>
  <c r="X266" i="32" s="1"/>
  <c r="Z224" i="32"/>
  <c r="AA224" i="32" s="1"/>
  <c r="AB224" i="32" s="1"/>
  <c r="X224" i="32" s="1"/>
  <c r="Z253" i="32"/>
  <c r="AA253" i="32" s="1"/>
  <c r="AB253" i="32" s="1"/>
  <c r="X253" i="32" s="1"/>
  <c r="Z281" i="32"/>
  <c r="AA281" i="32" s="1"/>
  <c r="AB281" i="32" s="1"/>
  <c r="X281" i="32" s="1"/>
  <c r="Z243" i="32"/>
  <c r="AA243" i="32" s="1"/>
  <c r="AB243" i="32" s="1"/>
  <c r="X243" i="32" s="1"/>
  <c r="Z272" i="32"/>
  <c r="AA272" i="32" s="1"/>
  <c r="AB272" i="32" s="1"/>
  <c r="X272" i="32" s="1"/>
  <c r="Z244" i="32"/>
  <c r="AA244" i="32" s="1"/>
  <c r="AB244" i="32" s="1"/>
  <c r="X244" i="32" s="1"/>
  <c r="Z238" i="32"/>
  <c r="AA238" i="32" s="1"/>
  <c r="AB238" i="32" s="1"/>
  <c r="X238" i="32" s="1"/>
  <c r="Z235" i="32"/>
  <c r="AA235" i="32" s="1"/>
  <c r="AB235" i="32" s="1"/>
  <c r="X235" i="32" s="1"/>
  <c r="Z283" i="32"/>
  <c r="AA283" i="32" s="1"/>
  <c r="AB283" i="32" s="1"/>
  <c r="X283" i="32" s="1"/>
  <c r="Z200" i="32"/>
  <c r="AA200" i="32" s="1"/>
  <c r="AB200" i="32" s="1"/>
  <c r="X200" i="32" s="1"/>
  <c r="Z196" i="32"/>
  <c r="AA196" i="32" s="1"/>
  <c r="AB196" i="32" s="1"/>
  <c r="X196" i="32" s="1"/>
  <c r="Z259" i="32"/>
  <c r="AA259" i="32" s="1"/>
  <c r="AB259" i="32" s="1"/>
  <c r="X259" i="32" s="1"/>
  <c r="Z213" i="32"/>
  <c r="AA213" i="32" s="1"/>
  <c r="AB213" i="32" s="1"/>
  <c r="X213" i="32" s="1"/>
  <c r="Z199" i="32"/>
  <c r="AA199" i="32" s="1"/>
  <c r="AB199" i="32" s="1"/>
  <c r="X199" i="32" s="1"/>
  <c r="Z261" i="32"/>
  <c r="AA261" i="32" s="1"/>
  <c r="AB261" i="32" s="1"/>
  <c r="X261" i="32" s="1"/>
  <c r="Z208" i="32"/>
  <c r="AA208" i="32" s="1"/>
  <c r="AB208" i="32" s="1"/>
  <c r="X208" i="32" s="1"/>
  <c r="Z265" i="32"/>
  <c r="AA265" i="32" s="1"/>
  <c r="AB265" i="32" s="1"/>
  <c r="X265" i="32" s="1"/>
  <c r="Z268" i="32"/>
  <c r="AA268" i="32" s="1"/>
  <c r="AB268" i="32" s="1"/>
  <c r="X268" i="32" s="1"/>
  <c r="AE584" i="21"/>
  <c r="AF584" i="21" s="1"/>
  <c r="AG584" i="21" s="1"/>
  <c r="AC584" i="21" s="1"/>
  <c r="U203" i="21"/>
  <c r="Y587" i="21"/>
  <c r="Z587" i="21" s="1"/>
  <c r="AA587" i="21" s="1"/>
  <c r="W587" i="21" s="1"/>
  <c r="Y586" i="21"/>
  <c r="Z586" i="21" s="1"/>
  <c r="AA586" i="21" s="1"/>
  <c r="W586" i="21" s="1"/>
  <c r="AE583" i="21"/>
  <c r="AF583" i="21" s="1"/>
  <c r="AG583" i="21" s="1"/>
  <c r="AC583" i="21" s="1"/>
  <c r="AE585" i="21"/>
  <c r="AF585" i="21" s="1"/>
  <c r="AG585" i="21" s="1"/>
  <c r="AC585" i="21" s="1"/>
  <c r="AE191" i="33"/>
  <c r="AF191" i="33" s="1"/>
  <c r="AG191" i="33" s="1"/>
  <c r="AC191" i="33" s="1"/>
  <c r="AE185" i="33"/>
  <c r="AF185" i="33" s="1"/>
  <c r="AG185" i="33" s="1"/>
  <c r="AC185" i="33" s="1"/>
  <c r="AE187" i="33"/>
  <c r="AF187" i="33" s="1"/>
  <c r="AG187" i="33" s="1"/>
  <c r="AC187" i="33" s="1"/>
  <c r="AE176" i="33"/>
  <c r="AF176" i="33" s="1"/>
  <c r="AG176" i="33" s="1"/>
  <c r="AC176" i="33" s="1"/>
  <c r="AE175" i="33"/>
  <c r="AF175" i="33" s="1"/>
  <c r="AG175" i="33" s="1"/>
  <c r="AC175" i="33" s="1"/>
  <c r="AE179" i="33"/>
  <c r="AF179" i="33" s="1"/>
  <c r="AG179" i="33" s="1"/>
  <c r="AC179" i="33" s="1"/>
  <c r="AE193" i="33"/>
  <c r="AF193" i="33" s="1"/>
  <c r="AG193" i="33" s="1"/>
  <c r="AC193" i="33" s="1"/>
  <c r="AE192" i="33"/>
  <c r="AF192" i="33" s="1"/>
  <c r="AG192" i="33" s="1"/>
  <c r="AC192" i="33" s="1"/>
  <c r="AE184" i="33"/>
  <c r="AF184" i="33" s="1"/>
  <c r="AG184" i="33" s="1"/>
  <c r="AC184" i="33" s="1"/>
  <c r="AE181" i="33"/>
  <c r="AF181" i="33" s="1"/>
  <c r="AG181" i="33" s="1"/>
  <c r="AC181" i="33" s="1"/>
  <c r="AE189" i="33"/>
  <c r="AF189" i="33" s="1"/>
  <c r="AG189" i="33" s="1"/>
  <c r="AC189" i="33" s="1"/>
  <c r="AE188" i="33"/>
  <c r="AF188" i="33" s="1"/>
  <c r="AG188" i="33" s="1"/>
  <c r="AC188" i="33" s="1"/>
  <c r="AE182" i="33"/>
  <c r="AF182" i="33" s="1"/>
  <c r="AG182" i="33" s="1"/>
  <c r="AC182" i="33" s="1"/>
  <c r="AE180" i="33"/>
  <c r="AF180" i="33" s="1"/>
  <c r="AG180" i="33" s="1"/>
  <c r="AC180" i="33" s="1"/>
  <c r="AE195" i="33"/>
  <c r="AF195" i="33" s="1"/>
  <c r="AG195" i="33" s="1"/>
  <c r="AC195" i="33" s="1"/>
  <c r="AE183" i="33"/>
  <c r="AF183" i="33" s="1"/>
  <c r="AG183" i="33" s="1"/>
  <c r="AC183" i="33" s="1"/>
  <c r="AE190" i="33"/>
  <c r="AF190" i="33" s="1"/>
  <c r="AG190" i="33" s="1"/>
  <c r="AC190" i="33" s="1"/>
  <c r="AE186" i="33"/>
  <c r="AF186" i="33" s="1"/>
  <c r="AG186" i="33" s="1"/>
  <c r="AC186" i="33" s="1"/>
  <c r="AE174" i="33"/>
  <c r="AF174" i="33" s="1"/>
  <c r="AG174" i="33" s="1"/>
  <c r="AC174" i="33" s="1"/>
  <c r="AE178" i="33"/>
  <c r="AF178" i="33" s="1"/>
  <c r="AG178" i="33" s="1"/>
  <c r="AC178" i="33" s="1"/>
  <c r="AE194" i="33"/>
  <c r="AF194" i="33" s="1"/>
  <c r="AG194" i="33" s="1"/>
  <c r="AC194" i="33" s="1"/>
  <c r="AE177" i="33"/>
  <c r="AF177" i="33" s="1"/>
  <c r="AG177" i="33" s="1"/>
  <c r="AC177" i="33" s="1"/>
  <c r="C103" i="22"/>
  <c r="C25" i="22"/>
  <c r="C89" i="22"/>
  <c r="C9" i="22"/>
  <c r="C10" i="22"/>
  <c r="C11" i="22"/>
  <c r="C91" i="22"/>
  <c r="C82" i="22"/>
  <c r="C12" i="22"/>
  <c r="C18" i="22"/>
  <c r="C58" i="22"/>
  <c r="C70" i="22"/>
  <c r="C87" i="22"/>
  <c r="C56" i="22"/>
  <c r="C83" i="22"/>
  <c r="C72" i="22"/>
  <c r="C53" i="22"/>
  <c r="C15" i="22"/>
  <c r="C64" i="22"/>
  <c r="C27" i="22"/>
  <c r="C20" i="22"/>
  <c r="C28" i="22"/>
  <c r="C88" i="22"/>
  <c r="C67" i="22"/>
  <c r="C22" i="22"/>
  <c r="C95" i="22"/>
  <c r="C52" i="22"/>
  <c r="C43" i="22"/>
  <c r="C14" i="22"/>
  <c r="C100" i="22"/>
  <c r="C62" i="22"/>
  <c r="C71" i="22"/>
  <c r="C84" i="22"/>
  <c r="C65" i="22"/>
  <c r="C16" i="22"/>
  <c r="C98" i="22"/>
  <c r="C31" i="22"/>
  <c r="C47" i="22"/>
  <c r="C13" i="22"/>
  <c r="C80" i="22"/>
  <c r="C63" i="22"/>
  <c r="C81" i="22"/>
  <c r="C86" i="22"/>
  <c r="C55" i="22"/>
  <c r="C97" i="22"/>
  <c r="C90" i="22"/>
  <c r="C57" i="22"/>
  <c r="C44" i="22"/>
  <c r="C102" i="22"/>
  <c r="C93" i="22"/>
  <c r="C29" i="22"/>
  <c r="C69" i="22"/>
  <c r="C46" i="22"/>
  <c r="C30" i="22"/>
  <c r="C59" i="22"/>
  <c r="C66" i="22"/>
  <c r="C17" i="22"/>
  <c r="C23" i="22"/>
  <c r="C4" i="22"/>
  <c r="C54" i="22"/>
  <c r="C5" i="22"/>
  <c r="C96" i="22"/>
  <c r="C61" i="22"/>
  <c r="C41" i="22"/>
  <c r="C26" i="22"/>
  <c r="C32" i="22"/>
  <c r="C34" i="22"/>
  <c r="C48" i="22"/>
  <c r="C3" i="22"/>
  <c r="C49" i="22"/>
  <c r="C33" i="22"/>
  <c r="C42" i="22"/>
  <c r="C60" i="22"/>
  <c r="C92" i="22"/>
  <c r="C19" i="22"/>
  <c r="C21" i="22"/>
  <c r="C68" i="22"/>
  <c r="C45" i="22"/>
  <c r="C7" i="22"/>
  <c r="C8" i="22"/>
  <c r="C50" i="22"/>
  <c r="C85" i="22"/>
  <c r="C51" i="22"/>
  <c r="C99" i="22"/>
  <c r="C101" i="22"/>
  <c r="C94" i="22"/>
  <c r="C24" i="22"/>
  <c r="C6" i="22"/>
  <c r="C6" i="15"/>
  <c r="B6" i="15"/>
  <c r="B18" i="15"/>
  <c r="B13" i="15"/>
  <c r="AH355" i="40"/>
  <c r="AI355" i="40" s="1"/>
  <c r="AJ355" i="40" s="1"/>
  <c r="AF355" i="40" s="1"/>
  <c r="AH356" i="40"/>
  <c r="AI356" i="40" s="1"/>
  <c r="AJ356" i="40" s="1"/>
  <c r="AF356" i="40" s="1"/>
  <c r="AH178" i="40"/>
  <c r="AI178" i="40" s="1"/>
  <c r="AJ178" i="40" s="1"/>
  <c r="AF178" i="40" s="1"/>
  <c r="AH134" i="40"/>
  <c r="AH207" i="40"/>
  <c r="AI207" i="40" s="1"/>
  <c r="AJ207" i="40" s="1"/>
  <c r="AF207" i="40" s="1"/>
  <c r="AH206" i="40"/>
  <c r="AI206" i="40" s="1"/>
  <c r="AJ206" i="40" s="1"/>
  <c r="AF206" i="40" s="1"/>
  <c r="AH210" i="40"/>
  <c r="AI210" i="40" s="1"/>
  <c r="AJ210" i="40" s="1"/>
  <c r="AF210" i="40" s="1"/>
  <c r="AH209" i="40"/>
  <c r="AI209" i="40" s="1"/>
  <c r="AJ209" i="40" s="1"/>
  <c r="AF209" i="40" s="1"/>
  <c r="AH243" i="40"/>
  <c r="AI243" i="40" s="1"/>
  <c r="AJ243" i="40" s="1"/>
  <c r="AF243" i="40" s="1"/>
  <c r="AH223" i="40"/>
  <c r="AI223" i="40" s="1"/>
  <c r="AJ223" i="40" s="1"/>
  <c r="AF223" i="40" s="1"/>
  <c r="AH228" i="40"/>
  <c r="AI228" i="40" s="1"/>
  <c r="AJ228" i="40" s="1"/>
  <c r="AF228" i="40" s="1"/>
  <c r="AH229" i="40"/>
  <c r="AI229" i="40" s="1"/>
  <c r="AJ229" i="40" s="1"/>
  <c r="AF229" i="40" s="1"/>
  <c r="AH233" i="40"/>
  <c r="AI233" i="40" s="1"/>
  <c r="AJ233" i="40" s="1"/>
  <c r="AF233" i="40" s="1"/>
  <c r="AH232" i="40"/>
  <c r="AI232" i="40" s="1"/>
  <c r="AJ232" i="40" s="1"/>
  <c r="AF232" i="40" s="1"/>
  <c r="AH94" i="40"/>
  <c r="AI94" i="40" s="1"/>
  <c r="AJ94" i="40" s="1"/>
  <c r="AF94" i="40" s="1"/>
  <c r="AH121" i="40"/>
  <c r="AI121" i="40" s="1"/>
  <c r="AJ121" i="40" s="1"/>
  <c r="AF121" i="40" s="1"/>
  <c r="P3" i="22"/>
  <c r="M43" i="22"/>
  <c r="H101" i="22"/>
  <c r="J28" i="22"/>
  <c r="O88" i="22"/>
  <c r="J50" i="22"/>
  <c r="L32" i="22"/>
  <c r="O81" i="22"/>
  <c r="O26" i="22"/>
  <c r="G67" i="22"/>
  <c r="P23" i="22"/>
  <c r="M13" i="22"/>
  <c r="O12" i="22"/>
  <c r="J103" i="22"/>
  <c r="Q56" i="22"/>
  <c r="E56" i="22"/>
  <c r="E4" i="22"/>
  <c r="Q4" i="22"/>
  <c r="F64" i="22"/>
  <c r="H17" i="22"/>
  <c r="Q58" i="22"/>
  <c r="E58" i="22"/>
  <c r="N102" i="22"/>
  <c r="H29" i="22"/>
  <c r="K29" i="22"/>
  <c r="M80" i="22"/>
  <c r="N13" i="22"/>
  <c r="H18" i="22"/>
  <c r="N53" i="22"/>
  <c r="Q15" i="22"/>
  <c r="E15" i="22"/>
  <c r="L80" i="22"/>
  <c r="K94" i="22"/>
  <c r="L34" i="22"/>
  <c r="P34" i="22"/>
  <c r="J84" i="22"/>
  <c r="P93" i="22"/>
  <c r="F69" i="22"/>
  <c r="N17" i="22"/>
  <c r="Q60" i="22"/>
  <c r="E60" i="22"/>
  <c r="I43" i="22"/>
  <c r="M66" i="22"/>
  <c r="I4" i="22"/>
  <c r="L94" i="22"/>
  <c r="J90" i="22"/>
  <c r="F86" i="22"/>
  <c r="N48" i="22"/>
  <c r="F70" i="22"/>
  <c r="J31" i="22"/>
  <c r="K64" i="22"/>
  <c r="N22" i="22"/>
  <c r="K7" i="22"/>
  <c r="I16" i="22"/>
  <c r="P50" i="22"/>
  <c r="M9" i="22"/>
  <c r="M29" i="22"/>
  <c r="Q88" i="22"/>
  <c r="E88" i="22"/>
  <c r="M41" i="22"/>
  <c r="N32" i="22"/>
  <c r="J5" i="22"/>
  <c r="M19" i="22"/>
  <c r="H33" i="22"/>
  <c r="P46" i="22"/>
  <c r="N65" i="22"/>
  <c r="K42" i="22"/>
  <c r="K16" i="22"/>
  <c r="J12" i="22"/>
  <c r="L24" i="22"/>
  <c r="J29" i="22"/>
  <c r="N42" i="22"/>
  <c r="K61" i="22"/>
  <c r="N96" i="22"/>
  <c r="K66" i="22"/>
  <c r="N24" i="22"/>
  <c r="I29" i="22"/>
  <c r="P41" i="22"/>
  <c r="M20" i="22"/>
  <c r="N68" i="22"/>
  <c r="L98" i="22"/>
  <c r="Q26" i="22"/>
  <c r="E26" i="22"/>
  <c r="M68" i="22"/>
  <c r="N66" i="22"/>
  <c r="J34" i="22"/>
  <c r="L57" i="22"/>
  <c r="H7" i="22"/>
  <c r="P71" i="22"/>
  <c r="N23" i="22"/>
  <c r="I14" i="22"/>
  <c r="L18" i="22"/>
  <c r="L28" i="22"/>
  <c r="P26" i="22"/>
  <c r="I47" i="22"/>
  <c r="F93" i="22"/>
  <c r="K23" i="22"/>
  <c r="P32" i="22"/>
  <c r="F43" i="22"/>
  <c r="K97" i="22"/>
  <c r="F91" i="22"/>
  <c r="G94" i="22"/>
  <c r="J19" i="22"/>
  <c r="I25" i="22"/>
  <c r="P55" i="22"/>
  <c r="O99" i="22"/>
  <c r="H60" i="22"/>
  <c r="H28" i="22"/>
  <c r="N20" i="22"/>
  <c r="G45" i="22"/>
  <c r="N99" i="22"/>
  <c r="F62" i="22"/>
  <c r="N54" i="22"/>
  <c r="Q92" i="22"/>
  <c r="E92" i="22"/>
  <c r="M30" i="22"/>
  <c r="I68" i="22"/>
  <c r="P19" i="22"/>
  <c r="H42" i="22"/>
  <c r="H97" i="22"/>
  <c r="L50" i="22"/>
  <c r="P44" i="22"/>
  <c r="G27" i="22"/>
  <c r="O70" i="22"/>
  <c r="I28" i="22"/>
  <c r="I7" i="22"/>
  <c r="O71" i="22"/>
  <c r="G101" i="22"/>
  <c r="F10" i="22"/>
  <c r="N97" i="22"/>
  <c r="J91" i="22"/>
  <c r="F92" i="22"/>
  <c r="L6" i="22"/>
  <c r="P66" i="22"/>
  <c r="J43" i="22"/>
  <c r="G98" i="22"/>
  <c r="F97" i="22"/>
  <c r="F82" i="22"/>
  <c r="P98" i="22"/>
  <c r="G44" i="22"/>
  <c r="K6" i="22"/>
  <c r="M3" i="22"/>
  <c r="G83" i="22"/>
  <c r="P18" i="22"/>
  <c r="O48" i="22"/>
  <c r="F25" i="22"/>
  <c r="G72" i="22"/>
  <c r="H22" i="22"/>
  <c r="G19" i="22"/>
  <c r="F28" i="22"/>
  <c r="J68" i="22"/>
  <c r="L23" i="22"/>
  <c r="M64" i="22"/>
  <c r="N69" i="22"/>
  <c r="O31" i="22"/>
  <c r="G47" i="22"/>
  <c r="L64" i="22"/>
  <c r="H89" i="22"/>
  <c r="O13" i="22"/>
  <c r="H56" i="22"/>
  <c r="J99" i="22"/>
  <c r="G50" i="22"/>
  <c r="P60" i="22"/>
  <c r="G31" i="22"/>
  <c r="K71" i="22"/>
  <c r="N28" i="22"/>
  <c r="L86" i="22"/>
  <c r="O30" i="22"/>
  <c r="H85" i="22"/>
  <c r="I71" i="22"/>
  <c r="N33" i="22"/>
  <c r="I95" i="22"/>
  <c r="K67" i="22"/>
  <c r="P29" i="22"/>
  <c r="L9" i="22"/>
  <c r="Q82" i="22"/>
  <c r="E82" i="22"/>
  <c r="M18" i="22"/>
  <c r="J63" i="22"/>
  <c r="P83" i="22"/>
  <c r="N95" i="22"/>
  <c r="I96" i="22"/>
  <c r="N92" i="22"/>
  <c r="N86" i="22"/>
  <c r="L8" i="22"/>
  <c r="Q93" i="22"/>
  <c r="E93" i="22"/>
  <c r="H55" i="22"/>
  <c r="J54" i="22"/>
  <c r="E51" i="22"/>
  <c r="Q51" i="22"/>
  <c r="H54" i="22"/>
  <c r="H80" i="22"/>
  <c r="O33" i="22"/>
  <c r="O69" i="22"/>
  <c r="M92" i="22"/>
  <c r="Q32" i="22"/>
  <c r="E32" i="22"/>
  <c r="G85" i="22"/>
  <c r="K80" i="22"/>
  <c r="Q18" i="22"/>
  <c r="E18" i="22"/>
  <c r="L60" i="22"/>
  <c r="J4" i="22"/>
  <c r="G92" i="22"/>
  <c r="J101" i="22"/>
  <c r="O62" i="22"/>
  <c r="P62" i="22"/>
  <c r="H59" i="22"/>
  <c r="Q23" i="22"/>
  <c r="E23" i="22"/>
  <c r="G49" i="22"/>
  <c r="Q53" i="22"/>
  <c r="E53" i="22"/>
  <c r="F13" i="22"/>
  <c r="J16" i="22"/>
  <c r="M87" i="22"/>
  <c r="Q98" i="22"/>
  <c r="E98" i="22"/>
  <c r="G16" i="22"/>
  <c r="H58" i="22"/>
  <c r="P68" i="22"/>
  <c r="Q43" i="22"/>
  <c r="E43" i="22"/>
  <c r="I93" i="22"/>
  <c r="Q12" i="22"/>
  <c r="E12" i="22"/>
  <c r="F41" i="22"/>
  <c r="G81" i="22"/>
  <c r="J26" i="22"/>
  <c r="K81" i="22"/>
  <c r="O86" i="22"/>
  <c r="N11" i="22"/>
  <c r="P22" i="22"/>
  <c r="L81" i="22"/>
  <c r="H4" i="22"/>
  <c r="H50" i="22"/>
  <c r="F24" i="22"/>
  <c r="O97" i="22"/>
  <c r="L29" i="22"/>
  <c r="K102" i="22"/>
  <c r="K14" i="22"/>
  <c r="I88" i="22"/>
  <c r="AH226" i="40"/>
  <c r="AI226" i="40"/>
  <c r="AJ226" i="40"/>
  <c r="AF226" i="40"/>
  <c r="L10" i="22"/>
  <c r="O101" i="22"/>
  <c r="G7" i="22"/>
  <c r="I46" i="22"/>
  <c r="J18" i="22"/>
  <c r="P100" i="22"/>
  <c r="I63" i="22"/>
  <c r="I51" i="22"/>
  <c r="J57" i="22"/>
  <c r="H65" i="22"/>
  <c r="K17" i="22"/>
  <c r="I12" i="22"/>
  <c r="M94" i="22"/>
  <c r="L91" i="22"/>
  <c r="F65" i="22"/>
  <c r="M28" i="22"/>
  <c r="L72" i="22"/>
  <c r="G54" i="22"/>
  <c r="G80" i="22"/>
  <c r="J33" i="22"/>
  <c r="AF101" i="40"/>
  <c r="AJ101" i="40"/>
  <c r="AI101" i="40"/>
  <c r="AH101" i="40"/>
  <c r="J10" i="22"/>
  <c r="O55" i="22"/>
  <c r="G15" i="22"/>
  <c r="G32" i="22"/>
  <c r="G9" i="22"/>
  <c r="F4" i="22"/>
  <c r="G93" i="22"/>
  <c r="J61" i="22"/>
  <c r="K101" i="22"/>
  <c r="F44" i="22"/>
  <c r="L46" i="22"/>
  <c r="G59" i="22"/>
  <c r="G29" i="22"/>
  <c r="M32" i="22"/>
  <c r="H86" i="22"/>
  <c r="H6" i="22"/>
  <c r="L90" i="22"/>
  <c r="N9" i="22"/>
  <c r="O16" i="22"/>
  <c r="N89" i="22"/>
  <c r="O7" i="22"/>
  <c r="I44" i="22"/>
  <c r="H30" i="22"/>
  <c r="O32" i="22"/>
  <c r="G99" i="22"/>
  <c r="F51" i="22"/>
  <c r="O47" i="22"/>
  <c r="N83" i="22"/>
  <c r="E61" i="22"/>
  <c r="Q61" i="22"/>
  <c r="L26" i="22"/>
  <c r="M51" i="22"/>
  <c r="L13" i="22"/>
  <c r="I33" i="22"/>
  <c r="H62" i="22"/>
  <c r="L93" i="22"/>
  <c r="I52" i="22"/>
  <c r="H51" i="22"/>
  <c r="K88" i="22"/>
  <c r="O20" i="22"/>
  <c r="L54" i="22"/>
  <c r="P5" i="22"/>
  <c r="Q72" i="22"/>
  <c r="E72" i="22"/>
  <c r="P58" i="22"/>
  <c r="I69" i="22"/>
  <c r="AI334" i="40"/>
  <c r="AJ334" i="40"/>
  <c r="AF334" i="40"/>
  <c r="F52" i="22"/>
  <c r="P13" i="22"/>
  <c r="P92" i="22"/>
  <c r="K21" i="22"/>
  <c r="H94" i="22"/>
  <c r="F27" i="22"/>
  <c r="L27" i="22"/>
  <c r="P51" i="22"/>
  <c r="J88" i="22"/>
  <c r="N18" i="22"/>
  <c r="K92" i="22"/>
  <c r="H84" i="22"/>
  <c r="H23" i="22"/>
  <c r="I87" i="22"/>
  <c r="N41" i="22"/>
  <c r="O82" i="22"/>
  <c r="J81" i="22"/>
  <c r="M25" i="22"/>
  <c r="K93" i="22"/>
  <c r="K27" i="22"/>
  <c r="M84" i="22"/>
  <c r="J30" i="22"/>
  <c r="M27" i="22"/>
  <c r="E27" i="22"/>
  <c r="Q27" i="22"/>
  <c r="K43" i="22"/>
  <c r="F95" i="22"/>
  <c r="I26" i="22"/>
  <c r="Q94" i="22"/>
  <c r="E94" i="22"/>
  <c r="O4" i="22"/>
  <c r="O42" i="22"/>
  <c r="K85" i="22"/>
  <c r="F87" i="22"/>
  <c r="O61" i="22"/>
  <c r="P17" i="22"/>
  <c r="Q62" i="22"/>
  <c r="E62" i="22"/>
  <c r="M6" i="22"/>
  <c r="I80" i="22"/>
  <c r="F12" i="22"/>
  <c r="Q66" i="22"/>
  <c r="E66" i="22"/>
  <c r="O45" i="22"/>
  <c r="I72" i="22"/>
  <c r="O18" i="22"/>
  <c r="F63" i="22"/>
  <c r="Q28" i="22"/>
  <c r="E28" i="22"/>
  <c r="F29" i="22"/>
  <c r="H103" i="22"/>
  <c r="L59" i="22"/>
  <c r="J96" i="22"/>
  <c r="P103" i="22"/>
  <c r="K57" i="22"/>
  <c r="O52" i="22"/>
  <c r="H3" i="22"/>
  <c r="Q21" i="22"/>
  <c r="E21" i="22"/>
  <c r="N72" i="22"/>
  <c r="N15" i="22"/>
  <c r="H14" i="22"/>
  <c r="Q8" i="22"/>
  <c r="E8" i="22"/>
  <c r="Q5" i="22"/>
  <c r="E5" i="22"/>
  <c r="H72" i="22"/>
  <c r="F22" i="22"/>
  <c r="Q45" i="22"/>
  <c r="E45" i="22"/>
  <c r="J70" i="22"/>
  <c r="Q69" i="22"/>
  <c r="E69" i="22"/>
  <c r="L68" i="22"/>
  <c r="E89" i="22"/>
  <c r="Q89" i="22"/>
  <c r="J6" i="22"/>
  <c r="I54" i="22"/>
  <c r="E11" i="22"/>
  <c r="Q11" i="22"/>
  <c r="Q100" i="22"/>
  <c r="E100" i="22"/>
  <c r="E90" i="22"/>
  <c r="Q90" i="22"/>
  <c r="G95" i="22"/>
  <c r="P91" i="22"/>
  <c r="O92" i="22"/>
  <c r="N60" i="22"/>
  <c r="H26" i="22"/>
  <c r="H96" i="22"/>
  <c r="P33" i="22"/>
  <c r="M81" i="22"/>
  <c r="P67" i="22"/>
  <c r="K96" i="22"/>
  <c r="G4" i="22"/>
  <c r="N27" i="22"/>
  <c r="J86" i="22"/>
  <c r="N67" i="22"/>
  <c r="K32" i="22"/>
  <c r="P85" i="22"/>
  <c r="Q57" i="22"/>
  <c r="E57" i="22"/>
  <c r="J85" i="22"/>
  <c r="H91" i="22"/>
  <c r="G23" i="22"/>
  <c r="H19" i="22"/>
  <c r="E24" i="22"/>
  <c r="Q24" i="22"/>
  <c r="P20" i="22"/>
  <c r="N50" i="22"/>
  <c r="Q103" i="22"/>
  <c r="E103" i="22"/>
  <c r="H93" i="22"/>
  <c r="F9" i="22"/>
  <c r="H67" i="22"/>
  <c r="J52" i="22"/>
  <c r="G56" i="22"/>
  <c r="M101" i="22"/>
  <c r="E10" i="22"/>
  <c r="Q10" i="22"/>
  <c r="P69" i="22"/>
  <c r="E86" i="22"/>
  <c r="Q86" i="22"/>
  <c r="I13" i="22"/>
  <c r="G48" i="22"/>
  <c r="O91" i="22"/>
  <c r="H82" i="22"/>
  <c r="M12" i="22"/>
  <c r="G25" i="22"/>
  <c r="G63" i="22"/>
  <c r="P95" i="22"/>
  <c r="E30" i="22"/>
  <c r="Q30" i="22"/>
  <c r="I55" i="22"/>
  <c r="G14" i="22"/>
  <c r="M93" i="22"/>
  <c r="M91" i="22"/>
  <c r="L71" i="22"/>
  <c r="O63" i="22"/>
  <c r="G41" i="22"/>
  <c r="K84" i="22"/>
  <c r="N6" i="22"/>
  <c r="H32" i="22"/>
  <c r="M90" i="22"/>
  <c r="H11" i="22"/>
  <c r="E52" i="22"/>
  <c r="Q52" i="22"/>
  <c r="K72" i="22"/>
  <c r="O94" i="22"/>
  <c r="H21" i="22"/>
  <c r="F60" i="22"/>
  <c r="Q22" i="22"/>
  <c r="E22" i="22"/>
  <c r="M5" i="22"/>
  <c r="J14" i="22"/>
  <c r="Q81" i="22"/>
  <c r="E81" i="22"/>
  <c r="F72" i="22"/>
  <c r="N103" i="22"/>
  <c r="I24" i="22"/>
  <c r="L103" i="22"/>
  <c r="L56" i="22"/>
  <c r="N55" i="22"/>
  <c r="I42" i="22"/>
  <c r="N84" i="22"/>
  <c r="L82" i="22"/>
  <c r="L85" i="22"/>
  <c r="N90" i="22"/>
  <c r="I6" i="22"/>
  <c r="P49" i="22"/>
  <c r="G55" i="22"/>
  <c r="M69" i="22"/>
  <c r="J53" i="22"/>
  <c r="K48" i="22"/>
  <c r="M7" i="22"/>
  <c r="F67" i="22"/>
  <c r="O49" i="22"/>
  <c r="H8" i="22"/>
  <c r="J82" i="22"/>
  <c r="G89" i="22"/>
  <c r="I98" i="22"/>
  <c r="F11" i="22"/>
  <c r="H71" i="22"/>
  <c r="G17" i="22"/>
  <c r="I84" i="22"/>
  <c r="I53" i="22"/>
  <c r="H57" i="22"/>
  <c r="K82" i="22"/>
  <c r="M89" i="22"/>
  <c r="F30" i="22"/>
  <c r="F71" i="22"/>
  <c r="J7" i="22"/>
  <c r="I22" i="22"/>
  <c r="P15" i="22"/>
  <c r="G70" i="22"/>
  <c r="G69" i="22"/>
  <c r="K56" i="22"/>
  <c r="J58" i="22"/>
  <c r="O24" i="22"/>
  <c r="P10" i="22"/>
  <c r="F17" i="22"/>
  <c r="K22" i="22"/>
  <c r="O46" i="22"/>
  <c r="L11" i="22"/>
  <c r="AH84" i="40"/>
  <c r="AI84" i="40"/>
  <c r="AJ84" i="40"/>
  <c r="AF84" i="40"/>
  <c r="L3" i="22"/>
  <c r="L97" i="22"/>
  <c r="M10" i="22"/>
  <c r="M57" i="22"/>
  <c r="F8" i="22"/>
  <c r="L16" i="22"/>
  <c r="H99" i="22"/>
  <c r="L14" i="22"/>
  <c r="P89" i="22"/>
  <c r="K11" i="22"/>
  <c r="H92" i="22"/>
  <c r="I41" i="22"/>
  <c r="K55" i="22"/>
  <c r="N71" i="22"/>
  <c r="I50" i="22"/>
  <c r="J55" i="22"/>
  <c r="O72" i="22"/>
  <c r="O14" i="22"/>
  <c r="K98" i="22"/>
  <c r="P70" i="22"/>
  <c r="Q70" i="22"/>
  <c r="E70" i="22"/>
  <c r="J66" i="22"/>
  <c r="F102" i="22"/>
  <c r="J62" i="22"/>
  <c r="L21" i="22"/>
  <c r="O54" i="22"/>
  <c r="J25" i="22"/>
  <c r="F31" i="22"/>
  <c r="J42" i="22"/>
  <c r="I83" i="22"/>
  <c r="O90" i="22"/>
  <c r="G91" i="22"/>
  <c r="E34" i="22"/>
  <c r="Q34" i="22"/>
  <c r="K3" i="22"/>
  <c r="F100" i="22"/>
  <c r="N51" i="22"/>
  <c r="F96" i="22"/>
  <c r="Q80" i="22"/>
  <c r="E80" i="22"/>
  <c r="L25" i="22"/>
  <c r="H16" i="22"/>
  <c r="O51" i="22"/>
  <c r="M33" i="22"/>
  <c r="N100" i="22"/>
  <c r="E49" i="22"/>
  <c r="Q49" i="22"/>
  <c r="G18" i="22"/>
  <c r="I31" i="22"/>
  <c r="K65" i="22"/>
  <c r="J24" i="22"/>
  <c r="J11" i="22"/>
  <c r="P64" i="22"/>
  <c r="N64" i="22"/>
  <c r="J64" i="22"/>
  <c r="K4" i="22"/>
  <c r="G20" i="22"/>
  <c r="K91" i="22"/>
  <c r="Q97" i="22"/>
  <c r="E97" i="22"/>
  <c r="E91" i="22"/>
  <c r="Q91" i="22"/>
  <c r="I85" i="22"/>
  <c r="K47" i="22"/>
  <c r="K33" i="22"/>
  <c r="G61" i="22"/>
  <c r="P42" i="22"/>
  <c r="F89" i="22"/>
  <c r="P9" i="22"/>
  <c r="O21" i="22"/>
  <c r="F88" i="22"/>
  <c r="P45" i="22"/>
  <c r="O83" i="22"/>
  <c r="L44" i="22"/>
  <c r="AH300" i="40"/>
  <c r="AI300" i="40"/>
  <c r="AJ300" i="40"/>
  <c r="AF300" i="40"/>
  <c r="F46" i="22"/>
  <c r="G88" i="22"/>
  <c r="G13" i="22"/>
  <c r="L53" i="22"/>
  <c r="F58" i="22"/>
  <c r="P8" i="22"/>
  <c r="M70" i="22"/>
  <c r="G96" i="22"/>
  <c r="G10" i="22"/>
  <c r="H69" i="22"/>
  <c r="P6" i="22"/>
  <c r="L17" i="22"/>
  <c r="H88" i="22"/>
  <c r="N46" i="22"/>
  <c r="I92" i="22"/>
  <c r="M26" i="22"/>
  <c r="J27" i="22"/>
  <c r="N45" i="22"/>
  <c r="P99" i="22"/>
  <c r="G30" i="22"/>
  <c r="O98" i="22"/>
  <c r="L20" i="22"/>
  <c r="J100" i="22"/>
  <c r="I30" i="22"/>
  <c r="G34" i="22"/>
  <c r="F57" i="22"/>
  <c r="P84" i="22"/>
  <c r="J98" i="22"/>
  <c r="J56" i="22"/>
  <c r="M61" i="22"/>
  <c r="K83" i="22"/>
  <c r="L95" i="22"/>
  <c r="M22" i="22"/>
  <c r="H46" i="22"/>
  <c r="K87" i="22"/>
  <c r="K15" i="22"/>
  <c r="J17" i="22"/>
  <c r="I66" i="22"/>
  <c r="L58" i="22"/>
  <c r="H48" i="22"/>
  <c r="H64" i="22"/>
  <c r="I20" i="22"/>
  <c r="AH343" i="40"/>
  <c r="AI343" i="40"/>
  <c r="AJ343" i="40"/>
  <c r="AF343" i="40"/>
  <c r="F16" i="22"/>
  <c r="L47" i="22"/>
  <c r="G62" i="22"/>
  <c r="M103" i="22"/>
  <c r="J83" i="22"/>
  <c r="M98" i="22"/>
  <c r="G87" i="22"/>
  <c r="I5" i="22"/>
  <c r="N70" i="22"/>
  <c r="M96" i="22"/>
  <c r="H44" i="22"/>
  <c r="H5" i="22"/>
  <c r="F18" i="22"/>
  <c r="F20" i="22"/>
  <c r="P54" i="22"/>
  <c r="K19" i="22"/>
  <c r="I48" i="22"/>
  <c r="J89" i="22"/>
  <c r="L51" i="22"/>
  <c r="H43" i="22"/>
  <c r="O28" i="22"/>
  <c r="M72" i="22"/>
  <c r="H81" i="22"/>
  <c r="H63" i="22"/>
  <c r="G42" i="22"/>
  <c r="I103" i="22"/>
  <c r="O95" i="22"/>
  <c r="J15" i="22"/>
  <c r="P72" i="22"/>
  <c r="F101" i="22"/>
  <c r="H95" i="22"/>
  <c r="G60" i="22"/>
  <c r="I3" i="22"/>
  <c r="J80" i="22"/>
  <c r="K86" i="22"/>
  <c r="G33" i="22"/>
  <c r="M67" i="22"/>
  <c r="I21" i="22"/>
  <c r="E59" i="22"/>
  <c r="Q59" i="22"/>
  <c r="M4" i="22"/>
  <c r="O22" i="22"/>
  <c r="O96" i="22"/>
  <c r="L49" i="22"/>
  <c r="L96" i="22"/>
  <c r="AH328" i="40"/>
  <c r="AI328" i="40"/>
  <c r="AJ328" i="40"/>
  <c r="AF328" i="40"/>
  <c r="K51" i="22"/>
  <c r="M100" i="22"/>
  <c r="P81" i="22"/>
  <c r="F48" i="22"/>
  <c r="I45" i="22"/>
  <c r="H41" i="22"/>
  <c r="J21" i="22"/>
  <c r="Q96" i="22"/>
  <c r="E96" i="22"/>
  <c r="Q33" i="22"/>
  <c r="E33" i="22"/>
  <c r="J95" i="22"/>
  <c r="E48" i="22"/>
  <c r="Q48" i="22"/>
  <c r="M24" i="22"/>
  <c r="O87" i="22"/>
  <c r="N34" i="22"/>
  <c r="O102" i="22"/>
  <c r="I27" i="22"/>
  <c r="K53" i="22"/>
  <c r="Q20" i="22"/>
  <c r="E20" i="22"/>
  <c r="I101" i="22"/>
  <c r="E47" i="22"/>
  <c r="Q47" i="22"/>
  <c r="Q102" i="22"/>
  <c r="E102" i="22"/>
  <c r="F5" i="22"/>
  <c r="L100" i="22"/>
  <c r="N25" i="22"/>
  <c r="L12" i="22"/>
  <c r="L65" i="22"/>
  <c r="K63" i="22"/>
  <c r="Q46" i="22"/>
  <c r="E46" i="22"/>
  <c r="L55" i="22"/>
  <c r="O44" i="22"/>
  <c r="L7" i="22"/>
  <c r="F49" i="22"/>
  <c r="E67" i="22"/>
  <c r="Q67" i="22"/>
  <c r="P24" i="22"/>
  <c r="P57" i="22"/>
  <c r="M47" i="22"/>
  <c r="M63" i="22"/>
  <c r="F98" i="22"/>
  <c r="H52" i="22"/>
  <c r="J69" i="22"/>
  <c r="H31" i="22"/>
  <c r="I32" i="22"/>
  <c r="Q25" i="22"/>
  <c r="E25" i="22"/>
  <c r="L45" i="22"/>
  <c r="N12" i="22"/>
  <c r="E85" i="22"/>
  <c r="Q85" i="22"/>
  <c r="E64" i="22"/>
  <c r="Q64" i="22"/>
  <c r="N21" i="22"/>
  <c r="N61" i="22"/>
  <c r="Q71" i="22"/>
  <c r="E71" i="22"/>
  <c r="H98" i="22"/>
  <c r="K25" i="22"/>
  <c r="N98" i="22"/>
  <c r="N62" i="22"/>
  <c r="Q17" i="22"/>
  <c r="E17" i="22"/>
  <c r="E84" i="22"/>
  <c r="Q84" i="22"/>
  <c r="I89" i="22"/>
  <c r="I23" i="22"/>
  <c r="L22" i="22"/>
  <c r="F83" i="22"/>
  <c r="L69" i="22"/>
  <c r="O11" i="22"/>
  <c r="K24" i="22"/>
  <c r="O64" i="22"/>
  <c r="E16" i="22"/>
  <c r="Q16" i="22"/>
  <c r="M52" i="22"/>
  <c r="K28" i="22"/>
  <c r="Q19" i="22"/>
  <c r="E19" i="22"/>
  <c r="J47" i="22"/>
  <c r="E101" i="22"/>
  <c r="Q101" i="22"/>
  <c r="K10" i="22"/>
  <c r="M65" i="22"/>
  <c r="J87" i="22"/>
  <c r="P53" i="22"/>
  <c r="M42" i="22"/>
  <c r="M44" i="22"/>
  <c r="E6" i="22"/>
  <c r="Q6" i="22"/>
  <c r="G102" i="22"/>
  <c r="P56" i="22"/>
  <c r="O57" i="22"/>
  <c r="P59" i="22"/>
  <c r="K70" i="22"/>
  <c r="G6" i="22"/>
  <c r="O100" i="22"/>
  <c r="I19" i="22"/>
  <c r="K31" i="22"/>
  <c r="M62" i="22"/>
  <c r="J3" i="22"/>
  <c r="P88" i="22"/>
  <c r="L48" i="22"/>
  <c r="O67" i="22"/>
  <c r="L83" i="22"/>
  <c r="E7" i="22"/>
  <c r="Q7" i="22"/>
  <c r="G5" i="22"/>
  <c r="F54" i="22"/>
  <c r="G86" i="22"/>
  <c r="I17" i="22"/>
  <c r="P28" i="22"/>
  <c r="P27" i="22"/>
  <c r="AF420" i="40"/>
  <c r="AJ420" i="40"/>
  <c r="AI420" i="40"/>
  <c r="AH334" i="40"/>
  <c r="AH420" i="40"/>
  <c r="J60" i="22"/>
  <c r="I34" i="22"/>
  <c r="K12" i="22"/>
  <c r="F3" i="22"/>
  <c r="G84" i="22"/>
  <c r="N80" i="22"/>
  <c r="H15" i="22"/>
  <c r="O5" i="22"/>
  <c r="J45" i="22"/>
  <c r="E3" i="22"/>
  <c r="Q3" i="22"/>
  <c r="O19" i="22"/>
  <c r="K100" i="22"/>
  <c r="M15" i="22"/>
  <c r="L31" i="22"/>
  <c r="M45" i="22"/>
  <c r="I56" i="22"/>
  <c r="Q95" i="22"/>
  <c r="E95" i="22"/>
  <c r="F34" i="22"/>
  <c r="L19" i="22"/>
  <c r="E13" i="22"/>
  <c r="Q13" i="22"/>
  <c r="Q14" i="22"/>
  <c r="E14" i="22"/>
  <c r="L5" i="22"/>
  <c r="O9" i="22"/>
  <c r="K99" i="22"/>
  <c r="Q50" i="22"/>
  <c r="E50" i="22"/>
  <c r="H49" i="22"/>
  <c r="E41" i="22"/>
  <c r="Q41" i="22"/>
  <c r="N7" i="22"/>
  <c r="Q54" i="22"/>
  <c r="E54" i="22"/>
  <c r="E99" i="22"/>
  <c r="Q99" i="22"/>
  <c r="L101" i="22"/>
  <c r="I102" i="22"/>
  <c r="F103" i="22"/>
  <c r="F33" i="22"/>
  <c r="P94" i="22"/>
  <c r="I67" i="22"/>
  <c r="H47" i="22"/>
  <c r="Q29" i="22"/>
  <c r="E29" i="22"/>
  <c r="I65" i="22"/>
  <c r="K44" i="22"/>
  <c r="G22" i="22"/>
  <c r="O50" i="22"/>
  <c r="H24" i="22"/>
  <c r="Q65" i="22"/>
  <c r="E65" i="22"/>
  <c r="L30" i="22"/>
  <c r="I57" i="22"/>
  <c r="N5" i="22"/>
  <c r="I18" i="22"/>
  <c r="J13" i="22"/>
  <c r="G57" i="22"/>
  <c r="I10" i="22"/>
  <c r="F55" i="22"/>
  <c r="P87" i="22"/>
  <c r="H90" i="22"/>
  <c r="K90" i="22"/>
  <c r="H100" i="22"/>
  <c r="O6" i="22"/>
  <c r="G65" i="22"/>
  <c r="O53" i="22"/>
  <c r="K49" i="22"/>
  <c r="H12" i="22"/>
  <c r="E9" i="22"/>
  <c r="Q9" i="22"/>
  <c r="O56" i="22"/>
  <c r="N30" i="22"/>
  <c r="I11" i="22"/>
  <c r="G68" i="22"/>
  <c r="J46" i="22"/>
  <c r="O27" i="22"/>
  <c r="F45" i="22"/>
  <c r="O60" i="22"/>
  <c r="L42" i="22"/>
  <c r="F14" i="22"/>
  <c r="P4" i="22"/>
  <c r="G64" i="22"/>
  <c r="K8" i="22"/>
  <c r="Q31" i="22"/>
  <c r="E31" i="22"/>
  <c r="F53" i="22"/>
  <c r="K62" i="22"/>
  <c r="N93" i="22"/>
  <c r="P65" i="22"/>
  <c r="K95" i="22"/>
  <c r="P80" i="22"/>
  <c r="P7" i="22"/>
  <c r="Q68" i="22"/>
  <c r="E68" i="22"/>
  <c r="N52" i="22"/>
  <c r="N91" i="22"/>
  <c r="O41" i="22"/>
  <c r="N87" i="22"/>
  <c r="H102" i="22"/>
  <c r="J9" i="22"/>
  <c r="L92" i="22"/>
  <c r="M83" i="22"/>
  <c r="M31" i="22"/>
  <c r="J44" i="22"/>
  <c r="M48" i="22"/>
  <c r="P102" i="22"/>
  <c r="L70" i="22"/>
  <c r="O59" i="22"/>
  <c r="M82" i="22"/>
  <c r="L61" i="22"/>
  <c r="K52" i="22"/>
  <c r="L102" i="22"/>
  <c r="O43" i="22"/>
  <c r="I58" i="22"/>
  <c r="I81" i="22"/>
  <c r="F47" i="22"/>
  <c r="K20" i="22"/>
  <c r="I8" i="22"/>
  <c r="J20" i="22"/>
  <c r="O8" i="22"/>
  <c r="M54" i="22"/>
  <c r="I9" i="22"/>
  <c r="N44" i="22"/>
  <c r="N29" i="22"/>
  <c r="J97" i="22"/>
  <c r="K89" i="22"/>
  <c r="O89" i="22"/>
  <c r="L62" i="22"/>
  <c r="I82" i="22"/>
  <c r="F99" i="22"/>
  <c r="Q44" i="22"/>
  <c r="E44" i="22"/>
  <c r="O66" i="22"/>
  <c r="G28" i="22"/>
  <c r="I70" i="22"/>
  <c r="E42" i="22"/>
  <c r="Q42" i="22"/>
  <c r="P21" i="22"/>
  <c r="F32" i="22"/>
  <c r="M23" i="22"/>
  <c r="O15" i="22"/>
  <c r="G12" i="22"/>
  <c r="I59" i="22"/>
  <c r="P16" i="22"/>
  <c r="N59" i="22"/>
  <c r="I99" i="22"/>
  <c r="H61" i="22"/>
  <c r="M99" i="22"/>
  <c r="L84" i="22"/>
  <c r="N81" i="22"/>
  <c r="P63" i="22"/>
  <c r="N101" i="22"/>
  <c r="P12" i="22"/>
  <c r="Q63" i="22"/>
  <c r="E63" i="22"/>
  <c r="M59" i="22"/>
  <c r="J41" i="22"/>
  <c r="N85" i="22"/>
  <c r="O93" i="22"/>
  <c r="O34" i="22"/>
  <c r="J49" i="22"/>
  <c r="O29" i="22"/>
  <c r="P31" i="22"/>
  <c r="L43" i="22"/>
  <c r="H10" i="22"/>
  <c r="N16" i="22"/>
  <c r="Q55" i="22"/>
  <c r="E55" i="22"/>
  <c r="K9" i="22"/>
  <c r="M85" i="22"/>
  <c r="L15" i="22"/>
  <c r="M17" i="22"/>
  <c r="P82" i="22"/>
  <c r="P61" i="22"/>
  <c r="K69" i="22"/>
  <c r="I64" i="22"/>
  <c r="M88" i="22"/>
  <c r="N31" i="22"/>
  <c r="Q83" i="22"/>
  <c r="E83" i="22"/>
  <c r="K46" i="22"/>
  <c r="M71" i="22"/>
  <c r="E87" i="22"/>
  <c r="Q87" i="22"/>
  <c r="G97" i="22"/>
  <c r="N43" i="22"/>
  <c r="L4" i="22"/>
  <c r="M49" i="22"/>
  <c r="K68" i="22"/>
  <c r="P30" i="22"/>
  <c r="M102" i="22"/>
  <c r="G24" i="22"/>
  <c r="F85" i="22"/>
  <c r="H45" i="22"/>
  <c r="H13" i="22"/>
  <c r="O84" i="22"/>
  <c r="N14" i="22"/>
  <c r="J71" i="22"/>
  <c r="K5" i="22"/>
  <c r="J72" i="22"/>
  <c r="O65" i="22"/>
  <c r="G103" i="22"/>
  <c r="F90" i="22"/>
  <c r="G71" i="22"/>
  <c r="N10" i="22"/>
  <c r="H66" i="22"/>
  <c r="I94" i="22"/>
  <c r="J92" i="22"/>
  <c r="N88" i="22"/>
  <c r="G53" i="22"/>
  <c r="N47" i="22"/>
  <c r="O3" i="22"/>
  <c r="K18" i="22"/>
  <c r="F66" i="22"/>
  <c r="N49" i="22"/>
  <c r="P11" i="22"/>
  <c r="M95" i="22"/>
  <c r="H27" i="22"/>
  <c r="H34" i="22"/>
  <c r="K54" i="22"/>
  <c r="G51" i="22"/>
  <c r="P97" i="22"/>
  <c r="M50" i="22"/>
  <c r="P90" i="22"/>
  <c r="G3" i="22"/>
  <c r="F15" i="22"/>
  <c r="M60" i="22"/>
  <c r="H68" i="22"/>
  <c r="L67" i="22"/>
  <c r="P14" i="22"/>
  <c r="G100" i="22"/>
  <c r="H87" i="22"/>
  <c r="L88" i="22"/>
  <c r="H25" i="22"/>
  <c r="O58" i="22"/>
  <c r="G43" i="22"/>
  <c r="F80" i="22"/>
  <c r="K26" i="22"/>
  <c r="F61" i="22"/>
  <c r="K103" i="22"/>
  <c r="K50" i="22"/>
  <c r="O103" i="22"/>
  <c r="H9" i="22"/>
  <c r="P86" i="22"/>
  <c r="K58" i="22"/>
  <c r="K13" i="22"/>
  <c r="J51" i="22"/>
  <c r="N56" i="22"/>
  <c r="N8" i="22"/>
  <c r="J65" i="22"/>
  <c r="F6" i="22"/>
  <c r="O23" i="22"/>
  <c r="N4" i="22"/>
  <c r="M46" i="22"/>
  <c r="N19" i="22"/>
  <c r="J23" i="22"/>
  <c r="L63" i="22"/>
  <c r="O80" i="22"/>
  <c r="M14" i="22"/>
  <c r="M56" i="22"/>
  <c r="M97" i="22"/>
  <c r="F81" i="22"/>
  <c r="L33" i="22"/>
  <c r="F42" i="22"/>
  <c r="G26" i="22"/>
  <c r="F7" i="22"/>
  <c r="L87" i="22"/>
  <c r="J102" i="22"/>
  <c r="M86" i="22"/>
  <c r="P101" i="22"/>
  <c r="G52" i="22"/>
  <c r="F94" i="22"/>
  <c r="N63" i="22"/>
  <c r="L41" i="22"/>
  <c r="F26" i="22"/>
  <c r="P43" i="22"/>
  <c r="F23" i="22"/>
  <c r="N82" i="22"/>
  <c r="G46" i="22"/>
  <c r="G58" i="22"/>
  <c r="O10" i="22"/>
  <c r="I61" i="22"/>
  <c r="K34" i="22"/>
  <c r="J32" i="22"/>
  <c r="P25" i="22"/>
  <c r="H83" i="22"/>
  <c r="I90" i="22"/>
  <c r="G8" i="22"/>
  <c r="I62" i="22"/>
  <c r="I97" i="22"/>
  <c r="J48" i="22"/>
  <c r="L99" i="22"/>
  <c r="H20" i="22"/>
  <c r="N58" i="22"/>
  <c r="K60" i="22"/>
  <c r="F50" i="22"/>
  <c r="G66" i="22"/>
  <c r="O85" i="22"/>
  <c r="P48" i="22"/>
  <c r="J59" i="22"/>
  <c r="J22" i="22"/>
  <c r="I15" i="22"/>
  <c r="M21" i="22"/>
  <c r="L66" i="22"/>
  <c r="N26" i="22"/>
  <c r="G82" i="22"/>
  <c r="I60" i="22"/>
  <c r="H53" i="22"/>
  <c r="N94" i="22"/>
  <c r="N3" i="22"/>
  <c r="I86" i="22"/>
  <c r="K59" i="22"/>
  <c r="O17" i="22"/>
  <c r="J8" i="22"/>
  <c r="K41" i="22"/>
  <c r="L89" i="22"/>
  <c r="F59" i="22"/>
  <c r="F84" i="22"/>
  <c r="M16" i="22"/>
  <c r="O25" i="22"/>
  <c r="G21" i="22"/>
  <c r="P52" i="22"/>
  <c r="K30" i="22"/>
  <c r="J67" i="22"/>
  <c r="I91" i="22"/>
  <c r="J94" i="22"/>
  <c r="G11" i="22"/>
  <c r="K45" i="22"/>
  <c r="F19" i="22"/>
  <c r="M55" i="22"/>
  <c r="M58" i="22"/>
  <c r="F21" i="22"/>
  <c r="L52" i="22"/>
  <c r="P96" i="22"/>
  <c r="F56" i="22"/>
  <c r="F68" i="22"/>
  <c r="J93" i="22"/>
  <c r="O68" i="22"/>
  <c r="I100" i="22"/>
  <c r="M34" i="22"/>
  <c r="I49" i="22"/>
  <c r="H70" i="22"/>
  <c r="M53" i="22"/>
  <c r="P47" i="22"/>
  <c r="N57" i="22"/>
  <c r="G90" i="22"/>
  <c r="M8" i="22"/>
  <c r="M1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Anand, Apurva</author>
  </authors>
  <commentList>
    <comment ref="J2" authorId="0" shapeId="0" xr:uid="{4EAC2CCC-13B2-7F4F-821B-E8933EDE5DA5}">
      <text>
        <r>
          <rPr>
            <b/>
            <sz val="10"/>
            <color rgb="FF000000"/>
            <rFont val="Tahoma"/>
            <family val="2"/>
          </rPr>
          <t>Anand, Apurva:</t>
        </r>
        <r>
          <rPr>
            <sz val="10"/>
            <color rgb="FF000000"/>
            <rFont val="Tahoma"/>
            <family val="2"/>
          </rPr>
          <t xml:space="preserve">
</t>
        </r>
        <r>
          <rPr>
            <sz val="10"/>
            <color rgb="FF000000"/>
            <rFont val="Tahoma"/>
            <family val="2"/>
          </rPr>
          <t>IDP Project</t>
        </r>
      </text>
    </comment>
    <comment ref="J4" authorId="0" shapeId="0" xr:uid="{56476A27-60B6-104D-9978-3BD65209D308}">
      <text>
        <r>
          <rPr>
            <b/>
            <sz val="9"/>
            <color rgb="FF000000"/>
            <rFont val="Tahoma"/>
            <family val="2"/>
          </rPr>
          <t>Anand, Apurva:</t>
        </r>
        <r>
          <rPr>
            <sz val="9"/>
            <color rgb="FF000000"/>
            <rFont val="Tahoma"/>
            <family val="2"/>
          </rPr>
          <t xml:space="preserve">
</t>
        </r>
        <r>
          <rPr>
            <sz val="9"/>
            <color rgb="FF000000"/>
            <rFont val="Tahoma"/>
            <family val="2"/>
          </rPr>
          <t>Deep scan second part</t>
        </r>
      </text>
    </comment>
    <comment ref="J62" authorId="0" shapeId="0" xr:uid="{3DF6C29D-483B-5C43-9A53-7E3E7EFCE88C}">
      <text>
        <r>
          <rPr>
            <b/>
            <sz val="10"/>
            <color rgb="FF000000"/>
            <rFont val="Tahoma"/>
            <family val="2"/>
          </rPr>
          <t>Anand, Apurva:</t>
        </r>
        <r>
          <rPr>
            <sz val="10"/>
            <color rgb="FF000000"/>
            <rFont val="Tahoma"/>
            <family val="2"/>
          </rPr>
          <t xml:space="preserve">
</t>
        </r>
        <r>
          <rPr>
            <sz val="10"/>
            <color rgb="FF000000"/>
            <rFont val="Tahoma"/>
            <family val="2"/>
          </rPr>
          <t>IDP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Anand, Apurva</author>
    <author>tc={FA8A8358-9136-3447-BF99-1B8790132D6F}</author>
    <author>tc={D778AA7A-D53E-9447-AD43-F2D295F2F9C0}</author>
    <author>tc={331A0945-ABC2-CA4B-9EF7-6434F5DDC40C}</author>
    <author>tc={BF7B6C62-2254-0849-9E08-7199954EC5D7}</author>
    <author>tc={DD58EAF8-B492-8D4F-8C7A-7F2624514C1D}</author>
    <author>tc={825C294C-70BC-6544-9710-08523C8BC94D}</author>
    <author>tc={A9B2591F-6482-AE43-AD20-F41E2758BDFE}</author>
    <author>tc={7118AEE1-0883-A043-A4B7-4C85F1754565}</author>
    <author>tc={9B15F87D-E4A3-964F-A930-5071036A8925}</author>
    <author>tc={63C89983-9E72-D348-B000-144D6A002293}</author>
    <author>tc={47808FEB-FFCD-9141-97F1-C0C3E3CAB6BC}</author>
    <author>tc={86F7E0EC-FAD4-F345-BB70-8E7B5E372F95}</author>
  </authors>
  <commentList>
    <comment ref="J2" authorId="0" shapeId="0" xr:uid="{FA8A6F91-BC7C-B740-B46A-22853550136D}">
      <text>
        <r>
          <rPr>
            <b/>
            <sz val="9"/>
            <color rgb="FF000000"/>
            <rFont val="Tahoma"/>
            <family val="2"/>
          </rPr>
          <t>Anand, Apurva:</t>
        </r>
        <r>
          <rPr>
            <sz val="9"/>
            <color rgb="FF000000"/>
            <rFont val="Tahoma"/>
            <family val="2"/>
          </rPr>
          <t xml:space="preserve">
</t>
        </r>
        <r>
          <rPr>
            <sz val="9"/>
            <color rgb="FF000000"/>
            <rFont val="Tahoma"/>
            <family val="2"/>
          </rPr>
          <t>Deep scan</t>
        </r>
      </text>
    </comment>
    <comment ref="J3" authorId="0" shapeId="0" xr:uid="{C88B06C4-42F7-B94F-A5D5-0FC6F0E92EE1}">
      <text>
        <r>
          <rPr>
            <b/>
            <sz val="9"/>
            <color rgb="FF000000"/>
            <rFont val="Tahoma"/>
            <family val="2"/>
          </rPr>
          <t>Anand, Apurva:</t>
        </r>
        <r>
          <rPr>
            <sz val="9"/>
            <color rgb="FF000000"/>
            <rFont val="Tahoma"/>
            <family val="2"/>
          </rPr>
          <t xml:space="preserve">
</t>
        </r>
        <r>
          <rPr>
            <sz val="9"/>
            <color rgb="FF000000"/>
            <rFont val="Tahoma"/>
            <family val="2"/>
          </rPr>
          <t>Deep scan</t>
        </r>
      </text>
    </comment>
    <comment ref="J5" authorId="0" shapeId="0" xr:uid="{EA5BAC89-D5F8-3142-A961-E4F5BC08A24F}">
      <text>
        <r>
          <rPr>
            <b/>
            <sz val="9"/>
            <color rgb="FF000000"/>
            <rFont val="Tahoma"/>
            <family val="2"/>
          </rPr>
          <t>Anand, Apurva:</t>
        </r>
        <r>
          <rPr>
            <sz val="9"/>
            <color rgb="FF000000"/>
            <rFont val="Tahoma"/>
            <family val="2"/>
          </rPr>
          <t xml:space="preserve">
</t>
        </r>
        <r>
          <rPr>
            <sz val="9"/>
            <color rgb="FF000000"/>
            <rFont val="Tahoma"/>
            <family val="2"/>
          </rPr>
          <t>Deep scan</t>
        </r>
      </text>
    </comment>
    <comment ref="J7" authorId="0" shapeId="0" xr:uid="{BC44350F-EE7F-EB42-B665-AB7805F0D6B8}">
      <text>
        <r>
          <rPr>
            <b/>
            <sz val="9"/>
            <color rgb="FF000000"/>
            <rFont val="Tahoma"/>
            <family val="2"/>
          </rPr>
          <t>Anand, Apurva:</t>
        </r>
        <r>
          <rPr>
            <sz val="9"/>
            <color rgb="FF000000"/>
            <rFont val="Tahoma"/>
            <family val="2"/>
          </rPr>
          <t xml:space="preserve">
</t>
        </r>
        <r>
          <rPr>
            <sz val="9"/>
            <color rgb="FF000000"/>
            <rFont val="Tahoma"/>
            <family val="2"/>
          </rPr>
          <t>CTP and WBS will be covered in next release.</t>
        </r>
      </text>
    </comment>
    <comment ref="J8" authorId="0" shapeId="0" xr:uid="{9C1B6A75-D8FF-A94A-A254-2EBB7C38785D}">
      <text>
        <r>
          <rPr>
            <b/>
            <sz val="9"/>
            <color rgb="FF000000"/>
            <rFont val="Tahoma"/>
            <family val="2"/>
          </rPr>
          <t>Anand, Apurva:</t>
        </r>
        <r>
          <rPr>
            <sz val="9"/>
            <color rgb="FF000000"/>
            <rFont val="Tahoma"/>
            <family val="2"/>
          </rPr>
          <t xml:space="preserve">
</t>
        </r>
        <r>
          <rPr>
            <sz val="9"/>
            <color rgb="FF000000"/>
            <rFont val="Tahoma"/>
            <family val="2"/>
          </rPr>
          <t>CTP and WBS will be covered in next release.</t>
        </r>
      </text>
    </comment>
    <comment ref="J11" authorId="0" shapeId="0" xr:uid="{D544C71C-3B46-F245-8CE8-AB512348DDF7}">
      <text>
        <r>
          <rPr>
            <b/>
            <sz val="9"/>
            <color rgb="FF000000"/>
            <rFont val="Tahoma"/>
            <family val="2"/>
          </rPr>
          <t>Anand, Apurva:</t>
        </r>
        <r>
          <rPr>
            <sz val="9"/>
            <color rgb="FF000000"/>
            <rFont val="Tahoma"/>
            <family val="2"/>
          </rPr>
          <t xml:space="preserve">
</t>
        </r>
        <r>
          <rPr>
            <sz val="9"/>
            <color rgb="FF000000"/>
            <rFont val="Tahoma"/>
            <family val="2"/>
          </rPr>
          <t>Deep scan</t>
        </r>
      </text>
    </comment>
    <comment ref="J13" authorId="0" shapeId="0" xr:uid="{28DE92DB-43EB-6C47-B694-170522BEBBF4}">
      <text>
        <r>
          <rPr>
            <b/>
            <sz val="10"/>
            <color rgb="FF000000"/>
            <rFont val="Tahoma"/>
            <family val="2"/>
          </rPr>
          <t>Anand, Apurva:</t>
        </r>
        <r>
          <rPr>
            <sz val="10"/>
            <color rgb="FF000000"/>
            <rFont val="Tahoma"/>
            <family val="2"/>
          </rPr>
          <t xml:space="preserve">
</t>
        </r>
        <r>
          <rPr>
            <sz val="10"/>
            <color rgb="FF000000"/>
            <rFont val="Tahoma"/>
            <family val="2"/>
          </rPr>
          <t>Deep scan</t>
        </r>
      </text>
    </comment>
    <comment ref="J27" authorId="0" shapeId="0" xr:uid="{E6F18AB9-2CC3-044A-BABD-6EEFAB3051A1}">
      <text>
        <r>
          <rPr>
            <b/>
            <sz val="9"/>
            <color rgb="FF000000"/>
            <rFont val="Tahoma"/>
            <family val="2"/>
          </rPr>
          <t>Anand, Apurva:</t>
        </r>
        <r>
          <rPr>
            <sz val="9"/>
            <color rgb="FF000000"/>
            <rFont val="Tahoma"/>
            <family val="2"/>
          </rPr>
          <t xml:space="preserve">
</t>
        </r>
        <r>
          <rPr>
            <sz val="9"/>
            <color rgb="FF000000"/>
            <rFont val="Tahoma"/>
            <family val="2"/>
          </rPr>
          <t>CTP and WS part of scan will be covered in next release.</t>
        </r>
      </text>
    </comment>
    <comment ref="J31" authorId="0" shapeId="0" xr:uid="{B9B4D8A9-0E1C-DE4F-8B49-7B30578E72BC}">
      <text>
        <r>
          <rPr>
            <b/>
            <sz val="9"/>
            <color rgb="FF000000"/>
            <rFont val="Tahoma"/>
            <family val="2"/>
          </rPr>
          <t>Anand, Apurva:</t>
        </r>
        <r>
          <rPr>
            <sz val="9"/>
            <color rgb="FF000000"/>
            <rFont val="Tahoma"/>
            <family val="2"/>
          </rPr>
          <t xml:space="preserve">
</t>
        </r>
        <r>
          <rPr>
            <sz val="9"/>
            <color rgb="FF000000"/>
            <rFont val="Tahoma"/>
            <family val="2"/>
          </rPr>
          <t>We will cover CTP and WS in next release.</t>
        </r>
      </text>
    </comment>
    <comment ref="J39" authorId="0" shapeId="0" xr:uid="{5C734F16-607B-C146-8FB5-054FE71A6BED}">
      <text>
        <r>
          <rPr>
            <b/>
            <sz val="9"/>
            <color rgb="FF000000"/>
            <rFont val="Tahoma"/>
            <family val="2"/>
          </rPr>
          <t>Anand, Apurva:</t>
        </r>
        <r>
          <rPr>
            <sz val="9"/>
            <color rgb="FF000000"/>
            <rFont val="Tahoma"/>
            <family val="2"/>
          </rPr>
          <t xml:space="preserve">
</t>
        </r>
        <r>
          <rPr>
            <sz val="9"/>
            <color rgb="FF000000"/>
            <rFont val="Tahoma"/>
            <family val="2"/>
          </rPr>
          <t>Not covering CTP and WS part in this release as it was done in Feb</t>
        </r>
      </text>
    </comment>
    <comment ref="J40" authorId="0" shapeId="0" xr:uid="{43A8305F-13D3-ED47-BE03-4AE19D6EFD46}">
      <text>
        <r>
          <rPr>
            <b/>
            <sz val="9"/>
            <color rgb="FF000000"/>
            <rFont val="Tahoma"/>
            <family val="2"/>
          </rPr>
          <t>Anand, Apurva:</t>
        </r>
        <r>
          <rPr>
            <sz val="9"/>
            <color rgb="FF000000"/>
            <rFont val="Tahoma"/>
            <family val="2"/>
          </rPr>
          <t xml:space="preserve">
</t>
        </r>
        <r>
          <rPr>
            <sz val="9"/>
            <color rgb="FF000000"/>
            <rFont val="Tahoma"/>
            <family val="2"/>
          </rPr>
          <t xml:space="preserve">CTP and WS will be covered in next release </t>
        </r>
      </text>
    </comment>
    <comment ref="J43" authorId="0" shapeId="0" xr:uid="{4DFD7128-6FFE-A846-9483-AAD931240A18}">
      <text>
        <r>
          <rPr>
            <b/>
            <sz val="10"/>
            <color rgb="FF000000"/>
            <rFont val="Tahoma"/>
            <family val="2"/>
          </rPr>
          <t>Anand, Apurva:</t>
        </r>
        <r>
          <rPr>
            <sz val="10"/>
            <color rgb="FF000000"/>
            <rFont val="Tahoma"/>
            <family val="2"/>
          </rPr>
          <t xml:space="preserve">
</t>
        </r>
        <r>
          <rPr>
            <sz val="10"/>
            <color rgb="FF000000"/>
            <rFont val="Tahoma"/>
            <family val="2"/>
          </rPr>
          <t>CTP and WS scan has been covered in previous release.</t>
        </r>
      </text>
    </comment>
    <comment ref="J51" authorId="0" shapeId="0" xr:uid="{D5887973-C29F-8148-98D4-6ED88A56B6F6}">
      <text>
        <r>
          <rPr>
            <b/>
            <sz val="10"/>
            <color rgb="FF000000"/>
            <rFont val="Tahoma"/>
            <family val="2"/>
          </rPr>
          <t>Anand, Apurva:</t>
        </r>
        <r>
          <rPr>
            <sz val="10"/>
            <color rgb="FF000000"/>
            <rFont val="Tahoma"/>
            <family val="2"/>
          </rPr>
          <t xml:space="preserve">
</t>
        </r>
        <r>
          <rPr>
            <sz val="10"/>
            <color rgb="FF000000"/>
            <rFont val="Calibri"/>
            <family val="2"/>
          </rPr>
          <t xml:space="preserve">CTP and WS scan was covered in previous release.
</t>
        </r>
      </text>
    </comment>
    <comment ref="J60" authorId="1" shapeId="0" xr:uid="{FA8A8358-9136-3447-BF99-1B8790132D6F}">
      <text>
        <t>[Threaded comment]
Your version of Excel allows you to read this threaded comment; however, any edits to it will get removed if the file is opened in a newer version of Excel. Learn more: https://go.microsoft.com/fwlink/?linkid=870924
Comment:
    Deep Scan
Reply:
    Request scan report by RDM</t>
      </text>
    </comment>
    <comment ref="J71" authorId="0" shapeId="0" xr:uid="{CE3A35B4-7C45-304E-B230-295B30C9C8D7}">
      <text>
        <r>
          <rPr>
            <b/>
            <sz val="9"/>
            <color indexed="81"/>
            <rFont val="Tahoma"/>
            <family val="2"/>
          </rPr>
          <t>Anand, Apurva:</t>
        </r>
        <r>
          <rPr>
            <sz val="9"/>
            <color indexed="81"/>
            <rFont val="Tahoma"/>
            <family val="2"/>
          </rPr>
          <t xml:space="preserve">
WS part is left</t>
        </r>
      </text>
    </comment>
    <comment ref="J91" authorId="0" shapeId="0" xr:uid="{9F91D9CA-96FB-F349-9076-D97DF8ECD22A}">
      <text>
        <r>
          <rPr>
            <b/>
            <sz val="10"/>
            <color rgb="FF000000"/>
            <rFont val="Tahoma"/>
            <family val="2"/>
          </rPr>
          <t>Anand, Apurva:</t>
        </r>
        <r>
          <rPr>
            <sz val="10"/>
            <color rgb="FF000000"/>
            <rFont val="Tahoma"/>
            <family val="2"/>
          </rPr>
          <t xml:space="preserve">
</t>
        </r>
        <r>
          <rPr>
            <sz val="10"/>
            <color rgb="FF000000"/>
            <rFont val="Calibri"/>
            <family val="2"/>
          </rPr>
          <t xml:space="preserve">CTP and WS scan was covered in previous release.
</t>
        </r>
      </text>
    </comment>
    <comment ref="J93" authorId="0" shapeId="0" xr:uid="{C89210FB-8660-3743-8875-2D31BE1FC701}">
      <text>
        <r>
          <rPr>
            <b/>
            <sz val="10"/>
            <color rgb="FF000000"/>
            <rFont val="Tahoma"/>
            <family val="2"/>
          </rPr>
          <t>Anand, Apurva:</t>
        </r>
        <r>
          <rPr>
            <sz val="10"/>
            <color rgb="FF000000"/>
            <rFont val="Tahoma"/>
            <family val="2"/>
          </rPr>
          <t xml:space="preserve">
</t>
        </r>
        <r>
          <rPr>
            <sz val="10"/>
            <color rgb="FF000000"/>
            <rFont val="Tahoma"/>
            <family val="2"/>
          </rPr>
          <t>CTP , Export and WS not required as the source code is same as previous release.</t>
        </r>
      </text>
    </comment>
    <comment ref="J106" authorId="2" shapeId="0" xr:uid="{D778AA7A-D53E-9447-AD43-F2D295F2F9C0}">
      <text>
        <t xml:space="preserve">[Threaded comment]
Your version of Excel allows you to read this threaded comment; however, any edits to it will get removed if the file is opened in a newer version of Excel. Learn more: https://go.microsoft.com/fwlink/?linkid=870924
Comment:
    Inputs provided by Dev team on June 01, 2023	</t>
      </text>
    </comment>
    <comment ref="J216" authorId="0" shapeId="0" xr:uid="{28BE9D3D-7313-F14D-886A-E99C64CEA676}">
      <text>
        <r>
          <rPr>
            <b/>
            <sz val="10"/>
            <color rgb="FF000000"/>
            <rFont val="Tahoma"/>
            <family val="2"/>
          </rPr>
          <t>Anand, Apurva:</t>
        </r>
        <r>
          <rPr>
            <sz val="10"/>
            <color rgb="FF000000"/>
            <rFont val="Tahoma"/>
            <family val="2"/>
          </rPr>
          <t xml:space="preserve">
</t>
        </r>
        <r>
          <rPr>
            <sz val="10"/>
            <color rgb="FF000000"/>
            <rFont val="Tahoma"/>
            <family val="2"/>
          </rPr>
          <t>Android</t>
        </r>
      </text>
    </comment>
    <comment ref="J217" authorId="0" shapeId="0" xr:uid="{7B2C2BA8-DDCE-AC41-B382-9816C075E540}">
      <text>
        <r>
          <rPr>
            <b/>
            <sz val="10"/>
            <color rgb="FF000000"/>
            <rFont val="Tahoma"/>
            <family val="2"/>
          </rPr>
          <t>Anand, Apurva:</t>
        </r>
        <r>
          <rPr>
            <sz val="10"/>
            <color rgb="FF000000"/>
            <rFont val="Tahoma"/>
            <family val="2"/>
          </rPr>
          <t xml:space="preserve">
</t>
        </r>
        <r>
          <rPr>
            <sz val="10"/>
            <color rgb="FF000000"/>
            <rFont val="Tahoma"/>
            <family val="2"/>
          </rPr>
          <t>IOS</t>
        </r>
      </text>
    </comment>
    <comment ref="J340" authorId="3" shapeId="0" xr:uid="{331A0945-ABC2-CA4B-9EF7-6434F5DDC40C}">
      <text>
        <t>[Threaded comment]
Your version of Excel allows you to read this threaded comment; however, any edits to it will get removed if the file is opened in a newer version of Excel. Learn more: https://go.microsoft.com/fwlink/?linkid=870924
Comment:
    Exceptional Email communication has been sent</t>
      </text>
    </comment>
    <comment ref="J345" authorId="4" shapeId="0" xr:uid="{BF7B6C62-2254-0849-9E08-7199954EC5D7}">
      <text>
        <t>[Threaded comment]
Your version of Excel allows you to read this threaded comment; however, any edits to it will get removed if the file is opened in a newer version of Excel. Learn more: https://go.microsoft.com/fwlink/?linkid=870924
Comment:
    Exceptional communication email has been sent</t>
      </text>
    </comment>
    <comment ref="Q345" authorId="5" shapeId="0" xr:uid="{DD58EAF8-B492-8D4F-8C7A-7F2624514C1D}">
      <text>
        <t>[Threaded comment]
Your version of Excel allows you to read this threaded comment; however, any edits to it will get removed if the file is opened in a newer version of Excel. Learn more: https://go.microsoft.com/fwlink/?linkid=870924
Comment:
    One Time Exceptional Approval provided by GTLC</t>
      </text>
    </comment>
    <comment ref="J346" authorId="6" shapeId="0" xr:uid="{825C294C-70BC-6544-9710-08523C8BC94D}">
      <text>
        <t xml:space="preserve">[Threaded comment]
Your version of Excel allows you to read this threaded comment; however, any edits to it will get removed if the file is opened in a newer version of Excel. Learn more: https://go.microsoft.com/fwlink/?linkid=870924
Comment:
    Exceptional Email communication has been sent	</t>
      </text>
    </comment>
    <comment ref="Q346" authorId="7" shapeId="0" xr:uid="{A9B2591F-6482-AE43-AD20-F41E2758BDFE}">
      <text>
        <t>[Threaded comment]
Your version of Excel allows you to read this threaded comment; however, any edits to it will get removed if the file is opened in a newer version of Excel. Learn more: https://go.microsoft.com/fwlink/?linkid=870924
Comment:
    One Time Exceptional Approval provided by GTLC</t>
      </text>
    </comment>
    <comment ref="Q348" authorId="8" shapeId="0" xr:uid="{7118AEE1-0883-A043-A4B7-4C85F1754565}">
      <text>
        <t xml:space="preserve">[Threaded comment]
Your version of Excel allows you to read this threaded comment; however, any edits to it will get removed if the file is opened in a newer version of Excel. Learn more: https://go.microsoft.com/fwlink/?linkid=870924
Comment:
    This Request ticket has been rejected as Dev confirmed that the release has been postponed to Q1 as there is change in requirements </t>
      </text>
    </comment>
    <comment ref="Q360" authorId="9" shapeId="0" xr:uid="{9B15F87D-E4A3-964F-A930-5071036A8925}">
      <text>
        <t>[Threaded comment]
Your version of Excel allows you to read this threaded comment; however, any edits to it will get removed if the file is opened in a newer version of Excel. Learn more: https://go.microsoft.com/fwlink/?linkid=870924
Comment:
    This Request ticket has been rejected as Dev confirmed that this is part of different release</t>
      </text>
    </comment>
    <comment ref="J361" authorId="10" shapeId="0" xr:uid="{63C89983-9E72-D348-B000-144D6A002293}">
      <text>
        <t xml:space="preserve">[Threaded comment]
Your version of Excel allows you to read this threaded comment; however, any edits to it will get removed if the file is opened in a newer version of Excel. Learn more: https://go.microsoft.com/fwlink/?linkid=870924
Comment:
    Scan Rejected	</t>
      </text>
    </comment>
    <comment ref="Q361" authorId="11" shapeId="0" xr:uid="{47808FEB-FFCD-9141-97F1-C0C3E3CAB6BC}">
      <text>
        <t>[Threaded comment]
Your version of Excel allows you to read this threaded comment; however, any edits to it will get removed if the file is opened in a newer version of Excel. Learn more: https://go.microsoft.com/fwlink/?linkid=870924
Comment:
    This Request ticket has been rejected as Dev confirmed that this is part of different release</t>
      </text>
    </comment>
    <comment ref="Q362" authorId="12" shapeId="0" xr:uid="{86F7E0EC-FAD4-F345-BB70-8E7B5E372F95}">
      <text>
        <t>[Threaded comment]
Your version of Excel allows you to read this threaded comment; however, any edits to it will get removed if the file is opened in a newer version of Excel. Learn more: https://go.microsoft.com/fwlink/?linkid=870924
Comment:
    This Request ticket has been rejected as Dev confirmed that this is part of different release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Anand, Apurva</author>
    <author>tc={18041670-83DE-4FCD-8059-DBE119E75FC2}</author>
    <author>tc={287500D7-9B2E-4448-88C9-C27E5BB5178B}</author>
    <author>tc={091F7E8E-4335-48AC-9DF3-8FA81178A40B}</author>
    <author>tc={AE26AE9F-B04C-4355-A9AF-11E7859559D5}</author>
  </authors>
  <commentList>
    <comment ref="J39" authorId="0" shapeId="0" xr:uid="{F3F46215-5D22-4498-B80D-2776F1FD75DF}">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63" authorId="0" shapeId="0" xr:uid="{4CADD3F0-0735-4518-92B2-2F8DC1B1473B}">
      <text>
        <r>
          <rPr>
            <b/>
            <sz val="9"/>
            <color rgb="FF000000"/>
            <rFont val="Tahoma"/>
            <family val="2"/>
          </rPr>
          <t>Anand, Apurva:</t>
        </r>
        <r>
          <rPr>
            <sz val="9"/>
            <color rgb="FF000000"/>
            <rFont val="Tahoma"/>
            <family val="2"/>
          </rPr>
          <t xml:space="preserve">
</t>
        </r>
        <r>
          <rPr>
            <sz val="9"/>
            <color rgb="FF000000"/>
            <rFont val="Tahoma"/>
            <family val="2"/>
          </rPr>
          <t xml:space="preserve">continous scan
</t>
        </r>
        <r>
          <rPr>
            <sz val="9"/>
            <color rgb="FF000000"/>
            <rFont val="Tahoma"/>
            <family val="2"/>
          </rPr>
          <t>Report will be shared in April</t>
        </r>
      </text>
    </comment>
    <comment ref="J66" authorId="0" shapeId="0" xr:uid="{F56089BF-F3C0-4622-A1BB-FFA6F611CFA8}">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77" authorId="0" shapeId="0" xr:uid="{90C93B45-1430-4D66-9EBC-7DDA520CEC44}">
      <text>
        <r>
          <rPr>
            <b/>
            <sz val="9"/>
            <color indexed="81"/>
            <rFont val="Tahoma"/>
            <family val="2"/>
          </rPr>
          <t>Anand, Apurva:</t>
        </r>
        <r>
          <rPr>
            <sz val="9"/>
            <color indexed="81"/>
            <rFont val="Tahoma"/>
            <family val="2"/>
          </rPr>
          <t xml:space="preserve">
Awaiting information from dev team regarding future releases</t>
        </r>
      </text>
    </comment>
    <comment ref="J79" authorId="0" shapeId="0" xr:uid="{60C5877E-235E-468F-B04F-96160FF6DC7C}">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83" authorId="0" shapeId="0" xr:uid="{8F185854-FB74-4D62-8F50-42EF813FBD12}">
      <text>
        <r>
          <rPr>
            <b/>
            <sz val="9"/>
            <color rgb="FF000000"/>
            <rFont val="Tahoma"/>
            <family val="2"/>
          </rPr>
          <t>Anand, Apurva:</t>
        </r>
        <r>
          <rPr>
            <sz val="9"/>
            <color rgb="FF000000"/>
            <rFont val="Tahoma"/>
            <family val="2"/>
          </rPr>
          <t xml:space="preserve">
</t>
        </r>
        <r>
          <rPr>
            <sz val="9"/>
            <color rgb="FF000000"/>
            <rFont val="Tahoma"/>
            <family val="2"/>
          </rPr>
          <t>deep scan</t>
        </r>
      </text>
    </comment>
    <comment ref="J84" authorId="0" shapeId="0" xr:uid="{86901F0C-EB2F-4B40-8BF5-F46CD10EC582}">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85" authorId="0" shapeId="0" xr:uid="{4A61BC8C-9566-46D4-9B6F-751D4B3A1C79}">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94" authorId="0" shapeId="0" xr:uid="{1B37DFB9-A385-4956-8895-BAA7AB89FB64}">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95" authorId="0" shapeId="0" xr:uid="{EF53A0C8-0F68-49B5-9C5C-33BBF92482A1}">
      <text>
        <r>
          <rPr>
            <b/>
            <sz val="9"/>
            <color indexed="81"/>
            <rFont val="Tahoma"/>
            <family val="2"/>
          </rPr>
          <t>Anand, Apurva:</t>
        </r>
        <r>
          <rPr>
            <sz val="9"/>
            <color indexed="81"/>
            <rFont val="Tahoma"/>
            <family val="2"/>
          </rPr>
          <t xml:space="preserve">
special case</t>
        </r>
      </text>
    </comment>
    <comment ref="J97" authorId="0" shapeId="0" xr:uid="{786CD53B-FCCB-4EC8-BC81-9D6F9E6D6A2E}">
      <text>
        <r>
          <rPr>
            <b/>
            <sz val="9"/>
            <color rgb="FF000000"/>
            <rFont val="Tahoma"/>
            <family val="2"/>
          </rPr>
          <t>Anand, Apurva:</t>
        </r>
        <r>
          <rPr>
            <sz val="9"/>
            <color rgb="FF000000"/>
            <rFont val="Tahoma"/>
            <family val="2"/>
          </rPr>
          <t xml:space="preserve">
</t>
        </r>
        <r>
          <rPr>
            <sz val="9"/>
            <color rgb="FF000000"/>
            <rFont val="Tahoma"/>
            <family val="2"/>
          </rPr>
          <t>BYD_EXCEL_ADDIN - SHC-BYD_EXCEL_ADDIN</t>
        </r>
      </text>
    </comment>
    <comment ref="J98" authorId="0" shapeId="0" xr:uid="{9405C8D6-016E-4437-A8D6-A549986B9F32}">
      <text>
        <r>
          <rPr>
            <b/>
            <sz val="9"/>
            <color indexed="81"/>
            <rFont val="Tahoma"/>
            <family val="2"/>
          </rPr>
          <t>Anand, Apurva:</t>
        </r>
        <r>
          <rPr>
            <sz val="9"/>
            <color indexed="81"/>
            <rFont val="Tahoma"/>
            <family val="2"/>
          </rPr>
          <t xml:space="preserve">
Cloud for Customer 2205 (SAP_SOLUTIONS_ONDEMAND_STUDIO)</t>
        </r>
      </text>
    </comment>
    <comment ref="J105" authorId="0" shapeId="0" xr:uid="{FF108978-33C7-446D-BA0A-C1FF85DC2D50}">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F123" authorId="0" shapeId="0" xr:uid="{61585E89-A537-4E0B-BFFF-252165AF0CE9}">
      <text>
        <r>
          <rPr>
            <b/>
            <sz val="9"/>
            <color indexed="81"/>
            <rFont val="Tahoma"/>
            <family val="2"/>
          </rPr>
          <t>Anand, Apurva:</t>
        </r>
        <r>
          <rPr>
            <sz val="9"/>
            <color indexed="81"/>
            <rFont val="Tahoma"/>
            <family val="2"/>
          </rPr>
          <t xml:space="preserve">
Flagship product</t>
        </r>
      </text>
    </comment>
    <comment ref="J126" authorId="0" shapeId="0" xr:uid="{60E5BE2B-1082-4548-BE7A-3088E6A0F34C}">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127" authorId="0" shapeId="0" xr:uid="{48A2068B-8193-4ED4-B9C8-C24CFF99FAF0}">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128" authorId="0" shapeId="0" xr:uid="{A42CCD9D-AB27-46DC-9F3D-4618C461B0F3}">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133" authorId="0" shapeId="0" xr:uid="{9AB5D642-DF3E-470B-A61B-B4463D2C25E3}">
      <text>
        <r>
          <rPr>
            <b/>
            <sz val="9"/>
            <color rgb="FF000000"/>
            <rFont val="Tahoma"/>
            <family val="2"/>
          </rPr>
          <t>Anand, Apurva:</t>
        </r>
        <r>
          <rPr>
            <sz val="9"/>
            <color rgb="FF000000"/>
            <rFont val="Tahoma"/>
            <family val="2"/>
          </rPr>
          <t xml:space="preserve">
</t>
        </r>
        <r>
          <rPr>
            <sz val="9"/>
            <color rgb="FF000000"/>
            <rFont val="Tahoma"/>
            <family val="2"/>
          </rPr>
          <t>Deep scan</t>
        </r>
      </text>
    </comment>
    <comment ref="J136" authorId="0" shapeId="0" xr:uid="{3531C2EA-9341-43C8-B4A7-8EBA97FDDA65}">
      <text>
        <r>
          <rPr>
            <b/>
            <sz val="9"/>
            <color rgb="FF000000"/>
            <rFont val="Tahoma"/>
            <family val="2"/>
          </rPr>
          <t>Anand, Apurva:</t>
        </r>
        <r>
          <rPr>
            <sz val="9"/>
            <color rgb="FF000000"/>
            <rFont val="Tahoma"/>
            <family val="2"/>
          </rPr>
          <t xml:space="preserve">
</t>
        </r>
        <r>
          <rPr>
            <sz val="9"/>
            <color rgb="FF000000"/>
            <rFont val="Tahoma"/>
            <family val="2"/>
          </rPr>
          <t>Deep scan</t>
        </r>
      </text>
    </comment>
    <comment ref="J141" authorId="0" shapeId="0" xr:uid="{86E50762-E544-4E0B-BDF6-C8BE62E615AC}">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157" authorId="0" shapeId="0" xr:uid="{2059742B-FF9E-4CCA-A9D2-07CEA876F77A}">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158" authorId="0" shapeId="0" xr:uid="{BFCE9BDF-319E-46D2-8630-406B486737D1}">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159" authorId="0" shapeId="0" xr:uid="{133D3A4C-1308-40D3-9E2D-353A456BA26B}">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161" authorId="0" shapeId="0" xr:uid="{64F14864-D782-44CA-8FA2-BDA9F06AAF21}">
      <text>
        <r>
          <rPr>
            <b/>
            <sz val="9"/>
            <color indexed="81"/>
            <rFont val="Tahoma"/>
            <family val="2"/>
          </rPr>
          <t>Anand, Apurva:</t>
        </r>
        <r>
          <rPr>
            <sz val="9"/>
            <color indexed="81"/>
            <rFont val="Tahoma"/>
            <family val="2"/>
          </rPr>
          <t xml:space="preserve">
Waiting for other releases details.</t>
        </r>
      </text>
    </comment>
    <comment ref="J165" authorId="0" shapeId="0" xr:uid="{59A3E541-745E-4B2F-B860-AFAEAB8F2D53}">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167" authorId="0" shapeId="0" xr:uid="{8ED7DEDE-03DB-46D2-96FE-E276F11F24D9}">
      <text>
        <r>
          <rPr>
            <b/>
            <sz val="9"/>
            <color rgb="FF000000"/>
            <rFont val="Tahoma"/>
            <family val="2"/>
          </rPr>
          <t>Anand, Apurva:</t>
        </r>
        <r>
          <rPr>
            <sz val="9"/>
            <color rgb="FF000000"/>
            <rFont val="Tahoma"/>
            <family val="2"/>
          </rPr>
          <t xml:space="preserve">
</t>
        </r>
        <r>
          <rPr>
            <sz val="9"/>
            <color rgb="FF000000"/>
            <rFont val="Tahoma"/>
            <family val="2"/>
          </rPr>
          <t>Buyout project ( deep scan)</t>
        </r>
      </text>
    </comment>
    <comment ref="J176" authorId="0" shapeId="0" xr:uid="{B42FEF69-B687-495C-93EA-7C2EBF8AF9EA}">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177" authorId="0" shapeId="0" xr:uid="{311DB560-BE2D-478F-96AD-1744CD42A9EF}">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178" authorId="0" shapeId="0" xr:uid="{E6410BEB-9160-408E-9059-AD45EE55338C}">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190" authorId="0" shapeId="0" xr:uid="{CC09760C-F847-492C-918A-A8F1C772BD3D}">
      <text>
        <r>
          <rPr>
            <b/>
            <sz val="9"/>
            <color rgb="FF000000"/>
            <rFont val="Tahoma"/>
            <family val="2"/>
          </rPr>
          <t>Anand, Apurva:</t>
        </r>
        <r>
          <rPr>
            <sz val="9"/>
            <color rgb="FF000000"/>
            <rFont val="Tahoma"/>
            <family val="2"/>
          </rPr>
          <t xml:space="preserve">
</t>
        </r>
        <r>
          <rPr>
            <sz val="9"/>
            <color rgb="FF000000"/>
            <rFont val="Tahoma"/>
            <family val="2"/>
          </rPr>
          <t>Deep scan request</t>
        </r>
      </text>
    </comment>
    <comment ref="J200" authorId="0" shapeId="0" xr:uid="{CFCBC3BA-70EF-46AF-9FB7-832677401F0D}">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239" authorId="0" shapeId="0" xr:uid="{A4BF38AB-11E9-4CBA-BF0C-30E3C05A019B}">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244" authorId="0" shapeId="0" xr:uid="{9E4505AB-F666-42D1-AE0A-B3269724BD21}">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245" authorId="0" shapeId="0" xr:uid="{D21AE6AF-DEE7-44CA-8439-7815548BE0F7}">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251" authorId="0" shapeId="0" xr:uid="{37C9C482-A9E9-4506-9FC9-F53FD4625CCA}">
      <text>
        <r>
          <rPr>
            <b/>
            <sz val="9"/>
            <color rgb="FF000000"/>
            <rFont val="Tahoma"/>
            <family val="2"/>
          </rPr>
          <t>Anand, Apurva:</t>
        </r>
        <r>
          <rPr>
            <sz val="9"/>
            <color rgb="FF000000"/>
            <rFont val="Tahoma"/>
            <family val="2"/>
          </rPr>
          <t xml:space="preserve">
</t>
        </r>
        <r>
          <rPr>
            <sz val="9"/>
            <color rgb="FF000000"/>
            <rFont val="Tahoma"/>
            <family val="2"/>
          </rPr>
          <t>Deep scan</t>
        </r>
      </text>
    </comment>
    <comment ref="J264" authorId="0" shapeId="0" xr:uid="{61CFE47F-BF69-46C0-B44E-1DFED24C3AB8}">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271" authorId="0" shapeId="0" xr:uid="{37C16C52-10FF-411E-AC1E-D13094EFDE76}">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274" authorId="0" shapeId="0" xr:uid="{48285342-28EB-4BCD-ACFD-32FF13334AF1}">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Q280" authorId="1" shapeId="0" xr:uid="{18041670-83DE-4FCD-8059-DBE119E75FC2}">
      <text>
        <t>[Threaded comment]
Your version of Excel allows you to read this threaded comment; however, any edits to it will get removed if the file is opened in a newer version of Excel. Learn more: https://go.microsoft.com/fwlink/?linkid=870924
Comment:
    This Request ticket has been rejected as Dev confirmed that this is part of different release</t>
      </text>
    </comment>
    <comment ref="M283" authorId="2" shapeId="0" xr:uid="{287500D7-9B2E-4448-88C9-C27E5BB5178B}">
      <text>
        <t>[Threaded comment]
Your version of Excel allows you to read this threaded comment; however, any edits to it will get removed if the file is opened in a newer version of Excel. Learn more: https://go.microsoft.com/fwlink/?linkid=870924
Comment:
    Dev scan result request date</t>
      </text>
    </comment>
    <comment ref="N283" authorId="3" shapeId="0" xr:uid="{091F7E8E-4335-48AC-9DF3-8FA81178A40B}">
      <text>
        <t>[Threaded comment]
Your version of Excel allows you to read this threaded comment; however, any edits to it will get removed if the file is opened in a newer version of Excel. Learn more: https://go.microsoft.com/fwlink/?linkid=870924
Comment:
    Tentative date</t>
      </text>
    </comment>
    <comment ref="J296" authorId="0" shapeId="0" xr:uid="{058B9E78-2145-4B03-B4AC-7AA42FB3CDE6}">
      <text>
        <r>
          <rPr>
            <b/>
            <sz val="9"/>
            <color rgb="FF000000"/>
            <rFont val="Tahoma"/>
            <family val="2"/>
          </rPr>
          <t>Anand, Apurva:</t>
        </r>
        <r>
          <rPr>
            <sz val="9"/>
            <color rgb="FF000000"/>
            <rFont val="Tahoma"/>
            <family val="2"/>
          </rPr>
          <t xml:space="preserve">
</t>
        </r>
        <r>
          <rPr>
            <sz val="9"/>
            <color rgb="FF000000"/>
            <rFont val="Tahoma"/>
            <family val="2"/>
          </rPr>
          <t>This is a continuous P1 scan so count this as one for KPI</t>
        </r>
      </text>
    </comment>
    <comment ref="J299" authorId="0" shapeId="0" xr:uid="{4B1DAA95-5C5C-A347-B10E-7AABB778A968}">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300" authorId="0" shapeId="0" xr:uid="{3AAD3496-932C-9C42-A639-14C6B3D4E9BB}">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325" authorId="0" shapeId="0" xr:uid="{F5C4AD9F-F6DD-42E9-AD7A-7CEAA919FAC4}">
      <text>
        <r>
          <rPr>
            <b/>
            <sz val="9"/>
            <color rgb="FF000000"/>
            <rFont val="Tahoma"/>
            <family val="2"/>
          </rPr>
          <t>Anand, Apurva:</t>
        </r>
        <r>
          <rPr>
            <sz val="9"/>
            <color rgb="FF000000"/>
            <rFont val="Tahoma"/>
            <family val="2"/>
          </rPr>
          <t xml:space="preserve">
</t>
        </r>
        <r>
          <rPr>
            <sz val="9"/>
            <color rgb="FF000000"/>
            <rFont val="Tahoma"/>
            <family val="2"/>
          </rPr>
          <t>Buyout project ( deep scan) second round of code shipment for same sirius delivery.</t>
        </r>
      </text>
    </comment>
    <comment ref="J326" authorId="0" shapeId="0" xr:uid="{BC942514-9329-4E40-B752-2375D60ED776}">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327" authorId="0" shapeId="0" xr:uid="{45D26F15-1A80-4D4F-8361-03D78069DF35}">
      <text>
        <r>
          <rPr>
            <b/>
            <sz val="9"/>
            <color rgb="FF000000"/>
            <rFont val="Tahoma"/>
            <family val="2"/>
          </rPr>
          <t>Anand, Apurva:</t>
        </r>
        <r>
          <rPr>
            <sz val="9"/>
            <color rgb="FF000000"/>
            <rFont val="Tahoma"/>
            <family val="2"/>
          </rPr>
          <t xml:space="preserve">
</t>
        </r>
        <r>
          <rPr>
            <sz val="9"/>
            <color rgb="FF000000"/>
            <rFont val="Tahoma"/>
            <family val="2"/>
          </rPr>
          <t>continous scan</t>
        </r>
      </text>
    </comment>
    <comment ref="J328" authorId="4" shapeId="0" xr:uid="{AE26AE9F-B04C-4355-A9AF-11E7859559D5}">
      <text>
        <t>[Threaded comment]
Your version of Excel allows you to read this threaded comment; however, any edits to it will get removed if the file is opened in a newer version of Excel. Learn more: https://go.microsoft.com/fwlink/?linkid=870924
Comment:
    Deep Scan
Reply:
    Request scan report by RDM</t>
      </text>
    </comment>
  </commentList>
</comments>
</file>

<file path=xl/sharedStrings.xml><?xml version="1.0" encoding="utf-8"?>
<sst xmlns="http://schemas.openxmlformats.org/spreadsheetml/2006/main" count="197918" uniqueCount="9744">
  <si>
    <t>In Progress (WIP Limits)</t>
  </si>
  <si>
    <t>Local Coordinator</t>
  </si>
  <si>
    <t xml:space="preserve">Preperation </t>
  </si>
  <si>
    <t>Baseline ID</t>
  </si>
  <si>
    <t>Incremental ID</t>
  </si>
  <si>
    <t>Communication</t>
  </si>
  <si>
    <t xml:space="preserve">Total </t>
  </si>
  <si>
    <t>GTLC China</t>
  </si>
  <si>
    <t>Amy</t>
  </si>
  <si>
    <t>GTLC India</t>
  </si>
  <si>
    <t>Komal</t>
  </si>
  <si>
    <t>GTLC Germany</t>
  </si>
  <si>
    <t>Klaus</t>
  </si>
  <si>
    <t>GTLC Canada</t>
  </si>
  <si>
    <t>Raj</t>
  </si>
  <si>
    <t>**The above table shows the WIP Limits ONLY. To find out the WIP for a site, refer to the Local Kanban Board**</t>
  </si>
  <si>
    <t>In Progress</t>
  </si>
  <si>
    <t>Done</t>
  </si>
  <si>
    <t xml:space="preserve">China </t>
  </si>
  <si>
    <t>India</t>
  </si>
  <si>
    <t>Germany</t>
  </si>
  <si>
    <t>Canada</t>
  </si>
  <si>
    <t xml:space="preserve">Global </t>
  </si>
  <si>
    <t>Backlog</t>
  </si>
  <si>
    <t>P1</t>
  </si>
  <si>
    <t>P2</t>
  </si>
  <si>
    <t>P3</t>
  </si>
  <si>
    <t>Total</t>
  </si>
  <si>
    <t>RTC Passed</t>
  </si>
  <si>
    <t>Values for Data Validation (do not edit)</t>
  </si>
  <si>
    <t>Program Category</t>
  </si>
  <si>
    <t>Delivery Mode</t>
  </si>
  <si>
    <t>Priority</t>
  </si>
  <si>
    <t>Severity</t>
  </si>
  <si>
    <t>Previously Scanned</t>
  </si>
  <si>
    <t>Scan Category</t>
  </si>
  <si>
    <t>Location</t>
  </si>
  <si>
    <t>FOSS Analyst</t>
  </si>
  <si>
    <t>Owner I-Number mapping</t>
  </si>
  <si>
    <t>FOSS Scan State</t>
  </si>
  <si>
    <t>Black Duck Scan</t>
  </si>
  <si>
    <t>Ticket Tracking Status</t>
  </si>
  <si>
    <t>Commercial Analyst</t>
  </si>
  <si>
    <t>Commercial Scan State</t>
  </si>
  <si>
    <t>Web Service Analyst</t>
  </si>
  <si>
    <t>Web Service Scan State</t>
  </si>
  <si>
    <t>Continuous Scan</t>
  </si>
  <si>
    <t>L1 Manager</t>
  </si>
  <si>
    <t>L1 Development Unit</t>
  </si>
  <si>
    <t>Board Area Member</t>
  </si>
  <si>
    <t>Board Area</t>
  </si>
  <si>
    <t>Docker Container</t>
  </si>
  <si>
    <t>On-Demand (SaaS)</t>
  </si>
  <si>
    <t>S1</t>
  </si>
  <si>
    <t>Y</t>
  </si>
  <si>
    <t>Incremental ONLY</t>
  </si>
  <si>
    <t>GLOBAL</t>
  </si>
  <si>
    <t>Global</t>
  </si>
  <si>
    <t>Open</t>
  </si>
  <si>
    <t>Yi Zhang</t>
  </si>
  <si>
    <t>Fei Yu Xu</t>
  </si>
  <si>
    <t>Artificial Intelligence</t>
  </si>
  <si>
    <t>Juergen Mueller</t>
  </si>
  <si>
    <t>Technology and Innovation</t>
  </si>
  <si>
    <t>Source Code</t>
  </si>
  <si>
    <t>On-Premise</t>
  </si>
  <si>
    <t>S2</t>
  </si>
  <si>
    <t>N</t>
  </si>
  <si>
    <t>OneTime Scan</t>
  </si>
  <si>
    <t>Prashant</t>
  </si>
  <si>
    <t>I536654 </t>
  </si>
  <si>
    <t>Cancelled</t>
  </si>
  <si>
    <t>Closed</t>
  </si>
  <si>
    <t>Raksha</t>
  </si>
  <si>
    <t>Manoj Swaminathan</t>
  </si>
  <si>
    <t>ISBN CloudOps Cross COPS</t>
  </si>
  <si>
    <t>On-Mobile Device</t>
  </si>
  <si>
    <t>S3</t>
  </si>
  <si>
    <t>Yash</t>
  </si>
  <si>
    <t>Muhammad Alam</t>
  </si>
  <si>
    <t>ISBN Executive</t>
  </si>
  <si>
    <t>S4</t>
  </si>
  <si>
    <t>I076757</t>
  </si>
  <si>
    <t>ChangFei</t>
  </si>
  <si>
    <t>N/A</t>
  </si>
  <si>
    <t>Florian Heretsch</t>
  </si>
  <si>
    <t>PE MXE Mgmt</t>
  </si>
  <si>
    <t>ATS</t>
  </si>
  <si>
    <t>Arshia</t>
  </si>
  <si>
    <t>I557608</t>
  </si>
  <si>
    <t>Gary Slater</t>
  </si>
  <si>
    <t>Global Cloud Services</t>
  </si>
  <si>
    <t>Custom Code</t>
  </si>
  <si>
    <t>GTLC Vietnam</t>
  </si>
  <si>
    <t>Jessie</t>
  </si>
  <si>
    <t>I300127</t>
  </si>
  <si>
    <t>Michael Paul Weingartner</t>
  </si>
  <si>
    <t>SAP BTP Core</t>
  </si>
  <si>
    <t>Sarah</t>
  </si>
  <si>
    <t>I076758</t>
  </si>
  <si>
    <t>Juergen Kreuziger</t>
  </si>
  <si>
    <t>SAP HANA Database &amp; Analytics</t>
  </si>
  <si>
    <t>Outbound OSS</t>
  </si>
  <si>
    <t>Tina</t>
  </si>
  <si>
    <t>I076782</t>
  </si>
  <si>
    <t>Sarah Li</t>
  </si>
  <si>
    <t>Sonja Lienard</t>
  </si>
  <si>
    <t>BTP ABAP Platform Mgmt (SE)</t>
  </si>
  <si>
    <t>Outbound OEM</t>
  </si>
  <si>
    <t>Deb</t>
  </si>
  <si>
    <t>I077275</t>
  </si>
  <si>
    <t>Tina Liao</t>
  </si>
  <si>
    <t>Andrea Fluegel</t>
  </si>
  <si>
    <t>BTP Core AP Mgmt &amp; COO SE  </t>
  </si>
  <si>
    <t>Alekh</t>
  </si>
  <si>
    <t>I556028</t>
  </si>
  <si>
    <t>Sina Doebbelin</t>
  </si>
  <si>
    <t>T&amp;I Board Office</t>
  </si>
  <si>
    <t>I321911</t>
  </si>
  <si>
    <t>Bhagat Nainani</t>
  </si>
  <si>
    <t>BTP Core AP Mgmt &amp; COO (US)</t>
  </si>
  <si>
    <t>Gunter</t>
  </si>
  <si>
    <t>D038475</t>
  </si>
  <si>
    <t>Michael Ameling</t>
  </si>
  <si>
    <t>Cross Architecture</t>
  </si>
  <si>
    <t>D061043</t>
  </si>
  <si>
    <t>Harald Kuck</t>
  </si>
  <si>
    <t>TI ABAP Platform Mgmt (SE) </t>
  </si>
  <si>
    <t>Shweta</t>
  </si>
  <si>
    <t>D059874</t>
  </si>
  <si>
    <t>Martin Heinig</t>
  </si>
  <si>
    <t>New Ventures &amp; Technologies</t>
  </si>
  <si>
    <t>Brian</t>
  </si>
  <si>
    <t>I844758</t>
  </si>
  <si>
    <t>Irfan Khan</t>
  </si>
  <si>
    <t>Devan</t>
  </si>
  <si>
    <t>I819681</t>
  </si>
  <si>
    <t>Anja Schneider</t>
  </si>
  <si>
    <t>T&amp;I COO</t>
  </si>
  <si>
    <t>Erika</t>
  </si>
  <si>
    <t>I828891</t>
  </si>
  <si>
    <t>Meg bear</t>
  </si>
  <si>
    <t>People</t>
  </si>
  <si>
    <t xml:space="preserve">	Thomas Saueressig</t>
  </si>
  <si>
    <t>SAP Product Engineering</t>
  </si>
  <si>
    <t>Hamad</t>
  </si>
  <si>
    <t>I831094</t>
  </si>
  <si>
    <t>Andreas Heckman</t>
  </si>
  <si>
    <t>Customer Solution Support and Innovation</t>
  </si>
  <si>
    <t>Jimmy</t>
  </si>
  <si>
    <t>I819510</t>
  </si>
  <si>
    <t>Peter Pluim</t>
  </si>
  <si>
    <t>Enterprise Cloud Services</t>
  </si>
  <si>
    <t>Justine</t>
  </si>
  <si>
    <t>I822712</t>
  </si>
  <si>
    <t>Jan Gilg</t>
  </si>
  <si>
    <t>SAP S/4 HANA</t>
  </si>
  <si>
    <t>Matthew</t>
  </si>
  <si>
    <t>I844765</t>
  </si>
  <si>
    <t>Julia Lakatos</t>
  </si>
  <si>
    <t>SAP Product Engineering Office</t>
  </si>
  <si>
    <t>Mitch</t>
  </si>
  <si>
    <t>I830949</t>
  </si>
  <si>
    <t>John Wookey</t>
  </si>
  <si>
    <t>Intelling Spend and Business Network</t>
  </si>
  <si>
    <t>Siva</t>
  </si>
  <si>
    <t>I537790</t>
  </si>
  <si>
    <t>Bob Stutz</t>
  </si>
  <si>
    <t>Customer Experience E&amp;O</t>
  </si>
  <si>
    <t>Sabrina</t>
  </si>
  <si>
    <t>I822781</t>
  </si>
  <si>
    <t>Eva Zauke</t>
  </si>
  <si>
    <t>SAP Enterprise Adoption</t>
  </si>
  <si>
    <t>Tes</t>
  </si>
  <si>
    <t>I830866</t>
  </si>
  <si>
    <t>Stefan Stainle</t>
  </si>
  <si>
    <t>COO &amp; Strategy, SAP Product Engineering</t>
  </si>
  <si>
    <t>Rajat</t>
  </si>
  <si>
    <t>I501689</t>
  </si>
  <si>
    <t>Philipp Herzig</t>
  </si>
  <si>
    <t>Product Engineering Intelligent Enterprise and Cross Architecture</t>
  </si>
  <si>
    <t>Assmitra</t>
  </si>
  <si>
    <t>I342117</t>
  </si>
  <si>
    <t>Jurgen Sattler</t>
  </si>
  <si>
    <t>One Strike</t>
  </si>
  <si>
    <t>Ravi</t>
  </si>
  <si>
    <t>D072009</t>
  </si>
  <si>
    <t>Benedikt Lehnert</t>
  </si>
  <si>
    <t>SAP Design</t>
  </si>
  <si>
    <t>Gaurisha</t>
  </si>
  <si>
    <t>I748895</t>
  </si>
  <si>
    <t>Dragana Bjelonic</t>
  </si>
  <si>
    <t>Chief Controlling Ofiicer</t>
  </si>
  <si>
    <t>Sanjana</t>
  </si>
  <si>
    <t>I322228</t>
  </si>
  <si>
    <t>Stefan Steinle</t>
  </si>
  <si>
    <t>Swadhin</t>
  </si>
  <si>
    <t>I502734</t>
  </si>
  <si>
    <t>Ritu Bhargava</t>
  </si>
  <si>
    <t>CX Management America</t>
  </si>
  <si>
    <t>Madhusudanan</t>
  </si>
  <si>
    <t>I503416</t>
  </si>
  <si>
    <t>Christiane Kubach</t>
  </si>
  <si>
    <t>Executive Comms &amp; Events</t>
  </si>
  <si>
    <t>Giang</t>
  </si>
  <si>
    <t>I540507</t>
  </si>
  <si>
    <t>Mira Wohlhueter</t>
  </si>
  <si>
    <t>Scott Russell</t>
  </si>
  <si>
    <t>Customer Success</t>
  </si>
  <si>
    <t>Domenik</t>
  </si>
  <si>
    <t>I500407</t>
  </si>
  <si>
    <t>Eric Stine</t>
  </si>
  <si>
    <t>Chief of Staff, Customer Success</t>
  </si>
  <si>
    <t>I353860</t>
  </si>
  <si>
    <t>Greg Tomb</t>
  </si>
  <si>
    <t>Solution Area Sales</t>
  </si>
  <si>
    <t>I537966</t>
  </si>
  <si>
    <t>Steve Shute</t>
  </si>
  <si>
    <t>Chief Operation Officers, Customer Success</t>
  </si>
  <si>
    <t>Shivani</t>
  </si>
  <si>
    <t>I537015</t>
  </si>
  <si>
    <t>Thomas Pfiester</t>
  </si>
  <si>
    <t>CS&amp;D Regions Mgmt MENA</t>
  </si>
  <si>
    <t>Thomas Bamberger</t>
  </si>
  <si>
    <t>Customer Engagement &amp; Experience</t>
  </si>
  <si>
    <t>Mariem</t>
  </si>
  <si>
    <t>I556456</t>
  </si>
  <si>
    <t>Ken Hamel</t>
  </si>
  <si>
    <t>Business Operations, Customer Success</t>
  </si>
  <si>
    <t>Harshal</t>
  </si>
  <si>
    <t>I557311</t>
  </si>
  <si>
    <t>Holger Lemanczyk</t>
  </si>
  <si>
    <t>Strategy &amp; Transformation, Customer Success</t>
  </si>
  <si>
    <t>Liye</t>
  </si>
  <si>
    <t>I853975</t>
  </si>
  <si>
    <t>John Graham</t>
  </si>
  <si>
    <t>Frazia</t>
  </si>
  <si>
    <t>I588032</t>
  </si>
  <si>
    <t>Uma Rani T M</t>
  </si>
  <si>
    <t>Kun</t>
  </si>
  <si>
    <t>I746175</t>
  </si>
  <si>
    <t>Daniel Mueller</t>
  </si>
  <si>
    <t>Wilko</t>
  </si>
  <si>
    <t>I541859</t>
  </si>
  <si>
    <t>Sindhu Gangadharan</t>
  </si>
  <si>
    <t>SAP User Enabl Mgmt SE</t>
  </si>
  <si>
    <t>I559269</t>
  </si>
  <si>
    <t>Traci Hughes</t>
  </si>
  <si>
    <t>HRBP - SAP Americas</t>
  </si>
  <si>
    <t>Chaitanya</t>
  </si>
  <si>
    <t>I532200</t>
  </si>
  <si>
    <t>Angela McKenna</t>
  </si>
  <si>
    <t>People Growth Management Office UK</t>
  </si>
  <si>
    <t>Santosh</t>
  </si>
  <si>
    <t>I354729</t>
  </si>
  <si>
    <t>Rachel Laventure</t>
  </si>
  <si>
    <t>Ilona</t>
  </si>
  <si>
    <t>D042776</t>
  </si>
  <si>
    <t>Sanjeet Mall</t>
  </si>
  <si>
    <t>Apoorva</t>
  </si>
  <si>
    <t>C5367590</t>
  </si>
  <si>
    <t>Dominik Metzger</t>
  </si>
  <si>
    <t>Viswa</t>
  </si>
  <si>
    <t>C5366020</t>
  </si>
  <si>
    <t>Sandhya</t>
  </si>
  <si>
    <t>I538189</t>
  </si>
  <si>
    <t>Alan</t>
  </si>
  <si>
    <t>I541886</t>
  </si>
  <si>
    <t>Mark Gibbs</t>
  </si>
  <si>
    <t>Greater China, Customer Success</t>
  </si>
  <si>
    <t>Gero Decker</t>
  </si>
  <si>
    <t>SAP Signavio Product &amp; Engineering</t>
  </si>
  <si>
    <t>Duane</t>
  </si>
  <si>
    <t>C5380108</t>
  </si>
  <si>
    <t>Brian Duffy</t>
  </si>
  <si>
    <t>EMEA North, Customer Success</t>
  </si>
  <si>
    <t>Devanshi</t>
  </si>
  <si>
    <t>C5380104</t>
  </si>
  <si>
    <t>Claudio Muruzabal</t>
  </si>
  <si>
    <t>EMEA South, Customer Success</t>
  </si>
  <si>
    <t>Kanika</t>
  </si>
  <si>
    <t>C5380106</t>
  </si>
  <si>
    <t>Hartmut Thomson</t>
  </si>
  <si>
    <t>MEE, Customer Success</t>
  </si>
  <si>
    <t>Anh</t>
  </si>
  <si>
    <t>C5385497</t>
  </si>
  <si>
    <t>Augusta Spinelli</t>
  </si>
  <si>
    <t>Services Head, Southern Europe,MEA</t>
  </si>
  <si>
    <t>Mengjie</t>
  </si>
  <si>
    <t>C5390744</t>
  </si>
  <si>
    <t>DJ Paoni</t>
  </si>
  <si>
    <t>North America, Customer Success</t>
  </si>
  <si>
    <t>Phu</t>
  </si>
  <si>
    <t>I760461</t>
  </si>
  <si>
    <t>APJ, Customer Success</t>
  </si>
  <si>
    <t>Ngoc</t>
  </si>
  <si>
    <t>I758014</t>
  </si>
  <si>
    <t>Cristina Palmaka</t>
  </si>
  <si>
    <t>Latin America, Customer Success</t>
  </si>
  <si>
    <t>Thao</t>
  </si>
  <si>
    <t>I758015</t>
  </si>
  <si>
    <t>NN</t>
  </si>
  <si>
    <t>COO People &amp; Operations</t>
  </si>
  <si>
    <t>Sabine Bendiek</t>
  </si>
  <si>
    <t>People &amp; Operations</t>
  </si>
  <si>
    <t>Huu</t>
  </si>
  <si>
    <t>I758016</t>
  </si>
  <si>
    <t>Florian Roth</t>
  </si>
  <si>
    <t>Intelligent Enterprise Solutions</t>
  </si>
  <si>
    <t>Dong</t>
  </si>
  <si>
    <t>I758010</t>
  </si>
  <si>
    <t>Benjamin Blau</t>
  </si>
  <si>
    <t>Transformation Office</t>
  </si>
  <si>
    <t>Khoi</t>
  </si>
  <si>
    <t>I758929</t>
  </si>
  <si>
    <t>Craig McMahon</t>
  </si>
  <si>
    <t>Global Performance Organization</t>
  </si>
  <si>
    <t>Luyen</t>
  </si>
  <si>
    <t>I516362</t>
  </si>
  <si>
    <t>Thorsten Thee</t>
  </si>
  <si>
    <t>Khoa</t>
  </si>
  <si>
    <t>Matt Angell</t>
  </si>
  <si>
    <t>Global Strategic Pricing &amp; Commercialization</t>
  </si>
  <si>
    <t>Hoan</t>
  </si>
  <si>
    <t>I758150</t>
  </si>
  <si>
    <t>Max Wesssel</t>
  </si>
  <si>
    <t>SAP Learning</t>
  </si>
  <si>
    <t>Nguyen</t>
  </si>
  <si>
    <t>I762314</t>
  </si>
  <si>
    <t>Carsten Poeschl</t>
  </si>
  <si>
    <t>Ombudsperson</t>
  </si>
  <si>
    <t>Yashwant</t>
  </si>
  <si>
    <t>C5403671</t>
  </si>
  <si>
    <t>Fausto Brembilla</t>
  </si>
  <si>
    <t>Global HR Service Delivery</t>
  </si>
  <si>
    <t>Arun</t>
  </si>
  <si>
    <t>C5381614</t>
  </si>
  <si>
    <t>People Sustainability</t>
  </si>
  <si>
    <t>Gayathri</t>
  </si>
  <si>
    <t>C5385241</t>
  </si>
  <si>
    <t>Elke Manjet</t>
  </si>
  <si>
    <t>Global Talent Attraction</t>
  </si>
  <si>
    <t>Shreyas</t>
  </si>
  <si>
    <t>C5385254</t>
  </si>
  <si>
    <t>Chetna Singh</t>
  </si>
  <si>
    <t>Total Rewards</t>
  </si>
  <si>
    <t>Soumya Pawar</t>
  </si>
  <si>
    <t>C5385243</t>
  </si>
  <si>
    <t>Christian Schmeichel</t>
  </si>
  <si>
    <t>HR BP for OCEO,
T&amp;I &amp; HR</t>
  </si>
  <si>
    <t>Ankitha</t>
  </si>
  <si>
    <t>C5390989</t>
  </si>
  <si>
    <t>Jochen Keller</t>
  </si>
  <si>
    <t>HR BP for Product Engineering</t>
  </si>
  <si>
    <t>Sowmya M</t>
  </si>
  <si>
    <t>C5385247</t>
  </si>
  <si>
    <t>Ernesto Marinelli</t>
  </si>
  <si>
    <t>HR BP for Customer Success, M&amp;S &amp; Regions</t>
  </si>
  <si>
    <t>Sharath</t>
  </si>
  <si>
    <t>C5385258</t>
  </si>
  <si>
    <t>Wolfgang Fassnacht</t>
  </si>
  <si>
    <t>HR BP for Finance &amp;
Administration</t>
  </si>
  <si>
    <t>Sushma</t>
  </si>
  <si>
    <t>I773708</t>
  </si>
  <si>
    <t>Miriam Kraus</t>
  </si>
  <si>
    <t>GFA COO</t>
  </si>
  <si>
    <t>Luka Mucic</t>
  </si>
  <si>
    <t>Global Finance &amp; Administration</t>
  </si>
  <si>
    <t>Akash</t>
  </si>
  <si>
    <t>C5385256</t>
  </si>
  <si>
    <t>Jochen Scholten</t>
  </si>
  <si>
    <t>Global Legal</t>
  </si>
  <si>
    <t>Iliyan</t>
  </si>
  <si>
    <t>I757367</t>
  </si>
  <si>
    <t>Kirsten Birnbaum</t>
  </si>
  <si>
    <t>Global Tax</t>
  </si>
  <si>
    <t>Steffen Diel</t>
  </si>
  <si>
    <t>Global Treasury</t>
  </si>
  <si>
    <t>Arpitha</t>
  </si>
  <si>
    <t>C5396309</t>
  </si>
  <si>
    <t>Stefan Gruber</t>
  </si>
  <si>
    <t>Investor Relations</t>
  </si>
  <si>
    <t>Varshitha</t>
  </si>
  <si>
    <t>C5385242</t>
  </si>
  <si>
    <t>Rico Modess</t>
  </si>
  <si>
    <t>Global Risk &amp; Assurance Services</t>
  </si>
  <si>
    <t>Daniel Schmid</t>
  </si>
  <si>
    <t>Sustainability</t>
  </si>
  <si>
    <t>Joel Bernstein</t>
  </si>
  <si>
    <t>CFO Customer Success</t>
  </si>
  <si>
    <t>Christopher Sessar</t>
  </si>
  <si>
    <t>Corporate Financial Reporting</t>
  </si>
  <si>
    <t>Mathias Cellarius</t>
  </si>
  <si>
    <t>Data Protection &amp; Export Controls</t>
  </si>
  <si>
    <t>Sebastian Behrendt</t>
  </si>
  <si>
    <t>Global Controlling</t>
  </si>
  <si>
    <t>Peter David</t>
  </si>
  <si>
    <t>Global Finance Infrastructure</t>
  </si>
  <si>
    <t>Rob Bachmann</t>
  </si>
  <si>
    <t>Qualtrics Finance</t>
  </si>
  <si>
    <t>Carmen Krueger</t>
  </si>
  <si>
    <t>Office of the COO, M&amp;S</t>
  </si>
  <si>
    <t>Julia White</t>
  </si>
  <si>
    <t>Marketing &amp; Solutions</t>
  </si>
  <si>
    <t>Heike Neumann</t>
  </si>
  <si>
    <t>HRBP, M&amp;S</t>
  </si>
  <si>
    <t>Peter Selfridge</t>
  </si>
  <si>
    <t>Government Affairs</t>
  </si>
  <si>
    <t>Oliver Roll</t>
  </si>
  <si>
    <t>Global Corporate Affairs</t>
  </si>
  <si>
    <t>Michelle Cooper</t>
  </si>
  <si>
    <t>Field Marketing &amp; Sponsorships</t>
  </si>
  <si>
    <t>Jill Popelka</t>
  </si>
  <si>
    <t>Human Experience Management (HXM) Global Risk &amp; Assurance Services</t>
  </si>
  <si>
    <t>Tom Lavin</t>
  </si>
  <si>
    <t>Chief Controlling Officer</t>
  </si>
  <si>
    <t>Peter Maier</t>
  </si>
  <si>
    <t>Industries &amp; Customer Advisory</t>
  </si>
  <si>
    <t>Alison Biggan</t>
  </si>
  <si>
    <t>Corporate Marketing</t>
  </si>
  <si>
    <t>Eric van Rossum</t>
  </si>
  <si>
    <t>SAP S/4HANA, Finance, &amp; Digital Supply Chain (DSC)</t>
  </si>
  <si>
    <t>Sameer Patel</t>
  </si>
  <si>
    <t>Customer Experience (CX)</t>
  </si>
  <si>
    <t>Karina Edmonds</t>
  </si>
  <si>
    <t>Academies &amp; Univ. Alliances - US</t>
  </si>
  <si>
    <t>Christian KLEIN </t>
  </si>
  <si>
    <t>CEO</t>
  </si>
  <si>
    <t>Sebastian Steinhaeuser</t>
  </si>
  <si>
    <t>Corporate Portfolio and Strategy to Exec</t>
  </si>
  <si>
    <t>Stefan Baeuerle</t>
  </si>
  <si>
    <t>BTP HANA Mgmt Office</t>
  </si>
  <si>
    <t>Balaji Balasubramanian</t>
  </si>
  <si>
    <t xml:space="preserve">TripIt Mobile iOS </t>
  </si>
  <si>
    <t>Don</t>
  </si>
  <si>
    <t>TripIt Mobile Android</t>
  </si>
  <si>
    <t>done</t>
  </si>
  <si>
    <t xml:space="preserve">Complete android </t>
  </si>
  <si>
    <t>complete ios</t>
  </si>
  <si>
    <t xml:space="preserve">SAP Concur Mobile iOS </t>
  </si>
  <si>
    <t>SAP Concur Mobile Android</t>
  </si>
  <si>
    <t>SAP Concur Mobile Tencent H1 2026</t>
  </si>
  <si>
    <t>Venkatesan, Divya&lt;divya.venkatesan@sap.com</t>
  </si>
  <si>
    <t>FS on K8s Delivery 2609a</t>
  </si>
  <si>
    <t>No</t>
  </si>
  <si>
    <t>Dev Contact</t>
  </si>
  <si>
    <t>Program (Delivery)</t>
  </si>
  <si>
    <t>Start of Development</t>
  </si>
  <si>
    <t>End of Development</t>
  </si>
  <si>
    <t>RTC</t>
  </si>
  <si>
    <t>FOSS Scan Assigned</t>
  </si>
  <si>
    <t>FOSS Scan Closed</t>
  </si>
  <si>
    <t>Commercial Scan Status</t>
  </si>
  <si>
    <t>Comm Analyst</t>
  </si>
  <si>
    <t>CTP Scan Ticket JIRA link</t>
  </si>
  <si>
    <t>Web Service Scan Status</t>
  </si>
  <si>
    <t>WS Scan Ticket JIRA link</t>
  </si>
  <si>
    <t>Comments</t>
  </si>
  <si>
    <t>SLOC Count</t>
  </si>
  <si>
    <t>Tracking System Ticket Status</t>
  </si>
  <si>
    <t>Recommended to Request Exemption</t>
  </si>
  <si>
    <t>Owner #</t>
  </si>
  <si>
    <t>Estimated Calendar Week (CW) for the scan to be "In Progress"</t>
  </si>
  <si>
    <t>Estimated # of days to complete the first round of scan</t>
  </si>
  <si>
    <t>Cumulative Days</t>
  </si>
  <si>
    <t>CW to be added to the current CW</t>
  </si>
  <si>
    <t>Estimated CW for scan to be in progress</t>
  </si>
  <si>
    <t>Scan Submission Date</t>
  </si>
  <si>
    <t>Continuous scan</t>
  </si>
  <si>
    <t>Crown Jewel</t>
  </si>
  <si>
    <t>Closed within SLA</t>
  </si>
  <si>
    <t>Unreviewed components</t>
  </si>
  <si>
    <t>Unmatched</t>
  </si>
  <si>
    <t>Snippets</t>
  </si>
  <si>
    <t>RDM</t>
  </si>
  <si>
    <t>Maintenance</t>
  </si>
  <si>
    <t>MEGEVAND,Emmanuel&lt;emmanuel.megevand@sap.com&gt;</t>
  </si>
  <si>
    <t>SAP Information Steward 4.3 SP03</t>
  </si>
  <si>
    <t>Yes</t>
  </si>
  <si>
    <t>Kabadzhova, Kremena &lt;kremena.kabadzhova@sap.com&gt;</t>
  </si>
  <si>
    <t>SAP Cloud Appliance Library 4.60</t>
  </si>
  <si>
    <t>SAP Cloud Appliance Library 4.61</t>
  </si>
  <si>
    <t>SAP Cloud Appliance Library 4.62</t>
  </si>
  <si>
    <t>SAP Cloud Appliance Library 4.63</t>
  </si>
  <si>
    <t>Yadav, Prashant&lt;prashant.yadav03@sap.com&gt;</t>
  </si>
  <si>
    <t>TripIt Mobile Android 09/2026</t>
  </si>
  <si>
    <t>TripIt Mobile iOS 09/2026</t>
  </si>
  <si>
    <t>Yonchev, Tsonyo&lt;tsonyo.yonchev@sap.com&gt;</t>
  </si>
  <si>
    <t>LaMaRT 2026.17</t>
  </si>
  <si>
    <t>SAP Concur Mobile iOS H1 2026 - Sep</t>
  </si>
  <si>
    <t>SAP Concur Mobile Android H1 2026 - Sep</t>
  </si>
  <si>
    <t>Reichenbach, Zsolt&lt;zsolt.reichenbach@sap.com&gt;</t>
  </si>
  <si>
    <t>IBP 2611 - Beta Release</t>
  </si>
  <si>
    <t>Andreev, Ivan &lt;ivan.andreev02@sap.com&gt;</t>
  </si>
  <si>
    <t>SL Toolset for Cloud 2605Bb(T2026.27)</t>
  </si>
  <si>
    <t>Mueller, Christian Mathias &lt;christ.mueller@sap.com&gt;</t>
  </si>
  <si>
    <t>AI Libraries and SDKs MDG 25 2609a</t>
  </si>
  <si>
    <t>No longer delivered</t>
  </si>
  <si>
    <t>LaMaRT 2026.18</t>
  </si>
  <si>
    <t>Chakalova, Stela&lt;stela.chakalova@sap.com&gt;</t>
  </si>
  <si>
    <t>Edge Lifecycle Management 1.64</t>
  </si>
  <si>
    <t>LaMaRT 2026.19</t>
  </si>
  <si>
    <t>Singh, Shubham&lt;shubham.singh04@sap.com&gt;</t>
  </si>
  <si>
    <t>APIM_EDGE_IC_2609</t>
  </si>
  <si>
    <t>SAP Concur Mobile iOS H1 2026 - Oct</t>
  </si>
  <si>
    <t>SAP Concur Mobile Android H1 2026 - Oct</t>
  </si>
  <si>
    <t>TripIt Mobile Android 10/2026</t>
  </si>
  <si>
    <t>TripIt Mobile iOS 10/2026</t>
  </si>
  <si>
    <t>LaMaRT 2026.20</t>
  </si>
  <si>
    <t>Edge Lifecycle Management 1.65</t>
  </si>
  <si>
    <t>LaMaRT 2026.21</t>
  </si>
  <si>
    <t>APIM_EDGE_IC_2610</t>
  </si>
  <si>
    <t>SAP Concur Mobile iOS H1 2026 - Nov</t>
  </si>
  <si>
    <t>SAP Concur Mobile Android H1 2026 - Nov</t>
  </si>
  <si>
    <t>LaMaRT 2026.22</t>
  </si>
  <si>
    <t>Edge Lifecycle Management 1.66</t>
  </si>
  <si>
    <t>LaMaRT 2026.23</t>
  </si>
  <si>
    <t>TripIt Mobile Android 11/2026</t>
  </si>
  <si>
    <t>TripIt Mobile iOS 11/2026</t>
  </si>
  <si>
    <t>SAP Concur Mobile iOS H1 2026 - Dec</t>
  </si>
  <si>
    <t>SAP Concur Mobile Android H1 2026 - Dec</t>
  </si>
  <si>
    <t>APIM_EDGE_IC_2611</t>
  </si>
  <si>
    <t>LaMaRT 2026.24</t>
  </si>
  <si>
    <t>Edge Lifecycle Management 1.67</t>
  </si>
  <si>
    <t>APIM_EDGE_IC_2612</t>
  </si>
  <si>
    <t>TripIt Mobile Android 01/2027</t>
  </si>
  <si>
    <t>TripIt Mobile iOS 01/2027</t>
  </si>
  <si>
    <t>APIM_EDGE_IC_2613</t>
  </si>
  <si>
    <t>TripIt Mobile Android 02/2027</t>
  </si>
  <si>
    <t>TripIt Mobile iOS 02/2027</t>
  </si>
  <si>
    <t>TripIt Mobile Android 04/2027</t>
  </si>
  <si>
    <t>TripIt Mobile iOS 04/2027</t>
  </si>
  <si>
    <t>Fromme, Martin&lt;m.fromme@sap.com&gt;</t>
  </si>
  <si>
    <t>304969951_CSD_BAnst_PT_Pensionsverwaltung</t>
  </si>
  <si>
    <t>Gorges,Timo&lt;timo.gorges@sap.com&gt;</t>
  </si>
  <si>
    <t>305734821_AI Supplier Quotation Data_Porsche</t>
  </si>
  <si>
    <t>Delay from Dev</t>
  </si>
  <si>
    <t>Kraemer, Tobias&lt;tobias.kraemer@sap.com&gt;</t>
  </si>
  <si>
    <t>AfDB SAP Cloud Portal</t>
  </si>
  <si>
    <t>Gupta, Rubal&lt;rubal.gupta@sap.com&gt;</t>
  </si>
  <si>
    <t>306198073_CSD_JVUpload_HZL</t>
  </si>
  <si>
    <t>Goyal, Mayank&lt;mayank.goyal01@sap.com&gt;</t>
  </si>
  <si>
    <t>306149039_CSD_M-Checks_Migros</t>
  </si>
  <si>
    <t>Varmani, Kapil&lt;kapil.varmani@sap.com&gt;</t>
  </si>
  <si>
    <t>305650509_CSD_Synapxe_NBS2</t>
  </si>
  <si>
    <t>Dominic Kunnappally, Josep &lt;joseph.dominic.kunnappally@sap.com&gt;</t>
  </si>
  <si>
    <t>SAP MDK TOOLS 1.17</t>
  </si>
  <si>
    <t>Asapu, Ajai kumar&lt;ajai.kumar.asapu@sap.com&gt;</t>
  </si>
  <si>
    <t>Joule Work 3.2 iOS</t>
  </si>
  <si>
    <t>Hayat, Umair Abbas&lt;umair.abbas.hayat@sap.com&gt;</t>
  </si>
  <si>
    <t>Joule Work 3.2 Android</t>
  </si>
  <si>
    <t>Koehl, Felix &lt;felix.koehl@sap.com&gt;</t>
  </si>
  <si>
    <t>SAPUI5 1.153</t>
  </si>
  <si>
    <t>SAPUI5 1.154</t>
  </si>
  <si>
    <t>SAPUI5 1.155</t>
  </si>
  <si>
    <t>Jain, Vimal Mohan&lt;vimal.mohan.jain@sap.com&gt;</t>
  </si>
  <si>
    <t>SAP GRC FOR SAP HANA 1.0 SP02</t>
  </si>
  <si>
    <t>Noack, Jason &lt;jason.noack@sap.com&gt;</t>
  </si>
  <si>
    <t>Sybase IQ 16.1 SPS05 PL18</t>
  </si>
  <si>
    <t>Sybase IQ 16.2 SPS00 PL02</t>
  </si>
  <si>
    <t>Yadav, Bharati&lt;bharati.yadav@sap.com&gt;</t>
  </si>
  <si>
    <t>OS 16.1 SP01 PL00</t>
  </si>
  <si>
    <t>SDK 16.1 Sp01 PL00</t>
  </si>
  <si>
    <t>Dong, Zhi-peng &lt;zhi-peng.dong@sap.com&gt;</t>
  </si>
  <si>
    <t>ASE 16.1 SP01 PL00</t>
  </si>
  <si>
    <t>Zhong, Gary &lt;gary.zhong@sap.com&gt;</t>
  </si>
  <si>
    <t>SRS 16.1 SP01 PL00</t>
  </si>
  <si>
    <t>304969951_CSD_BAnst_PT_Pensionsverwaltung(Initial)</t>
  </si>
  <si>
    <t>LaMaRT 2026.16</t>
  </si>
  <si>
    <t>Videnov, Iliyan&lt;iliyan.videnov@sap.com&gt;</t>
  </si>
  <si>
    <t>FS on K8s Delivery 2608b</t>
  </si>
  <si>
    <t>Gusmao, Felipe&lt;f.gusmao@sap.com&gt;</t>
  </si>
  <si>
    <t>306034556_CSD_Marathon_Smart_Search_Phase2</t>
  </si>
  <si>
    <t>Edge Lifecycle Management 1.63</t>
  </si>
  <si>
    <t>Branker, India &lt;india.branker@sap.com&gt;</t>
  </si>
  <si>
    <t>MDK Windows 4.1</t>
  </si>
  <si>
    <t>Cui, Charlene&lt;charlene.cui@sap.com&gt;</t>
  </si>
  <si>
    <t>Integration framework for SMEs 1.0 PL20</t>
  </si>
  <si>
    <t>APIM_EDGE_IC_2608</t>
  </si>
  <si>
    <t>Michel, Annett&lt;a.michel@sap.com&gt;</t>
  </si>
  <si>
    <t>SAP Solution Manager 7.2 FP22</t>
  </si>
  <si>
    <t>G., Anil Kumar &lt;anil.kumar.g@sap.com&gt;</t>
  </si>
  <si>
    <t>NetWeaver 7.50 SP37</t>
  </si>
  <si>
    <t>Liyakathali,Suhair&lt;suhair.liyakathali@sap.com&gt;</t>
  </si>
  <si>
    <t>Digital Manufacturing Production Connector 2608</t>
  </si>
  <si>
    <t>Shasho, Chen&lt;chen.shasho@sap.com&gt;</t>
  </si>
  <si>
    <t>WalkMe Q3 2026</t>
  </si>
  <si>
    <t>Thyagarajan, Harsha Varadhan&lt;harsha.varadhan.thyagarajan@sap.com&gt;</t>
  </si>
  <si>
    <t>SAP UI Logging for S/4HANA 2011 SP08</t>
  </si>
  <si>
    <t>Arumugam, Surendren&lt;surendren.arumugam@sap.com&gt;</t>
  </si>
  <si>
    <t>305012457_CAE_Boehringer_Ingelheim</t>
  </si>
  <si>
    <t>Pandey, Ashish&lt;ashish.pandey02@sap.com&gt;</t>
  </si>
  <si>
    <t>QRO Online Enhancements Release3e</t>
  </si>
  <si>
    <t>Srivastava, Avikalpa&lt;avikalpa.srivastava@sap.com&gt;</t>
  </si>
  <si>
    <t>QRO Online Enhancements Release3e-CF source code</t>
  </si>
  <si>
    <t>Schuewer, Matthias&lt;matthias.schuewer@sap.com&gt;</t>
  </si>
  <si>
    <t>306181513_Sprint 0 T-Systems</t>
  </si>
  <si>
    <t>Kispert, Daniel&lt;daniel.kispert@sap.com&gt;</t>
  </si>
  <si>
    <t>Rural Sourcing Management 2607</t>
  </si>
  <si>
    <t>Liu, Feng&lt;feng.liu01@sap.com&gt;</t>
  </si>
  <si>
    <t>SDK 16.1 SP00 PL02</t>
  </si>
  <si>
    <t>Resource Constraints</t>
  </si>
  <si>
    <t>OS 16.1 SP00 PL02</t>
  </si>
  <si>
    <t>ASE 16.1 SP00 PL02</t>
  </si>
  <si>
    <t>SRS 16.1 SP00 PL02</t>
  </si>
  <si>
    <t>BAR, Pascal&lt;pascal.bar@sap.com&gt;</t>
  </si>
  <si>
    <t>SAP Convergent Charging 2025_FPS1</t>
  </si>
  <si>
    <t>Arroyo, Adrian&lt;adrian.arroyo@sap.com&gt;</t>
  </si>
  <si>
    <t>Telco and Utilities Accelerator 2026-02-JDK21</t>
  </si>
  <si>
    <t>Limberg, Angie &lt;angie.limberg@sap.com&gt;</t>
  </si>
  <si>
    <t>SAP HANA Cloud Integration,DS 2603 (1.0.11.60)</t>
  </si>
  <si>
    <t>TUA SPA 2604-2609 MDG</t>
  </si>
  <si>
    <t>SRS 16.0 SP03 PL15</t>
  </si>
  <si>
    <t>Ettaki Manjunath, Adarsh&lt;adarsh.ettaki.manjunath@sap.com&gt;</t>
  </si>
  <si>
    <t>HANA Clients QRC02/2026</t>
  </si>
  <si>
    <t>Delay from dev</t>
  </si>
  <si>
    <t>ASE 16.0 SP04 PL09</t>
  </si>
  <si>
    <t>SDK 16.0 SP04 PL09</t>
  </si>
  <si>
    <t>Liu, Feng &lt;feng.liu01@sap.com&gt;</t>
  </si>
  <si>
    <t>OS 16.0 SP04 PL09</t>
  </si>
  <si>
    <t>SRS 16.0 SP04 PL09</t>
  </si>
  <si>
    <t>SAP Convergent Charging 2023_SPS4</t>
  </si>
  <si>
    <t>Opp_ID_CSD_T-Systems_Call-Off_1</t>
  </si>
  <si>
    <t>Huang, Allen &lt;allen.huang@sap.com&gt;</t>
  </si>
  <si>
    <t>B1 10.0 FP 2608</t>
  </si>
  <si>
    <t>304452459_CSD_Bayer Grower Management_Bayer_AG</t>
  </si>
  <si>
    <t>Telco and Utilities Accelerator 2026-Q3 FE</t>
  </si>
  <si>
    <t>Ramalingam, Cholaraja&lt;cholaraja.ramalingam@sap.com&gt;</t>
  </si>
  <si>
    <t>306206575_CAE_yCommerce - Buyout</t>
  </si>
  <si>
    <t>Dempsey, Alyx &lt;alyx.dempsey@sap.com&gt;</t>
  </si>
  <si>
    <t>304841855_SEQUELLO_Construction_Logistics_Release8</t>
  </si>
  <si>
    <t>Maranhao, Thiago&lt;thiago.maranhao@sap.com&gt;</t>
  </si>
  <si>
    <t>SAP Data Intelligence 3.3</t>
  </si>
  <si>
    <t xml:space="preserve">Resource Constraints </t>
  </si>
  <si>
    <t>B1 10.0 FP 2602</t>
  </si>
  <si>
    <t>Sharma, Khyati&lt;khyati.sharma@sap.com&gt;</t>
  </si>
  <si>
    <t>S/4HANA BKG COMPLEX LOANS 1811 FP14</t>
  </si>
  <si>
    <t>Jaramillo, Diego&lt;diego.jaramillo@sap.com&gt;</t>
  </si>
  <si>
    <t>305234128_CSD_MABE_Make_to_Market_Binding_Proposal</t>
  </si>
  <si>
    <t>Magam, Amarnath&lt;amarnath.magam@sap.com&gt;</t>
  </si>
  <si>
    <t>305394362_CSD_Prototypes_architecture_Merck_KGaA</t>
  </si>
  <si>
    <t>305995153_CSD_custom AI_KAESER</t>
  </si>
  <si>
    <t>Hoefel, Denis&lt;denis.hoefel@sap.com&gt;</t>
  </si>
  <si>
    <t>305940100_CSD_Marathon_Smart_Search</t>
  </si>
  <si>
    <t>AURITI, ANDREA&lt;andrea.auriti@sap.com&gt;</t>
  </si>
  <si>
    <t>305309455_CSD_NSM_Rendicontazione_AI_Ferrovie</t>
  </si>
  <si>
    <t>SAP Cloud Appliance Library 4.53</t>
  </si>
  <si>
    <t>Nagavelli, Shashidhar&lt;s.nagavelli@sap.com&gt;</t>
  </si>
  <si>
    <t>305253600_CSD_BBC_Kodiak</t>
  </si>
  <si>
    <t>SAP Cloud Appliance Library 4.54</t>
  </si>
  <si>
    <t>Gajula, Ananda Kumar&lt;ananda.kumar.gajula@sap.com&gt;</t>
  </si>
  <si>
    <t>SAP CNS Mobile &amp; Tablet Apps MDG 2510-2603</t>
  </si>
  <si>
    <t>SAP Cloud Appliance Library 4.55</t>
  </si>
  <si>
    <t>Di Pasquale, Desiree&lt;desiree.di.pasquale@sap.com&gt;</t>
  </si>
  <si>
    <t>305399024_CSD Voucher_MP Book</t>
  </si>
  <si>
    <t>Bonfiglio, Adriano&lt;adriano.bonfiglio@sap.com&gt;</t>
  </si>
  <si>
    <t>306024401_CAE_Invoice_Duplication_ExxonMobil</t>
  </si>
  <si>
    <t>Ivanova-Valcheva, Rositsa&lt;rositsa.ivanova-valcheva@sap.com&gt;</t>
  </si>
  <si>
    <t>K8s Connectivity Proxy (part of S-169)</t>
  </si>
  <si>
    <t>SAP Cloud Appliance Library 4.56</t>
  </si>
  <si>
    <t>Demand Signal Management (DSiM) 3.0 SP06</t>
  </si>
  <si>
    <t>Oberle, Carina&lt;carina.oberle@sap.com&gt;</t>
  </si>
  <si>
    <t>Joule Desktop EAC</t>
  </si>
  <si>
    <t>SAP Cloud Appliance Library 4.57</t>
  </si>
  <si>
    <t>SAP MOBILE PLATFORM SMP 10.1</t>
  </si>
  <si>
    <t>Singh, Jasmeet&lt;jasmeet.singh02@sap.com&gt;</t>
  </si>
  <si>
    <t>305794749_CSD_ADNOC_Autonomous_ERP</t>
  </si>
  <si>
    <t>SAP Cloud Appliance Library 4.58</t>
  </si>
  <si>
    <t>Reiss, Stefan&lt;stefan.reiss@sap.com&gt;</t>
  </si>
  <si>
    <t>Release 2025</t>
  </si>
  <si>
    <t>Dubbrow, Patrick &lt;patrick.dubbrow@sap.com&gt;</t>
  </si>
  <si>
    <t>ABAP Platform 2025 SP02 (indirect)</t>
  </si>
  <si>
    <t>SAP Cloud Appliance Library 4.59</t>
  </si>
  <si>
    <t>Sharma, Tushar&lt;tushar.sharma01@sap.com&gt;</t>
  </si>
  <si>
    <t>FS-IPW 2.0</t>
  </si>
  <si>
    <t>Jin,Jian&lt;jian.jin01@sap.com&gt;</t>
  </si>
  <si>
    <t>SAP HANA Data Warehousing Foundation 2.0 SP07</t>
  </si>
  <si>
    <t>Vetov, Vladimir&lt;vladimir.vetov@sap.com&gt;</t>
  </si>
  <si>
    <t>Edge Lifecycle Management 1.55</t>
  </si>
  <si>
    <t>APIM_EDGE_IC_2512</t>
  </si>
  <si>
    <t>MDK MCP Server 0.3</t>
  </si>
  <si>
    <t>Lutz, Michael&lt;michael.lutz@sap.com&gt;</t>
  </si>
  <si>
    <t>SAP Sports One 1.0 - on Mobile - 2512</t>
  </si>
  <si>
    <t>Tong, Shana&lt;shana.tong@sap.com&gt;</t>
  </si>
  <si>
    <t>BTP SDK for ADR 2601</t>
  </si>
  <si>
    <t>Ahmad, Seraj&lt;seraj.ahmad@sap.com&gt;</t>
  </si>
  <si>
    <t>SAP BTP SDK for iOS 2601</t>
  </si>
  <si>
    <t>SAP Cloud Appliance Library 4.52</t>
  </si>
  <si>
    <t>Verma, Arshia&lt;arshia.verma@sap.com</t>
  </si>
  <si>
    <t>SAP Concur Mobile iOS H1 2026</t>
  </si>
  <si>
    <t>Kaushik, Gaurisha&lt;gaurisha.kaushik@sap.com&gt;</t>
  </si>
  <si>
    <t>SAP Concur Mobile Android H1 2026</t>
  </si>
  <si>
    <t>Hellenschmidt, Michael &lt;michael.hellenschmidt@sap.com&gt;</t>
  </si>
  <si>
    <t>SAP CP SDK for service development (Node) 2601</t>
  </si>
  <si>
    <t>SAP CP SDK for service development NG (Java) 2601</t>
  </si>
  <si>
    <t>Karpiak, Raman&lt;raman.karpiak@sap.com&gt;</t>
  </si>
  <si>
    <t>Mercedes-Benz PBK N14</t>
  </si>
  <si>
    <t>TripIt Mobile iOS 02/2026</t>
  </si>
  <si>
    <t>TripIt Mobile Android 02/2026</t>
  </si>
  <si>
    <t>AI Libraries and SDKs MDG 25 2601b</t>
  </si>
  <si>
    <t>Verma, Arshia&lt;arshia.verma@sap.com&gt;</t>
  </si>
  <si>
    <t>Complete iOS H1 1.1(Feb 2026)</t>
  </si>
  <si>
    <t>Complete Android H1 1.1(Feb 2026)</t>
  </si>
  <si>
    <t>Umakantha, Harshitha &lt;h.umakantha@sap.com&gt;</t>
  </si>
  <si>
    <t>SAC iOS 2026.03</t>
  </si>
  <si>
    <t>SL Toolset 1.0 SPS 46</t>
  </si>
  <si>
    <t>APIM_EDGE_IC_2513</t>
  </si>
  <si>
    <t>Li, Hay&lt;hay.li@sap.com&gt;</t>
  </si>
  <si>
    <t>AddOn LS Suite Release 2602</t>
  </si>
  <si>
    <t>Chu, Sally &lt;sally.chu@sap.com&gt;</t>
  </si>
  <si>
    <t>S/4 based Utilities Solutions for Germany-2305 SP8</t>
  </si>
  <si>
    <t>SAP Sports One 1.0 - on Mobile - 2602</t>
  </si>
  <si>
    <t>Nguyen,Hoang&lt;hoan.nguyen@sap.com&gt;</t>
  </si>
  <si>
    <t>Digital Manufacturing Cloud Edge 2602</t>
  </si>
  <si>
    <t>Digital Manufacturing Production Connector 2602</t>
  </si>
  <si>
    <t>Edge Lifecycle Management 1.56</t>
  </si>
  <si>
    <t>Chennappa Krishnamurthy, Lavanya&lt;lavanya.chennappa.krishnamurthy@sap.com&gt;</t>
  </si>
  <si>
    <t>SAP Advanced SQL Migration Tool 3.5.5</t>
  </si>
  <si>
    <t>S/4 based UtilitiesSolutions for Germany-2602 SP0</t>
  </si>
  <si>
    <t>S, Sridevi &lt;sridevi.s@sap.com&gt;</t>
  </si>
  <si>
    <t>S4H_2025_FPS1</t>
  </si>
  <si>
    <t>SAP CP SDK for service development NG (Java) 2602</t>
  </si>
  <si>
    <t>SAP CP SDK for service development (Node) 2602(Feb)</t>
  </si>
  <si>
    <t>Beck, Cornelius &lt;cornelius.beck@sap.com&gt;</t>
  </si>
  <si>
    <t>SAP Customer Checkout point-of-sale 3.0 2601</t>
  </si>
  <si>
    <t>SAP Concur Mobile Android H1 2026-Feb</t>
  </si>
  <si>
    <t>SAP Concur Mobile iOS H1 2026 - Feb</t>
  </si>
  <si>
    <t>AI Libraries and SDKs MDG 25 2602b</t>
  </si>
  <si>
    <t>Complete iOS H1 1.1(March 2026)</t>
  </si>
  <si>
    <t>Complete Android H1 1.1(March 2026)</t>
  </si>
  <si>
    <t>APIM_EDGE_IC_2601</t>
  </si>
  <si>
    <t>Zeller, Arno&lt;arno.zeller@sap.com&gt;</t>
  </si>
  <si>
    <t>SAP JVM 8</t>
  </si>
  <si>
    <t>K H, Mamatha&lt;mamatha.k.h@sap.com&gt;</t>
  </si>
  <si>
    <t>XS Migration VSC extn 26Q1</t>
  </si>
  <si>
    <t>TripIt Mobile iOS 03/2026</t>
  </si>
  <si>
    <t>TripIt Mobile Android 03/2026</t>
  </si>
  <si>
    <t>AI Libraries and SDKs MDG 25 2603a</t>
  </si>
  <si>
    <t>Hoang, Giang&lt;giang.hoang@sap.com&gt;</t>
  </si>
  <si>
    <t>WalkMe Q1 2026 (Winter Release)</t>
  </si>
  <si>
    <t>SAP MDK TOOLS 1.15</t>
  </si>
  <si>
    <t>SAP Sports One 1.0 - on Mobile - 2602.1</t>
  </si>
  <si>
    <t>SAP Service and Asset Manager - SSAM 2511.1 (2603)</t>
  </si>
  <si>
    <t>Edge Lifecycle Management 1.57</t>
  </si>
  <si>
    <t>Tasse, Christian&lt;christian.tasse@sap.com&gt;</t>
  </si>
  <si>
    <t>305324500_CSD_ACCENTURE_AI_USE_CASES_PHASE_3</t>
  </si>
  <si>
    <t>SAP Concur Mobile iOS H1 2026 - March</t>
  </si>
  <si>
    <t>SAP Concur Mobile Android H1 2026-March</t>
  </si>
  <si>
    <t>Complete Android H1 1.1(April 2026)</t>
  </si>
  <si>
    <t>Complete iOS H1 1.1(April 2026)</t>
  </si>
  <si>
    <t>Client 26.3</t>
  </si>
  <si>
    <t>MDK Web Client 2603</t>
  </si>
  <si>
    <t>SAP Mobile Services Client 26.3</t>
  </si>
  <si>
    <t>SAP Sports One 1.0 - on Mobile - 2603</t>
  </si>
  <si>
    <t>AI Libraries and SDKs MDG 25 2603b</t>
  </si>
  <si>
    <t>MDK/SSAM for Windows 4.0</t>
  </si>
  <si>
    <t>Loeb, Sebastian&lt;sebastian.loeb01@sap.com&gt;</t>
  </si>
  <si>
    <t>Logistics Management Mobile 2608</t>
  </si>
  <si>
    <t>Prajapati, Kalpesh&lt;kalpesh.prajapati@sap.com&gt;</t>
  </si>
  <si>
    <t>305977011_P66_RISE RINS</t>
  </si>
  <si>
    <t>APIM_EDGE_IC_2602</t>
  </si>
  <si>
    <t>SAP Customer Checkout point-of-sale 3.0 2602</t>
  </si>
  <si>
    <t>IBP 2605 - Beta Release</t>
  </si>
  <si>
    <t>Lama Runtime 2026.06</t>
  </si>
  <si>
    <t>SAP Sports One 1.0 - on Mobile - 2604</t>
  </si>
  <si>
    <t>SAP CP SDK for service development (Node) 2603</t>
  </si>
  <si>
    <t>SAP CP SDK for service development NG (Java) 2603</t>
  </si>
  <si>
    <t>Edge Lifecycle Management 1.58</t>
  </si>
  <si>
    <t>SL Toolset 1.0 SPS 47</t>
  </si>
  <si>
    <t>TripIt Mobile iOS 04/2026</t>
  </si>
  <si>
    <t>TripIt Mobile Android 04/2026</t>
  </si>
  <si>
    <t>SAP Sports One 1.0 - on Mobile - 2604.1</t>
  </si>
  <si>
    <t>B1 Sales App for Android 1.0 PL44</t>
  </si>
  <si>
    <t>B1 Sales App for iOS 1.1 PL49</t>
  </si>
  <si>
    <t>SAP Landscape Management Cloud 1.46</t>
  </si>
  <si>
    <t>SAP BTP SDK for iOS 2604</t>
  </si>
  <si>
    <t>Complete Android H1 1.1(May 2026)</t>
  </si>
  <si>
    <t>Complete iOS H1 1.1(May 2026)</t>
  </si>
  <si>
    <t>SAP Concur Mobile iOS H1 2026 - April</t>
  </si>
  <si>
    <t>SAP Concur Mobile Android H1 2026-April</t>
  </si>
  <si>
    <t>APIM_EDGE_IC_2603</t>
  </si>
  <si>
    <t>AI Libraries and SDKs MDG 25 2604b</t>
  </si>
  <si>
    <t>SAP Concur Mobile Tencent H1 (April)</t>
  </si>
  <si>
    <t>SL Toolset for Cloud 2605 (T2026.19)</t>
  </si>
  <si>
    <t>SAC iOS 2026.10</t>
  </si>
  <si>
    <t>SAC Android 2026.10</t>
  </si>
  <si>
    <t>LaMaRT 2026.08</t>
  </si>
  <si>
    <t>Edge Lifecycle Management 1.59</t>
  </si>
  <si>
    <t>NetWeaver 7.50 SP35</t>
  </si>
  <si>
    <t>Joshi, Seema&lt;seema.joshi@sap.com&gt;</t>
  </si>
  <si>
    <t>305974898_CAE RUN_NEO to CF Migration_Iren</t>
  </si>
  <si>
    <t>Rahm, Alexander&lt;alexander.rahm@sapfioneer.com&gt;</t>
  </si>
  <si>
    <t>FinProdSubledger 3.5</t>
  </si>
  <si>
    <t>B1 Service App for iOS 1.0 PL20</t>
  </si>
  <si>
    <t>B1 Service App for Android 1.0 PL14</t>
  </si>
  <si>
    <t>FRUN 5.0 FP03</t>
  </si>
  <si>
    <t>LaMaRT 2026.09</t>
  </si>
  <si>
    <t>B1 Mobile App for iOS 1.11 PL24</t>
  </si>
  <si>
    <t>B1 Mobile App for Android 1.2 PL18</t>
  </si>
  <si>
    <t>SAP Sports One 1.0 - on Mobile - 2605</t>
  </si>
  <si>
    <t>Lorenz, Richard &lt;richard.lorenz@sap.com&gt;</t>
  </si>
  <si>
    <t>SAP Business Client 8.10 (Beta2)</t>
  </si>
  <si>
    <t>Complete Android H1 1.1(June 2026)</t>
  </si>
  <si>
    <t>Complete iOS H1 1.1(June 2026)</t>
  </si>
  <si>
    <t>SAP Concur Mobile iOS H1 2026 - May</t>
  </si>
  <si>
    <t>SAP Concur Mobile Android H1 2026-May</t>
  </si>
  <si>
    <t>APIM_EDGE_IC_2604</t>
  </si>
  <si>
    <t>Rajanbabu, Pavithradevi&lt;pavithradevi.rajanbabu@sap.com&gt;</t>
  </si>
  <si>
    <t>ADT in VSCODE 2605 - External Shipment</t>
  </si>
  <si>
    <t>Daub, Stephan&lt;stephan.daub@sap.com&gt;</t>
  </si>
  <si>
    <t>ABAP CLOUD DEVELOPER TRIAL 2025 ISS</t>
  </si>
  <si>
    <t>SL Toolset for Cloud 2605 (T2026.23)</t>
  </si>
  <si>
    <t>Abrol, Gaurav&lt;g.abrol@sap.com&gt;</t>
  </si>
  <si>
    <t>306206575_CAE_yCommerce</t>
  </si>
  <si>
    <t>ADT in Eclipse 2608</t>
  </si>
  <si>
    <t>B1 Analytics 1.2 PL07</t>
  </si>
  <si>
    <t>LaMaRT 2026.10</t>
  </si>
  <si>
    <t>TripIt Mobile iOS 05/2026</t>
  </si>
  <si>
    <t>TripIt Mobile Android 05/2026</t>
  </si>
  <si>
    <t>Edge Lifecycle Management 1.60</t>
  </si>
  <si>
    <t>SAP MDK TOOLS 1.16</t>
  </si>
  <si>
    <t>Todorova, Marieta&lt;marieta.todorova@sap.com&gt;</t>
  </si>
  <si>
    <t>XSA Core Runtime 1.5.0 for HANA 2.0 SPS08 (FP)</t>
  </si>
  <si>
    <t>ADT in VSCODE 2608</t>
  </si>
  <si>
    <t>SAP Sports One 1.0 - on Mobile - 2605.1</t>
  </si>
  <si>
    <t>Tallarita, Luca&lt;luca.tallarita@sap.com&gt;</t>
  </si>
  <si>
    <t>306009015_CSD_eVorhaben_Kanton_Zurich_1.2</t>
  </si>
  <si>
    <t>SAP CP SDK for service development (Node) 2606</t>
  </si>
  <si>
    <t>SAP CP SDK for service development NG (Java) 2606</t>
  </si>
  <si>
    <t>LaMaRT 2026.11</t>
  </si>
  <si>
    <t>Burre, Oliver&lt;oliver.burre@sap.com&gt;</t>
  </si>
  <si>
    <t>Cloud Runtimes MDG 2606</t>
  </si>
  <si>
    <t>SAP Sports One 1.0 - on Mobile - 2606</t>
  </si>
  <si>
    <t>APIM_EDGE_IC_2605</t>
  </si>
  <si>
    <t>SAP Concur Mobile iOS H1 2026 - June</t>
  </si>
  <si>
    <t>SAP Concur Mobile Android H1 2026 - June</t>
  </si>
  <si>
    <t>Client 26.6</t>
  </si>
  <si>
    <t>MDK Web Client 2606</t>
  </si>
  <si>
    <t>mdk Editor 2606</t>
  </si>
  <si>
    <t>SL Toolset for Cloud 2605b(T2026.27)</t>
  </si>
  <si>
    <t>Complete Android H1 1.1(July 2026)</t>
  </si>
  <si>
    <t>Complete iOS H1 1.1(July 2026)</t>
  </si>
  <si>
    <t>305895026_CSD_MB_CMH_Mercedes-Benz_CO_Release_2</t>
  </si>
  <si>
    <t>Zimcik, Radim &lt;radim.zimcik@sap.com&gt;</t>
  </si>
  <si>
    <t>SAP Digital Currency Hub MDG 2025.2 &amp; 2026.1</t>
  </si>
  <si>
    <t>LaMaRT 2026.12</t>
  </si>
  <si>
    <t>SAP Mobile Services Client 26.6</t>
  </si>
  <si>
    <t>Mehta, Rajat&lt;rajat.mehta@sap.com&gt;</t>
  </si>
  <si>
    <t>S4PuC_2608_Q3/2026</t>
  </si>
  <si>
    <t>Hein, Domenik&lt;domenik.hein@sap.com&gt;</t>
  </si>
  <si>
    <t>ABAP Platform Cloud 2608 (indirect)</t>
  </si>
  <si>
    <t>SAP Business Client 8.10 (GA)</t>
  </si>
  <si>
    <t>Edge Lifecycle Management 1.61</t>
  </si>
  <si>
    <t>SAP Concur Mobile iOS H1 2026 - July</t>
  </si>
  <si>
    <t>SAP Concur Mobile Android H1 2026 - July</t>
  </si>
  <si>
    <t>TripIt Mobile iOS 07/2026</t>
  </si>
  <si>
    <t>TripIt Mobile Android 07/2026</t>
  </si>
  <si>
    <t>Complete Android H1 1.2(July 2026)</t>
  </si>
  <si>
    <t>SAP Sports One 1.0 - on Mobile - 2606.1</t>
  </si>
  <si>
    <t>LaMaRT 2026.13</t>
  </si>
  <si>
    <t>Complete iOS H1 1.2(July 2026)</t>
  </si>
  <si>
    <t>AI Libraries and SDKs MDG 25 2607a</t>
  </si>
  <si>
    <t>APIM_EDGE_IC_2606</t>
  </si>
  <si>
    <t>SL Toolset for Cloud 2607(T2026.31)</t>
  </si>
  <si>
    <t>MDK MCP Server 0.4</t>
  </si>
  <si>
    <t>Kumar, Vivek&lt;vivek.kumar11@sap.com&gt;</t>
  </si>
  <si>
    <t>305532808_CSD_Adnoc_Call_Off15</t>
  </si>
  <si>
    <t>SAP Business One Cloud 1.1 PL23</t>
  </si>
  <si>
    <t>S/4HANA BKG COMPLEX LOANS 1811 FP15</t>
  </si>
  <si>
    <t>306330179_CSD_T-Systems_Abruf 01</t>
  </si>
  <si>
    <t>LaMaRT 2026.14</t>
  </si>
  <si>
    <t>NetWeaver 7.50 SP36</t>
  </si>
  <si>
    <t>Edge Lifecycle Management 1.62</t>
  </si>
  <si>
    <t>HDP Deployer - 2026.Q3 - TMSv2 Support</t>
  </si>
  <si>
    <t>SAC iOS 2026.16</t>
  </si>
  <si>
    <t xml:space="preserve">306181513_Sprint 0 T-Systems-On mobile </t>
  </si>
  <si>
    <t>Digital Manufacturing Edge 2608</t>
  </si>
  <si>
    <t>LaMaRT 2026.15</t>
  </si>
  <si>
    <t>Toth, Peter&lt;peter.toth04@sap.com&gt;</t>
  </si>
  <si>
    <t>SAP Ariba Mobile iOS 2.1.0</t>
  </si>
  <si>
    <t>SAP Ariba Mobile Android 2.1.0</t>
  </si>
  <si>
    <t>Klumpp, Fabian&lt;f.klumpp@sap.com&gt;</t>
  </si>
  <si>
    <t>SL Toolset for Cloud 2608 (T2026.35)</t>
  </si>
  <si>
    <t>APIM_EDGE_IC_2607</t>
  </si>
  <si>
    <t>Pai, Kshama Brahmavara Patanshet&lt;kshama.brahmavara.patanshet.pai@sap.com&gt;</t>
  </si>
  <si>
    <t>APIM TCT_3.0.0</t>
  </si>
  <si>
    <t>SAP Concur Mobile Tencent H2 2026</t>
  </si>
  <si>
    <t>SAP BTP SDK for iOS 2608</t>
  </si>
  <si>
    <t>SAP CP SDK for service development NG (Java) 2608</t>
  </si>
  <si>
    <t>SAP CP SDK for service development (Node) 2608</t>
  </si>
  <si>
    <t>SL Toolset 1.0 SPS 48</t>
  </si>
  <si>
    <t>MENTA, SANDHYA VARALAKSHMI&lt;sandhya.varalakshmi.menta@sap.com&gt;</t>
  </si>
  <si>
    <t>MOB SAP Fieldglass Timesheet 1.0</t>
  </si>
  <si>
    <t>Complete Android H2 2026(Aug 2026)</t>
  </si>
  <si>
    <t>Complete iOS H2 2026(Aug 2026)</t>
  </si>
  <si>
    <t>SAP Concur Mobile iOS H2 2026 - August</t>
  </si>
  <si>
    <t>SAP Concur Mobile Android H2 2026 - August</t>
  </si>
  <si>
    <t>Shalish, Elia&lt;elia.shalish@sap.com&gt;</t>
  </si>
  <si>
    <t>305324500_CSD_ACCENTURE_AI_USE_CASES_PHASE_4</t>
  </si>
  <si>
    <t>Mohan, Adhithya&lt;adhithya.mohan@sap.com&gt;</t>
  </si>
  <si>
    <t>APIMSDK 3.0.0</t>
  </si>
  <si>
    <t>S4H_2025_FPS2</t>
  </si>
  <si>
    <t>Williams, Jarrod&lt;jarrod.williams@sap.com&gt;</t>
  </si>
  <si>
    <t>VSCode Tools T2512b (Initial Shipment)</t>
  </si>
  <si>
    <t>VSCode Tools T2513b (Initial Shipment)</t>
  </si>
  <si>
    <t>Steinmetz, Michael&lt;michael.steinmetz@sap.com&gt;</t>
  </si>
  <si>
    <t>304452459_CSD_Bayer Grower Management_Bayer_AG-Binary</t>
  </si>
  <si>
    <t>Gaurav, Kumar&lt;kumar.gaurav04@sap.com&gt;</t>
  </si>
  <si>
    <t>306010492_CSD_SKF_QuoteAutomation</t>
  </si>
  <si>
    <t>305929011_CSD_SE_DSPC_CORE_ETO_MV</t>
  </si>
  <si>
    <t>Murarka, Anshuman&lt;anshuman.murarka@sap.com&gt;</t>
  </si>
  <si>
    <t>306144416_CAE_Build_CRs_to_Commerce_CR4_Daikin</t>
  </si>
  <si>
    <t>Winkler, Katharina&lt;katharina.winkler01@sap.com&gt;</t>
  </si>
  <si>
    <t>Ticket-Kategorisierung FACIL</t>
  </si>
  <si>
    <t>305907690_CSD_GCC_Automation_of_PE_GCC</t>
  </si>
  <si>
    <t>Zeth, Miriam&lt;miriam.zeth@sap.com&gt;</t>
  </si>
  <si>
    <t>306058750_Invoice Verification</t>
  </si>
  <si>
    <t>B1 RSP 3.2 PL21</t>
  </si>
  <si>
    <t>306073391_Recalculation</t>
  </si>
  <si>
    <t>BDC Mobile iOS 2026.17</t>
  </si>
  <si>
    <t>Bohlmann, Pedro&lt;pedro.bohlmann@sap.com&gt;</t>
  </si>
  <si>
    <t>306018239_CSD_AI Product Suggestions</t>
  </si>
  <si>
    <t>SAP BUSINESS DATA CLOUD SDK iOS 2026.17(26.8)</t>
  </si>
  <si>
    <t>305541364_CSD_Intell.Altern.Component</t>
  </si>
  <si>
    <t>Schuerings, Christian&lt;christian.schuerings@sap.com&gt;</t>
  </si>
  <si>
    <t>305883759_Protokollprozess</t>
  </si>
  <si>
    <t>306168945_CSD_Cheese Taxation_Migros</t>
  </si>
  <si>
    <t>306254724_CSD_AI Summary App_Hilti_AG</t>
  </si>
  <si>
    <t>Kulkarni, Vikas Dayanand&lt;vikas.dayanand.kulkarni@sap.com&gt;</t>
  </si>
  <si>
    <t>305487885_CSD_Exxon_DOAG_ExxonMobil</t>
  </si>
  <si>
    <t>305777779_CustomApps on BTP_TACP</t>
  </si>
  <si>
    <t>306292400-CSD_RWE_AI-assisted Troubleshoot_MVP_WS1</t>
  </si>
  <si>
    <t>Pradhan, Rakesh Kumar&lt;rakesh.kumar.pradhan@sap.com&gt;</t>
  </si>
  <si>
    <t>305953171_CAE_BTP</t>
  </si>
  <si>
    <t>SAPUI5 1.144</t>
  </si>
  <si>
    <t>SAP Mobile Start App 2.6 iOS</t>
  </si>
  <si>
    <t>SAP Mobile Start App 2.6 Android</t>
  </si>
  <si>
    <t>Srivastava, Swati&lt;swati.srivastava02@sap.com&gt;</t>
  </si>
  <si>
    <t>ByD2602</t>
  </si>
  <si>
    <t>SAPUI5 1.145</t>
  </si>
  <si>
    <t>Bhardwaj, Vaishali&lt;vaishali.bhardwaj01@sap.com&gt;</t>
  </si>
  <si>
    <t>SAP GRC FOR SAP HANA 1.0 SP00</t>
  </si>
  <si>
    <t>SAPUI5 1.146</t>
  </si>
  <si>
    <t>SAP Business One Cloud 1.1 PL22</t>
  </si>
  <si>
    <t>VSCode Extension 2.0</t>
  </si>
  <si>
    <t>Endres, Annette&lt;annette.endres@sap.com&gt;</t>
  </si>
  <si>
    <t>SAP GTS, edition for SAP HANA 2025 SP01</t>
  </si>
  <si>
    <t>305532808_CSD_Adnoc_Call_Off14</t>
  </si>
  <si>
    <t>ElTaher, Ahmed&lt;ahmed.eltaher01@sap.com&gt;</t>
  </si>
  <si>
    <t>MOB TIMESHEET AND 0.1 - Beta release</t>
  </si>
  <si>
    <t>MOB TIMESHEET IOS 0.1 - Beta release</t>
  </si>
  <si>
    <t>SAPUI5 1.147</t>
  </si>
  <si>
    <t>BTP SDK for ADR 2605</t>
  </si>
  <si>
    <t>ByD2605</t>
  </si>
  <si>
    <t>SAPUI5 1.148</t>
  </si>
  <si>
    <t>Joule Work 3.0 iOS</t>
  </si>
  <si>
    <t>Joule Work 3.0 Android</t>
  </si>
  <si>
    <t>Digital Manufacturing Production Connector 2605</t>
  </si>
  <si>
    <t>AddOn LS Suite Release 2605</t>
  </si>
  <si>
    <t>Sobol, Andriy&lt;andriy.sobol@sap.com&gt;</t>
  </si>
  <si>
    <t>SAP GUI FOR WINDOWS 8.10(beta)</t>
  </si>
  <si>
    <t>SAPUI5 1.149</t>
  </si>
  <si>
    <t>SAP Service and Asset Manager - SSAM 2511.2 (2606)</t>
  </si>
  <si>
    <t>306283005_CSD_Enhancements_Hilti_AG</t>
  </si>
  <si>
    <t>306108379_CSD_EOI_Bid_Eval_Hind_Zinc_Ltd</t>
  </si>
  <si>
    <t>Duarte, Eduardo Possa&lt;eduardo.possa.duarte@sap.com&gt;</t>
  </si>
  <si>
    <t>305963012_Order Insight Assistant</t>
  </si>
  <si>
    <t>Gorbarov, Mykola &lt;m.gorbarov@sap.com&gt;</t>
  </si>
  <si>
    <t>FSDM 1.27 (FP)</t>
  </si>
  <si>
    <t>Steinmetz, Michael &lt;michael.steinmetz@sap.com&gt;</t>
  </si>
  <si>
    <t>305929011_CSD_SE_DSPC_GMT_V1</t>
  </si>
  <si>
    <t>Joule Work 3.1 Android</t>
  </si>
  <si>
    <t>Joule Work 3.1 iOS</t>
  </si>
  <si>
    <t>SAPUI5 1.150</t>
  </si>
  <si>
    <t>ByD2608</t>
  </si>
  <si>
    <t>MOB TIMESHEET AND 1.0</t>
  </si>
  <si>
    <t>MOB TIMESHEET IOS 1.0</t>
  </si>
  <si>
    <t>SAPUI5 1.151</t>
  </si>
  <si>
    <t>S/4 based UtilitiesSolutions for Germany-2602 SP1</t>
  </si>
  <si>
    <t>BTP SDK for ADR 2608</t>
  </si>
  <si>
    <t>SAPUI5 1.152</t>
  </si>
  <si>
    <t>Deconto, Guilherme&lt;guilherme.deconto@sap.com&gt;</t>
  </si>
  <si>
    <t>305429245_CAE_APTIV_GLOBAL_OPERATIONS</t>
  </si>
  <si>
    <t>UI data protection masking 2.0 FP08</t>
  </si>
  <si>
    <t>UI DATA PROTECTION MASKING 1.0 SP03</t>
  </si>
  <si>
    <t>ABAP in SAP BTP 2605</t>
  </si>
  <si>
    <t>SAP CP SDK for service development (Node) 2605</t>
  </si>
  <si>
    <t>Dev team skipped this release</t>
  </si>
  <si>
    <t>SAP CP SDK for service development NG (Java) 2605</t>
  </si>
  <si>
    <t>AI Libraries and SDKs MDG 25 2605b</t>
  </si>
  <si>
    <t>dev team skipped this release</t>
  </si>
  <si>
    <t>AI Libraries and SDKs MDG 25 2606b</t>
  </si>
  <si>
    <t>AI Libraries and SDKs MDG 25 2608a</t>
  </si>
  <si>
    <t>No further scans required</t>
  </si>
  <si>
    <t>Client 26.9</t>
  </si>
  <si>
    <t>SAP Mobile Services Client 26.9</t>
  </si>
  <si>
    <t>mdk Editor 2609</t>
  </si>
  <si>
    <t>MDK Web Client 2609</t>
  </si>
  <si>
    <t>306281956_CSD_Parcel Solution</t>
  </si>
  <si>
    <t>Mueller, Maria&lt;maria.mueller@sap.com&gt;</t>
  </si>
  <si>
    <t xml:space="preserve"> ADT in Eclipse 2611</t>
  </si>
  <si>
    <t>ADT in VSCODE 2611</t>
  </si>
  <si>
    <t>SSAM 2511.3 (2609)</t>
  </si>
  <si>
    <t>Kaninke-Niedersee, Ruediger&lt;ruediger.kaninke-niedersee@sap.com&gt;</t>
  </si>
  <si>
    <t>305797038_Gen AI Contract Creation</t>
  </si>
  <si>
    <t>SAP PQM OP 2022</t>
  </si>
  <si>
    <t>SAP PQM OP 2025</t>
  </si>
  <si>
    <t>FS-PQM 4.0</t>
  </si>
  <si>
    <t>SAP Sports One 1.0 - on Mobile - 2608</t>
  </si>
  <si>
    <t>Ziegler de Santis, Guilherme&lt;g.ziegler.de.santis@sap.com&gt;</t>
  </si>
  <si>
    <t>SAP GUI for Java 8.20 - Beta Release</t>
  </si>
  <si>
    <t>SAP GUI for Java 8.20</t>
  </si>
  <si>
    <t>Harnacke, Martin&lt;martin.harnacke@sap.com&gt;</t>
  </si>
  <si>
    <t>HANA 2.0 SPS 09</t>
  </si>
  <si>
    <t>SAP BUSINESS DATA CLOUD SDK AND 2026.23</t>
  </si>
  <si>
    <t>B1 10.0 SP 2611</t>
  </si>
  <si>
    <t>Hain, Malte&lt;malte.hain@sap.com&gt;</t>
  </si>
  <si>
    <t>305736604_CSD_Digitale_Nachrichtenplattform_BPA</t>
  </si>
  <si>
    <t>B Nair, Subitha&lt;subitha.b.nair@sap.com&gt;</t>
  </si>
  <si>
    <t>ST-OST 200 SP17</t>
  </si>
  <si>
    <t>SAP GTS, edition for SAP HANA 2025 FPS02</t>
  </si>
  <si>
    <t>306287712_CAE_PMJ_AI_MCP</t>
  </si>
  <si>
    <t>SAC Android 2026.19</t>
  </si>
  <si>
    <t>SAP CP SDK for service development NG (Java) 2609</t>
  </si>
  <si>
    <t>SAP CP SDK for service development (Node) 2609</t>
  </si>
  <si>
    <t>Alary, Geoffrey&lt;geoffrey.alary@sap.com&gt;</t>
  </si>
  <si>
    <t>SAP 3D Visual Enterprise 9 FP31</t>
  </si>
  <si>
    <t>SAP GTS, edition for SAP HANA 2023 SP08</t>
  </si>
  <si>
    <t>Ticket-Kategorisierung FACIL CR01</t>
  </si>
  <si>
    <t>306410504_CSD_Grower Call Off 06 Sprint0</t>
  </si>
  <si>
    <t>Logistics Management Mobile 2702</t>
  </si>
  <si>
    <t>Aziz, Ancy&lt;ancy.aziz@sap.com&gt;</t>
  </si>
  <si>
    <t>Non-UI microservices</t>
  </si>
  <si>
    <t>SAP Convergent Charging 2025_FPS2</t>
  </si>
  <si>
    <t>Sampathkumar,Krishnan&lt;krishnan.sampathkumar@sap.com&gt;</t>
  </si>
  <si>
    <t>FRUN 6.0 SP00</t>
  </si>
  <si>
    <t>Vieth, Niklas&lt;niklas.vieth@sap.com&gt;</t>
  </si>
  <si>
    <t>305677015_CSD_Deutscher_Bundestag</t>
  </si>
  <si>
    <t>SAP Customer Checkout point-of-sale 3.0 2607</t>
  </si>
  <si>
    <t>Ghosh, Apurba&lt;apurba.ghosh@sap.com&gt;</t>
  </si>
  <si>
    <t>304570169_CSD_TMR_ADVICE_BUILD RELEASE 1.2</t>
  </si>
  <si>
    <t>Complete Android H2 2026(Sep 2026)</t>
  </si>
  <si>
    <t>Complete iOS H2 2026(Sep 2026)</t>
  </si>
  <si>
    <t>305497669_CAE_GTS_Opportunity_Fonterra</t>
  </si>
  <si>
    <t>UI Microservices</t>
  </si>
  <si>
    <t>WalkMe Q4 2026</t>
  </si>
  <si>
    <t>sona.wirghova@sap.com&lt;D060130&gt;</t>
  </si>
  <si>
    <t>306041935_CSD_KSO_BMW</t>
  </si>
  <si>
    <t>Program</t>
  </si>
  <si>
    <t>JANOT, Nicolas &lt;nicolas.janot@sap.com&gt;; SIRE, Philippe &lt;philippe.sire@sap.com&gt;</t>
  </si>
  <si>
    <t>[Docker] SAC OD 2021.12</t>
  </si>
  <si>
    <t>Krastev, Anatoli &lt;anatoli.krastev@sap.com&gt;; Georgiev, Georgi &lt;g.georgiev@sap.com&gt;</t>
  </si>
  <si>
    <t>[Docker] FS on K8s Delivery 2106a</t>
  </si>
  <si>
    <t>https://jira.tools.sap/browse/CTPSAPPRODUCT-4604</t>
  </si>
  <si>
    <t>https://jira.tools.sap/browse/WEBSERVSAPPRODUCT-3556</t>
  </si>
  <si>
    <t>Awaiting dev information for future releases.</t>
  </si>
  <si>
    <t>Jain, Swati &lt;swati.jain01@sap.com&gt;; DL_5D44036925A7520279676E48@global.corp.sap &lt;DL_5D44036925A7520279676E48@global.corp.sap&gt;</t>
  </si>
  <si>
    <t>[Docker] FS on K8s Delivery 2106b</t>
  </si>
  <si>
    <t>https://jira.tools.sap/browse/CTPSAPPRODUCT-4621</t>
  </si>
  <si>
    <t>https://jira.tools.sap/browse/WEBSERVSAPPRODUCT-3572</t>
  </si>
  <si>
    <t>Export scan assigned to Chaitanya</t>
  </si>
  <si>
    <t>Jain, Swati &lt;swati.jain01@sap.com&gt;; DL_5D44036925A7520279676E48@global.corp.sap</t>
  </si>
  <si>
    <t>[Docker] FS on K8s Delivery 2108b</t>
  </si>
  <si>
    <t>https://jira.tools.sap/browse/CTPSAPPRODUCT-4605</t>
  </si>
  <si>
    <t>https://jira.tools.sap/browse/WEBSERVSAPPRODUCT-3557</t>
  </si>
  <si>
    <t>[Docker] FS on K8s Delivery 2109b</t>
  </si>
  <si>
    <t>https://jira.tools.sap/browse/CTPSAPPRODUCT-4628</t>
  </si>
  <si>
    <t>https://jira.tools.sap/browse/WEBSERVSAPPRODUCT-3580</t>
  </si>
  <si>
    <t>Export scan assigned to Sandhya</t>
  </si>
  <si>
    <t>Mager-Bruhn, Nicole &lt;nicole.mager-bruhn@sap.com&gt;</t>
  </si>
  <si>
    <t>SAP Master Data Governance, cloud edition 2202</t>
  </si>
  <si>
    <t>https://jira.tools.sap/browse/CTPSAPPRODUCT-4600</t>
  </si>
  <si>
    <t>https://jira.tools.sap/browse/WEBSERVSAPPRODUCT-3552</t>
  </si>
  <si>
    <t>Export Scan required - Siva</t>
  </si>
  <si>
    <t>Hong, Gyeongsu &lt;gyeongsu.hong@sap.com&gt;</t>
  </si>
  <si>
    <t>ABAP in SAP BTP 2211</t>
  </si>
  <si>
    <t>Sikri, Sanjam &lt;sanjam.sikri@sap.com&gt;</t>
  </si>
  <si>
    <t>304749634_CSD_TOYOTA_TSUSHO</t>
  </si>
  <si>
    <t>Chennappa Krishnamurthy, Lavanya &lt;lavanya.chennappa.krishnamurthy@sap.com&gt;</t>
  </si>
  <si>
    <t>https://jira.tools.sap/browse/CTPSAPPRODUCT-4714</t>
  </si>
  <si>
    <t>https://jira.tools.sap/browse/WEBSERVSAPPRODUCT-3666</t>
  </si>
  <si>
    <t>Export Scan required - Chaitanya | Reassigned from Chaitanya</t>
  </si>
  <si>
    <t>Schmidt, Marcus &lt;marcus.schmidt@sap.com&gt;</t>
  </si>
  <si>
    <t>303250779_UKHD_Data5.0</t>
  </si>
  <si>
    <t>Sundaram, Lakshmi &lt;lakshmi.sundaram@sap.com&gt;</t>
  </si>
  <si>
    <t>304255988_Nestle_Comm_Cld_17</t>
  </si>
  <si>
    <t>[CTPSAPPRODUCT-4710] 304255988_Nestle_Comm_Cld_17 - SAPJIRA (tools.sap)</t>
  </si>
  <si>
    <t>[WEBSERVSAPPRODUCT-3662] 304255988_Nestle_Comm_Cld_17 - SAPJIRA (tools.sap)</t>
  </si>
  <si>
    <t>Export scan is assigned to Prashant</t>
  </si>
  <si>
    <t>Degac, Jennifer &lt;jennifer.degac@sap.com&gt;</t>
  </si>
  <si>
    <t>305067921_CSD_Peras_Onboarding_Process_Phase1</t>
  </si>
  <si>
    <t>CSD | BD Setup</t>
  </si>
  <si>
    <t>Kumar, Vivek &lt;vivek.kumar11@sap.com&gt;; Kumar, Rahul &lt;rahul03.kumar@sap.com&gt;</t>
  </si>
  <si>
    <t>304542393_CSD_DTInboundLogBTPDev</t>
  </si>
  <si>
    <t>[CTPSAPPRODUCT-4724] 304542393_CSD_DTInboundLogBTPDev - SAPJIRA (tools.sap)</t>
  </si>
  <si>
    <t>[WEBSERVSAPPRODUCT-3675] 304542393_CSD_DTInboundLogBTPDev - SAPJIRA (tools.sap)</t>
  </si>
  <si>
    <t>Kumar, Vivek &lt;vivek.kumar11@sap.com&gt;</t>
  </si>
  <si>
    <t>304639959_CSD_FUJITSU_ORG_CHANGE_V2_FUJITSU</t>
  </si>
  <si>
    <t>Export Scan required - Chaitanya | Was assigend to Chaitnya on 23/2/24 but no update and OOO. Hence, reassigned | CSD</t>
  </si>
  <si>
    <t>Sikri, Sanjam &lt;sanjam.sikri@sap.com&gt;; Velumani, Srinivasan &lt;srinivasan.velumani@sap.com&gt;</t>
  </si>
  <si>
    <t>304675208_CSD_ASDA_MDK</t>
  </si>
  <si>
    <t>[CTPSAPPRODUCT-4725] 304675208_CSD_ASDA_MDK - SAPJIRA (tools.sap)</t>
  </si>
  <si>
    <t>[WEBSERVSAPPRODUCT-3676] 304675208_CSD_ASDA_MDK - SAPJIRA (tools.sap)</t>
  </si>
  <si>
    <t>Ranadive, Saurabh &lt;saurabh.ranadive@sap.com&gt;; Alvarado Jimenez, Gilberto &lt;gilberto.alvarado.jimenez@sap.com&gt;</t>
  </si>
  <si>
    <t>MCS (Modern Commerce Solution) Pilot 2403</t>
  </si>
  <si>
    <t>Consultant assignment</t>
  </si>
  <si>
    <t>Behera, Sasmita &lt;sasmita.behera@sap.com&gt;</t>
  </si>
  <si>
    <t>303903251_CSR_POSitive</t>
  </si>
  <si>
    <t>Awaiting Blackduck details</t>
  </si>
  <si>
    <t>MAKAM R, Sudhir &lt;sudhir.makam.r@sap.com&gt;</t>
  </si>
  <si>
    <t xml:space="preserve">SFSF Visa and Permits Management </t>
  </si>
  <si>
    <t>Crypto scan - Assigned to Chaitanya | Consultant assignment</t>
  </si>
  <si>
    <t>304675208_CSD_ASDA_MDK - Drop 2</t>
  </si>
  <si>
    <t>AI libraries and SDKs MDG 2405b</t>
  </si>
  <si>
    <t>Keenan, Leighvi &lt;leighvi.keenan@sap.com&gt;</t>
  </si>
  <si>
    <t>302845734_Velux_C4C</t>
  </si>
  <si>
    <t>Tselahuz, Dzmitry (external - Project) &lt;dzmitry.tselahuz@sap.com&gt;</t>
  </si>
  <si>
    <t>S/4HANA Payment Engine 1.0 (SP05)</t>
  </si>
  <si>
    <t>Chandra, Sahil &lt;sahil.chandra@sap.com&gt;</t>
  </si>
  <si>
    <t>304381480_Cargill_Livestock_Procurement_SP03</t>
  </si>
  <si>
    <t>SAP CP SDK for service development InA Adpt Node</t>
  </si>
  <si>
    <t>SRS SP04 PL05</t>
  </si>
  <si>
    <t>[CTPSAPPRODUCT-4706] SRS SP04 PL05 - SAPJIRA (tools.sap)</t>
  </si>
  <si>
    <t>[WEBSERVSAPPRODUCT-3658] SRS SP04 PL05 - SAPJIRA (tools.sap)</t>
  </si>
  <si>
    <t>SQL Anywhere 17.0 SP01 Q4/2023</t>
  </si>
  <si>
    <t>https://jira.tools.sap/browse/CTPSAPPRODUCT-4716</t>
  </si>
  <si>
    <t>Chakraborty, Anindita &lt;anindita.chakraborty01@sap.com&gt;; Premanand S, David &lt;david.premanand.s@sap.com&gt;</t>
  </si>
  <si>
    <t>Cloud for Customer 2402</t>
  </si>
  <si>
    <t>[CTPSAPPRODUCT-4715] Cloud for Customer 2402 - SAPJIRA (tools.sap)</t>
  </si>
  <si>
    <t>[WEBSERVSAPPRODUCT-3667] Cloud for Customer 2402 - SAPJIRA (tools.sap)</t>
  </si>
  <si>
    <t>Export Scan required - Prashant</t>
  </si>
  <si>
    <t>Composable Storefront -MDG (2310-2403) 2402</t>
  </si>
  <si>
    <t>Requested to configure Blackduck</t>
  </si>
  <si>
    <t>Jevtic, Bojan (external - Partner) &lt;bojan.jevtic@sap.com&gt;; Kahlau, Hui &lt;hui.kahlau@sap.com&gt;</t>
  </si>
  <si>
    <t>Financial Services Accelerator Spa 2402</t>
  </si>
  <si>
    <t>[CTPSAPPRODUCT-4704] Financial Services Accelerator Spa 2402 - SAPJIRA (tools.sap)</t>
  </si>
  <si>
    <t>[WEBSERVSAPPRODUCT-3656] Financial Services Accelerator Spa 2402 - SAPJIRA (tools.sap)</t>
  </si>
  <si>
    <t>BAR, Pascal &lt;pascal.bar@sap.com&gt;</t>
  </si>
  <si>
    <t>SAP Convergent Charging 2023_FPS1</t>
  </si>
  <si>
    <t>[CTPSAPPRODUCT-4731] SAP Convergent Charging 2023_FPS1 - SAPJIRA (tools.sap)</t>
  </si>
  <si>
    <t>[WEBSERVSAPPRODUCT-3682] SAP Convergent Charging 2023_FPS1 - SAPJIRA (tools.sap)</t>
  </si>
  <si>
    <t>Requested to configure Blackduck | First warning sent for late submission</t>
  </si>
  <si>
    <t>C John, Thomas &lt;thomas.c.john@sap.com&gt;</t>
  </si>
  <si>
    <t>Citizen Engagement Accelerator 2024-Q1</t>
  </si>
  <si>
    <t>[CTPSAPPRODUCT-4711] Citizen Engagement Accelerator 2024-Q1 - SAPJIRA (tools.sap)</t>
  </si>
  <si>
    <t>[WEBSERVSAPPRODUCT-3663] Citizen Engagement Accelerator 2024-Q1 - SAPJIRA (tools.sap)</t>
  </si>
  <si>
    <t>Lotterer, Sherry &lt;sherry.lotterer@sap.com&gt;; Gelle, Sreenivasulu &lt;sreenivasulu.gelle@sap.com&gt;</t>
  </si>
  <si>
    <t>SAP Data Services 4.3 SP03</t>
  </si>
  <si>
    <t>[CTPSAPPRODUCT-4722] SAP Data Services 4.3 SP03 - SAPJIRA (tools.sap)</t>
  </si>
  <si>
    <t>[WEBSERVSAPPRODUCT-3673] SAP Data Services 4.3 SP03 - SAPJIRA (tools.sap)</t>
  </si>
  <si>
    <t>Reassigned from Giang | Export scan assigned to Siva</t>
  </si>
  <si>
    <t>Lotterer, Sherry &lt;sherry.lotterer@sap.com&gt;; He, Min &lt;m.he@sap.com&gt;</t>
  </si>
  <si>
    <t>SAP Data Quality Management SDK 4.3 SP03</t>
  </si>
  <si>
    <t>[CTPSAPPRODUCT-4720] SAP Data Quality Management SDK 4.3 SP03 - SAPJIRA (tools.sap)</t>
  </si>
  <si>
    <t>[WEBSERVSAPPRODUCT-3671] SAP Data Quality Management SDK 4.3 SP03 - SAPJIRA (tools.sap)</t>
  </si>
  <si>
    <t>Export scan assigned to Siva</t>
  </si>
  <si>
    <t>[CTPSAPPRODUCT-4721] SAP Information Steward 4.3 SP03 - SAPJIRA (tools.sap)</t>
  </si>
  <si>
    <t>[WEBSERVSAPPRODUCT-3672] SAP Information Steward 4.3 SP03 - SAPJIRA (tools.sap)</t>
  </si>
  <si>
    <t>Requested to configure Blackduck | Export scan assigned to Siva</t>
  </si>
  <si>
    <t>Lazar, Helga &lt;helga.lazar@sap.com&gt;; Bouhsas, Khaldoun &lt;khaldoun.bouhsas@sap.com&gt;</t>
  </si>
  <si>
    <t>HANA Cloud CE 2024.02 (QRC 01/2024)</t>
  </si>
  <si>
    <t>[CTPSAPPRODUCT-4719] HANA Cloud CE 2024.02 (QRC 01/2024) - SAPJIRA (tools.sap)</t>
  </si>
  <si>
    <t>[WEBSERVSAPPRODUCT-3670] HANA Cloud CE 2024.02 (QRC 01/2024) - SAPJIRA (tools.sap)</t>
  </si>
  <si>
    <t>AI libraries and SDKs MDG 2403b</t>
  </si>
  <si>
    <t>Lachmann, Rio &lt;rio.lachmann@sap.com&gt;</t>
  </si>
  <si>
    <t>[CTPSAPPRODUCT-4732] 304255988_Nestle_Comm_Cld_17 - SAPJIRA (tools.sap)</t>
  </si>
  <si>
    <t>[WEBSERVSAPPRODUCT-3683] 304255988_Nestle_Comm_Cld_17 - SAPJIRA (tools.sap)</t>
  </si>
  <si>
    <t>Kahlau, Hui &lt;hui.kahlau@sap.com&gt;</t>
  </si>
  <si>
    <t>Financial Services Accelerator Spa 2404</t>
  </si>
  <si>
    <t>MCS (Modern Commerce Solution) Pilot 2404</t>
  </si>
  <si>
    <t>Crypto scan required - Siva</t>
  </si>
  <si>
    <t>Schultheiss, Alexandra &lt;alexandra.schultheiss@sap.com&gt;</t>
  </si>
  <si>
    <t>Telco and Utilities Accelerator 2024-Q2</t>
  </si>
  <si>
    <t>SAP CP SDK Enterprise Search Plugin</t>
  </si>
  <si>
    <t>Chauhan, Monika &lt;monika.chauhan@sap.com&gt;; Venugopalan, Dinesh &lt;dinesh.venugopalan@sap.com&gt;</t>
  </si>
  <si>
    <t>SAP Enable Now FP 2405(OP, oOEM, OD)</t>
  </si>
  <si>
    <t>Bhargava, Ritu &lt;thomas.c.john@sap.com&gt;</t>
  </si>
  <si>
    <t>Citizen Engagement Accelerator SPA 2407</t>
  </si>
  <si>
    <t>Beck, Cornelius (external - Project) &lt;cornelius.beck@sap.com&gt;; Bansal, Bikash &lt;bikash.bansal@sap.com&gt;</t>
  </si>
  <si>
    <t>SAP Customer Checkout 2.0 FP20</t>
  </si>
  <si>
    <t>[CTPSAPPRODUCT-4733] SRS 16.0 SP03 PL15 - SAPJIRA (tools.sap)</t>
  </si>
  <si>
    <t>MCS (Modern Commerce Solution) Pilot 2407</t>
  </si>
  <si>
    <t>MCS (Modern Commerce Solution) Pilot 2408</t>
  </si>
  <si>
    <t>SAP HANA Cloud Integration,DS 2409 (1.0.11.54)</t>
  </si>
  <si>
    <t>23/08/2024</t>
  </si>
  <si>
    <t>Hui, Kahlau &lt;hui.kahlau@sap.com&gt;</t>
  </si>
  <si>
    <t>Financial Services Accelerator 2024-Q3</t>
  </si>
  <si>
    <t>Exception to use BD production Server</t>
  </si>
  <si>
    <t>AI Libraries and SDKs MDG 2409a</t>
  </si>
  <si>
    <t>Schmitt, Frank &lt;frank.schmitt@sap.com&gt;</t>
  </si>
  <si>
    <t>SAP Mobile Start APP 2.0 iOS - SRC</t>
  </si>
  <si>
    <t>Arora, Aditya &lt;aditya.arora@sap.com&gt;</t>
  </si>
  <si>
    <t>SAP Mobile Start App 2.0 Android - SRC</t>
  </si>
  <si>
    <t>MCS (Modern Commerce Solution) Pilot 2409</t>
  </si>
  <si>
    <t>SAP Convergent Charging 2023_FPS2</t>
  </si>
  <si>
    <t>MCS (Modern Commerce Solution) Pilot 2410</t>
  </si>
  <si>
    <t>Gopinath, Vivek &lt;vivek.gopinath@sap.com&gt;</t>
  </si>
  <si>
    <t>Financial Services Accelerator Spa 2411</t>
  </si>
  <si>
    <t>SAP HANA Cloud Integration,DS 2411 (1.0.11.55)</t>
  </si>
  <si>
    <t>Lazar, Helga &lt;helga.lazar@sap.com&gt;</t>
  </si>
  <si>
    <t>HANA 2.0 SPS 08</t>
  </si>
  <si>
    <t>Zhu, Hongjun &lt;hongjun.zhu@sap.com&gt;</t>
  </si>
  <si>
    <t>SAP Web IDE on HANA 2.0 SPS 08</t>
  </si>
  <si>
    <t>Chauhan, Monika &lt;monika.chauhan@sap.com&gt;</t>
  </si>
  <si>
    <t>SAP Enable Now FP 2411(OP, oOEM, OD)</t>
  </si>
  <si>
    <t>MCS (Modern Commerce Solution) Pilot 2411</t>
  </si>
  <si>
    <t>AI Libraries and SDKs MDG 2411b</t>
  </si>
  <si>
    <t>SAP Mobile Start App 2.1 Android - SRC</t>
  </si>
  <si>
    <t>SAP Mobile Start App 2.1 iOS - SRC</t>
  </si>
  <si>
    <t>Eskov, Valentin (external - Project) &lt;valentin.eskov@sap.com&gt;</t>
  </si>
  <si>
    <t>ETD 2.0 SCV Core DU SP07 On-Premise (10.2024)</t>
  </si>
  <si>
    <t>AI Libraries and SDKs MDG 2412a</t>
  </si>
  <si>
    <t>MCS (Modern Commerce Solution) Pilot 2412</t>
  </si>
  <si>
    <t>Pelluru, Rajesh &lt;r.pelluru@sap.com&gt;</t>
  </si>
  <si>
    <t>304954824_CSD_Bayern_TrikotApp</t>
  </si>
  <si>
    <t>Jiang, Qiulin (external - Project) &lt;qiulin.jiang@sap.com&gt;; Li, Hank &lt;hank.li@sap.com&gt;</t>
  </si>
  <si>
    <t>SAP Innovation Management 2 SP04 Patch 16</t>
  </si>
  <si>
    <t>Crypto scan - Assigned to Siva | Consultant assignment</t>
  </si>
  <si>
    <t>AI Libraries and SDKs MDG 2409b</t>
  </si>
  <si>
    <t>AI libraries and SDKs 2311</t>
  </si>
  <si>
    <t>CTP and WS will be covered in next release | current scans show 0 Matches</t>
  </si>
  <si>
    <t>SAP Cloud Appliance Library 4.28</t>
  </si>
  <si>
    <t>SAP Advanced SQL Migration Tool 3.5.3</t>
  </si>
  <si>
    <t>CTP and WS yet to be assigned</t>
  </si>
  <si>
    <t>Telco and utilities composable storefront 2402</t>
  </si>
  <si>
    <t>[CTPSAPPRODUCT-4709] Telco and utilities composable storefront 2402 - SAPJIRA (tools.sap)</t>
  </si>
  <si>
    <t>[WEBSERVSAPPRODUCT-3661] Telco and utilities composable storefront 2402 - SAPJIRA (tools.sap)</t>
  </si>
  <si>
    <t>Export scan is assigned to Chaitanya</t>
  </si>
  <si>
    <t>Muessig, Peter &lt;peter.muessig@sap.com&gt;; Koehl, Felix &lt;felix.koehl@sap.com&gt;</t>
  </si>
  <si>
    <t>SAPUI5 1.121</t>
  </si>
  <si>
    <t>Ravi configured Blackduck for this release | Informed on integrating Blackduck</t>
  </si>
  <si>
    <t>SAP Cloud Appliance Library 4.29</t>
  </si>
  <si>
    <t>Upgraded from P2 to P1</t>
  </si>
  <si>
    <t>Limberg, Angie &lt;angie.limberg@sap.com&gt;; Loebens, Maicon &lt;maicon.loebens@sap.com&gt;</t>
  </si>
  <si>
    <t>SAP HANA Cloud Integration,DS 2403 (1.0.11.53)</t>
  </si>
  <si>
    <t>[CTPSAPPRODUCT-4728] SAP HANA Cloud Integration,DS 2403 (1.0.11.53) - SAPJIRA (tools.sap)</t>
  </si>
  <si>
    <t>[WEBSERVSAPPRODUCT-3679] SAP HANA Cloud Integration,DS 2403 (1.0.11.53) - SAPJIRA (tools.sap)</t>
  </si>
  <si>
    <t>Financial Services Accelerator 2024-Q1</t>
  </si>
  <si>
    <t>[CTPSAPPRODUCT-4707] Financial Services Accelerator 2024-Q1 - SAPJIRA (tools.sap)</t>
  </si>
  <si>
    <t>[WEBSERVSAPPRODUCT-3659] Financial Services Accelerator 2024-Q1 - SAPJIRA (tools.sap)</t>
  </si>
  <si>
    <t>Export scan is assigned to Alekh.</t>
  </si>
  <si>
    <t>Composable Storefront -MDG (2310-2403) 2403</t>
  </si>
  <si>
    <t>SAPUI5 1.122</t>
  </si>
  <si>
    <t>SAP Cloud Appliance Library 4.30</t>
  </si>
  <si>
    <t>Beck, Cornelius (external - Project) &lt;cornelius.beck@sap.com&gt;</t>
  </si>
  <si>
    <t>SAP Customer Checkout 2.0 FP19</t>
  </si>
  <si>
    <t>[CTPSAPPRODUCT-4718] SAP Customer Checkout 2.0 FP19 - SAPJIRA (tools.sap)</t>
  </si>
  <si>
    <t>[WEBSERVSAPPRODUCT-3669] SAP Customer Checkout 2.0 FP19 - SAPJIRA (tools.sap)</t>
  </si>
  <si>
    <t>Composable Storefront -MDG (2310-2403) 2404</t>
  </si>
  <si>
    <t>SAPUI5 1.123</t>
  </si>
  <si>
    <t>SAP Cloud Appliance Library 4.31</t>
  </si>
  <si>
    <t>ASE 16.0 SP04 PL06</t>
  </si>
  <si>
    <t>[CTPSAPPRODUCT-4723] ASE SP04 PL06 - SAPJIRA (tools.sap)</t>
  </si>
  <si>
    <t>[WEBSERVSAPPRODUCT-3674] ASE SP04 PL06 - SAPJIRA (tools.sap)</t>
  </si>
  <si>
    <t>Sharma, Anuj &lt;anuj.sharma01@sap.com&gt;</t>
  </si>
  <si>
    <t>SDK 16.0 SP04 PL06</t>
  </si>
  <si>
    <t>https://jira.tools.sap/browse/CTPSAPPRODUCT-4727</t>
  </si>
  <si>
    <t>https://jira.tools.sap/browse/WEBSERVSAPPRODUCT-3678</t>
  </si>
  <si>
    <t>OS 16.0 SP04 PL06</t>
  </si>
  <si>
    <t>https://jira.tools.sap/browse/CTPSAPPRODUCT-4726</t>
  </si>
  <si>
    <t>https://jira.tools.sap/browse/WEBSERVSAPPRODUCT-3677</t>
  </si>
  <si>
    <t>SRS SP04 PL06</t>
  </si>
  <si>
    <t>[CTPSAPPRODUCT-4730] SRS 16.0 SP04 PL06 - SAPJIRA (tools.sap)</t>
  </si>
  <si>
    <t>[WEBSERVSAPPRODUCT-3681] SRS 16.0 SP04 PL06 - SAPJIRA (tools.sap)</t>
  </si>
  <si>
    <t>Composable Storefront -MDG (2310-2403) 2405</t>
  </si>
  <si>
    <t>SAPUI5 1.124</t>
  </si>
  <si>
    <t>Huang, Allen &lt;allen.huang@sap.com&gt;; Yu, Terry &lt;terry.yu@sap.com&gt;</t>
  </si>
  <si>
    <t>B1 10.0 FP 2405</t>
  </si>
  <si>
    <t>Need to discuss with team on Blackduck Configuration | CTP and WS  tickets yet to be created</t>
  </si>
  <si>
    <t>MCS (Modern Commerce Solution) Pilot 2405</t>
  </si>
  <si>
    <t>Composable Storefront -MDG (2310-2403) 2406</t>
  </si>
  <si>
    <t>SAPUI5 1.125</t>
  </si>
  <si>
    <t>Jira yet to be created</t>
  </si>
  <si>
    <t>MCS (Modern Commerce Solution) Pilot 2406</t>
  </si>
  <si>
    <t>AI libraries and SDKs MDG 2406b</t>
  </si>
  <si>
    <t>Composable Storefront -MDG (2310-2403) 2407</t>
  </si>
  <si>
    <t>SAPUI5 1.126</t>
  </si>
  <si>
    <t>Reassigned from Ilona (13/6/24)</t>
  </si>
  <si>
    <t>Yadav, Bharati &lt;bharati.yadav@sap.com&gt;</t>
  </si>
  <si>
    <t>SDK 16.0 SP03 PL15</t>
  </si>
  <si>
    <t>[CTPSAPPRODUCT-4734] SDK 16.0 SP03 PL15 - SAPJIRA (tools.sap)</t>
  </si>
  <si>
    <t>[CTPSAPPRODUCT-4735] OS 16.0 SP04 PL06 - SAPJIRA (tools.sap)</t>
  </si>
  <si>
    <t>ASE 16.0 SP03 PL15</t>
  </si>
  <si>
    <t>[CTPSAPPRODUCT-4736] ASE 16.0 SP03 PL15 - SAPJIRA (tools.sap)</t>
  </si>
  <si>
    <t>AI libraries and SDKs MDG 2407b</t>
  </si>
  <si>
    <t>SAPUI5 1.127</t>
  </si>
  <si>
    <t>Composable Storefront -MDG (2310-2403) 2408</t>
  </si>
  <si>
    <t>AI libraries and SDKs MDG 2408b</t>
  </si>
  <si>
    <t>SAPUI5 1.128</t>
  </si>
  <si>
    <t>Composable Storefront -MDG (2310-2403) 2409</t>
  </si>
  <si>
    <t>Kachhawaha, Pradeep &lt;pradeep.kachhawaha@sap.com&gt;</t>
  </si>
  <si>
    <t>SAP SFSF INCENTIVE MANAGEMENT 2409</t>
  </si>
  <si>
    <t>SAPUI5 1.129</t>
  </si>
  <si>
    <t>Composable Storefront -MDG (2310-2403) 2410</t>
  </si>
  <si>
    <t>Tebbe, Harald &lt;harald.tebbe@sap.com&gt;</t>
  </si>
  <si>
    <t>SAP Customer Checkout 2.0 FP21</t>
  </si>
  <si>
    <t>SAPUI5 1.130</t>
  </si>
  <si>
    <t>AI Libraries and SDKs MDG 2410b</t>
  </si>
  <si>
    <t>Composable Storefront -MDG (2310-2403) 2411</t>
  </si>
  <si>
    <t>Kaninke-Niedersee, Ruediger &lt;ruediger.kaninke-niedersee@sap.com&gt;</t>
  </si>
  <si>
    <t>S/4HANA MFG LOG on-premise 2303_FPS1</t>
  </si>
  <si>
    <t>S/4HANA MFG LOG on-premise 2111_FPS2</t>
  </si>
  <si>
    <t>Murthy, Sunilkumar &lt;sunilkumar.murthy@sap.com&gt;</t>
  </si>
  <si>
    <t>303897765_Suntory_CAE_Booster</t>
  </si>
  <si>
    <t>Li, Carol &lt;carol.li01@sap.com&gt;</t>
  </si>
  <si>
    <t>303893548_IDEX AT 6.6</t>
  </si>
  <si>
    <t>Krehling, Bianca &lt;bianca.krehling@sap.com&gt;</t>
  </si>
  <si>
    <t>SAP Corporate Serialization 1.0 FP03</t>
  </si>
  <si>
    <t>Lenzen, Dietmar &lt;dietmar.lenzen@sap.com&gt;</t>
  </si>
  <si>
    <t>EAM MDG Q2-Q3</t>
  </si>
  <si>
    <t>Michel, Annett &lt;a.michel@sap.com&gt;</t>
  </si>
  <si>
    <t>SAP Solution Manager 7.2 SP20</t>
  </si>
  <si>
    <t>B Nair, Subitha &lt;subitha.b.nair@sap.com&gt;</t>
  </si>
  <si>
    <t>ST-OST 200 SP13</t>
  </si>
  <si>
    <t>y</t>
  </si>
  <si>
    <t>SAP CP SDK for service development NG (Java) 2312</t>
  </si>
  <si>
    <t>RTC changed to Mid December. Awaiting confirmation from Dec</t>
  </si>
  <si>
    <t>SAP CP SDK for service development (Node) 2312</t>
  </si>
  <si>
    <t>Bhatnagar, Sangeeta &lt;sangeeta.bhatnagar@sap.com&gt;</t>
  </si>
  <si>
    <t>Project API 1.30</t>
  </si>
  <si>
    <t>Arora, Sagari &lt;sagari.arora@sap.com&gt;</t>
  </si>
  <si>
    <t>Edge Lifecycle Management 1.43</t>
  </si>
  <si>
    <t>Branker, India &lt;india.branker@sap.com&gt;; Chitania, Pathik &lt;pathik.chitania@sap.com&gt;</t>
  </si>
  <si>
    <t>SAP Maintenance Assistant 2402</t>
  </si>
  <si>
    <t>SAC iOS 2024.02</t>
  </si>
  <si>
    <t>SAP CP SDK for service development (Node) 2401</t>
  </si>
  <si>
    <t>SAP CP SDK for service development NG (Java) 2401</t>
  </si>
  <si>
    <t>Reichenbach, Zsolt &lt;zsolt.reichenbach@sap.com&gt;</t>
  </si>
  <si>
    <t>IBP 2402</t>
  </si>
  <si>
    <t>First warning sent for late submission</t>
  </si>
  <si>
    <t>Hari, Sitarama (external - Project) &lt;sitarama.hari@sap.com&gt;; Kiran, Polineni (external - Project) &lt;polineni.kiran@sap.com&gt;</t>
  </si>
  <si>
    <t>ByD2402</t>
  </si>
  <si>
    <t>Project API 1.31</t>
  </si>
  <si>
    <t>Wilhelm, Jochen &lt;jochen.wilhelm@sap.com&gt;</t>
  </si>
  <si>
    <t>SAC iOS 2024.03</t>
  </si>
  <si>
    <t>Koch, Brit &lt;brit.koch@sap.com&gt;</t>
  </si>
  <si>
    <t>SL Toolset 1.0 SPS 40</t>
  </si>
  <si>
    <t>S/4 based Utilities Solutions for Germany-2305 SP3</t>
  </si>
  <si>
    <t>SAP CP SDK for service development (Node) 2402</t>
  </si>
  <si>
    <t>SAP CP SDK for service development NG (Java) 2402</t>
  </si>
  <si>
    <t>Yonchev, Tsonyo &lt;tsonyo.yonchev@sap.com&gt;</t>
  </si>
  <si>
    <t>SAP Landscape Management Cloud 1.37</t>
  </si>
  <si>
    <t>ABAP Platform 2023 SP01 (indirect)</t>
  </si>
  <si>
    <t>SAC iOS 2024.04</t>
  </si>
  <si>
    <t>Project API 1.32</t>
  </si>
  <si>
    <t>Roncsak, Tamas &lt;tamas.roncsak@sap.com&gt;</t>
  </si>
  <si>
    <t>SAP Ariba Shopping iOS 1.10.0</t>
  </si>
  <si>
    <t>Consultant Assignments | First warning sent for late submission</t>
  </si>
  <si>
    <t>SAP Ariba Shopping Android 1.10.0</t>
  </si>
  <si>
    <t>Consultant Assignments| First warning sent for late submission</t>
  </si>
  <si>
    <t>SAC Android 2024.05</t>
  </si>
  <si>
    <t>Consultant Assignments</t>
  </si>
  <si>
    <t>SAC iOS 2024.05</t>
  </si>
  <si>
    <t>Bhatnagar, Sangeeta &lt;sangeeta.bhatnagar@sap.com&gt;; Song, Xiao-fei &lt;xiao-fei.song@sap.com&gt;</t>
  </si>
  <si>
    <t>VSCODE EXTENSION FOR MBG 1.0 SP14</t>
  </si>
  <si>
    <t>Second Warning sent</t>
  </si>
  <si>
    <t>OData CSDL Modeler 1.1</t>
  </si>
  <si>
    <t>DVR, Tejesvi &lt;tejesvi.dvr@sap.com&gt;</t>
  </si>
  <si>
    <t>APIMSDK 1.6.0</t>
  </si>
  <si>
    <t>Lutz, Michael &lt;michael.lutz@sap.com&gt;</t>
  </si>
  <si>
    <t>SAP Sports One 1.0 - on Mobile - 2403.1</t>
  </si>
  <si>
    <t>SAC iOS 2024.06</t>
  </si>
  <si>
    <t>H, Ganga &lt;ganga.h@sap.com&gt;</t>
  </si>
  <si>
    <t>G-Invoicing 1.0 FPS03, on S/4HANA</t>
  </si>
  <si>
    <t>SAP CP SDK for service development (Node) 2403</t>
  </si>
  <si>
    <t>SAP CP SDK for service development NG (Java) 2403</t>
  </si>
  <si>
    <t>SAP Landscape Management Cloud 1.38</t>
  </si>
  <si>
    <t>SAP Business One Cloud 1.1 PL20</t>
  </si>
  <si>
    <t>Consultant Assignments | Downgraded from P1 to P2</t>
  </si>
  <si>
    <t>Project API 1.33</t>
  </si>
  <si>
    <t>SAP Sports One 2404</t>
  </si>
  <si>
    <t>Lai, William &lt;william.lai@sap.com&gt;</t>
  </si>
  <si>
    <t>BTP SDK for ADR 24.4</t>
  </si>
  <si>
    <t>Dominic Kunnappally, Joseph &lt;joseph.dominic.kunnappally@sap.com&gt;</t>
  </si>
  <si>
    <t>SAP BTP SDK for iOS 24.4</t>
  </si>
  <si>
    <t>SAC iOS 2024.07</t>
  </si>
  <si>
    <t>SAP Sports One 2404.1</t>
  </si>
  <si>
    <t>Client 24.4</t>
  </si>
  <si>
    <t>SAC iOS 2024.08</t>
  </si>
  <si>
    <t>Daub, Stephan &lt;stephan.daub@sap.com&gt;</t>
  </si>
  <si>
    <t>ABAP CLOUD DEVELOPER TRIAL 2022</t>
  </si>
  <si>
    <t>SL Toolset 1.0 SPS 41</t>
  </si>
  <si>
    <t>SAP Landscape Management Cloud 1.39</t>
  </si>
  <si>
    <t>Hahn, Stefanie &lt;stefanie.hahn@sap.com&gt;</t>
  </si>
  <si>
    <t>SAP Concur Mobile iOS 2024 - April</t>
  </si>
  <si>
    <t>SAP Concur Mobile Android 2024 - April</t>
  </si>
  <si>
    <t>SAP CP SDK for service development (Node) 2404</t>
  </si>
  <si>
    <t>Wisuri, Vicki &lt;vicki.wisuri@sap.com&gt;</t>
  </si>
  <si>
    <t>TripIt Mobile Android Q4/2023 - April</t>
  </si>
  <si>
    <t>TripIt Mobile iOS Q2/2024 - April</t>
  </si>
  <si>
    <t>SAP CP SDK for service development NG (Java) 2404</t>
  </si>
  <si>
    <t>Project API 1.34</t>
  </si>
  <si>
    <t>ByD2405</t>
  </si>
  <si>
    <t>SAC iOS 2024.09</t>
  </si>
  <si>
    <t>SAC Android 2024.09</t>
  </si>
  <si>
    <t>IBP 2405</t>
  </si>
  <si>
    <t>Keep the ticket open until RTC | Results for Beta has to be sent by 2/4/24</t>
  </si>
  <si>
    <t>SAP Service and Asset Manager 2405</t>
  </si>
  <si>
    <t>SAP Sports One 2405</t>
  </si>
  <si>
    <t>S/4 based Utilities Solutions for Germany-2305 SP4</t>
  </si>
  <si>
    <t>SAP Landscape Management 3.0 SP31</t>
  </si>
  <si>
    <t>Freeman, Melanie &lt;melanie.freeman@sap.com&gt;</t>
  </si>
  <si>
    <t>FRUN 4.0 FP03</t>
  </si>
  <si>
    <t>SAP Landscape Management Cloud 1.40</t>
  </si>
  <si>
    <t>VSCODE EXTENSION FOR MBG 1.0 SP15</t>
  </si>
  <si>
    <t>Mileva, Vesela &lt;vesela.mileva@sap.com&gt;</t>
  </si>
  <si>
    <t>SAP NetWeaver 7.50 SP29</t>
  </si>
  <si>
    <t>SAP CP SDK for service development (Node) 2405</t>
  </si>
  <si>
    <t>SAP CP SDK for service development NG (Java) 2405</t>
  </si>
  <si>
    <t>SAP Sports One 2405.1</t>
  </si>
  <si>
    <t>Project API 1.35</t>
  </si>
  <si>
    <t>SAP Concur Mobile iOS 2024 - May</t>
  </si>
  <si>
    <t>SAP Concur Mobile Android 2024 - May</t>
  </si>
  <si>
    <t>Tallarita, Luca &lt;luca.tallarita@sap.com&gt;</t>
  </si>
  <si>
    <t>304882873_CSD_KantonZurich_eProjects_Vorhaben</t>
  </si>
  <si>
    <t>Consultant assignment | IDP/CAE</t>
  </si>
  <si>
    <t>Sun, Susan &lt;su.sun@sap.com&gt;</t>
  </si>
  <si>
    <t>SAP HANA DataWarehousing Foundation 2.0 SP07</t>
  </si>
  <si>
    <t>Consultant Assignment</t>
  </si>
  <si>
    <t>SAC iOS 2024.10</t>
  </si>
  <si>
    <t>SAC iOS 2024.11</t>
  </si>
  <si>
    <t>TripIt Mobile iOS Q2/2024 - June</t>
  </si>
  <si>
    <t>TripIt Mobile Android Q2/2024 - June</t>
  </si>
  <si>
    <t>SAC iOS 2024.12</t>
  </si>
  <si>
    <t>SAP Concur Mobile iOS Q2/2024</t>
  </si>
  <si>
    <t>SAP Concur Mobile Android Q2/2024</t>
  </si>
  <si>
    <t>SAP Landscape Management Cloud 1.41</t>
  </si>
  <si>
    <t>Biticiu, Alexandru &lt;alexandru.biticiu@sap.com&gt;</t>
  </si>
  <si>
    <t>retail promotion analyzer 1.0</t>
  </si>
  <si>
    <t>Roncsak, Tamas &lt;tamas.roncsak@sap.com; Kurmadasu Govindarajulu, Murali &lt;murali.krishnan.kurmadasu.govindarajulu@sap.com&gt;</t>
  </si>
  <si>
    <t>SAP Ariba Shopping iOS 1.11.0</t>
  </si>
  <si>
    <t xml:space="preserve">Roncsak, Tamas &lt;tamas.roncsak@sap.com; Nagy, Peter &lt;peter.nagy04@sap.com&gt; </t>
  </si>
  <si>
    <t>SAP Ariba Shopping Android 1.11.0</t>
  </si>
  <si>
    <t>SAP CP SDK for service development (Node) 2406</t>
  </si>
  <si>
    <t>SAP CP SDK for service development NG (Java) 2406</t>
  </si>
  <si>
    <t>Project API 1.36</t>
  </si>
  <si>
    <t>Initially assigned to Ilona on 6/6/24</t>
  </si>
  <si>
    <t>Bregler, Jonathan &lt;jonathan.bregler@sap.com&gt;</t>
  </si>
  <si>
    <t>HANA Dev Tooling 2024CW22</t>
  </si>
  <si>
    <t>SAP Concur Mobile iOS 2024 - June</t>
  </si>
  <si>
    <t>SAP Concur Mobile Android 2024 - June</t>
  </si>
  <si>
    <t>SAC iOS 2024.13</t>
  </si>
  <si>
    <t>Mohamed, Ahmed &lt;ahmed.mohamed01@sap.com&gt;</t>
  </si>
  <si>
    <t>SAP Retail Execution Mobile App for CNS AND 1.0.0</t>
  </si>
  <si>
    <t>SAP Retail Execution Mobile App for CNS iOS 1.0.0</t>
  </si>
  <si>
    <t>Sanjam Sikri &lt;sanjam.sikri@sap.com&gt;</t>
  </si>
  <si>
    <t>CUSTOMER SOLUTION SUPPORT &amp; INNOVATION</t>
  </si>
  <si>
    <t>ST-OST 200 SP14</t>
  </si>
  <si>
    <t>Lautz, Elisabeth &lt;elisabeth.lautz@sap.com&gt;</t>
  </si>
  <si>
    <t>SAP ATTP on SAP S/4HANA 2310 FP1</t>
  </si>
  <si>
    <t>CDS Graphical Modeler for VSCODE 2407</t>
  </si>
  <si>
    <t>SAP Sports One 2407</t>
  </si>
  <si>
    <t>SAC iOS 2024.14</t>
  </si>
  <si>
    <t>SAC Android 2024.14</t>
  </si>
  <si>
    <t>SAP Landscape Management Cloud 1.42</t>
  </si>
  <si>
    <t>Neagoie, Bogdan &lt;bogdan.neagoie@sap.com&gt;</t>
  </si>
  <si>
    <t>Product Lifecycle Costing (FBS) 4 SP07</t>
  </si>
  <si>
    <t>TripIt Mobile iOS Q2/2024 - July</t>
  </si>
  <si>
    <t>TripIt Mobile Android Q4/2023 - July</t>
  </si>
  <si>
    <t>SAP Sports One 2407.1</t>
  </si>
  <si>
    <t>Project API 1.37</t>
  </si>
  <si>
    <t>Arora, Yadav Kumar&lt;yadav.kumar.arora@sap.com&gt;</t>
  </si>
  <si>
    <t>ABAP Platform Cloud 2408 (indirect)</t>
  </si>
  <si>
    <t>HANA Dev Tooling 2024CW26</t>
  </si>
  <si>
    <t>Pai, Kshama Brahmavara Patanshet &lt;kshama.brahmavara.patanshet.pai@sap.com&gt;</t>
  </si>
  <si>
    <t>APIM TCT_1.9.0</t>
  </si>
  <si>
    <t>SAP Maintenance Assistant 2408</t>
  </si>
  <si>
    <t>SAC iOS 2024.15</t>
  </si>
  <si>
    <t>SAP CP SDK for service development (Node) 2407</t>
  </si>
  <si>
    <t>SAP CP SDK for service development NG (Java) 2407</t>
  </si>
  <si>
    <t>SAP Concur Mobile iOS 2024 - July</t>
  </si>
  <si>
    <t>SAP Concur Mobile Android 2024 - July</t>
  </si>
  <si>
    <t>Thakur, Minakshi (external - Project) &lt;minakshi.thakur@sap.com&gt;</t>
  </si>
  <si>
    <t>ByD2408</t>
  </si>
  <si>
    <t>SAC iOS 2024.16</t>
  </si>
  <si>
    <t>S/4 based Utilities Solutions for Germany-2305 SP5</t>
  </si>
  <si>
    <t>SAC Android 2024.16</t>
  </si>
  <si>
    <t>Project API 1.38</t>
  </si>
  <si>
    <t>Vesela Mileva &lt;vesela.mileva@sap.com&gt;</t>
  </si>
  <si>
    <t>SAP NetWeaver 7.50 SP30</t>
  </si>
  <si>
    <t>HANA Dev Tooling 2024CW30</t>
  </si>
  <si>
    <t>CDS Graphical Modeler for VSCODE 2408</t>
  </si>
  <si>
    <t>SAP CP SDK for service development (Node) 2408</t>
  </si>
  <si>
    <t>SAP CP SDK for service development NG (Java) 2408</t>
  </si>
  <si>
    <t>SAP BTP SDK for iOS 24.8</t>
  </si>
  <si>
    <t>Zildzic, Adnan &lt;adnan.zildzic@sap.com&gt;</t>
  </si>
  <si>
    <t>WO Mobile App 2.4</t>
  </si>
  <si>
    <t>SAP Concur Mobile iOS 2024 - August</t>
  </si>
  <si>
    <t>SAP Concur Mobile Android 2024 - August</t>
  </si>
  <si>
    <t>SAC iOS 2024.17</t>
  </si>
  <si>
    <t>SL Toolset 1.0 SPS 42</t>
  </si>
  <si>
    <t>TripIt Mobile iOS Q2/2024 - September</t>
  </si>
  <si>
    <t>TripIt Mobile Android Q4/2023 - September</t>
  </si>
  <si>
    <t>SAC iOS 2024.18</t>
  </si>
  <si>
    <t>CDS Graphical Modeler for VSCODE 2409</t>
  </si>
  <si>
    <t>Project API 1.39</t>
  </si>
  <si>
    <t>MDK/SSAM for Windows 3.0</t>
  </si>
  <si>
    <t>SAP Ariba Shopping Android 1.12.0</t>
  </si>
  <si>
    <t>SAP Ariba Shopping iOS 1.12.0</t>
  </si>
  <si>
    <t>HANA Dev Tooling 2024CW34</t>
  </si>
  <si>
    <t>SAC iOS 2024.19</t>
  </si>
  <si>
    <t>SAP CP SDK for service development (Node) 2409</t>
  </si>
  <si>
    <t>SAP CP SDK for service development NG (Java) 2409</t>
  </si>
  <si>
    <t>SAP Concur Mobile iOS 2024 - September</t>
  </si>
  <si>
    <t>SAP Concur Mobile Android 2024 - September</t>
  </si>
  <si>
    <t>SAP Sports One 2410</t>
  </si>
  <si>
    <t>SAC iOS 2024.20</t>
  </si>
  <si>
    <t>S/4HANA MFG LOG on-premise 2310_FPS1</t>
  </si>
  <si>
    <t>SAP Landscape Management Cloud 1.43</t>
  </si>
  <si>
    <t>S4OP_2023_FPS2</t>
  </si>
  <si>
    <t>ABAP Platform 2023 SP02 (indirect)</t>
  </si>
  <si>
    <t>SAC iOS 2024.21</t>
  </si>
  <si>
    <t>TripIt Mobile Android Q4/2023 - October</t>
  </si>
  <si>
    <t>TripIt Mobile iOS Q2/2024 - October</t>
  </si>
  <si>
    <t>Project API 1.40</t>
  </si>
  <si>
    <t>Woersinger, Rolf-Martin &lt;rolf-martin.woersinger@sap.com&gt;</t>
  </si>
  <si>
    <t>SAP GUI for Java 8.10</t>
  </si>
  <si>
    <t>HANA Dev Tooling 2024CW38</t>
  </si>
  <si>
    <t>CDS Graphical Modeler for VSCODE 2410</t>
  </si>
  <si>
    <t>ABAP CLOUD DEVELOPER TRIAL 2022 SP01</t>
  </si>
  <si>
    <t>SAP CP SDK for service development (Node) 2410</t>
  </si>
  <si>
    <t>SAP CP SDK for service development NG (Java) 2410</t>
  </si>
  <si>
    <t>SAP Sports One 2410.2</t>
  </si>
  <si>
    <t>Kiran, Polineni (external - Project) &lt;polineni.kiran@sap.com&gt;</t>
  </si>
  <si>
    <t>ByD2411</t>
  </si>
  <si>
    <t>Lyanguzov, Timothy &lt;timothy.lyanguzov@sap.com&gt;</t>
  </si>
  <si>
    <t>SAP 3D Visual Enterprise Generator 9 FP23</t>
  </si>
  <si>
    <t>SAP Concur Mobile iOS 2024 - October</t>
  </si>
  <si>
    <t>SAP Concur Mobile Android 2024 - October</t>
  </si>
  <si>
    <t>SAP 3D Visual Enterprise Author 9 FP23</t>
  </si>
  <si>
    <t>SAP 3D Visual Enterprise Viewer 9 FP23</t>
  </si>
  <si>
    <t>SAP CP SDK for service development InA Adpt 2403</t>
  </si>
  <si>
    <t>SAC iOS 2024.22</t>
  </si>
  <si>
    <t>H K, Sowmya &lt;sowmya.h.k@sap.com&gt;</t>
  </si>
  <si>
    <t>SAC Android 2024.22</t>
  </si>
  <si>
    <t>Schroeder, Christoph &lt;christoph.schroeder@sap.com&gt;</t>
  </si>
  <si>
    <t>SAP Disclosure Management 10.1 - DM Stack 2200</t>
  </si>
  <si>
    <t>SAP Service and Asset Manager 2410</t>
  </si>
  <si>
    <t>SAP Sports One 2411</t>
  </si>
  <si>
    <t>Project API 1.41</t>
  </si>
  <si>
    <t>SAP Landscape Management 3.0 SP33</t>
  </si>
  <si>
    <t>Gorbarov, Mykola (external - Project) &lt;m.gorbarov@sap.com&gt;</t>
  </si>
  <si>
    <t>FSDM 1.24 (FP)</t>
  </si>
  <si>
    <t>HANA Dev Tooling 2024CW42</t>
  </si>
  <si>
    <t>CDS Graphical Modeler for VSCODE 2411</t>
  </si>
  <si>
    <t>Hanumanthaiah, Ganga &lt;Hanumanthaiah, Ganga&gt;</t>
  </si>
  <si>
    <t>G-Invoicing 2.0 ISS, on S/4HANA</t>
  </si>
  <si>
    <t>NetWeaver 7.50 SP31</t>
  </si>
  <si>
    <t>Reassigned from Rajat</t>
  </si>
  <si>
    <t>SAP CP SDK for service development (Node) 2411</t>
  </si>
  <si>
    <t>SAP CP SDK for service development NG (Java) 2411</t>
  </si>
  <si>
    <t>FRUN 5.0 SP00</t>
  </si>
  <si>
    <t>SAP Sports One 2411.1</t>
  </si>
  <si>
    <t>Augusta SPINELLI</t>
  </si>
  <si>
    <t>Irudayam, Leo Richard &lt;leo.richard.irudayam@sap.com&gt;</t>
  </si>
  <si>
    <t>305364145_CSD_SBB_Chatbot_Development</t>
  </si>
  <si>
    <t>SAP Concur Mobile iOS 2024 - November</t>
  </si>
  <si>
    <t>SAP Concur Mobile Android 2024 - November</t>
  </si>
  <si>
    <t>Client 24.11</t>
  </si>
  <si>
    <t>Magons, Krists &lt;krists.magons@sap.com&gt;</t>
  </si>
  <si>
    <t>Dev in SP19 for SAP Screen Personas 3.0</t>
  </si>
  <si>
    <t>SAC iOS 2024.23</t>
  </si>
  <si>
    <t>TripIt Mobile Android Q4/2023 - December</t>
  </si>
  <si>
    <t>TripIt Mobile iOS Q2/2024 - December</t>
  </si>
  <si>
    <t>Sankaran, Meenakshi &lt;meenakshi.sankaran@sap.com&gt;</t>
  </si>
  <si>
    <t>ST-OST 200 SP15</t>
  </si>
  <si>
    <t>SAP Mobile Start 2.1 Android - SRC</t>
  </si>
  <si>
    <t>SAC iOS 2024.24</t>
  </si>
  <si>
    <t>Project API 1.42</t>
  </si>
  <si>
    <t>SAP BTP SDK for iOS 24.12</t>
  </si>
  <si>
    <t>HANA Dev Tooling 2024CW46</t>
  </si>
  <si>
    <t>SAC iOS 2024.25</t>
  </si>
  <si>
    <t>SAP CP SDK for service development (Node) 2412</t>
  </si>
  <si>
    <t>SAP CP SDK for service development NG (Java) 2412</t>
  </si>
  <si>
    <t>CDS Graphical Modeler for VSCODE 2412</t>
  </si>
  <si>
    <t>Product Lifecycle Costing (FBS) 4 SP08</t>
  </si>
  <si>
    <t>Lai, William &lt;william.lai@sap.com&gt;; Engstrom, Sam &lt;sam.engstrom@sap.com&gt;</t>
  </si>
  <si>
    <t>SAP Build Apps App Runtime 4.11</t>
  </si>
  <si>
    <t>Reassigned from Justine</t>
  </si>
  <si>
    <t>Kachalova, Liudmila &lt;liudmila.kachalova@sap.com&gt;</t>
  </si>
  <si>
    <t>302896865_FU_Berlin_Mobile_Inventory</t>
  </si>
  <si>
    <t>Zendler, Holger &lt;holger.zendler@sap.com&gt;</t>
  </si>
  <si>
    <t>302231287_Bw_BeKA_ASD_S2000M_IDP_2024</t>
  </si>
  <si>
    <t>IDP/CAE</t>
  </si>
  <si>
    <t>305208724_CSD_DTAG_Call_Off_3_IFGR_Reporting</t>
  </si>
  <si>
    <t>Arora, Aditya &lt;aditya.arora@sap.com&gt;; Schmitt, Frank &lt;frank.schmitt@sap.com&gt;</t>
  </si>
  <si>
    <t>SAP Mobile Start App 1.10 iOS</t>
  </si>
  <si>
    <t>Velagaleti, Sasi Kanth &lt;sasi.kanth.velagaleti@sap.com&gt;</t>
  </si>
  <si>
    <t>Cloud for Customer 2402(SAP_SOLUTIONS_ONDEMAND_STUDIO)</t>
  </si>
  <si>
    <t>Bhatnagar, Sangeeta &lt;sangeeta.bhatnagar@sap.com&gt;; Wang, Nathan &lt;nathan.wang@sap.com&gt;</t>
  </si>
  <si>
    <t>CDS Graphical Modeler for VSCODE 2402</t>
  </si>
  <si>
    <t>Gorbarov, Mykola (external - Partner) &lt;m.gorbarov@sap.com&gt;</t>
  </si>
  <si>
    <t>FSDM 1.22 (FP)</t>
  </si>
  <si>
    <t>CDS Graphical Modeler for VSCODE 2403</t>
  </si>
  <si>
    <t>SAP Mobile Start App 1.11 iOS</t>
  </si>
  <si>
    <t>SAP Mobile Start App 1.11 Android</t>
  </si>
  <si>
    <t>Bhatnagar, Sangeeta &lt;sangeeta.bhatnagar@sap.com&gt;; Jiang, Yu-tao &lt;yu-tao.jiang@sap.com&gt;</t>
  </si>
  <si>
    <t>SAP MDK TOOLS 2403</t>
  </si>
  <si>
    <t>Bhatnagar, Sangeeta &lt;sangeeta.bhatnagar@sap.com&gt;; Ni, Hai-bo &lt;hai-bo.ni@sap.com&gt;</t>
  </si>
  <si>
    <t>VSCode Extension 1.0 SP28</t>
  </si>
  <si>
    <t>CDS Graphical Modeler for VSCODE 2404</t>
  </si>
  <si>
    <t>Gupta, Vivek Kumar &lt;vivek.kumar.gupta@sap.com&gt;; Mukherjee, Arnob (external - Project) &lt;arnob.mukherjee@sap.com&gt;</t>
  </si>
  <si>
    <t>SAP SOL. SALES CONFIG 3.0: SPS13</t>
  </si>
  <si>
    <t>Cloud for Customer 2405</t>
  </si>
  <si>
    <t>WO Mobile App 2.3</t>
  </si>
  <si>
    <t>SAP Solution Manager 7.2 FP19</t>
  </si>
  <si>
    <t>CDS Graphical Modeler for VSCODE 2405</t>
  </si>
  <si>
    <t>SAP Cloud Appliance Library 4.32</t>
  </si>
  <si>
    <t>Priority changed to P2 from version 4.32</t>
  </si>
  <si>
    <t xml:space="preserve">Nickel, Svenja &lt;svenja.nickel@sap.com&gt;; Arora, Aditya &lt;aditya.arora@sap.com&gt;; </t>
  </si>
  <si>
    <t>SAP Mobile Start App 1.12 Android</t>
  </si>
  <si>
    <t>Nickel, Svenja &lt;svenja.nickel@sap.com&gt;; Schmitt, Frank &lt;frank.schmitt@sap.com&gt;</t>
  </si>
  <si>
    <t>SAP Mobile Start App 1.12 iOS</t>
  </si>
  <si>
    <t>CDS Graphical Modeler for VSCODE 2406</t>
  </si>
  <si>
    <t>SAP Cloud Appliance Library 4.33</t>
  </si>
  <si>
    <t>SAP MDK TOOLS 2406</t>
  </si>
  <si>
    <t>Kim, Won Seok &lt;won.seok.kim@sap.com&gt;</t>
  </si>
  <si>
    <t>HANA Supportability Tools 2024.Q2</t>
  </si>
  <si>
    <t>FSDM 1.23 (FP)</t>
  </si>
  <si>
    <t>305119665_CSD_DaimlerTrucksAG_IBLGLBCallOff4</t>
  </si>
  <si>
    <t>SAP Cloud Appliance Library 4.34</t>
  </si>
  <si>
    <t>Client 24.7</t>
  </si>
  <si>
    <t>Dahms, Marco &lt;marco.dahms@sap.com&gt;</t>
  </si>
  <si>
    <t>SAP Master Data Integration - Client Library</t>
  </si>
  <si>
    <t>IBP 2408</t>
  </si>
  <si>
    <t>Singh, Sahastranshu&lt;sahastranshu.singh@sap.com&gt;</t>
  </si>
  <si>
    <t>Cloud for Customer 2408</t>
  </si>
  <si>
    <t>VSCode Extension 1.0 SP29</t>
  </si>
  <si>
    <t>SAP Mobile Start App 2.0 iOS</t>
  </si>
  <si>
    <t>SAP Mobile Start App 2.0 Android</t>
  </si>
  <si>
    <t>SAP Cloud Appliance Library 4.35</t>
  </si>
  <si>
    <t>304788926_CSD_DTAG_IBLCallOff2</t>
  </si>
  <si>
    <t>IDP/CAE | Consultant Assignment</t>
  </si>
  <si>
    <t>Olivier, Andre &lt;a.olivier@sap.com&gt;</t>
  </si>
  <si>
    <t>304570169_CSD_TMR_ADVICE_BUILD</t>
  </si>
  <si>
    <t>SAP Cloud Appliance Library 4.36</t>
  </si>
  <si>
    <t>SAP MDK TOOLS 2409</t>
  </si>
  <si>
    <t>Schwarzenberger, Christian &lt;christian.schwarzenberger@sap.com&gt;</t>
  </si>
  <si>
    <t>SAP Host Agent 2024</t>
  </si>
  <si>
    <t>SAP Cloud Appliance Library 4.37</t>
  </si>
  <si>
    <t>Consultant assignment | Priority changed to P2 from version 4.32</t>
  </si>
  <si>
    <t>ABAP Platform Cloud 2411 (indirect)</t>
  </si>
  <si>
    <t>Singh, Sahastranshu &lt;sahastranshu.singh@sap.com&gt;</t>
  </si>
  <si>
    <t>Cloud for Customer 2411</t>
  </si>
  <si>
    <t>SAP Cloud Appliance Library 4.38</t>
  </si>
  <si>
    <t>Consultant Assignment |Priority changed to P2 from version 4.32</t>
  </si>
  <si>
    <t>SAPUI5 1.131</t>
  </si>
  <si>
    <t>305130652_CSD_AMS_Equipment_Hilti_AG</t>
  </si>
  <si>
    <t>SAP MDK TOOLS 2411</t>
  </si>
  <si>
    <t>VSCode Extension 1.0 SP30</t>
  </si>
  <si>
    <t>SAP Cloud Appliance Library 4.39</t>
  </si>
  <si>
    <t>304788926_CSD_DTAG_IBLCallOff2_2</t>
  </si>
  <si>
    <t>Schneider, Markus &lt;ma.schneider@sap.com&gt;</t>
  </si>
  <si>
    <t>2024 ConcurGov Mobile ANDRIOD</t>
  </si>
  <si>
    <t>Thyagarajan, Harsha Varadhan (external - Project) &lt;harsha.varadhan.thyagarajan@sap.com&gt;</t>
  </si>
  <si>
    <t>UI data protection masking 2.0 FP06</t>
  </si>
  <si>
    <t>Mohsin, Syed Taha &lt;syed.taha.mohsin@sap.com&gt;</t>
  </si>
  <si>
    <t>Coldplay Fan Tour App - 1.2 (MDG)</t>
  </si>
  <si>
    <t>ASE SP04 PL05</t>
  </si>
  <si>
    <t>[CTPSAPPRODUCT-4705] ASE SP04 PL05 - SAPJIRA (tools.sap)</t>
  </si>
  <si>
    <t>[WEBSERVSAPPRODUCT-3657] ASE SP04 PL05 - SAPJIRA (tools.sap)</t>
  </si>
  <si>
    <t>Exceptional Approval</t>
  </si>
  <si>
    <t>SDK SP04 PL05</t>
  </si>
  <si>
    <t>[CTPSAPPRODUCT-4713] SDK SP04 PL05 - SAPJIRA (tools.sap)</t>
  </si>
  <si>
    <t>[WEBSERVSAPPRODUCT-3665] SDK SP04 PL05 - SAPJIRA (tools.sap)</t>
  </si>
  <si>
    <t>OS SP04 PL05</t>
  </si>
  <si>
    <t>[CTPSAPPRODUCT-4712] OS SP04 PL05 - SAPJIRA (tools.sap)</t>
  </si>
  <si>
    <t>[WEBSERVSAPPRODUCT-3664] OS SP04 PL05 - SAPJIRA (tools.sap)</t>
  </si>
  <si>
    <t>AI libraries and SDKs MDG 2404b</t>
  </si>
  <si>
    <t>Kusber, Michael &lt;michael.kusber@sap.com&gt;</t>
  </si>
  <si>
    <t>SAC Widgets on VisionOS 1.0</t>
  </si>
  <si>
    <t>Was assigned to Apoorva but was auto closed due to no reply</t>
  </si>
  <si>
    <t>SAP Sports One 2404.2</t>
  </si>
  <si>
    <t>Canceled by Dev</t>
  </si>
  <si>
    <t>SAP Sports One 2408</t>
  </si>
  <si>
    <t>SAP Sports One 2408.1</t>
  </si>
  <si>
    <t>SAP Sports One 2409</t>
  </si>
  <si>
    <t>SAP Landscape Management Cloud 1.44</t>
  </si>
  <si>
    <t>SAP Sports One 2409.1</t>
  </si>
  <si>
    <t>SAP Landscape Management Cloud 1.45</t>
  </si>
  <si>
    <t>SAP Sports One 2410.1</t>
  </si>
  <si>
    <t>SAP Landscape Management Cloud 1.47</t>
  </si>
  <si>
    <t>Schneider, Markus&lt;ma.schneider@sap.com&gt;</t>
  </si>
  <si>
    <t>SAP Concur Mobile iOS 10.19 (Feb 2025)</t>
  </si>
  <si>
    <t>SAP Convergent Charging 2023_FPS3</t>
  </si>
  <si>
    <t>Ivanov, Ivan&lt;ivan.ivanov05@sap.com&gt;</t>
  </si>
  <si>
    <t>FS on K8s Delivery 2511a</t>
  </si>
  <si>
    <t>ASE 16.0 SP04 PL08</t>
  </si>
  <si>
    <t>Financial Services Accelerator Spa 2502</t>
  </si>
  <si>
    <t>Bharati Yadav (bharati.yadav@sap.com)</t>
  </si>
  <si>
    <t>OS 16.1 SP00 PL00</t>
  </si>
  <si>
    <t>SAP Mobile Start App 2.2 Android - SRC</t>
  </si>
  <si>
    <t>SRS 16.0 SP04 PL07</t>
  </si>
  <si>
    <t>SAP HANA Cloud Integration,DS 2506 (1.0.11.57)</t>
  </si>
  <si>
    <t>Simonson, Randy&lt;randy.simonson@sap.com&gt;</t>
  </si>
  <si>
    <t>SAP Data Quality Management SDK 2025</t>
  </si>
  <si>
    <t>B1 10.0 FP 2508</t>
  </si>
  <si>
    <t>SAP HANA Cloud Integration,DS 2509 (1.0.11.58)</t>
  </si>
  <si>
    <t>SRS 16.1 SP00 PL01</t>
  </si>
  <si>
    <t>ASE 16.1 SP00 PL01</t>
  </si>
  <si>
    <t>Malten, Claus&lt;claus.malten@sap.com&gt;</t>
  </si>
  <si>
    <t>Telco and Utilities Accelerator 2025-Q3-JDK21</t>
  </si>
  <si>
    <t>SAP Convergent Charging 2025_FPS0</t>
  </si>
  <si>
    <t>SAP Information Steward 2025</t>
  </si>
  <si>
    <t>Gopal, Manjunath&lt;manjunath.gopal@sap.com&gt;</t>
  </si>
  <si>
    <t>Ramprasad, Shobana&lt;shobana.ramprasad@sap.com&gt;</t>
  </si>
  <si>
    <t>S/4HANA Payment Engine 1.0</t>
  </si>
  <si>
    <t>Samdekar, Sharwari&lt;sharwari.manoj.samdekar@sap.com&gt;</t>
  </si>
  <si>
    <t>OS 16.0 SP04 PL08</t>
  </si>
  <si>
    <t>SDK 16.0 SP04 PL08</t>
  </si>
  <si>
    <t>SRS 16.0 SP04 PL08</t>
  </si>
  <si>
    <t>MRAK, Ivan&lt;ivan.mrak@sap.com&gt;</t>
  </si>
  <si>
    <t>SAP LUMIRA DESIGNER 2025</t>
  </si>
  <si>
    <t>ASE 16.1 SP00 PL00</t>
  </si>
  <si>
    <t>SRS 16.1 SP00 PL00</t>
  </si>
  <si>
    <t>B1 10.0 FP 2502</t>
  </si>
  <si>
    <t>SAP HANA Cloud Integration,DS 2503 (1.0.11.56)</t>
  </si>
  <si>
    <t>Wang, Haiqiang &lt;haiqiang.wang01@sap.com&gt;</t>
  </si>
  <si>
    <t>ASE 16.0 SP04 PL07</t>
  </si>
  <si>
    <t>SDK 16.0 SP04 PL07</t>
  </si>
  <si>
    <t>OS 16.0 SP04 PL07</t>
  </si>
  <si>
    <t>SAP Mobile Start App 2.3 iOS - SRC</t>
  </si>
  <si>
    <t>Gelle, Sreenivasulu &lt;sreenivasulu.gelle@sap.com&gt;</t>
  </si>
  <si>
    <t>SAP Data Services 2025</t>
  </si>
  <si>
    <t>SAP Mobile Start App 2.4 iOS - SRC</t>
  </si>
  <si>
    <t>SAP Mobile Start App 2.4 Android - SRC</t>
  </si>
  <si>
    <t>SDK 16.1 SP00 PL01</t>
  </si>
  <si>
    <t>OS 16.1 SP00 PL01</t>
  </si>
  <si>
    <t>SAP HANA Cloud Integration,DS 2509 2511 (1.0.11.59)</t>
  </si>
  <si>
    <t>305592123_CSD_Business_Partner_Hilti_AG</t>
  </si>
  <si>
    <t>SAP Cloud Appliance Library 4.41</t>
  </si>
  <si>
    <t>ABAP Platform 2023 SP03 (indirect)</t>
  </si>
  <si>
    <t>305302302_CSD_CHARTER_CLIENT_TAX_WIENIT_GMBH</t>
  </si>
  <si>
    <t>SAP Cloud Appliance Library 4.42</t>
  </si>
  <si>
    <t>SAP Cloud Appliance Library 4.43</t>
  </si>
  <si>
    <t>SAP Cloud Appliance Library 4.44</t>
  </si>
  <si>
    <t>Woessner, Philipp &lt;philipp.woessner@sap.com&gt;</t>
  </si>
  <si>
    <t>SAP Logistics Management Mobile 1.0-Beta</t>
  </si>
  <si>
    <t>SAP Build Apps App Runtime 2504</t>
  </si>
  <si>
    <t>SAP Customer Checkout point-of-sale 3.0</t>
  </si>
  <si>
    <t>Riegel,Lukas &lt;lukas.riegel@sap.com&gt;</t>
  </si>
  <si>
    <t>305504569_CSD_OMV_AI_use_cases_OMV_AG</t>
  </si>
  <si>
    <t>305504569_CSD_OMV_AI_use_cases_OMV_AG (SEV)</t>
  </si>
  <si>
    <t>SAP CP SDK for service development New Captivator</t>
  </si>
  <si>
    <t>Gautam,Anant &lt;anant.gautam@sap.com&gt;</t>
  </si>
  <si>
    <t>AddOn LS Suite Release 2506</t>
  </si>
  <si>
    <t>Maier,Timo&lt;timo.maier02@sap.com&gt;</t>
  </si>
  <si>
    <t>305193206_CSD_DTAG_sIBL_REKLA_CMH_CORE</t>
  </si>
  <si>
    <t>SAP Cloud Appliance Library 4.46</t>
  </si>
  <si>
    <t>SAP CP SDK for service development InA Adpt NodeJS</t>
  </si>
  <si>
    <t>SAP CP SDK for service development InA Adpt Java</t>
  </si>
  <si>
    <t>SAP CP SDK for service development (Node) EA 2311</t>
  </si>
  <si>
    <t>SAP Cloud Appliance Library 4.47</t>
  </si>
  <si>
    <t>Kardaras, Marios&lt;marios.kardaras@sap.com&gt;</t>
  </si>
  <si>
    <t>Performance Barrier HANA Platform 2.0 SPS08</t>
  </si>
  <si>
    <t>XSA AUDIT LOG CAP</t>
  </si>
  <si>
    <t>SAP Cloud Appliance Library 4.48</t>
  </si>
  <si>
    <t>Rahn, Lukas&lt;lukas.rahn@sap.com&gt;</t>
  </si>
  <si>
    <t>305563175_CSD_RSM_Extensions_Barry_Callebaut</t>
  </si>
  <si>
    <t>SAP Cloud Appliance Library 4.49</t>
  </si>
  <si>
    <t>SAP MDK TOOLS Generator 2510</t>
  </si>
  <si>
    <t>Tauriainen, Jyri&lt;jyri.tauriainen@sap.com&gt;</t>
  </si>
  <si>
    <t>SAP Build Apps App Runtime 2510</t>
  </si>
  <si>
    <t>SAP MDK TOOLS MCP Server 2510</t>
  </si>
  <si>
    <t>305824222_CSD_SchneiderElectric_SIT7</t>
  </si>
  <si>
    <t>APIM_EDGE_IC_2509</t>
  </si>
  <si>
    <t>SAP Cloud Appliance Library 4.50</t>
  </si>
  <si>
    <t>SAP Immersive Match Analysis - Mobile</t>
  </si>
  <si>
    <t>Kumar, Rajnish&lt;rajnish.kumar04@sap.com&gt;</t>
  </si>
  <si>
    <t>GBT on SAP S/4HANA 1.0</t>
  </si>
  <si>
    <t>SAP Cloud Appliance Library 4.51</t>
  </si>
  <si>
    <t>Diddee, Sohil&lt;sohil.diddee@sap.com&gt;</t>
  </si>
  <si>
    <t>305477448_ExxonMobil</t>
  </si>
  <si>
    <t>WalkMe Learning</t>
  </si>
  <si>
    <t>305895026_CSD_MB_CMH_Mercedes-Benz_CO_Release_1</t>
  </si>
  <si>
    <t>Dudek, Kerstin &lt;kerstin.dudek@sap.com&gt;</t>
  </si>
  <si>
    <t>305845678_CSD_LVZ_APP_BMW</t>
  </si>
  <si>
    <t>CLUZEAU, Marc&lt;marc.cluzeau@sap.com&gt;</t>
  </si>
  <si>
    <t>SAP BOE LIVE DATA CONNECT 2025</t>
  </si>
  <si>
    <t>SAC Android 2024.25</t>
  </si>
  <si>
    <t>SL Toolset 1.0 SPS 43</t>
  </si>
  <si>
    <t>ABAP Platform Cloud 2502 (indirect)</t>
  </si>
  <si>
    <t>HANA Dev Tooling 2024CW50</t>
  </si>
  <si>
    <t>SAP INCENTIVE MANAGEMENT 2501</t>
  </si>
  <si>
    <t>305291394_EMEA_CAE_Fair Pricing CR</t>
  </si>
  <si>
    <t>SAP Maintenance Assistant 2502</t>
  </si>
  <si>
    <t>TV, Veera Vijayakumar &lt;veera.vijayakumar.tv@sap.com&gt;</t>
  </si>
  <si>
    <t>SAP Concur Mobile iOS 10.18 (Jan2025)</t>
  </si>
  <si>
    <t>Ste. Marie, Drew &lt;drew.ste.marie@sap.com&gt;</t>
  </si>
  <si>
    <t>TripIt Mobile Andriod 02/2025</t>
  </si>
  <si>
    <t>TripIt Mobile iOS 02/2025</t>
  </si>
  <si>
    <t>Kiran, Polineni &lt;polineni.kiran@sap.com&gt;</t>
  </si>
  <si>
    <t>ByD2502</t>
  </si>
  <si>
    <t>Babu, Murali &lt;murali.babu@sap.com&gt;</t>
  </si>
  <si>
    <t>G-Invoicing 2.0 ISS, on ECC Ehp8</t>
  </si>
  <si>
    <t>SAC iOS 2025.02</t>
  </si>
  <si>
    <t>AI Libraries and SDKs MDG 25 2502b</t>
  </si>
  <si>
    <t>SAP Advanced SQL Migration Tool 3.5.4</t>
  </si>
  <si>
    <t>CDS Graphical Modeler 2502</t>
  </si>
  <si>
    <t>AI Libraries and SDKs MDG 25 2501b</t>
  </si>
  <si>
    <t>On Premise</t>
  </si>
  <si>
    <t>SAP Landscape Management 3.0 SP34</t>
  </si>
  <si>
    <t>SAP Mobile Start App 2.2 iOS - SRC</t>
  </si>
  <si>
    <t>S4OP_2023_FPS3</t>
  </si>
  <si>
    <t>Project API 1.44</t>
  </si>
  <si>
    <t>LE REUN, Loic &lt;loic.le.reun@sap.com&gt;</t>
  </si>
  <si>
    <t>SBOP BI PLATFORM 2025</t>
  </si>
  <si>
    <t>SAP HANA SDI 2.0 SP08</t>
  </si>
  <si>
    <t>TripIt Mobile Android Q2/2025</t>
  </si>
  <si>
    <t>TripIt Mobile iOS Q2/2025</t>
  </si>
  <si>
    <t>CDS Graphical Modeler 2503</t>
  </si>
  <si>
    <t>SAP Concur Mobile iOS 10.20 (March2025)</t>
  </si>
  <si>
    <t>SAP Concur Mobile Android 10.20 (March2025)</t>
  </si>
  <si>
    <t>BR, Rashmi &lt;rashmi.br@sap.com&gt;</t>
  </si>
  <si>
    <t>Standard audit file for tax for PL, FP13</t>
  </si>
  <si>
    <t>AI Libraries and SDKs MDG 25 2503b</t>
  </si>
  <si>
    <t>SAP CP SDK for service development (Node) 2503</t>
  </si>
  <si>
    <t>SAP CP SDK for service development NG (Java) 2503</t>
  </si>
  <si>
    <t>ABAP Platform Cloud 2505 (indirect)</t>
  </si>
  <si>
    <t>Dinh, Chicken &lt;le.khanh.duy.dinh@sap.com&gt;</t>
  </si>
  <si>
    <t>WO Mobile App 2.5.0</t>
  </si>
  <si>
    <t>SAP Concur Mobile Android 10.20.1 (HF March)</t>
  </si>
  <si>
    <t>SAP Concur Mobile iOS 10.20.1 (HF March)</t>
  </si>
  <si>
    <t>Client 25.4</t>
  </si>
  <si>
    <t>Foerst, Stefan &lt;stefan.foerst@sap.com&gt;</t>
  </si>
  <si>
    <t>SAP HANA express 2.0 SP08</t>
  </si>
  <si>
    <t>SL Toolset 1.0</t>
  </si>
  <si>
    <t>Crisostomo, Justin &lt;justin.crisostomo@sap.com&gt;</t>
  </si>
  <si>
    <t>SAP Concur Mobile iOS 10.21.0</t>
  </si>
  <si>
    <t>SAP CP SDK for service development NG (Java) 2504</t>
  </si>
  <si>
    <t>AI Libraries and SDKs MDG 25 2504b</t>
  </si>
  <si>
    <t>SAP Concur Mobile Android 10.21.0 (April 2025)</t>
  </si>
  <si>
    <t>Mohan, Adhithya &lt;adhithya.mohan@sap.com&gt;</t>
  </si>
  <si>
    <t>APIMSDK 2.0.0</t>
  </si>
  <si>
    <t>SAC iOS 2025.09</t>
  </si>
  <si>
    <t>SAC Android 2025.09</t>
  </si>
  <si>
    <t>NetWeaver 7.50 SP32</t>
  </si>
  <si>
    <t>SAP Sports One 2505</t>
  </si>
  <si>
    <t>Dev - No response</t>
  </si>
  <si>
    <t>M Prasad, Deepasri &lt;deepasri.m.prasad@sap.com&gt;</t>
  </si>
  <si>
    <t>FRUN 5.0 FP01</t>
  </si>
  <si>
    <t>SAP CP SDK for service development NG (Java) 2505</t>
  </si>
  <si>
    <t>SAP CP SDK for service development (Node) 2505</t>
  </si>
  <si>
    <t>SAP Concur Mobile iOS 10.22.0</t>
  </si>
  <si>
    <t>SAP Concur Mobile Android 10.22.0 (May 2025)</t>
  </si>
  <si>
    <t>SAP Mobile Start App 2.3  iOS</t>
  </si>
  <si>
    <t>SAP Mobile Start App 2.3 Android - SRC</t>
  </si>
  <si>
    <t>SAP Landscape Management 3.0 SP35</t>
  </si>
  <si>
    <t>TripIt Mobile iOS 04/2025</t>
  </si>
  <si>
    <t>TripIt Mobile Android 04/2025</t>
  </si>
  <si>
    <t>SAC Android 2025.11</t>
  </si>
  <si>
    <t>ABAP CLOUD DEVELOPER TRIAL 2023</t>
  </si>
  <si>
    <t>Tallarita,Luca &lt;luca.tallarita@sap.com&gt;</t>
  </si>
  <si>
    <t>305624218_CSD_KantonZurich_eProjects_VorhabenV1.1</t>
  </si>
  <si>
    <t>SAP Cloud Appliance Library 4.45</t>
  </si>
  <si>
    <t>AI Libraries and SDKs MDG 25 2505b</t>
  </si>
  <si>
    <t>Haitham,Suzanne &lt;suzanne.haitham@sap.com&gt;</t>
  </si>
  <si>
    <t>MCS (Modern Commerce Solution) Pilot 2505</t>
  </si>
  <si>
    <t>SAP Digital Currency Hub 2505</t>
  </si>
  <si>
    <t>SAPUI5 1.137</t>
  </si>
  <si>
    <t>HANA Cloud CE 2025.14 (QRC 02/2025)</t>
  </si>
  <si>
    <t>SBOP BI PLATFORM 4.3 SP05</t>
  </si>
  <si>
    <t>SAP Service and Asset Manager 2505</t>
  </si>
  <si>
    <t>SAP CP SDK for service development NG (Java) 2506</t>
  </si>
  <si>
    <t>SAP CP SDK for service development (Node) 2506</t>
  </si>
  <si>
    <t>SAP Concur Mobile Android 10.23.0 (June 2025)</t>
  </si>
  <si>
    <t>SAP Concur Mobile iOS 10.23.0</t>
  </si>
  <si>
    <t>APIM TCT_2.0.0</t>
  </si>
  <si>
    <t>SAP Business One Cloud 1.1 PL21</t>
  </si>
  <si>
    <t>Sybase IQ 16.2 SPS00 PL00</t>
  </si>
  <si>
    <t>B S, Mohan Kumar &lt;mohan.kumar.b.s@sap.com&gt;</t>
  </si>
  <si>
    <t>305395069_Apple Commerce IDP Beta Preview</t>
  </si>
  <si>
    <t>AI Libraries and SDKs MDG 25 2506b</t>
  </si>
  <si>
    <t>2025 ConcurGov Mobile Android</t>
  </si>
  <si>
    <t>Liu, Aiden&lt;aiden.liu@sap.com&gt;</t>
  </si>
  <si>
    <t>SAP Concur Mobile Tencent 10.21 (June2025)</t>
  </si>
  <si>
    <t>FSDM 1.26 (FP)</t>
  </si>
  <si>
    <t>TripIt Mobile iOS 05/2025</t>
  </si>
  <si>
    <t>TripIt Mobile Android 05/2025</t>
  </si>
  <si>
    <t>2025 ConcurGov Mobile iOS</t>
  </si>
  <si>
    <t>303893548_IDEX AT 6.8</t>
  </si>
  <si>
    <t>SAP Concur Mobile iOS 10.24.0</t>
  </si>
  <si>
    <t>SAP Concur Mobile Android 10.24.0 (July 2025)</t>
  </si>
  <si>
    <t>SAP CP SDK for service development (Node) 2507</t>
  </si>
  <si>
    <t>SAP CP SDK for service development NG (Java) 2507</t>
  </si>
  <si>
    <t>SAP Maintenance Assistant 2508</t>
  </si>
  <si>
    <t>XSA Core Runtime for HANA 2.0 SPS08 (FP)</t>
  </si>
  <si>
    <t>ByD2508</t>
  </si>
  <si>
    <t>Gu, Leonal&lt;leonal.gu@sap.com&gt;</t>
  </si>
  <si>
    <t>Digital Manufacturing Cloud Edge 2508</t>
  </si>
  <si>
    <t>SAC iOS 2025.15</t>
  </si>
  <si>
    <t>AI Libraries and SDKs MDG 25 2507b</t>
  </si>
  <si>
    <t>SAP Sports One 1.0 - on Mobile - 2508</t>
  </si>
  <si>
    <t>BTP SDK for ADR 25.8</t>
  </si>
  <si>
    <t>S/4 based Utilities Solutions for Germany-2305 SP7</t>
  </si>
  <si>
    <t>NetWeaver 7.50 SP33</t>
  </si>
  <si>
    <t>SAP Concur Mobile Android 10.25.0 (aug 2025)</t>
  </si>
  <si>
    <t>SAP Concur Mobile iOS 10.25.0</t>
  </si>
  <si>
    <t>SAP CP SDK for service development NG (Java) 2508</t>
  </si>
  <si>
    <t>SAP CP SDK for service development (Node) 2508</t>
  </si>
  <si>
    <t>AI Libraries and SDKs MDG 25 2508b</t>
  </si>
  <si>
    <t>SL Toolset 1.0 SPS 45</t>
  </si>
  <si>
    <t>TripIt Mobile iOS 06/2025</t>
  </si>
  <si>
    <t>TripIt Mobile Android 06/2025</t>
  </si>
  <si>
    <t>SAP Logistics Management Mobile 1.0</t>
  </si>
  <si>
    <t>Ferrigno, Francesca&lt;francesca.ferrigno@sap.com&gt;</t>
  </si>
  <si>
    <t>SAP Concur Mobile Tencent Q3/2025</t>
  </si>
  <si>
    <t>SAC Android 2025.18</t>
  </si>
  <si>
    <t>SAP MDK TOOLS 2509</t>
  </si>
  <si>
    <t>SAP Concur Mobile Android 10.26.0 (Sep2025)</t>
  </si>
  <si>
    <t>Lyanguzov, Timothy&lt;timothy.lyanguzov@sap.com&gt;</t>
  </si>
  <si>
    <t>SAP 3D Visual Enterprise 9 FP27</t>
  </si>
  <si>
    <t>SAP CP SDK for service development (Node) 2509</t>
  </si>
  <si>
    <t>SAP Business Client 8.10-Beta</t>
  </si>
  <si>
    <t>mdk Editor for AppStudio on premise 2509</t>
  </si>
  <si>
    <t>SAP Mobile Services Client 25.9</t>
  </si>
  <si>
    <t>Client 25.9</t>
  </si>
  <si>
    <t>SAP CP SDK for service development NG (Java) 2509</t>
  </si>
  <si>
    <t>SAP Concur Mobile iOS 10.26.0</t>
  </si>
  <si>
    <t>VSCode Extension 1.0 SP 32</t>
  </si>
  <si>
    <t>Joule Mobile Client for iOS 25.8</t>
  </si>
  <si>
    <t>SAP Digital Currency Hub MDG 2025.2</t>
  </si>
  <si>
    <t>Yankov, Viktor&lt;viktor.yankov@sap.com&gt;</t>
  </si>
  <si>
    <t>Edge Lifecycle Management 1.52</t>
  </si>
  <si>
    <t>AI Libraries and SDKs MDG 25 2509b</t>
  </si>
  <si>
    <t>S4H_2025_FPS0</t>
  </si>
  <si>
    <t>S/4HANA MFG LOG on-premise 2510_FPS0</t>
  </si>
  <si>
    <t>TripIt Mobile iOS 07/2025</t>
  </si>
  <si>
    <t>TripIt Mobile Android 07/2025</t>
  </si>
  <si>
    <t>SAP Customer Checkout point-of-sale 3.0 2503</t>
  </si>
  <si>
    <t>IBP 2511- Beta</t>
  </si>
  <si>
    <t>Edge Lifecycle Management 1.53</t>
  </si>
  <si>
    <t>IBP 2511</t>
  </si>
  <si>
    <t>Joule Action bar</t>
  </si>
  <si>
    <t>Thakur, Minakshi&lt;minakshi.thakur@sap.com&gt;</t>
  </si>
  <si>
    <t>ByD2511</t>
  </si>
  <si>
    <t>Vossen, Robin&lt;robin.vossen@sap.com&gt;</t>
  </si>
  <si>
    <t>SAP Disclosure Management 10.1 - DM Stack 2300</t>
  </si>
  <si>
    <t>AI Libraries and SDKs MDG 25 25010b</t>
  </si>
  <si>
    <t>NetWeaver 7.50 SP34</t>
  </si>
  <si>
    <t>SAC iOS 2025.22</t>
  </si>
  <si>
    <t>Digital Manufacturing Cloud Edge 2511</t>
  </si>
  <si>
    <t>Harfst, Wilko&lt;w.harfst@sap.com&gt;</t>
  </si>
  <si>
    <t>Digital Manufacturing Production Connector 2511</t>
  </si>
  <si>
    <t>FRUN 5.0 FP02</t>
  </si>
  <si>
    <t>Khan, Saud Fazil&lt;saud.fazil.khan@sap.com&gt;</t>
  </si>
  <si>
    <t>APIM_EDGE_IC_2510</t>
  </si>
  <si>
    <t>SAP Service and Asset Manager - SSAM 2511</t>
  </si>
  <si>
    <t>SAP Sports One 1.0 - on Mobile - 2509.1</t>
  </si>
  <si>
    <t>Edge Lifecycle Management 1.54</t>
  </si>
  <si>
    <t>SAP CP SDK for service development (Node) 2511</t>
  </si>
  <si>
    <t>SAP CP SDK for service development NG (Java) 2511</t>
  </si>
  <si>
    <t>SAP GTS, edition for SAP HANA 2025</t>
  </si>
  <si>
    <t>Francesca Ferrigno &lt;francesca.ferrigno@sap.com)</t>
  </si>
  <si>
    <t>SAP Concur Mobile Tencent 10.25.1 (Nov2025)</t>
  </si>
  <si>
    <t>WalkMe Fall 2025 (cloud &amp; extensions)</t>
  </si>
  <si>
    <t>AI Libraries and SDKs MDG 25 25011b</t>
  </si>
  <si>
    <t>SAP Concur Mobile Android 10.28.0 (Nov 2025)</t>
  </si>
  <si>
    <t>SAP Concur Mobile iOS 10.28.0</t>
  </si>
  <si>
    <t>SAP Sports One 1.0 - on Mobile - 2510.1</t>
  </si>
  <si>
    <t>TripIt Mobile iOS 08/2025</t>
  </si>
  <si>
    <t>TripIt Mobile Android 08/2025</t>
  </si>
  <si>
    <t>Complete iOS 1.1 (Nov 2025)</t>
  </si>
  <si>
    <t>Complete Android 1.1 (Nov 2025)</t>
  </si>
  <si>
    <t>AI Libraries and SDKs MDG 25 25012b</t>
  </si>
  <si>
    <t>SAP CP SDK for service development NG (Java) 2512</t>
  </si>
  <si>
    <t>BTP SDK for ADR 2511</t>
  </si>
  <si>
    <t>SAP CP SDK for service development (Node) 2512</t>
  </si>
  <si>
    <t>ABAP Platform Cloud 2602 (indirect)</t>
  </si>
  <si>
    <t>IBP 2602 - Beta release</t>
  </si>
  <si>
    <t>Fischer, Ilja&lt;ilja.fischer@sap.com&gt;</t>
  </si>
  <si>
    <t>S4PuC_2602_Q1/2026</t>
  </si>
  <si>
    <t>ABAP Platform 2025 SP01 (indirect)</t>
  </si>
  <si>
    <t>WalkMe ATS2</t>
  </si>
  <si>
    <t>Chittanpalli Vasudevan, Pavan&lt;pavan.chittanpalli.vasudevan@sap.com&gt;</t>
  </si>
  <si>
    <t>CARAB 6.0 FPS02 - August 2025</t>
  </si>
  <si>
    <t>305477794_CSD_Hilti_AG_Fleet_Management_Extensions</t>
  </si>
  <si>
    <t>305516566_CSD_AMS_Intercompany_Repair_Hilti_AG</t>
  </si>
  <si>
    <t>305259392_CSD_IBL_REKLA_Pre_Cap_App_DAIMLER_TRUCK</t>
  </si>
  <si>
    <t>Phoolwani, Nitin &lt;Phoolwani, Nitin&gt;</t>
  </si>
  <si>
    <t>305243476_EMEA_Tetra Pak_Adv Intercompany Sales</t>
  </si>
  <si>
    <t>012-02-2025</t>
  </si>
  <si>
    <t>305681984_CSD_Henkel_FSCM_DDM_Indexing_Solution</t>
  </si>
  <si>
    <t>Keenan,leighvi &lt;leighvi.keenan@sap.com&gt;</t>
  </si>
  <si>
    <t>Nespresso Multiple CRs</t>
  </si>
  <si>
    <t>303139489_Nestlé_Nespresso_Multiple_CRs</t>
  </si>
  <si>
    <t>304011199_Nespresso_RUN_phase_EA_PDI</t>
  </si>
  <si>
    <t>303795728_Nestle_C4C_PDI_V3</t>
  </si>
  <si>
    <t>Ruecker,Felix&lt;felix.ruecker@sap.com&gt;</t>
  </si>
  <si>
    <t>305403975_CSD_Medizinische Universität Wien</t>
  </si>
  <si>
    <t>ABAP Platform 2025 (indirect)</t>
  </si>
  <si>
    <t>Verma, Lokesh &lt;lokesh.verma@sap.com&gt;</t>
  </si>
  <si>
    <t>305050216_Shell_R&amp;R Chemicals</t>
  </si>
  <si>
    <t>K, Rukkumani&lt;rukkumani.k@sap.com&gt;</t>
  </si>
  <si>
    <t>305913176_CSD_BYD_S4_Hilti</t>
  </si>
  <si>
    <t>VSCode Tools T2510b (Initial Shipment)</t>
  </si>
  <si>
    <t>305197872_CAE_EASA-Release_1_AND_2</t>
  </si>
  <si>
    <t>Digital Manufacturing Cloud 2511</t>
  </si>
  <si>
    <t>VSCode Tools T2511b (Initial Shipment)</t>
  </si>
  <si>
    <t>Agrawal, Rohit&lt;rohit.agrawal02@sap.com&gt;</t>
  </si>
  <si>
    <t>305243476_EMEA_Tetra Pak_AIS Phase 2</t>
  </si>
  <si>
    <t>Lichter, Ansgar&lt;ansgar.lichter@sap.com&gt;</t>
  </si>
  <si>
    <t>305254950_CSD_Auswärtiges_Amt_ePMS</t>
  </si>
  <si>
    <t>305532808_CSD_Adnoc_Call_Off13</t>
  </si>
  <si>
    <t>VSCode Tools T2512a (Initial Shipment)</t>
  </si>
  <si>
    <t>VSCode Tools T2512IL (Initial Shipment)</t>
  </si>
  <si>
    <t>305847227_M&amp;M_MOST AI Use Case</t>
  </si>
  <si>
    <t>SAPUI5 1.132</t>
  </si>
  <si>
    <t>SAP Concur Mobile Android 10.18 (Jan2025)</t>
  </si>
  <si>
    <t>SAP Cloud Appliance Library 4.40</t>
  </si>
  <si>
    <t>Cloud for Customer 2502</t>
  </si>
  <si>
    <t>SAPUI5 1.133</t>
  </si>
  <si>
    <t>Schrott, David &lt;david.schrott@sap.com&gt;</t>
  </si>
  <si>
    <t>SAP Product Model Viewer 1.2</t>
  </si>
  <si>
    <t>SAP Concur Mobile Android 10.19 (Feb2025)</t>
  </si>
  <si>
    <t>SAP Mobile Start App 2.2 iOS</t>
  </si>
  <si>
    <t>Arora, Aditya&lt;aditya.arora@sap.com&gt;</t>
  </si>
  <si>
    <t>SAP Mobile Start App 2.2 Android</t>
  </si>
  <si>
    <t>FSDM 1.25 (FP)</t>
  </si>
  <si>
    <t>SAPUI5 1.134</t>
  </si>
  <si>
    <t>Lenzen, Dietmar&lt;dietmar.lenzen@sap.com&gt;</t>
  </si>
  <si>
    <t>SAP LeanIX 2503</t>
  </si>
  <si>
    <t>SAP MDK TOOLS 2504</t>
  </si>
  <si>
    <t>VSCode Extension 1.0 SP 31</t>
  </si>
  <si>
    <t>SAP BTP SDK for iOS 25.4</t>
  </si>
  <si>
    <t>SAPUI5 1.135</t>
  </si>
  <si>
    <t>Bose, Saurav&lt;saurav.bose@sap.com&gt;</t>
  </si>
  <si>
    <t>TRBK4HANA 2.0 FP05</t>
  </si>
  <si>
    <t>Kansal, Rajeev &lt;rajeev.kansal@sap.com&gt;</t>
  </si>
  <si>
    <t>MES 15.5 MIISP02</t>
  </si>
  <si>
    <t>SAP Mobile Start App 2.3 Android</t>
  </si>
  <si>
    <t>SAPUI5 1.138</t>
  </si>
  <si>
    <t>SAP Mobile Start App 2.4 iOS</t>
  </si>
  <si>
    <t>SAP BTP SDK for iOS 25.8</t>
  </si>
  <si>
    <t>SAP Mobile Start App 2.4 Android</t>
  </si>
  <si>
    <t>SAPUI5 1.139</t>
  </si>
  <si>
    <t>SAP GUI FOR WINDOWS 8.10</t>
  </si>
  <si>
    <t>305324500_CSD_ACCENTURE_AI_USE_CASES_PHASE_2</t>
  </si>
  <si>
    <t>SAP Product Model Viewer for Android XR 1.2</t>
  </si>
  <si>
    <t>SAPUI5 1.140</t>
  </si>
  <si>
    <t>SAPUI5 1.141</t>
  </si>
  <si>
    <t>SAP Solution Manager 7.2 FP21</t>
  </si>
  <si>
    <t>Lu, Ivy&lt;ivy.lu@sap.com&gt;</t>
  </si>
  <si>
    <t>RCS CSL 2.4 2510</t>
  </si>
  <si>
    <t>SAPUI5 1.142</t>
  </si>
  <si>
    <t>SAP Mobile Start App 2.5 Android</t>
  </si>
  <si>
    <t>SAP Mobile Start App 2.5 iOS</t>
  </si>
  <si>
    <t>SAPUI5 1.143</t>
  </si>
  <si>
    <t>Zandersons, Oskars&lt;oskars.zandersons@sap.com&gt;</t>
  </si>
  <si>
    <t>Dev in SP20 for SAP Screen Personas 3.0</t>
  </si>
  <si>
    <t>AddOn LS Suite Release 2511</t>
  </si>
  <si>
    <t>SAP BTP SDK for iOS 2511</t>
  </si>
  <si>
    <t>ST-OST 200 SP16</t>
  </si>
  <si>
    <t>SAP Logistics Management Mobile 1.0 MDG 2602</t>
  </si>
  <si>
    <t>CDS Graphical Modeler 2504</t>
  </si>
  <si>
    <t>Cancelling this ticket as there has been no input from the requester</t>
  </si>
  <si>
    <t>SAP CP SDK for service development (Node) 2504</t>
  </si>
  <si>
    <t>ByD2505</t>
  </si>
  <si>
    <t>Dev requested cancellation -  in discussion</t>
  </si>
  <si>
    <t>SAP Sports One 1.0 - on Mobile - 2507</t>
  </si>
  <si>
    <t>Req have not provide CTP details</t>
  </si>
  <si>
    <t>SAP Sports One 1.0 - on Mobile - 2507.1</t>
  </si>
  <si>
    <t>SAP Sports One 1.0 - on Mobile - 2508.1</t>
  </si>
  <si>
    <t>SAP Sports One 1.0 - on Mobile - 2509</t>
  </si>
  <si>
    <t>Release is skipped</t>
  </si>
  <si>
    <t>SAP CP SDK for service development (Node) 2510</t>
  </si>
  <si>
    <t>Dev requested to skip</t>
  </si>
  <si>
    <t>SAP CP SDK for service development NG (Java) 2510</t>
  </si>
  <si>
    <t>TechED decided to Skip</t>
  </si>
  <si>
    <t>SAPUI5 1.136</t>
  </si>
  <si>
    <t>Covered in this release SAPUI5 1.137</t>
  </si>
  <si>
    <t>UI data protection masking 2.0 FP07</t>
  </si>
  <si>
    <t>Requester requested to cancel the ticket</t>
  </si>
  <si>
    <t> </t>
  </si>
  <si>
    <t>SAP PQM OP 2025 FP01</t>
  </si>
  <si>
    <t>Dev team Paused the delivery 2026</t>
  </si>
  <si>
    <t>Kumar, Abhishek&lt;abhishek.kumar18@sap.com&gt;</t>
  </si>
  <si>
    <t>dev close Not confirmed from dev</t>
  </si>
  <si>
    <t>SKF project buyout</t>
  </si>
  <si>
    <t>https://jira.tools.sap/browse/CTPSAPPRODUCT-4657</t>
  </si>
  <si>
    <t>https://jira.tools.sap/browse/WEBSERVSAPPRODUCT-3609</t>
  </si>
  <si>
    <t>Narasimhan, Anand &lt;anand.narasimhan@sap.com&gt; , R, Renuga (external - Project) &lt;renuga.r@sap.com&gt;</t>
  </si>
  <si>
    <t>ICASA_SAP_DSD_IDP</t>
  </si>
  <si>
    <t>https://jira.tools.sap/browse/CTPSAPPRODUCT-4656</t>
  </si>
  <si>
    <t>https://jira.tools.sap/browse/WEBSERVSAPPRODUCT-3608</t>
  </si>
  <si>
    <t>Tianu, Gabriel &lt;gabriel.tianu@sap.com&gt;</t>
  </si>
  <si>
    <t>302821466_KTZ_Commercial_Forecast</t>
  </si>
  <si>
    <t>Goykhman, Marina &lt;marina.goykhman@sap.com&gt; , Schneider, Frank &lt;frank.schneider@sap.com&gt;</t>
  </si>
  <si>
    <t>303123360_Aramark_Commerce_IDP_Restart 2022</t>
  </si>
  <si>
    <t>https://jira.tools.sap/browse/CTPSAPPRODUCT-4654</t>
  </si>
  <si>
    <t>https://jira.tools.sap/browse/WEBSERVSAPPRODUCT-3606</t>
  </si>
  <si>
    <t>LEDIER, Marc &lt;marc.ledier@sap.com&gt;</t>
  </si>
  <si>
    <t>SAP HANA EAD V1 SP14</t>
  </si>
  <si>
    <t>https://jira.tools.sap/browse/CTPSAPPRODUCT-4665</t>
  </si>
  <si>
    <t>https://jira.tools.sap/browse/WEBSERVSAPPRODUCT-3617</t>
  </si>
  <si>
    <t>Ranadive, Saurabh &lt;saurabh.ranadive@sap.com&gt;</t>
  </si>
  <si>
    <t>Financial Services Accelerator Spa 5.0.0</t>
  </si>
  <si>
    <t>CTP ans WS part will be covered in next release.</t>
  </si>
  <si>
    <t>telco and utilities accelerator Spa 5.0.0</t>
  </si>
  <si>
    <t>Colantonio, John &lt;john.colantonio@sap.com&gt;</t>
  </si>
  <si>
    <t>DND ADO</t>
  </si>
  <si>
    <t>https://jira.tools.sap/browse/CTPSAPPRODUCT-4670</t>
  </si>
  <si>
    <t>https://jira.tools.sap/browse/WEBSERVSAPPRODUCT-3622</t>
  </si>
  <si>
    <t>Export scan is assigned to Prashant.</t>
  </si>
  <si>
    <t>Lander, Christian &lt;christian.lander@sap.com&gt;</t>
  </si>
  <si>
    <t>303363582_Beeline_Planung_Expansionsprozess Rel5</t>
  </si>
  <si>
    <t>https://jira.tools.sap/browse/CTPSAPPRODUCT-4679</t>
  </si>
  <si>
    <t>https://jira.tools.sap/browse/WEBSERVSAPPRODUCT-3631</t>
  </si>
  <si>
    <t>Chief Product Officer SAP CX</t>
  </si>
  <si>
    <t>https://jira.tools.sap/browse/CTPSAPPRODUCT-4678</t>
  </si>
  <si>
    <t>https://jira.tools.sap/browse/WEBSERVSAPPRODUCT-3630</t>
  </si>
  <si>
    <t>Export scan assigned to Alekh.</t>
  </si>
  <si>
    <t>Telco and utilities composable storefront 6.0</t>
  </si>
  <si>
    <t>Mishra, Rahul &lt;rahul.mishra@sap.com&gt;</t>
  </si>
  <si>
    <t>Delivering Goods (NGO)</t>
  </si>
  <si>
    <t>https://jira.tools.sap/browse/CTPSAPPRODUCT-4686</t>
  </si>
  <si>
    <t>https://jira.tools.sap/browse/WEBSERVSAPPRODUCT-3638</t>
  </si>
  <si>
    <t>Bhat, Gajanana G &lt;gajanana.g.bhat@sap.com&gt;</t>
  </si>
  <si>
    <t>SAP AI Core toolkit for VS Code 2307</t>
  </si>
  <si>
    <t>https://jira.tools.sap/browse/CTPSAPPRODUCT-4685</t>
  </si>
  <si>
    <t>https://jira.tools.sap/browse/WEBSERVSAPPRODUCT-3637</t>
  </si>
  <si>
    <t>Kurugodu Thimmanna, Dharma Prakash &lt;dharma.prakash.kurugodu.thimmanna@sap.com&gt;</t>
  </si>
  <si>
    <t>ARIBA INTEGRATION TOOLKIT</t>
  </si>
  <si>
    <t>https://jira.tools.sap/browse/CTPSAPPRODUCT-4696</t>
  </si>
  <si>
    <t>https://jira.tools.sap/browse/WEBSERVSAPPRODUCT-3648</t>
  </si>
  <si>
    <t>ARIBA AN ADAPT SAP NW 9.0 SP2</t>
  </si>
  <si>
    <t>https://jira.tools.sap/browse/CTPSAPPRODUCT-4699</t>
  </si>
  <si>
    <t>https://jira.tools.sap/browse/WEBSERVSAPPRODUCT-3651</t>
  </si>
  <si>
    <t>Sharan, Bhanu Pratap &lt;bhanu.pratap.sharan@sap.com&gt;</t>
  </si>
  <si>
    <t>Automation Connectivity SDK</t>
  </si>
  <si>
    <t>[WEBSERVSAPPRODUCT-3654] Automation Connectivity SDK - SAPJIRA (tools.sap)</t>
  </si>
  <si>
    <t>MCS (Modern Commerce Solution) Pilot</t>
  </si>
  <si>
    <t>[CTPSAPPRODUCT-4708] MCS (Modern Commerce Solution) Pilot - SAPJIRA (tools.sap)</t>
  </si>
  <si>
    <t>[WEBSERVSAPPRODUCT-3660] MCS (Modern Commerce Solution) Pilot - SAPJIRA (tools.sap)</t>
  </si>
  <si>
    <t>SAP Intelligent RPA 2301</t>
  </si>
  <si>
    <t>Ranadive, Saurabh &lt;saurabh.ranadive@sap.com&gt; , Alvarado Jimenez, Gilberto &lt;gilberto.alvarado.jimenez@sap.com&gt;</t>
  </si>
  <si>
    <t>Spa 5.1.0</t>
  </si>
  <si>
    <t>https://jira.tools.sap/browse/CTPSAPPRODUCT-4653</t>
  </si>
  <si>
    <t>https://jira.tools.sap/browse/WEBSERVSAPPRODUCT-3605</t>
  </si>
  <si>
    <t>Mueller, Christian Mathias &lt;christ.mueller@sap.com&gt;,Binder, Janos &lt;janos.binder@sap.com&gt;</t>
  </si>
  <si>
    <t>Thomas, Kathryn &lt;k.thomas@sap.com&gt;</t>
  </si>
  <si>
    <t>telco and utilities accelerator 2302</t>
  </si>
  <si>
    <t>https://jira.tools.sap/browse/CTPSAPPRODUCT-4655</t>
  </si>
  <si>
    <t>https://jira.tools.sap/browse/WEBSERVSAPPRODUCT-3607</t>
  </si>
  <si>
    <t>Spa 5.2.0</t>
  </si>
  <si>
    <t>ETD 2.0 SCV Core DU SP06 On-Premise (02.2023)</t>
  </si>
  <si>
    <t>https://jira.tools.sap/browse/CTPSAPPRODUCT-4664</t>
  </si>
  <si>
    <t>https://jira.tools.sap/browse/WEBSERVSAPPRODUCT-3616</t>
  </si>
  <si>
    <t>Premanand S, David (david.premanand.s@sap.com)</t>
  </si>
  <si>
    <t>Cloud for Customer 2302</t>
  </si>
  <si>
    <t>https://jira.tools.sap/browse/CTPSAPPRODUCT-4650</t>
  </si>
  <si>
    <t>https://jira.tools.sap/browse/WEBSERVSAPPRODUCT-3602</t>
  </si>
  <si>
    <t>SAP Convergent Charging 2022_FPS1</t>
  </si>
  <si>
    <t>https://jira.tools.sap/browse/CTPSAPPRODUCT-4660</t>
  </si>
  <si>
    <t>https://jira.tools.sap/browse/WEBSERVSAPPRODUCT-3612</t>
  </si>
  <si>
    <t>Gelle, Sreenivasulu &lt;sreenivasulu.gelle@sap.com&gt; , Simonson, Randy &lt;randy.simonson@sap.com&gt; , Foster, Casey &lt;casey.foster@sap.com&gt; , Levan, Mark &lt;mark.levan@sap.com&gt; , Bedalov, Matthew &lt;matthew.bedalov@sap.com&gt; , Ho, XuanLoan &lt;xuanloan.ho@sap.com&gt;</t>
  </si>
  <si>
    <t>SAP Data Services 4.3 SP02</t>
  </si>
  <si>
    <t>https://jira.tools.sap/browse/CTPSAPPRODUCT-4661</t>
  </si>
  <si>
    <t>https://jira.tools.sap/browse/WEBSERVSAPPRODUCT-3613</t>
  </si>
  <si>
    <t>He, Min &lt;m.he@sap.com&gt;, Simonson, Randy &lt;randy.simonson@sap.com&gt; , Foster, Casey &lt;casey.foster@sap.com&gt; , Levan, Mark &lt;mark.levan@sap.com&gt; , Bedalov, Matthew &lt;matthew.bedalov@sap.com&gt; , Ho, XuanLoan &lt;xuanloan.ho@sap.com&gt;</t>
  </si>
  <si>
    <t>SAP Information Steward 4.3 SP02</t>
  </si>
  <si>
    <t>https://jira.tools.sap/browse/CTPSAPPRODUCT-4662</t>
  </si>
  <si>
    <t>https://jira.tools.sap/browse/WEBSERVSAPPRODUCT-3614</t>
  </si>
  <si>
    <t>Simonson, Randy &lt;randy.simonson@sap.com&gt; , Foster, Casey &lt;casey.foster@sap.com&gt; , Levan, Mark &lt;mark.levan@sap.com&gt; , Bedalov, Matthew &lt;matthew.bedalov@sap.com&gt;</t>
  </si>
  <si>
    <t>SAP Data Quality Management SDK 4.3 SP02</t>
  </si>
  <si>
    <t>https://jira.tools.sap/browse/CTPSAPPRODUCT-4663</t>
  </si>
  <si>
    <t>https://jira.tools.sap/browse/WEBSERVSAPPRODUCT-3615</t>
  </si>
  <si>
    <t>AI libraries and SDKs MDG 22b-2302b</t>
  </si>
  <si>
    <t>Kulkarni, Mohan &lt;mohan.kulkarni@sap.com&gt; , ruchi.gupta@dxc.com</t>
  </si>
  <si>
    <t>SAP Commerce Citizen Engagement Acc for Cloud 2303</t>
  </si>
  <si>
    <t>https://jira.tools.sap/browse/CTPSAPPRODUCT-4667</t>
  </si>
  <si>
    <t>https://jira.tools.sap/browse/WEBSERVSAPPRODUCT-3619</t>
  </si>
  <si>
    <t>We will cover CTP and WS in next release.</t>
  </si>
  <si>
    <t>AI libraries and SDKs MDG 22b-2303b</t>
  </si>
  <si>
    <t>Lazar, Helga &lt;helga.lazar@sap.com&gt; , Hansen, Knut &lt;knut.hansen@sap.com&gt;</t>
  </si>
  <si>
    <t>SPS 07</t>
  </si>
  <si>
    <t>https://jira.tools.sap/browse/CTPSAPPRODUCT-4666</t>
  </si>
  <si>
    <t>https://jira.tools.sap/browse/WEBSERVSAPPRODUCT-3618</t>
  </si>
  <si>
    <t>Viradiya, Bhargavbhai &lt;bhargavbhai.viradiya@sap.com&gt;</t>
  </si>
  <si>
    <t>SAP HANA SDI 2.0 SP07</t>
  </si>
  <si>
    <t>https://jira.tools.sap/browse/CTPSAPPRODUCT-4669</t>
  </si>
  <si>
    <t>https://jira.tools.sap/browse/WEBSERVSAPPRODUCT-3621</t>
  </si>
  <si>
    <t>SAP Data Services 4.3 SP02 Patch 1</t>
  </si>
  <si>
    <t>SAP Information Steward 4.3 SP02 Patch 1</t>
  </si>
  <si>
    <t>AI libraries and SDKs MDG 22b-2304b</t>
  </si>
  <si>
    <t>Cloud for Customer 2305</t>
  </si>
  <si>
    <t>https://jira.tools.sap/browse/CTPSAPPRODUCT-4672</t>
  </si>
  <si>
    <t>https://jira.tools.sap/browse/WEBSERVSAPPRODUCT-3624</t>
  </si>
  <si>
    <t>Bansal, Bikash &lt;bikash.bansal@sap.com&gt; , Beck, Cornelius (external - Project) &lt;cornelius.beck@sap.com&gt;</t>
  </si>
  <si>
    <t>SAP Customer Checkout 2.0 FP16</t>
  </si>
  <si>
    <t>https://jira.tools.sap/browse/CTPSAPPRODUCT-4675</t>
  </si>
  <si>
    <t>https://jira.tools.sap/browse/WEBSERVSAPPRODUCT-3627</t>
  </si>
  <si>
    <t>SAP Convergent Charging 2022_FPS2</t>
  </si>
  <si>
    <t>CTP and WS will be covered in next release</t>
  </si>
  <si>
    <t>AI libraries and SDKs MDG 23a-2305b</t>
  </si>
  <si>
    <t>Seiz, Katharina &lt;katharina.seiz@sap.com&gt;</t>
  </si>
  <si>
    <t>304690722_Bundeskanzleramt_Kultur_Pass</t>
  </si>
  <si>
    <t>https://jira.tools.sap/browse/CTPSAPPRODUCT-4671</t>
  </si>
  <si>
    <t>https://jira.tools.sap/browse/WEBSERVSAPPRODUCT-3623</t>
  </si>
  <si>
    <t>Kumar, Hemant &lt;hemant01.kumar@sap.com&gt;</t>
  </si>
  <si>
    <t>content packages for SAP AI Core 2306</t>
  </si>
  <si>
    <t>AI libraries and SDKs MDG 23a-2306b</t>
  </si>
  <si>
    <t>Alvarado Jimenez, Gilberto &lt;gilberto.alvarado.jimenez@sap.com&gt;</t>
  </si>
  <si>
    <t>Composable Storefront -MDG (2304-2306)</t>
  </si>
  <si>
    <t>https://jira.tools.sap/browse/CTPSAPPRODUCT-4681</t>
  </si>
  <si>
    <t>https://jira.tools.sap/browse/WEBSERVSAPPRODUCT-3633</t>
  </si>
  <si>
    <t>AI libraries and SDKs MDG 23a-2307b</t>
  </si>
  <si>
    <t>Cloud for Customer 2308</t>
  </si>
  <si>
    <t>https://jira.tools.sap/browse/CTPSAPPRODUCT-4683</t>
  </si>
  <si>
    <t>https://jira.tools.sap/browse/WEBSERVSAPPRODUCT-3635</t>
  </si>
  <si>
    <t>AI libraries and SDKs MDG 23a-2308b</t>
  </si>
  <si>
    <t xml:space="preserve">Gelle, Sreenivasulu &lt;sreenivasulu.gelle@sap.com&gt; </t>
  </si>
  <si>
    <t>SAP Data Services 4.3 SP02 Patch 3</t>
  </si>
  <si>
    <t>https://jira.tools.sap/browse/CTPSAPPRODUCT-4689</t>
  </si>
  <si>
    <t>He, Min &lt;m.he@sap.com&gt;</t>
  </si>
  <si>
    <t>SAP Information Steward 4.3 SP02 Patch 3</t>
  </si>
  <si>
    <t>https://jira.tools.sap/browse/CTPSAPPRODUCT-4690</t>
  </si>
  <si>
    <t>https://jira.tools.sap/browse/WEBSERVSAPPRODUCT-3642</t>
  </si>
  <si>
    <t>Mates, Calin (external - Partner) &lt;calin.mates@sap.com&gt;</t>
  </si>
  <si>
    <t>Telco and Utilities Accelerator 2023-Q3</t>
  </si>
  <si>
    <t>SQL Anywhere 17.0 SP01 Q3/2023</t>
  </si>
  <si>
    <t>https://jira.tools.sap/browse/CTPSAPPRODUCT-4682</t>
  </si>
  <si>
    <t>https://jira.tools.sap/browse/WEBSERVSAPPRODUCT-3634</t>
  </si>
  <si>
    <t>AI libraries and SDKs MDG 23a-2309b</t>
  </si>
  <si>
    <t>Jevtic, Bojan (external - Partner) &lt;bojan.jevtic@sap.com&gt;</t>
  </si>
  <si>
    <t>Financial Services Accelerator Spa 6.5.0</t>
  </si>
  <si>
    <t>https://jira.tools.sap/browse/CTPSAPPRODUCT-4697</t>
  </si>
  <si>
    <t>https://jira.tools.sap/browse/WEBSERVSAPPRODUCT-3649</t>
  </si>
  <si>
    <t>AI libraries and SDKs MDG 23a-2310b</t>
  </si>
  <si>
    <t>SAP Convergent Charging 2023_FPS0</t>
  </si>
  <si>
    <t>[CTPSAPPRODUCT-4703] SAP Convergent Charging 2023_FPS0 - SAPJIRA (tools.sap)</t>
  </si>
  <si>
    <t>[WEBSERVSAPPRODUCT-3655] SAP Convergent Charging 2023_FPS0 - SAPJIRA (tools.sap)</t>
  </si>
  <si>
    <t>Cloud for Customer 2311</t>
  </si>
  <si>
    <t>https://jira.tools.sap/browse/CTPSAPPRODUCT-4698</t>
  </si>
  <si>
    <t>https://jira.tools.sap/browse/WEBSERVSAPPRODUCT-3650</t>
  </si>
  <si>
    <t>AI libraries and SDKs MDG 23a-2311b</t>
  </si>
  <si>
    <t>Venugopalan, Dinesh &lt;dinesh.venugopalan@sap.com&gt;</t>
  </si>
  <si>
    <t>SAP Enable Now FP 2311 (OP, oOEM, OD)</t>
  </si>
  <si>
    <t>https://jira.tools.sap/browse/CTPSAPPRODUCT-4701</t>
  </si>
  <si>
    <t>https://jira.tools.sap/browse/WEBSERVSAPPRODUCT-3653</t>
  </si>
  <si>
    <t>Sheyanova, Julia &lt;julia.sheyanova@sap.com&gt;</t>
  </si>
  <si>
    <t>Cloud</t>
  </si>
  <si>
    <t>CHRISTCHURCH HCEA SRC 1.0_CCH (Customer Buyout)</t>
  </si>
  <si>
    <t>Das, Santu &lt;santu.das@sap.com&gt; , Chinnathampi, Kavitha &lt;kavitha.chinnathampi@sap.com&gt;</t>
  </si>
  <si>
    <t>SAP Commerce CRM Integration 2211</t>
  </si>
  <si>
    <t>https://jira.tools.sap/browse/CTPSAPPRODUCT-4651</t>
  </si>
  <si>
    <t>https://jira.tools.sap/browse/WEBSERVSAPPRODUCT-3603</t>
  </si>
  <si>
    <t>content packages for SAP AI Core 2305</t>
  </si>
  <si>
    <t>https://jira.tools.sap/browse/CTPSAPPRODUCT-4677</t>
  </si>
  <si>
    <t>one</t>
  </si>
  <si>
    <t>https://jira.tools.sap/browse/WEBSERVSAPPRODUCT-3629</t>
  </si>
  <si>
    <t>Export scan is assigned to Siva.</t>
  </si>
  <si>
    <t>Frant, Ciprian &lt;ciprian.frant@sap.com&gt;</t>
  </si>
  <si>
    <t>303437746_DKE_Data_GmbH_Agrirouter</t>
  </si>
  <si>
    <t>https://jira.tools.sap/browse/CTPSAPPRODUCT-4680</t>
  </si>
  <si>
    <t>https://jira.tools.sap/browse/WEBSERVSAPPRODUCT-3632</t>
  </si>
  <si>
    <t>Panzer, Brit &lt;brit.panzer@sap.com&gt;</t>
  </si>
  <si>
    <t>SAP Digital Currency Hub 2308</t>
  </si>
  <si>
    <t>https://jira.tools.sap/browse/CTPSAPPRODUCT-4694</t>
  </si>
  <si>
    <t>https://jira.tools.sap/browse/WEBSERVSAPPRODUCT-3646</t>
  </si>
  <si>
    <t>Export scan assigned to Prashant.</t>
  </si>
  <si>
    <t>Gansen, Cord &lt;cord.gansen@sap.com&gt;</t>
  </si>
  <si>
    <t>SAP ATTP on SAP S/4HANA 2310 UI</t>
  </si>
  <si>
    <t>https://jira.tools.sap/browse/CTPSAPPRODUCT-4691</t>
  </si>
  <si>
    <t>https://jira.tools.sap/browse/WEBSERVSAPPRODUCT-3643</t>
  </si>
  <si>
    <t>Export Scan required - Chaitanya</t>
  </si>
  <si>
    <t>SAPUI5 2301 (1.110)</t>
  </si>
  <si>
    <t>SAP Business Client 8.0</t>
  </si>
  <si>
    <t>https://sapjira.wdf.sap.corp/browse/CTPSAPPRODUCT-4548</t>
  </si>
  <si>
    <t>https://sapjira.wdf.sap.corp/browse/WEBSERVSAPPRODUCT-3505</t>
  </si>
  <si>
    <t>Krause, Frank &lt;frank.krause@sap.com&gt;</t>
  </si>
  <si>
    <t>SAP GUI for Windows 8.00</t>
  </si>
  <si>
    <t>https://sapjira.wdf.sap.corp/browse/CTPSAPPRODUCT-4546</t>
  </si>
  <si>
    <t>https://sapjira.wdf.sap.corp/browse/WEBSERVSAPPRODUCT-3504</t>
  </si>
  <si>
    <t>SAP Customer Checkout 2.0 FP15</t>
  </si>
  <si>
    <t>https://jira.tools.sap/browse/CTPSAPPRODUCT-4652</t>
  </si>
  <si>
    <t>https://jira.tools.sap/browse/WEBSERVSAPPRODUCT-3604</t>
  </si>
  <si>
    <t>Financial Services Accelerator 2302</t>
  </si>
  <si>
    <t>https://jira.tools.sap/browse/CTPSAPPRODUCT-4638</t>
  </si>
  <si>
    <t>https://jira.tools.sap/browse/WEBSERVSAPPRODUCT-3590</t>
  </si>
  <si>
    <t>Travel Accelerator 2302</t>
  </si>
  <si>
    <t>https://jira.tools.sap/browse/CTPSAPPRODUCT-4647</t>
  </si>
  <si>
    <t>https://jira.tools.sap/browse/WEBSERVSAPPRODUCT-3599</t>
  </si>
  <si>
    <t>SAPUI5 2302 (1.111)</t>
  </si>
  <si>
    <t>Loebens, Maicon &lt;maicon.loebens@sap.com&gt; , Panzenhagen, Rafael &lt;rafael.panzenhagen@sap.com&gt; , Foster, Casey &lt;casey.foster@sap.com&gt; , Bedalov, Matthew &lt;matthew.bedalov@sap.com&gt;</t>
  </si>
  <si>
    <t>2303 (1.0.11.49)</t>
  </si>
  <si>
    <t>https://jira.tools.sap/browse/CTPSAPPRODUCT-4649</t>
  </si>
  <si>
    <t>https://jira.tools.sap/browse/WEBSERVSAPPRODUCT-3601</t>
  </si>
  <si>
    <t>SAPUI5 2303 (1.112)</t>
  </si>
  <si>
    <t>Williams, Jarrod &lt;jarrod.williams@sap.com&gt;</t>
  </si>
  <si>
    <t>SAP Web IDE on HANA 2.0 SPS 07</t>
  </si>
  <si>
    <t>SAPUI5 2304 (1.113)</t>
  </si>
  <si>
    <t>Huang, Allen &lt;allen.huang@sap.com&gt; , Yu, Terry &lt;terry.yu@sap.com&gt;</t>
  </si>
  <si>
    <t>B1 10.0 FP 2305</t>
  </si>
  <si>
    <t>https://jira.tools.sap/browse/CTPSAPPRODUCT-4668</t>
  </si>
  <si>
    <t>https://jira.tools.sap/browse/WEBSERVSAPPRODUCT-3620</t>
  </si>
  <si>
    <t>SAPUI5 2305 (1.114)</t>
  </si>
  <si>
    <t>SAP Enable Now FP 2305 (OP, oOEM, OD)</t>
  </si>
  <si>
    <t>https://jira.tools.sap/browse/CTPSAPPRODUCT-4676</t>
  </si>
  <si>
    <t>https://jira.tools.sap/browse/WEBSERVSAPPRODUCT-3628</t>
  </si>
  <si>
    <t>SAP HANA Cloud Integration,DS 2306 (1.0.11.50)</t>
  </si>
  <si>
    <t>https://jira.tools.sap/browse/CTPSAPPRODUCT-4674</t>
  </si>
  <si>
    <t>https://jira.tools.sap/browse/WEBSERVSAPPRODUCT-3626</t>
  </si>
  <si>
    <t>Financial Services Accelerator, spa 6.0.0</t>
  </si>
  <si>
    <t>CTP ans WS part will be covered in next release. Export scan assigned to Chaitanya</t>
  </si>
  <si>
    <t>SAPUI5 2306 (1.115)</t>
  </si>
  <si>
    <t>Sethi, Raman &lt;ra.sethi@sap.com&gt; , Zhang, James &lt;jame.zhang@sap.com&gt;</t>
  </si>
  <si>
    <t xml:space="preserve">BTP SDK for ADR 6_0 SP01 </t>
  </si>
  <si>
    <t>https://jira.tools.sap/browse/CTPSAPPRODUCT-4673</t>
  </si>
  <si>
    <t>https://jira.tools.sap/browse/WEBSERVSAPPRODUCT-3625</t>
  </si>
  <si>
    <t>SAPUI5 2307 (1.116)</t>
  </si>
  <si>
    <t>SAPUI5 2308 (1.117)</t>
  </si>
  <si>
    <t>SAP Customer Checkout 2.0 FP17</t>
  </si>
  <si>
    <t>https://jira.tools.sap/browse/CTPSAPPRODUCT-4688</t>
  </si>
  <si>
    <t>https://jira.tools.sap/browse/WEBSERVSAPPRODUCT-3640</t>
  </si>
  <si>
    <t>SAPUI5 2309 (1.118)</t>
  </si>
  <si>
    <t xml:space="preserve">Loebens, Maicon &lt;maicon.loebens@sap.com&gt; </t>
  </si>
  <si>
    <t>2309 (1.0.11.51)</t>
  </si>
  <si>
    <t>https://jira.tools.sap/browse/CTPSAPPRODUCT-4687</t>
  </si>
  <si>
    <t>https://jira.tools.sap/browse/WEBSERVSAPPRODUCT-3639</t>
  </si>
  <si>
    <t>Financial Services Accelerator 2023-Q3</t>
  </si>
  <si>
    <t>https://jira.tools.sap/browse/CTPSAPPRODUCT-4684</t>
  </si>
  <si>
    <t>https://jira.tools.sap/browse/WEBSERVSAPPRODUCT-3636</t>
  </si>
  <si>
    <t>Matade, Sachin &lt;sachin.matade@sap.com&gt;</t>
  </si>
  <si>
    <t>SAP HANA SDI 2.0 SP07 Patch 2 (2.7.2)</t>
  </si>
  <si>
    <t>https://jira.tools.sap/browse/CTPSAPPRODUCT-4693</t>
  </si>
  <si>
    <t>https://jira.tools.sap/browse/WEBSERVSAPPRODUCT-3645</t>
  </si>
  <si>
    <t>Composable Storefront -MDG (2307-2309)</t>
  </si>
  <si>
    <t>SAPUI5 2310(1.119)</t>
  </si>
  <si>
    <t>Kulkarni, Mohan &lt;mohan.kulkarni@sap.com&gt;</t>
  </si>
  <si>
    <t>Telco and utilities composable storefront 6.5</t>
  </si>
  <si>
    <t>CTP  , export and WS not required as the source code is same as 6.0 version</t>
  </si>
  <si>
    <t>SAPUI5 2311 (1.120)</t>
  </si>
  <si>
    <t>Zhang, James &lt;jame.zhang@sap.com&gt;</t>
  </si>
  <si>
    <t>BTP SDK for ADR 7_0 SP01</t>
  </si>
  <si>
    <t>SAP Customer Checkout 2.0 FP18</t>
  </si>
  <si>
    <t>https://jira.tools.sap/browse/CTPSAPPRODUCT-4700</t>
  </si>
  <si>
    <t>https://jira.tools.sap/browse/WEBSERVSAPPRODUCT-3652</t>
  </si>
  <si>
    <t>SBOP BI PLATFORM 4.3 SP04</t>
  </si>
  <si>
    <t>https://jira.tools.sap/browse/CTPSAPPRODUCT-4695</t>
  </si>
  <si>
    <t>https://jira.tools.sap/browse/WEBSERVSAPPRODUCT-3647</t>
  </si>
  <si>
    <t>pavan.adavi@sap.com</t>
  </si>
  <si>
    <t>SAP Concur Mobile iOS Q4/2022</t>
  </si>
  <si>
    <t>RTC is moved to Q1 2023</t>
  </si>
  <si>
    <t>SAP Concur Mobile Android Q4/2022</t>
  </si>
  <si>
    <t>SAP Concur Mobile Android Tencent Q2/2023</t>
  </si>
  <si>
    <t>2022 TripIt Mobile Android</t>
  </si>
  <si>
    <t>2022 TripIt Mobile iOS</t>
  </si>
  <si>
    <t>Zeng, Ying &lt;ying.zeng@sap.com&gt;</t>
  </si>
  <si>
    <t>UIGRAC01 200</t>
  </si>
  <si>
    <t>Alam Muhammad</t>
  </si>
  <si>
    <t>Wisuri, Vicki &lt;vicki.wisuri@sap.com&gt; , Phelps, John &lt;john.phelps@sap.com&gt;</t>
  </si>
  <si>
    <t>Lai, Sam &lt;sam.lai@sap.com&gt;</t>
  </si>
  <si>
    <t>SAP Business One Cloud 1.1 PL19</t>
  </si>
  <si>
    <t>Kanngiesser, Jascha &lt;jascha.kanngiesser@sap.com&gt;</t>
  </si>
  <si>
    <t>Datasphere 1.0 Wave 2023.12</t>
  </si>
  <si>
    <t>Blickensdoerfer, Michael &lt;michael.blickensdoerfer@sap.com&gt;</t>
  </si>
  <si>
    <t>SAP GTS, edition for SAP HANA 2023</t>
  </si>
  <si>
    <t>Blackduck details missing</t>
  </si>
  <si>
    <t>Engstrom, Sam &lt;sam.engstrom@sap.com&gt;</t>
  </si>
  <si>
    <t>SAP Build APPs Preview 4.9</t>
  </si>
  <si>
    <t>Filak, Jakub &lt;jakub.filak@sap.com&gt;</t>
  </si>
  <si>
    <t>ABAP PLATFORM TRIAL 1909</t>
  </si>
  <si>
    <t>Kunz, David &lt;david.kunz@sap.com&gt;</t>
  </si>
  <si>
    <t>SAP CP SDK for service development (Node) GEN 2309</t>
  </si>
  <si>
    <t>Schuerings, Christian &lt;christian.schuerings@sap.com&gt;</t>
  </si>
  <si>
    <t>304722473_CSD_FORSTFOLIO</t>
  </si>
  <si>
    <t>Gandhi, Naisha &lt;naisha.gandhi@sap.com&gt;, Hubner, Martin &lt;martin.hubner@sap.com&gt;</t>
  </si>
  <si>
    <t>2023 ConcurGov Mobile iOS</t>
  </si>
  <si>
    <t>2023 ConcurGov Mobile Android</t>
  </si>
  <si>
    <t>Timeline guidance sent to Dev - 1</t>
  </si>
  <si>
    <t>SAP Landscape Management 3.0 SP27</t>
  </si>
  <si>
    <t>Ye, Xin &lt;xin.ye@sap.com&gt;</t>
  </si>
  <si>
    <t>External Mashup 2301</t>
  </si>
  <si>
    <t>Anand, Neha &lt;neha.anand@sap.com&gt;</t>
  </si>
  <si>
    <t>G-Invoicing 1.0 ISS, on S/4HANA</t>
  </si>
  <si>
    <t>ABAP in SAP BTP 2302</t>
  </si>
  <si>
    <t>SAP CP SDK for service development (Node) 2301</t>
  </si>
  <si>
    <t>SAP CP SDK for service development NG (Java) 2301</t>
  </si>
  <si>
    <t>SAC Android 2023.01</t>
  </si>
  <si>
    <t>Bhat, Vanita &lt;vanita.bhat@sap.com&gt; , Sarkar, Abanindra Nath &lt;abanindra.nath.sarkar@sap.com&gt;</t>
  </si>
  <si>
    <t>SAC iOS 2023.01</t>
  </si>
  <si>
    <t>SAP Cloud Appliance Library 4.16</t>
  </si>
  <si>
    <t>Carre, Jean Pierre &lt;jean.pierre.carre@sap.com&gt; , David, Bianca &lt;bianca.david@sap.com&gt; , Mena, Elsy &lt;elsy.mena@sap.com&gt;</t>
  </si>
  <si>
    <t>Retail Ind. Pack 2205 on SAP Commerce 2205</t>
  </si>
  <si>
    <t>Suuraho, Juha &lt;juha.suuraho@sap.com&gt;</t>
  </si>
  <si>
    <t>AppGyver Preview &amp; Legend  4.7</t>
  </si>
  <si>
    <t>IBP 2302</t>
  </si>
  <si>
    <t>SAC Android 2023.02</t>
  </si>
  <si>
    <t>SAC iOS 2023.02</t>
  </si>
  <si>
    <t>SAP Landscape Management 3.0 SP26</t>
  </si>
  <si>
    <t xml:space="preserve">SAC iOS 2023.03 </t>
  </si>
  <si>
    <t>Song, Xiao-fei &lt;xiao-fei.song@sap.com&gt; , Jiang, Yu-tao &lt;yu-tao.jiang@sap.com&gt;</t>
  </si>
  <si>
    <t>CDS Graphical Modeler for VSCODE 2302</t>
  </si>
  <si>
    <t>Project API 1.19</t>
  </si>
  <si>
    <t>Dubbrow, Patrick &lt;patrick.dubbrow@sap.com&gt; , Golod, Kateryna &lt;k.golod@sap.com&gt;</t>
  </si>
  <si>
    <t>SAP Kernel 7.54</t>
  </si>
  <si>
    <t>Eidinger, Marco &lt;marco.eidinger@sap.com&gt;</t>
  </si>
  <si>
    <t xml:space="preserve">CP SDK for iOS 9_0 SP01 </t>
  </si>
  <si>
    <t>S4OP_2022_FPS1</t>
  </si>
  <si>
    <t>SAP CP SDK for service development (Node) 2302</t>
  </si>
  <si>
    <t>SAP CP SDK for service development NG (Java) 2302</t>
  </si>
  <si>
    <t>SAP Cloud Appliance Library 4.17</t>
  </si>
  <si>
    <t>SAC iOS 2023.04</t>
  </si>
  <si>
    <t>SAC Android 2022.25</t>
  </si>
  <si>
    <t>SAP Ariba Shopping Android 1.5.0</t>
  </si>
  <si>
    <t>SAP Ariba Shopping iOS 1.5.0</t>
  </si>
  <si>
    <t>Todorova, Mariela &lt;mariela.todorova@sap.com&gt; , Kostadinov, Kostadin &lt;kostadin.kostadinov@sap.com&gt;</t>
  </si>
  <si>
    <t>NetWeaver 7.50 SP26</t>
  </si>
  <si>
    <t>SAC iOS 2023.05</t>
  </si>
  <si>
    <t>CDS Graphical Modeler for VSCODE 2303</t>
  </si>
  <si>
    <t>Project API 1.20</t>
  </si>
  <si>
    <t>SAC iOS 2023.06</t>
  </si>
  <si>
    <t>Zhang, Lisa &lt;lisa01.zhang@sap.com&gt;</t>
  </si>
  <si>
    <t>UIGRRMPC 200</t>
  </si>
  <si>
    <t>SAP Cloud Appliance Library 4.18</t>
  </si>
  <si>
    <t>SAP CP SDK for service development (Node) 2303</t>
  </si>
  <si>
    <t>SAP CP SDK for service development NG (Java) 2303</t>
  </si>
  <si>
    <t>SAC iOS 2023.07</t>
  </si>
  <si>
    <t>Product Lifecycle Costing (FBS) 4 SP05</t>
  </si>
  <si>
    <t>CDS Graphical Modeler for VSCODE 2304</t>
  </si>
  <si>
    <t>Project API 1.21</t>
  </si>
  <si>
    <t>SAC iOS 2023.08</t>
  </si>
  <si>
    <t>SAC Android 2023.08(QRC)</t>
  </si>
  <si>
    <t>SAP Ariba Shopping Android 1.6.0</t>
  </si>
  <si>
    <t>SAP Ariba Shopping iOS 1.6.0</t>
  </si>
  <si>
    <t>Wang, Qiu Shi &lt;qiu.shi.wang@sap.com&gt;</t>
  </si>
  <si>
    <t>Client 2304</t>
  </si>
  <si>
    <t>SAP Cloud Appliance Library 4.19</t>
  </si>
  <si>
    <t>SAP CP SDK for service development NG (Java) 2304</t>
  </si>
  <si>
    <t>SAP CP SDK for service development (Node) 2304</t>
  </si>
  <si>
    <t>SAC iOS 2023.09</t>
  </si>
  <si>
    <t>CDS Graphical Modeler for VSCODE 2305</t>
  </si>
  <si>
    <t>IBP 2305</t>
  </si>
  <si>
    <t>SAC iOS 2023.10</t>
  </si>
  <si>
    <t>Project API 1.22</t>
  </si>
  <si>
    <t>SAC iOS 2023.11</t>
  </si>
  <si>
    <t>TripIt Mobile Android Q2/2023</t>
  </si>
  <si>
    <t>TripIt Mobile iOS Q2/2023</t>
  </si>
  <si>
    <t>SAP Cloud Appliance Library 4.20</t>
  </si>
  <si>
    <t>SAP CP SDK for service development NG (Java) 2305</t>
  </si>
  <si>
    <t>SAP CP SDK for service development (Node) 2305</t>
  </si>
  <si>
    <t>S4OP_2022_FPS2</t>
  </si>
  <si>
    <t>SL Toolset 1.0 SPS 38</t>
  </si>
  <si>
    <t>SAP Ariba Shopping Android 1.7.0</t>
  </si>
  <si>
    <t>SAP Ariba Shopping iOS 1.7.0</t>
  </si>
  <si>
    <t>Freeman, Melanie &lt;melanie.freeman@sap.com&gt; , Wolter, Heinz Ludwig &lt;heinz.ludwig.wolter@sap.com&gt;</t>
  </si>
  <si>
    <t>FRUN 4.0 FP01</t>
  </si>
  <si>
    <t>SAP Concur Mobile Android Q2/2023</t>
  </si>
  <si>
    <t>SAP Concur Mobile iOS Q2/2023</t>
  </si>
  <si>
    <t>CDS Graphical Modeler for VSCODE 2306</t>
  </si>
  <si>
    <t>SAC iOS 2023.12</t>
  </si>
  <si>
    <t>Project API 1.23</t>
  </si>
  <si>
    <t>NetWeaver 7.50 SP27</t>
  </si>
  <si>
    <t>CP SDK for iOS 9_0 SP02</t>
  </si>
  <si>
    <t>Harshit Agrawal &lt;harshit.agrawal@sapfioneer.com&gt;</t>
  </si>
  <si>
    <t>TRBK4HANA 2.0</t>
  </si>
  <si>
    <t>SAP Cloud Appliance Library 4.21</t>
  </si>
  <si>
    <t>Park, June Hyung &lt;june.hyung.park@sap.com&gt;</t>
  </si>
  <si>
    <t>HANA Supportability Tools 2023.02</t>
  </si>
  <si>
    <t>SAP CP SDK for service development NG (Java) 2306</t>
  </si>
  <si>
    <t>SAP CP SDK for service development (Node) 2306</t>
  </si>
  <si>
    <t>SAC iOS 2023.13</t>
  </si>
  <si>
    <t>Project API 1.24</t>
  </si>
  <si>
    <t>SAC iOS 2023.14</t>
  </si>
  <si>
    <t>SAP Cloud Appliance Library 4.22</t>
  </si>
  <si>
    <t>Wild, Sebastian &lt;sebastian.wild@sap.com&gt;</t>
  </si>
  <si>
    <t>SBN Supplier Mobile 8.0 (2307) iOS</t>
  </si>
  <si>
    <t>SBN Supplier Mobile 8.0 (2307) Android</t>
  </si>
  <si>
    <t>Dayanand, Mukesh &lt;mukesh.dayanand@sap.com&gt;</t>
  </si>
  <si>
    <t>G-Invoicing 1.0 FPS01, on S/4HANA</t>
  </si>
  <si>
    <t>SAP CP SDK for service development NG (Java) 2307</t>
  </si>
  <si>
    <t>SAP CP SDK for service development (Node) 2307</t>
  </si>
  <si>
    <t>CDS Graphical Modeler for VSCODE 2307</t>
  </si>
  <si>
    <t>SAC iOS 2023.15</t>
  </si>
  <si>
    <t>Project API 1.25</t>
  </si>
  <si>
    <t>SAP Landscape Management 3.0 SP28</t>
  </si>
  <si>
    <t>IBP 2308</t>
  </si>
  <si>
    <t>Cloud for Customer 2308(SAP_SOLUTIONS_ONDEMAND_STUDIO)</t>
  </si>
  <si>
    <t>SAC iOS 2023.16</t>
  </si>
  <si>
    <t>SAP Cloud Appliance Library 4.23</t>
  </si>
  <si>
    <t>Jin, Summer &lt;summer.jin@sap.com&gt;</t>
  </si>
  <si>
    <t>[Docker]Digital Manufacturing Cloud Edge 2308</t>
  </si>
  <si>
    <t>Project API 1.26</t>
  </si>
  <si>
    <t>SAP CP SDK for service development NG (Java) 2308</t>
  </si>
  <si>
    <t>SAP CP SDK for service development (Node) 2308</t>
  </si>
  <si>
    <t>CDS Graphical Modeler for VSCODE 2308</t>
  </si>
  <si>
    <t>Chen, Zhigao &lt;zhigao.chen@sap.com&gt;</t>
  </si>
  <si>
    <t>Client 2308</t>
  </si>
  <si>
    <t>G-Invoicing 1.0 FPS03, on ECC Ehp8</t>
  </si>
  <si>
    <t>Coldplay Fan Tour App - 1.1 (MDG)</t>
  </si>
  <si>
    <t>Coldplay Fan Tour App - Phase 1</t>
  </si>
  <si>
    <t>APIMSDK 1.5.0</t>
  </si>
  <si>
    <t>SAC iOS 2023.17</t>
  </si>
  <si>
    <t>Krenkler, Michael &lt;michael.krenkler@sap.com&gt;</t>
  </si>
  <si>
    <t>Fiori Mentor App iOS 4.1</t>
  </si>
  <si>
    <t>Weyer, Jens &lt;jens.weyer@sap.com&gt;</t>
  </si>
  <si>
    <t>Standard audit file for tax for PL, FP12</t>
  </si>
  <si>
    <t>Kichukova, Vaska &lt;vaska.kichukova@sap.com&gt;</t>
  </si>
  <si>
    <t>NetWeaver 7.50 SP28</t>
  </si>
  <si>
    <t>SAC iOS 2023.18</t>
  </si>
  <si>
    <t>SAP Cloud Appliance Library 4.24</t>
  </si>
  <si>
    <t>SAC iOS 2023.19</t>
  </si>
  <si>
    <t>Project API 1.27</t>
  </si>
  <si>
    <t>HANA Supportability Tools 2023.03</t>
  </si>
  <si>
    <t>CDS Graphical Modeler for VSCODE 2309</t>
  </si>
  <si>
    <t>SAP CP SDK for service development NG (Java) 2309</t>
  </si>
  <si>
    <t>SAP CP SDK for service development (Node) 2309</t>
  </si>
  <si>
    <t>SAC iOS 2023.20</t>
  </si>
  <si>
    <t>Product Lifecycle Costing (FBS) 4 SP06</t>
  </si>
  <si>
    <t>SAP Cloud Appliance Library 4.25</t>
  </si>
  <si>
    <t>SL Toolset 1.0 SPS 39</t>
  </si>
  <si>
    <t>Golod, Kateryna &lt;k.golod@sap.com&gt;</t>
  </si>
  <si>
    <t>ABAP Platform 2023 (indirect)</t>
  </si>
  <si>
    <t>S4OP_2023_FPS0</t>
  </si>
  <si>
    <t>sangeeta.bhatnagar@sap.com</t>
  </si>
  <si>
    <t>Project API 1.28</t>
  </si>
  <si>
    <t>SAP Concur Mobile Android Q4/2023</t>
  </si>
  <si>
    <t>IBP 2311</t>
  </si>
  <si>
    <t>SAP Concur Mobile iOS Q4/2023</t>
  </si>
  <si>
    <t>CDS Graphical Modeler for VSCODE 2310</t>
  </si>
  <si>
    <t>SAC iOS 2023.21</t>
  </si>
  <si>
    <t>SAP Landscape Management 3.0 SP29</t>
  </si>
  <si>
    <t>[CTPSAPPRODUCT-4702] Automation Connectivity SDK - SAPJIRA (tools.sap)</t>
  </si>
  <si>
    <t>SAC iOS 2023.22</t>
  </si>
  <si>
    <t>SAP Landscape Management Cloud 1.34</t>
  </si>
  <si>
    <t>SAP Cloud Appliance Library 4.26</t>
  </si>
  <si>
    <t>SAP CP SDK for service development NG (Java) 2310</t>
  </si>
  <si>
    <t>SAP CP SDK for service development (Node) 2310</t>
  </si>
  <si>
    <t>Project API 1.29</t>
  </si>
  <si>
    <t>Velpula, Wilson &lt;wilson.velpula@sap.com&gt;</t>
  </si>
  <si>
    <t>SAP Service and Asset Manager 2310</t>
  </si>
  <si>
    <t>SAC iOS 2023.23</t>
  </si>
  <si>
    <t>CDS Graphical Modeler for VSCODE 2311</t>
  </si>
  <si>
    <t>Dominic Kunnappally, Joseph &lt;joseph.dominic.kunnappally@sap.com&gt;; Eidinger, Marco &lt;marco.eidinger@sap.com&gt;</t>
  </si>
  <si>
    <t>CP SDK for iOS 10_0</t>
  </si>
  <si>
    <t>Timeline guidance sent to Dev - 2</t>
  </si>
  <si>
    <t>Zhao, Zeno &lt;zeno.zhao@sap.com&gt;; Kispert, Daniel &lt;daniel.kispert@sap.com&gt;</t>
  </si>
  <si>
    <t>Rural Sourcing Management 2311</t>
  </si>
  <si>
    <t>[FOSSSCANS-838] Rural Sourcing Management 2311 - SAPJIRA (tools.sap)</t>
  </si>
  <si>
    <t>Slipstream Engine (Delivered with SP18)</t>
  </si>
  <si>
    <t>Dev in SP18 for SAP Screen Personas 3.0</t>
  </si>
  <si>
    <t>SAC Android 2023.24</t>
  </si>
  <si>
    <t>SAC iOS 2023.24</t>
  </si>
  <si>
    <t>SAP Cloud Appliance Library 4.27</t>
  </si>
  <si>
    <t>WO Mobile App 2.2</t>
  </si>
  <si>
    <t>TripIt Mobile Android Q4/2023</t>
  </si>
  <si>
    <t>TripIt Mobile iOS Q4/2023</t>
  </si>
  <si>
    <t>Branker, India &lt;india.branker@sap.com&gt;; Fuson, Jeremy &lt;jeremy.fuson@sap.com&gt;</t>
  </si>
  <si>
    <t>MDK/SSAM for Windows 2.1</t>
  </si>
  <si>
    <t>Client 2312</t>
  </si>
  <si>
    <t>SAC iOS 2023.25</t>
  </si>
  <si>
    <t>Reassigned from Ilona(24/11/23)</t>
  </si>
  <si>
    <t>G-Invoicing 1.0 FPS04, on ECC EhP8</t>
  </si>
  <si>
    <t>TRBK4HANA 2.0 FP01</t>
  </si>
  <si>
    <t>ABAP PLATFORM TRIAL 1909 SP01</t>
  </si>
  <si>
    <t>0/12/23</t>
  </si>
  <si>
    <t>CDS Graphical Modeler for VSCODE 2312</t>
  </si>
  <si>
    <t>S4OP_2023_FPS1</t>
  </si>
  <si>
    <t>Generic Handlers 2301</t>
  </si>
  <si>
    <t>HANA Supportability Tools 2023.01</t>
  </si>
  <si>
    <t>G-Invoicing 1.0 FPS02, on ECC Ehp8</t>
  </si>
  <si>
    <t>Xie, Yun &lt;yun.xie@sap.com&gt;</t>
  </si>
  <si>
    <t>SMP 3.2</t>
  </si>
  <si>
    <t>SAP Product Model Viewer for iOS 1.1</t>
  </si>
  <si>
    <t>SAP Product Model Viewer for Android 1.1</t>
  </si>
  <si>
    <t>Knauer, Martin &lt;martin.knauer@sap.com&gt;</t>
  </si>
  <si>
    <t>Rural Sourcing Management 2305</t>
  </si>
  <si>
    <t>WO Mobile App 2.1</t>
  </si>
  <si>
    <t>Hari, Sitarama (external - Project) &lt;sitarama.hari@sap.com&gt;</t>
  </si>
  <si>
    <t>ByD2308</t>
  </si>
  <si>
    <t>Posdziech, Kai &lt;kai.posdziech@sap.com&gt;</t>
  </si>
  <si>
    <t>SAP Disclosure Management 10.1 - DM Stack 2100</t>
  </si>
  <si>
    <t>Digital Manufacturing Cloud Edge 2302</t>
  </si>
  <si>
    <t>Paprika, Klaudia &lt;klaudia.paprika@sap.com&gt;</t>
  </si>
  <si>
    <t>SAP Ariba Shopping Android 1.4.0</t>
  </si>
  <si>
    <t>SAP Ariba Shopping iOS 1.4.0</t>
  </si>
  <si>
    <t>ST-OST 200 SP11</t>
  </si>
  <si>
    <t>https://jira.tools.sap/browse/CTPSAPPRODUCT-4597</t>
  </si>
  <si>
    <t>https://jira.tools.sap/browse/WEBSERVSAPPRODUCT-3549</t>
  </si>
  <si>
    <t>Boehrer, Christian &lt;christian.boehrer@sap.com&gt;, Hoerner, Christine &lt;christine.hoerner@sap.com&gt;</t>
  </si>
  <si>
    <t>ByD2302</t>
  </si>
  <si>
    <t>APIMSDK 1.4.0</t>
  </si>
  <si>
    <t>Chowdhry, Sumit (sumit.chowdhry@sap.com), Sasi Kanth Velagaleti (sasi.kanth.velagaleti@sap.com)</t>
  </si>
  <si>
    <t>Cloud for Customer 2302 (SAP_SOLUTIONS_ONDEMAND_STUDIO)</t>
  </si>
  <si>
    <t>SL Toolset 1.0 SPS 37</t>
  </si>
  <si>
    <t>S/4 based Utilities Solutions for Germany–2102 SP8</t>
  </si>
  <si>
    <t>Boehrer, Christian &lt;christian.boehrer@sap.com&gt; , Hoerner, Christine &lt;christine.hoerner@sap.com&gt;</t>
  </si>
  <si>
    <t>ByD2305</t>
  </si>
  <si>
    <t>FSDM 1.19 (FP)</t>
  </si>
  <si>
    <t>SAP Mobile Start App 1.6 Android</t>
  </si>
  <si>
    <t>SAP Mobile Start App 1.6 iOS</t>
  </si>
  <si>
    <t>WO Mobile App 2.0</t>
  </si>
  <si>
    <t>Grandhi, Siva (external - Project) &lt;siva.grandhi@sap.com&gt; , Ranjan, Shivesh &lt;shivesh.ranjan@sap.com&gt;</t>
  </si>
  <si>
    <t>304381480_Cargill_Livestock_Procurement_FPS02</t>
  </si>
  <si>
    <t>Jiang, Yu-tao &lt;yu-tao.jiang@sap.com&gt;</t>
  </si>
  <si>
    <t>VSCode Extension 1.0 SP25</t>
  </si>
  <si>
    <t>SAP Mobile Start App 1.7 Android</t>
  </si>
  <si>
    <t>SAP Mobile Start App 1.7 iOS</t>
  </si>
  <si>
    <t>Ametov, Timur &lt;timur.ametov@sap.com&gt;</t>
  </si>
  <si>
    <t>SDD Mobile App 2.0</t>
  </si>
  <si>
    <t>Cloud for Customer 2305(SAP_SOLUTIONS_ONDEMAND_STUDIO)</t>
  </si>
  <si>
    <t>Digital Manufacturing Cloud Edge 2305</t>
  </si>
  <si>
    <t>[Docker] Digital Manufacturing Cloud Edge 2305</t>
  </si>
  <si>
    <t>S/4 based Utilities Solutions for Germany-2305 SP0</t>
  </si>
  <si>
    <t>SAP Solution Manager 7.2 FP17</t>
  </si>
  <si>
    <t>SAP Mobile Start App 1.8 iOS</t>
  </si>
  <si>
    <t>SAP Mobile Start App 1.8 Android</t>
  </si>
  <si>
    <t>Slipstream Engine (Delivered with SP17)</t>
  </si>
  <si>
    <t>Dev in SP17 for SAP Screen Personas 3.0</t>
  </si>
  <si>
    <t>ST-OST 200 SP12</t>
  </si>
  <si>
    <t>SAP Ariba Shopping iOS 1.8.0</t>
  </si>
  <si>
    <t>SAP Ariba Shopping Android 1.8.0</t>
  </si>
  <si>
    <t>FSDM 1.20 (FP)</t>
  </si>
  <si>
    <t>AGARWAL, AMIT &lt;amit.agarwal08@sap.com&gt;</t>
  </si>
  <si>
    <t>UI data protection masking 2.0 FP04</t>
  </si>
  <si>
    <t>S/4 based Utilities Solutions for Germany-2305 SP1</t>
  </si>
  <si>
    <t>Digital Manufacturing Cloud Edge 2308</t>
  </si>
  <si>
    <t>yu-tao.jiang@sap.com</t>
  </si>
  <si>
    <t>VSCode Extension 1.0 SP26</t>
  </si>
  <si>
    <t>APIM TCT_1.8.0</t>
  </si>
  <si>
    <t>SAP Mobile Start App 1.9 iOS</t>
  </si>
  <si>
    <t>SAP Mobile Start App 1.9 Android</t>
  </si>
  <si>
    <t>SAP Ariba Shopping iOS 1.9.0</t>
  </si>
  <si>
    <t>SAP Ariba Shopping Android 1.9.0</t>
  </si>
  <si>
    <t>SAP 3D Visual Enterprise Viewer 9 FP19</t>
  </si>
  <si>
    <t>SAP 3D Visual Enterprise Author 9 FP19</t>
  </si>
  <si>
    <t>VE Structure Manager 1 SP11</t>
  </si>
  <si>
    <t>SAP 3D Visual Enterprise Generator 9 FP19</t>
  </si>
  <si>
    <t>Cloud for Customer 2311(SAP_SOLUTIONS_ONDEMAND_STUDIO)</t>
  </si>
  <si>
    <t>SAP Solution Manager 7.2 FP18</t>
  </si>
  <si>
    <t>Sivabalan, Prakashan (external - Partner) &lt;p.sivabalan@sap.com&gt;</t>
  </si>
  <si>
    <t>SAP PQM OP 2022 SP01</t>
  </si>
  <si>
    <t>FSDM 1.21 (FP)</t>
  </si>
  <si>
    <t>15//11/23</t>
  </si>
  <si>
    <t>S/4 based Utilities Solutions for Germany-2305 SP2</t>
  </si>
  <si>
    <t>FRUN 4.0 FP02</t>
  </si>
  <si>
    <t>G-Invoicing 1.0 FPS02, on S/4HANA</t>
  </si>
  <si>
    <t>Hofmeister, Joerg &lt;joerg.hofmeister@sap.com&gt;</t>
  </si>
  <si>
    <t>SDD Mobile App 2.1</t>
  </si>
  <si>
    <t>VSCode Extension 1.0 SP27</t>
  </si>
  <si>
    <t>UI data protection masking 2.0 FP05</t>
  </si>
  <si>
    <t>Bhatnagar, Sangeeta &lt;sangeeta.bhatnagar@sap.com&gt;; Li, Bo yu &lt;bo.yu.li@sap.com&gt;</t>
  </si>
  <si>
    <t>VSCode Extension 1.0 SP22</t>
  </si>
  <si>
    <t>https://jira.tools.sap/browse/CTPSAPPRODUCT-4623</t>
  </si>
  <si>
    <t>https://jira.tools.sap/browse/WEBSERVSAPPRODUCT-3574</t>
  </si>
  <si>
    <t>B Nair, Subitha &lt;subitha.b.nair@sap.com&gt;; CAMPO, Andrea &lt;andrea.campo@sap.com&gt;; Dietzel, Erik &lt;erik.dietzel@sap.com&gt;</t>
  </si>
  <si>
    <t>ST-OST 200 SP09</t>
  </si>
  <si>
    <t>https://jira.tools.sap/browse/CTPSAPPRODUCT-4632</t>
  </si>
  <si>
    <t>https://jira.tools.sap/browse/WEBSERVSAPPRODUCT-3584</t>
  </si>
  <si>
    <t>IBP 2202</t>
  </si>
  <si>
    <t>FRUN 4.0</t>
  </si>
  <si>
    <t xml:space="preserve"> This is a continuous scan until June 30, 2022</t>
  </si>
  <si>
    <t>Yan, Nancy &lt;nancy.yan@sap.com&gt;</t>
  </si>
  <si>
    <t>SBN Supplier Mobile 7.0 Android</t>
  </si>
  <si>
    <t xml:space="preserve">GISP </t>
  </si>
  <si>
    <t>SBN Supplier Mobile 7.0 iOS</t>
  </si>
  <si>
    <t>SAC iOS 2022.03</t>
  </si>
  <si>
    <t>https://jira.tools.sap/browse/CTPSAPPRODUCT-4614</t>
  </si>
  <si>
    <t>https://jira.tools.sap/browse/WEBSERVSAPPRODUCT-3565</t>
  </si>
  <si>
    <t>SAC Android 2022.03</t>
  </si>
  <si>
    <t>Wilfred Ng &lt;wilfred.ng@sapfioneer.com&gt; , Andrew Beck &lt;andrew.beck@sapfioneer.com&gt;</t>
  </si>
  <si>
    <t>https://sapjira.wdf.sap.corp/browse/CTPSAPPRODUCT-4565</t>
  </si>
  <si>
    <t>https://sapjira.wdf.sap.corp/browse/WEBSERVSAPPRODUCT-3527</t>
  </si>
  <si>
    <t>S/4 based Utilities Solutions for Germany–2102 SP7</t>
  </si>
  <si>
    <t>AI libraries and SDKs MDG 23a-2312b</t>
  </si>
  <si>
    <t>Received communication from Dev</t>
  </si>
  <si>
    <t>KOEBLER, Friedrich &lt;friedrich.koebler@sap.com&gt;</t>
  </si>
  <si>
    <t>SAP Commerce (Cloud) 2211</t>
  </si>
  <si>
    <t>SDK SP04 PL04</t>
  </si>
  <si>
    <t>https://jira.tools.sap/browse/CTPSAPPRODUCT-4658</t>
  </si>
  <si>
    <t>https://jira.tools.sap/browse/WEBSERVSAPPRODUCT-3610</t>
  </si>
  <si>
    <t>OS SP04 PL04</t>
  </si>
  <si>
    <t>https://jira.tools.sap/browse/CTPSAPPRODUCT-4659</t>
  </si>
  <si>
    <t>https://jira.tools.sap/browse/WEBSERVSAPPRODUCT-3611</t>
  </si>
  <si>
    <t>Stranden, Oeystein &lt;oeystein.stranden@sap.com&gt;</t>
  </si>
  <si>
    <t>Enterprise Product Development MDG 2305</t>
  </si>
  <si>
    <t>Jobson, Chris &lt;chris.jobson@sap.com&gt;</t>
  </si>
  <si>
    <t>Native Integration Cards ANDROID SDK 1.0</t>
  </si>
  <si>
    <t>Native Integration Cards iOS SDK 1.0</t>
  </si>
  <si>
    <t>Hu, Hao &lt;hao.hu@sap.com&gt;; Meilan, Saba &lt;saba.meilan@sap.com&gt;</t>
  </si>
  <si>
    <t>SAP Mobile Start App 1.2 iOS</t>
  </si>
  <si>
    <t>Ai, Scar &lt;scar.ai@sap.com&gt;</t>
  </si>
  <si>
    <t>Commerce China Localization 2302</t>
  </si>
  <si>
    <t>SAP CP SDK for service development NG (Java) 2311</t>
  </si>
  <si>
    <t>SAP CP SDK for service development (Node) 2311</t>
  </si>
  <si>
    <t>SAP UI Logging for S/4HANA 2011 SP05</t>
  </si>
  <si>
    <t>SAP PQM OP 2023</t>
  </si>
  <si>
    <t>Lokare, Manjunath &lt;manjunath.lokare@sap.com&gt;</t>
  </si>
  <si>
    <t>SAP Field Service Management 2211 (On-Premise)</t>
  </si>
  <si>
    <t>https://jira.tools.sap/browse/CTPSAPPRODUCT-4599</t>
  </si>
  <si>
    <t>https://jira.tools.sap/browse/WEBSERVSAPPRODUCT-3551</t>
  </si>
  <si>
    <t>SAP Field Service Management 2211 (On-Mobile)</t>
  </si>
  <si>
    <t>https://jira.tools.sap/browse/CTPSAPPRODUCT-4619</t>
  </si>
  <si>
    <t>https://jira.tools.sap/browse/WEBSERVSAPPRODUCT-3570</t>
  </si>
  <si>
    <t>SAP FS DATA MANAGEMENT 1.17</t>
  </si>
  <si>
    <t>Dev requested for cancellation</t>
  </si>
  <si>
    <t>SAP Mobile Start App 1.10 Android</t>
  </si>
  <si>
    <t>JANOT, Nicolas &lt;nicolas.janot@sap.com&gt;; LAMY, Bertrand &lt;bertrand.lamy@sap.com&gt;; AMOURDON, Maite &lt;maite.amourdon@sap.com&gt;; CHARROUX, Alain &lt;alain.charroux@sap.com&gt;; JANOT, Nicolas &lt;nicolas.janot@sap.com&gt;</t>
  </si>
  <si>
    <t>APL 2105</t>
  </si>
  <si>
    <t>CTP/WS ticket yet to be created</t>
  </si>
  <si>
    <t>I830957</t>
  </si>
  <si>
    <t>Stein Cechin, Joao &lt;joao.stein.cechin@sap.com&gt;</t>
  </si>
  <si>
    <t>[Docker] Digital Manufacturing Cloud Edge 2105</t>
  </si>
  <si>
    <t>https://jira.tools.sap/browse/CTPSAPPRODUCT-4585</t>
  </si>
  <si>
    <t>https://jira.tools.sap/browse/WEBSERVSAPPRODUCT-3537</t>
  </si>
  <si>
    <t>OS SP04 PL01</t>
  </si>
  <si>
    <t>SDK SP04 PL01</t>
  </si>
  <si>
    <t>Ji, Jesson &lt;jesson.ji@sap.com&gt;; Gupta, Ramesh &lt;ram.gupta@sap.com&gt;; Dabhole, Jaikishan &lt;jaikishan.dabhole@sap.com&gt;; Dong, Zhi-peng &lt;zhi-peng.dong@sap.com&gt;</t>
  </si>
  <si>
    <t>ASE SP04 PL01</t>
  </si>
  <si>
    <t>[Docker] Digital Manufacturing Cloud Edge 2108</t>
  </si>
  <si>
    <t>https://jira.tools.sap/browse/WEBSERVSAPPRODUCT-3538</t>
  </si>
  <si>
    <t>VE Structure Manager 1.0 SP09</t>
  </si>
  <si>
    <t>SAP 3D Visual Enterprise View 9.0 FP12</t>
  </si>
  <si>
    <t>Raksha is the Dedicated Analyst</t>
  </si>
  <si>
    <t>SAP 3D Visual Enterprise Gen 9.0 FP12</t>
  </si>
  <si>
    <t>https://sapjira.wdf.sap.corp/browse/CTPSAPPRODUCT-4493</t>
  </si>
  <si>
    <t>https://sapjira.wdf.sap.corp/browse/WEBSERVSAPPRODUCT-3472</t>
  </si>
  <si>
    <t>Export Scan required | Clearance e-mail sent to Dev</t>
  </si>
  <si>
    <t>SAP 3D Visual Enterprise Auth 9.0 FP12</t>
  </si>
  <si>
    <t>https://sapjira.wdf.sap.corp/browse/CTPSAPPRODUCT-4571</t>
  </si>
  <si>
    <t>OS SP03 PL11</t>
  </si>
  <si>
    <t>SDK SP03 PL11</t>
  </si>
  <si>
    <t>https://jira.tools.sap/browse/CTPSAPPRODUCT-4596</t>
  </si>
  <si>
    <t>https://jira.tools.sap/browse/WEBSERVSAPPRODUCT-3548</t>
  </si>
  <si>
    <t>ASE SP03 PL11</t>
  </si>
  <si>
    <t>https://sapjira.wdf.sap.corp/browse/CTPSAPPRODUCT-4503</t>
  </si>
  <si>
    <t>Dev wants to get this scanned as it is has yearly release cycle</t>
  </si>
  <si>
    <t>Yu, Terry &lt;terry.yu@sap.com&gt;</t>
  </si>
  <si>
    <t>B1 10.0 FP 2111</t>
  </si>
  <si>
    <t>Suva</t>
  </si>
  <si>
    <t>https://jira.tools.sap/browse/CTPSAPPRODUCT-4592</t>
  </si>
  <si>
    <t>https://jira.tools.sap/browse/WEBSERVSAPPRODUCT-3544</t>
  </si>
  <si>
    <t>D071255</t>
  </si>
  <si>
    <t>Nayyar, Nishant &lt;n.nayyar@sap.com&gt;</t>
  </si>
  <si>
    <t>Transportation Resource Planning 5.0</t>
  </si>
  <si>
    <t>Gimbel, Alexander &lt;alexander.gimbel@sap.com&gt;</t>
  </si>
  <si>
    <t>SAP Secure Login Client 3.0</t>
  </si>
  <si>
    <t>Singh, Arun Kumar &lt;arun.kumar.singh@sap.com&gt;</t>
  </si>
  <si>
    <t>Document Management GA T12-2021</t>
  </si>
  <si>
    <t>https://jira.tools.sap/browse/CTPSAPPRODUCT-4598</t>
  </si>
  <si>
    <t>https://jira.tools.sap/browse/WEBSERVSAPPRODUCT-3550</t>
  </si>
  <si>
    <t>Ranadive, Saurabh &lt;saurabh.ranadive@sap.com&gt;; Mattam, John &lt;john.mattam@sap.com&gt;</t>
  </si>
  <si>
    <t>SAP Commerce CRM Integration 2102</t>
  </si>
  <si>
    <t>https://jira.tools.sap/browse/CTPSAPPRODUCT-4611</t>
  </si>
  <si>
    <t>https://jira.tools.sap/browse/WEBSERVSAPPRODUCT-3562</t>
  </si>
  <si>
    <t>Bick, Katherina &lt;katherina.bick@sap.com&gt;; Fischer, Ilja &lt;ilja.fischer@sap.com&gt;</t>
  </si>
  <si>
    <t>S4CE_2202_Q1/2022</t>
  </si>
  <si>
    <t>Weyer, Jens &lt;jens.weyer@sap.com&gt;, Ziethe, Livius &lt;livius.ziethe@sap.com&gt;</t>
  </si>
  <si>
    <t>Standard audit file for tax for PL, FP10</t>
  </si>
  <si>
    <t>Vetov, Vladimir &lt;vladimir.vetov@sap.com&gt;</t>
  </si>
  <si>
    <t>Edge Lifecycle Management 1.6</t>
  </si>
  <si>
    <t>AI libraries and SDKs 2201</t>
  </si>
  <si>
    <t>https://sapjira.wdf.sap.corp/browse/CTPSAPPRODUCT-4559</t>
  </si>
  <si>
    <t>https://sapjira.wdf.sap.corp/browse/WEBSERVSAPPRODUCT-3523</t>
  </si>
  <si>
    <t xml:space="preserve">Export Scan required - Chaitanya </t>
  </si>
  <si>
    <t>Oliveira, Marco &lt;marco.oliveira@sap.com&gt;, L, Venkatraman &lt;venkatraman.l@sap.com&gt;</t>
  </si>
  <si>
    <t>Wang, Chunlin &lt;chunlin.wang@sap.com&gt;; Li, Hay &lt;hay.li@sap.com&gt;</t>
  </si>
  <si>
    <t>RCS CSL 2.3 NAO 2202</t>
  </si>
  <si>
    <t>Wang, Jerry &lt;jerry.wang01@sap.com&gt;; Zhang, Mimi &lt;mimi.zhang01@sap.com&gt;</t>
  </si>
  <si>
    <t>RCS CSL 2.3 O2C 2202</t>
  </si>
  <si>
    <t>Sheng, Gary &lt;gary.sheng@sap.com&gt;; joseph.staline@sap.com &lt;joseph.staline@sap.com&gt;</t>
  </si>
  <si>
    <t>RCS CSL 2.3 L2A 2202</t>
  </si>
  <si>
    <t>Kirchev, Lazar &lt;l.kirchev@sap.com&gt;</t>
  </si>
  <si>
    <t>CP Neo Release 2201a</t>
  </si>
  <si>
    <t>SL Toolset 1.0 SPS 34</t>
  </si>
  <si>
    <t>https://jira.tools.sap/browse/CTPSAPPRODUCT-4629</t>
  </si>
  <si>
    <t>https://jira.tools.sap/browse/WEBSERVSAPPRODUCT-3581</t>
  </si>
  <si>
    <t>Travel Accelerator 2202</t>
  </si>
  <si>
    <t>https://sapjira.wdf.sap.corp/browse/CTPSAPPRODUCT-4409</t>
  </si>
  <si>
    <t>Still working on this as of Dec 23; will look into it further in the year 2022</t>
  </si>
  <si>
    <t>Financial Services Accelerator 2202</t>
  </si>
  <si>
    <t>telco and utilities accelerator 2202</t>
  </si>
  <si>
    <t xml:space="preserve">This is marked as P1 as S4 HANA is our flagship product and needs higher priority | Shweta is the dedicated Analyst </t>
  </si>
  <si>
    <t>Ranadive, Saurabh &lt;saurabh.ranadive@sap.com&gt; , Chinnathampi, Kavitha &lt;kavitha.chinnathampi@sap.com&gt;</t>
  </si>
  <si>
    <t>SAP Commerce CRM Integration 2108</t>
  </si>
  <si>
    <t>Beykirch, Martin &lt;martin.beykirch@sap.com&gt;</t>
  </si>
  <si>
    <t>MES 15.5 FP1</t>
  </si>
  <si>
    <t>This is a continuous P1 scan so count this as one for KPI | Export Scan required - Siva</t>
  </si>
  <si>
    <t>Liyakathali, Suhair &lt;suhair.liyakathali@sap.com&gt;; Mondal, Debdutt &lt;debdutt.mondal@sap.com&gt;</t>
  </si>
  <si>
    <t>[Docker] Digital Manufacturing Cloud Edge 2202</t>
  </si>
  <si>
    <t>BAR, Pascal &lt;pascal.bar@sap.com&gt;; LECOT, Anthony &lt;anthony.lecot@sap.com&gt;</t>
  </si>
  <si>
    <t>SAP Convergent Charging 2021_FPS1</t>
  </si>
  <si>
    <t>Beck, Andrew (external - Partner) &lt;andrew.beck@sap.com&gt;</t>
  </si>
  <si>
    <t>SAP PQM OP 2021 FP1</t>
  </si>
  <si>
    <t>https://sapjira.wdf.sap.corp/browse/CTPSAPPRODUCT-4502</t>
  </si>
  <si>
    <t>Bick, Katherina &lt;katherina.bick@sap.com&gt; ; Ahlert, Dirk &lt;dirk.ahlert@sap.com&gt;</t>
  </si>
  <si>
    <t>S4OP_2021_FPS1</t>
  </si>
  <si>
    <t>SAP CP SDK for service development NG (Java) 2202</t>
  </si>
  <si>
    <t>SAP CP SDK for service development (Node) 2112a</t>
  </si>
  <si>
    <t>https://sapjira.wdf.sap.corp/browse/CTPSAPPRODUCT-4485</t>
  </si>
  <si>
    <t>https://sapjira.wdf.sap.corp/browse/WEBSERVSAPPRODUCT-3462</t>
  </si>
  <si>
    <t>Export Scan required</t>
  </si>
  <si>
    <t>Bhatnagar, Sangeeta &lt;sangeeta.bhatnagar@sap.com&gt;; Kottapalli, Dheerasameer &lt;dheerasameer.kottapalli@sap.com&gt;</t>
  </si>
  <si>
    <t>Project API 1.7</t>
  </si>
  <si>
    <t>S/4 based Utilities Solutions for Germany–2102 SP4</t>
  </si>
  <si>
    <t>Yonchev, Tsonyo &lt;tsonyo.yonchev@sap.com&gt;; Hoke, Benjamin &lt;benjamin.hoke@sap.com&gt;</t>
  </si>
  <si>
    <t>SAP Landscape Management Cloud 1.13</t>
  </si>
  <si>
    <t>WO Mobile App 1.0</t>
  </si>
  <si>
    <t>Loeb, Sebastian &lt;sebastian.loeb01@sap.com&gt;; Riegel, Steven &lt;steven.riegel@sap.com&gt;</t>
  </si>
  <si>
    <t>SDD Mobile App iOS 1.0</t>
  </si>
  <si>
    <t>Umakantha, Harshitha &lt;h.umakantha@sap.com&gt;;  Bhat, Vanita &lt;vanita.bhat@sap.com&gt;; Sarkar, Abanindra Nath &lt;abanindra.nath.sarkar@sap.com&gt;</t>
  </si>
  <si>
    <t>SAC iOS 2022.04</t>
  </si>
  <si>
    <t>15.03.2022</t>
  </si>
  <si>
    <t>Schmidt, Marcus &lt;marcus.schmidt@sap.com&gt;; Kaminski, Felix &lt;felix.kaminski@sap.com&gt;; Weiskircher, Stephanie &lt;stephanie.weiskircher@sap.com&gt;</t>
  </si>
  <si>
    <t>Prodigis</t>
  </si>
  <si>
    <t>Project API 1.8</t>
  </si>
  <si>
    <t>17.03.2022</t>
  </si>
  <si>
    <t>https://jira.tools.sap/browse/CTPSAPPRODUCT-4608</t>
  </si>
  <si>
    <t>https://jira.tools.sap/browse/WEBSERVSAPPRODUCT-3560</t>
  </si>
  <si>
    <t>Gschloessl, Christian &lt;christian.gschloessl@sap.com&gt;</t>
  </si>
  <si>
    <t>ACS1.5 SP00</t>
  </si>
  <si>
    <t>https://jira.tools.sap/browse/CTPSAPPRODUCT-4603</t>
  </si>
  <si>
    <t>https://jira.tools.sap/browse/WEBSERVSAPPRODUCT-3555</t>
  </si>
  <si>
    <t>SAP MDK TOOLS 1.2</t>
  </si>
  <si>
    <t>Majumder, Prosenjit &lt;prosenjit.majumder@sap.com&gt;; Singh, Runal &lt;runal.singh@sap.com&gt;; Ilahi, Fazal &lt;fazal.ilahi@sap.com&gt;; Ram, Deepak &lt;d.ram@sap.com&gt;</t>
  </si>
  <si>
    <t>304015734_SCB_SFSF_Extn_Payroll</t>
  </si>
  <si>
    <t>B1 10.0 FP 2202</t>
  </si>
  <si>
    <t>Bertrand, Philippe &lt;philippe.bertrand@sap.com&gt;</t>
  </si>
  <si>
    <t>HANA Cloud CE 2022.04 (QRC 01/2022)</t>
  </si>
  <si>
    <t>Umakantha, Harshitha &lt;h.umakantha@sap.com&gt;; Bhat, Vanita &lt;vanita.bhat@sap.com&gt;;</t>
  </si>
  <si>
    <t>SAC Android 2022.05</t>
  </si>
  <si>
    <t>SAC iOS 2022.05</t>
  </si>
  <si>
    <t>SAP Customer Checkout 2.0 FP13</t>
  </si>
  <si>
    <t>SAPUI5 2203 (1.100)</t>
  </si>
  <si>
    <t>Nenavath, Tejashri &lt;tejashri.nenavath@sap.com&gt;; Singh, Arun Kumar &lt;arun.kumar.singh@sap.com&gt;</t>
  </si>
  <si>
    <t>Document Management GA T12-2022</t>
  </si>
  <si>
    <t>Project API 1.9</t>
  </si>
  <si>
    <t>Liang, Ruby &lt;ruby.liang@sap.com&gt;; Li, Xiongjun &lt;xiongjun.li01@sap.com&gt;</t>
  </si>
  <si>
    <t>ByD2202</t>
  </si>
  <si>
    <t>https://sapjira.wdf.sap.corp/browse/CTPSAPPRODUCT-4352</t>
  </si>
  <si>
    <t>The scan is P1 due to previous version being RTC passed.</t>
  </si>
  <si>
    <t>Siffrin-Stein, Nicole &lt;nicole.siffrin-stein@sap.com&gt;</t>
  </si>
  <si>
    <t>SAP Corporate Serialization 1.0 FP01 UI</t>
  </si>
  <si>
    <t>SAC iOS 2022.06</t>
  </si>
  <si>
    <t>SAP CP SDK for service development (Node) 2112a 2203</t>
  </si>
  <si>
    <t>https://jira.tools.sap/browse/CTPSAPPRODUCT-4625</t>
  </si>
  <si>
    <t>https://jira.tools.sap/browse/WEBSERVSAPPRODUCT-3577</t>
  </si>
  <si>
    <t>OData CSDL Modeler 1.0</t>
  </si>
  <si>
    <t>https://sapjira.wdf.sap.corp/browse/CTPSAPPRODUCT-4562</t>
  </si>
  <si>
    <t>TTS |RTC Passed due to resource shortage</t>
  </si>
  <si>
    <t>Song, Xiao-fei &lt;xiao-fei.song@sap.com&gt;</t>
  </si>
  <si>
    <t>VSCODE EXTENSION FOR MBG 1.0 SP13</t>
  </si>
  <si>
    <t>AI libraries and SDKs MDG 22a - 2203b</t>
  </si>
  <si>
    <t>Dominic Kunnappally, Joseph &lt;joseph.dominic.kunnappally@sap.com&gt;; Ye, Xin &lt;xin.ye@sap.com&gt;; Zhou, Watson &lt;watson.zhou@sap.com&gt;</t>
  </si>
  <si>
    <t>SAP Work Zone Mobile 2203</t>
  </si>
  <si>
    <t>https://jira.tools.sap/browse/CTPSAPPRODUCT-4583</t>
  </si>
  <si>
    <t>https://jira.tools.sap/browse/WEBSERVSAPPRODUCT-3536</t>
  </si>
  <si>
    <t>Export Scan required - Siva | CTP/WS yet to be assigned</t>
  </si>
  <si>
    <t>VSCode Extension 1.0 SP23</t>
  </si>
  <si>
    <t>Jason</t>
  </si>
  <si>
    <t> I552221</t>
  </si>
  <si>
    <t>SAC iOS 2022.07</t>
  </si>
  <si>
    <t>SAP GUI FOR JAVA 7.80</t>
  </si>
  <si>
    <t>https://jira.tools.sap/browse/CTPSAPPRODUCT-4631</t>
  </si>
  <si>
    <t>https://jira.tools.sap/browse/WEBSERVSAPPRODUCT-3583</t>
  </si>
  <si>
    <t>SDK SP04 PL02</t>
  </si>
  <si>
    <t>OS SP04 PL02</t>
  </si>
  <si>
    <t>Ji, Jesson &lt;jesson.ji@sap.com&gt;</t>
  </si>
  <si>
    <t>SRS SP04 PL02</t>
  </si>
  <si>
    <t>https://sapjira.wdf.sap.corp/browse/CTPSAPPRODUCT-4500</t>
  </si>
  <si>
    <t>ASE SP04 PL02</t>
  </si>
  <si>
    <t>https://sapjira.wdf.sap.corp/browse/CTPSAPPRODUCT-4501</t>
  </si>
  <si>
    <t>Eskov, Valentin (external - Project) &lt;valentin.eskov@sap.com&gt;; Pritzkau, Eugen &lt;eugen.pritzkau@sap.com&gt;; Al-Hujaj, Omar-Alexander &lt;omar-alexander.al-hujaj@sap.com&gt;</t>
  </si>
  <si>
    <t>ETD 2.0 SCV Core DU SP05 On-Premise (04.2022)</t>
  </si>
  <si>
    <t>Project API 1.10</t>
  </si>
  <si>
    <t>Sharan, Bhanu Pratap &lt;bhanu.pratap.sharan@sap.com&gt;; Burre, Oliver &lt;oliver.burre@sap.com&gt;</t>
  </si>
  <si>
    <t>SAP Intelligent RPA 2204</t>
  </si>
  <si>
    <t>Bhatnagar, Sangeeta &lt;sangeeta.bhatnagar@sap.com&gt;; Wang, Qiu Shi &lt;qiu.shi.wang@sap.com&gt;</t>
  </si>
  <si>
    <t>Client 6.2</t>
  </si>
  <si>
    <t> I556456</t>
  </si>
  <si>
    <t>AI libraries and SDKs MDG 22a - 2204a</t>
  </si>
  <si>
    <t>https://sapjira.wdf.sap.corp/browse/CTPSAPPRODUCT-4564</t>
  </si>
  <si>
    <t>SAPUI5 2204 (1.101)</t>
  </si>
  <si>
    <t>Knaup, Oliver &lt;oliver.knaup@sap.com&gt;; Huy, Patrick &lt;patrick.huy@sap.com&gt;</t>
  </si>
  <si>
    <t>SAP Translation Hub 2205</t>
  </si>
  <si>
    <t>https://sapjira.wdf.sap.corp/browse/CTPSAPPRODUCT-4488</t>
  </si>
  <si>
    <t>https://sapjira.wdf.sap.corp/browse/WEBSERVSAPPRODUCT-3468</t>
  </si>
  <si>
    <t>SAC iOS 2022.08</t>
  </si>
  <si>
    <t>Singh, Agya Pal &lt;agya.pal.singh@sap.com&gt; , Kejriwal, Saurabh &lt;saurabh.kejriwal01@sap.com&gt;</t>
  </si>
  <si>
    <t>304316119_Choose_AS_Carbon_Offset</t>
  </si>
  <si>
    <t>SAP CP SDK for service development NG (Java) 2204</t>
  </si>
  <si>
    <t>SAP CP SDK for service development (Node) 2112a 2204</t>
  </si>
  <si>
    <t>https://sapjira.wdf.sap.corp/browse/CTPSAPPRODUCT-1090</t>
  </si>
  <si>
    <t>Assigned to Raksha on 1 feb 2021</t>
  </si>
  <si>
    <t>CDS Graphical Modeler for VSCODE 2204</t>
  </si>
  <si>
    <t>https://jira.tools.sap/browse/CTPSAPPRODUCT-4634</t>
  </si>
  <si>
    <t>https://jira.tools.sap/browse/WEBSERVSAPPRODUCT-3586</t>
  </si>
  <si>
    <t>Bode, Achim &lt;achim.bode@sap.com&gt;</t>
  </si>
  <si>
    <t>SAP Cloud Appliance Library 4.7</t>
  </si>
  <si>
    <t xml:space="preserve">Lotterer, Sherry &lt;sherry.lotterer@sap.com&gt;; Simonson, Randy &lt;randy.simonson@sap.com&gt;; Levan, Mark &lt;mark.levan@sap.com&gt;; </t>
  </si>
  <si>
    <t>SAP Data Quality Management SDK 4.3 SP00</t>
  </si>
  <si>
    <t>https://sapjira.wdf.sap.corp/browse/CTPSAPPRODUCT-4580</t>
  </si>
  <si>
    <t>RTC Passed due to resource shortage</t>
  </si>
  <si>
    <t>Lotterer, Sherry &lt;sherry.lotterer@sap.com&gt;; Gelle, Sreenivasulu &lt;sreenivasulu.gelle@sap.com&gt;; Simonson, Randy &lt;randy.simonson@sap.com&gt;; Levan, Mark &lt;mark.levan@sap.com&gt;; Ho, XuanLoan &lt;xuanloan.ho@sap.com&gt;</t>
  </si>
  <si>
    <t>SAP Data Services 4.3 SP00</t>
  </si>
  <si>
    <t>https://sapjira.wdf.sap.corp/browse/CTPSAPPRODUCT-4540</t>
  </si>
  <si>
    <t>SAC iOS 2022.09</t>
  </si>
  <si>
    <t>SAP Landscape Management 3.0 SP23</t>
  </si>
  <si>
    <t>IBP 2205</t>
  </si>
  <si>
    <t>https://sapjira.wdf.sap.corp/browse/CTPSAPPRODUCT-4558</t>
  </si>
  <si>
    <t>Arora, Yadav Kumar &lt;yadav.kumar.arora@sap.com&gt;; Dubbrow, Patrick &lt;patrick.dubbrow@sap.com&gt;</t>
  </si>
  <si>
    <t>ABAP Platform Cloud 2205 (indirect)</t>
  </si>
  <si>
    <t>AI libraries and SDKs MDG 22a - 2204b</t>
  </si>
  <si>
    <t>L, Venkatraman &lt;venkatraman.l@sap.com&gt;</t>
  </si>
  <si>
    <t>Project API 1.11</t>
  </si>
  <si>
    <t>Narayana Murthy, Ramya &lt;ramya.narayana.murthy@sap.com&gt; , Dhaka, Himanshu &lt;himanshu.dhaka@sap.com&gt;</t>
  </si>
  <si>
    <t>Cloud for Customer 2205 (BYD_EXCEL_ADDIN - SHC-BYD_EXCEL_ADDIN)</t>
  </si>
  <si>
    <t>https://sapjira.wdf.sap.corp/browse/CTPSAPPRODUCT-4530</t>
  </si>
  <si>
    <t>https://sapjira.wdf.sap.corp/browse/WEBSERVSAPPRODUCT-3494</t>
  </si>
  <si>
    <t>Export Scan required - Chaitanya. Need to be assigned to Shivani after training.</t>
  </si>
  <si>
    <t>Cloud for Customer 2205 (SAP_SOLUTIONS_ONDEMAND_STUDIO)</t>
  </si>
  <si>
    <t>https://jira.tools.sap/browse/CTPSAPPRODUCT-4616</t>
  </si>
  <si>
    <t>https://jira.tools.sap/browse/WEBSERVSAPPRODUCT-3567</t>
  </si>
  <si>
    <t>Blackduck cannot be integrated hence proceeded with protex scan</t>
  </si>
  <si>
    <t>Murin, Radovan &lt;radovan.murin@sap.com&gt;; Martinez, Juan &lt;juan.martinez03@sap.com&gt;</t>
  </si>
  <si>
    <t>Task Center Mobile Android 1.0</t>
  </si>
  <si>
    <t>https://jira.tools.sap/browse/CTPSAPPRODUCT-4606</t>
  </si>
  <si>
    <t>https://jira.tools.sap/browse/WEBSERVSAPPRODUCT-3558</t>
  </si>
  <si>
    <t>Paprika, Klaudia &lt;klaudia.paprika@sap.com&gt;,Roncsak, Tamas&lt;tamas.roncsak@sap.com&gt;</t>
  </si>
  <si>
    <t>SAP Ariba Intelligent Buying (IB) Android GA</t>
  </si>
  <si>
    <t>S/4 based Utilities Solutions for Germany–2102 SP5</t>
  </si>
  <si>
    <t>SAP Commerce Integrations Extension Pack 2205</t>
  </si>
  <si>
    <t>telco and utilities accelerator 2205</t>
  </si>
  <si>
    <t>SAP Commerce (Cloud) 2205</t>
  </si>
  <si>
    <t>AI libraries and SDKs MDG 22a - 2205a</t>
  </si>
  <si>
    <t>SAPUI5 2205 (1.102)</t>
  </si>
  <si>
    <t>Meilan, Saba &lt;saba.meilan@sap.com&gt;; Ulbrich, Norman &lt;norman.ulbrich@sap.com&gt;</t>
  </si>
  <si>
    <t>SAP Mobile Start App 1.0 Android</t>
  </si>
  <si>
    <t>https://sapjira.wdf.sap.corp/browse/CTPSAPPRODUCT-4575</t>
  </si>
  <si>
    <t>https://sapjira.wdf.sap.corp/browse/WEBSERVSAPPRODUCT-3535</t>
  </si>
  <si>
    <t>Export Scan required - Chaitanya | Changed RTC from 22/2/22 to 22/3/22</t>
  </si>
  <si>
    <t>WO Mobile App 1.1</t>
  </si>
  <si>
    <t>SAP Mobile Start App 1.3 iOS</t>
  </si>
  <si>
    <t>https://sapjira.wdf.sap.corp/browse/CTPSAPPRODUCT-4549</t>
  </si>
  <si>
    <t>Jobava, Gurami &lt;gurami.jobava@sap.com&gt; , Pletanek, Jiri &lt;jiri.pletanek@sap.com&gt; , Choksi, Shruti &lt;shruti.choksi@sap.com&gt;,  Chaushev, Ivan &lt;ivan.chaushev@sap.com&gt;</t>
  </si>
  <si>
    <t>Task Center Mobile iOS 1.1</t>
  </si>
  <si>
    <t>This is a adhoc one time request</t>
  </si>
  <si>
    <t>Harinarayana, Ashok &lt;ashok.harinarayana@sap.com&gt; , Chiploonkar M, Sudeeksha &lt;sudeeksha.chiploonkar.m@sap.com&gt; , Gor, Pinak (external - Project) &lt;pinak.gor@sap.com&gt;</t>
  </si>
  <si>
    <t>SAP Ariba Procurement Mobile App 3.0 for iOS 2205</t>
  </si>
  <si>
    <t>SAP Ariba Procurement Mobile App 3.0  for And 2205</t>
  </si>
  <si>
    <t>SBN Supplier Mobile 7.2 (2205) iOS</t>
  </si>
  <si>
    <t>SBN Supplier Mobile 7.2 (2205) Android</t>
  </si>
  <si>
    <t>[Docker] Digital Manufacturing Cloud Edge 2205</t>
  </si>
  <si>
    <t>Digital Manufacturing Cloud Edge 2205</t>
  </si>
  <si>
    <t>Blackduck will be configured in first week of September</t>
  </si>
  <si>
    <t>Cloud for Customer 2205</t>
  </si>
  <si>
    <t>SAP Cloud Appliance Library 4.8</t>
  </si>
  <si>
    <t>https://sapjira.wdf.sap.corp/browse/CTPSAPPRODUCT-4577</t>
  </si>
  <si>
    <t>RTC Changed from 1/2/22 to 23/3/22</t>
  </si>
  <si>
    <t>EXTERNAL MASHUP 1.0</t>
  </si>
  <si>
    <t>GENERIC HANDLERS 1.0</t>
  </si>
  <si>
    <t>SL Toolset 1.0 SPS 35</t>
  </si>
  <si>
    <t>https://sapjira.wdf.sap.corp/browse/CTPSAPPRODUCT-4541</t>
  </si>
  <si>
    <t>https://sapjira.wdf.sap.corp/browse/WEBSERVSAPPRODUCT-3501</t>
  </si>
  <si>
    <t>SAP Convergent Charging 2021_FPS2</t>
  </si>
  <si>
    <t>Bick, Katherina &lt;katherina.bick@sap.com&gt;</t>
  </si>
  <si>
    <t>S4OP_2021_FPS2</t>
  </si>
  <si>
    <t>SAP Information Steward 4.3 SP00</t>
  </si>
  <si>
    <t>https://sapjira.wdf.sap.corp/browse/CTPSAPPRODUCT-4528</t>
  </si>
  <si>
    <t>SAC iOS 2022.10</t>
  </si>
  <si>
    <t>Blackduck project details missing</t>
  </si>
  <si>
    <t>SAP CP SDK for service development NG (Java) 2205</t>
  </si>
  <si>
    <t>SAP CP SDK for service development (Node) 2112a 2205</t>
  </si>
  <si>
    <t>https://sapjira.wdf.sap.corp/browse/CTPSAPPRODUCT-4513</t>
  </si>
  <si>
    <t>https://sapjira.wdf.sap.corp/browse/WEBSERVSAPPRODUCT-3484</t>
  </si>
  <si>
    <t>AI libraries and SDKs MDG 22a - 2205b</t>
  </si>
  <si>
    <t>Sivakumar, Kavitha &lt;kavitha.sivakumar@sap.com&gt; , Kovalov, Artem &lt;artem.kovalov@sap.com&gt; , Kuhr, Matthias &lt;matthias.kuhr@sap.com&gt;</t>
  </si>
  <si>
    <t>SAP Cloud SDK 3.0 2022-CW22</t>
  </si>
  <si>
    <t>SAC iOS 2022.11</t>
  </si>
  <si>
    <t>Project API 1.12</t>
  </si>
  <si>
    <t>Create ticket on ServiceNow | Continous Scan until March 31st, 2021/ Docker Component Assign to Ravi/Surbhi</t>
  </si>
  <si>
    <t>NetWeaver 7.50 SP24</t>
  </si>
  <si>
    <t>https://sapjira.wdf.sap.corp/browse/CTPSAPPRODUCT-4507</t>
  </si>
  <si>
    <t>https://sapjira.wdf.sap.corp/browse/WEBSERVSAPPRODUCT-3478</t>
  </si>
  <si>
    <t>Chaudhary, Kartik &lt;kartik.chaudhary@sap.com&gt; , Balasubramanyam, Pradeep Kumar &lt;p.balasubramanyam@sap.com&gt;</t>
  </si>
  <si>
    <t>304158232_Goodyear_APAC</t>
  </si>
  <si>
    <t>CDS Graphical Modeler for VSCODE 2206</t>
  </si>
  <si>
    <t>FRUN 3.0 FP03</t>
  </si>
  <si>
    <t>Ram, Deepak &lt;d.ram@sap.com&gt; , Kumar, Vishal &lt;vishal.kumar04@sap.com&gt;</t>
  </si>
  <si>
    <t>303965928_Shell_FUAG_17</t>
  </si>
  <si>
    <t>https://sapjira.wdf.sap.corp/browse/CTPSAPPRODUCT-4581</t>
  </si>
  <si>
    <t>Bhatnagar, Sangeeta &lt;sangeeta.bhatnagar@sap.com&gt;; Suuraho, Juha &lt;juha.suuraho@sap.com&gt;</t>
  </si>
  <si>
    <t>AppGyver Preview &amp; Legend  4.5</t>
  </si>
  <si>
    <t>https://jira.tools.sap/browse/CTPSAPPRODUCT-4633</t>
  </si>
  <si>
    <t>https://jira.tools.sap/browse/WEBSERVSAPPRODUCT-3585</t>
  </si>
  <si>
    <t>Sethi, Raman &lt;ra.sethi@sap.com&gt;</t>
  </si>
  <si>
    <t>BTP SDK for ADR 5_0 SP00</t>
  </si>
  <si>
    <t>https://jira.tools.sap/browse/CTPSAPPRODUCT-4589</t>
  </si>
  <si>
    <t>Dong, Zhi-peng (zhi-peng.dong@sap.com)</t>
  </si>
  <si>
    <t>ASE SP03 PL12</t>
  </si>
  <si>
    <t>SRS SP03 PL12</t>
  </si>
  <si>
    <t>AI libraries and SDKs MDG 22a - 2206a</t>
  </si>
  <si>
    <t>SAPUI5 2206 (1.103)</t>
  </si>
  <si>
    <t>https://sapjira.wdf.sap.corp/browse/CTPSAPPRODUCT-4576</t>
  </si>
  <si>
    <t>Assign tickets</t>
  </si>
  <si>
    <t>Liu, Feng &lt;feng.liu01@sap.com&gt; , Yadav, Bharati &lt;bharati.yadav@sap.com&gt;</t>
  </si>
  <si>
    <t>SDK SP03 PL12</t>
  </si>
  <si>
    <t>https://sapjira.wdf.sap.corp/browse/CTPSAPPRODUCT-4446</t>
  </si>
  <si>
    <t>OS SP03 PL12</t>
  </si>
  <si>
    <t>https://jira.tools.sap/browse/FOSSSCANS-93</t>
  </si>
  <si>
    <t>SAP Ariba Procurement Mobile App 3.0 for iOS 2206</t>
  </si>
  <si>
    <t>SAP Ariba Procurement Mobile App 3.0  for And 2206</t>
  </si>
  <si>
    <t>CP SDK for iOS 7_1</t>
  </si>
  <si>
    <t>SAC iOS 2022.12</t>
  </si>
  <si>
    <t>Frenken, Tom &lt;tom.frenken@sap.com&gt;</t>
  </si>
  <si>
    <t>SAP CLOUD SDK – JS 2.0 2022-CW22</t>
  </si>
  <si>
    <t>https://jira.tools.sap/browse/CTPSAPPRODUCT-4591</t>
  </si>
  <si>
    <t>https://jira.tools.sap/browse/WEBSERVSAPPRODUCT-3543</t>
  </si>
  <si>
    <t>SAP Cloud Appliance Library 4.9</t>
  </si>
  <si>
    <t>Amit, Mishra &lt;mishra.amit@sap.com&gt;</t>
  </si>
  <si>
    <t>CARAB 5.0 FPS03 - June 2022</t>
  </si>
  <si>
    <t>External Mashup 1.1</t>
  </si>
  <si>
    <t>https://sapjira.wdf.sap.corp/browse/CTPSAPPRODUCT-4506</t>
  </si>
  <si>
    <t>Venugopalan, Dinesh &lt;dinesh.venugopalan@sap.com&gt; , DL SAP Enable Now Security &lt;DL_5D2334344AD79A027FED7881@global.corp.sap&gt;</t>
  </si>
  <si>
    <t>SAP Enable Now FP 2206 (OP, oOEM, OD)</t>
  </si>
  <si>
    <t>https://jira.tools.sap/browse/CTPSAPPRODUCT-4624</t>
  </si>
  <si>
    <t>https://jira.tools.sap/browse/WEBSERVSAPPRODUCT-3576</t>
  </si>
  <si>
    <t>Slipstream Engine (Delivered with SP15)</t>
  </si>
  <si>
    <t>Dev in SP15 for SAP Screen Personas 3.0</t>
  </si>
  <si>
    <t>Awaiting Dev info</t>
  </si>
  <si>
    <t>SAC iOS 2022.13</t>
  </si>
  <si>
    <t>SAP CP SDK for service development NG (Java) 2206</t>
  </si>
  <si>
    <t>https://jira.tools.sap/browse/CTPSAPPRODUCT-4626</t>
  </si>
  <si>
    <t>https://jira.tools.sap/browse/WEBSERVSAPPRODUCT-3578</t>
  </si>
  <si>
    <t>Export scan assigned to Prashant</t>
  </si>
  <si>
    <t>SAP CP SDK for service development (Node) 2112a 2206</t>
  </si>
  <si>
    <t>https://sapjira.wdf.sap.corp/browse/CTPSAPPRODUCT-4573</t>
  </si>
  <si>
    <t>https://sapjira.wdf.sap.corp/browse/WEBSERVSAPPRODUCT-3533</t>
  </si>
  <si>
    <t>AI libraries and SDKs MDG 22a - 2206b</t>
  </si>
  <si>
    <t>https://jira.tools.sap/browse/CTPSAPPRODUCT-4618</t>
  </si>
  <si>
    <t>https://jira.tools.sap/browse/WEBSERVSAPPRODUCT-3569</t>
  </si>
  <si>
    <t>CP Neo Release 2206a</t>
  </si>
  <si>
    <t>SAP Intelligent RPA 2206</t>
  </si>
  <si>
    <t>Project API 1.13</t>
  </si>
  <si>
    <t>Zhang, Mimi &lt;mimi.zhang01@sap.com&gt;</t>
  </si>
  <si>
    <t>RCS CSL 2.3 NAO 2202 FP01</t>
  </si>
  <si>
    <t>https://jira.tools.sap/browse/CTPSAPPRODUCT-4612</t>
  </si>
  <si>
    <t>https://jira.tools.sap/browse/WEBSERVSAPPRODUCT-3563</t>
  </si>
  <si>
    <t>CDS Graphical Modeler for VSCODE 2207</t>
  </si>
  <si>
    <t>AI libraries and SDKs MDG 22a - 2207a</t>
  </si>
  <si>
    <t>SAPUI5 2207 (1.104)</t>
  </si>
  <si>
    <t>Zan, Jason &lt;jason.zan@sap.com&gt; , Guan, Jijia &lt;jijia.guan@sap.com&gt; , Long, Gary &lt;gary.long@sap.com&gt;</t>
  </si>
  <si>
    <t>303208047_Trusco_MRO_Stocker_SCP_1</t>
  </si>
  <si>
    <t>SAP Ariba Procurement Mobile App 4.0 for iOS 2207</t>
  </si>
  <si>
    <t>SAP Ariba Procurement Mobile App 4.0  for And 2207</t>
  </si>
  <si>
    <t>SAC iOS 2022.14</t>
  </si>
  <si>
    <t>SAP Cloud Appliance Library 4.10</t>
  </si>
  <si>
    <t>ST-OST 200 SP10</t>
  </si>
  <si>
    <t>Loebel, Sandra &lt;sandra.loebel@sap.com&gt;; Link, Johannes &lt;johannes.link@sap.com&gt;; Wagner, Sven &lt;sven01.wagner@sap.com&gt;</t>
  </si>
  <si>
    <t>SAP Solution Manager 7.2 FP15</t>
  </si>
  <si>
    <t>SAP Mobile Start App 1.3 Android</t>
  </si>
  <si>
    <t>https://sapjira.wdf.sap.corp/browse/CTPSAPPRODUCT-4505</t>
  </si>
  <si>
    <t>SAC iOS 2022.15</t>
  </si>
  <si>
    <t>https://jira.tools.sap/browse/CTPSAPPRODUCT-4587</t>
  </si>
  <si>
    <t>SAP CP SDK for service development NG (Java) 2207</t>
  </si>
  <si>
    <t>https://jira.tools.sap/browse/CTPSAPPRODUCT-4627</t>
  </si>
  <si>
    <t>https://jira.tools.sap/browse/WEBSERVSAPPRODUCT-3579</t>
  </si>
  <si>
    <t>SAP CP SDK for service development (Node) 2112a 2207</t>
  </si>
  <si>
    <t>AI libraries and SDKs MDG 22a - 2207b</t>
  </si>
  <si>
    <t>FSDM 1.17 (FP)</t>
  </si>
  <si>
    <t>https://sapjira.wdf.sap.corp/browse/CTPSAPPRODUCT-4556</t>
  </si>
  <si>
    <t xml:space="preserve"> The ticket was changed from P2 to P1 as development team changed their RTC date from 20/12/2021 to 15/1/2022 to 28/1/22</t>
  </si>
  <si>
    <t>SAP MDK TOOLS 2208</t>
  </si>
  <si>
    <t>https://sapjira.wdf.sap.corp/browse/CTPSAPPRODUCT-4527</t>
  </si>
  <si>
    <t>https://sapjira.wdf.sap.corp/browse/WEBSERVSAPPRODUCT-3492</t>
  </si>
  <si>
    <t>Export Scan required - Chaitanya | RTC changed from 24 November to December</t>
  </si>
  <si>
    <t>Project API 2208</t>
  </si>
  <si>
    <t>Intelligent Buying Experience IBX 1.0</t>
  </si>
  <si>
    <t>https://sapjira.wdf.sap.corp/browse/CTPSAPPRODUCT-4563</t>
  </si>
  <si>
    <t>IBP 2208</t>
  </si>
  <si>
    <t>Guerra, Andre &lt;a.guerra@sap.com&gt; , Bach, Volker &lt;volker.bach@sap.com&gt;</t>
  </si>
  <si>
    <t>Stefan, Schmidt &lt;ste.schmidt@sap.com&gt;, Bina, Dev &lt;bina.dev@sapfioneer.com&gt;</t>
  </si>
  <si>
    <t>TRBK4HANA 1.0 FP05</t>
  </si>
  <si>
    <t>Boehrer, Christian &lt;christian.boehrer@sap.com&gt;, Hoerner, Christine &lt;christine.hoerner@sap.com&gt; , Bindal, Hitesh &lt;h.bindal@sap.com&gt; , Liang, Ruby &lt;ruby.liang@sap.com&gt;, Li, Xiongjun &lt;xiongjun.li01@sap.com&gt;, R, ARUN VIGNESH &lt;arun.vignesh.r@sap.com&gt;; Radhakrishnan, Aparna &lt;aparna.radhakrishnan@sap.com&gt;</t>
  </si>
  <si>
    <t>ByD2208</t>
  </si>
  <si>
    <t>https://jira.tools.sap/browse/CTPSAPPRODUCT-4590</t>
  </si>
  <si>
    <t>https://jira.tools.sap/browse/WEBSERVSAPPRODUCT-3542</t>
  </si>
  <si>
    <t>Export Scan required - Chaitanya | Tickets yet to be assigned</t>
  </si>
  <si>
    <t>Cloud for Customer 2208</t>
  </si>
  <si>
    <t>Shweta is the dedicated analyst , it’s a complete cloud delivery , so informed user to integrate blackduck</t>
  </si>
  <si>
    <t>SAC iOS 2022.16</t>
  </si>
  <si>
    <t>https://jira.tools.sap/browse/CTPSAPPRODUCT-4588</t>
  </si>
  <si>
    <t>Chowdhry, Sumit &lt;sumit.chowdhry@sap.com&gt; , Velagaleti, Sasi Kanth &lt;sasi.kanth.velagaleti@sap.com&gt;</t>
  </si>
  <si>
    <t>Cloud for Customer 2208(SAP_SOLUTIONS_ONDEMAND_STUDIO)</t>
  </si>
  <si>
    <t>https://jira.tools.sap/browse/CTPSAPPRODUCT-4607</t>
  </si>
  <si>
    <t>https://jira.tools.sap/browse/WEBSERVSAPPRODUCT-3559</t>
  </si>
  <si>
    <t>Sarupriya, Tanima &lt;tanima.sarupriya@sap.com&gt;</t>
  </si>
  <si>
    <t>304148330_SACO_CR07</t>
  </si>
  <si>
    <t>CDS Graphical Modeler for VSCODE 2208</t>
  </si>
  <si>
    <t>SAPUI5 2208 (1.105)</t>
  </si>
  <si>
    <t>S/4 based Utilities Solutions for Germany–2102 SP6</t>
  </si>
  <si>
    <t>SL Toolset 1.0 SPS 36</t>
  </si>
  <si>
    <t>https://jira.tools.sap/browse/CTPSAPPRODUCT-4622</t>
  </si>
  <si>
    <t>https://jira.tools.sap/browse/WEBSERVSAPPRODUCT-3573</t>
  </si>
  <si>
    <t>SAP Cloud Appliance Library 4.11</t>
  </si>
  <si>
    <t>telco and utilities accelerator 2208</t>
  </si>
  <si>
    <t>https://jira.tools.sap/browse/CTPSAPPRODUCT-4602</t>
  </si>
  <si>
    <t>https://jira.tools.sap/browse/WEBSERVSAPPRODUCT-3554</t>
  </si>
  <si>
    <t>Financial Services Accelerator 2208</t>
  </si>
  <si>
    <t>Travel Accelerator 2208</t>
  </si>
  <si>
    <t>https://sapjira.wdf.sap.corp/browse/CTPSAPPRODUCT-4570</t>
  </si>
  <si>
    <t>Commerce China Localization 2208</t>
  </si>
  <si>
    <t>AI libraries and SDKs MDG 22a - 2208a</t>
  </si>
  <si>
    <t>SBN Supplier Mobile 7.3 (2208) Android</t>
  </si>
  <si>
    <t>https://jira.tools.sap/browse/CTPSAPPRODUCT-4594</t>
  </si>
  <si>
    <t>https://jira.tools.sap/browse/WEBSERVSAPPRODUCT-3546</t>
  </si>
  <si>
    <t>SBN Supplier Mobile 7.3 (2208) iOS</t>
  </si>
  <si>
    <t>SAP Ariba Procurement Mobile App 4.0 for iOS 2208</t>
  </si>
  <si>
    <t>SAP Ariba Procurement Mobile App 4.0  for And 2208</t>
  </si>
  <si>
    <t>https://jira.tools.sap/browse/CTPSAPPRODUCT-4584</t>
  </si>
  <si>
    <t>Digital Manufacturing Cloud Edge 2208</t>
  </si>
  <si>
    <t>SAP S/4HANA MPM UTIL 2208</t>
  </si>
  <si>
    <t>Project API 2209</t>
  </si>
  <si>
    <t>Generic Handlers 2208</t>
  </si>
  <si>
    <t>Wehrle, Markus &lt;markus.wehrle@sap.com&gt;</t>
  </si>
  <si>
    <t>Unified Rendering</t>
  </si>
  <si>
    <t>https://sapjira.wdf.sap.corp/browse/CTPSAPPRODUCT-4574</t>
  </si>
  <si>
    <t>https://sapjira.wdf.sap.corp/browse/WEBSERVSAPPRODUCT-3534</t>
  </si>
  <si>
    <t>CP Neo Release 2208a</t>
  </si>
  <si>
    <t>SAP Ariba Shopping Android CA</t>
  </si>
  <si>
    <t>SAP Ariba Shopping iOS CA</t>
  </si>
  <si>
    <t>https://jira.tools.sap/browse/CTPSAPPRODUCT-4617</t>
  </si>
  <si>
    <t>https://jira.tools.sap/browse/WEBSERVSAPPRODUCT-3568</t>
  </si>
  <si>
    <t>VSCode Extension 1.0 SP24</t>
  </si>
  <si>
    <t>https://jira.tools.sap/browse/CTPSAPPRODUCT-4593</t>
  </si>
  <si>
    <t>https://jira.tools.sap/browse/WEBSERVSAPPRODUCT-3545</t>
  </si>
  <si>
    <t>CTP/WS yet to be assigned | Export Scan required - Siva</t>
  </si>
  <si>
    <t>Client 2208</t>
  </si>
  <si>
    <t>CDS Graphical Modeler for VSCODE 2209</t>
  </si>
  <si>
    <t>Knaup, Oliver (oliver.knaup@sap.com0</t>
  </si>
  <si>
    <t>DWC 1.0 Wave 2022.19 (incl. Beta for ODC)</t>
  </si>
  <si>
    <t>https://jira.tools.sap/browse/CTPSAPPRODUCT-4636</t>
  </si>
  <si>
    <t>https://jira.tools.sap/browse/WEBSERVSAPPRODUCT-3588</t>
  </si>
  <si>
    <t>Cloud delivery but is treated as P1 , export scan assigned to Alekh</t>
  </si>
  <si>
    <t>SAPUI5 2209 (1.106)</t>
  </si>
  <si>
    <t>One time scan</t>
  </si>
  <si>
    <t>NetWeaver 7.50 SP25</t>
  </si>
  <si>
    <t>https://sapjira.wdf.sap.corp/browse/CTPSAPPRODUCT-4508</t>
  </si>
  <si>
    <t>https://sapjira.wdf.sap.corp/browse/WEBSERVSAPPRODUCT-3479</t>
  </si>
  <si>
    <t xml:space="preserve">Yonchev, Tsonyo &lt;tsonyo.yonchev@sap.com&gt;; </t>
  </si>
  <si>
    <t>SAP Landscape Management Cloud 1.20</t>
  </si>
  <si>
    <t>https://jira.tools.sap/browse/CTPSAPPRODUCT-4640</t>
  </si>
  <si>
    <t>https://jira.tools.sap/browse/WEBSERVSAPPRODUCT-3592</t>
  </si>
  <si>
    <t>SAP Cloud Appliance Library 4.12</t>
  </si>
  <si>
    <t>CTP and Webservice not required</t>
  </si>
  <si>
    <t xml:space="preserve">Ranadive, Saurabh &lt;saurabh.ranadive@sap.com&gt; </t>
  </si>
  <si>
    <t>SAP Commerce CRM Integration 2205</t>
  </si>
  <si>
    <t>ASE SP04 PL03</t>
  </si>
  <si>
    <t>https://jira.tools.sap/browse/CTPSAPPRODUCT-4601</t>
  </si>
  <si>
    <t>https://jira.tools.sap/browse/WEBSERVSAPPRODUCT-3553</t>
  </si>
  <si>
    <t>SDK SP04 PL03</t>
  </si>
  <si>
    <t>OS SP04 PL03</t>
  </si>
  <si>
    <t>https://sapjira.wdf.sap.corp/browse/CTPSAPPRODUCT-2297</t>
  </si>
  <si>
    <t>https://sapjira.wdf.sap.corp/browse/WEBSERVSAPPRODUCT-1308</t>
  </si>
  <si>
    <t>SRS SP04 PL03</t>
  </si>
  <si>
    <t>https://sapjira.wdf.sap.corp/browse/CTPSAPPRODUCT-4582</t>
  </si>
  <si>
    <t>B1 10.0 FP 2208</t>
  </si>
  <si>
    <t>Create continuous scan tickets on ServiceNow</t>
  </si>
  <si>
    <t>CP Neo Release 2209a</t>
  </si>
  <si>
    <t>APIM TCT_1.7.0</t>
  </si>
  <si>
    <t>SAP Intelligent RPA Agent 3</t>
  </si>
  <si>
    <t>SAC iOS 2022.19</t>
  </si>
  <si>
    <t>Duemont, Alexander &lt;alexander.duemont@sap.com&gt;</t>
  </si>
  <si>
    <t>SAP Cloud SDK 4.0 2022-CW38</t>
  </si>
  <si>
    <t>Project API 2210</t>
  </si>
  <si>
    <t>SAP 3D Visual Enterprise Auth 9.0 FP15</t>
  </si>
  <si>
    <t>SAP 3D Visual Enterprise Generator 9.0 FP15</t>
  </si>
  <si>
    <t>https://jira.tools.sap/browse/CTPSAPPRODUCT-4639</t>
  </si>
  <si>
    <t>https://jira.tools.sap/browse/WEBSERVSAPPRODUCT-3591</t>
  </si>
  <si>
    <t>SAP 3D Visual Enterprise Viewer 9.0 FP15</t>
  </si>
  <si>
    <t>Synopsis Consulting/P1 as per Gunter</t>
  </si>
  <si>
    <t>SAP 3D Visual Enterprise Structure Manager 1.0 SP10</t>
  </si>
  <si>
    <t>Raj has taken the scan but unable to update the sheet. Synopsis Consulting/P1 as per Gunter</t>
  </si>
  <si>
    <t>SAP Ariba Shopping iOS GA</t>
  </si>
  <si>
    <t>SAP Ariba Shopping Android GA</t>
  </si>
  <si>
    <t>AI libraries and SDKs MDG 22b - 2209b</t>
  </si>
  <si>
    <t>Task Center Mobile Android 1.1</t>
  </si>
  <si>
    <t>Meilan, Saba &lt;saba.meilan@sap.com&gt;; Ulbrich, Norman &lt;norman.ulbrich@sap.com&gt; , Arora, Aditya &lt;aditya.arora@sap.com&gt;</t>
  </si>
  <si>
    <t>SAP Mobile Start App 1.4 Android</t>
  </si>
  <si>
    <t>SAP Mobile Start App 1.4 iOS</t>
  </si>
  <si>
    <t>SAP Customer Checkout 2.0 FP14</t>
  </si>
  <si>
    <t>SAP CP SDK for service development NG (Java) 2209</t>
  </si>
  <si>
    <t>SAP CP SDK for service development (Node) 2112a 2209</t>
  </si>
  <si>
    <t>CP Neo Release 2209b</t>
  </si>
  <si>
    <t>CDS Graphical Modeler for VSCODE 2210</t>
  </si>
  <si>
    <t>Bashire, Kailash &lt;kailash.bashire@sap.com&gt;</t>
  </si>
  <si>
    <t>SAP Omnichannel Banking 8.3 SP06</t>
  </si>
  <si>
    <t>https://sapjira.wdf.sap.corp/browse/CTPSAPPRODUCT-4557</t>
  </si>
  <si>
    <t>https://sapjira.wdf.sap.corp/browse/WEBSERVSAPPRODUCT-3507</t>
  </si>
  <si>
    <t>SAP Omnichannel retail banking</t>
  </si>
  <si>
    <t>SAPUI5 2210 (1.107)</t>
  </si>
  <si>
    <t>Wuensch, Daniela &lt;daniela.wuensch@sap.com&gt;</t>
  </si>
  <si>
    <t>Catena X/OSS</t>
  </si>
  <si>
    <t>https://jira.tools.sap/browse/CTPSAPPRODUCT-4641</t>
  </si>
  <si>
    <t>https://jira.tools.sap/browse/WEBSERVSAPPRODUCT-3593</t>
  </si>
  <si>
    <t>SAP Cloud Appliance Library 4.13</t>
  </si>
  <si>
    <t>S, Sridevi &lt;sridevi.s@sap.com&gt; , Ahlert, Dirk &lt;dirk.ahlert@sap.com&gt;</t>
  </si>
  <si>
    <t>S4OP_2022_FPS0</t>
  </si>
  <si>
    <t>CP Neo Release 2210a</t>
  </si>
  <si>
    <t>SAP Ariba Procurement Mobile App 4.0 for iOS 2210</t>
  </si>
  <si>
    <t>SAP Ariba Procurement Mobile App 4.0  for And 2210</t>
  </si>
  <si>
    <t>CP SDK for iOS 9_0</t>
  </si>
  <si>
    <t>https://sapjira.wdf.sap.corp/browse/CTPSAPPRODUCT-4578</t>
  </si>
  <si>
    <t>BTP SDK for ADR 5_0 SP01</t>
  </si>
  <si>
    <t>Jain, Vimal Mohan &lt;vimal.mohan.jain@sap.com&gt; , AGARWAL, AMIT &lt;amit.agarwal08@sap.com&gt;</t>
  </si>
  <si>
    <t>UI data protection masking 2.0 FP03</t>
  </si>
  <si>
    <t>Project API 2211</t>
  </si>
  <si>
    <t>Hee Tatt Ooi &lt;hee.tatt.ooi@sap.com&gt;</t>
  </si>
  <si>
    <t>SDD Mobile App Android 1.0</t>
  </si>
  <si>
    <t>https://jira.tools.sap/browse/CTPSAPPRODUCT-4630</t>
  </si>
  <si>
    <t>https://jira.tools.sap/browse/WEBSERVSAPPRODUCT-3582</t>
  </si>
  <si>
    <t>Prabhakar, Medha &lt;medha.prabhakar@sap.com&gt; , Majumder, Prosenjit &lt;prosenjit.majumder@sap.com&gt; , Singh, Jeetendra Kumar &lt;jeetendra.kumar.singh@sap.com&gt;</t>
  </si>
  <si>
    <t>SAP Commerce Citizen Engagement Acc 2210</t>
  </si>
  <si>
    <t xml:space="preserve">Kuhr, Matthias &lt;matthias.kuhr@sap.com&gt; </t>
  </si>
  <si>
    <t>SAP Cloud SDK 4.0 2022-CW41</t>
  </si>
  <si>
    <t>AI libraries and SDKs MDG 22b - 2210b</t>
  </si>
  <si>
    <t>SAP Ariba Shopping iOS 2.0</t>
  </si>
  <si>
    <t>SAP Ariba Shopping Android 2.0</t>
  </si>
  <si>
    <t>CP Neo Release 2210b</t>
  </si>
  <si>
    <t>IBP 2211</t>
  </si>
  <si>
    <t>ByD2211</t>
  </si>
  <si>
    <t>SAP CP SDK for service development NG (Java) 2210</t>
  </si>
  <si>
    <t>SAC Android 2022.22</t>
  </si>
  <si>
    <t>SAC iOS 2022.22</t>
  </si>
  <si>
    <t>SAP CP SDK for service development (Node) 2112a 2210</t>
  </si>
  <si>
    <t>Cloud for Customer 2211( (SAP_SOLUTIONS_ONDEMAND_STUDIO)</t>
  </si>
  <si>
    <t>SAP Landscape Management 3.0 SP25</t>
  </si>
  <si>
    <t>Weyer, Jens &lt;jens.weyer@sap.com&gt; , Siffrin-Stein, Nicole &lt;nicole.siffrin-stein@sap.com&gt;</t>
  </si>
  <si>
    <t>SAP ATTP 3.0 FP2 UI</t>
  </si>
  <si>
    <t>https://sapjira.wdf.sap.corp/browse/CTPSAPPRODUCT-4560</t>
  </si>
  <si>
    <t>SAPUI5 2211 (1.108)</t>
  </si>
  <si>
    <t>SAP Cloud Appliance Library 4.14</t>
  </si>
  <si>
    <t>https://jira.tools.sap/browse/CTPSAPPRODUCT-4615</t>
  </si>
  <si>
    <t>https://jira.tools.sap/browse/WEBSERVSAPPRODUCT-3566</t>
  </si>
  <si>
    <t>Schroeder, Christoph &lt;christoph.schroeder01@sap.com&gt;</t>
  </si>
  <si>
    <t>SAP Disclosure Management 10.1 - DM Stack 2000</t>
  </si>
  <si>
    <t>https://sapjira.wdf.sap.corp/browse/CTPSAPPRODUCT-4553</t>
  </si>
  <si>
    <t>https://sapjira.wdf.sap.corp/browse/WEBSERVSAPPRODUCT-3506</t>
  </si>
  <si>
    <t>telco and utilities accelerator 2211</t>
  </si>
  <si>
    <t>CP Neo Release 2211a</t>
  </si>
  <si>
    <t>Spa 5.0.0</t>
  </si>
  <si>
    <t>This is marked as P1 since Spartacus is ultimately JavaScript but written using Angular framework | Also this is first standard release as a SAP Product</t>
  </si>
  <si>
    <t>Production Connector 2211</t>
  </si>
  <si>
    <t>Digital Manufacturing Cloud Edge 2211</t>
  </si>
  <si>
    <t>ABAP Platform 2022 (indirect)</t>
  </si>
  <si>
    <t>https://sapjira.wdf.sap.corp/browse/CTPSAPPRODUCT-4572</t>
  </si>
  <si>
    <t>Cloud for Customer 2211</t>
  </si>
  <si>
    <t>CTP and Webservice scan not reqired , export scan assigned to Sandhya.</t>
  </si>
  <si>
    <t>Singh, Jeetendra Kumar &lt;jeetendra.kumar.singh@sap.com&gt;</t>
  </si>
  <si>
    <t>304287638_Fujitsu_Australia_B2B_Portal</t>
  </si>
  <si>
    <t>CDS Graphical Modeler for VSCODE 2211</t>
  </si>
  <si>
    <t>Knoebl, Ralf &lt;ralf.knoebl@sap.com&gt;</t>
  </si>
  <si>
    <t>FinProdSubledger 2.3</t>
  </si>
  <si>
    <t>FSDM 1.18 (FP)</t>
  </si>
  <si>
    <t>https://jira.tools.sap/browse/CTPSAPPRODUCT-4635</t>
  </si>
  <si>
    <t>https://jira.tools.sap/browse/WEBSERVSAPPRODUCT-3587</t>
  </si>
  <si>
    <t>SAP Convergent Charging 2022_FPS0</t>
  </si>
  <si>
    <t>Zeno Zhao (I520257); martin.knauer@sap.com</t>
  </si>
  <si>
    <t>Rural Sourcing Management 2211</t>
  </si>
  <si>
    <t>SAP MDK TOOLS 2211</t>
  </si>
  <si>
    <t>Project API 2212</t>
  </si>
  <si>
    <t>AI libraries and SDKs MDG 22b - 2211b</t>
  </si>
  <si>
    <t>CP Neo Release 2211b</t>
  </si>
  <si>
    <t>SAP CP SDK for service development NG (Java) 2211</t>
  </si>
  <si>
    <t>SAP CP SDK for service development (Node) 2211</t>
  </si>
  <si>
    <t>SAP Product Model Viewer 2211</t>
  </si>
  <si>
    <t>SAP Enable Now FP 2211 (OP, oOEM, OD)</t>
  </si>
  <si>
    <t>SAP Data Quality Management SDK 4.3 SP01</t>
  </si>
  <si>
    <t>SAP Data Services 4.3 SP01</t>
  </si>
  <si>
    <t>SAP Information Steward 4.3 SP01</t>
  </si>
  <si>
    <t>SAPUI5 2212 (1.109)</t>
  </si>
  <si>
    <t>Loebel, Sandra &lt;sandra.loebel@sap.com&gt;</t>
  </si>
  <si>
    <t>SAP Solution Manager 7.2 FP16</t>
  </si>
  <si>
    <t>https://sapjira.wdf.sap.corp/browse/CTPSAPPRODUCT-4529</t>
  </si>
  <si>
    <t>https://sapjira.wdf.sap.corp/browse/WEBSERVSAPPRODUCT-3493</t>
  </si>
  <si>
    <t xml:space="preserve"> Export Scan required - Siva</t>
  </si>
  <si>
    <t>CARAB 5.0 FPS04 - Dec 2022</t>
  </si>
  <si>
    <t>SAC iOS 2022.24</t>
  </si>
  <si>
    <t>SAP Cloud Appliance Library 4.15</t>
  </si>
  <si>
    <t>https://jira.tools.sap/browse/CTPSAPPRODUCT-4637</t>
  </si>
  <si>
    <t>https://jira.tools.sap/browse/WEBSERVSAPPRODUCT-3589</t>
  </si>
  <si>
    <t>CDS Graphical Modeler for VSCODE 2212</t>
  </si>
  <si>
    <t>SBOP BI PLATFORM 4.3 SP03</t>
  </si>
  <si>
    <t>SAP Mobile Start App 1.5 Android</t>
  </si>
  <si>
    <t>SAP Mobile Start App 1.5 iOS</t>
  </si>
  <si>
    <t>SAP Ariba Shopping iOS 1.3.0</t>
  </si>
  <si>
    <t>SAP Ariba Shopping Android 1.3.0</t>
  </si>
  <si>
    <t>Slipstream Engine (Delivered with SP16)</t>
  </si>
  <si>
    <t>Dev in SP16 for SAP Screen Personas 3.0</t>
  </si>
  <si>
    <t>SAC iOS 2022.25</t>
  </si>
  <si>
    <t>Project API 2301</t>
  </si>
  <si>
    <t>Grandhi, Siva &lt;siva.grandhi@sap.com&gt;</t>
  </si>
  <si>
    <t>304381480_Cargill_Livestock_Procurement_FPS01</t>
  </si>
  <si>
    <t>MS Edge Add-On to SAP GUI for Windows</t>
  </si>
  <si>
    <t>Murali, Chandan S &lt;chandan.s.murali@sap.com&gt;</t>
  </si>
  <si>
    <t>SAP SOL. SALES CONFIG 3.0 : SPS12</t>
  </si>
  <si>
    <t>https://jira.tools.sap/browse/CTPSAPPRODUCT-4648</t>
  </si>
  <si>
    <t>https://jira.tools.sap/browse/WEBSERVSAPPRODUCT-3600</t>
  </si>
  <si>
    <t>SAP CP SDK for service development NG (Java) 2212</t>
  </si>
  <si>
    <t>SAP CP SDK for service development (Node) 2112a 2212</t>
  </si>
  <si>
    <t>SAP Master Data Governance, cloud edition 2105</t>
  </si>
  <si>
    <t>SAP Master Data Governance, cloud edition 2108</t>
  </si>
  <si>
    <t>SAP Master Data Governance, cloud edition 2111</t>
  </si>
  <si>
    <t>CP SDK for ADR 3_0 SP01</t>
  </si>
  <si>
    <t>https://sapjira.wdf.sap.corp/browse/CTPSAPPRODUCT-273</t>
  </si>
  <si>
    <t>https://sapjira.wdf.sap.corp/browse/WEBSERVSAPPRODUCT-86</t>
  </si>
  <si>
    <t>Assigned on 4th May 2020</t>
  </si>
  <si>
    <t>Besinger, Ralf &lt;ralf.besinger@sap.com&gt;</t>
  </si>
  <si>
    <t>SpecialScan_07-2020</t>
  </si>
  <si>
    <t>https://sapjira.wdf.sap.corp/browse/CTPSAPPRODUCT-428</t>
  </si>
  <si>
    <t>https://sapjira.wdf.sap.corp/browse/WEBSERVSAPPRODUCT-105</t>
  </si>
  <si>
    <t>KAPSEL SDK 3.2 SP02</t>
  </si>
  <si>
    <t>https://sapjira.wdf.sap.corp/browse/CTPSAPPRODUCT-456</t>
  </si>
  <si>
    <t>https://sapjira.wdf.sap.corp/browse/WEBSERVSAPPRODUCT-112</t>
  </si>
  <si>
    <t>APIM Tenant Cloning Tool</t>
  </si>
  <si>
    <t>https://sapjira.wdf.sap.corp/browse/CTPSAPPRODUCT-482</t>
  </si>
  <si>
    <t>https://sapjira.wdf.sap.corp/browse/WEBSERVSAPPRODUCT-116</t>
  </si>
  <si>
    <t>Assigned to Deb 21 Sept 2020. Closed by Raksha</t>
  </si>
  <si>
    <t>Busch, Christian &lt;chr.busch@sap.com&gt;</t>
  </si>
  <si>
    <t>Skoda</t>
  </si>
  <si>
    <t>https://sapjira.wdf.sap.corp/browse/CTPSAPPRODUCT-1095</t>
  </si>
  <si>
    <t>https://sapjira.wdf.sap.corp/browse/WEBSERVSAPPRODUCT-167</t>
  </si>
  <si>
    <t>This is a special scan request : Assigned to Swadhin on 10th Feb 2021</t>
  </si>
  <si>
    <t>Fromme, Martin &lt;m.fromme@sap.com&gt;; Streiss, Marion &lt;marion.streiss@sap.com&gt;</t>
  </si>
  <si>
    <t>Daikin CAE</t>
  </si>
  <si>
    <t>https://sapjira.wdf.sap.corp/browse/CTPSAPPRODUCT-1599</t>
  </si>
  <si>
    <t>https://sapjira.wdf.sap.corp/browse/WEBSERVSAPPRODUCT-627</t>
  </si>
  <si>
    <t>Deep Scan - Shipped as a package</t>
  </si>
  <si>
    <t>Loitz, Martin &lt;martin.loitz@sap.com&gt;; Gruszka, Pawel &lt;pawel.gruszka@sap.com&gt;</t>
  </si>
  <si>
    <t>Shell CCV2</t>
  </si>
  <si>
    <t>https://sapjira.wdf.sap.corp/browse/CTPSAPPRODUCT-3540</t>
  </si>
  <si>
    <t>https://sapjira.wdf.sap.corp/browse/WEBSERVSAPPRODUCT-2552</t>
  </si>
  <si>
    <t>SAP CP SDK for service development (Node) 2104a</t>
  </si>
  <si>
    <t>https://sapjira.wdf.sap.corp/browse/CTPSAPPRODUCT-3093</t>
  </si>
  <si>
    <t>This is a continuous scan until September 30, 2021 | The scan is P1 due to previous version being RTC passed.</t>
  </si>
  <si>
    <t>SAP CP SDK for service development NG (Java) 2105</t>
  </si>
  <si>
    <t>https://sapjira.wdf.sap.corp/browse/CTPSAPPRODUCT-3361</t>
  </si>
  <si>
    <t>This is a continous scan until September 30, 2021 | The scan is P1 due to previous version being RTC passed.</t>
  </si>
  <si>
    <t>Gautam, Anant &lt;anant.gautam@sap.com&gt;; Ganassin, Giovanni &lt;giovanni.ganassin@sap.com&gt;</t>
  </si>
  <si>
    <t>304063444_EU_DG_Connect_Digital_Green_Gateway_Cert</t>
  </si>
  <si>
    <t>https://sapjira.wdf.sap.corp/browse/CTPSAPPRODUCT-4406</t>
  </si>
  <si>
    <t>https://sapjira.wdf.sap.corp/browse/WEBSERVSAPPRODUCT-3336</t>
  </si>
  <si>
    <t>This is a special scan request. Transferred to Swetha on 8 June</t>
  </si>
  <si>
    <t>Lutz, Michael &lt;michael.lutz@sap.com&gt;; Gabel, Steffen &lt;steffen.gabel@sap.com&gt;</t>
  </si>
  <si>
    <t>SAP Sports One 1.0 - 2105.1</t>
  </si>
  <si>
    <t>https://sapjira.wdf.sap.corp/browse/CTPSAPPRODUCT-4131</t>
  </si>
  <si>
    <t>This is a continuous scan until October 31, 2021 | The scan is P1 due to previous version being RTC passed | ID work performed by Deb in June and then transferred to Raksha</t>
  </si>
  <si>
    <t>CARAB 5.0 FPS01</t>
  </si>
  <si>
    <t>https://sapjira.wdf.sap.corp/browse/CTPSAPPRODUCT-2300</t>
  </si>
  <si>
    <t>https://sapjira.wdf.sap.corp/browse/WEBSERVSAPPRODUCT-1310</t>
  </si>
  <si>
    <t>The scan is P1 due to previous version being RTC passed | Scan closed by Raksha</t>
  </si>
  <si>
    <t xml:space="preserve">Abhinav, Kumar &lt;kumar.abhinav@sap.com&gt;;  ELSHARKAWY, Hassan &lt;hassan.elsharkawy@sap.com&gt;; </t>
  </si>
  <si>
    <t>ALJ-Commerce</t>
  </si>
  <si>
    <t>https://sapjira.wdf.sap.corp/browse/CTPSAPPRODUCT-4444</t>
  </si>
  <si>
    <t>https://sapjira.wdf.sap.corp/browse/WEBSERVSAPPRODUCT-3428</t>
  </si>
  <si>
    <t>Reddy, Girish &lt;girish.reddy@sap.com&gt;; Kumar Rath, Prasanna &lt;prasanna.kumar.rath@sap.com&gt;</t>
  </si>
  <si>
    <t>302318229_R3.0_Lloyds_Banking_Group_OCB</t>
  </si>
  <si>
    <t>https://sapjira.wdf.sap.corp/browse/CTPSAPPRODUCT-4465</t>
  </si>
  <si>
    <t>https://sapjira.wdf.sap.corp/browse/WEBSERVSAPPRODUCT-3447</t>
  </si>
  <si>
    <t>Export Scan required | Assigned FOSS Analyst kindly contact Umesh/Klaus/Ops for the zip file of the source code - unable to upload on TTS due to size limitations</t>
  </si>
  <si>
    <t>SRS SP04 PL01</t>
  </si>
  <si>
    <t>https://sapjira.wdf.sap.corp/browse/CTPSAPPRODUCT-4484</t>
  </si>
  <si>
    <t>https://sapjira.wdf.sap.corp/browse/WEBSERVSAPPRODUCT-3461</t>
  </si>
  <si>
    <t>Olteanu, Alexandru &lt;alexandru.olteanu@sap.com&gt;</t>
  </si>
  <si>
    <t>Sales Insights for Retail 3.0</t>
  </si>
  <si>
    <t>https://sapjira.wdf.sap.corp/browse/CTPSAPPRODUCT-4463</t>
  </si>
  <si>
    <t>The ticket was changed from P2 to P1 as development team changed their RTC date</t>
  </si>
  <si>
    <t>Zhang, Nancy &lt;nanc.zhang@sap.com&gt;; Wagner, Sven &lt;sven01.wagner@sap.com&gt;</t>
  </si>
  <si>
    <t>S/4 based Utilities Solutions for Germany–2102 SP2</t>
  </si>
  <si>
    <t>https://sapjira.wdf.sap.corp/browse/CTPSAPPRODUCT-4477</t>
  </si>
  <si>
    <t>Kaul, Sumeet &lt;sumeet.kaul@sap.com&gt;; Haldar, Sumit Kr &lt;sumit.kr.haldar@sap.com&gt;; Prasad, Dipak &lt;dipak.prasad01@sap.com&gt;; Murali, Chandan S (external - Project) &lt;chandan.s.murali@sap.com&gt;</t>
  </si>
  <si>
    <t>MDD 1905_S4</t>
  </si>
  <si>
    <t>https://sapjira.wdf.sap.corp/browse/CTPSAPPRODUCT-4479</t>
  </si>
  <si>
    <t>https://sapjira.wdf.sap.corp/browse/WEBSERVSAPPRODUCT-3457</t>
  </si>
  <si>
    <t>Voss, Martin &lt;martin.voss@sap.com&gt;; Kuefer, Markus &lt;markus.kuefer@sap.com&gt;</t>
  </si>
  <si>
    <t>SAP UI Logging for S/4HANA 2011 SP01</t>
  </si>
  <si>
    <t>https://sapjira.wdf.sap.corp/browse/CTPSAPPRODUCT-4472</t>
  </si>
  <si>
    <t>Santos, Gabriel Rossetto (external - Project) &lt;gabriel.santos01@sap.com&gt;; Schu, Tais &lt;tais.schu@sap.com&gt;; Cunha, Arlon &lt;arlon.cunha@sap.com&gt;</t>
  </si>
  <si>
    <t>Liverpool 1.0</t>
  </si>
  <si>
    <t>https://sapjira.wdf.sap.corp/browse/CTPSAPPRODUCT-4483</t>
  </si>
  <si>
    <t>https://sapjira.wdf.sap.corp/browse/WEBSERVSAPPRODUCT-3460</t>
  </si>
  <si>
    <t>Burre, Oliver &lt;oliver.burre@sap.com&gt;; DUMANT, Bruno &lt;bruno.dumant@sap.com&gt;; DEVILLARD, Antoine &lt;antoine.devillard@sap.com&gt;</t>
  </si>
  <si>
    <t>SAP Intelligent RPA 2104</t>
  </si>
  <si>
    <t>https://sapjira.wdf.sap.corp/browse/CTPSAPPRODUCT-1598</t>
  </si>
  <si>
    <t>https://sapjira.wdf.sap.corp/browse/WEBSERVSAPPRODUCT-626</t>
  </si>
  <si>
    <t>This is a continuos scan until September 30, 2021</t>
  </si>
  <si>
    <t>Falkenberg, Hilmar &lt;hilmar.falkenberg@sap.com&gt;</t>
  </si>
  <si>
    <t>Vodafone 1.0</t>
  </si>
  <si>
    <t>https://sapjira.wdf.sap.corp/browse/CTPSAPPRODUCT-4511</t>
  </si>
  <si>
    <t>https://sapjira.wdf.sap.corp/browse/WEBSERVSAPPRODUCT-3480</t>
  </si>
  <si>
    <t>This is a special scan request | RTC is tentative and may advance</t>
  </si>
  <si>
    <t>Murthy, Sunilkumar &lt;sunilkumar.murthy@sap.com&gt;; Kondala, Sarat &lt;sarat.kondala@sap.com&gt;; ., Mausam &lt;mausam@sap.com&gt;; Grandhi, Siva (external - Project) &lt;siva.grandhi@sap.com&gt;; Singh, Shanikumar Rajendra &lt;shanikumar.rajendra.singh@sap.com&gt;</t>
  </si>
  <si>
    <t>Rio Tinto</t>
  </si>
  <si>
    <t>https://sapjira.wdf.sap.corp/browse/CTPSAPPRODUCT-4526</t>
  </si>
  <si>
    <t>https://sapjira.wdf.sap.corp/browse/WEBSERVSAPPRODUCT-3491</t>
  </si>
  <si>
    <t xml:space="preserve">This is a deep scan request | Export Scan required - Siva </t>
  </si>
  <si>
    <t>SEIDEL, Bjoern &lt;bjoern.seidel@sap.com&gt;; Woerner, Verena &lt;verena.woerner@sap.com&gt;; Stern, Mirco &lt;mirco.stern@sap.com&gt;; V P, Natesh &lt;natesh.v.p@sap.com&gt;; Lobe, Lars &lt;lars.lobe@sap.com&gt;; HANSROD, Junaid &lt;junaid.hansrod@sap.com&gt;; ELSHARKAWY, Hassan &lt;hassan.elsharkawy@sap.com&gt;</t>
  </si>
  <si>
    <t>SACO</t>
  </si>
  <si>
    <t>https://sapjira.wdf.sap.corp/browse/CTPSAPPRODUCT-4545</t>
  </si>
  <si>
    <t>https://sapjira.wdf.sap.corp/browse/WEBSERVSAPPRODUCT-3503</t>
  </si>
  <si>
    <t>Export Scan required - Siva | This is a Deep scan request | CTP/WS yet to be assigned</t>
  </si>
  <si>
    <t>Gariya, Rita &lt;rita.gariya@sap.com&gt;; Vijayaraghavan, Sriram &lt;s.vijayaraghavan@sap.com&gt;; Karkare, Aditya &lt;aditya.karkare@sap.com&gt;; Gariya, Rita &lt;rita.gariya@sap.com&gt;</t>
  </si>
  <si>
    <t>G-Invoicing ECC Ehp8</t>
  </si>
  <si>
    <t>https://sapjira.wdf.sap.corp/browse/CTPSAPPRODUCT-4008</t>
  </si>
  <si>
    <t>https://sapjira.wdf.sap.corp/browse/WEBSERVSAPPRODUCT-3019</t>
  </si>
  <si>
    <t>Burguete Espindola, Tatiana &lt;tatiana.burguete.espindola@sap.com&gt;</t>
  </si>
  <si>
    <t>SAPUI5 1902 (1.60)</t>
  </si>
  <si>
    <t>RTC extended. assigned to Komal on 08/27/2018.</t>
  </si>
  <si>
    <t>Wieser, Markus &lt;markus.wieser@sap.com&gt;; Zhou, Jianxun &lt;jianxun.zhou@sap.com&gt;</t>
  </si>
  <si>
    <t>Cloud for Customer 1911 Mobile</t>
  </si>
  <si>
    <t>SAP Field Service Management 2002 On Premise</t>
  </si>
  <si>
    <t>SAP Field Service Management 2002 Mobile</t>
  </si>
  <si>
    <t>Lai, William &lt;william.lai@sap.com&gt;; Zhang, James &lt;jame.zhang@sap.com&gt;</t>
  </si>
  <si>
    <t>Native SDK 3.2 SP01</t>
  </si>
  <si>
    <t>https://sapjira.wdf.sap.corp/browse/CTPSAPPRODUCT-278</t>
  </si>
  <si>
    <t>https://sapjira.wdf.sap.corp/browse/WEBSERVSAPPRODUCT-90</t>
  </si>
  <si>
    <t>P1 please assign accordingly. Assigned to deb on 19 Aug 2020</t>
  </si>
  <si>
    <t>Gelle, Sreenivasulu &lt;sreenivasulu.gelle@sap.com&gt;; Lotterer, Sherry &lt;sherry.lotterer@sap.com&gt;; Ho, XuanLoan &lt;xuanloan.ho@sap.com&gt;; Levan, Mark &lt;mark.levan@sap.com&gt;; Bedalov, Matthew &lt;matthew.bedalov@sap.com&gt;; Limberg, Angie &lt;angie.limberg@sap.com&gt;</t>
  </si>
  <si>
    <t>SAP Data Services 4.2 SP14</t>
  </si>
  <si>
    <t>https://sapjira.wdf.sap.corp/browse/CTPSAPPRODUCT-381</t>
  </si>
  <si>
    <t>https://sapjira.wdf.sap.corp/browse/WEBSERVSAPPRODUCT-94</t>
  </si>
  <si>
    <t>Assigned to Swadhin on 10 June 2020</t>
  </si>
  <si>
    <t>O'Connell, Dan &lt;dan.o-connell@sap.com&gt;</t>
  </si>
  <si>
    <t>SAP Edge Services 2020 Q2 FP05</t>
  </si>
  <si>
    <t>https://sapjira.wdf.sap.corp/browse/CTPSAPPRODUCT-218</t>
  </si>
  <si>
    <t>https://sapjira.wdf.sap.corp/browse/WEBSERVSAPPRODUCT-74</t>
  </si>
  <si>
    <t>Joseph, Olakunmi &lt;olakunmi.joseph@sap.com&gt; ; Bach, Volker &lt;volker.bach@sap.com&gt;</t>
  </si>
  <si>
    <t>SAP Data Intelligence 3.1</t>
  </si>
  <si>
    <t>https://sapjira.wdf.sap.corp/browse/CTPSAPPRODUCT-500</t>
  </si>
  <si>
    <t>https://sapjira.wdf.sap.corp/browse/WEBSERVSAPPRODUCT-117</t>
  </si>
  <si>
    <t>CP Neo Release 2011b</t>
  </si>
  <si>
    <t>https://sapjira.wdf.sap.corp/browse/CTPSAPPRODUCT-1045</t>
  </si>
  <si>
    <t>https://sapjira.wdf.sap.corp/browse/WEBSERVSAPPRODUCT-136</t>
  </si>
  <si>
    <t>Assigned to Madhu on 7 Dec 2020. This project is scanned for first time by GTLC after 2017</t>
  </si>
  <si>
    <t>SAP Convergent Charging 2020_FPS1</t>
  </si>
  <si>
    <t>https://sapjira.wdf.sap.corp/browse/CTPSAPPRODUCT-1091</t>
  </si>
  <si>
    <t>https://sapjira.wdf.sap.corp/browse/WEBSERVSAPPRODUCT-164</t>
  </si>
  <si>
    <t>MEGEVAND, Emmanuel &lt;emmanuel.megevand@sap.com&gt;</t>
  </si>
  <si>
    <t>SBOP BI PLATFORM 4.2 SP09</t>
  </si>
  <si>
    <t>https://sapjira.wdf.sap.corp/browse/CTPSAPPRODUCT-1083</t>
  </si>
  <si>
    <t>https://sapjira.wdf.sap.corp/browse/WEBSERVSAPPRODUCT-158</t>
  </si>
  <si>
    <t>Assigned to Raksha on 25th Jan 2021</t>
  </si>
  <si>
    <t>S/4 based Utilities Solutions for Germany – 2102</t>
  </si>
  <si>
    <t>https://sapjira.wdf.sap.corp/browse/CTPSAPPRODUCT-1089</t>
  </si>
  <si>
    <t>https://sapjira.wdf.sap.corp/browse/WEBSERVSAPPRODUCT-163</t>
  </si>
  <si>
    <t>Assigned to Swadhin on 1st Feb 2021</t>
  </si>
  <si>
    <t>SAP Convergent Charging 2020_FPS2</t>
  </si>
  <si>
    <t>https://sapjira.wdf.sap.corp/browse/CTPSAPPRODUCT-3010</t>
  </si>
  <si>
    <t>https://sapjira.wdf.sap.corp/browse/WEBSERVSAPPRODUCT-2027</t>
  </si>
  <si>
    <t>Branker, India &lt;india.branker@sap.com&gt;; Mehta, Kunal &lt;kunal.mehta@sap.com&gt;</t>
  </si>
  <si>
    <t>WM 6.6/IM 4.4/SDK 2.3</t>
  </si>
  <si>
    <t>https://sapjira.wdf.sap.corp/browse/CTPSAPPRODUCT-4442</t>
  </si>
  <si>
    <t>https://sapjira.wdf.sap.corp/browse/WEBSERVSAPPRODUCT-3426</t>
  </si>
  <si>
    <t>Required to estimate scan duration and share it back to eng team</t>
  </si>
  <si>
    <t>Gariya, Rita &lt;rita.gariya@sap.com&gt;; Prabhakar, Medha &lt;medha.prabhakar@sap.com&gt;; Zindal, Ankit Kumar &lt;ankit.kumar.zindal@sap.com&gt;</t>
  </si>
  <si>
    <t>SAP Commerce Citizen Engagement Acc 2107</t>
  </si>
  <si>
    <t>https://sapjira.wdf.sap.corp/browse/CTPSAPPRODUCT-3616</t>
  </si>
  <si>
    <t>https://sapjira.wdf.sap.corp/browse/WEBSERVSAPPRODUCT-2628</t>
  </si>
  <si>
    <t>ppx449 IP scan, on sns. //depot/Internal_Applications/ReleaseManagement/CodeScanner/contexts/Applications/SAP_CEA_2107.context.xml Assigned to Matthew on 25/5/21 but was reassigned to suva as matthew is no longer available and scan is incomplete</t>
  </si>
  <si>
    <t>ETD 2.0 SCV Core DU SP04 On-Premise (07.2021)</t>
  </si>
  <si>
    <t>https://sapjira.wdf.sap.corp/browse/CTPSAPPRODUCT-4427</t>
  </si>
  <si>
    <t>https://sapjira.wdf.sap.corp/browse/WEBSERVSAPPRODUCT-3412</t>
  </si>
  <si>
    <t>Code split is done on 12.07.2021 - Kindly refrain from registering until then</t>
  </si>
  <si>
    <t>Gajula, Ananda Kumar &lt;ananda.kumar.gajula@sap.com&gt;; Premanand S, David &lt;david.premanand.s@sap.com&gt;</t>
  </si>
  <si>
    <t>Cloud for Customer 2108</t>
  </si>
  <si>
    <t>https://sapjira.wdf.sap.corp/browse/CTPSAPPRODUCT-4519</t>
  </si>
  <si>
    <t>https://sapjira.wdf.sap.corp/browse/WEBSERVSAPPRODUCT-3489</t>
  </si>
  <si>
    <t>GISP | Export scan required - Siva | This is a deep scan request</t>
  </si>
  <si>
    <t>Mattam, John &lt;john.mattam@sap.com&gt;</t>
  </si>
  <si>
    <t>Financial Services Accelerator 2108</t>
  </si>
  <si>
    <t>https://sapjira.wdf.sap.corp/browse/CTPSAPPRODUCT-3362</t>
  </si>
  <si>
    <t>https://sapjira.wdf.sap.corp/browse/WEBSERVSAPPRODUCT-2373</t>
  </si>
  <si>
    <t>Digital Manufacturing Cloud Edge 2108</t>
  </si>
  <si>
    <t>https://sapjira.wdf.sap.corp/browse/CTPSAPPRODUCT-4449</t>
  </si>
  <si>
    <t>B1 10.0 FP 2108</t>
  </si>
  <si>
    <t>https://sapjira.wdf.sap.corp/browse/CTPSAPPRODUCT-4468</t>
  </si>
  <si>
    <t>https://sapjira.wdf.sap.corp/browse/WEBSERVSAPPRODUCT-3448</t>
  </si>
  <si>
    <t>Export Scan required. IP scan not required, same content as 2105</t>
  </si>
  <si>
    <t>Mehta, Jheel &lt;jheel.mehta@sap.com&gt;; Weyerhaeuser, Gabriele &lt;gabriele.weyerhaeuser@sap.com&gt;; Dobroschke, Bjoern &lt;bjoern.dobroschke@sap.com&gt;</t>
  </si>
  <si>
    <t>SAP MDM 7.1 SP20</t>
  </si>
  <si>
    <t>https://sapjira.wdf.sap.corp/browse/CTPSAPPRODUCT-4464</t>
  </si>
  <si>
    <t>https://sapjira.wdf.sap.corp/browse/WEBSERVSAPPRODUCT-3446</t>
  </si>
  <si>
    <t>Export Scan required| Unable to upload zip file on TTS. But, it has been shared with Raksha and Shweta via One Drive</t>
  </si>
  <si>
    <t>SAPUI5 2109 (1.94)</t>
  </si>
  <si>
    <t>https://sapjira.wdf.sap.corp/browse/CTPSAPPRODUCT-4491</t>
  </si>
  <si>
    <t>https://sapjira.wdf.sap.corp/browse/WEBSERVSAPPRODUCT-3471</t>
  </si>
  <si>
    <t>This is a continous scan until December 31, 2021</t>
  </si>
  <si>
    <t>SAP Convergent Charging 2021_FPS0</t>
  </si>
  <si>
    <t>https://sapjira.wdf.sap.corp/browse/CTPSAPPRODUCT-4512</t>
  </si>
  <si>
    <t>https://sapjira.wdf.sap.corp/browse/WEBSERVSAPPRODUCT-3481</t>
  </si>
  <si>
    <t>Scan transferred to Devan on 5Oct2021</t>
  </si>
  <si>
    <t>Wilhelm, Jochen &lt;jochen.wilhelm@sap.com&gt;; Polihronov, Konstantin &lt;konstantin.polihronov@sap.com&gt;</t>
  </si>
  <si>
    <t>SAP Landscape Management 3.0 SP21</t>
  </si>
  <si>
    <t>https://sapjira.wdf.sap.corp/browse/CTPSAPPRODUCT-4510</t>
  </si>
  <si>
    <t>The scan is P1 due to previous version being RTC passed | Dev has agreed to integrate BD - FOSS Analyst kindly follow up | Assign it to Raksha</t>
  </si>
  <si>
    <t>Marszalkowski, Marika &lt;marika.marszalkowski@sap.com&gt;; DL JS SDK &lt;DL_5BFEB31940F91601099DE6C9@global.corp.sap&gt;</t>
  </si>
  <si>
    <t>SAP CLOUD SDK – JS 1.0 2021-CW31</t>
  </si>
  <si>
    <t>https://sapjira.wdf.sap.corp/browse/CTPSAPPRODUCT-4476</t>
  </si>
  <si>
    <t xml:space="preserve"> This is a continuous scan until October 31, 2021 | The scan is P1 due to previous version being RTC passed.</t>
  </si>
  <si>
    <t>Melato, Karsten &lt;karsten.melato@sap.com&gt;; dl_58e39fce5f99b726c8000143@exchange.sap.corp</t>
  </si>
  <si>
    <t>SAP Cloud SDK 3.0 2021-CW18</t>
  </si>
  <si>
    <t>https://sapjira.wdf.sap.corp/browse/CTPSAPPRODUCT-3011</t>
  </si>
  <si>
    <t>Scan transferred to Devan on 5Oct2021. This is a continuous scan until October 31, 2021 | The scan is P1 due to previous version being RTC passed.</t>
  </si>
  <si>
    <t>Mahl, Lilach &lt;lilach.mahl@sap.com&gt;; Williams, Jarrod &lt;jarrod.williams@sap.com&gt;</t>
  </si>
  <si>
    <t>SAP Web IDE on HANA 2.0 SPS 06</t>
  </si>
  <si>
    <t>https://sapjira.wdf.sap.corp/browse/CTPSAPPRODUCT-4523</t>
  </si>
  <si>
    <t>https://sapjira.wdf.sap.corp/browse/WEBSERVSAPPRODUCT-3490</t>
  </si>
  <si>
    <t>Export Scan required - Chaitanya.</t>
  </si>
  <si>
    <t>Sethi, Raman &lt;ra.sethi@sap.com&gt;; Lai, William &lt;william.lai@sap.com&gt;</t>
  </si>
  <si>
    <t>BTP SDK for ADR 4_0 SP00</t>
  </si>
  <si>
    <t>https://sapjira.wdf.sap.corp/browse/CTPSAPPRODUCT-4478</t>
  </si>
  <si>
    <t>https://sapjira.wdf.sap.corp/browse/WEBSERVSAPPRODUCT-3456</t>
  </si>
  <si>
    <t>Export Scan required - Chaitanya | Clearance e-mail sent to Dev | RTC changed from 24 November to December</t>
  </si>
  <si>
    <t>Matade, Sachin &lt;sachin.matade@sap.com&gt;; Xu, Isabella &lt;isabella.xu@sap.com&gt;</t>
  </si>
  <si>
    <t>SAP HANA SDI 2.0 SP06</t>
  </si>
  <si>
    <t>https://sapjira.wdf.sap.corp/browse/CTPSAPPRODUCT-4514</t>
  </si>
  <si>
    <t>https://sapjira.wdf.sap.corp/browse/WEBSERVSAPPRODUCT-3502</t>
  </si>
  <si>
    <t>Export Scan required - Chaitanya. FOSS IPScan closed by Raksha</t>
  </si>
  <si>
    <t>CP SDK for ADR 3_0 SP03</t>
  </si>
  <si>
    <t>https://sapjira.wdf.sap.corp/browse/CTPSAPPRODUCT-1058</t>
  </si>
  <si>
    <t>https://sapjira.wdf.sap.corp/browse/WEBSERVSAPPRODUCT-142</t>
  </si>
  <si>
    <t>KAPSEL and NATIVE SDK 3.2 SP03</t>
  </si>
  <si>
    <t>16/11/2020</t>
  </si>
  <si>
    <t>https://sapjira.wdf.sap.corp/browse/CTPSAPPRODUCT-1065</t>
  </si>
  <si>
    <t>https://sapjira.wdf.sap.corp/browse/WEBSERVSAPPRODUCT-151</t>
  </si>
  <si>
    <t>Assigned to Raksha on 21 Dec 2020</t>
  </si>
  <si>
    <t>Mahajan, Nitin &lt;nitin.mahajan@sap.com&gt;; Zhao, Zeno &lt;zeno.zhao@sap.com&gt;</t>
  </si>
  <si>
    <t>303604922_Energy_Qnsland_Poles_Inspection_Solution</t>
  </si>
  <si>
    <t>https://sapjira.wdf.sap.corp/browse/CTPSAPPRODUCT-1024</t>
  </si>
  <si>
    <t>https://sapjira.wdf.sap.corp/browse/WEBSERVSAPPRODUCT-131</t>
  </si>
  <si>
    <t>Product is delivered on On-Premise, Mobile and Cloud. Assigned to Madhu on 14 Dec</t>
  </si>
  <si>
    <t>BTP SDK for ADR 3_0 SP04</t>
  </si>
  <si>
    <t>https://sapjira.wdf.sap.corp/browse/CTPSAPPRODUCT-2140</t>
  </si>
  <si>
    <t>https://sapjira.wdf.sap.corp/browse/WEBSERVSAPPRODUCT-1151</t>
  </si>
  <si>
    <t>Please assign to Shweta</t>
  </si>
  <si>
    <t>Travel Accelerator 2108</t>
  </si>
  <si>
    <t>https://sapjira.wdf.sap.corp/browse/CTPSAPPRODUCT-4405</t>
  </si>
  <si>
    <t>https://sapjira.wdf.sap.corp/browse/WEBSERVSAPPRODUCT-3334</t>
  </si>
  <si>
    <t>Document Management GA T11-2021</t>
  </si>
  <si>
    <t>https://sapjira.wdf.sap.corp/browse/CTPSAPPRODUCT-4535</t>
  </si>
  <si>
    <t>https://sapjira.wdf.sap.corp/browse/WEBSERVSAPPRODUCT-3500</t>
  </si>
  <si>
    <t>FOSS IPScan closed by Raksha</t>
  </si>
  <si>
    <t>ACS1.4 SP00</t>
  </si>
  <si>
    <t>https://sapjira.wdf.sap.corp/browse/CTPSAPPRODUCT-446</t>
  </si>
  <si>
    <t>https://sapjira.wdf.sap.corp/browse/WEBSERVSAPPRODUCT-109</t>
  </si>
  <si>
    <t>Assigned to deb on 19 Aug 2020</t>
  </si>
  <si>
    <t>ACS1.4 for SAP S/4HANA SP00</t>
  </si>
  <si>
    <t>https://sapjira.wdf.sap.corp/browse/CTPSAPPRODUCT-447</t>
  </si>
  <si>
    <t>https://sapjira.wdf.sap.corp/browse/WEBSERVSAPPRODUCT-110</t>
  </si>
  <si>
    <t>FRUN 3.0 SP00</t>
  </si>
  <si>
    <t>https://sapjira.wdf.sap.corp/browse/CTPSAPPRODUCT-442</t>
  </si>
  <si>
    <t>https://sapjira.wdf.sap.corp/browse/WEBSERVSAPPRODUCT-107</t>
  </si>
  <si>
    <t>Assigned to Sanjana on 17 Aug 2020</t>
  </si>
  <si>
    <t>SBOP BI PLATFORM 4.3 SP01</t>
  </si>
  <si>
    <t>https://sapjira.wdf.sap.corp/browse/CTPSAPPRODUCT-413</t>
  </si>
  <si>
    <t>https://sapjira.wdf.sap.corp/browse/WEBSERVSAPPRODUCT-101</t>
  </si>
  <si>
    <t>Khanam, Rashda &lt;rashda.khanam@sap.com&gt;</t>
  </si>
  <si>
    <t>Transportation Resource Planning 4.0</t>
  </si>
  <si>
    <t>https://sapjira.wdf.sap.corp/browse/CTPSAPPRODUCT-460</t>
  </si>
  <si>
    <t>Assigned to Sanjana 2 Sept 2020. Previous version was not scanned as RTC passed, Hence assigned to P1</t>
  </si>
  <si>
    <t>Bansal, Bikash &lt;bikash.bansal@sap.com&gt;; Beck, Cornelius (external - Project) &lt;cornelius.beck@sap.com&gt;</t>
  </si>
  <si>
    <t>SAP Customer Checkout 2.0 FP11</t>
  </si>
  <si>
    <t>https://sapjira.wdf.sap.corp/browse/CTPSAPPRODUCT-1063</t>
  </si>
  <si>
    <t>https://sapjira.wdf.sap.corp/browse/WEBSERVSAPPRODUCT-146</t>
  </si>
  <si>
    <t>Assigned Swadhin on 21 Dec 2020</t>
  </si>
  <si>
    <t>Financial Services Accelerator 2102</t>
  </si>
  <si>
    <t>https://sapjira.wdf.sap.corp/browse/CTPSAPPRODUCT-511</t>
  </si>
  <si>
    <t>https://sapjira.wdf.sap.corp/browse/WEBSERVSAPPRODUCT-126</t>
  </si>
  <si>
    <t>Assigned to Madhu 23 Nov 2020</t>
  </si>
  <si>
    <t>telco and utilities accelerator 2102</t>
  </si>
  <si>
    <t>https://sapjira.wdf.sap.corp/browse/CTPSAPPRODUCT-510</t>
  </si>
  <si>
    <t>https://sapjira.wdf.sap.corp/browse/WEBSERVSAPPRODUCT-125</t>
  </si>
  <si>
    <t>Assigned to Swadhin 23 Nov 2020</t>
  </si>
  <si>
    <t>B1 10.0 FP 2102</t>
  </si>
  <si>
    <t>https://sapjira.wdf.sap.corp/browse/CTPSAPPRODUCT-1067</t>
  </si>
  <si>
    <t>https://sapjira.wdf.sap.corp/browse/WEBSERVSAPPRODUCT-152</t>
  </si>
  <si>
    <t>Assigned to Assmitra 21 Dec 2020</t>
  </si>
  <si>
    <t>Prabhakar, Medha &lt;medha.prabhakar@sap.com&gt;; Gariya, Rita &lt;rita.gariya@sap.com&gt;</t>
  </si>
  <si>
    <t>SAP Hybris Citizen Engagement Acc 2103</t>
  </si>
  <si>
    <t>https://sapjira.wdf.sap.corp/browse/CTPSAPPRODUCT-1068</t>
  </si>
  <si>
    <t>https://sapjira.wdf.sap.corp/browse/WEBSERVSAPPRODUCT-153</t>
  </si>
  <si>
    <t>Assigned to Swadhin on 11 Jan 2021</t>
  </si>
  <si>
    <t>telco and utilities accelerator 2105</t>
  </si>
  <si>
    <t>https://sapjira.wdf.sap.corp/browse/CTPSAPPRODUCT-1440</t>
  </si>
  <si>
    <t>https://sapjira.wdf.sap.corp/browse/WEBSERVSAPPRODUCT-471</t>
  </si>
  <si>
    <t>B1 10.0 FP 2105</t>
  </si>
  <si>
    <t>https://sapjira.wdf.sap.corp/browse/CTPSAPPRODUCT-2846</t>
  </si>
  <si>
    <t>https://sapjira.wdf.sap.corp/browse/WEBSERVSAPPRODUCT-1862</t>
  </si>
  <si>
    <t>registration issues on ppx449, paths. old vers registered on ppx403. went back to old context file //depot/Internal_Applications/ReleaseManagement/CodeScanner/contexts/Applications.SHA/BusinessOne.10.0.context.xml, added new paths, continued to use ppx403. export scan to be skipped, ppx333 still down and incremental risk is low. IP scan done, waiting for SNS</t>
  </si>
  <si>
    <t>Hoke, Benjamin &lt;benjamin.hoke@sap.com&gt;; Kloppe, Gudrun &lt;gudrun.kloppe@sap.com&gt;</t>
  </si>
  <si>
    <t>SAP Landscape Management Cloud 1.5</t>
  </si>
  <si>
    <t>https://sapjira.wdf.sap.corp/browse/CTPSAPPRODUCT-4410</t>
  </si>
  <si>
    <t>https://sapjira.wdf.sap.corp/browse/WEBSERVSAPPRODUCT-3337</t>
  </si>
  <si>
    <t>SAP Customer Checkout 2.0 FP12</t>
  </si>
  <si>
    <t>https://sapjira.wdf.sap.corp/browse/CTPSAPPRODUCT-3925</t>
  </si>
  <si>
    <t>https://sapjira.wdf.sap.corp/browse/WEBSERVSAPPRODUCT-2936</t>
  </si>
  <si>
    <t>Mattam, John &lt;john.mattam@sap.com&gt;; Ranadive, Saurabh &lt;saurabh.ranadive@sap.com&gt;</t>
  </si>
  <si>
    <t>telco and utilities accelerator 2108</t>
  </si>
  <si>
    <t>https://sapjira.wdf.sap.corp/browse/CTPSAPPRODUCT-4399</t>
  </si>
  <si>
    <t>https://sapjira.wdf.sap.corp/browse/WEBSERVSAPPRODUCT-3333</t>
  </si>
  <si>
    <t>Hoke, Benjamin &lt;benjamin.hoke@sap.com&gt;; Yonchev, Tsonyo &lt;tsonyo.yonchev@sap.com&gt;; Schneider, Robin Guido &lt;robin.guido.schneider@sap.com&gt;</t>
  </si>
  <si>
    <t>SAP Landscape Management Cloud 1.7</t>
  </si>
  <si>
    <t>https://sapjira.wdf.sap.corp/browse/CTPSAPPRODUCT-4475</t>
  </si>
  <si>
    <t>https://sapjira.wdf.sap.corp/browse/WEBSERVSAPPRODUCT-3454</t>
  </si>
  <si>
    <t>Noack, Jason &lt;jason.noack@sap.com&gt;; Bertrand, Philippe &lt;philippe.bertrand@sap.com&gt;</t>
  </si>
  <si>
    <t>SQL Anywhere 17.0 SP01</t>
  </si>
  <si>
    <t>https://sapjira.wdf.sap.corp/browse/CTPSAPPRODUCT-4489</t>
  </si>
  <si>
    <t>https://sapjira.wdf.sap.corp/browse/WEBSERVSAPPRODUCT-3469</t>
  </si>
  <si>
    <t>S4CE_2111_Q4/2021</t>
  </si>
  <si>
    <t>IBP 2111</t>
  </si>
  <si>
    <t>https://sapjira.wdf.sap.corp/browse/CTPSAPPRODUCT-4424</t>
  </si>
  <si>
    <t>Johnson, Tricia &lt;tricia.johnson@sap.com&gt;; Cheng, Frank &lt;frank.cheng02@sap.com&gt;</t>
  </si>
  <si>
    <t>SAP Data Intelligence 3.2</t>
  </si>
  <si>
    <t>https://sapjira.wdf.sap.corp/browse/CTPSAPPRODUCT-4469</t>
  </si>
  <si>
    <t>https://sapjira.wdf.sap.corp/browse/WEBSERVSAPPRODUCT-3449</t>
  </si>
  <si>
    <t>telco and utilities accelerator 2111</t>
  </si>
  <si>
    <t>https://sapjira.wdf.sap.corp/browse/CTPSAPPRODUCT-4487</t>
  </si>
  <si>
    <t>https://sapjira.wdf.sap.corp/browse/WEBSERVSAPPRODUCT-3467</t>
  </si>
  <si>
    <t>SBOP BI PLATFORM 4.3 SP02</t>
  </si>
  <si>
    <t>https://sapjira.wdf.sap.corp/browse/CTPSAPPRODUCT-2299</t>
  </si>
  <si>
    <t>https://sapjira.wdf.sap.corp/browse/WEBSERVSAPPRODUCT-1309</t>
  </si>
  <si>
    <t>VSCode Extension</t>
  </si>
  <si>
    <t>GISP. Assigned to Jimmy on Feb 23, 2018</t>
  </si>
  <si>
    <t>SAP Field Service Management 1911</t>
  </si>
  <si>
    <t>https://sapjira.wdf.sap.corp/browse/CTPSAPPRODUCT-72</t>
  </si>
  <si>
    <t>Update August 16: on-hold until the team sorts out their delivery (afaik release date was pushed to Sept 8th 2018). Last communication with this team was July 6th and Protex incremental scan is still active and monitored.</t>
  </si>
  <si>
    <t>Chen, Yonggang (external - Service) &lt;yonggang.chen@sap.com&gt;</t>
  </si>
  <si>
    <t>Ariba Buyer 9r2_SP34</t>
  </si>
  <si>
    <t>https://sapjira.wdf.sap.corp/browse/CTPSAPPRODUCT-221</t>
  </si>
  <si>
    <t>Jaques, Wenonah &lt;wenonah.jaques@sap.com&gt;</t>
  </si>
  <si>
    <t>SAP Shop Floor Manager 1.0</t>
  </si>
  <si>
    <t>Please assign  FOSS Scan to Rajon</t>
  </si>
  <si>
    <t>HANA Dev Tooling CW40</t>
  </si>
  <si>
    <t>https://sapjira.wdf.sap.corp/browse/CTPSAPPRODUCT-501</t>
  </si>
  <si>
    <t>This scan is selected for BlackDuck Pilot</t>
  </si>
  <si>
    <t>Vogt, Ralf &lt;ralf.vogt@sap.com&gt;; Blickensdoerfer, Michael &lt;michael.blickensdoerfer@sap.com&gt;</t>
  </si>
  <si>
    <t>SAP GTS, edition for SAP HANA 2020</t>
  </si>
  <si>
    <t>https://sapjira.wdf.sap.corp/browse/CTPSAPPRODUCT-429</t>
  </si>
  <si>
    <t>Adavi, Pavan &lt;pavan.adavi@sap.com&gt;</t>
  </si>
  <si>
    <t>Concur Mobile Android  9.89.0 Tencent Release</t>
  </si>
  <si>
    <t>GISP</t>
  </si>
  <si>
    <t>AmberkarGovinda, Lakshman Rao &lt;lakshman.amberkargovinda@sap.com&gt;</t>
  </si>
  <si>
    <t>SAP Ariba Procurement Mobile App 2.0  for And 2106</t>
  </si>
  <si>
    <t>Swadhin-Devan will work on this IPscan</t>
  </si>
  <si>
    <t>SAP Ariba Procurement Mobile App 2.0 for iOS 2106</t>
  </si>
  <si>
    <t>SAP EPD XR Viewers</t>
  </si>
  <si>
    <t>GISP | RTC has been postponed - Dev shall inform the date once finalised</t>
  </si>
  <si>
    <t>Choksi, Shruti &lt;shruti.choksi@sap.com&gt;; Pletanek, Jiri &lt;jiri.pletanek@sap.com&gt;</t>
  </si>
  <si>
    <t>Task Center Mobile iOS 1.0</t>
  </si>
  <si>
    <t>SAP Hybris Commerce, Travel ACC 4.0</t>
  </si>
  <si>
    <t>Comments by analyst - S/NS in progress and will be completed by Feb 10th - 15th: assigned on 10/08/2017</t>
  </si>
  <si>
    <t>Verschoor, Rob; Boveri, Lesley</t>
  </si>
  <si>
    <t>SAP Services Database Migration Tool</t>
  </si>
  <si>
    <t>ongoing scan. Update July 7 2020 - still ongoing, monthly updates</t>
  </si>
  <si>
    <t>Biollo, Damian &lt;damian.biollo@sap.com&gt;</t>
  </si>
  <si>
    <t>Jam Mobile 15xx</t>
  </si>
  <si>
    <t>Update March 26 - no longer a forever scan, is done now</t>
  </si>
  <si>
    <t>Meg Bear</t>
  </si>
  <si>
    <t>Zhao, Vivi &lt;vivi.zhao@sap.com&gt;; Brodkorb, Thomas &lt;thomas.brodkorb@sap.com&gt;;Smith, Paul &lt;paul.smith05@sap.com&gt;</t>
  </si>
  <si>
    <t>SAP Analytics Cloud 1.0</t>
  </si>
  <si>
    <t>rtc date changed from 12/31/2017 to 12/31/2018</t>
  </si>
  <si>
    <t>Neagoie, Bogdan &lt;bogdan.neagoie@sap.com&gt;; Constantin, Ana-Maria &lt;ana-maria.constantin@sap.com&gt;</t>
  </si>
  <si>
    <t>Product Lifecycle Costing (FBS) 4 &amp; 1902 SP01</t>
  </si>
  <si>
    <t>VSCode Extension 1.0 SP15</t>
  </si>
  <si>
    <t>https://sapjira.wdf.sap.corp/browse/CTPSAPPRODUCT-239</t>
  </si>
  <si>
    <t>Continuously scan until September 18th 2020</t>
  </si>
  <si>
    <t>Product Lifecycle Costing (FBS) 4 SP02</t>
  </si>
  <si>
    <t>https://sapjira.wdf.sap.corp/browse/CTPSAPPRODUCT-236</t>
  </si>
  <si>
    <t>Dubbrow, Patrick &lt;patrick.dubbrow@sap.com&gt;; Rother, Alexander &lt;a.rother@sap.com&gt;; Majstorovic, Dragana &lt;dragana.majstorovic@sap.com&gt;</t>
  </si>
  <si>
    <t>ABAP Platform 2020 (indirect)</t>
  </si>
  <si>
    <t>https://sapjira.wdf.sap.corp/browse/CTPSAPPRODUCT-403</t>
  </si>
  <si>
    <t>Ahlert, Dirk &lt;dirk.ahlert@sap.com&gt;; Bick, Katherina &lt;katherina.bick@sap.com&gt;</t>
  </si>
  <si>
    <t>S4OP_2020_FPS0</t>
  </si>
  <si>
    <t>https://sapjira.wdf.sap.corp/browse/CTPSAPPRODUCT-402</t>
  </si>
  <si>
    <t>VSCODE EXTENSION FOR MBG 1.0 SP8</t>
  </si>
  <si>
    <t>https://sapjira.wdf.sap.corp/browse/CTPSAPPRODUCT-479</t>
  </si>
  <si>
    <t>Rokita, Joanna &lt;joanna.rokita@sap.com&gt; ; Khakimov, Boulat &lt;boulat.khakimov@sap.com&gt;</t>
  </si>
  <si>
    <t>Retail Ind. Pack 2005 on SAP Commerce 2005</t>
  </si>
  <si>
    <t>https://sapjira.wdf.sap.corp/browse/CTPSAPPRODUCT-434</t>
  </si>
  <si>
    <t>Luckorse, Srinivas &lt;srinivas.luckorse@sap.com&gt;; R, Sasibala &lt;sasibala.r@sap.com&gt;</t>
  </si>
  <si>
    <t>SAC iOS 2020.22</t>
  </si>
  <si>
    <t>https://sapjira.wdf.sap.corp/browse/CTPSAPPRODUCT-1055</t>
  </si>
  <si>
    <t>Please assign to Suva</t>
  </si>
  <si>
    <t>Naveen, Smita &lt;smita.naveen@sap.com&gt;; Luckorse, Srinivas &lt;srinivas.luckorse@sap.com&gt;</t>
  </si>
  <si>
    <t>SAC Android 2020.23</t>
  </si>
  <si>
    <t>https://sapjira.wdf.sap.corp/browse/CTPSAPPRODUCT-1061</t>
  </si>
  <si>
    <t>Assigned to Madhu on 14 Dec</t>
  </si>
  <si>
    <t>Tolksdorf, Markus &lt;markus.tolksdorf@sap.com&gt;</t>
  </si>
  <si>
    <t>CP Neo Release 2012b</t>
  </si>
  <si>
    <t>https://sapjira.wdf.sap.corp/browse/CTPSAPPRODUCT-1077</t>
  </si>
  <si>
    <t>Assigned to Madhu on 11 Jan 2021</t>
  </si>
  <si>
    <t>Song, Xiao-fei &lt;xiao-fei.song@sap.com&gt;; Bhatnagar, Sangeeta &lt;sangeeta.bhatnagar@sap.com&gt;</t>
  </si>
  <si>
    <t>VSCODE EXTENSION FOR MBG 1.0 SP09</t>
  </si>
  <si>
    <t>https://sapjira.wdf.sap.corp/browse/CTPSAPPRODUCT-1087</t>
  </si>
  <si>
    <t>O'Connell, Dan &lt;dan.o-connell@sap.com&gt;; Loop, David &lt;david.loop@sap.com&gt;</t>
  </si>
  <si>
    <t>[Docker] SAP Edge Services DMC BETA and RTC</t>
  </si>
  <si>
    <t>HANA Dev Tooling 2021CW06</t>
  </si>
  <si>
    <t>https://sapjira.wdf.sap.corp/browse/CTPSAPPRODUCT-1086</t>
  </si>
  <si>
    <t>Assigned to Madhu on 1st Feb 2021</t>
  </si>
  <si>
    <t>Kasimirova, Elena &lt;elena.kasimirova@sap.com&gt;; Eskov, Valentin (external - Project) &lt;valentin.eskov@sap.com&gt;; Al-Hujaj, Omar-Alexander &lt;omar-alexander.al-hujaj@sap.com&gt;</t>
  </si>
  <si>
    <t>ETD 2102 Cloud (02.2021)</t>
  </si>
  <si>
    <t>https://sapjira.wdf.sap.corp/browse/CTPSAPPRODUCT-1081</t>
  </si>
  <si>
    <t>Assigned to Swadhin on 18 Jan 2021</t>
  </si>
  <si>
    <t>Kalu, Igwe &lt;igwe.kalu@sap.com&gt;; Stein Cechin, Joao &lt;joao.stein.cechin@sap.com&gt;; Mondal, Debdutt &lt;debdutt.mondal@sap.com&gt;</t>
  </si>
  <si>
    <t>[Docker] Digital Manufacturing Cloud Edge Beta - RTC</t>
  </si>
  <si>
    <t>S4OP_2020_FPS1</t>
  </si>
  <si>
    <t>https://sapjira.wdf.sap.corp/browse/CTPSAPPRODUCT-629</t>
  </si>
  <si>
    <t>Beta Shipment date is 1/28/2021. Assigned to Madhu on 14 Dec.</t>
  </si>
  <si>
    <t>Beck, Andrew &lt;andrew.beck@sap.com&gt;</t>
  </si>
  <si>
    <t>PRO/QUO Mgmt 2.0 FPS01</t>
  </si>
  <si>
    <t>https://sapjira.wdf.sap.corp/browse/CTPSAPPRODUCT-1056</t>
  </si>
  <si>
    <t>Assigned to Swadhin on 14 Dec</t>
  </si>
  <si>
    <t>Fuchs, Micha &lt;micha.fuchs@sap.com&gt;</t>
  </si>
  <si>
    <t>NF-S-I Wave 2</t>
  </si>
  <si>
    <t>https://sapjira.wdf.sap.corp/browse/CTPSAPPRODUCT-1059</t>
  </si>
  <si>
    <t>Product Lifecycle Costing (FBS) 4 SP03</t>
  </si>
  <si>
    <t>https://sapjira.wdf.sap.corp/browse/CTPSAPPRODUCT-1178</t>
  </si>
  <si>
    <t>Velkov, Velislav &lt;velislav.velkov@sap.com&gt;; Krastev, Anatoli &lt;anatoli.krastev@sap.com&gt;</t>
  </si>
  <si>
    <t>[Docker] FS on K8s Delivery 2103a</t>
  </si>
  <si>
    <t>Chaturvedi, Shikha &lt;shikha.chaturvedi01@sap.com&gt;; Sharma, Rajat &lt;rajat.sharma08@sap.com&gt;</t>
  </si>
  <si>
    <t>SAP SOL. SALES CONFIG 3.0 FP02 : SPS09</t>
  </si>
  <si>
    <t>https://sapjira.wdf.sap.corp/browse/CTPSAPPRODUCT-2296</t>
  </si>
  <si>
    <t>[Docker] FS on K8s Delivery 2103b</t>
  </si>
  <si>
    <t>3/29/2021</t>
  </si>
  <si>
    <t>Tiwari, Vipul &lt;vipul.tiwari@sap.com&gt;; Ganju, Arvind &lt;arvind.ganju@sap.com&gt; ; Dev, Nipun &lt;nipun.dev@sap.com&gt; ; Gopalakrishnan, Harihara Subramanian &lt;harihara.subramanian.gopalakrishnan@sap.com&gt;; K, Rukkumani &lt;rukkumani.k@sap.com&gt;</t>
  </si>
  <si>
    <t>303733132_DoD_Disconnected_Light_Operations_Builds</t>
  </si>
  <si>
    <t>https://sapjira.wdf.sap.corp/browse/CTPSAPPRODUCT-1150</t>
  </si>
  <si>
    <t>Lomakin, Andrii (external - Temp Staff) &lt;a.lomakin@sap.com&gt;</t>
  </si>
  <si>
    <t>OrientDB 3.2</t>
  </si>
  <si>
    <t>https://sapjira.wdf.sap.corp/browse/CTPSAPPRODUCT-1162</t>
  </si>
  <si>
    <t>SAP Asset Manager 2105</t>
  </si>
  <si>
    <t>https://sapjira.wdf.sap.corp/browse/CTPSAPPRODUCT-1471</t>
  </si>
  <si>
    <t>APIMSDK 1.3.0</t>
  </si>
  <si>
    <t>https://sapjira.wdf.sap.corp/browse/CTPSAPPRODUCT-4208</t>
  </si>
  <si>
    <t>Todorova, Mariela &lt;mariela.todorova@sap.com&gt; ; Kostadinov, Kostadin &lt;kostadin.kostadinov@sap.com&gt;</t>
  </si>
  <si>
    <t>NetWeaver 7.50 SP21</t>
  </si>
  <si>
    <t>CP SDK for iOS 6_0 SP01</t>
  </si>
  <si>
    <t>https://sapjira.wdf.sap.corp/browse/CTPSAPPRODUCT-1093</t>
  </si>
  <si>
    <t>Assmitra is the Dedicated Analyst. assigned on 15 feb 21. RTC has been extended to end of June 2020</t>
  </si>
  <si>
    <t>CP SDK for iOS 5_0 SP02</t>
  </si>
  <si>
    <t>https://sapjira.wdf.sap.corp/browse/CTPSAPPRODUCT-1094</t>
  </si>
  <si>
    <t>Assmitra is the Dedicated Analyst.  assigned on 15 feb 21. RTC has been extended to end of June 2020</t>
  </si>
  <si>
    <t>Wong, Jin &lt;jin.wong@sap.com&gt;; Magons, Krists &lt;krists.magons@sap.com&gt;; Barnard, Sylvia &lt;sylvia.barnard@sap.com&gt;</t>
  </si>
  <si>
    <t>Dev in SP13 for SAP Screen Personas 3.0</t>
  </si>
  <si>
    <t>https://sapjira.wdf.sap.corp/browse/CTPSAPPRODUCT-4401</t>
  </si>
  <si>
    <t>AmberkarGovinda, Lakshman Rao &lt;lakshman.amberkargovinda@sap.com&gt;; Gor, Pinak (external - Project) &lt;pinak.gor@sap.com&gt;; Chiploonkar M, Sudeeksha &lt;sudeeksha.chiploonkar.m@sap.com&gt;; Ramesh, Archana &lt;archana.ramesh@sap.com&gt;</t>
  </si>
  <si>
    <t>SAP Ariba Procurement Mobile App 2.0  for And 2107</t>
  </si>
  <si>
    <t>https://sapjira.wdf.sap.corp/browse/CTPSAPPRODUCT-4447</t>
  </si>
  <si>
    <t>This is a continuous scan until December 31, 2021</t>
  </si>
  <si>
    <t>SAP Ariba Procurement Mobile App 2.0 for iOS 2107</t>
  </si>
  <si>
    <t>https://sapjira.wdf.sap.corp/browse/CTPSAPPRODUCT-4448</t>
  </si>
  <si>
    <t>Bode, Achim &lt;achim.bode@sap.com&gt;; Kabadzhova, Kremena &lt;kremena.kabadzhova@sap.com&gt;</t>
  </si>
  <si>
    <t>SAP Cloud Appliance Library 3.63</t>
  </si>
  <si>
    <t>https://sapjira.wdf.sap.corp/browse/CTPSAPPRODUCT-4422</t>
  </si>
  <si>
    <t>Will be transfereed to Justine after registration | Name changed from 3.62 to 3.63 upon Dev request and RTC changed from 21/6/11 to 19/7/21</t>
  </si>
  <si>
    <t>ABAP Platform Cloud 2108 (indirect)</t>
  </si>
  <si>
    <t>https://sapjira.wdf.sap.corp/browse/CTPSAPPRODUCT-4426</t>
  </si>
  <si>
    <t>SAP Maintenance Assistant 2108</t>
  </si>
  <si>
    <t>https://sapjira.wdf.sap.corp/browse/CTPSAPPRODUCT-4473</t>
  </si>
  <si>
    <t>Gopal, Manjunath &lt;manjunath.gopal@sap.com&gt;; Jaeger, Michael &lt;m.jaeger@sap.com&gt;</t>
  </si>
  <si>
    <t>FSDM 1.14 (FP)</t>
  </si>
  <si>
    <t>https://sapjira.wdf.sap.corp/browse/CTPSAPPRODUCT-4413</t>
  </si>
  <si>
    <t>H K, Sushma &lt;sushma.h.k@sap.com&gt;; Hofmeister, Joerg &lt;joerg.hofmeister@sap.com&gt;; Mueller, Ingo &lt;i.mueller@sap.com&gt;</t>
  </si>
  <si>
    <t>SAP Mobile Start App 1.0</t>
  </si>
  <si>
    <t>https://sapjira.wdf.sap.corp/browse/CTPSAPPRODUCT-4407</t>
  </si>
  <si>
    <t>NetWeaver 7.50 SP22</t>
  </si>
  <si>
    <t>Ariba Supplier Mobile 6.5 Android</t>
  </si>
  <si>
    <t>Ariba Supplier Mobile 6.5 iOS</t>
  </si>
  <si>
    <t>ABAP Platform 2021 (indirect)</t>
  </si>
  <si>
    <t>https://sapjira.wdf.sap.corp/browse/CTPSAPPRODUCT-4415</t>
  </si>
  <si>
    <t>beta shipment date is August 10, 2021</t>
  </si>
  <si>
    <t>Mehta, Kunal &lt;kunal.mehta@sap.com&gt;; Branker, India &lt;india.branker@sap.com&gt;</t>
  </si>
  <si>
    <t>SAP Maintenance Assistant 2111</t>
  </si>
  <si>
    <t>https://sapjira.wdf.sap.corp/browse/CTPSAPPRODUCT-4520</t>
  </si>
  <si>
    <t>Product is delivered on On-Premise and On-Mobile.</t>
  </si>
  <si>
    <t>SAP Asset Manager 2110</t>
  </si>
  <si>
    <t>https://sapjira.wdf.sap.corp/browse/CTPSAPPRODUCT-4521</t>
  </si>
  <si>
    <t>[Docker] CP Core on K8s Delivery 2013b</t>
  </si>
  <si>
    <t>Assigned to Assmitra on 18 Jan 2021</t>
  </si>
  <si>
    <t>SAP Mobile Start App 1.1 iOS</t>
  </si>
  <si>
    <t>https://sapjira.wdf.sap.corp/browse/CTPSAPPRODUCT-4547</t>
  </si>
  <si>
    <t>Rothe, Thomas &lt;t.rothe@sap.com&gt;; Andre, Stephan &lt;stephan.andre@sap.com&gt;</t>
  </si>
  <si>
    <t>COMMONCRYPTOLIB 8</t>
  </si>
  <si>
    <t>https://sapjira.wdf.sap.corp/browse/CTPSAPPRODUCT-4522</t>
  </si>
  <si>
    <t>RTC is tentative</t>
  </si>
  <si>
    <t>SL Toolset 1.0 SPS 32</t>
  </si>
  <si>
    <t>https://sapjira.wdf.sap.corp/browse/CTPSAPPRODUCT-1567</t>
  </si>
  <si>
    <t>This is a continus scan - Swadhin is the Dedicated Analyst</t>
  </si>
  <si>
    <t>Hybrid Mobility Toolkit 1.x</t>
  </si>
  <si>
    <t>Continuous scan. Note to operations - do not need to check the status of this scan | Closed after confirming with Dev - Sangeeta</t>
  </si>
  <si>
    <t>SAP Hybrid App Toolkit 1.x</t>
  </si>
  <si>
    <t>Fischer, Benjamin &lt;benjamin.fischer01@sap.com&gt;</t>
  </si>
  <si>
    <t>vwkeam 1.0.0</t>
  </si>
  <si>
    <t>Synopsis Consulting</t>
  </si>
  <si>
    <t>Gorges, Timo &lt;timo.gorges@sap.com&gt;</t>
  </si>
  <si>
    <t>SAP Yard Logistics 2009 for SAP S/4HANA</t>
  </si>
  <si>
    <t>https://sapjira.wdf.sap.corp/browse/CTPSAPPRODUCT-283</t>
  </si>
  <si>
    <t>Ganju, Arvind &lt;arvind.ganju@sap.com&gt; ; Dev, Nipun &lt;nipun.dev@sap.com&gt; ; Gopalakrishnan, Harihara Subramanian &lt;harihara.subramanian.gopalakrishnan@sap.com&gt;</t>
  </si>
  <si>
    <t>303739350_DoD_Disconnected_Light_Operations_Builds</t>
  </si>
  <si>
    <t>https://sapjira.wdf.sap.corp/browse/CTPSAPPRODUCT-480</t>
  </si>
  <si>
    <t>[Docker] FS on K8s Delivery 2101b</t>
  </si>
  <si>
    <t>Kutsch, Markus &lt;markus.kutsch@sap.com&gt; ; Neurath, Julian &lt;julian.neurath@sap.com&gt;; Abdulla, Mohammed &lt;mohammed.abdulla@sap.com&gt;;  Loell, Andreas &lt;andreas.loell@sap.com&gt;; Siffrin-Stein, Nicole &lt;nicole.siffrin-stein@sap.com&gt;</t>
  </si>
  <si>
    <t>SAP Corporate Serialization 1.0</t>
  </si>
  <si>
    <t>https://sapjira.wdf.sap.corp/browse/CTPSAPPRODUCT-474</t>
  </si>
  <si>
    <t>Assigned to Madhu on 25th Jan 2021</t>
  </si>
  <si>
    <t>Snjegota, Slavko &lt;slavko.snjegota@sap.com&gt;</t>
  </si>
  <si>
    <t>SAP 3D VE Viewer for Android 4.0</t>
  </si>
  <si>
    <t>(SCN) VE Mob Apps SDK 4.0</t>
  </si>
  <si>
    <t>SAP 3D VE Viewer for iPad 4.0</t>
  </si>
  <si>
    <t>Murin, Radovan &lt;radovan.murin@sap.com&gt;</t>
  </si>
  <si>
    <t>MVP</t>
  </si>
  <si>
    <t>GISP. Two different requests made in GISP and TTS.  Assigned to Madhu on 8 Feb 2021</t>
  </si>
  <si>
    <t>Cao, Elina &lt;elina.cao@sap.com&gt;</t>
  </si>
  <si>
    <t>2020 S4M Mobile 1.0</t>
  </si>
  <si>
    <t>GISP # Assigned to Swadhin on 1st Feb 2021</t>
  </si>
  <si>
    <t>Perrow, Graeme &lt;graeme.perrow@sap.com&gt;; Hurst, Adam &lt;adam.hurst@sap.com&gt;</t>
  </si>
  <si>
    <t>HANA Runtime Tools 2.0 SP13</t>
  </si>
  <si>
    <t>https://sapjira.wdf.sap.corp/browse/CTPSAPPRODUCT-388</t>
  </si>
  <si>
    <t>Assigned to Madhu on 19 Aug 2020</t>
  </si>
  <si>
    <t>Riegel, Steven &lt;steven.riegel@sap.com&gt;</t>
  </si>
  <si>
    <t>SAP Mobile Start iOS App 1.0</t>
  </si>
  <si>
    <t>https://sapjira.wdf.sap.corp/browse/CTPSAPPRODUCT-491</t>
  </si>
  <si>
    <t>Beta Rlease date is 12/21/2020. Assigned to Swadhin on 14 Dec</t>
  </si>
  <si>
    <t>SAP Maintenance Assistant 2105</t>
  </si>
  <si>
    <t>https://sapjira.wdf.sap.corp/browse/CTPSAPPRODUCT-1600</t>
  </si>
  <si>
    <t>Hub P2 Scan</t>
  </si>
  <si>
    <t>AI API Client SDK 1.0 (lib, SCN)</t>
  </si>
  <si>
    <t>https://sapjira.wdf.sap.corp/browse/CTPSAPPRODUCT-4056</t>
  </si>
  <si>
    <t>Sarsa, Harri &lt;harri.sarsa@sap.com&gt;; Bhatnagar, Sangeeta &lt;sangeeta.bhatnagar@sap.com&gt;</t>
  </si>
  <si>
    <t>AppGyver Preview &amp; Legend</t>
  </si>
  <si>
    <t>https://sapjira.wdf.sap.corp/browse/CTPSAPPRODUCT-4486</t>
  </si>
  <si>
    <t>Boehrer, Christian &lt;christian.boehrer@sap.com&gt; ;</t>
  </si>
  <si>
    <t>ByD2011</t>
  </si>
  <si>
    <t>https://sapjira.wdf.sap.corp/browse/CTPSAPPRODUCT-444</t>
  </si>
  <si>
    <t>Zhou, Jianxun &lt;jianxun.zhou@sap.com&gt;; Wieser, Markus &lt;markus.wieser@sap.com&gt;</t>
  </si>
  <si>
    <t>Cloud for Customer 2011</t>
  </si>
  <si>
    <t>https://sapjira.wdf.sap.corp/browse/CTPSAPPRODUCT-436</t>
  </si>
  <si>
    <t>Ye, Xin &lt;xin.ye@sap.com&gt; ; Zhou, Watson &lt;watson.zhou@sap.com&gt;</t>
  </si>
  <si>
    <t>SAP Work Zone Mobile 2011</t>
  </si>
  <si>
    <t>https://sapjira.wdf.sap.corp/browse/CTPSAPPRODUCT-492</t>
  </si>
  <si>
    <t>Assigned to Assmitra 9thNov 2020</t>
  </si>
  <si>
    <t>[Docker] Business App Studio Public Cloud T2009a</t>
  </si>
  <si>
    <t>Assigned to Ravi on 23 Sept 2020</t>
  </si>
  <si>
    <t>SAP Landscape Management Cloud 1.0</t>
  </si>
  <si>
    <t>https://sapjira.wdf.sap.corp/browse/CTPSAPPRODUCT-1032</t>
  </si>
  <si>
    <t>Assigned to Raksha on 14 Dec</t>
  </si>
  <si>
    <t>Gadagkar, Rajat Mounendrababu &lt;rajat.gadagkar@sap.com&gt;</t>
  </si>
  <si>
    <t>LMS 6.3 SP1</t>
  </si>
  <si>
    <t>https://sapjira.wdf.sap.corp/browse/CTPSAPPRODUCT-431</t>
  </si>
  <si>
    <t>Assigned to Madhu on 7 Sept 2020</t>
  </si>
  <si>
    <t>Ye, Xin &lt;xin.ye@sap.com&gt; ; Zhou, Watson &lt;watson.zhou@sap.com&gt;; Dominic Kunnappally, Joseph &lt;joseph.dominic.kunnappally@sap.com&gt;</t>
  </si>
  <si>
    <t>SAP Work Zone Mobile 2101</t>
  </si>
  <si>
    <t>https://sapjira.wdf.sap.corp/browse/CTPSAPPRODUCT-1057</t>
  </si>
  <si>
    <t>Sharan, Bhanu Pratap &lt;bhanu.pratap.sharan@sap.com&gt;; Manjunath, Sandeep &lt;sandeep.manjunath@sap.com&gt;; M Murthy, Thejaswi &lt;thejaswi.m.murthy@sap.com&gt;; K, Keerthi Kumari &lt;keerthi.kumari.k@sap.com&gt;; S, Vijayakumar &lt;vi.s@sap.com&gt;</t>
  </si>
  <si>
    <t>APIMSDK 1.2.0</t>
  </si>
  <si>
    <t>https://sapjira.wdf.sap.corp/browse/CTPSAPPRODUCT-1079</t>
  </si>
  <si>
    <t>Assigned to Raksha on 18 Jan 21</t>
  </si>
  <si>
    <t>CAMPO, Andrea &lt;andrea.campo@sap.com&gt;</t>
  </si>
  <si>
    <t>ST-OST 200 SP07</t>
  </si>
  <si>
    <t>https://sapjira.wdf.sap.corp/browse/CTPSAPPRODUCT-459</t>
  </si>
  <si>
    <t>Assigned to Sanjana 2 Sept 2020.</t>
  </si>
  <si>
    <t>Link, Johannes &lt;johannes.link@sap.com&gt; , Michel, Annett &lt;a.michel@sap.com&gt;</t>
  </si>
  <si>
    <t>SAP Solution Manager 7.2 SP12</t>
  </si>
  <si>
    <t>https://sapjira.wdf.sap.corp/browse/CTPSAPPRODUCT-414</t>
  </si>
  <si>
    <t>Assigned to Swadhin on 16 Jul. IDwork will start from last week of Aug 2020</t>
  </si>
  <si>
    <t>Baumgaertel, Dirk &lt;dirk.baumgaertel@sap.com&gt; ; Lutz, Raffael &lt;raffael.lutz@sap.com&gt;Balasubramanian, Narasimhan &lt;narasimhan.balasubramanian@sap.com&gt;</t>
  </si>
  <si>
    <t>ByD2102</t>
  </si>
  <si>
    <t>https://sapjira.wdf.sap.corp/browse/CTPSAPPRODUCT-1023</t>
  </si>
  <si>
    <t>Content2Go 2101</t>
  </si>
  <si>
    <t>Content2GoADR 2101</t>
  </si>
  <si>
    <t>Edge Lifecycle Management 1.1</t>
  </si>
  <si>
    <t>https://sapjira.wdf.sap.corp/browse/CTPSAPPRODUCT-499</t>
  </si>
  <si>
    <t xml:space="preserve">RTC date changed  </t>
  </si>
  <si>
    <t>[Docker] Edge Lifecycle Management 1.1</t>
  </si>
  <si>
    <t>Assigned to Assmitra on 12 Oct 2020</t>
  </si>
  <si>
    <t>Digital Manufacturing Cloud Edge Beta - RTC</t>
  </si>
  <si>
    <t>https://sapjira.wdf.sap.corp/browse/CTPSAPPRODUCT-1088</t>
  </si>
  <si>
    <t>Assigned to Raksha on 3rd Feb 2021</t>
  </si>
  <si>
    <t>Gopal, Manjunath &lt;manjunath.gopal@sap.com&gt;</t>
  </si>
  <si>
    <t>FSDM 1.12 (FP)</t>
  </si>
  <si>
    <t>https://sapjira.wdf.sap.corp/browse/CTPSAPPRODUCT-761</t>
  </si>
  <si>
    <t>Assigned to Assmitra on 14 Dec</t>
  </si>
  <si>
    <t>NetWeaver 7.50 SP20</t>
  </si>
  <si>
    <t>Report will be delivered on January 2021. Madhu is dedicated analyst(assigned on 21 Sept 2020)</t>
  </si>
  <si>
    <t>SAP Disclosure Management 10.1 - DM Stack 1800</t>
  </si>
  <si>
    <t>https://sapjira.wdf.sap.corp/browse/CTPSAPPRODUCT-1064</t>
  </si>
  <si>
    <t>SAP GUI for Java 7.70</t>
  </si>
  <si>
    <t>https://sapjira.wdf.sap.corp/browse/CTPSAPPRODUCT-450</t>
  </si>
  <si>
    <t>Beta Rlease date is 11/20/2020. Assigned to Assmitra 14 Dec.</t>
  </si>
  <si>
    <t>Bregler, Jonathan &lt;jonathan.bregler@sap.com&gt;; Kim, Won Seok &lt;won.seok.kim@sap.com&gt;</t>
  </si>
  <si>
    <t>HANA Dev Tooling 2021CW10</t>
  </si>
  <si>
    <t>Melato, Karsten &lt;karsten.melato@sap.com&gt; ; Team Java-SDK dl_58e39fce5f99b726c8000143@exchange.sap.corp</t>
  </si>
  <si>
    <t>SAP Cloud SDK 3.0 2020-CW39</t>
  </si>
  <si>
    <t>https://sapjira.wdf.sap.corp/browse/CTPSAPPRODUCT-471</t>
  </si>
  <si>
    <t>Assgned to Assmitra on 16 sept 2020 | This is a continous Scan</t>
  </si>
  <si>
    <t>SAP Work Zone Mobile 2104</t>
  </si>
  <si>
    <t>https://sapjira.wdf.sap.corp/browse/CTPSAPPRODUCT-1092</t>
  </si>
  <si>
    <t>Assigned to Raksha on Feb 10th 2021</t>
  </si>
  <si>
    <t>IBP 2105</t>
  </si>
  <si>
    <t>https://sapjira.wdf.sap.corp/browse/CTPSAPPRODUCT-1080</t>
  </si>
  <si>
    <t>SAP 3D Visual Enterprise View 9.0 FP11</t>
  </si>
  <si>
    <t>https://sapjira.wdf.sap.corp/browse/CTPSAPPRODUCT-1103</t>
  </si>
  <si>
    <t>SAP 3D Visual Enterprise Auth 9.0 FP11</t>
  </si>
  <si>
    <t>https://sapjira.wdf.sap.corp/browse/CTPSAPPRODUCT-1101</t>
  </si>
  <si>
    <t>SAP 3D Visual Enterprise Gen 9.0 FP11</t>
  </si>
  <si>
    <t>https://sapjira.wdf.sap.corp/browse/CTPSAPPRODUCT-1102</t>
  </si>
  <si>
    <t>Balasubramanian, Narasimhan &lt;narasimhan.balasubramanian@sap.com&gt;; Boehrer, Christian &lt;christian.boehrer@sap.com&gt;; Huang, Brooklyn &lt;brooklyn.huang@sap.com&gt;; Verma, Varun &lt;varun.verma@sap.com&gt;; Kamte, Uday &lt;uday.kamte@sap.com&gt;; Liang, Ruby &lt;ruby.liang@sap.com&gt;</t>
  </si>
  <si>
    <t>ByD2105</t>
  </si>
  <si>
    <t>https://sapjira.wdf.sap.corp/browse/CTPSAPPRODUCT-1096</t>
  </si>
  <si>
    <t>HANA Dev Tooling 2021CW18</t>
  </si>
  <si>
    <t>https://sapjira.wdf.sap.corp/browse/CTPSAPPRODUCT-2452</t>
  </si>
  <si>
    <t>This is a continous scan until October 31, 2021</t>
  </si>
  <si>
    <t>Edge Lifecycle Management 1.2</t>
  </si>
  <si>
    <t>https://sapjira.wdf.sap.corp/browse/CTPSAPPRODUCT-1109</t>
  </si>
  <si>
    <t>Continous Scan until 30 September 2021 - Extended to 31 December 2021</t>
  </si>
  <si>
    <t>FSDM 1.13 (FP)</t>
  </si>
  <si>
    <t>https://sapjira.wdf.sap.corp/browse/CTPSAPPRODUCT-1152</t>
  </si>
  <si>
    <t>FRUN 3.0 FP01</t>
  </si>
  <si>
    <t>https://sapjira.wdf.sap.corp/browse/CTPSAPPRODUCT-1151</t>
  </si>
  <si>
    <t>Rokita, Joanna &lt;joanna.rokita@sap.com&gt;; Carre, Jean Pierre &lt;jean.pierre.carre@sap.com&gt;</t>
  </si>
  <si>
    <t>Retail Ind. Pack 2011 on SAP Commerce 2011</t>
  </si>
  <si>
    <t>https://sapjira.wdf.sap.corp/browse/CTPSAPPRODUCT-2845</t>
  </si>
  <si>
    <t>Slipstream Engine (Delivered with SP13)</t>
  </si>
  <si>
    <t>https://sapjira.wdf.sap.corp/browse/CTPSAPPRODUCT-2298</t>
  </si>
  <si>
    <t>APIM TCT_1.3.0</t>
  </si>
  <si>
    <t>https://sapjira.wdf.sap.corp/browse/CTPSAPPRODUCT-4209</t>
  </si>
  <si>
    <t>Schmidt, Stefan &lt;ste.schmidt@sap.com&gt;; Nayak, Hiranmayee &lt;hiranmayee.nayak@sap.com&gt;; Grupp, Dagmar &lt;dagmar.grupp@sap.com&gt;</t>
  </si>
  <si>
    <t>Banking Services 9.0 Support Package 16</t>
  </si>
  <si>
    <t>https://sapjira.wdf.sap.corp/browse/CTPSAPPRODUCT-1916</t>
  </si>
  <si>
    <t>Ahuja, Nidhi &lt;nidhi.ahuja@sap.com&gt;;  Jain, Vimal Mohan &lt;vimal.mohan.jain@sap.com&gt;; AGARWAL, AMIT &lt;amit.agarwal08@sap.com&gt;</t>
  </si>
  <si>
    <t>UI data protection masking 2.0 FP01</t>
  </si>
  <si>
    <t>https://sapjira.wdf.sap.corp/browse/CTPSAPPRODUCT-2376</t>
  </si>
  <si>
    <t>SAP Work Zone Mobile 2107</t>
  </si>
  <si>
    <t>https://sapjira.wdf.sap.corp/browse/CTPSAPPRODUCT-4353</t>
  </si>
  <si>
    <t>CAMPO, Andrea &lt;andrea.campo@sap.com&gt;; Dietzel, Erik &lt;erik.dietzel@sap.com&gt;</t>
  </si>
  <si>
    <t>ST-OST 200 SP08</t>
  </si>
  <si>
    <t>https://sapjira.wdf.sap.corp/browse/CTPSAPPRODUCT-1525</t>
  </si>
  <si>
    <t>Link, Johannes &lt;johannes.link@sap.com&gt;; Michel, Annett &lt;a.michel@sap.com&gt;</t>
  </si>
  <si>
    <t>SAP Solution Manager 7.2 SP13</t>
  </si>
  <si>
    <t>https://sapjira.wdf.sap.corp/browse/CTPSAPPRODUCT-1085</t>
  </si>
  <si>
    <t>Assigned to Swadhin on 25th Jan 2021</t>
  </si>
  <si>
    <t>ByD2108</t>
  </si>
  <si>
    <t>https://sapjira.wdf.sap.corp/browse/CTPSAPPRODUCT-4408</t>
  </si>
  <si>
    <t>S4OP_2021_FPS0</t>
  </si>
  <si>
    <t>https://sapjira.wdf.sap.corp/browse/CTPSAPPRODUCT-4057</t>
  </si>
  <si>
    <t xml:space="preserve">Shweta is the dedicated Analyst </t>
  </si>
  <si>
    <t>Balantrapu, Sai Harish &lt;sai.harish.balantrapu@sap.com&gt;</t>
  </si>
  <si>
    <t>[Docker] SAP CP Extension Factory - Serverless Runtime 2008</t>
  </si>
  <si>
    <t>Bauer, Andreas &lt;andreas.bauer04@sap.com&gt;; Hansen, Lars &lt;lars.hansen@sap.com&gt;</t>
  </si>
  <si>
    <t>[Docker] SAP AI Core 2012</t>
  </si>
  <si>
    <t>Assigned to Assmitra 14 Dec</t>
  </si>
  <si>
    <t>Vaitheeswaran, Ganesh &lt;ganesh.vaitheeswaran@sap.com&gt;; Hansen, Lars &lt;lars.hansen@sap.com&gt;</t>
  </si>
  <si>
    <t>[Docker] AI cockpit 2012 (indirect shipment)</t>
  </si>
  <si>
    <t>Daggumati, Suma Bindu &lt;s.daggumati@sap.com&gt;; Helfrich, Juergen &lt;j.helfrich@sap.com&gt;; Nahata, Saurav &lt;s.nahata@sap.com&gt;</t>
  </si>
  <si>
    <t>[Docker] CBC 2011</t>
  </si>
  <si>
    <t>Saelzer, Kerstin &lt;kerstin.saelzer@sap.com&gt;; Steiger, Thomas &lt;thomas.steiger@sap.com&gt;</t>
  </si>
  <si>
    <t>[Docker] SAP Core MT Service 2106</t>
  </si>
  <si>
    <t>[Docker] SAP Translation Hub 2106</t>
  </si>
  <si>
    <t>Steiger, Thomas &lt;thomas.steiger@sap.com&gt;; Saelzer, Kerstin &lt;kerstin.saelzer@sap.com&gt;</t>
  </si>
  <si>
    <t>[Docker] SAP Translation Hub 2109</t>
  </si>
  <si>
    <t>[Docker] SAP Core MT Service 2109</t>
  </si>
  <si>
    <t>Saelzer, Kerstin &lt;kerstin.saelzer@sap.com&gt;</t>
  </si>
  <si>
    <t>[Docker] SAP LPX 2109</t>
  </si>
  <si>
    <t>Bauer, Andreas &lt;andreas.bauer04@sap.com&gt;</t>
  </si>
  <si>
    <t>[Docker] SAP Leonardo ML Foundation MDG 20a</t>
  </si>
  <si>
    <t>Assigned to Assmitra on 16 Sept</t>
  </si>
  <si>
    <t>Klein, Andreas &lt;andreas.klein@sap.com&gt;; Zhang, Xiaozhong &lt;xiaozhong.zhang@sap.com&gt;; Walter, Juergen &lt;juergen.walter@sap.com&gt;; Singh, Prabhjot &lt;prabhjot.singh02@sap.com&gt;</t>
  </si>
  <si>
    <t>[Docker] CP Core on K8s Delivery 2012b</t>
  </si>
  <si>
    <t>Angelov, Tsvetan &lt;tsvetan.angelov01@sap.com&gt;; Valchev, Manol &lt;manol.valchev@sap.com&gt;</t>
  </si>
  <si>
    <t>[Docker] Foundation Services on K8s Delivery 2101a</t>
  </si>
  <si>
    <t>[Docker] AI cockpit 2101 (indirect shipment)</t>
  </si>
  <si>
    <t xml:space="preserve">Scan </t>
  </si>
  <si>
    <t>[Docker] SAP AI Core 2101</t>
  </si>
  <si>
    <t>[Docker] SAP Edge Services (FP 2102)</t>
  </si>
  <si>
    <t>Weiss, Christian &lt;ch.weiss@sap.com&gt;; Zhao, Telford &lt;telford.zhao@sap.com&gt;; Rivera Rubio, Patricia &lt;patricia.rivera.rubio@sap.com&gt;</t>
  </si>
  <si>
    <t>[Docker] BAF 2102</t>
  </si>
  <si>
    <t>Oikonomou, Sotiris &lt;sotiris.oikonomou@sap.com&gt;; Hansen, Lars &lt;lars.hansen@sap.com&gt;</t>
  </si>
  <si>
    <t>[Docker] SAP AI Core 2102</t>
  </si>
  <si>
    <t>Velev, Mincho &lt;mincho.velev@sap.com&gt;</t>
  </si>
  <si>
    <t>[Docker] FS on K8s Delivery 2102b</t>
  </si>
  <si>
    <t>Hansen, Lars &lt;lars.hansen@sap.com&gt;; Oikonomou, Sotiris &lt;sotiris.oikonomou@sap.com&gt;</t>
  </si>
  <si>
    <t>[Docker] SAP AI Core 2103</t>
  </si>
  <si>
    <t>Hansen, Lars &lt;lars.hansen@sap.com&gt;; Neelamkavil George, Kishore &lt;kishore.neelamkavil.george@sap.com&gt;</t>
  </si>
  <si>
    <t>[Docker] SAP AI Launchpad 2103</t>
  </si>
  <si>
    <t>Hansen, Lars &lt;lars.hansen@sap.com&gt;; Bhat, Gajanana G &lt;gajanana.g.bhat@sap.com&gt;</t>
  </si>
  <si>
    <t>[Docker] SAP AI Launchpad 2104</t>
  </si>
  <si>
    <t>[Docker] SAP AI Core 2104</t>
  </si>
  <si>
    <t>Rivera Rubio, Patricia &lt;patricia.rivera.rubio@sap.com&gt;; Weiss, Christian &lt;ch.weiss@sap.com&gt;; Zhao, Telford &lt;telford.zhao@sap.com&gt;</t>
  </si>
  <si>
    <t>[Docker] BAF 2105</t>
  </si>
  <si>
    <t>[Docker] SAP Edge Services (FP 2105)</t>
  </si>
  <si>
    <t>[Docker] SAP Leonardo ML Foundation MDG 20b</t>
  </si>
  <si>
    <t>[Docker] SAP AI Core 2105</t>
  </si>
  <si>
    <t>[Docker] SAP AI Launchpad 2105</t>
  </si>
  <si>
    <t>[Docker] SAP Leonardo ML Foundation MDG 21a</t>
  </si>
  <si>
    <t>[Docker] SAP AI Launchpad 2106</t>
  </si>
  <si>
    <t>[Docker] SAP AI Core 2106</t>
  </si>
  <si>
    <t>[Docker] SAP AI Launchpad 2107</t>
  </si>
  <si>
    <t>[Docker] SAP AI Core 2107</t>
  </si>
  <si>
    <t>S4CE_2108_Q3/2021</t>
  </si>
  <si>
    <t>Fernandez, Sergio &lt;sergio.fernandez@sap.com&gt;; Weiss, Christian &lt;ch.weiss@sap.com&gt;; Jijo, Jovin &lt;jovin.jijo@sap.com&gt;</t>
  </si>
  <si>
    <t>[Docker] BAF 2108</t>
  </si>
  <si>
    <t>Dubbrow, Patrick &lt;patrick.dubbrow@sap.com&gt;; Arora, Yadav Kumar &lt;yadav.kumar.arora@sap.com&gt;; Majstorovic, Dragana &lt;dragana.majstorovic@sap.com&gt;</t>
  </si>
  <si>
    <t>ABAP Platform Cloud 2111 (indirect)</t>
  </si>
  <si>
    <t>Shweta is the dedicated Analyst</t>
  </si>
  <si>
    <t>Klimentov, Teodor &lt;teodor.klimentov@sap.com&gt;; Gaydev, Tzvetan &lt;tzvetan.gaydev@sap.com&gt;; Automation Pilot &lt;Actions@groups.sap.com&gt;; Simitchiyski, Kaloyan &lt;kaloyan.simitchiyski@sap.com&gt;</t>
  </si>
  <si>
    <t>[Docker] AutomationPilot_H2_2020</t>
  </si>
  <si>
    <t xml:space="preserve"> </t>
  </si>
  <si>
    <t>Assigned to Assmitra on 21 Dec 2020</t>
  </si>
  <si>
    <t>Rikhi, Hetaish &lt;hetaish.rikhi@sap.com&gt;; DL_60365289654D333DBD7028E6@global.corp.sap</t>
  </si>
  <si>
    <t>[Docker] Built-In-Support K8S 2105</t>
  </si>
  <si>
    <t xml:space="preserve">Saelzer, Kerstin &lt;kerstin.saelzer@sap.com&gt;; </t>
  </si>
  <si>
    <t>[Docker] SAP LPX 2106</t>
  </si>
  <si>
    <t>S4CE_2102_Q1/2021</t>
  </si>
  <si>
    <t>Assign to Shweta</t>
  </si>
  <si>
    <t>S4CE_2105_Q2/2021</t>
  </si>
  <si>
    <t>Document Management IOS App T09</t>
  </si>
  <si>
    <t>https://sapjira.wdf.sap.corp/browse/CTPSAPPRODUCT-4515</t>
  </si>
  <si>
    <t>https://sapjira.wdf.sap.corp/browse/WEBSERVSAPPRODUCT-3485</t>
  </si>
  <si>
    <t>Export Scan required - Siva | RTC Passed due to resource shortage</t>
  </si>
  <si>
    <t>Document Management ANDROID App T09</t>
  </si>
  <si>
    <t>https://sapjira.wdf.sap.corp/browse/CTPSAPPRODUCT-4516</t>
  </si>
  <si>
    <t>https://sapjira.wdf.sap.corp/browse/WEBSERVSAPPRODUCT-3486</t>
  </si>
  <si>
    <t>Export Scan required - Chaitanya | RTC Passed due to resource shortage</t>
  </si>
  <si>
    <t>Nenavath, Tejashri &lt;tejashri.nenavath@sap.com&gt;</t>
  </si>
  <si>
    <t>Document Management Desktop App T09</t>
  </si>
  <si>
    <t>https://sapjira.wdf.sap.corp/browse/CTPSAPPRODUCT-4517</t>
  </si>
  <si>
    <t>https://sapjira.wdf.sap.corp/browse/WEBSERVSAPPRODUCT-3487</t>
  </si>
  <si>
    <t>Bertrand, Philippe &lt;philippe.bertrand@sap.com&gt;; Delafranier, Mark &lt;mark.delafranier@sap.com&gt;; Noack, Jason &lt;jason.noack@sap.com&gt;</t>
  </si>
  <si>
    <t>Sybase IQ 16.1 SPS05</t>
  </si>
  <si>
    <t>https://sapjira.wdf.sap.corp/browse/CTPSAPPRODUCT-4480</t>
  </si>
  <si>
    <t>https://sapjira.wdf.sap.corp/browse/WEBSERVSAPPRODUCT-3458</t>
  </si>
  <si>
    <t>RTC Passed due to late scan submission and resource shortage</t>
  </si>
  <si>
    <t>Wuensch, Benny &lt;benny.wuensch@sap.com&gt;; DL SAP Enable Now Security &lt;DL_5D2334344AD79A027FED7881@global.corp.sap&gt;</t>
  </si>
  <si>
    <t>SAP Enable Now FP 2111 (OP, oOEM, OD)</t>
  </si>
  <si>
    <t>https://sapjira.wdf.sap.corp/browse/CTPSAPPRODUCT-4518</t>
  </si>
  <si>
    <t>https://sapjira.wdf.sap.corp/browse/WEBSERVSAPPRODUCT-3488</t>
  </si>
  <si>
    <t>Export Scan required - Chaitanya | Clearance e-mail sent to Dev | RTC Passed due to resource shortage</t>
  </si>
  <si>
    <t>Client 6.1</t>
  </si>
  <si>
    <t>https://sapjira.wdf.sap.corp/browse/CTPSAPPRODUCT-4504</t>
  </si>
  <si>
    <t>The scan is P1 due to previous version being RTC passed | RTC Passed due to resource shortage</t>
  </si>
  <si>
    <t>Khorosh, Vasiliy &lt;vasiliy.khorosh@sap.com&gt;; Kochnev, Ilya &lt;ilya.kochnev@sap.com&gt;; Beykirch, Martin &lt;martin.beykirch@sap.com&gt;; Jha, Sandip &lt;sandip.jha@sap.com&gt;</t>
  </si>
  <si>
    <t>MES 15.5 wave 2</t>
  </si>
  <si>
    <t>https://sapjira.wdf.sap.corp/browse/CTPSAPPRODUCT-4532</t>
  </si>
  <si>
    <t xml:space="preserve">Sharan, Bhanu Pratap &lt;bhanu.pratap.sharan@sap.com&gt;; </t>
  </si>
  <si>
    <t>https://sapjira.wdf.sap.corp/browse/CTPSAPPRODUCT-385</t>
  </si>
  <si>
    <t>Assigned to deb on 19 Aug 2020 but RTC passed notification sent to Dev by Ops</t>
  </si>
  <si>
    <t>Knoebl, Ralf &lt;ralf.knoebl@sap.com&gt;; Schwarz, Thomas &lt;thomas.schwarz@sap.com&gt;</t>
  </si>
  <si>
    <t>FinProdSubledger 2.0</t>
  </si>
  <si>
    <t>https://sapjira.wdf.sap.corp/browse/CTPSAPPRODUCT-4443</t>
  </si>
  <si>
    <t>RTC passed due to resource shortage</t>
  </si>
  <si>
    <t>SAP Fiori Client 1.17</t>
  </si>
  <si>
    <t>https://sapjira.wdf.sap.corp/browse/CTPSAPPRODUCT-2451</t>
  </si>
  <si>
    <t>Martin, Javier &lt;javier.martin@sap.com&gt;; Neitzert, Gerald &lt;gerald.neitzert@sap.com&gt;; Foerst, Stefan &lt;stefan.foerst@sap.com&gt;; Hansen, Knut &lt;knut.hansen@sap.com&gt;</t>
  </si>
  <si>
    <t>SAP Advanced SQL Migration Tool 3.5.2.x</t>
  </si>
  <si>
    <t>https://sapjira.wdf.sap.corp/browse/CTPSAPPRODUCT-4550</t>
  </si>
  <si>
    <t>2022 Concur Mobile iOS</t>
  </si>
  <si>
    <t>GISP | RTC Passed due to late scan submission and resource shortage</t>
  </si>
  <si>
    <t>2022 Concur Mobile Android</t>
  </si>
  <si>
    <t>Wilhelm, Jochen &lt;jochen.wilhelm@sap.com&gt;; Kloppe, Gudrun &lt;gudrun.kloppe@sap.com&gt;</t>
  </si>
  <si>
    <t>SAP Landscape Management 3.0 SP19</t>
  </si>
  <si>
    <t>https://sapjira.wdf.sap.corp/browse/CTPSAPPRODUCT-1524</t>
  </si>
  <si>
    <t>IBP 2108</t>
  </si>
  <si>
    <t>https://sapjira.wdf.sap.corp/browse/CTPSAPPRODUCT-1271</t>
  </si>
  <si>
    <t>Beykirch, Martin &lt;martin.beykirch@sap.com&gt;; Wolf, Edgar &lt;edgar.wolf@sap.com&gt;; Nehring, Thomas &lt;thomas.nehring@sap.com&gt;; Dinchev, Emil &lt;emil.dinchev@sap.com&gt;; Hartung, Raik &lt;raik.hartung@sap.com&gt;; B A, Nalini &lt;nalini.b.a@sap.com&gt;</t>
  </si>
  <si>
    <t>MES 15.5</t>
  </si>
  <si>
    <t>https://sapjira.wdf.sap.corp/browse/CTPSAPPRODUCT-4466</t>
  </si>
  <si>
    <t>Client 6.0</t>
  </si>
  <si>
    <t>https://sapjira.wdf.sap.corp/browse/CTPSAPPRODUCT-4474</t>
  </si>
  <si>
    <t>Gorges, Timo &lt;timo.gorges@sap.com&gt;; Marschall, Carsten &lt;carsten.marschall@sap.com&gt;</t>
  </si>
  <si>
    <t>SAP Yard Logistics 2021 for SAP S/4HANA</t>
  </si>
  <si>
    <t>https://sapjira.wdf.sap.corp/browse/CTPSAPPRODUCT-4414</t>
  </si>
  <si>
    <t>Schroeder, Christoph &lt;christoph.schroeder01@sap.com&gt;; Haxhiu, Lavdim &lt;lavdim.haxhiu@sap.com&gt;</t>
  </si>
  <si>
    <t>SAP Disclosure Management 10.1 - DM Stack 1900</t>
  </si>
  <si>
    <t>https://sapjira.wdf.sap.corp/browse/CTPSAPPRODUCT-4132</t>
  </si>
  <si>
    <t>RTC was changed from 12/09/2021 as per Dev update | RTC passed due to resource shortage</t>
  </si>
  <si>
    <t>SAP PQM OP 2021</t>
  </si>
  <si>
    <t>https://sapjira.wdf.sap.corp/browse/CTPSAPPRODUCT-4467</t>
  </si>
  <si>
    <t>Siffrin-Stein, Nicole &lt;nicole.siffrin-stein@sap.com&gt; ; Weyer, Jens &lt;jens.weyer@sap.com&gt;</t>
  </si>
  <si>
    <t>SAP ATTP 3.0 FP1 UI</t>
  </si>
  <si>
    <t>https://sapjira.wdf.sap.corp/browse/CTPSAPPRODUCT-4499</t>
  </si>
  <si>
    <t>Dev has agreed to integrate BD - FOSS Analyst kindly follow up | RTC passed due to resource shortage</t>
  </si>
  <si>
    <t>ByD2111</t>
  </si>
  <si>
    <t>https://sapjira.wdf.sap.corp/browse/CTPSAPPRODUCT-4482</t>
  </si>
  <si>
    <t>Digital Manufacturing Cloud Edge 2111</t>
  </si>
  <si>
    <t>https://sapjira.wdf.sap.corp/browse/CTPSAPPRODUCT-4538</t>
  </si>
  <si>
    <t>Dev has taken exceptional approval for this release | RTC passed due to resource shortage</t>
  </si>
  <si>
    <t>Cao, Elina &lt;elina.cao@sap.com&gt;; Liu, Janet &lt;janet.liu@sap.com&gt;</t>
  </si>
  <si>
    <t>SAP for Me Android 1.0.0</t>
  </si>
  <si>
    <t>GISP | RTC passed due to resource shortage | RTC changed from 6 to 13 Nov</t>
  </si>
  <si>
    <t>SAP Work Zone Mobile 2111</t>
  </si>
  <si>
    <t>https://sapjira.wdf.sap.corp/browse/CTPSAPPRODUCT-4524</t>
  </si>
  <si>
    <t>Zhang, Nancy &lt;nanc.zhang@sap.com&gt;Wagner, Sven &lt;sven01.wagner@sap.com&gt;</t>
  </si>
  <si>
    <t>S/4 based Utilities Solutions for Germany–2102 SP3</t>
  </si>
  <si>
    <t>https://sapjira.wdf.sap.corp/browse/CTPSAPPRODUCT-4551</t>
  </si>
  <si>
    <t>CARAB 5.0 FPS02 - Nov 2021</t>
  </si>
  <si>
    <t>https://sapjira.wdf.sap.corp/browse/CTPSAPPRODUCT-4537</t>
  </si>
  <si>
    <t>CP SDK for iOS 7_0</t>
  </si>
  <si>
    <t>https://sapjira.wdf.sap.corp/browse/CTPSAPPRODUCT-4492</t>
  </si>
  <si>
    <t>sunil.lakhiyani@sap.com</t>
  </si>
  <si>
    <t>2022 Concur Mobile Android Tencent</t>
  </si>
  <si>
    <t>Dev in SP14 for SAP Screen Personas 3.0</t>
  </si>
  <si>
    <t>https://sapjira.wdf.sap.corp/browse/CTPSAPPRODUCT-4533</t>
  </si>
  <si>
    <t>Slipstream Engine (Delivered with SP14)</t>
  </si>
  <si>
    <t>https://sapjira.wdf.sap.corp/browse/CTPSAPPRODUCT-4534</t>
  </si>
  <si>
    <t>Product Lifecycle Costing (FBS) 4 SP04</t>
  </si>
  <si>
    <t>https://sapjira.wdf.sap.corp/browse/CTPSAPPRODUCT-4561</t>
  </si>
  <si>
    <t>FRUN 3.0 FP02</t>
  </si>
  <si>
    <t>https://sapjira.wdf.sap.corp/browse/CTPSAPPRODUCT-4536</t>
  </si>
  <si>
    <t>FSDM 1.15 (FP)</t>
  </si>
  <si>
    <t>https://sapjira.wdf.sap.corp/browse/CTPSAPPRODUCT-4542</t>
  </si>
  <si>
    <t>Doerflinger, Joerg &lt;joerg.doerflinger@sap.com&gt;</t>
  </si>
  <si>
    <t>Rural Sourcing Management 2112</t>
  </si>
  <si>
    <t xml:space="preserve">GISP | RTC passed due to resource shortage </t>
  </si>
  <si>
    <t>Thyagarajan, Harsha Varadhan (external - Project) &lt;harsha.varadhan.thyagarajan@sap.com&gt;;  Jain, Vimal Mohan &lt;vimal.mohan.jain@sap.com&gt;; AGARWAL, AMIT &lt;amit.agarwal08@sap.com&gt;</t>
  </si>
  <si>
    <t>UI data protection masking 2.0 FP02</t>
  </si>
  <si>
    <t>https://sapjira.wdf.sap.corp/browse/CTPSAPPRODUCT-4525</t>
  </si>
  <si>
    <t>Li, Hay &lt;hay.li@sap.com&gt;</t>
  </si>
  <si>
    <t>RCS CSL 2.2 NAO 2012</t>
  </si>
  <si>
    <t>https://sapjira.wdf.sap.corp/browse/CTPSAPPRODUCT-475</t>
  </si>
  <si>
    <t>From what I can tell, this scan is RTC passed | Miscommunication | Dev team requested to submit next scan version | Ticket not rejected yet as it is assigned to Assmitra</t>
  </si>
  <si>
    <t>Varga, Tamas &lt;tamas.varga@sap.com&gt;</t>
  </si>
  <si>
    <t>IBP 2102</t>
  </si>
  <si>
    <t>https://sapjira.wdf.sap.corp/browse/CTPSAPPRODUCT-462</t>
  </si>
  <si>
    <t>Muscarella, Fabrizio &lt;fabrizio.muscarella@sap.com&gt;</t>
  </si>
  <si>
    <t>SAP Host Agent 2021</t>
  </si>
  <si>
    <t>https://sapjira.wdf.sap.corp/browse/CTPSAPPRODUCT-2139</t>
  </si>
  <si>
    <t>S/4 based Utilities Solutions for Germany–2102 SP1</t>
  </si>
  <si>
    <t>https://sapjira.wdf.sap.corp/browse/CTPSAPPRODUCT-2141</t>
  </si>
  <si>
    <t>RCS CSL</t>
  </si>
  <si>
    <t>https://sapjira.wdf.sap.corp/browse/CTPSAPPRODUCT-4494</t>
  </si>
  <si>
    <t>This is a continous scan until December 31, 2021 | The scan is P1 due to previous version being RTC passed | Added back to backlog after aligning with Klaus</t>
  </si>
  <si>
    <t xml:space="preserve">Juergen MUELLER </t>
  </si>
  <si>
    <t>P&amp;I Technology</t>
  </si>
  <si>
    <t>NF-S-I Wave 1</t>
  </si>
  <si>
    <t>https://sapjira.wdf.sap.corp/browse/CTPSAPPRODUCT-75</t>
  </si>
  <si>
    <t>Thomas Saueressig</t>
  </si>
  <si>
    <t>Ritter, Stephan &lt;stephan.ritter@sap.com&gt;</t>
  </si>
  <si>
    <t>CORONA-WARN_APP Phase1 go live [On Premise]</t>
  </si>
  <si>
    <t>https://sapjira.wdf.sap.corp/browse/CTPSAPPRODUCT-380</t>
  </si>
  <si>
    <t>https://sapjira.wdf.sap.corp/browse/WEBSERVSAPPRODUCT-92</t>
  </si>
  <si>
    <t>Carsten Thoma</t>
  </si>
  <si>
    <t>LoB Customer Engagement and Commerce</t>
  </si>
  <si>
    <t>retail promotion analyzer</t>
  </si>
  <si>
    <t>https://sapjira.wdf.sap.corp/browse/CTPSAPPRODUCT-389</t>
  </si>
  <si>
    <t>Assigned to Madhu on 10 Aug 2020. Changed from P2 to P1 as development team changed their RTC date</t>
  </si>
  <si>
    <t>Steinmetz, Michael &lt;michael.steinmetz@sap.com&gt; ; Vinzent, Melanie &lt;melanie.vinzent@sap.com&gt;</t>
  </si>
  <si>
    <t>SHELL PIM CVP SRC 100</t>
  </si>
  <si>
    <t>https://sapjira.wdf.sap.corp/browse/CTPSAPPRODUCT-628</t>
  </si>
  <si>
    <t>https://sapjira.wdf.sap.corp/browse/WEBSERVSAPPRODUCT-130</t>
  </si>
  <si>
    <t>Naidu, Prashanth &lt;prashanth.naidu@sap.com&gt;</t>
  </si>
  <si>
    <t>SAP Retail Execution 3.5.29</t>
  </si>
  <si>
    <t>Assign to Team India, have synopsis team perform analysis</t>
  </si>
  <si>
    <t>Wieser, Markus &lt;markus.wieser@sap.com&gt;</t>
  </si>
  <si>
    <t>Sales Cloud Mobile 2020 iOS</t>
  </si>
  <si>
    <t>https://sapjira.wdf.sap.corp/browse/CTPSAPPRODUCT-170</t>
  </si>
  <si>
    <t>https://sapjira.wdf.sap.corp/browse/WEBSERVSAPPRODUCT-50</t>
  </si>
  <si>
    <t>Previous version scanned named as Cloud for Customer 1908 - 1911 RTC passed, Synopsis Consulting</t>
  </si>
  <si>
    <t>Megevand, Emmanuel &lt;emmanuel.megevand@sap.com&gt;</t>
  </si>
  <si>
    <t>SBOP BI PLATFORM 4.2 SP08</t>
  </si>
  <si>
    <t>https://sapjira.wdf.sap.corp/browse/CTPSAPPRODUCT-216</t>
  </si>
  <si>
    <t>https://sapjira.wdf.sap.corp/browse/WEBSERVSAPPRODUCT-73</t>
  </si>
  <si>
    <t>SAP Customer Checkout 2.0 FP09</t>
  </si>
  <si>
    <t>https://sapjira.wdf.sap.corp/browse/CTPSAPPRODUCT-92</t>
  </si>
  <si>
    <t>Joseph, Olakunmi &lt;olakunmi.joseph@sap.com&gt;; Johnson, Tricia &lt;tricia.johnson@sap.com&gt;; Bach, Volker &lt;volker.bach@sap.com&gt;; Gaumnitz, Gordon &lt;gordan.gaumnitz@sap.com&gt;; Hansen,Lars&lt;lars.hansen@sap.com&gt;</t>
  </si>
  <si>
    <t>SAP Data Intelligence 3.0</t>
  </si>
  <si>
    <t>https://sapjira.wdf.sap.corp/browse/CTPSAPPRODUCT-215</t>
  </si>
  <si>
    <t>https://sapjira.wdf.sap.corp/browse/WEBSERVSAPPRODUCT-72</t>
  </si>
  <si>
    <t>Michael Kleinemeier</t>
  </si>
  <si>
    <t>Digital Business Services</t>
  </si>
  <si>
    <t>Wang, Susie &lt;susie.wang@sap.com&gt;</t>
  </si>
  <si>
    <t>MaCoCloud 1.0 SP04 OP Delivery (S/4)</t>
  </si>
  <si>
    <t>https://sapjira.wdf.sap.corp/browse/CTPSAPPRODUCT-233</t>
  </si>
  <si>
    <t>https://sapjira.wdf.sap.corp/browse/WEBSERVSAPPRODUCT-76</t>
  </si>
  <si>
    <t>Björn Goerke</t>
  </si>
  <si>
    <t>Mahl, Lilach &lt;lilach.mahl@sap.com&gt;; Williams, Jarrod &lt;jarrod.williams@sap.com&gt;; Siefert, Klaus &lt;klaus.siefert@sap.com&gt;</t>
  </si>
  <si>
    <t>hana</t>
  </si>
  <si>
    <t>https://sapjira.wdf.sap.corp/browse/CTPSAPPRODUCT-93</t>
  </si>
  <si>
    <t>https://sapjira.wdf.sap.corp/browse/WEBSERVSAPPRODUCT-58</t>
  </si>
  <si>
    <t>Would like scan to take place 1 week within 2/7/2020</t>
  </si>
  <si>
    <t>Mala Anand</t>
  </si>
  <si>
    <t xml:space="preserve">Analytics </t>
  </si>
  <si>
    <t>Pola, Ravi Kumar &lt;ravi.kumar.pola@sap.com&gt;; BOIDOT, Jean-Gerard &lt;jean-gerard.boidot@sap.com&gt;; K, Venkata Ramana Murthy &lt;venkata.ramana.murthy.k@sap.com&gt;</t>
  </si>
  <si>
    <t>SBOP BI PLATFORM 4.3</t>
  </si>
  <si>
    <t>https://sapjira.wdf.sap.corp/browse/CTPSAPPRODUCT-65</t>
  </si>
  <si>
    <t>FNCI Scan - Upgraded P1, previous delivery SP14 was not scanned</t>
  </si>
  <si>
    <t>Luckorse, Srinivas &lt;srinivas.luckorse@sap.com&gt;;Palmetshofer, Mihail &lt;mihail.palmetshofer@sap.com&gt;; Wies, Joachim &lt;joachim.wies@sap.com&gt;; Shetty, Vidhya R &lt;vidhya.r.shetty@sap.com&gt;</t>
  </si>
  <si>
    <t>SAP LUMIRA SERVER 2.4 – version SPxx</t>
  </si>
  <si>
    <t>https://sapjira.wdf.sap.corp/browse/CTPSAPPRODUCT-211</t>
  </si>
  <si>
    <t>https://sapjira.wdf.sap.corp/browse/WEBSERVSAPPRODUCT-69</t>
  </si>
  <si>
    <t>transferes to Madhu on 22June2020. Continuously scan until April 30th 2020</t>
  </si>
  <si>
    <t>SAP LUMIRA DESIGNER 2.4 – version SPxx</t>
  </si>
  <si>
    <t>https://sapjira.wdf.sap.corp/browse/CTPSAPPRODUCT-82</t>
  </si>
  <si>
    <t>transferes to Madhu on 22June2020.Continuously scan until April 30th 2020</t>
  </si>
  <si>
    <t>SAP LUMIRA DISCOVERY 2.4 – version SPxx</t>
  </si>
  <si>
    <t>https://sapjira.wdf.sap.corp/browse/CTPSAPPRODUCT-81</t>
  </si>
  <si>
    <t>Wieland Schreiner</t>
  </si>
  <si>
    <t>P&amp;I S/4HANA</t>
  </si>
  <si>
    <t>Fishburn, David &lt;david.fishburn@sap.com&gt;</t>
  </si>
  <si>
    <t>SAP Cloud Platform IoT Service 4.42.0 - Continuous</t>
  </si>
  <si>
    <t>https://sapjira.wdf.sap.corp/browse/CTPSAPPRODUCT-94</t>
  </si>
  <si>
    <t>https://sapjira.wdf.sap.corp/browse/WEBSERVSAPPRODUCT-25</t>
  </si>
  <si>
    <t>Continuous Scan till April 30th 2020, Synopsis Consulting</t>
  </si>
  <si>
    <t>Franck Cohen</t>
  </si>
  <si>
    <t>Digital Core</t>
  </si>
  <si>
    <t>Noah 1.0 1910a - Continuous</t>
  </si>
  <si>
    <t>https://sapjira.wdf.sap.corp/browse/CTPSAPPRODUCT-98</t>
  </si>
  <si>
    <t>https://sapjira.wdf.sap.corp/browse/WEBSERVSAPPRODUCT-26</t>
  </si>
  <si>
    <t>Continuous Scan till April 30th 2020,Synopsis Consulting</t>
  </si>
  <si>
    <t>Jennifer Morgan</t>
  </si>
  <si>
    <t>Management &amp; Admin</t>
  </si>
  <si>
    <t>SAP Edge Services (FP 1909) - Continuous</t>
  </si>
  <si>
    <t>https://sapjira.wdf.sap.corp/browse/CTPSAPPRODUCT-97</t>
  </si>
  <si>
    <t>https://sapjira.wdf.sap.corp/browse/WEBSERVSAPPRODUCT-27</t>
  </si>
  <si>
    <t>Christoph Behrendt</t>
  </si>
  <si>
    <t>P&amp;I Industry Cloud &amp; Custom Development</t>
  </si>
  <si>
    <t>SAP Convergent Charging 5.0 - SP6</t>
  </si>
  <si>
    <t>https://sapjira.wdf.sap.corp/browse/CTPSAPPRODUCT-263</t>
  </si>
  <si>
    <t>https://sapjira.wdf.sap.corp/browse/WEBSERVSAPPRODUCT-84</t>
  </si>
  <si>
    <t xml:space="preserve">Assign to Shweta Tyagi </t>
  </si>
  <si>
    <t>Stamatovski, Blagoja &lt;blagoja.stamatovski@sap.com&gt;</t>
  </si>
  <si>
    <t>SAP Enable Now FP 2005 (OP, oOEM, OD)</t>
  </si>
  <si>
    <t>https://sapjira.wdf.sap.corp/browse/WEBSERVSAPPRODUCT-85</t>
  </si>
  <si>
    <t>FRUN 2.0 FP03</t>
  </si>
  <si>
    <t>https://sapjira.wdf.sap.corp/browse/CTPSAPPRODUCT-228</t>
  </si>
  <si>
    <t>https://sapjira.wdf.sap.corp/browse/WEBSERVSAPPRODUCT-75</t>
  </si>
  <si>
    <t>KAPSEL SDK 3.2 SP01</t>
  </si>
  <si>
    <t>https://sapjira.wdf.sap.corp/browse/CTPSAPPRODUCT-277</t>
  </si>
  <si>
    <t>https://sapjira.wdf.sap.corp/browse/WEBSERVSAPPRODUCT-89</t>
  </si>
  <si>
    <t>Assigned on 6 May 2020. P1 please assign accordingly</t>
  </si>
  <si>
    <t xml:space="preserve">Andreas Heckmann </t>
  </si>
  <si>
    <t>DBS Services Delivery</t>
  </si>
  <si>
    <t>He, Min &lt;m.he@sap.com&gt;; Lotterer, Sherry &lt;sherry.lotterer@sap.com&gt;; Ho, XuanLoan &lt;xuanloan.ho@sap.com&gt;; Levan, Mark &lt;mark.levan@sap.com&gt;; Bedalov, Matthew &lt;matthew.bedalov@sap.com&gt;; Limberg, Angie &lt;angie.limberg@sap.com&gt;</t>
  </si>
  <si>
    <t>SAP Information Steward 4.2 SP14</t>
  </si>
  <si>
    <t>https://sapjira.wdf.sap.corp/browse/CTPSAPPRODUCT-383</t>
  </si>
  <si>
    <t>https://sapjira.wdf.sap.corp/browse/WEBSERVSAPPRODUCT-96</t>
  </si>
  <si>
    <t>Assigned to Madhu on 3 June 2020</t>
  </si>
  <si>
    <t>Simonson, Randy &lt;randy.simonson@sap.com&gt;; Lotterer, Sherry &lt;sherry.lotterer@sap.com&gt;; Ho, XuanLoan &lt;xuanloan.ho@sap.com&gt;; Levan, Mark &lt;mark.levan@sap.com&gt;; Bedalov, Matthew &lt;matthew.bedalov@sap.com&gt;; Limberg, Angie &lt;angie.limberg@sap.com&gt;</t>
  </si>
  <si>
    <t>SAP Data Quality Management SDK 4.2 SP14</t>
  </si>
  <si>
    <t>https://sapjira.wdf.sap.corp/browse/CTPSAPPRODUCT-382</t>
  </si>
  <si>
    <t>https://sapjira.wdf.sap.corp/browse/WEBSERVSAPPRODUCT-95</t>
  </si>
  <si>
    <t>Assigned to Madhu on 16 June</t>
  </si>
  <si>
    <t>Chauhan, Ankur Singh &lt;ankur.singh.chauhan@sap.com&gt;; T, Sakthi Kumar &lt;sakthi.kumar.t@sap.com&gt;</t>
  </si>
  <si>
    <t>SAP HANA SDI 2.0 SP05</t>
  </si>
  <si>
    <t>https://sapjira.wdf.sap.corp/browse/CTPSAPPRODUCT-390</t>
  </si>
  <si>
    <t>https://sapjira.wdf.sap.corp/browse/WEBSERVSAPPRODUCT-98</t>
  </si>
  <si>
    <t>Assisgned to Madhu on 15 June</t>
  </si>
  <si>
    <t>Lin, Henry &lt;henry.lin@sap.com&gt;; Funck, Claudia &lt;claudia.funck@sap.com&gt;; Grenier, Yan &lt;yan.grenier@sap.com&gt;</t>
  </si>
  <si>
    <t>CARAB 4.0 SPS04 July-2020 - Service Pack</t>
  </si>
  <si>
    <t>https://sapjira.wdf.sap.corp/browse/CTPSAPPRODUCT-401</t>
  </si>
  <si>
    <t>https://sapjira.wdf.sap.corp/browse/WEBSERVSAPPRODUCT-99</t>
  </si>
  <si>
    <t>Assigned to Madhu on 6 July 2020. Previous delivery RTC passed, current version upgraded to P1</t>
  </si>
  <si>
    <t>Content2Go 2009</t>
  </si>
  <si>
    <t>Assigned to Swadhin on 16 Sept 2020. Moved to P1 as previous delivery was released through exceptional process</t>
  </si>
  <si>
    <t>Jobson, Chris &lt;chris.jobson@sap.com&gt; ; Manjrekar, Ameya &lt;ameya.manjrekar@sap.com&gt;</t>
  </si>
  <si>
    <t>Content2GoADR 2009</t>
  </si>
  <si>
    <t>Zhang, Nancy &lt;nanc.zhang@sap.com&gt; ; Proschmann, Jens &lt;j.proschmann@sap.com&gt;</t>
  </si>
  <si>
    <t>MaCoCloud 1.0 SP05SP07 OP Delivery (S4)</t>
  </si>
  <si>
    <t>https://sapjira.wdf.sap.corp/browse/CTPSAPPRODUCT-523</t>
  </si>
  <si>
    <t>https://sapjira.wdf.sap.corp/browse/WEBSERVSAPPRODUCT-128</t>
  </si>
  <si>
    <t>Assigned to Assmitra 23 Nov 2020</t>
  </si>
  <si>
    <t>Cui, Victor &lt;victor.cui@sap.com&gt; ; Huang, Changchun &lt;changchun.huang@sap.com&gt;</t>
  </si>
  <si>
    <t>SAP Innovation Management 2 SP04</t>
  </si>
  <si>
    <t>https://sapjira.wdf.sap.corp/browse/CTPSAPPRODUCT-1046</t>
  </si>
  <si>
    <t>https://sapjira.wdf.sap.corp/browse/WEBSERVSAPPRODUCT-137</t>
  </si>
  <si>
    <t>Assigned to Assmitra on 7 Dec 2020. Transferred to Swadhin on 11 Dec 2020</t>
  </si>
  <si>
    <t>Eskov, Valentin (external - Project) &lt;valentin.eskov@sap.com&gt;; Al-Hujaj, Omar-Alexander &lt;omar-alexander.al-hujaj@sap.com&gt;; Kasimirova, Elena &lt;elena.kasimirova@sap.com&gt;; Walter, Klaus &lt;klaus.walter@sap.com&gt;</t>
  </si>
  <si>
    <t>ETD 2.0 SP03 On-Premise (12.2020)</t>
  </si>
  <si>
    <t>https://sapjira.wdf.sap.corp/browse/CTPSAPPRODUCT-1031</t>
  </si>
  <si>
    <t>https://sapjira.wdf.sap.corp/browse/WEBSERVSAPPRODUCT-134</t>
  </si>
  <si>
    <t>Lin, Will &lt;will.lin@sap.com&gt;</t>
  </si>
  <si>
    <t>SAP ASE 16.0 SP04</t>
  </si>
  <si>
    <t>https://sapjira.wdf.sap.corp/browse/CTPSAPPRODUCT-508</t>
  </si>
  <si>
    <t>https://sapjira.wdf.sap.corp/browse/WEBSERVSAPPRODUCT-121</t>
  </si>
  <si>
    <t>Schmidt, Stefan &lt;ste.schmidt@sap.com&gt;; Nayak, Hiranmayee &lt;hiranmayee.nayak@sap.com&gt;; Grupp, Dagmar &lt;dagmar.grupp@sap.com</t>
  </si>
  <si>
    <t>Banking Services 9.0 SupportPackage 15</t>
  </si>
  <si>
    <t>https://sapjira.wdf.sap.corp/browse/CTPSAPPRODUCT-416</t>
  </si>
  <si>
    <t>https://sapjira.wdf.sap.corp/browse/WEBSERVSAPPRODUCT-102</t>
  </si>
  <si>
    <t>Gupta, Nikhil &lt;nikhil.gupta03@sap.com&gt;</t>
  </si>
  <si>
    <t>SAP Citizen Engagement Acc for Cloud 2002</t>
  </si>
  <si>
    <t>telco and utilities accelerator 2007</t>
  </si>
  <si>
    <t>https://sapjira.wdf.sap.corp/browse/CTPSAPPRODUCT-275</t>
  </si>
  <si>
    <t>https://sapjira.wdf.sap.corp/browse/WEBSERVSAPPRODUCT-88</t>
  </si>
  <si>
    <t>Financial Services Accelerator 2008</t>
  </si>
  <si>
    <t>https://sapjira.wdf.sap.corp/browse/CTPSAPPRODUCT-274</t>
  </si>
  <si>
    <t>https://sapjira.wdf.sap.corp/browse/WEBSERVSAPPRODUCT-87</t>
  </si>
  <si>
    <t>Zhang, Nancy &lt;nanc.zhang@sap.com&gt;</t>
  </si>
  <si>
    <t>MaCoCloud 1.0 SP05 OP Delivery (S/4)</t>
  </si>
  <si>
    <t>https://sapjira.wdf.sap.corp/browse/CTPSAPPRODUCT-440</t>
  </si>
  <si>
    <t>https://sapjira.wdf.sap.corp/browse/WEBSERVSAPPRODUCT-106</t>
  </si>
  <si>
    <t>Assigned to Komal on 13 Aug</t>
  </si>
  <si>
    <t>Bansal, Bikash &lt;bikash.bansal@sap.com&gt;; Beck, Cornelius &lt;cornelius.beck@sap.com&gt;</t>
  </si>
  <si>
    <t>SAP Customer Checkout 2.0 FP10</t>
  </si>
  <si>
    <t>https://sapjira.wdf.sap.corp/browse/CTPSAPPRODUCT-426</t>
  </si>
  <si>
    <t>https://sapjira.wdf.sap.corp/browse/WEBSERVSAPPRODUCT-103</t>
  </si>
  <si>
    <t>Assigned to Komal on 13 Aug. RTC has been extended to 1 OCT 2020</t>
  </si>
  <si>
    <t>telco and utilities accelerator 2011</t>
  </si>
  <si>
    <t>https://sapjira.wdf.sap.corp/browse/CTPSAPPRODUCT-445</t>
  </si>
  <si>
    <t>https://sapjira.wdf.sap.corp/browse/WEBSERVSAPPRODUCT-108</t>
  </si>
  <si>
    <t>SAP 3D VE Generator 9.0 - OEM FP10</t>
  </si>
  <si>
    <t>https://sapjira.wdf.sap.corp/browse/CTPSAPPRODUCT-461</t>
  </si>
  <si>
    <t>https://sapjira.wdf.sap.corp/browse/WEBSERVSAPPRODUCT-113</t>
  </si>
  <si>
    <t>Assigned to Madhu on 2 Sept2020</t>
  </si>
  <si>
    <t>Stamatovski, Blagoja &lt;blagoja.stamatovski@sap.com&gt;; Venugopalan, Dinesh &lt;dinesh.venugopalan@sap.com&gt; ; DL SAP Enable Now Security &lt;DL_5D2334344AD79A027FED7881@global.corp.sap&gt;</t>
  </si>
  <si>
    <t>SAP Enable Now FP 2011 (OP, oOEM, OD)</t>
  </si>
  <si>
    <t>https://sapjira.wdf.sap.corp/browse/CTPSAPPRODUCT-507</t>
  </si>
  <si>
    <t>https://sapjira.wdf.sap.corp/browse/WEBSERVSAPPRODUCT-120</t>
  </si>
  <si>
    <t>SAP Cloud Appliance Library 3.45 On Premise</t>
  </si>
  <si>
    <t>https://sapjira.wdf.sap.corp/browse/CTPSAPPRODUCT-193</t>
  </si>
  <si>
    <t>mdk Editor for AppStudio on premise</t>
  </si>
  <si>
    <t>https://sapjira.wdf.sap.corp/browse/CTPSAPPRODUCT-201</t>
  </si>
  <si>
    <t>Sommer, Stephan &lt;s.sommer@sap.com&gt;;Veljkovic, Ivana &lt;ivana.veljkovic@sap.com&gt;</t>
  </si>
  <si>
    <t>SAP Commerce Cloud (Portal), command line tool</t>
  </si>
  <si>
    <t>https://sapjira.wdf.sap.corp/browse/CTPSAPPRODUCT-205</t>
  </si>
  <si>
    <t>Doerflinger, Joerg &lt;joerg.doerflinger&gt;</t>
  </si>
  <si>
    <t>Rural Sourcing Management 2.0</t>
  </si>
  <si>
    <t>Christian Klein</t>
  </si>
  <si>
    <t>Adams, Klaus-Georg &lt;klaus-georg.adams@sap.com&gt;</t>
  </si>
  <si>
    <t>[Docker] SL Toolset 1.0 SPS 28</t>
  </si>
  <si>
    <t>Surbhi</t>
  </si>
  <si>
    <t>Docker Component assign to Ravi/Surbhi</t>
  </si>
  <si>
    <t>https://sapjira.wdf.sap.corp/browse/CTPSAPPRODUCT-234</t>
  </si>
  <si>
    <t>https://sapjira.wdf.sap.corp/browse/CTPSAPPRODUCT-235</t>
  </si>
  <si>
    <t>Scheerer, Frank &lt;frank.scheerer@sap.com&gt;;Mueller, Christian &lt;chris.mueller@sap.com&gt;</t>
  </si>
  <si>
    <t>ELSTER BC 1.0</t>
  </si>
  <si>
    <t>https://sapjira.wdf.sap.corp/browse/CTPSAPPRODUCT-224</t>
  </si>
  <si>
    <t>RTC is actually 30 June 2020</t>
  </si>
  <si>
    <t>Gariya, Rita &lt;rita.gariya@sap.com&gt;</t>
  </si>
  <si>
    <t>302632891_Carrier_eComm_and_Residential</t>
  </si>
  <si>
    <t>https://sapjira.wdf.sap.corp/browse/CTPSAPPRODUCT-208</t>
  </si>
  <si>
    <t>P&amp;I Industry Cloud &amp; Cross Development</t>
  </si>
  <si>
    <t>Agarwal, Shilpa &lt;shilpa.agarwal03@sap.com&gt;</t>
  </si>
  <si>
    <t>303058335_Off_State_Revenue_OSR_Tax_Portal 3.0</t>
  </si>
  <si>
    <t>https://sapjira.wdf.sap.corp/browse/CTPSAPPRODUCT-209</t>
  </si>
  <si>
    <t>Content2Go 2003</t>
  </si>
  <si>
    <t>Content2GoADR 2003</t>
  </si>
  <si>
    <t>Dostert, Jan &lt;jan.dostert@sap.com&gt;</t>
  </si>
  <si>
    <t>Profiling Data Analyzer 1.0</t>
  </si>
  <si>
    <t>https://sapjira.wdf.sap.corp/browse/CTPSAPPRODUCT-194</t>
  </si>
  <si>
    <t>H K, Sushma &lt;sushma.h.k@sap.com&gt;</t>
  </si>
  <si>
    <t>SAP Project Companion iOS App 1.0</t>
  </si>
  <si>
    <t>https://sapjira.wdf.sap.corp/browse/CTPSAPPRODUCT-259</t>
  </si>
  <si>
    <t>Kloppe, Gudrun &lt;gudrun.kloppe@sap.com&gt;</t>
  </si>
  <si>
    <t>SAP Landscape Management 3.0 SP15</t>
  </si>
  <si>
    <t>https://sapjira.wdf.sap.corp/browse/CTPSAPPRODUCT-265</t>
  </si>
  <si>
    <t>Stay Current iOS App 1.0</t>
  </si>
  <si>
    <t>https://sapjira.wdf.sap.corp/browse/CTPSAPPRODUCT-260</t>
  </si>
  <si>
    <t>OrientDB 3.1</t>
  </si>
  <si>
    <t>https://sapjira.wdf.sap.corp/browse/CTPSAPPRODUCT-237</t>
  </si>
  <si>
    <t>Dietzel, Erik &lt;erik.dietzel@sap.com&gt;</t>
  </si>
  <si>
    <t>ST-OST 200 SP05</t>
  </si>
  <si>
    <t>https://sapjira.wdf.sap.corp/browse/CTPSAPPRODUCT-181</t>
  </si>
  <si>
    <t>Balasubramanian, Narasimhan &lt;narasimhan.balasubramanian@sap.com&gt;; Lutz, Raffael &lt;raffael.lutz@sap.com&gt;; Baumgaertel, Dirk &lt;dirk.baumgaertel@sap.com&gt;</t>
  </si>
  <si>
    <t>ByD2002</t>
  </si>
  <si>
    <t>Harsh</t>
  </si>
  <si>
    <t>https://sapjira.wdf.sap.corp/browse/CTPSAPPRODUCT-182</t>
  </si>
  <si>
    <t>Content2Go 2001</t>
  </si>
  <si>
    <t>Bhatnagar, Sangeeta &lt;sangeeta.bhatnagar@sap.com&gt;; Li,Jian &lt;jian.li02@sap.com&gt;</t>
  </si>
  <si>
    <t>VSCODE EXTENSION FOR MBG 1.0 SP04</t>
  </si>
  <si>
    <t>https://sapjira.wdf.sap.corp/browse/CTPSAPPRODUCT-198</t>
  </si>
  <si>
    <t>Financial Services Accelerator 2002</t>
  </si>
  <si>
    <t>https://sapjira.wdf.sap.corp/browse/CTPSAPPRODUCT-199</t>
  </si>
  <si>
    <t>Mitigation Options have been recommended</t>
  </si>
  <si>
    <t>Herde, Reiner &lt;reiner.herde@sap.com&gt;; Fanghaenel, Karsten &lt;karsten.fanghaenel@sap.com&gt;; Armbruster, Gert &lt;gert.armbruster@sap.com&gt;; Bick, Katherina &lt;katherina.bick@sap.com&gt;; Weiss, Albrecht &lt;albrecht.weiss@sap.com&gt;</t>
  </si>
  <si>
    <t>S4OP_1909_FPS1</t>
  </si>
  <si>
    <t>Stefan</t>
  </si>
  <si>
    <t>D028755</t>
  </si>
  <si>
    <t>Melato, Karsten &lt;karsten.melato@sap.com&gt;; Team Java-SDK &lt;dl_58e39fce5f99b726c8000143@exchange.sap.corp&gt;</t>
  </si>
  <si>
    <t>SAP Cloud SDK 3.0 2020-CW07</t>
  </si>
  <si>
    <t>https://sapjira.wdf.sap.corp/browse/CTPSAPPRODUCT-206</t>
  </si>
  <si>
    <t>SAP CLOUD SDK – JS 1.0 2020-CW05</t>
  </si>
  <si>
    <t>https://sapjira.wdf.sap.corp/browse/CTPSAPPRODUCT-207</t>
  </si>
  <si>
    <t>CP SDK for iOS 5_0</t>
  </si>
  <si>
    <t>https://sapjira.wdf.sap.corp/browse/CTPSAPPRODUCT-203</t>
  </si>
  <si>
    <t>Todorova, Mariela &lt;mariela.todorova@sap.com&gt;; Kostadinov, Kostadin &lt;kostadin.kostadinov@sap.com&gt;</t>
  </si>
  <si>
    <t>NetWeaver 7.50 SP17 On Premise</t>
  </si>
  <si>
    <t>telco and utilities accelerator 2003</t>
  </si>
  <si>
    <t>https://sapjira.wdf.sap.corp/browse/CTPSAPPRODUCT-202</t>
  </si>
  <si>
    <t>FSDM 1.9 (FP)</t>
  </si>
  <si>
    <t>https://sapjira.wdf.sap.corp/browse/CTPSAPPRODUCT-183</t>
  </si>
  <si>
    <t>[Docker] SAP Data Intelligence 3.0</t>
  </si>
  <si>
    <t>Mobile Developement Kit Client 4.0 SP02 On-Premise</t>
  </si>
  <si>
    <t>https://sapjira.wdf.sap.corp/browse/CTPSAPPRODUCT-195</t>
  </si>
  <si>
    <t>Mobile Developement Kit Client 4.0 SP02 Mobile</t>
  </si>
  <si>
    <t>https://sapjira.wdf.sap.corp/browse/CTPSAPPRODUCT-196</t>
  </si>
  <si>
    <t>Lyanguzov, Timothy &lt;timothy.lyanguzov@sap.com&gt;; Mattingly, Trude &lt;trude.mattingly@sap.com&gt;</t>
  </si>
  <si>
    <t>SAP 3D Visual Enterprise Gen 9.0 FP09</t>
  </si>
  <si>
    <t>https://sapjira.wdf.sap.corp/browse/CTPSAPPRODUCT-189</t>
  </si>
  <si>
    <t>SAP 3D Visual Enterprise View 9.0 FP09</t>
  </si>
  <si>
    <t>https://sapjira.wdf.sap.corp/browse/CTPSAPPRODUCT-190</t>
  </si>
  <si>
    <t>SAP 3D Visual Enterprise Auth 9.0 FP09</t>
  </si>
  <si>
    <t>https://sapjira.wdf.sap.corp/browse/CTPSAPPRODUCT-188</t>
  </si>
  <si>
    <t>VE Client Converter 9.9</t>
  </si>
  <si>
    <t>https://sapjira.wdf.sap.corp/browse/CTPSAPPRODUCT-191</t>
  </si>
  <si>
    <t>3D VE  structure manager 1.0 SP08</t>
  </si>
  <si>
    <t>https://sapjira.wdf.sap.corp/browse/CTPSAPPRODUCT-192</t>
  </si>
  <si>
    <t>SAP Disclosure Management 10.1 - DM Stack 1600</t>
  </si>
  <si>
    <t>https://sapjira.wdf.sap.corp/browse/CTPSAPPRODUCT-187</t>
  </si>
  <si>
    <t>Kamath, Rajesh &lt;rajesh.kamath@sap.com&gt;;Biegler, Hans-Juergen &lt;hans-juergen.biegler@sap.com &gt;;Kochnev, Ilya Kochnev &lt;Ilya ilya.kochnev@sap.com&gt;; Vivekanandan, Pooja &lt;pooja.vivekanandan@sap.com&gt;</t>
  </si>
  <si>
    <t>ME &amp; PM Release 15.4</t>
  </si>
  <si>
    <t>https://sapjira.wdf.sap.corp/browse/CTPSAPPRODUCT-219</t>
  </si>
  <si>
    <t>Balasubramanian, Narasimhan &lt;narasimhan.balasubramanian@sap.com&gt;; Boehrer, Christian &lt;christian.boehrer@sap.com&gt;; Hoerner, Christine &lt;christine.hoerner@sap.com&gt;; Weigel, Rick &lt;rick.weigel@sap.com&gt;</t>
  </si>
  <si>
    <t>ByD2005</t>
  </si>
  <si>
    <t>https://sapjira.wdf.sap.corp/browse/CTPSAPPRODUCT-212</t>
  </si>
  <si>
    <t>Cloud for Customer 2005 iOS</t>
  </si>
  <si>
    <t>https://sapjira.wdf.sap.corp/browse/CTPSAPPRODUCT-213</t>
  </si>
  <si>
    <t>Cloud for Customer 2005 Android</t>
  </si>
  <si>
    <t>https://sapjira.wdf.sap.corp/browse/CTPSAPPRODUCT-214</t>
  </si>
  <si>
    <t>S4OP_1909_FPS2</t>
  </si>
  <si>
    <t>https://sapjira.wdf.sap.corp/browse/CTPSAPPRODUCT-269</t>
  </si>
  <si>
    <t>Scan moved to In Progress upon confirmation from Stefan</t>
  </si>
  <si>
    <t>ByD2008</t>
  </si>
  <si>
    <t>https://sapjira.wdf.sap.corp/browse/CTPSAPPRODUCT-238</t>
  </si>
  <si>
    <t>FNCI Scan</t>
  </si>
  <si>
    <t>Link, Johannes &lt;johannes.link@sap.com&gt;</t>
  </si>
  <si>
    <t xml:space="preserve"> SAP Solution Manager 7.2 SP11</t>
  </si>
  <si>
    <t>https://sapjira.wdf.sap.corp/browse/CTPSAPPRODUCT-204</t>
  </si>
  <si>
    <t>Eskov, Valentin (external - Project) &lt;valentin.eskov@sap.com&gt;; Kasimirova, Elena &lt;elena.kasimirova@sap.com&gt;; Pritzkau, Eugen &lt;eugen.pritzkau@sap.com&gt;; Al-Hujaj, Omar-Alexander &lt;omar-alexander.al-hujaj@sap.com&gt;</t>
  </si>
  <si>
    <t>ETD 2.0 SP02 On-Premise (05.2020)</t>
  </si>
  <si>
    <t>https://sapjira.wdf.sap.corp/browse/CTPSAPPRODUCT-257</t>
  </si>
  <si>
    <t>RTC is updated to 5 June 2020. Assigned FOSS scan to Swadhin on 27 May 2020.Scan should not be scheduled for earlier than April 25th - Requested by Dev Team</t>
  </si>
  <si>
    <t>a.borrmann@sap.com, sushovan.chattaraj@sap.com</t>
  </si>
  <si>
    <t>Spotlight User Behavior Mining Incubation Alpha</t>
  </si>
  <si>
    <t>Deep, Vandana &lt;vandana.deep@sap.com&gt;</t>
  </si>
  <si>
    <t>Slipstream Engine (Delivered with SP11)</t>
  </si>
  <si>
    <t>https://sapjira.wdf.sap.corp/browse/CTPSAPPRODUCT-261</t>
  </si>
  <si>
    <t>Schmidt, Stefan &lt;ste.schmidt@sap.com&gt;; Nayak, Hiranmayee &lt;hiranmayee.nayak@sap.com&gt;</t>
  </si>
  <si>
    <t>TRBK4HANA 1.0 FP01</t>
  </si>
  <si>
    <t>https://sapjira.wdf.sap.corp/browse/CTPSAPPRODUCT-197</t>
  </si>
  <si>
    <t>Dilipkumar Khandelwal</t>
  </si>
  <si>
    <t>NetWeaver 7.50 SP18 On Premise</t>
  </si>
  <si>
    <t>Will be assigned to Madhu as he is the new dedicated analyst. Assign to Stefan</t>
  </si>
  <si>
    <t>Singh, Mahipal &lt;mahipal.singh@sap.com&gt;</t>
  </si>
  <si>
    <t>SL Toolset 1.0 SPS 29</t>
  </si>
  <si>
    <t>https://sapjira.wdf.sap.corp/browse/CTPSAPPRODUCT-223</t>
  </si>
  <si>
    <t>SP31 is ID work in progress by Swadhin(14 Oct 2020). All formalities for SP29 has been completed by Swadhin(BOM attached). Scan will continue till 31 Dec 2020. Continuously scan until August 12th 2020</t>
  </si>
  <si>
    <t>Content2Go 2005</t>
  </si>
  <si>
    <t>Content2GoADR 2005</t>
  </si>
  <si>
    <t>CP SDK for iOS 5_0 SP01</t>
  </si>
  <si>
    <t>https://sapjira.wdf.sap.corp/browse/CTPSAPPRODUCT-386</t>
  </si>
  <si>
    <t>Assigned to Assmitra on 10 June 2020</t>
  </si>
  <si>
    <t>Rokita, Joanna &lt;joanna.rokita@sap.com&gt;; Zarembo, Iwan &lt;iwan.zarembo@sap.com&gt;</t>
  </si>
  <si>
    <t>NW MDM 7.1 SP21</t>
  </si>
  <si>
    <t>https://sapjira.wdf.sap.corp/browse/CTPSAPPRODUCT-284</t>
  </si>
  <si>
    <t>ST-OST 200 SP06</t>
  </si>
  <si>
    <t>https://sapjira.wdf.sap.corp/browse/CTPSAPPRODUCT-258</t>
  </si>
  <si>
    <t>SAP Work Zone Mobile 2008</t>
  </si>
  <si>
    <t>https://sapjira.wdf.sap.corp/browse/CTPSAPPRODUCT-430</t>
  </si>
  <si>
    <t>Assigned to deb on 19 Aug 2020. INTEGRATED component found</t>
  </si>
  <si>
    <t>Molnar, Tamas &lt;tamas.molnar@sap.com&gt;</t>
  </si>
  <si>
    <t>SAP Project Companion iOS App 1.1</t>
  </si>
  <si>
    <t>Assigned to Madhu on 3 Sept 2020</t>
  </si>
  <si>
    <t>Hala Zeine</t>
  </si>
  <si>
    <t>Digital Supply Chain &amp; Manufacturing</t>
  </si>
  <si>
    <t>Kostadinov, Kostadin &lt;kostadin.kostadinov@sap.com&gt;; Todorova, Mariela &lt;mariela.todorova@sap.com&gt;</t>
  </si>
  <si>
    <t>NetWeaver 7.50 SP19</t>
  </si>
  <si>
    <t>Kindly Assign to Madhu</t>
  </si>
  <si>
    <t>Client 5.0</t>
  </si>
  <si>
    <t>https://sapjira.wdf.sap.corp/browse/CTPSAPPRODUCT-477</t>
  </si>
  <si>
    <t>ppx330 MDK.Client.5.0.context.xml</t>
  </si>
  <si>
    <t>Wilhelm, Jochen &lt;jochen.wilhelm@sap.com&gt; ; Kloppe, Gudrun &lt;gudrun.kloppe@sap.com&gt; ; Koenig, Steffen &lt;steffen.koenig@sap.com&gt; ; Hoke, Benjamin &lt;benjamin.hoke@sap.com&gt;</t>
  </si>
  <si>
    <t>SAP Landscape Management 3.0 SP17</t>
  </si>
  <si>
    <t>https://sapjira.wdf.sap.corp/browse/CTPSAPPRODUCT-498</t>
  </si>
  <si>
    <t>[Docker] SAP Data Intelligence 3.1</t>
  </si>
  <si>
    <t>Assigned to Swadhin on 21 Oct 2020</t>
  </si>
  <si>
    <t>Garg, Mayank &lt;mayank.garg@sap.com&gt;; Lorenz, Richard &lt;richard.lorenz@sap.com&gt;</t>
  </si>
  <si>
    <t>SAP Business Client 7.70</t>
  </si>
  <si>
    <t>https://sapjira.wdf.sap.corp/browse/CTPSAPPRODUCT-169</t>
  </si>
  <si>
    <t>Garg, Mayank &lt;mayank.garg@sap.com&gt;; Runz, Martin &lt;martin.runz@sap.com&gt;; Krause, Frank &lt;frank.krause@sap.com&gt;; Rohland, Stefanie &lt;stefanie.rohland@sap.com&gt;</t>
  </si>
  <si>
    <t>SAP GUI for Windows 7.70</t>
  </si>
  <si>
    <t>https://sapjira.wdf.sap.corp/browse/CTPSAPPRODUCT-121</t>
  </si>
  <si>
    <t>Sales Cloud Mobile 2020 Android</t>
  </si>
  <si>
    <t>https://sapjira.wdf.sap.corp/browse/CTPSAPPRODUCT-171</t>
  </si>
  <si>
    <t>SAP 3D Visual Enterpr. ext apps SDK 4.0</t>
  </si>
  <si>
    <t>https://sapjira.wdf.sap.corp/browse/CTPSAPPRODUCT-225</t>
  </si>
  <si>
    <t>Matthias Grabellus/Johannes Wust(interim)</t>
  </si>
  <si>
    <t>P&amp;I LoB Finance</t>
  </si>
  <si>
    <t>Branker, India &lt;india.branker@sap.com&gt;; Mehta, Kunal ,kunal.mehta@sap.com&gt;</t>
  </si>
  <si>
    <t>SAP Asset Manager 2005</t>
  </si>
  <si>
    <t>https://sapjira.wdf.sap.corp/browse/CTPSAPPRODUCT-227</t>
  </si>
  <si>
    <t>Vetov, Vladimir &lt;vladimir.vetov@sap.com&gt;; Lozanov, Atanas &lt;atanas.lozanov@sap.com&gt;</t>
  </si>
  <si>
    <t>[Docker] Edge Lifecycle Management - Pilot 1.0</t>
  </si>
  <si>
    <t>https://sapjira.wdf.sap.corp/browse/CTPSAPPRODUCT-394</t>
  </si>
  <si>
    <t>Assigned to Assimitra on 1st July. Docker Component assign to Ravi</t>
  </si>
  <si>
    <t>H K, Sushma &lt;sushma.h.k@sap.com&gt;; Riegel, Steven &lt;steven.riegel@sap.com&gt;</t>
  </si>
  <si>
    <t>SAP Customer Guide iOS App 1.0</t>
  </si>
  <si>
    <t>https://sapjira.wdf.sap.corp/browse/CTPSAPPRODUCT-395</t>
  </si>
  <si>
    <t>Assigned to Madhu on 10 Aug 2020</t>
  </si>
  <si>
    <t>Tenev, Dimitar &lt;dimitar.tenev@sap.com&gt; ; Valchev, Nikolay &lt;nikolay.valchev@sap.com&gt;</t>
  </si>
  <si>
    <t>Edge Lifecycle Management 1.0</t>
  </si>
  <si>
    <t>https://sapjira.wdf.sap.corp/browse/CTPSAPPRODUCT-476</t>
  </si>
  <si>
    <t>ppx330 ELM.OPERATOR.1.0.context.xml</t>
  </si>
  <si>
    <t>HANA Cloud - SRS Initial Delivery</t>
  </si>
  <si>
    <t>https://sapjira.wdf.sap.corp/browse/CTPSAPPRODUCT-509</t>
  </si>
  <si>
    <t>Assigned to Madhu on 7 Dec 2020</t>
  </si>
  <si>
    <t>Fast, Paul &lt;paul.fast@sap.com&gt;; Wang, Jian &lt;jian02.wang@sap.com&gt;</t>
  </si>
  <si>
    <t>HANA Cockpit 2.0 SP13</t>
  </si>
  <si>
    <t>https://sapjira.wdf.sap.corp/browse/CTPSAPPRODUCT-397</t>
  </si>
  <si>
    <t>Content2GoADR 2001</t>
  </si>
  <si>
    <t>Balasubramanian, Narasimhan &lt;narasimhan.balasubramanian@sap.com&gt;; Boehrer, Christian &lt;christian.boehrer@sap.com&gt;</t>
  </si>
  <si>
    <t>https://sapjira.wdf.sap.corp/browse/CTPSAPPRODUCT-287</t>
  </si>
  <si>
    <t>Cloud for Customer 2008 iOS</t>
  </si>
  <si>
    <t>https://sapjira.wdf.sap.corp/browse/CTPSAPPRODUCT-281</t>
  </si>
  <si>
    <t>Assigned on 11 may 2020</t>
  </si>
  <si>
    <t>Cloud for Customer 2008 Android</t>
  </si>
  <si>
    <t>https://sapjira.wdf.sap.corp/browse/CTPSAPPRODUCT-280</t>
  </si>
  <si>
    <t>FS-QUO4C and PRO 2.0</t>
  </si>
  <si>
    <t>https://sapjira.wdf.sap.corp/browse/CTPSAPPRODUCT-270</t>
  </si>
  <si>
    <t>Assign to Matthew Huang</t>
  </si>
  <si>
    <t>Krastev, Anatoli &lt;anatoli.krastev@sap.com&gt; ; Velkov, Velislav &lt;velislav.velkov@sap.com&gt;</t>
  </si>
  <si>
    <t>[Docker] CP Core on K8s Delivery 2010b</t>
  </si>
  <si>
    <t>Assigned to Swadhin on 27 Oct 2020</t>
  </si>
  <si>
    <t>SAP Disclosure Management 10.1 - DM Stack 1700</t>
  </si>
  <si>
    <t>https://sapjira.wdf.sap.corp/browse/CTPSAPPRODUCT-412</t>
  </si>
  <si>
    <t>Assigned to Komal on 26 Aug 2020</t>
  </si>
  <si>
    <t>FSDM 1.11 (FP)</t>
  </si>
  <si>
    <t>https://sapjira.wdf.sap.corp/browse/CTPSAPPRODUCT-463</t>
  </si>
  <si>
    <t>Assigned to Swadhin on 7 Sept 2020</t>
  </si>
  <si>
    <t>Beykirch, Martin &lt;martin.beykirch@sap.com&gt;; Dinchev, Emil &lt;emil.dinchev@sap.com&gt;</t>
  </si>
  <si>
    <t>MES 15.4 Feature Pack</t>
  </si>
  <si>
    <t>https://sapjira.wdf.sap.corp/browse/CTPSAPPRODUCT-441</t>
  </si>
  <si>
    <t>Stanev, Anton &lt;anton.stanev@sap.com&gt;</t>
  </si>
  <si>
    <t>Identity Management 8.0 SP08</t>
  </si>
  <si>
    <t>https://sapjira.wdf.sap.corp/browse/CTPSAPPRODUCT-483</t>
  </si>
  <si>
    <t>Assigned to Madhu on 30 Sept 2020</t>
  </si>
  <si>
    <t>Rural%20Sourcing%20Management%202011</t>
  </si>
  <si>
    <t>GISP | This is an annual release product. considering code matches and other factors, keeping it active. Assigned to Swadhin on 14 Dec</t>
  </si>
  <si>
    <t>Schmidt, Stefan &lt;ste.schmidt@sap.com&gt; ; Nayak, Hiranmayee &lt;hiranmayee.nayak@sap.com&gt;; Brandt, Corinna &lt;corinna.brandt@sap.com&gt;</t>
  </si>
  <si>
    <t>TRBK4HANA 1.0 FP02</t>
  </si>
  <si>
    <t>https://sapjira.wdf.sap.corp/browse/CTPSAPPRODUCT-433</t>
  </si>
  <si>
    <t>Assigned to Swadhin on 26 Aug 2020</t>
  </si>
  <si>
    <t>Magons, Krists &lt;krists.magons@sap.com&gt; ; Deep, Vandana &lt;vandana.deep@sap.com&gt; ; Barnard, Sylvia &lt;sylvia.barnard@sap.com&gt; ; Wong, Jin &lt;jin.wong@sap.com&gt;</t>
  </si>
  <si>
    <t>Slipstream Engine (Delivered with SP12)</t>
  </si>
  <si>
    <t>https://sapjira.wdf.sap.corp/browse/CTPSAPPRODUCT-497</t>
  </si>
  <si>
    <t>DQM for SAP Version 4.1 SP00</t>
  </si>
  <si>
    <t>SAP 3D Visual Enterprise Gen 9.0 FP10</t>
  </si>
  <si>
    <t>https://sapjira.wdf.sap.corp/browse/CTPSAPPRODUCT-424</t>
  </si>
  <si>
    <t>SAP 3D Visual Enterprise View 9.0 FP10</t>
  </si>
  <si>
    <t>https://sapjira.wdf.sap.corp/browse/CTPSAPPRODUCT-422</t>
  </si>
  <si>
    <t>SAP 3D Visual Enterprise Auth 9.0 FP10</t>
  </si>
  <si>
    <t>https://sapjira.wdf.sap.corp/browse/CTPSAPPRODUCT-423</t>
  </si>
  <si>
    <t>Magons, Krists &lt;krists.magons@sap.com&gt; ; Barnard, Sylvia &lt;sylvia.barnard@sap.com&gt; ; Deep, Vandana &lt;vandana.deep@sap.com&gt;; Barnard, Sylvia &lt;sylvia.barnard@sap.com&gt;</t>
  </si>
  <si>
    <t>Dev in SP12 for SAP Screen Personas 3.0</t>
  </si>
  <si>
    <t>https://sapjira.wdf.sap.corp/browse/CTPSAPPRODUCT-496</t>
  </si>
  <si>
    <t>Assigned to Raksha on 7 Dec 2020.</t>
  </si>
  <si>
    <t>[Docker] EXTENSION SERVICE ON K8S 1913b</t>
  </si>
  <si>
    <t>Simitchiyski, Kaloyan &lt;kaloyan.simitchiyski@sap.com&gt;; Klimentov, Teodor &lt;teodor.klimentov@sap.com&gt;;Gaydev, Tzvetan &lt;tzvetan.gaydev@sap.com&gt;;Automation Pilot &lt;Actions@groups.sap.com&gt;</t>
  </si>
  <si>
    <t>[Docker] AutomationPilot_Beta</t>
  </si>
  <si>
    <t>[Docker] Service Provisioning 2001</t>
  </si>
  <si>
    <t>Tachibana, Shinichiro &lt;s.tachibana@sap.com&gt;; Karthikeyan, A &lt;karthikeyan.a@sap.com&gt;</t>
  </si>
  <si>
    <t>[Docker] BAF STATIC RESOURCE 1.0</t>
  </si>
  <si>
    <t xml:space="preserve">Angelov, Tsvetan &lt;tsvetan.angelov01@sap.com&gt;; Ritter, Stephan &lt;stephan.ritter@sap.com&gt;; </t>
  </si>
  <si>
    <t>[Docker] Conn Proxy on K8s - Initial Indirect Shipment</t>
  </si>
  <si>
    <t>Docker Component assign to Ravi</t>
  </si>
  <si>
    <t>Herde, Reiner &lt;reiner.herde@sap.com&gt;; Bick, Katherina &lt;katherina.bick@sap.com&gt;; Schoknecht, Andreas &lt;andreas.schoknecht@sap.com&gt;; Armbruster, Gert &lt;gert.armbruster@sap.com&gt;</t>
  </si>
  <si>
    <t>S4CE_2005_Q2/2020</t>
  </si>
  <si>
    <t>Cortina, Jose &lt;jose.cortina@sap.com&gt;</t>
  </si>
  <si>
    <t>[Docker] Kyma Runtime</t>
  </si>
  <si>
    <t>Docker Component please assign to Ravi - Requested by Dev Team</t>
  </si>
  <si>
    <t>Kober, Ingo &lt;ingo.kober@sap.com&gt;</t>
  </si>
  <si>
    <t>[Docker] K8s Hub 1.1 (indirect GA)</t>
  </si>
  <si>
    <t>Chattopadhyay, Subhankar &lt;s.chattopadhyay@sap.com&gt;</t>
  </si>
  <si>
    <t>[Docker] Cloud Logging &amp; InterOp @ K8s - 1st Indirect Shipm</t>
  </si>
  <si>
    <t>TTS does not have [Docker] in the name; Assigned to Swadhin on 29 July 2020 | Renamed with Docker Name convention</t>
  </si>
  <si>
    <t>[Docker] SAP Cloud Platform Serverless Runtime CLI 2008</t>
  </si>
  <si>
    <t>[Docker] SAP Edge Services DMC Pilot (2008)</t>
  </si>
  <si>
    <t>[Docker] SAP Edge Services (FP 2008)</t>
  </si>
  <si>
    <t>[Docker] BAF 2002</t>
  </si>
  <si>
    <t>Gunther Rothermel</t>
  </si>
  <si>
    <t>SAP CP Services</t>
  </si>
  <si>
    <t>Tachibana, Shinichiro &lt;s.tachibana@sap.com&gt;</t>
  </si>
  <si>
    <t>[Docker] BAF 2005</t>
  </si>
  <si>
    <t>[Docker] Conn Proxy on K8s 1.5 - 2nd Indirect Shipment DI</t>
  </si>
  <si>
    <t>Alex Atzberger</t>
  </si>
  <si>
    <t>Business Network - Ariba</t>
  </si>
  <si>
    <t>Angelov, Tsvetan &lt;tsvetan.angelov01@sap.com&gt;</t>
  </si>
  <si>
    <t>[Docker] Conn Proxy on K8s 1.6 - Ind Shipm IPS &amp; HANA Cloud</t>
  </si>
  <si>
    <t>Zhao, Telford &lt;telford.zhao@sap.com&gt;</t>
  </si>
  <si>
    <t>[Docker] BAF 2008</t>
  </si>
  <si>
    <t>Angelov, Tsvetan &lt;tsvetan.angelov01@sap.com&gt; ; Valchev, Manol &lt;manol.valchev@sap.com&gt;</t>
  </si>
  <si>
    <t>[Docker] Conn Proxy on K8s 1.7 - Indirect Shipment</t>
  </si>
  <si>
    <t>[Docker] CloudLogging &amp; InterOp @K8s GA IndirectShipm 2007a</t>
  </si>
  <si>
    <t>Assigned to Swadhin on 23 Sept 2020</t>
  </si>
  <si>
    <t>Valchev, Manol &lt;manol.valchev@sap.com&gt;; Angelov, Tsvetan &lt;tsvetan.angelov01@sap.com&gt;; Ritter, Stephan &lt;stephan.ritter@sap.com&gt;</t>
  </si>
  <si>
    <t>[Docker] CP Core on K8s Delivery 2009b</t>
  </si>
  <si>
    <t>[Docker] SAP Edge Services (FP 2011)</t>
  </si>
  <si>
    <t>Weiss, Christian &lt;ch.weiss@sap.com&gt; ; Zhao, Telford &lt;telford.zhao@sap.com&gt; ; Tachibana, Shinichiro &lt;s.tachibana@sap.com&gt;</t>
  </si>
  <si>
    <t>[Docker] BAF 2011</t>
  </si>
  <si>
    <t>Valchev, Manol &lt;manol.valchev@sap.com&gt; ; Angelov, Tsvetan &lt;tsvetan.angelov01@sap.com&gt;</t>
  </si>
  <si>
    <t>[Docker] CP Core on K8s Delivery 2011b</t>
  </si>
  <si>
    <t>[Docker] OData Provisioning CF 2009</t>
  </si>
  <si>
    <t>[Docker] SAP CP (CF) Messaging as a Service 2010b</t>
  </si>
  <si>
    <t>Assigned to Assmitra on 27 May 2020</t>
  </si>
  <si>
    <t>Robert Brimm</t>
  </si>
  <si>
    <t>SAP Fieldglass</t>
  </si>
  <si>
    <t>Lazar, Helga &lt;helga.lazar@sap.com&gt;; Hansen, Knut &lt;knut.hansen@sap.com&gt;</t>
  </si>
  <si>
    <t>SAP HANA Platform Edition 2.0 SPS 05</t>
  </si>
  <si>
    <t>https://sapjira.wdf.sap.corp/browse/CTPSAPPRODUCT-285</t>
  </si>
  <si>
    <t>https://sapjira.wdf.sap.corp/browse/WEBSERVSAPPRODUCT-91</t>
  </si>
  <si>
    <t xml:space="preserve">Done scan, but one dev team will not reply to perform SNS. Will close scan - March 17, 2021 </t>
  </si>
  <si>
    <t>APIMSDK 1.1.0</t>
  </si>
  <si>
    <t>https://sapjira.wdf.sap.corp/browse/CTPSAPPRODUCT-432</t>
  </si>
  <si>
    <t>Scan done, but tracking system ticket not closed</t>
  </si>
  <si>
    <t>BAR, Pascal &lt;pascal.bar@sap.com&gt; ; LECOT, Anthony &lt;anthony.lecot@sap.com&gt;</t>
  </si>
  <si>
    <t>SAP Convergent Charging 2020_FPS0</t>
  </si>
  <si>
    <t>https://sapjira.wdf.sap.corp/browse/CTPSAPPRODUCT-472</t>
  </si>
  <si>
    <t>https://sapjira.wdf.sap.corp/browse/WEBSERVSAPPRODUCT-115</t>
  </si>
  <si>
    <t>Scan done, but tracking system ticket not closed. Stuck on ECCN step?</t>
  </si>
  <si>
    <t>Alagarsamy, Ramesh Kumar &lt;ramesh.kumar.alagarsamy@sap.com&gt;; Malik, Lokesh &lt;lokesh.malik@sap.com&gt;</t>
  </si>
  <si>
    <t>SAP Hybris Citizen Engagement Acc 2009</t>
  </si>
  <si>
    <t>https://sapjira.wdf.sap.corp/browse/CTPSAPPRODUCT-454</t>
  </si>
  <si>
    <t>https://sapjira.wdf.sap.corp/browse/WEBSERVSAPPRODUCT-111</t>
  </si>
  <si>
    <t>Scan is done, tracking system ticket still open</t>
  </si>
  <si>
    <t>Product Support &amp; Greater China</t>
  </si>
  <si>
    <t>Ariba Sourcing 9r2_SP34</t>
  </si>
  <si>
    <t>https://sapjira.wdf.sap.corp/browse/CTPSAPPRODUCT-220</t>
  </si>
  <si>
    <t>Update July 7 2020 - done scan, doing SNS</t>
  </si>
  <si>
    <t>SAP Cloud Appliance Library 3.52</t>
  </si>
  <si>
    <t>https://sapjira.wdf.sap.corp/browse/CTPSAPPRODUCT-435</t>
  </si>
  <si>
    <t>SAP LANDSCAPE MGT CLOUD 1.5</t>
  </si>
  <si>
    <t>https://sapjira.wdf.sap.corp/browse/CTPSAPPRODUCT-464</t>
  </si>
  <si>
    <t>Jain, Vimal Mohan &lt;vimal.mohan.jain@sap.com&gt;; Kumar, Kulvendra &lt;kulvendra.kumar@sap.com&gt;</t>
  </si>
  <si>
    <t>UI data protection masking 2.0</t>
  </si>
  <si>
    <t>https://sapjira.wdf.sap.corp/browse/CTPSAPPRODUCT-427</t>
  </si>
  <si>
    <t>CP SDK for iOS 6_0</t>
  </si>
  <si>
    <t>https://sapjira.wdf.sap.corp/browse/CTPSAPPRODUCT-494</t>
  </si>
  <si>
    <t>Assigned to Assmitra on 30 Sept 2020. Dedicated Analyst - Assmitra</t>
  </si>
  <si>
    <t>Krishnamoorthy, Manoj Prabhakar &lt;manoj.prabhakar.krishnamoorthy@sap.com&gt;; Rajput, Anupam &lt;anupam.rajput@sap.com&gt;</t>
  </si>
  <si>
    <t>[Docker] SLIS-12.2020-06.2021-MD</t>
  </si>
  <si>
    <t>Gupta, Vivek Kumar &lt;vivek.kumar.gupta@sap.com&gt;</t>
  </si>
  <si>
    <t>SAP SOL. SALES CONFIG 3.2 Commerce 2005</t>
  </si>
  <si>
    <t>https://sapjira.wdf.sap.corp/browse/CTPSAPPRODUCT-425</t>
  </si>
  <si>
    <t>T&amp;I Artificial Intelligence</t>
  </si>
  <si>
    <t>Biehl, Carsten &lt;carsten.biehl@sap.com&gt;; Weyer, Jens &lt;jens.weyer@sap.com&gt;</t>
  </si>
  <si>
    <t>SAP ATTP 3.0 FP0</t>
  </si>
  <si>
    <t>https://sapjira.wdf.sap.corp/browse/CTPSAPPRODUCT-410</t>
  </si>
  <si>
    <t>Kumar, Sathish &lt;sathish.kumar@sap.com&gt;</t>
  </si>
  <si>
    <t>CARAB 5.0 ISS (Initial Shipment Stack)</t>
  </si>
  <si>
    <t>https://sapjira.wdf.sap.corp/browse/CTPSAPPRODUCT-529</t>
  </si>
  <si>
    <t>Frishberg Barak, Oren &lt;oren.frishberg.barak@sap.com&gt;</t>
  </si>
  <si>
    <t>App Studio Extension for Portal and Launchpad</t>
  </si>
  <si>
    <t>https://sapjira.wdf.sap.corp/browse/CTPSAPPRODUCT-271</t>
  </si>
  <si>
    <t>Hansen, Lars &lt;lars.hansen@sap.com&gt;; Bickel, Steffen &lt;steffen.bickel@sap.com&gt;</t>
  </si>
  <si>
    <t>Content Bundles for Data Intelligence 2005</t>
  </si>
  <si>
    <t>https://sapjira.wdf.sap.corp/browse/CTPSAPPRODUCT-282</t>
  </si>
  <si>
    <t>Tenev, Dimitar &lt;dimitar.tenev@sap.com&gt;; DL SL EdgeLM Sofia &lt;DL_5EA29934E2E4C5027E8D5012@global.corp.sap&gt;</t>
  </si>
  <si>
    <t>Edge Lifecycle Management - Pilot 1.0</t>
  </si>
  <si>
    <t>Bhatnagar, Sangeeta &lt;sangeeta.bhatnagar@sap.com&gt;; Li, Jian &lt;jian.li02@sap.com&gt;</t>
  </si>
  <si>
    <t>VSCODE EXTENSION FOR MBG 1.0 SP06</t>
  </si>
  <si>
    <t>https://sapjira.wdf.sap.corp/browse/CTPSAPPRODUCT-276</t>
  </si>
  <si>
    <t>Gupta, Nikhil &lt;nikhil.gupta03@sap.com&gt;; Gupta, Vivek Kumar &lt;vivek.kumar.gupta@sap.com&gt;</t>
  </si>
  <si>
    <t>SAP SOL. SALES CONFIG FP01 SP03</t>
  </si>
  <si>
    <t>https://sapjira.wdf.sap.corp/browse/CTPSAPPRODUCT-286</t>
  </si>
  <si>
    <t>Pospischil, Martin &lt;martin.pospischil@sap.com&gt;; Isbrecht, Roman &lt;roman.isbrecht@sap.com&gt;</t>
  </si>
  <si>
    <t>[Docker] CICD_2013</t>
  </si>
  <si>
    <t>Ip, Francis &lt;francis.ip@sap.com&gt;</t>
  </si>
  <si>
    <t xml:space="preserve">BOBJ Text Analysis XI 4.0 </t>
  </si>
  <si>
    <t>This is a special request from Francis Asdsigned to Swadhin on 3 Feb 2021</t>
  </si>
  <si>
    <t>Klein, Andreas &lt;andreas.klein@sap.com&gt; ; Zhang, Xiaozhong &lt;xiaozhong.zhang@sap.com&gt; ; Molina Ramirez, Jonas &lt;jonas.molina.ramirez@sap.com&gt;</t>
  </si>
  <si>
    <t>[Docker] CP Core on K8s Delivery 2011a</t>
  </si>
  <si>
    <t>Franz Faerber</t>
  </si>
  <si>
    <t>P&amp;I BIG DATA</t>
  </si>
  <si>
    <t>Degenhardt, Bernd &lt;bernd.degenhardt@sap.com&gt;</t>
  </si>
  <si>
    <t>sho</t>
  </si>
  <si>
    <t>IBP 2002</t>
  </si>
  <si>
    <t>SAP Cloud Appliance Library 3.45 Cloud</t>
  </si>
  <si>
    <t>SAP Field Service Management 2002 Cloud</t>
  </si>
  <si>
    <t>Zeng, Ying &lt;ying.zeng@sap.com&gt;; Sukumar, Shahija &lt;shahija.sukumar@sap.com&gt;; Yan, Qingtong &lt;q.yan@sap.com&gt;</t>
  </si>
  <si>
    <t>SAP Cloud Identity Access Governance 2002</t>
  </si>
  <si>
    <t>Quansah, Evelyne &lt;evelyne.quansah@sap.com&gt;; Tobias Nett &lt;noreply+open-source-tool@sap.com&gt;; Bezerra, Gabriel &lt;gabriel.bezerra@sap.com&gt;</t>
  </si>
  <si>
    <t>SCP Master Data Integration 2005</t>
  </si>
  <si>
    <t>ABAP Platform Cloud 2002 (indirect)</t>
  </si>
  <si>
    <t xml:space="preserve">Herde, Reiner &lt;reiner.herde@sap.com&gt;; Bick, Katherina &lt;katherina.bick@sap.com&gt;; </t>
  </si>
  <si>
    <t>S4CE_2002_Q1/2020</t>
  </si>
  <si>
    <t>ABAP in SAP CP 2002</t>
  </si>
  <si>
    <t>NetWeaver 7.50 SP17 Cloud</t>
  </si>
  <si>
    <t>Bergerfroind, Ido &lt;ido.bergerfroind@sap.com&gt;</t>
  </si>
  <si>
    <t>CP K8s 2004a</t>
  </si>
  <si>
    <t>Development team working with Klaus on WS automation integration</t>
  </si>
  <si>
    <t>IAG 2005</t>
  </si>
  <si>
    <t>NetWeaver 7.50 SP18 Cloud</t>
  </si>
  <si>
    <t>HCM</t>
  </si>
  <si>
    <t>Fischer, Ilja &lt;ilja.fischer@sap.com&gt;</t>
  </si>
  <si>
    <t>S4CE_2008_Q3/2020</t>
  </si>
  <si>
    <t>Customer Engagement &amp; Commerce</t>
  </si>
  <si>
    <t>Dubbrow, Patrick &lt;patrick.dubbrow@sap.com&gt;; Rother, Alexander &lt;a.rother@sap.com&gt;</t>
  </si>
  <si>
    <t>ABAP Platform Cloud 2008 (indirect)</t>
  </si>
  <si>
    <t>ABAP in SAP CP 2008</t>
  </si>
  <si>
    <t>Lin, Will &lt;will.lin@sap.com&gt; ; Dong, Zhi-peng &lt;zhi-peng.dong@sap.com&gt;; Dabhole, Jaikishan &lt;jaikishan.dabhole@sap.com&gt;</t>
  </si>
  <si>
    <t>HANA Cloud - ASE Initial Delivery</t>
  </si>
  <si>
    <t>Tanja Rueckert</t>
  </si>
  <si>
    <t>LoB Digital Assets and IoT</t>
  </si>
  <si>
    <t>Raskatov, Alexey &lt;alexey.raskatov@sap.com&gt;; Adler, Dennis &lt;dennis.adler@sap.com&gt;</t>
  </si>
  <si>
    <t>HaaS 1.0 2020 Q3 (with HANA 2.0 SPS05)</t>
  </si>
  <si>
    <t>S4CE_2011_Q4/2020</t>
  </si>
  <si>
    <t>Innovation Center Network</t>
  </si>
  <si>
    <t>Balasubramanian, Narasimhan &lt;narasimhan.balasubramanian@sap.com&gt;; Boehrer, Christian &lt;christian.boehrer@sap.com&gt;; Weigel, Rick &lt;rick.weigel@sap.com&gt;</t>
  </si>
  <si>
    <t>ByD1905</t>
  </si>
  <si>
    <t>Cannot use Whitesource - UI5 application</t>
  </si>
  <si>
    <t>Muehlberg, Michael &lt;michael.muehlberg@sap.com&gt;</t>
  </si>
  <si>
    <t>Assistance App V.01</t>
  </si>
  <si>
    <t>IAG 1905</t>
  </si>
  <si>
    <t xml:space="preserve">Hansen, LarAung, Nay Lin &lt;nay.lin.aung@sap.com&gt;s &lt;lars.hansen@sap.com&gt;; </t>
  </si>
  <si>
    <t>SAP Data Intelligence Beta1903 /RTC1906</t>
  </si>
  <si>
    <t>Zhu, Morris &lt;morris.zhu@sap.com&gt;</t>
  </si>
  <si>
    <t xml:space="preserve">	Leo ML Service Ticket Intelligence 1906a (FS)</t>
  </si>
  <si>
    <t xml:space="preserve">Kumar, Tejaswini &lt;tejaswini.kumar@sap.com&gt; </t>
  </si>
  <si>
    <t>SAP PdMS, 1906</t>
  </si>
  <si>
    <t>Hoelters, Claudia &lt;claudia.hoelters@sap.com&gt;</t>
  </si>
  <si>
    <t>CP K8s 1906b</t>
  </si>
  <si>
    <t>IBP 1908</t>
  </si>
  <si>
    <t>Warnakulasooriya, Isuru &lt;isuru.warnakulasooriya@sap.com&gt;</t>
  </si>
  <si>
    <t>Noah 1.0 1905 HyperScaler Interoperability</t>
  </si>
  <si>
    <t>https://sapjira.wdf.sap.corp/browse/CTPSAPPRODUCT-70</t>
  </si>
  <si>
    <t>Cannot Whitesource or Hub</t>
  </si>
  <si>
    <t>Dubbrow, Patrick &lt;patrick.dubbrow@sap.com&gt;;  Heuss, Patrick &lt;patrick.heuss@sap.com&gt;; Leonhardt, Silvia &lt;silvia.leonhardt@sap.com&gt;</t>
  </si>
  <si>
    <t>ABAP in SAP CP 1911</t>
  </si>
  <si>
    <t>Maricel Cabahug</t>
  </si>
  <si>
    <t>Johnson, Tricia &lt;tricia.johnson@sap.com&gt;; Gerstmair, Anja &lt;anja.gerstmair@sap.com&gt;; Bach, Volker &lt;volker.bach@sap.com&gt;</t>
  </si>
  <si>
    <t>SAP Data Hub 2.5 - Cloud</t>
  </si>
  <si>
    <t>can't use WhiteSource. Frequent releases. Scan until 12/31/2018</t>
  </si>
  <si>
    <t>Travel Accelerator 1904</t>
  </si>
  <si>
    <t>Kearney, Declan &lt;declan.kearney@sap.com&gt;</t>
  </si>
  <si>
    <t>Predictive Analytics Integrator  1.12 Cloud</t>
  </si>
  <si>
    <t>1905 (Indirect to AS ABAP 7.76)</t>
  </si>
  <si>
    <t>Dubbrow, Patrick &lt;patrick.dubbrow@sap.com&gt;; Philipp, Marcus &lt;marcus.philipp@sap.com&gt;; Heuss, Patrick &lt;patrick.heuss@sap.com&gt;</t>
  </si>
  <si>
    <t>AS ABAP 7.76 for Cloud (indir)</t>
  </si>
  <si>
    <t>Can't Use WhiteSource</t>
  </si>
  <si>
    <t>Herde, Reiner &lt;reiner.herde@sap.com&gt;</t>
  </si>
  <si>
    <t>S4CE_1905_Q2/2019</t>
  </si>
  <si>
    <t>Kadali, Srilakshmi &lt;srilakshmi.kadali@sap.com&gt;; Wong, Kelly &lt;kelly.wong01@sap.com&gt;; JORGENSEN, Hanne &lt;hanne.jorgensen@sap.com&gt;; Kadali, Srilakshmi &lt;srilakshmi.kadali@sap.com&gt;</t>
  </si>
  <si>
    <t>CoPilot 1905 Cloud</t>
  </si>
  <si>
    <t>Khurana, Pooja &lt;pooja.khurana@sap.com&gt;</t>
  </si>
  <si>
    <t>SAP HANA SDI 2.0 SP04 Cloud</t>
  </si>
  <si>
    <t xml:space="preserve">Wuensch, Benny &lt;benny.wuensch@sap.com&gt;; Papazyan, Mark &lt;mark.papazyan@sap.com; </t>
  </si>
  <si>
    <t>SAP Enable Now FP 1905 (OP, oOEM, OD) Cloud</t>
  </si>
  <si>
    <t>Slipstream Engine (Delivered with SP09) On Cloud</t>
  </si>
  <si>
    <t>Reddy, Vinaya Kumar (external - Project) &lt;vinaya.kumar.reddy@sap.com&gt;; Saelzer, Kerstin &lt;kerstin.saelzer@sap.com&gt;</t>
  </si>
  <si>
    <t>SAP Translation Hub 1906</t>
  </si>
  <si>
    <t>IBP 1905</t>
  </si>
  <si>
    <t>SAP Data Hub 2.6 - Cloud</t>
  </si>
  <si>
    <t>Herde, Reiner &lt;reiner.herde@sap.com&gt;; Bick, Katherina &lt;katherina.bick@sap.com&gt;; Armbruster, Gert &lt;gert.armbruster@sap.com&gt;</t>
  </si>
  <si>
    <t>ut</t>
  </si>
  <si>
    <t>Cloud for Customer 1908 - Cloud</t>
  </si>
  <si>
    <t>Cloud for Customer 1911 Developer Studio Cloud</t>
  </si>
  <si>
    <t>IBP 1911 Cloud</t>
  </si>
  <si>
    <t>S4CE_1911_Q4/2019</t>
  </si>
  <si>
    <t>Can't use WhiteSource</t>
  </si>
  <si>
    <t>SAP Enable Now FP 1911 (OP, oOEM, OD) Cloud</t>
  </si>
  <si>
    <t>Cloud for Customer 1905 Cloud</t>
  </si>
  <si>
    <t>NetWeaver 7.50 SP16 Cloud</t>
  </si>
  <si>
    <t>Assigned to Ravi, RTC already passed but exemption given this time</t>
  </si>
  <si>
    <t>Juergen Schneider</t>
  </si>
  <si>
    <t>Secure Development Management</t>
  </si>
  <si>
    <t>Marothia, Gunjan &lt;gunjan.marothia@sap.com&gt;; Kumar, Sachin &lt;sachin.kumar09@sap.com&gt;</t>
  </si>
  <si>
    <t>Amway India Commerce Next</t>
  </si>
  <si>
    <t>FNCI Scan - ATS Scan</t>
  </si>
  <si>
    <t>Langendoerfer, Uwe &lt;uwe.langendoerfer@sap.com&gt;</t>
  </si>
  <si>
    <t>SAP Connected Health platform 2.0 FP00/Medical Research Insights 3.0 FP00</t>
  </si>
  <si>
    <t>assign to Stefan</t>
  </si>
  <si>
    <t>Padhy, Manoj &lt;manoj.padhy@sap.com&gt;; Sundararaj Shetti, Venkateshmurthy &lt;venkateshmurthy.sundararaj.shetti@sap.com&gt;; Rathore, Trilok Singh &lt;trilok.rathore@sap.com&gt;; Mishra, Lohitasurya &lt;lohitasurya.mishra@sap.com&gt;; Munisamaiah, Lokesh &lt;l.munisamaiah@sap.com&gt;</t>
  </si>
  <si>
    <t>Citymart Hybris</t>
  </si>
  <si>
    <t>export scan by matthew.</t>
  </si>
  <si>
    <t>Volner, Csaba &lt;csaba.volner@sap.com&gt;</t>
  </si>
  <si>
    <t>SAP AR WH Picker On Device SP08</t>
  </si>
  <si>
    <t>Assigned to Raj</t>
  </si>
  <si>
    <t>Gregory Mc Stravick</t>
  </si>
  <si>
    <t>SAP Database and Database Management </t>
  </si>
  <si>
    <t>AUDINO SKLER, Veronique &lt;veronique.audino.skler@sap.com&gt;; Bush, Erin &lt;erin.bush@sap.com&gt;</t>
  </si>
  <si>
    <t>SAP EAD Database Agent 1.0</t>
  </si>
  <si>
    <t>Upgraded from P2 to P1; custom development project; RTC Passed</t>
  </si>
  <si>
    <t>Collo, Wyler &lt;wyler.collo@sap.com&gt;</t>
  </si>
  <si>
    <t>SAP HANA accelerator for ASE 2.0 SPS04</t>
  </si>
  <si>
    <t>Previous delivery in 2017 did not need export scan; RTC date extended by 15 days as source code shipment needs to be complete</t>
  </si>
  <si>
    <t>iOS SAP Retail Execution 3.5.27</t>
  </si>
  <si>
    <t>Santosh, Shilpa &lt;shilpa.santosh@sap.com&gt;</t>
  </si>
  <si>
    <t>Android SAP Retail Execution 3.5.20</t>
  </si>
  <si>
    <t>Vasyutynskyy, Volodymyr &lt;volodymyr.vasyutynskyy@sap.com&gt;；Kasimirova, Elena &lt;elena.kasimirova@sap.com&gt;</t>
  </si>
  <si>
    <t>Product Lifecycle Costing (FBS) 3</t>
  </si>
  <si>
    <t>Gurram, Hari Krishna &lt;hari.krishna.gurram@sap.com&gt;; Mondal, Soumen &lt;soumen.mondal01@sap.com&gt;; Kumar, Ashwani &lt;ash.kumar@sap.com&gt;; Basavarajaiah, Sachin &lt;sachin.basavarajaiah@sap.com&gt;; Sharma, Ashwani Kumar &lt;ashwani.kumar.sharma@sap.com&gt;</t>
  </si>
  <si>
    <t>SAP Document Center Desktop App T09-2018</t>
  </si>
  <si>
    <t>Priority changed from p2 to p1 as rtc date extended. rtc changed from 5/11/2018 to 6/15/2018. assigned to Brian 5/31/2018</t>
  </si>
  <si>
    <t>Anselm, Merbin J &lt;merbin.j.anselm@sap.com&gt;; Kumar, Ashwani &lt;ash.kumar@sap.com&gt;; Sharma, Ashwani Kumar &lt;ashwani.kumar.sharma@sap.com&gt;</t>
  </si>
  <si>
    <t>SAP Document Center Android App T09-2018</t>
  </si>
  <si>
    <t>Singh, Arun Kumar &lt;arun.kumar.singh@sap.com&gt;; Sharma, Ashwani Kumar &lt;ashwani.kumar.sharma@sap.com&gt;; Kumar, Ashwani &lt;ash.kumar@sap.com&gt;</t>
  </si>
  <si>
    <t>SAP Document Center iOS App T09-2018</t>
  </si>
  <si>
    <t>B.R, Ajay &lt;ajay.b.r@sap.com&gt;</t>
  </si>
  <si>
    <t>Android SAP REX 3.5.22</t>
  </si>
  <si>
    <t>Balasubramanian, Narasimhan &lt;narasimhan.balasubramanian@sap.com&gt;</t>
  </si>
  <si>
    <t>ByD1811</t>
  </si>
  <si>
    <t>GISP; may be the same project as Android SAP REX 3.5.22</t>
  </si>
  <si>
    <t>Ahmed, Ibrahim &lt;ib.ahmed@sap.com&gt;</t>
  </si>
  <si>
    <t>SAP Hana streaming analytics 2.0 SP04</t>
  </si>
  <si>
    <t>It is a P2, but increased to P1 due to incomplete scan for last release</t>
  </si>
  <si>
    <t>Zoellner, Michael &lt;michael.zoellner@sap.com&gt;; Langendoerfer, Uwe &lt;uwe.langendoerfer@sap.com&gt;</t>
  </si>
  <si>
    <t>Medical Research Insights 3.0 FP01</t>
  </si>
  <si>
    <t>Assigned to Matthew</t>
  </si>
  <si>
    <t>SAP Connected Health platform 2.0 FP01</t>
  </si>
  <si>
    <t>Vijay, Dinesh &lt;dinesh.vijay@sap.com&gt;; MISHRA, AAKASH &lt;aakash.mishra@sap.com&gt;</t>
  </si>
  <si>
    <t>SAP Document Center Desktop App T05-2019</t>
  </si>
  <si>
    <t>https://sapjira.wdf.sap.corp/browse/CTPSAPPRODUCT-52</t>
  </si>
  <si>
    <t>FS-QUO4C 1.1</t>
  </si>
  <si>
    <t>https://sapjira.wdf.sap.corp/browse/CTPSAPPRODUCT-66?jql=project%20%3D%20CTPSAPPRODUCT</t>
  </si>
  <si>
    <t>Assigned to Matthew as per Raj on June 7th 2019, Reopened October 1st 2019, continuous scan</t>
  </si>
  <si>
    <t>ALECH, Nicolas &lt;nicolas.alech@sap.com&gt;</t>
  </si>
  <si>
    <t>ST-OST 200 SP02</t>
  </si>
  <si>
    <t>RTC date changed from 11/1/2017 to 11/15/2017</t>
  </si>
  <si>
    <t>SAP GUI for Windows 7.60</t>
  </si>
  <si>
    <t>Incremental ID forever</t>
  </si>
  <si>
    <t>CoPilot 1905 iOS</t>
  </si>
  <si>
    <t>Financial Services Accelerator 1907</t>
  </si>
  <si>
    <t>Kapoor, Vikas &lt;vikas.kapoor@sap.com&gt;</t>
  </si>
  <si>
    <t>SAP WPB 10 (OP, oOEM)</t>
  </si>
  <si>
    <t>SBOP BI PLATFORM 4.2 SP07</t>
  </si>
  <si>
    <t>Gallas</t>
  </si>
  <si>
    <t>forever scan</t>
  </si>
  <si>
    <t>I343374</t>
  </si>
  <si>
    <t>Branker, India &lt;india.branker@sap.com&gt;; Patel, Hitesh &lt;hitesh.patel02@sap.com&gt;</t>
  </si>
  <si>
    <t>SAP Work Manager 6.5 SP03</t>
  </si>
  <si>
    <t>Incremental keeps turn on</t>
  </si>
  <si>
    <t>Aquila, Alex &lt;alex.aquila@sap.com&gt;; Thayer, Kent &lt;kent.thayer@sap.com&gt;</t>
  </si>
  <si>
    <t>SAP HANA dynamic tiering 2.0 SPS04/Sybase IQ 16.1 SPS04</t>
  </si>
  <si>
    <t>Predictive Analytics Integrator  1.12 On Premise</t>
  </si>
  <si>
    <t xml:space="preserve">https://sapjira.wdf.sap.corp/projects/CTPSAPPRODUCT/issues/CTPSAPPRODUCT-9?filter=allopenissues </t>
  </si>
  <si>
    <t>Export Scan by Mathew</t>
  </si>
  <si>
    <t>Hissler, Christian &lt;christian.hissler@sap.com&gt;</t>
  </si>
  <si>
    <t>CARAB 4.0 FPS01 April 2019 - Feature Pack</t>
  </si>
  <si>
    <t>https://sapjira.wdf.sap.corp/projects/CTPSAPPRODUCT/issues/CTPSAPPRODUCT-7?filter=allopenissues</t>
  </si>
  <si>
    <t>Part of ctp pilot</t>
  </si>
  <si>
    <t>Chauhan, Ankur Singh &lt;ankur.singh.chauhan@sap.com&gt;</t>
  </si>
  <si>
    <t>SAP HANA SDI 2.0 SP04</t>
  </si>
  <si>
    <t>https://sapjira.wdf.sap.corp/browse/CTPSAPPRODUCT-44</t>
  </si>
  <si>
    <t>Previous Delivery RTC Passed, upgrade to P1; Please Contact Commercial analyst for updated context file</t>
  </si>
  <si>
    <t>Bertolini, Marco &lt;marco.bertolini@sap.com&gt;; Link, Johannes &lt;johannes.link@sap.com&gt;</t>
  </si>
  <si>
    <t>SAP Solution Manager 7.2 SP09</t>
  </si>
  <si>
    <t>AUDINO SKLER, Veronique &lt;veronique.audino.skler@sap.com&gt;</t>
  </si>
  <si>
    <t>SAP EAD V1 SP6</t>
  </si>
  <si>
    <t>https://sapjira.wdf.sap.corp/browse/CTPSAPPRODUCT-42</t>
  </si>
  <si>
    <t>SAP Data Hub 2.6</t>
  </si>
  <si>
    <t>https://sapjira.wdf.sap.corp/browse/CTPSAPPRODUCT-54</t>
  </si>
  <si>
    <t>Upgraded to P1 from P2, Previous delivery SP08 was RTC Passed</t>
  </si>
  <si>
    <t>Mobile Development Kit Client 3.0 Service Pack 02</t>
  </si>
  <si>
    <t>https://sapjira.wdf.sap.corp/browse/CTPSAPPRODUCT-61</t>
  </si>
  <si>
    <t>ST-OST 200 SP04</t>
  </si>
  <si>
    <t>https://sapjira.wdf.sap.corp/browse/CTPSAPPRODUCT-56</t>
  </si>
  <si>
    <t>Singh, Arun Kumar &lt;arun.kumar.singh@sap.com&gt;; Bhat, Srinivas &lt;sr.bhat@sap.com&gt;; Mishra, Deeksha &lt;deeksha.mishra@sap.com&gt;; N, Danigaivelan &lt;danigaivelan.n@sap.com&gt;</t>
  </si>
  <si>
    <t>SAP Document Center iOS App T08-2019</t>
  </si>
  <si>
    <t>https://sapjira.wdf.sap.corp/browse/CTPSAPPRODUCT-68</t>
  </si>
  <si>
    <t>Previous version was RTC Passed, Upgraded to P1</t>
  </si>
  <si>
    <t>Qin, Helena &lt;helena.qin@sap.com&gt;</t>
  </si>
  <si>
    <t>B1 10.0</t>
  </si>
  <si>
    <t>https://sapjira.wdf.sap.corp/browse/CTPSAPPRODUCT-49</t>
  </si>
  <si>
    <t>Levan, Mark &lt;mark.levan@sap.com&gt;; &lt;randy.simonson@sap.com&gt;</t>
  </si>
  <si>
    <t>SAP Information Steward 4.2 SP13</t>
  </si>
  <si>
    <t>https://sapjira.wdf.sap.corp/browse/CTPSAPPRODUCT-83</t>
  </si>
  <si>
    <t>SAP Data Quality Management SDK 4.2 SP13</t>
  </si>
  <si>
    <t>https://sapjira.wdf.sap.corp/browse/CTPSAPPRODUCT-78</t>
  </si>
  <si>
    <t>Cloud for Customer 1905 Mobile</t>
  </si>
  <si>
    <t>Agarwal, Shilpa &lt;shilpa.agarwal03@sap.com&gt;; Wadera, Mohit &lt;mohit.wadera@sap.com&gt;; Shrivastava, SumitKumar &lt;sumitkumar.shrivastava@sap.com&gt;; Mahajan, Nitin &lt;nitin.mahajan@sap.com&gt;; Rajput, Dhirendra Singh &lt;dhirendra.singh.rajput@sap.com&gt;</t>
  </si>
  <si>
    <t>Queensland: Tax Insights &amp; Tax Portal</t>
  </si>
  <si>
    <t>Export Scan assigned to Sarah</t>
  </si>
  <si>
    <t>iOS SAP Retail Execution 3.5.22 - Rescan</t>
  </si>
  <si>
    <t>assigned to Matthew on 11/15/2018</t>
  </si>
  <si>
    <t>Arredondo, Dinora &lt;dinora.arredondo@sap.com&gt;</t>
  </si>
  <si>
    <t>SAP Mobile Platform SDK 3.1.4</t>
  </si>
  <si>
    <t>GISP; ticket closed on the tracking system but showing as open due to GISP error</t>
  </si>
  <si>
    <t>Buck, Stefan &lt;stefan.buck@sap.com&gt;; Hacke, Oliver &lt;oliver.hacke@sap.com&gt;; Strobel, Kavitha &lt;kavitha.strobel@sap.com&gt;</t>
  </si>
  <si>
    <t>SAP Marketing 1809</t>
  </si>
  <si>
    <t>Please contact CTP analyst for the latest CF validation status</t>
  </si>
  <si>
    <t>Melato, Karsten &lt;karsten.melato@sap.com&gt;; Marszalkowski, Marika &lt;marika.marszalkowski@sap.com&gt;</t>
  </si>
  <si>
    <t>SAP S/4HANA CLOUD SDK – JS 1.0.0</t>
  </si>
  <si>
    <t>Custom development project, do not mark RTC passed</t>
  </si>
  <si>
    <t>Vidyasagar, Mythri &lt;mythri.vidyasagar@sap.com&gt;</t>
  </si>
  <si>
    <t>Rio_Tinto_E_tender_1.1</t>
  </si>
  <si>
    <t>do not mark RTC passed; dev team requests we complete scan for this release as per exceptional approval</t>
  </si>
  <si>
    <t>Griesinger, Regina &lt;regina.griesinger@sap.com&gt;; Gildhoff, Hinnerk &lt;hinnerk.gildhoff@sap.com&gt;</t>
  </si>
  <si>
    <t>OrientDB 3.0</t>
  </si>
  <si>
    <t>303090454_GRUNDFOS_SSC_Enhancement</t>
  </si>
  <si>
    <t>Custom Development Project</t>
  </si>
  <si>
    <t>Hellenschmidt, Michael &lt;michael.hellenschmidt@sap.com&gt;; Witteborg, Heiko &lt;heiko.witteborg@sap.com&gt;</t>
  </si>
  <si>
    <t>XSA for HANA 2.0 SPS03 - old</t>
  </si>
  <si>
    <t>RTC Extended until 06/05/2019</t>
  </si>
  <si>
    <t>SAP Business Client 7.0</t>
  </si>
  <si>
    <t>do not rtc pass; continuous releases, scan until 2/28/2019</t>
  </si>
  <si>
    <t>FSDM 1.5 (FP)</t>
  </si>
  <si>
    <t>Li, Dean &lt;dean.li@sap.com&gt;</t>
  </si>
  <si>
    <t>SupportNow for Android Q2 2019 Go-live</t>
  </si>
  <si>
    <t>rtc extended</t>
  </si>
  <si>
    <t>Sam Yen</t>
  </si>
  <si>
    <t>Tung, Ashley &lt;ashley.tung@sap.com&gt;; Wong, Jin &lt;jin.wong@sap.com&gt;</t>
  </si>
  <si>
    <t>Dev in SP09 for SAP Screen Personas 3.0</t>
  </si>
  <si>
    <t>ByD1908</t>
  </si>
  <si>
    <t>telco and utilities accelerator 1907</t>
  </si>
  <si>
    <t>RTC date pushed back to June 14th 2019</t>
  </si>
  <si>
    <t>ETD 2.0 SP01 On-Premise (10.2019)</t>
  </si>
  <si>
    <t>Ahuja, Nidhi &lt;nidhi.ahuja@sap.com&gt;; Gupta, Deepak &lt;deepak04.gupta@sap.com&gt;; Khan, Mohd Insaf &lt;mohd.insaf.khan@sap.com&gt;; Pandey, Anubhav &lt;anubhav.pandey@sap.com&gt;</t>
  </si>
  <si>
    <t>UI data protection masking FP02</t>
  </si>
  <si>
    <t>Malten, Claus &lt;claus.malten@sap.com&gt;</t>
  </si>
  <si>
    <t>hotfolder delivery</t>
  </si>
  <si>
    <t>Content2GoADR 1907</t>
  </si>
  <si>
    <t>Rokita, Joanna &lt;joanna.rokita@sap.com&gt;; Khakimov, Boulat &lt;boulat.khakimov@sap.com&gt;</t>
  </si>
  <si>
    <t>Retail Ind. Pack 1905 on SAP Commerce 1905</t>
  </si>
  <si>
    <t>Oliver Betz</t>
  </si>
  <si>
    <t>IBSO MGT WDF</t>
  </si>
  <si>
    <t xml:space="preserve">Pandey, Ashish &lt;ashish.pandey02@sap.com&gt;; Kalavacharla, Srikrishna Charan &lt;srikrishna.charan.kalavacharla@sap.com&gt;; </t>
  </si>
  <si>
    <t>SAP Trade Management 4.0 FP03</t>
  </si>
  <si>
    <t>Wong, Jin &lt;jin.wong@sap.com&gt;</t>
  </si>
  <si>
    <t>Dev in SP10 for SAP Screen Personas 3.0</t>
  </si>
  <si>
    <t>ETD 2.0 SP01 On-Premise (11.2019)</t>
  </si>
  <si>
    <t>https://sapjira.wdf.sap.corp/browse/CTPSAPPRODUCT-118</t>
  </si>
  <si>
    <t>K, Rukkumani &lt;rukkumani.k@sap.com&gt;</t>
  </si>
  <si>
    <t>303143549_Banco_Atlantida_Commercial_Banking</t>
  </si>
  <si>
    <t>Continuous scan until Dec 31st 2019 Do not RTC pass</t>
  </si>
  <si>
    <t>SAP Trade Management 4.0 SP04</t>
  </si>
  <si>
    <t>https://sapjira.wdf.sap.corp/browse/CTPSAPPRODUCT-88</t>
  </si>
  <si>
    <t>NGJ 1907</t>
  </si>
  <si>
    <t>Melato, Karsten &lt;karsten.melato@sap.com&gt;</t>
  </si>
  <si>
    <t>SAP Cloud SDK 3.0 2019-CW33</t>
  </si>
  <si>
    <t>Rokita, Joanna &lt;joanna.rokita@sap.com&gt;; Dhar, Parijat &lt;parijat.dhar01@sap.com&gt;; Dobroschke, Bjoern &lt;bjoern.dobroschke@sap.com&gt;</t>
  </si>
  <si>
    <t>NW MDM 7.1 SP19</t>
  </si>
  <si>
    <t>Every Delivery includes 3 pipeline IDs</t>
  </si>
  <si>
    <t>Swift, Ashley &lt;ashley.swift@sap.com&gt;</t>
  </si>
  <si>
    <t>SAP Mobile Platform 3.0 SP16</t>
  </si>
  <si>
    <t>Tung, Ashley &lt;ashley.tung@sap.com&gt;; Queck, Tobias &lt;tobias.queck@sap.com&gt;</t>
  </si>
  <si>
    <t>Dev in SP08 for SAP Screen Personas 3.0</t>
  </si>
  <si>
    <t>Upgraded from P2 to P1, as previous delivery, FeaturePack 08 was rtc passed (mitigation option), as per agreement with Prachit</t>
  </si>
  <si>
    <t>Product Lifecycle Costing (FBS) 4 &amp; 1810</t>
  </si>
  <si>
    <t>upgraded from p2 to p1 as previous version was RTC passed</t>
  </si>
  <si>
    <t>Bush, Erin &lt;erin.bush@sap.com&gt;</t>
  </si>
  <si>
    <t>SAP PowerDesigner 16.6 SP07</t>
  </si>
  <si>
    <t>Mahl, Lilach &lt;lilach.mahl@sap.com&gt;</t>
  </si>
  <si>
    <t>SAP Web IDE WING - China</t>
  </si>
  <si>
    <t>priority upgraded from p2 to p1 as rtc was extended</t>
  </si>
  <si>
    <t>Palli, Saritha &lt;saritha.palli@sap.com&gt;</t>
  </si>
  <si>
    <t>Information Retrieval Framework</t>
  </si>
  <si>
    <t>TRBK4HANA 1.0</t>
  </si>
  <si>
    <t>Dobreva, Ralitsa &lt;ralitsa.dobreva@sap.com&gt;; Pothu, Laxmikanth &lt;laxmikanth.pothu@sap.com&gt;</t>
  </si>
  <si>
    <t>NetWeaver 7.50 SP14</t>
  </si>
  <si>
    <t>NetWeaver 7.50 SP15</t>
  </si>
  <si>
    <t>Assigned on 05/09/2017</t>
  </si>
  <si>
    <t>DevX - SAP Web IDE &amp; DI On Prem Shipment 2.0 SPS04</t>
  </si>
  <si>
    <t>Rokita, Joanna &lt;joanna.rokita@sap.com&gt;</t>
  </si>
  <si>
    <t>NW MDM 7.1 SP20</t>
  </si>
  <si>
    <t>FSDM 1.6 (FP)</t>
  </si>
  <si>
    <t>RTC Extended until 05/22/2019</t>
  </si>
  <si>
    <t>S4OP_1909_FPS0</t>
  </si>
  <si>
    <t>NetWeaver 7.50 SP16 On Premise</t>
  </si>
  <si>
    <t>Requested to scan continuously until 08/31/2019.</t>
  </si>
  <si>
    <t>Slipstream Engine (Delivered with SP10)</t>
  </si>
  <si>
    <t>FNCI Scan - assign to Stefan</t>
  </si>
  <si>
    <t>Markus Noga</t>
  </si>
  <si>
    <t>Technology &amp; Innovation</t>
  </si>
  <si>
    <t>DEVILLARD, Antoine &lt;antoine.devillard@sap.com&gt;</t>
  </si>
  <si>
    <t>Contextor Interactive Engine and SDK 1.0</t>
  </si>
  <si>
    <t>[Docker] SAP Leonardo ML Foundation MDG 19a</t>
  </si>
  <si>
    <t>Scan continuously until 12/31/2019</t>
  </si>
  <si>
    <t>Bhatnagar, Sangeeta &lt;sangeeta.bhatnagar@sap.com&gt;; Kiser, Keith &lt;keith.kiser@sap.com&gt;; Stilwell, Cheryl &lt;cheryl.stilwell@sap.com&gt;</t>
  </si>
  <si>
    <t>mobile development kit Client 3.0</t>
  </si>
  <si>
    <t>CDP</t>
  </si>
  <si>
    <t>Hellenschmidt, Michael &lt;michael.hellenschmidt@sap.com&gt;; Schur, Matthias &lt;matthias.schur@sap.com&gt;</t>
  </si>
  <si>
    <t>CSN-2-JPA Mapper 1805</t>
  </si>
  <si>
    <t>UI data protection masking FP01</t>
  </si>
  <si>
    <t>Assigned to SANJANA on 06/13/2018.priority raised from P2 to P1 as previous version was rtc passed</t>
  </si>
  <si>
    <t>I339259</t>
  </si>
  <si>
    <t>Ahmed, Ibrahim &lt;ib.ahmed@sap.com&gt;; Kaushik, Nanda &lt;nanda.kaushik@sap.com&gt;</t>
  </si>
  <si>
    <t>R Client API for machine learning 1.0 SP00</t>
  </si>
  <si>
    <t>Assigned on 03/14/2018. Scan until 12/31/2018</t>
  </si>
  <si>
    <t>FinProdSubledger 1.1</t>
  </si>
  <si>
    <t>Assigned on 10/12/2018. priority upgraded from p2 to p1 as previous versiion was rtc passed</t>
  </si>
  <si>
    <t>I076116</t>
  </si>
  <si>
    <t>Openhaim, Shiri &lt;shiri.openhaim@sap.com&gt;; Frishberg Barak, Oren &lt;oren.frishberg.barak@sap.com&gt;</t>
  </si>
  <si>
    <t>Cloud Portal - China</t>
  </si>
  <si>
    <t>https://sapjira.wdf.sap.corp/browse/CTPSAPPRODUCT-57</t>
  </si>
  <si>
    <t>FNCI Scan - Assigned on 08/10/2018</t>
  </si>
  <si>
    <t>Android SAP Retail Execution 3.5.21</t>
  </si>
  <si>
    <t>Assigned on 11/02/2019. It is a P2, but increased to P1 due to incomplete scan for last release</t>
  </si>
  <si>
    <t>SAP LUMIRA DISCOVERY 2.1 SP02</t>
  </si>
  <si>
    <t>Please contact Commercial Analyst for updated Context File</t>
  </si>
  <si>
    <t>SAP LUMIRA SERVER 2.1 SP02</t>
  </si>
  <si>
    <t>Assigned on 08/01/2018.</t>
  </si>
  <si>
    <t>Wies, Joachim &lt;joachim.wies@sap.com&gt;; Palmetshofer, Mihail &lt;mihail.palmetshofer@sap.com&gt;; Luckorse, Srinivas &lt;srinivas.luckorse@sap.com&gt;</t>
  </si>
  <si>
    <t>SAP LUMIRA DESIGNER 2.1 SP02</t>
  </si>
  <si>
    <t>Assigned on 27/06/2018.scan until 12/31/2018</t>
  </si>
  <si>
    <t>Kalangutkar, Vinanti &lt;vinanti.kalangutkar@sap.com&gt;</t>
  </si>
  <si>
    <t>SAP HANA SDI 2.0 SP03 - New Component</t>
  </si>
  <si>
    <t>SAP Asset Manager 3.0</t>
  </si>
  <si>
    <t>priority upgraded from p3 to p1 to align with Cloud for Customer 1811-Mobile ticket, assign to Assmitra</t>
  </si>
  <si>
    <t>Cloud for Customer 1902 mobile</t>
  </si>
  <si>
    <t>Assigned on 09/19/2018.</t>
  </si>
  <si>
    <t>SAP Mobile Platform 3.0 SP17</t>
  </si>
  <si>
    <t>Assigned on 10/10/2018.priority raised from P2 to P1 as previous version was rtc passed</t>
  </si>
  <si>
    <t>SAP EDGE SERVICES OP 3.0 FP03 On Premise</t>
  </si>
  <si>
    <t>Export Scan by Matthew</t>
  </si>
  <si>
    <t>Wies, Joachim &lt;joachim.wies@sap.com&gt;</t>
  </si>
  <si>
    <t>SAP LUMIRA Designer 2.3</t>
  </si>
  <si>
    <t xml:space="preserve">Assigned to Sanjana on 04/24/2019. </t>
  </si>
  <si>
    <t>Luckorse, Srinivas &lt;srinivas.luckorse@sap.com&gt;</t>
  </si>
  <si>
    <t>SAP LUMIRA SERVER 2.3</t>
  </si>
  <si>
    <t>Assigned to Sanjana on 04/24/2019. Scan until 11/30/2019</t>
  </si>
  <si>
    <t>Python Client API for ML algo 1.0 SP01</t>
  </si>
  <si>
    <t xml:space="preserve">Assign to Assmitra on 11/03/2019 </t>
  </si>
  <si>
    <t>SAP Data Quality Management SDK 4.2 SP12</t>
  </si>
  <si>
    <t>https://sapjira.wdf.sap.corp/browse/CTPSAPPRODUCT-17</t>
  </si>
  <si>
    <t xml:space="preserve">Assigned to Foss analyst on 04/03/2019. </t>
  </si>
  <si>
    <t>SAP Information Steward 4.2 SP12</t>
  </si>
  <si>
    <t>https://sapjira.wdf.sap.corp/browse/CTPSAPPRODUCT-18</t>
  </si>
  <si>
    <t>Assigned on 27/06/2018. export scan by Matthew</t>
  </si>
  <si>
    <t>Aquila, Alex &lt;alex.aquila@sap.com&gt;</t>
  </si>
  <si>
    <t>SAP HANA express 2.0 SP02</t>
  </si>
  <si>
    <t xml:space="preserve">Assigned to Foss analyst on 04/03/2019.. Please contact Commercial Analyst for updated Context File. </t>
  </si>
  <si>
    <t>SAP Data Services 4.2 SP12</t>
  </si>
  <si>
    <t>https://sapjira.wdf.sap.corp/browse/CTPSAPPRODUCT-19</t>
  </si>
  <si>
    <t>Assigned to Foss analyst on 04/03/2019.. Please contact Commercial Analyst for updated Context File</t>
  </si>
  <si>
    <t>Best, Stephan &lt;stephan.best@sap.com&gt;; Bansal, Bikash &lt;bikash.bansal@sap.com&gt;</t>
  </si>
  <si>
    <t>SAP Customer Checkout 2.0 FP08</t>
  </si>
  <si>
    <t>https://sapjira.wdf.sap.corp/browse/CTPSAPPRODUCT-7</t>
  </si>
  <si>
    <t>assign to Harsh once name has added in the sheet. upgraded from p2 to p1 as previous version was RTC passed; part of ctp pilot</t>
  </si>
  <si>
    <t>SAP Data Hub 2.5 - On Premise</t>
  </si>
  <si>
    <t>Assigned on 02/04/2019. Previous delivery listed as SAP CCO, Please contact commercial analyst for updated context file</t>
  </si>
  <si>
    <t>Bush, Erin &lt;erin.bush@sap.com&gt;; Audino-Skler, Veronique &lt;veronique.audino.skler@sap.com&gt;</t>
  </si>
  <si>
    <t>SAP EAD V1 SP5</t>
  </si>
  <si>
    <t>Nikitha</t>
  </si>
  <si>
    <t>Assigned on 02/15/2019.Please contact Commercial Analyst for update dcontext file</t>
  </si>
  <si>
    <t>I356219</t>
  </si>
  <si>
    <t>BAR, Pascal &lt;pascal.bar@sap.com&gt;; Lecot, Anthony &lt;anthony.lecot@sap.com&gt;</t>
  </si>
  <si>
    <t>SAP Convergent Charging 5.0 - SP4</t>
  </si>
  <si>
    <t>https://sapjira.wdf.sap.corp/browse/CTPSAPPRODUCT-8</t>
  </si>
  <si>
    <t xml:space="preserve">Assigned on 01/14/2019. </t>
  </si>
  <si>
    <t>Chan, Andrew &lt;andrew.chan@sap.com&gt;</t>
  </si>
  <si>
    <t>SAP Commerce 1905</t>
  </si>
  <si>
    <t>https://sapjira.wdf.sap.corp/browse/CTPSAPPRODUCT-10</t>
  </si>
  <si>
    <t>Assigned on 02/18/2019. Please obtain latest context file from Commercial analyst</t>
  </si>
  <si>
    <t>SAP Enable Now FP 1905 (OP, oOEM, OD) On-Premise</t>
  </si>
  <si>
    <t>Rajappa, Thrilochana &lt;thrilochana.rajappa@sap.com&gt;; Pai, Kshama Brahmavara Patanshet &lt;kshama.brahmavara.patanshet.pai@sap.com&gt;</t>
  </si>
  <si>
    <t>APIMSDK 1.0 (First Release)</t>
  </si>
  <si>
    <t>Assigned to Sanjana on 22/04/2019</t>
  </si>
  <si>
    <t>MaCoCloud 1.0 SP02 OP Delivery (S/4) on Premise</t>
  </si>
  <si>
    <t>https://sapjira.wdf.sap.corp/browse/CTPSAPPRODUCT-43</t>
  </si>
  <si>
    <t>Tentative RTC date, team will update when firm date decided; RTC date temporarily extended to june 29th - P1 Upgrade</t>
  </si>
  <si>
    <t>SAP PowerDesigner 16.6 SP08</t>
  </si>
  <si>
    <t>Assigned on 02/01/2019. Continuously scan until 06/30/2019, previous delivery scanned by Assmitra</t>
  </si>
  <si>
    <t>SAP HANA SDI 2.0 SP04 New Component</t>
  </si>
  <si>
    <t>https://sapjira.wdf.sap.corp/browse/CTPSAPPRODUCT-59</t>
  </si>
  <si>
    <t xml:space="preserve">Assigned to Harsh on 22/04/2019; 07/17/2019 FOSS Scan completed, awaiting export control scan </t>
  </si>
  <si>
    <t>Aquila, Alex &lt;alex.aquila@sap.com&gt;; Ning, Terry &lt;terry.ning@sap.com&gt;</t>
  </si>
  <si>
    <t>SAP HANA express 2.0 SP04 new</t>
  </si>
  <si>
    <t>https://sapjira.wdf.sap.corp/browse/CTPSAPPRODUCT-63</t>
  </si>
  <si>
    <t>RTC date artificially extended 15 days to complete scan, Please contact Commercial Analyst for updated Context File</t>
  </si>
  <si>
    <t xml:space="preserve">SAP Edge Services 2019 Q3 FP04 </t>
  </si>
  <si>
    <t>https://sapjira.wdf.sap.corp/browse/CTPSAPPRODUCT-55</t>
  </si>
  <si>
    <t>Upgrade P2 from P1, Previous delivery was RTC passed and not scanned, Please Contact commercial analyst for updated context file</t>
  </si>
  <si>
    <t>Schmidt, Stefan &lt;ste.schmidt@sap.com&gt;</t>
  </si>
  <si>
    <t>Banking Services 9.0 Support Package 12</t>
  </si>
  <si>
    <t>Jobson, Chris &lt;chris.jobson@sap.com&gt;; Farkas, Zoltan &lt;zoltan.farkas@sap.com&gt;; Paharia, Vivek &lt;vivek.paharia@sap.com&gt;</t>
  </si>
  <si>
    <t>Content2Go 1909</t>
  </si>
  <si>
    <t>Upgraded P1, no context file</t>
  </si>
  <si>
    <t xml:space="preserve">Lai, William &lt;william.lai@sap.com&gt;; </t>
  </si>
  <si>
    <t>SMS Toolkit 3.2</t>
  </si>
  <si>
    <t>https://sapjira.wdf.sap.corp/browse/CTPSAPPRODUCT-60</t>
  </si>
  <si>
    <t>SAP Mobile Platform 3.1 SP00</t>
  </si>
  <si>
    <t>https://sapjira.wdf.sap.corp/browse/CTPSAPPRODUCT-50</t>
  </si>
  <si>
    <t>Assigned to Harsh, Please contact Commercial Analyst for updated Context File</t>
  </si>
  <si>
    <t>Ren, Leon &lt;leon.ren@sap.com&gt;</t>
  </si>
  <si>
    <t>DAC_ALPHA</t>
  </si>
  <si>
    <t>Comments by analyst - S/NS in progress and will be completed by Feb 10th - 15th.. GISP-assigned on 12/07/2017</t>
  </si>
  <si>
    <t>ymerch</t>
  </si>
  <si>
    <t>jalotest</t>
  </si>
  <si>
    <t>Assigned to Surbhi on 11/03/2019</t>
  </si>
  <si>
    <t>marketplaceintegration-app</t>
  </si>
  <si>
    <t>SAP Design </t>
  </si>
  <si>
    <t>Kruempelmann, Marita &lt;marita.kruempelmann@sap.com&gt;</t>
  </si>
  <si>
    <t>Fiori Mentor App  Android 1.0.0</t>
  </si>
  <si>
    <t>GISP - Assigned to Nikitha on 11/03/2019</t>
  </si>
  <si>
    <t>helloworldwizard</t>
  </si>
  <si>
    <t>Assigned to Foss analyst on 04/03/2019.</t>
  </si>
  <si>
    <t>Convergent Charging</t>
  </si>
  <si>
    <t>Gaumnitz, Gordon &lt;gordon.gaumnitz@sap.com&gt;</t>
  </si>
  <si>
    <t>[Docker] SAP Data Hub 2.5</t>
  </si>
  <si>
    <t>Assigned to Nikitha on 11/03/2019</t>
  </si>
  <si>
    <t>Silvestre Cunca, Jose Manuel &lt;jose.manuel.silvestre.cunca@sap.com&gt;</t>
  </si>
  <si>
    <t>Solr customizations</t>
  </si>
  <si>
    <t>Hantel, Kristin &lt;kristin.hantel@sap.com&gt;; Pritzkau, Eugen &lt;eugen.pritzkau@sap.com&gt;; Al-Hujaj, Omar-Alexander &lt;omar-alexander.al-hujaj@sap.com&gt;</t>
  </si>
  <si>
    <t>ETD 2.0 On-Premise</t>
  </si>
  <si>
    <t>Assigned on 4/29/2019 to Nikitha</t>
  </si>
  <si>
    <t>Philip, Knuesel &lt;philipp.knuesel@sap.com&gt;</t>
  </si>
  <si>
    <t>[Docker] Data Science Tooling 2.0</t>
  </si>
  <si>
    <t xml:space="preserve">Goh, Hui Si &lt;hui.si.goh@sap.com&gt;; </t>
  </si>
  <si>
    <t>[Docker] DI JUPYTER NB OD 1.0</t>
  </si>
  <si>
    <t>302679260_Queensland_Tax_Insights_&amp;_Tax_Portal_WO2</t>
  </si>
  <si>
    <t>Wen, Jacky &lt;jacky.wen@sap.com&gt;</t>
  </si>
  <si>
    <t>[Docker] SAP Jam Collaboration and Communities 1908</t>
  </si>
  <si>
    <t>[Docker] SAP Data Hub 2.7 &amp; SAP Data Intelligence 3.0</t>
  </si>
  <si>
    <t>Trottier, Alex &lt;alex.trottier@sap.com&gt;</t>
  </si>
  <si>
    <t>MOB SHOP FLOOR IOS SRC 100</t>
  </si>
  <si>
    <t>SAP Project Companion 1.4.0</t>
  </si>
  <si>
    <t>GISP; Assigned to Deb on 27th Dec. priority changed from p1 to p2 (not a source code release)</t>
  </si>
  <si>
    <t>Nair, Arun Bhaskaran &lt;arun.bhaskaran.nair@sap.com&gt;; Sreedharan, Sreeja &lt;sreeja.sreedharan@sap.com&gt;; Blehm, Samuel &lt;samuel.blehm@sap.com&gt;; Riedel, Morten &lt;morten.riedel@sap.com&gt;</t>
  </si>
  <si>
    <t>SAP CP SDK for service development 1.12</t>
  </si>
  <si>
    <t>Assign to Assmitra.Do not RTC passed. priority upgraded from p3 to p2 to align with Cloud for Customer 1805-Mobile ticket</t>
  </si>
  <si>
    <t>Pridham, Marcus &lt;marcus.pridham@sap.com&gt;; Arredondo, Dinora &lt;dinora.arredondo@sap.com&gt;</t>
  </si>
  <si>
    <t>SAP Fiori Client 1.12</t>
  </si>
  <si>
    <t>Assigned on 11/21/2018. do not rtc pass; scan until 3/31/19</t>
  </si>
  <si>
    <t>Bhatnagar, Sangeeta &lt;sangeeta.bhatnagar@sap.com&gt;; Kubovics, Szabolcs &lt;szabolcs.kubovics@sap.com&gt;</t>
  </si>
  <si>
    <t>VSCODE EXTENSION FOR MBG 1.0</t>
  </si>
  <si>
    <t>Assigned on 03/25/2019. RTC date delayed to Q4, temporary placeholder RTC date</t>
  </si>
  <si>
    <t>SAP 3D Visual Enterprise View 9.0 FP07</t>
  </si>
  <si>
    <t>SAP 3D Visual Enterprise Author 9.0 FP07</t>
  </si>
  <si>
    <t>Assigned on 03/25/2019</t>
  </si>
  <si>
    <t>SAP 3D Visual Enterprise Gen 9.0 FP07</t>
  </si>
  <si>
    <t>VE Client Converter 9.7</t>
  </si>
  <si>
    <t>Gariya, Rita &lt;rita.gariya@sap.com&gt;; Prabhakar, Medha &lt;medha.prabhakar@sap.com&gt;</t>
  </si>
  <si>
    <t>SAP Hybris Citizen Engagement Acc for Cloud 4.0</t>
  </si>
  <si>
    <t>SALES B2B MOBILE 1905</t>
  </si>
  <si>
    <t>RTC Extended until 06/21/2019</t>
  </si>
  <si>
    <t xml:space="preserve">Dinchev, Emil &lt;emil.dinchev@sap.com&gt;; </t>
  </si>
  <si>
    <t>ME &amp; PM Release 15.3</t>
  </si>
  <si>
    <t>1908 (indir. to AS ABAP 7.77 &amp; ABAP Platform 1909)</t>
  </si>
  <si>
    <t>SAP Asset Manager 4.0 On Premise</t>
  </si>
  <si>
    <t>[Docker] SAP Data Hub 2.6</t>
  </si>
  <si>
    <t>SAP CLOUD SDK 1.0 – JS 2019-CW33</t>
  </si>
  <si>
    <t>ACS1.3 SP02/ACS1.3 for SAP S/4HANA SP02</t>
  </si>
  <si>
    <t>HANA Runtime Tools 2.0 SP09</t>
  </si>
  <si>
    <t>ABAP Platform 1909 (indirect)</t>
  </si>
  <si>
    <t>[Docker] WING for China 3.0</t>
  </si>
  <si>
    <t>Schweinfurth, Florian &lt;florian.schweinfurth@sap.com&gt;; Schloegel, Dominik &lt;dominik.schloegel@sap.com&gt;</t>
  </si>
  <si>
    <t>TM 9.6 FPS2</t>
  </si>
  <si>
    <t>Jobson, Chris &lt;chris.jobson@sap.com&gt;; Arredondo, Dinora &lt;Dinora.Arredondo@sap.com&gt;</t>
  </si>
  <si>
    <t>Content2GoADR 1909</t>
  </si>
  <si>
    <t>SAP 3D Visual Enterprise View 9.0 FP08</t>
  </si>
  <si>
    <t>SAP 3D Visual Enterprise Auth 9.0 FP08</t>
  </si>
  <si>
    <t>Robert Elsert</t>
  </si>
  <si>
    <t>Lee, Sang-Jin &lt;sang-jin.lee@sap.com&gt;; Dai, Derry &lt;derry.dai@sap.com&gt;</t>
  </si>
  <si>
    <t>SAP Upscale Commerce</t>
  </si>
  <si>
    <t>SAP Asset Manager 1911</t>
  </si>
  <si>
    <t>Scan continuously until 11/1/2019</t>
  </si>
  <si>
    <t>FSDM 1.8 (FP)</t>
  </si>
  <si>
    <t>https://sapjira.wdf.sap.corp/browse/CTPSAPPRODUCT-76</t>
  </si>
  <si>
    <t>Koemuercue, Alperen &lt;alperen.koemuercue@sap.com&gt;</t>
  </si>
  <si>
    <t>[Docker] SAP Data Intelligence Beta1903 /RTC1906</t>
  </si>
  <si>
    <t xml:space="preserve">Updated Docker Component that was already completed </t>
  </si>
  <si>
    <t>Lowin, Patrick &lt;patrick.lowin@sap.com&gt;</t>
  </si>
  <si>
    <t>[Docker] IACBOX CP CF 1.0</t>
  </si>
  <si>
    <t>Stariradev, Vladimir &lt;vladimir.stariradev@sap.com&gt;</t>
  </si>
  <si>
    <t>[Docker] SCI 2019.sprint 06а</t>
  </si>
  <si>
    <t>Added 15 days RTC as RTC was not given - Docker Component assign to Ravi/Surbhi</t>
  </si>
  <si>
    <t>Gilboa, Lital &lt;lital.gilboa@sap.com&gt;</t>
  </si>
  <si>
    <t>[Docker] WING for China</t>
  </si>
  <si>
    <t>Kiryakov, Dimitar &lt;dimitar.kiryakov@sap.com&gt;; Hoelters, Claudia &lt;claudia.hoelters@sap.com&gt;; Velkov, Velislav &lt;velislav.velkov@sap.com&gt;</t>
  </si>
  <si>
    <t xml:space="preserve">[Docker] PC K8s 1908b Cloud </t>
  </si>
  <si>
    <t>[Docker] SAP CP Extension Factory - Serverless Runtime 1911</t>
  </si>
  <si>
    <t>Aung, Nay Lin &lt;nay.lin.aung@sap.com&gt;;</t>
  </si>
  <si>
    <t>[Docker] SAP Leonardo ML Foundation MDG 19b</t>
  </si>
  <si>
    <t>[Docker] BAF 1911</t>
  </si>
  <si>
    <t>ByD1902</t>
  </si>
  <si>
    <t>Bansal, Ashish &lt;ashish.bansal01@sap.com&gt;; Schindler, Olaf &lt;olaf.schindler@sap.com&gt;</t>
  </si>
  <si>
    <t>Retail Ind. Pack 1811 on hybris suite 1811</t>
  </si>
  <si>
    <t>P&amp;I User Experience &amp; Design</t>
  </si>
  <si>
    <t>Syren, Franck &lt;franck.syren@sap.com&gt;; Wong, Kelly &lt;kelly.wong01@sap.com&gt;; Kadali, Srilakshmi &lt;srilakshmi.kadali@sap.com&gt;; JORGENSEN, Hanne &lt;hanne.jorgensen@sap.com&gt;</t>
  </si>
  <si>
    <t>CoPilot 1902 Mobile</t>
  </si>
  <si>
    <t>Predictive Analytics Integrator  1.11</t>
  </si>
  <si>
    <t>ALECH, Nicolas &lt;nicolas.alech@sap.com&gt;; CAMPO, Andrea &lt;andrea.campo@sap.com&gt;; Dietzel, Erik &lt;erik.dietzel@sap.com&gt;</t>
  </si>
  <si>
    <t>ST-OST 200 SP03</t>
  </si>
  <si>
    <t>SAP 3D VE Viewer for iPad 3.3</t>
  </si>
  <si>
    <t>SAP 3D VE Viewer for Android 3.3</t>
  </si>
  <si>
    <t>SAP 3D Visual Enterpr. ext apps SDK 3.3</t>
  </si>
  <si>
    <t>Heitmann, Matthias &lt;matthias.heitmann@sap.com&gt;; Bachmann, Torsten &lt;torsten.bachmann@sap.com&gt;; Kanngiesser, Jascha &lt;jascha.kanngiesser@sap.com&gt;</t>
  </si>
  <si>
    <t>SAP BW/4HANA 2.0</t>
  </si>
  <si>
    <t>Financial Service Accelerator 1902</t>
  </si>
  <si>
    <t>Content2Go 1901</t>
  </si>
  <si>
    <t>telco and media accelerator 1903</t>
  </si>
  <si>
    <t>SAP Disclosure Management 10.1 - DM Stack 1400</t>
  </si>
  <si>
    <t>GISP; RTC passed</t>
  </si>
  <si>
    <t>PERROT, Evelyne &lt;evelyne.perrot@sap.com&gt;; HUDE, Ghislain &lt;ghislain.hude@sap.com&gt;</t>
  </si>
  <si>
    <t>SAP BOE LIVE DATA CONNECT 2.0</t>
  </si>
  <si>
    <t>ByD1905 Mobile</t>
  </si>
  <si>
    <t>SAP HANA SDI 2.0 SP04 On Premise</t>
  </si>
  <si>
    <t>Mobile Development Kit Client 3.0 SP01</t>
  </si>
  <si>
    <t>Slipstream Engine (Delivered with SP09) On Premise</t>
  </si>
  <si>
    <t>A K, Praveenkumar &lt;praveenkumar.a.k@sap.com&gt;</t>
  </si>
  <si>
    <t>SAP Intelligent Robotic Process Automation 1906</t>
  </si>
  <si>
    <t>VSCODE EXTENSION FOR MBG 1.0SP01</t>
  </si>
  <si>
    <t>Followed Exceptional approval by product owner and released</t>
  </si>
  <si>
    <t>Mobile Development Kit Client 4.0</t>
  </si>
  <si>
    <t>telco and utilities accelerator 1911</t>
  </si>
  <si>
    <t>https://sapjira.wdf.sap.corp/browse/CTPSAPPRODUCT-74</t>
  </si>
  <si>
    <t>Balantrapu, Sai Harish &lt;sai.harish.balantrapu@sap.com&gt;; Hoerning, Andreas &lt;andreas.hoerning@sap.com&gt;</t>
  </si>
  <si>
    <t>Serverless CLI 1911</t>
  </si>
  <si>
    <t>https://sapjira.wdf.sap.corp/browse/CTPSAPPRODUCT-117</t>
  </si>
  <si>
    <t>Adaire Fox-Martin</t>
  </si>
  <si>
    <t>General Management &amp; Admin</t>
  </si>
  <si>
    <t>Krumnow, Joachim &lt;joachim.krumnow@sap.com&gt;</t>
  </si>
  <si>
    <t>OSO 1.0</t>
  </si>
  <si>
    <t>https://sapjira.wdf.sap.corp/browse/CTPSAPPRODUCT-1084</t>
  </si>
  <si>
    <t>https://sapjira.wdf.sap.corp/browse/WEBSERVSAPPRODUCT-159</t>
  </si>
  <si>
    <t>SAP LUMIRA Discovery 2.3</t>
  </si>
  <si>
    <t>priority from p2 to p1 as previous version was rtc passed</t>
  </si>
  <si>
    <t>SAP LUMIRA SERVER 2.3 – version SPxx</t>
  </si>
  <si>
    <t>https://sapjira.wdf.sap.corp/browse/CTPSAPPRODUCT-46</t>
  </si>
  <si>
    <t>Assigned on 01/14/2019. Scan until 11/30/2019</t>
  </si>
  <si>
    <t>SAP LUMIRA DESIGNER 2.3 – version SPxx</t>
  </si>
  <si>
    <t>https://sapjira.wdf.sap.corp/browse/CTPSAPPRODUCT-47</t>
  </si>
  <si>
    <t>SAP LUMIRA DISCOVERY 2.3 – version SPxx</t>
  </si>
  <si>
    <t>https://sapjira.wdf.sap.corp/browse/CTPSAPPRODUCT-48</t>
  </si>
  <si>
    <t>Johansson, Leif &lt;leif.johansson@sap.com&gt;; Xu, Yong &lt;yong.xu@sap.com&gt;</t>
  </si>
  <si>
    <t>CP SDK for iOS 3_0 SP02</t>
  </si>
  <si>
    <t>Assigned to Sanjana on 28/11/2018</t>
  </si>
  <si>
    <t>CP SDK for ADR 2_0 SP01</t>
  </si>
  <si>
    <t>https://sapjira.wdf.sap.corp/browse/CTPSAPPRODUCT-23</t>
  </si>
  <si>
    <t xml:space="preserve">Assigned on 11/14/2018. </t>
  </si>
  <si>
    <t>CP SDK for ADR 2_0 SP02</t>
  </si>
  <si>
    <t>https://sapjira.wdf.sap.corp/browse/CTPSAPPRODUCT-24</t>
  </si>
  <si>
    <t xml:space="preserve">Assigned on 02/18/2019.. Please obtain latest context file from Commercial analyst - Renamed Context File </t>
  </si>
  <si>
    <t>CP SDK for iOS 3_0 SP03</t>
  </si>
  <si>
    <t>Hellenschmidt, Michael &lt;michael.hellenschmidt@sap.com&gt;, Schur, Matthias &lt;matthias.schur@sap.com&gt;</t>
  </si>
  <si>
    <t>CSN-2-JPA Mapper 1901</t>
  </si>
  <si>
    <t>Pandey, Ashish &lt;ashish.pandey02@sap.com&gt;; Chaturvedi, Shikha &lt;shikha.chaturvedi01@sap.com&gt;</t>
  </si>
  <si>
    <t>SAP SOLUTION SALES CONFIG S4 HANA Integration</t>
  </si>
  <si>
    <t>https://sapjira.wdf.sap.corp/browse/CTPSAPPRODUCT-15</t>
  </si>
  <si>
    <t>AUDINO SKLER, Veronique &lt;veronique.audino.skler@sap.com&gt;; LEDIER, Marc &lt;marc.ledier@sap.com&gt;</t>
  </si>
  <si>
    <t>SAP EAD V1 SP7</t>
  </si>
  <si>
    <t>https://sapjira.wdf.sap.corp/browse/CTPSAPPRODUCT-58</t>
  </si>
  <si>
    <t>Assigned on 02/25/2019. It is a P2, but increased to P1 due to incomplete scan for last release</t>
  </si>
  <si>
    <t>SMP SDK 3.2</t>
  </si>
  <si>
    <t>https://sapjira.wdf.sap.corp/browse/CTPSAPPRODUCT-62</t>
  </si>
  <si>
    <t>SAP Data Hub 2.7 &amp; SAP Data Intelligence 3.0</t>
  </si>
  <si>
    <t>https://sapjira.wdf.sap.corp/browse/CTPSAPPRODUCT-79</t>
  </si>
  <si>
    <t>SAP Document Center Desktop App T09-2019</t>
  </si>
  <si>
    <t>SAP Disclosure Management 10.1 - DM Stack 1500</t>
  </si>
  <si>
    <t>https://sapjira.wdf.sap.corp/browse/CTPSAPPRODUCT-53</t>
  </si>
  <si>
    <t>SAP Convergent Charging 5.0 - SP5</t>
  </si>
  <si>
    <t>https://sapjira.wdf.sap.corp/browse/CTPSAPPRODUCT-91</t>
  </si>
  <si>
    <t>Gennady</t>
  </si>
  <si>
    <t>https://sapjira.wdf.sap.corp/projects/WEBSERVSAPPRODUCT/issues/WEBSERVSAPPRODUCT-22?filter=allopenissues</t>
  </si>
  <si>
    <t>Mobile Development Kit Client 4.0 SP01 On Premise</t>
  </si>
  <si>
    <t>https://sapjira.wdf.sap.corp/browse/CTPSAPPRODUCT-136</t>
  </si>
  <si>
    <t>https://sapjira.wdf.sap.corp/browse/WEBSERVSAPPRODUCT-48</t>
  </si>
  <si>
    <t>Upgraded P1, previous p2 RTC passed, Synopsis Consulting</t>
  </si>
  <si>
    <t>SAP Enable Now FP 1911 (OP, oOEM, OD) On Premise</t>
  </si>
  <si>
    <t>https://sapjira.wdf.sap.corp/browse/CTPSAPPRODUCT-139</t>
  </si>
  <si>
    <t>SAP Data Services 4.2 SP13</t>
  </si>
  <si>
    <t>https://sapjira.wdf.sap.corp/browse/CTPSAPPRODUCT-84</t>
  </si>
  <si>
    <t>Mobile Development Kit Client 4.0 SP01 Mobile</t>
  </si>
  <si>
    <t>https://sapjira.wdf.sap.corp/browse/CTPSAPPRODUCT-135</t>
  </si>
  <si>
    <t>https://sapjira.wdf.sap.corp/browse/WEBSERVSAPPRODUCT-47</t>
  </si>
  <si>
    <t>SAP HANA SDI 2.0 SP04 - SDI DB2 Mainframe Adapter</t>
  </si>
  <si>
    <t xml:space="preserve">Schmidl, Walter &lt;walter.schmidl@sap.com&gt;; </t>
  </si>
  <si>
    <t>FRUN 2.0 FP02</t>
  </si>
  <si>
    <t>https://sapjira.wdf.sap.corp/browse/CTPSAPPRODUCT-73</t>
  </si>
  <si>
    <t>Huang, Changchun &lt;changchun.huang@sap.com&gt;; Cui, Victor &lt;victor.cui@sap.com&gt;</t>
  </si>
  <si>
    <t>SAP Innovation Management 2 SP03</t>
  </si>
  <si>
    <t>https://sapjira.wdf.sap.corp/browse/CTPSAPPRODUCT-119</t>
  </si>
  <si>
    <t>[Docker] SAP Web IDE China Delivery</t>
  </si>
  <si>
    <t>303058335_Off_State_Revenue_OSR_Tax_Portal</t>
  </si>
  <si>
    <t>DWP Mobile Client 1911</t>
  </si>
  <si>
    <t>https://sapjira.wdf.sap.corp/browse/CTPSAPPRODUCT-90</t>
  </si>
  <si>
    <t>CoPilot 1905 Android</t>
  </si>
  <si>
    <t>Forever scan; It's agreed to be on since there's one on-promise customer and development is on-going. Renamed from SAP BusinessObjects Cloud 1.0 to SAP Analytics Cloud 1.0</t>
  </si>
  <si>
    <t>S4OP_1809_FPS2</t>
  </si>
  <si>
    <t>Content2Go 1903</t>
  </si>
  <si>
    <t>Assign to Klaus</t>
  </si>
  <si>
    <t>Content2GoADR 1903</t>
  </si>
  <si>
    <t>1908 (indir. to AS ABAP 7.77 &amp; ABAP Platform 1909) Cloud</t>
  </si>
  <si>
    <t>Monthly Check: Approved Status on Ticket Tracking System (June, 2020)</t>
  </si>
  <si>
    <t>Organista, Maythe &lt;m.organista01@sap.com&gt;</t>
  </si>
  <si>
    <t>FRUN 2.0 FP01</t>
  </si>
  <si>
    <t>Listed as CoPilot 1905 Mobile on Ticket Tracking System</t>
  </si>
  <si>
    <t>Pandey, Ashish &lt;ashish.pandey02@sap.com&gt;; Gupta, Vivek Kumar &lt;vivek.kumar.gupta@sap.com&gt;; Machts, Thomas &lt;thomas.machts@sap.com&gt;; Mukherjee, Arnob (external - Project) &lt;arnob.mukherjee@sap.com&gt;</t>
  </si>
  <si>
    <t>Cloud for Customer 1908 Mobile</t>
  </si>
  <si>
    <t>Cloud for Customer 1908 On Premise</t>
  </si>
  <si>
    <t>Content2Go 1907</t>
  </si>
  <si>
    <t>SAP CP SDK for service development 1902</t>
  </si>
  <si>
    <t>FNCI Scan - RTC Extended until 05/22/2019</t>
  </si>
  <si>
    <t>FSDM 1.7 (FP)</t>
  </si>
  <si>
    <t>Noah 1.0 1910a</t>
  </si>
  <si>
    <t>[Docker] PC K8s 1908b</t>
  </si>
  <si>
    <t>SL toolset.1.0 2019</t>
  </si>
  <si>
    <t>Continuously scan until August 31st 2019</t>
  </si>
  <si>
    <t>CP SDK for iOS 4_0</t>
  </si>
  <si>
    <t>https://sapjira.wdf.sap.corp/browse/CTPSAPPRODUCT-71</t>
  </si>
  <si>
    <t>Cloud for Customer 1911 B2B Sales</t>
  </si>
  <si>
    <t>Cloud for Customer 1911 Developer Studio Mobile</t>
  </si>
  <si>
    <t>ByD1911</t>
  </si>
  <si>
    <t>VE Client Converter 9.8</t>
  </si>
  <si>
    <t>SAP 3D Visual Enterprise Gen 9.0 FP08</t>
  </si>
  <si>
    <t>CARAB 4.0 FPS02 Nov-2019 - Feature Pack</t>
  </si>
  <si>
    <t>Tsanova, Lora &lt;lora.tsanova@sap.com&gt;</t>
  </si>
  <si>
    <t>Identity Management 8.0 SP07</t>
  </si>
  <si>
    <t>https://sapjira.wdf.sap.corp/browse/CTPSAPPRODUCT-69</t>
  </si>
  <si>
    <t>MERCIER, Christian &lt;christian.mercier@sap.com&gt;</t>
  </si>
  <si>
    <t>SAP Analysis for MS Office v2.8</t>
  </si>
  <si>
    <t>https://sapjira.wdf.sap.corp/browse/CTPSAPPRODUCT-96</t>
  </si>
  <si>
    <t>SAP Solution Manager 7.2 SP10</t>
  </si>
  <si>
    <t>Assigned on 26/08/2019</t>
  </si>
  <si>
    <t xml:space="preserve">SAP Fiori Client 1.13 </t>
  </si>
  <si>
    <t>https://sapjira.wdf.sap.corp/browse/CTPSAPPRODUCT-100</t>
  </si>
  <si>
    <t>SAP Trade Management, SAP BW/4HANA 1.0</t>
  </si>
  <si>
    <t>Hashimoto, Etsuko &lt;etsuko.hashimoto@sap.com&gt;</t>
  </si>
  <si>
    <t>Ariba Supplier Mobile Android 6.0</t>
  </si>
  <si>
    <t>Ariba Supplier Mobile iOS 6.0</t>
  </si>
  <si>
    <t>OData v2 Adapter Proxy (Node) 1907b</t>
  </si>
  <si>
    <t>HANA Cockpit 2.0 SP10</t>
  </si>
  <si>
    <t>[Docker] SAP Data Intelligence Beta1903 /RTC1906 Updated</t>
  </si>
  <si>
    <t>PEZZE, Alessandro &lt;a.pezze@sap.com&gt;</t>
  </si>
  <si>
    <t>[Docker] SAP Vulnerability Assessment Tool</t>
  </si>
  <si>
    <t>Not applicable for docker scan</t>
  </si>
  <si>
    <t>Kopic, Mirza &lt;mirza.kopic@sap.com&gt;</t>
  </si>
  <si>
    <t xml:space="preserve">[Docker] ML Appps BS CPEA (1909) </t>
  </si>
  <si>
    <t>[Docker] Common Components - Messaging &amp; XFSRT 1912</t>
  </si>
  <si>
    <t>Yu, Dylan &lt;dylan.yu@sap.com&gt;; Zhou, Warren &lt;warren.zhou@sap.com&gt;; Xu, Li &lt;li01.xu@sap.com&gt;</t>
  </si>
  <si>
    <t>continuous</t>
  </si>
  <si>
    <t>Mahajan, Ashish &lt;ashish.mahajan@sap.com&gt;; Hsu, Kevin &lt;kevin.hsu@sap.com&gt;; Chandran, Lakshmy &lt;lakshmy.chandran@sap.com&gt;</t>
  </si>
  <si>
    <t>IOT Search and Discovery - 1708</t>
  </si>
  <si>
    <t>IAG 1708</t>
  </si>
  <si>
    <t>Loesch, Uta Maria &lt;uta.maria.loesch@sap.com&gt;</t>
  </si>
  <si>
    <t>SAP PdMS, 1709</t>
  </si>
  <si>
    <t>Zeng, Ying &lt;ying.zeng@sap.com&gt;; Yan, Qingtong &lt;q.yan@sap.com&gt;; Sukumar, Shahija &lt;shahija.sukumar@sap.com&gt;</t>
  </si>
  <si>
    <t>IAG 1711</t>
  </si>
  <si>
    <t>IoT Search and Discovery - 1711</t>
  </si>
  <si>
    <t>Hengl, Stefan &lt;stefan.hengl@sap.com&gt;; Bickel, Steffen &lt;steffen.bickel@sap.com&gt;; Flechtmann, Fabian &lt;fabian.flechtmann@sap.com&gt;</t>
  </si>
  <si>
    <t>SAP Accounts Payable 1712</t>
  </si>
  <si>
    <t>FOUCAULT, Sebastien &lt;sebastien.foucault@sap.com&gt;; GAITINHA, Christophe &lt;christophe.gaitinha@sap.com&gt;; SUE, Jean-Raymond &lt;jean-raymond.sue@sap.com&gt;</t>
  </si>
  <si>
    <t>SAC for predictive</t>
  </si>
  <si>
    <t>Henrich, Dirk &lt;dirk.henrich@sap.com&gt;; Summ, Udo &lt;udo.summ@sap.com&gt;; Brinkmann, Daniel &lt;daniel.brinkmann@sap.com&gt;; Cvetkovic, Boban &lt;boban.cvetkovic@sap.com&gt;; Balciunas, Laimis &lt;laimis.balciunas@sap.com&gt;</t>
  </si>
  <si>
    <t>Vehicle Insights 2.1 - Feature Pack 19</t>
  </si>
  <si>
    <t>IAG 1802</t>
  </si>
  <si>
    <t>IAG 1805</t>
  </si>
  <si>
    <t>Can't use WhiteSource. Release every 4 weeks. Scan until Aug 16, 2018</t>
  </si>
  <si>
    <t>Goh, Hui Si &lt;hui.si.goh@sap.com&gt;; Aung, Nay Lin &lt;nay.lin.aung@sap.com&gt;; Reddy, Srinivasa Byaiah Ramachandra &lt;srinivasa.byaiah.ramachandra.reddy@sap.com&gt;</t>
  </si>
  <si>
    <t>SAP Leonardo ML Foundation 1805</t>
  </si>
  <si>
    <t>Cockpit for Operators 1.0</t>
  </si>
  <si>
    <t>Yogachari, Yashaswini &lt;yashaswini.yogachari@sap.com&gt;; Govindan, Balaji &lt;balaji.govindan@sap.com&gt;</t>
  </si>
  <si>
    <t>CFND_SCP_ExtExplorer_1.0</t>
  </si>
  <si>
    <t>can't use whitesource</t>
  </si>
  <si>
    <t>Heuss, Patrick &lt;patrick.heuss@sap.com&gt;</t>
  </si>
  <si>
    <t>ABAP in SAP CP 1808</t>
  </si>
  <si>
    <t>cannot use whitesource for this version. See email</t>
  </si>
  <si>
    <t>Matthias Grabellus</t>
  </si>
  <si>
    <t>P&amp;I S/4HANA Finance</t>
  </si>
  <si>
    <t>IAG 1808</t>
  </si>
  <si>
    <t>CP K8s 1808b</t>
  </si>
  <si>
    <t>cannot use whitesource; Scan until April 30th 2019</t>
  </si>
  <si>
    <t>Schmidl, Walter &lt;walter.schmidl@sap.com&gt;; Schmidl, Walter &lt;walter.schmidl@sap.com&gt;</t>
  </si>
  <si>
    <t>CS 2018 Delivery 1809_2</t>
  </si>
  <si>
    <t>Armin Schwarz</t>
  </si>
  <si>
    <t>CEC Marketing</t>
  </si>
  <si>
    <t>SAP Marketing Cloud 1811</t>
  </si>
  <si>
    <t>Can't scan on WS</t>
  </si>
  <si>
    <t>Kyma 1.0</t>
  </si>
  <si>
    <t>Miller, Bill &lt;bill02.miller@sap.com&gt;; Trifunovic, Nem &lt;nem.trifunovic@sap.com&gt;</t>
  </si>
  <si>
    <t>Text Analytics Cloud Service 2.0</t>
  </si>
  <si>
    <t>Bertolini, Marco &lt;marco.bertolini@sap.com&gt;; Lang, Sonja &lt;sonja.lang@sap.com&gt;</t>
  </si>
  <si>
    <t>CIP_1811</t>
  </si>
  <si>
    <t>Can't use WhiteSource. Renamed from "SAP Hybris Service Factory 1.0"</t>
  </si>
  <si>
    <t>IAG 1811</t>
  </si>
  <si>
    <t>Roloff, Steffen &lt;steffen.roloff@sap.com&gt;; DL Buenos DIaaS &lt;DL_56CC246B7BCF84B43B0000A8@exchange.sap.corp&gt;</t>
  </si>
  <si>
    <t>DBaaS 1.0</t>
  </si>
  <si>
    <t>Frishberg Barak, Oren &lt;oren.frishberg.barak@sap.com&gt;; Tito, Meni &lt;Meni.Tito@sap.com&gt;</t>
  </si>
  <si>
    <t>Cloud Portal 1813C</t>
  </si>
  <si>
    <t>cant use whitesource</t>
  </si>
  <si>
    <t>DAIMANI VIP Hospitatlity</t>
  </si>
  <si>
    <t>Gopalakrishna, Amit &lt;amit.gopalakrishna@sap.com&gt;; Fasse, Axel &lt;axel.fasse@sap.com&gt;; Weiss, Burkhard &lt;burkhard.weiss@sap.com&gt;</t>
  </si>
  <si>
    <t>Noah 1.0 1902</t>
  </si>
  <si>
    <t>Xu, Charles &lt;charles.xu@sap.com&gt;</t>
  </si>
  <si>
    <t>Mobile Services (NEO) 1811</t>
  </si>
  <si>
    <t>Machado, Ramona &lt;ramona.machado@sap.com&gt;</t>
  </si>
  <si>
    <t>Fieldglass VMS 2017.10</t>
  </si>
  <si>
    <t>Reddy, Vinaya Kumar (external - Project) &lt;vinaya.kumar.reddy@sap.com&gt;; Saelzer, Kerstin &lt;kerstin.saelzer@sap.com&gt;; Le Maire, Rene &lt;rene.le.maire@sap.com&gt;</t>
  </si>
  <si>
    <t>SAP Translation Hub 1708</t>
  </si>
  <si>
    <t>SAP S/4HANA CLOUD 1708</t>
  </si>
  <si>
    <t>Heuss, Patrick &lt;patrick.heuss@sap.com&gt;; Philipp, Marcus &lt;marcus.philipp@sap.com&gt;</t>
  </si>
  <si>
    <t>FioriApps for AS ABAP 7.69 for Cloud (indir)</t>
  </si>
  <si>
    <t>Kadali, Srilakshmi &lt;srilakshmi.kadali@sap.com&gt;; Wong, Kelly &lt;kelly.wong01@sap.com&gt;; JORGENSEN, Hanne &lt;hanne.jorgensen@sap.com&gt;</t>
  </si>
  <si>
    <t>CoPilot 1708</t>
  </si>
  <si>
    <t>Kaperi, Johanna &lt;johanna.kaperi@sap.com&gt;; Loimuneva, Tero &lt;tero.loimuneva@sap.com&gt;; Salkala, Ville &lt;ville.salkala@sap.com&gt;</t>
  </si>
  <si>
    <t>SAP Contact Center 1708</t>
  </si>
  <si>
    <t>S D, Rashmi &lt;rashmi.s.d@sap.com&gt;</t>
  </si>
  <si>
    <t>IoT_Application_Enablement_DataIngestion_Beta_1706</t>
  </si>
  <si>
    <t>Zhang, Ming &lt;ming.zhang02@sap.com&gt;; Tong, Arnold &lt;arnold.tong@sap.com&gt;; Wang, Linda &lt;linda.wang04@sap.com&gt;</t>
  </si>
  <si>
    <t>Hybris Service Engagement Center 1708</t>
  </si>
  <si>
    <t>TROMPETTE, Christophe &lt;christophe.trompette@sap.com&gt;</t>
  </si>
  <si>
    <t>nGOM 2.0</t>
  </si>
  <si>
    <t>SAP Translation Hub 1710</t>
  </si>
  <si>
    <t>Sethu M</t>
  </si>
  <si>
    <t>Digital Interconnect</t>
  </si>
  <si>
    <t>Poduvath, Shanavas &lt;shanavas.poduvath@sap.com&gt;; Wu, Kelvin &lt;kelvin.wu@sap.com&gt;; Anantha, Gokul &lt;gokul.anantha@sap.com&gt;</t>
  </si>
  <si>
    <t>SAP Intelligent Notification 365, Decision Engine</t>
  </si>
  <si>
    <t>Cloud for Customer 1711</t>
  </si>
  <si>
    <t>Pfahl, Sebastian &lt;sebastian.pfahl@sap.com&gt;; Schefold, Timo &lt;timo.schefold@sap.com&gt;; Groch, Andreas &lt;andreas.groch@sap.com&gt;</t>
  </si>
  <si>
    <t>SAP Event Ticketing 1710</t>
  </si>
  <si>
    <t>AS ABAP 7.70 for Cloud (indir)</t>
  </si>
  <si>
    <t>SAP S/4HANA CLOUD 1711</t>
  </si>
  <si>
    <t>can't use WhiteSource</t>
  </si>
  <si>
    <t>CoPilot 1711 - Cloud</t>
  </si>
  <si>
    <t>Varga, Tamas &lt;tamas.varga@sap.com&gt;; Huebner, Thomas &lt;thomas.huebner@sap.com&gt;</t>
  </si>
  <si>
    <t>IBP 1711</t>
  </si>
  <si>
    <t>Kaperi, Johanna &lt;johanna.kaperi@sap.com&gt;; Loimuneva, Tero &lt;tero.loimuneva@sap.com&gt;</t>
  </si>
  <si>
    <t>SAP Contact Center 1711</t>
  </si>
  <si>
    <t>SAP Translation Hub 1712</t>
  </si>
  <si>
    <t>Zehavi, Dee &lt;d.zehavi@sap.com&gt;;Katariya, Anup &lt;anup.katariya@sap.com&gt;</t>
  </si>
  <si>
    <t>FULL Cycle</t>
  </si>
  <si>
    <t>Ariba Arches 3.0</t>
  </si>
  <si>
    <t>Nocon, Oliver &lt;oliver.nocon@sap.com&gt;; Roesler, Eve &lt;eve.roesler@sap.com&gt;; Schindewolf, Dirk &lt;dirk.schindewolf@sap.com&gt;</t>
  </si>
  <si>
    <t>SAP Sports One 1.0 - 1803 Cloud</t>
  </si>
  <si>
    <t>Luu, Gia Duong &lt;gia.duong.luu@sap.com&gt;; Raskatov, Alexey &lt;alexey.raskatov@sap.com&gt;</t>
  </si>
  <si>
    <t>HANA Cloud Edition Takt3 - 2017CW42</t>
  </si>
  <si>
    <t>scan until 9/30/2018</t>
  </si>
  <si>
    <t>HANA Cloud Edition Takt4 - 2017CW46</t>
  </si>
  <si>
    <t>Raskatov, Alexey &lt;alexey.raskatov@sap.com&gt;; Luu, Gia Duong &lt;gia.duong.luu@sap.com&gt;</t>
  </si>
  <si>
    <t>HANA Cloud Edition Takt1 - 2017CW34</t>
  </si>
  <si>
    <t>Frequent releases. Scan until May 16, 2018. Can't use WhiteSource</t>
  </si>
  <si>
    <t>HANA Cloud Edition Takt2 - 2017CW38</t>
  </si>
  <si>
    <t>AS ABAP 7.71 for Cloud (indir)</t>
  </si>
  <si>
    <t>S4CE_1802_Q1/2018</t>
  </si>
  <si>
    <t>CoPilot 1802</t>
  </si>
  <si>
    <t>IBP 1802</t>
  </si>
  <si>
    <t>Schefold, Timo &lt;timo.schefold@sap.com&gt;; Pfahl, Sebastian &lt;sebastian.pfahl@sap.com&gt;</t>
  </si>
  <si>
    <t>SAP Event Ticketing 1802</t>
  </si>
  <si>
    <t>Reddy, Vinaya Kumar (external - Project) &lt;vinaya.kumar.reddy@sap.com&gt;; Saelzer, Kerstin &lt;kerstin.saelzer@sap.com&gt;; Le Maire, Rene &lt;rene.le.maire@sap.com&gt;; Sirana, Hareesh (external - Project) &lt;hareesh.sirana@sap.com&gt;</t>
  </si>
  <si>
    <t>SAP Translation Hub 1802</t>
  </si>
  <si>
    <t>CP Neo Release 1710b</t>
  </si>
  <si>
    <t>Reddy, Vinaya Kumar (external - Project) &lt;vinaya.kumar.reddy@sap.com&gt;; Saelzer, Kerstin &lt;kerstin.saelzer@sap.com&gt;; Le Maire, Rene &lt;rene.le.maire@sap.com&gt;; Miklosch, Yvonne &lt;yvonne.miklosch@sap.com&gt;; Sirana, Hareesh (external - Project) &lt;hareesh.sirana@sap.com&gt;</t>
  </si>
  <si>
    <t>SAP Translation Hub 1805</t>
  </si>
  <si>
    <t>biweekly releases. Scan until April 10, 2018</t>
  </si>
  <si>
    <t>CoPilot 1805</t>
  </si>
  <si>
    <t>S4CE_1805_Q2/2018</t>
  </si>
  <si>
    <t>AS ABAP 7.72 for Cloud (indir)</t>
  </si>
  <si>
    <t>Varga, Tamas &lt;tamas.varga@sap.com&gt;; Huebner, Thomas &lt;thomas.huebner@sap.com&gt;; Huebel, Ralf &lt;ralf.huebel@sap.com&gt;; Kappel, Ralf &lt;ralf.kappel@sap.com&gt;</t>
  </si>
  <si>
    <t>IBP 1805</t>
  </si>
  <si>
    <t>can't use WhiteSource. Scan until 12/31/2018</t>
  </si>
  <si>
    <t>CoPilot 1806-Cloud</t>
  </si>
  <si>
    <t>SAP Event Ticketing 1807</t>
  </si>
  <si>
    <t>Can't use Whitesource</t>
  </si>
  <si>
    <t>SAP Translation Hub 1807</t>
  </si>
  <si>
    <t>S4CE_1808_Q3/2018</t>
  </si>
  <si>
    <t>CoPilot 1808-Cloud</t>
  </si>
  <si>
    <t>IBP 1808</t>
  </si>
  <si>
    <t>Can't use Whitesource; scan until 2/28/2019</t>
  </si>
  <si>
    <t>SAP Translation Hub 1810</t>
  </si>
  <si>
    <t>IBP 1811</t>
  </si>
  <si>
    <t>releases every 3 months; scan until 2/28/19, can't use WhiteSource</t>
  </si>
  <si>
    <t>1811 (indirect to AS ABAP 7.74)</t>
  </si>
  <si>
    <t>CP K8s 1810b</t>
  </si>
  <si>
    <t>Yogachari, Yashaswini &lt;yashaswini.yogachari@sap.com&gt;, Govindan, Balaji &lt;balaji.govindan@sap.com&gt;, Krishna Murthy, Venu &lt;v.krishna.murthy@sap.com&gt;</t>
  </si>
  <si>
    <t>CFND_SCP_ExtExplorer_2.0</t>
  </si>
  <si>
    <t>SAP Data Hub 2.4 - Cloud</t>
  </si>
  <si>
    <t>Cannot use Whitesource</t>
  </si>
  <si>
    <t>Blaskova, Borislava &lt;borislava.blaskova@sap.com&gt;; Koleva, Veneta &lt;veneta.koleva@sap.com&gt;; Yurukov, Yordan &lt;yordan.yurukov@sap.com&gt;</t>
  </si>
  <si>
    <t>SAP CP workflow 2018_50</t>
  </si>
  <si>
    <t>CP K8s 1809b</t>
  </si>
  <si>
    <t>Cloud for Customer 1902 cloud</t>
  </si>
  <si>
    <t>CP K8s 1813b</t>
  </si>
  <si>
    <t>IBP 1902</t>
  </si>
  <si>
    <t>SAP Event Ticketing 1902</t>
  </si>
  <si>
    <t>S4CE_1902_Q1/2019</t>
  </si>
  <si>
    <t>ABAP in SAP CP 1902</t>
  </si>
  <si>
    <t>Kadali, Srilakshmi &lt;srilakshmi.kadali@sap.com&gt;</t>
  </si>
  <si>
    <t>CoPilot 1902 Cloud</t>
  </si>
  <si>
    <t>IAG 1902</t>
  </si>
  <si>
    <t>Kumar, Tejaswini &lt;tejaswini.kumar@sap.com&gt;; uta.maria.loesch@sap.com; Soring, Susanne &lt;susanne.soring@sap.com&gt;</t>
  </si>
  <si>
    <t>SAP PdMS 1902</t>
  </si>
  <si>
    <t>Luu, Gia Duong &lt;gia.duong.luu@sap.com&gt;; Raskatov, Alexey &lt;alexey.raskatov@sap.com&gt;; Seibel, Sebastian &lt;sebastian.seibel@sap.com&gt;</t>
  </si>
  <si>
    <t>HANA Cloud Edition Takt2 - 2018CW22</t>
  </si>
  <si>
    <t>Scan State</t>
  </si>
  <si>
    <t>Comm JIRA Link</t>
  </si>
  <si>
    <t>SAP HANA Python Machine Learning Library 1.0 SP00</t>
  </si>
  <si>
    <t>export scan, small test</t>
  </si>
  <si>
    <t>SHETTY, VIJAYAKUMARA &lt;vijayakumara.shetty@sap.com&gt;</t>
  </si>
  <si>
    <t>Business Process transformation for Commerce</t>
  </si>
  <si>
    <t>Assigned to Erika on 5/31/2018</t>
  </si>
  <si>
    <t>Somesan, Adrian Gabriel &lt;adrian.gabriel.somesan@sap.com&gt;; Weiss, Burkhard &lt;burkhard.weiss@sap.com&gt;</t>
  </si>
  <si>
    <t>Moving Assets Cloud (MAC) V1</t>
  </si>
  <si>
    <t>Assigned on 03/16/2018. GISP. Duplicate ticket, ignore this ticket and see ticket 'sap moving assets v1'</t>
  </si>
  <si>
    <t>SAP Moving Assets V1</t>
  </si>
  <si>
    <t>Johansson, Leif &lt;leif.johansson@sap.com&gt;; Lai, William &lt;william.lai@sap.com&gt;</t>
  </si>
  <si>
    <t>CP SDK for ADR 1_0</t>
  </si>
  <si>
    <t>assigned on 02/28/2018</t>
  </si>
  <si>
    <t>Rieger, Arezoo &lt;arezoo.rieger@sap.com&gt;</t>
  </si>
  <si>
    <t>MDG 9.2 SP00</t>
  </si>
  <si>
    <t>Assigned on 07/26/2018.</t>
  </si>
  <si>
    <t>MaCoCloud 1.0 OP Delivery</t>
  </si>
  <si>
    <t>Assigned on 08/29/2018.</t>
  </si>
  <si>
    <t>Zarrai, Franzisca (external - Temp Staff) &lt;franzisca.zarrai@sap.com&gt;</t>
  </si>
  <si>
    <t>CoreSystems ATS</t>
  </si>
  <si>
    <t>assigned to Klaus on 8/21/18</t>
  </si>
  <si>
    <t>Muench, Ulrike &lt;ulrike.muench@sap.com&gt;</t>
  </si>
  <si>
    <t>PPS extensions for Omnichannel Promotion Pricing: Proration for mix and match discounts</t>
  </si>
  <si>
    <t>GISP; Assigned to Klaus on request of Gunter; Source Code Release</t>
  </si>
  <si>
    <t>SAP Mobile Platform SDK 3.0 SP16</t>
  </si>
  <si>
    <t>Weranga</t>
  </si>
  <si>
    <t>assigned to Surbhi on 26/07/2017 -- Update reassigned to Weranga</t>
  </si>
  <si>
    <t>I833799</t>
  </si>
  <si>
    <t>Swift, Ashley &lt;ashley.swift@sap.com&gt;; Xie, Yun &lt;yun.xie@sap.com&gt;</t>
  </si>
  <si>
    <t>SAP Mobile Platform 3.0 SP14</t>
  </si>
  <si>
    <t>Assign to Weranga</t>
  </si>
  <si>
    <t>iOS SAP Retail Execution 3.4.7</t>
  </si>
  <si>
    <t>GISP, assigned to Hamad on 12/12/2017</t>
  </si>
  <si>
    <t>Higgins, Terrence &lt;terrence.higgins@sap.com&gt;; Mattam, John &lt;john.mattam@sap.com&gt;; Schollenberger, Petra &lt;petra.schollenberger@sap.com&gt;</t>
  </si>
  <si>
    <t>SAP Hybris Commerce 6.6</t>
  </si>
  <si>
    <t>Levan, Mark &lt;mark.levan@sap.com&gt;; Ho, XuanLoan &lt;xuanloan.ho@sap.com&gt;; Lotterer, Sherry &lt;sherry.lotterer@sap.com&gt;</t>
  </si>
  <si>
    <t>SAP Data Services 4.2 SP10</t>
  </si>
  <si>
    <t>Balki</t>
  </si>
  <si>
    <t>Assigned to Balki on 15th Nov</t>
  </si>
  <si>
    <t>I322987</t>
  </si>
  <si>
    <t>Ben-Yair, Dror &lt;dror.ben-yair@sap.com&gt;</t>
  </si>
  <si>
    <t>OEM PARCS 1.5 Feature Delivery</t>
  </si>
  <si>
    <t>Assigned to Assmitra on 6th Dec</t>
  </si>
  <si>
    <t>iOS SAP Retail Execution 3.5.11</t>
  </si>
  <si>
    <t>GISP - assigned on 24/01/2018.</t>
  </si>
  <si>
    <t>Johansson, Leif &lt;leif.johansson@sap.com&gt;</t>
  </si>
  <si>
    <t>CP SDK for iOS 2_0 SP01</t>
  </si>
  <si>
    <t>Assigned to Assmitra on 22nd Nov</t>
  </si>
  <si>
    <t>SP02 - UI5 1.52 (indirect to NW 7.52 &amp; NW 7.71)</t>
  </si>
  <si>
    <t>Permission granted by Prachit to upgrade form P2 to P1; Assigned to Balki on 23rd Aug. Renamed from SP01 - UI5 1.52 (indirect to NW 7.52 &amp; NW 7.71) to SP02 - UI5 1.52 (indirect to NW 7.52 &amp; NW 7.71)</t>
  </si>
  <si>
    <t>Cloud for Customer 1802 - Mobile</t>
  </si>
  <si>
    <t>export scan</t>
  </si>
  <si>
    <t>SAP Retail Execution 3.5.0</t>
  </si>
  <si>
    <t>assigned on 07/02/2018 - GISP - source code release waiting for scan completion, rtc date changed from 1/26/2018 to 2/9/2018.</t>
  </si>
  <si>
    <t>Rao, Nyna &lt;nyna.rao@sap.com&gt;</t>
  </si>
  <si>
    <t>SAP Document Center Android App T01-2018</t>
  </si>
  <si>
    <t>Due to CC access issues, attachments are pending.assigned on 24/01/2018.</t>
  </si>
  <si>
    <t>Muppirala, Sri Krishna Kiran &lt;sri.krishna.kiran.muppirala@sap.com&gt;</t>
  </si>
  <si>
    <t>SBOP Mobile for iOS 6.8</t>
  </si>
  <si>
    <t>Assigned on 16/01/2018.</t>
  </si>
  <si>
    <t>SAP Work Manager 6.5 SP01</t>
  </si>
  <si>
    <t>export scan by Matthew. Assigned on feb 19, 2018</t>
  </si>
  <si>
    <t>SAPUI5 1805 (1.54)</t>
  </si>
  <si>
    <t>permission granted by Prachit to assign as P1; Assigned to Deb on 15th Nov</t>
  </si>
  <si>
    <t>SAP Mobile Platform SDK 3.1</t>
  </si>
  <si>
    <t>Assign to Weranga.</t>
  </si>
  <si>
    <t>O'Connell, Dan &lt;dan.o-connell@sap.com&gt;; Cucci, Sal &lt;sal.cucci@sap.com&gt;</t>
  </si>
  <si>
    <t>Dynamic Edge Processing 3.0 FP01</t>
  </si>
  <si>
    <t>Assigned to Komal on 27th Dec</t>
  </si>
  <si>
    <t>Darren Koch</t>
  </si>
  <si>
    <t>SMB Product &amp; Development</t>
  </si>
  <si>
    <t>Gu, Calvin &lt;calvin.gu@sap.com&gt;; Yu, Terry &lt;terry.yu@sap.com&gt;; Zhu, Lin &lt;lin.zhu@sap.com&gt;; Xiong, Alex &lt;alex.xiong@sap.com&gt;; Gong, Allen &lt;allen.gong@sap.com&gt;; Shi, Zongyao &lt;zongyao.shi@sap.com&gt;; Qin, Helena &lt;helena.qin@sap.com&gt;</t>
  </si>
  <si>
    <t>B1 9.3 PL03</t>
  </si>
  <si>
    <t>assign to Jessie</t>
  </si>
  <si>
    <t>Luckorse, Srinivas &lt;srinivas.luckorse@sap.com&gt;; Samji, Aruna &lt;aruna.samji@sap.com&gt;; Palmetshofer, Mihail &lt;mihail.palmetshofer@sap.com&gt;</t>
  </si>
  <si>
    <t>SAP LUMIRA SERVER 2.1 SP01</t>
  </si>
  <si>
    <t>Krishnamoorthy</t>
  </si>
  <si>
    <t>Assigned to Krishna on 10/01/2018</t>
  </si>
  <si>
    <t>I321922</t>
  </si>
  <si>
    <t>Palmetshofer, Mihail &lt;mihail.palmetshofer@sap.com&gt;; Samji, Aruna &lt;aruna.samji@sap.com&gt;; Luckorse, Srinivas &lt;srinivas.luckorse@sap.com&gt;</t>
  </si>
  <si>
    <t>SAP LUMIRA DESIGNER 2.1 SP01</t>
  </si>
  <si>
    <t>assigned on 05/01/2018.</t>
  </si>
  <si>
    <t>SAP LUMIRA DISCOVERY 2.1 SP01</t>
  </si>
  <si>
    <t>Assigned to surbhi on 10/01/2018</t>
  </si>
  <si>
    <t>SAP Data Hub 1.0 SPS03</t>
  </si>
  <si>
    <t>Assigned to Surbhi on 03/01/2018</t>
  </si>
  <si>
    <t>Content2Go 1802</t>
  </si>
  <si>
    <t>GISP; priority upgraded from p2 to p1 as previous version was RTC Passed. Assigned to Hamad 2/27/2018</t>
  </si>
  <si>
    <t>Xin, Molly &lt;molly.xin@sap.com&gt;; Xu, Chloe &lt;chloe.xu@sap.com&gt;</t>
  </si>
  <si>
    <t>Commerce China Localization 3.0</t>
  </si>
  <si>
    <t>SAP Inventory Manager 4.3. SP02</t>
  </si>
  <si>
    <t>Vora 2.1 rescan</t>
  </si>
  <si>
    <t>RTC updated from 13/03/2018 to 28/03/2018 in the RTC column. assigned on 02/28/2018</t>
  </si>
  <si>
    <t>SAP Document Center iOS App T03-2018</t>
  </si>
  <si>
    <t>ticket also covers versions T01-2018 and T02-2018</t>
  </si>
  <si>
    <t>Kumnoor, Kiran &lt;kiran.kumnoor@sap.com&gt;; Rao, Nyna &lt;nyna.rao@sap.com&gt;; Gowdru, Prasannakumar &lt;prasannakumar.gowdru@sap.com&gt;; Mondal, Soumen &lt;soumen.mondal01@sap.com&gt;; Bedsur, Deepa Irappa &lt;deepa.irappa.bedsur@sap.com&gt;; Sooraj, Shiney &lt;shiney.sooraj@sap.com&gt;</t>
  </si>
  <si>
    <t>SAP BUSINESSOBJECTS BI SUPPORT TOOL 2.1 (new submission)</t>
  </si>
  <si>
    <t>Assigned on 03/21/2018.</t>
  </si>
  <si>
    <t>SAP PowerDesigner 16.6 SP06/SAP EAD V1 SP4</t>
  </si>
  <si>
    <t>assigned on 24/01/2018.</t>
  </si>
  <si>
    <t>SAP Hybris Commerce 6.7</t>
  </si>
  <si>
    <t>Lazar, Helga &lt;helga.lazar@sap.com&gt;; Luu, Gia Duong &lt;gia.duong.luu@sap.com&gt;; Hansen, Knut &lt;knut.hansen@sap.com&gt;</t>
  </si>
  <si>
    <t>HANA 2.0 SPS03</t>
  </si>
  <si>
    <t>update on 8/16/2018: waiting for shipped/not shipped</t>
  </si>
  <si>
    <t>SAP HANA dynamic tiering 2.0 SPS03/SAP IQ 16.1 SPS03</t>
  </si>
  <si>
    <t>Assigned on 04/09/2017</t>
  </si>
  <si>
    <t>SAP Hana streaming analytics 2.0 SP03</t>
  </si>
  <si>
    <t>Nair, Arun Bhaskaran &lt;arun.bhaskaran.nair@sap.com&gt;; Sreedharan, Sreeja &lt;sreeja.sreedharan@sap.com&gt;; Bolz, Michael &lt;michael.bolz@sap.com&gt;</t>
  </si>
  <si>
    <t>SAP CP SDK for service development 1.5</t>
  </si>
  <si>
    <t>priority raised from p2 to p1 since previous version was RTC passed. scan until 9/30/2018.</t>
  </si>
  <si>
    <t>OEM PARCS 1.6 Feature Delivery</t>
  </si>
  <si>
    <t>Assigned on 06/03/2018.</t>
  </si>
  <si>
    <t>Cloud for Customer 1805-Mobile</t>
  </si>
  <si>
    <t>Assigned on 03/14/2018.export scan by Sarah.</t>
  </si>
  <si>
    <t>iOS SAP Retail Execution 3.5.20</t>
  </si>
  <si>
    <t>GISP; Update August 17: Scan finished long ago, waiting for shipped/not shipped</t>
  </si>
  <si>
    <t>SAP EAM Mobile App SDK 2.2</t>
  </si>
  <si>
    <t>Export Scan. Assigned to Surbhi on 6th Nov. RTC date extended to April 20, 2018</t>
  </si>
  <si>
    <t>Jhaveri, Meghna &lt;meghna.jhaveri@sap.com&gt;; Matade, Sachin &lt;sachin.matade@sap.com&gt;; Bills, Dan &lt;dan.bills@sap.com&gt;; Larson, Glenn &lt;glenn.larson@sap.com&gt;; Khurana, Pooja &lt;pooja.khurana@sap.com&gt;; SIMON, Eric &lt;eric.simon@sap.com&gt;; MICHONNEAU, David &lt;david.michonneau@sap.com&gt;; Ho, XuanLoan &lt;xuanloan.ho@sap.com&gt;; Singh, Avijit Kumar &lt;avijit.kumar.singh@sap.com&gt;; Bhattarai, Kshitiz &lt;kshitiz.bhattarai@sap.com&gt;; Thatavarthy, Prasanthi &lt;prasanthi.thatavarthy@sap.com&gt;; Koizumi, Hiroshi &lt;hiroshi.koizumi@sap.com&gt;; Lew, Lisa &lt;lisa.lew@sap.com&gt;</t>
  </si>
  <si>
    <t>SAP HANA SDI 2.0 SP03</t>
  </si>
  <si>
    <t>Predictive Analytics Integrator  1.9</t>
  </si>
  <si>
    <t>RTC changed from 05/02 to 08/01/2018. Assigned on 03/28/2018.priority raised from p2 to p1 since previous version was RTC passed</t>
  </si>
  <si>
    <t xml:space="preserve"> Arredondo, Dinora &lt;dinora.arredondo@sap.com&gt;; Sethi, Raman &lt;ra.sethi@sap.com&gt;</t>
  </si>
  <si>
    <t>SAP Fiori Client 1.11</t>
  </si>
  <si>
    <t>SAPUI5 1808 (1.56)</t>
  </si>
  <si>
    <t>Assigned on 03/07/2018.Permission granted by Prachit to assign as P1</t>
  </si>
  <si>
    <t>SL Toolset 1.0 SPS 23</t>
  </si>
  <si>
    <t>assigned to Komal on 15/01/2018. Priority upgraded from P2 to P1 as previous version was RTC passed</t>
  </si>
  <si>
    <t>BAR, Pascal &lt;pascal.bar@sap.com&gt;; Rohfleisch, Irene &lt;irene.rohfleisch@sap.com&gt;; LECOT, Anthony &lt;anthony.lecot@sap.com&gt;</t>
  </si>
  <si>
    <t>SAP Convergent Charging 5.0 SP2</t>
  </si>
  <si>
    <t>Assigned on 04/12/2018.</t>
  </si>
  <si>
    <t>SAP Solution Manager 7.2 SP07</t>
  </si>
  <si>
    <t>Priority upgraded from p2 to p1 to confirm a remediation; Assigned to Surbhi on 27th Dec</t>
  </si>
  <si>
    <t>PERROT, Evelyne &lt;evelyne.perrot@sap.com&gt;; VANBORRE, Frederic &lt;frederic.vanborre@sap.com&gt;; MRAK, Ivan &lt;ivan.mrak@sap.com&gt;; JAKUBIK, Marcin &lt;marcin.jakubik@sap.com&gt;; MESLEM, Sofiane &lt;s.meslem@sap.com&gt;; LE REUN, Loic &lt;loic.le.reun@sap.com&gt;</t>
  </si>
  <si>
    <t>SAP BOE LIVE DATA CONNECT 1.0, version 1.0.5</t>
  </si>
  <si>
    <t>Assigned on 03/29/2018.priority raised from p2 to p1 since previous version was RTC passed</t>
  </si>
  <si>
    <t>Sweeney, James &lt;james.sweeney@sap.com&gt;; Coonan, Mark &lt;mark.coonan@sap.com&gt;; Lambe, Lisa &lt;lisa.lambe@sap.com&gt;; Murphy, Rory &lt;rory.murphy@sap.com&gt;</t>
  </si>
  <si>
    <t>BICS 3.12 SP0</t>
  </si>
  <si>
    <t>Assigned on 04/25/2018.</t>
  </si>
  <si>
    <t>Content2Go 1804</t>
  </si>
  <si>
    <t>Assigned on 05/09/2018. GISP; priority upgraded from p2 to p1 as previous version was RTC Passed.</t>
  </si>
  <si>
    <t>Content2GoADR 1804</t>
  </si>
  <si>
    <t>Assigned on 05/09/2018.GISP; priority upgraded from p2 to p1 as previous version was RTC Passed.</t>
  </si>
  <si>
    <t>SAP Mobile Platform SDK 3.1.1</t>
  </si>
  <si>
    <t xml:space="preserve">Assign to Weranga. </t>
  </si>
  <si>
    <t>Muppirala, Sri Krishna Kiran &lt;sri.krishna.kiran.muppirala@sap.com&gt;; Cheng, Patrick &lt;patrick.cheng@sap.com&gt;</t>
  </si>
  <si>
    <t>RoamBi Charts SDK Delivery 1.1</t>
  </si>
  <si>
    <t>Due to CC access issues, attachments are pending.priority changed from p2 to p1 as previous version was rtc passed</t>
  </si>
  <si>
    <t>CP SDK for iOS 2_0 SP02</t>
  </si>
  <si>
    <t xml:space="preserve">Assigned on 04/04/2018. </t>
  </si>
  <si>
    <t>SAP Analysis for MS Office v2.7</t>
  </si>
  <si>
    <t>Due to CC access issues, attachments are pending. assigned on 24/01/2018.</t>
  </si>
  <si>
    <t>Levan, Mark &lt;mark.levan@sap.com&gt;; Limberg, Angie &lt;angie.limberg@sap.com&gt;; Lotterer, Sherry &lt;sherry.lotterer@sap.com&gt;; Ho, XuanLoan &lt;xuanloan.ho@sap.com&gt;</t>
  </si>
  <si>
    <t>SAP Data Services 4.2 SP11</t>
  </si>
  <si>
    <t>Assigned on 04/05/2018.</t>
  </si>
  <si>
    <t>Levan, Mark &lt;mark.levan@sap.com&gt;; Limberg, Angie &lt;angie.limberg@sap.com&gt;; Ho, XuanLoan &lt;xuanloan.ho@sap.com&gt;; Lotterer, Sherry &lt;sherry.lotterer@sap.com&gt;</t>
  </si>
  <si>
    <t>SAP Information Steward 4.2 SP11</t>
  </si>
  <si>
    <t>SAP Data Quality Management SDK 4.2 SP11</t>
  </si>
  <si>
    <t>Comes, Jochen &lt;jochen.comes@sap.com&gt;; Schindler, Olaf &lt;olaf.schindler@sap.com&gt;</t>
  </si>
  <si>
    <t>Retail Ind. Pack 2.7 on hybris suite 6.7</t>
  </si>
  <si>
    <t>priority raised from p2 to p1 since previous version was RTC passed.</t>
  </si>
  <si>
    <t>SAP CCO 2.0 FP06</t>
  </si>
  <si>
    <t>Jhaveri, Meghna &lt;meghna.jhaveri@sap.com&gt;; Tinari, Phil &lt;phil.tinari@sap.com&gt;; Khurana, Pooja &lt;pooja.khurana@sap.com&gt;; Ho, XuanLoan &lt;xuanloan.ho@sap.com&gt;; Koizumi, Hiroshi &lt;hiroshi.koizumi@sap.com&gt;</t>
  </si>
  <si>
    <t>SAP Agile Data Preparation 2.0 SP24 (1.24)</t>
  </si>
  <si>
    <t>Priority upgraded from p2 to p1 as previous version was RTC Passed</t>
  </si>
  <si>
    <t>Gopal, Manjunath &lt;manjunath.gopal@sap.com&gt;; Brandt, Corinna &lt;corinna.brandt@sap.com&gt;</t>
  </si>
  <si>
    <t>FSDM 1.2 (FP)</t>
  </si>
  <si>
    <t>priority raised from p2 to p1 since previous version was RTC passed. Assigned to Erika on 4/13/2018</t>
  </si>
  <si>
    <t>Michael Wintergerst</t>
  </si>
  <si>
    <t>SAP CP Cloud Platform Core</t>
  </si>
  <si>
    <t>Kumnoor, Kiran &lt;kiran.kumnoor@sap.com&gt;; Sharma, Ashwani Kumar &lt;ashwani.kumar.sharma@sap.com&gt;; Kumar, Ashwani &lt;ash.kumar@sap.com&gt;; Mondal, Soumen &lt;soumen.mondal01@sap.com&gt;</t>
  </si>
  <si>
    <t>SAP Document Center Desktop App T05-2018</t>
  </si>
  <si>
    <t>SAP Data Hub 2.3</t>
  </si>
  <si>
    <t>Assigned on 05/02/2018.</t>
  </si>
  <si>
    <t>iOS SAP Retail Execution 3.5.21</t>
  </si>
  <si>
    <t>GISP: Assigned on 08/16/2018.</t>
  </si>
  <si>
    <t>OEM PARCS 1.7 Feature Delivery</t>
  </si>
  <si>
    <t>Assigned on 06/14/2018.</t>
  </si>
  <si>
    <t>Pola, Ravi Kumar &lt;ravi.kumar.pola@sap.com&gt;; Kumar, Nanda &lt;nanda.kumar@sap.com&gt;; Tiwari, Rajesh Kumar &lt;rajesh.kumar.tiwari@sap.com&gt;; BOIDOT, Jean-Gerard &lt;jean-gerard.boidot@sap.com&gt;</t>
  </si>
  <si>
    <t>SBOP BI PLATFORM 4.2 SP06</t>
  </si>
  <si>
    <t>Assigned on 03/29/2018.</t>
  </si>
  <si>
    <t>Cloud for Customer 1808-Mobile</t>
  </si>
  <si>
    <t>export scan by Matthew.</t>
  </si>
  <si>
    <t>Financial Service Accelerator 6.7</t>
  </si>
  <si>
    <t>assign to Ravi</t>
  </si>
  <si>
    <t>SAP Hybris Commerce 1808</t>
  </si>
  <si>
    <t>Assigned on 04/30/2018</t>
  </si>
  <si>
    <t>Zeng, Ying &lt;ying.zeng@sap.com&gt;; Zhang, Lisa &lt;lisa01.zhang@sap.com&gt;; Sukumar, Shahija &lt;shahija.sukumar@sap.com&gt;</t>
  </si>
  <si>
    <t>SAP Access Control 12.0 SP01</t>
  </si>
  <si>
    <t>Assigned on 27/06/2018. Priority raised from p2 to p1 as rtc date extended from June 22, 2018 to August 3, 2018</t>
  </si>
  <si>
    <t>CoPilot 1808</t>
  </si>
  <si>
    <t>do not rtc pass; RTC date updated to 27/08/2018. Assigned on 27/06/2018. Priority upgraded from p2 to p1 as previous version was RTC Passed, scan until 2/28/2019</t>
  </si>
  <si>
    <t>Bacia, Sven &lt;sven.bacia@sap.com&gt;; Kourtessi-Novak, Anna Maria &lt;anna.maria.kourtessi-novak@sap.com&gt;</t>
  </si>
  <si>
    <t>1808 iOS SDK  - Health Engagement</t>
  </si>
  <si>
    <t>priority raised from P2 to P1 as previous version was rtc passed</t>
  </si>
  <si>
    <t>Townsend, Paul &lt;p.townsend@sap.com&gt;; Kourtessi-Novak, Anna Maria &lt;anna.maria.kourtessi-novak@sap.com&gt;</t>
  </si>
  <si>
    <t>1808 AND SDK - Health Engagement</t>
  </si>
  <si>
    <t>1808 AND App - Health for Patient Engagement CD (develop branch)</t>
  </si>
  <si>
    <t>SAP LUMIRA SERVER 2.2</t>
  </si>
  <si>
    <t>Transferred from Krishna to surbhi on 04/05/2018.
Assigned on 02/28/2018. Scan is to be kept active till 31/12/2018.</t>
  </si>
  <si>
    <t>SAP LUMIRA DISCOVERY 2.2</t>
  </si>
  <si>
    <t>assigned on 02/28/2018. Scan is to be kept active till 31/12/2018.</t>
  </si>
  <si>
    <t>SAP LUMIRA DESIGNER 2.2</t>
  </si>
  <si>
    <t>SAPUI5 1811 (1.58)</t>
  </si>
  <si>
    <t>Assigned on 27/06/2018. Permission granted by Prachit to assign as P1</t>
  </si>
  <si>
    <t>SAP Mobile Platform SDK 3.1.2</t>
  </si>
  <si>
    <t xml:space="preserve">Assigned on 07/18/2018. </t>
  </si>
  <si>
    <t>SAP Hybris Commerce, Travel ACC 5.0</t>
  </si>
  <si>
    <t>Cucci, Sal &lt;sal.cucci@sap.com&gt;; O'Connell, Dan &lt;dan.o-connell@sap.com&gt;</t>
  </si>
  <si>
    <t>SAP EDGE SERVICES OP 3.0 FP02</t>
  </si>
  <si>
    <t>SAP Data Hub 2.3 - Final</t>
  </si>
  <si>
    <t>assigned to Surbhi on 08/22/2018</t>
  </si>
  <si>
    <t>UI Add-On 2.0 on NW7.0x SP13 maintenance</t>
  </si>
  <si>
    <t>upgraded from p2 to p1, as UI5 is used in all SAP products</t>
  </si>
  <si>
    <t>S4OP_1809_FPS0</t>
  </si>
  <si>
    <t>priority upgraded from p2 to p1 as previous version was not scanned. assign to stefan. Scan until 12/31/2018</t>
  </si>
  <si>
    <t>CP SDK for iOS 3_0</t>
  </si>
  <si>
    <t>assigned  to Assmitra on 08/01/2018</t>
  </si>
  <si>
    <t>Mijic, Ana &lt;ana.mijic@sap.com&gt;</t>
  </si>
  <si>
    <t>TwoGo Mobile 4_50_0 - iOS</t>
  </si>
  <si>
    <t>GISP: upgraded from p2 to p1 as RTC was extended; waiting to be closed on TTS</t>
  </si>
  <si>
    <t>Soring, Susanne &lt;susanne.soring@sap.com&gt;; Hingorani, Vineet &lt;vineet.hingorani@sap.com&gt;; Danthuluri, Suresh Varma &lt;suresh.varma.danthuluri@sap.com&gt;</t>
  </si>
  <si>
    <t>SAP PDMS, ope 1.0. FP7</t>
  </si>
  <si>
    <t>TwoGo Mobile 4_50_0 - Android</t>
  </si>
  <si>
    <t>GISP: upgraded from p2 to p1 as RTC was extended</t>
  </si>
  <si>
    <t>ABAP Platform 1809 (indirect)</t>
  </si>
  <si>
    <t>CP SDK for ADR 1_0_1</t>
  </si>
  <si>
    <t>Qin, Helena &lt;helena.qin@sap.com&gt;; Yu, Terry &lt;terry.yu@sap.com&gt;; Wang, Jian &lt;jian.wang@sap.com&gt;</t>
  </si>
  <si>
    <t>B1 9.3 PL04</t>
  </si>
  <si>
    <t>assign to Gallas. Scan until 9/30/2018</t>
  </si>
  <si>
    <t>SAP Scout One - Mobile (Android)</t>
  </si>
  <si>
    <t>Assigned on 10/10/2018. GISP; priority upgraded from p2 to p1 as rtc was extended</t>
  </si>
  <si>
    <t>Graewe, Gerlinde &lt;gerlinde.graewe@sap.com&gt;; Daum, Andreas &lt;andreas.daum@sap.com&gt;; Bao, Minghui &lt;minghui.bao@sap.com&gt;</t>
  </si>
  <si>
    <t>EWM 9.5 SP03</t>
  </si>
  <si>
    <t>Pfeifer, Tobias &lt;tobias.pfeifer@sap.com&gt;; Enayati, Kimia &lt;kimia.enayati@sap.com&gt;</t>
  </si>
  <si>
    <t>SAP CRM 7.0 EhP4 SP11</t>
  </si>
  <si>
    <t>Retail Ind. Pack 1808 on hybris suite 1808</t>
  </si>
  <si>
    <t>Assigned to surbhi on 10/17/2018. priority upgraded from p2 to p1 as rtc was extended</t>
  </si>
  <si>
    <t>Cloud for Customer 1811-Mobile</t>
  </si>
  <si>
    <t>matthew performing export scan, assign to Assmitra</t>
  </si>
  <si>
    <t>telco and media accelerator 1810</t>
  </si>
  <si>
    <t>SAP 3D Visual Enterprise Auth 9.0 FP06</t>
  </si>
  <si>
    <t>Assigned on 27/06/2018. Priority upgraded from p2 to p1 as previous version was RTC Passed</t>
  </si>
  <si>
    <t>SAP 3D Visual Enterprise Gen 9.0 FP06</t>
  </si>
  <si>
    <t>SAP 3D VE Generator 9.0 - OEM FP06</t>
  </si>
  <si>
    <t>Assigned on 27/06/2018.</t>
  </si>
  <si>
    <t>SAP 3D Visual Enterprise View 9.0 FP06</t>
  </si>
  <si>
    <t>BAR, Pascal &lt;pascal.bar@sap.com&gt;; LECOT, Anthony &lt;anthony.lecot@sap.com&gt;; Rohfleisch, Irene &lt;irene.rohfleisch@sap.com&gt;; Knoedler, Martina &lt;martina.knoedler@sap.com&gt;</t>
  </si>
  <si>
    <t>SAP Convergent Charging 5.0 - SP3</t>
  </si>
  <si>
    <t>assigned to komal on 04/10/2018.</t>
  </si>
  <si>
    <t>SAP Disclosure Management 10.1 - DM Stack 1300</t>
  </si>
  <si>
    <t>priority raised from p2 to p1 since previous version was RTC passed</t>
  </si>
  <si>
    <t>ACS1.3 SP01/ACS1.3 for SAP S/4HANA SP01</t>
  </si>
  <si>
    <t>Organista, Maythe &lt;m.organista01@sap.com&gt;; Hofmann, Roger &lt;roger.hofmann@sap.com&gt;; Storch, Janko &lt;janko.storch@sap.com&gt;; Metternich, Peter &lt;peter.metternich@sap.com&gt;; Lehmann, Lars &lt;l.lehmann@sap.com&gt;; GUIRAUD, Laurent &lt;laurent.guiraud@sap.com&gt;; R, Venkatesh &lt;venkatesh.r@sap.com&gt;; Primbs, Alexander &lt;alexander.primbs@sap.com&gt;</t>
  </si>
  <si>
    <t>FRUN 2.0 SP00</t>
  </si>
  <si>
    <t>Assigned on 27/06/2018.priority raised from P2 to P1 as Assigned on 27/06/2018. previous version was rtc passed</t>
  </si>
  <si>
    <t>Chan, Andrew &lt;andrew.chan@sap.com&gt;; Schollenberger, Petra &lt;petra.schollenberger@sap.com&gt;; Mattam, John &lt;john.mattam@sap.com&gt;</t>
  </si>
  <si>
    <t>SAP Hybris Commerce 1811</t>
  </si>
  <si>
    <t>Dahms, Marco &lt;marco.dahms@sap.com&gt;; DL S4H SCP Enablement Platform &lt;DL_58E39FCE5F99B726C8000143@exchange.sap.corp&gt;</t>
  </si>
  <si>
    <t>SAP S/4 HANA Cloud SDK continues release H1 2018</t>
  </si>
  <si>
    <t>Scan until Nov 30, 2018. Assigned on 03/16/2018.priority raised from p2 to p1 since previous version was RTC passed. Renamed from "SAP S/4Hana cloud sdk feature pack 1805" to "SAP S/4 HANA Cloud SDK continues release H1 2018"</t>
  </si>
  <si>
    <t>Best, Stephan &lt;stephan.best@sap.com&gt;</t>
  </si>
  <si>
    <t>SAP CCO 2.0 FP07</t>
  </si>
  <si>
    <t>Assigned on 08/10/2018</t>
  </si>
  <si>
    <t>Sweeney, James &lt;james.sweeney@sap.com&gt;; Lambe, Lisa &lt;lisa.lambe@sap.com&gt;; Dowling, David &lt;david.dowling@sap.com&gt;</t>
  </si>
  <si>
    <t>BICS 3.13 SP0</t>
  </si>
  <si>
    <t>SAP Work Manager 6.5 SP02</t>
  </si>
  <si>
    <t>export scan by Sarah</t>
  </si>
  <si>
    <t>SAP Data Hub 2.4</t>
  </si>
  <si>
    <t>Assigned on 21/11/2018.</t>
  </si>
  <si>
    <t>FSDM 1.4 (FP)</t>
  </si>
  <si>
    <t>Zahariev, Dobromir &lt;dobromir.zahariev@sap.com&gt;; Panayotov, Dimitar &lt;dimitar.panayotov@sap.com&gt;</t>
  </si>
  <si>
    <t>CP_Delivery_1810a</t>
  </si>
  <si>
    <t>Assigned on 10/24/2018.Do Not RTC Passed - scan until 04/30/2019</t>
  </si>
  <si>
    <t>CP SDK for ADR 2_0</t>
  </si>
  <si>
    <t>Assigned on 10/24/2018.</t>
  </si>
  <si>
    <t>CP SDK for iOS 3_0 SP01</t>
  </si>
  <si>
    <t>KATHARE, RAJESH &lt;r.kathare@sap.com&gt;; Gupta, Vivek &lt;vivek.gupta07@sap.com&gt;; Agarwal, Soumya &lt;so.agarwal@sap.com&gt;; Chakrabarty, Sudarshan &lt;sudarshan.chakrabarty@sap.com&gt;; Asrani, Amrit &lt;amrit.asrani@sap.com&gt;; ., Soni &lt;soni@sap.com&gt;; Shahid, Mohammad &lt;mohammad.shahid@sap.com&gt;; Pandya, Vaidehi &lt;v.pandya@sap.com&gt;</t>
  </si>
  <si>
    <t>NGA</t>
  </si>
  <si>
    <t>GISP. Assigned to Erika 5/31/2018</t>
  </si>
  <si>
    <t>Pallagatti, Priyanka Jayadevappa &lt;priyanka.pallagatti@sap.com&gt;; Kumar, Nanda &lt;nanda.kumar@sap.com&gt;</t>
  </si>
  <si>
    <t>as per the communication from Balki dev team will not be running the scan for SBOP BI Platform 4.3. They will have to raise a new scan request in future whenever the release of BI Plat 4.3 will be decided - assign to Balki on 03/08/2017</t>
  </si>
  <si>
    <t>Garg, Mayank &lt;mayank.garg@sap.com&gt;; Krause, Frank &lt;frank.krause@sap.com&gt;; Woersinger, Rolf-Martin &lt;rolf-martin.woersinger@sap.com&gt;; Gustafsson, Stefan &lt;stefan.gustafsson@sap.com&gt;</t>
  </si>
  <si>
    <t>SAP GUI for Java 7.50 (Beta)</t>
  </si>
  <si>
    <t>Aung, Nay Lin &lt;nay.lin.aung@sap.com&gt;; Kovachev, Dejan &lt;dejan.kovachev@sap.com&gt;; Hansen, Lars &lt;lars.hansen@sap.com&gt;; Leong, Kenneth &lt;kenneth.leong@sap.com&gt;</t>
  </si>
  <si>
    <t>Cloud Platform CLI plugin 1710 (SCN)</t>
  </si>
  <si>
    <t xml:space="preserve">Assigned to Komal on 10th Oct; continuous scan until end of 2017. RTC date has been moved to 25/12/2017. </t>
  </si>
  <si>
    <t>Gyara, Vinaya &lt;vinaya.gyara@sap.com&gt;; Goel, Gaurav &lt;g.goel@sap.com&gt;; Kulshreshtha, Sachin &lt;sachin.kulshreshtha@sap.com&gt;; Verma, Anukul &lt;anukul.verma@sap.com&gt;; Ernest, Edwin.Deepak &lt;edwin.ernest@sap.com&gt;; Prabhakar, Medha &lt;medha.prabhakar@sap.com&gt;</t>
  </si>
  <si>
    <t>Shaklee Hybris Commerce</t>
  </si>
  <si>
    <t>Custom Development Project. Update August 16: Still waiting for shipped/not shipped from dev team. Will follow up again.</t>
  </si>
  <si>
    <t>Otto, Felix &lt;felix.otto@sap.com&gt;; Schulze zur Wiesch, Thomas &lt;thomas.schulze.zur.wiesch@sap.com&gt;</t>
  </si>
  <si>
    <t>SAP CVA FORTIFY PLUGIN 1.0</t>
  </si>
  <si>
    <t>Jutta Schneider</t>
  </si>
  <si>
    <t>Rau, Alexander &lt;a.rau@sap.com&gt;</t>
  </si>
  <si>
    <t>MCCore - Initial Release</t>
  </si>
  <si>
    <t>Vippagunta, Anilkumar &lt;a.vippagunta@sap.com&gt;</t>
  </si>
  <si>
    <t>Social Integration SCN</t>
  </si>
  <si>
    <t>rtc date extended</t>
  </si>
  <si>
    <t>Zhang, Lisa &lt;lisa01.zhang@sap.com&gt;; Sukumar, Shahija &lt;shahija.sukumar@sap.com&gt;; Zeng, Ying &lt;ying.zeng@sap.com&gt;</t>
  </si>
  <si>
    <t>SAP Process Control 12.0</t>
  </si>
  <si>
    <t>Zeng, Ying &lt;ying.zeng@sap.com&gt;; Zhang, Lisa &lt;lisa01.zhang@sap.com&gt;; Sukumar, Shahija &lt;shahija.sukumar@sap.com&gt;; Wang, Shiguo &lt;shiguo.wang@sap.com&gt;</t>
  </si>
  <si>
    <t>SAP Access Control 12.0</t>
  </si>
  <si>
    <t>Assigned to Surbhi on 28th Dec</t>
  </si>
  <si>
    <t>Kahana, Tuvia &lt;tuvia.kahana@sap.com&gt;; Rabin, Revital &lt;revital.rabin@sap.com&gt;</t>
  </si>
  <si>
    <t>Portal Content Migration Tool</t>
  </si>
  <si>
    <t>assigned on Feb 19, 2018</t>
  </si>
  <si>
    <t>SUE, Jean-Raymond &lt;jean-raymond.sue@sap.com&gt;; JANOT, Nicolas &lt;nicolas.janot@sap.com&gt;; Redondo, Paul &lt;paul.redondo@sap.com&gt;</t>
  </si>
  <si>
    <t>APL 1802</t>
  </si>
  <si>
    <t>Assigned to Surbhi on 03/01/2018;scan continuously to 8/7/2018</t>
  </si>
  <si>
    <t>Kaur, Avneet &lt;avn.kaur@sap.com&gt;; Akhilesh, Madhukar &lt;madhukar.akhilesh@sap.com&gt;; Rajput, Dhirendra Singh &lt;dhirendra.singh.rajput@sap.com&gt;</t>
  </si>
  <si>
    <t>CDP_Indirect CDP EY-Asahi Hybris</t>
  </si>
  <si>
    <t>Custom Development Project; Assigned to Komal on 13th Dec</t>
  </si>
  <si>
    <t>Machado, Ramona &lt;ramona.machado@sap.com&gt;; Sheng, Chenghong &lt;chenghong.sheng@sap.com&gt;</t>
  </si>
  <si>
    <t>SAP Fieldglass Manager 1.0</t>
  </si>
  <si>
    <t>assigned to Brian on Feb 23, 2018</t>
  </si>
  <si>
    <t>Speer, Ferry &lt;ferry.speer@sap.com&gt;; Winkler, Florian &lt;florian.winkler@sap.com&gt;</t>
  </si>
  <si>
    <t>SAP Mobile Toolkit for iOS 1.0.0</t>
  </si>
  <si>
    <t>Assigned to Surbhi on 03/02/2018;GISP</t>
  </si>
  <si>
    <t>Zimmermann, Steffen &lt;s.zimmermann@sap.com&gt;; Bachmann, Torsten &lt;torsten.bachmann@sap.com&gt;</t>
  </si>
  <si>
    <t>SAP BW/4HANA 1.0 SP8</t>
  </si>
  <si>
    <t>SAP HXE VSIDE 1.0</t>
  </si>
  <si>
    <t>Assigned on 03/06/2018.</t>
  </si>
  <si>
    <t>Dokania, Priyanka &lt;priyanka.dokania01@sap.com&gt;; Dulko, Ivan &lt;ivan.dulko@sap.com&gt;</t>
  </si>
  <si>
    <t>MSD version 1</t>
  </si>
  <si>
    <t>Assigned on 03/06/2018.custom development project</t>
  </si>
  <si>
    <t>Ma, Mark &lt;mark.ma04@sap.com&gt;</t>
  </si>
  <si>
    <t>BasfMark-v1.0</t>
  </si>
  <si>
    <t>Assigned on 03/06/2018.GISP.Scan is rejected as dev team is no longer going to release it.</t>
  </si>
  <si>
    <t>S18Q2_S4_MYINBOX</t>
  </si>
  <si>
    <t>Hellenschmidt, Michael &lt;michael.hellenschmidt@sap.com&gt;; Schmidt, Sebastian &lt;se.schmidt@sap.com&gt;</t>
  </si>
  <si>
    <t>XSA for HANA 2.0 SPS03</t>
  </si>
  <si>
    <t>Syren, Franck &lt;franck.syren@sap.com&gt;; Wong, Kelly &lt;kelly.wong01@sap.com&gt;</t>
  </si>
  <si>
    <t>CoPilot 1711</t>
  </si>
  <si>
    <t>Assigned to Komal on 11th Oct; RTC date changed to May 2018</t>
  </si>
  <si>
    <t>Goncalves Da Silva, Per &lt;per.goncalves.da.silva@sap.com&gt;; Hansen, Lars &lt;lars.hansen@sap.com&gt;; Kovachev, Dejan &lt;dejan.kovachev@sap.com&gt;</t>
  </si>
  <si>
    <t>Cloud Platform CLI plugin 1.0 (SCN)</t>
  </si>
  <si>
    <t>Assigned to Matthew on 6/4/2018</t>
  </si>
  <si>
    <t>1808 (indir. to AS ABAP 7.73 &amp; ABAP Platform 1809)</t>
  </si>
  <si>
    <t>Assign to Deb.</t>
  </si>
  <si>
    <t>Rogge, Martin &lt;martin.rogge@sap.com&gt;</t>
  </si>
  <si>
    <t>SAP Sports Android Foundation</t>
  </si>
  <si>
    <t>do not RTC passed - this is a standalone library consumed by many SAP products (integrated component); assign to Surbhi</t>
  </si>
  <si>
    <t>Grail, Christian &lt;christian.grail@sap.com&gt;</t>
  </si>
  <si>
    <t>Inscribe 2018</t>
  </si>
  <si>
    <t>Assigned on 09/21/2018</t>
  </si>
  <si>
    <t>Holthoff, Helmut &lt;helmut.holthoff@sap.com&gt;; K G, Lohith Kumar &lt;lohith.kumar.k.g@sap.com&gt;; Weiss, Burkhard &lt;burkhard.weiss@sap.com&gt;; Wald, Anton &lt;anton.wald@sap.com&gt;;Kuppinger, Michael &lt;michael.kuppinger@sap.com&gt;; Brandt, Corinna &lt;corinna.brandt@sap.com&gt;; Schmidt, Stefan &lt;ste.schmidt@sap.com&gt;; Schwarz, Thomas &lt;thomas.schwarz@sap.com&gt;</t>
  </si>
  <si>
    <t>Banking Services 10.0 Infinity</t>
  </si>
  <si>
    <t>transferred from Balki to Komal on 03/06/2018.   08/01/2018- Dev team has agreed to keep the scan running as a continuous incremental scan.Mail attachment present in the tracker</t>
  </si>
  <si>
    <t>Mike Eberhard</t>
  </si>
  <si>
    <t>Concur</t>
  </si>
  <si>
    <t>Lal, Navin &lt;navin.lal@sap.com&gt;; Lee, Gordon &lt;gordon.lee@sap.com&gt;</t>
  </si>
  <si>
    <t>Hipmunk ATS</t>
  </si>
  <si>
    <t>August 20: I informed the dev team that we’ll assume all the FOSS in their BoM are shipping and asked them to link them in PPMS</t>
  </si>
  <si>
    <t>Uwe Hommel</t>
  </si>
  <si>
    <t>Digital Business Services - Global Centers of Expertise</t>
  </si>
  <si>
    <t>Bertolini, Marco &lt;marco.bertolini@sap.com&gt;</t>
  </si>
  <si>
    <t>SAP Solution Manager 7.2 SP05</t>
  </si>
  <si>
    <t>Update on 11/3: Brian still working on ID work</t>
  </si>
  <si>
    <t>Ji, Jesson &lt;jesson.ji@sap.com&gt;;Ning, Terry &lt;terry.ning@sap.com&gt;; Huston, Chris &lt;chris.huston@sap.com&gt;; Collo, Wyler &lt;wyler.collo@sap.com&gt;; Luo, Jian &lt;jian.luo@sap.com&gt;</t>
  </si>
  <si>
    <t>SAP Replication Server 16.0 PPCLE 1.0</t>
  </si>
  <si>
    <t>Link, Johannes &lt;johannes.link@sap.com&gt;; Bertolini, Marco &lt;marco.bertolini@sap.com&gt;</t>
  </si>
  <si>
    <t>SAP Solution Manager 7.2 SP06</t>
  </si>
  <si>
    <t>Transferred from Krishna to Surbhi on 10/01/2018 as she is handling the current release. Dev team has been infomred allready.Assigned to Amrutha on 3rd Oct; Transferred to Krishna on 29th Dec; project in communication phase.</t>
  </si>
  <si>
    <t>SAP Disclosure Management 10.1 SP11</t>
  </si>
  <si>
    <t>SAP CCO 2.0 FP04</t>
  </si>
  <si>
    <t xml:space="preserve"> Arredondo, Dinora &lt;dinora.arredondo@sap.com&gt;; Swift, Ashley &lt;ashley.swift@sap.com&gt;</t>
  </si>
  <si>
    <t>SAP Fiori Client 1.10</t>
  </si>
  <si>
    <t>Assign to Weranga. Assigned on 9/27/2017</t>
  </si>
  <si>
    <t>ACS1.2 SP08/ACS1.2 for SAP S/4HANA  SP08</t>
  </si>
  <si>
    <t>Rawat, Gaurav &lt;gaurav.rawat@sap.com&gt;; Gupta, Vivek Kumar &lt;vivek.kumar.gupta@sap.com&gt;; Machts, Thomas &lt;thomas.machts@sap.com&gt;; Shukla, Akhilesh Kumar &lt;akhilesh.kumar.shukla@sap.com&gt;</t>
  </si>
  <si>
    <t>SAP CPQ SOL. SALES CONFIG 3.0</t>
  </si>
  <si>
    <t>CARAB 2.0 Q4/16 (Initial Shipment)</t>
  </si>
  <si>
    <t>Steinhauer, Sebastian &lt;sebastian.steinhauer@sap.com&gt;; Wong, Kelly &lt;kelly.wong01@sap.com&gt;; Queck, Tobias &lt;tobias.queck@sap.com&gt;</t>
  </si>
  <si>
    <t>Dev in SP06 for SAP Screen Personas 3.0</t>
  </si>
  <si>
    <t>Scan continuously until 4/16/2018; Assigned to Balki on 13th Dec</t>
  </si>
  <si>
    <t>Thomas Laur</t>
  </si>
  <si>
    <t>Business Network - Healthcare</t>
  </si>
  <si>
    <t>Bacia, Sven &lt;sven.bacia@sap.com&gt;</t>
  </si>
  <si>
    <t>SAP EMR Unwired 2.4 for iOS</t>
  </si>
  <si>
    <t>GISP; Assigned to Assmitra on 13th Dec</t>
  </si>
  <si>
    <t>SAP 3D Visual Enterprise Auth 9.0 FP04</t>
  </si>
  <si>
    <t>Assigned to Balki on 13th Dec</t>
  </si>
  <si>
    <t>SAP 3D Visual Enterprise View 9.0 FP04</t>
  </si>
  <si>
    <t>SAP 3D Visual Enterprise Gen 9.0 FP04</t>
  </si>
  <si>
    <t>Nair, Arun Bhaskaran &lt;arun.bhaskaran.nair@sap.com&gt;; Sreedharan, Sreeja &lt;sreeja.sreedharan@sap.com&gt;</t>
  </si>
  <si>
    <t>SAP CP SDK for service development 1.1</t>
  </si>
  <si>
    <t>Assigned to Assmitra on 13th Dec</t>
  </si>
  <si>
    <t>Adam Kovalevsky</t>
  </si>
  <si>
    <t>LoB People</t>
  </si>
  <si>
    <t>Thompson, Julie julie.thompson@sap.com; Hamlin, J.C. j.c.hamlin@sap.com; Lewis, Denise denise.lewis@sap.com; Zhang, Christina &lt;christina.zhang01@sap.com&gt;</t>
  </si>
  <si>
    <t>[SuccessFactors] Mobile 16xx</t>
  </si>
  <si>
    <t>Baecker, Christoph Martin &lt;christoph.martin.baecker@sap.com&gt;</t>
  </si>
  <si>
    <t>Online Application Submission Mgmt. 4.14</t>
  </si>
  <si>
    <t>Assigned to Krishnamoorthy on 13th Dec</t>
  </si>
  <si>
    <t>SAP Sports One 1.0 - 1803 Mobile</t>
  </si>
  <si>
    <t>Assigned on 10/24/2018. do not mark rtc passed. Scan until 9/30/2018</t>
  </si>
  <si>
    <t>S4OP_1709_FPS1</t>
  </si>
  <si>
    <t>assign to stefan</t>
  </si>
  <si>
    <t>Behera, Sasmita &lt;sasmita.behera@sap.com&gt;; Prabhakar, Medha &lt;medha.prabhakar@sap.com&gt;; Khandelwal, Anumeha &lt;anumeha.khandelwal@sap.com&gt;; Lessmoellmann, Christoph &lt;christoph.lessmoellmann@sap.com&gt;; Agrawal, Amit &lt;ami.agrawal@sap.com&gt;</t>
  </si>
  <si>
    <t>SAP Hybris Citizen Engagement Acc 3.0</t>
  </si>
  <si>
    <t>Petkov, Iavor &lt;iavor.petkov@sap.com&gt;; Pothu, Laxmikanth &lt;laxmikanth.pothu@sap.com&gt;</t>
  </si>
  <si>
    <t>NetWeaver 7.50 SP11</t>
  </si>
  <si>
    <t>Assign to Stefan</t>
  </si>
  <si>
    <t>Rajkumar, Vignesh &lt;vignesh.rajkumar@sap.com&gt;; Khanna, Aman &lt;aman.khanna01@sap.com&gt;; Troeger, Stefan &lt;stefan.troeger@sap.com&gt;; Datta, Dipayan &lt;dipayan.datta@sap.com&gt;; Shariff, Tabrez (external - Project) &lt;tabrez.shariff@sap.com&gt;</t>
  </si>
  <si>
    <t>SAP Trade Management 4.0 SP00</t>
  </si>
  <si>
    <t>assign to Krishna</t>
  </si>
  <si>
    <t>Joachim Kreiselmaier; Burguete Espindola, Tatiana; Wolff, Ofer &lt;ofer.wolff@sap.com&gt;</t>
  </si>
  <si>
    <t>DevX - SAP Web IDE &amp; DI On Prem Shipment 2.0-SPS3</t>
  </si>
  <si>
    <t>C John, Thomas &lt;thomas.c.john@sap.com&gt;; CHANDRASEKARAN, GOKILA (external - Project) &lt;gokila.chandrasekaran@sap.com&gt;; M, Bipin &lt;bipin.m@sap.com&gt;</t>
  </si>
  <si>
    <t>SAP PdMS for Utilities, on-premise 2.0 FD3</t>
  </si>
  <si>
    <t>Assigned on 04/03/2018.</t>
  </si>
  <si>
    <t>CARAB 2.0 SPS05 (FP03)  April 2018</t>
  </si>
  <si>
    <t>assign to Erika</t>
  </si>
  <si>
    <t>Kourtessi-Novak, Anna Maria &lt;anna.maria.kourtessi-novak@sap.com&gt;; Townsend, Paul &lt;p.townsend@sap.com&gt;</t>
  </si>
  <si>
    <t>1805 iOSApp - Health for Patient Engagement CD (resubmitted)</t>
  </si>
  <si>
    <t>waiting to be closed on TTS</t>
  </si>
  <si>
    <t>Wald, Anton &lt;anton.wald@sap.com&gt;; DL DA_FS_P_FSP_Program &lt;DL_524BDFCADF15DB1E6000124A@exchange.sap.corp&gt;</t>
  </si>
  <si>
    <t>Banking Services 9.0 FeaturePack 10</t>
  </si>
  <si>
    <t>?In discusion with Adrian and Prachit (because FP09 not finished)?</t>
  </si>
  <si>
    <t>NetWeaver 7.50 SP12</t>
  </si>
  <si>
    <t>Content2Go 1807</t>
  </si>
  <si>
    <t>Assigned to surbhi on 08/01/2018.</t>
  </si>
  <si>
    <t>Content2GoADR 1807</t>
  </si>
  <si>
    <t>assingned on 7/27/2018.</t>
  </si>
  <si>
    <t>DevX - SAP Web IDE &amp; DI On Prem Shipment SPS3-4.3.2</t>
  </si>
  <si>
    <t>SL Toolset 1.0 SPS 24</t>
  </si>
  <si>
    <t>assign to Komal: Assigned on 07/31/2018.</t>
  </si>
  <si>
    <t>Petkov, Iavor &lt;iavor.petkov@sap.com&gt;; Pothu, Laxmikanth &lt;laxmikanth.pothu@sap.com&gt;; Dobreva, Ralitsa &lt;ralitsa.dobreva@sap.com&gt;</t>
  </si>
  <si>
    <t>NetWeaver 7.50 SP13</t>
  </si>
  <si>
    <t>assign to Stefan; rtc passed</t>
  </si>
  <si>
    <t>Jurgen Kreuziger</t>
  </si>
  <si>
    <t>ECS Cloud Lifecycle Management</t>
  </si>
  <si>
    <t>Singh, Mahipal &lt;mahipal.singh@sap.com&gt;; Boehm, Ansgar &lt;ansgar.boehm@sap.com&gt;; Doerfler, Ingrid &lt;ingrid.doerfler@sap.com&gt;</t>
  </si>
  <si>
    <t>SAP Host Agent 2018</t>
  </si>
  <si>
    <t>Predictive Analytics Integrator 1.10</t>
  </si>
  <si>
    <t xml:space="preserve">Assigned to Surbhi. </t>
  </si>
  <si>
    <t>SL Toolset 1.0 SPS 25</t>
  </si>
  <si>
    <t>assign to Komal on 13/11/2018.</t>
  </si>
  <si>
    <t>Slipstream Engine</t>
  </si>
  <si>
    <t>do not mark rtc passed. scan until 11/30/2018</t>
  </si>
  <si>
    <t>SAP Web IDE Personal Edition Q4 2018</t>
  </si>
  <si>
    <t>Bush, Erin &lt;erin.bush@sap.com&gt;; Kleisath, Chris &lt;chris.kleisath@sap.com&gt;; McMane, Gail &lt;gail.mcmane@sap.com&gt;</t>
  </si>
  <si>
    <t>HANA Runtime Tools 2.0 SP05</t>
  </si>
  <si>
    <t>Assigned to Surbhi on 02/20/2018 . scan continuously until 12/31/2018.</t>
  </si>
  <si>
    <t>HANA Cockpit 2.0 SP06</t>
  </si>
  <si>
    <t>Assigned to Surbhi on 02/20/2018. scan continuously until 12/31/2018.</t>
  </si>
  <si>
    <t xml:space="preserve">Schullerus, Ulrike &lt;ulrike.schullerus@sap.com&gt;; Janik, Agnieszka &lt;agnieszka.janik@sap.com&gt;; </t>
  </si>
  <si>
    <t>Hybris as a service</t>
  </si>
  <si>
    <t>Cloud for Customer 1708</t>
  </si>
  <si>
    <t>Update Nov 3: Erika is still working on it but will transition to 1711</t>
  </si>
  <si>
    <t>Valchev, Nikolay &lt;nikolay.valchev@sap.com&gt;; Konstantinov, Georgi &lt;georgi.konstantinov@sap.com&gt;; Donchev, Dimitar &lt;dimitar.donchev@sap.com&gt;; Kafka, Jason &lt;jason.kafka@sap.com&gt;; Hoffelder, Gunter &lt;gunter.hoffelder@sap.com&gt;</t>
  </si>
  <si>
    <t>ticket closed as per dev team request.</t>
  </si>
  <si>
    <t>Feng, Yi &lt;yi.feng@sap.com&gt;</t>
  </si>
  <si>
    <t>SAP Business One Service for iOS V1.0</t>
  </si>
  <si>
    <t>GISP; Update August 16: There is no source code found when I ran the scan so I emailed dev team on June 20, 2018 to re-submit scan request in GISP and provide source code. Didn’t hear back from dev team although I followed up on June 12. Will follow up again.</t>
  </si>
  <si>
    <t>Trester, Steve &lt;steve.trester@sap.com&gt;; Milewski, Lars &lt;lars.milewski@sap.com&gt;</t>
  </si>
  <si>
    <t>ML Pilot - Incoming Payment Handling 1.0</t>
  </si>
  <si>
    <t>Vidyasagar, Mythri &lt;mythri.vidyasagar@sap.com&gt;; Tadas, Amrut &lt;amrut.tadas@sap.com&gt;; Busch, Christian &lt;chr.busch@sap.com&gt;; Feser-Tehranian, Rainer &lt;rainer.feser-tehranian@sap.com&gt;; Vanalli, Mahammad Rafi &lt;mahammad.rafi.vanalli@sap.com&gt;</t>
  </si>
  <si>
    <t>ATOS/DU eCommerc</t>
  </si>
  <si>
    <t>custom development project, RTC to 8/15/18; rtc passed</t>
  </si>
  <si>
    <t>SAP Screen Personas SCN Delivery 1.1</t>
  </si>
  <si>
    <t>RTC passed</t>
  </si>
  <si>
    <t>Bratis, Lavinia Adriana &lt;lavinia.adriana.bratis@sap.com&gt;</t>
  </si>
  <si>
    <t>SAP TRUCK TOUR APP AND 1.0</t>
  </si>
  <si>
    <t>Todorovici, Lucian &lt;lucian.todorovici@sap.com&gt;</t>
  </si>
  <si>
    <t>SAP TRUCK TOUR APP IOS 1.0</t>
  </si>
  <si>
    <t>Ziethe, Livius &lt;livius.ziethe@sap.com&gt;; Weyer, Jens &lt;jens.weyer@sap.com&gt;</t>
  </si>
  <si>
    <t>Standard audit file for tax for PL, FP6</t>
  </si>
  <si>
    <t>rtc passed</t>
  </si>
  <si>
    <t>Hantel, Kristin &lt;kristin.hantel@sap.com&gt;</t>
  </si>
  <si>
    <t>ETD 1.0 SP07 On-Premise</t>
  </si>
  <si>
    <t>SAP Business One Service for Android V1.0</t>
  </si>
  <si>
    <t>Knoebl, Ralf &lt;ralf.knoebl@sap.com&gt;; Knoebl, Ralf &lt;ralf.knoebl@sap.com&gt;</t>
  </si>
  <si>
    <t>FinProdSubledger 1.0</t>
  </si>
  <si>
    <t>SAP CRM 7.0 EhP4 SP09</t>
  </si>
  <si>
    <t>Snjegota, Slavko &lt;slavko.snjegota@sap.com&gt;; Mattingly, Trude &lt;trude.mattingly@sap.com&gt;</t>
  </si>
  <si>
    <t>SAP 3D VE Viewer for iPad 3.1</t>
  </si>
  <si>
    <t>SAP 3D VE Viewer for Android 3.1</t>
  </si>
  <si>
    <t>RoamBi Charts SDK Delivery</t>
  </si>
  <si>
    <t>Retail Ind. Pack 2.6 on hybris suite 6.6</t>
  </si>
  <si>
    <t>NW AS ABAP 7.52 SP01</t>
  </si>
  <si>
    <t>SAP S/4HANA Cloud SDK Feature Pack 1802</t>
  </si>
  <si>
    <t>Cloud for Customer 1802</t>
  </si>
  <si>
    <t>priority upgraded from p3 to p2 to align with cloud for customer 1802 - mobile scan</t>
  </si>
  <si>
    <t>Darren Roos</t>
  </si>
  <si>
    <t>SAP S/4HANA Cloud </t>
  </si>
  <si>
    <t>ByD1802</t>
  </si>
  <si>
    <t>Predictive Analytics Integrator  1.7</t>
  </si>
  <si>
    <t>Content2Go 1801</t>
  </si>
  <si>
    <t>SAP Agile Data Preparation SP23(1.23)</t>
  </si>
  <si>
    <t>SAP CP SDK for service development 1.2</t>
  </si>
  <si>
    <t>rtc date changed from 2/1/2018 to 2/15/2018</t>
  </si>
  <si>
    <t>Frank, Robert &lt;robert.frank@sap.com&gt;; Pavlov, Plamen &lt;plamen.pavlov@sap.com&gt;</t>
  </si>
  <si>
    <t>Identity Management 8.0 SP06</t>
  </si>
  <si>
    <t>Mattam, John &lt;john.mattam@sap.com&gt;; Sauter, William &lt;william.sauter@sap.com&gt;</t>
  </si>
  <si>
    <t>Financial Service Accelerator 6.6</t>
  </si>
  <si>
    <t>Boerner, Dirk &lt;dirk.boerner@sap.com&gt;; Wolf, Bernhard &lt;b.wolf@sap.com&gt;; Winkler, Matthias &lt;matthias.winkler@sap.com&gt;</t>
  </si>
  <si>
    <t>HCP IoT Services 4.0.0</t>
  </si>
  <si>
    <t>Continuous releases. Scan until 2/28/2018</t>
  </si>
  <si>
    <t>SAP Cloud Platform IoT Service 2.45.0</t>
  </si>
  <si>
    <t>Kamath, Rajesh &lt;rajesh.kamath@sap.com&gt;; Skordilis, Ilias &lt;ilias.skordilis@sap.com&gt;; Vivekanandan, Pooja &lt;pooja.vivekanandan@sap.com&gt;; Biegler, Hans-Juergen &lt;hans-juergen.biegler@sap.com&gt;; Tolmachova, Irina &lt;irina.tolmachova@sap.com&gt;; Wiethoff, Christine &lt;christine.wiethoff@sap.com&gt;; Huber, Alfred &lt;alfred.huber@sap.com&gt;</t>
  </si>
  <si>
    <t>ME &amp; PM Release 15.2</t>
  </si>
  <si>
    <t>SAP CCO 2.0 FP05</t>
  </si>
  <si>
    <t>rtc date extended from 2/27/2018 to 3/6/2018</t>
  </si>
  <si>
    <t>SAP Disclosure Management 10.1 SP12</t>
  </si>
  <si>
    <t>Pletsch, Leonardo &lt;leonardo.pletsch@sap.com&gt;; Camargo, Tiago &lt;tiago.camargo@sap.com&gt;</t>
  </si>
  <si>
    <t>Tax Management Framework SP 11</t>
  </si>
  <si>
    <t>SAP CP SDK for service development 1.4</t>
  </si>
  <si>
    <t>SAP CP SDK for service development 1.3</t>
  </si>
  <si>
    <t>Zimmermann, Steffen &lt;s.zimmermann@sap.com&gt;</t>
  </si>
  <si>
    <t>BWMT 1.19</t>
  </si>
  <si>
    <t>FSDM 1.1 (FP)</t>
  </si>
  <si>
    <t>telco and media accelerator 6.7</t>
  </si>
  <si>
    <t>Graewe, Gerlinde &lt;gerlinde.graewe@sap.com&gt;; Daum, Andreas &lt;andreas.daum@sap.com&gt;</t>
  </si>
  <si>
    <t>EWM 9.5 FP02</t>
  </si>
  <si>
    <t xml:space="preserve">assign to Stefan. </t>
  </si>
  <si>
    <t>SAP CRM 7.0 EhP4 SP10</t>
  </si>
  <si>
    <t>SAP HANA express 2.0 SP03</t>
  </si>
  <si>
    <t>Speer, Ferry &lt;ferry.speer@sap.com&gt;; Riegel, Steven &lt;steven.riegel@sap.com&gt;</t>
  </si>
  <si>
    <t>SAP Insurance Sales Assistant 1.1.0</t>
  </si>
  <si>
    <t>Feller, Benedikt &lt;benedikt.feller@sap.com&gt;; Pastor, Michaela &lt;michaela.pastor@sap.com&gt;; Hoffmann, Stefan &lt;stefan.hoffmann@sap.com&gt;</t>
  </si>
  <si>
    <t>SAP HANA DataWarehousing Foundation 2.0 SP03</t>
  </si>
  <si>
    <t>ACS1.3/ACS1.3 for SAP S/4HANA</t>
  </si>
  <si>
    <t>Herde, Reiner &lt;reiner.herde@sap.com&gt;; Fanghaenel, Karsten &lt;karsten.fanghaenel@sap.com&gt;; Armbruster, Gert &lt;gert.armbruster@sap.com&gt;; Bick, Katherina &lt;katherina.bick@sap.com&gt;</t>
  </si>
  <si>
    <t>S4OP_1709_FPS2</t>
  </si>
  <si>
    <t>Keu, Eam &lt;eam.keu@sap.com&gt;; He, Shuting &lt;shuting.he@sap.com&gt;</t>
  </si>
  <si>
    <t>SAP PCM 1.0</t>
  </si>
  <si>
    <t>Sirius delivery renamed to "SAP PRO4SI 1.0"</t>
  </si>
  <si>
    <t>Bhatnagar, Sangeeta &lt;sangeeta.bhatnagar@sap.com&gt;; Stilwell, Cheryl &lt;cheryl.stilwell@sap.com&gt;</t>
  </si>
  <si>
    <t>mobile development kit Client 2.0 SP01</t>
  </si>
  <si>
    <t>telco and media accelerator 1805</t>
  </si>
  <si>
    <t>Tung, Ashley &lt;ashley.tung@sap.com&gt;; Steinhauer, Sebastian &lt;sebastian.steinhauer@sap.com&gt;; Wong, Kelly &lt;kelly.wong01@sap.com&gt;</t>
  </si>
  <si>
    <t>Dev in SP07 for SAP Screen Personas 3.0</t>
  </si>
  <si>
    <t>FRUN 1.0 FP03</t>
  </si>
  <si>
    <t>CoPilot 1806</t>
  </si>
  <si>
    <t>SAP CP workflow 2018_24</t>
  </si>
  <si>
    <t>Jobson, Chris &lt;chris.jobson@sap.com&gt;; Paharia, Vivek &lt;vivek.paharia@sap.com&gt;</t>
  </si>
  <si>
    <t>Content2Go 1805</t>
  </si>
  <si>
    <t>Content2GoADR 1805</t>
  </si>
  <si>
    <t>SAP Asset Manager 2.0</t>
  </si>
  <si>
    <t>SAP 3D Visual Enterprise Auth 9.0 FP05</t>
  </si>
  <si>
    <t>SAP 3D Visual Enterprise View 9.0 FP05</t>
  </si>
  <si>
    <t>SAP 3D Visual Enterprise Gen 9.0 FP05</t>
  </si>
  <si>
    <t>VE Client Converter 9.5</t>
  </si>
  <si>
    <t>3D VE  structure manager 1.0 SP07</t>
  </si>
  <si>
    <t>priority upgraded from p3 to p2 to align with Cloud for Customer 1808-Mobile ticket</t>
  </si>
  <si>
    <t>Kourtessi-Novak, Anna Maria &lt;anna.maria.kourtessi-novak@sap.com&gt;</t>
  </si>
  <si>
    <t>SAP EMR Unwired 2.5 for iOS</t>
  </si>
  <si>
    <t>GISP, assigned to Devan on 7/19/2018 (cancelled)</t>
  </si>
  <si>
    <t>Decker, Nora &lt;n.decker@sap.com&gt;</t>
  </si>
  <si>
    <t>Yard Logistics Initial S/4 Enablement</t>
  </si>
  <si>
    <t>SAP PdMS for Utilities, on-premise 2.0 FD4</t>
  </si>
  <si>
    <t>FS-QUO4C 1.0</t>
  </si>
  <si>
    <t>FSDM 1.3 (FP)</t>
  </si>
  <si>
    <t>Singh, Mansi &lt;mansi.singh@sap.com&gt;; Gupta, Deepak &lt;deepak04.gupta@sap.com&gt;; Garg, Parag &lt;parag.garg@sap.com&gt;; Khan, Mohd Insaf &lt;mohd.insaf.khan@sap.com&gt;</t>
  </si>
  <si>
    <t>SAP S/4HANA Masking 1.0</t>
  </si>
  <si>
    <t>SAP Agile Data Preparation 1.0 SP25 (1.25)</t>
  </si>
  <si>
    <t>Sweeney, David &lt;david.sweeney@sap.com&gt;; Smyth, Conor &lt;conor.smyth@sap.com&gt;; Lambe, Lisa &lt;lisa.lambe@sap.com&gt;</t>
  </si>
  <si>
    <t>SBOP Design Studio 1.6 SP07</t>
  </si>
  <si>
    <t>Jadhav, Shailesh &lt;shailesh.jadhav@sap.com&gt;; Pore, Sachin &lt;s.pore@sap.com&gt;; Sudhakaran, Srinivas &lt;srinivas.sudhakaran@sap.com&gt;</t>
  </si>
  <si>
    <t>SAP Omnichannel Banking 8.3 SP05</t>
  </si>
  <si>
    <t>CARAB 4.0 initial shipment (10/2018)</t>
  </si>
  <si>
    <t>Fiori Mentor App 3.0.0</t>
  </si>
  <si>
    <t>Financial Service Accelerator 1810</t>
  </si>
  <si>
    <t>Content2Go 1809</t>
  </si>
  <si>
    <t>SAP Mobile Platform SDK 3.1.3</t>
  </si>
  <si>
    <t>1902 (To AS ABAP 7.75 &amp; ABAP Platform 1809 SP01)</t>
  </si>
  <si>
    <t>Rajkumar, Vignesh &lt;vignesh.rajkumar@sap.com&gt;; Troeger, Stefan &lt;stefan.troeger@sap.com&gt;; Shariff, Tabrez (external - Project) &lt;tabrez.shariff@sap.com&gt;; Khanna, Aman &lt;aman.khanna01@sap.com&gt;; Datta, Dipayan &lt;dipayan.datta@sap.com&gt;</t>
  </si>
  <si>
    <t>SAP Trade Management 4.0 FP02</t>
  </si>
  <si>
    <t>SAP Trade Management 4.1 SP00</t>
  </si>
  <si>
    <t>this program has same code base as 'SAP Trade Management 4.0 FP02', except this program doesn’t contain software component 'DMF Science Engine 120'</t>
  </si>
  <si>
    <t>Hoeft, Manuel &lt;manuel.hoeft@sap.com&gt;</t>
  </si>
  <si>
    <t>Banking Services 9.0 FeaturePack 11</t>
  </si>
  <si>
    <t>SAP Solution Manager 7.2 SP08</t>
  </si>
  <si>
    <t>Liu, Lisa &lt;lisa.liu01@sap.com&gt;</t>
  </si>
  <si>
    <t>SupportNow Q4 2018 Go-live</t>
  </si>
  <si>
    <t>Heikintalo, Jarmo &lt;jarmo.heikintalo@sap.com&gt;</t>
  </si>
  <si>
    <t>SAP Contact Center 7.0 FP13 On-Premise</t>
  </si>
  <si>
    <t>Wilhelm, Christian &lt;christian.wilhelm@sap.com&gt;</t>
  </si>
  <si>
    <t>SAP COPIN 1812</t>
  </si>
  <si>
    <t>Kumar, Tejaswini &lt;tejaswini.kumar@sap.com&gt;; uta.maria.loesch@sap.com</t>
  </si>
  <si>
    <t>SAP PdMS, 1811</t>
  </si>
  <si>
    <t>Ivanov, Emanuil &lt;emanuil.ivanov@sap.com&gt;; Stoyanov, Kiril &lt;kiril.stoyanov@sap.com&gt;</t>
  </si>
  <si>
    <t>IDM Fiori UI</t>
  </si>
  <si>
    <t xml:space="preserve">Cannot use Whitesource </t>
  </si>
  <si>
    <t>Kumnoor, Kiran &lt;kiran.kumnoor@sap.com&gt;; Sooraj, Shiney &lt;shiney.sooraj@sap.com&gt;; Gowdru, Prasannakumar &lt;prasannakumar.gowdru@sap.com&gt;; Mondal, Soumen &lt;soumen.mondal01@sap.com&gt;; Bedsur, Deepa Irappa &lt;deepa.irappa.bedsur@sap.com&gt;</t>
  </si>
  <si>
    <t>SAP Document Center Desktop App T01-2018</t>
  </si>
  <si>
    <t>Wald, Anton &lt;anton.wald@sap.com&gt;; Brandt, Corinna &lt;corinna.brandt@sap.com&gt;; Schwarz, Thomas &lt;thomas.schwarz@sap.com&gt;; Hoeft, Manuel &lt;manuel.hoeft@sap.com&gt;; Jayatheertha, Chetan &lt;chetan.jayatheertha@sap.com&gt;</t>
  </si>
  <si>
    <t>Banking Services 9.0 FeaturePack 09</t>
  </si>
  <si>
    <t xml:space="preserve">Continuous Scan until Jan. 31st 2020 Do not RTC pass </t>
  </si>
  <si>
    <t>Soring, Susanne &lt;susanne.soring@sap.com&gt;; Hingorani, Vineet &lt;vineet.hingorani@sap.com&gt;</t>
  </si>
  <si>
    <t>SAP PDMS, ope 1.0. FP6</t>
  </si>
  <si>
    <t>Dai, Derry &lt;derry.dai@sap.com&gt;</t>
  </si>
  <si>
    <t>CaaS 2.0 Commerce Release</t>
  </si>
  <si>
    <t>assigned to Jimmy on 2/27/2018</t>
  </si>
  <si>
    <t>Android SAP Retail Execution 3.5.22</t>
  </si>
  <si>
    <t>Cloud for Customer 1811-Cloud</t>
  </si>
  <si>
    <t>Assigned on 27/06/2018. scan until 12/31/2018</t>
  </si>
  <si>
    <t xml:space="preserve">Johnson Liu </t>
  </si>
  <si>
    <t>CVOM 4.0 Service Packs</t>
  </si>
  <si>
    <t>do not rtc pass; continuous releases, scan until 12/31/2019</t>
  </si>
  <si>
    <t>SAP Scout One - Mobile</t>
  </si>
  <si>
    <t>Girdhar, Bhadra Bose (external - Project) &lt;bhadra.bose.girdhar@sap.com&gt;; Gupta, Vivek Kumar &lt;vivek.kumar.gupta@sap.com&gt;; Chaturvedi, Shikha &lt;shikha.chaturvedi01@sap.com&gt;; Mukherjee, Arnob (external - Project) &lt;arnob.mukherjee@sap.com&gt;</t>
  </si>
  <si>
    <t>SSC UI Composer FP01</t>
  </si>
  <si>
    <t>Upgraded P1 Ticket, previous P2 RTC passed</t>
  </si>
  <si>
    <t>Fieldglass Candidate Link</t>
  </si>
  <si>
    <t>Paladi, Hari &lt;hari.paladi@sap.com&gt;</t>
  </si>
  <si>
    <t>SAP Commissions 1811 (ATS Wave 1B)</t>
  </si>
  <si>
    <t>monthly releases, scan until 2/28/2019; assigned to raj on 7/19/2018 --- Update: still scanning as of August 2019</t>
  </si>
  <si>
    <t>Cloud for Customer 1805-Cloud</t>
  </si>
  <si>
    <t>Assigned on 02/04/2019.do not mark rtc passed, dev team wants scan after rtc date. GISP</t>
  </si>
  <si>
    <t>Bush, Erin &lt;erin.bush@sap.com&gt;;Kleisath, Chris &lt;chris.kleisath@sap.com&gt;;Lee, Yong Sik &lt;yong.sik.lee@sap.com&gt;</t>
  </si>
  <si>
    <t>SQL Analyzer 2.0 SP01</t>
  </si>
  <si>
    <t>assigned to Devan on 5/31/2018</t>
  </si>
  <si>
    <t>LEFAIX, Thibault &lt;thibault.lefaix@sap.com&gt;; NEUFCOURT, Stephane &lt;stephane.neufcourt@sap.com&gt;; GOSSELIN, Thierry &lt;thierry.gosselin@sap.com&gt;</t>
  </si>
  <si>
    <t>SAP Financial Consolidation 10.1 SP03</t>
  </si>
  <si>
    <t>Update from Dev: RTC has shifted by a month, to Oct 25</t>
  </si>
  <si>
    <t>Swift, Ashley &lt;ashley.swift@sap.com&gt;; Stevens, Karl &lt;karl.stevens@sap.com&gt;</t>
  </si>
  <si>
    <t>SAP Mobile Platform 3.0 SP15</t>
  </si>
  <si>
    <t>priority changed from p2 to p1 as rtc date extended from 5/1/2018 to 6/1/2018. Renamed from "Headless Release for Early Adopters" to "CaaS 2.0 Commerce Release". Update July 7 2020 - this scan was never supposed to be assigned to Erika, so this is a clerical error.</t>
  </si>
  <si>
    <t>L1 Dev Unit</t>
  </si>
  <si>
    <t>Owner</t>
  </si>
  <si>
    <t>Jan Schaffner</t>
  </si>
  <si>
    <t>Technology Office</t>
  </si>
  <si>
    <t>Ludwig, Arne &lt;arne.ludwig@sap.com&gt;</t>
  </si>
  <si>
    <t>MarmolAS 1.0 (Marmolata Authorization Service)</t>
  </si>
  <si>
    <t>Schmidl, Walter &lt;walter.schmidl@sap.com&gt;</t>
  </si>
  <si>
    <t>CS 2017 Wave 3 Feature</t>
  </si>
  <si>
    <t>Singh, Monika (external - Project) &lt;monika.singh01@sap.com&gt;;Saelzer, Kerstin &lt;kerstin.saelzer@sap.com&gt;; Bodade, Shweta Arunkumar &lt;shweta.bodade@sap.com&gt;; Le Maire, Rene &lt;rene.le.maire@sap.com&gt;; Ramsl, Hans-Martin &lt;hans-martin.ramsl@sap.com&gt;; Steiger, Thomas &lt;thomas.steiger@sap.com&gt;; Chen, Linli &lt;linli.chen@sap.com&gt;</t>
  </si>
  <si>
    <t>SAP Translation Hub 1704</t>
  </si>
  <si>
    <t>Avalakki Suresh, Naveen &lt;naveen.avalakki.suresh@sap.com&gt;;Snjegota, Slavko &lt;slavko.snjegota@sap.com&gt;;Breedt, Leon &lt;leon.breedt@sap.com&gt;</t>
  </si>
  <si>
    <t>VISTOR-1704</t>
  </si>
  <si>
    <t>SNOWDON, Peter &lt;peter.snowdon@sap.com&gt;</t>
  </si>
  <si>
    <t>EAS v1.0</t>
  </si>
  <si>
    <t>Beier, Olaf &lt;olaf.beier@sap.com&gt;;Heere, Dominik &lt;dominik.heere@sap.com&gt;; McKellar, Brian &lt;brian.mckellar@sap.com&gt;</t>
  </si>
  <si>
    <t>BaaS Platform Pilot</t>
  </si>
  <si>
    <t>Chatterjee, Swarnava &lt;swarnava.chatterjee@sap.com&gt;; Roesler, Eve &lt;eve.roesler@sap.com&gt;; Shivaswamy, Raghavendra &lt;raghavendra.shivaswamy@sap.com&gt;; Alapati, Ranjit &lt;ranjit.alapati@sap.com&gt;; Frauenkron, Michael &lt;michael.frauenkron@sap.com&gt;; Sodankoor, Sumashankari &lt;sumashankari.sodankoor@sap.com&gt;</t>
  </si>
  <si>
    <t>Currency_Services_17xx</t>
  </si>
  <si>
    <t>Zehavi, Dee &lt;d.zehavi@sap.com&gt;;Chahal, Ranjeeta &lt;ranjeeta.chahal@sap.com&gt;; McConnell, Lynn &lt;lynn.mcconnell@sap.com&gt;</t>
  </si>
  <si>
    <t>Ariba Reporting Data APIs V1</t>
  </si>
  <si>
    <t>Steinbrecher, Matthias &lt;matthias.steinbrecher@sap.com&gt;</t>
  </si>
  <si>
    <t>Clinical Measures Analytics 1.0 (FP00)</t>
  </si>
  <si>
    <t>RK, Rashmi &lt;rashmi.rk@sap.com&gt;; R, Anil Kumar &lt;anil.kumar.r@sap.com&gt;; Sengupta, Debjyoti &lt;debjyoti.sengupta@sap.com</t>
  </si>
  <si>
    <t>SAP Data Cloud OD 1.0</t>
  </si>
  <si>
    <t>Pur, Jan &lt;jan.pur@sap.com&gt;;</t>
  </si>
  <si>
    <t>Cloud for Energy 1.0</t>
  </si>
  <si>
    <t>Kohr, Timo &lt;timo.kohr@sap.com&gt;; Ebert, Adam &lt;adam.ebert@sap.com&gt;; Kiefer, Ralph &lt;ralph.kiefer@sap.com&gt;</t>
  </si>
  <si>
    <t>Indigo 1.0 Q4/2017</t>
  </si>
  <si>
    <t>Mattingly, Trude &lt;trude.mattingly@sap.com&gt;; Breedt, Leon &lt;leon.breedt@sap.com&gt;; Avalakki Suresh, Naveen &lt;naveen.avalakki.suresh@sap.com&gt;; Snjegota, Slavko &lt;slavko.snjegota@sap.com&gt;</t>
  </si>
  <si>
    <t>Visual Interaction Publishing Service</t>
  </si>
  <si>
    <t>McConnell, Lynn &lt;lynn.mcconnell@sap.com&gt;; Zehavi, Dee &lt;d.zehavi@sap.com&gt;</t>
  </si>
  <si>
    <t>Ariba Platform Rules Engine 1.0</t>
  </si>
  <si>
    <t>Daniel Schneiss</t>
  </si>
  <si>
    <t>HANA Platform &amp; Database</t>
  </si>
  <si>
    <t>SAP HANA express 2.0 telemetry server</t>
  </si>
  <si>
    <t>Fernandes, Clarissa P &lt;clarissa.p.fernandes@sap.com&gt;;Jhalani, Abhinav &lt;abhinav.jhalani@sap.com&gt;</t>
  </si>
  <si>
    <t>C4C Services on YAAS 1611</t>
  </si>
  <si>
    <t>Zehavi, Dee &lt;d.zehavi@sap.com&gt;;yermal.sunil@sap.com</t>
  </si>
  <si>
    <t>Ariba Integration Services</t>
  </si>
  <si>
    <t>Callahan, Pat &lt;pat.callahan@sap.com&gt;;Saswade, Abhay &lt;abhay.saswade@sap.com&gt;</t>
  </si>
  <si>
    <t>OpenAPI 1.5</t>
  </si>
  <si>
    <t>Varga, Tamas &lt;tamas.varga@sap.com&gt;;Huebner, Thomas &lt;thomas.huebner@sap.com&gt;</t>
  </si>
  <si>
    <t>IBP 1708</t>
  </si>
  <si>
    <t>Callahan, Pat &lt;pat.callahan@sap.com&gt;</t>
  </si>
  <si>
    <t xml:space="preserve"> Forms 3.0</t>
  </si>
  <si>
    <t>Hummel, Oliver &lt;oliver.hummel@sap.com&gt;; Keil, Ulrich (external - Project) &lt;u.keil@sap.com&gt;; Buzzi, Benedikt &lt;benedikt.buzzi@sap.com&gt;</t>
  </si>
  <si>
    <t>SAP Exchange Media 1.2.4</t>
  </si>
  <si>
    <t>Collins, Eoghan &lt;eoghan.collins@sap.com&gt;;Martin, Nigel &lt;nigel.martin@sap.com&gt;</t>
  </si>
  <si>
    <t>Hybris Convert 2.0</t>
  </si>
  <si>
    <t>Dahms, Marco &lt;marco.dahms@sap.com&gt;; Herzig, Philipp &lt;philipp.herzig@sap.com&gt;; Wozniak, Sander &lt;sander.wozniak@sap.com&gt;</t>
  </si>
  <si>
    <t>SAP RealSpend - Feature Pack 1</t>
  </si>
  <si>
    <t>TURCO, VINCENZO &lt;vincenzo.turco@sap.com&gt;</t>
  </si>
  <si>
    <t>SAP Language Platform Internal Delivery</t>
  </si>
  <si>
    <t>"In Progress" and "Done" count</t>
  </si>
  <si>
    <t>January</t>
  </si>
  <si>
    <t>February</t>
  </si>
  <si>
    <t>March</t>
  </si>
  <si>
    <t>April</t>
  </si>
  <si>
    <t>May</t>
  </si>
  <si>
    <t>June</t>
  </si>
  <si>
    <t>July</t>
  </si>
  <si>
    <t>August</t>
  </si>
  <si>
    <t>September</t>
  </si>
  <si>
    <t>October</t>
  </si>
  <si>
    <t>November</t>
  </si>
  <si>
    <t>December</t>
  </si>
  <si>
    <t>Current Number of Scans "In Progress" and "Done"</t>
  </si>
  <si>
    <t>Start of 2019 "In Progress" and "Done"</t>
  </si>
  <si>
    <t>Total New Scans</t>
  </si>
  <si>
    <t>In order for this sheet to automatically update, go to File -&gt; Options -&gt; Formulas and ensure "Enable Iterative calculation" is checked. Do this at the start of every month.</t>
  </si>
  <si>
    <t>Today:</t>
  </si>
  <si>
    <t>"In Progress" count</t>
  </si>
  <si>
    <t>Current Number of Scans "In Progress"</t>
  </si>
  <si>
    <t>Start of 2019 "In Progress"</t>
  </si>
  <si>
    <t>Total New "In Progress" Scans</t>
  </si>
  <si>
    <t>"Done" count</t>
  </si>
  <si>
    <t>Current Number of Scans "Done"</t>
  </si>
  <si>
    <t>Start of 2019 "Done"</t>
  </si>
  <si>
    <t>Total New "Done" Scans</t>
  </si>
  <si>
    <t>Wat, Anthony &lt;anthony.wat@sap.com&gt;; Keu, Eam &lt;eam.keu@sap.com&gt;</t>
  </si>
  <si>
    <t xml:space="preserve">Source Code </t>
  </si>
  <si>
    <t>SAP Circular Authority Source release</t>
  </si>
  <si>
    <t>McFadden, Mike &lt;mike.mcfadden@sap.com&gt;; Jeffs, Jack &lt;jack.jeffs@sap.com&gt;</t>
  </si>
  <si>
    <t>HANA ATP, Standalone 1.0</t>
  </si>
  <si>
    <t>Stefan Sigg</t>
  </si>
  <si>
    <t>Coonan, Mark &lt;mark.coonan@sap.com&gt;; Saxena, Pukhraj &lt;pukhraj.saxena@sap.com&gt;; Murphy, Rory &lt;rory.murphy@sap.com&gt;; Sweeney, James &lt;james.sweeney@sap.com&gt;</t>
  </si>
  <si>
    <t>BICS 3.0</t>
  </si>
  <si>
    <t>ananda.kumar.gajula@sap.com</t>
  </si>
  <si>
    <t>Cloud for Customer 1611(Delivery) Extended Edition for iOS</t>
  </si>
  <si>
    <t>Robert Chu</t>
  </si>
  <si>
    <t xml:space="preserve">Business Network - SME Development &amp; Support </t>
  </si>
  <si>
    <t>Lueke, Dirk &lt;dirk.lueke@sap.com&gt;; Moebius, Frank &lt;frank.moebius@sap.com&gt;</t>
  </si>
  <si>
    <t>Scan ONCE</t>
  </si>
  <si>
    <t>Integration framework for SME</t>
  </si>
  <si>
    <t>LECOT, Anthony &lt;anthony.lecot@sap.com&gt;</t>
  </si>
  <si>
    <t>SAP Convergent Charging 4.1</t>
  </si>
  <si>
    <t>Bertrand Lamy' &lt;bertrand.lamy@kxen.com&gt;; AVRIL, Dominique &lt;dominique.avril@sap.com&gt;; Pai, Girish Kalasa Ganesh &lt;girish.pai@sap.com&gt;</t>
  </si>
  <si>
    <t>SAP Predictive Analytics 2.5</t>
  </si>
  <si>
    <t>Chetan</t>
  </si>
  <si>
    <t>Luckorse, Srinivas &lt;srinivas.luckorse@sap.com&gt;; Gaded, Sangamesh &lt;sangamesh.gaded@sap.com&gt;; Gupta, Ajay Kumar &lt;ajay.gupta@sap.com&gt;; Gugnani, Vidya &lt;vidya.gugnani@sap.com&gt;; Pabbathi, Sai Hari Prasad &lt;sai.pabbathi@sap.com&gt;; Pallagatti, Priyanka Jayadevappa &lt;priyanka.pallagatti@sap.com&gt;</t>
  </si>
  <si>
    <t>SAP Lumira, server for BI Platform 1.25</t>
  </si>
  <si>
    <t>Rahul</t>
  </si>
  <si>
    <t>SAP Lumira, server for Teams 1.0</t>
  </si>
  <si>
    <t>Naneh, Muhammad &lt;muhammad.naneh@sap.com&gt;</t>
  </si>
  <si>
    <t>Multichannel for Utilities - Mobile 1.0.3 (IOS)</t>
  </si>
  <si>
    <t xml:space="preserve">Multichannel for Utilities - Mobile 1.0.6 (Android) </t>
  </si>
  <si>
    <t>B.R, Ajay &lt;ajay.b.r@sap.com&gt;; Kumar, A.Anand &lt;a.anand.kumar@sap.com&gt;</t>
  </si>
  <si>
    <t>SAP Retail Execution 3.3.6</t>
  </si>
  <si>
    <t>3D Visual Enterprise Structure Mgr 1.0</t>
  </si>
  <si>
    <t>Kiran, Krishna &lt;k.kiran@sap.com&gt;; Kumar, Nanda &lt;nanda.kumar@sap.com&gt;; Pola, Ravi Kumar &lt;ravi.kumar.pola@sap.com&gt;</t>
  </si>
  <si>
    <t>Business Intelligence platform 4.1 SP08</t>
  </si>
  <si>
    <t>Higgins, Terrence &lt;terrence.higgins@sap.com&gt;; Malten, Claus &lt;claus.malten@sap.com&gt;</t>
  </si>
  <si>
    <t>hybris commerce suite 6.0</t>
  </si>
  <si>
    <t>Govind</t>
  </si>
  <si>
    <t>SAP 3D Visual Enterprise Author 9.0</t>
  </si>
  <si>
    <t>Breedt, Leon &lt;leon.breedt@sap.com&gt;; Laban, Marko &lt;marko.laban@sap.com&gt;</t>
  </si>
  <si>
    <t>SAP 3D Visual Enterprise Generator 9.0</t>
  </si>
  <si>
    <t>SAP 3D Visual Enterprise Viewer 9.0</t>
  </si>
  <si>
    <t>Carter, Cliff &lt;cliff.carter@sap.com&gt;; Nichols, Steve &lt;steve.nichols@sap.com&gt;; April, David &lt;david.april@sap.com&gt;; Puttanna, Lakshmi &lt;lakshmi.puttanna@sap.com&gt;; Branker, India &lt;india.branker@sap.com&gt;</t>
  </si>
  <si>
    <t>SAP Inventory Manager 4.2 SP01</t>
  </si>
  <si>
    <t>Done scan, ticket will be closed when convenient</t>
  </si>
  <si>
    <t>SAP Work Manager 6.3 SP01</t>
  </si>
  <si>
    <t>Rawat, Ashish &lt;ashish.rawat@sap.com&gt;</t>
  </si>
  <si>
    <t>SAP Retail Execution 3.4.0</t>
  </si>
  <si>
    <t>GISP,Baseline scan</t>
  </si>
  <si>
    <t xml:space="preserve">SAP Retail Execution 3.4.0(Delivery) </t>
  </si>
  <si>
    <t>Ashley Swift (I825834); Jacquet, Mark &lt;mark.jacquet@sap.com&gt;; Johansson, Leif &lt;leif.johansson@sap.com&gt;</t>
  </si>
  <si>
    <t>SAP Mobile Platform SDK 3.0 SP12</t>
  </si>
  <si>
    <t>Gerstmair, Anja &lt;anja.gerstmair@sap.com&gt;; Bach, Volker &lt;volker.bach@sap.com&gt;</t>
  </si>
  <si>
    <t>SAP HANA Vora 1.2</t>
  </si>
  <si>
    <t>Thayer, Kent &lt;kent.thayer@sap.com&gt;</t>
  </si>
  <si>
    <t>Dynamic Tiering 1.0 SP12</t>
  </si>
  <si>
    <t>same as "SAP IQ 16.0 SP12"</t>
  </si>
  <si>
    <t>Knut Hansen (D022879); Tilo Heinrich</t>
  </si>
  <si>
    <t>HANA SPS 12</t>
  </si>
  <si>
    <t>Thomas</t>
  </si>
  <si>
    <t>Hillis, Bill &lt;bill.hillis@sap.com&gt;; McMane, Gail &lt;gail.mcmane@sap.com&gt;</t>
  </si>
  <si>
    <t>SAP HANA remote data sync SP12</t>
  </si>
  <si>
    <t>Kapoor, Vikas &lt;vikas.kapoor@sap.com&gt;; Dantsiger, Oleksandr &lt;oleksandr.dantsiger@sap.com&gt;</t>
  </si>
  <si>
    <t>SAP Workforce Performance Builder 9.5</t>
  </si>
  <si>
    <t>in watchlist</t>
  </si>
  <si>
    <t>Karol Kalisz (D038276); Hoo, Carlson &lt;carlson.hoo@sap.com&gt;; Lambe, Lisa &lt;lisa.lambe@sap.com&gt;; Palmetshofer, Mihail &lt;mihail.palmetshofer@sap.com&gt;</t>
  </si>
  <si>
    <t>SBOP Design Studio 1.6 SP02</t>
  </si>
  <si>
    <t>SAP EAM and service mobile app SDK 1.0.2</t>
  </si>
  <si>
    <t>SAP EAM and service mobile app SDK 2.0 SP01</t>
  </si>
  <si>
    <t>Collecting context file</t>
  </si>
  <si>
    <t>Predictive Analytics 3.0</t>
  </si>
  <si>
    <t>Chandra, Gopinath &lt;gopinath.chandra@sap.com&gt;; Bhatnagar, Sangeeta &lt;sangeeta.bhatnagar@sap.com&gt;</t>
  </si>
  <si>
    <t>SAP Mobile Platform, EE,2.3 SP08(Delivery)</t>
  </si>
  <si>
    <t>In shipped/not shipped, has not heard back results</t>
  </si>
  <si>
    <t>Tricia Johnson</t>
  </si>
  <si>
    <t>SAP Data Services 4.2 SP7</t>
  </si>
  <si>
    <t>SAP Information Steward 4.2 SP7</t>
  </si>
  <si>
    <t>Samji, Aruna &lt;aruna.samji@sap.com&gt;</t>
  </si>
  <si>
    <t>SBOP Mobi on iPad and iPhone 6.4.0 (OEM &amp; SDK):</t>
  </si>
  <si>
    <t>GISP,Cancelled, rescan ticket submitted</t>
  </si>
  <si>
    <t>Business Intelligence platform 4.2 SP03</t>
  </si>
  <si>
    <t>SAP Convergent Charging 4.1 - SP 1</t>
  </si>
  <si>
    <t>SAP Lumira, server for BI Platform 1.31</t>
  </si>
  <si>
    <t>SAP Lumira, server for Teams 1.31</t>
  </si>
  <si>
    <t>Gu, Calvin &lt;calvin.gu@sap.com&gt;</t>
  </si>
  <si>
    <t>SAP BUSINESS ONE 9.2</t>
  </si>
  <si>
    <t xml:space="preserve">Cloud for Customer 1605 (Delivery) Native iPad App </t>
  </si>
  <si>
    <t>SAP Mobile Platform 3.0 SP11</t>
  </si>
  <si>
    <t>Niemann, Gundula &lt;gundula.niemann@sap.com&gt;</t>
  </si>
  <si>
    <t>SAP Visual Business 2.1 SP12</t>
  </si>
  <si>
    <t>Higgins, Terrence &lt;terrence.higgins@sap.com&gt;; Schollenberger, Petra &lt;petra.schollenberger@sap.com&gt;</t>
  </si>
  <si>
    <t>SAP Hybris Commerce 6.1</t>
  </si>
  <si>
    <t>SAP PowerDesigner 16.6 SP01</t>
  </si>
  <si>
    <t>SAP Retail Execution 3.3.15 - iOS 3.3.15</t>
  </si>
  <si>
    <t>SBOP Mobi on iPad and iPhone 6.4.0 Rescan</t>
  </si>
  <si>
    <t>Gerstmair, Anja &lt;anja.gerstmair@sap.com&gt;; Bach, Volker &lt;volker.bach@sap.com&gt;;Gaumnitz, Gordon &lt;gordon.gaumnitz@sap.com&gt;</t>
  </si>
  <si>
    <t>SAP HANA Vora 1.3</t>
  </si>
  <si>
    <t>Zehavi, Sharon &lt;sharon.zehavi@sap.com&gt;</t>
  </si>
  <si>
    <t>AR Warehouse Picker SP05 - On Device</t>
  </si>
  <si>
    <t>Cooper, Jonathan &lt;jonathan.cooper@sap.com&gt;; Liepold, Markus &lt;markus.liepold@sap.com&gt;;Mitu, Corneliu &lt;corneliu.mitu@sap.com&gt;; Rieder, Alexander &lt;alexander.rieder@sap.com&gt;; Sharma, Ashwani Kumar &lt;ashwani.kumar.sharma@sap.com&gt;; Gross, Lukas &lt;lukas.gross@sap.com&gt;</t>
  </si>
  <si>
    <t xml:space="preserve">Document Center T5-2016 Android Client </t>
  </si>
  <si>
    <t xml:space="preserve">Document Center T5-2016 Server </t>
  </si>
  <si>
    <t>Xie, Yun &lt;yun.xie@sap.com&gt;;Johansson, Leif &lt;leif.johansson@sap.com&gt;</t>
  </si>
  <si>
    <t>SAP Mobile Platform SDK 3.0 SP13</t>
  </si>
  <si>
    <t>Carter, Cliff &lt;cliff.carter@sap.com&gt;; Branker, India &lt;india.branker@sap.com&gt;</t>
  </si>
  <si>
    <t>SAP Inventory Manager 4.3</t>
  </si>
  <si>
    <t>SAP Work Manager 6.4</t>
  </si>
  <si>
    <t>Cloud for Customer 1608(Delivery) Extended Edition for iOS</t>
  </si>
  <si>
    <t>Amrutha</t>
  </si>
  <si>
    <t xml:space="preserve">[GISP] </t>
  </si>
  <si>
    <t>Luckorse, Srinivas &lt;srinivas.luckorse@sap.com&gt;; Gaded, Sangamesh &lt;sangamesh.gaded@sap.com&gt;; Gupta, Ajay Kumar &lt;ajay.gupta@sap.com&gt;; Hertweck, Jens &lt;jens.hertweck@sap.com&gt;; Roy, Sayantan &lt;sayantan.roy01@sap.com&gt;</t>
  </si>
  <si>
    <t>SAP BOBJ LumiraServer for Teams 2.0</t>
  </si>
  <si>
    <t>Dev team decided to continue this application development</t>
  </si>
  <si>
    <t>Galambos, Balazs &lt;balazs.galambos@sap.com&gt;</t>
  </si>
  <si>
    <t>HCP SDK for iOS 1610</t>
  </si>
  <si>
    <t>Lazar, Helga &lt;helga.lazar@sap.com&gt;;Hansen, Knut &lt;knut.hansen@sap.com&gt;</t>
  </si>
  <si>
    <t>HANA 2.0 SPS00</t>
  </si>
  <si>
    <t>Hillis, Bill &lt;bill.hillis@sap.com&gt;;McMane, Gail &lt;gail.mcmane@sap.com&gt;; Kleisath, Chris &lt;chris.kleisath@sap.com&gt;</t>
  </si>
  <si>
    <t>SAP HANA remote data sync 2.0</t>
  </si>
  <si>
    <t>Lai, William &lt;william.lai@sap.com&gt;; Chandra, Gopinath &lt;gopinath.chandra@sap.com&gt;</t>
  </si>
  <si>
    <t>SAP Mobile Platform, EE 2.3 SP09</t>
  </si>
  <si>
    <t>Thayer, Kent &lt;kent.thayer@sap.com&gt;;Aquila, Alex &lt;alex.aquila@sap.com&gt;</t>
  </si>
  <si>
    <t>SAP HANA dynamic tiering 2.0 SPS00</t>
  </si>
  <si>
    <t>Fischer, Olaf &lt;olaf.fischer@sap.com&gt;; Liu, Johnson &lt;johnson.liu01@sap.com&gt;</t>
  </si>
  <si>
    <t>SBOP Analysis 2.4, edition for MS Office</t>
  </si>
  <si>
    <t>Retail Ind. Pack 2.2 on hybris suite 6.2</t>
  </si>
  <si>
    <t>Speer, Ferry &lt;ferry.speer@sap.com&gt;</t>
  </si>
  <si>
    <t xml:space="preserve">SAP EMR Unwired 2.2.9 for iOS – SRC 2.2.9 </t>
  </si>
  <si>
    <t>Rawat, Ashish &lt;ashish.rawat@sap.com&gt;; Dalai, Ashwini Kumar &lt;ashwini.kumar.dalai@sap.com&gt;</t>
  </si>
  <si>
    <t>SAP Retail Execution 3.3.7</t>
  </si>
  <si>
    <t>AR Service Tech 1.0 SP04 - On Device</t>
  </si>
  <si>
    <t>GISP, Export</t>
  </si>
  <si>
    <t>Levan, Mark &lt;mark.levan@sap.com&gt;</t>
  </si>
  <si>
    <t>SBOP Data Quality Management SDK 4.2 SP08</t>
  </si>
  <si>
    <t>Pallagatti, Priyanka Jayadevappa &lt;priyanka.pallagatti@sap.com&gt;</t>
  </si>
  <si>
    <t>SBOP Mobi on iPad and iPhone 6.5</t>
  </si>
  <si>
    <t xml:space="preserve">SAP Retail Execution 3.3.16 - iOS 3.3.16 </t>
  </si>
  <si>
    <t>Deshpande, Pawankumar &lt;pawan.deshpande@sap.com&gt;;Desai, Gururaj &lt;gururaj.desai@sap.com&gt;</t>
  </si>
  <si>
    <t>SAP CRM Service Manager 4.4</t>
  </si>
  <si>
    <t>Export Scan</t>
  </si>
  <si>
    <t>Branker, India &lt;india.branker@sap.com&gt;; Mehta, Kunal &lt;kunal.mehta@sap.com&gt;; Carter, Cliff &lt;cliff.carter@sap.com&gt;; Nichols, Steve &lt;steve.nichols@sap.com&gt;</t>
  </si>
  <si>
    <t>SAP EAM and service mobile app SDK 2.1 SP01</t>
  </si>
  <si>
    <t>Carter, Cliff &lt;cliff.carter@sap.com&gt;; Kaluarachchi, Weranga &lt;weranga.kaluarachchi@sap.com&gt;; Nichols, Steve &lt;steve.nichols@sap.com&gt;; Branker, India &lt;india.branker@sap.com&gt;</t>
  </si>
  <si>
    <t>SAP Work Manager 6.4 SP01</t>
  </si>
  <si>
    <t>Xu, Bill &lt;bill.xu@sap.com&gt;;Pola, Ravi Kumar &lt;ravi.kumar.pola@sap.com&gt;</t>
  </si>
  <si>
    <t>Business Intelligence Platform 4.1 SP09</t>
  </si>
  <si>
    <t>Adarsh</t>
  </si>
  <si>
    <t>SAP Hana Smart Data Streaming 2.0 SP00</t>
  </si>
  <si>
    <t>Thatavarthy, Prasanthi &lt;prasanthi.thatavarthy@sap.com&gt;; Wu, Jessie &lt;jessie.wu01@sap.com&gt;; Matade, Sachin &lt;sachin.matade@sap.com&gt;; Bills, Dan &lt;dan.bills@sap.com&gt;; Ma, Yanlun &lt;yanlun.ma@sap.com&gt;; Larson, Glenn &lt;glenn.larson@sap.com&gt;; Khurana, Pooja &lt;pooja.khurana@sap.com&gt;; SIMON, Eric &lt;eric.simon@sap.com&gt;; MICHONNEAU, David &lt;david.michonneau@sap.com&gt;; Ho, XuanLoan &lt;xuanloan.ho@sap.com&gt;; Singh, Avijit Kumar &lt;avijit.kumar.singh@sap.com&gt;; Bhattarai, Kshitiz &lt;kshitiz.bhattarai@sap.com&gt;; Jhaveri, Meghna &lt;meghna.jhaveri@sap.com&gt;</t>
  </si>
  <si>
    <t>SAP HANA SDI 2.0 SP00</t>
  </si>
  <si>
    <t>Soring, Susanne &lt;susanne.soring@sap.com&gt;; Esch, Andreas &lt;andreas.esch@sap.com&gt;</t>
  </si>
  <si>
    <t>SDK for SAP PDMS</t>
  </si>
  <si>
    <t>Snjegota, Slavko &lt;slavko.snjegota@sap.com&gt;; Mattingly, Trude &lt;trude.mattingly@sap.com&gt;; Noskov, Vladimir &lt;vladimir.noskov@sap.com&gt;</t>
  </si>
  <si>
    <t>SAP 3D Visual Enterprise Gen 9.0 FP01</t>
  </si>
  <si>
    <t>Pulled on 30-Nov-2016</t>
  </si>
  <si>
    <t>Werner Eberhardt</t>
  </si>
  <si>
    <t>Zoellner, Michael &lt;michael.zoellner@sap.com&gt;; Takagi, Mikio &lt;mikio.takagi@sap.com&gt;; Lindqvist, Beate &lt;beate.lindqvist@sap.com&gt;; Langendoerfer, Uwe &lt;uwe.langendoerfer@sap.com&gt;; Greiner, Andrea &lt;andrea.greiner@sap.com&gt;; Kilian, Frank &lt;frank.kilian@sap.com&gt;; Eisenberg, Ofer &lt;ofer.eisenberg@sap.com&gt;; Dressler, Christian &lt;christian.dressler@sap.com&gt;</t>
  </si>
  <si>
    <t>HANA HEALTH INSIGHTS 2.0 FP3</t>
  </si>
  <si>
    <t>HANA Platform For Healthcare 1.0 FP3</t>
  </si>
  <si>
    <t>Wilhelm, Stephan &lt;stephan.wilhelm@sap.com&gt;</t>
  </si>
  <si>
    <t>Mobile@Suite2012 (Version 2.2) - On Device - MOB FINFACTSHEET SRC 3.7.6</t>
  </si>
  <si>
    <t>11/14/0216</t>
  </si>
  <si>
    <t>GISP, Export Scan</t>
  </si>
  <si>
    <t>SAP Business One 9.2/9.2H PL06</t>
  </si>
  <si>
    <t>Sangamesh Gaded ; TINTILLIER, Vivien &lt;vivien.tintillier@sap.com&gt;; DESSE, Olivier &lt;olivier.desse@sap.com&gt;</t>
  </si>
  <si>
    <t>Lumira 1.31</t>
  </si>
  <si>
    <t>Lumira 1.x</t>
  </si>
  <si>
    <t>Lumira Desktop (latest) 1.30</t>
  </si>
  <si>
    <t>El Rhazi, Abdelmorhit &lt;abdelmorhit.el.rhazi@sap.com&gt;</t>
  </si>
  <si>
    <t>SSC UI Composer</t>
  </si>
  <si>
    <t>Kloeffer, Michael &lt;michael.kloeffer@sap.com&gt;; Steuer, Tim &lt;tim.steuer@sap.com&gt;; DUPEYRAT, Xavier &lt;xavier.dupeyrat@sap.com&gt;; ALECH, Nicolas &lt;nicolas.alech@sap.com&gt;;Fuhrmann, Hendrik &lt;hendrik.fuhrmann@sap.com&gt;</t>
  </si>
  <si>
    <t>ST-OST 200 (initial shipment)</t>
  </si>
  <si>
    <t>Iyer, Devan &lt;devan.iyer@sap.com&gt;</t>
  </si>
  <si>
    <t>roamBI ATS</t>
  </si>
  <si>
    <t>Zhang, Lisa &lt;lisa01.zhang@sap.com&gt;; Gustafsson, Stefan &lt;stefan.gustafsson@sap.com&gt;</t>
  </si>
  <si>
    <t>GRC Risk Management - Q4 2016</t>
  </si>
  <si>
    <t>Bensing, Jens &lt;jens.bensing@sap.com&gt;</t>
  </si>
  <si>
    <t>SAP Accelerometer TechEd 2016 - InitialDelivery</t>
  </si>
  <si>
    <t>Aquila, Alex &lt;alex.aquila@sap.com&gt;; Ananthanarayanan, Kannan &lt;kannan.ananthanarayanan@sap.com&gt;</t>
  </si>
  <si>
    <t>HANA express edition download manager</t>
  </si>
  <si>
    <t>Snjegota, Slavko &lt;slavko.snjegota@sap.com&gt;; Mattingly, Trude &lt;trude.mattingly@sap.com&gt;; Breedt, Leon &lt;leon.breedt@sap.com&gt;</t>
  </si>
  <si>
    <t>ECTR Client Converter 1.0</t>
  </si>
  <si>
    <t>Mahalingam, Ram &lt;ram.mahalingam@sap.com&gt;; Jahn, Uwe &lt;uwe.jahn@sap.com&gt;; Loell, Andreas &lt;andreas.loell@sap.com&gt;; Siffrin-Stein, Nicole &lt;nicole.siffrin-stein@sap.com&gt;</t>
  </si>
  <si>
    <t>SAP ATTP 2.0</t>
  </si>
  <si>
    <t>Avolese, Mario &lt;mario.avolese@sap.com&gt;;Grigoriev, Andrei &lt;andrei.grigoriev@sap.com&gt;</t>
  </si>
  <si>
    <t>SAP Machine Manufacturing Analytics 1.0</t>
  </si>
  <si>
    <t>Effern, Arndt &lt;arndt.effern@sap.com</t>
  </si>
  <si>
    <t>Technical Monitoring Cockpit Content Version 1</t>
  </si>
  <si>
    <t>pulled by Krishna on 14-12-2016</t>
  </si>
  <si>
    <t xml:space="preserve">ACS1.2 SP02(Delivery) </t>
  </si>
  <si>
    <t>Hissler, Christian &lt;christian.hissler@sap.com&gt;; Patel, Kautilya &lt;kautilya.patel@sap.com&gt;</t>
  </si>
  <si>
    <t>CAR Application Bundle (CARAB) 1.0 Feature Pack 03</t>
  </si>
  <si>
    <t>Zhang, Lihui &lt;lihui.zhang@sap.com&gt;; Oberman, Janis &lt;janis.oberman@sap.com&gt;</t>
  </si>
  <si>
    <t>IOT SIM Management 2016 Q3</t>
  </si>
  <si>
    <t>IOT Device Connection Management</t>
  </si>
  <si>
    <t>Done but ticket will be closed later</t>
  </si>
  <si>
    <t>Hickl, Timo &lt;timo.hickl@sap.com&gt;</t>
  </si>
  <si>
    <t>SAP Enterprise Threat Detection 1.0 SP3</t>
  </si>
  <si>
    <t>Morais, Felipe &lt;felipe.morais@sap.com&gt;</t>
  </si>
  <si>
    <t>CASA (Mobile App)</t>
  </si>
  <si>
    <t>Xie, Yun &lt;yun.xie@sap.com&gt;; Arredondo, Dinora &lt;dinora.arredondo@sap.com&gt;</t>
  </si>
  <si>
    <t>SAP Fiori Client 1.6</t>
  </si>
  <si>
    <t>Kumar, Saurabh &lt;saurabh.kumar04@sap.com&gt;; Kumar, Pritim &lt;pritim.kumar@sap.com&gt;; Sharma, Ramneek &lt;ramneek.sharma@sap.com&gt;; CHANDRASEKHAR, ANUPAMA &lt;anupama.chandrasekhar@sap.com&gt;; Bihari, Satish &lt;satish.bihari@sap.com&gt;; Vippagunta, Anilkumar &lt;a.vippagunta@sap.com&gt;</t>
  </si>
  <si>
    <t>Hybris CRM Integration 1603</t>
  </si>
  <si>
    <t>Rumig, Jan &lt;jan.rumig@sap.com&gt;</t>
  </si>
  <si>
    <t>SAPTM UI 1.50</t>
  </si>
  <si>
    <t>SL Toolset 1.0 SPS 17</t>
  </si>
  <si>
    <t>Patient Engagement - Mobile SDK 1.0(Delivery) - iOS</t>
  </si>
  <si>
    <t>Niemann, Gundula &lt;gundula.niemann@sap.com&gt;; Garg, Mayank &lt;mayank.garg@sap.com&gt;</t>
  </si>
  <si>
    <t>UI Add-On 2.0 on NW7.0x SP03 (FP)</t>
  </si>
  <si>
    <t>ui5</t>
  </si>
  <si>
    <t>Lang, Manuel &lt;manuel.lang@sap.com&gt;</t>
  </si>
  <si>
    <t>FBS SAP Direct Store Delivery Android OD 1.0</t>
  </si>
  <si>
    <t>Heck, Andreas &lt;andreas.heck@sap.com&gt;; Koch, Ulrich &lt;u.koch@sap.com&gt;; Fehl, Andreas &lt;andreas.fehl@sap.com&gt;</t>
  </si>
  <si>
    <t>NetWeaver 7.50 SP3 Java</t>
  </si>
  <si>
    <t>WhiteSource Scan</t>
  </si>
  <si>
    <t>Shen, Qiuqiong &lt;q.shen@sap.com&gt;; Zhang, Shanghe &lt;shanghe.zhang01@sap.com&gt;</t>
  </si>
  <si>
    <t>SAP Business One Sales for iOS V1.0</t>
  </si>
  <si>
    <t>Bellini, Juliano &lt;j.bellini@sap.com&gt;; Camargo, Tiago &lt;tiago.camargo@sap.com&gt;</t>
  </si>
  <si>
    <t>Tax Management Framework SP 06</t>
  </si>
  <si>
    <t>SAP Hybris Commerce Accelerator for Travel 1.0</t>
  </si>
  <si>
    <t>Fisher, Roman &lt;roman.fisher@sap.com&gt;</t>
  </si>
  <si>
    <t>SAP EPC 3.0</t>
  </si>
  <si>
    <t>Khurana, Pooja &lt;pooja.khurana@sap.com&gt;; Singh, Avijit Kumar &lt;avijit.kumar.singh@sap.com&gt;; Bhattarai, Kshitiz &lt;kshitiz.bhattarai@sap.com&gt;; MICHONNEAU, David &lt;david.michonneau@sap.com&gt;; Jhaveri, Meghna &lt;meghna.jhaveri@sap.com&gt;</t>
  </si>
  <si>
    <t>HANA SDI 1.0 SP12</t>
  </si>
  <si>
    <t>Dobbs, Brendan &lt;brendan.dobbs@sap.com&gt;</t>
  </si>
  <si>
    <t>hyEclipse v1</t>
  </si>
  <si>
    <t>Costa, Alvaro Miguel (external - Project) &lt;alvaro.miguel.costa@sap.com&gt;</t>
  </si>
  <si>
    <t>Online Application Submission Mgmt. 4.0 (RCS)</t>
  </si>
  <si>
    <t>Zoellner, Michael &lt;michael.zoellner@sap.com&gt;; Hoffmann, Peter &lt;p.hoffmann@sap.com&gt;</t>
  </si>
  <si>
    <t>HANA HEALTH INSIGHTS 2.0 FP1</t>
  </si>
  <si>
    <t>Zoellner, Michael &lt;michael.zoellner@sap.com&gt;</t>
  </si>
  <si>
    <t>HANA Platform for Healthcare 1.0 FP1</t>
  </si>
  <si>
    <t>Hingorani, Vineet &lt;vineet.hingorani@sap.com&gt;</t>
  </si>
  <si>
    <t>SAP PDMS</t>
  </si>
  <si>
    <t>SAP Predictive Maintenance and Service, on-premise</t>
  </si>
  <si>
    <t>Poster, Amith Kumar Tippanna &lt;amith.poster@sap.com&gt;; Vittalkar, Mamatha &lt;mamatha.vittalkar@sap.com&gt;; Khullar, Lovein &lt;lovein.khullar@sap.com&gt;; Ray, Surajit &lt;surajit.ray@sap.com&gt;; Nguyen, David &lt;david.nguyen01@sap.com&gt;</t>
  </si>
  <si>
    <t>Ariba Cloud Integration 7</t>
  </si>
  <si>
    <t>Karanth, Aditya &lt;aditya.karanth@sap.com&gt;; M, Avinash D (external - Project) &lt;avinash.d.m@sap.com&gt;; R, Mythili &lt;mythili.r@sap.com&gt;; P, Karthikeyan &lt;karthikeyan.p@sap.com&gt;; R, Mythili &lt;mythili.r@sap.com&gt;; P, Karthikeyan &lt;karthikeyan.p@sap.com&gt;</t>
  </si>
  <si>
    <t>Commercial Project Management 2.0 FeaturePack1</t>
  </si>
  <si>
    <t>Herde, Reiner &lt;reiner.herde@sap.com&gt;; Armbruster, Gert &lt;gert.armbruster@sap.com&gt;; Bick, Katherina &lt;katherina.bick@sap.com&gt;; Fanghaenel, Karsten &lt;karsten.fanghaenel@sap.com&gt;</t>
  </si>
  <si>
    <t>S/4HANA on-premise 1511 FPS2 (1605)</t>
  </si>
  <si>
    <t>Zhang, Geoffrey &lt;g.zhang@sap.com&gt;; Schmoigl, Dominic &lt;dominic.schmoigl@sap.com&gt;</t>
  </si>
  <si>
    <t>SFIN OP 1605 (3.0 SP3)</t>
  </si>
  <si>
    <t>Ritter, Sonja &lt;sonja.ritter@sap.com&gt;</t>
  </si>
  <si>
    <t>CRM 7.0 EHP4 SP02 / Q2 2016</t>
  </si>
  <si>
    <t>Smith, Paul &lt;paul.smith05@sap.com&gt;</t>
  </si>
  <si>
    <t>SAP Cloud for Analytics agent 2016.05</t>
  </si>
  <si>
    <t>Michael Lutz; Roesler, Eve &lt;eve.roesler@sap.com&gt;</t>
  </si>
  <si>
    <t xml:space="preserve">SAP Sports One 1.0 - 1603 </t>
  </si>
  <si>
    <t>Scan was canceled.</t>
  </si>
  <si>
    <t>Kalaf, Meital &lt;meital.kalaf@sap.com&gt;; Dvir, Liran &lt;liran.dvir@sap.com&gt;</t>
  </si>
  <si>
    <t>MDM 7.1 SP16</t>
  </si>
  <si>
    <t>Mitov, Hristo &lt;hristo.mitov@sap.com&gt;</t>
  </si>
  <si>
    <t>SAP Disclosure Management 10.1 SP06</t>
  </si>
  <si>
    <t>Herde, Reiner &lt;reiner.herde@sap.com&gt;; Armbruster, Gert &lt;gert.armbruster@sap.com&gt;; Bick, Katherina &lt;katherina.bick@sap.com&gt;</t>
  </si>
  <si>
    <t>ERP EHP8 SP 02 (Shipment Q2/2016)</t>
  </si>
  <si>
    <t>ERP 6.0 EhP8 SP02</t>
  </si>
  <si>
    <t>SAP NetWeaver 7.50 SP4 Java</t>
  </si>
  <si>
    <t xml:space="preserve">Daum, Andreas &lt;andreas.daum@sap.com&gt;; </t>
  </si>
  <si>
    <t xml:space="preserve"> SAP FIORI FOR SAP EWM 1.0  </t>
  </si>
  <si>
    <t>Hoerner, Christine &lt;christine.hoerner@sap.com&gt;; Weigel, Rick &lt;rick.weigel@sap.com&gt;</t>
  </si>
  <si>
    <t xml:space="preserve">ByD1605 Manager Approval and Project Transparency App - App store portion </t>
  </si>
  <si>
    <t>Lu, John &lt;john.lu01@sap.com&gt;; Ni, Link &lt;link.ni@sap.com&gt;; Xu, Chloe &lt;chloe.xu@sap.com&gt;</t>
  </si>
  <si>
    <t>Commerce China Localization 1.1</t>
  </si>
  <si>
    <t>Nayak, Shiva Prasad &lt;shiva.nayak@sap.com&gt;; Sreedharan, Sreeja &lt;sreeja.sreedharan@sap.com&gt;</t>
  </si>
  <si>
    <t>IGW Design Time oP 1.0 SP06</t>
  </si>
  <si>
    <t>p.townsend@sap.com</t>
  </si>
  <si>
    <t>SAP Health Link - Android App</t>
  </si>
  <si>
    <t>abdulsalam.ginebas@sap.com</t>
  </si>
  <si>
    <t>SAP Health Link - iOS App</t>
  </si>
  <si>
    <t>Snjegota, Slavko &lt;slavko.snjegota@sap.com&gt;; Sears, Freda &lt;f.sears@sap.com&gt;</t>
  </si>
  <si>
    <t>SAP 3D Visual Enterprise applic. SDK 2.4</t>
  </si>
  <si>
    <t>UI Add-On 2.0 on NW7.0x SP04 (FP)</t>
  </si>
  <si>
    <t>Holthoff, Helmut &lt;helmut.holthoff@sap.com&gt;; K G, Lohith Kumar &lt;lohith.kumar.k.g@sap.com&gt;; Weiss, Burkhard &lt;burkhard.weiss@sap.com&gt;</t>
  </si>
  <si>
    <t>Banking Services 9.0 FeaturePack 02</t>
  </si>
  <si>
    <t>Kumar, Saurabh &lt;saurabh.kumar04@sap.com&gt;</t>
  </si>
  <si>
    <t>Hybris CRM Integration 1607</t>
  </si>
  <si>
    <t>Wee, Evan &lt;evan.wee@sap.com&gt;; Wat, Anthony &lt;anthony.wat@sap.com&gt;</t>
  </si>
  <si>
    <t>FS-PQM 3.0 FP2</t>
  </si>
  <si>
    <t>Chang, Victor &lt;victor.chang@sap.com&gt;</t>
  </si>
  <si>
    <t>NW AS JAVA - Support Tool</t>
  </si>
  <si>
    <t>Nair, Arun Bhaskaran &lt;arun.bhaskaran.nair@sap.com&gt;</t>
  </si>
  <si>
    <t>IGW Runtime oP 1.0 SP07 (indirect)</t>
  </si>
  <si>
    <t>CHUCKOWRY, Chandy &lt;chandy.chuckowry@sap.com&gt;; Eisenhardt, Dietrich &lt;dietrich.eisenhardt@sap.com&gt;</t>
  </si>
  <si>
    <t>SBOP Analysis 2.3, edition for MS Office</t>
  </si>
  <si>
    <t>Tiwari, Vipul &lt;vipul.tiwari@sap.com&gt;</t>
  </si>
  <si>
    <t>Customer Business Planning 2.0</t>
  </si>
  <si>
    <t xml:space="preserve">Wiegand, Guido </t>
  </si>
  <si>
    <t>GRC Process Control Fiori - Q2 2016</t>
  </si>
  <si>
    <t>UITD 1.16 with Theming Service 1.18</t>
  </si>
  <si>
    <t>Purder, Juergen &lt;juergen.purder@sap.com&gt;; Xie, Yang &lt;yang.xie@sap.com&gt;; Nos, Karl-Peter &lt;karl-peter.nos@sap.com&gt;; Freudenberger, Philipp &lt;philipp.freudenberger@sap.com&gt;; Elumalai, Balaji &lt;balaji.elumalai@sap.com&gt;</t>
  </si>
  <si>
    <t>Big Data for Telecommunications 1.0</t>
  </si>
  <si>
    <t>hyEclipse v2.2</t>
  </si>
  <si>
    <t>Roberts, Joe &lt;joe.roberts@sap.com&gt;</t>
  </si>
  <si>
    <t>Total Margin Management 2.0 SP1</t>
  </si>
  <si>
    <t>UMML4HANA 1.1</t>
  </si>
  <si>
    <t>Andre, Stephan &lt;stephan.andre@sap.com&gt;; Frank, Robert &lt;robert.frank@sap.com&gt;</t>
  </si>
  <si>
    <t>SAP Single Sign-On 3.0</t>
  </si>
  <si>
    <t>KUSHAKOVSKA, Olena &lt;olena.kushakovska@sap.com&gt;</t>
  </si>
  <si>
    <t>SAP Solution Manager 7.2 Fiori apps SP02</t>
  </si>
  <si>
    <t xml:space="preserve">Duong, Manh &lt;manh.duong@sap.com&gt;; </t>
  </si>
  <si>
    <t>SAP ITOA 2.1</t>
  </si>
  <si>
    <t>Cloud for Customer 1605 extended edition for Android</t>
  </si>
  <si>
    <t>Chen, Tao &lt;tao02.chen@sap.com&gt;</t>
  </si>
  <si>
    <t>Traffic Excellence Foundation 1.0</t>
  </si>
  <si>
    <t>Traffic Management Excellence 1.0</t>
  </si>
  <si>
    <t>Cloud for Customer 1605 extended edition for iPad</t>
  </si>
  <si>
    <t>AS ABAP 7.51 FOR S/4HANA 1610</t>
  </si>
  <si>
    <t xml:space="preserve">NW 7.51 FOR S/4HANA OP 1610      </t>
  </si>
  <si>
    <t>NW AS ABAP 7.51 INNOVATION PKG</t>
  </si>
  <si>
    <t>SAP NetWeaver AS for ABAP 7.51 SP0</t>
  </si>
  <si>
    <t>Splited in 3 tickets : NW AS ABAP 7.51 INNOVATION PKG, NW 7.51 FOR S/4HANA OP 1610      , AS ABAP 7.51 FOR S/4HANA 1610</t>
  </si>
  <si>
    <t>Lakshmi Narayanan, Dharni &lt;d.lakshmi.narayanan@sap.com&gt;; Gupta, Arvind &lt;arvind.gupta@sap.com&gt;</t>
  </si>
  <si>
    <t>SR Innovative Rail Custom Development Hybris</t>
  </si>
  <si>
    <t>Speer, Ferry &lt;ferry.speer@sap.com&gt;; Stolzenberger, Tobias &lt;tobias.stolzenberger@sap.com&gt;</t>
  </si>
  <si>
    <t xml:space="preserve">Health Engagement - Mobile SDK 1606(Delivery) - Android </t>
  </si>
  <si>
    <t xml:space="preserve">Health Engagement - Mobile SDK 1606(Delivery) - iOS </t>
  </si>
  <si>
    <t>Klemenz, Oliver &lt;oliver.klemenz@sap.com&gt;; Schulz, Uwe &lt;uwe.schulz@sap.com&gt;; Bestfleisch, Ulrich &lt;ulrich.bestfleisch@sap.com&gt;; Kasimirova, Elena &lt;elena.kasimirova@sap.com&gt;; Li, Kevin &lt;kevin.li06@sap.com&gt;; Demel, Matthias &lt;matthias.demel@sap.com&gt;</t>
  </si>
  <si>
    <t>SAP Innovation Management 2.0</t>
  </si>
  <si>
    <t>Shen, Qiuqiong &lt;q.shen@sap.com&gt;</t>
  </si>
  <si>
    <t>SAP Business One Sales for Android V1.0</t>
  </si>
  <si>
    <t>GISP
Cherry is working on it</t>
  </si>
  <si>
    <t>Cheng, Patrick &lt;patrick.cheng@sap.com&gt;</t>
  </si>
  <si>
    <t>roamBI ATD</t>
  </si>
  <si>
    <t>Retail Ind. Pack 2.0 on hybris suite 6.0</t>
  </si>
  <si>
    <t>Actual scan will be performed by Govind, please assign next version to Govind</t>
  </si>
  <si>
    <t>SAP_UI 3.0 in NW7.51</t>
  </si>
  <si>
    <t>SAP UI5</t>
  </si>
  <si>
    <t>SL Toolset 1.0 SPS 18</t>
  </si>
  <si>
    <t>Wolfer, Thomas &lt;thomas.wolfer@sap.com&gt;; Graf, Carmen &lt;carmen.graf@sap.com&gt;</t>
  </si>
  <si>
    <t>ETD OnPrem SP04</t>
  </si>
  <si>
    <t>S/4HANA on-premise 1610 FPS0</t>
  </si>
  <si>
    <t>Graewe, Gerlinde &lt;gerlinde.graewe@sap.com&gt;; Lindau, Olgert &lt;olgert.lindau@sap.com&gt;</t>
  </si>
  <si>
    <t>Transportation Management 9.4</t>
  </si>
  <si>
    <t>UI Theme Designer 1.20</t>
  </si>
  <si>
    <t>scanned as part of SAP UI5</t>
  </si>
  <si>
    <t>Hoerner, Christine &lt;christine.hoerner@sap.com&gt;; Weigel, Rick &lt;rick.weigel@sap.com&gt;;Balasubramanian, Narasimhan &lt;narasimhan.balasubramanian@sap.com&gt;</t>
  </si>
  <si>
    <t>ByD1608 Manager Approval App On-Device Portion</t>
  </si>
  <si>
    <t>HANA HEALTH INSIGHTS 2.0 FP2</t>
  </si>
  <si>
    <t>HANA Platform for Healthcare 1.0 FP2</t>
  </si>
  <si>
    <t>ERP EHP8 SP 03 (Shipment Q3/2016)</t>
  </si>
  <si>
    <t>Yolovski, Liubomir &lt;liubomir.yolovski@sap.com&gt;; Aleksandrov, Aleksandar &lt;aleksandar.aleksandrov@sap.com&gt;</t>
  </si>
  <si>
    <t>SAP Authenticator for windows 1.0</t>
  </si>
  <si>
    <t>Ingrid-Helen Arnold</t>
  </si>
  <si>
    <t>Business Network - Data as a Service</t>
  </si>
  <si>
    <t>Mori, Nobuyoshi &lt;nobuyoshi.mori@sap.com&gt;; Carrier, Thorsten &lt;thorsten.carrier@sap.com&gt;; Luthe, Stefan &lt;stefan.luthe@sap.com&gt;</t>
  </si>
  <si>
    <t>VCM - LVM ( Taurus ) - Enterprise</t>
  </si>
  <si>
    <t>Karanth, Aditya &lt;aditya.karanth@sap.com&gt;</t>
  </si>
  <si>
    <t>CPM 2.0 For S/4HANA OP 1610_1</t>
  </si>
  <si>
    <t>ACS1.2 SP03</t>
  </si>
  <si>
    <t>Bhargava, Apoorv &lt;apoorv.bhargava@sap.com&gt;; Purder, Juergen &lt;juergen.purder@sap.com&gt;</t>
  </si>
  <si>
    <t>Light Visualization 1.0 (Beta Release)</t>
  </si>
  <si>
    <t>Bansal, Bikash &lt;bikash.bansal@sap.com&gt;;Gatzemeier, Martin &lt;martin.gatzemeier@sap.com&gt;</t>
  </si>
  <si>
    <t>SAP Customer Checkout 2.0 FP01</t>
  </si>
  <si>
    <t>Cloud for Customer 1608(Delivery) Extended Edition for Android</t>
  </si>
  <si>
    <t>Thiago Bohn</t>
  </si>
  <si>
    <t>Tax Management Framework - Brazil</t>
  </si>
  <si>
    <t>Lehmann, Lars &lt;l.lehmann@sap.com&gt;;Metternich, Peter &lt;peter.metternich@sap.com&gt;</t>
  </si>
  <si>
    <t>Focused Run 1.0</t>
  </si>
  <si>
    <t>Complete on 9/27</t>
  </si>
  <si>
    <t>Huber, Christoph &lt;christoph.huber@sap.com&gt;; Benninger, Simone &lt;simone.benninger@sap.com&gt;; Zieger, Martin &lt;martin.zieger@sap.com&gt;</t>
  </si>
  <si>
    <t>Global Batch Traceability 2.0 FP2</t>
  </si>
  <si>
    <t>Murray, Michael &lt;michael.murray01@sap.com&gt;</t>
  </si>
  <si>
    <t>SAP 3D VE Viewer 3.0 for iPad</t>
  </si>
  <si>
    <t>Frank, Robert &lt;robert.frank@sap.com&gt;; Borisov, Hristo &lt;hristo.borisov@sap.com&gt;; Pavlov, Plamen &lt;plamen.pavlov@sap.com&gt;</t>
  </si>
  <si>
    <t>Identity Management 8.0 SP03</t>
  </si>
  <si>
    <t>Hingorani, Vineet &lt;vineet.hingorani@sap.com&gt;;Soring, Susanne &lt;susanne.soring@sap.com&gt;</t>
  </si>
  <si>
    <t>SAP PDMS, ope 1.0. FP2</t>
  </si>
  <si>
    <t>SAP_UI 3.0 in NW7.51 CL01</t>
  </si>
  <si>
    <t>Kamath, Rajesh &lt;rajesh.kamath@sap.com&gt;;Vivekanandan, Pooja &lt;pooja.vivekanandan@sap.com&gt;; Skordilis, Ilias &lt;ilias.skordilis@sap.com&gt;; Tolmachova, Irina &lt;irina.tolmachova@sap.com&gt;; Biegler, Hans-Juergen &lt;hans-juergen.biegler@sap.com&gt;</t>
  </si>
  <si>
    <t>ME &amp; PM 3.0 SP03 FP2</t>
  </si>
  <si>
    <t>Complete on 9/20</t>
  </si>
  <si>
    <t>BWMT 1.15</t>
  </si>
  <si>
    <t>Jozsa, Tamas &lt;ta.jozsa@sap.com&gt;;Johansson, Leif &lt;leif.johansson@sap.com&gt;;Hereb, Csaba &lt;csaba.hereb@sap.com&gt;; Szaniszlo, Krisztian Balazs &lt;krisztian.balazs.szaniszlo@sap.com&gt;; Mate, Gabor Lajos &lt;gabor.lajos.mate@sap.com&gt;</t>
  </si>
  <si>
    <t>Content2Go 1609</t>
  </si>
  <si>
    <t>Arredondo, Dinora &lt;dinora.arredondo@sap.com&gt;;Johansson, Leif &lt;leif.johansson@sap.com&gt;</t>
  </si>
  <si>
    <t>SAP Fiori Client 1.8</t>
  </si>
  <si>
    <t>Frank, Robert &lt;robert.frank@sap.com&gt;</t>
  </si>
  <si>
    <t>SAP Single Sign-On 3.0 SP01</t>
  </si>
  <si>
    <t>Rubinstein, Haya &lt;haya.rubinstein@sap.com&gt;; Dvir, Liran &lt;liran.dvir@sap.com&gt;;Kalaf, Meital &lt;meital.kalaf@sap.com&gt;</t>
  </si>
  <si>
    <t>NW MDM 7.1 SP17</t>
  </si>
  <si>
    <t>Desktop Connection enterprise edition 1.0 SP03</t>
  </si>
  <si>
    <t>Chernega, Konstantin &lt;konstantin.chernega@sap.com&gt;; Stolyarchuk, Gleb &lt;gleb.stolyarchuk@sap.com&gt;</t>
  </si>
  <si>
    <t>Hybris Utilities Accelerator 1.0</t>
  </si>
  <si>
    <t>Petkov, Iavor &lt;iavor.petkov@sap.com&gt;; Heuss, Patrick &lt;patrick.heuss@sap.com&gt;; Pothu, Laxmikanth &lt;laxmikanth.pothu@sap.com&gt;</t>
  </si>
  <si>
    <t>SAP NetWeaver 7.50 SP6 Java</t>
  </si>
  <si>
    <t>Hissler, Christian &lt;christian.hissler@sap.com&gt;;Chennuri, Krishna &lt;krishna.chennuri@sap.com&gt;; Herrmann, Kersten &lt;kersten.herrmann@sap.com&gt;; Bridgman, Louis &lt;louis.bridgman@sap.com&gt;; Funck, Claudia &lt;claudia.funck@sap.com&gt;</t>
  </si>
  <si>
    <t>CARAB 2.0 Q4/16</t>
  </si>
  <si>
    <t>christine.hoerner@sap.com, rick.weigel@sap.com</t>
  </si>
  <si>
    <t xml:space="preserve">ByD1611 Time Recording &amp; Project To_Go Apps On-Device Portion </t>
  </si>
  <si>
    <t>3D VE, third party plugins 2.0 SP02</t>
  </si>
  <si>
    <t>ACS1.2 for SAP S/4HANA SP00</t>
  </si>
  <si>
    <t>Hybris CRM Integration 1611</t>
  </si>
  <si>
    <t>Molnar, Tamas &lt;tamas.molnar@sap.com&gt;;Banlaki, Tibor &lt;tibor.banlaki@sap.com&gt;; Varday, Andras &lt;a.varday@sap.com&gt;</t>
  </si>
  <si>
    <t>SAP Mobile Project Cockpit 1.0.0</t>
  </si>
  <si>
    <t>[aka Project Assistant For Managers]</t>
  </si>
  <si>
    <t>Mueller, Christian Mathias &lt;christ.mueller@sap.com&gt;; Held, Dominik &lt;dominik.held@sap.com&gt;; Lorenz, Christian &lt;ch.lorenz@sap.com&gt;</t>
  </si>
  <si>
    <t>SPD - Simple Product Deployment 1.0</t>
  </si>
  <si>
    <t>Maggie Chan Jones</t>
  </si>
  <si>
    <t>Office of CEO - Marketing</t>
  </si>
  <si>
    <t>Jakobi, Stefan &lt;stefan.jakobi@sap.com&gt;</t>
  </si>
  <si>
    <t>WTA 2016</t>
  </si>
  <si>
    <t>Zimmermann, Steffen &lt;s.zimmermann@sap.com&gt;; Gustafsson, Stefan &lt;stefan.gustafsson@sap.com&gt;</t>
  </si>
  <si>
    <t>BWMT 1.16</t>
  </si>
  <si>
    <t>pulled by Komal on 14-12-2016</t>
  </si>
  <si>
    <t>ETD 1.0 SP05 On-Premise</t>
  </si>
  <si>
    <t>Jadhav, Shailesh &lt;shailesh.jadhav@sap.com&gt;</t>
  </si>
  <si>
    <t>SAP Omnichannel Banking 8.3 SP02</t>
  </si>
  <si>
    <t>Collo, Wyler &lt;wyler.collo@sap.com&gt;;Cushion, Grant &lt;grant.cushion@sap.com&gt;</t>
  </si>
  <si>
    <t>SySAM 2.4</t>
  </si>
  <si>
    <t>Wald, Anton &lt;anton.wald@sap.com&gt;; Brandt, Corinna &lt;corinna.brandt@sap.com&gt;; Schwarz, Thomas &lt;thomas.schwarz@sap.com&gt;; Hoeft, Manuel &lt;manuel.hoeft@sap.com&gt;</t>
  </si>
  <si>
    <t>Banking Services 9.0 FeaturePack 04</t>
  </si>
  <si>
    <t>pulled by Chetan on 7-12-2016</t>
  </si>
  <si>
    <t>Li, Kevin &lt;kevin.li06@sap.com&gt;</t>
  </si>
  <si>
    <t>SAP Innovation Management 2 SP01</t>
  </si>
  <si>
    <t>Xin, Molly &lt;molly.xin@sap.com&gt;</t>
  </si>
  <si>
    <t>Commerce China Localization 2.1</t>
  </si>
  <si>
    <t>Wang, Liang &lt;lia.wang@sap.com&gt;</t>
  </si>
  <si>
    <t>Transportation Resource Planning 2.0</t>
  </si>
  <si>
    <t>Tiwari, Vipul &lt;vipul.tiwari@sap.com&gt;; Datta, Dipayan &lt;dipayan.datta@sap.com&gt;; Arora, Ravi &lt;ravi.arora@sap.com&gt;; Khanna, Aman &lt;aman.khanna01@sap.com&gt;; ., Jaivardhan &lt;jaivardhan@sap.com&gt;; Tadse, Sachin Muralidhar &lt;sachin.muralidhar.tadse@sap.com&gt;; Kalavacharla, Srikrishna Charan &lt;srikrishna.charan.kalavacharla@sap.com&gt;; Bhalla, Saurabh &lt;saurabh.bhalla@sap.com&gt;</t>
  </si>
  <si>
    <t>Trade Management Add-On 1.0</t>
  </si>
  <si>
    <t>Borisov, Hristo &lt;hristo.borisov@sap.com&gt;; Pavlov, Plamen &lt;plamen.pavlov@sap.com&gt;; Niederhoff, Monika &lt;monika.niederhoff@sap.com&gt;</t>
  </si>
  <si>
    <t>Identity Management 8.0 SP04</t>
  </si>
  <si>
    <t>Cloud for Customer 1611(Delivery) Extended Edition for Android</t>
  </si>
  <si>
    <t>Mina will change it to the concerned location as per the mail</t>
  </si>
  <si>
    <t>DevX - SAP Web IDE &amp; DI On Prem Shipment SCN-T11b</t>
  </si>
  <si>
    <t>Kumar, Kulvendra &lt;kulvendra.kumar@sap.com&gt;;Singh, Mansi &lt;mansi.singh@sap.com&gt;</t>
  </si>
  <si>
    <t>UIM - UI5</t>
  </si>
  <si>
    <t>FS-PQM 3.0 FP3/FS-IPW 1.0 FP3</t>
  </si>
  <si>
    <t>Special request to Adarsh by Gunter on 1-Dec-2016</t>
  </si>
  <si>
    <t>SAP ITOA 2.2</t>
  </si>
  <si>
    <t>Schindewolf, Dirk &lt;dirk.schindewolf@sap.com&gt;; Nocon, Oliver &lt;oliver.nocon@sap.com&gt;; Roesler, Eve &lt;eve.roesler@sap.com&gt;; Rogge, Martin &lt;martin.rogge@sap.com&gt;; Lutz, Michael &lt;michael.lutz@sap.com&gt;</t>
  </si>
  <si>
    <t>SAP Sports One 1.0 - 1610.1</t>
  </si>
  <si>
    <t>pulled by Amrutha on 15-12-2016</t>
  </si>
  <si>
    <t>DevX - SAP Web IDE &amp; DI On Prem Shipment 2.0-SPS00</t>
  </si>
  <si>
    <t>DevX - SAP Web IDE &amp; DI On Prem Shipment SCN-T7b</t>
  </si>
  <si>
    <t>DevX - SAP Web IDE &amp; DI On Prem Shipment SPS12S</t>
  </si>
  <si>
    <t>DevX - SAP Web IDE &amp; DI Prem Shipment SP12</t>
  </si>
  <si>
    <t>IBP 6.1</t>
  </si>
  <si>
    <t>Jonathan Becher</t>
  </si>
  <si>
    <t>Digital Business Services - SAP Mobile Services</t>
  </si>
  <si>
    <t>Moreira, Elias Junior (external - Project) &lt;elias.junior.moreira@sap.com&gt;; Meraz Avila, Alejandra (external - Project) &lt;alejandra.meraz.avila@sap.com&gt;</t>
  </si>
  <si>
    <t>SAP Digital Consumer Insight 1.0</t>
  </si>
  <si>
    <t>No response from the teams and the rtc is LONG past, so we're going to skip this scan</t>
  </si>
  <si>
    <t>Gulen, Zeynep &lt;zeynep.gulen@sap.com&gt;</t>
  </si>
  <si>
    <t>Digital Education Platform 1.0</t>
  </si>
  <si>
    <t>B, Latha &lt;latha.b@sap.com&gt;;PAI, ARUNA BRAHMAVAR &lt;aruna.brahmavar.pai@sap.com&gt;</t>
  </si>
  <si>
    <t>Hybris Customer Journey Builder 1608</t>
  </si>
  <si>
    <t>Juric, Dalibor &lt;d.juric@sap.com&gt;;Fuerst, Karl &lt;karl.fuerst@sap.com&gt;; Rovcanin, Muamer &lt;muamer.rovcanin@sap.com&gt;</t>
  </si>
  <si>
    <t>Text Analytics YaaS Service</t>
  </si>
  <si>
    <t>Hegde, Pavan &lt;pa.hegde@sap.com&gt;</t>
  </si>
  <si>
    <t>Asset Intelligence Network 1.0</t>
  </si>
  <si>
    <t>in watch list</t>
  </si>
  <si>
    <t>Chandran, Lakshmy &lt;lakshmy.chandran@sap.com&gt;</t>
  </si>
  <si>
    <t>HANA Vora gallery 1.0</t>
  </si>
  <si>
    <t>Done in 9/13</t>
  </si>
  <si>
    <t>Volker Kirchgeorg</t>
  </si>
  <si>
    <t>P&amp;I Strategy, Operations &amp; Development Services</t>
  </si>
  <si>
    <t>Björn Wagner (bjoern.wagner@d-labs.com); Bao, Shengyu &lt;shengyu.bao@sap.com&gt;</t>
  </si>
  <si>
    <t>KM Consumption Platform Q2 2015</t>
  </si>
  <si>
    <t>K, Ramya &lt;ramya.k@sap.com&gt;</t>
  </si>
  <si>
    <t>Sap Localization hub, Tax Service 1606</t>
  </si>
  <si>
    <t>Eschwig-Hajts, Attila &lt;attila.eschwig-hajts@sap.com&gt;; Palotai, Norbert &lt;n.palotai@sap.com&gt;</t>
  </si>
  <si>
    <t>SAP HANA Live Q1/2016</t>
  </si>
  <si>
    <t>Anantha, Gokul &lt;gokul.anantha@sap.com&gt;; Kwan, Stephen &lt;stephen.kwan@sap.com&gt;; Krysinski, Joseph &lt;joseph.krysinski@sap.com&gt;; Poduvath, Shanavas &lt;shanavas.poduvath@sap.com&gt;</t>
  </si>
  <si>
    <t>CAAS Rel 2</t>
  </si>
  <si>
    <t>Closed as per Prachit's mail</t>
  </si>
  <si>
    <t>Sap Localization hub, Tax Service 1601</t>
  </si>
  <si>
    <t>Armbruster, Gert &lt;gert.armbruster@sap.com&gt;; Schoknecht, Andreas &lt;andreas.schoknecht@sap.com&gt;; Bick, Katherina &lt;katherina.bick@sap.com&gt;</t>
  </si>
  <si>
    <t>S/4HANA Cloud Edition 1605 (Q2/2016)</t>
  </si>
  <si>
    <t xml:space="preserve">Narasimhan Balasubramanian </t>
  </si>
  <si>
    <t>SAP Business ByDesign 1602</t>
  </si>
  <si>
    <t>K, Srinath &lt;srinath.k@sap.com&gt;; Ramakrishnan, Raghuraman &lt;raghuraman.ramakrishnan@sap.com&gt;</t>
  </si>
  <si>
    <t>SAP Analytics Extensions Marketplace</t>
  </si>
  <si>
    <t>Li, Winston &lt;winston.li@sap.com&gt;; Nguyen, David &lt;david.nguyen01@sap.com&gt;</t>
  </si>
  <si>
    <t>Ariba CSC Forecast 2.0</t>
  </si>
  <si>
    <t>GWaaS 1.1</t>
  </si>
  <si>
    <t>GWaaS 1.2</t>
  </si>
  <si>
    <t>GWaaS_1.3 supercedes 1.2; Scan of 1.2 stopped on 13-May-2016</t>
  </si>
  <si>
    <t>Cheikhrouhou, Fahmi &lt;fahmi.cheikhrouhou@sap.com&gt;; Kanthak, Thomas &lt;thomas.kanthak@sap.com&gt;; Fasse, Axel &lt;axel.fasse@sap.com&gt;</t>
  </si>
  <si>
    <t>SAP Health Link Backend</t>
  </si>
  <si>
    <t>Carrier, Thorsten &lt;thorsten.carrier@sap.com&gt;; Mori, Nobuyoshi &lt;nobuyoshi.mori@sap.com&gt;</t>
  </si>
  <si>
    <t>SAP Cloud Appliance Library 3.0</t>
  </si>
  <si>
    <t>Papazyan, Mark &lt;mark.papazyan@sap.com&gt;</t>
  </si>
  <si>
    <t>X-Ray Q2 2016</t>
  </si>
  <si>
    <t>G, Vijay &lt;vijay.g@sap.com&gt;</t>
  </si>
  <si>
    <t>SLH Foundation 1.0</t>
  </si>
  <si>
    <t xml:space="preserve">Wachter, Christoph &lt;christoph.wachter@sap.com&gt;; </t>
  </si>
  <si>
    <t>Multiposting ATS</t>
  </si>
  <si>
    <t>Gateway Web Toolkit 1.0</t>
  </si>
  <si>
    <t>GWaaS 1.3</t>
  </si>
  <si>
    <t>in watch-list</t>
  </si>
  <si>
    <t>Dogra, Dhiraj &lt;dhiraj.dogra@sap.com&gt;; Neumann, Frank &lt;f.neumann@sap.com&gt;</t>
  </si>
  <si>
    <t>CSC (Collaborative Supply Chain) 4.0</t>
  </si>
  <si>
    <t>Bui, Cat &lt;cat.bui@sap.com&gt;; Dogra, Dhiraj &lt;dhiraj.dogra@sap.com&gt;; Bui, Cat &lt;cat.bui@sap.com&gt;; Dogra, Dhiraj &lt;dhiraj.dogra@sap.com&gt;</t>
  </si>
  <si>
    <t>Ariba NW 2.0 2016.06</t>
  </si>
  <si>
    <t>Tong, Arnold &lt;arnold.tong@sap.com&gt;; Wang, Linda &lt;linda.wang04@sap.com&gt;</t>
  </si>
  <si>
    <t>Hybris Service Engagement Center 1608</t>
  </si>
  <si>
    <t>H Ramachandra, Rashmi &lt;rashmi.h.ramachandra@sap.com&gt;</t>
  </si>
  <si>
    <t>API Management oD 2016.Takt01</t>
  </si>
  <si>
    <t>S/4HANA Cloud Edition 1608 (Q3/2016)</t>
  </si>
  <si>
    <t xml:space="preserve">Groch, Andreas &lt;andreas.groch@sap.com&gt;; Schefold, Timo </t>
  </si>
  <si>
    <t>SAP Event Ticketing 1607</t>
  </si>
  <si>
    <t>AS ABAP 7.65 for Cloud (indir)</t>
  </si>
  <si>
    <t>Kunzmann, Michael &lt;michael.kunzmann@sap.com&gt;</t>
  </si>
  <si>
    <t>Waste Management Solution</t>
  </si>
  <si>
    <t>Salkala, Ville &lt;ville.salkala@sap.com&gt;;Loimuneva, Tero &lt;tero.loimuneva@sap.com&gt;</t>
  </si>
  <si>
    <t>SAP Contact Center 1608</t>
  </si>
  <si>
    <t>SAP Health Link Backend 2.0.1</t>
  </si>
  <si>
    <t>Gateway Web Toolkit 1.1</t>
  </si>
  <si>
    <t>IGW Design Time oD 1.0 SP04</t>
  </si>
  <si>
    <t>Chen, Linli &lt;linli.chen@sap.com&gt;;Lu, Min &lt;min.lu@sap.com&gt;; Saelzer, Kerstin &lt;kerstin.saelzer@sap.com&gt;; Lal, Deepti (external - Project) &lt;deepti.lal@sap.com&gt;</t>
  </si>
  <si>
    <t>SAP Translation Hub Beta7 (1608)</t>
  </si>
  <si>
    <t>Pins, Sonja &lt;sonja.pins@sap.com&gt;</t>
  </si>
  <si>
    <t>Financial Insights</t>
  </si>
  <si>
    <t>SAP Hybris Self Service 1608</t>
  </si>
  <si>
    <t>SAP Event Ticketing 1609</t>
  </si>
  <si>
    <t>Iakovleva, Elena &lt;elena.iakovleva@sap.com&gt;; Nayak, Shridhar &lt;shridhar.nayak@sap.com&gt;</t>
  </si>
  <si>
    <t>Digital Space 2016 Q4 Delivery</t>
  </si>
  <si>
    <t>Request Cancelled</t>
  </si>
  <si>
    <t>Uhl, Axel &lt;axel.uhl@sap.com&gt;</t>
  </si>
  <si>
    <t>SAP Sailing Analytics Cloud</t>
  </si>
  <si>
    <t>Verma, Amit Kumar &lt;amit.kumar.verma@sap.com&gt;; Paulsamy, Ashok Kumar &lt;ashok.paulsamy@sap.com&gt;; Sarkar, Mridul &lt;mridul.sarkar@sap.com&gt;; Jain, Sumit Kumar &lt;sumit.jain01@sap.com&gt;; S, Sudharshan &lt;sudharshan.s@sap.com&gt;</t>
  </si>
  <si>
    <t>Ariba 15s AribaNetwork</t>
  </si>
  <si>
    <t>Wilhelm, Christian &lt;christian.wilhelm@sap.com&gt;; Haller, Patrick &lt;patrick.haller@sap.com&gt;</t>
  </si>
  <si>
    <t>Cloud for Product Safety &amp; Stewardship (C4PSS)</t>
  </si>
  <si>
    <t>The team was dismissed, so project does not exist any more. Wired off.</t>
  </si>
  <si>
    <t>CSC (Collaborative Supply Chain) 3.0</t>
  </si>
  <si>
    <t>Scherschmidt, Jochen &lt;jochen.scherschmidt@sap.com&gt;; Mahr, Sebastian &lt;s.mahr@sap.com&gt;; Malten, Claus &lt;claus.malten@sap.com&gt;</t>
  </si>
  <si>
    <t>hybris Profile Beta</t>
  </si>
  <si>
    <t>IGW For HCI 1.0</t>
  </si>
  <si>
    <t>NW UI Cloud 1.0 – latest</t>
  </si>
  <si>
    <t>Rao, Ramya &lt;ramya.rao@sap.com&gt;; Takagi, Mikio &lt;mikio.takagi@sap.com&gt;; Bisht, Pankaj &lt;pankaj.bisht@sap.com&gt;</t>
  </si>
  <si>
    <t>Patient Engagement - Server 1.0</t>
  </si>
  <si>
    <t>Herzig, Philipp &lt;philipp.herzig@sap.com&gt;; Flechtmann, Fabian &lt;fabian.flechtmann@sap.com&gt;</t>
  </si>
  <si>
    <t>SAP Budget Management - First Release</t>
  </si>
  <si>
    <t>Outbound</t>
  </si>
  <si>
    <t>SAP Exchange Media 1.2</t>
  </si>
  <si>
    <t>Roesler, Eve &lt;eve.roesler@sap.com&gt;; Nocon, Oliver &lt;oliver.nocon@sap.com&gt;</t>
  </si>
  <si>
    <t>SAP Sports One 1.0 - 002</t>
  </si>
  <si>
    <t>in watch list,ID Work</t>
  </si>
  <si>
    <t>SAP Sports One 1.0 - 1608</t>
  </si>
  <si>
    <t>[in watch list,ID Work] in India-team-backlog</t>
  </si>
  <si>
    <t>Saelzer, Kerstin &lt;kerstin.saelzer@sap.com&gt;; Lal, Deepti (external - Project) &lt;deepti.lal@sap.com&gt;</t>
  </si>
  <si>
    <t>SAP Translation Hub</t>
  </si>
  <si>
    <t>Beta 4 done; Beta 5 under scan</t>
  </si>
  <si>
    <t>Ivanov, Ventsislav &lt;ventsislav.ivanov@sap.com&gt;</t>
  </si>
  <si>
    <t>VCM - SAP Cloud Appliance Library 2.0</t>
  </si>
  <si>
    <t>Scan completed, risk assessment completed, need to confirm if less risky components need to be added to code cente</t>
  </si>
  <si>
    <t>Gornicki, Lukasz &lt;lukasz.gornicki@sap.com&gt;</t>
  </si>
  <si>
    <t>P4</t>
  </si>
  <si>
    <t>apidoc-docpad-skeleton and chewie</t>
  </si>
  <si>
    <t>Lempart, Tomasz &lt;tomasz.lempart@sap.com&gt;</t>
  </si>
  <si>
    <t>Node JS project template for YaaS</t>
  </si>
  <si>
    <t>there was no code drop for this. Active scan projects are in line 131 and 132</t>
  </si>
  <si>
    <t>Theilmann, Wolfgang &lt;wolfgang.theilmann@sap.com&gt;; Altenhofen, Michael &lt;michael.altenhofen@sap.com&gt;</t>
  </si>
  <si>
    <t>Cloud Logging SDK</t>
  </si>
  <si>
    <t>Kumar S, Narendra &lt;narendra.kumar.s@sap.com&gt;</t>
  </si>
  <si>
    <t>Loyalty based Commerce Storefront Template</t>
  </si>
  <si>
    <t>Cherian, Stephen &lt;stephen.cherian@sap.com&gt;</t>
  </si>
  <si>
    <t>SHINE for XSA Project</t>
  </si>
  <si>
    <t>Neeb, Christian &lt;c.neeb@sap.com&gt;</t>
  </si>
  <si>
    <t>YaaS Node-RED</t>
  </si>
  <si>
    <t>yaas.js</t>
  </si>
  <si>
    <t>Weilbach, Jo &lt;jo.weilbach@sap.com&gt;; S, Vijayakumar &lt;vi.s@sap.com&gt;</t>
  </si>
  <si>
    <t>Delta and Skip Token support to XSOData service in context of HCPms</t>
  </si>
  <si>
    <t>Duchan, Sivan &lt;sivan.duchan@sap.com&gt;</t>
  </si>
  <si>
    <t>Hana and SAP Chef Cookbooks (2nd Set)</t>
  </si>
  <si>
    <t>Sagiv, Gitit &lt;gitit.sagiv@sap.com&gt;</t>
  </si>
  <si>
    <t>Marketing site template</t>
  </si>
  <si>
    <t>Lester, Gerald &lt;gerald.lester@sap.com&gt;</t>
  </si>
  <si>
    <t>CAMS Test Utilities</t>
  </si>
  <si>
    <t>Grande, Oliver &lt;oliver.grande@sap.com&gt;</t>
  </si>
  <si>
    <t>JPA Processor for Olingo V4</t>
  </si>
  <si>
    <t>Kulesza, Nikolai &lt;nikolai.kulesza@sap.com&gt;</t>
  </si>
  <si>
    <t>Project Portfolio Solution</t>
  </si>
  <si>
    <t>Outbound - The Requesting team declined the Outbound request proposal</t>
  </si>
  <si>
    <t>Drachtidis, Konstantinos &lt;konstantinos.drachtidis@sap.com&gt;</t>
  </si>
  <si>
    <t>User Experience design prototyping javascript tool</t>
  </si>
  <si>
    <t>Gailleur, Jean-Francois &lt;jean-francois.gailleur@sap.com&gt;</t>
  </si>
  <si>
    <t>Agora</t>
  </si>
  <si>
    <t>Justin Somaini</t>
  </si>
  <si>
    <t xml:space="preserve">SAP Global Security </t>
  </si>
  <si>
    <t>PLATE, Henrik &lt;henrik.plate@sap.com&gt;</t>
  </si>
  <si>
    <t>Vulas</t>
  </si>
  <si>
    <t>Partner Channel Management Template</t>
  </si>
  <si>
    <t>SAP Support Site Template</t>
  </si>
  <si>
    <t>Krannich, Bernd &lt;bernd.krannich@sap.com&gt;; Oehm, Holger &lt;holger.oehm@sap.com&gt;; Bensing, Jens &lt;jens.bensing@sap.com&gt;</t>
  </si>
  <si>
    <t>Marmolata FRP library</t>
  </si>
  <si>
    <t xml:space="preserve">Niangneihoi, Suantak ; Groeneveld, Jan-Gerrit </t>
  </si>
  <si>
    <t>CustomerExperienceGroup-OpenSourcePublications-SAPLumiraVizExtensions</t>
  </si>
  <si>
    <t>one ticket for all OOS Lumira Extensions requests, once a scan is done, we can move it to watch list until a new request comes in</t>
  </si>
  <si>
    <t>Vasyutynskyy, Volodymyr &lt;volodymyr.vasyutynskyy@sap.com&gt;</t>
  </si>
  <si>
    <t>Product Lifecycle Costing (FBS) 2</t>
  </si>
  <si>
    <t>Hoelters, Claudia &lt;claudia.hoelters@sap.com&gt;; Sutter, Peter &lt;peter.sutter@sap.com&gt;</t>
  </si>
  <si>
    <t>Mobile Docs 1.0 SP6 iOS Client</t>
  </si>
  <si>
    <t>GISP: assigned on 19/04/2017</t>
  </si>
  <si>
    <t>I318955</t>
  </si>
  <si>
    <t>Johansson, Leif &lt;leif.johansson@sap.com&gt;;Galambos, Balazs &lt;balazs.galambos@sap.com&gt;</t>
  </si>
  <si>
    <t>CP SDK for iOS 1_0 SP02</t>
  </si>
  <si>
    <t>sybinstasebase.160SP03</t>
  </si>
  <si>
    <t>Assigned on 28/03/2017</t>
  </si>
  <si>
    <t>Zhou, Bob &lt;bob.zhou@sap.com&gt;</t>
  </si>
  <si>
    <t>sybinstuabase.160SP03</t>
  </si>
  <si>
    <t>Closed on 11/6/2017</t>
  </si>
  <si>
    <t>Dong, Zhi-peng &lt;zhi-peng.dong@sap.com&gt;;Collo, Wyler &lt;wyler.collo@sap.com&gt;</t>
  </si>
  <si>
    <t>unixdsedit.160SP03</t>
  </si>
  <si>
    <t>Zhou, Bob &lt;bob.zhou@sap.com&gt;;Collo, Wyler &lt;wyler.collo@sap.com&gt;</t>
  </si>
  <si>
    <t>sybinstmain.160SP03</t>
  </si>
  <si>
    <t>assigned on 24/03/2017</t>
  </si>
  <si>
    <t>Gopalakrishna, Amit &lt;amit.gopalakrishna@sap.com&gt;</t>
  </si>
  <si>
    <t>IoT_AE_PrivCloudEdition_1707a</t>
  </si>
  <si>
    <t>Assigned to komal on - 11/07/2017.Biweekly Releases. Continuously scan until Oct 16.</t>
  </si>
  <si>
    <t>Cherian John, Thomas &lt;thomas.cherian.john@sap.com&gt;; Bahr, Klaus &lt;klaus.bahr@sap.com&gt;; M, Bipin &lt;bipin.m@sap.com&gt;</t>
  </si>
  <si>
    <t>SAP PdMS for Utilities, on-premise 2.0 FD1</t>
  </si>
  <si>
    <t>Assigned on 30/08/2017.
Permission granted from Prachit to assign as "P1,S1". EoD changed from 9/26/2017 to 8/28/2017 to force severity to S1. See email attached to ticket.</t>
  </si>
  <si>
    <t>Rieger, Arezoo &lt;arezoo.rieger@sap.com&gt;; Armbruster, Thomas &lt;thomas.armbruster@sap.com&gt;; Schmitt, Matthias &lt;ma.schmitt@sap.com&gt;; Damaschke, Frank &lt;frank.damaschke@sap.com&gt;</t>
  </si>
  <si>
    <t>MDG 9.1 SP1 on EHP8 SP7</t>
  </si>
  <si>
    <t>GISP: assigned on 17/07/2017</t>
  </si>
  <si>
    <t xml:space="preserve">Cheng Wang; Qiuqiong Shen </t>
  </si>
  <si>
    <t>SAP Anywhere 2.0</t>
  </si>
  <si>
    <t>Ananda Kumar Gajula</t>
  </si>
  <si>
    <t>Cloud for Customer 1602(Delivery)</t>
  </si>
  <si>
    <t>iOS SAP Retail Execution 3.4.5</t>
  </si>
  <si>
    <t>GISP: assigned on 31/05/2016; reassigned to Amrutha on 10th Oct</t>
  </si>
  <si>
    <t xml:space="preserve">Document Center T5-2016 iOS Client </t>
  </si>
  <si>
    <t>SAP EAM and service mobile app SDK 2.1</t>
  </si>
  <si>
    <t>Incremental scan</t>
  </si>
  <si>
    <t>Nichols, Steve &lt;steve.nichols@sap.com&gt;; Carter, Cliff &lt;cliff.carter@sap.com&gt;; Branker, India &lt;india.branker@sap.com&gt;</t>
  </si>
  <si>
    <t>SAP Inventory Manager 4.3. SP01</t>
  </si>
  <si>
    <t>SAP Data Services 4.2 SP08</t>
  </si>
  <si>
    <t>Information Steward 4.2 SP08</t>
  </si>
  <si>
    <t>I321905</t>
  </si>
  <si>
    <t>Johansson, Leif &lt;leif.johansson@sap.com&gt;;Xie, Yun &lt;yun.xie@sap.com&gt;; Arredondo, Dinora &lt;dinora.arredondo@sap.com&gt;; Sethi, Raman &lt;ra.sethi@sap.com&gt;</t>
  </si>
  <si>
    <t>SAP Mobile Platform SDK 3.0 SP14</t>
  </si>
  <si>
    <t>Ginty, Paul &lt;paul.ginty@sap.com&gt;; JANOT, Nicolas &lt;nicolas.janot@sap.com&gt;; LAMY, Bertrand &lt;bertrand.lamy@sap.com&gt;; GAITINHA, Christophe &lt;christophe.gaitinha@sap.com&gt;</t>
  </si>
  <si>
    <t>Predictive Analytics 3.1</t>
  </si>
  <si>
    <t>Arredondo, Dinora &lt;dinora.arredondo@sap.com&gt;;Swift, Ashley &lt;ashley.swift@sap.com&gt;; Johansson, Leif &lt;leif.johansson@sap.com&gt;; Balakrishnan, Harikrishnan &lt;harikrishnan.balakrishnan@sap.com&gt;</t>
  </si>
  <si>
    <t>SAP Mobile Platform 3.0 SP13</t>
  </si>
  <si>
    <t>SAP PowerDesigner 16.6 SP02</t>
  </si>
  <si>
    <t>Xu, Simon &lt;s.xu@sap.com&gt;; Nguyen, Christine &lt;christine.nguyen@sap.com&gt;</t>
  </si>
  <si>
    <t>Multichannel for Utilities / PS 1.0 SP9</t>
  </si>
  <si>
    <t>Kumari, Kavya &lt;kavya.kumari@sap.com&gt;</t>
  </si>
  <si>
    <t>SAP Retail Execution iOS 3.4.3</t>
  </si>
  <si>
    <t>SAP Hybris Commerce, Travel ACC 2.0</t>
  </si>
  <si>
    <t>Sagal, Monty &lt;monty.sagal@sap.com&gt;</t>
  </si>
  <si>
    <t>OEM PARCS 1.1 Feature Delivery</t>
  </si>
  <si>
    <t>Higgins, Terrence &lt;terrence.higgins@sap.com&gt;</t>
  </si>
  <si>
    <t>SAP Hybris Commerce 6.3</t>
  </si>
  <si>
    <t>I821012</t>
  </si>
  <si>
    <t>Steinmetz, Michael &lt;michael.steinmetz@sap.com&gt;; Gorges, Timo &lt;timo.gorges@sap.com&gt;</t>
  </si>
  <si>
    <t>hybris Billing Commerce Integration 2.1</t>
  </si>
  <si>
    <t>SAP Document Center iOS App T12-2016</t>
  </si>
  <si>
    <t>SAP Document Center WinNatApp T12-2016</t>
  </si>
  <si>
    <t>SAP Document Center Desktop App T12-2016</t>
  </si>
  <si>
    <t>SAP Document Center Android App T12-2016</t>
  </si>
  <si>
    <t>Wieser, Markus &lt;markus.wieser@sap.com&gt;; Swic, Marta &lt;marta.swic@sap.com&gt;; Balasubramanian, Narasimhan &lt;narasimhan.balasubramanian@sap.com&gt;</t>
  </si>
  <si>
    <t>Cloud for Customer 1702</t>
  </si>
  <si>
    <t>Commerce China Localization 2.2</t>
  </si>
  <si>
    <t>SAP Document Center Android App T13-2016</t>
  </si>
  <si>
    <t>Assigned on 1/02/2017</t>
  </si>
  <si>
    <t>SAP Document Center Desktop App T13-2016</t>
  </si>
  <si>
    <t>Jeffs, Jack &lt;jack.jeffs@sap.com&gt;; McFadden, Mike &lt;mike.mcfadden@sap.com&gt;</t>
  </si>
  <si>
    <t>ASE 16.0 Corona SP02 PL05</t>
  </si>
  <si>
    <t>Li, Kevin &lt;ke.li@sap.com&gt;; Yin, Luna &lt;luna.yin@sap.com&gt;; Li, Patrick &lt;patrick.li@sap.com&gt;; Chen, Tao &lt;tao02.chen@sap.com&gt;</t>
  </si>
  <si>
    <t>Intelligent Traffic Management 1.0 SP01</t>
  </si>
  <si>
    <t>GISP, Export Scan, pulled by Deb on 7-Dec-2016</t>
  </si>
  <si>
    <t>SAP Retail Execution 3.5 : iOS</t>
  </si>
  <si>
    <t>Gajula, Ananda Kumar &lt;ananda.kumar.gajula@sap.com&gt;</t>
  </si>
  <si>
    <t>Cloud for Customer 1702 (D) Extended Edition for Android</t>
  </si>
  <si>
    <t>Cloud for Customer 1702 (D) Extended Edition for iOS</t>
  </si>
  <si>
    <t>Cheng, Patrick &lt;patrick.cheng@sap.com&gt;;Muppirala, Sri Krishna Kiran &lt;sri.krishna.kiran.muppirala@sap.com&gt;</t>
  </si>
  <si>
    <t>SAP BusinessObjects Roambi X v1</t>
  </si>
  <si>
    <t>AR Warehouse Picker On Device SP06/SP07</t>
  </si>
  <si>
    <t>GISP -Assiggned on 08/feb/2017</t>
  </si>
  <si>
    <t>Kumar, Saurabh &lt;saurabh.kumar04@sap.com&gt;；Vippagunta, Anilkumar &lt;a.vippagunta@sap.com&gt;</t>
  </si>
  <si>
    <t>Hybris CRM Integration 1703</t>
  </si>
  <si>
    <t>Pulled by Amrutha on 11-Jan-2017</t>
  </si>
  <si>
    <t>Mishra, Swarna &lt;swarna.mishra@sap.com&gt;</t>
  </si>
  <si>
    <t>SAP Retail Execution 3.5.5 : Android</t>
  </si>
  <si>
    <t>SAP HANA Vora 1.4</t>
  </si>
  <si>
    <t>SAP Document Center Desktop App T01-2017</t>
  </si>
  <si>
    <t>Assiggned on 08/feb/2017</t>
  </si>
  <si>
    <t>SAP Document Center iOS App T01-2017</t>
  </si>
  <si>
    <t>O'Connell, Dan &lt;dan.o-connell@sap.com&gt;;Cucci, Sal &lt;sal.cucci@sap.com&gt;; Weiss, Burkhard &lt;burkhard.weiss@sap.com&gt;</t>
  </si>
  <si>
    <t>Dynamic Edge Processing 2017 Q1 FP2</t>
  </si>
  <si>
    <t>Assigned to Chetan on 01-Mar-2017</t>
  </si>
  <si>
    <t>Comes, Jochen &lt;jochen.comes@sap.com&gt;；Schindler, Olaf &lt;olaf.schindler@sap.com&gt;</t>
  </si>
  <si>
    <t>Retail Ind. Pack 2.3 on hybris suite 6.3</t>
  </si>
  <si>
    <t>Export scan</t>
  </si>
  <si>
    <t>HCP SDK for iOS 1703</t>
  </si>
  <si>
    <t>CL00 - UI5 1.46 (indirect to NW 7.68)</t>
  </si>
  <si>
    <t>Sweeney, James &lt;james.sweeney@sap.com&gt;;Coonan, Mark &lt;mark.coonan@sap.com&gt;; Lambe, Lisa &lt;lisa.lambe@sap.com&gt;</t>
  </si>
  <si>
    <t>BICS 3.0 SP2</t>
  </si>
  <si>
    <t>Feller, Benedikt &lt;benedikt.feller@sap.com&gt;</t>
  </si>
  <si>
    <t>SAP HANA DataWarehousing Foundation 2.0</t>
  </si>
  <si>
    <t>Hansen, Knut &lt;knut.hansen@sap.com&gt;; Lazar, Helga &lt;helga.lazar@sap.com&gt;; Luu, Gia Duong &lt;gia.duong.luu@sap.com&gt;</t>
  </si>
  <si>
    <t>HANA 2.0 SPS01</t>
  </si>
  <si>
    <t>Assigned to Shweta on 03/02/2017</t>
  </si>
  <si>
    <t xml:space="preserve">Takagi, Mikio &lt;mikio.takagi@sap.com&gt;;Hoffmann, Peter &lt;p.hoffmann@sap.com&gt;; Lindqvist, Beate &lt;beate.lindqvist@sap.com&gt;; Langendoerfer, Uwe &lt;uwe.langendoerfer@sap.com&gt;; Greiner, Andrea ;Zoellner, Michael &lt;michael.zoellner@sap.com&gt;&lt;andrea.greiner@sap.com&gt;; Kidron, Maya &lt;maya.kidron@sap.com&gt;; Kilian, Frank &lt;frank.kilian@sap.com&gt;; Eisenberg, Ofer &lt;ofer.eisenberg@sap.com&gt;; </t>
  </si>
  <si>
    <t>Connected Health platform 1.0 FP04</t>
  </si>
  <si>
    <t>assigned on 16/03/2017</t>
  </si>
  <si>
    <t>akagi, Mikio &lt;mikio.takagi@sap.com&gt;;Hoffmann, Peter &lt;p.hoffmann@sap.com&gt;; Lindqvist, Beate &lt;beate.lindqvist@sap.com&gt;; Langendoerfer, Uwe &lt;uwe.langendoerfer@sap.com&gt;; Greiner, Andrea &lt;andrea.greiner@sap.com&gt;; Kidron, Maya &lt;maya.kidron@sap.com&gt;; Kilian, Frank &lt;frank.kilian@sap.com&gt;; Eisenberg, Ofer &lt;ofer.eisenberg@sap.com&gt;</t>
  </si>
  <si>
    <t>Medical Research Insights 2.0 FP04</t>
  </si>
  <si>
    <t>Thayer, Kent &lt;kent.thayer@sap.com&gt;; Aquila, Alex &lt;alex.aquila@sap.com&gt;</t>
  </si>
  <si>
    <t>SAP HANA dynamic tiering 2.0 SPS01/Sybase IQ 16.1 SPS01</t>
  </si>
  <si>
    <t>SAP Hana Smart Data Streaming 2.0 SP01</t>
  </si>
  <si>
    <t>SAP Document Center iOS App T02-2017</t>
  </si>
  <si>
    <t>Assigned to Amrutha on 27-Feb</t>
  </si>
  <si>
    <t>SAP Document Center Desktop App T02-2017</t>
  </si>
  <si>
    <t>SAP BOBJ LumiraServer for BIPlatform 2.0</t>
  </si>
  <si>
    <t>SAP BusinessObjects Lumira, Designer 2.0</t>
  </si>
  <si>
    <t>SAP BusinessObjects Lumira, Desktop 2.0</t>
  </si>
  <si>
    <t>Ho, XuanLoan &lt;xuanloan.ho@sap.com&gt;; Lew, Lisa &lt;lisa.lew@sap.com&gt;; Matade, Sachin &lt;sachin.matade@sap.com&gt;; Bills, Dan &lt;dan.bills@sap.com&gt;; Larson, Glenn &lt;glenn.larson@sap.com&gt;; Khurana, Pooja &lt;pooja.khurana@sap.com&gt;; SIMON, Eric &lt;eric.simon@sap.com&gt;; MICHONNEAU, David &lt;david.michonneau@sap.com&gt;; Singh, Avijit Kumar &lt;avijit.kumar.singh@sap.com&gt;; Bhattarai, Kshitiz &lt;kshitiz.bhattarai@sap.com&gt;; Thatavarthy, Prasanthi &lt;prasanthi.thatavarthy@sap.com&gt;; Jhaveri, Meghna &lt;meghna.jhaveri@sap.com&gt;</t>
  </si>
  <si>
    <t>SAP HANA SDI 2.0 SP01</t>
  </si>
  <si>
    <t>SAP Retail Execution 3.5.5 : iOS</t>
  </si>
  <si>
    <t>GISP: Assigned on 26/04/2017</t>
  </si>
  <si>
    <t>SAP PowerDesigner 16.6 SP03</t>
  </si>
  <si>
    <t>assigned on 13/03/2017</t>
  </si>
  <si>
    <t>SAP Mobile Platform SDK 3.0.15</t>
  </si>
  <si>
    <t>Update on 5/31: Weranga says RTC has been changed</t>
  </si>
  <si>
    <t>Kumar, Nanda &lt;nanda.kumar@sap.com&gt;; Pola, Ravi Kumar &lt;ravi.kumar.pola@sap.com&gt;</t>
  </si>
  <si>
    <t>SBOP BI PLATFORM 4.2 SP04</t>
  </si>
  <si>
    <t>Cloud for Customer 1705 - Android</t>
  </si>
  <si>
    <t>GISP : assigned on 03/05/2017</t>
  </si>
  <si>
    <t>Cloud for Customer 1705 - iOS</t>
  </si>
  <si>
    <t>assigned on 03/05/2017</t>
  </si>
  <si>
    <t>SAP Document Center iOS App T03-2017</t>
  </si>
  <si>
    <t>SAP Document Center Desktop App T03-2017</t>
  </si>
  <si>
    <t>Mishra, Swarna &lt;swarna.mishra@sap.com&gt;; Kumar, A.Anand &lt;a.anand.kumar@sap.com&gt;</t>
  </si>
  <si>
    <t>SAP Retail Execution 3.4.8</t>
  </si>
  <si>
    <t>GISP: assigned on 10/05/2017</t>
  </si>
  <si>
    <t>Luckorse, Srinivas &lt;srinivas.luckorse@sap.com&gt;; Samji, Aruna &lt;aruna.samji@sap.com&gt;; Roy, Sayantan &lt;sayantan.roy01@sap.com&gt;; Palmetshofer, Mihail &lt;mihail.palmetshofer@sap.com&gt;</t>
  </si>
  <si>
    <t>SBOP LUMIRA SERVER FOR BI PLATFORM 2.0</t>
  </si>
  <si>
    <t>Assigned  to Krishna on 10/05/2017</t>
  </si>
  <si>
    <t>SBOP LUMIRA DISCOVERY 2.0</t>
  </si>
  <si>
    <t>Assigned to Amrutha on 10/05/2017</t>
  </si>
  <si>
    <t>Palmetshofer, Mihail &lt;mihail.palmetshofer@sap.com&gt;; Hoo, Carlson &lt;carlson.hoo@sap.com&gt;; Samji, Aruna &lt;aruna.samji@sap.com&gt;; Luckorse, Srinivas &lt;srinivas.luckorse@sap.com&gt;</t>
  </si>
  <si>
    <t>SBOP LUMIRA DESIGNER 2.0</t>
  </si>
  <si>
    <t>Assigned on 05/05/2017</t>
  </si>
  <si>
    <t>SAP Data Services 4.2 SP09</t>
  </si>
  <si>
    <t>transferred to balki on 10/05/2017</t>
  </si>
  <si>
    <t>SAP Information Steward 4.2 SP09</t>
  </si>
  <si>
    <t>assigned on 19/04/2017</t>
  </si>
  <si>
    <t>SAP Data Quality Management SDK 4.2 SP09</t>
  </si>
  <si>
    <t>Gu, Calvin &lt;calvin.gu@sap.com&gt;;Li, Yue &lt;yue.li@sap.com&gt;</t>
  </si>
  <si>
    <t>SAP Business One 9.3/9.3H</t>
  </si>
  <si>
    <t>SAP Convergent Charging 5.0 - SP0</t>
  </si>
  <si>
    <t>SBOP Analysis 2.5, edition for MS Office</t>
  </si>
  <si>
    <t>Assigned to Deb on 22-02-2017</t>
  </si>
  <si>
    <t>Higgins, Terrence &lt;terrence.higgins@sap.com&gt;; Schollenberger, Petra &lt;petra.schollenberger@sap.com&gt;; Malten, Claus &lt;claus.malten@sap.com&gt;</t>
  </si>
  <si>
    <t>SAP Hybris Commerce 6.4</t>
  </si>
  <si>
    <t>Raj took from Govind</t>
  </si>
  <si>
    <t>Bedsur, Deepa Irappa &lt;deepa.irappa.bedsur@sap.com&gt;; Hoelters, Claudia &lt;claudia.hoelters@sap.com&gt;</t>
  </si>
  <si>
    <t>SAP Document Center Desktop App T04-2017</t>
  </si>
  <si>
    <t>Assigned on 26/04/2017</t>
  </si>
  <si>
    <t>SAP Document Center iOS App T04-2017</t>
  </si>
  <si>
    <t>GISP: assigned on 27/04/2017</t>
  </si>
  <si>
    <t>O'Connell, Dan &lt;dan.o-connell@sap.com&gt;;Cucci, Sal &lt;sal.cucci@sap.com&gt;</t>
  </si>
  <si>
    <t>Dynamic Edge Processing 2017 Q2</t>
  </si>
  <si>
    <t>Assigned on 5/04/2017</t>
  </si>
  <si>
    <t>Jeffs, Jack &lt;jack.jeffs@sap.com&gt;; Collo, Wyler &lt;wyler.collo@sap.com&gt;</t>
  </si>
  <si>
    <t>SAP ASE 16.0 SP03</t>
  </si>
  <si>
    <t>Loh, Tat Keong &lt;tat.keong.loh@sap.com&gt;; Collo, Wyler &lt;wyler.collo@sap.com&gt;</t>
  </si>
  <si>
    <t>OS SP03</t>
  </si>
  <si>
    <t>pulled by Amrutha on 7-12-2016</t>
  </si>
  <si>
    <t>OEM PARCS 1.2 Feature Delivery</t>
  </si>
  <si>
    <t>Update 6/28: done, but need to update wording in context file confirmation email</t>
  </si>
  <si>
    <t>Predictive Analytics Integrator 1.4</t>
  </si>
  <si>
    <t xml:space="preserve">rtc date changed from June 5, 2017 to June 16, 2017(dev team is waiting for the scan to be in progress, at which point they will rtc). P2 scan increased to P1 scan because previous program not scanned. See attachement email in tracking system. </t>
  </si>
  <si>
    <t>SP00 - UI5 1.48 (indirect to NW 7.52 &amp; NW 7.69)</t>
  </si>
  <si>
    <t>Ji, Jesson &lt;jesson.ji@sap.com&gt;;Xue, Timothy &lt;timothy.xue@sap.com&gt;; Ning, Terry &lt;terry.ning@sap.com&gt;; Huston, Chris &lt;chris.huston@sap.com&gt;; Collo, Wyler &lt;wyler.collo@sap.com&gt;; Luo, Jian &lt;jian.luo@sap.com&gt;</t>
  </si>
  <si>
    <t>SAP RMA SP306 Delivery 1.0</t>
  </si>
  <si>
    <t>SAP Replication Server 16.0 SP03</t>
  </si>
  <si>
    <t>Scan complete, need to close ticket</t>
  </si>
  <si>
    <t>SDK for SAP ASE 16.0 SP03</t>
  </si>
  <si>
    <t>Tabraham, John &lt;john.tabraham@sap.com&gt;;Collo, Wyler &lt;wyler.collo@sap.com&gt;; Jones, SteveR &lt;stev.jones@sap.com&gt;</t>
  </si>
  <si>
    <t>SAP Data Assurance 16.0</t>
  </si>
  <si>
    <t>Assigned on 5/04/2017, renamed from "SAP Replication Server 16.0 SP03"</t>
  </si>
  <si>
    <t>I318678</t>
  </si>
  <si>
    <t>Global Customer Operations - Global Database Migration</t>
  </si>
  <si>
    <t>SBOP Mobile for iOS 6.6</t>
  </si>
  <si>
    <t>Assigned on 31/01/2017; 6.7 scan run on same ticket for which RTC is Dec 2017 &amp; EoD is 17th Nov 2017</t>
  </si>
  <si>
    <t>SAP Document Center Desktop App T05-2017</t>
  </si>
  <si>
    <t>Assigned on 24/05/2017</t>
  </si>
  <si>
    <t>Xu, Bill &lt;bill.xu@sap.com&gt;; Taghavi, Mehrnoush &lt;mehrnoush.taghavi@sap.com&gt;; Pola, Ravi Kumar &lt;ravi.kumar.pola@sap.com&gt;</t>
  </si>
  <si>
    <t>SAP BusinessObjects Business Intelligence platform 4.1 SP10</t>
  </si>
  <si>
    <t>assigned on 22/05/2017</t>
  </si>
  <si>
    <t>SAP Document Center iOS App T05-2017</t>
  </si>
  <si>
    <t>GISP: Assigned on 24/05/2017</t>
  </si>
  <si>
    <t>GAITINHA, Christophe &lt;christophe.gaitinha@sap.com&gt;; Ginty, Paul &lt;paul.ginty@sap.com&gt;; JANOT, Nicolas &lt;nicolas.janot@sap.com&gt;</t>
  </si>
  <si>
    <t>Predictive Analytics 3.x</t>
  </si>
  <si>
    <t>Assigned on 1/02/2017; Handover from Chetan to Surbhi on 12th Sept
Scan for 3.3 w.e.f 14th Sept 2017 . Surbhi has infomred the development about closing the scan on 29 dec 2017.</t>
  </si>
  <si>
    <t>Cloud for Customer 1708 - Mobile</t>
  </si>
  <si>
    <t>Transferred to Brian on 05/07/2017.Assigned to komal on 28/06/2017Assign to Brian. Export Scan</t>
  </si>
  <si>
    <t>SAP HANA dynamic tiering 2.0 SPS02/Sybase IQ 16.1 SPS02</t>
  </si>
  <si>
    <t>SAP PowerDesigner 16.6 SP04/SAP EAD V1 SP2</t>
  </si>
  <si>
    <t>Luu, Gia Duong &lt;gia.duong.luu@sap.com&gt;; Hansen, Knut &lt;knut.hansen@sap.com&gt;; Lazar, Helga &lt;helga.lazar@sap.com&gt;</t>
  </si>
  <si>
    <t>SAP HANA Platform 2.0 SPS02</t>
  </si>
  <si>
    <t>SAP Hana Smart Data Streaming 2.0 SP02</t>
  </si>
  <si>
    <t>Assigned on 27/04/2017</t>
  </si>
  <si>
    <t>hybris Billing Commerce Integration 2.4</t>
  </si>
  <si>
    <t>Export Scan. Renamed from ver 2.3 (since there will be no 2.3 release).</t>
  </si>
  <si>
    <t>Sooraj, Shiney &lt;shiney.sooraj@sap.com&gt;; Hoelters, Claudia &lt;claudia.hoelters@sap.com&gt;; Rao, Nyna &lt;nyna.rao@sap.com&gt;</t>
  </si>
  <si>
    <t>SAP Document Center Android App T06-2017</t>
  </si>
  <si>
    <t>Sooraj, Shiney &lt;shiney.sooraj@sap.com&gt;; Hoelters, Claudia &lt;claudia.hoelters@sap.com&gt;</t>
  </si>
  <si>
    <t>SAP Document Center Desktop App T06-2017</t>
  </si>
  <si>
    <t>Assigned to amrutha on 28/06/2017</t>
  </si>
  <si>
    <t>Sutter, Peter &lt;peter.sutter@sap.com&gt;; Sooraj, Shiney &lt;shiney.sooraj@sap.com&gt;</t>
  </si>
  <si>
    <t>SAP Document Center iOS App T06-2017</t>
  </si>
  <si>
    <t>GISP: assigned to amrutha on 28/06/2017</t>
  </si>
  <si>
    <t>Sooraj, Shiney &lt;shiney.sooraj@sap.com&gt;; Sutter, Peter &lt;peter.sutter@sap.com&gt;</t>
  </si>
  <si>
    <t>Mobile Docs 1.0 SP6 iOS Client (1.6.8)</t>
  </si>
  <si>
    <t>GISP:assigned on 17/07/2017</t>
  </si>
  <si>
    <t>SAP Hybris Commerce, Travel ACC 3.0</t>
  </si>
  <si>
    <t>GISP: assigned on 07-06-2017</t>
  </si>
  <si>
    <t>Jhaveri, Meghna &lt;meghna.jhaveri@sap.com&gt;; Matade, Sachin &lt;sachin.matade@sap.com&gt;; Bills, Dan &lt;dan.bills@sap.com&gt;; Larson, Glenn &lt;glenn.larson@sap.com&gt;; Khurana, Pooja &lt;pooja.khurana@sap.com&gt;; SIMON, Eric &lt;eric.simon@sap.com&gt;; MICHONNEAU, David &lt;david.michonneau@sap.com&gt;; Ho, XuanLoan &lt;xuanloan.ho@sap.com&gt;; Singh, Avijit Kumar &lt;avijit.kumar.singh@sap.com&gt;; Bhattarai, Kshitiz &lt;kshitiz.bhattarai@sap.com&gt;; Thatavarthy, Prasanthi &lt;prasanthi.thatavarthy@sap.com&gt;</t>
  </si>
  <si>
    <t>SAP HANA SDI 2.0 SP02</t>
  </si>
  <si>
    <t>Assigned to komal on 6/6/2017 : dev start date not provided</t>
  </si>
  <si>
    <t>OEM PARCS 1.3 Feature Delivery</t>
  </si>
  <si>
    <t>Assigned to komal on 18/07/2017</t>
  </si>
  <si>
    <t>SAP 3D VE Generator 9.0 - OEM FP03</t>
  </si>
  <si>
    <t>Assigned to Amrutha on 07-06-2017</t>
  </si>
  <si>
    <t>SAP Hybris Commerce 6.5</t>
  </si>
  <si>
    <t>iOS SAP Retail Execution 3.5.6</t>
  </si>
  <si>
    <t>assigned on 30/08/2017. GISP. RTC will happen once scan is completed. Analyst to confirm the scan completion date for dev to plan the source code shipment date.</t>
  </si>
  <si>
    <t>SAP KERNEL 7.53 64-BIT UNICODE</t>
  </si>
  <si>
    <t>Assigned on 7-06-2017</t>
  </si>
  <si>
    <t>Dynamic Edge Processing 2017 Q3</t>
  </si>
  <si>
    <t>Assigned on 11/07/2017</t>
  </si>
  <si>
    <t>Roambi GDPR compliance release</t>
  </si>
  <si>
    <t>Assigned on 23/06/2017</t>
  </si>
  <si>
    <t>CP SDK for iOS 2_0</t>
  </si>
  <si>
    <t>Assigned on 10/08/2017</t>
  </si>
  <si>
    <t>SAP HANA DataWarehousing Foundation 2.0 SP02</t>
  </si>
  <si>
    <t>Assigned on 25/07/2017</t>
  </si>
  <si>
    <t>OEM PARCS 1.4 Feature Delivery</t>
  </si>
  <si>
    <t>Assigned to Komal on 8th Sept</t>
  </si>
  <si>
    <t>Cloud for Customer 1711 - Mobile</t>
  </si>
  <si>
    <t>Incremental keeps turn on. Export scan</t>
  </si>
  <si>
    <t>SEAM Client 2.0</t>
  </si>
  <si>
    <t>Assigned to Assmitra on 6th Sept</t>
  </si>
  <si>
    <t>Commerce China Localization 2.4</t>
  </si>
  <si>
    <t>Assigned to Komal on 27th Sept</t>
  </si>
  <si>
    <t>SAP PowerDesigner 16.6 SP05/SAP EAD V1 SP3</t>
  </si>
  <si>
    <t>assigned on 31/07/2017</t>
  </si>
  <si>
    <t>Assigned to Komal on 23rd Oct</t>
  </si>
  <si>
    <t>SAP Convergent Charging 5.0 - SP1</t>
  </si>
  <si>
    <t>BICS 3.11 SP0</t>
  </si>
  <si>
    <t>Assigned to Komal on 22/09/2017</t>
  </si>
  <si>
    <t>SAP AR WH Picker On Device SP07</t>
  </si>
  <si>
    <t>GISP; Assigned to Surbhi on 26th Oct</t>
  </si>
  <si>
    <t>Storch, Janko &lt;janko.storch@sap.com&gt;; Organista, Maythe &lt;m.organista01@sap.com&gt;; Luehe, Christian &lt;christian.luehe@sap.com&gt;</t>
  </si>
  <si>
    <t>FRUN 1.0 FP02</t>
  </si>
  <si>
    <t>assigned on 31/08/2017 .
Permission granted by Prachit to upgrade form P2 to P1, see email in ticket</t>
  </si>
  <si>
    <t>Pola, Ravi Kumar &lt;ravi.kumar.pola@sap.com&gt;; Kumar, Nanda &lt;nanda.kumar@sap.com&gt;; Venkiteswaran, Balkrishnan &lt;balkrishnan.venkiteswaran@sap.com&gt;;</t>
  </si>
  <si>
    <t>SBOP BI PLATFORM 4.2 SP05</t>
  </si>
  <si>
    <t>assigned to Balki on 07-6-2017</t>
  </si>
  <si>
    <t>iOS SAP Retail Execution 3.5.8</t>
  </si>
  <si>
    <t>GISP. Planned Source Code shipment date: 11/24/17; Assigned to Assmitra on 15th Nov</t>
  </si>
  <si>
    <t>Zoellner, Michael &lt;michael.zoellner@sap.com&gt;; Hoffmann, Peter &lt;p.hoffmann@sap.com&gt;; Zoellner, Michael &lt;michael.zoellner@sap.com&gt;; Takagi, Mikio &lt;mikio.takagi@sap.com&gt;; Lindqvist, Beate &lt;beate.lindqvist@sap.com&gt;; Langendoerfer, Uwe &lt;uwe.langendoerfer@sap.com&gt;; Greiner, Andrea &lt;andrea.greiner@sap.com&gt;; Kidron, Maya &lt;maya.kidron@sap.com&gt;; Kilian, Frank &lt;frank.kilian@sap.com&gt;; Eisenberg, Ofer &lt;ofer.eisenberg@sap.com&gt;; Sianturi, Ratika Juliana &lt;ratika.juliana.sianturi@sap.com&gt;</t>
  </si>
  <si>
    <t>Connected Health platform 1.0 FP05</t>
  </si>
  <si>
    <t>assigned on 28/07</t>
  </si>
  <si>
    <t>Medical Research Insights 2.0 FP05</t>
  </si>
  <si>
    <t>SBOP Analysis 2.6, edition for MS Office</t>
  </si>
  <si>
    <t>Assigned to Surbhi on 15th Sept
Reassigned to Chetan on 21/09/2017</t>
  </si>
  <si>
    <t>SAP Work Manager 6.5</t>
  </si>
  <si>
    <t>Vora 2.1</t>
  </si>
  <si>
    <t>Assigned to Surbhi on 25th Oct</t>
  </si>
  <si>
    <t>Kaperi, Johanna &lt;johanna.kaperi@sap.com&gt;</t>
  </si>
  <si>
    <t>SAP Contact Center 7.0 FP12 On-Premise</t>
  </si>
  <si>
    <t>priority upgraded from p2 to p1 as previous version was rtc passed; assigned to Surbhi on 5th Dec</t>
  </si>
  <si>
    <t>Luckorse, Srinivas &lt;srinivas.luckorse@sap.com&gt;; Samji, Aruna &lt;aruna.samji@sap.com&gt;; Palmetshofer, Mihail &lt;mihail.palmetshofer@sap.com&gt;; Bijjula, Raghavendra Reddy &lt;raghavendra.bijjula@sap.com&gt;; Roy, Sayantan &lt;sayantan.roy01@sap.com&gt;</t>
  </si>
  <si>
    <t>SAP LUMIRA SERVER 2.1</t>
  </si>
  <si>
    <t>Assigned to Krishnamoorthy on 9th Oct</t>
  </si>
  <si>
    <t>SBOP LUMIRA DISCOVERY 2.1</t>
  </si>
  <si>
    <t>assign to amrutha; Assigned on 9th Oct</t>
  </si>
  <si>
    <t>SAP LUMIRA DESIGNER 2.1</t>
  </si>
  <si>
    <t>assign to amrutha; Assigned on 27th Sept</t>
  </si>
  <si>
    <t>SAP 3D VE Generator 9.0 - OEM FP04</t>
  </si>
  <si>
    <t>assign to amrutha; Assigned on 11th Oct</t>
  </si>
  <si>
    <t>SAP Information Steward 4.2 SP10</t>
  </si>
  <si>
    <t>SAP Data Hub 1.0 SPS02</t>
  </si>
  <si>
    <t>Assigned to Surbhi on 6th Dec</t>
  </si>
  <si>
    <t>SAP Data Quality Management SDK 4.2 SP10</t>
  </si>
  <si>
    <t>Assigned to Surbhi on 15th Nov</t>
  </si>
  <si>
    <t>Zhu, Jin You &lt;jin.you.zhu@sap.com&gt;; Kannusami, Krishnasamy &lt;krishnasamy.kannusami@sap.com&gt;;Bhatnagar, Sangeeta &lt;sangeeta.bhatnagar@sap.com&gt;</t>
  </si>
  <si>
    <t>EventApp</t>
  </si>
  <si>
    <t>Choubay, Bns Kishan &lt;bns.kishan.choubay@sap.com&gt;; Kumar, Nanda &lt;nanda.kumar@sap.com&gt;</t>
  </si>
  <si>
    <t>SAP BI Data Access Pack 1.0</t>
  </si>
  <si>
    <t>Ryan, Finbarr &lt;finbarr.ryan@sap.com&gt;; Dokania, Priyanka &lt;priyanka.dokania01@sap.com&gt;; Teren, Natan &lt;natan.teren@sap.com&gt;</t>
  </si>
  <si>
    <t>SAP Budgeting and Planning 1.0 SP02</t>
  </si>
  <si>
    <t>Pulled by Chetan on 5-Jan-2016</t>
  </si>
  <si>
    <t>MTA Builder Tool</t>
  </si>
  <si>
    <t>(SCN) VE Mob Apps SDK 3.0</t>
  </si>
  <si>
    <t>GISP; pulled by Amrutha on 5-Jan-2016</t>
  </si>
  <si>
    <t xml:space="preserve">SAP 3D Visual Enterpr. Ext apps SDK 3.0 </t>
  </si>
  <si>
    <t>pulled by Amrutha on 5-Jan-2016</t>
  </si>
  <si>
    <t>Hashimoto, Etsuko &lt;etsuko.hashimoto@sap.com&gt;; Neumann, Frank &lt;f.neumann@sap.com&gt;; Singh, Sonal &lt;son.singh@sap.com&gt;</t>
  </si>
  <si>
    <t>Ariba Network Supply Chain Mobile 1.0 - iOS</t>
  </si>
  <si>
    <t>Ruediger Schubar</t>
  </si>
  <si>
    <t>Digital Business Services -Centers of Experience</t>
  </si>
  <si>
    <t>Slutsky, Zachary &lt;zachary.slutsky@sap.com&gt;</t>
  </si>
  <si>
    <t>SAP Download Manager</t>
  </si>
  <si>
    <t>Pulled by Komal on 11-Jan-2017</t>
  </si>
  <si>
    <t>Velkov, Velislav &lt;velislav.velkov@sap.com&gt;; Kostadinov, Dimitar &lt;dimitar.kostadinov@sap.com&gt;; Dobrev, Nedyalko &lt;nedyalko.dobrev@sap.com&gt;</t>
  </si>
  <si>
    <t>SAP Portal Drive 6.0</t>
  </si>
  <si>
    <t>Vanam, Madhubala &lt;madhubala.vanam@sap.com&gt;; Patil, Vikrant &lt;vikrant.patil@sap.com&gt;; H J, Prashantha &lt;prashantha.h.j@sap.com&gt;; Routh, Manna &lt;manna.routh@sap.com&gt;</t>
  </si>
  <si>
    <t>My Inbox/Forms</t>
  </si>
  <si>
    <t>Hashimoto, Etsuko &lt;etsuko.hashimoto@sap.com&gt;；Yan, Nancy &lt;nancy.yan@sap.com&gt;</t>
  </si>
  <si>
    <t>Ariba Supplier Mobile 3.0 Android</t>
  </si>
  <si>
    <t>Waiting for communication</t>
  </si>
  <si>
    <t>Camargo, Tiago &lt;tiago.camargo@sap.com&gt;</t>
  </si>
  <si>
    <t>Tax Management Framework SP 09</t>
  </si>
  <si>
    <t>GISP, Prachit - Need to make the scan active in order to avoid escalation. Overwrote Previsouly Scanned to a "N" (original "Y") to bring it at the top of the backlog. As long as the scan is in progress, the team can RTC. (i.e. No rush to complete by RTC Date)</t>
  </si>
  <si>
    <t>Raymie Stata</t>
  </si>
  <si>
    <t>Altiscale</t>
  </si>
  <si>
    <t>Ohlgart, Alexander &lt;alexander.ohlgart@sap.com&gt;</t>
  </si>
  <si>
    <t xml:space="preserve">Altiscale ATS </t>
  </si>
  <si>
    <t>Kruempelmann, Marita &lt;marita.kruempelmann@sap.com&gt;;Speer, Ferry &lt;ferry.speer@sap.com&gt;</t>
  </si>
  <si>
    <t>SAP Fiori for iOS Mentor 1.0</t>
  </si>
  <si>
    <t>SAP Solution Manager 7.2 Fiori apps SP04</t>
  </si>
  <si>
    <t>GISP; Assigned to Amrutha on 22-02-2017</t>
  </si>
  <si>
    <t>P&amp;I Big Data Vora</t>
  </si>
  <si>
    <t>Bach, Volker &lt;volker.bach@sap.com&gt;; Westenberger, Eric &lt;eric.westenberger@sap.com&gt;; Gerstmair, Anja &lt;anja.gerstmair@sap.com&gt;</t>
  </si>
  <si>
    <t>Big Data Hub 1.0 OP</t>
  </si>
  <si>
    <t>Abakus ATS 1704</t>
  </si>
  <si>
    <t>Waiting for communication as of 5/31</t>
  </si>
  <si>
    <t>Wolf, Bernhard &lt;b.wolf@sap.com&gt;; Boerner, Dirk &lt;dirk.boerner@sap.com&gt;; Winkler, Matthias &lt;matthias.winkler@sap.com&gt;; Ameling, Michael &lt;michael.ameling@sap.com&gt;</t>
  </si>
  <si>
    <t>HCP IoT Services 4.0</t>
  </si>
  <si>
    <t>Pulled By Komal on 15-Dec-2016</t>
  </si>
  <si>
    <t>SAP AED Mobile 1.0</t>
  </si>
  <si>
    <t>Bender, Hans Siegfried &lt;ha.bender@sap.com&gt;; Kumar, Mukesh &lt;mukesh.kumar01@sap.com&gt;</t>
  </si>
  <si>
    <t>SAP Sourcing &amp; CLM 11.0</t>
  </si>
  <si>
    <t xml:space="preserve">DevTeam comments:: Seems the handover to Solution Validation will now be at the beginning of May 2017, Ramp-up will start in June and the RTC / GA will be in Dec. 2017. </t>
  </si>
  <si>
    <t>Lehmann, Dirk &lt;dirk.lehmann@sap.com&gt;</t>
  </si>
  <si>
    <t>TwoGo Mobile 4_49_0 - iOS</t>
  </si>
  <si>
    <t>GISP assign to hamad</t>
  </si>
  <si>
    <t>TwoGo Mobile 4_49_0 - Android</t>
  </si>
  <si>
    <t>SAP Asset Manager 1.0</t>
  </si>
  <si>
    <t>VANBORRE, Frederic &lt;frederic.vanborre@sap.com&gt;</t>
  </si>
  <si>
    <t>SAP BOE LIVE DATA CONNECT 1.0</t>
  </si>
  <si>
    <t>GISP (Prachit changed RTC date to June 19 ,2017). Assign to raj</t>
  </si>
  <si>
    <t>Bernd Welz</t>
  </si>
  <si>
    <t xml:space="preserve">Product Quality &amp; Enablement </t>
  </si>
  <si>
    <t>Wardhan, Raj (external - Temp Staff) &lt;raj.wardhan@sap.com&gt;</t>
  </si>
  <si>
    <t>USER ASSISTANCE RESOURCE 1.0 Q1_2017</t>
  </si>
  <si>
    <t>RTC date changed from June 8, 2017 to July 15, 2017</t>
  </si>
  <si>
    <t>Gopal, Manjunath &lt;manjunath.gopal@sap.com&gt;; Schwarz, Thomas &lt;thomas.schwarz@sap.com&gt;</t>
  </si>
  <si>
    <t>FSDP 1.0 (beta delivery)</t>
  </si>
  <si>
    <t>rtc = beta shipment date</t>
  </si>
  <si>
    <t>CXSdk 0.8</t>
  </si>
  <si>
    <t>Assigned to Erika on July 7, 2017</t>
  </si>
  <si>
    <t>Shiggaon, Priya Parmeshwar &lt;priya.parmeshwar.shiggaon@sap.com&gt;; Tripathi, Prateek &lt;prateek.tripathi@sap.com&gt;; N, Ashok &lt;ashok.n@sap.com&gt;; K Bhagavan, Adithya &lt;adithya.k.bhagavan@sap.com&gt;; R, Ashok &lt;ashok.r@sap.com&gt;; J, Soumya &lt;soumya.j@sap.com&gt;; Harish, Rohit &lt;rohit.harish@sap.com&gt;; Ranjan Das, Soumya &lt;soumya.ranjan.das@sap.com&gt;; Subbiah, Karthiheyini &lt;karthiheyini.subbiah@sap.com&gt;; Sood, Vipul &lt;vipul.sood@sap.com&gt;&lt;soumya.ranjan.das@sap.com&gt;; N, Ashok &lt;ashok.n@sap.com&gt;; Anand, Prasoon &lt;prasoon.anand@sap.com&gt;; Sood, Vipul &lt;vipul.sood@sap.com&gt;</t>
  </si>
  <si>
    <t>SLH - GST APP 1705</t>
  </si>
  <si>
    <t>assigned on 17/07/2017</t>
  </si>
  <si>
    <t>SAP Ariba Supplier Mobile 5.0 iOS</t>
  </si>
  <si>
    <t>GISP: assigned to komal on 17/07/2017</t>
  </si>
  <si>
    <t>SAP Ariba Supplier Mobile 5.0 Android</t>
  </si>
  <si>
    <t>SAP Analytics Extensions Directory 1.0</t>
  </si>
  <si>
    <t>GISP-assigned on 12/07/2017</t>
  </si>
  <si>
    <t>Gavrilova, Ekaterina &lt;ekaterina.gavrilova@sap.com&gt;; Dahms, Marco &lt;marco.dahms@sap.com&gt;; Wozniak, Sander &lt;sander.wozniak@sap.com&gt;; Herzig, Philipp &lt;philipp.herzig@sap.com&gt;</t>
  </si>
  <si>
    <t>SAP S/4 HANA Cloud SDK</t>
  </si>
  <si>
    <t>Harrison, Scott &lt;scott.harrison01@sap.com&gt;</t>
  </si>
  <si>
    <t>Ariba Procure Mobile iOS 2.0</t>
  </si>
  <si>
    <t>assigned on 17/07/2017. GISP. RTC Changed from July 10, 2017 to Sept 15, 2017</t>
  </si>
  <si>
    <t>Dai, Derry &lt;derry.dai@sap.com&gt;; Jian, Li &lt;li.jian@sap.com&gt;</t>
  </si>
  <si>
    <t>CaaS 2.0 - Mobile Release for Early Adopters</t>
  </si>
  <si>
    <t>end of dev date changed from 9/22/2017 to 9/10/2017; Assigned to Komal on 12th Sept; continuous scan until end of 2017</t>
  </si>
  <si>
    <t>Kiss, Bernadett &lt;bernadett.kiss@sap.com&gt;; Volner, Csaba &lt;csaba.volner@sap.com&gt;</t>
  </si>
  <si>
    <t>SAP Project Companion 1.2.0</t>
  </si>
  <si>
    <t>GISP; Assigned to Surbhi on 7th Sept</t>
  </si>
  <si>
    <t>Sairaj, Nithya &lt;nithya.sairaj@sap.com&gt;; M S, Anand &lt;anand.m.s@sap.com&gt;; Hegde, Pavan &lt;pa.hegde@sap.com&gt;; Wirbser, Daniel &lt;daniel.wirbser@sap.com&gt;; Soring, Susanne &lt;susanne.soring@sap.com&gt;</t>
  </si>
  <si>
    <t>Asset Core - On Premise - Beta</t>
  </si>
  <si>
    <t>Assigned to Komal on 6th Sept</t>
  </si>
  <si>
    <t>Mijic, Ana &lt;ana.mijic@sap.com&gt;; Weidemueller-Schmidt, Stefan &lt;stefan.weidemueller-schmidt@sap.com&gt;; Somesan, Adrian Gabriel &lt;adrian.gabriel.somesan@sap.com&gt;</t>
  </si>
  <si>
    <t>Moving Assets Cloud (MAC) Beta MVV</t>
  </si>
  <si>
    <t>GISP; Assigned to Surbhi on 25th Oct</t>
  </si>
  <si>
    <t>Muppirala, Sri Krishna Kiran &lt;sri.krishna.kiran.muppirala@sap.com&gt;; Sonwane, Tejram Jagannath &lt;tejram.sonwane@sap.com&gt;</t>
  </si>
  <si>
    <t>Mobi on Android 6.3</t>
  </si>
  <si>
    <t>Assigned to Assmitra on 25th Oct</t>
  </si>
  <si>
    <t>PERROT, Evelyne &lt;evelyne.perrot@sap.com&gt;; MESLEM, Sofiane &lt;s.meslem@sap.com&gt;; NOUARD, Arnaud &lt;arnaud.nouard@sap.com&gt;</t>
  </si>
  <si>
    <t>SAP BOE QUERY PANEL 1.0</t>
  </si>
  <si>
    <t>Assigned to Surbhi on 7th Nov; RTC moved to Jan 2018</t>
  </si>
  <si>
    <t>Deshpande, Pawankumar &lt;pawan.deshpande@sap.com&gt;</t>
  </si>
  <si>
    <t>SAP CRM Service Manager, cloud edition 1.0</t>
  </si>
  <si>
    <t>Assigned to Assmitra on 8th Nov</t>
  </si>
  <si>
    <t>Liu, Lisa &lt;lisa.liu01@sap.com&gt;; Li, Dean &lt;dean.li@sap.com&gt;</t>
  </si>
  <si>
    <t>MsgGo Q4 2017</t>
  </si>
  <si>
    <t>GISP; Assigned to Surbhi on 3rd Oct</t>
  </si>
  <si>
    <t>SAP Insurance Sales Assistant 1.0.0</t>
  </si>
  <si>
    <t>GISP; Assigned to Assmitra on 8th Nov</t>
  </si>
  <si>
    <t>Kumar, Vikash (external - Project) &lt;vikash.kumar03@sap.com&gt;; Narasimhan, Anand &lt;anand.narasimhan@sap.com&gt;; Krishnamoorthy, Saravanan &lt;saravanan.krishnamoorthy@sap.com&gt;; Kini, Vijayalakshmi &lt;vijayalakshmi.kini@sap.com&gt;; Srivastava, Rahul &lt;rahul.srivastava02@sap.com&gt;</t>
  </si>
  <si>
    <t>XLSO 2.0</t>
  </si>
  <si>
    <t>assigned to Surbhi on 5th Dec</t>
  </si>
  <si>
    <t>SAP PdMS for Utilities, on-premise 2.0 FD2</t>
  </si>
  <si>
    <t>Gilady, Noam &lt;noam.gilady@sap.com&gt;; eran.simha@sap.com</t>
  </si>
  <si>
    <t>SAP HANA RULES FRAMEWORK 1.0 SP07</t>
  </si>
  <si>
    <t xml:space="preserve">Weiling Xu </t>
  </si>
  <si>
    <t>Multichannel for Utilities / PS 1.0 SP6</t>
  </si>
  <si>
    <t>Badgujar, Amol Devidas &lt;a.badgujar@sap.com&gt;</t>
  </si>
  <si>
    <t>OPInt SP12 oP</t>
  </si>
  <si>
    <t xml:space="preserve">Document Center T5-2016  Desktop Client </t>
  </si>
  <si>
    <t xml:space="preserve">Document Center T5-2016  Windows Native App </t>
  </si>
  <si>
    <t>Retail Ind. Pack 2.1 on hybris suite 6.1</t>
  </si>
  <si>
    <t>Business One Cloud 1.1 PL07</t>
  </si>
  <si>
    <t>SAP Fiori 2.0 for SAP CRM 7.0</t>
  </si>
  <si>
    <t>Shen, Qiuqiong &lt;q.shen@sap.com&gt;; Zhang, Qianze &lt;qianze.zhang@sap.com&gt;</t>
  </si>
  <si>
    <t>SAP Anywhere Stream for iPhone V1.0</t>
  </si>
  <si>
    <t>GISP, Assigned to Deb, Pulled on 30-Nov-2016</t>
  </si>
  <si>
    <t>SAP YARD Logistics 2.0</t>
  </si>
  <si>
    <t>SAP 3D Visual Enterprise Auth 9.0 FP01</t>
  </si>
  <si>
    <t>SAP 3D Visual Enterprise View 9.0 FP01</t>
  </si>
  <si>
    <t>Singh Dwivedi, Anusha &lt;anusha.singh.dwivedi@sap.com&gt;;Kuehn, Siegfried &lt;siegfried.kuehn@sap.com&gt;; Lakshmi Narayanan, Dharni &lt;d.lakshmi.narayanan@sap.com&gt;</t>
  </si>
  <si>
    <t>IDMP 1.0</t>
  </si>
  <si>
    <t xml:space="preserve">Mitov, Hristo &lt;hristo.mitov@sap.com&gt;; Sun, Sunny &lt;sunny.sun@sap.com&gt;; </t>
  </si>
  <si>
    <t>SAP Disclosure Management 10.1 SP08</t>
  </si>
  <si>
    <t>pulled by Adarsh on 14-12-2016</t>
  </si>
  <si>
    <t>Hoo, Carlson &lt;carlson.hoo@sap.com&gt;; Palmetshofer, Mihail &lt;mihail.palmetshofer@sap.com&gt;</t>
  </si>
  <si>
    <t>SBOP Design Studio 1.6 SP04</t>
  </si>
  <si>
    <t>Favrot, Michael &lt;michael.favrot@sap.com&gt;; Skorokhodov, Alexander &lt;alexander.skorokhodov@sap.com&gt;</t>
  </si>
  <si>
    <t>Complex Manufacturing Accelerator 1.6.0</t>
  </si>
  <si>
    <t>Kulkarni, Vishal &lt;vishal.kulkarni@sap.com&gt;</t>
  </si>
  <si>
    <t>LMS 6.2 SP06</t>
  </si>
  <si>
    <t>DevX - SAP Web IDE &amp; DI On Prem Shipment 2.0-SPS2</t>
  </si>
  <si>
    <t>DevX - SAP Web IDE &amp; DI On Prem Shipment 2.0-SPS1</t>
  </si>
  <si>
    <t>apurv.agarwal@sap.com; vimal.singh.rathore@sap.com; shashank.jain02@sap.com</t>
  </si>
  <si>
    <t>Non ABAP Shipment Custom Development Hybris</t>
  </si>
  <si>
    <t>Cucci, Sal &lt;sal.cucci@sap.com&gt;; Zhang, Lihui &lt;lihui.zhang@sap.com&gt;</t>
  </si>
  <si>
    <t>Smart Edge 2016 Q2 Delivery</t>
  </si>
  <si>
    <t xml:space="preserve">FBS SAP Direct Store Delivery for Android </t>
  </si>
  <si>
    <t>Philipp, Marcus &lt;marcus.philipp@sap.com&gt;; Heuss, Patrick &lt;patrick.heuss@sap.com&gt;</t>
  </si>
  <si>
    <t>SAP NetWeaver AS for ABAP 7.51 SP1</t>
  </si>
  <si>
    <t>pulled by Chetan on 14-12-2016</t>
  </si>
  <si>
    <t>SAP_UI 3.0 in NW7.51 SP01</t>
  </si>
  <si>
    <t>Predictive Analytics Integrator 1.2</t>
  </si>
  <si>
    <t>BWMT 1.17</t>
  </si>
  <si>
    <t>Pulled on 26-Dec-2016</t>
  </si>
  <si>
    <t>SL Toolset 1.0 SPS 19</t>
  </si>
  <si>
    <t>Pulled by Komal on 5-Dec-2016</t>
  </si>
  <si>
    <t>Nickel, Andreas &lt;andreas.nickel@sap.com&gt;; Armbruster, Gert &lt;gert.armbruster@sap.com&gt;; Ditscher, Heide &lt;heide.ditscher@sap.com&gt;; Herde, Reiner &lt;reiner.herde@sap.com&gt;</t>
  </si>
  <si>
    <t>ERP EHP8 SP 05 (Shipment Q1/2017)</t>
  </si>
  <si>
    <t>Pulled by Komal on 1-Dec-2016</t>
  </si>
  <si>
    <t>Schoknecht, Andreas &lt;andreas.schoknecht@sap.com&gt;; Bick, Katherina &lt;katherina.bick@sap.com&gt;; Armbruster, Gert &lt;gert.armbruster@sap.com&gt;;Herde, Reiner &lt;reiner.herde@sap.com&gt;</t>
  </si>
  <si>
    <t>S/4HANA Cloud 1702 (Q1/2017)</t>
  </si>
  <si>
    <t>Johansson, Leif &lt;leif.johansson@sap.com&gt;; Jobson, Chris &lt;chris.jobson@sap.com&gt;; Paharia, Vivek &lt;vivek.paharia@sap.com&gt;; Jozsa, Tamas &lt;ta.jozsa@sap.com&gt;</t>
  </si>
  <si>
    <t>Content2Go 1701</t>
  </si>
  <si>
    <t>Lew, Lisa &lt;lisa.lew@sap.com&gt;;Khurana, Pooja &lt;pooja.khurana@sap.com&gt;; Jhaveri, Meghna &lt;meghna.jhaveri@sap.com&gt;; Ho, XuanLoan &lt;xuanloan.ho@sap.com&gt;; Tinari, Phil &lt;phil.tinari@sap.com&gt;</t>
  </si>
  <si>
    <t>SAP Agile Data Preparation SP17(1.17)</t>
  </si>
  <si>
    <t>Banking Services 9.0 FeaturePack 05</t>
  </si>
  <si>
    <t>Pulled by Chetan on 11-Jan-2017</t>
  </si>
  <si>
    <t>SAP PDMS, ope 1.0. FP3</t>
  </si>
  <si>
    <t>Pulled by (Chetan +Deb) on 11-Jan-2017; context file validation by chetan and analysis by Deb</t>
  </si>
  <si>
    <t>Bansal, Bikash &lt;bikash.bansal@sap.com&gt;</t>
  </si>
  <si>
    <t>SAP CCO 2.0 FP02</t>
  </si>
  <si>
    <t>ACS1.2 SP05</t>
  </si>
  <si>
    <t>ACS1.2 for SAP S/4HANA SP05</t>
  </si>
  <si>
    <t>S/4HANA on-premise 1610 FPS1</t>
  </si>
  <si>
    <t>SAP Team One Android 2.0.2</t>
  </si>
  <si>
    <t>Sinha, Yamini &lt;y.sinha@sap.com&gt;</t>
  </si>
  <si>
    <t>CPM 2.0 For S/4HANA Feature pack 1</t>
  </si>
  <si>
    <t>GISP, pulled by Deb on 11-Jan-2017</t>
  </si>
  <si>
    <t>Bhalla, Saurabh &lt;saurabh.bhalla@sap.com&gt;;Arora, Ravi &lt;ravi.arora@sap.com&gt;;Datta, Dipayan &lt;dipayan.datta@sap.com&gt;;Troeger, Stefan &lt;stefan.troeger@sap.com&gt;;Tiwari, Vipul &lt;vipul.tiwari@sap.com&gt;;Khanna, Aman &lt;aman.khanna01@sap.com&gt;;Himatsingka, Yayati &lt;yayati.himatsingka@sap.com&gt;</t>
  </si>
  <si>
    <t>Trade Management 3.0 SP01</t>
  </si>
  <si>
    <t>Pulled By krishna on 18-Jan-2017</t>
  </si>
  <si>
    <t>Lynch, Kate &lt;kate.lynch@sap.com&gt;</t>
  </si>
  <si>
    <t>Afaria 7 SP22</t>
  </si>
  <si>
    <t>Assigned on 16/02/2017</t>
  </si>
  <si>
    <t>Rawat, Gaurav &lt;gaurav.rawat@sap.com&gt;</t>
  </si>
  <si>
    <t>FBS Solution Sales Config. SP 2.5 Feature Pack 3</t>
  </si>
  <si>
    <t>SAP 3D Visual Enterprise Auth 9.0 FP02</t>
  </si>
  <si>
    <t>SAP 3D Visual Enterprise Gen 9.0 FP02</t>
  </si>
  <si>
    <t>SAP 3D Visual Enterprise View 9.0 FP02</t>
  </si>
  <si>
    <t>Wu, Xue &lt;xue.wu@sap.com&gt;</t>
  </si>
  <si>
    <t>SAP Innovation Management 2 SP02</t>
  </si>
  <si>
    <t>Duong, Manh &lt;manh.duong@sap.com&gt;</t>
  </si>
  <si>
    <t>SAP ITOA 2.3</t>
  </si>
  <si>
    <t>Pothu, Laxmikanth &lt;laxmikanth.pothu@sap.com&gt;</t>
  </si>
  <si>
    <t>NetWeaver 7.50 SP7</t>
  </si>
  <si>
    <t>Product Lifecycle Costing (FBS) 2 SP1</t>
  </si>
  <si>
    <t>ByD1705</t>
  </si>
  <si>
    <t>Assigned to Adarsh on 01-Mar-2017</t>
  </si>
  <si>
    <t>Wee, Evan &lt;evan.wee@sap.com&gt;; Oakley, Helen &lt;helen.oakley@sap.com&gt;; Wat, Anthony &lt;anthony.wat@sap.com&gt;</t>
  </si>
  <si>
    <t>FS-PQM 4.0 &amp; FS-IPW 2.0</t>
  </si>
  <si>
    <t>Arredondo, Dinora &lt;dinora.arredondo@sap.com&gt;; Xie, Yun &lt;yun.xie@sap.com&gt;</t>
  </si>
  <si>
    <t>SAP Fiori Client 1.9</t>
  </si>
  <si>
    <t>FCS Rural Sourcing Management Cloud 1.0</t>
  </si>
  <si>
    <t>Pulled By Amrutha on 18-Jan-2017</t>
  </si>
  <si>
    <t>SAP Anywhere 2.0 for iOS patch</t>
  </si>
  <si>
    <t>SAP Anywhere Show and Sell 1.0 patch</t>
  </si>
  <si>
    <t>SAP Anywhere 2.0 for Android patch</t>
  </si>
  <si>
    <t>gisp</t>
  </si>
  <si>
    <t>Jahn, Uwe &lt;uwe.jahn@sap.com&gt;; Loell, Andreas &lt;andreas.loell@sap.com&gt;; Siffrin-Stein, Nicole &lt;nicole.siffrin-stein@sap.com&gt;</t>
  </si>
  <si>
    <t>SAP ATTP 2.0 FP1</t>
  </si>
  <si>
    <t>Assigned to Balki on 01-Mar-2017</t>
  </si>
  <si>
    <t>Herde, Reiner &lt;reiner.herde@sap.com&gt;; Nickel, Andreas &lt;andreas.nickel@sap.com&gt;; Armbruster, Gert &lt;gert.armbruster@sap.com&gt;; Ditscher, Heide &lt;heide.ditscher@sap.com&gt;</t>
  </si>
  <si>
    <t>ERP EHP8 SP 06 (Shipment Q2/2017)</t>
  </si>
  <si>
    <t>Content2Go 1704</t>
  </si>
  <si>
    <t>Krause, Frank &lt;frank.krause@sap.com&gt;; Garg, Mayank &lt;mayank.garg@sap.com&gt;</t>
  </si>
  <si>
    <t>SAP GUI for Windows 7.50</t>
  </si>
  <si>
    <t>SAP Business Client 6.5</t>
  </si>
  <si>
    <t>Sun, Wei &lt;wei01.sun@sap.com&gt;</t>
  </si>
  <si>
    <t>SAP BPC/4HANA 1.0</t>
  </si>
  <si>
    <t>BWMT 1.18</t>
  </si>
  <si>
    <t>Banking Services 9.0 FeaturePack 06</t>
  </si>
  <si>
    <t>SL Toolset 1.0 SPS 20</t>
  </si>
  <si>
    <t>assigned on 15/05/2017</t>
  </si>
  <si>
    <t>ACS1.2 SP06/ ACS1.2 for SAP S/4HANA SP06</t>
  </si>
  <si>
    <t>SAP EPC 3.0 FP01</t>
  </si>
  <si>
    <t>CARAB 2.0 SPS02 (FP01) Q2/2017</t>
  </si>
  <si>
    <t>Herde, Reiner &lt;reiner.herde@sap.com&gt;; Fanghaenel, Karsten &lt;karsten.fanghaenel@sap.com&gt;; Bick, Katherina &lt;katherina.bick@sap.com&gt;; Armbruster, Gert &lt;gert.armbruster@sap.com&gt;</t>
  </si>
  <si>
    <t>S/4HANA on-premise 1511 SPS4</t>
  </si>
  <si>
    <t>Lambe, Lisa &lt;lisa.lambe@sap.com&gt;</t>
  </si>
  <si>
    <t>SBOP Design Studio 1.6 SP05</t>
  </si>
  <si>
    <t>SAP CCO 2.0 FP03</t>
  </si>
  <si>
    <t>Assign to Erika</t>
  </si>
  <si>
    <t>Mahl, Lilach &lt;lilach.mahl@sap.com&gt;; Wolff, Ofer &lt;ofer.wolff@sap.com&gt;; Williams, Jarrod &lt;jarrod.williams@sap.com&gt;</t>
  </si>
  <si>
    <t>Web IDE Personal Edition Q2 2017 (3a)</t>
  </si>
  <si>
    <t>NetWeaver 7.50 SP8</t>
  </si>
  <si>
    <t>Assigned to Stefan on 07/05/17</t>
  </si>
  <si>
    <t>Content2Go 1706</t>
  </si>
  <si>
    <t>GISP: assigned on 18/07/2017</t>
  </si>
  <si>
    <t>Fuhrmann, Hendrik &lt;hendrik.fuhrmann@sap.com&gt;; Kloeffer, Michael &lt;michael.kloeffer@sap.com&gt;; Steuer, Tim &lt;tim.steuer@sap.com&gt;; DUPEYRAT, Xavier &lt;xavier.dupeyrat@sap.com&gt;; ALECH, Nicolas &lt;nicolas.alech@sap.com&gt;; CAMPO, Andrea &lt;andrea.campo@sap.com&gt;; Thier, Marc &lt;m.thier@sap.com&gt;</t>
  </si>
  <si>
    <t>ST-OST 200 SP01</t>
  </si>
  <si>
    <t>Bhalla, Saurabh &lt;saurabh.bhalla@sap.com&gt;；Arora, Ravi &lt;ravi.arora@sap.com&gt;；Datta, Dipayan &lt;dipayan.datta@sap.com&gt;；Troeger, Stefan &lt;stefan.troeger@sap.com&gt;；Tiwari, Vipul &lt;vipul.tiwari@sap.com&gt;；Khanna, Aman &lt;aman.khanna01@sap.com&gt;；Himatsingka, Yayati &lt;yayati.himatsingka@sap.com&gt;</t>
  </si>
  <si>
    <t>Trade Management 3.0 FP2</t>
  </si>
  <si>
    <t>Pulled by Krishna on 11-Jan-2017</t>
  </si>
  <si>
    <t>SAP PDMS, ope 1.0. FP4</t>
  </si>
  <si>
    <t>assigned to chetan on 27/07/2017</t>
  </si>
  <si>
    <t>Commerce China Localization 2.3</t>
  </si>
  <si>
    <t>Assigned on -20/07/2017</t>
  </si>
  <si>
    <t>Behera, Sasmita &lt;sasmita.behera@sap.com&gt;; Rajput, Dhirendra Singh &lt;dhirendra.singh.rajput@sap.com&gt;; Prabhakar, Medha &lt;medha.prabhakar@sap.com&gt;; Khandelwal, Anumeha &lt;anumeha.khandelwal@sap.com&gt;</t>
  </si>
  <si>
    <t>SAP Hybris Commerce, Public Sec ACC 2.0</t>
  </si>
  <si>
    <t>resubmitted, assign to Sarah</t>
  </si>
  <si>
    <t>Zhu, Jin You &lt;jin.you.zhu@sap.com&gt;; Kho, Ming &lt;ming.kho@sap.com&gt;; He, Xiao Xi &lt;xiao.xi.he@sap.com&gt;; Bhatnagar, Sangeeta &lt;sangeeta.bhatnagar@sap.com&gt;</t>
  </si>
  <si>
    <t>EventApp Client 1.2</t>
  </si>
  <si>
    <t>SAP EMR Unwired 2.3 for iOS</t>
  </si>
  <si>
    <t xml:space="preserve">GISP; </t>
  </si>
  <si>
    <t>Townsend, Paul &lt;p.townsend@sap.com&gt;</t>
  </si>
  <si>
    <t>Health Engagement - Mobile Health Link App And 3.1</t>
  </si>
  <si>
    <t>Ananthanarayanan, Kannan &lt;kannan.ananthanarayanan@sap.com&gt;; Aquila, Alex &lt;alex.aquila@sap.com&gt;</t>
  </si>
  <si>
    <t>HANA express edition download manager 2.0</t>
  </si>
  <si>
    <t>rtc date changed from Aug 10 to Aug 4</t>
  </si>
  <si>
    <t>Health Engagement - Mobile Health Link App iOS 3.1</t>
  </si>
  <si>
    <t>GISP:Assigned on 25/07/2017</t>
  </si>
  <si>
    <t>Vasyutynskyy, Volodymyr &lt;volodymyr.vasyutynskyy@sap.com&gt;; Kasimirova, Elena &lt;elena.kasimirova@sap.com&gt;</t>
  </si>
  <si>
    <t>Product Lifecycle Costing (FBS) 2 SP2</t>
  </si>
  <si>
    <t>Woersinger, Rolf-Martin &lt;rolf-martin.woersinger@sap.com&gt;; Garg, Mayank &lt;mayank.garg@sap.com&gt;; Krause, Frank &lt;frank.krause@sap.com&gt;; Rohland, Stefanie &lt;stefanie.rohland@sap.com&gt;</t>
  </si>
  <si>
    <t>SAP GUI for Java 7.50</t>
  </si>
  <si>
    <t>Retail Ind. Pack 2.4 on hybris suite 6.4</t>
  </si>
  <si>
    <t>assigned on 09/08/2017</t>
  </si>
  <si>
    <t>Banking Services 9.0 FeaturePack 07</t>
  </si>
  <si>
    <t>Hafner, Gerhard &lt;gerhard.hafner@sap.com&gt;; Gschloessl, Christian &lt;christian.gschloessl@sap.com&gt;</t>
  </si>
  <si>
    <t>ACS1.2 for SAP S/4HANA  SP07/ACS1.2 SP07</t>
  </si>
  <si>
    <t>SAP 3D Visual Enterprise Auth 9.0 FP03</t>
  </si>
  <si>
    <t>Assigned on 14th Aug</t>
  </si>
  <si>
    <t>SAP 3D Visual Enterprise View 9.0 FP03</t>
  </si>
  <si>
    <t>SAP 3D Visual Enterprise Gen 9.0 FP03</t>
  </si>
  <si>
    <t>Mattam, John &lt;john.mattam@sap.com&gt;; Sauter, William &lt;william.sauter@sap.com&gt;; Barton, Charles &lt;charles.barton@sap.com&gt;</t>
  </si>
  <si>
    <t>Financial Service Accelerator 6.5</t>
  </si>
  <si>
    <t>assigned on 11/08/2017</t>
  </si>
  <si>
    <t>SAP CP SDK for service development 0.9</t>
  </si>
  <si>
    <t>Assigned to Adarsh on 16th Aug</t>
  </si>
  <si>
    <t>Predictive Analytics Integrator  1.5</t>
  </si>
  <si>
    <t>Poster, Amith Kumar Tippanna &lt;amith.poster@sap.com&gt;; Singh, Kanwaljit &lt;kanwaljit.singh@sap.com&gt;; Nguyen, David &lt;david.nguyen01@sap.com&gt;; Vittalkar, Mamatha &lt;mamatha.vittalkar@sap.com&gt;</t>
  </si>
  <si>
    <t>Ariba Cloud Integration 9.0 SP2</t>
  </si>
  <si>
    <t>Ashby, Patrick &lt;pat.ashby@sap.com&gt;;Mattingly, Trude &lt;trude.mattingly@sap.com&gt;; Snjegota, Slavko &lt;slavko.snjegota@sap.com&gt;; Garland, Sam &lt;sam.garland@sap.com&gt;; Delany, Paul &lt;paul.delany@sap.com&gt;; Noskov, Vladimir &lt;vladimir.noskov@sap.com&gt;</t>
  </si>
  <si>
    <t>3D VE  structure manager 1.0 SP06</t>
  </si>
  <si>
    <t>CL01 - UI5 1.50 (indirect to NW 7.70)</t>
  </si>
  <si>
    <t>Assigned to Balki on 16th Aug</t>
  </si>
  <si>
    <t>UI FOR BASIS APPLICATIONS 300</t>
  </si>
  <si>
    <t>Assigned to Surbhi on 21st Aug</t>
  </si>
  <si>
    <t>SL Toolset 1.0 SPS 21</t>
  </si>
  <si>
    <t>Assigned to Komal on 16th Aug</t>
  </si>
  <si>
    <t>Johansson, Leif &lt;leif.johansson@sap.com&gt;; Jobson, Chris &lt;chris.jobson@sap.com&gt;; Paharia, Vivek &lt;vivek.paharia@sap.com&gt;</t>
  </si>
  <si>
    <t>Content2Go 1708</t>
  </si>
  <si>
    <t>Assigned to Adarsh on 21st Aug</t>
  </si>
  <si>
    <t>Graf, Carmen &lt;carmen.graf@sap.com&gt;</t>
  </si>
  <si>
    <t>ETD 1.0 SP06 On-Premise</t>
  </si>
  <si>
    <t>Assigned to Krishnamoorthy on 21st Aug</t>
  </si>
  <si>
    <t>Herde, Reiner &lt;reiner.herde@sap.com&gt;;Fanghaenel, Karsten &lt;karsten.fanghaenel@sap.com&gt;; Armbruster, Gert &lt;gert.armbruster@sap.com&gt;; Bick, Katherina &lt;katherina.bick@sap.com&gt;; Weiss, Albrecht &lt;albrecht.weiss@sap.com&gt;</t>
  </si>
  <si>
    <t>S4OP_1709_FPS0</t>
  </si>
  <si>
    <t>Duong, Manh &lt;manh.duong@sap.com&gt;; Friedmann, Bjoern &lt;bjoern.friedmann@sap.com&gt;</t>
  </si>
  <si>
    <t>SAP ITOA 2.4</t>
  </si>
  <si>
    <t>NetWeaver 7.50 SP9</t>
  </si>
  <si>
    <t>Tax Management Framework SP 10</t>
  </si>
  <si>
    <t>GISP; Assigned to Adarsh on 21st Aug</t>
  </si>
  <si>
    <t>Jadhav, Shailesh &lt;shailesh.jadhav@sap.com&gt;; Sudhakaran, Srinivas &lt;srinivas.sudhakaran@sap.com&gt;; Pore, Sachin &lt;s.pore@sap.com&gt;; Tyagi, Shweta &lt;shweta.tyagi@sap.com&gt;</t>
  </si>
  <si>
    <t>SAP Omnichannel Banking 8.3 SP04</t>
  </si>
  <si>
    <t>Assigned to Komal on 21st Aug</t>
  </si>
  <si>
    <t>SAP Agile Data Preparation SP21(1.21)</t>
  </si>
  <si>
    <t>SAP Asset Manager 1.1</t>
  </si>
  <si>
    <t>Assign to Komal; Assigned on 3rd Oct</t>
  </si>
  <si>
    <t>SAP Solution Manager 7.2 Fiori apps SP05</t>
  </si>
  <si>
    <t>GISP; Assigned to Amrutha on 3rd Oct</t>
  </si>
  <si>
    <t>Speer, Ferry &lt;ferry.speer@sap.com&gt;; Kruempelmann, Marita &lt;marita.kruempelmann@sap.com&gt;</t>
  </si>
  <si>
    <t>Fiori Mentor App 2.0.0</t>
  </si>
  <si>
    <t>MTA Archive Builder Tool FP 1</t>
  </si>
  <si>
    <t>assign to Klaus</t>
  </si>
  <si>
    <t>Product Lifecycle Costing (FBS) 2 SP3</t>
  </si>
  <si>
    <t>Assigned to Amrutha on 27th Oct; RTC changed to 17th Nov</t>
  </si>
  <si>
    <t>(SCN) VE Mob Apps SDK 3.1</t>
  </si>
  <si>
    <t>Assign to Amrutha; Assigned on 27th Oct; RTC changed from Oct 27 to 10th Nov</t>
  </si>
  <si>
    <t>SAP 3D Visual Enterpr. ext apps SDK 3.1</t>
  </si>
  <si>
    <t>Predictive Analytics Integrator  1.6</t>
  </si>
  <si>
    <t>Content2Go 1710</t>
  </si>
  <si>
    <t>Lambe, Lisa &lt;lisa.lambe@sap.com&gt;; Hoo, Carlson &lt;carlson.hoo@sap.com&gt;</t>
  </si>
  <si>
    <t>SBOP Design Studio 1.6 SP06</t>
  </si>
  <si>
    <t>assign to amrutha; Assigned on 8th Nov</t>
  </si>
  <si>
    <t>SAP CP SDK for service development 1.0</t>
  </si>
  <si>
    <t>rtc date changed from 10/26/2017 to 11/23/2017</t>
  </si>
  <si>
    <t>Purder, Juergen &lt;juergen.purder@sap.com&gt;; Kennedy, Craig &lt;craig.kennedy@sap.com&gt;; Mathew, Arun &lt;arun.mathew01@sap.com&gt;; Achanta, Arun &lt;arun.achanta@sap.com&gt;; Lakshminarayana, Nagashree &lt;nagashree.lakshminarayana@sap.com&gt;; Agumamidi, Gowthami &lt;gowthami.agumamidi@sap.com&gt;; Kare, Vishnu &lt;vishnu.kare@sap.com&gt;</t>
  </si>
  <si>
    <t>StudentActivityHub 1.0 FP2 (on-premise)</t>
  </si>
  <si>
    <t>EWM 9.5</t>
  </si>
  <si>
    <t>NetWeaver 7.50 SP10</t>
  </si>
  <si>
    <t>Kini, Vijayalakshmi &lt;vijayalakshmi.kini@sap.com&gt;; Ghosh, Indrashis &lt;indrashis.ghosh@sap.com&gt;</t>
  </si>
  <si>
    <t>IDMP 2.0</t>
  </si>
  <si>
    <t>Assigned to Surbhi on 13th Dec</t>
  </si>
  <si>
    <t>Huber, Christoph &lt;christoph.huber@sap.com&gt;;Benninger, Simone &lt;simone.benninger@sap.com&gt;; Gabel, Steffen &lt;steffen.gabel@sap.com&gt;</t>
  </si>
  <si>
    <t>GBT 3.0</t>
  </si>
  <si>
    <t>Health Engagement - Mobile Health Link App And 3.2</t>
  </si>
  <si>
    <t>GISP; Assigned to Surbhi on 13th Dec</t>
  </si>
  <si>
    <t>Health Engagement - Mobile Health Link App iOS 3.2</t>
  </si>
  <si>
    <t>SAP Project Companion 1.3.0</t>
  </si>
  <si>
    <t>Bush, Erin &lt;erin.bush@sap.com&gt;;</t>
  </si>
  <si>
    <t>HANA Runtime Tools SP01</t>
  </si>
  <si>
    <t>transferd from Tina to chetan on 28/03/2017; Handover from Chetan to Surbhi on 12th Sept</t>
  </si>
  <si>
    <t>Cockpit 2.0 SP01</t>
  </si>
  <si>
    <t>Transferred from Tina to chetan on 28/03/2017; Handover from Chetan to Surbhi on 12th Sept</t>
  </si>
  <si>
    <t>CASA</t>
  </si>
  <si>
    <t>SAP Content Design Studio</t>
  </si>
  <si>
    <t>Mohanan, Santhosh Kumar &lt;santhosh.mohanan@sap.com&gt;</t>
  </si>
  <si>
    <t>Ariba Content Management Service 1.0</t>
  </si>
  <si>
    <t>Schmidl, Walter &lt;walter.schmidl@sap.com&gt;;Zhang, Jacky &lt;jacky01.zhang@sap.com&gt;; Wang, Jianfeng &lt;jianfeng.wang@sap.com&gt;; Gottlieb, Susanne &lt;susanne.gottlieb@sap.com&gt;</t>
  </si>
  <si>
    <t>Support Technology Cloud Services</t>
  </si>
  <si>
    <t>Hoeltge, Nils &lt;nils.hoeltge@sap.com&gt;;Gogineni, Srujan &lt;srujan.gogineni@sap.com&gt;</t>
  </si>
  <si>
    <t>Ariba Integration Gateway 1.0</t>
  </si>
  <si>
    <t>Gupta, Naresh &lt;naresh.gupta@sap.com&gt;; Callahan, Pat &lt;pat.callahan@sap.com&gt;</t>
  </si>
  <si>
    <t>Ariba Forms Service</t>
  </si>
  <si>
    <t>Zehavi, Dee &lt;d.zehavi@sap.com&gt;; Luo, Congyun &lt;congyun.luo@sap.com&gt;</t>
  </si>
  <si>
    <t>Ariba Open Platform for Enterprise Commerce</t>
  </si>
  <si>
    <t>Verma, Amit Kumar &lt;amit.kumar.verma@sap.com&gt;; Shenoy, Pramodh Prabhakara &lt;pramodh.prabhakara.shenoy@sap.com&gt;; Jain, Sumit Kumar &lt;sumit.jain01@sap.com&gt;; Paulsamy, Ashok Kumar &lt;ashok.paulsamy@sap.com&gt;; Choudhury, Satyajit &lt;satyajit.choudhury@sap.com&gt;; Srinivasan, Srikrishnan &lt;srikrishnan.srinivasan@sap.com&gt;</t>
  </si>
  <si>
    <t>ANGlo-May Release</t>
  </si>
  <si>
    <t>Verma, Amit Kumar &lt;amit.kumar.verma@sap.com&gt;; S, Sudharshan &lt;sudharshan.s@sap.com&gt;; Paulsamy, Ashok Kumar &lt;ashok.paulsamy@sap.com&gt;; Choudhury, Satyajit &lt;satyajit.choudhury@sap.com&gt;; Sarkar, Mridul &lt;mridul.sarkar@sap.com&gt;; Khetan, Devanshu &lt;devanshu.khetan@sap.com&gt;</t>
  </si>
  <si>
    <t>Ariba SpotQuote</t>
  </si>
  <si>
    <t>Macherla, Kaushik &lt;kaushik.macherla@sap.com&gt;;Rodkin, Art &lt;art.rodkin@sap.com&gt;; Zehavi, Dee &lt;d.zehavi@sap.com&gt;</t>
  </si>
  <si>
    <t>Ariba Master Data Services-Search</t>
  </si>
  <si>
    <t>Choudhry, Ashok &lt;ashok.choudhry@sap.com&gt;;Francis, Arul &lt;arul.francis@sap.com&gt;</t>
  </si>
  <si>
    <t>Ariba Cobalt Platform</t>
  </si>
  <si>
    <t>Parr, Alexander &lt;alexander.parr@sap.com&gt;</t>
  </si>
  <si>
    <t>Fin Ops Cloud 1.0</t>
  </si>
  <si>
    <t>Sagal, Monty &lt;monty.sagal@sap.com&gt;;Kolchinsky, Yacov &lt;yacov.kolchinsky@sap.com&gt;</t>
  </si>
  <si>
    <t>SAP PARCS REL. 1.0</t>
  </si>
  <si>
    <t>Levan, Mark &lt;mark.levan@sap.com&gt;;Johnson, Tricia &lt;tricia.johnson@sap.com&gt;; Lemke, Mark &lt;mark.lemke@sap.com&gt;</t>
  </si>
  <si>
    <t>SAP DQM microservices 1.0</t>
  </si>
  <si>
    <t>Kadali, Srilakshmi &lt;srilakshmi.kadali@sap.com&gt;; Kruse, Matthias &lt;matthias.kruse@sap.com&gt;; JORGENSEN, Hanne &lt;hanne.jorgensen@sap.com&gt;; Wong, Kelly &lt;kelly.wong01@sap.com&gt;</t>
  </si>
  <si>
    <t>CoPilot Fiori 0.9</t>
  </si>
  <si>
    <t>Macherla, Kaushik &lt;kaushik.macherla@sap.com&gt;</t>
  </si>
  <si>
    <t>Ariba Extensibility Service</t>
  </si>
  <si>
    <t>Also called as "SAP Ariba Meta Data service"</t>
  </si>
  <si>
    <t>Nguyen, Chinh &lt;c.nguyen@sap.com&gt;; Bratko, Jor &lt;jor.bratko@sap.com&gt;; Zehavi, Dee &lt;d.zehavi@sap.com&gt;; Banerjee, Debashis &lt;debashis.banerjee@sap.com&gt;; Pai, Ravindra Ramesh &lt;ravindra.ramesh.pai@sap.com&gt;</t>
  </si>
  <si>
    <t>Ariba Qtr Sourcing</t>
  </si>
  <si>
    <t>in watch list, used to be called "Ariba 15s Sourcing"</t>
  </si>
  <si>
    <t>Kandakur, Vijaya &lt;vijaya.kandakur@sap.com&gt;; Verma, Amit Kumar &lt;amit.kumar.verma@sap.com&gt;</t>
  </si>
  <si>
    <t>AribaOne</t>
  </si>
  <si>
    <t xml:space="preserve">ARIBA Downstream P2X </t>
  </si>
  <si>
    <t>Wang, Shoucheng &lt;shoucheng.wang01@sap.com&gt;;Wang, Daniel &lt;daniel.wang@sap.com&gt;</t>
  </si>
  <si>
    <t>SAP BPF 1608</t>
  </si>
  <si>
    <t>Hashimoto, Etsuko &lt;etsuko.hashimoto@sap.com&gt;; Chandramouli, Vijay &lt;vijay.chandramouli@sap.com&gt;</t>
  </si>
  <si>
    <t>Ariba Network Open API 1.0</t>
  </si>
  <si>
    <t>Ariba Network Payables 1.0</t>
  </si>
  <si>
    <t>Rikhi, Hetaish Kumar &lt;hetaish.kumar.rikhi@sap.com&gt;</t>
  </si>
  <si>
    <t>SAP Hybris Marketing Web Tracking &amp; Integration 1.0</t>
  </si>
  <si>
    <t>Sutter, Michael &lt;michael.sutter@sap.com&gt;; Henke, Stefan &lt;stefan.henke@sap.com&gt;</t>
  </si>
  <si>
    <t>HCP workflow service 1.0</t>
  </si>
  <si>
    <t>Ariba ANInfra 1.0</t>
  </si>
  <si>
    <t>Deshpande, Payod &lt;payod.deshpande@sap.com&gt;;Jala, Prashamsa &lt;prashamsa.jala@sap.com&gt;;Ragle, Cathy &lt;cathy.ragle@sap.com&gt;</t>
  </si>
  <si>
    <t>Ariba Guided Buying 1.0</t>
  </si>
  <si>
    <t>Weigand, Steven &lt;steven.weigand@sap.com&gt;</t>
  </si>
  <si>
    <t>Ariba Seller Direct</t>
  </si>
  <si>
    <t>Doyon, Brigitte &lt;brigitte.doyon@sap.com&gt;; Xu, Yiwen &lt;yiwen.xu@sap.com&gt;</t>
  </si>
  <si>
    <t>Energy Analysis 1606</t>
  </si>
  <si>
    <t>Nie, Yibing &lt;yibing.nie@sap.com&gt;;Zhang, Lihui &lt;lihui.zhang@sap.com&gt;; He, Qin &lt;qin.he@sap.com&gt;</t>
  </si>
  <si>
    <t>Low Value High Volume Assets</t>
  </si>
  <si>
    <t>Ross, Kathy &lt;kathy.ross@sap.com&gt;; Buchammagari, Satish (external - Temp Staff) &lt;satish.buchammagari@sap.com&gt;</t>
  </si>
  <si>
    <t>Ariba Supplier Risk</t>
  </si>
  <si>
    <t>nGOM 1.0</t>
  </si>
  <si>
    <t>Tamir-Dahan, Edna &lt;edna.tamir-dahan@sap.com&gt;; Koren, Nir &lt;nir.koren@sap.com&gt;</t>
  </si>
  <si>
    <t>SAP HANA Cloud Portal 2014</t>
  </si>
  <si>
    <t>Alberti, Johannes &lt;johannes.alberti@sap.com&gt;, McConnell, Reed &lt;reed.mcconnell@sap.com&gt;</t>
  </si>
  <si>
    <t>SAP Mobile Secure Cloud</t>
  </si>
  <si>
    <t>Sanjeet Mall (D040455); Fogle, Mark &lt;mark.fogle@sap.com&gt;</t>
  </si>
  <si>
    <t>SAP HANA Cloud Platform mobile services</t>
  </si>
  <si>
    <t>B, Poornima &lt;poornima.b01@sap.com&gt;</t>
  </si>
  <si>
    <t>SAP API Management oD 1.0</t>
  </si>
  <si>
    <t xml:space="preserve">Juergen Pill ; Simone Nikolaus </t>
  </si>
  <si>
    <t>Integration and Orchestration Cloud 1.0</t>
  </si>
  <si>
    <t>Formally known as "SAP Hana Cloud Integration"</t>
  </si>
  <si>
    <t>Arvindam, Sunil &lt;sunil.arvindam@sap.com&gt;; Saini, Hiti &lt;hiti.saini@sap.com&gt;; Chadha, Gaurav &lt;gaurav.chadha@sap.com&gt;</t>
  </si>
  <si>
    <t>Sentinel in the Cloud  1.0</t>
  </si>
  <si>
    <t>GAUTRON, Jean-Baptiste &lt;jean-baptiste.gautron@sap.com&gt;; JANOT, Nicolas &lt;nicolas.janot@sap.com&gt;; BARTON, Glen &lt;glen.barton@sap.com&gt;; LAMY, Bertrand &lt;bertrand.lamy@sap.com&gt;</t>
  </si>
  <si>
    <t>Cloud for Predictive Analytics 1.0</t>
  </si>
  <si>
    <t>in watch list, Cloud</t>
  </si>
  <si>
    <t>nolwen.mahe@sap.com; ashley.swift@sap.com; Cheng, Aaron &lt;aaron.cheng@sap.com&gt;; Xie, Yun &lt;yun.xie@sap.com&gt;</t>
  </si>
  <si>
    <t>HCPms Premium Services</t>
  </si>
  <si>
    <t>Moreira, Elias Junior (external - Project) &lt;elias.junior.moreira@sap.com&gt;; Poduvath, Shanavas &lt;shanavas.poduvath@sap.com&gt;; Garcia, Steven &lt;steven.garcia@sap.com&gt;</t>
  </si>
  <si>
    <t>SAP Authentication 365</t>
  </si>
  <si>
    <t>Frauenkron, Michael &lt;michael.frauenkron@sap.com&gt;; Odin, Frederic &lt;frederic.odin@sap.com&gt;</t>
  </si>
  <si>
    <t>IoT_Reuse_Delivery</t>
  </si>
  <si>
    <t>in watchlist
10/18： Context file revised</t>
  </si>
  <si>
    <t>Deshpande, Payod &lt;payod.deshpande@sap.com&gt;; Pai, Sandeep &lt;sandeep.pai@sap.com&gt;; Bratko, Jor &lt;jor.bratko@sap.com&gt;; Panda, Sudipta &lt;sudipta.panda01@sap.com&gt;</t>
  </si>
  <si>
    <t>Ariba SSP OD Catalog</t>
  </si>
  <si>
    <t>Ariba CSC Forecast</t>
  </si>
  <si>
    <t>S S, Kishan &lt;kishan.s.s@sap.com&gt;; Hopf, Thorsten &lt;th.hopf@sap.com&gt;</t>
  </si>
  <si>
    <t>hybris Marketing Loyalty 1602</t>
  </si>
  <si>
    <t>Aung, Nay Lin &lt;nay.lin.aung@sap.com&gt;; Sharma, Madhur Mayank &lt;madhur.mayank.sharma@sap.com&gt;; Pursche, Andreas &lt;andreas.pursche@sap.com&gt;</t>
  </si>
  <si>
    <t>CityApp Cloud &amp; Mobile 1.0(Delivery)</t>
  </si>
  <si>
    <t>S, Vijayakumar &lt;vi.s@sap.com&gt;; Xie, Yun &lt;yun.xie@sap.com&gt;; Naseem, Showkath &lt;showkath.naseem@sap.com&gt;</t>
  </si>
  <si>
    <t>Productivity Integration Hub 1.0</t>
  </si>
  <si>
    <t>Hashimoto, Etsuko &lt;etsuko.hashimoto@sap.com&gt;; Shetty, Jagdeep &lt;jagdeep.shetty@sap.com&gt;</t>
  </si>
  <si>
    <t>Ariba Network Open API 2.0</t>
  </si>
  <si>
    <t>it was a watch-list application</t>
  </si>
  <si>
    <t>Ariba Network Payables 2.0</t>
  </si>
  <si>
    <t>GWaaS 1.4</t>
  </si>
  <si>
    <t>Behre, Joerg &lt;joerg.behre@sap.com&gt;; R S, Sandeep &lt;sandeep.r.s@sap.com&gt;</t>
  </si>
  <si>
    <t>Smart Business on-Demand(Delivery)</t>
  </si>
  <si>
    <t>Renamed as "SAP Smart Business Service"</t>
  </si>
  <si>
    <t xml:space="preserve">Yan, Nancy </t>
  </si>
  <si>
    <t>Ariba Network Mobile 2.0</t>
  </si>
  <si>
    <t>IBP 6.2</t>
  </si>
  <si>
    <t>Cvetkovic, Boban &lt;boban.cvetkovic@sap.com&gt;</t>
  </si>
  <si>
    <t>Vehicle Insights 2.0</t>
  </si>
  <si>
    <t>Ariba AN Visual Renewal</t>
  </si>
  <si>
    <t>Rao, Ramya &lt;ramya.rao@sap.com&gt;; Bisht, Pankaj &lt;pankaj.bisht@sap.com&gt;</t>
  </si>
  <si>
    <t>Health Engagement - Server 1606</t>
  </si>
  <si>
    <t>Sugunan, Elima &lt;elima.sugunan@sap.com&gt;; S, Veena Rao &lt;veena.rao.s@sap.com&gt;; Rajesh, Kayarat &lt;kayarat.rajesh@sap.com&gt;; H Ramachandra, Rashmi &lt;rashmi.h.ramachandra@sap.com&gt;</t>
  </si>
  <si>
    <t>Content Hub 1608</t>
  </si>
  <si>
    <t>Hybris Marketing Loyalty 1608</t>
  </si>
  <si>
    <t>IBP 6.3</t>
  </si>
  <si>
    <t>SLH Foundation 2.0</t>
  </si>
  <si>
    <t>Bui, Cat &lt;cat.bui@sap.com&gt;; Ruiz, Kat Lim &lt;kat.lim.ruiz@sap.com&gt;</t>
  </si>
  <si>
    <t>Ariba Network2.0 2016.09</t>
  </si>
  <si>
    <t>Aaron Au</t>
  </si>
  <si>
    <t>Social</t>
  </si>
  <si>
    <t>Naderi, Negar &lt;negar.naderi@sap.com&gt;; Wang, Eric &lt;eric.wang@sap.com&gt;; Yip, Ben &lt;b.yip@sap.com&gt;</t>
  </si>
  <si>
    <t>SAP Jam Communities 1611</t>
  </si>
  <si>
    <t>Klinger, Uwe &lt;uwe.klinger@sap.com&gt;;Garg, Mayank &lt;mayank.garg@sap.com&gt;</t>
  </si>
  <si>
    <t>UI Theme Designer 1.22</t>
  </si>
  <si>
    <t>Pins, Sonja &lt;sonja.pins@sap.com&gt;; Carstens, Christoph &lt;christoph.carstens@sap.com&gt;; Stange, Sebastian &lt;sebastian.stange@sap.com&gt;</t>
  </si>
  <si>
    <t>Insights App 1.1</t>
  </si>
  <si>
    <t>Wang, Linda &lt;linda.wang04@sap.com&gt;; Tong, Arnold &lt;arnold.tong@sap.com&gt;</t>
  </si>
  <si>
    <t>Hybris Service Engagement Center 1611</t>
  </si>
  <si>
    <t>Brauner, Douglas &lt;douglas.brauner@sap.com&gt;;Anderle, Ulisses &lt;ulisses.anderle@sap.com&gt;</t>
  </si>
  <si>
    <t>SAP Localization Hub, NF-e Release 1.0</t>
  </si>
  <si>
    <t>Rastogi, Anuvrat &lt;anuvrat.rastogi@sap.com&gt;; Huber, Alfred &lt;alfred.huber@sap.com&gt;; Kansal, Rajeev &lt;rajeev.kansal@sap.com&gt;; Kamath, Rajesh &lt;rajesh.kamath@sap.com&gt;</t>
  </si>
  <si>
    <t>MII WEB IDE Plugin 1612</t>
  </si>
  <si>
    <t>Weigel, Norman &lt;norman.weigel@sap.com&gt;</t>
  </si>
  <si>
    <t>SAP Cloud for Real Estate 1.0</t>
  </si>
  <si>
    <t>Thompson, Julie julie.thompson@sap.com; Hamlin, J.C. j.c.hamlin@sap.com; Lewis, Denise denise.lewis@sap.com; Reddymalle, Shashank &lt;shashank.reddymalle@sap.com&gt;</t>
  </si>
  <si>
    <t>[SuccessFactors] LMS 16xx</t>
  </si>
  <si>
    <t>Web Analytics OD 2.0</t>
  </si>
  <si>
    <t>Panayot Dobrikov</t>
  </si>
  <si>
    <t>HCP 2015</t>
  </si>
  <si>
    <t>Malten, Claus &lt;claus.malten@sap.com&gt;; Nikolaus, Simone &lt;simone.nikolaus@sap.com&gt;; Schollenberger, Petra &lt;petra.schollenberger@sap.com&gt;; Collins, Eoghan &lt;eoghan.collins@sap.com&gt;</t>
  </si>
  <si>
    <t>Hybris Convert(ex SeeWhy)</t>
  </si>
  <si>
    <t>hand over to Govind Q4 2015,Collect context file</t>
  </si>
  <si>
    <t>DevX - SAP Web IDE &amp; DI Cloud Delivery</t>
  </si>
  <si>
    <t>Steiger, Thomas &lt;thomas.steiger@sap.com&gt;</t>
  </si>
  <si>
    <t>[Shared Component] - HLT (Human Language Technologies) - SAP Translation Hub</t>
  </si>
  <si>
    <t>Ramsl, Hans-Martin &lt;hans-martin.ramsl@sap.com&gt;</t>
  </si>
  <si>
    <t>[Shared Component] - LQE (Linguistic quality estimation) - SAP Translation Hub</t>
  </si>
  <si>
    <t>min.lu@sap.com</t>
  </si>
  <si>
    <t>[Shared Component] - SLS Convertor - SAP Translation Hub</t>
  </si>
  <si>
    <t>Thompson, Julie julie.thompson@sap.com; Hamlin, J.C. j.c.hamlin@sap.com; Lewis, Denise denise.lewis@sap.com; Penny, Kevin &lt;kevin.penny@sap.com&gt;</t>
  </si>
  <si>
    <t>[SuccessFactors] RMK 16xx</t>
  </si>
  <si>
    <t xml:space="preserve">Deissner, Klaus ; </t>
  </si>
  <si>
    <t>HCI/FSN 1.0</t>
  </si>
  <si>
    <t>in watch-list [Also known as HCI Messaging]</t>
  </si>
  <si>
    <t>IGW For HCI 1.1</t>
  </si>
  <si>
    <t>IGW For HCI 1.2</t>
  </si>
  <si>
    <t>Panda, Sudipta &lt;sudipta.panda01@sap.com&gt;</t>
  </si>
  <si>
    <t>ARIBA 14s Procurement</t>
  </si>
  <si>
    <t>Thompson, Julie julie.thompson@sap.com; Hamlin, J.C. j.c.hamlin@sap.com; Lewis, Denise denise.lewis@sap.com; Gershey, Simon &lt;simon.gershey@sap.com&gt;</t>
  </si>
  <si>
    <t>[SuccessFactors] Jam 16xx</t>
  </si>
  <si>
    <t>Have not received technical contact, so this is still in the context file collection stage</t>
  </si>
  <si>
    <t>Bensing, Jens &lt;jens.bensing@sap.com&gt;; Schmidt, Thorsten &lt;thorsten.schmidt@sap.com&gt;</t>
  </si>
  <si>
    <t>HCP Industry Cloud</t>
  </si>
  <si>
    <t>Context file gathering -- scan failed because file is too big, most of the source code wasn't there, we realized most of the scan was on text files</t>
  </si>
  <si>
    <t>Naderi, Negar &lt;negar.naderi@sap.com&gt;; Gershey, Simon &lt;simon.gershey@sap.com&gt;</t>
  </si>
  <si>
    <t>SAP Jam Communities</t>
  </si>
  <si>
    <t>Jadhav, Shailesh &lt;shailesh.jadhav@sap.com&gt;; Pore, Sachin (external - Project) &lt;sachin.pore@sap.com&gt;; Sudhakaran, Srinivas &lt;srinivas.sudhakaran@sap.com&gt;; V, Rajkumar &lt;rajkumar.v@sap.com&gt;</t>
  </si>
  <si>
    <t>SAP Omnichannel Banking 8.3 SP01</t>
  </si>
  <si>
    <t>Panou, Areti &lt;areti.panou@sap.com&gt;; Lehmann, Dirk &lt;dirk.lehmann@sap.com&gt;</t>
  </si>
  <si>
    <t>TwoGo 4.0 - cont'd</t>
  </si>
  <si>
    <t>SAP Anywhere Finance 1609</t>
  </si>
  <si>
    <t>Yuan, Haibin &lt;haibin.yuan@sap.com&gt;; Gu, Terry &lt;terry.gu@sap.com&gt;; Huang, Ryan &lt;ryan.huang@sap.com&gt;</t>
  </si>
  <si>
    <t>SLH - wechat recruiting 1609</t>
  </si>
  <si>
    <t>Thompson, Julie julie.thompson@sap.com; Hamlin, J.C. j.c.hamlin@sap.com; Lewis, Denise denise.lewis@sap.com; Matignon, Patrice &lt;patrice.matignon@sap.com&gt;</t>
  </si>
  <si>
    <t>[SuccessFactors] BizX 16xx</t>
  </si>
  <si>
    <t>Brandow, David &lt;david.brandow@sap.com&gt;; Bhatnagar, Sangeeta &lt;sangeeta.bhatnagar@sap.com&gt;</t>
  </si>
  <si>
    <t>SAP Web IDE, codeless toolkit Updates</t>
  </si>
  <si>
    <t>Joachim Kreiselmaier</t>
  </si>
  <si>
    <t>[Shared Component] - SAP River RDE Plugins - NW UI Cloud 1.0 – latest</t>
  </si>
  <si>
    <t>hybris Profile Updates</t>
  </si>
  <si>
    <t>Odin, Frederic &lt;frederic.odin@sap.com&gt;; Odin, Frederic &lt;frederic.odin@sap.com&gt;; JORGENSEN, Hanne &lt;hanne.jorgensen@sap.com&gt;</t>
  </si>
  <si>
    <t>Norman(Delivery)</t>
  </si>
  <si>
    <t>new name is Splash</t>
  </si>
  <si>
    <t>Cloud for Customer 2016</t>
  </si>
  <si>
    <t>Baseline scan</t>
  </si>
  <si>
    <t>Wu, Nan &lt;nan.wu@sap.com&gt;; Yang, Yancy &lt;yancy.yang@sap.com&gt;;Lin, Annie &lt;annie.lin@sap.com&gt;</t>
  </si>
  <si>
    <t>Collaborative Demand Manufacturing 1612</t>
  </si>
  <si>
    <t>Chu, Leon &lt;leon.chu@sap.com&gt;; Hengelbrock, Harald &lt;harald.hengelbrock@sap.com&gt;</t>
  </si>
  <si>
    <t>Track and Trace Cloud 1611</t>
  </si>
  <si>
    <t>Adibowo, Sasmito &lt;sasmito.adibowo@sap.com&gt;</t>
  </si>
  <si>
    <t>SAP Ticket Intelligence 1.0</t>
  </si>
  <si>
    <t>Choudhury, Antara &lt;antara.choudhury@sap.com&gt;</t>
  </si>
  <si>
    <t>SAP Connected Logistics 1.0 FP4</t>
  </si>
  <si>
    <t>Tong, Arnold &lt;arnold.tong@sap.com&gt;</t>
  </si>
  <si>
    <t>Hybris Customer Enagegement Center 1605</t>
  </si>
  <si>
    <t>D2V: 23-May-2016 ; RTC: 30-May-2016</t>
  </si>
  <si>
    <t>Ariba Collaborative Supply Chain 2016.08</t>
  </si>
  <si>
    <t>ankun.huang@sap.com;Bratko, Jor &lt;jor.bratko@sap.com&gt;</t>
  </si>
  <si>
    <t>Ariba Supplier Management 1.0</t>
  </si>
  <si>
    <t>Hybris Customer Enagegement Center 1602</t>
  </si>
  <si>
    <t>Huber, Alfred &lt;alfred.huber@sap.com&gt;; Pulm, Friedhelm &lt;friedhelm.pulm@sap.com&gt;; Bock-Kutz, Daniela &lt;d.bock-kutz@sap.com&gt;; Baust, Christian &lt;christian.baust@sap.com&gt;; Munk, Tobias &lt;tobias.munk@sap.com&gt;</t>
  </si>
  <si>
    <t>IoT_PDMS_UI_Delivery</t>
  </si>
  <si>
    <t>Hickl, Timo &lt;timo.hickl@sap.com&gt;; Ehrnsperger, Markus &lt;markus.ehrnsperger@sap.com&gt;</t>
  </si>
  <si>
    <t>SAP Enterprise Threat Detection Cloud 1.0</t>
  </si>
  <si>
    <t>Bindewald, Jutta&lt;jutta.bindewald@sap.com&gt;</t>
  </si>
  <si>
    <t>Heap Dump Agent</t>
  </si>
  <si>
    <t xml:space="preserve">Jindal, Lucky &lt;lucky.jindal@sap.com&gt;; </t>
  </si>
  <si>
    <t>analytics demo for IoT services</t>
  </si>
  <si>
    <t>Adt, Heiko &lt;heiko.adt@sap.com&gt;; Ameling, Michael &lt;michael.ameling@sap.com&gt;; Wolf, Bernhard &lt;b.wolf@sap.com&gt;</t>
  </si>
  <si>
    <t>IoT Services 1.0</t>
  </si>
  <si>
    <t>Kumar, Arvind (external - Project) &lt;arvind.kumar04@sap.com&gt;; M, Bipin &lt;bipin.m@sap.com&gt;; Cherian John, Thomas &lt;thomas.cherian.john@sap.com&gt;; Kuehne, Ralph &lt;ralph.kuehne@sap.com&gt;; Bahr, Klaus &lt;klaus.bahr@sap.com&gt;</t>
  </si>
  <si>
    <t>SAP PdMS for Utilities, on-premise 1.0</t>
  </si>
  <si>
    <t>SAP Team One - Android</t>
  </si>
  <si>
    <t>Nguyen, Chinh &lt;c.nguyen@sap.com&gt;</t>
  </si>
  <si>
    <t>Ariba Buyer Mobile 2.8</t>
  </si>
  <si>
    <t>Barry Padgett</t>
  </si>
  <si>
    <t>Business Network - SMB</t>
  </si>
  <si>
    <t>Wang, Jian &lt;jian.wang@sap.com&gt;</t>
  </si>
  <si>
    <t>SAP B1 Sales for Android V1.0 Patch4</t>
  </si>
  <si>
    <t>SAP B1 Sales for iOS V1.1 Patch4</t>
  </si>
  <si>
    <t>Mori, Nobuyoshi &lt;nobuyoshi.mori@sap.com&gt;; Koenig, Steffen &lt;steffen.koenig@sap.com&gt;</t>
  </si>
  <si>
    <t>SAP Landcape Management 3.0 ( Appliance)</t>
  </si>
  <si>
    <t>Chen, Doreen &lt;doreen.chen@sap.com&gt;; Xu, Xiao &lt;xiao.xu@sap.com&gt;</t>
  </si>
  <si>
    <t>SAP Anywhere 2.0 for iPad</t>
  </si>
  <si>
    <t>SAP Anywhere 2.0 for Android</t>
  </si>
  <si>
    <t>SAP Anywhere 2.0 for iOS</t>
  </si>
  <si>
    <t>SAP Anywhere Show and Sell 1.0</t>
  </si>
  <si>
    <t>Jhaveri, Meghna &lt;meghna.jhaveri@sap.com&gt;; Khurana, Pooja &lt;pooja.khurana@sap.com&gt;; Valappil Narayanan, Vipin Saraf &lt;vipin.saraf.valappil.narayanan@sap.com&gt;; Ho, XuanLoan &lt;xuanloan.ho@sap.com&gt;</t>
  </si>
  <si>
    <t>SAP Agile Data Preparation SP14(1.14)</t>
  </si>
  <si>
    <t>Ariba Network Mobile 3.0</t>
  </si>
  <si>
    <t>Tax Management Framework SP 08</t>
  </si>
  <si>
    <t>SAP Document Center Android App T11-2016</t>
  </si>
  <si>
    <t>ByD1702 Mobile Apps</t>
  </si>
  <si>
    <t>Ritter, Sonja &lt;sonja.ritter@sap.com&gt;; Enayati, Kimia &lt;kimia.enayati@sap.com&gt;; Pfeifer, Tobias &lt;tobias.pfeifer@sap.com&gt;</t>
  </si>
  <si>
    <t>SP05 for SAP CRM EhP4</t>
  </si>
  <si>
    <t>Hillis, Bill &lt;bill.hillis@sap.com&gt;</t>
  </si>
  <si>
    <t>SAP HANA remote data sync 2.0 SP01</t>
  </si>
  <si>
    <t>Balasubramanian, Narasimhan &lt;narasimhan.balasubramanian@sap.com&gt;; Wieser, Markus &lt;markus.wieser@sap.com&gt;; Swic, Marta &lt;marta.swic@sap.com&gt;; Lindner, Maren &lt;maren.lindner@sap.com&gt;</t>
  </si>
  <si>
    <t>Pfeifer, Tobias &lt;tobias.pfeifer@sap.com&gt;;Enayati, Kimia &lt;kimia.enayati@sap.com&gt;</t>
  </si>
  <si>
    <t>EhP4 for SAP CRM 7.0 SP06</t>
  </si>
  <si>
    <t>S4OP_1610_FPS2</t>
  </si>
  <si>
    <t>Metternich, Peter &lt;peter.metternich@sap.com&gt;;Luehe, Christian &lt;christian.luehe@sap.com&gt;; Lehmann, Lars &lt;l.lehmann@sap.com&gt;</t>
  </si>
  <si>
    <t>FRUN 1.0 FP01</t>
  </si>
  <si>
    <t>Health Engagement - Mobile Health Link App iOS 3.0</t>
  </si>
  <si>
    <t>Health Engagement - Mobile SDK 1705</t>
  </si>
  <si>
    <t>Health Engagement - Mobile Health Link App And 3.0</t>
  </si>
  <si>
    <t>Zhang, Qianze &lt;qianze.zhang@sap.com&gt;</t>
  </si>
  <si>
    <t>SAP Anywhere Stream for iPhone V1.3.0</t>
  </si>
  <si>
    <t>GISP (RTC date changed from May 31, 2017 to June 9, 2017)</t>
  </si>
  <si>
    <t>SAP Landscape Management 3.0 SP03</t>
  </si>
  <si>
    <t>RTC date changed from May 29, 2017 to June 12, 2017</t>
  </si>
  <si>
    <t>Kaperi, Johanna &lt;johanna.kaperi@sap.com&gt;; Salkala, Ville &lt;ville.salkala@sap.com&gt;</t>
  </si>
  <si>
    <t>SAP Contact Center 7.0 FP11 On-Premise</t>
  </si>
  <si>
    <t>Zhu, Jin You &lt;jin.you.zhu@sap.com&gt;; Bhatnagar, Sangeeta &lt;sangeeta.bhatnagar@sap.com&gt;; Kho, Ming &lt;ming.kho@sap.com&gt;</t>
  </si>
  <si>
    <t>Event App Client 1.1 (iOS,Android)</t>
  </si>
  <si>
    <t>Rubinstein, Haya &lt;haya.rubinstein@sap.com&gt;; Kalaf, Meital &lt;meital.kalaf@sap.com&gt;; Dvir, Liran &lt;liran.dvir@sap.com&gt;</t>
  </si>
  <si>
    <t>NW MDM 7.1 SP18</t>
  </si>
  <si>
    <t>Identity Management 8.0 SP05</t>
  </si>
  <si>
    <t>Mobile Docs 1.0 SP6 iOS Client (1.6.7)</t>
  </si>
  <si>
    <t>Kamath, Rajesh &lt;rajesh.kamath@sap.com&gt;; Skordilis, Ilias &lt;ilias.skordilis@sap.com&gt;; Vivekanandan, Pooja &lt;pooja.vivekanandan@sap.com&gt;; Biegler, Hans-Juergen &lt;hans-juergen.biegler@sap.com&gt;; Tolmachova, Irina &lt;irina.tolmachova@sap.com&gt;; Wiethoff, Christine &lt;christine.wiethoff@sap.com&gt;; Kamath, Rajesh &lt;rajesh.kamath@sap.com&gt;; Huber, Alfred &lt;alfred.huber@sap.com&gt;</t>
  </si>
  <si>
    <t>ME &amp; PM 3.0 SP05 FP3</t>
  </si>
  <si>
    <t>Schroeder, Christoph &lt;christoph.schroeder01@sap.com&gt;; Mitov, Hristo &lt;hristo.mitov@sap.com&gt;</t>
  </si>
  <si>
    <t>SAP Disclosure Management 10.1 SP10</t>
  </si>
  <si>
    <t>Kumar, Arvind (external - Project) &lt;arvind.kumar04@sap.com&gt;;M, Bipin &lt;bipin.m@sap.com&gt;; Cherian John, Thomas &lt;thomas.cherian.john@sap.com&gt;; Kuehne, Ralph &lt;ralph.kuehne@sap.com&gt;; Bahr, Klaus &lt;klaus.bahr@sap.com&gt;; Shareef, Moaaz (external - Project) &lt;m.shareef@sap.com&gt;</t>
  </si>
  <si>
    <t>SAP PdMS for Utilities, on-premise  2.0</t>
  </si>
  <si>
    <t>Hoerner, Christine &lt;christine.hoerner@sap.com&gt;; Weigel, Rick &lt;rick.weigel@sap.com&gt;; Klehr, Benjamin &lt;benjamin.klehr@sap.com&gt;; Reinhardt, Tilo &lt;tilo.reinhardt@sap.com&gt;; Balasubramanian, Narasimhan &lt;narasimhan.balasubramanian@sap.com&gt;</t>
  </si>
  <si>
    <t>ByD1708</t>
  </si>
  <si>
    <t>Pidugu, Naresh &lt;naresh.pidugu01@sap.com&gt;; Portner, Michael &lt;michael.portner@sap.com&gt;</t>
  </si>
  <si>
    <t>SAP Budgeting and Planning 1.0 FP03</t>
  </si>
  <si>
    <t>Sood, Vipul &lt;vipul.sood@sap.com&gt;; MEHTA S., Sandeep &lt;sandeep.mehtas@sap.com&gt;; S, Vishwanath &lt;vishwanath.s@sap.com&gt;; Shakil, Sadaf &lt;sadaf.shakil@sap.com&gt;; Shiggaon, Priya Parmeshwar &lt;priya.parmeshwar.shiggaon@sap.com&gt;</t>
  </si>
  <si>
    <t>SLH – SRFaaS 1705</t>
  </si>
  <si>
    <t xml:space="preserve">EhP4 for SAP CRM 7.0 SP07 </t>
  </si>
  <si>
    <t>S, Harsha &lt;harsha.s@sap.com&gt;; Xie, Ming Hao &lt;ming.hao.xie@sap.com&gt;; Mahmalat, Dany &lt;dany.mahmalat@sap.com&gt;; Yang, Xiao &lt;xiao.yang@sap.com&gt;; Esipova, Olga &lt;olga.esipova@sap.com&gt;</t>
  </si>
  <si>
    <t>GEO Enablement Framework 1.2</t>
  </si>
  <si>
    <t>Pirannawar, Chaitan &lt;chaitan.pirannawar@sap.com&gt;; Poster, Amith Kumar Tippanna &lt;amith.poster@sap.com&gt;; Singh, Kanwaljit &lt;kanwaljit.singh@sap.com&gt;; Nguyen, David &lt;david.nguyen01@sap.com&gt;</t>
  </si>
  <si>
    <t>Ariba Cloud Integration 9.0</t>
  </si>
  <si>
    <t>Balasubramanian, Narasimhan &lt;narasimhan.balasubramanian@sap.com&gt;; Hoerner, Christine &lt;christine.hoerner@sap.com&gt;; Weigel, Rick &lt;rick.weigel@sap.com&gt;; Klehr, Benjamin &lt;benjamin.klehr@sap.com&gt;; Reinhardt, Tilo &lt;tilo.reinhardt@sap.com&gt;</t>
  </si>
  <si>
    <t>ByD1711</t>
  </si>
  <si>
    <t>Soring, Susanne &lt;susanne.soring@sap.com&gt;; H S, Vinay &lt;vinay.h.s@sap.com&gt;; Thanumalayan, Reghu Ram &lt;reghu.ram.thanumalayan@sap.com&gt;; M S, Anand &lt;anand.m.s@sap.com&gt;; Danthuluri, Suresh Varma &lt;suresh.varma.danthuluri@sap.com&gt;</t>
  </si>
  <si>
    <t>SAP PDMS, ope 1.0. FP5</t>
  </si>
  <si>
    <t>Banking Services 9.0 FeaturePack 08</t>
  </si>
  <si>
    <t>VANBORRE, Frederic &lt;frederic.vanborre@sap.com&gt;; JAKUBIK, Marcin &lt;marcin.jakubik@sap.com&gt;; TAKEHARA, Ann Naomi &lt;ann.naomi.takehara@sap.com&gt;</t>
  </si>
  <si>
    <t>SAP BOE LIVE DATA CONNECT 1.0, version 1.0.4</t>
  </si>
  <si>
    <t>FSDM 1.0</t>
  </si>
  <si>
    <t>SAP Sports One 1.0 17XX</t>
  </si>
  <si>
    <t>SL Toolset 1.0 SPS 22</t>
  </si>
  <si>
    <t>assign to Komal</t>
  </si>
  <si>
    <t>Jatavallabha, Jayanthan &lt;j.jatavallabha@sap.com&gt;; Rikhi, Hetaish Kumar &lt;hetaish.kumar.rikhi@sap.com&gt;</t>
  </si>
  <si>
    <t>SAP Hybris InStore Marketing</t>
  </si>
  <si>
    <t>Mueller-Soter, Timea &lt;timea.mueller-soter@sap.com&gt;; Semerdzhiev, Krasimir &lt;krasimir.semerdzhiev@sap.com&gt;; Zylinski, Tim &lt;tim.zylinski@sap.com&gt;; Benzinger, Dennis &lt;dennis.benzinger@sap.com&gt;</t>
  </si>
  <si>
    <t>SAP Hybris Commerce, cloud edition 1.0</t>
  </si>
  <si>
    <t>Sichelstiel, Martin &lt;martin.sichelstiel@sap.com&gt;; Janson, Paul &lt;paul.janson@sap.com&gt;; Gustafsson, Stefan &lt;stefan.gustafsson@sap.com&gt;; Varga, Zsolt &lt;zsolt.varga01@sap.com&gt;; Liu, Jieyu &lt;jieyu.liu@sap.com&gt;; Tischhaeuser, Florian &lt;florian.tischhaeuser@sap.com&gt;</t>
  </si>
  <si>
    <t>FaaS@S/4HANA - Q4/2016 (Finance)</t>
  </si>
  <si>
    <t>Sukumar, Shahija &lt;shahija.sukumar@sap.com&gt;; Adithe, Sarma &lt;sarma.adithe@sap.com&gt;; Zeng, Ying &lt;ying.zeng@sap.com&gt;</t>
  </si>
  <si>
    <t>IAG 1.1</t>
  </si>
  <si>
    <t>Gildhoff, Hinnerk &lt;hinnerk.gildhoff@sap.com&gt;</t>
  </si>
  <si>
    <t>YaaS HANA GeoService</t>
  </si>
  <si>
    <t>Jeung, Hoyoung &lt;hoyoung.jeung@sap.com&gt;; Sudheendra, Suhas &lt;suhas.sudheendra@sap.com&gt;; Ricketts, Daniel &lt;daniel.ricketts@sap.com&gt;</t>
  </si>
  <si>
    <t>SAP Customer Retention Insights 0.9</t>
  </si>
  <si>
    <t>Gupta, Vipul &lt;vipul.gupta01@sap.com&gt;; Li, Winston &lt;winston.li@sap.com&gt;; Rajdeep, Taraka Nag &lt;taraka.nag.rajdeep@sap.com&gt;; Zehavi, Dee &lt;d.zehavi@sap.com&gt;</t>
  </si>
  <si>
    <t>Ariba Business Process Monitoring - Platform</t>
  </si>
  <si>
    <t>Nie, Yibing &lt;yibing.nie@sap.com&gt;; Zhang, Lihui &lt;lihui.zhang@sap.com&gt;; He, Qin &lt;qin.he@sap.com&gt;</t>
  </si>
  <si>
    <t>Connected Goods 2016 Q4 Delivery</t>
  </si>
  <si>
    <t>Bratko, Jor &lt;jor.bratko@sap.com&gt;</t>
  </si>
  <si>
    <t>CSP V1.1</t>
  </si>
  <si>
    <t>Vyssokii, Alexander &lt;alexander.vyssokii@sap.com&gt;; Niderhoffer, Albert &lt;albert.niderhoffer@sap.com&gt;; Dagani, Olga &lt;olga.dagani@sap.com&gt;</t>
  </si>
  <si>
    <t>SAP Vehicles Network Version 1.3</t>
  </si>
  <si>
    <t>Digital Assistant - Beta Plus</t>
  </si>
  <si>
    <t>Hoffner, Andreas &lt;andreas.hoffner@sap.com&gt;; Kokkerlapati, Sunitha &lt;sunitha.kokkerlapati@sap.com&gt;; Fichter, Timur &lt;timur.fichter@sap.com&gt;</t>
  </si>
  <si>
    <t>Messaging Gateway 1.0</t>
  </si>
  <si>
    <t>Held, Mathias &lt;mathias.held@sap.com&gt;;Fleckenstein, Heiko &lt;heiko.fleckenstein@sap.com&gt;</t>
  </si>
  <si>
    <t>SAP Contract Checker Tool - Beta</t>
  </si>
  <si>
    <t>Bonczyk, Jim &lt;jim.bonczyk@sap.com&gt;; Naseem, Showkath &lt;showkath.naseem@sap.com&gt;</t>
  </si>
  <si>
    <t>Agentry Cloud</t>
  </si>
  <si>
    <t>ACE 1.0</t>
  </si>
  <si>
    <t>P&amp;I SAP Mobile Services</t>
  </si>
  <si>
    <t>Moreira, Elias Junior (external - Project) &lt;elias.junior.moreira@sap.com&gt;; Nakano, Fernando (external - Project) &lt;fernando.nakano@sap.com&gt;; Garcia, Steven &lt;steven.garcia@sap.com&gt;; Vohra, Vaibhav &lt;vaibhav.vohra@sap.com&gt;; Poduvath, Shanavas &lt;shanavas.poduvath@sap.com&gt;</t>
  </si>
  <si>
    <t>SAP Employee Connect 365 1.0</t>
  </si>
  <si>
    <t>Ashokan, Priyadarshini &lt;priyadarshini.ashokan@sap.com&gt;; Janardhanan, Venu &lt;venu.janardhanan@sap.com&gt;</t>
  </si>
  <si>
    <t>Unit_of_Measure_16xx</t>
  </si>
  <si>
    <t>Strugholz, Marc &lt;marc.strugholz@sap.com&gt;; Holz, Sabine &lt;sabine.holz@sap.com&gt;; Fichter, Timur &lt;timur.fichter@sap.com&gt;</t>
  </si>
  <si>
    <t>Messaging Gateway 1.1</t>
  </si>
  <si>
    <t>Doerner, Robert &lt;robert.doerner@sap.com&gt;;Liebich, Gunther &lt;gunther.liebich@sap.com&gt;</t>
  </si>
  <si>
    <t>Digital Farming 1.0</t>
  </si>
  <si>
    <t>Singh, Monika (external - Project) &lt;monika.singh01@sap.com&gt;；Saelzer, Kerstin &lt;kerstin.saelzer@sap.com&gt;；Dumitru, Marius &lt;marius.dumitru@sap.com&gt;；Bodade, Shweta Arunkumar &lt;shweta.bodade@sap.com&gt;</t>
  </si>
  <si>
    <t>SAP Translation Hub 1702</t>
  </si>
  <si>
    <t>Chia, Chris &lt;chris.chia@sap.com&gt;; Liu, Joni &lt;joni.liu@sap.com&gt;; Biswas, Atreya &lt;atreya.biswas@sap.com&gt;</t>
  </si>
  <si>
    <t>SAP Cash Application 1.0</t>
  </si>
  <si>
    <t>Shivaswamy, Raghavendra &lt;raghavendra.shivaswamy@sap.com&gt;; Loganathan, Karthikeyan &lt;karthikeyan.loganathan@sap.com&gt;; Subbiah, Sivaram &lt;sivaram.subbiah@sap.com&gt;</t>
  </si>
  <si>
    <t>Service Broker - 1702</t>
  </si>
  <si>
    <t>Doerner, Robert &lt;robert.doerner@sap.com&gt;;Liebich, Gunther &lt;gunther.liebich@sap.com&gt;;Zheng, Hao &lt;hao.zheng@sap.com&gt;</t>
  </si>
  <si>
    <t>SAP Connected Agriculture 1.0 - Feature Delivery 1</t>
  </si>
  <si>
    <t>Liang, Qing-hao &lt;qing-hao.liang@sap.com&gt;;Song, Wei-ke &lt;wei-ke.song@sap.com&gt;;Swift, Ashley &lt;ashley.swift@sap.com&gt;;Olsen, Thomas &lt;thomas.olsen@sap.com&gt;</t>
  </si>
  <si>
    <t>ACE 1701</t>
  </si>
  <si>
    <t>Chandran, Lakshmy &lt;lakshmy.chandran@sap.com&gt;;Hsu, Kevin &lt;kevin.hsu@sap.com&gt;</t>
  </si>
  <si>
    <t>Supply chain self service HCP - 1702</t>
  </si>
  <si>
    <t>Saxena, Tushar Rakesh &lt;tushar.rakesh.saxena@sap.com&gt;；Borhauer, Sibylle &lt;sibylle.borhauer@sap.com&gt;; Chinnathambi, Gowthaman &lt;gowthaman.chinnathambi@sap.com&gt;; Gupta, Neha &lt;neha.gupta02@sap.com&gt;</t>
  </si>
  <si>
    <t>SuccessFactors Service Center on HCP 1702</t>
  </si>
  <si>
    <t>Grossman, Igor &lt;igor.grossman@sap.com&gt;</t>
  </si>
  <si>
    <t>SAP Clea for Brand Intelligence 1.0</t>
  </si>
  <si>
    <t>Open-Source software for RTI Release</t>
  </si>
  <si>
    <t>Diddi, Prasanth Kumar &lt;prasanth.kumar.diddi@sap.com&gt;; Sundarakandasamy, Sasi Varnan &lt;sasi.varnan.sundarakandasamy@sap.com&gt;</t>
  </si>
  <si>
    <t>HCP workflow Beta 2016_51</t>
  </si>
  <si>
    <t>SAP Digital</t>
  </si>
  <si>
    <t>Nakano, Fernando &lt;fernando.nakano@sap.com&gt;; Garcia, Steven &lt;steven.garcia@sap.com&gt;; Vohra, Vaibhav &lt;vaibhav.vohra@sap.com&gt;; Poduvath, Shanavas &lt;shanavas.poduvath@sap.com&gt;; Moreira, Elias Junior (external - Project) &lt;elias.junior.moreira@sap.com&gt;; Smith, Michael &lt;michael05.smith@sap.com&gt;</t>
  </si>
  <si>
    <t>SAP Live Link 365</t>
  </si>
  <si>
    <t>Shiggaon, Priya Parmeshwar &lt;priya.parmeshwar.shiggaon@sap.com&gt;；Tripathi, Prateek &lt;prateek.tripathi@sap.com&gt;; N, Ashok &lt;ashok.n@sap.com&gt;; Ranjan Das, Soumya &lt;soumya.ranjan.das@sap.com&gt;; Kushwah, Bhanu Pratap Singh &lt;b.kushwah@sap.com&gt;</t>
  </si>
  <si>
    <t>SLH - GST APP 1702</t>
  </si>
  <si>
    <t>S, Vishwanath &lt;vishwanath.s@sap.com&gt;;MEHTA S., Sandeep &lt;sandeep.mehtas@sap.com&gt;; Sood, Vipul &lt;vipul.sood@sap.com&gt;; Shakil, Sadaf &lt;sadaf.shakil@sap.com&gt;; Birkenhauer, Christoph &lt;christoph.birkenhauer@sap.com&gt;</t>
  </si>
  <si>
    <t>SLH – SRFaaS 1702</t>
  </si>
  <si>
    <t>Purder, Juergen &lt;juergen.purder@sap.com&gt;; Kennedy, Craig &lt;craig.kennedy@sap.com&gt;; Xie, Yang &lt;yang.xie@sap.com&gt;; Achanta, Arun &lt;arun.achanta@sap.com&gt;; Mathew, Arun &lt;arun.mathew01@sap.com&gt;; Kumar, Anil Suresh &lt;anil.suresh.kumar@sap.com&gt;; Kare, Vishnu &lt;vishnu.kare@sap.com&gt;</t>
  </si>
  <si>
    <t>StudentActivityHub 1.0 (BetaRelease)</t>
  </si>
  <si>
    <t>Diddi, Prasanth Kumar &lt;prasanth.kumar.diddi@sap.com&gt;; Sundarakandasamy, Sasi Varnan &lt;sasi.varnan.sundarakandasamy@sap.com&gt;; Gunn Reddy, Swathi Reddy &lt;swathi.reddy.gunn.reddy@sap.com&gt;</t>
  </si>
  <si>
    <t>HCP Business Rules Beta</t>
  </si>
  <si>
    <t>6/31/2016</t>
  </si>
  <si>
    <t>SUBRAMANIAN, VENKAT &lt;venkat.subramanian@sap.com&gt;; Hansen, Lars &lt;lars.hansen@sap.com&gt;</t>
  </si>
  <si>
    <t>SAP Clea 1702</t>
  </si>
  <si>
    <t>Nambudri, Sriram &lt;sriram.nambudri@sap.com&gt;; Gaidole, Dhundiraj &lt;dhundiraj.gaidole@sap.com&gt;;Huber, Alfred &lt;alfred.huber@sap.com&gt;</t>
  </si>
  <si>
    <t>Digital Manufacturing Insights 1701a</t>
  </si>
  <si>
    <t>SAP Cloud Identity Access and Governance 1705</t>
  </si>
  <si>
    <t>Zhou, Watson &lt;watson.zhou@sap.com&gt;; Jiang, Yu-tao &lt;yu-tao.jiang@sap.com&gt;</t>
  </si>
  <si>
    <t>EditorPlugin</t>
  </si>
  <si>
    <t>Zabala, Silvestre &lt;silvestre.zabala@sap.com&gt;</t>
  </si>
  <si>
    <t>XSA initial cloud delivery for SaaS</t>
  </si>
  <si>
    <t>Exceptional Cloud Delivery (prog lang: Go)</t>
  </si>
  <si>
    <t>Nguyen, Tri &lt;tri.nguyen@sap.com&gt;; Chahal, Ranjeeta &lt;ranjeeta.chahal@sap.com&gt;; Oberrotman, Dan &lt;dan.oberrotman@sap.com&gt;; Shetty, Jagdeep &lt;jagdeep.shetty@sap.com&gt;; Macherla, Kaushik &lt;kaushik.macherla@sap.com&gt;</t>
  </si>
  <si>
    <t>Bhaskara, Srinivas &lt;srinivas.bhaskara@sap.com&gt;; Mulla, Zainul Abidin &lt;zainul.abidin.mulla@sap.com&gt;</t>
  </si>
  <si>
    <t>Bisht, Pankaj &lt;pankaj.bisht@sap.com&gt;</t>
  </si>
  <si>
    <t>Health Engagement - Server 1609</t>
  </si>
  <si>
    <t>Bhadoria, Abhishek &lt;abhishek.bhadoria@sap.com&gt;; Koulman, Willem &lt;willem.koulman@sap.com&gt;;Harrison, Scott &lt;scott.harrison01@sap.com&gt;</t>
  </si>
  <si>
    <t>Ariba Exchange User Community 0.8.7</t>
  </si>
  <si>
    <t>Mishra, Tarun Kumar &lt;ta.mishra@sap.com&gt;; Chandrababu, Neethu &lt;neethu.chandrababu@sap.com&gt;</t>
  </si>
  <si>
    <t>SLH - learning reports 1610</t>
  </si>
  <si>
    <t>Sairaj, Nithya &lt;nithya.sairaj@sap.com&gt;;Hegde, Pavan &lt;pa.hegde@sap.com&gt;; Satya Prasad, K &lt;k.satya.prasad@sap.com&gt;</t>
  </si>
  <si>
    <t>Asset Intelligence Network 1610</t>
  </si>
  <si>
    <t>Callahan, Pat &lt;pat.callahan@sap.com&gt;; Sambhus, Mihir &lt;mihir.sambhus@sap.com&gt;; Luo, Congyun &lt;congyun.luo@sap.com&gt;</t>
  </si>
  <si>
    <t>OpenAPI 1.0</t>
  </si>
  <si>
    <t>K, Ramya &lt;ramya.k@sap.com&gt;;Samuel, Florance Janet &lt;f.samuel@sap.com&gt;</t>
  </si>
  <si>
    <t>Sap Localization hub, Tax Service 1610</t>
  </si>
  <si>
    <t>Saelzer, Kerstin &lt;kerstin.saelzer@sap.com&gt;; Dumitru, Marius &lt;marius.dumitru@sap.com&gt;; Bodade, Shweta Arunkumar &lt;shweta.bodade@sap.com&gt;; Lal, Deepti (external - Project) &lt;deepti.lal@sap.com&gt;; Varshney, Richa (external - Project) &lt;richa.varshney@sap.com&gt;</t>
  </si>
  <si>
    <t>SAP Translation Hub RTC1 (1610)</t>
  </si>
  <si>
    <t>VMS Fieldglass 2016.30</t>
  </si>
  <si>
    <t>Tripathi, Prateek &lt;prateek.tripathi@sap.com&gt;; Thiru, Karthik &lt;karthik.thiru@sap.com&gt;; Paraekattil, Joy &lt;joy.paraekattil@sap.com&gt;; Ranjan Das, Soumya &lt;soumya.ranjan.das@sap.com&gt;</t>
  </si>
  <si>
    <t>SAP eDaas SP 1</t>
  </si>
  <si>
    <t>Savelsberg-Walter, Isolde &lt;isolde.savelsberg-walter@sap.com&gt;; Hoffmann, Sven &lt;sven.hoffmann@sap.com&gt;</t>
  </si>
  <si>
    <t>Support Techn CS 2016 Wave 8 Release</t>
  </si>
  <si>
    <t>Schrage, Jan &lt;jan.schrage@sap.com&gt;</t>
  </si>
  <si>
    <t>SLH - print forms 1608</t>
  </si>
  <si>
    <t>Ariba Downstream P2X November Release</t>
  </si>
  <si>
    <t>Forms 2.0</t>
  </si>
  <si>
    <t>Rikhi, Hetaish Kumar &lt;hetaish.kumar.rikhi@sap.com&gt;; S S, Kishan &lt;kishan.s.s@sap.com&gt;</t>
  </si>
  <si>
    <t>Hybris Marketing Loyalty 1611</t>
  </si>
  <si>
    <t>Francis, Arul &lt;arul.francis@sap.com&gt;; Chandrashekar, Amrutha &lt;amrutha.chandrashekar@sap.com&gt;; Choudhry, Ashok &lt;ashok.choudhry@sap.com&gt;</t>
  </si>
  <si>
    <t>Cobalt 2.0</t>
  </si>
  <si>
    <t>Huebel, Ralf &lt;ralf.huebel@sap.com&gt;; Varga, Tamas &lt;tamas.varga@sap.com&gt;</t>
  </si>
  <si>
    <t>IBP 6.4</t>
  </si>
  <si>
    <t>Singh, Monika (external - Project) &lt;monika.singh01@sap.com&gt;; Saelzer, Kerstin &lt;kerstin.saelzer@sap.com&gt;; Dumitru, Marius &lt;marius.dumitru@sap.com&gt;; Bodade, Shweta Arunkumar &lt;shweta.bodade@sap.com&gt;</t>
  </si>
  <si>
    <t>SAP Translation Hub F1 (1611)</t>
  </si>
  <si>
    <t>Nayak, Shiva Prasad &lt;shiva.nayak@sap.com&gt;; Nair, Arun Bhaskaran &lt;arun.bhaskaran.nair@sap.com&gt;</t>
  </si>
  <si>
    <t>Gateway Web Toolkit 1.5</t>
  </si>
  <si>
    <t>SLH - print forms 1611</t>
  </si>
  <si>
    <t>Polisetti, Raja &lt;raja.polisetti@sap.com&gt;; Verma, Amit Kumar &lt;amit.kumar.verma@sap.com&gt;</t>
  </si>
  <si>
    <t>Ariba SOBD 3.0</t>
  </si>
  <si>
    <t>Hashimoto, Etsuko &lt;etsuko.hashimoto@sap.com&gt;; Verma, Amit Kumar &lt;amit.kumar.verma@sap.com&gt;; Chandramouli, Vijay &lt;vijay.chandramouli@sap.com&gt;; Yummadisingh, Basava Rajesh &lt;basava.yummadisingh@sap.com&gt;</t>
  </si>
  <si>
    <t>Ariba Network Open API 4.0 (2016.12)</t>
  </si>
  <si>
    <t>SAP Document Center Server T11 - 2016</t>
  </si>
  <si>
    <t>Vittalkar, Mamatha &lt;mamatha.vittalkar@sap.com&gt;; Nguyen, David &lt;david.nguyen01@sap.com&gt;; Khullar, Lovein &lt;lovein.khullar@sap.com&gt;; Poster, Amith Kumar Tippanna &lt;amith.poster@sap.com&gt;; Ray, Surajit &lt;surajit.ray@sap.com&gt;</t>
  </si>
  <si>
    <t>Ariba Cloud Integration 9</t>
  </si>
  <si>
    <t>Zhong, Eileen &lt;eileen.zhong@sap.com&gt;; Li, Lucky &lt;lucky.li01@sap.com&gt;</t>
  </si>
  <si>
    <t>Customer Payment Q4/2016</t>
  </si>
  <si>
    <t>Dogra, Dhiraj &lt;dhiraj.dogra@sap.com&gt;; Neumann, Frank &lt;f.neumann@sap.com&gt;; Hedagarahalli Shivappa, Adarsh &lt;adarsh.hedagarahalli.shivappa@sap.com&gt;; Bui, Cat &lt;cat.bui@sap.com&gt;; Li, Winston &lt;winston.li@sap.com&gt;; Hashimoto, Etsuko &lt;etsuko.hashimoto@sap.com&gt;</t>
  </si>
  <si>
    <t>CSC (Collaborative Supply Chain) 2016.12</t>
  </si>
  <si>
    <t>IGW 1.4 For HCI</t>
  </si>
  <si>
    <t>Traxel, Tobias &lt;tobias.traxel@sap.com&gt;</t>
  </si>
  <si>
    <t>SAP Sports One 1.0</t>
  </si>
  <si>
    <t>Stoyanova, Dimitrina &lt;dimitrina.stoyanova@sap.com&gt;</t>
  </si>
  <si>
    <t>SAP Cloud Identity 2016</t>
  </si>
  <si>
    <t>Groch, Andreas &lt;andreas.groch@sap.com&gt;; Pfahl, Sebastian &lt;sebastian.pfahl@sap.com&gt;; Schefold, Timo &lt;timo.schefold@sap.com&gt;</t>
  </si>
  <si>
    <t>SAP Event Ticketing 1701</t>
  </si>
  <si>
    <t>Verma, Amit Kumar &lt;amit.kumar.verma@sap.com&gt;</t>
  </si>
  <si>
    <t>Ariba ANGlo 5.0 Release</t>
  </si>
  <si>
    <t>Duessel, Mario &lt;mario.duessel@sap.com&gt;;Eirich, Udo &lt;udo.eirich@sap.com&gt;;Duessel, Mario &lt;mario.duessel@sap.com&gt;</t>
  </si>
  <si>
    <t>ERD Portal 3.2.3 (ERD 2.5.7)</t>
  </si>
  <si>
    <t>Nayak, Shiva Prasad &lt;shiva.nayak@sap.com&gt;</t>
  </si>
  <si>
    <t>Gateway Web Toolkit 1.3</t>
  </si>
  <si>
    <t>IGW Design Time oD 1.0 SP05</t>
  </si>
  <si>
    <t>Samuel, Florance Janet &lt;f.samuel@sap.com&gt;; K, Ramya &lt;ramya.k@sap.com&gt;</t>
  </si>
  <si>
    <t>Sap Localization hub, Tax Service 1701</t>
  </si>
  <si>
    <t>Bisht, Pankaj &lt;pankaj.bisht@sap.com&gt;；Rao, Ramya &lt;ramya.rao@sap.com&gt;</t>
  </si>
  <si>
    <t>Health Engagement - Server 1701</t>
  </si>
  <si>
    <t>SAP Document Center Server T12-2016</t>
  </si>
  <si>
    <t>ByD1702</t>
  </si>
  <si>
    <t>Choudhury, Antara &lt;antara.choudhury@sap.com&gt;;Ramamurthy, Yuvaraj &lt;yuvaraj.ramamurthy@sap.com&gt;</t>
  </si>
  <si>
    <t>SAP Connected Logistics 1.0 FP6</t>
  </si>
  <si>
    <t>Mulla, Zainul Abidin &lt;zainul.abidin.mulla@sap.com&gt;</t>
  </si>
  <si>
    <t>SLH Foundation 2.0 SP01</t>
  </si>
  <si>
    <t>PAI, ARUNA BRAHMAVAR &lt;aruna.brahmavar.pai@sap.com&gt;</t>
  </si>
  <si>
    <t>Hybris Customer Journey Manager 1702</t>
  </si>
  <si>
    <t>AS ABAP 7.67 for Cloud (indir)</t>
  </si>
  <si>
    <t>Varga, Tamas &lt;tamas.varga@sap.com&gt;; Huebel, Ralf &lt;ralf.huebel@sap.com&gt;</t>
  </si>
  <si>
    <t>IBP 1702</t>
  </si>
  <si>
    <t>SAP Document Center Server T13-2016</t>
  </si>
  <si>
    <t>Zhong, Eileen &lt;eileen.zhong@sap.com&gt;；Li, Lucky &lt;lucky.li01@sap.com&gt;</t>
  </si>
  <si>
    <t>Customer Payment Q1/2017</t>
  </si>
  <si>
    <t>Carstens, Christoph &lt;christoph.carstens@sap.com&gt;; Stange, Sebastian &lt;sebastian.stange@sap.com&gt;</t>
  </si>
  <si>
    <t>Insights App 1.2</t>
  </si>
  <si>
    <t>Ariba Downstream P2X Feb 2017 Release</t>
  </si>
  <si>
    <t>Callahan, Pat &lt;pat.callahan@sap.com&gt;；Gupta, Naresh &lt;naresh.gupta@sap.com&gt;</t>
  </si>
  <si>
    <t>Forms 2.1</t>
  </si>
  <si>
    <t>Loimuneva, Tero &lt;tero.loimuneva@sap.com&gt;; Kaperi, Johanna &lt;johanna.kaperi@sap.com&gt;; Salkala, Ville &lt;ville.salkala@sap.com&gt;</t>
  </si>
  <si>
    <t>SAP Contact Center 1702</t>
  </si>
  <si>
    <t>Sairaj, Nithya &lt;nithya.sairaj@sap.com&gt;;Hegde, Pavan &lt;pa.hegde@sap.com&gt;;Satya Prasad, K &lt;k.satya.prasad@sap.com&gt;</t>
  </si>
  <si>
    <t>Asset Intelligence Network 1702</t>
  </si>
  <si>
    <t>Wang, Linda &lt;linda.wang04@sap.com&gt;</t>
  </si>
  <si>
    <t>Hybris Service Engagement Center 1702</t>
  </si>
  <si>
    <t>Paraekattil, Joy &lt;joy.paraekattil@sap.com&gt;;Tripathi, Prateek &lt;prateek.tripathi@sap.com&gt;</t>
  </si>
  <si>
    <t>SAP edaas 1702</t>
  </si>
  <si>
    <t>Predictive Analytics Integrator  1.3</t>
  </si>
  <si>
    <t>AS ABAP 7.68 for Cloud (indir)</t>
  </si>
  <si>
    <t>Garg, Mayank &lt;mayank.garg@sap.com&gt;;Gustafsson, Stefan &lt;stefan.gustafsson@sap.com&gt;;Krause, Frank &lt;frank.krause@sap.com&gt;;Klinger, Uwe &lt;uwe.klinger@sap.com&gt;</t>
  </si>
  <si>
    <t>UI Theme Designer 1.24</t>
  </si>
  <si>
    <t>Verma, Amit Kumar &lt;amit.kumar.verma@sap.com&gt;; Khetan, Devanshu &lt;devanshu.khetan@sap.com&gt;; Jain, Sumit Kumar &lt;sumit.jain01@sap.com&gt;; Sarkar, Mridul &lt;mridul.sarkar@sap.com&gt;; S, Sudharshan &lt;sudharshan.s@sap.com&gt;</t>
  </si>
  <si>
    <t>QuoteAutomation_2017.03</t>
  </si>
  <si>
    <t>SAP Document Center Server T02-2017</t>
  </si>
  <si>
    <t>Verma, Amit Kumar &lt;amit.kumar.verma@sap.com&gt;; Polisetti, Raja &lt;raja.polisetti@sap.com&gt;; Ramakrishna, Trilok Bangalore &lt;trilok.ramakrishna@sap.com&gt;; Ramaswamy, Palanivelu &lt;palanivelu.ramaswamy@sap.com&gt;</t>
  </si>
  <si>
    <t>SOBD 4.0</t>
  </si>
  <si>
    <t>Murray, Michael &lt;michael.murray01@sap.com&gt;; Afanasyev, Igor &lt;igor.afanasyev@sap.com&gt;</t>
  </si>
  <si>
    <t>S4CE_1705_Q2/2017</t>
  </si>
  <si>
    <t>Varga, Tamas &lt;tamas.varga@sap.com&gt;; Huebner, Thomas &lt;thomas.huebner@sap.com&gt;; Huebel, Ralf &lt;ralf.huebel@sap.com&gt;</t>
  </si>
  <si>
    <t>IBP 1705</t>
  </si>
  <si>
    <t>SAP Logo Detection 1.0</t>
  </si>
  <si>
    <t>Hybris Service Engagement Center 1705</t>
  </si>
  <si>
    <t>Salkala, Ville &lt;ville.salkala@sap.com&gt;; Kaperi, Johanna &lt;johanna.kaperi@sap.com&gt;; Heikintalo, Jarmo &lt;jarmo.heikintalo@sap.com&gt;; Loimuneva, Tero &lt;tero.loimuneva@sap.com&gt;</t>
  </si>
  <si>
    <t>SAP Contact Center 1705</t>
  </si>
  <si>
    <t>Singh, Mansi &lt;mansi.singh@sap.com&gt;; Chugh, Bhupender &lt;bhupender.chugh@sap.com&gt;; Gupta, Kapil Kumar &lt;kapil.kumar.gupta01@sap.com&gt;</t>
  </si>
  <si>
    <t>Frucor  WO#4</t>
  </si>
  <si>
    <t>Custom Development Project. Rtc given: "every 3 weeks"</t>
  </si>
  <si>
    <t>Bosh Release for InfluxDB</t>
  </si>
  <si>
    <t>Bhalla, Saurabh &lt;saurabh.bhalla@sap.com&gt;; Arora, Ravi &lt;ravi.arora@sap.com&gt;; Datta, Dipayan &lt;dipayan.datta@sap.com&gt;; Troeger, Stefan &lt;stefan.troeger@sap.com&gt;; Tiwari, Vipul &lt;vipul.tiwari@sap.com&gt;; Khanna, Aman &lt;aman.khanna01@sap.com&gt;; Himatsingka, Yayati &lt;yayati.himatsingka@sap.com&gt;; Kaur, Avneet &lt;avn.kaur@sap.com&gt;</t>
  </si>
  <si>
    <t>Trade Management 3.0 SP2</t>
  </si>
  <si>
    <t>SAP CRM 7.0 EhP4 SP08</t>
  </si>
  <si>
    <t>Update August 28, 2019: still forever scan</t>
  </si>
  <si>
    <t>Johnston, Toby &lt;toby.johnston@sap.com&gt;</t>
  </si>
  <si>
    <t>Update August 28, 2019: still forever scan. Update July 7 2020 - done, was a training scan.</t>
  </si>
  <si>
    <t>SAP Download Manager 3.1.1</t>
  </si>
  <si>
    <t>Assigned to Jimmy on 9/28/2017</t>
  </si>
  <si>
    <t>Retail Ind. Pack 2.5 on hybris suite 6.5</t>
  </si>
  <si>
    <t>GISP, assigned to Erika on 11/2/2017</t>
  </si>
  <si>
    <t>Siffrin-Stein, Nicole &lt;nicole.siffrin-stein@sap.com&gt;; Lang, Manuel &lt;manuel.lang@sap.com&gt;</t>
  </si>
  <si>
    <t>SAP DSD S/4 HANA DPP X86</t>
  </si>
  <si>
    <t>SAP DSD S/4 HANA DPP UI5</t>
  </si>
  <si>
    <t>Comments by analyst - S/NS in progress and will be completed by Feb 10th - 15th. GISP- assigned on 12/07/2017</t>
  </si>
  <si>
    <t>SAP DSD S/4 HANA DPP WMO</t>
  </si>
  <si>
    <t>SAP DSD S/4 HANA DPP AND</t>
  </si>
  <si>
    <t>PRM/Requestor</t>
  </si>
  <si>
    <t>Category</t>
  </si>
  <si>
    <t>Task Category</t>
  </si>
  <si>
    <t>Task</t>
  </si>
  <si>
    <t>Start Date</t>
  </si>
  <si>
    <t>End Date</t>
  </si>
  <si>
    <t>Status</t>
  </si>
  <si>
    <t>Michael Phorn (I800327); Matthias Winkler</t>
  </si>
  <si>
    <t>Non-MOB(Binary)</t>
  </si>
  <si>
    <t>[Shared Component] IoT Workbench - IoT Enablement for HANA 1.0</t>
  </si>
  <si>
    <t>Request Date</t>
  </si>
  <si>
    <t>End of Development Phase</t>
  </si>
  <si>
    <t>D2P Q Gate</t>
  </si>
  <si>
    <t>RTC Date</t>
  </si>
  <si>
    <t>Planned Availability Date</t>
  </si>
  <si>
    <t>GA Date</t>
  </si>
  <si>
    <t>Requested Completion Date</t>
  </si>
  <si>
    <t>Kick Off</t>
  </si>
  <si>
    <t>Email Engineering and download source code</t>
  </si>
  <si>
    <t>Raj to provide the source code to Jimmy</t>
  </si>
  <si>
    <t>Protex Scan</t>
  </si>
  <si>
    <t>Upload source code to Protex</t>
  </si>
  <si>
    <t>Conduct Onetime Protex Scan</t>
  </si>
  <si>
    <t xml:space="preserve">Protex ID </t>
  </si>
  <si>
    <t xml:space="preserve">Conduct Protex ID Analysis Once </t>
  </si>
  <si>
    <t>Please complete the ID work, I need an update on its progress</t>
  </si>
  <si>
    <t>Final - Protex Communication</t>
  </si>
  <si>
    <t>Complete S/NS Analysis with Engineering</t>
  </si>
  <si>
    <t>Complete Risk Assignment</t>
  </si>
  <si>
    <t>Ensure Remediation is completed if necessary</t>
  </si>
  <si>
    <t>Upload Final BOM in tracking System, Complete Communication Approval</t>
  </si>
  <si>
    <t>Done. Please get this ticket closed.</t>
  </si>
  <si>
    <t>Michael Phorn (I800327); Santhana Lakshmi, Kavitha</t>
  </si>
  <si>
    <t>[Shared Component] IoT Core – Messaging- IoT Enablement for HANA 1.0</t>
  </si>
  <si>
    <t>Jimmy to contact Development to get the source code</t>
  </si>
  <si>
    <t>David.Farr@sap.com; Dominik.Tornow@sap.com; ben.boeser@sap.com</t>
  </si>
  <si>
    <t>Non-MOB(SRC)</t>
  </si>
  <si>
    <t>Review Ninja 1.0.0</t>
  </si>
  <si>
    <t>Prachit</t>
  </si>
  <si>
    <t>Please complete all approvals in tracking system</t>
  </si>
  <si>
    <t>Farrar, Eric &lt;eric.farrar@sap.com&gt;</t>
  </si>
  <si>
    <t>RedHat OpenShift Cartridge for SQLA (and MobiLink), ASE, and IQ</t>
  </si>
  <si>
    <t>Jeewankar, Pallavi &lt;pallavi.jeewankar@sap.com&gt;; Groeneveld, Jan-Gerrit &lt;jan-gerrit.groeneveld@sap.com&gt;</t>
  </si>
  <si>
    <t>Still waiting for the Code Base to scan development not yet finished</t>
  </si>
  <si>
    <t>This ticket is a placeholder for all the future Lumira Extension so, need not close this ticket.</t>
  </si>
  <si>
    <t xml:space="preserve">Tiffany Fung; Reddymalle, Shashank &lt;shashank.reddymalle@sap.com&gt;; Mariamichael, Johnson &lt;johnson.mariamichael@sap.com&gt;; Lewis, Denise denise.lewis@sap.com  </t>
  </si>
  <si>
    <t>[SuccessFactors] LMS 1411</t>
  </si>
  <si>
    <t>Conduct Raw Scan</t>
  </si>
  <si>
    <t>Vaghasia, Indu; Hunasimarad, Samiulla &lt;samiulla.hunasimarad@sap.com&gt;; B.R, Ajay &lt;ajay.b.r@sap.com&gt;</t>
  </si>
  <si>
    <t>Mobile app.</t>
  </si>
  <si>
    <t>On Mobile Device</t>
  </si>
  <si>
    <t>MOB(SRC)</t>
  </si>
  <si>
    <t>SAP Retail Execution 3.2.15 - iOS</t>
  </si>
  <si>
    <t>Hang,Rao</t>
  </si>
  <si>
    <t>MOB CRM Sales SRC 2.1.11</t>
  </si>
  <si>
    <t>Analytics Office Convergence: Objects Analysis Office and EPM add-in</t>
  </si>
  <si>
    <t>Ouimet, Frederic &lt;frederic.ouimet@sap.com&gt;</t>
  </si>
  <si>
    <t>Travel Expense Report 1.2.11 - SRC</t>
  </si>
  <si>
    <t>SAP Retail Execution SRC 3.0.28</t>
  </si>
  <si>
    <t>Cheng Wang (I032058); Swenson Xu (I061131); Leon Fu (I033344)</t>
  </si>
  <si>
    <t>MOB(Binary)</t>
  </si>
  <si>
    <t>Business One Mobile for Android 1.2</t>
  </si>
  <si>
    <t>Conduct ID Analysis and Triaging</t>
  </si>
  <si>
    <t>Shen, Qiuqiong; Cheng Wang (I032058); Swenson Xu (I061131); Leon Fu (I033344)</t>
  </si>
  <si>
    <t>Business One Mobile for iOS 1.11</t>
  </si>
  <si>
    <t>Jill Elliott (I012534)</t>
  </si>
  <si>
    <t>AR Warehouse Picker 1.0 SP01 - On Device</t>
  </si>
  <si>
    <t>James</t>
  </si>
  <si>
    <t>AR Service Technician 1.0 SP01 - On Device</t>
  </si>
  <si>
    <t>Wang, Qiu Shi &lt;qiu.shi.wang@sap.com&gt;; Bhatnagar, Sangeeta &lt;sangeeta.bhatnagar@sap.com&gt;</t>
  </si>
  <si>
    <t>SAP Hybrid App Toolkit(Delivery) 1.1</t>
  </si>
  <si>
    <t>Devine, Austin &lt;austin.devine@sap.com&gt;; JORGENSEN, Hanne &lt;hanne.jorgensen@sap.com&gt;</t>
  </si>
  <si>
    <t>Drive.SAP(Delivery)</t>
  </si>
  <si>
    <t>Program Cancelled, reject the ticket. Attach the last email from Hanne in the ticket.</t>
  </si>
  <si>
    <t>AR Warehouse Picking 1.0.5 - On Device</t>
  </si>
  <si>
    <t xml:space="preserve">Gajula, Ananda Kumar &lt;ananda.kumar.gajula@sap.com&gt;; </t>
  </si>
  <si>
    <t>SAP Cloud for Customer for iPad - Cloud for Customer 14.11.4</t>
  </si>
  <si>
    <t>SAP Retail Execution 3.2.18 - Android</t>
  </si>
  <si>
    <t>SAP Retail Execution 3.2.19 - iOS</t>
  </si>
  <si>
    <t>PATEL, SANDEEP KUMAR &lt;sandeep.kumar.patel@sap.com&gt;</t>
  </si>
  <si>
    <t>Card Framework</t>
  </si>
  <si>
    <t>Dey, Subhobrata &lt;subhobrata.dey@sap.com&gt;</t>
  </si>
  <si>
    <t>Regiandruby</t>
  </si>
  <si>
    <t>Penumarti, Rama Murthy &lt;rama.murthy.penumarti@sap.com&gt;; Mohanan, Santhosh Kumar &lt;santhosh.mohanan@sap.com&gt;; Kamath, Shashidhar &lt;shashidhar.kamath@sap.com&gt;; Devireddy, Nagendra &lt;nagendra.devireddy@sap.com&gt;; Harrison, Scott &lt;scott.harrison01@sap.com&gt;; Bhadoria, Abhishek &lt;abhishek.bhadoria@sap.com&gt;</t>
  </si>
  <si>
    <t>M&amp;A</t>
  </si>
  <si>
    <t>Ariba Exchange User Community 0.8 - Rescan - 2015_01_23</t>
  </si>
  <si>
    <t>SAP Retail Execution 3.2.20 - iOS</t>
  </si>
  <si>
    <t>Stuetzer, Peter &lt;peter.stuetzer@sap.com&gt;;  Thiele, Klaus &lt;k.thiele@sap.com&gt;</t>
  </si>
  <si>
    <t>SAP Landscape Transformation 2.0 SP08</t>
  </si>
  <si>
    <t>Buechler, Frank &lt;frank.buechler@sap.com&gt;</t>
  </si>
  <si>
    <t>Mobile@Suite2012(Version 2.2) - On-Premise Add-ons - SAP EHS Safety Issue 1.1.3</t>
  </si>
  <si>
    <t>Japes Fowler</t>
  </si>
  <si>
    <t>Concur Platform SDK for Node.js - 2015-01-19</t>
  </si>
  <si>
    <t>Concur Platform SDK for Portable .NET  - 2015-01-19</t>
  </si>
  <si>
    <t>Concur OAuth 2.0 authentication strategy for Passport and Node.js - 2015-01-19</t>
  </si>
  <si>
    <t xml:space="preserve">Gokul Anantha  </t>
  </si>
  <si>
    <t>CAAS Mobile</t>
  </si>
  <si>
    <t>Dev has not shared the Code yet even after sending mails.</t>
  </si>
  <si>
    <t>Schnabel, Stefan &lt;stefan.schnabel@sap.com&gt;</t>
  </si>
  <si>
    <t>Accessibilty script</t>
  </si>
  <si>
    <t>SAP Cloud for Customer for iPhone - Cloud for Customer 1502</t>
  </si>
  <si>
    <t>SAP Customer Insight for iPad - Cloud for Customer 1502</t>
  </si>
  <si>
    <t>SAP Cloud for Customer for iPad - Cloud for Customer 1502</t>
  </si>
  <si>
    <t>Vaghasia, Indu &lt;indu.vaghasia@sap.com&gt;; B.R, Ajay &lt;ajay.b.r@sap.com&gt;</t>
  </si>
  <si>
    <t>SAP Retail Execution SRC 3.1.20 - iOS</t>
  </si>
  <si>
    <t>SAP Retail Execution 3.3.0 - iOS</t>
  </si>
  <si>
    <t>SAP Retail Execution 3.3.0 - Android</t>
  </si>
  <si>
    <t>SAP Hybrid App Toolkit(Delivery) 1.2</t>
  </si>
  <si>
    <t xml:space="preserve">There are still 2 pending components in CodeCenter on SAP Hybrid App Toolkit 1.1. 
This is taking a bit longer to process than normal because the development team decided to remediate adm-zip ahead of time, switching it into Infozip. I’m not sure why they requested two other new components, jsqrcode and QRCode.
</t>
  </si>
  <si>
    <t>India Branker (I834214); April, David &lt;david.april@sap.com&gt;</t>
  </si>
  <si>
    <t>ATS Syclo: SAP Inventory Manager for Maximo 7.5.2</t>
  </si>
  <si>
    <t>Machado, Ramona &lt;ramona.machado@sap.com&gt;; Bell, Daniel &lt;d.bell@sap.com&gt;; You, Jamie &lt;jamie.you@sap.com&gt;; Ohlgart, Alexander &lt;alexander.ohlgart@sap.com&gt;; Naik, Shivram &lt;shivram.naik@sap.com&gt;; Hegland, David &lt;david.hegland@sap.com&gt;</t>
  </si>
  <si>
    <t>On-Demand</t>
  </si>
  <si>
    <t>VMS 2015.10(Delivery)</t>
  </si>
  <si>
    <t>Fieldglass</t>
  </si>
  <si>
    <t>Banlaki, Tibor &lt;tibor.banlaki@sap.com&gt;; Csaba Volner</t>
  </si>
  <si>
    <t>MOB LEAVEREQUEST IPH 2.4.15- Mobile Employee Productivity Suite 2.0</t>
  </si>
  <si>
    <t>MOB TIMESHEET IPH 2.3.10- Mobile Employee Productivity Suite 2.0</t>
  </si>
  <si>
    <t>MOB HR APPROVAL IPH 2.4.11- Mobile Employee Productivity Suite 2.0</t>
  </si>
  <si>
    <t>Penumarti, Rama Murthy &lt;rama.murthy.penumarti@sap.com&gt;; Juneja, Vineet &lt;vineet.juneja@sap.com&gt;; Prefot, Jean-Philippe &lt;jean-philippe.prefot@sap.com&gt;</t>
  </si>
  <si>
    <t>Ariba 14s AribaNetwork</t>
  </si>
  <si>
    <t>Li, Winston &lt;winston.li@sap.com&gt;; Nguyen, David &lt;david.nguyen01@sap.com&gt;; Penumarti, Rama Murthy &lt;rama.murthy.penumarti@sap.com&gt;</t>
  </si>
  <si>
    <t>Ariba CSC 2.0</t>
  </si>
  <si>
    <t>Travel Receipt Capture 2.4.12 – Android</t>
  </si>
  <si>
    <t>[Shared Component] - Commonlib 2.4.12 - Mobile Employee Productivity Suite 2.0</t>
  </si>
  <si>
    <t>Molloy, Darius &lt;darius.molloy@sap.com&gt;; Sears, Freda &lt;f.sears@sap.com&gt;; Ouimet, Frederic &lt;frederic.ouimet@sap.com&gt;</t>
  </si>
  <si>
    <t>SAP 3D Visual Enterprise apps SDK 2.2 (SCN)</t>
  </si>
  <si>
    <t>Molloy, Darius &lt;darius.molloy@sap.com&gt;; Sears, Freda &lt;f.sears@sap.com&gt;</t>
  </si>
  <si>
    <t>Singh, Satyam &lt;s.singh@sap.com&gt;</t>
  </si>
  <si>
    <t>Mobile@Suite2012 (Version 2.2) - On Device - MOB LEARNINGASST SRC 2.1.6</t>
  </si>
  <si>
    <t>Soel, Shachar &lt;shachar.soel@sap.com&gt;</t>
  </si>
  <si>
    <t>Chevrotain Javascript Parsing Infrastructure</t>
  </si>
  <si>
    <t>Kondareva, Daniela &lt;daniela.kondareva@sap.com&gt;</t>
  </si>
  <si>
    <t>PIO - Parallel I/O Benchmark</t>
  </si>
  <si>
    <t>Spring Roo add-ons for SAP NetWeaver Cloud</t>
  </si>
  <si>
    <t>Graebe, Alexander &lt;a.graebe@sap.com&gt;</t>
  </si>
  <si>
    <t xml:space="preserve">OpenUI5 Step-by-step Tutorial </t>
  </si>
  <si>
    <t>Sent SNS BoM to devs on Feb 25; he still hasn’t replied yet. I sent him another reminder email on March 14. He will be OOO until tomorrow for a TechEd conference so I don’t expect a reply until next week.</t>
  </si>
  <si>
    <t xml:space="preserve">Sonika Kachroo </t>
  </si>
  <si>
    <t>SAP Gateway 2.0 SP10</t>
  </si>
  <si>
    <t>Kalluri, Satya (external - Project) &lt;satya.kalluri@sap.com&gt;</t>
  </si>
  <si>
    <t>Sony Open iOS 1.1.2</t>
  </si>
  <si>
    <t>Sony Open Android 1.1.0</t>
  </si>
  <si>
    <t>Carsten Schaefer</t>
  </si>
  <si>
    <t>SAP Direct Store Delivery SP1-On Device</t>
  </si>
  <si>
    <t>In progress of Code Center requesting and approval</t>
  </si>
  <si>
    <t>Travel Expense Report 1.2.13 - SRC</t>
  </si>
  <si>
    <t>SAP Retail Execution 3.3.1 - iOS</t>
  </si>
  <si>
    <t>AR Warehouse Picking 1.1.3 - On Device</t>
  </si>
  <si>
    <t>Gerstmair, Anja &lt;anja.gerstmair@sap.com&gt;</t>
  </si>
  <si>
    <t>Software for the integration of Velocity into Apache Hadoop</t>
  </si>
  <si>
    <t>Ackermann, Ralf &lt;ralf.ackermann@sap.com&gt;</t>
  </si>
  <si>
    <t>HCP IoT Starterkit</t>
  </si>
  <si>
    <t>Mueller, Florian &lt;florian.mueller02@sap.com&gt;</t>
  </si>
  <si>
    <t>CMIS client liberary for .NET</t>
  </si>
  <si>
    <t>Trukhin, Yevgen &lt;yevgen.trukhin@sap.com&gt;; Naneh, Muhammad &lt;muhammad.naneh@sap.com&gt;; Nguyen, Christine &lt;christine.nguyen@sap.com&gt;</t>
  </si>
  <si>
    <t>Multichannel for Utilities -  Mobile 1.0 (IOS)</t>
  </si>
  <si>
    <t>Multichannel for Utilities -  Mobile 1.0 (Android)</t>
  </si>
  <si>
    <t>B.R, Ajay &lt;ajay.b.r@sap.com&gt;; Singh, Sahastranshu &lt;sahastranshu.singh@sap.com&gt;; Singh Rajawat, Shiv Kumar &lt;shiv.kumar.singh.rajawat@sap.com&gt;; Dalai, Ashwini Kumar &lt;ashwini.kumar.dalai@sap.com&gt;; Cheelapally, Dileep Kumar &lt;dileep.kumar.cheelapally@sap.com&gt;</t>
  </si>
  <si>
    <t>SAP Retail Execution 3.3.8 - iOS</t>
  </si>
  <si>
    <t>3.3.7 was cancelled and 3.3.8 was requested for scan instead</t>
  </si>
  <si>
    <t>SAP Retail Execution 3.3.2 - Android</t>
  </si>
  <si>
    <t>Samji, Aruna &lt;aruna.samji@sap.com&gt;; Singh, Raghavendra &lt;raghavendra.singh@sap.com&gt;</t>
  </si>
  <si>
    <t>SBOP Mobi on iPad and iPhone 6.2.0</t>
  </si>
  <si>
    <t>Kumar, Nanda; Krishna Kiran (I054066); Sarkar, Abanindra Nath &lt;abanindra.nath.sarkar@sap.com&gt;; Samji, Aruna &lt;aruna.samji@sap.com&gt;</t>
  </si>
  <si>
    <t>SBOP Mobi on Android 6.2.0</t>
  </si>
  <si>
    <t>JORGENSEN, Hanne &lt;hanne.jorgensen@sap.com&gt;; O'Carroll, Luan &lt;luan.o-carroll@sap.com&gt;</t>
  </si>
  <si>
    <t>xRay 1.1</t>
  </si>
  <si>
    <t>SAP Customer Insight for iPad - Cloud for Customer 1505</t>
  </si>
  <si>
    <t>SAP Cloud for Customer for iPad - Cloud for Customer 1505</t>
  </si>
  <si>
    <t>SAP Retail Execution 3.2.21 - iOS</t>
  </si>
  <si>
    <t>Sturmy, Graham &lt;graham.sturmy@sap.com&gt;</t>
  </si>
  <si>
    <t>SDN/SCN</t>
  </si>
  <si>
    <t>Flexi Log Reader with Plugins</t>
  </si>
  <si>
    <t>SAP Retail Execution 3.2.19 - Android</t>
  </si>
  <si>
    <t>Brunnecker, Marcus &lt;marcus.brunnecker@sap.com&gt;; Klein, Michael &lt;mic.klein@sap.com&gt;</t>
  </si>
  <si>
    <t>FUZZY! Double 5.4</t>
  </si>
  <si>
    <t>Ariba Exchange User Community 0.8 - Rescan - 2015_05_12</t>
  </si>
  <si>
    <t>Yang, Andy &lt;andy.yang@sap.com&gt;; Ivanov, Ivailo &lt;ivailo.ivanov@sap.com&gt;; Cypher, Raymond &lt;raymond.cypher@sap.com&gt;</t>
  </si>
  <si>
    <t>MongoDB extension</t>
  </si>
  <si>
    <t>Ramachandran, Gopalakrishnan &lt;gopalakrishnan.ramachandran@sap.com&gt;; GV, Srinivasa &lt;srinivasa.gv@sap.com&gt;</t>
  </si>
  <si>
    <t>CDS Query Designer Fiori app - AS ABAP S4HANA Cloud 7.61</t>
  </si>
  <si>
    <t>Frank</t>
  </si>
  <si>
    <t>Daehn, Werner &lt;werner.daehn@sap.com&gt;</t>
  </si>
  <si>
    <t>Adapters built on HANA EIM SDK - RSS feed adapter</t>
  </si>
  <si>
    <t>Haefner, Patric &lt;patric.haefner@sap.com&gt;</t>
  </si>
  <si>
    <t>SCN Delivery for interface analysis in ABAP</t>
  </si>
  <si>
    <t>Patel, Nakul &lt;nakul.patel@sap.com&gt;</t>
  </si>
  <si>
    <t>Landscape Analysis Utility</t>
  </si>
  <si>
    <t>Chiu, Chris &lt;chris.chiu@sap.com&gt;; Gan, Jeff &lt;jeff.gan@sap.com&gt;; Tayarani, Mahdi &lt;mahdi.tayarani@sap.com&gt;</t>
  </si>
  <si>
    <t>Sample code to support integration of SAP Jam and Atlassian JIRA</t>
  </si>
  <si>
    <t>Desktop Connection enterprise edition 1.0 SP02</t>
  </si>
  <si>
    <t>Birgit Sprinkart</t>
  </si>
  <si>
    <t>Desktop Connection for SAP CRM 2.0 SP04</t>
  </si>
  <si>
    <t>LAUAfariaInfo 0.3</t>
  </si>
  <si>
    <t>AR Warehouse Picker 1.0 SP02</t>
  </si>
  <si>
    <t>SAP Service Technician 1.0 SP02</t>
  </si>
  <si>
    <t>SAP Retail Execution 3.3.11 - iOS</t>
  </si>
  <si>
    <t>Nocon, Oliver &lt;oliver.nocon@sap.com&gt;; Roesler, Eve &lt;eve.roesler@sap.com&gt;; Lutz, Michael &lt;michael.lutz@sap.com&gt;</t>
  </si>
  <si>
    <t>SAP Sports One 1.0 - Mobile(Delivery)</t>
  </si>
  <si>
    <t>SAP Retail Execution 3.2.24 - iOS</t>
  </si>
  <si>
    <t>Multichannel for Utilities -  Mobile 1.0 (IOS) - 1.0.2</t>
  </si>
  <si>
    <t>Multichannel for Utilities -  Mobile 1.0 (Android) - 1.0.3</t>
  </si>
  <si>
    <t>Baltova, Stanislava &lt;stanislava.baltova@sap.com&gt;</t>
  </si>
  <si>
    <t>OpenUI5 Browser Extension - Chrome</t>
  </si>
  <si>
    <t>Traxel, Tobias &lt;tobias.traxel@sap.com&gt;; Lutz, Michael &lt;michael.lutz@sap.com&gt;; Nocon, Oliver &lt;oliver.nocon@sap.com&gt;</t>
  </si>
  <si>
    <t>SAP Player Injury 1.0</t>
  </si>
  <si>
    <t>Jaquet, Jim &lt;jim.jaquet@sap.com&gt;</t>
  </si>
  <si>
    <t>Sample Apps using OData, HCP mobile services, and the Mobile SDK</t>
  </si>
  <si>
    <t>SAP Cloud for Customer for iPhone - Cloud for Customer 15.2.5</t>
  </si>
  <si>
    <t>Jan.Renz@hpi.de; J.Jacoby@sap.com; Jacoby, Jochen &lt;j.jacoby@sap.com&gt;; Schwerer, Florian &lt;florian.schwerer@sap.com&gt;; Mueller, Yvonne &lt;yvonne.mueller@sap.com&gt;</t>
  </si>
  <si>
    <t>openSAP Android</t>
  </si>
  <si>
    <t>Cliff, Ran &lt;ran.cliff@sap.com&gt;</t>
  </si>
  <si>
    <t>Hana and SAP Chef Cookbooks</t>
  </si>
  <si>
    <t>SAP Solution Manager 7.2 Fiori Apps</t>
  </si>
  <si>
    <t>Armbruster, Gert &lt;gert.armbruster@sap.com&gt;; Schoknecht, Andreas &lt;andreas.schoknecht@sap.com&gt;</t>
  </si>
  <si>
    <t>S/4HANA Cloud Edition 1511 (Q4/2015)</t>
  </si>
  <si>
    <t>Henning, Ralf &lt;ralf.henning@sap.com&gt;</t>
  </si>
  <si>
    <t>NetWeaver 7.50 SP0 Java</t>
  </si>
  <si>
    <t>Cooper, Jonathan &lt;jonathan.cooper@sap.com&gt;; Sarkar, Saurav &lt;saurav.sarkar@sap.com&gt;</t>
  </si>
  <si>
    <t>SMD 2.0 SP0 Win Tablet-Phone Client</t>
  </si>
  <si>
    <t>Hinsperger, Jason &lt;jason.hinsperger@sap.com&gt;</t>
  </si>
  <si>
    <t>OpenJPA/DataNucleus Providers for SQL Anywhere</t>
  </si>
  <si>
    <t>Jenkins Remote View Plugin</t>
  </si>
  <si>
    <t>Schork, Benjamin &lt;benjamin.schork@sap.com&gt;</t>
  </si>
  <si>
    <t>SAP XLIFF 1.2 Core Java library</t>
  </si>
  <si>
    <t>Luthe, Stefan &lt;stefan.luthe@sap.com&gt;</t>
  </si>
  <si>
    <t>SAP Landscape Virtualization Management OpenStack Adapter</t>
  </si>
  <si>
    <t>Kohler, Markus &lt;ma.kohler@sap.com&gt;</t>
  </si>
  <si>
    <t>Docker anyenv command line development tool</t>
  </si>
  <si>
    <t xml:space="preserve">SAP Sports One 1.0 - Mobile 002 </t>
  </si>
  <si>
    <t>SAP Sports One 1.0 - Mobile 002</t>
  </si>
  <si>
    <t>SAP Retail Execution 3.3.0</t>
  </si>
  <si>
    <t>andreas.daum@sap.com</t>
  </si>
  <si>
    <t xml:space="preserve">EWM 9.4(Delivery) </t>
  </si>
  <si>
    <t xml:space="preserve"> Multichannel for Utilities - Mobile 1.0.4 (Android)  </t>
  </si>
  <si>
    <t xml:space="preserve">Cloud for Customer 1508(Delivery) </t>
  </si>
  <si>
    <t>Satya Kalluri &lt;satya@tekakron.com&gt;</t>
  </si>
  <si>
    <t xml:space="preserve">NFL Super Bowl Volunteers </t>
  </si>
  <si>
    <t xml:space="preserve">SAP Retail Execution 3.3.0 - Android 3.3.5 </t>
  </si>
  <si>
    <t>Johnston, Toby &lt;toby.johnston@sap.com&gt;; Carrier, Thorsten &lt;thorsten.carrier@sap.com&gt;</t>
  </si>
  <si>
    <t>BI PLATFORM SUPPORT TOOL 2.0</t>
  </si>
  <si>
    <t xml:space="preserve">AR Warehouse Picker SP04 - On Device(Delivery) </t>
  </si>
  <si>
    <t>SAP Retail Execution 3.2.0 Patch 25</t>
  </si>
  <si>
    <t xml:space="preserve">SAP EMR Unwired 2.2.3 for iOS – SRC 2.2.3 </t>
  </si>
  <si>
    <t>R, Venkatesh &lt;venkatesh.r@sap.com&gt;; Kumar, Rahul &lt;rahul.kumar08@sap.com&gt;</t>
  </si>
  <si>
    <t>SYS MONITOR AND 1.0.0 SRC</t>
  </si>
  <si>
    <t>SAP Retail Execution 3.2.20</t>
  </si>
  <si>
    <t>EWM 9.4 SCMEWMUI UI5 Sources</t>
  </si>
  <si>
    <t>Sturm, Stefan &lt;stefan.sturm@sap.com&gt;; Dittmann, Ralf-Dietmar &lt;ralf-dietmar.dittmann@sap.com&gt;; Gu, Calvin &lt;calvin.gu@sap.com&gt;</t>
  </si>
  <si>
    <t xml:space="preserve">[Shared Component] - Business One 9.2 - B1 service connection </t>
  </si>
  <si>
    <t>NetWeaver 7.50 SP1 Java</t>
  </si>
  <si>
    <t xml:space="preserve">SBOP Mobi on iPad and iPhone 6.3.0 (OEM &amp; SDK) </t>
  </si>
  <si>
    <t>Cloud for Customer 1508 Delta(Delivery)</t>
  </si>
  <si>
    <t>I824600; tiago.camargo@sap.com</t>
  </si>
  <si>
    <t>Tax Management Framework - Brazil SP05</t>
  </si>
  <si>
    <t>michal.coka@sap.com</t>
  </si>
  <si>
    <t>SAP Anywhere integration</t>
  </si>
  <si>
    <t>S/4HANA Cloud Edition 1603 (Q1/2016)</t>
  </si>
  <si>
    <t xml:space="preserve">Steffen Weidenbach </t>
  </si>
  <si>
    <t>ACS1.2 SP00</t>
  </si>
  <si>
    <t>Maman, Omri &lt;omri.maman@sap.com&gt;; Bezalel, Orit &lt;orit.bezalel@sap.com&gt;</t>
  </si>
  <si>
    <t>IssieBoard</t>
  </si>
  <si>
    <t>SAP Mobile Documents for iOS SCR 1.4.9</t>
  </si>
  <si>
    <t>SAP Mobile Documents for iOS SCR 1.5.2</t>
  </si>
  <si>
    <t>SAP Mobile Documents for Android SCR 1.5.1</t>
  </si>
  <si>
    <t xml:space="preserve">Cloud for Customer 1511(Delivery) </t>
  </si>
  <si>
    <t>Zarembo, Iwan &lt;iwan.zarembo@sap.com&gt;</t>
  </si>
  <si>
    <t>JCo 3 Migration Helper Plugin</t>
  </si>
  <si>
    <t xml:space="preserve">SAP Retail Execution 3.2.26 – iOS 3.2.26 </t>
  </si>
  <si>
    <t>Franz, Bernd &lt;bernd.franz@sap.com&gt;</t>
  </si>
  <si>
    <t>HA Test Tool</t>
  </si>
  <si>
    <t>NetWeaver 7.50 SP2 Java</t>
  </si>
  <si>
    <t>Parameswara, Prathiba &lt;prathiba.parameswara@sap.com&gt;; S, Vijayakumar &lt;vi.s@sap.com&gt;</t>
  </si>
  <si>
    <t>Extend SAP GWM 1.0 Azure to build Apps for Office</t>
  </si>
  <si>
    <t>SAP Mobile Documents for iOS 1.5.3</t>
  </si>
  <si>
    <t>Mathieu Sauve</t>
  </si>
  <si>
    <t>Work Clearance Mgmt 1.0 - On Device</t>
  </si>
  <si>
    <t>Zahariev, Dobromir &lt;dobromir.zahariev@sap.com&gt;</t>
  </si>
  <si>
    <t>HANA and MaxDB database support for Activiti runtime</t>
  </si>
  <si>
    <t>SAP Sports One 1.0 - 2015.12(Delivery)</t>
  </si>
  <si>
    <t>Patient Engagement - Mobile SDK 1.0(Delivery)</t>
  </si>
  <si>
    <t>Balasubramanian, Narasimhan &lt;narasimhan.balasubramanian@sap.com&gt;; Reinhardt, Tilo &lt;tilo.reinhardt@sap.com&gt;; Klehr, Benjamin &lt;benjamin.klehr@sap.com&gt;</t>
  </si>
  <si>
    <t xml:space="preserve">Manager Approval and Project Transparency App - App store portion </t>
  </si>
  <si>
    <t>SAP Retail Execution 3.3.14 – iOS 3.3.14</t>
  </si>
  <si>
    <t>jeff.chapman@sap.com; m.wu@sap.com</t>
  </si>
  <si>
    <t>Complex Assembly Manufacturing release 7.2</t>
  </si>
  <si>
    <t>Program Release Manager</t>
  </si>
  <si>
    <t>Priority Level</t>
  </si>
  <si>
    <t>Severity Level</t>
  </si>
  <si>
    <t>Project Lead Location</t>
  </si>
  <si>
    <t>Larry Lin</t>
  </si>
  <si>
    <t>S16</t>
  </si>
  <si>
    <t>Sybase SQL Anywhere 17.0</t>
  </si>
  <si>
    <t>Upload Final BOM(S) in tracking System, Complete Communication Approval</t>
  </si>
  <si>
    <t>GTLC VAN</t>
  </si>
  <si>
    <t>Lohnes, Michael &lt;michael.lohnes@sap.com&gt;</t>
  </si>
  <si>
    <t>Lumira Server 1.x</t>
  </si>
  <si>
    <t>SAP Lumira Cloud 2012-2014 (Photon)</t>
  </si>
  <si>
    <t>Liubomir Yolovski (I045017)</t>
  </si>
  <si>
    <t>SAP Cloud Identity 1.0</t>
  </si>
  <si>
    <t>Jeffs, Jack; Yang, Dennis; Squires, Sharon &lt;sharon.squires@sap.com&gt;</t>
  </si>
  <si>
    <t>ASE 16.0 Corona</t>
  </si>
  <si>
    <t>Ho, XuanLoan &lt;xuanloan.ho@sap.com&gt;; Johnson, Tricia &lt;tricia.johnson@sap.com&gt;</t>
  </si>
  <si>
    <t>SAP Information Steward 4.2 SP4</t>
  </si>
  <si>
    <t>SAP Data Services 4.2 SP4</t>
  </si>
  <si>
    <t>Sanja Frketich (I819573)</t>
  </si>
  <si>
    <t>SAP Crystal Reports on HCP 1.0</t>
  </si>
  <si>
    <t>Irene Rohfleisch (D032152)</t>
  </si>
  <si>
    <t>SAP Convergent Charging 4.0 - exept. Dev. SP07</t>
  </si>
  <si>
    <t>Thompson, Julie julie.thompson@sap.com; Hamlin, J.C. j.c.hamlin@sap.com; Lewis, Denise denise.lewis@sap.com</t>
  </si>
  <si>
    <t>[SuccessFactors] BizX 15xx</t>
  </si>
  <si>
    <t xml:space="preserve">Veronique AUDINO SKLER </t>
  </si>
  <si>
    <t>SAP PowerDesigner 16.5 SP05</t>
  </si>
  <si>
    <t>Heike Wiesensee</t>
  </si>
  <si>
    <t>SAP Solution Manager 7.2</t>
  </si>
  <si>
    <t>Irene Rohfleisch (D032152); AKROUR, Karim &lt;karim.akrour@sap.com&gt;</t>
  </si>
  <si>
    <t>SAP Convergent Charging 4.0 - exept. Dev. SP08</t>
  </si>
  <si>
    <t>SAP Mobile Platform, EE,2.3 SP06(Delivery)</t>
  </si>
  <si>
    <t>SAP Mobile Platform SDK 3.0 SP08(Delivery)</t>
  </si>
  <si>
    <t>Wyler Collo; Fullerton, Lew, Lisa &lt;lisa.lew@sap.com&gt;</t>
  </si>
  <si>
    <t>Replication Server 15.7 SP300</t>
  </si>
  <si>
    <t>Wyler Collo; Fullerton, Luo, Jian &lt;jian.luo@sap.com&gt;</t>
  </si>
  <si>
    <t>[Shared Component] - RMA - Replication Server 15.7 SP300</t>
  </si>
  <si>
    <t>Hildebrand, Michael &lt;michael.hildebrand@sap.com&gt;</t>
  </si>
  <si>
    <t>[Shared Component] - SAP Developed Extensions for Hybris Commerce Suite 5.6</t>
  </si>
  <si>
    <t>Neunert, Kim &lt;kim.neunert@sap.com&gt;; Higgins, Terrence &lt;terrence.higgins@sap.com&gt;; Malten, Claus &lt;claus.malten@sap.com&gt;</t>
  </si>
  <si>
    <t>hybris commerce suite 5.6 (Delivery)</t>
  </si>
  <si>
    <t>SAP Inventory Manager 4.2</t>
  </si>
  <si>
    <t>Groch, Andreas &lt;andreas.groch@sap.com&gt;; Schefold, Timo &lt;timo.schefold@sap.com&gt;; Pfahl, Sebastian &lt;sebastian.pfahl@sap.com&gt;</t>
  </si>
  <si>
    <t>SAP Event Ticketing 6.1 (O-D and O-P)</t>
  </si>
  <si>
    <t>SAP Mobile Platform SDK 3.0 SP09</t>
  </si>
  <si>
    <t>Lynn Weatherwax; Sabnis, Ajit &lt;ajit.sabnis@sap.com&gt;; Malhotra, Shakil &lt;shakil.malhotra@sap.com&gt;; Loh, Tat Keong &lt;tat.keong.loh@sap.com&gt;</t>
  </si>
  <si>
    <t>CSI for C 2.9 M18</t>
  </si>
  <si>
    <t>jConnect 16.0 SP02</t>
  </si>
  <si>
    <t>Sybase SDK 16.0 SP02</t>
  </si>
  <si>
    <t>Open Client Server 16.0 SP02</t>
  </si>
  <si>
    <t>ASE 16.0 SP02</t>
  </si>
  <si>
    <t>Ebert, Adam &lt;adam.ebert@sap.com&gt;; Kiefer, Ralph &lt;ralph.kiefer@sap.com&gt;; Schindler, Olaf &lt;olaf.schindler@sap.com&gt;</t>
  </si>
  <si>
    <t>Retail Industry Package4hybris 5.6(ecp)</t>
  </si>
  <si>
    <t>Ahmed, Ibrahim &lt;ib.ahmed@sap.com&gt;; Theiding, Mark &lt;mark.theiding@sap.com&gt;; Hansen, Knut &lt;knut.hansen@sap.com&gt;; Sarmah, Dilip &lt;dilip.sarmah@sap.com&gt;</t>
  </si>
  <si>
    <t>SAP Event Stream Processor 5.1 SP11</t>
  </si>
  <si>
    <t>GTLC Van</t>
  </si>
  <si>
    <t>[Shared Component] - sybInstall 1.6.1 - ASE 16.0 SP02</t>
  </si>
  <si>
    <t>hybris commerce suite 5.7</t>
  </si>
  <si>
    <t>Carter, Cliff &lt;cliff.carter@sap.com&gt;; Mehta, Kunal &lt;kunal.mehta@sap.com&gt;; April, David &lt;david.april@sap.com&gt;; Branker, India &lt;india.branker@sap.com&gt;</t>
  </si>
  <si>
    <t>SAP CRM Service Manager 4.3</t>
  </si>
  <si>
    <t>SAP Work Manager 6.3</t>
  </si>
  <si>
    <t>SAP EAM and service mobile app SDK 2.0</t>
  </si>
  <si>
    <t>SAP Mobile Platform SDK 3.0 SP10</t>
  </si>
  <si>
    <t>Kem Jones (I826416); Reed McConnell (I825738)</t>
  </si>
  <si>
    <t>Afaria 7 SP6</t>
  </si>
  <si>
    <t>Retail Industry Package4hybris 5.7(ecp)</t>
  </si>
  <si>
    <t>SAP Event Ticketing 6.2 (O-D and O-P)</t>
  </si>
  <si>
    <t>Sap Localization hub, Tax 1512</t>
  </si>
  <si>
    <t>SAP Customer Checkout 2.0</t>
  </si>
  <si>
    <t>Wat, Anthony &lt;anthony.wat@sap.com&gt;; Wee, Evan &lt;evan.wee@sap.com&gt;</t>
  </si>
  <si>
    <t>FS-PQM 3.0 FP01</t>
  </si>
  <si>
    <t>Trickovic, Ivana &lt;ivana.trickovic@sap.com&gt;</t>
  </si>
  <si>
    <t>Operational Process Intelligence 1.0 SP11</t>
  </si>
  <si>
    <t>SAP PowerDesigner 16.6</t>
  </si>
  <si>
    <t>SAP Mobile Platform 3.0 SP10</t>
  </si>
  <si>
    <t>SAP Mobile Platform SDK 3.0 SP11</t>
  </si>
  <si>
    <t>Stephan Daub</t>
  </si>
  <si>
    <t>S9</t>
  </si>
  <si>
    <t>NetWeaver 7.40</t>
  </si>
  <si>
    <t>Start of Development Phase</t>
  </si>
  <si>
    <t>Email PRM to collect and validate the context file(s)</t>
  </si>
  <si>
    <t>So far about 13% of known SW components scanned, 11% Ided</t>
  </si>
  <si>
    <t>Conduct Protex Scan Once</t>
  </si>
  <si>
    <t xml:space="preserve">Dec5: kind of on hold in terms of scanning, still following up with SNS and remediation due to the MOD activities Nov 7: still working on the S/NS and remediation discussion for various MOD projects
Aug25: progressing along the MOD scan ;-) Jul 18: Making good progress as part of MoD scan project, see https://wiki.wdf.sap.corp/wiki/display/NW740/3rd+party+intellectual+property+scan+of+NetWeaver+7.40July 10: As part of NW scan, we are making progress. June 12: I will add new scan projects for Aplication Server Java and Enterprise Portal soon. I wil laslo update the NW scan status WIKI site  
https://wiki.wdf.sap.corp/wiki/display/NW740/3rd+party+intellectual+property+scan+of+NetWeaver+7.40
 June 5: I added a few new scan projects from BPM. Will send you a separate email.  May 22: Scan ongoing for ABAP in Eclispe, BW modelling tools. Scan preparation ongoing for AS Java, Enterprise Portal, BPM and PI. Hence, will soon reach out to you for support IDing all this stuff. May 7th: I did a scan for contentserver (only 2 OSS components found), scan for ABAP in ECLIPSE not started yet since I still dont have the contex tfile, will let you know when I have it so I can share code matches with you. Tomorrow I am meeting NW release mgmt. plus PPD/IMS to find out order of next components to scan Apr 17: no updates Apr11: working with NW release management on which SP to start scans with, most probably SP08. Hope to start scanning next week.
Apr 3: no updates. See our meeting minutes from yesterday’s meeting.
Mar 27: Meeting with Janak and NW release mgmt outstadning on how to migrate scan results into CodeCenter – will keep you posted Mar 20: No, we are all glad this scan is over ;-) There were question how to and if to scan future SPs for OOEM. Plus, there is still the overall open question if we want to/have to scan the complete NetWeaver with 200+ Softwrae Components (oOEM was 10 components) Mar 20: No real conversation yet. However, the question was raised which subsequent SPs we scan in this OOEM exercise. Plus, there is still the overall NW scan on my plate. I will have to align with Francis and our global 2014 priorities what we do with NW scanning. The effort is tremendous. Feb 20: mos tremediation activities started, meeting with Janak and Dobrinka psotponed to Monday, Feb24
Feb 13: First remediations activities started with dev, meeting with Janak Bohr scheduled for next week to go over BOMs
Feb 6: Consolidating the highrisk items, and where needed consult with development. Handover of BOMs to Janakas team has happenend, meeting Sia this afternoon for next steps. Planned OOEM QGATE for NW OOEM is March 17
Jan31: making progress on the SNS BOms of Kernel and other, but today received a new SWC tob e scanned and ided ;-(
Jan23: most code for oOEM is scaned and IDed, but not all. For some components already in SNS, first preliminary BOM review with Francis tomorrow
Jan 16: 4 new SW components were added by NW release management tob e scanne das part of NW oOOEM product, scan and ID work for those currently in progress; still in S/NS for SAP KERNEL AND SAP_BASIS
</t>
  </si>
  <si>
    <t>Baseline - Complete Risk Assignment</t>
  </si>
  <si>
    <t>Scan was not completed hence rejected</t>
  </si>
  <si>
    <t>Sent back to engineering to modify the context file.</t>
  </si>
  <si>
    <t>Jeffrey</t>
  </si>
  <si>
    <t>Baseline - Protex ID</t>
  </si>
  <si>
    <t xml:space="preserve">Baseline - Conduct Protex ID Analysis Once </t>
  </si>
  <si>
    <t>Started ID work.</t>
  </si>
  <si>
    <t>Baseline - Protex Communication</t>
  </si>
  <si>
    <t>Baseline - Complete S/NS Analysis with Engineering</t>
  </si>
  <si>
    <t>No New matches. Checked 2014-06-20</t>
  </si>
  <si>
    <t>Upload Baseline BOM(S) in tracking system</t>
  </si>
  <si>
    <t>Update the context file on 2014/09/25. PR - What is the exact status for this project? Can you approve this step and ensure that we are doing an incremental ID scan?</t>
  </si>
  <si>
    <t>Protex Incremental Scan</t>
  </si>
  <si>
    <t>Turn Protex Incremental Scan - On</t>
  </si>
  <si>
    <t>Please complete this approval in tracking system</t>
  </si>
  <si>
    <t>Protex Incremental ID</t>
  </si>
  <si>
    <t>Conduct Protex Incremental ID</t>
  </si>
  <si>
    <t>Turn Protex Incremental Scan - Off</t>
  </si>
  <si>
    <t>Final - Complete S/NS Analysis with Engineering</t>
  </si>
  <si>
    <t>Final - Complete Risk Assignment</t>
  </si>
  <si>
    <t>Final - Ensure Remediation is completed if necessary</t>
  </si>
  <si>
    <t>Ingrid Wang; Yue Li</t>
  </si>
  <si>
    <t>S8</t>
  </si>
  <si>
    <t>SAP BUSINESS ONE 9.1</t>
  </si>
  <si>
    <t>Started scanning on 2014 May 6th</t>
  </si>
  <si>
    <t>Cat1 and 4 components had been cleaned. Wait for Cat 2/3 ship status, then request.</t>
  </si>
  <si>
    <t>Since we are not going an incremental ID work, can you please approve this step to move this ticket forward?</t>
  </si>
  <si>
    <t xml:space="preserve">Diodati, Dan &lt;dan.diodati@sap.com&gt;; Fung, Tiffany tiffany.fung@sap.com; Lewis, Denise denise.lewis@sap.com </t>
  </si>
  <si>
    <t>[SuccessFactors] BizX 1402</t>
  </si>
  <si>
    <t>We are very behind on this. This could get escalated. Can you please let me know where is this stuck?</t>
  </si>
  <si>
    <t xml:space="preserve">Can you please complete this approval in tracking system? </t>
  </si>
  <si>
    <t xml:space="preserve">Assume everything is shipped. No need to do any comparison at this moment in time. Attach the BoM you have in the ticket and  approve.
Done
</t>
  </si>
  <si>
    <t>Protex Incremental Scan Only</t>
  </si>
  <si>
    <t>Conduct Protex Incremental Scan Only</t>
  </si>
  <si>
    <t>Please complete this approval and Turn scan on approval in tracking system.</t>
  </si>
  <si>
    <t xml:space="preserve">Checked on 20150507 and vanpgbd02 has 25 new matches. Will do ID work.
Vanpgbd01 has no new matches.
</t>
  </si>
  <si>
    <t>Please complete this approval.</t>
  </si>
  <si>
    <t>No new matches as 20150507.</t>
  </si>
  <si>
    <t>Received context file; editing. Pr - Did we start the scan yet? Please complete this approval in tracking system.</t>
  </si>
  <si>
    <t>What is the progress on the ID work?</t>
  </si>
  <si>
    <t>Can you please complete this approval in tracking system? This project should have been completed by now, please work with Jimmy and Frank to close all the approvals.</t>
  </si>
  <si>
    <t>hybris comm. suite 5.3</t>
  </si>
  <si>
    <t>Wyler Collo; Lew, Lisa &lt;lisa.lew@sap.com&gt;</t>
  </si>
  <si>
    <t>Replication Server 15.7 SP204</t>
  </si>
  <si>
    <t>Please approve this step in tracking system</t>
  </si>
  <si>
    <t>hybris comm. suite 5.4</t>
  </si>
  <si>
    <t>SAP Rounds Manager 3.0.0</t>
  </si>
  <si>
    <t>SAP Mobile Platform, EE,2.3 SP05(Delivery)</t>
  </si>
  <si>
    <t>Can you please work with Jimmy and complete all approvals in tracking system and close this ticket now?</t>
  </si>
  <si>
    <t>Can you please complete all approvals in tracking system.</t>
  </si>
  <si>
    <t>Please complete all approvals in tracking system and close this ticket.</t>
  </si>
  <si>
    <t>[Shared Component] - SAP Developed Extensions for Hybris Commerce Suite 5.3.0</t>
  </si>
  <si>
    <t>[Shared Component] - SAP Developed Extensions for Hybris Commerce Suite 5.4.0</t>
  </si>
  <si>
    <t>S5</t>
  </si>
  <si>
    <t>Data Services OnDemand.1.0.7 REL</t>
  </si>
  <si>
    <t>Context file was collected and validated. Updated the Tracking System with the integrated components listed on the context file. Scan is already executed by Jimmy. Next step would be to do ID work.</t>
  </si>
  <si>
    <t>Baljeet</t>
  </si>
  <si>
    <t>Can you please complete this approval and the next approval in trackins sytem?</t>
  </si>
  <si>
    <t>Kiran, Krishna &lt;k.kiran@sap.com&gt;; scott.lee@sap.com; Kumar, Nanda &lt;nanda.kumar@sap.com&gt;; BOIDOT, Jean-Gerard &lt;jean-gerard.boidot@sap.com&gt;</t>
  </si>
  <si>
    <t>Business Intelligence Platform 4.2</t>
  </si>
  <si>
    <t>`</t>
  </si>
  <si>
    <t>Bernd Reimann (I804930); Ekkehart Seip (D043320)</t>
  </si>
  <si>
    <t>SAP Real Estate Cockpit 1.0</t>
  </si>
  <si>
    <t>SAP Mobile Platform 3.0 SP06(Delivery)</t>
  </si>
  <si>
    <t>SAP Mobile Platform SDK 3.0 SP07(Delivery)</t>
  </si>
  <si>
    <t xml:space="preserve">Raju, Niranjan &lt;n.raju@sap.com&gt;; </t>
  </si>
  <si>
    <t>SAP Connected Logistics 1.0 FPs</t>
  </si>
  <si>
    <t xml:space="preserve">Harald Schmiauke ; Katherina Bick </t>
  </si>
  <si>
    <t>sFIN add-on 2.0 SP00(Delivery)</t>
  </si>
  <si>
    <t>Mirko Woitalla (D058204); Dantsiger, Oleksandr &lt;oleksandr.dantsiger@sap.com&gt;; Kapoor, Vikas &lt;vikas.kapoor@sap.com&gt;; Dahlke, Stefan &lt;stefan.dahlke@sap.com&gt;</t>
  </si>
  <si>
    <t>SAP Workforce Performance Builder 9.4(Delivery)</t>
  </si>
  <si>
    <t>[SuccessFactors] RMK 15xx</t>
  </si>
  <si>
    <t xml:space="preserve">[SuccessFactors] Jam 15xx         </t>
  </si>
  <si>
    <t>[SuccessFactors] Mobile 15xx</t>
  </si>
  <si>
    <t>Forgot to get the confirmation text from the dev contact. Have sent her an email asking; will complete the step after I receive the confirmation email. Please complete this approval in tracking system</t>
  </si>
  <si>
    <t>Multichannel for Utilities 1.0 SP4</t>
  </si>
  <si>
    <t>[Shared Component] - SAP Developed Extensions for Hybris Commerce Suite 5.5.1</t>
  </si>
  <si>
    <t>Did not scan as we did not receive the context file</t>
  </si>
  <si>
    <t>hybris commerce suite 5.5.1 (Delivery)</t>
  </si>
  <si>
    <t>This inlcudes all the source code for 5.5 release</t>
  </si>
  <si>
    <t>CAAS</t>
  </si>
  <si>
    <t xml:space="preserve">Sangamesh Gaded </t>
  </si>
  <si>
    <t>LT: SAP Lumira Server, for BI Platform 1.1(add-on)</t>
  </si>
  <si>
    <t>Shared Component</t>
  </si>
  <si>
    <t>NW UI Extensions on NW7.0 v1.0 SP12 (SAP UI5)</t>
  </si>
  <si>
    <t xml:space="preserve">Joachim Kreiselmaier </t>
  </si>
  <si>
    <t>SAP Visual Business 2.1 SP07</t>
  </si>
  <si>
    <t>Michael Strueder (D040406); Veith, Thomas &lt;thomas.veith@sap.com&gt;; Janson, Paul &lt;paul.janson@sap.com&gt;; Schwarz, Thomas &lt;thomas.schwarz@sap.com&gt;</t>
  </si>
  <si>
    <t>Q2 / 2015 (Wave 8)(Delivery)</t>
  </si>
  <si>
    <t>This is FIORI WAVE 8. Please complete all approvals in tracking system.</t>
  </si>
  <si>
    <t>Xu, Roger &lt;roger.xu@sap.com&gt;; Zhou, Guoliang &lt;guoliang.zhou@sap.com&gt;</t>
  </si>
  <si>
    <t>Transportation Resource Planning (FBS)</t>
  </si>
  <si>
    <t>In the incremental scan and cleared all the code and string matches, keep watching whether there is new findings.</t>
  </si>
  <si>
    <t>Herzig, Philipp &lt;philipp.herzig@sap.com&gt;; Wedekind, Marco &lt;marco.wedekind@sap.com&gt;</t>
  </si>
  <si>
    <t>SAP Budget Manager</t>
  </si>
  <si>
    <t>Mike McFadden (I826380); Thayer, Kent &lt;kent.thayer@sap.com&gt;</t>
  </si>
  <si>
    <t>Sybase IQ 16.0 SP10</t>
  </si>
  <si>
    <t>Business Intelligence platform 4.1 SP06 (BI Aurora 4.1 SP06)</t>
  </si>
  <si>
    <t>Bertrand Lamy' &lt;bertrand.lamy@kxen.com&gt;; Vivell, Oliver &lt;oliver.vivell@sap.com&gt;</t>
  </si>
  <si>
    <t>SAP Predictive Analytics 2.1</t>
  </si>
  <si>
    <t>CC application is PA 2.0</t>
  </si>
  <si>
    <t>HANA SPS10</t>
  </si>
  <si>
    <t>Johnson, Tricia &lt;tricia.johnson@sap.com&gt;; Ho, XuanLoan &lt;xuanloan.ho@sap.com&gt;; Jhaveri, Meghna &lt;meghna.jhaveri@sap.com&gt;</t>
  </si>
  <si>
    <t>HANA SDI 1.0 (SPS10)(Delivery)</t>
  </si>
  <si>
    <t>HANA SDP 1.0 SPS00(Delivery)</t>
  </si>
  <si>
    <t>SAP Work Manager Maximo 8.1.0</t>
  </si>
  <si>
    <t xml:space="preserve">SAP Inventory Manager Maximo 8.1.0 </t>
  </si>
  <si>
    <t>Karol Kalisz</t>
  </si>
  <si>
    <t>SBOP Analysis 2.1, edition for MS Office</t>
  </si>
  <si>
    <t>Karol Kalisz (D038276)</t>
  </si>
  <si>
    <t>SBOP Design Studio 1.5</t>
  </si>
  <si>
    <t>Jonathan Cooper</t>
  </si>
  <si>
    <t>SAP Mobile Documents Partner Edition 1.0</t>
  </si>
  <si>
    <t xml:space="preserve">Christian Cohrs </t>
  </si>
  <si>
    <t>SAP NetWeaver Single Sign-On 2.0 SP05</t>
  </si>
  <si>
    <t>This project was not scanned. Scanned SP06 instead.</t>
  </si>
  <si>
    <t xml:space="preserve">Marc CLUZEAU ; Simone Nikolaus </t>
  </si>
  <si>
    <t>SAP Financial Consolidation 10.1</t>
  </si>
  <si>
    <t>SAP Business ByDesign 1505</t>
  </si>
  <si>
    <t xml:space="preserve">Christine Bettenhausen </t>
  </si>
  <si>
    <t>Vehicle Analytics 1.0</t>
  </si>
  <si>
    <t>Pending on Context file confirmation</t>
  </si>
  <si>
    <t xml:space="preserve">Erik Luengen </t>
  </si>
  <si>
    <t>SAP Pro Sports 1.0</t>
  </si>
  <si>
    <t>Marinov, Kristiyan &lt;k.marinov@sap.com&gt;; Wolfer, Thomas &lt;thomas.wolfer@sap.com&gt;; Zubev, Alexander &lt;alexander.zubev@sap.com&gt;; Borisov, Hristo &lt;hristo.borisov@sap.com&gt;</t>
  </si>
  <si>
    <t>Identity Management 8.0 SP01</t>
  </si>
  <si>
    <t xml:space="preserve">Chris Kleisath </t>
  </si>
  <si>
    <t>SAP HANA remote data sync</t>
  </si>
  <si>
    <t>SAP HANA remote data sync SP10- same as SQL Anywhere as such ticket is cancelled</t>
  </si>
  <si>
    <t>Same as another product which has been scanned</t>
  </si>
  <si>
    <t>ACS1.1 SP07 (Assurance and Compliance Software)</t>
  </si>
  <si>
    <t>Still waiting for context file from dev team</t>
  </si>
  <si>
    <t xml:space="preserve">Klaus Bahr </t>
  </si>
  <si>
    <t>EHSM On Demand 2.0 WAVE10</t>
  </si>
  <si>
    <t>hybris Marketing 1505 (CEI 1.1 SP07)</t>
  </si>
  <si>
    <t>SAP Mobile Platform 3.0 SP07(Delivery)</t>
  </si>
  <si>
    <t>SAP Predictive Analytics 2.2</t>
  </si>
  <si>
    <t>UI Add-On 2.0 on NW7.0x</t>
  </si>
  <si>
    <t>SAP Visual Business 2.1 SP08</t>
  </si>
  <si>
    <t>Data Center Intelligence V1.0</t>
  </si>
  <si>
    <t>Kulkarni, Vishal &lt;vishal.kulkarni@sap.com&gt;; Doliveux, Paul &lt;paul.doliveux@sap.com&gt;; Busch, Stefan &lt;stefan.busch@sap.com&gt;</t>
  </si>
  <si>
    <t>FBS Liquidity Management Suite (LMS) 6.2 SP05</t>
  </si>
  <si>
    <t>VMS 2015.20</t>
  </si>
  <si>
    <t>Lust, Dimitri &lt;dimitri.lust@sap.com&gt;; Mitov, Hristo &lt;hristo.mitov@sap.com&gt;</t>
  </si>
  <si>
    <t>SAP Disclosure Management 10.1 SP05</t>
  </si>
  <si>
    <t>karsten.fanghaenel@sap.com; Krause, Frank &lt;frank.krause@sap.com&gt;</t>
  </si>
  <si>
    <t>S4HANA On Premise 1510</t>
  </si>
  <si>
    <t>ERP 6.0 Enhancement Package 8</t>
  </si>
  <si>
    <t>FS-PQM 3.0</t>
  </si>
  <si>
    <t>Bhumana, Kiran &lt;kiran.bhumana@sap.com&gt;; Coberly, Peter &lt;peter.coberly@sap.com&gt;; Dogra, Dhiraj &lt;dhiraj.dogra@sap.com&gt;</t>
  </si>
  <si>
    <t>HANA Simulator-S4</t>
  </si>
  <si>
    <t>Adarsh to do the ID work</t>
  </si>
  <si>
    <t>Wiegand, Guido &lt;guido.wiegand@sap.com&gt;; Janson, Paul &lt;paul.janson@sap.com&gt;; Tischhaeuser, Florian &lt;florian.tischhaeuser@sap.com&gt;</t>
  </si>
  <si>
    <t>Fiori Q3 /2015 (Wave 9)</t>
  </si>
  <si>
    <t xml:space="preserve">This is FIORI WAVE 9. </t>
  </si>
  <si>
    <t>Wang, Ingrid &lt;ingrid.wang@sap.com&gt;; Zhang, Ye &lt;ye.zhang@sap.com&gt;; Gu, Calvin &lt;calvin.gu@sap.com&gt;</t>
  </si>
  <si>
    <t>SAP Business One analytics 1.2</t>
  </si>
  <si>
    <t>Project schedule postponed. Suppose to be started in the end of Oct.</t>
  </si>
  <si>
    <t>Basu, Sounak &lt;sounak.basu@sap.com&gt;</t>
  </si>
  <si>
    <t>IGW Design Time oP 1.0 SP04</t>
  </si>
  <si>
    <t>IGW Runtime oP 1.0 SP04</t>
  </si>
  <si>
    <t>Elsbrock, Simon &lt;simon.elsbrock@sap.com&gt;; Hoffmann, Stefan &lt;stefan.hoffmann@sap.com&gt;</t>
  </si>
  <si>
    <t>SAP HANA Data Warehousing Services SP01</t>
  </si>
  <si>
    <t>Please complete all approvals in tracking system. Complete , done</t>
  </si>
  <si>
    <t>Universal Model Management 1.0</t>
  </si>
  <si>
    <t>Ariba AN on HANA (Luna 2.0)</t>
  </si>
  <si>
    <t>Volker Bach (D038722)</t>
  </si>
  <si>
    <t>SAP HANA Velocity 1.0</t>
  </si>
  <si>
    <t>SAP Mobile Platform 3.0 SP08</t>
  </si>
  <si>
    <t>Multichannel for Utilities 1.0 SP5</t>
  </si>
  <si>
    <t>Fecteau, Martin &lt;martin.fecteau@sap.com&gt;</t>
  </si>
  <si>
    <t>Advanced Data Synchronization Framework (RCS)</t>
  </si>
  <si>
    <t>Smart Business UI for SoH Q3 / 2015</t>
  </si>
  <si>
    <t>Philipp, Marcus &lt;marcus.philipp@sap.com&gt;</t>
  </si>
  <si>
    <t>SAP Fiori for AS-ABAP S4HANA 1.0</t>
  </si>
  <si>
    <t xml:space="preserve">Etsuko Hashimoto </t>
  </si>
  <si>
    <t>Ariba AN Mobile API</t>
  </si>
  <si>
    <t>Continue incremental id</t>
  </si>
  <si>
    <t>Thommes, Christoph &lt;christoph.thommes@sap.com&gt;; Schmidt, Thorsten &lt;thorsten.schmidt@sap.com&gt;</t>
  </si>
  <si>
    <t>HCP-IoT-Services-Beta-2015.T07a</t>
  </si>
  <si>
    <t>Predictive Maintenance and Service OD 1.0 - Smart Business OD 1.0</t>
  </si>
  <si>
    <t>Business Intelligence platform 4.1 SP07 (BI Aurora 4.1 SP06)</t>
  </si>
  <si>
    <t>UI Add-On 2.0 on NW7.0x SP01</t>
  </si>
  <si>
    <t>SAP Visual Business 2.1 SP09</t>
  </si>
  <si>
    <t>Vehicle Analytics 1.0 SP1</t>
  </si>
  <si>
    <t>SAP Predictive Analytics 2.3</t>
  </si>
  <si>
    <t>William Chou; Klingl, Frank</t>
  </si>
  <si>
    <t>BPC NetWeaver 10.1 SP08</t>
  </si>
  <si>
    <t>[Shared Component] BPC Netweaver 10.1 SP08 - Firefly 1.0</t>
  </si>
  <si>
    <t>IGW Runtime oP 1.0 SP05</t>
  </si>
  <si>
    <t>Esipova, Olga &lt;olga.esipova@sap.com&gt;; Xie, Ming Hao &lt;ming.hao.xie@sap.com&gt;; S, Harsha &lt;harsha.s@sap.com&gt;</t>
  </si>
  <si>
    <t>GEO Enablement Framework 1.0</t>
  </si>
  <si>
    <t>Machts, Thomas &lt;thomas.machts@sap.com&gt;; Schmidt, Benedikt &lt;benedikt.schmidt01@sap.com&gt;; Bartel, Sven &lt;sven.bartel@sap.com&gt;</t>
  </si>
  <si>
    <t>Solution Sales Configuration 2 (FBS) FP2</t>
  </si>
  <si>
    <t>Groneberg, Bjoern &lt;b.groneberg@sap.com&gt;</t>
  </si>
  <si>
    <t>Smart Business executive edition 1.0 SP2</t>
  </si>
  <si>
    <t>SAP Single Sign-On 2.0 SP06</t>
  </si>
  <si>
    <t>Please complete the first two approvals in tracking system</t>
  </si>
  <si>
    <t>Rommel, Jens &lt;jens.rommel@sap.com&gt;; Paetz, Henrike &lt;henrike.paetz@sap.com&gt;</t>
  </si>
  <si>
    <t>SAP Equestrian Analytics 2015.08</t>
  </si>
  <si>
    <t xml:space="preserve">Kim, Kyoungsoon &lt;kyoungsoon.kim@sap.com&gt;; </t>
  </si>
  <si>
    <t>BPC MS 10.1 SP03</t>
  </si>
  <si>
    <t>Please complete the first three approvals in tracking system</t>
  </si>
  <si>
    <t>Vittalkar, Mamatha &lt;mamatha.vittalkar@sap.com&gt;; Nguyen, David &lt;david.nguyen01@sap.com&gt;; Jaiswal, Manish &lt;m.jaiswal@sap.com&gt;</t>
  </si>
  <si>
    <t>Ariba Cloud Integration 6</t>
  </si>
  <si>
    <t>IGW Design Time oP 1.0 SP05</t>
  </si>
  <si>
    <t>Steinhauer, Sebastian &lt;sebastian.steinhauer@sap.com&gt;; tobias.queck@sap.com</t>
  </si>
  <si>
    <t>SAP Screen Personas 3.0 (FBS)</t>
  </si>
  <si>
    <t>Kamath, Rajesh &lt;rajesh.kamath@sap.com&gt;; Tolmachova, Irina &lt;irina.tolmachova@sap.com&gt;; Vivekanandan, Pooja &lt;pooja.vivekanandan@sap.com&gt;; Komarova, Elena &lt;elena.komarova@sap.com&gt;</t>
  </si>
  <si>
    <t>ME &amp; PM 3.0</t>
  </si>
  <si>
    <t>Christine Wiethoff (SM), Nehring, Thomas &lt;thomas.nehring@sap.com&gt; ; Komarova, Elena &lt;elena.komarova@sap.com&gt;</t>
  </si>
  <si>
    <t>SAP Plant Connectivity 15.0 - ME &amp; PM 3.0</t>
  </si>
  <si>
    <t>HPA Liquidity Risk Management 1.1 (FBS) SP10</t>
  </si>
  <si>
    <t>Ramesh, Ramya &lt;ramya.ramesh01@sap.com&gt;; Luo, Congyun &lt;congyun.luo@sap.com&gt;</t>
  </si>
  <si>
    <t>Ariba Buyer Mobile 2.0</t>
  </si>
  <si>
    <t>Bentzien, Levke &lt;levke.bentzien@sap.com&gt;; Kumar, Niraj &lt;niraj01.kumar@sap.com&gt;; Dhar, Satyendra &lt;sa.dhar@sap.com&gt;</t>
  </si>
  <si>
    <t>SLMaintenancePlanningTools</t>
  </si>
  <si>
    <t>Klemenz, Oliver &lt;oliver.klemenz@sap.com&gt;; Schulz, Uwe &lt;uwe.schulz@sap.com&gt;; Bestfleisch, Ulrich &lt;ulrich.bestfleisch@sap.com&gt;</t>
  </si>
  <si>
    <t>SAP Innovation Management (FBS) - SP3</t>
  </si>
  <si>
    <t>Wiegand, Guido &lt;guido.wiegand@sap.com&gt;; Janson, Paul &lt;paul.janson@sap.com&gt;; Tischhaeuser, Florian &lt;florian.tischhaeuser@sap.com&gt;; Rajendra, Shruthi &lt;shruthi.rajendra@sap.com&gt;</t>
  </si>
  <si>
    <t>Fiori Wave 10</t>
  </si>
  <si>
    <t>Product Lifecycle Costing (FBS)</t>
  </si>
  <si>
    <t>SAP IQ 16.0 SP11</t>
  </si>
  <si>
    <t>SAP Mobile Platform 3.0 SP09</t>
  </si>
  <si>
    <t>SBOP Analysis 2.2, edition for MS Office</t>
  </si>
  <si>
    <t>SBOP Design Studio 1.6</t>
  </si>
  <si>
    <t>Fieldglass 2015.30</t>
  </si>
  <si>
    <t>waiting for s/ns, hoping to finish it before Klaus go away</t>
  </si>
  <si>
    <t>HANA SPS 11</t>
  </si>
  <si>
    <t>Weigand, Steven &lt;steven.weigand@sap.com&gt;; Chakravarty, Sandeep &lt;sandeep.chakravarty@sap.com&gt;</t>
  </si>
  <si>
    <t>Ariba Spot Buy</t>
  </si>
  <si>
    <t>SAP Fiori Client 1.5</t>
  </si>
  <si>
    <t>Jonathan Cooper; Rieder, Alexander &lt;alexander.rieder@sap.com&gt;</t>
  </si>
  <si>
    <t>SMD 1.0 SP5 Win Tablet-Phone Client(Delivery)</t>
  </si>
  <si>
    <t>SMD 1.0 SP5(Delivery)</t>
  </si>
  <si>
    <t xml:space="preserve">Erin Bush (I826025); Wilkins, Mark </t>
  </si>
  <si>
    <t>Sybase Advantage Database Server 12.0</t>
  </si>
  <si>
    <t>Wong, Kelly &lt;kelly.wong01@sap.com&gt;; D'Albis, John &lt;john.d-albis@sap.com&gt;</t>
  </si>
  <si>
    <t>BILT On Demand</t>
  </si>
  <si>
    <t>Zang, Thomas &lt;thomas.zang@sap.com&gt;; He, Xiao Xi &lt;xiao.xi.he@sap.com&gt;; Bhatnagar, Sangeeta &lt;sangeeta.bhatnagar@sap.com&gt;</t>
  </si>
  <si>
    <t>SAP  Companion App</t>
  </si>
  <si>
    <t>Chand, Monalisa &lt;m.chand@sap.com&gt;; Kumar C M, Chethan &lt;chethan.kumar.c.m@sap.com&gt;; Kumar, A Satish &lt;a.satish.kumar@sap.com&gt;; V, Supriya &lt;su.v@sap.com&gt;</t>
  </si>
  <si>
    <t>Sustainability Performance Management 3.0 SP15</t>
  </si>
  <si>
    <t>Sweeney, James &lt;james.sweeney@sap.com&gt;; Coonan, Mark &lt;mark.coonan@sap.com&gt;; Lambe, Lisa &lt;lisa.lambe@sap.com&gt;</t>
  </si>
  <si>
    <t>BI BICS EXT TABLE DESIGN 2.0</t>
  </si>
  <si>
    <t>VCM - LVM 2.1 SP05 - Enterprise</t>
  </si>
  <si>
    <t>Takagi, Mikio &lt;mikio.takagi@sap.com&gt;; Zoellner, Michael &lt;michael.zoellner@sap.com&gt;</t>
  </si>
  <si>
    <t>HANA Platform for Healthcare 1.0</t>
  </si>
  <si>
    <t>Kidron, Maya &lt;maya.kidron@sap.com&gt;; Hoffmann, Peter &lt;p.hoffmann@sap.com&gt;; Takagi, Mikio &lt;mikio.takagi@sap.com&gt;; Zoellner, Michael &lt;michael.zoellner@sap.com&gt;</t>
  </si>
  <si>
    <t>HANA HEALTH INSIGHTS 2.0</t>
  </si>
  <si>
    <t>Identity Management 8.0 SP02</t>
  </si>
  <si>
    <t xml:space="preserve">Nair, Arun Bhaskaran &lt;arun.bhaskaran.nair@sap.com&gt;; Koehl, Felix &lt;felix.koehl@sap.com&gt;; </t>
  </si>
  <si>
    <t>HCI ODATA PROVISIONING 1.0</t>
  </si>
  <si>
    <t>Salkala, Ville &lt;ville.salkala@sap.com&gt;; Loimuneva, Tero &lt;tero.loimuneva@sap.com&gt;; Keskiniva, Arto &lt;arto.keskiniva@sap.com&gt;</t>
  </si>
  <si>
    <t>SAP Contact Center 7.0 SP9</t>
  </si>
  <si>
    <t>Valappil Narayanan, Vipin Saraf &lt;vipin.saraf.valappil.narayanan@sap.com&gt;; Khurana, Pooja &lt;pooja.khurana@sap.com&gt;</t>
  </si>
  <si>
    <t>HANA SDI 1.0 SP02 (SPS11)</t>
  </si>
  <si>
    <t>Chen, Xiaobo &lt;xiaobo.chen@sap.com&gt;; Xiong, Eric &lt;eric.xiong@sap.com&gt;; Gu, Zifeng &lt;zifeng.gu@sap.com&gt;</t>
  </si>
  <si>
    <t>BPC China Localization Phase 2 for SP09</t>
  </si>
  <si>
    <t>Menon, Sreejith Mohan &lt;sreejith.mohan.menon@sap.com&gt;; Shivashankaran, Vipin &lt;vipin.shivashankaran@sap.com&gt;; Tripathi, Prateek &lt;prateek.tripathi@sap.com&gt;</t>
  </si>
  <si>
    <t>SAP eDaas SP 0</t>
  </si>
  <si>
    <t>MDM 7.1 SP15</t>
  </si>
  <si>
    <t>Hacke, Oliver &lt;oliver.hacke@sap.com&gt;</t>
  </si>
  <si>
    <t>hybris Marketing 1602</t>
  </si>
  <si>
    <t>UI Add-On 2.0 on NW7.0x SP02 (FP)</t>
  </si>
  <si>
    <t>print forms as a service</t>
  </si>
  <si>
    <t>Niemann, Gundula &lt;gundula.niemann@sap.com&gt;; Uwe Klinger</t>
  </si>
  <si>
    <t>UI Theme Designer 1.14</t>
  </si>
  <si>
    <t>LMS localization as a service</t>
  </si>
  <si>
    <t>IGW Runtime oP 1.0 SP06 (indirect)</t>
  </si>
  <si>
    <t>Mager-Bruhn, Nicole &lt;nicole.mager-bruhn@sap.com&gt;; Schmidt, Michael &lt;m.schmidt@sap.com&gt;</t>
  </si>
  <si>
    <t>SCM 7.0 EHP4</t>
  </si>
  <si>
    <t>Fanghaenel, Karsten &lt;karsten.fanghaenel@sap.com&gt;; Huppert, Andreas &lt;andreas.huppert@sap.com&gt;; Armbruster, Gert &lt;gert.armbruster@sap.com&gt;</t>
  </si>
  <si>
    <t>S4HANA On Premise 1602</t>
  </si>
  <si>
    <t xml:space="preserve">AS ABAP 7.63 for S/4H Cloud 1603 </t>
  </si>
  <si>
    <t>scanning "Kernel 7.47 as part of AS ABAP 7.63 for S/4HANA Cloud 1603"</t>
  </si>
  <si>
    <t>SAP HANA Vora 1.1</t>
  </si>
  <si>
    <t>ME &amp; PM 3.0 SP01 FP</t>
  </si>
  <si>
    <t>Close this ticket</t>
  </si>
  <si>
    <t>Fiori Wave 11</t>
  </si>
  <si>
    <t>Saradka, Ravikeerthi &lt;ravikeerthi.saradka@sap.com&gt;</t>
  </si>
  <si>
    <t>OnP 9r2 EP1</t>
  </si>
  <si>
    <t xml:space="preserve">Khurana, Pooja </t>
  </si>
  <si>
    <t>SAP Agile Data Preparation OD 1.5 (SP05)</t>
  </si>
  <si>
    <t>Delivery Unit</t>
  </si>
  <si>
    <t>OPD - Application Innovation</t>
  </si>
  <si>
    <t>Joerg Behre</t>
  </si>
  <si>
    <t>?</t>
  </si>
  <si>
    <t>Mobile@Suite2013 (Version 7.0) - On Device</t>
  </si>
  <si>
    <t>PR -Can you please approve the Onetime Protex Scan, Protex ID Analysis Once, Final Communication steps in tracking system?</t>
  </si>
  <si>
    <t>TIP - BIT</t>
  </si>
  <si>
    <t>Christian Merz (D023990)</t>
  </si>
  <si>
    <t>Rural Sourcing Management 1.0</t>
  </si>
  <si>
    <t xml:space="preserve">Source code obtained on 2013-11-7, will conduct scanning and Analysis steps.  </t>
  </si>
  <si>
    <t xml:space="preserve">S_NS information received on 2013-12-11, clarification needed from dev end for 1 issue still till 2014-1-9. And waiting for the response from lawyer.
</t>
  </si>
  <si>
    <t>TIP - S&amp;MD - Mobile Applicat. Unit</t>
  </si>
  <si>
    <t>Theresa Barnes Leon (I008713)</t>
  </si>
  <si>
    <t>SAP mUtilities 2.1</t>
  </si>
  <si>
    <t>Resent Email Requesting code</t>
  </si>
  <si>
    <t>Can you please complete the approvals in tracking system?</t>
  </si>
  <si>
    <t>SAP mUtilities 2.1 (Content Mobiliser)</t>
  </si>
  <si>
    <t>OPD - Active Global Support</t>
  </si>
  <si>
    <t>Decker, Michael ; Vogel, Andreas</t>
  </si>
  <si>
    <t>SAP Solution Manager 7.1 apps 2.0 - SAP Solution Manager Dashboards 1.0.0</t>
  </si>
  <si>
    <t>S_NS done and team has been communicated to raise the requests in code center. PR - Can you please approve the Onetime Protex Scan, Protex ID Analysis Once steps, Final Communication step in tracking system?</t>
  </si>
  <si>
    <t>P&amp;I - HANA Platform IMS</t>
  </si>
  <si>
    <t xml:space="preserve">Mirko Woitalla; Stefan Dahlke </t>
  </si>
  <si>
    <t>SAP Workforce Performance Builder 9.2</t>
  </si>
  <si>
    <t>Can you please approve the Protex ID step in tracking system?</t>
  </si>
  <si>
    <t>oOEM is approved. Are there any remidiation items for regular release?  Potential Remediation in discussion with Jude , It should be ok.</t>
  </si>
  <si>
    <t>Guido Abeln</t>
  </si>
  <si>
    <t>Travel OnDemand 1308/Cloud for Travel 1311</t>
  </si>
  <si>
    <t>More than 75, but the last25% are hard</t>
  </si>
  <si>
    <t xml:space="preserve">Jan 31: seeing the slow participation from Travel OnDemand for 1402, I doubt it makes sense me following up the fina l1308 / 1311 results. All Travel ODDemand customers will anyhow be upgraded to 1402 soon
Jan 23: Still no response from development . I will use my next attempt when I reach out to them for the 1402 code. 
Dec19: unfortunatley no response yet from my contacts, I will try to follow up
I think it will turn out that all of the findings form the CfT scan were already handled as part of the ByD scan that De did, since those 2 products share so much code.
It might turn out that all of the findings form the CfT scan were already handled as part of the ByD scan that De did, since those 2 products share so much code.
</t>
  </si>
  <si>
    <t>Penumarti, Rama Murthy &lt;rama.murthy.penumarti@sap.com&gt;</t>
  </si>
  <si>
    <t>Ariba Upstream 13s1 ATS release</t>
  </si>
  <si>
    <t xml:space="preserve">SAP Retail Execution SRC 3.0.22 </t>
  </si>
  <si>
    <t>Can you please complete all the approvals in Tracking system?</t>
  </si>
  <si>
    <t>Others</t>
  </si>
  <si>
    <t>SAP Career Sites App</t>
  </si>
  <si>
    <t>The project is on hold according to engineer</t>
  </si>
  <si>
    <t>Tiffany Fung; Reddymalle, Shashank &lt;shashank.reddymalle@sap.com&gt;; Mariamichael, Johnson &lt;johnson.mariamichael@sap.com&gt;</t>
  </si>
  <si>
    <t>[SuccessFactors] LMS 1311</t>
  </si>
  <si>
    <t>Brown, Lisa &lt;lis.brown@sap.com&gt;</t>
  </si>
  <si>
    <t>SAP Learn Now 2.0 (iOS)</t>
  </si>
  <si>
    <t>P&amp;I - BIT Mobile Platform</t>
  </si>
  <si>
    <t>Ashley Swift (I825834)</t>
  </si>
  <si>
    <t>Kapsel Enterprise Browser 1.0</t>
  </si>
  <si>
    <t>Chen, Arthur &lt;arthur.chen@sap.com&gt;</t>
  </si>
  <si>
    <t>SAP Retail Execution 3.2.4 - Android</t>
  </si>
  <si>
    <t>Vippagunta, Anilkumar &lt;a.vippagunta@sap.com&gt;; Bhat, Raghavendra &lt;raghavendra.bhat@sap.com&gt;</t>
  </si>
  <si>
    <t xml:space="preserve"> EIDA Mobile APP CDP 1.0</t>
  </si>
  <si>
    <t>Remind mitch to run an export scan.</t>
  </si>
  <si>
    <t>MOB CRM Sales SRC 2.1.8</t>
  </si>
  <si>
    <t>Vaghasia, Indu; Hunasimarad, Samiulla &lt;samiulla.hunasimarad@sap.com&gt;</t>
  </si>
  <si>
    <t>SAP Retail Execution 3.2.4 - iOS</t>
  </si>
  <si>
    <t>TIP - S&amp;MD - Mobile Platform</t>
  </si>
  <si>
    <t>Alexander Ohlgart; Prithipal Singh ; Paul Chiapuris ; Branker, India &lt;india.branker@sap.com&gt;</t>
  </si>
  <si>
    <t>SAP CRM Service Manager 4.0.0 SRC</t>
  </si>
  <si>
    <t>SAP Work Manager 6.0.0 SRC</t>
  </si>
  <si>
    <t>SAP Retail Execution 3.2.5 - iOS</t>
  </si>
  <si>
    <t>SAP Retail Execution SRC 3.1.11 - iOS</t>
  </si>
  <si>
    <t xml:space="preserve">Pradeep Nair (I014311); Robin Baldner; Balasubramanian, Narasimhan </t>
  </si>
  <si>
    <t>SAP Business ByDesign 1402</t>
  </si>
  <si>
    <t xml:space="preserve">Robin Baldner; Balasubramanian, Narasimhan </t>
  </si>
  <si>
    <t>I am going to cancel this ticket as we are not working on it anymore. Please confirm.</t>
  </si>
  <si>
    <t>Can you please reject this ticket?</t>
  </si>
  <si>
    <t>Guido Abeln (D041235)</t>
  </si>
  <si>
    <t>Cloud for Travel and Expense 1402</t>
  </si>
  <si>
    <t xml:space="preserve">
Feb 20: ID work for 2 more mobile apps done, ID work for UI5 component outstanding. Once the SAP Plant project is finished, this one will gain more traction (beg. of next week).
Feb 13: ID work for one mobile app (win8) finished, other ID work efforts postponed once SAP Plant Connectivity 15.0 is done
Feb 6: No progress since focus shift to SAP Plant Connectivity 15.0 
Jan31: delta drops from CfT outstanding, but I started ID work on one oft he shared componentend between ByD and CfT
Jan23: first code drops received, delta drops from CfT outstanding
</t>
  </si>
  <si>
    <t>Mar 20: Should I only put in the CFT specifc scan projects, or also the ones CfT shares with ByD? This would influence the the “Protex project list” and all the stats. PR - YEs, please close with CfT specific components. Mention that some of the components are part of the ByD scan. Stefan - Mar 6: completetd the scan and id part oft he CfT1402 specific sw components. Neet to discuss those with engineering now. Also, for a complete picture, I need to wait for Deb in order to complete ByD 1402 scan, since both share sw components</t>
  </si>
  <si>
    <t xml:space="preserve">June 5: Tracking system done, but still discussion ongoing where and how to track the outstanding CC requests. We are trying to bring CfT to the model of using SCV as applications to raise their requests against, because today, the one CfT application in code center does not properly reflect their architecture. IT says it is a cloud product, but most of the OSS request will be for their mobile apps. May 22nd: met the guy, will finalize the scan tomorrow afternoon, all S/NS info is available May 7th: trying to chase the guy to come up with final answers, but no luc kyet
Apr 17: The meeting got postponed by my contact person to next week Tuesday ;-( So no final update for SNS yet Apr 11: I set up a meeting with my contact person in roder to discuss in person about the remaining S/NS question for the mobile apps. This meeting will happen next week Tuesday I hope.
Apr 3: still waiting for confirmations about SNS from mobile apps of CfT
</t>
  </si>
  <si>
    <t>P&amp;I -  BIT</t>
  </si>
  <si>
    <t>Viswanathan Ramakrishnan (I050425)</t>
  </si>
  <si>
    <t>Spendwell Android 1.0.0</t>
  </si>
  <si>
    <t>SNS going on.</t>
  </si>
  <si>
    <t>P&amp;I - Cloud CRM &amp; Integration</t>
  </si>
  <si>
    <t>Marta Swic (I801471)</t>
  </si>
  <si>
    <t>Cloud for Customer 1402</t>
  </si>
  <si>
    <t>Need to generate BOM.</t>
  </si>
  <si>
    <t>Can we please come to close on this project. If Dev is not responding, please assume everything is shipped.</t>
  </si>
  <si>
    <t>Chen, Arthur &lt;arthur.chen@sap.com&gt;; Ashish Rawat ( I038849 )</t>
  </si>
  <si>
    <t>SAP Retail Execution Android 3.1.21</t>
  </si>
  <si>
    <t>P&amp;I - Cloud</t>
  </si>
  <si>
    <t xml:space="preserve">Doyle, Sean </t>
  </si>
  <si>
    <t>Copper 1.0</t>
  </si>
  <si>
    <t>OPD - App. Innv.</t>
  </si>
  <si>
    <t>Rao, Hang &lt;hang.rao@sap.com&gt;; Nandi, Subrata &lt;subrata.nandi@sap.com&gt;</t>
  </si>
  <si>
    <t>MOB CRM SALES 2.5.3</t>
  </si>
  <si>
    <t>P&amp;I - HANA Platform</t>
  </si>
  <si>
    <t>Mahipal Singh (D052580); A Kotri, Jayananda &lt;jayananda.a.kotri@sap.com&gt;</t>
  </si>
  <si>
    <t>SAP Software Logistics Monitor for iOS 1.0.0</t>
  </si>
  <si>
    <t>AI Globalization Services</t>
  </si>
  <si>
    <t xml:space="preserve">Torsten Schiemenz </t>
  </si>
  <si>
    <t>SAP Real Estate Broker - On Device</t>
  </si>
  <si>
    <t>Giormov, Dimitar &lt;dimitar.giormov@sap.com&gt;; Delchev, Nedelcho &lt;nedelcho.delchev@sap.com&gt;</t>
  </si>
  <si>
    <t xml:space="preserve">Dirigible / Version 1.0 Beta </t>
  </si>
  <si>
    <t xml:space="preserve">3. Dirigible Beta is in lat phase of analysis as I am doing the dependency analysis </t>
  </si>
  <si>
    <t>Linke, Andreas &lt;a.linke@sap.com&gt;</t>
  </si>
  <si>
    <t>Mobile@Suite2012 (Version 2.2) - On Device - MOB FINFACTSHEET SRC 3.6.0</t>
  </si>
  <si>
    <t xml:space="preserve">Gerald Koerner (D034676); Farris, Mark </t>
  </si>
  <si>
    <t>SAP Enterprise Support Academy 1.00 for iOS</t>
  </si>
  <si>
    <t>As per the email thread, the end of development date will be Mar.28, so will get in touch with them again mid of Mar.</t>
  </si>
  <si>
    <t>Please complete final communication approval in tracking system</t>
  </si>
  <si>
    <t xml:space="preserve">SAP Retail Execution SRC 3.0.23 </t>
  </si>
  <si>
    <t>SAP Retail Execution SRC 3.1.12 - iOS</t>
  </si>
  <si>
    <t>Christian Cohrs (D031822)</t>
  </si>
  <si>
    <t>SAP Authenticator App 1.0</t>
  </si>
  <si>
    <t>Ariba Network 13s3</t>
  </si>
  <si>
    <t xml:space="preserve">Can you please come to close on this project. </t>
  </si>
  <si>
    <t>MOB CRM Sales SRC 2.0.12</t>
  </si>
  <si>
    <t>MOB CRM Sales SRC 2.1.9</t>
  </si>
  <si>
    <t>P&amp;I - BIT</t>
  </si>
  <si>
    <t>JANOT, Nicolas &lt;nicolas.janot@sap.com&gt;</t>
  </si>
  <si>
    <t>Semantic Network 1.0</t>
  </si>
  <si>
    <t>MOB LEAVEREQUEST IPH 2.4.11- Mobile Employee Productivity Suite 2.0</t>
  </si>
  <si>
    <t>MOB TIMESHEET IPH 2.3.7- Mobile Employee Productivity Suite 2.0</t>
  </si>
  <si>
    <t>S_NS BOM sent</t>
  </si>
  <si>
    <t>MOB HR APPROVAL IPH 2.4.9- Mobile Employee Productivity Suite 2.0</t>
  </si>
  <si>
    <t>Project was cancelled.</t>
  </si>
  <si>
    <t>MOB CRM SALES 2.5.4</t>
  </si>
  <si>
    <t>Banlaki, Tibor &lt;tibor.banlaki@sap.com&gt;; Tresl, Tobias &lt;tobias.tresl@sap.com&gt;</t>
  </si>
  <si>
    <t>MOB HR APPROVAL AND 2.4.6- Mobile Employee Productivity Suite 2.0</t>
  </si>
  <si>
    <t>MOB LEAVEREQUEST AND 2.4.6- Mobile Employee Productivity Suite 2.0</t>
  </si>
  <si>
    <t>[Shared Component] - Commonlib 2.4.7 - Mobile Employee Productivity Suite 2.0</t>
  </si>
  <si>
    <t>P&amp;I - Cloud CRM &amp; Integration Mobile</t>
  </si>
  <si>
    <t>SAP EMR Unwired 2.1.11 for iOS - SRC</t>
  </si>
  <si>
    <t>Send mail to developer team to ask access authority for source code (contact: Speer, Ferry)</t>
  </si>
  <si>
    <t>ID work in progress and communicate with developer for some 3rd party component lib (contact: Speer, Ferry). Please complete the Scan approval in tracking system.</t>
  </si>
  <si>
    <t>John Valentine (I070093)</t>
  </si>
  <si>
    <t>SAP 3D VIsual Enterprise Viewer 2.0 for Android</t>
  </si>
  <si>
    <t>Kick off email.</t>
  </si>
  <si>
    <t>Sabine Holz ; xiaosheng.lu@sap.com; holger.bruchelt@sap.com</t>
  </si>
  <si>
    <t>SAP NetWeaver Gateway PAM 1.0 SP02</t>
  </si>
  <si>
    <t>P&amp;I - BIT UI</t>
  </si>
  <si>
    <t>Sears, Freda &lt;f.sears@sap.com&gt;; Lyanguzov, Timothy</t>
  </si>
  <si>
    <t>SAP 3D Visual Enterprise core SDK 8.0 (SCN)</t>
  </si>
  <si>
    <t>Code matches clear, some issue needs to be clear off.</t>
  </si>
  <si>
    <t>Sears, Freda &lt;f.sears@sap.com&gt;; Cassidy, Anthony &lt;anthony.cassidy@sap.com&gt;</t>
  </si>
  <si>
    <t>SAP 3D Visual Enterprise Viewer 8.0 SDK (SCN)</t>
  </si>
  <si>
    <t>No code matches found</t>
  </si>
  <si>
    <t>P&amp;I - Design and Front Line Apps</t>
  </si>
  <si>
    <t>Richstein, Hans-Juergen &lt;hans-juergen.richstein@sap.com&gt;</t>
  </si>
  <si>
    <t>SAP Player Engagement iOS 1.0</t>
  </si>
  <si>
    <t>SAP Player Engagement OD 1.0</t>
  </si>
  <si>
    <t>Pham, Mac &lt;mac.pham@sap.com&gt;</t>
  </si>
  <si>
    <t>Travel Receipt Capture 2.4.8 – Android</t>
  </si>
  <si>
    <t>OPD - Business One</t>
  </si>
  <si>
    <t>Cheng Wang (I032058)</t>
  </si>
  <si>
    <t>Business One Mobile for Android 1.1</t>
  </si>
  <si>
    <t>Trude Mattingly (I070317)</t>
  </si>
  <si>
    <t>SAP 3D Visual Enterprise apps SDK 2.0 (SCN)</t>
  </si>
  <si>
    <t>P&amp;I - TIP</t>
  </si>
  <si>
    <t>Kumar, Nanda &lt;nanda.kumar@sap.com&gt;; Kiran, Krishna &lt;k.kiran@sap.com&gt;</t>
  </si>
  <si>
    <t>SBOP Mobi on Android 5.0.0 SP01</t>
  </si>
  <si>
    <t>SAP Retail Execution Android 3.1.22</t>
  </si>
  <si>
    <t>Teo, Max &lt;max.teo@sap.com&gt;</t>
  </si>
  <si>
    <t>Custom Mobiliser source code for CIMB, Indonesia Sybase Mobiliser 4.6</t>
  </si>
  <si>
    <t xml:space="preserve">Pierson, David &lt;david.pierson@sap.com&gt;; Fung, Tiffany tiffany.fung@sap.com; Lewis, Denise denise.lewis@sap.com </t>
  </si>
  <si>
    <t>[SuccessFactors] WFA/WPA 1402</t>
  </si>
  <si>
    <t xml:space="preserve">Dinora Arredondo </t>
  </si>
  <si>
    <t>Mobile Platform SCN Samples</t>
  </si>
  <si>
    <t>Analytics</t>
  </si>
  <si>
    <t>Jean Baptiste Gaultron</t>
  </si>
  <si>
    <t>KXEN – Cloud Service ATS</t>
  </si>
  <si>
    <t>Please complete all approvals in tracking system. It has been over 7 months! If you don’t do this this week and I will really sit with you to get it done.</t>
  </si>
  <si>
    <t>SAP Retail Execution Android 3.1.23</t>
  </si>
  <si>
    <t>Kumar, Nanda; Krishna Kiran (I054066)</t>
  </si>
  <si>
    <t>SBOP Mobi on Android 6.0.0</t>
  </si>
  <si>
    <t>SBOP Mobi on iOS SDK  6.0.0</t>
  </si>
  <si>
    <t>SBOP Mobi on iPad and iPhone 6.0.0</t>
  </si>
  <si>
    <t>SBOP Mobi Android SDK 6.0.0</t>
  </si>
  <si>
    <t>SAP 3D Visual Ent extended apps SDK 2.0 (indirect)</t>
  </si>
  <si>
    <t>Still trying to get the source code</t>
  </si>
  <si>
    <t>Just got the chance to start ID work</t>
  </si>
  <si>
    <t xml:space="preserve">Scott Livermore </t>
  </si>
  <si>
    <t>SNAP Mobile</t>
  </si>
  <si>
    <t>Afaria 7.0 SP04 Hotfix 01-03</t>
  </si>
  <si>
    <t>P&amp;I - HANA Platform Applications</t>
  </si>
  <si>
    <t>Sebastian Wieczorek (D047389)</t>
  </si>
  <si>
    <t>Web Analytics Lib Program (indirect) 1.0</t>
  </si>
  <si>
    <t>SAP Enterprise Support Academy 1.00 for Android</t>
  </si>
  <si>
    <t>[SuccessFactors] LMS 1402</t>
  </si>
  <si>
    <t>Have the BoM, working on filling in the shipped/not shipped</t>
  </si>
  <si>
    <t>SAP Retail Execution 3.2.8 - Android</t>
  </si>
  <si>
    <t>Ariba 9r2</t>
  </si>
  <si>
    <t>Ariba 9r2 now 99%</t>
  </si>
  <si>
    <t>SAP Retail Execution 3.2.7 - iOS</t>
  </si>
  <si>
    <t>P&amp;I - Customer Engagement and Strategic Projects</t>
  </si>
  <si>
    <t>Susanne Soring (D046163)</t>
  </si>
  <si>
    <t>Predictive Maintenance Foundation 1.0 (RCS)</t>
  </si>
  <si>
    <t>Mail Sent for SNS</t>
  </si>
  <si>
    <t>Cheng Wang (I032058); Shen, Qiuqiong</t>
  </si>
  <si>
    <t>Business One Mobile 1.10.x for iOS</t>
  </si>
  <si>
    <t>Mail Sent for Code</t>
  </si>
  <si>
    <t>Sales Order Notification 2.2.5 IPH- Mobile Employee Productivity Suite 2.0</t>
  </si>
  <si>
    <t>Final Communication was not received. Ticket cancelled.</t>
  </si>
  <si>
    <t>Material Availability 2.2.5 IPH- Mobile Employee Productivity Suite 2.0</t>
  </si>
  <si>
    <t>Customers and Contacts 2.2.5 IPH- Mobile Employee Productivity Suite 2.0</t>
  </si>
  <si>
    <t>Employee Lookup 2.3.8 IPH- Mobile Employee Productivity Suite 2.0</t>
  </si>
  <si>
    <t>SAP Retail Execution 3.2.9 - Android</t>
  </si>
  <si>
    <t>P&amp;I Cloud CRM &amp; Integeration</t>
  </si>
  <si>
    <t xml:space="preserve">Leon, Theresa Barnes; Cheetham, Lee </t>
  </si>
  <si>
    <t>B2C Consumer Mobile (Content Mobiliser) 2.0  – Cloud for Customer 1405</t>
  </si>
  <si>
    <t>Coberly, Peter &lt;peter.coberly@sap.com&gt;</t>
  </si>
  <si>
    <t>Ariba Mobile App</t>
  </si>
  <si>
    <t>Rescan with Adroid and iOS together requested in Aug,2014</t>
  </si>
  <si>
    <t>Please complete all approvals in tracking system. It havs been over 5 months. IF you don’t approve it in this week, I will sit with you to get it done.</t>
  </si>
  <si>
    <t>Wat, Anthony &lt;anthony.wat@sap.com&gt;; Oakley, Helen &lt;helen.oakley@sap.com&gt;; Keu, Eam &lt;eam.keu@sap.com&gt;</t>
  </si>
  <si>
    <t>SAP FS-PQM 2.0 SP06</t>
  </si>
  <si>
    <t>SAP Retail Execution SRC 3.0.26</t>
  </si>
  <si>
    <t>SAP Retail Execution SRC 3.1.14 - iOS</t>
  </si>
  <si>
    <t>Michael Phorn (I800327); Thomas Janke</t>
  </si>
  <si>
    <t>[Shared Component] IoT Connector - IoT Enablement for HANA 1.0</t>
  </si>
  <si>
    <t>Michael Phorn (I800327); Kay-Uwe Schmidt</t>
  </si>
  <si>
    <t>[Shared Component] IoT Core – Device Configuration - IoT Enablement for HANA 1.0</t>
  </si>
  <si>
    <t>P&amp;I BIT</t>
  </si>
  <si>
    <t>Axel Fasse (D055237)</t>
  </si>
  <si>
    <t>Health Data on Demand - Mobile Apps</t>
  </si>
  <si>
    <t xml:space="preserve">100% | concerning files concluded per Legal advice as of Jun 26, engineering notified about closure and no further action required. </t>
  </si>
  <si>
    <t>SAP Infinite Insight 7.0</t>
  </si>
  <si>
    <t>Scan Infinite Insight Code Drop</t>
  </si>
  <si>
    <t>[Shared Component] Factory - SAP Infinite Insight 7.0</t>
  </si>
  <si>
    <t>Scan Factory Code Drop</t>
  </si>
  <si>
    <t>[Shared Component] Infinite Insight OEM - SAP Infinite Insight 7.0</t>
  </si>
  <si>
    <t>Scan Infinite Insight OEM Code Drop. This one is the highest priority as it is going into the oOEM Channel</t>
  </si>
  <si>
    <t>Scan completed under SAP Infinite Inmsight 7.0</t>
  </si>
  <si>
    <t>Nichols, Steve &lt;steve.nichols@sap.com&gt;; Singh, Prithipal &lt;prithipal.singh@sap.com&gt;; Branker, India &lt;india.branker@sap.com&gt;</t>
  </si>
  <si>
    <t>SAP Inventory Manager 3.2.0</t>
  </si>
  <si>
    <t>Not yet start</t>
  </si>
  <si>
    <t>P&amp;I Ariba</t>
  </si>
  <si>
    <t xml:space="preserve">Alexander Ohlgart ;  Jacques Boutin </t>
  </si>
  <si>
    <t>ATS Fieldglass VMS 2014.20</t>
  </si>
  <si>
    <t>SAP Retail Execution 3.2.10 - Android</t>
  </si>
  <si>
    <t>SAP Retail Execution 3.2.9 - iOS</t>
  </si>
  <si>
    <t>SAP Retail Execution 3.2.10 - iOS</t>
  </si>
  <si>
    <t>MOB CRM SALES 2.5.6</t>
  </si>
  <si>
    <t>P&amp;I - Application Innovation</t>
  </si>
  <si>
    <t>Elliott, Jill &lt;jill.elliott@sap.com&gt;; Sauve, Mathieu &lt;mathieu.sauve@sap.com&gt;</t>
  </si>
  <si>
    <t>AR Field Service 1.0 - On Device</t>
  </si>
  <si>
    <t>Mahe, Nolwen &lt;nolwen.mahe@sap.com&gt;; Hamdi, Louenas &lt;louenas.hamdi@sap.com&gt;</t>
  </si>
  <si>
    <t>Beacons for Tourism Pilot with the city of Antibes</t>
  </si>
  <si>
    <t>P&amp;I- HANA Platform Core Development</t>
  </si>
  <si>
    <t>Heuss, Patrick &lt;patrick.heuss@sap.com&gt;; Rajamani, Arun &lt;arun.rajamani@sap.com&gt;</t>
  </si>
  <si>
    <t>SHINE</t>
  </si>
  <si>
    <t>SAP Retail Execution Android 3.1.26</t>
  </si>
  <si>
    <t>P&amp;I - HANA Platform Extensions</t>
  </si>
  <si>
    <t>Markus Ehrnsperger (D028901)</t>
  </si>
  <si>
    <t>SAP Enterprise Threat Detection 1.0</t>
  </si>
  <si>
    <t>Vic</t>
  </si>
  <si>
    <t>Pending follow-up by mid-July. Instructions has been sent to requestor to upload source-code on to SAPBox.</t>
  </si>
  <si>
    <t>P&amp;I - HANA Platform EPM</t>
  </si>
  <si>
    <t>Boege, Markus &lt;markus.boege@sap.com&gt;; Lust, Dimitri &lt;dimitri.lust@sap.com&gt;</t>
  </si>
  <si>
    <t>ATS Disclosure Management, XBRL reporting add-on 1.0</t>
  </si>
  <si>
    <t>Cundus ATS scan</t>
  </si>
  <si>
    <t>X-Ray</t>
  </si>
  <si>
    <t>Vaghasia, Indu &lt;indu.vaghasia@sap.com&gt;; Hunasimarad, Samiulla &lt;samiulla.hunasimarad@sap.com&gt;</t>
  </si>
  <si>
    <t>SAP Retail Execution SRC 3.1.16 - iOS</t>
  </si>
  <si>
    <t>SAP Retail Execution 3.2.11 - Android</t>
  </si>
  <si>
    <t>Afaria 7.0 SP04 Hotfix 04-08</t>
  </si>
  <si>
    <t>Treat, Sean (external - Temp Staff) &lt;sean.treat@sap.com&gt;; Gangadharappa, Kiran &lt;kiran.gangadharappa@sap.com&gt;</t>
  </si>
  <si>
    <t>Arches 1.0</t>
  </si>
  <si>
    <t>Please complete all approvals in tracking system.  It has been over 5 months! If you don’t do this this week and I will really sit with you to get it done.</t>
  </si>
  <si>
    <t>SAP EMR Unwired 2.1.15 for iOS - SRC</t>
  </si>
  <si>
    <t>Mobile@Suite2012 (Version 2.2) - On Device - MOB FINFACTSHEET SRC 3.6.1</t>
  </si>
  <si>
    <t>Penumarti, Rama Murthy &lt;rama.murthy.penumarti@sap.com&gt;; Mohanan, Santhosh Kumar &lt;santhosh.mohanan@sap.com&gt;; Kamath, Shashidhar &lt;shashidhar.kamath@sap.com&gt;; Devireddy, Nagendra &lt;nagendra.devireddy@sap.com&gt;</t>
  </si>
  <si>
    <t>Ariba 13s2 Procurement</t>
  </si>
  <si>
    <t>Sears, Freda &lt;f.sears@sap.com&gt;; Vladimir Noskov (I070307)</t>
  </si>
  <si>
    <t>(SCN) SAP 3D VE, third-party plug-ins 2.0</t>
  </si>
  <si>
    <t>AR Warehouse Picking 1.0 - On Device</t>
  </si>
  <si>
    <t>Sent out kick off email.</t>
  </si>
  <si>
    <t>Kalluri, Satya (external - Project) &lt;satya.kalluri@sap.com&gt;; Schmeisser, Christian &lt;christian.schmeisser@sap.com&gt;; Tragakis, Steven &lt;steven.tragakis@sap.com&gt;</t>
  </si>
  <si>
    <t>Solheim Cup - Mobile App(Delivery)</t>
  </si>
  <si>
    <t xml:space="preserve">steve.brown@seewhy.com  ; rob.bennett@seewhy.com ; eoghan.collins@seewhy.com </t>
  </si>
  <si>
    <t>SeeWhy ATS Release 1.0</t>
  </si>
  <si>
    <t>SAP Retail Execution 3.2.12 - iOS</t>
  </si>
  <si>
    <t>P&amp;I - Technology Mobile Platform</t>
  </si>
  <si>
    <t>Arredondo, Dinora &lt;dinora.arredondo@sap.com&gt;; Sethi, Raman &lt;ra.sethi@sap.com&gt;; Pridham, Marcus &lt;marcus.pridham@sap.com&gt;</t>
  </si>
  <si>
    <t>SAP Fiori Client 1.1(Delivery)</t>
  </si>
  <si>
    <t>SQS- Active Global Support</t>
  </si>
  <si>
    <t>Coffman, Timothy &lt;timothy.coffman@sap.com&gt;; Johnston, Toby &lt;toby.johnston@sap.com&gt;</t>
  </si>
  <si>
    <t>SCN Delivery for BI Support Tool</t>
  </si>
  <si>
    <t>Please close off this scan as per my email I send last week.</t>
  </si>
  <si>
    <t>India Branker (I834214)</t>
  </si>
  <si>
    <t>SAP Work Manager 6.1.0 - Mobile Apps Open UI SDK 1.0.0</t>
  </si>
  <si>
    <t>Ouimet, Frederic &lt;frederic.ouimet@sap.com&gt;; Lessard, Pascal &lt;pascal.lessard@sap.com&gt;</t>
  </si>
  <si>
    <t>Travel Receipt Capture 2.4.10 – Android</t>
  </si>
  <si>
    <t>[Shared Component] - Commonlib 2.4.8 - Mobile Employee Productivity Suite 2.0</t>
  </si>
  <si>
    <t>Rescanned under [Shared Component] - Commonlib 2.4.8 - Mobile Employee Productivity Suite 2.0 – Rescan</t>
  </si>
  <si>
    <t>Travel Receipt Capture 2.4.9</t>
  </si>
  <si>
    <t>Engineer has no response since last reply of the project becoming low priority, I just sent a reminds email</t>
  </si>
  <si>
    <t>P&amp;I - Industry Cloud</t>
  </si>
  <si>
    <t>Weiss, Burkhard &lt;burkhard.weiss@sap.com&gt;; K S, Resmi &lt;resmi.k.s@sap.com&gt;</t>
  </si>
  <si>
    <t>Banking Services from SAP 8.0 (UI Operational Bank</t>
  </si>
  <si>
    <t>Code not ready yet.</t>
  </si>
  <si>
    <t>P&amp;I - Cloud CRM &amp; Integeration</t>
  </si>
  <si>
    <t>SAP Cloud for Customer for iPad - Cloud for Customer 1408</t>
  </si>
  <si>
    <t>Jam Mobile 1408</t>
  </si>
  <si>
    <t>Sent out email to confirm version and set a call with Hamad to take review</t>
  </si>
  <si>
    <t>Lewis, Jenni &lt;jenni.lewis@sap.com&gt;</t>
  </si>
  <si>
    <t>WTA-Women's Tennis Association</t>
  </si>
  <si>
    <t>P&amp;I - Technology Extensions</t>
  </si>
  <si>
    <t>Andre, Stephan &lt;stephan.andre@sap.com&gt;; Cohrs, Christian &lt;christian.cohrs@sap.com&gt;; Frank, Robert &lt;robert.frank@sap.com&gt;</t>
  </si>
  <si>
    <t>[Shared Component]- JCE FOR COMMONCRYPTOLIB 8 - Netweaver Single Sign-On 2.0 SP04</t>
  </si>
  <si>
    <t>Panchyrz, Ingo &lt;in.panchyrz@sap.com&gt;; Stolz, Simon &lt;simon.stolz@sap.com&gt;</t>
  </si>
  <si>
    <t>Mobile@Suite2011 (Version 1.0) - On Device - SAP ERP Quality Issue 1.4.0 for iPhone SRC</t>
  </si>
  <si>
    <t>SAP Retail Execution SRC 3.1.17 - iOS</t>
  </si>
  <si>
    <t>Kampp, Ralf &lt;ralf.kampp@sap.com&gt;; Bahr, Klaus &lt;klaus.bahr@sap.com&gt;</t>
  </si>
  <si>
    <t>Environmental Compliance 3.0 FP03</t>
  </si>
  <si>
    <t>Without abnormal case, it could be finished before end of Aug</t>
  </si>
  <si>
    <t>On hold</t>
  </si>
  <si>
    <t>P&amp;S - On Premise Suite</t>
  </si>
  <si>
    <t>Haertlein, Thomas &lt;thomas.haertlein@sap.com&gt;</t>
  </si>
  <si>
    <t>SAP Billing Consolidation 2.0</t>
  </si>
  <si>
    <t>No high risk items, CodeCenter needs to updated with restriced requests and review for source code delivery. (to do Deb)</t>
  </si>
  <si>
    <t>SBOP Mobi on iOS SDK  6.1.0</t>
  </si>
  <si>
    <t>SAP Retail Execution Android 3.1.27</t>
  </si>
  <si>
    <t>SAP EMR Addon 1.0</t>
  </si>
  <si>
    <t>P&amp;I - Hana Platform</t>
  </si>
  <si>
    <t>Cooper, Jonathan &lt;jonathan.cooper@sap.com&gt;; Oehm, Simon &lt;simon.oehm@sap.com&gt;</t>
  </si>
  <si>
    <t>SAP Mobile Documents SCN Deliverables</t>
  </si>
  <si>
    <t>P&amp;I Technology Core Platform</t>
  </si>
  <si>
    <t>Angova, Aneta &lt;aneta.angova@sap.com&gt;; Doychev, Plamen &lt;plamen.doychev@sap.com&gt;</t>
  </si>
  <si>
    <t>SAP Authenticator App 1.0 for Android</t>
  </si>
  <si>
    <t>SAP Retail Execution 3.2.14 - Android</t>
  </si>
  <si>
    <t>SAP Cloud for Cusotmer for iPhone - Cloud for Customer 1408</t>
  </si>
  <si>
    <t>SAP Customer Insight for iPad - Cloud for Customer 1408</t>
  </si>
  <si>
    <t>SBOP Mobi Android SDK 6.1.0</t>
  </si>
  <si>
    <t>Gajula, Ananda Kumar &lt;ananda.kumar.gajula@sap.com&gt;; Vummiti, Balaji &lt;balaji.vummiti@sap.com&gt;; Dang, Tuan &lt;tuan.dang@sap.com&gt;</t>
  </si>
  <si>
    <t>SAP Cloud for Customer Android - Cloud for Customer 1408</t>
  </si>
  <si>
    <t>Afaria 7.0 SP04 Hotfix 09-12</t>
  </si>
  <si>
    <t>P&amp;I Industry Cloud</t>
  </si>
  <si>
    <t>Desktop Connection enterprise edition 1.0</t>
  </si>
  <si>
    <t>SAP Retail Execution 3.2.13 - iOS</t>
  </si>
  <si>
    <t>P&amp;I - Technology User Interface</t>
  </si>
  <si>
    <t>Sears, Freda &lt;f.sears@sap.com&gt;; Ashby, Patrick &lt;pat.ashby@sap.com&gt;</t>
  </si>
  <si>
    <t>SAP 3D Visual Enterprise Generator 8.0 SP01</t>
  </si>
  <si>
    <t>SAP 3D Visual Enterprise Viewer 8.0 SP01</t>
  </si>
  <si>
    <t>SAP 3D Visual Enterprise Author 8.0 SP01</t>
  </si>
  <si>
    <t>SAP 3D Visual Enterprise ECAD 8.0</t>
  </si>
  <si>
    <t>MOB LEAVEREQUEST IPH 2.4.13- Mobile Employee Productivity Suite 2.0</t>
  </si>
  <si>
    <t>MOB TIMESHEET IPH 2.3.9- Mobile Employee Productivity Suite 2.0</t>
  </si>
  <si>
    <t>MOB LEAVEREQUEST AND 2.4.6- Mobile Employee Productivity Suite 2.0 - Rescan</t>
  </si>
  <si>
    <t>[Shared Component] - Commonlib 2.4.8 - Mobile Employee Productivity Suite 2.0 - Rescan</t>
  </si>
  <si>
    <t>MOB CRM SALES 2.5.7</t>
  </si>
  <si>
    <t>Chandradas, Milton &lt;milton.chandradas@sap.com&gt;; Arredondo, Dinora &lt;dinora.arredondo@sap.com&gt;</t>
  </si>
  <si>
    <t xml:space="preserve">Mobile Platform SCN Samples - Windows Sample Flight Application Series </t>
  </si>
  <si>
    <t xml:space="preserve">Mobile Platform SCN Samples - Windows Generic Player Sample Application </t>
  </si>
  <si>
    <t>Ariba SpotBuy</t>
  </si>
  <si>
    <t>P&amp;I- Technology I&amp;O</t>
  </si>
  <si>
    <t>Prabhu, Anil &lt;anil.prabhu@sap.com&gt;; Sreedharan, Sreeja &lt;sreeja.sreedharan@sap.com&gt;</t>
  </si>
  <si>
    <t>HANA API Management oD 1.0</t>
  </si>
  <si>
    <t>TIP - HANA - In-Memory Platform</t>
  </si>
  <si>
    <t>Frank Kilian ; Heil, Bernd &lt;bernd.heil@sap.com&gt;</t>
  </si>
  <si>
    <t>SAP HANA Healthcare Platform Genomics on-premise</t>
  </si>
  <si>
    <t>My Former contact to this Program is missing in action. In escalation.</t>
  </si>
  <si>
    <t>Bhattacharya, Rupam &lt;rupam.bhattacharya@sap.com&gt;; Bhat, Raghavendra &lt;raghavendra.bhat@sap.com&gt;; Bhattacharya, Rupam &lt;rupam.bhattacharya@sap.com&gt;</t>
  </si>
  <si>
    <t>EIDA Mobile APP CDP SRC Android</t>
  </si>
  <si>
    <t>EIDA Mobile APP CDP SRC iOS</t>
  </si>
  <si>
    <t>SBOP Analysis 2.0, edition for MS Office</t>
  </si>
  <si>
    <t xml:space="preserve">Andreas Esch </t>
  </si>
  <si>
    <t>Predictive Maintenance and Service OD 1.0</t>
  </si>
  <si>
    <t>Govindaraju, Pramodini &lt;pramodini.govindaraju@sap.com&gt;; Nandi, Subrata &lt;subrata.nandi@sap.com&gt;; V, Rajesh &lt;rajesh.v@sap.com&gt;; Iyer, Venkat &lt;venkat.iyer@sap.com&gt;</t>
  </si>
  <si>
    <t>MOB CRM Sales SRC 2.0.13</t>
  </si>
  <si>
    <t>Ouimet, Frederic &lt;frederic.ouimet@sap.com&gt;; Sambeth, Michael &lt;michael.sambeth@sap.com&gt;</t>
  </si>
  <si>
    <t>Travel Receipt Capture 2.4.11 – Android</t>
  </si>
  <si>
    <t>DEBORD, Bruno &lt;bruno.debord@sap.com&gt;</t>
  </si>
  <si>
    <t>Azot - Proposal Framework to test REST SDK Apis</t>
  </si>
  <si>
    <t>Decker, Michael &lt;m.decker@sap.com&gt;; KUSHAKOVSKA, Olena &lt;olena.kushakovska@sap.com&gt;</t>
  </si>
  <si>
    <t>SAP Solution Manager 7.1 apps 2.0 - SAP Solution Manager Dashboards 1.1.4</t>
  </si>
  <si>
    <t>MOB CRM Sales SRC 2.1.10</t>
  </si>
  <si>
    <t>SAP Cloud for Customer for iPhone - Cloud for Customer 1411</t>
  </si>
  <si>
    <t>SAP Customer Insight for iPad - Cloud for Customer 1411</t>
  </si>
  <si>
    <t>SAP Cloud for Customer for iPad - Cloud for Customer 1411</t>
  </si>
  <si>
    <t>Sakundarwar, Priyanka &lt;priyanka.sakundarwar@sap.com&gt;</t>
  </si>
  <si>
    <t>CLAHub</t>
  </si>
  <si>
    <t>Can you please complete this approval in tracking system?</t>
  </si>
  <si>
    <t>P&amp;I User Experience</t>
  </si>
  <si>
    <t>Wagner, Steve &lt;steve.wagner@sap.com&gt;</t>
  </si>
  <si>
    <t>Scouting and Player Performance OD</t>
  </si>
  <si>
    <t>Sauve, Mathieu &lt;mathieu.sauve@sap.com&gt;; Elliott, Jill &lt;jill.elliott@sap.com&gt;</t>
  </si>
  <si>
    <t>AR Field Service 1.0.2 - On Device</t>
  </si>
  <si>
    <t>ATS+1 Fieldglass VMS 2014.30</t>
  </si>
  <si>
    <t>Sobe, Tsahar &lt;tsahar.sobe@sap.com&gt;; Crawford, Mark &lt;mark.crawford@sap.com&gt;</t>
  </si>
  <si>
    <t>IndexedDB Wrapper</t>
  </si>
  <si>
    <t>Boskovic, Srdjan &lt;srdjan.boskovic@sap.com&gt;</t>
  </si>
  <si>
    <t>SAP HANA Database Client for Python</t>
  </si>
  <si>
    <t>SAP Fiori Client 1.2(Delivery)</t>
  </si>
  <si>
    <t>SAP Visual Enterprise Structure Manager 1.0</t>
  </si>
  <si>
    <t>AR Warehouse Picking 1.0.1 - On Device</t>
  </si>
  <si>
    <t>SQL Alchemy Dialect for SAP HANA</t>
  </si>
  <si>
    <t>Steiner, Matthias &lt;matthias.steiner@sap.com&gt;</t>
  </si>
  <si>
    <t>Spring Cloud Connector for SAP HCP</t>
  </si>
  <si>
    <t>Lieske, Christian &lt;christian.lieske@sap.com&gt;</t>
  </si>
  <si>
    <t>Web API /SOAP Wrapper for Okapi and LanguageTool</t>
  </si>
  <si>
    <t>SAP Retail Execution 3.2.17 - Android</t>
  </si>
  <si>
    <t>Ariba Exchange User Community 0.8</t>
  </si>
  <si>
    <t>Alper's Extensions - SAP Lumira</t>
  </si>
  <si>
    <t>Lumira connector vamsi - SAP Lumira</t>
  </si>
  <si>
    <t>Hybrid Mobility Toolkit (Delivery) 1.0</t>
  </si>
  <si>
    <t>Cooper, Jonathan &lt;jonathan.cooper@sap.com&gt;; eppie.pratap.issac@sap.com</t>
  </si>
  <si>
    <t>Document Service Version 1.0</t>
  </si>
  <si>
    <t>Done. Will update traking system on Wednesday</t>
  </si>
  <si>
    <t>X-Ray 1.0.0 Rescan</t>
  </si>
  <si>
    <t>bjoern.wagner@sap.com; philippe.coudert@sap.com</t>
  </si>
  <si>
    <t>[Shared Component] - KM Consumption Platform - X-Ray 1.0.0 Rescan</t>
  </si>
  <si>
    <t>Jeewankar, Pallavi &lt;pallavi.jeewankar@sap.com&gt;; Groeneveld, Jan-Gerrit &lt;jan-gerrit.groeneveld@sap.com&gt;; Pacheco, Claudia &lt;claudia.pacheco@sap.com&gt;</t>
  </si>
  <si>
    <t>Sample Apps for SAP Mobile - Android</t>
  </si>
  <si>
    <t>Jeewankar, Pallavi &lt;pallavi.jeewankar@sap.com&gt;; Groeneveld, Jan-Gerrit &lt;jan-gerrit.groeneveld@sap.com&gt;; Chandradas, Milton &lt;milton.chandradas@sap.com&gt;</t>
  </si>
  <si>
    <t>Sample Apps for SAP Mobile - Windows</t>
  </si>
  <si>
    <t>P&amp;I - Technology Mobile</t>
  </si>
  <si>
    <t>Agentry Windows Phone SDK 1.0(Delivery)</t>
  </si>
  <si>
    <t>SQS - Active Global Support</t>
  </si>
  <si>
    <t>SAP Landscape Transformation 2.0 SP07</t>
  </si>
  <si>
    <t>Chalhoub, Ali &lt;ali.chalhoub@sap.com&gt;; Ireland, Evan &lt;evan.ireland@sap.com&gt;; Jeewankar, Pallavi &lt;pallavi.jeewankar@sap.com&gt;; Arredondo, Dinora &lt;dinora.arredondo@sap.com&gt;</t>
  </si>
  <si>
    <t>NetworkCheck</t>
  </si>
  <si>
    <t>Penumarti, Rama Murthy &lt;rama.murthy.penumarti@sap.com&gt;; Bratko, Jor &lt;jor.bratko@sap.com&gt;; Deshpande, Payod &lt;payod.deshpande@sap.com&gt;</t>
  </si>
  <si>
    <t>Ariba 14s Sourcing</t>
  </si>
  <si>
    <t>Afaria 7.0 SP05 Hotfix 01-06</t>
  </si>
  <si>
    <t>SAP Mobile Documents Windows Tablet UI Version 1.0</t>
  </si>
  <si>
    <t>Bai, Andy &lt;andy.bai@sap.com&gt;</t>
  </si>
  <si>
    <t>OdataParser Framework</t>
  </si>
  <si>
    <t>TIP - HANA - Core Data Management</t>
  </si>
  <si>
    <t>Lynn Weatherwax; Sabnis, Ajit &lt;ajit.sabnis@sap.com&gt;</t>
  </si>
  <si>
    <t>CSI for C 2.9</t>
  </si>
  <si>
    <t>Continue to monitor code matches as this is an incremental scan till Jan 28th.</t>
  </si>
  <si>
    <t>Please complete the Final Communication Approval in Tracking system.</t>
  </si>
  <si>
    <t>jConnect 16.0</t>
  </si>
  <si>
    <t>[Shared Component] - Sybase SDK Drivers 16.0</t>
  </si>
  <si>
    <t>Bruns, Taunya</t>
  </si>
  <si>
    <t>[Shared Component] - sybInstall 1.5 - ASE 16.0</t>
  </si>
  <si>
    <t>Can you please approve the Collect and Validate Context File step in tracking system?</t>
  </si>
  <si>
    <t>Rajon needs to check with engineering for modification declaration and commercial component location. Scan starts from tonight</t>
  </si>
  <si>
    <t>[Shared Component] - SybInstall Framework 1.5</t>
  </si>
  <si>
    <t>Please complete the Incremental ID approval in tracking system.</t>
  </si>
  <si>
    <t>[Shared Component] - SybRestore 2.0 &amp; ASEMAP 3.3 – ASE 16.0</t>
  </si>
  <si>
    <t>Can you please approve this step in tracking system?</t>
  </si>
  <si>
    <t>[Shared Component] - SySam 2.3</t>
  </si>
  <si>
    <t>GA has been requested, waiting for GA creation</t>
  </si>
  <si>
    <t>Lynn Weatherwax</t>
  </si>
  <si>
    <t xml:space="preserve">[Shared Component] - Unix DSEdit 16.0 </t>
  </si>
  <si>
    <t>As part of ASE</t>
  </si>
  <si>
    <t>S15</t>
  </si>
  <si>
    <t>[SuccessFactors] BizX 1305</t>
  </si>
  <si>
    <t xml:space="preserve">Base line Id finished and BOM sent for S_NS on 2013-6-19. Approved  "Protex ID Analysis Once" </t>
  </si>
  <si>
    <t>One file needs further clarification, I’ve communicated the issue with Raj, an email needs to send to Francis for further clarification. Approve the Incremental ID step in Tracking system.</t>
  </si>
  <si>
    <t>No response from Engineering, assuming everything is shipped/hosted</t>
  </si>
  <si>
    <t>Can you please complete all the approvals assuming everything is shipped?</t>
  </si>
  <si>
    <t>[SuccessFactors] J2W 1302</t>
  </si>
  <si>
    <t>Can you please approve "Protex ID Analysis Once" step in tracking system?</t>
  </si>
  <si>
    <t>June has sent all the results to SFSF…</t>
  </si>
  <si>
    <t>PR - Weranga , please upload the baseline BOM to tracking system. We don’t need to wait from Engineering to get back the S/NS BOM, We don’t need to do a risk  assignment and we don’t need to worry for remidiation. Please approve the Baseline protex Communication step in tracking system. WR- Asked June  to send me the final BOM for this one.</t>
  </si>
  <si>
    <t>IF no code matches left then please generate the BOM and send it to Weranga so that he can send it to Engineering. No need for S/NS, Risk Assessment etc.  Still in progress of Iding</t>
  </si>
  <si>
    <t xml:space="preserve">[SuccessFactors] Jam 1302          </t>
  </si>
  <si>
    <t>ID complete, waiting for S/NS</t>
  </si>
  <si>
    <t>PR - Raj, please upload the baseline BOM to tracking system. We don’t need to wait from Engineering to get back the S/NS BOM, We don’t need to do a risk  assignment and we don’t need to worry for remidiation. Please approve the Baseline protex Communication step in tracking system.</t>
  </si>
  <si>
    <t>ID work is done, now in generating BOM - 11/22/2013.  please generate the BOM and send it to Raj so that he can send it to Engineering. No need for S/NS, Risk Assessment etc. Approve the Incremental ID step in Tracking system.</t>
  </si>
  <si>
    <t>[SuccessFactors] Mobile 1302</t>
  </si>
  <si>
    <t>PR - Weranga , please upload the baseline BOM to tracking system. We don’t need to wait from Engineering to get back the S/NS BOM, We don’t need to do a risk  assignment and we don’t need to worry for remidiation. Please approve the Baseline protex Communication step in tracking system. WR - Asked James  to send me the final BOM for this one.</t>
  </si>
  <si>
    <t>In baseline.</t>
  </si>
  <si>
    <t>ID work is done, now in generating BOM - 11/22/2013 . please generate the BOM and send it to Weranga so that he can send it to Engineering. No need for S/NS, Risk Assessment etc. Approve the Incremental ID step in Tracking system.</t>
  </si>
  <si>
    <t>Bruns, Taunya ; Jeffs, Jack; Yang, Dennis</t>
  </si>
  <si>
    <t>ASE 16.0</t>
  </si>
  <si>
    <t>ID work is done, and some confusing code matches are under discussion with Rajon</t>
  </si>
  <si>
    <t>Please complete the approval in tracking system.</t>
  </si>
  <si>
    <t>TIP - Product Architecture</t>
  </si>
  <si>
    <t>Data Services OnDemand.1.0.2 REL</t>
  </si>
  <si>
    <t>Only one project out of 3 has been opened. Sent email to contact person to introduce myself and ask a few questions about the scan.</t>
  </si>
  <si>
    <t>Ticket closed. Rejected “Protex ID Analysis Once” due to project version upgrade.</t>
  </si>
  <si>
    <t xml:space="preserve">Klaus Bahr; Haller, Patrick </t>
  </si>
  <si>
    <t>EHS Regulatory Documentation Portal 2.0</t>
  </si>
  <si>
    <t>Get the response and will do the validation</t>
  </si>
  <si>
    <t>Can you please approve the Protex ID Analysis Once step in tracking system?</t>
  </si>
  <si>
    <t>Already clear all the code matches, waiting for code complete.</t>
  </si>
  <si>
    <t>Steffen Weidenbach</t>
  </si>
  <si>
    <t>P5</t>
  </si>
  <si>
    <t>S7</t>
  </si>
  <si>
    <t>HPA Audit Management 1.0 (FRA 1.1 SP01)</t>
  </si>
  <si>
    <t>According to the call communication with Cai, Sylvos again in this week, who is the architecture of HPA Audit team Shanghai, he is promising to provide the context file today.</t>
  </si>
  <si>
    <t>Can you please approve the Incremental ID step in tracking system?</t>
  </si>
  <si>
    <t>Multichannel for Utilities 1.0</t>
  </si>
  <si>
    <t>I think the path on this might be off (it looks like it’s tiny and just SAPUI5). I’ll ask Raj about it again.</t>
  </si>
  <si>
    <t>Sangeeta Bhatnagar</t>
  </si>
  <si>
    <t>PowerBuilder and InfoMaker 12.6</t>
  </si>
  <si>
    <t>Scan was done earlier</t>
  </si>
  <si>
    <t>Still clean the baseline matches.</t>
  </si>
  <si>
    <t>Jessie is doing the ID work. Since the Project has been delayed till 2014 ID work is given less priority</t>
  </si>
  <si>
    <t>Since I am in training Jessie is doing the SNS for baseline, the Incremental scan has been initiated.</t>
  </si>
  <si>
    <t>Can you please allign with Rahul to see if we need to turn on the scan based on the timelines or not. Accordingly please approve this step.</t>
  </si>
  <si>
    <t>Only 1 components needs further action.</t>
  </si>
  <si>
    <t>TIP-BIT</t>
  </si>
  <si>
    <t>SAP Afaria Cloud Updates</t>
  </si>
  <si>
    <t>Sunil Arvindam</t>
  </si>
  <si>
    <t>S6</t>
  </si>
  <si>
    <t>SAP HANA Sentinel 1.00</t>
  </si>
  <si>
    <t>Scan is done. Frank creating the BOM for SNS.</t>
  </si>
  <si>
    <t>Can you please complete the Protex Incremental Scan On approval in tracking system?</t>
  </si>
  <si>
    <t>TIP - Core</t>
  </si>
  <si>
    <t>SAP NetWeaver Cloud 2013</t>
  </si>
  <si>
    <t>Black Duck</t>
  </si>
  <si>
    <t>Finalizing BOM. Hope to close this by this week</t>
  </si>
  <si>
    <t xml:space="preserve">Heike Wiesensee </t>
  </si>
  <si>
    <t>SAP Solution  Manager 7.1 on HANA</t>
  </si>
  <si>
    <t>Replaced by SAP Solution Manager 7.1 SP12</t>
  </si>
  <si>
    <t>SAP Solution Manager 7.1 FP02</t>
  </si>
  <si>
    <t>Can you please approve the Protex Scan once step in tracking system?</t>
  </si>
  <si>
    <t>Scan is replaced by the successor SAP Solution Manager 7.1 SP12</t>
  </si>
  <si>
    <t>William Chou</t>
  </si>
  <si>
    <t>Strategy Management 10.1</t>
  </si>
  <si>
    <t>We will only do baseline as scan once.</t>
  </si>
  <si>
    <t>Pending on one commercial component agreement/contract searching</t>
  </si>
  <si>
    <t>Wyler Collo; Fullerton, Greg &lt;greg.fullerton@sap.com&gt;</t>
  </si>
  <si>
    <t>Sybase Replication Cepheus 15.7.1 SP200</t>
  </si>
  <si>
    <t>Sybase Replication Cepheus Options 15.7.1 SP200</t>
  </si>
  <si>
    <t>Please approve the collect and validate context file step in tracking system.  Raj - Will do soon. Haven’t collected context file accuracy confirmation yet.</t>
  </si>
  <si>
    <t>P&amp;I - HANA Platform Core Development</t>
  </si>
  <si>
    <t>Stefan Scheidl; Heil, Bernd &lt;bernd.heil@sap.com&gt;</t>
  </si>
  <si>
    <t>HANA HEALTH INSIGHTS 1.0</t>
  </si>
  <si>
    <t>S12</t>
  </si>
  <si>
    <t>SAP Lumira Server 1.14</t>
  </si>
  <si>
    <t/>
  </si>
  <si>
    <t>Complete approvals in tracking system.</t>
  </si>
  <si>
    <t>Wyler Collo; Carl Soane</t>
  </si>
  <si>
    <t xml:space="preserve">Replication Server Options HANA 15.7.1 SP200 </t>
  </si>
  <si>
    <t>Waiting for GIT access to their source</t>
  </si>
  <si>
    <t>Wyler Collo; John Tabraham</t>
  </si>
  <si>
    <t xml:space="preserve">[Shared Component] - DAMAP 3.2.8 SP02 </t>
  </si>
  <si>
    <t>Have context file, currently looking for a GA that can access the provided locations</t>
  </si>
  <si>
    <t xml:space="preserve">[Shared Component] - Data Assurance 15.7.1 SP200 </t>
  </si>
  <si>
    <t>NW UI Extensions on NW7.0 v1.0 SP07 (SAP UI5)</t>
  </si>
  <si>
    <t>I have not yet emailed the PRM for the context file, I simply extended the context file form SP06, pointing to the new SP07 path. Scan work is well underway, codematches are done, but string searches not yet (which are a pain in the ass for SAPUI5, as there are tons of URLs and other matched keywords – which turned out mostly as false positives in the last 2 SPs we scanned for SAPUI5)</t>
  </si>
  <si>
    <t>The scan is done, and I am currently in the late SNS / request-the-missing-stuff-in-CC stage</t>
  </si>
  <si>
    <t>Bruns, Taunya; Ken Whistler</t>
  </si>
  <si>
    <t>[Shared Component] - Unicode Library 8.2</t>
  </si>
  <si>
    <t>Please approve the collect and validate context file step in tracking system.</t>
  </si>
  <si>
    <t>Lynn Weatherwax; Dilip Sarmah</t>
  </si>
  <si>
    <t>Sybase Event Stream Processor 5.1 SP08</t>
  </si>
  <si>
    <t>Ingrid Wang</t>
  </si>
  <si>
    <t>S10</t>
  </si>
  <si>
    <t>BusinessOne 9.01 - Third party folder</t>
  </si>
  <si>
    <t>In SN_S status, No responding from engineer, while ID the delta part of B1 9.01 from the incremental scan</t>
  </si>
  <si>
    <t xml:space="preserve">B1 9.01 and 9.01 third party folder for oOEM: Analysis and communication for Cat1 and 4 finished, will upload BOMs.Cat2/3 components’ request will be covered in spare time </t>
  </si>
  <si>
    <t xml:space="preserve">Communication step approved. BOMs uploaded (main part uploaded to B1 9.01). Cat2/3 components’ request will be covered in spare time </t>
  </si>
  <si>
    <t>SAP Mobile Platform 3.0 SP03</t>
  </si>
  <si>
    <t>Validating context files.</t>
  </si>
  <si>
    <t>Please complete this Protex ID and Baseline Communication approval in Tracking system. Please ensure that CodeCEnter is updated with our scan findings.</t>
  </si>
  <si>
    <t>Open Client Server 16.0</t>
  </si>
  <si>
    <t>Sybase SDK 16.0</t>
  </si>
  <si>
    <t xml:space="preserve">Wyler Collo;  Bonner, Andrew </t>
  </si>
  <si>
    <t>[Shared Component] - RMA - Sybase Replication Cepheus Options 15.7.1 SP200</t>
  </si>
  <si>
    <t>Zvi Listopad</t>
  </si>
  <si>
    <t>S13</t>
  </si>
  <si>
    <t>NetWeaver AccAD 2.4 for OOEM</t>
  </si>
  <si>
    <t xml:space="preserve">Scan started. </t>
  </si>
  <si>
    <t>PRM created requests in  codecenter</t>
  </si>
  <si>
    <t>SAP CRM Service Manager 4.1.0</t>
  </si>
  <si>
    <t>Sent an email to engineering to get the updated context file.</t>
  </si>
  <si>
    <t>SAP Work Manager 6.1.0</t>
  </si>
  <si>
    <t>Scott Livermore (I813390)</t>
  </si>
  <si>
    <t>Fan Engagement 1.0</t>
  </si>
  <si>
    <t>Michael Strueder (D040406)</t>
  </si>
  <si>
    <t>FIORI Wave III</t>
  </si>
  <si>
    <t>JAN 9 : Kickoff next Monda,y talking with source code guy tomorrow morning</t>
  </si>
  <si>
    <t>P&amp;I - HANA Platform I&amp;O</t>
  </si>
  <si>
    <t xml:space="preserve">Narayan V.B.L. </t>
  </si>
  <si>
    <t>NetWeaver PI Connectivity 1.0</t>
  </si>
  <si>
    <t>Waiting for Thomas</t>
  </si>
  <si>
    <t xml:space="preserve">06.02.2014
Completed all tasks in tracking system.
</t>
  </si>
  <si>
    <t>P&amp;I - HANA Platform Data Integration</t>
  </si>
  <si>
    <t>Stefan Kircher (D026660)</t>
  </si>
  <si>
    <t>SAP HANA WIGO 1.0</t>
  </si>
  <si>
    <t>Thomas got the information and currently in ID work by me.</t>
  </si>
  <si>
    <t>Erin Bush (I826025)</t>
  </si>
  <si>
    <t>SAP Online Banking 8.3 SP03</t>
  </si>
  <si>
    <t>Please complete all the approvals and finish this project.</t>
  </si>
  <si>
    <t>S14</t>
  </si>
  <si>
    <t>SAP Visual Business 2.1 SP03</t>
  </si>
  <si>
    <t xml:space="preserve">Jan 16: only 1 codemtahc left, currently trying to figure out with dev the original author of this code. 
I can’t update the tracking system as the scan stats server does not work for me. I already notified Jeffrey
</t>
  </si>
  <si>
    <t>P&amp;I - HANA Platform Data Management</t>
  </si>
  <si>
    <t>Sharon Squires (I826032)</t>
  </si>
  <si>
    <t>Sybase ASE OpenSwitch 15.1</t>
  </si>
  <si>
    <t>Waiting for the context file</t>
  </si>
  <si>
    <t>Can you please complete this approval in tracking system</t>
  </si>
  <si>
    <t>Doing incremental ID as per timelines</t>
  </si>
  <si>
    <t>V.B.L., Narayan ; Schwind, Michael</t>
  </si>
  <si>
    <t>NetWeaver PI Ivy B2B 1.0 SP03</t>
  </si>
  <si>
    <t>Waiting on response from Christian Lienert</t>
  </si>
  <si>
    <t>ID work running</t>
  </si>
  <si>
    <t>Finalizing feedback</t>
  </si>
  <si>
    <t>SAP Mobile Documents server OP 1.0 SP02</t>
  </si>
  <si>
    <t>Code will be handed over for scan on 21. Feb</t>
  </si>
  <si>
    <t>SAP Mobile Documents desktop 1.0 SP02</t>
  </si>
  <si>
    <t>SAP Mobile Documents for Android 1.0.0 SP02</t>
  </si>
  <si>
    <t>SAP Mobile Documents for iOS 1.0.0 SP02</t>
  </si>
  <si>
    <t>Shruthi Rajendra; Komarova, Elena &lt;elena.komarova@sap.com&gt;</t>
  </si>
  <si>
    <t>ME &amp; PM 2.0</t>
  </si>
  <si>
    <t>Finish the MII 15.0 ID work. Wait for the context file for ME 15.0</t>
  </si>
  <si>
    <t xml:space="preserve">Waiting for S_NS response for ME15.0
MII 15.0 has been finished.
</t>
  </si>
  <si>
    <t>Sybase IQ 16.0 SP08</t>
  </si>
  <si>
    <t>Confirm that the ticket is closed.</t>
  </si>
  <si>
    <t>[Shared Component] - RMAP 3.2.28 - Sybase Replication Cepheus Options 15.7.1 SP200</t>
  </si>
  <si>
    <t>Fritz, Ruediger &lt;ruediger.fritz@sap.com&gt;; Komarova, Elena &lt;elena.komarova@sap.com&gt;; Wiethoff, Christine &lt;christine.wiethoff@sap.com&gt;</t>
  </si>
  <si>
    <t>SAP Plant Connectivity 15.0 - ME &amp; PM 2.0</t>
  </si>
  <si>
    <t>Down to 50 or so codematches, but due to emergency pedigree checks, SPD project and my one day vacation tomorrow, will not be able to look into this before Monday</t>
  </si>
  <si>
    <t xml:space="preserve">
Feb 13: in FINAL communication stage
</t>
  </si>
  <si>
    <t xml:space="preserve">Mar 6: scan is still ongoing, as development decided to rather re-implement some of their OSS , instead of declare and manage the components-. Fine for me, almost no effort, we will soon stop the scan and make a final final BOM ;-)
Feb20: I am meetign the team for remdiation discussion today, we are past SNS
</t>
  </si>
  <si>
    <t xml:space="preserve">We also completed the scan for PCo 2.3. </t>
  </si>
  <si>
    <t>TIP - Business Analytics Tech</t>
  </si>
  <si>
    <t xml:space="preserve">William Chou </t>
  </si>
  <si>
    <t>BPC Microsoft 10.0 SP07</t>
  </si>
  <si>
    <t xml:space="preserve">As confirmed by the release manager, the developer team will give the final decision of oOEM tomorrow 2014.02.21
(contact: Chou, William)
</t>
  </si>
  <si>
    <t>Now I have 17 code matches left (*.vb and *.bas)</t>
  </si>
  <si>
    <t>Can you please complete all the approvals in tracking system?</t>
  </si>
  <si>
    <t>P&amp;I - HANA Platform IMS Foundation</t>
  </si>
  <si>
    <t>SAP Workforce Performance Builder 9.3</t>
  </si>
  <si>
    <t>Context file validation</t>
  </si>
  <si>
    <t>Please complete the approvals in tracking system.</t>
  </si>
  <si>
    <t>Bergin, Chris &lt;chris.bergin@sap.com&gt;; McFadden, Mike &lt;mike.mcfadden@sap.com&gt;</t>
  </si>
  <si>
    <t>[Shared Component] - Cockpit Framework 4.0</t>
  </si>
  <si>
    <t>Please complete this approval so that we could close the scan.</t>
  </si>
  <si>
    <t xml:space="preserve">SAP DB Control Center 4.0 </t>
  </si>
  <si>
    <t>Jonathan Cooper (D055978)</t>
  </si>
  <si>
    <t>SAP Mobile Documents CMIS Connector 1.0</t>
  </si>
  <si>
    <t>CMIS is Part of Documents Server Component. In discussion with PRM how to handle.</t>
  </si>
  <si>
    <t>Andrei Grigoriev (I057334)</t>
  </si>
  <si>
    <t>Digital Body Language 1.0</t>
  </si>
  <si>
    <t>As Engineering replying, this product is On-hold</t>
  </si>
  <si>
    <t>SAP Convergent Charging 4.0 - exept. Dev. in SP04</t>
  </si>
  <si>
    <t>Scan is started and I’m in the ID process right now, but I’m waiting to hear the context file confirmation from the dev.</t>
  </si>
  <si>
    <t>William Rainaldi (I810067)</t>
  </si>
  <si>
    <t>Customer Activity Repository Lean App (CARLA) 1.0</t>
  </si>
  <si>
    <t>No progress</t>
  </si>
  <si>
    <t>FIORI Wave IV</t>
  </si>
  <si>
    <t>Mar 20: SNS is done, there is 1 OSS component in FIORI WAVE IV, for which they have an approval from FIORI Wave III. I don’t see an application for FIORI WAVE IV on CC yet. But then, there is practically no need, since no new OSS compared to Wave III. Sahll I anyhow ask them to get a clone? PR - Yes, please ask the team to get a clone done from FIORI WAVE III to FIORI WAVE IV in CC.</t>
  </si>
  <si>
    <t>HANA SPS08</t>
  </si>
  <si>
    <t xml:space="preserve">Scan will start on Monday 28.04  </t>
  </si>
  <si>
    <t>Hana does not provide us sufficient resources. Still missing: Ship/No Ship feedback from SPS08 scans. Input about the SPS09 repositories to build up the context file. PR - CAn you please complete all the approvals for this scan, we are now on SP10 and this ticket is not reflecting the current status anymore, Please complete the approvals with what happend, and move on to the latest SP10 ticket.
I stated clear that next SPS will not get any approval as long we find a situation which enables us to get things done. Tilo Heinrich will provide me the outcome with Knut Hansen tomorrow.
 Yes there is an end in sight. But need to ask Klaus who long it will take. For the BOLD move with SP09 I organized a half day meeting with the PRM to get the finalized context file. We are at about 95% done on code matches. So we are in this famous “last 10%” area, which is time consuming.</t>
  </si>
  <si>
    <t xml:space="preserve">First Ship_NoShip draft for HANAs core repository received. The rest is still pending. 
We will close SPS08 and start with SPS10 . 
</t>
  </si>
  <si>
    <t>NW UI Extensions on NW7.0 v1.0 SP08 (SAP UI5)</t>
  </si>
  <si>
    <t>Mar27: Final communication for SP08 should be done by tomorrow (waiting for feedback on one item). Planning for SP09 meeting today with Tatiana</t>
  </si>
  <si>
    <t>Andreas Esch (D020865)</t>
  </si>
  <si>
    <t>Remote Service Management 1.0</t>
  </si>
  <si>
    <t>This is a special case that DEV team can’t generate the context file for the XS repository used in HANA studio. Suggested by Stefan and Thomas, I get the extracted code from DEV team for scanning.</t>
  </si>
  <si>
    <t>Wait for DEV team confirmation to close the request since it has moved to SCDP project, out of scan scope.</t>
  </si>
  <si>
    <t>SBOP Design Studio 1.3</t>
  </si>
  <si>
    <t>Mar27: Final communication should be done by tomorrow (waiting for feedback on one item). Planning for SP09 meeting today with Tatiana</t>
  </si>
  <si>
    <t xml:space="preserve">Joachim Kreiselmaier; Burguete Espindola, Tatiana </t>
  </si>
  <si>
    <t>NW UI Cloud 1.0 - WATT</t>
  </si>
  <si>
    <t>ID stopped Today and Finished</t>
  </si>
  <si>
    <t>Afaria 7 SP5</t>
  </si>
  <si>
    <t>Please remind Kem to provide you the updated context file ASAP. We need to make sure that we are not late as this could get escalated later on.</t>
  </si>
  <si>
    <t>CR for Hana 1.0</t>
  </si>
  <si>
    <t xml:space="preserve">Can you please complete this approval in tracking system?  Scan completed. Awaiting some clarifications from the dev team.  Final BoM is being prepared.  </t>
  </si>
  <si>
    <t>HANA Lite (indirect) 1.0</t>
  </si>
  <si>
    <t xml:space="preserve">Asked for Context File. Dev team is creating Context file
First Kick-off meet done
</t>
  </si>
  <si>
    <t>Sent for SNS, Clarification Required, hence not closing the ticket.</t>
  </si>
  <si>
    <t>Cheng Wang</t>
  </si>
  <si>
    <t>SAP Anywhere 1.2</t>
  </si>
  <si>
    <t>Requesting Cat2/3 components</t>
  </si>
  <si>
    <t>SAP Inventory Manager 4.0.0</t>
  </si>
  <si>
    <t>Please complete previous approvals in tracking system</t>
  </si>
  <si>
    <t xml:space="preserve">Penny, Kevin &lt;kevin.penny@sap.com&gt;; Fung, Tiffany tiffany.fung@sap.com; Lewis, Denise denise.lewis@sap.com  </t>
  </si>
  <si>
    <t>[SuccessFactors] RMK 1402</t>
  </si>
  <si>
    <t>Mitch is still trying figure it out about the server access. I will escalate this.</t>
  </si>
  <si>
    <t>Sill cross checking with the SFSF list. DONE, sent the list.</t>
  </si>
  <si>
    <t>Fung, Tiffany tiffany.fung@sap.com; Lewis, Denise denise.lewis@sap.com  ; Gershey, Simon &lt;simon.gershey@sap.com&gt;; Lee, David &lt;david.lee03@sap.com&gt;</t>
  </si>
  <si>
    <t xml:space="preserve">[SuccessFactors] Jam 1402          </t>
  </si>
  <si>
    <t>Fung, Tiffany tiffany.fung@sap.com; Lewis, Denise denise.lewis@sap.com; Zhang, Christina &lt;christina.zhang01@sap.com&gt;; Larsen, Joergen &lt;joergen.larsen@sap.com&gt;</t>
  </si>
  <si>
    <t>[SuccessFactors] Mobile 1402</t>
  </si>
  <si>
    <t xml:space="preserve">Erin Bush </t>
  </si>
  <si>
    <t>Sybase PowerDesigner 16.5 SP04</t>
  </si>
  <si>
    <t>Currently communicating with Veronique about the context file</t>
  </si>
  <si>
    <t>Currently conducting shipped/not shipped and determining if something needs to be remediated</t>
  </si>
  <si>
    <t>Sonika Kachroo (I047114)</t>
  </si>
  <si>
    <t>Integration Gateway DT oP 1.0</t>
  </si>
  <si>
    <t>Integration Gateway RT oD (indirect) 1.0</t>
  </si>
  <si>
    <t>Integration Gateway RT oP (indirect) 1.0</t>
  </si>
  <si>
    <t>NW UI Extensions on NW7.0 v1.0 SP09 (SAP UI5)</t>
  </si>
  <si>
    <t>May 7th: only snippets component tob e created in CC, and still waiting for 5 SNS statements, no trouble expected Apr 17: no updates, incremental scans are running, no findings apart from what is already maintained in CC Apr 11: Scan will run until May 2nd, currently no findings apart from what is already maintained in CC</t>
  </si>
  <si>
    <t>May 22: S/NS discussuons ongoing, confusion about actual SNS list, hopefully can be clarified in a meeting today.</t>
  </si>
  <si>
    <t xml:space="preserve">William Chou; Migeon, Florent; Antoine CLEMENT  </t>
  </si>
  <si>
    <t xml:space="preserve">SBOP EPM Add-in 10.0 SP07 </t>
  </si>
  <si>
    <t>As the release manger is out of office last week, the product owner promised to contact us this week (2014/0428)</t>
  </si>
  <si>
    <t>[Shared Component] - RMA - Sybase Replication Cepheus Options 15.7.1 SP202</t>
  </si>
  <si>
    <t xml:space="preserve">No change in context file compared to last scan, please approve
Collecting accuracy info right now
</t>
  </si>
  <si>
    <t>Sybase Replication Cepheus 15.7.1 SP202</t>
  </si>
  <si>
    <t xml:space="preserve">Latest context file was provided, please validate 
Collecting accuracy info right now
</t>
  </si>
  <si>
    <t>Sent for shipped/not shipped</t>
  </si>
  <si>
    <t>NW UI Cloud 1.0 – WATT Wave 2</t>
  </si>
  <si>
    <t>Verifying context file.</t>
  </si>
  <si>
    <t>Still in contact and ongoing</t>
  </si>
  <si>
    <t>Kiran, Krishna &lt;k.kiran@sap.com&gt;; scott.lee@sap.com</t>
  </si>
  <si>
    <t>Business Intelligence platform 4.1 SP05 (BI Aurora 4.1 SP05)</t>
  </si>
  <si>
    <t xml:space="preserve">The server has low space so Jeffrey is migrating to the newserver </t>
  </si>
  <si>
    <t>ID work completed 80 % and Delta report shared with Dev and have asked to declare in CC as all are new components that needs component creation in CC. Deb is helping to do ID work.</t>
  </si>
  <si>
    <t>Don’t turn it on, but approve this step in tracking system</t>
  </si>
  <si>
    <t>SAP Visual Business 2.1 SP04</t>
  </si>
  <si>
    <t>May 7th: scan is started, first results tomorrow morning</t>
  </si>
  <si>
    <t>May 22: no new findings, but older requests ran into pedigree issues, I am processing those with Deb.</t>
  </si>
  <si>
    <t>SAP Mobile Platform 3.0 SP04</t>
  </si>
  <si>
    <t>ID Work is in progress. Can you please approve this step in tracking system?</t>
  </si>
  <si>
    <t>SP04 and SDK SP04 is done</t>
  </si>
  <si>
    <t>SAP Mobile Platform SDK 3.0 SP05</t>
  </si>
  <si>
    <t>This will also cover the SMP SDK SP04 (June release). Finished ID Work, S_NS for SP04 and asked DEV to submit requests in BDCC. SDK SP05 scan and ID work in progress… Can you please approve this step in tracking system?</t>
  </si>
  <si>
    <t>FIORI Wave V</t>
  </si>
  <si>
    <t>May 22: no findings so far, scan ongoing</t>
  </si>
  <si>
    <t>EHS Regulatory Documentation Portal 3.0</t>
  </si>
  <si>
    <t>Wait for the DEV team to provide the context file. The project is on the planning phase.</t>
  </si>
  <si>
    <t>have been cleared all the code matches and keep the scan on</t>
  </si>
  <si>
    <t>Rafal Zwiefka (D059037)</t>
  </si>
  <si>
    <t>SAP Connected Logistics 1.0</t>
  </si>
  <si>
    <t>Knut Hansen (D022879)</t>
  </si>
  <si>
    <t>SAP HANA AFL Software development Kit 1.0</t>
  </si>
  <si>
    <t>Email sent out, waiting for DEV’s response.</t>
  </si>
  <si>
    <t>Scanned as part of HANA SP08</t>
  </si>
  <si>
    <t>P&amp;I Customer Engagement &amp; Strategic Projects</t>
  </si>
  <si>
    <t>Rakefet Lieber (I043603)</t>
  </si>
  <si>
    <t>SAP HANA RULES FRAMEWORK 1.0</t>
  </si>
  <si>
    <t>SAP Solution Manager 7.1 SP12</t>
  </si>
  <si>
    <t>Yes we moved to 7.20 Context file.  Please reject this ticket. Thomas - Rejected</t>
  </si>
  <si>
    <t>Mednis, Mariss &lt;mariss.mednis@sap.com&gt;; Zhang, Lihui &lt;lihui.zhang@sap.com&gt;; Lara, Eduardo &lt;eduardo.lara@sap.com&gt;</t>
  </si>
  <si>
    <t>IBP 4.0</t>
  </si>
  <si>
    <t>Resend the context file preparation status checking email.</t>
  </si>
  <si>
    <t>Sharon Squires (I826032); Jeffs, Jack;</t>
  </si>
  <si>
    <t>Sybase ASE Cluster Edition 15.7</t>
  </si>
  <si>
    <t>NW UI Extensions on NW7.0 v1.0 SP10 (SAP UI5)</t>
  </si>
  <si>
    <t>Aug25: closing the scan soon, only minor new findings</t>
  </si>
  <si>
    <t>Integration Gateway DT oD 1.0</t>
  </si>
  <si>
    <t>Mail send and in contact with dev team</t>
  </si>
  <si>
    <t>SAP Visual Business 2.1 SP05</t>
  </si>
  <si>
    <t>Aug25: closing the scan soon, no delta to previous SP</t>
  </si>
  <si>
    <t>SAP Convergent Charging 4.0 - exept. Dev. in SP05</t>
  </si>
  <si>
    <t>SAP Event Stream Processor 5.1 SP09</t>
  </si>
  <si>
    <t>Can you please complete this approval in tracking system? WE need to close this project now.</t>
  </si>
  <si>
    <t>Michael Strueder (D040406); Veith, Thomas &lt;thomas.veith@sap.com&gt;; Janson, Paul &lt;paul.janson@sap.com&gt;; Schwarz, Thomas &lt;thomas.schwarz@sap.com&gt;; Penzkofer, Herbert &lt;herbert.penzkofer@sap.com&gt;; Tischhaeuser, Florian &lt;florian.tischhaeuser@sap.com&gt;</t>
  </si>
  <si>
    <t>FIORI Wave VI</t>
  </si>
  <si>
    <t>Aug25: one new finding so far, currently in SNS</t>
  </si>
  <si>
    <t>Sybase IQ 16.0 SP09</t>
  </si>
  <si>
    <t>[Shared Component] - Cockpit Framework 4.0 SP09</t>
  </si>
  <si>
    <t>SAP DB Control Center 4.0 SP09</t>
  </si>
  <si>
    <t>P&amp;I HANA Platform Data Integeration</t>
  </si>
  <si>
    <t>HANA IM Services SPS09</t>
  </si>
  <si>
    <t>Wyler Collo;  Luo, Jian &lt;jian.luo@sap.com&gt;</t>
  </si>
  <si>
    <t>[Shared Component] - RMA - Replication Server 15.7 SP204</t>
  </si>
  <si>
    <t>HANA SPS09</t>
  </si>
  <si>
    <t>Moved to HANA SP10</t>
  </si>
  <si>
    <t>IBP 5.0</t>
  </si>
  <si>
    <t>Sent kick off email.</t>
  </si>
  <si>
    <t>NetWeaver Identity Management 8.0</t>
  </si>
  <si>
    <t>SEP26: context file is being worked on</t>
  </si>
  <si>
    <t>Nov7: Context file collected, registered, scan once done. Jessie is now doing the ID work . Please complete the approval in tracking system.</t>
  </si>
  <si>
    <t>Some findings need DEV fix, so I want to keep scanning until they upload the fix.</t>
  </si>
  <si>
    <t>SBOP Design Studio 1.4</t>
  </si>
  <si>
    <t>SEP26: reached out to PRM for new context file</t>
  </si>
  <si>
    <t>Nov 7: Currently preparing SNS</t>
  </si>
  <si>
    <t>BPC Microsoft 10.1</t>
  </si>
  <si>
    <t xml:space="preserve">BPC MS team told me that BPC MS 10.1 have re-used the SAP UI of BPC NW 10.1. And BPC NW 10.1 has already been scanned. </t>
  </si>
  <si>
    <t>SAP Mobile Platform 3.0 SP05</t>
  </si>
  <si>
    <t>SAP Mobile Platform SDK 3.0 SP06</t>
  </si>
  <si>
    <t>SAP Predictive Analytics 2.0</t>
  </si>
  <si>
    <t>CRM for Cloud</t>
  </si>
  <si>
    <t>SAP Work Manager 6.2.0</t>
  </si>
  <si>
    <t>SAP Mobile Apps SDK 1.0</t>
  </si>
  <si>
    <t>SAP CRM Service Manager 4.2.0</t>
  </si>
  <si>
    <t>SAP Inventory Manager 4.1.0</t>
  </si>
  <si>
    <t>SAP Work Manager Maximo 8.0.0</t>
  </si>
  <si>
    <t xml:space="preserve">SAP Inventory Manager Maximo 8.0.0 </t>
  </si>
  <si>
    <t>NW UI Extensions on NW7.0 v1.0 SP11 (SAP UI5)</t>
  </si>
  <si>
    <t>Nov 7: Currently preparing S/NS</t>
  </si>
  <si>
    <t>SAP Infinite Insight 7.0 SP01</t>
  </si>
  <si>
    <t>Fiori Wave VII (Suite Core)</t>
  </si>
  <si>
    <t>Nov 7: I actually completed FIORI yesterday. I was done with the project, and then realized I never reflected it in tracking system – to then realize that there was no ticket created yet ;-) Kathy created one for me, which is completed right now</t>
  </si>
  <si>
    <t>Dandwate, Upendra &lt;upendra.dandwate@sap.com&gt;; Gaded, Sangamesh &lt;sangamesh.gaded@sap.com&gt;; Ramakrishnan, Viswanathan &lt;viswanathan.ramakrishnan@sap.com&gt;</t>
  </si>
  <si>
    <t>SAP Team Server 1.0</t>
  </si>
  <si>
    <t>Can you please complete this approval in tracking system.</t>
  </si>
  <si>
    <t>SAP Work Manager Maximo 7.5.2</t>
  </si>
  <si>
    <t>ME &amp; PM 2.0 SP03 FP</t>
  </si>
  <si>
    <t xml:space="preserve">1) Finish MII15.0 ID and bom is sent out, wait for ship status response.
2) Wait for ME15.0 SP3 context file.
</t>
  </si>
  <si>
    <t>SAP Plant Connectivity 15.0 - ME &amp; PM 2.0 SP03 FP</t>
  </si>
  <si>
    <t>SAP Visual Business 2.1 SP06</t>
  </si>
  <si>
    <t xml:space="preserve">Joseph Murray , Yetkin Ileri </t>
  </si>
  <si>
    <t>SCN</t>
  </si>
  <si>
    <t>(SCN) UDF Launchpad 1.0</t>
  </si>
  <si>
    <t>TIP-HANA</t>
  </si>
  <si>
    <t>Heinrich, Tilo</t>
  </si>
  <si>
    <t>[Shared Component] HANA - SAP DB JDBC Driver 7.4.3</t>
  </si>
  <si>
    <t xml:space="preserve">[SuccessFactors] WFA/WPA
</t>
  </si>
  <si>
    <t>SBO</t>
  </si>
  <si>
    <t>1L Consulting_ACE Binary</t>
  </si>
  <si>
    <t>1L Consulting_ACE SRC</t>
  </si>
  <si>
    <t>Spratley, Sarah</t>
  </si>
  <si>
    <t xml:space="preserve">BI Platform SDK 4.0 SP5 </t>
  </si>
  <si>
    <t>Business One Mobile for Android 1.0</t>
  </si>
  <si>
    <t xml:space="preserve">Ostapenko, Oleksandra; Anthony Wat </t>
  </si>
  <si>
    <t>Camilion (ATS)</t>
  </si>
  <si>
    <t>Ostapenko, Oleksandra</t>
  </si>
  <si>
    <t>On Demand</t>
  </si>
  <si>
    <t>Camilion.CircularAnalysis</t>
  </si>
  <si>
    <t>Camilion.CircularAnalysis.RMS</t>
  </si>
  <si>
    <t>Anthony Wat</t>
  </si>
  <si>
    <t>Camilion.PQM 2.0</t>
  </si>
  <si>
    <t xml:space="preserve">O'Carroll, Luan </t>
  </si>
  <si>
    <t>Care Circles 1.0 resan</t>
  </si>
  <si>
    <t>Philipp Scholl (D053422)</t>
  </si>
  <si>
    <t>China Sapphire App</t>
  </si>
  <si>
    <t>They have one component which might need further investigation and they are still waiting for Security approval before Code Center Request.</t>
  </si>
  <si>
    <t>Can you please complete the Final Protex Communication approval in tracking system?</t>
  </si>
  <si>
    <t>Stefan Ufer; Anthony Wat &lt;anthony.wat@camilion.com&gt;; Eam Keu &lt;eam.keu@camilion.com&gt;</t>
  </si>
  <si>
    <t>Circular Authority ATS</t>
  </si>
  <si>
    <t>Promised to provide code drop on 2013-8-3</t>
  </si>
  <si>
    <t>Can you please approve the "Onetime Protex Scan" step in tracking system?</t>
  </si>
  <si>
    <t>Kondo, Kanemitsu</t>
  </si>
  <si>
    <t>Coboplan v4 template</t>
  </si>
  <si>
    <t>Re-assign to Project Lead</t>
  </si>
  <si>
    <t>Custom Mobiliser source code for BTPN, Indonesia SYBASE BRAND MOBILISER 1.4</t>
  </si>
  <si>
    <t>Desktop Connection for SAP CRM 2.0</t>
  </si>
  <si>
    <t>Montnacher, Sabine</t>
  </si>
  <si>
    <t>Desktop Connection for SAP CRM/ Version 1.0</t>
  </si>
  <si>
    <t>William Chou (I053313)</t>
  </si>
  <si>
    <t>EPM UNWIRED IPAD (APP) 3.0</t>
  </si>
  <si>
    <t>Can you please complete the Scan and ID approvals in tracking system?</t>
  </si>
  <si>
    <t>EPM UNWIRED IPAD (SCN)BPC</t>
  </si>
  <si>
    <t>Ralf Kappel</t>
  </si>
  <si>
    <t>EWM 9.1</t>
  </si>
  <si>
    <t>It is a pure ABAP program. There are 0 relevant code matches and string searches, so there is no S/NS to be sent I guess?</t>
  </si>
  <si>
    <t>Factory  ATS - Kxen</t>
  </si>
  <si>
    <t>Can you please approve the Scan step in tracking system?</t>
  </si>
  <si>
    <t>Boris Tsirulnik</t>
  </si>
  <si>
    <t xml:space="preserve">Fiori Toolkit Version 1.0.0 </t>
  </si>
  <si>
    <t>TIP - Customer Engagement and Strategic Projects</t>
  </si>
  <si>
    <t xml:space="preserve">Neelakantan Padmanabhan
</t>
  </si>
  <si>
    <t>Ganges Mobile 1.0</t>
  </si>
  <si>
    <t>Communication mail not sent. Code has been analyzed earlier for same version. Same is uploaded in tracker.</t>
  </si>
  <si>
    <t>Risk items removed. Code center request has been entered by team.</t>
  </si>
  <si>
    <t>Risk items removed. Code center request has been entered by team. PR - Can you please approve the Final Communication step in Tracking System?</t>
  </si>
  <si>
    <t>GCM</t>
  </si>
  <si>
    <t>Qin, Kevin &lt;kevin.qin@sap.com&gt;</t>
  </si>
  <si>
    <t>GCM Replacement Solution- Afaria 7.0 -Android - China/ Version 1.0.0</t>
  </si>
  <si>
    <t>Two components under discussion, meeting will help with dev, Govind and Hamad on 2013-11-8</t>
  </si>
  <si>
    <t>Andreas Stolz</t>
  </si>
  <si>
    <t>Hana based Analytics - 2013 Q2</t>
  </si>
  <si>
    <t>Hana based Analytics - 2013 Q3</t>
  </si>
  <si>
    <t>Kickoff meeting on Friday, July 5th</t>
  </si>
  <si>
    <t>So far we have only gotten the sources for parts of the Q3 delivery, hence the 75% completion, since we started  scanning without having all the source code. Today at noon we received the rest of the code to be scanned, and will do ID work tomorrow.</t>
  </si>
  <si>
    <t>Shruthi Rajendra</t>
  </si>
  <si>
    <t>HPA Pricing Simulation 1.0</t>
  </si>
  <si>
    <t>Contacted Manuell Essl to provide Schedule for source code handover.</t>
  </si>
  <si>
    <t xml:space="preserve">Bernhard Hoeppner </t>
  </si>
  <si>
    <t>HPI Mobile Marketing</t>
  </si>
  <si>
    <t xml:space="preserve">Final Communication step pending in Tracking System. Ongoing communication with Dev, release moved forward.
Deb will wrap up once he is back.
</t>
  </si>
  <si>
    <t xml:space="preserve">Billeci, Richard richard.billeci@hybris.com
Springer, Martin &lt;martin.springer@hybris.com&gt;
</t>
  </si>
  <si>
    <t>Hybris 5.0.4 -Subscription Billing Gateway SRC</t>
  </si>
  <si>
    <t>Hybris 5.0.4 -Telco Accelerator SRC</t>
  </si>
  <si>
    <t>Spiegel, Frank</t>
  </si>
  <si>
    <t>Idea Management 1.2 - SRC</t>
  </si>
  <si>
    <t>Source release, do Code matches + string matches</t>
  </si>
  <si>
    <t>Got the reply, double confirm ongoing</t>
  </si>
  <si>
    <t>InfiniteInsight ATS - Kxen</t>
  </si>
  <si>
    <t>InfiniteInsight libraries - Kxen</t>
  </si>
  <si>
    <t>MDI Services</t>
  </si>
  <si>
    <t>Shaw, John &lt;john.shaw@sap.com&gt;</t>
  </si>
  <si>
    <t>Lab Integration Studio SRC</t>
  </si>
  <si>
    <t>Cancelled.</t>
  </si>
  <si>
    <t>U. Enders</t>
  </si>
  <si>
    <t>MOB ACCAPPROVER SRC 2.0.0</t>
  </si>
  <si>
    <t>only IOS of 2.0.0 on SMP</t>
  </si>
  <si>
    <t>Rick Bellis</t>
  </si>
  <si>
    <t>MOB CRM SALES 2.5</t>
  </si>
  <si>
    <t>Can you please approve the Protex ID Analysis Once and Final Protex Communication in tracking system?</t>
  </si>
  <si>
    <t>Leon, Theresa Barnes; Rao,Hang</t>
  </si>
  <si>
    <t>MOB CRM SALES SRC</t>
  </si>
  <si>
    <t>MOB CRM SALES SRC 2.0.0</t>
  </si>
  <si>
    <t>2.0.0 on SMP</t>
  </si>
  <si>
    <t>Awaiting version corrections from BoM reviewer. Will close in Tracking system as soon as I have that.</t>
  </si>
  <si>
    <t>MOB CRM SALES SRC 2.0.0 – Windows Edition</t>
  </si>
  <si>
    <t>No items detected</t>
  </si>
  <si>
    <t xml:space="preserve">There is no BOM for this. (No OS components IDed).
DONE.
</t>
  </si>
  <si>
    <t>MOB CRM Sales SRC 2.0.11</t>
  </si>
  <si>
    <t xml:space="preserve">Rao, Hang ; Leon, Theresa Barnes ; Nandi, Subrata </t>
  </si>
  <si>
    <t>MOB CRM SALES SRC 2.0.9</t>
  </si>
  <si>
    <t>MOB CRM SALES SRC 2.1.0</t>
  </si>
  <si>
    <t>only IOS of 2.1.0 on SMP</t>
  </si>
  <si>
    <t>MOB CRM SALES SRC 2.1.6</t>
  </si>
  <si>
    <t>MOB CRM Sales SRC 2.1.7</t>
  </si>
  <si>
    <t>MOB EMPLOYEE SRC 2.0.0</t>
  </si>
  <si>
    <t>MOB HR APPROVAL AND 2.4.4- Mobile Employee Productivity Suite 2.0</t>
  </si>
  <si>
    <t>Can you please approve all the approvals in tracking system?</t>
  </si>
  <si>
    <t>MOB LEAVEREQUEST AND 2.4.4- Mobile Employee Productivity Suite 2.0</t>
  </si>
  <si>
    <t xml:space="preserve">Received remediated code on 2nd Oct, 2013. </t>
  </si>
  <si>
    <t>MOB LEAVEREQUEST BB 2.4.2- Mobile Employee Productivity Suite 2.0</t>
  </si>
  <si>
    <t>Lessard, Pascal &lt;pascal.lessard@sap.com&gt;; Pham, Mac &lt;mac.pham@sap.com&gt;</t>
  </si>
  <si>
    <t>MOB RECEIPT AND 2.4.0- Mobile Employee Productivity Suite 2.0</t>
  </si>
  <si>
    <t>Joerg Behre ; Marcin Tamberg, Jutta Weber (d022968), Rumiana Petrova</t>
  </si>
  <si>
    <t>Mobile@Suite2013 (Version 5.0) - On Device-SAP Customer Briefing for iOS Version 3.0.6</t>
  </si>
  <si>
    <t xml:space="preserve">ID approval done in tracker. Working on remediation of one component  </t>
  </si>
  <si>
    <t>Waiting for the code center team to create component then the dev team will declare the component. Can you please close this approval in tracking system?</t>
  </si>
  <si>
    <t>Joerg Behre ; Andreas Linke, Helge Meyer, Rumiana Petrova</t>
  </si>
  <si>
    <t>Mobile@Suite2013 (Version 5.0) - On Device-SAP Customer Financial Fact Sheet for iOS Version 3.5.0</t>
  </si>
  <si>
    <t>Several in-house developed binary files  detected, need to confirm with Dev before can proceed</t>
  </si>
  <si>
    <t>Going to validate the remediation</t>
  </si>
  <si>
    <t>Mobile@Suite2013 (Version 8.0) - On Device</t>
  </si>
  <si>
    <t>TIP-S&amp;MD-Mobile Platform</t>
  </si>
  <si>
    <t>Rais, Yusri</t>
  </si>
  <si>
    <t>MyClear Mobiliser Smarthphone</t>
  </si>
  <si>
    <t>Got and email from engineering and will get an update on Monday(26th, August 2013). Cannot close the ticket because waiting them to send me the final BOM. PR - Can you please approve the Protex ID Analysis Once step in tracking system?</t>
  </si>
  <si>
    <t>NW UI Extensions on NW7.0 v1.0 SP05 (SAP UI5)</t>
  </si>
  <si>
    <t>Alycia De Avila (I814294)</t>
  </si>
  <si>
    <t>NY/NJ Super Bowl Volunteers</t>
  </si>
  <si>
    <t>Amend, Christian &lt;christian.amend@sap.com&gt;; DL PI HANA Platform CSI PIC REST (Java) &lt;DL_518771BDFD84A0689800028B@exchange.sap.corp</t>
  </si>
  <si>
    <t>Olingo V4 Version 0.1.0</t>
  </si>
  <si>
    <t>Can you please complete approvals in tracking system?</t>
  </si>
  <si>
    <t>P&amp;I Hana Platform</t>
  </si>
  <si>
    <t>Jochen Jacoby (D036901)</t>
  </si>
  <si>
    <t>openSAP Mobile App</t>
  </si>
  <si>
    <t>Source Code pending as Development just started. The D2P is 29th Nov 2013 and RTC is 30th Dec 2013.</t>
  </si>
  <si>
    <t>PR - Can you please complete the Protex ID Analysis Once approval in tracking system?</t>
  </si>
  <si>
    <t>TIP-Design and Front Line Apps</t>
  </si>
  <si>
    <t>Scott Livermore;Frederic Odin</t>
  </si>
  <si>
    <t>PhotoTribe Professional : 1.0</t>
  </si>
  <si>
    <t>TIP-Product Architecture</t>
  </si>
  <si>
    <t xml:space="preserve">Gustafson, Dave </t>
  </si>
  <si>
    <t xml:space="preserve">Postalsoft Divestiture.EdJob 8.00cR1/GUI 7.70cR1 SRC </t>
  </si>
  <si>
    <t>Postalsoft Divestiture.Label Studio SRC 7.90c.04</t>
  </si>
  <si>
    <t xml:space="preserve">Postalsoft Divestiture.PrintForm 7.90cR1 SRC </t>
  </si>
  <si>
    <t>Retail B2C Consumer Mobile (Content Mobiliser) 1.0</t>
  </si>
  <si>
    <t>Scheduled another meeting tomorrow to get confirm the returned BOM</t>
  </si>
  <si>
    <t>Retail B2C Consumer Mobile SRC 1.0</t>
  </si>
  <si>
    <t>Vaghasia, Indu &lt;indu.vaghasia@sap.com&gt;</t>
  </si>
  <si>
    <t>Retail Execution SRC 3.0.21</t>
  </si>
  <si>
    <t>John Valentine</t>
  </si>
  <si>
    <t>SAP 3D Visual Enterprise Viewer 1.2 for iPad</t>
  </si>
  <si>
    <t>Asked team to request in cc</t>
  </si>
  <si>
    <t>SAP 3D Visual Enterprise Viewer 2.0 for iPad</t>
  </si>
  <si>
    <t>Freda Sears</t>
  </si>
  <si>
    <t>SAP 3D Visual Enterprise, third-party plug-ins 1</t>
  </si>
  <si>
    <t>One final risk item yet to be resolved. Discussions with team will be further completed by 30th. PR -Can you please approve Protex ID Analysis Once step in Tracking system ?</t>
  </si>
  <si>
    <t>SAP Business ByDesign 1308/SAP Business ByDesign 1311</t>
  </si>
  <si>
    <t>Can you please upload all the FINAL BOMs to the ticket and complete ID and communication approvals in the tracking system?</t>
  </si>
  <si>
    <t>Pasch, Beatrice</t>
  </si>
  <si>
    <t>SAP Business in Focus 13.5</t>
  </si>
  <si>
    <t>Marta Swic</t>
  </si>
  <si>
    <t>SAP Customer OnDemand 1308</t>
  </si>
  <si>
    <t>The scan type has changed to one-time and source code drop has been requested (on the basis that I’ve not been informed of any scheduling change as a result of the scan type change – I would have expected that we will wait for a more mature version of the code to scan for one-time).</t>
  </si>
  <si>
    <t>OPD - Custom Development</t>
  </si>
  <si>
    <t>SAP Direct Store Delivery (FBS) - On Device</t>
  </si>
  <si>
    <t>Ferry Speer</t>
  </si>
  <si>
    <t>SAP EMR Unwired 1.0.0 for Windows</t>
  </si>
  <si>
    <t>Timo Schefold</t>
  </si>
  <si>
    <t>SAP Event Ticketing 6.0 (O-D)</t>
  </si>
  <si>
    <t>Remediation steps are being carried out for both On demand &amp; On premise and will complete it and close the activity in the tracking system.</t>
  </si>
  <si>
    <t>SAP Event Ticketing 6.0 (O-P)</t>
  </si>
  <si>
    <t>Email Sent to the engineering</t>
  </si>
  <si>
    <t>In process of Scan ID</t>
  </si>
  <si>
    <t>Sears, Freda</t>
  </si>
  <si>
    <t>SAP Financials OnDemand Android 13.08.0</t>
  </si>
  <si>
    <t>Waiting for reply from Dev team</t>
  </si>
  <si>
    <t>SAP Financials OnDemand BlackBerry 13.08.0</t>
  </si>
  <si>
    <t>SAP Financials OnDemand iPhone 13.08.0</t>
  </si>
  <si>
    <t>Discussing one Component with legal</t>
  </si>
  <si>
    <t>Wolfgang Oelschlaeger</t>
  </si>
  <si>
    <t>SAP GROUPWARE CONNECTOR 7.0</t>
  </si>
  <si>
    <t>Anthony Wat (please contact via anthony.wat@camilion.com and CC a.wat@sap.com</t>
  </si>
  <si>
    <t>SAP Insurance Product and Quotation Management 2.0</t>
  </si>
  <si>
    <t>In progress to upload source code to India One time scan server on 2013-8-1</t>
  </si>
  <si>
    <t>ID in progress for FS-QUO and communication in progress for FS-PRO</t>
  </si>
  <si>
    <t xml:space="preserve">Harpreet Narula </t>
  </si>
  <si>
    <t>SAP Learn Now 1.0 (Android)</t>
  </si>
  <si>
    <t>Sent for SNS</t>
  </si>
  <si>
    <t>remediation to be done</t>
  </si>
  <si>
    <t>SAP Mobile Documents for Android 1.0.0</t>
  </si>
  <si>
    <t>SAP Mobile Documents for iOS 1.0.0</t>
  </si>
  <si>
    <t>Cooper, Jonathan &lt;jonathan.cooper@sap.com&gt;; simon.oehm@sap.com</t>
  </si>
  <si>
    <t>SAP Mobile Documents SCN components - Notes App 1.0</t>
  </si>
  <si>
    <t xml:space="preserve">
TIP-S&amp;MD-Mobile Platform</t>
  </si>
  <si>
    <t>Abhishek Joshi</t>
  </si>
  <si>
    <t>Mobile platform</t>
  </si>
  <si>
    <t>SAP Mobile Platform Cloud  Version 3.0</t>
  </si>
  <si>
    <t>Simon</t>
  </si>
  <si>
    <t>No remediation required</t>
  </si>
  <si>
    <t xml:space="preserve">Gubbi, Manjunath, S, Dileep </t>
  </si>
  <si>
    <t>SAP mUtilities (Content mobiliser) 2.0.0</t>
  </si>
  <si>
    <t>SAP mUtilities SRC 2.0.0</t>
  </si>
  <si>
    <t>P&amp;I-Cloud CRM &amp; Integration Mobile</t>
  </si>
  <si>
    <t>Lambe, Lisa &lt;lisa.lambe@sap.com&gt;;Stephen Petschulat</t>
  </si>
  <si>
    <t>SAP Precision Marketing - API Kit v2.0 -SCN Release</t>
  </si>
  <si>
    <t>Can you please approve Protex ID step in tracking system?</t>
  </si>
  <si>
    <t>Vaghasia, Indu; Theresa Barnes Leon</t>
  </si>
  <si>
    <t>SAP Retail Execution 3.2.0 - Android</t>
  </si>
  <si>
    <t>S_NS in progress . PR -Can you please approve Protex ID Analysis Once step in Tracking system</t>
  </si>
  <si>
    <t>SAP Retail Execution 3.2.0 - iOS</t>
  </si>
  <si>
    <t xml:space="preserve">Analysis on going. Analysis will be completed by tomorrow. </t>
  </si>
  <si>
    <t>PR -Can you please approve Protex ID Analysis Once step in Tracking system</t>
  </si>
  <si>
    <t>SAP Retail Execution Android 3.1.17</t>
  </si>
  <si>
    <t>SAP Retail Execution SRC 3.1.6</t>
  </si>
  <si>
    <t>SAP Retail Execution SRC 3.1.9</t>
  </si>
  <si>
    <t>SAP Services</t>
  </si>
  <si>
    <t>SAP Services Tool 1.0</t>
  </si>
  <si>
    <t>Jim Thomas, Mark Leehan, Viswanadh Akella</t>
  </si>
  <si>
    <t>SAP SMS P2P Dashboard 1.0.0</t>
  </si>
  <si>
    <t>Robert Driesner, Henrik Bennin</t>
  </si>
  <si>
    <t>SAP Software Logistics Monitor for Android 1.0.0</t>
  </si>
  <si>
    <t>Aurnhammer, Melanie; Toerpe, Marcel</t>
  </si>
  <si>
    <t>SAP Solution Manager 7.1 apps 2.0 - MOB BIZ PROC ANALYTIC IOS 1.0.0</t>
  </si>
  <si>
    <t>KUSHAKOVSKA, Olena ; MABROUK, Amine</t>
  </si>
  <si>
    <t>SAP Solution Manager 7.1 apps 2.0 - MOB IT CHANGE APPROVAL IOS 2.0.0</t>
  </si>
  <si>
    <t xml:space="preserve">Dev team requests S_NS re-entry  and wait for updated information till next week. I’ve approved steps till now. </t>
  </si>
  <si>
    <t>KUSHAKOVSKA, Olena ; Ben Zhioua, Fatma; Heike Wiesensee</t>
  </si>
  <si>
    <t>SAP Solution Manager 7.1 apps 2.0 - MOB IT CHANGE APPRVL AND 1.0.0</t>
  </si>
  <si>
    <t>KUSHAKOVSKA, Olena ; Boubaker, Hedi; Heike Wiesensee</t>
  </si>
  <si>
    <t>SAP Solution Manager 7.1 apps 2.0 - MOB IT INCIDENT MGMT AND 1.0.0</t>
  </si>
  <si>
    <t>SAP Solution Manager 7.1 apps 2.0 - MOB IT INCIDENT MGMT IOS 2.0.0</t>
  </si>
  <si>
    <t xml:space="preserve">Lauer, Martin ; Adrian Bracigliano </t>
  </si>
  <si>
    <t xml:space="preserve">SAP Solution Manager 7.1 apps 2.0 - MOB JOB SCHED PROGRESS BAR AND 1.0.0 </t>
  </si>
  <si>
    <t>Lauer, Martin ; Ody Ji</t>
  </si>
  <si>
    <t xml:space="preserve">SAP Solution Manager 7.1 apps 2.0 - MOB JOB SCHED PROGRESS BAR IOS 1.0.0 </t>
  </si>
  <si>
    <t>SAP Visual Enterprise Viewer Mobile 1.1 Android</t>
  </si>
  <si>
    <t>BOM was send to Program Manager. No response! We will close the project due the fact that next version of Program is already in schedule. PR - Can you please approve the communication step in tracking system?</t>
  </si>
  <si>
    <t>Kumar, Nanda</t>
  </si>
  <si>
    <t>SBOP Mobi on Android 5.0.0</t>
  </si>
  <si>
    <t>SBOP Mobi on BB 5.0.0</t>
  </si>
  <si>
    <t>SBOP Mobi on iPad and iPhone 5.0.0 and IOS SDK</t>
  </si>
  <si>
    <t>SBOP Mobi on iPad and iPhone 5.0.0 SP01</t>
  </si>
  <si>
    <t>Ohlgart, Alexander</t>
  </si>
  <si>
    <t>SmartOps(ATS)_AIM 1.4</t>
  </si>
  <si>
    <t>SmartOps(ATS)_EDS 7.01 </t>
  </si>
  <si>
    <t>SmartOps(ATS)_EIO/SLO 6.10</t>
  </si>
  <si>
    <t>OPD - Sol. Know. Packaging</t>
  </si>
  <si>
    <t>Davis Jr, Jim; Thomas, Jean; Laws Jr, Bert</t>
  </si>
  <si>
    <t xml:space="preserve">SRC - SAP Program Performance Analysis for Aerospace and Defense 1.0 </t>
  </si>
  <si>
    <t>Florian Gehring</t>
  </si>
  <si>
    <t>SuccessFactors Integration 2.0 SP02 Except. Dev.</t>
  </si>
  <si>
    <t xml:space="preserve"> IT support still in progress</t>
  </si>
  <si>
    <t>M, Srikanth</t>
  </si>
  <si>
    <t>Syclo Agentry for SMP 3.0</t>
  </si>
  <si>
    <t>Received BoM with S/NS component marked</t>
  </si>
  <si>
    <t>Ask Sybase to give an acknowledgment for one file called “FileMonitor.Java”</t>
  </si>
  <si>
    <t>Puneet Gupta (I071692)</t>
  </si>
  <si>
    <t>TracOHealth Mobile Application</t>
  </si>
  <si>
    <t>S, Harsha &lt;harsha.s@sap.com&gt;</t>
  </si>
  <si>
    <t>Travel Receipt Capture 2.4.3</t>
  </si>
  <si>
    <t>R. Baldner</t>
  </si>
  <si>
    <t>TwoGo Mobile 1.0 - Android</t>
  </si>
  <si>
    <t>Code drop received and passed to Mitch.</t>
  </si>
  <si>
    <t>TwoGo Mobile 1.0 - iOS</t>
  </si>
  <si>
    <t>Center of Expertise for Product and Solution Configuration</t>
  </si>
  <si>
    <t>Hainbach, Peter; Weiskircher, Stephanie</t>
  </si>
  <si>
    <t>WirtgenCodeBase Java Version - 7/11/2013</t>
  </si>
  <si>
    <t>Analysis done and Team sent a new folder for analysis which is under progress.</t>
  </si>
  <si>
    <t>PR - Can you please approve all the steps in tracking system and upload the final BOM?</t>
  </si>
  <si>
    <t>P&amp;I - SAP Mobile Services</t>
  </si>
  <si>
    <t>Leehan, Mark &lt;mark.leehan@sap.com&gt;; Viswanadh, Akella &lt;akella.viswanadh@sap.com&gt;; Thomas, Jim &lt;jim.thomas@sap.com&gt;</t>
  </si>
  <si>
    <t xml:space="preserve">SAP SMS A2P Dashboard </t>
  </si>
  <si>
    <t>Wyler Collo; David Wilcox</t>
  </si>
  <si>
    <t>Sybase Replication Agent for DB2 15.0 SP06</t>
  </si>
  <si>
    <t>Sybase Mainframe Connect 15.0 SP06</t>
  </si>
  <si>
    <t>Foerster, Lukas &lt;lukas.foerster@sap.com&gt;; KUSHAKOVSKA, Olena ; Boubaker, Hedi; Heike Wiesensee</t>
  </si>
  <si>
    <t xml:space="preserve">SAP Solution Manager 7.1 apps 2.0 - MOB IT CHANGE APPROVAL IOS SRC 2.0.0 </t>
  </si>
  <si>
    <t>This scan has been completed for a binary previously.</t>
  </si>
  <si>
    <t>Can you please complete the Protex ID apprvoal in Tracking system?</t>
  </si>
  <si>
    <t>Hana based Analytics - 2014 Q1</t>
  </si>
  <si>
    <t>Wieczorek, Sebastian &lt;sebastian.wieczorek@sap.com&gt;; Spahn, Michael &lt;michael.spahn@sap.com&gt;</t>
  </si>
  <si>
    <t>Src. Code Delivery</t>
  </si>
  <si>
    <t>Cloud Labs Program 0.9 - SAP WEB ANALYTICS OD PILOT</t>
  </si>
  <si>
    <t>Pesarese, Marco</t>
  </si>
  <si>
    <t>P*</t>
  </si>
  <si>
    <t>S*</t>
  </si>
  <si>
    <t>[Shared Component] BPC Netweaver 10.1 - Firefly 1.0</t>
  </si>
  <si>
    <t>Still waiting for the last successful run then turn off.</t>
  </si>
  <si>
    <t>Tim McConnell</t>
  </si>
  <si>
    <t>Afaria 7 SP4</t>
  </si>
  <si>
    <t>Received the first draft of the context file and sent back to Kem for changes..</t>
  </si>
  <si>
    <t>Pending collect&amp;validate context file</t>
  </si>
  <si>
    <t>Can you please complete all pending approvals for this ticket in tracking system and close it? There are more approvals pending :)</t>
  </si>
  <si>
    <t xml:space="preserve">Afaria 7.0 SP3 OOEM </t>
  </si>
  <si>
    <t xml:space="preserve">Hamad has uploaded the BOM.
Will upload the BOMs to the tracking system next week.
</t>
  </si>
  <si>
    <t>Aurora (BI Suite)4.1</t>
  </si>
  <si>
    <t>BPC NetWeaver 10.1</t>
  </si>
  <si>
    <t>As we’ve discussed, incremental scan still on</t>
  </si>
  <si>
    <t>Has not yet come to the deadline</t>
  </si>
  <si>
    <t>Have asked Development team to request in code center</t>
  </si>
  <si>
    <t>Business One Anywhere 1.1</t>
  </si>
  <si>
    <t>Finished with James’ great support. Approved in tracking system</t>
  </si>
  <si>
    <t>BusinessOne 9.0</t>
  </si>
  <si>
    <t>TBD</t>
  </si>
  <si>
    <t>Actually for the one pending commercial component in 9.01 is that we only have the invoice of the component, but no agreement of it, Sabrina is working on it. If there is no agreement found in the end, then remediation or repurchasing work has to be done. But from the scan and analysis respect, our tracking ticket could be closed, if you agree with me, I will approve it in the tracking system.  Meanwhile, the problem also exists in B1 9.0.</t>
  </si>
  <si>
    <t>BusinessOne 9.0 - Third party folder</t>
  </si>
  <si>
    <t>Can you please approve the scan step in tracking system? Will update when reporting system is back up</t>
  </si>
  <si>
    <t>PR - Can you please approve the  Protex ID Analysis Once  step in tracking system?</t>
  </si>
  <si>
    <t>BusinessOne 9.0.1</t>
  </si>
  <si>
    <t>Bikash Bansal</t>
  </si>
  <si>
    <t>Cash Desk Plus PoS for SME 1.0</t>
  </si>
  <si>
    <t>Lancy</t>
  </si>
  <si>
    <t>Common Security Infrastructure(CSI) Java</t>
  </si>
  <si>
    <t>Ashok Rajendra</t>
  </si>
  <si>
    <t>CPM 1.0(Confluence) SP02 exceptional development</t>
  </si>
  <si>
    <t>CVOM 4.0</t>
  </si>
  <si>
    <t>Incremental turned off, BOM uploaded, no remediation required.</t>
  </si>
  <si>
    <t>Sherry Lotterer</t>
  </si>
  <si>
    <t>Data Services 4.2</t>
  </si>
  <si>
    <t>DQM SDK 4.2</t>
  </si>
  <si>
    <t>Klaus Bahr</t>
  </si>
  <si>
    <t>EHS Regulatory Documentation Portal 1.0</t>
  </si>
  <si>
    <t>Ask Jessie to turn this incremental OFF, Approve Protex Incremental ID step in tracking system. This should have been turned off on Aug 9th.</t>
  </si>
  <si>
    <t xml:space="preserve">Lihui Zhang </t>
  </si>
  <si>
    <t>Energy and Environmental Management on HANA 1.0</t>
  </si>
  <si>
    <t>Project scanned, INTEGRATED COMPONENT NEED TO BE CHECKED FOR ANALYSIS</t>
  </si>
  <si>
    <t>Report has been shared. S_NS completed. OSS Found are not used in this release and rest other OSS are from SAP UI5. PR - Can you please approve Protex Incremental ID step in Tracking system.</t>
  </si>
  <si>
    <t>Neelakantan Padmanabhan</t>
  </si>
  <si>
    <t>Ganges 1.0</t>
  </si>
  <si>
    <t>Working on it</t>
  </si>
  <si>
    <t>Code center requests are done by development. Analysis and S_NS is already done.</t>
  </si>
  <si>
    <t>Please approve ID, communication step in tracking system.</t>
  </si>
  <si>
    <t xml:space="preserve">Knut Hansen </t>
  </si>
  <si>
    <t>HANA 1.0 SP05</t>
  </si>
  <si>
    <t>Current ID work will be considered as Baseline Scan</t>
  </si>
  <si>
    <t>Moved forward to SP07</t>
  </si>
  <si>
    <t>Jean Julia</t>
  </si>
  <si>
    <t>HANA EPM APP 1.0</t>
  </si>
  <si>
    <t>Incremental scan is in process</t>
  </si>
  <si>
    <t>Knut Hansen</t>
  </si>
  <si>
    <t>Shipped as Appliance</t>
  </si>
  <si>
    <t>HANA SPS07</t>
  </si>
  <si>
    <t>Havana 1.0</t>
  </si>
  <si>
    <t>Information Steward 4.2</t>
  </si>
  <si>
    <t>ME &amp; PM 1.0 Dev in SP04</t>
  </si>
  <si>
    <t>Still in the snnipts analysis process</t>
  </si>
  <si>
    <t>Can you please approve the Protex ID Analysis Once step in tracking system? For this project, there are two products needs to be scanned, just finished one of them, so it should be still in the ID Analysis Once step.</t>
  </si>
  <si>
    <t>Bhushan Nigale</t>
  </si>
  <si>
    <t>METAR 2012 1.0 SP01</t>
  </si>
  <si>
    <t>Sent out the BOM for S_NS status, waiting for the response..</t>
  </si>
  <si>
    <t>NW UI Cloud 1.0</t>
  </si>
  <si>
    <t>After the ship/notship meeting, it turned out there are 0 relevant findings. I updated tracking system accordingly</t>
  </si>
  <si>
    <t>NW UI Extensions on NW7.0 v1.0 SP06 (SAP UI5)</t>
  </si>
  <si>
    <t>SAP Business One Analytics 1.1</t>
  </si>
  <si>
    <t>Mike McFadden</t>
  </si>
  <si>
    <t>SAP Control Center 4.0</t>
  </si>
  <si>
    <t>SAP Convergent Charging 3.0</t>
  </si>
  <si>
    <t>SAP Convergent Charging 4.0</t>
  </si>
  <si>
    <t>Can you please complete the pending approvals in tracking system?</t>
  </si>
  <si>
    <t xml:space="preserve">Alexander Ohlgart; Prithipal Singh ; Paul Chiapuris </t>
  </si>
  <si>
    <t>SAP CRM Service Manager 4.0.0</t>
  </si>
  <si>
    <t>Received the first draft of the context file and sent back to engineering for changes. and requested for permission to access their server.</t>
  </si>
  <si>
    <t>Sanja Frketich</t>
  </si>
  <si>
    <t>SAP Crystal Reports Server 2013 , OEM edition</t>
  </si>
  <si>
    <t>Mail sent - ID not required as ID was done as part of Aurora 4.1</t>
  </si>
  <si>
    <t>SAP CEO- Ariba</t>
  </si>
  <si>
    <t>SAP Information Interchange 4.1</t>
  </si>
  <si>
    <t>Vanyl Chou</t>
  </si>
  <si>
    <t>SAP Lumira - Lima</t>
  </si>
  <si>
    <t>Context file received form team. Will start the validation of it. Validate is done</t>
  </si>
  <si>
    <t>No more new code matches.. But Will wait till next week to close this step.</t>
  </si>
  <si>
    <t>SAP Lumira 1.1</t>
  </si>
  <si>
    <t>Can you please approve the protex scan step in tracking system? Will update when reporting system is back up</t>
  </si>
  <si>
    <t>Sent report for SNS</t>
  </si>
  <si>
    <t xml:space="preserve">Rosalyn Kaardal </t>
  </si>
  <si>
    <t>SAP Lumira Cloud 2012-2013  (Photon)</t>
  </si>
  <si>
    <t>Ided Couple..</t>
  </si>
  <si>
    <t>Close this as well in tracking system.</t>
  </si>
  <si>
    <t>SAP Mobile Documents desktop 1.0</t>
  </si>
  <si>
    <t>Can you please approve the "Collect and Validate Context File" step in tracking system?</t>
  </si>
  <si>
    <t>SAP Mobile Documents server OP 1.0</t>
  </si>
  <si>
    <t>Leif Johansson</t>
  </si>
  <si>
    <t>SAP Mobile Platform 3</t>
  </si>
  <si>
    <t xml:space="preserve">S_NS and remediation process are done.
Will upload the BOMs and close the ticket next week.
</t>
  </si>
  <si>
    <t>Uploaded the final BOMs to the tracking system and closed the Protex final communication.</t>
  </si>
  <si>
    <t>SAP NetWeaver Single Sign-On 2.0</t>
  </si>
  <si>
    <t>Erin Bush</t>
  </si>
  <si>
    <t>SAP Online Banking 8.3</t>
  </si>
  <si>
    <t xml:space="preserve">SAP Sales and Operations Planning 3.0 </t>
  </si>
  <si>
    <t>SAP Visual Business 2.1 SP01 - synced with UI SP05</t>
  </si>
  <si>
    <t>Final BOM ready, tracking system updated</t>
  </si>
  <si>
    <t xml:space="preserve">SAP Work Manager 6.0.0 </t>
  </si>
  <si>
    <t>Can you please complete the ID and Communication approvals in tracking system. No shipped components in the final BoM</t>
  </si>
  <si>
    <t>Can you please approve the ID and Communication approvals in tracking system?</t>
  </si>
  <si>
    <t>Jens Bensing</t>
  </si>
  <si>
    <t>SAP_Networking 1.0</t>
  </si>
  <si>
    <t>SBOP Analysis 1.4, edition for MS Office</t>
  </si>
  <si>
    <t>SBOP Design Studio 1.2</t>
  </si>
  <si>
    <t xml:space="preserve">At about 99% ID work done, but due to holiday season responsible person is back today (Aug 29), will sync on next steps with him. I learned today that they wil import some refactored code from another branch into the branch  </t>
  </si>
  <si>
    <t xml:space="preserve">They are doing final corrections on the source branch we scan. I agreed with them to wait for the final corrections, but assumption is that the current BOM is final. Those are the guys who worry about their QGate beginning of October, where you might need to follow up in case the 2 components (currently) are not approved in time.
I can update you tomorrow if the “final” correction is already done or not. IF not, Thomas will take this forward. Can you please complete the appropriate approvals in tracking system?
</t>
  </si>
  <si>
    <t>SuccessFactors Integration 2.0</t>
  </si>
  <si>
    <t>No OS component detected</t>
  </si>
  <si>
    <t>Sybase Advantage Database Server 11.1 OoEM</t>
  </si>
  <si>
    <t>Sybase Brand Mobiliser 1.4</t>
  </si>
  <si>
    <t>Pending incremental id approval</t>
  </si>
  <si>
    <t>Sybase ESP 5.1 SP01</t>
  </si>
  <si>
    <t>Sybase ESP 5.1 SP03</t>
  </si>
  <si>
    <t>Sybase Event Stream Processor 5.1 SP04</t>
  </si>
  <si>
    <t>Sybase IQ 16</t>
  </si>
  <si>
    <t>Sybase IQ 16.0 SP2</t>
  </si>
  <si>
    <t>Collected context file, sent to Jeffrey</t>
  </si>
  <si>
    <t>Rainer Pochlatko</t>
  </si>
  <si>
    <t>Sybase Liquidity Management Suite (LMS) 6.2</t>
  </si>
  <si>
    <t>Move to perforce has been delayed, context file creation with Subversion ongoing, raw scan expected to start July 8th</t>
  </si>
  <si>
    <t>I’d say 95% . Tracking system updated</t>
  </si>
  <si>
    <t>Ship/NotShip meeting happened, waiting for reply. PR - Can you please approve the Protex Incremental Scan Only step in tracking system? Task is currently with Tina, please redirect to me.</t>
  </si>
  <si>
    <t>Sybase Mobiliser Platform 5.1 SP03</t>
  </si>
  <si>
    <t>No remediation required.</t>
  </si>
  <si>
    <t>Ivan</t>
  </si>
  <si>
    <t>Sybase PowerDesigner 16.5 SP03</t>
  </si>
  <si>
    <t>Wyler Collo</t>
  </si>
  <si>
    <t>Sybase Replication Server Options Carina</t>
  </si>
  <si>
    <t>Sybase SQL Anywhere 16.0.x OoEM /Sybase SQL OnDemand 1.0.x OoEM</t>
  </si>
  <si>
    <t>ID finished, BOM sent for S_NS on 2013-7-12, no reply</t>
  </si>
  <si>
    <t xml:space="preserve">2 components still needs clarification. </t>
  </si>
  <si>
    <t>Sybase SUP (SMP) 2.3.0</t>
  </si>
  <si>
    <t>SyncSDK 7.4.2</t>
  </si>
  <si>
    <t xml:space="preserve">Ralf Kappel </t>
  </si>
  <si>
    <t>Transportation Management 9.1</t>
  </si>
  <si>
    <t>Raw scan will run in the night from Thursday to Friday German time, but 100% human effort is spent, the rest will be done by the server</t>
  </si>
  <si>
    <t>Will do so early next week</t>
  </si>
  <si>
    <t>TwoGo 4.0</t>
  </si>
  <si>
    <t>Communication is actually completed. Require clearance from Francis regarding two components (which are now confirmed as not-shipped &amp; never previously shipped)</t>
  </si>
  <si>
    <t>SAP Lumira 1.14</t>
  </si>
  <si>
    <t xml:space="preserve">Just need the T463 and T462 to verify once. Elsewise all the components are either part of earlier version of Lumira or SAP UI5 1.16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</si>
</sst>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54">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0"/>
      <name val="Arial"/>
      <family val="2"/>
    </font>
    <font>
      <sz val="11"/>
      <color rgb="FF9C6500"/>
      <name val="Calibri"/>
      <family val="2"/>
      <scheme val="minor"/>
    </font>
    <font>
      <b/>
      <sz val="10"/>
      <name val="Arial"/>
      <family val="2"/>
    </font>
    <font>
      <b/>
      <sz val="11"/>
      <color theme="1"/>
      <name val="Calibri"/>
      <family val="2"/>
      <scheme val="minor"/>
    </font>
    <font>
      <b/>
      <sz val="12"/>
      <name val="Calibri"/>
      <family val="2"/>
      <scheme val="minor"/>
    </font>
    <font>
      <sz val="12"/>
      <name val="Calibri"/>
      <family val="2"/>
      <scheme val="minor"/>
    </font>
    <font>
      <sz val="12"/>
      <color theme="1"/>
      <name val="Calibri"/>
      <family val="2"/>
      <scheme val="minor"/>
    </font>
    <font>
      <b/>
      <sz val="14"/>
      <color theme="0"/>
      <name val="Calibri"/>
      <family val="2"/>
      <scheme val="minor"/>
    </font>
    <font>
      <sz val="12"/>
      <color rgb="FF000000"/>
      <name val="Calibri"/>
      <family val="2"/>
      <scheme val="minor"/>
    </font>
    <font>
      <sz val="11"/>
      <color rgb="FF006100"/>
      <name val="Calibri"/>
      <family val="2"/>
      <scheme val="minor"/>
    </font>
    <font>
      <sz val="12"/>
      <color rgb="FF44546A"/>
      <name val="Calibri"/>
      <family val="2"/>
      <scheme val="minor"/>
    </font>
    <font>
      <b/>
      <sz val="12"/>
      <color theme="1"/>
      <name val="Calibri"/>
      <family val="2"/>
      <scheme val="minor"/>
    </font>
    <font>
      <sz val="10"/>
      <name val="Calibri"/>
      <family val="2"/>
      <scheme val="minor"/>
    </font>
    <font>
      <b/>
      <sz val="10"/>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1"/>
      <name val="Calibri"/>
      <family val="2"/>
      <scheme val="minor"/>
    </font>
    <font>
      <sz val="12"/>
      <color rgb="FF000000"/>
      <name val="Times New Roman"/>
      <family val="1"/>
    </font>
    <font>
      <sz val="11"/>
      <color rgb="FF000000"/>
      <name val="Calibri"/>
      <family val="2"/>
      <scheme val="minor"/>
    </font>
    <font>
      <sz val="11"/>
      <color rgb="FF1F497D"/>
      <name val="Calibri"/>
      <family val="2"/>
      <scheme val="minor"/>
    </font>
    <font>
      <u/>
      <sz val="10"/>
      <color theme="10"/>
      <name val="Calibri"/>
      <family val="2"/>
      <scheme val="minor"/>
    </font>
    <font>
      <b/>
      <sz val="11"/>
      <name val="Calibri"/>
      <family val="2"/>
      <scheme val="minor"/>
    </font>
    <font>
      <sz val="12"/>
      <name val="Calibri"/>
      <family val="2"/>
    </font>
    <font>
      <sz val="12"/>
      <color rgb="FF000000"/>
      <name val="Calibri"/>
      <family val="2"/>
    </font>
    <font>
      <sz val="11"/>
      <color theme="1"/>
      <name val="Calibri (Body)"/>
    </font>
    <font>
      <sz val="11"/>
      <color theme="1"/>
      <name val="Calibri"/>
      <family val="2"/>
      <scheme val="minor"/>
    </font>
    <font>
      <sz val="11"/>
      <color rgb="FF444444"/>
      <name val="Calibri"/>
      <family val="2"/>
      <scheme val="minor"/>
    </font>
    <font>
      <b/>
      <sz val="9"/>
      <color rgb="FF000000"/>
      <name val="Tahoma"/>
      <family val="2"/>
    </font>
    <font>
      <sz val="9"/>
      <color rgb="FF000000"/>
      <name val="Tahoma"/>
      <family val="2"/>
    </font>
    <font>
      <sz val="9"/>
      <color indexed="81"/>
      <name val="Tahoma"/>
      <family val="2"/>
    </font>
    <font>
      <b/>
      <sz val="9"/>
      <color indexed="81"/>
      <name val="Tahoma"/>
      <family val="2"/>
    </font>
    <font>
      <sz val="11"/>
      <color rgb="FF172B4D"/>
      <name val="Calibri"/>
      <family val="2"/>
      <scheme val="minor"/>
    </font>
    <font>
      <sz val="8"/>
      <name val="Calibri"/>
      <family val="2"/>
      <scheme val="minor"/>
    </font>
    <font>
      <u/>
      <sz val="12"/>
      <color theme="10"/>
      <name val="Calibri"/>
      <family val="2"/>
      <scheme val="minor"/>
    </font>
    <font>
      <sz val="10"/>
      <color rgb="FF000000"/>
      <name val="Tahoma"/>
      <family val="2"/>
    </font>
    <font>
      <b/>
      <sz val="10"/>
      <color rgb="FF000000"/>
      <name val="Tahoma"/>
      <family val="2"/>
    </font>
    <font>
      <b/>
      <sz val="12"/>
      <color rgb="FF000000"/>
      <name val="Calibri"/>
      <family val="2"/>
      <scheme val="minor"/>
    </font>
    <font>
      <sz val="10"/>
      <color rgb="FF000000"/>
      <name val="Calibri"/>
      <family val="2"/>
    </font>
    <font>
      <sz val="11"/>
      <color theme="1"/>
      <name val="Calibri"/>
      <family val="2"/>
    </font>
    <font>
      <sz val="12"/>
      <color theme="1"/>
      <name val="Calibri"/>
      <family val="2"/>
    </font>
    <font>
      <sz val="11"/>
      <color rgb="FF333333"/>
      <name val="72"/>
      <family val="2"/>
    </font>
    <font>
      <sz val="8"/>
      <color rgb="FF151920"/>
      <name val="Lato"/>
      <family val="2"/>
    </font>
    <font>
      <sz val="11"/>
      <color rgb="FF252424"/>
      <name val="Calibri"/>
      <family val="2"/>
      <scheme val="minor"/>
    </font>
    <font>
      <sz val="11"/>
      <color rgb="FF000000"/>
      <name val="Calibri"/>
      <family val="2"/>
    </font>
    <font>
      <sz val="11"/>
      <color rgb="FF2C323F"/>
      <name val="Calibri"/>
      <family val="2"/>
      <scheme val="minor"/>
    </font>
    <font>
      <b/>
      <sz val="11"/>
      <color rgb="FF000000"/>
      <name val="Calibri"/>
      <family val="2"/>
      <scheme val="minor"/>
    </font>
    <font>
      <sz val="11"/>
      <color rgb="FF252424"/>
      <name val="Calibri"/>
      <family val="2"/>
    </font>
    <font>
      <sz val="11"/>
      <name val="Calibri"/>
      <family val="2"/>
    </font>
  </fonts>
  <fills count="14">
    <fill>
      <patternFill patternType="none"/>
    </fill>
    <fill>
      <patternFill patternType="gray125"/>
    </fill>
    <fill>
      <patternFill patternType="solid">
        <fgColor rgb="FFFFEB9C"/>
      </patternFill>
    </fill>
    <fill>
      <patternFill patternType="solid">
        <fgColor theme="3" tint="0.39997558519241921"/>
        <bgColor indexed="64"/>
      </patternFill>
    </fill>
    <fill>
      <patternFill patternType="solid">
        <fgColor rgb="FFC6EFCE"/>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5050"/>
        <bgColor indexed="64"/>
      </patternFill>
    </fill>
    <fill>
      <patternFill patternType="solid">
        <fgColor rgb="FFFFFFFF"/>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theme="2" tint="-9.9978637043366805E-2"/>
        <bgColor indexed="64"/>
      </patternFill>
    </fill>
  </fills>
  <borders count="12">
    <border>
      <left/>
      <right/>
      <top/>
      <bottom/>
      <diagonal/>
    </border>
    <border>
      <left style="thick">
        <color auto="1"/>
      </left>
      <right/>
      <top/>
      <bottom/>
      <diagonal/>
    </border>
    <border>
      <left/>
      <right style="thick">
        <color auto="1"/>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9">
    <xf numFmtId="0" fontId="0" fillId="0" borderId="0"/>
    <xf numFmtId="0" fontId="5" fillId="0" borderId="0"/>
    <xf numFmtId="0" fontId="5" fillId="0" borderId="0"/>
    <xf numFmtId="0" fontId="6" fillId="2" borderId="0" applyNumberFormat="0" applyBorder="0" applyAlignment="0" applyProtection="0"/>
    <xf numFmtId="0" fontId="14" fillId="4" borderId="0" applyNumberFormat="0" applyBorder="0" applyAlignment="0" applyProtection="0"/>
    <xf numFmtId="0" fontId="21" fillId="0" borderId="0" applyNumberFormat="0" applyFill="0" applyBorder="0" applyAlignment="0" applyProtection="0"/>
    <xf numFmtId="0" fontId="4" fillId="0" borderId="0"/>
    <xf numFmtId="0" fontId="39" fillId="0" borderId="0" applyNumberFormat="0" applyFill="0" applyBorder="0" applyAlignment="0" applyProtection="0"/>
    <xf numFmtId="0" fontId="3" fillId="0" borderId="0"/>
  </cellStyleXfs>
  <cellXfs count="257">
    <xf numFmtId="0" fontId="0" fillId="0" borderId="0" xfId="0"/>
    <xf numFmtId="0" fontId="8" fillId="0" borderId="0" xfId="0" applyFont="1"/>
    <xf numFmtId="0" fontId="10" fillId="0" borderId="0" xfId="0" applyFont="1"/>
    <xf numFmtId="0" fontId="5" fillId="0" borderId="0" xfId="2"/>
    <xf numFmtId="0" fontId="7" fillId="0" borderId="0" xfId="2" applyFont="1"/>
    <xf numFmtId="0" fontId="0" fillId="0" borderId="0" xfId="0" applyAlignment="1">
      <alignment horizontal="center"/>
    </xf>
    <xf numFmtId="0" fontId="12" fillId="3" borderId="0" xfId="0" applyFont="1" applyFill="1" applyAlignment="1">
      <alignment horizontal="center" vertical="top"/>
    </xf>
    <xf numFmtId="0" fontId="12" fillId="3" borderId="0" xfId="0" applyFont="1" applyFill="1" applyAlignment="1">
      <alignment horizontal="center" vertical="top" wrapText="1"/>
    </xf>
    <xf numFmtId="0" fontId="9" fillId="0" borderId="0" xfId="1" applyFont="1" applyAlignment="1">
      <alignment horizontal="center" vertical="center" wrapText="1"/>
    </xf>
    <xf numFmtId="0" fontId="9" fillId="0" borderId="0" xfId="0" applyFont="1" applyAlignment="1">
      <alignment horizontal="center" vertical="center"/>
    </xf>
    <xf numFmtId="1" fontId="9" fillId="0" borderId="0" xfId="0" applyNumberFormat="1" applyFont="1" applyAlignment="1">
      <alignment horizontal="center" vertical="center" wrapText="1"/>
    </xf>
    <xf numFmtId="1" fontId="9" fillId="0" borderId="0" xfId="1" applyNumberFormat="1" applyFont="1" applyAlignment="1">
      <alignment horizontal="center" vertical="center" wrapText="1"/>
    </xf>
    <xf numFmtId="0" fontId="10" fillId="0" borderId="0" xfId="0" applyFont="1" applyAlignment="1">
      <alignment wrapText="1"/>
    </xf>
    <xf numFmtId="0" fontId="10" fillId="0" borderId="0" xfId="1" applyFont="1"/>
    <xf numFmtId="0" fontId="10" fillId="0" borderId="0" xfId="1" applyFont="1" applyAlignment="1">
      <alignment wrapText="1"/>
    </xf>
    <xf numFmtId="0" fontId="10" fillId="0" borderId="0" xfId="1" applyFont="1" applyAlignment="1">
      <alignment horizontal="left"/>
    </xf>
    <xf numFmtId="0" fontId="10" fillId="0" borderId="0" xfId="1" applyFont="1" applyAlignment="1">
      <alignment horizontal="left" wrapText="1"/>
    </xf>
    <xf numFmtId="14" fontId="10" fillId="0" borderId="0" xfId="4" applyNumberFormat="1" applyFont="1" applyFill="1" applyAlignment="1">
      <alignment horizontal="right"/>
    </xf>
    <xf numFmtId="0" fontId="10" fillId="0" borderId="0" xfId="4" applyFont="1" applyFill="1" applyAlignment="1"/>
    <xf numFmtId="0" fontId="0" fillId="0" borderId="2" xfId="0" applyBorder="1"/>
    <xf numFmtId="0" fontId="10" fillId="0" borderId="1" xfId="0" applyFont="1" applyBorder="1" applyAlignment="1">
      <alignment wrapText="1"/>
    </xf>
    <xf numFmtId="0" fontId="15" fillId="0" borderId="0" xfId="0" applyFont="1" applyAlignment="1">
      <alignment vertical="center"/>
    </xf>
    <xf numFmtId="14" fontId="10" fillId="0" borderId="0" xfId="1" applyNumberFormat="1" applyFont="1" applyAlignment="1">
      <alignment horizontal="right"/>
    </xf>
    <xf numFmtId="0" fontId="0" fillId="0" borderId="0" xfId="0" applyAlignment="1">
      <alignment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8" fillId="5" borderId="0" xfId="0" applyFont="1" applyFill="1" applyAlignment="1">
      <alignment horizontal="center" vertical="center" wrapText="1"/>
    </xf>
    <xf numFmtId="14" fontId="0" fillId="0" borderId="0" xfId="0" applyNumberFormat="1" applyAlignment="1">
      <alignment horizontal="center" vertical="center" wrapText="1"/>
    </xf>
    <xf numFmtId="0" fontId="0" fillId="6" borderId="0" xfId="0" applyFill="1" applyAlignment="1">
      <alignment horizontal="center" vertical="center" wrapText="1"/>
    </xf>
    <xf numFmtId="0" fontId="0" fillId="6" borderId="0" xfId="0" applyFill="1"/>
    <xf numFmtId="0" fontId="8" fillId="0" borderId="0" xfId="0" applyFont="1" applyAlignment="1">
      <alignment horizontal="center" vertical="center"/>
    </xf>
    <xf numFmtId="0" fontId="0" fillId="7" borderId="0" xfId="0" applyFill="1"/>
    <xf numFmtId="0" fontId="0" fillId="0" borderId="0" xfId="0" applyAlignment="1">
      <alignment horizontal="center" vertical="center"/>
    </xf>
    <xf numFmtId="0" fontId="8" fillId="5" borderId="0" xfId="0" applyFont="1" applyFill="1"/>
    <xf numFmtId="0" fontId="16" fillId="0" borderId="0" xfId="0" applyFont="1" applyAlignment="1">
      <alignment horizontal="center" vertical="center" wrapText="1"/>
    </xf>
    <xf numFmtId="0" fontId="10" fillId="0" borderId="0" xfId="1" applyFont="1" applyAlignment="1">
      <alignment horizontal="right"/>
    </xf>
    <xf numFmtId="0" fontId="9" fillId="0" borderId="0" xfId="0" applyFont="1"/>
    <xf numFmtId="0" fontId="10" fillId="0" borderId="0" xfId="0" quotePrefix="1" applyFont="1"/>
    <xf numFmtId="0" fontId="10" fillId="0" borderId="0" xfId="0" applyFont="1" applyAlignment="1">
      <alignment vertical="top"/>
    </xf>
    <xf numFmtId="0" fontId="17" fillId="0" borderId="0" xfId="0" applyFont="1" applyAlignment="1">
      <alignment wrapText="1"/>
    </xf>
    <xf numFmtId="0" fontId="17" fillId="0" borderId="0" xfId="0" applyFont="1"/>
    <xf numFmtId="0" fontId="18" fillId="0" borderId="0" xfId="0" applyFont="1"/>
    <xf numFmtId="14" fontId="18" fillId="0" borderId="0" xfId="0" applyNumberFormat="1" applyFont="1"/>
    <xf numFmtId="14" fontId="17" fillId="0" borderId="0" xfId="0" applyNumberFormat="1" applyFont="1"/>
    <xf numFmtId="0" fontId="19" fillId="0" borderId="0" xfId="0" applyFont="1"/>
    <xf numFmtId="0" fontId="20" fillId="0" borderId="0" xfId="0" applyFont="1"/>
    <xf numFmtId="0" fontId="17" fillId="0" borderId="0" xfId="2" applyFont="1"/>
    <xf numFmtId="0" fontId="18" fillId="0" borderId="0" xfId="2" applyFont="1"/>
    <xf numFmtId="0" fontId="17" fillId="0" borderId="0" xfId="1" applyFont="1"/>
    <xf numFmtId="0" fontId="18" fillId="0" borderId="0" xfId="1" applyFont="1"/>
    <xf numFmtId="0" fontId="0" fillId="0" borderId="0" xfId="0" applyAlignment="1">
      <alignment vertical="center" wrapText="1"/>
    </xf>
    <xf numFmtId="0" fontId="17" fillId="8" borderId="0" xfId="0" applyFont="1" applyFill="1"/>
    <xf numFmtId="0" fontId="18" fillId="0" borderId="0" xfId="0" applyFont="1" applyAlignment="1">
      <alignment wrapText="1"/>
    </xf>
    <xf numFmtId="14" fontId="19" fillId="0" borderId="0" xfId="0" applyNumberFormat="1" applyFont="1" applyAlignment="1">
      <alignment horizontal="right" vertical="top"/>
    </xf>
    <xf numFmtId="0" fontId="19" fillId="0" borderId="0" xfId="0" applyFont="1" applyAlignment="1">
      <alignment vertical="top"/>
    </xf>
    <xf numFmtId="0" fontId="20" fillId="0" borderId="0" xfId="0" applyFont="1" applyAlignment="1">
      <alignment vertical="top"/>
    </xf>
    <xf numFmtId="0" fontId="17" fillId="0" borderId="0" xfId="1" applyFont="1" applyAlignment="1">
      <alignment wrapText="1"/>
    </xf>
    <xf numFmtId="0" fontId="19" fillId="0" borderId="0" xfId="0" applyFont="1" applyAlignment="1">
      <alignment horizontal="left" vertical="top" wrapText="1"/>
    </xf>
    <xf numFmtId="0" fontId="20" fillId="0" borderId="0" xfId="0" applyFont="1" applyAlignment="1">
      <alignment horizontal="left" vertical="top" wrapText="1"/>
    </xf>
    <xf numFmtId="14" fontId="18" fillId="0" borderId="0" xfId="0" applyNumberFormat="1" applyFont="1" applyAlignment="1">
      <alignment horizontal="right"/>
    </xf>
    <xf numFmtId="14" fontId="20" fillId="0" borderId="0" xfId="0" applyNumberFormat="1" applyFont="1"/>
    <xf numFmtId="14" fontId="19" fillId="0" borderId="0" xfId="0" applyNumberFormat="1" applyFont="1"/>
    <xf numFmtId="0" fontId="21" fillId="0" borderId="0" xfId="5"/>
    <xf numFmtId="0" fontId="21" fillId="0" borderId="0" xfId="5" applyFill="1"/>
    <xf numFmtId="0" fontId="18" fillId="0" borderId="0" xfId="1" applyFont="1" applyAlignment="1">
      <alignment wrapText="1"/>
    </xf>
    <xf numFmtId="0" fontId="22" fillId="0" borderId="0" xfId="0" applyFont="1"/>
    <xf numFmtId="0" fontId="23" fillId="0" borderId="0" xfId="0" applyFont="1" applyAlignment="1">
      <alignment wrapText="1"/>
    </xf>
    <xf numFmtId="14" fontId="17" fillId="0" borderId="0" xfId="1" applyNumberFormat="1" applyFont="1"/>
    <xf numFmtId="0" fontId="17" fillId="0" borderId="0" xfId="0" applyFont="1" applyAlignment="1">
      <alignment vertical="top"/>
    </xf>
    <xf numFmtId="0" fontId="18" fillId="0" borderId="0" xfId="0" applyFont="1" applyAlignment="1">
      <alignment vertical="top"/>
    </xf>
    <xf numFmtId="0" fontId="17" fillId="0" borderId="0" xfId="0" quotePrefix="1" applyFont="1"/>
    <xf numFmtId="0" fontId="18" fillId="0" borderId="0" xfId="0" quotePrefix="1" applyFont="1"/>
    <xf numFmtId="14" fontId="5" fillId="0" borderId="0" xfId="1" applyNumberFormat="1"/>
    <xf numFmtId="0" fontId="24" fillId="0" borderId="0" xfId="0" applyFont="1" applyAlignment="1">
      <alignment vertical="center" wrapText="1"/>
    </xf>
    <xf numFmtId="0" fontId="17" fillId="8" borderId="0" xfId="1" applyFont="1" applyFill="1"/>
    <xf numFmtId="14" fontId="20" fillId="0" borderId="0" xfId="0" applyNumberFormat="1" applyFont="1" applyAlignment="1">
      <alignment horizontal="right" vertical="top"/>
    </xf>
    <xf numFmtId="0" fontId="19" fillId="0" borderId="0" xfId="0" applyFont="1" applyAlignment="1">
      <alignment wrapText="1"/>
    </xf>
    <xf numFmtId="0" fontId="20" fillId="0" borderId="0" xfId="0" applyFont="1" applyAlignment="1">
      <alignment wrapText="1"/>
    </xf>
    <xf numFmtId="0" fontId="17" fillId="0" borderId="0" xfId="0" applyFont="1" applyAlignment="1">
      <alignment horizontal="left" readingOrder="1"/>
    </xf>
    <xf numFmtId="0" fontId="18" fillId="0" borderId="0" xfId="0" applyFont="1" applyAlignment="1">
      <alignment horizontal="left" readingOrder="1"/>
    </xf>
    <xf numFmtId="0" fontId="17" fillId="0" borderId="0" xfId="3" applyFont="1" applyFill="1"/>
    <xf numFmtId="0" fontId="0" fillId="0" borderId="0" xfId="0" applyAlignment="1">
      <alignment vertical="top"/>
    </xf>
    <xf numFmtId="0" fontId="8" fillId="0" borderId="0" xfId="0" applyFont="1" applyAlignment="1">
      <alignment vertical="top"/>
    </xf>
    <xf numFmtId="0" fontId="5" fillId="0" borderId="0" xfId="0" applyFont="1" applyAlignment="1">
      <alignment vertical="top"/>
    </xf>
    <xf numFmtId="0" fontId="7" fillId="0" borderId="0" xfId="0" applyFont="1" applyAlignment="1">
      <alignment vertical="top"/>
    </xf>
    <xf numFmtId="0" fontId="17" fillId="0" borderId="0" xfId="1" quotePrefix="1" applyFont="1" applyAlignment="1">
      <alignment wrapText="1"/>
    </xf>
    <xf numFmtId="0" fontId="25" fillId="0" borderId="0" xfId="0" applyFont="1" applyAlignment="1">
      <alignment wrapText="1"/>
    </xf>
    <xf numFmtId="14" fontId="17" fillId="0" borderId="0" xfId="0" applyNumberFormat="1" applyFont="1" applyAlignment="1">
      <alignment horizontal="right"/>
    </xf>
    <xf numFmtId="0" fontId="5" fillId="0" borderId="0" xfId="0" applyFont="1"/>
    <xf numFmtId="0" fontId="7" fillId="0" borderId="0" xfId="0" applyFont="1"/>
    <xf numFmtId="14" fontId="5" fillId="0" borderId="0" xfId="0" applyNumberFormat="1" applyFont="1" applyAlignment="1">
      <alignment horizontal="right"/>
    </xf>
    <xf numFmtId="44" fontId="17" fillId="0" borderId="0" xfId="0" applyNumberFormat="1" applyFont="1"/>
    <xf numFmtId="14" fontId="7" fillId="0" borderId="0" xfId="0" applyNumberFormat="1" applyFont="1" applyAlignment="1">
      <alignment horizontal="right"/>
    </xf>
    <xf numFmtId="0" fontId="26" fillId="0" borderId="0" xfId="5" applyFont="1"/>
    <xf numFmtId="14" fontId="0" fillId="7" borderId="0" xfId="0" applyNumberFormat="1" applyFill="1"/>
    <xf numFmtId="0" fontId="13" fillId="0" borderId="0" xfId="0" applyFont="1"/>
    <xf numFmtId="0" fontId="10" fillId="0" borderId="0" xfId="2" applyFont="1"/>
    <xf numFmtId="14" fontId="10" fillId="0" borderId="0" xfId="0" applyNumberFormat="1" applyFont="1"/>
    <xf numFmtId="14" fontId="10" fillId="0" borderId="0" xfId="0" applyNumberFormat="1" applyFont="1" applyAlignment="1">
      <alignment horizontal="right"/>
    </xf>
    <xf numFmtId="0" fontId="10" fillId="0" borderId="0" xfId="0" applyFont="1" applyAlignment="1">
      <alignment horizontal="left" wrapText="1"/>
    </xf>
    <xf numFmtId="14" fontId="10" fillId="0" borderId="0" xfId="1" applyNumberFormat="1" applyFont="1"/>
    <xf numFmtId="1" fontId="10" fillId="0" borderId="0" xfId="1" applyNumberFormat="1" applyFont="1" applyAlignment="1">
      <alignment horizontal="left"/>
    </xf>
    <xf numFmtId="0" fontId="13" fillId="0" borderId="0" xfId="0" applyFont="1" applyAlignment="1">
      <alignment horizontal="left"/>
    </xf>
    <xf numFmtId="0" fontId="10" fillId="0" borderId="0" xfId="1" applyFont="1" applyAlignment="1">
      <alignment horizontal="left" vertical="top"/>
    </xf>
    <xf numFmtId="0" fontId="10" fillId="0" borderId="0" xfId="0" applyFont="1" applyAlignment="1">
      <alignment horizontal="left"/>
    </xf>
    <xf numFmtId="14" fontId="10" fillId="0" borderId="0" xfId="0" applyNumberFormat="1" applyFont="1" applyAlignment="1">
      <alignment horizontal="left"/>
    </xf>
    <xf numFmtId="14" fontId="10" fillId="0" borderId="0" xfId="1" applyNumberFormat="1" applyFont="1" applyAlignment="1">
      <alignment horizontal="right" vertical="top"/>
    </xf>
    <xf numFmtId="1" fontId="10" fillId="0" borderId="0" xfId="1" applyNumberFormat="1" applyFont="1" applyAlignment="1">
      <alignment wrapText="1"/>
    </xf>
    <xf numFmtId="2" fontId="10" fillId="0" borderId="0" xfId="1" applyNumberFormat="1" applyFont="1"/>
    <xf numFmtId="1" fontId="10" fillId="0" borderId="0" xfId="1" applyNumberFormat="1" applyFont="1"/>
    <xf numFmtId="0" fontId="10" fillId="0" borderId="0" xfId="2" applyFont="1" applyAlignment="1">
      <alignment horizontal="left"/>
    </xf>
    <xf numFmtId="1" fontId="10" fillId="0" borderId="0" xfId="4" applyNumberFormat="1" applyFont="1" applyFill="1"/>
    <xf numFmtId="1" fontId="10" fillId="0" borderId="0" xfId="4" applyNumberFormat="1" applyFont="1" applyFill="1" applyAlignment="1">
      <alignment wrapText="1"/>
    </xf>
    <xf numFmtId="2" fontId="10" fillId="0" borderId="0" xfId="4" applyNumberFormat="1" applyFont="1" applyFill="1"/>
    <xf numFmtId="0" fontId="11" fillId="0" borderId="0" xfId="0" applyFont="1"/>
    <xf numFmtId="14" fontId="10" fillId="0" borderId="0" xfId="4" applyNumberFormat="1" applyFont="1" applyFill="1" applyAlignment="1"/>
    <xf numFmtId="0" fontId="10" fillId="0" borderId="0" xfId="4" applyFont="1" applyFill="1" applyAlignment="1">
      <alignment horizontal="left"/>
    </xf>
    <xf numFmtId="14" fontId="9" fillId="0" borderId="0" xfId="0" applyNumberFormat="1" applyFont="1" applyAlignment="1">
      <alignment horizontal="center" vertical="center" wrapText="1"/>
    </xf>
    <xf numFmtId="0" fontId="13" fillId="0" borderId="0" xfId="0" applyFont="1" applyAlignment="1">
      <alignment horizontal="left" wrapText="1"/>
    </xf>
    <xf numFmtId="14" fontId="0" fillId="0" borderId="0" xfId="0" applyNumberFormat="1"/>
    <xf numFmtId="0" fontId="27" fillId="0" borderId="0" xfId="0" applyFont="1" applyAlignment="1">
      <alignment wrapText="1"/>
    </xf>
    <xf numFmtId="0" fontId="9" fillId="0" borderId="0" xfId="0" applyFont="1" applyAlignment="1">
      <alignment wrapText="1"/>
    </xf>
    <xf numFmtId="0" fontId="22" fillId="0" borderId="0" xfId="5" applyFont="1"/>
    <xf numFmtId="0" fontId="21" fillId="0" borderId="0" xfId="5" applyAlignment="1"/>
    <xf numFmtId="0" fontId="9" fillId="0" borderId="0" xfId="0" applyFont="1" applyAlignment="1">
      <alignment horizontal="center" vertical="center" wrapText="1"/>
    </xf>
    <xf numFmtId="0" fontId="28" fillId="0" borderId="0" xfId="0" applyFont="1"/>
    <xf numFmtId="0" fontId="29" fillId="0" borderId="0" xfId="0" applyFont="1"/>
    <xf numFmtId="0" fontId="13" fillId="9" borderId="0" xfId="0" applyFont="1" applyFill="1" applyAlignment="1">
      <alignment horizontal="left" vertical="top" wrapText="1"/>
    </xf>
    <xf numFmtId="14" fontId="0" fillId="0" borderId="0" xfId="0" applyNumberFormat="1" applyAlignment="1">
      <alignment horizontal="right"/>
    </xf>
    <xf numFmtId="0" fontId="27" fillId="0" borderId="0" xfId="0" applyFont="1" applyAlignment="1">
      <alignment horizontal="center" vertical="center" wrapText="1"/>
    </xf>
    <xf numFmtId="14" fontId="10" fillId="0" borderId="0" xfId="1" applyNumberFormat="1" applyFont="1" applyAlignment="1">
      <alignment wrapText="1"/>
    </xf>
    <xf numFmtId="14" fontId="9" fillId="0" borderId="0" xfId="0" applyNumberFormat="1" applyFont="1" applyAlignment="1">
      <alignment horizontal="right" vertical="center" wrapText="1"/>
    </xf>
    <xf numFmtId="14" fontId="16" fillId="0" borderId="0" xfId="0" applyNumberFormat="1" applyFont="1" applyAlignment="1">
      <alignment horizontal="center" vertical="center" wrapText="1"/>
    </xf>
    <xf numFmtId="0" fontId="30" fillId="0" borderId="0" xfId="0" applyFont="1"/>
    <xf numFmtId="0" fontId="16" fillId="0" borderId="0" xfId="0" applyFont="1" applyAlignment="1">
      <alignment wrapText="1"/>
    </xf>
    <xf numFmtId="0" fontId="10" fillId="0" borderId="3" xfId="0" applyFont="1" applyBorder="1"/>
    <xf numFmtId="0" fontId="8" fillId="0" borderId="3" xfId="0" applyFont="1" applyBorder="1"/>
    <xf numFmtId="0" fontId="10" fillId="0" borderId="3" xfId="0" applyFont="1" applyBorder="1" applyAlignment="1">
      <alignment wrapText="1"/>
    </xf>
    <xf numFmtId="0" fontId="8" fillId="0" borderId="4" xfId="0" applyFont="1" applyBorder="1"/>
    <xf numFmtId="0" fontId="10" fillId="0" borderId="4" xfId="0" applyFont="1" applyBorder="1" applyAlignment="1">
      <alignment wrapText="1"/>
    </xf>
    <xf numFmtId="0" fontId="0" fillId="0" borderId="3" xfId="0" applyBorder="1"/>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0" fillId="0" borderId="4" xfId="0" applyBorder="1"/>
    <xf numFmtId="0" fontId="16"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6" fillId="0" borderId="5" xfId="0" applyFont="1" applyBorder="1" applyAlignment="1">
      <alignment horizontal="center" vertical="center"/>
    </xf>
    <xf numFmtId="0" fontId="10" fillId="0" borderId="5" xfId="0" applyFont="1" applyBorder="1" applyAlignment="1">
      <alignment wrapText="1"/>
    </xf>
    <xf numFmtId="0" fontId="31" fillId="0" borderId="0" xfId="0" applyFont="1"/>
    <xf numFmtId="0" fontId="22" fillId="0" borderId="0" xfId="1" applyFont="1" applyAlignment="1">
      <alignment wrapText="1"/>
    </xf>
    <xf numFmtId="1" fontId="22" fillId="0" borderId="0" xfId="1" applyNumberFormat="1" applyFont="1"/>
    <xf numFmtId="1" fontId="22" fillId="0" borderId="0" xfId="1" applyNumberFormat="1" applyFont="1" applyAlignment="1">
      <alignment wrapText="1"/>
    </xf>
    <xf numFmtId="0" fontId="24" fillId="0" borderId="0" xfId="0" applyFont="1" applyAlignment="1">
      <alignment horizontal="left"/>
    </xf>
    <xf numFmtId="0" fontId="22" fillId="0" borderId="0" xfId="2" applyFont="1" applyAlignment="1">
      <alignment horizontal="left"/>
    </xf>
    <xf numFmtId="0" fontId="22" fillId="0" borderId="0" xfId="1" applyFont="1"/>
    <xf numFmtId="14" fontId="22" fillId="0" borderId="0" xfId="1" applyNumberFormat="1" applyFont="1" applyAlignment="1">
      <alignment horizontal="right"/>
    </xf>
    <xf numFmtId="14" fontId="22" fillId="0" borderId="0" xfId="1" applyNumberFormat="1" applyFont="1" applyAlignment="1">
      <alignment horizontal="right" vertical="center"/>
    </xf>
    <xf numFmtId="14" fontId="22" fillId="0" borderId="0" xfId="1" applyNumberFormat="1" applyFont="1" applyAlignment="1">
      <alignment horizontal="right" wrapText="1"/>
    </xf>
    <xf numFmtId="14" fontId="22" fillId="0" borderId="0" xfId="1" applyNumberFormat="1" applyFont="1" applyAlignment="1">
      <alignment wrapText="1"/>
    </xf>
    <xf numFmtId="14" fontId="8" fillId="0" borderId="0" xfId="0" applyNumberFormat="1" applyFont="1"/>
    <xf numFmtId="14" fontId="22" fillId="0" borderId="0" xfId="0" applyNumberFormat="1" applyFont="1" applyAlignment="1">
      <alignment horizontal="right"/>
    </xf>
    <xf numFmtId="14" fontId="22" fillId="0" borderId="0" xfId="0" applyNumberFormat="1" applyFont="1" applyAlignment="1">
      <alignment horizontal="right" vertical="center"/>
    </xf>
    <xf numFmtId="0" fontId="22" fillId="0" borderId="0" xfId="1" applyFont="1" applyAlignment="1">
      <alignment horizontal="left"/>
    </xf>
    <xf numFmtId="0" fontId="22" fillId="0" borderId="0" xfId="1" applyFont="1" applyAlignment="1">
      <alignment horizontal="left" wrapText="1"/>
    </xf>
    <xf numFmtId="0" fontId="22" fillId="0" borderId="0" xfId="1" applyFont="1" applyAlignment="1">
      <alignment horizontal="left" vertical="top"/>
    </xf>
    <xf numFmtId="14" fontId="22" fillId="0" borderId="0" xfId="0" applyNumberFormat="1" applyFont="1" applyAlignment="1">
      <alignment horizontal="left"/>
    </xf>
    <xf numFmtId="0" fontId="21" fillId="0" borderId="0" xfId="5" applyAlignment="1">
      <alignment wrapText="1"/>
    </xf>
    <xf numFmtId="0" fontId="24" fillId="0" borderId="0" xfId="0" applyFont="1"/>
    <xf numFmtId="14" fontId="24" fillId="0" borderId="0" xfId="0" applyNumberFormat="1" applyFont="1" applyAlignment="1">
      <alignment wrapText="1"/>
    </xf>
    <xf numFmtId="0" fontId="21" fillId="0" borderId="0" xfId="5" applyAlignment="1">
      <alignment vertical="center"/>
    </xf>
    <xf numFmtId="0" fontId="24" fillId="0" borderId="0" xfId="0" applyFont="1" applyAlignment="1">
      <alignment wrapText="1"/>
    </xf>
    <xf numFmtId="0" fontId="22" fillId="0" borderId="0" xfId="0" applyFont="1" applyAlignment="1">
      <alignment horizontal="left" wrapText="1"/>
    </xf>
    <xf numFmtId="0" fontId="22" fillId="0" borderId="0" xfId="2" applyFont="1"/>
    <xf numFmtId="0" fontId="22" fillId="0" borderId="0" xfId="3" applyFont="1" applyFill="1" applyAlignment="1"/>
    <xf numFmtId="0" fontId="22" fillId="0" borderId="0" xfId="0" applyFont="1" applyAlignment="1">
      <alignment horizontal="left"/>
    </xf>
    <xf numFmtId="0" fontId="32" fillId="0" borderId="0" xfId="0" applyFont="1"/>
    <xf numFmtId="0" fontId="0" fillId="0" borderId="0" xfId="0" applyAlignment="1">
      <alignment horizontal="left"/>
    </xf>
    <xf numFmtId="0" fontId="31" fillId="0" borderId="0" xfId="0" applyFont="1" applyAlignment="1">
      <alignment horizontal="center" vertical="center"/>
    </xf>
    <xf numFmtId="0" fontId="10" fillId="0" borderId="6" xfId="0" applyFont="1" applyBorder="1"/>
    <xf numFmtId="0" fontId="0" fillId="11" borderId="0" xfId="0" applyFill="1"/>
    <xf numFmtId="0" fontId="21" fillId="0" borderId="0" xfId="5" applyBorder="1"/>
    <xf numFmtId="0" fontId="21" fillId="0" borderId="0" xfId="5" applyBorder="1" applyAlignment="1">
      <alignment wrapText="1"/>
    </xf>
    <xf numFmtId="0" fontId="37" fillId="0" borderId="0" xfId="0" applyFont="1"/>
    <xf numFmtId="14" fontId="13" fillId="0" borderId="0" xfId="0" applyNumberFormat="1" applyFont="1"/>
    <xf numFmtId="14" fontId="24" fillId="0" borderId="0" xfId="0" applyNumberFormat="1" applyFont="1"/>
    <xf numFmtId="0" fontId="10" fillId="0" borderId="7" xfId="0" applyFont="1" applyBorder="1" applyAlignment="1">
      <alignment wrapText="1"/>
    </xf>
    <xf numFmtId="14" fontId="0" fillId="0" borderId="0" xfId="0" applyNumberFormat="1" applyAlignment="1">
      <alignment horizontal="right" vertical="center"/>
    </xf>
    <xf numFmtId="0" fontId="0" fillId="0" borderId="0" xfId="0" applyAlignment="1">
      <alignment vertical="center"/>
    </xf>
    <xf numFmtId="0" fontId="21" fillId="0" borderId="0" xfId="5" applyFill="1" applyBorder="1"/>
    <xf numFmtId="14" fontId="4" fillId="0" borderId="0" xfId="6" applyNumberFormat="1"/>
    <xf numFmtId="14" fontId="42" fillId="0" borderId="0" xfId="0" applyNumberFormat="1" applyFont="1" applyAlignment="1">
      <alignment horizontal="center" vertical="center" wrapText="1"/>
    </xf>
    <xf numFmtId="14" fontId="24" fillId="0" borderId="0" xfId="0" applyNumberFormat="1" applyFont="1" applyAlignment="1">
      <alignment horizontal="right" vertical="center"/>
    </xf>
    <xf numFmtId="14" fontId="24" fillId="0" borderId="0" xfId="0" applyNumberFormat="1" applyFont="1" applyAlignment="1">
      <alignment horizontal="right"/>
    </xf>
    <xf numFmtId="0" fontId="28" fillId="0" borderId="3" xfId="0" applyFont="1" applyBorder="1" applyAlignment="1">
      <alignment wrapText="1"/>
    </xf>
    <xf numFmtId="0" fontId="28" fillId="0" borderId="3" xfId="0" applyFont="1" applyBorder="1"/>
    <xf numFmtId="0" fontId="45" fillId="0" borderId="3" xfId="0" applyFont="1" applyBorder="1"/>
    <xf numFmtId="0" fontId="44" fillId="0" borderId="3" xfId="0" applyFont="1" applyBorder="1"/>
    <xf numFmtId="0" fontId="28" fillId="0" borderId="0" xfId="0" applyFont="1" applyAlignment="1">
      <alignment wrapText="1"/>
    </xf>
    <xf numFmtId="2" fontId="0" fillId="0" borderId="0" xfId="0" applyNumberFormat="1"/>
    <xf numFmtId="0" fontId="0" fillId="0" borderId="3" xfId="0" applyBorder="1" applyAlignment="1">
      <alignment horizontal="left"/>
    </xf>
    <xf numFmtId="0" fontId="46" fillId="0" borderId="3" xfId="0" applyFont="1" applyBorder="1" applyAlignment="1">
      <alignment horizontal="left"/>
    </xf>
    <xf numFmtId="0" fontId="47" fillId="0" borderId="0" xfId="0" applyFont="1"/>
    <xf numFmtId="9" fontId="0" fillId="0" borderId="0" xfId="0" applyNumberFormat="1"/>
    <xf numFmtId="0" fontId="48" fillId="0" borderId="0" xfId="0" applyFont="1"/>
    <xf numFmtId="0" fontId="48" fillId="0" borderId="0" xfId="0" applyFont="1" applyAlignment="1">
      <alignment vertical="center"/>
    </xf>
    <xf numFmtId="0" fontId="2" fillId="0" borderId="0" xfId="0" applyFont="1"/>
    <xf numFmtId="0" fontId="2" fillId="0" borderId="0" xfId="0" applyFont="1" applyAlignment="1">
      <alignment horizontal="left"/>
    </xf>
    <xf numFmtId="14" fontId="2" fillId="0" borderId="0" xfId="0" applyNumberFormat="1" applyFont="1"/>
    <xf numFmtId="14" fontId="2" fillId="0" borderId="0" xfId="0" applyNumberFormat="1" applyFont="1" applyAlignment="1">
      <alignment horizontal="right"/>
    </xf>
    <xf numFmtId="14" fontId="2" fillId="0" borderId="0" xfId="0" applyNumberFormat="1" applyFont="1" applyAlignment="1">
      <alignment horizontal="right" vertical="center"/>
    </xf>
    <xf numFmtId="0" fontId="2" fillId="0" borderId="0" xfId="0" applyFont="1" applyAlignment="1">
      <alignment horizontal="center" vertical="center"/>
    </xf>
    <xf numFmtId="0" fontId="2" fillId="12" borderId="0" xfId="0" applyFont="1" applyFill="1"/>
    <xf numFmtId="0" fontId="2" fillId="9" borderId="0" xfId="0" applyFont="1" applyFill="1"/>
    <xf numFmtId="0" fontId="2" fillId="0" borderId="0" xfId="0" applyFont="1" applyAlignment="1">
      <alignment vertical="center"/>
    </xf>
    <xf numFmtId="0" fontId="2" fillId="10" borderId="0" xfId="0" applyFont="1" applyFill="1"/>
    <xf numFmtId="0" fontId="2" fillId="0" borderId="0" xfId="1" applyFont="1"/>
    <xf numFmtId="0" fontId="2" fillId="0" borderId="0" xfId="0" applyFont="1" applyAlignment="1">
      <alignment horizontal="right"/>
    </xf>
    <xf numFmtId="0" fontId="2" fillId="0" borderId="3" xfId="0" applyFont="1" applyBorder="1"/>
    <xf numFmtId="14" fontId="3" fillId="0" borderId="0" xfId="8" applyNumberFormat="1"/>
    <xf numFmtId="0" fontId="48" fillId="9" borderId="0" xfId="0" applyFont="1" applyFill="1"/>
    <xf numFmtId="0" fontId="49" fillId="0" borderId="0" xfId="0" applyFont="1"/>
    <xf numFmtId="0" fontId="50" fillId="0" borderId="0" xfId="0" applyFont="1"/>
    <xf numFmtId="0" fontId="0" fillId="13" borderId="0" xfId="0" applyFill="1"/>
    <xf numFmtId="14" fontId="49" fillId="0" borderId="0" xfId="0" applyNumberFormat="1" applyFont="1"/>
    <xf numFmtId="0" fontId="0" fillId="0" borderId="6" xfId="0" applyBorder="1"/>
    <xf numFmtId="0" fontId="0" fillId="10" borderId="0" xfId="0" applyFill="1"/>
    <xf numFmtId="0" fontId="48" fillId="0" borderId="3" xfId="0" applyFont="1" applyBorder="1"/>
    <xf numFmtId="14" fontId="29" fillId="0" borderId="0" xfId="0" applyNumberFormat="1" applyFont="1"/>
    <xf numFmtId="0" fontId="0" fillId="0" borderId="11" xfId="0" applyBorder="1"/>
    <xf numFmtId="14" fontId="0" fillId="0" borderId="11" xfId="0" applyNumberFormat="1" applyBorder="1"/>
    <xf numFmtId="14" fontId="0" fillId="0" borderId="3" xfId="0" applyNumberFormat="1" applyBorder="1"/>
    <xf numFmtId="14" fontId="1" fillId="0" borderId="0" xfId="8" applyNumberFormat="1" applyFont="1"/>
    <xf numFmtId="0" fontId="1" fillId="0" borderId="3" xfId="0" applyFont="1" applyBorder="1"/>
    <xf numFmtId="0" fontId="1" fillId="0" borderId="0" xfId="0" applyFont="1"/>
    <xf numFmtId="14" fontId="1" fillId="0" borderId="0" xfId="0" applyNumberFormat="1" applyFont="1" applyAlignment="1">
      <alignment horizontal="right"/>
    </xf>
    <xf numFmtId="14" fontId="1" fillId="0" borderId="0" xfId="0" applyNumberFormat="1" applyFont="1"/>
    <xf numFmtId="0" fontId="1" fillId="0" borderId="0" xfId="0" applyFont="1" applyAlignment="1">
      <alignment horizontal="left"/>
    </xf>
    <xf numFmtId="0" fontId="1" fillId="0" borderId="0" xfId="0" applyFont="1" applyAlignment="1">
      <alignment vertical="center"/>
    </xf>
    <xf numFmtId="0" fontId="1" fillId="9" borderId="0" xfId="0" applyFont="1" applyFill="1"/>
    <xf numFmtId="0" fontId="1" fillId="0" borderId="0" xfId="0" quotePrefix="1" applyFont="1"/>
    <xf numFmtId="0" fontId="1" fillId="0" borderId="0" xfId="0" applyFont="1" applyAlignment="1">
      <alignment wrapText="1"/>
    </xf>
    <xf numFmtId="0" fontId="1" fillId="0" borderId="1" xfId="0" applyFont="1" applyBorder="1"/>
    <xf numFmtId="0" fontId="1" fillId="0" borderId="2" xfId="0" applyFont="1" applyBorder="1"/>
    <xf numFmtId="0" fontId="1" fillId="0" borderId="0" xfId="0" applyFont="1" applyAlignment="1">
      <alignment vertical="top"/>
    </xf>
    <xf numFmtId="0" fontId="48" fillId="0" borderId="6" xfId="0" applyFont="1" applyBorder="1"/>
    <xf numFmtId="0" fontId="51" fillId="0" borderId="0" xfId="0" applyFont="1"/>
    <xf numFmtId="0" fontId="29" fillId="0" borderId="3" xfId="0" applyFont="1" applyBorder="1"/>
    <xf numFmtId="0" fontId="52" fillId="0" borderId="0" xfId="0" applyFont="1"/>
    <xf numFmtId="0" fontId="49" fillId="0" borderId="0" xfId="0" applyFont="1" applyAlignment="1">
      <alignment wrapText="1"/>
    </xf>
    <xf numFmtId="0" fontId="53" fillId="0" borderId="0" xfId="0" applyFont="1" applyAlignment="1">
      <alignment wrapText="1"/>
    </xf>
    <xf numFmtId="0" fontId="53" fillId="0" borderId="0" xfId="0" applyFont="1"/>
    <xf numFmtId="0" fontId="12" fillId="3" borderId="0" xfId="0" applyFont="1" applyFill="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10" fillId="0" borderId="3" xfId="0" applyFont="1" applyBorder="1" applyAlignment="1">
      <alignment horizontal="center"/>
    </xf>
  </cellXfs>
  <cellStyles count="9">
    <cellStyle name="Good" xfId="4" builtinId="26"/>
    <cellStyle name="Hyperlink" xfId="5" builtinId="8"/>
    <cellStyle name="Hyperlink 2" xfId="7" xr:uid="{48F6BF77-AEDD-4C0F-8FED-6CA5AC9B6CC2}"/>
    <cellStyle name="Neutral" xfId="3" builtinId="28"/>
    <cellStyle name="Normal" xfId="0" builtinId="0"/>
    <cellStyle name="Normal 2" xfId="2" xr:uid="{00000000-0005-0000-0000-000004000000}"/>
    <cellStyle name="Normal 3" xfId="6" xr:uid="{E8D37358-F29F-4B33-BBC7-19D1A258A04B}"/>
    <cellStyle name="Normal 4" xfId="1" xr:uid="{00000000-0005-0000-0000-000005000000}"/>
    <cellStyle name="Normal 5" xfId="8" xr:uid="{FAB1843A-559C-449C-84B0-2521D7C4C280}"/>
  </cellStyles>
  <dxfs count="99">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1" defaultTableStyle="TableStyleMedium2" defaultPivotStyle="PivotStyleLight16">
    <tableStyle name="MySqlDefault" pivot="0" table="0" count="0" xr9:uid="{00000000-0011-0000-FFFF-FFFF00000000}"/>
  </tableStyles>
  <colors>
    <mruColors>
      <color rgb="FF78D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Scan</a:t>
            </a:r>
            <a:r>
              <a:rPr lang="en-US" baseline="0"/>
              <a:t> In Progress Per Site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Data!$A$2</c:f>
              <c:strCache>
                <c:ptCount val="1"/>
                <c:pt idx="0">
                  <c:v>China </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Data!$B$1</c:f>
              <c:strCache>
                <c:ptCount val="1"/>
                <c:pt idx="0">
                  <c:v>In Progress</c:v>
                </c:pt>
              </c:strCache>
            </c:strRef>
          </c:cat>
          <c:val>
            <c:numRef>
              <c:f>Data!$B$2</c:f>
              <c:numCache>
                <c:formatCode>General</c:formatCode>
                <c:ptCount val="1"/>
                <c:pt idx="0">
                  <c:v>0</c:v>
                </c:pt>
              </c:numCache>
            </c:numRef>
          </c:val>
          <c:extLst>
            <c:ext xmlns:c16="http://schemas.microsoft.com/office/drawing/2014/chart" uri="{C3380CC4-5D6E-409C-BE32-E72D297353CC}">
              <c16:uniqueId val="{00000000-2A67-4BA9-876F-F02B01C7FC9F}"/>
            </c:ext>
          </c:extLst>
        </c:ser>
        <c:ser>
          <c:idx val="1"/>
          <c:order val="1"/>
          <c:tx>
            <c:strRef>
              <c:f>Data!$A$3</c:f>
              <c:strCache>
                <c:ptCount val="1"/>
                <c:pt idx="0">
                  <c:v>India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Data!$B$1</c:f>
              <c:strCache>
                <c:ptCount val="1"/>
                <c:pt idx="0">
                  <c:v>In Progress</c:v>
                </c:pt>
              </c:strCache>
            </c:strRef>
          </c:cat>
          <c:val>
            <c:numRef>
              <c:f>Data!$B$3</c:f>
              <c:numCache>
                <c:formatCode>General</c:formatCode>
                <c:ptCount val="1"/>
                <c:pt idx="0">
                  <c:v>0</c:v>
                </c:pt>
              </c:numCache>
            </c:numRef>
          </c:val>
          <c:extLst>
            <c:ext xmlns:c16="http://schemas.microsoft.com/office/drawing/2014/chart" uri="{C3380CC4-5D6E-409C-BE32-E72D297353CC}">
              <c16:uniqueId val="{00000001-2A67-4BA9-876F-F02B01C7FC9F}"/>
            </c:ext>
          </c:extLst>
        </c:ser>
        <c:ser>
          <c:idx val="2"/>
          <c:order val="2"/>
          <c:tx>
            <c:strRef>
              <c:f>Data!$A$4</c:f>
              <c:strCache>
                <c:ptCount val="1"/>
                <c:pt idx="0">
                  <c:v>Germany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Data!$B$1</c:f>
              <c:strCache>
                <c:ptCount val="1"/>
                <c:pt idx="0">
                  <c:v>In Progress</c:v>
                </c:pt>
              </c:strCache>
            </c:strRef>
          </c:cat>
          <c:val>
            <c:numRef>
              <c:f>Data!$B$4</c:f>
              <c:numCache>
                <c:formatCode>General</c:formatCode>
                <c:ptCount val="1"/>
                <c:pt idx="0">
                  <c:v>0</c:v>
                </c:pt>
              </c:numCache>
            </c:numRef>
          </c:val>
          <c:extLst>
            <c:ext xmlns:c16="http://schemas.microsoft.com/office/drawing/2014/chart" uri="{C3380CC4-5D6E-409C-BE32-E72D297353CC}">
              <c16:uniqueId val="{00000002-2A67-4BA9-876F-F02B01C7FC9F}"/>
            </c:ext>
          </c:extLst>
        </c:ser>
        <c:ser>
          <c:idx val="3"/>
          <c:order val="3"/>
          <c:tx>
            <c:strRef>
              <c:f>Data!$A$5</c:f>
              <c:strCache>
                <c:ptCount val="1"/>
                <c:pt idx="0">
                  <c:v>Canada</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Data!$B$1</c:f>
              <c:strCache>
                <c:ptCount val="1"/>
                <c:pt idx="0">
                  <c:v>In Progress</c:v>
                </c:pt>
              </c:strCache>
            </c:strRef>
          </c:cat>
          <c:val>
            <c:numRef>
              <c:f>Data!$B$5</c:f>
              <c:numCache>
                <c:formatCode>General</c:formatCode>
                <c:ptCount val="1"/>
                <c:pt idx="0">
                  <c:v>0</c:v>
                </c:pt>
              </c:numCache>
            </c:numRef>
          </c:val>
          <c:extLst>
            <c:ext xmlns:c16="http://schemas.microsoft.com/office/drawing/2014/chart" uri="{C3380CC4-5D6E-409C-BE32-E72D297353CC}">
              <c16:uniqueId val="{00000003-2A67-4BA9-876F-F02B01C7FC9F}"/>
            </c:ext>
          </c:extLst>
        </c:ser>
        <c:dLbls>
          <c:dLblPos val="outEnd"/>
          <c:showLegendKey val="0"/>
          <c:showVal val="1"/>
          <c:showCatName val="0"/>
          <c:showSerName val="0"/>
          <c:showPercent val="0"/>
          <c:showBubbleSize val="0"/>
        </c:dLbls>
        <c:gapWidth val="100"/>
        <c:overlap val="-24"/>
        <c:axId val="241511008"/>
        <c:axId val="241511400"/>
      </c:barChart>
      <c:catAx>
        <c:axId val="241511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41511400"/>
        <c:crosses val="autoZero"/>
        <c:auto val="1"/>
        <c:lblAlgn val="ctr"/>
        <c:lblOffset val="100"/>
        <c:noMultiLvlLbl val="0"/>
      </c:catAx>
      <c:valAx>
        <c:axId val="2415114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a:t>
                </a:r>
                <a:r>
                  <a:rPr lang="en-US" sz="1600" baseline="0"/>
                  <a:t> of Scans</a:t>
                </a:r>
                <a:endParaRPr lang="en-US" sz="1600"/>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511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Global</a:t>
            </a:r>
            <a:r>
              <a:rPr lang="en-US" baseline="0"/>
              <a:t> Backlog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Data!$A$10:$A$12</c:f>
              <c:strCache>
                <c:ptCount val="3"/>
                <c:pt idx="0">
                  <c:v>P1</c:v>
                </c:pt>
                <c:pt idx="1">
                  <c:v>P2</c:v>
                </c:pt>
                <c:pt idx="2">
                  <c:v>P3</c:v>
                </c:pt>
              </c:strCache>
            </c:strRef>
          </c:cat>
          <c:val>
            <c:numRef>
              <c:f>Data!$B$10:$B$12</c:f>
              <c:numCache>
                <c:formatCode>General</c:formatCode>
                <c:ptCount val="3"/>
                <c:pt idx="0">
                  <c:v>0</c:v>
                </c:pt>
                <c:pt idx="1">
                  <c:v>0</c:v>
                </c:pt>
                <c:pt idx="2">
                  <c:v>0</c:v>
                </c:pt>
              </c:numCache>
            </c:numRef>
          </c:val>
          <c:extLst>
            <c:ext xmlns:c16="http://schemas.microsoft.com/office/drawing/2014/chart" uri="{C3380CC4-5D6E-409C-BE32-E72D297353CC}">
              <c16:uniqueId val="{00000000-D29E-4E6F-A2B2-A38CCF3E7BA8}"/>
            </c:ext>
          </c:extLst>
        </c:ser>
        <c:dLbls>
          <c:dLblPos val="outEnd"/>
          <c:showLegendKey val="0"/>
          <c:showVal val="1"/>
          <c:showCatName val="0"/>
          <c:showSerName val="0"/>
          <c:showPercent val="0"/>
          <c:showBubbleSize val="0"/>
        </c:dLbls>
        <c:gapWidth val="100"/>
        <c:overlap val="-24"/>
        <c:axId val="241509832"/>
        <c:axId val="241512968"/>
      </c:barChart>
      <c:catAx>
        <c:axId val="241509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41512968"/>
        <c:crosses val="autoZero"/>
        <c:auto val="1"/>
        <c:lblAlgn val="ctr"/>
        <c:lblOffset val="100"/>
        <c:noMultiLvlLbl val="0"/>
      </c:catAx>
      <c:valAx>
        <c:axId val="2415129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a:t>
                </a:r>
                <a:r>
                  <a:rPr lang="en-US" sz="1600" baseline="0"/>
                  <a:t> of Scans</a:t>
                </a:r>
                <a:endParaRPr lang="en-US" sz="1600"/>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5098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Scan Done</a:t>
            </a:r>
            <a:r>
              <a:rPr lang="en-US" baseline="0"/>
              <a:t> Per Site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Data!$A$2</c:f>
              <c:strCache>
                <c:ptCount val="1"/>
                <c:pt idx="0">
                  <c:v>China </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Data!$C$1</c:f>
              <c:strCache>
                <c:ptCount val="1"/>
                <c:pt idx="0">
                  <c:v>Done</c:v>
                </c:pt>
              </c:strCache>
            </c:strRef>
          </c:cat>
          <c:val>
            <c:numRef>
              <c:f>Data!$C$2</c:f>
              <c:numCache>
                <c:formatCode>General</c:formatCode>
                <c:ptCount val="1"/>
                <c:pt idx="0">
                  <c:v>0</c:v>
                </c:pt>
              </c:numCache>
            </c:numRef>
          </c:val>
          <c:extLst>
            <c:ext xmlns:c16="http://schemas.microsoft.com/office/drawing/2014/chart" uri="{C3380CC4-5D6E-409C-BE32-E72D297353CC}">
              <c16:uniqueId val="{00000000-EFF2-40CE-88BE-C8C84C832348}"/>
            </c:ext>
          </c:extLst>
        </c:ser>
        <c:ser>
          <c:idx val="1"/>
          <c:order val="1"/>
          <c:tx>
            <c:strRef>
              <c:f>Data!$A$3</c:f>
              <c:strCache>
                <c:ptCount val="1"/>
                <c:pt idx="0">
                  <c:v>India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Data!$C$1</c:f>
              <c:strCache>
                <c:ptCount val="1"/>
                <c:pt idx="0">
                  <c:v>Done</c:v>
                </c:pt>
              </c:strCache>
            </c:strRef>
          </c:cat>
          <c:val>
            <c:numRef>
              <c:f>Data!$C$3</c:f>
              <c:numCache>
                <c:formatCode>General</c:formatCode>
                <c:ptCount val="1"/>
                <c:pt idx="0">
                  <c:v>0</c:v>
                </c:pt>
              </c:numCache>
            </c:numRef>
          </c:val>
          <c:extLst>
            <c:ext xmlns:c16="http://schemas.microsoft.com/office/drawing/2014/chart" uri="{C3380CC4-5D6E-409C-BE32-E72D297353CC}">
              <c16:uniqueId val="{00000001-EFF2-40CE-88BE-C8C84C832348}"/>
            </c:ext>
          </c:extLst>
        </c:ser>
        <c:ser>
          <c:idx val="2"/>
          <c:order val="2"/>
          <c:tx>
            <c:strRef>
              <c:f>Data!$A$4</c:f>
              <c:strCache>
                <c:ptCount val="1"/>
                <c:pt idx="0">
                  <c:v>Germany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Data!$C$1</c:f>
              <c:strCache>
                <c:ptCount val="1"/>
                <c:pt idx="0">
                  <c:v>Done</c:v>
                </c:pt>
              </c:strCache>
            </c:strRef>
          </c:cat>
          <c:val>
            <c:numRef>
              <c:f>Data!$C$4</c:f>
              <c:numCache>
                <c:formatCode>General</c:formatCode>
                <c:ptCount val="1"/>
                <c:pt idx="0">
                  <c:v>0</c:v>
                </c:pt>
              </c:numCache>
            </c:numRef>
          </c:val>
          <c:extLst>
            <c:ext xmlns:c16="http://schemas.microsoft.com/office/drawing/2014/chart" uri="{C3380CC4-5D6E-409C-BE32-E72D297353CC}">
              <c16:uniqueId val="{00000002-EFF2-40CE-88BE-C8C84C832348}"/>
            </c:ext>
          </c:extLst>
        </c:ser>
        <c:ser>
          <c:idx val="3"/>
          <c:order val="3"/>
          <c:tx>
            <c:strRef>
              <c:f>Data!$A$5</c:f>
              <c:strCache>
                <c:ptCount val="1"/>
                <c:pt idx="0">
                  <c:v>Canada</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Data!$C$1</c:f>
              <c:strCache>
                <c:ptCount val="1"/>
                <c:pt idx="0">
                  <c:v>Done</c:v>
                </c:pt>
              </c:strCache>
            </c:strRef>
          </c:cat>
          <c:val>
            <c:numRef>
              <c:f>Data!$C$5</c:f>
              <c:numCache>
                <c:formatCode>General</c:formatCode>
                <c:ptCount val="1"/>
                <c:pt idx="0">
                  <c:v>0</c:v>
                </c:pt>
              </c:numCache>
            </c:numRef>
          </c:val>
          <c:extLst>
            <c:ext xmlns:c16="http://schemas.microsoft.com/office/drawing/2014/chart" uri="{C3380CC4-5D6E-409C-BE32-E72D297353CC}">
              <c16:uniqueId val="{00000003-EFF2-40CE-88BE-C8C84C832348}"/>
            </c:ext>
          </c:extLst>
        </c:ser>
        <c:dLbls>
          <c:dLblPos val="outEnd"/>
          <c:showLegendKey val="0"/>
          <c:showVal val="1"/>
          <c:showCatName val="0"/>
          <c:showSerName val="0"/>
          <c:showPercent val="0"/>
          <c:showBubbleSize val="0"/>
        </c:dLbls>
        <c:gapWidth val="100"/>
        <c:overlap val="-24"/>
        <c:axId val="245008608"/>
        <c:axId val="245013704"/>
      </c:barChart>
      <c:catAx>
        <c:axId val="245008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45013704"/>
        <c:crosses val="autoZero"/>
        <c:auto val="1"/>
        <c:lblAlgn val="ctr"/>
        <c:lblOffset val="100"/>
        <c:noMultiLvlLbl val="0"/>
      </c:catAx>
      <c:valAx>
        <c:axId val="2450137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a:t>
                </a:r>
                <a:r>
                  <a:rPr lang="en-US" sz="1600" baseline="0"/>
                  <a:t> of Scans</a:t>
                </a:r>
                <a:endParaRPr lang="en-US" sz="1600"/>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008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RTC</a:t>
            </a:r>
            <a:r>
              <a:rPr lang="en-US" baseline="0"/>
              <a:t> Passed - To be replaced by upcoming release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Data!$A$16:$A$17</c:f>
              <c:strCache>
                <c:ptCount val="2"/>
                <c:pt idx="0">
                  <c:v>P1</c:v>
                </c:pt>
                <c:pt idx="1">
                  <c:v>P2</c:v>
                </c:pt>
              </c:strCache>
            </c:strRef>
          </c:cat>
          <c:val>
            <c:numRef>
              <c:f>Data!$B$16:$B$17</c:f>
              <c:numCache>
                <c:formatCode>General</c:formatCode>
                <c:ptCount val="2"/>
                <c:pt idx="0">
                  <c:v>0</c:v>
                </c:pt>
                <c:pt idx="1">
                  <c:v>0</c:v>
                </c:pt>
              </c:numCache>
            </c:numRef>
          </c:val>
          <c:extLst>
            <c:ext xmlns:c16="http://schemas.microsoft.com/office/drawing/2014/chart" uri="{C3380CC4-5D6E-409C-BE32-E72D297353CC}">
              <c16:uniqueId val="{00000000-940B-4B93-B50B-8E2AC9AC320A}"/>
            </c:ext>
          </c:extLst>
        </c:ser>
        <c:dLbls>
          <c:dLblPos val="outEnd"/>
          <c:showLegendKey val="0"/>
          <c:showVal val="1"/>
          <c:showCatName val="0"/>
          <c:showSerName val="0"/>
          <c:showPercent val="0"/>
          <c:showBubbleSize val="0"/>
        </c:dLbls>
        <c:gapWidth val="100"/>
        <c:overlap val="-24"/>
        <c:axId val="245014096"/>
        <c:axId val="245011352"/>
      </c:barChart>
      <c:catAx>
        <c:axId val="245014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45011352"/>
        <c:crosses val="autoZero"/>
        <c:auto val="1"/>
        <c:lblAlgn val="ctr"/>
        <c:lblOffset val="100"/>
        <c:noMultiLvlLbl val="0"/>
      </c:catAx>
      <c:valAx>
        <c:axId val="2450113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a:t>
                </a:r>
                <a:r>
                  <a:rPr lang="en-US" sz="1600" baseline="0"/>
                  <a:t> of Scans</a:t>
                </a:r>
                <a:endParaRPr lang="en-US" sz="1600"/>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0140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38100</xdr:colOff>
      <xdr:row>0</xdr:row>
      <xdr:rowOff>0</xdr:rowOff>
    </xdr:from>
    <xdr:to>
      <xdr:col>14</xdr:col>
      <xdr:colOff>200025</xdr:colOff>
      <xdr:row>18</xdr:row>
      <xdr:rowOff>66675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xdr:colOff>
      <xdr:row>0</xdr:row>
      <xdr:rowOff>9525</xdr:rowOff>
    </xdr:from>
    <xdr:to>
      <xdr:col>6</xdr:col>
      <xdr:colOff>38100</xdr:colOff>
      <xdr:row>18</xdr:row>
      <xdr:rowOff>85725</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190500</xdr:colOff>
      <xdr:row>0</xdr:row>
      <xdr:rowOff>0</xdr:rowOff>
    </xdr:from>
    <xdr:to>
      <xdr:col>22</xdr:col>
      <xdr:colOff>352425</xdr:colOff>
      <xdr:row>18</xdr:row>
      <xdr:rowOff>66675</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28575</xdr:colOff>
      <xdr:row>18</xdr:row>
      <xdr:rowOff>104775</xdr:rowOff>
    </xdr:from>
    <xdr:to>
      <xdr:col>20</xdr:col>
      <xdr:colOff>333376</xdr:colOff>
      <xdr:row>33</xdr:row>
      <xdr:rowOff>180975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10</xdr:col>
      <xdr:colOff>0</xdr:colOff>
      <xdr:row>18</xdr:row>
      <xdr:rowOff>0</xdr:rowOff>
    </xdr:from>
    <xdr:ext cx="304800" cy="296334"/>
    <xdr:sp macro="" textlink="">
      <xdr:nvSpPr>
        <xdr:cNvPr id="2" name="AutoShape 1" descr="Custom">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6604000" y="3314700"/>
          <a:ext cx="304800" cy="2963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xdr:row>
      <xdr:rowOff>0</xdr:rowOff>
    </xdr:from>
    <xdr:ext cx="304800" cy="334432"/>
    <xdr:sp macro="" textlink="">
      <xdr:nvSpPr>
        <xdr:cNvPr id="3" name="AutoShape 1" descr="Custom">
          <a:extLst>
            <a:ext uri="{FF2B5EF4-FFF2-40B4-BE49-F238E27FC236}">
              <a16:creationId xmlns:a16="http://schemas.microsoft.com/office/drawing/2014/main" id="{00000000-0008-0000-0300-000003000000}"/>
            </a:ext>
          </a:extLst>
        </xdr:cNvPr>
        <xdr:cNvSpPr>
          <a:spLocks noChangeAspect="1" noChangeArrowheads="1"/>
        </xdr:cNvSpPr>
      </xdr:nvSpPr>
      <xdr:spPr bwMode="auto">
        <a:xfrm>
          <a:off x="6604000" y="3314700"/>
          <a:ext cx="304800" cy="3344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xdr:row>
      <xdr:rowOff>0</xdr:rowOff>
    </xdr:from>
    <xdr:ext cx="304800" cy="334433"/>
    <xdr:sp macro="" textlink="">
      <xdr:nvSpPr>
        <xdr:cNvPr id="4" name="AutoShape 1" descr="Custom">
          <a:extLst>
            <a:ext uri="{FF2B5EF4-FFF2-40B4-BE49-F238E27FC236}">
              <a16:creationId xmlns:a16="http://schemas.microsoft.com/office/drawing/2014/main" id="{00000000-0008-0000-0300-000004000000}"/>
            </a:ext>
          </a:extLst>
        </xdr:cNvPr>
        <xdr:cNvSpPr>
          <a:spLocks noChangeAspect="1" noChangeArrowheads="1"/>
        </xdr:cNvSpPr>
      </xdr:nvSpPr>
      <xdr:spPr bwMode="auto">
        <a:xfrm>
          <a:off x="6604000" y="33147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xdr:row>
      <xdr:rowOff>0</xdr:rowOff>
    </xdr:from>
    <xdr:ext cx="304800" cy="334433"/>
    <xdr:sp macro="" textlink="">
      <xdr:nvSpPr>
        <xdr:cNvPr id="5" name="AutoShape 1" descr="Custom">
          <a:extLst>
            <a:ext uri="{FF2B5EF4-FFF2-40B4-BE49-F238E27FC236}">
              <a16:creationId xmlns:a16="http://schemas.microsoft.com/office/drawing/2014/main" id="{00000000-0008-0000-0300-000005000000}"/>
            </a:ext>
          </a:extLst>
        </xdr:cNvPr>
        <xdr:cNvSpPr>
          <a:spLocks noChangeAspect="1" noChangeArrowheads="1"/>
        </xdr:cNvSpPr>
      </xdr:nvSpPr>
      <xdr:spPr bwMode="auto">
        <a:xfrm>
          <a:off x="6604000" y="33147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xdr:row>
      <xdr:rowOff>0</xdr:rowOff>
    </xdr:from>
    <xdr:ext cx="304800" cy="334433"/>
    <xdr:sp macro="" textlink="">
      <xdr:nvSpPr>
        <xdr:cNvPr id="6" name="AutoShape 1" descr="Custom">
          <a:extLst>
            <a:ext uri="{FF2B5EF4-FFF2-40B4-BE49-F238E27FC236}">
              <a16:creationId xmlns:a16="http://schemas.microsoft.com/office/drawing/2014/main" id="{00000000-0008-0000-0300-000006000000}"/>
            </a:ext>
          </a:extLst>
        </xdr:cNvPr>
        <xdr:cNvSpPr>
          <a:spLocks noChangeAspect="1" noChangeArrowheads="1"/>
        </xdr:cNvSpPr>
      </xdr:nvSpPr>
      <xdr:spPr bwMode="auto">
        <a:xfrm>
          <a:off x="6604000" y="33147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xdr:row>
      <xdr:rowOff>0</xdr:rowOff>
    </xdr:from>
    <xdr:ext cx="304800" cy="334433"/>
    <xdr:sp macro="" textlink="">
      <xdr:nvSpPr>
        <xdr:cNvPr id="7" name="AutoShape 1" descr="Custom">
          <a:extLst>
            <a:ext uri="{FF2B5EF4-FFF2-40B4-BE49-F238E27FC236}">
              <a16:creationId xmlns:a16="http://schemas.microsoft.com/office/drawing/2014/main" id="{00000000-0008-0000-0300-000007000000}"/>
            </a:ext>
          </a:extLst>
        </xdr:cNvPr>
        <xdr:cNvSpPr>
          <a:spLocks noChangeAspect="1" noChangeArrowheads="1"/>
        </xdr:cNvSpPr>
      </xdr:nvSpPr>
      <xdr:spPr bwMode="auto">
        <a:xfrm>
          <a:off x="6604000" y="33147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xdr:row>
      <xdr:rowOff>0</xdr:rowOff>
    </xdr:from>
    <xdr:ext cx="304800" cy="296334"/>
    <xdr:sp macro="" textlink="">
      <xdr:nvSpPr>
        <xdr:cNvPr id="8" name="AutoShape 1" descr="Custom">
          <a:extLst>
            <a:ext uri="{FF2B5EF4-FFF2-40B4-BE49-F238E27FC236}">
              <a16:creationId xmlns:a16="http://schemas.microsoft.com/office/drawing/2014/main" id="{00000000-0008-0000-0300-000008000000}"/>
            </a:ext>
          </a:extLst>
        </xdr:cNvPr>
        <xdr:cNvSpPr>
          <a:spLocks noChangeAspect="1" noChangeArrowheads="1"/>
        </xdr:cNvSpPr>
      </xdr:nvSpPr>
      <xdr:spPr bwMode="auto">
        <a:xfrm>
          <a:off x="6604000" y="1104900"/>
          <a:ext cx="304800" cy="2963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xdr:row>
      <xdr:rowOff>0</xdr:rowOff>
    </xdr:from>
    <xdr:ext cx="304800" cy="334432"/>
    <xdr:sp macro="" textlink="">
      <xdr:nvSpPr>
        <xdr:cNvPr id="9" name="AutoShape 1" descr="Custom">
          <a:extLst>
            <a:ext uri="{FF2B5EF4-FFF2-40B4-BE49-F238E27FC236}">
              <a16:creationId xmlns:a16="http://schemas.microsoft.com/office/drawing/2014/main" id="{00000000-0008-0000-0300-000009000000}"/>
            </a:ext>
          </a:extLst>
        </xdr:cNvPr>
        <xdr:cNvSpPr>
          <a:spLocks noChangeAspect="1" noChangeArrowheads="1"/>
        </xdr:cNvSpPr>
      </xdr:nvSpPr>
      <xdr:spPr bwMode="auto">
        <a:xfrm>
          <a:off x="6604000" y="1104900"/>
          <a:ext cx="304800" cy="3344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xdr:row>
      <xdr:rowOff>0</xdr:rowOff>
    </xdr:from>
    <xdr:ext cx="304800" cy="334433"/>
    <xdr:sp macro="" textlink="">
      <xdr:nvSpPr>
        <xdr:cNvPr id="10" name="AutoShape 1" descr="Custom">
          <a:extLst>
            <a:ext uri="{FF2B5EF4-FFF2-40B4-BE49-F238E27FC236}">
              <a16:creationId xmlns:a16="http://schemas.microsoft.com/office/drawing/2014/main" id="{00000000-0008-0000-0300-00000A000000}"/>
            </a:ext>
          </a:extLst>
        </xdr:cNvPr>
        <xdr:cNvSpPr>
          <a:spLocks noChangeAspect="1" noChangeArrowheads="1"/>
        </xdr:cNvSpPr>
      </xdr:nvSpPr>
      <xdr:spPr bwMode="auto">
        <a:xfrm>
          <a:off x="6604000" y="11049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xdr:row>
      <xdr:rowOff>0</xdr:rowOff>
    </xdr:from>
    <xdr:ext cx="304800" cy="334433"/>
    <xdr:sp macro="" textlink="">
      <xdr:nvSpPr>
        <xdr:cNvPr id="11" name="AutoShape 1" descr="Custom">
          <a:extLst>
            <a:ext uri="{FF2B5EF4-FFF2-40B4-BE49-F238E27FC236}">
              <a16:creationId xmlns:a16="http://schemas.microsoft.com/office/drawing/2014/main" id="{00000000-0008-0000-0300-00000B000000}"/>
            </a:ext>
          </a:extLst>
        </xdr:cNvPr>
        <xdr:cNvSpPr>
          <a:spLocks noChangeAspect="1" noChangeArrowheads="1"/>
        </xdr:cNvSpPr>
      </xdr:nvSpPr>
      <xdr:spPr bwMode="auto">
        <a:xfrm>
          <a:off x="6604000" y="11049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xdr:row>
      <xdr:rowOff>0</xdr:rowOff>
    </xdr:from>
    <xdr:ext cx="304800" cy="334433"/>
    <xdr:sp macro="" textlink="">
      <xdr:nvSpPr>
        <xdr:cNvPr id="12" name="AutoShape 1" descr="Custom">
          <a:extLst>
            <a:ext uri="{FF2B5EF4-FFF2-40B4-BE49-F238E27FC236}">
              <a16:creationId xmlns:a16="http://schemas.microsoft.com/office/drawing/2014/main" id="{00000000-0008-0000-0300-00000C000000}"/>
            </a:ext>
          </a:extLst>
        </xdr:cNvPr>
        <xdr:cNvSpPr>
          <a:spLocks noChangeAspect="1" noChangeArrowheads="1"/>
        </xdr:cNvSpPr>
      </xdr:nvSpPr>
      <xdr:spPr bwMode="auto">
        <a:xfrm>
          <a:off x="6604000" y="11049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xdr:row>
      <xdr:rowOff>0</xdr:rowOff>
    </xdr:from>
    <xdr:ext cx="304800" cy="334433"/>
    <xdr:sp macro="" textlink="">
      <xdr:nvSpPr>
        <xdr:cNvPr id="13" name="AutoShape 1" descr="Custom">
          <a:extLst>
            <a:ext uri="{FF2B5EF4-FFF2-40B4-BE49-F238E27FC236}">
              <a16:creationId xmlns:a16="http://schemas.microsoft.com/office/drawing/2014/main" id="{00000000-0008-0000-0300-00000D000000}"/>
            </a:ext>
          </a:extLst>
        </xdr:cNvPr>
        <xdr:cNvSpPr>
          <a:spLocks noChangeAspect="1" noChangeArrowheads="1"/>
        </xdr:cNvSpPr>
      </xdr:nvSpPr>
      <xdr:spPr bwMode="auto">
        <a:xfrm>
          <a:off x="6604000" y="1104900"/>
          <a:ext cx="304800" cy="3344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286</xdr:row>
      <xdr:rowOff>0</xdr:rowOff>
    </xdr:from>
    <xdr:ext cx="304800" cy="310092"/>
    <xdr:sp macro="" textlink="">
      <xdr:nvSpPr>
        <xdr:cNvPr id="2" name="AutoShape 1" descr="Custom">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6096000" y="52666900"/>
          <a:ext cx="304800" cy="3100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348190"/>
    <xdr:sp macro="" textlink="">
      <xdr:nvSpPr>
        <xdr:cNvPr id="3" name="AutoShape 1" descr="Custom">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6096000" y="52666900"/>
          <a:ext cx="304800" cy="3481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348191"/>
    <xdr:sp macro="" textlink="">
      <xdr:nvSpPr>
        <xdr:cNvPr id="4" name="AutoShape 1" descr="Custom">
          <a:extLst>
            <a:ext uri="{FF2B5EF4-FFF2-40B4-BE49-F238E27FC236}">
              <a16:creationId xmlns:a16="http://schemas.microsoft.com/office/drawing/2014/main" id="{00000000-0008-0000-0400-000004000000}"/>
            </a:ext>
          </a:extLst>
        </xdr:cNvPr>
        <xdr:cNvSpPr>
          <a:spLocks noChangeAspect="1" noChangeArrowheads="1"/>
        </xdr:cNvSpPr>
      </xdr:nvSpPr>
      <xdr:spPr bwMode="auto">
        <a:xfrm>
          <a:off x="6096000" y="52666900"/>
          <a:ext cx="304800" cy="3481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430740"/>
    <xdr:sp macro="" textlink="">
      <xdr:nvSpPr>
        <xdr:cNvPr id="5" name="AutoShape 1" descr="Custom">
          <a:extLst>
            <a:ext uri="{FF2B5EF4-FFF2-40B4-BE49-F238E27FC236}">
              <a16:creationId xmlns:a16="http://schemas.microsoft.com/office/drawing/2014/main" id="{00000000-0008-0000-0400-000005000000}"/>
            </a:ext>
          </a:extLst>
        </xdr:cNvPr>
        <xdr:cNvSpPr>
          <a:spLocks noChangeAspect="1" noChangeArrowheads="1"/>
        </xdr:cNvSpPr>
      </xdr:nvSpPr>
      <xdr:spPr bwMode="auto">
        <a:xfrm>
          <a:off x="6096000" y="52666900"/>
          <a:ext cx="304800" cy="4307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348191"/>
    <xdr:sp macro="" textlink="">
      <xdr:nvSpPr>
        <xdr:cNvPr id="6" name="AutoShape 1" descr="Custom">
          <a:extLst>
            <a:ext uri="{FF2B5EF4-FFF2-40B4-BE49-F238E27FC236}">
              <a16:creationId xmlns:a16="http://schemas.microsoft.com/office/drawing/2014/main" id="{00000000-0008-0000-0400-000006000000}"/>
            </a:ext>
          </a:extLst>
        </xdr:cNvPr>
        <xdr:cNvSpPr>
          <a:spLocks noChangeAspect="1" noChangeArrowheads="1"/>
        </xdr:cNvSpPr>
      </xdr:nvSpPr>
      <xdr:spPr bwMode="auto">
        <a:xfrm>
          <a:off x="6096000" y="52666900"/>
          <a:ext cx="304800" cy="3481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430740"/>
    <xdr:sp macro="" textlink="">
      <xdr:nvSpPr>
        <xdr:cNvPr id="7" name="AutoShape 1" descr="Custom">
          <a:extLst>
            <a:ext uri="{FF2B5EF4-FFF2-40B4-BE49-F238E27FC236}">
              <a16:creationId xmlns:a16="http://schemas.microsoft.com/office/drawing/2014/main" id="{00000000-0008-0000-0400-000007000000}"/>
            </a:ext>
          </a:extLst>
        </xdr:cNvPr>
        <xdr:cNvSpPr>
          <a:spLocks noChangeAspect="1" noChangeArrowheads="1"/>
        </xdr:cNvSpPr>
      </xdr:nvSpPr>
      <xdr:spPr bwMode="auto">
        <a:xfrm>
          <a:off x="6096000" y="52666900"/>
          <a:ext cx="304800" cy="4307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348191"/>
    <xdr:sp macro="" textlink="">
      <xdr:nvSpPr>
        <xdr:cNvPr id="8" name="AutoShape 1" descr="Custom">
          <a:extLst>
            <a:ext uri="{FF2B5EF4-FFF2-40B4-BE49-F238E27FC236}">
              <a16:creationId xmlns:a16="http://schemas.microsoft.com/office/drawing/2014/main" id="{00000000-0008-0000-0400-000008000000}"/>
            </a:ext>
          </a:extLst>
        </xdr:cNvPr>
        <xdr:cNvSpPr>
          <a:spLocks noChangeAspect="1" noChangeArrowheads="1"/>
        </xdr:cNvSpPr>
      </xdr:nvSpPr>
      <xdr:spPr bwMode="auto">
        <a:xfrm>
          <a:off x="6096000" y="52666900"/>
          <a:ext cx="304800" cy="3481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430740"/>
    <xdr:sp macro="" textlink="">
      <xdr:nvSpPr>
        <xdr:cNvPr id="9" name="AutoShape 1" descr="Custom">
          <a:extLst>
            <a:ext uri="{FF2B5EF4-FFF2-40B4-BE49-F238E27FC236}">
              <a16:creationId xmlns:a16="http://schemas.microsoft.com/office/drawing/2014/main" id="{00000000-0008-0000-0400-000009000000}"/>
            </a:ext>
          </a:extLst>
        </xdr:cNvPr>
        <xdr:cNvSpPr>
          <a:spLocks noChangeAspect="1" noChangeArrowheads="1"/>
        </xdr:cNvSpPr>
      </xdr:nvSpPr>
      <xdr:spPr bwMode="auto">
        <a:xfrm>
          <a:off x="6096000" y="52666900"/>
          <a:ext cx="304800" cy="4307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348191"/>
    <xdr:sp macro="" textlink="">
      <xdr:nvSpPr>
        <xdr:cNvPr id="10" name="AutoShape 1" descr="Custom">
          <a:extLst>
            <a:ext uri="{FF2B5EF4-FFF2-40B4-BE49-F238E27FC236}">
              <a16:creationId xmlns:a16="http://schemas.microsoft.com/office/drawing/2014/main" id="{00000000-0008-0000-0400-00000A000000}"/>
            </a:ext>
          </a:extLst>
        </xdr:cNvPr>
        <xdr:cNvSpPr>
          <a:spLocks noChangeAspect="1" noChangeArrowheads="1"/>
        </xdr:cNvSpPr>
      </xdr:nvSpPr>
      <xdr:spPr bwMode="auto">
        <a:xfrm>
          <a:off x="6096000" y="52666900"/>
          <a:ext cx="304800" cy="34819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286</xdr:row>
      <xdr:rowOff>0</xdr:rowOff>
    </xdr:from>
    <xdr:ext cx="304800" cy="430740"/>
    <xdr:sp macro="" textlink="">
      <xdr:nvSpPr>
        <xdr:cNvPr id="11" name="AutoShape 1" descr="Custom">
          <a:extLst>
            <a:ext uri="{FF2B5EF4-FFF2-40B4-BE49-F238E27FC236}">
              <a16:creationId xmlns:a16="http://schemas.microsoft.com/office/drawing/2014/main" id="{00000000-0008-0000-0400-00000B000000}"/>
            </a:ext>
          </a:extLst>
        </xdr:cNvPr>
        <xdr:cNvSpPr>
          <a:spLocks noChangeAspect="1" noChangeArrowheads="1"/>
        </xdr:cNvSpPr>
      </xdr:nvSpPr>
      <xdr:spPr bwMode="auto">
        <a:xfrm>
          <a:off x="6096000" y="52666900"/>
          <a:ext cx="304800" cy="4307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2206</xdr:row>
      <xdr:rowOff>0</xdr:rowOff>
    </xdr:from>
    <xdr:ext cx="304800" cy="301625"/>
    <xdr:sp macro="" textlink="">
      <xdr:nvSpPr>
        <xdr:cNvPr id="2" name="AutoShape 1" descr="Custom">
          <a:extLst>
            <a:ext uri="{FF2B5EF4-FFF2-40B4-BE49-F238E27FC236}">
              <a16:creationId xmlns:a16="http://schemas.microsoft.com/office/drawing/2014/main" id="{00000000-0008-0000-0500-000002000000}"/>
            </a:ext>
          </a:extLst>
        </xdr:cNvPr>
        <xdr:cNvSpPr>
          <a:spLocks noChangeAspect="1" noChangeArrowheads="1"/>
        </xdr:cNvSpPr>
      </xdr:nvSpPr>
      <xdr:spPr bwMode="auto">
        <a:xfrm>
          <a:off x="3048000" y="4062349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persons/person.xml><?xml version="1.0" encoding="utf-8"?>
<personList xmlns="http://schemas.microsoft.com/office/spreadsheetml/2018/threadedcomments" xmlns:x="http://schemas.openxmlformats.org/spreadsheetml/2006/main">
  <person displayName="Kasukurti, Tejpavan" id="{67144869-5EE7-E74D-9D67-CFB423FCFAFF}" userId="S::t.kasukurti@sap.com::16825822-e3b9-4ddc-ba73-566b1eb3bcb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60" dT="2022-11-24T09:31:35.08" personId="{67144869-5EE7-E74D-9D67-CFB423FCFAFF}" id="{FA8A8358-9136-3447-BF99-1B8790132D6F}">
    <text>Deep Scan</text>
  </threadedComment>
  <threadedComment ref="J60" dT="2022-11-24T09:43:49.22" personId="{67144869-5EE7-E74D-9D67-CFB423FCFAFF}" id="{CDAACAA5-9F3D-534A-99CF-5599F2CF24E3}" parentId="{FA8A8358-9136-3447-BF99-1B8790132D6F}">
    <text>Request scan report by RDM</text>
  </threadedComment>
  <threadedComment ref="J106" dT="2023-06-02T04:35:08.32" personId="{67144869-5EE7-E74D-9D67-CFB423FCFAFF}" id="{D778AA7A-D53E-9447-AD43-F2D295F2F9C0}">
    <text xml:space="preserve">Inputs provided by Dev team on June 01, 2023	</text>
  </threadedComment>
  <threadedComment ref="J340" dT="2022-10-24T13:20:23.29" personId="{67144869-5EE7-E74D-9D67-CFB423FCFAFF}" id="{331A0945-ABC2-CA4B-9EF7-6434F5DDC40C}">
    <text>Exceptional Email communication has been sent</text>
  </threadedComment>
  <threadedComment ref="J345" dT="2022-11-16T09:22:23.13" personId="{67144869-5EE7-E74D-9D67-CFB423FCFAFF}" id="{BF7B6C62-2254-0849-9E08-7199954EC5D7}">
    <text>Exceptional communication email has been sent</text>
  </threadedComment>
  <threadedComment ref="Q345" dT="2022-11-17T09:26:55.59" personId="{67144869-5EE7-E74D-9D67-CFB423FCFAFF}" id="{DD58EAF8-B492-8D4F-8C7A-7F2624514C1D}">
    <text>One Time Exceptional Approval provided by GTLC</text>
  </threadedComment>
  <threadedComment ref="J346" dT="2022-11-16T09:23:06.43" personId="{67144869-5EE7-E74D-9D67-CFB423FCFAFF}" id="{825C294C-70BC-6544-9710-08523C8BC94D}">
    <text xml:space="preserve">Exceptional Email communication has been sent	</text>
  </threadedComment>
  <threadedComment ref="Q346" dT="2022-11-17T09:27:01.57" personId="{67144869-5EE7-E74D-9D67-CFB423FCFAFF}" id="{A9B2591F-6482-AE43-AD20-F41E2758BDFE}">
    <text>One Time Exceptional Approval provided by GTLC</text>
  </threadedComment>
  <threadedComment ref="Q348" dT="2022-12-06T07:52:29.79" personId="{67144869-5EE7-E74D-9D67-CFB423FCFAFF}" id="{7118AEE1-0883-A043-A4B7-4C85F1754565}">
    <text xml:space="preserve">This Request ticket has been rejected as Dev confirmed that the release has been postponed to Q1 as there is change in requirements </text>
  </threadedComment>
  <threadedComment ref="Q360" dT="2022-12-06T07:51:39.64" personId="{67144869-5EE7-E74D-9D67-CFB423FCFAFF}" id="{9B15F87D-E4A3-964F-A930-5071036A8925}">
    <text>This Request ticket has been rejected as Dev confirmed that this is part of different release</text>
  </threadedComment>
  <threadedComment ref="J361" dT="2022-11-17T09:25:51.27" personId="{67144869-5EE7-E74D-9D67-CFB423FCFAFF}" id="{63C89983-9E72-D348-B000-144D6A002293}">
    <text xml:space="preserve">Scan Rejected	</text>
  </threadedComment>
  <threadedComment ref="Q361" dT="2022-12-06T07:51:50.18" personId="{67144869-5EE7-E74D-9D67-CFB423FCFAFF}" id="{47808FEB-FFCD-9141-97F1-C0C3E3CAB6BC}">
    <text>This Request ticket has been rejected as Dev confirmed that this is part of different release</text>
  </threadedComment>
  <threadedComment ref="Q362" dT="2022-12-06T07:52:39.88" personId="{67144869-5EE7-E74D-9D67-CFB423FCFAFF}" id="{86F7E0EC-FAD4-F345-BB70-8E7B5E372F95}">
    <text>This Request ticket has been rejected as Dev confirmed that this is part of different release</text>
  </threadedComment>
</ThreadedComments>
</file>

<file path=xl/threadedComments/threadedComment2.xml><?xml version="1.0" encoding="utf-8"?>
<ThreadedComments xmlns="http://schemas.microsoft.com/office/spreadsheetml/2018/threadedcomments" xmlns:x="http://schemas.openxmlformats.org/spreadsheetml/2006/main">
  <threadedComment ref="Q280" dT="2022-12-06T07:50:56.87" personId="{67144869-5EE7-E74D-9D67-CFB423FCFAFF}" id="{18041670-83DE-4FCD-8059-DBE119E75FC2}">
    <text>This Request ticket has been rejected as Dev confirmed that this is part of different release</text>
  </threadedComment>
  <threadedComment ref="M283" dT="2022-10-03T04:43:43.81" personId="{67144869-5EE7-E74D-9D67-CFB423FCFAFF}" id="{287500D7-9B2E-4448-88C9-C27E5BB5178B}">
    <text>Dev scan result request date</text>
  </threadedComment>
  <threadedComment ref="N283" dT="2022-10-03T04:42:53.99" personId="{67144869-5EE7-E74D-9D67-CFB423FCFAFF}" id="{091F7E8E-4335-48AC-9DF3-8FA81178A40B}">
    <text>Tentative date</text>
  </threadedComment>
  <threadedComment ref="J328" dT="2022-11-24T09:31:35.08" personId="{67144869-5EE7-E74D-9D67-CFB423FCFAFF}" id="{AE26AE9F-B04C-4355-A9AF-11E7859559D5}">
    <text>Deep Scan</text>
  </threadedComment>
  <threadedComment ref="J328" dT="2022-11-24T09:43:49.22" personId="{67144869-5EE7-E74D-9D67-CFB423FCFAFF}" id="{A6B434D2-1D74-4F79-B076-33E3846C8CB6}" parentId="{AE26AE9F-B04C-4355-A9AF-11E7859559D5}">
    <text>Request scan report by RDM</text>
  </threadedComment>
</ThreadedComments>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mailto:MEGEVAND,Emmanuel%3cemmanuel.megevand@sap.com" TargetMode="External"/><Relationship Id="rId13" Type="http://schemas.openxmlformats.org/officeDocument/2006/relationships/hyperlink" Target="mailto:Sampathkumar,Krishnan%3ckrishnan.sampathkumar@sap.com" TargetMode="External"/><Relationship Id="rId3" Type="http://schemas.openxmlformats.org/officeDocument/2006/relationships/hyperlink" Target="mailto:Gorges,Timo%3ctimo.gorges@sap.com" TargetMode="External"/><Relationship Id="rId7" Type="http://schemas.openxmlformats.org/officeDocument/2006/relationships/hyperlink" Target="mailto:Liyakathali,Suhair%3csuhair.liyakathali@sap.com" TargetMode="External"/><Relationship Id="rId12" Type="http://schemas.openxmlformats.org/officeDocument/2006/relationships/hyperlink" Target="mailto:Gorges,Timo%3ctimo.gorges@sap.com" TargetMode="External"/><Relationship Id="rId2" Type="http://schemas.openxmlformats.org/officeDocument/2006/relationships/hyperlink" Target="mailto:Liyakathali,Suhair%3csuhair.liyakathali@sap.com" TargetMode="External"/><Relationship Id="rId16" Type="http://schemas.openxmlformats.org/officeDocument/2006/relationships/customProperty" Target="../customProperty5.bin"/><Relationship Id="rId1" Type="http://schemas.openxmlformats.org/officeDocument/2006/relationships/hyperlink" Target="mailto:Nguyen,Hoang%3choan.nguyen@sap.com" TargetMode="External"/><Relationship Id="rId6" Type="http://schemas.openxmlformats.org/officeDocument/2006/relationships/hyperlink" Target="mailto:Jin,Jian%3cjian.jin01@sap.com" TargetMode="External"/><Relationship Id="rId11" Type="http://schemas.openxmlformats.org/officeDocument/2006/relationships/hyperlink" Target="mailto:Liyakathali,Suhair%3csuhair.liyakathali@sap.com" TargetMode="External"/><Relationship Id="rId5" Type="http://schemas.openxmlformats.org/officeDocument/2006/relationships/hyperlink" Target="mailto:Gorges,Timo%3ctimo.gorges@sap.com" TargetMode="External"/><Relationship Id="rId15" Type="http://schemas.openxmlformats.org/officeDocument/2006/relationships/printerSettings" Target="../printerSettings/printerSettings4.bin"/><Relationship Id="rId10" Type="http://schemas.openxmlformats.org/officeDocument/2006/relationships/hyperlink" Target="mailto:Liyakathali,Suhair%3csuhair.liyakathali@sap.com" TargetMode="External"/><Relationship Id="rId4" Type="http://schemas.openxmlformats.org/officeDocument/2006/relationships/hyperlink" Target="mailto:Gorges,Timo%3ctimo.gorges@sap.com" TargetMode="External"/><Relationship Id="rId9" Type="http://schemas.openxmlformats.org/officeDocument/2006/relationships/hyperlink" Target="mailto:Gorges,Timo%3ctimo.gorges@sap.com" TargetMode="External"/><Relationship Id="rId14" Type="http://schemas.openxmlformats.org/officeDocument/2006/relationships/hyperlink" Target="mailto:sona.wirghova@sap.com%3cD060130" TargetMode="External"/></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jira.tools.sap/browse/CTPSAPPRODUCT-4621" TargetMode="External"/><Relationship Id="rId2" Type="http://schemas.openxmlformats.org/officeDocument/2006/relationships/hyperlink" Target="https://jira.tools.sap/browse/WEBSERVSAPPRODUCT-3557" TargetMode="External"/><Relationship Id="rId1" Type="http://schemas.openxmlformats.org/officeDocument/2006/relationships/hyperlink" Target="https://jira.tools.sap/browse/CTPSAPPRODUCT-4605" TargetMode="External"/><Relationship Id="rId6" Type="http://schemas.openxmlformats.org/officeDocument/2006/relationships/hyperlink" Target="https://jira.tools.sap/browse/WEBSERVSAPPRODUCT-3580" TargetMode="External"/><Relationship Id="rId5" Type="http://schemas.openxmlformats.org/officeDocument/2006/relationships/hyperlink" Target="https://jira.tools.sap/browse/CTPSAPPRODUCT-4628" TargetMode="External"/><Relationship Id="rId4" Type="http://schemas.openxmlformats.org/officeDocument/2006/relationships/hyperlink" Target="https://jira.tools.sap/browse/WEBSERVSAPPRODUCT-3572"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jira.tools.sap/browse/WEBSERVSAPPRODUCT-3658" TargetMode="External"/><Relationship Id="rId18" Type="http://schemas.openxmlformats.org/officeDocument/2006/relationships/hyperlink" Target="https://jira.tools.sap/browse/CTPSAPPRODUCT-4718" TargetMode="External"/><Relationship Id="rId26" Type="http://schemas.openxmlformats.org/officeDocument/2006/relationships/hyperlink" Target="https://jira.tools.sap/browse/CTPSAPPRODUCT-4722" TargetMode="External"/><Relationship Id="rId39" Type="http://schemas.openxmlformats.org/officeDocument/2006/relationships/hyperlink" Target="https://jira.tools.sap/browse/WEBSERVSAPPRODUCT-3679" TargetMode="External"/><Relationship Id="rId21" Type="http://schemas.openxmlformats.org/officeDocument/2006/relationships/hyperlink" Target="https://jira.tools.sap/browse/WEBSERVSAPPRODUCT-3670" TargetMode="External"/><Relationship Id="rId34" Type="http://schemas.openxmlformats.org/officeDocument/2006/relationships/hyperlink" Target="https://jira.tools.sap/browse/CTPSAPPRODUCT-4726" TargetMode="External"/><Relationship Id="rId42" Type="http://schemas.openxmlformats.org/officeDocument/2006/relationships/hyperlink" Target="https://jira.tools.sap/browse/CTPSAPPRODUCT-4731" TargetMode="External"/><Relationship Id="rId47" Type="http://schemas.openxmlformats.org/officeDocument/2006/relationships/hyperlink" Target="https://jira.tools.sap/browse/CTPSAPPRODUCT-4734" TargetMode="External"/><Relationship Id="rId50" Type="http://schemas.openxmlformats.org/officeDocument/2006/relationships/hyperlink" Target="https://jira.tools.sap/browse/CTPSAPPRODUCT-4712" TargetMode="External"/><Relationship Id="rId55" Type="http://schemas.openxmlformats.org/officeDocument/2006/relationships/hyperlink" Target="https://jira.tools.sap/browse/CTPSAPPRODUCT-4705" TargetMode="External"/><Relationship Id="rId7" Type="http://schemas.openxmlformats.org/officeDocument/2006/relationships/hyperlink" Target="https://jira.tools.sap/browse/CTPSAPPRODUCT-4710" TargetMode="External"/><Relationship Id="rId2" Type="http://schemas.openxmlformats.org/officeDocument/2006/relationships/hyperlink" Target="https://jira.tools.sap/browse/WEBSERVSAPPRODUCT-3656" TargetMode="External"/><Relationship Id="rId16" Type="http://schemas.openxmlformats.org/officeDocument/2006/relationships/hyperlink" Target="https://jira.tools.sap/browse/CTPSAPPRODUCT-4715" TargetMode="External"/><Relationship Id="rId29" Type="http://schemas.openxmlformats.org/officeDocument/2006/relationships/hyperlink" Target="https://jira.tools.sap/browse/WEBSERVSAPPRODUCT-3674" TargetMode="External"/><Relationship Id="rId11" Type="http://schemas.openxmlformats.org/officeDocument/2006/relationships/hyperlink" Target="https://jira.tools.sap/browse/CTPSAPPRODUCT-4714" TargetMode="External"/><Relationship Id="rId24" Type="http://schemas.openxmlformats.org/officeDocument/2006/relationships/hyperlink" Target="https://jira.tools.sap/browse/CTPSAPPRODUCT-4721" TargetMode="External"/><Relationship Id="rId32" Type="http://schemas.openxmlformats.org/officeDocument/2006/relationships/hyperlink" Target="https://jira.tools.sap/browse/WEBSERVSAPPRODUCT-3676" TargetMode="External"/><Relationship Id="rId37" Type="http://schemas.openxmlformats.org/officeDocument/2006/relationships/hyperlink" Target="https://jira.tools.sap/browse/WEBSERVSAPPRODUCT-3678" TargetMode="External"/><Relationship Id="rId40" Type="http://schemas.openxmlformats.org/officeDocument/2006/relationships/hyperlink" Target="https://jira.tools.sap/browse/CTPSAPPRODUCT-4730" TargetMode="External"/><Relationship Id="rId45" Type="http://schemas.openxmlformats.org/officeDocument/2006/relationships/hyperlink" Target="https://jira.tools.sap/browse/CTPSAPPRODUCT-4732" TargetMode="External"/><Relationship Id="rId53" Type="http://schemas.openxmlformats.org/officeDocument/2006/relationships/hyperlink" Target="https://jira.tools.sap/browse/CTPSAPPRODUCT-4713" TargetMode="External"/><Relationship Id="rId5" Type="http://schemas.openxmlformats.org/officeDocument/2006/relationships/hyperlink" Target="https://jira.tools.sap/browse/CTPSAPPRODUCT-4709" TargetMode="External"/><Relationship Id="rId19" Type="http://schemas.openxmlformats.org/officeDocument/2006/relationships/hyperlink" Target="https://jira.tools.sap/browse/WEBSERVSAPPRODUCT-3669" TargetMode="External"/><Relationship Id="rId4" Type="http://schemas.openxmlformats.org/officeDocument/2006/relationships/hyperlink" Target="https://jira.tools.sap/browse/WEBSERVSAPPRODUCT-3659" TargetMode="External"/><Relationship Id="rId9" Type="http://schemas.openxmlformats.org/officeDocument/2006/relationships/hyperlink" Target="https://jira.tools.sap/browse/CTPSAPPRODUCT-4711" TargetMode="External"/><Relationship Id="rId14" Type="http://schemas.openxmlformats.org/officeDocument/2006/relationships/hyperlink" Target="https://jira.tools.sap/browse/CTPSAPPRODUCT-4706" TargetMode="External"/><Relationship Id="rId22" Type="http://schemas.openxmlformats.org/officeDocument/2006/relationships/hyperlink" Target="https://jira.tools.sap/browse/CTPSAPPRODUCT-4720" TargetMode="External"/><Relationship Id="rId27" Type="http://schemas.openxmlformats.org/officeDocument/2006/relationships/hyperlink" Target="https://jira.tools.sap/browse/WEBSERVSAPPRODUCT-3673" TargetMode="External"/><Relationship Id="rId30" Type="http://schemas.openxmlformats.org/officeDocument/2006/relationships/hyperlink" Target="https://jira.tools.sap/browse/CTPSAPPRODUCT-4724" TargetMode="External"/><Relationship Id="rId35" Type="http://schemas.openxmlformats.org/officeDocument/2006/relationships/hyperlink" Target="https://jira.tools.sap/browse/WEBSERVSAPPRODUCT-3677" TargetMode="External"/><Relationship Id="rId43" Type="http://schemas.openxmlformats.org/officeDocument/2006/relationships/hyperlink" Target="https://jira.tools.sap/browse/WEBSERVSAPPRODUCT-3682" TargetMode="External"/><Relationship Id="rId48" Type="http://schemas.openxmlformats.org/officeDocument/2006/relationships/hyperlink" Target="https://jira.tools.sap/browse/CTPSAPPRODUCT-4735" TargetMode="External"/><Relationship Id="rId56" Type="http://schemas.openxmlformats.org/officeDocument/2006/relationships/vmlDrawing" Target="../drawings/vmlDrawing1.vml"/><Relationship Id="rId8" Type="http://schemas.openxmlformats.org/officeDocument/2006/relationships/hyperlink" Target="https://jira.tools.sap/browse/WEBSERVSAPPRODUCT-3662" TargetMode="External"/><Relationship Id="rId51" Type="http://schemas.openxmlformats.org/officeDocument/2006/relationships/hyperlink" Target="https://jira.tools.sap/browse/WEBSERVSAPPRODUCT-3664" TargetMode="External"/><Relationship Id="rId3" Type="http://schemas.openxmlformats.org/officeDocument/2006/relationships/hyperlink" Target="https://jira.tools.sap/browse/CTPSAPPRODUCT-4707" TargetMode="External"/><Relationship Id="rId12" Type="http://schemas.openxmlformats.org/officeDocument/2006/relationships/hyperlink" Target="https://jira.tools.sap/browse/WEBSERVSAPPRODUCT-3666" TargetMode="External"/><Relationship Id="rId17" Type="http://schemas.openxmlformats.org/officeDocument/2006/relationships/hyperlink" Target="https://jira.tools.sap/browse/CTPSAPPRODUCT-4716" TargetMode="External"/><Relationship Id="rId25" Type="http://schemas.openxmlformats.org/officeDocument/2006/relationships/hyperlink" Target="https://jira.tools.sap/browse/WEBSERVSAPPRODUCT-3672" TargetMode="External"/><Relationship Id="rId33" Type="http://schemas.openxmlformats.org/officeDocument/2006/relationships/hyperlink" Target="https://jira.tools.sap/browse/CTPSAPPRODUCT-4725" TargetMode="External"/><Relationship Id="rId38" Type="http://schemas.openxmlformats.org/officeDocument/2006/relationships/hyperlink" Target="https://jira.tools.sap/browse/CTPSAPPRODUCT-4728" TargetMode="External"/><Relationship Id="rId46" Type="http://schemas.openxmlformats.org/officeDocument/2006/relationships/hyperlink" Target="https://jira.tools.sap/browse/CTPSAPPRODUCT-4733" TargetMode="External"/><Relationship Id="rId20" Type="http://schemas.openxmlformats.org/officeDocument/2006/relationships/hyperlink" Target="https://jira.tools.sap/browse/CTPSAPPRODUCT-4719" TargetMode="External"/><Relationship Id="rId41" Type="http://schemas.openxmlformats.org/officeDocument/2006/relationships/hyperlink" Target="https://jira.tools.sap/browse/WEBSERVSAPPRODUCT-3681" TargetMode="External"/><Relationship Id="rId54" Type="http://schemas.openxmlformats.org/officeDocument/2006/relationships/hyperlink" Target="https://jira.tools.sap/browse/WEBSERVSAPPRODUCT-3657" TargetMode="External"/><Relationship Id="rId1" Type="http://schemas.openxmlformats.org/officeDocument/2006/relationships/hyperlink" Target="https://jira.tools.sap/browse/CTPSAPPRODUCT-4704" TargetMode="External"/><Relationship Id="rId6" Type="http://schemas.openxmlformats.org/officeDocument/2006/relationships/hyperlink" Target="https://jira.tools.sap/browse/WEBSERVSAPPRODUCT-3661" TargetMode="External"/><Relationship Id="rId15" Type="http://schemas.openxmlformats.org/officeDocument/2006/relationships/hyperlink" Target="https://jira.tools.sap/browse/WEBSERVSAPPRODUCT-3667" TargetMode="External"/><Relationship Id="rId23" Type="http://schemas.openxmlformats.org/officeDocument/2006/relationships/hyperlink" Target="https://jira.tools.sap/browse/WEBSERVSAPPRODUCT-3671" TargetMode="External"/><Relationship Id="rId28" Type="http://schemas.openxmlformats.org/officeDocument/2006/relationships/hyperlink" Target="https://jira.tools.sap/browse/CTPSAPPRODUCT-4723" TargetMode="External"/><Relationship Id="rId36" Type="http://schemas.openxmlformats.org/officeDocument/2006/relationships/hyperlink" Target="https://jira.tools.sap/browse/CTPSAPPRODUCT-4727" TargetMode="External"/><Relationship Id="rId49" Type="http://schemas.openxmlformats.org/officeDocument/2006/relationships/hyperlink" Target="https://jira.tools.sap/browse/CTPSAPPRODUCT-4736" TargetMode="External"/><Relationship Id="rId57" Type="http://schemas.openxmlformats.org/officeDocument/2006/relationships/comments" Target="../comments1.xml"/><Relationship Id="rId10" Type="http://schemas.openxmlformats.org/officeDocument/2006/relationships/hyperlink" Target="https://jira.tools.sap/browse/WEBSERVSAPPRODUCT-3663" TargetMode="External"/><Relationship Id="rId31" Type="http://schemas.openxmlformats.org/officeDocument/2006/relationships/hyperlink" Target="https://jira.tools.sap/browse/WEBSERVSAPPRODUCT-3675" TargetMode="External"/><Relationship Id="rId44" Type="http://schemas.openxmlformats.org/officeDocument/2006/relationships/hyperlink" Target="https://jira.tools.sap/browse/WEBSERVSAPPRODUCT-3683" TargetMode="External"/><Relationship Id="rId52" Type="http://schemas.openxmlformats.org/officeDocument/2006/relationships/hyperlink" Target="https://jira.tools.sap/browse/WEBSERVSAPPRODUCT-366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Gorges,Timo%3ctimo.gorges@sap.com" TargetMode="External"/><Relationship Id="rId3" Type="http://schemas.openxmlformats.org/officeDocument/2006/relationships/hyperlink" Target="mailto:keenan,leighvi@sap.com" TargetMode="External"/><Relationship Id="rId7" Type="http://schemas.openxmlformats.org/officeDocument/2006/relationships/hyperlink" Target="mailto:Maier,Timo%3ctimo.maier02@sap.com" TargetMode="External"/><Relationship Id="rId2" Type="http://schemas.openxmlformats.org/officeDocument/2006/relationships/hyperlink" Target="mailto:Gelle,Sreenivasulu%3csreenivasulu.gelle@sap.com" TargetMode="External"/><Relationship Id="rId1" Type="http://schemas.openxmlformats.org/officeDocument/2006/relationships/hyperlink" Target="mailto:MEGEVAND,Emmanuel%3cemmanuel.megevand@sap.com" TargetMode="External"/><Relationship Id="rId6" Type="http://schemas.openxmlformats.org/officeDocument/2006/relationships/hyperlink" Target="mailto:keenan,leighvi@sap.com" TargetMode="External"/><Relationship Id="rId11" Type="http://schemas.openxmlformats.org/officeDocument/2006/relationships/hyperlink" Target="mailto:Gorges,Timo%3ctimo.gorges@sap.com" TargetMode="External"/><Relationship Id="rId5" Type="http://schemas.openxmlformats.org/officeDocument/2006/relationships/hyperlink" Target="mailto:keenan,leighvi@sap.com" TargetMode="External"/><Relationship Id="rId10" Type="http://schemas.openxmlformats.org/officeDocument/2006/relationships/hyperlink" Target="mailto:MEGEVAND,Emmanuel%3cemmanuel.megevand@sap.com" TargetMode="External"/><Relationship Id="rId4" Type="http://schemas.openxmlformats.org/officeDocument/2006/relationships/hyperlink" Target="mailto:keenan,leighvi@sap.com" TargetMode="External"/><Relationship Id="rId9" Type="http://schemas.openxmlformats.org/officeDocument/2006/relationships/hyperlink" Target="mailto:Ruecker,Felix%3cfelix.ruecker@sap.com"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sapjira.wdf.sap.corp/browse/CTPSAPPRODUCT-4565" TargetMode="External"/><Relationship Id="rId21" Type="http://schemas.openxmlformats.org/officeDocument/2006/relationships/hyperlink" Target="https://jira.tools.sap/browse/CTPSAPPRODUCT-4656" TargetMode="External"/><Relationship Id="rId42" Type="http://schemas.openxmlformats.org/officeDocument/2006/relationships/hyperlink" Target="https://jira.tools.sap/browse/WEBSERVSAPPRODUCT-3620" TargetMode="External"/><Relationship Id="rId47" Type="http://schemas.openxmlformats.org/officeDocument/2006/relationships/hyperlink" Target="https://jira.tools.sap/browse/CTPSAPPRODUCT-4671" TargetMode="External"/><Relationship Id="rId63" Type="http://schemas.openxmlformats.org/officeDocument/2006/relationships/hyperlink" Target="https://jira.tools.sap/browse/CTPSAPPRODUCT-4679" TargetMode="External"/><Relationship Id="rId68" Type="http://schemas.openxmlformats.org/officeDocument/2006/relationships/hyperlink" Target="https://jira.tools.sap/browse/CTPSAPPRODUCT-4681" TargetMode="External"/><Relationship Id="rId84" Type="http://schemas.openxmlformats.org/officeDocument/2006/relationships/hyperlink" Target="https://jira.tools.sap/browse/CTPSAPPRODUCT-4689" TargetMode="External"/><Relationship Id="rId89" Type="http://schemas.openxmlformats.org/officeDocument/2006/relationships/hyperlink" Target="https://jira.tools.sap/browse/CTPSAPPRODUCT-4693" TargetMode="External"/><Relationship Id="rId112" Type="http://schemas.openxmlformats.org/officeDocument/2006/relationships/hyperlink" Target="https://jira.tools.sap/browse/WEBSERVSAPPRODUCT-3654" TargetMode="External"/><Relationship Id="rId16" Type="http://schemas.openxmlformats.org/officeDocument/2006/relationships/hyperlink" Target="https://jira.tools.sap/browse/WEBSERVSAPPRODUCT-3590" TargetMode="External"/><Relationship Id="rId107" Type="http://schemas.openxmlformats.org/officeDocument/2006/relationships/hyperlink" Target="https://jira.tools.sap/browse/CTPSAPPRODUCT-4702" TargetMode="External"/><Relationship Id="rId11" Type="http://schemas.openxmlformats.org/officeDocument/2006/relationships/hyperlink" Target="https://jira.tools.sap/browse/CTPSAPPRODUCT-4653" TargetMode="External"/><Relationship Id="rId32" Type="http://schemas.openxmlformats.org/officeDocument/2006/relationships/hyperlink" Target="https://jira.tools.sap/browse/WEBSERVSAPPRODUCT-3615" TargetMode="External"/><Relationship Id="rId37" Type="http://schemas.openxmlformats.org/officeDocument/2006/relationships/hyperlink" Target="https://jira.tools.sap/browse/CTPSAPPRODUCT-4666" TargetMode="External"/><Relationship Id="rId53" Type="http://schemas.openxmlformats.org/officeDocument/2006/relationships/hyperlink" Target="https://jira.tools.sap/browse/CTPSAPPRODUCT-4674" TargetMode="External"/><Relationship Id="rId58" Type="http://schemas.openxmlformats.org/officeDocument/2006/relationships/hyperlink" Target="https://jira.tools.sap/browse/WEBSERVSAPPRODUCT-3628" TargetMode="External"/><Relationship Id="rId74" Type="http://schemas.openxmlformats.org/officeDocument/2006/relationships/hyperlink" Target="https://jira.tools.sap/browse/CTPSAPPRODUCT-4684" TargetMode="External"/><Relationship Id="rId79" Type="http://schemas.openxmlformats.org/officeDocument/2006/relationships/hyperlink" Target="https://jira.tools.sap/browse/WEBSERVSAPPRODUCT-3638" TargetMode="External"/><Relationship Id="rId102" Type="http://schemas.openxmlformats.org/officeDocument/2006/relationships/hyperlink" Target="https://jira.tools.sap/browse/WEBSERVSAPPRODUCT-3651" TargetMode="External"/><Relationship Id="rId123" Type="http://schemas.openxmlformats.org/officeDocument/2006/relationships/hyperlink" Target="https://jira.tools.sap/browse/CTPSAPPRODUCT-4623" TargetMode="External"/><Relationship Id="rId128" Type="http://schemas.openxmlformats.org/officeDocument/2006/relationships/hyperlink" Target="https://jira.tools.sap/browse/CTPSAPPRODUCT-4659" TargetMode="External"/><Relationship Id="rId5" Type="http://schemas.openxmlformats.org/officeDocument/2006/relationships/hyperlink" Target="https://jira.tools.sap/browse/CTPSAPPRODUCT-4650" TargetMode="External"/><Relationship Id="rId90" Type="http://schemas.openxmlformats.org/officeDocument/2006/relationships/hyperlink" Target="https://jira.tools.sap/browse/WEBSERVSAPPRODUCT-3645" TargetMode="External"/><Relationship Id="rId95" Type="http://schemas.openxmlformats.org/officeDocument/2006/relationships/hyperlink" Target="https://jira.tools.sap/browse/CTPSAPPRODUCT-4696" TargetMode="External"/><Relationship Id="rId22" Type="http://schemas.openxmlformats.org/officeDocument/2006/relationships/hyperlink" Target="https://jira.tools.sap/browse/WEBSERVSAPPRODUCT-3608" TargetMode="External"/><Relationship Id="rId27" Type="http://schemas.openxmlformats.org/officeDocument/2006/relationships/hyperlink" Target="https://jira.tools.sap/browse/CTPSAPPRODUCT-4661" TargetMode="External"/><Relationship Id="rId43" Type="http://schemas.openxmlformats.org/officeDocument/2006/relationships/hyperlink" Target="https://jira.tools.sap/browse/CTPSAPPRODUCT-4669" TargetMode="External"/><Relationship Id="rId48" Type="http://schemas.openxmlformats.org/officeDocument/2006/relationships/hyperlink" Target="https://jira.tools.sap/browse/WEBSERVSAPPRODUCT-3623" TargetMode="External"/><Relationship Id="rId64" Type="http://schemas.openxmlformats.org/officeDocument/2006/relationships/hyperlink" Target="https://jira.tools.sap/browse/WEBSERVSAPPRODUCT-3631" TargetMode="External"/><Relationship Id="rId69" Type="http://schemas.openxmlformats.org/officeDocument/2006/relationships/hyperlink" Target="https://jira.tools.sap/browse/WEBSERVSAPPRODUCT-3633" TargetMode="External"/><Relationship Id="rId113" Type="http://schemas.openxmlformats.org/officeDocument/2006/relationships/hyperlink" Target="https://jira.tools.sap/browse/FOSSSCANS-838" TargetMode="External"/><Relationship Id="rId118" Type="http://schemas.openxmlformats.org/officeDocument/2006/relationships/hyperlink" Target="https://jira.tools.sap/browse/WEBSERVSAPPRODUCT-3565" TargetMode="External"/><Relationship Id="rId80" Type="http://schemas.openxmlformats.org/officeDocument/2006/relationships/hyperlink" Target="https://jira.tools.sap/browse/CTPSAPPRODUCT-4687" TargetMode="External"/><Relationship Id="rId85" Type="http://schemas.openxmlformats.org/officeDocument/2006/relationships/hyperlink" Target="https://jira.tools.sap/browse/CTPSAPPRODUCT-4690" TargetMode="External"/><Relationship Id="rId12" Type="http://schemas.openxmlformats.org/officeDocument/2006/relationships/hyperlink" Target="https://jira.tools.sap/browse/WEBSERVSAPPRODUCT-3605" TargetMode="External"/><Relationship Id="rId17" Type="http://schemas.openxmlformats.org/officeDocument/2006/relationships/hyperlink" Target="https://jira.tools.sap/browse/CTPSAPPRODUCT-4647" TargetMode="External"/><Relationship Id="rId33" Type="http://schemas.openxmlformats.org/officeDocument/2006/relationships/hyperlink" Target="https://jira.tools.sap/browse/CTPSAPPRODUCT-4664" TargetMode="External"/><Relationship Id="rId38" Type="http://schemas.openxmlformats.org/officeDocument/2006/relationships/hyperlink" Target="https://jira.tools.sap/browse/WEBSERVSAPPRODUCT-3618" TargetMode="External"/><Relationship Id="rId59" Type="http://schemas.openxmlformats.org/officeDocument/2006/relationships/hyperlink" Target="https://jira.tools.sap/browse/CTPSAPPRODUCT-4677" TargetMode="External"/><Relationship Id="rId103" Type="http://schemas.openxmlformats.org/officeDocument/2006/relationships/hyperlink" Target="https://jira.tools.sap/browse/CTPSAPPRODUCT-4700" TargetMode="External"/><Relationship Id="rId108" Type="http://schemas.openxmlformats.org/officeDocument/2006/relationships/hyperlink" Target="https://jira.tools.sap/browse/WEBSERVSAPPRODUCT-3654" TargetMode="External"/><Relationship Id="rId124" Type="http://schemas.openxmlformats.org/officeDocument/2006/relationships/hyperlink" Target="https://jira.tools.sap/browse/CTPSAPPRODUCT-4632" TargetMode="External"/><Relationship Id="rId129" Type="http://schemas.openxmlformats.org/officeDocument/2006/relationships/hyperlink" Target="https://jira.tools.sap/browse/WEBSERVSAPPRODUCT-3611" TargetMode="External"/><Relationship Id="rId54" Type="http://schemas.openxmlformats.org/officeDocument/2006/relationships/hyperlink" Target="https://jira.tools.sap/browse/WEBSERVSAPPRODUCT-3626" TargetMode="External"/><Relationship Id="rId70" Type="http://schemas.openxmlformats.org/officeDocument/2006/relationships/hyperlink" Target="https://jira.tools.sap/browse/CTPSAPPRODUCT-4682" TargetMode="External"/><Relationship Id="rId75" Type="http://schemas.openxmlformats.org/officeDocument/2006/relationships/hyperlink" Target="https://jira.tools.sap/browse/WEBSERVSAPPRODUCT-3636" TargetMode="External"/><Relationship Id="rId91" Type="http://schemas.openxmlformats.org/officeDocument/2006/relationships/hyperlink" Target="https://jira.tools.sap/browse/CTPSAPPRODUCT-4694" TargetMode="External"/><Relationship Id="rId96" Type="http://schemas.openxmlformats.org/officeDocument/2006/relationships/hyperlink" Target="https://jira.tools.sap/browse/WEBSERVSAPPRODUCT-3648" TargetMode="External"/><Relationship Id="rId1" Type="http://schemas.openxmlformats.org/officeDocument/2006/relationships/hyperlink" Target="https://jira.tools.sap/browse/CTPSAPPRODUCT-4597" TargetMode="External"/><Relationship Id="rId6" Type="http://schemas.openxmlformats.org/officeDocument/2006/relationships/hyperlink" Target="https://jira.tools.sap/browse/WEBSERVSAPPRODUCT-3602" TargetMode="External"/><Relationship Id="rId23" Type="http://schemas.openxmlformats.org/officeDocument/2006/relationships/hyperlink" Target="https://jira.tools.sap/browse/CTPSAPPRODUCT-4657" TargetMode="External"/><Relationship Id="rId28" Type="http://schemas.openxmlformats.org/officeDocument/2006/relationships/hyperlink" Target="https://jira.tools.sap/browse/WEBSERVSAPPRODUCT-3613" TargetMode="External"/><Relationship Id="rId49" Type="http://schemas.openxmlformats.org/officeDocument/2006/relationships/hyperlink" Target="https://jira.tools.sap/browse/CTPSAPPRODUCT-4672" TargetMode="External"/><Relationship Id="rId114" Type="http://schemas.openxmlformats.org/officeDocument/2006/relationships/hyperlink" Target="https://jira.tools.sap/browse/CTPSAPPRODUCT-4708" TargetMode="External"/><Relationship Id="rId119" Type="http://schemas.openxmlformats.org/officeDocument/2006/relationships/hyperlink" Target="https://jira.tools.sap/browse/CTPSAPPRODUCT-4614" TargetMode="External"/><Relationship Id="rId44" Type="http://schemas.openxmlformats.org/officeDocument/2006/relationships/hyperlink" Target="https://jira.tools.sap/browse/WEBSERVSAPPRODUCT-3621" TargetMode="External"/><Relationship Id="rId60" Type="http://schemas.openxmlformats.org/officeDocument/2006/relationships/hyperlink" Target="https://jira.tools.sap/browse/WEBSERVSAPPRODUCT-3629" TargetMode="External"/><Relationship Id="rId65" Type="http://schemas.openxmlformats.org/officeDocument/2006/relationships/hyperlink" Target="mailto:jascha.kanngiesser@sap.com" TargetMode="External"/><Relationship Id="rId81" Type="http://schemas.openxmlformats.org/officeDocument/2006/relationships/hyperlink" Target="https://jira.tools.sap/browse/WEBSERVSAPPRODUCT-3639" TargetMode="External"/><Relationship Id="rId86" Type="http://schemas.openxmlformats.org/officeDocument/2006/relationships/hyperlink" Target="https://jira.tools.sap/browse/WEBSERVSAPPRODUCT-3642" TargetMode="External"/><Relationship Id="rId130" Type="http://schemas.openxmlformats.org/officeDocument/2006/relationships/vmlDrawing" Target="../drawings/vmlDrawing2.vml"/><Relationship Id="rId13" Type="http://schemas.openxmlformats.org/officeDocument/2006/relationships/hyperlink" Target="https://jira.tools.sap/browse/CTPSAPPRODUCT-4654" TargetMode="External"/><Relationship Id="rId18" Type="http://schemas.openxmlformats.org/officeDocument/2006/relationships/hyperlink" Target="https://jira.tools.sap/browse/WEBSERVSAPPRODUCT-3599" TargetMode="External"/><Relationship Id="rId39" Type="http://schemas.openxmlformats.org/officeDocument/2006/relationships/hyperlink" Target="https://jira.tools.sap/browse/WEBSERVSAPPRODUCT-3619" TargetMode="External"/><Relationship Id="rId109" Type="http://schemas.openxmlformats.org/officeDocument/2006/relationships/hyperlink" Target="https://jira.tools.sap/browse/CTPSAPPRODUCT-4703" TargetMode="External"/><Relationship Id="rId34" Type="http://schemas.openxmlformats.org/officeDocument/2006/relationships/hyperlink" Target="https://jira.tools.sap/browse/WEBSERVSAPPRODUCT-3616" TargetMode="External"/><Relationship Id="rId50" Type="http://schemas.openxmlformats.org/officeDocument/2006/relationships/hyperlink" Target="https://jira.tools.sap/browse/WEBSERVSAPPRODUCT-3624" TargetMode="External"/><Relationship Id="rId55" Type="http://schemas.openxmlformats.org/officeDocument/2006/relationships/hyperlink" Target="https://jira.tools.sap/browse/CTPSAPPRODUCT-4675" TargetMode="External"/><Relationship Id="rId76" Type="http://schemas.openxmlformats.org/officeDocument/2006/relationships/hyperlink" Target="https://jira.tools.sap/browse/CTPSAPPRODUCT-4685" TargetMode="External"/><Relationship Id="rId97" Type="http://schemas.openxmlformats.org/officeDocument/2006/relationships/hyperlink" Target="https://jira.tools.sap/browse/CTPSAPPRODUCT-4697" TargetMode="External"/><Relationship Id="rId104" Type="http://schemas.openxmlformats.org/officeDocument/2006/relationships/hyperlink" Target="https://jira.tools.sap/browse/WEBSERVSAPPRODUCT-3652" TargetMode="External"/><Relationship Id="rId120" Type="http://schemas.openxmlformats.org/officeDocument/2006/relationships/hyperlink" Target="https://jira.tools.sap/browse/CTPSAPPRODUCT-4619" TargetMode="External"/><Relationship Id="rId125" Type="http://schemas.openxmlformats.org/officeDocument/2006/relationships/hyperlink" Target="https://jira.tools.sap/browse/WEBSERVSAPPRODUCT-3584" TargetMode="External"/><Relationship Id="rId7" Type="http://schemas.openxmlformats.org/officeDocument/2006/relationships/hyperlink" Target="https://jira.tools.sap/browse/WEBSERVSAPPRODUCT-3603" TargetMode="External"/><Relationship Id="rId71" Type="http://schemas.openxmlformats.org/officeDocument/2006/relationships/hyperlink" Target="https://jira.tools.sap/browse/WEBSERVSAPPRODUCT-3634" TargetMode="External"/><Relationship Id="rId92" Type="http://schemas.openxmlformats.org/officeDocument/2006/relationships/hyperlink" Target="https://jira.tools.sap/browse/WEBSERVSAPPRODUCT-3646" TargetMode="External"/><Relationship Id="rId2" Type="http://schemas.openxmlformats.org/officeDocument/2006/relationships/hyperlink" Target="https://sapjira.wdf.sap.corp/browse/CTPSAPPRODUCT-4546" TargetMode="External"/><Relationship Id="rId29" Type="http://schemas.openxmlformats.org/officeDocument/2006/relationships/hyperlink" Target="https://jira.tools.sap/browse/CTPSAPPRODUCT-4662" TargetMode="External"/><Relationship Id="rId24" Type="http://schemas.openxmlformats.org/officeDocument/2006/relationships/hyperlink" Target="https://jira.tools.sap/browse/WEBSERVSAPPRODUCT-3609" TargetMode="External"/><Relationship Id="rId40" Type="http://schemas.openxmlformats.org/officeDocument/2006/relationships/hyperlink" Target="https://jira.tools.sap/browse/CTPSAPPRODUCT-4667" TargetMode="External"/><Relationship Id="rId45" Type="http://schemas.openxmlformats.org/officeDocument/2006/relationships/hyperlink" Target="https://jira.tools.sap/browse/CTPSAPPRODUCT-4670" TargetMode="External"/><Relationship Id="rId66" Type="http://schemas.openxmlformats.org/officeDocument/2006/relationships/hyperlink" Target="https://jira.tools.sap/browse/CTPSAPPRODUCT-4680" TargetMode="External"/><Relationship Id="rId87" Type="http://schemas.openxmlformats.org/officeDocument/2006/relationships/hyperlink" Target="https://jira.tools.sap/browse/CTPSAPPRODUCT-4691" TargetMode="External"/><Relationship Id="rId110" Type="http://schemas.openxmlformats.org/officeDocument/2006/relationships/hyperlink" Target="https://jira.tools.sap/browse/WEBSERVSAPPRODUCT-3655" TargetMode="External"/><Relationship Id="rId115" Type="http://schemas.openxmlformats.org/officeDocument/2006/relationships/hyperlink" Target="https://jira.tools.sap/browse/WEBSERVSAPPRODUCT-3660" TargetMode="External"/><Relationship Id="rId131" Type="http://schemas.openxmlformats.org/officeDocument/2006/relationships/comments" Target="../comments2.xml"/><Relationship Id="rId61" Type="http://schemas.openxmlformats.org/officeDocument/2006/relationships/hyperlink" Target="https://jira.tools.sap/browse/CTPSAPPRODUCT-4678" TargetMode="External"/><Relationship Id="rId82" Type="http://schemas.openxmlformats.org/officeDocument/2006/relationships/hyperlink" Target="https://jira.tools.sap/browse/CTPSAPPRODUCT-4688" TargetMode="External"/><Relationship Id="rId19" Type="http://schemas.openxmlformats.org/officeDocument/2006/relationships/hyperlink" Target="https://jira.tools.sap/browse/CTPSAPPRODUCT-4655" TargetMode="External"/><Relationship Id="rId14" Type="http://schemas.openxmlformats.org/officeDocument/2006/relationships/hyperlink" Target="https://jira.tools.sap/browse/WEBSERVSAPPRODUCT-3606" TargetMode="External"/><Relationship Id="rId30" Type="http://schemas.openxmlformats.org/officeDocument/2006/relationships/hyperlink" Target="https://jira.tools.sap/browse/WEBSERVSAPPRODUCT-3614" TargetMode="External"/><Relationship Id="rId35" Type="http://schemas.openxmlformats.org/officeDocument/2006/relationships/hyperlink" Target="https://jira.tools.sap/browse/CTPSAPPRODUCT-4665" TargetMode="External"/><Relationship Id="rId56" Type="http://schemas.openxmlformats.org/officeDocument/2006/relationships/hyperlink" Target="https://jira.tools.sap/browse/WEBSERVSAPPRODUCT-3627" TargetMode="External"/><Relationship Id="rId77" Type="http://schemas.openxmlformats.org/officeDocument/2006/relationships/hyperlink" Target="https://jira.tools.sap/browse/WEBSERVSAPPRODUCT-3637" TargetMode="External"/><Relationship Id="rId100" Type="http://schemas.openxmlformats.org/officeDocument/2006/relationships/hyperlink" Target="https://jira.tools.sap/browse/WEBSERVSAPPRODUCT-3650" TargetMode="External"/><Relationship Id="rId105" Type="http://schemas.openxmlformats.org/officeDocument/2006/relationships/hyperlink" Target="https://jira.tools.sap/browse/CTPSAPPRODUCT-4701" TargetMode="External"/><Relationship Id="rId126" Type="http://schemas.openxmlformats.org/officeDocument/2006/relationships/hyperlink" Target="https://jira.tools.sap/browse/CTPSAPPRODUCT-4658" TargetMode="External"/><Relationship Id="rId8" Type="http://schemas.openxmlformats.org/officeDocument/2006/relationships/hyperlink" Target="https://jira.tools.sap/browse/CTPSAPPRODUCT-4651" TargetMode="External"/><Relationship Id="rId51" Type="http://schemas.openxmlformats.org/officeDocument/2006/relationships/hyperlink" Target="https://jira.tools.sap/browse/CTPSAPPRODUCT-4673" TargetMode="External"/><Relationship Id="rId72" Type="http://schemas.openxmlformats.org/officeDocument/2006/relationships/hyperlink" Target="https://jira.tools.sap/browse/CTPSAPPRODUCT-4683" TargetMode="External"/><Relationship Id="rId93" Type="http://schemas.openxmlformats.org/officeDocument/2006/relationships/hyperlink" Target="https://jira.tools.sap/browse/WEBSERVSAPPRODUCT-3647" TargetMode="External"/><Relationship Id="rId98" Type="http://schemas.openxmlformats.org/officeDocument/2006/relationships/hyperlink" Target="https://jira.tools.sap/browse/WEBSERVSAPPRODUCT-3649" TargetMode="External"/><Relationship Id="rId121" Type="http://schemas.openxmlformats.org/officeDocument/2006/relationships/hyperlink" Target="https://jira.tools.sap/browse/WEBSERVSAPPRODUCT-3570" TargetMode="External"/><Relationship Id="rId3" Type="http://schemas.openxmlformats.org/officeDocument/2006/relationships/hyperlink" Target="https://jira.tools.sap/browse/CTPSAPPRODUCT-4649" TargetMode="External"/><Relationship Id="rId25" Type="http://schemas.openxmlformats.org/officeDocument/2006/relationships/hyperlink" Target="https://jira.tools.sap/browse/CTPSAPPRODUCT-4660" TargetMode="External"/><Relationship Id="rId46" Type="http://schemas.openxmlformats.org/officeDocument/2006/relationships/hyperlink" Target="https://jira.tools.sap/browse/WEBSERVSAPPRODUCT-3622" TargetMode="External"/><Relationship Id="rId67" Type="http://schemas.openxmlformats.org/officeDocument/2006/relationships/hyperlink" Target="https://jira.tools.sap/browse/WEBSERVSAPPRODUCT-3632" TargetMode="External"/><Relationship Id="rId116" Type="http://schemas.openxmlformats.org/officeDocument/2006/relationships/hyperlink" Target="https://sapjira.wdf.sap.corp/browse/WEBSERVSAPPRODUCT-3527" TargetMode="External"/><Relationship Id="rId20" Type="http://schemas.openxmlformats.org/officeDocument/2006/relationships/hyperlink" Target="https://jira.tools.sap/browse/WEBSERVSAPPRODUCT-3607" TargetMode="External"/><Relationship Id="rId41" Type="http://schemas.openxmlformats.org/officeDocument/2006/relationships/hyperlink" Target="https://jira.tools.sap/browse/CTPSAPPRODUCT-4668" TargetMode="External"/><Relationship Id="rId62" Type="http://schemas.openxmlformats.org/officeDocument/2006/relationships/hyperlink" Target="https://jira.tools.sap/browse/WEBSERVSAPPRODUCT-3630" TargetMode="External"/><Relationship Id="rId83" Type="http://schemas.openxmlformats.org/officeDocument/2006/relationships/hyperlink" Target="https://jira.tools.sap/browse/WEBSERVSAPPRODUCT-3640" TargetMode="External"/><Relationship Id="rId88" Type="http://schemas.openxmlformats.org/officeDocument/2006/relationships/hyperlink" Target="https://jira.tools.sap/browse/WEBSERVSAPPRODUCT-3643" TargetMode="External"/><Relationship Id="rId111" Type="http://schemas.openxmlformats.org/officeDocument/2006/relationships/hyperlink" Target="https://jira.tools.sap/browse/WEBSERVSAPPRODUCT-3654" TargetMode="External"/><Relationship Id="rId132" Type="http://schemas.microsoft.com/office/2017/10/relationships/threadedComment" Target="../threadedComments/threadedComment1.xml"/><Relationship Id="rId15" Type="http://schemas.openxmlformats.org/officeDocument/2006/relationships/hyperlink" Target="https://jira.tools.sap/browse/CTPSAPPRODUCT-4638" TargetMode="External"/><Relationship Id="rId36" Type="http://schemas.openxmlformats.org/officeDocument/2006/relationships/hyperlink" Target="https://jira.tools.sap/browse/WEBSERVSAPPRODUCT-3617" TargetMode="External"/><Relationship Id="rId57" Type="http://schemas.openxmlformats.org/officeDocument/2006/relationships/hyperlink" Target="https://jira.tools.sap/browse/CTPSAPPRODUCT-4676" TargetMode="External"/><Relationship Id="rId106" Type="http://schemas.openxmlformats.org/officeDocument/2006/relationships/hyperlink" Target="https://jira.tools.sap/browse/WEBSERVSAPPRODUCT-3653" TargetMode="External"/><Relationship Id="rId127" Type="http://schemas.openxmlformats.org/officeDocument/2006/relationships/hyperlink" Target="https://jira.tools.sap/browse/WEBSERVSAPPRODUCT-3610" TargetMode="External"/><Relationship Id="rId10" Type="http://schemas.openxmlformats.org/officeDocument/2006/relationships/hyperlink" Target="https://jira.tools.sap/browse/WEBSERVSAPPRODUCT-3604" TargetMode="External"/><Relationship Id="rId31" Type="http://schemas.openxmlformats.org/officeDocument/2006/relationships/hyperlink" Target="https://jira.tools.sap/browse/CTPSAPPRODUCT-4663" TargetMode="External"/><Relationship Id="rId52" Type="http://schemas.openxmlformats.org/officeDocument/2006/relationships/hyperlink" Target="https://jira.tools.sap/browse/WEBSERVSAPPRODUCT-3625" TargetMode="External"/><Relationship Id="rId73" Type="http://schemas.openxmlformats.org/officeDocument/2006/relationships/hyperlink" Target="https://jira.tools.sap/browse/WEBSERVSAPPRODUCT-3635" TargetMode="External"/><Relationship Id="rId78" Type="http://schemas.openxmlformats.org/officeDocument/2006/relationships/hyperlink" Target="https://jira.tools.sap/browse/CTPSAPPRODUCT-4686" TargetMode="External"/><Relationship Id="rId94" Type="http://schemas.openxmlformats.org/officeDocument/2006/relationships/hyperlink" Target="https://jira.tools.sap/browse/CTPSAPPRODUCT-4695" TargetMode="External"/><Relationship Id="rId99" Type="http://schemas.openxmlformats.org/officeDocument/2006/relationships/hyperlink" Target="https://jira.tools.sap/browse/CTPSAPPRODUCT-4698" TargetMode="External"/><Relationship Id="rId101" Type="http://schemas.openxmlformats.org/officeDocument/2006/relationships/hyperlink" Target="https://jira.tools.sap/browse/CTPSAPPRODUCT-4699" TargetMode="External"/><Relationship Id="rId122" Type="http://schemas.openxmlformats.org/officeDocument/2006/relationships/hyperlink" Target="https://jira.tools.sap/browse/WEBSERVSAPPRODUCT-3574" TargetMode="External"/><Relationship Id="rId4" Type="http://schemas.openxmlformats.org/officeDocument/2006/relationships/hyperlink" Target="https://jira.tools.sap/browse/WEBSERVSAPPRODUCT-3601" TargetMode="External"/><Relationship Id="rId9" Type="http://schemas.openxmlformats.org/officeDocument/2006/relationships/hyperlink" Target="https://jira.tools.sap/browse/CTPSAPPRODUCT-4652" TargetMode="External"/><Relationship Id="rId26" Type="http://schemas.openxmlformats.org/officeDocument/2006/relationships/hyperlink" Target="https://jira.tools.sap/browse/WEBSERVSAPPRODUCT-3612"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sapjira.wdf.sap.corp/browse/CTPSAPPRODUCT-4576" TargetMode="External"/><Relationship Id="rId21" Type="http://schemas.openxmlformats.org/officeDocument/2006/relationships/hyperlink" Target="https://jira.tools.sap/browse/CTPSAPPRODUCT-4608" TargetMode="External"/><Relationship Id="rId42" Type="http://schemas.openxmlformats.org/officeDocument/2006/relationships/hyperlink" Target="https://jira.tools.sap/browse/WEBSERVSAPPRODUCT-3569" TargetMode="External"/><Relationship Id="rId47" Type="http://schemas.openxmlformats.org/officeDocument/2006/relationships/hyperlink" Target="https://jira.tools.sap/browse/CTPSAPPRODUCT-4626" TargetMode="External"/><Relationship Id="rId63" Type="http://schemas.openxmlformats.org/officeDocument/2006/relationships/hyperlink" Target="https://jira.tools.sap/browse/WEBSERVSAPPRODUCT-3593" TargetMode="External"/><Relationship Id="rId68" Type="http://schemas.openxmlformats.org/officeDocument/2006/relationships/hyperlink" Target="https://jira.tools.sap/browse/WEBSERVSAPPRODUCT-3582" TargetMode="External"/><Relationship Id="rId16" Type="http://schemas.openxmlformats.org/officeDocument/2006/relationships/hyperlink" Target="https://jira.tools.sap/browse/WEBSERVSAPPRODUCT-3560" TargetMode="External"/><Relationship Id="rId11" Type="http://schemas.openxmlformats.org/officeDocument/2006/relationships/hyperlink" Target="https://jira.tools.sap/browse/WEBSERVSAPPRODUCT-3560" TargetMode="External"/><Relationship Id="rId24" Type="http://schemas.openxmlformats.org/officeDocument/2006/relationships/hyperlink" Target="https://jira.tools.sap/browse/WEBSERVSAPPRODUCT-3586" TargetMode="External"/><Relationship Id="rId32" Type="http://schemas.openxmlformats.org/officeDocument/2006/relationships/hyperlink" Target="https://jira.tools.sap/browse/WEBSERVSAPPRODUCT-3559" TargetMode="External"/><Relationship Id="rId37" Type="http://schemas.openxmlformats.org/officeDocument/2006/relationships/hyperlink" Target="https://jira.tools.sap/browse/WEBSERVSAPPRODUCT-3563" TargetMode="External"/><Relationship Id="rId40" Type="http://schemas.openxmlformats.org/officeDocument/2006/relationships/hyperlink" Target="https://jira.tools.sap/browse/WEBSERVSAPPRODUCT-3567" TargetMode="External"/><Relationship Id="rId45" Type="http://schemas.openxmlformats.org/officeDocument/2006/relationships/hyperlink" Target="https://jira.tools.sap/browse/CTPSAPPRODUCT-4624" TargetMode="External"/><Relationship Id="rId53" Type="http://schemas.openxmlformats.org/officeDocument/2006/relationships/hyperlink" Target="https://jira.tools.sap/browse/CTPSAPPRODUCT-4617" TargetMode="External"/><Relationship Id="rId58" Type="http://schemas.openxmlformats.org/officeDocument/2006/relationships/hyperlink" Target="https://sapjira.wdf.sap.corp/browse/CTPSAPPRODUCT-4557" TargetMode="External"/><Relationship Id="rId66" Type="http://schemas.openxmlformats.org/officeDocument/2006/relationships/hyperlink" Target="https://jira.tools.sap/browse/WEBSERVSAPPRODUCT-3566" TargetMode="External"/><Relationship Id="rId74" Type="http://schemas.openxmlformats.org/officeDocument/2006/relationships/hyperlink" Target="https://sapjira.wdf.sap.corp/browse/CTPSAPPRODUCT-4546" TargetMode="External"/><Relationship Id="rId79" Type="http://schemas.microsoft.com/office/2017/10/relationships/threadedComment" Target="../threadedComments/threadedComment2.xml"/><Relationship Id="rId5" Type="http://schemas.openxmlformats.org/officeDocument/2006/relationships/hyperlink" Target="https://jira.tools.sap/browse/CTPSAPPRODUCT-4629" TargetMode="External"/><Relationship Id="rId61" Type="http://schemas.openxmlformats.org/officeDocument/2006/relationships/hyperlink" Target="https://sapjira.wdf.sap.corp/browse/CTPSAPPRODUCT-4557" TargetMode="External"/><Relationship Id="rId19" Type="http://schemas.openxmlformats.org/officeDocument/2006/relationships/hyperlink" Target="https://sapjira.wdf.sap.corp/browse/CTPSAPPRODUCT-4564" TargetMode="External"/><Relationship Id="rId14" Type="http://schemas.openxmlformats.org/officeDocument/2006/relationships/hyperlink" Target="https://sapjira.wdf.sap.corp/browse/CTPSAPPRODUCT-4500" TargetMode="External"/><Relationship Id="rId22" Type="http://schemas.openxmlformats.org/officeDocument/2006/relationships/hyperlink" Target="https://jira.tools.sap/browse/WEBSERVSAPPRODUCT-3560" TargetMode="External"/><Relationship Id="rId27" Type="http://schemas.openxmlformats.org/officeDocument/2006/relationships/hyperlink" Target="https://sapjira.wdf.sap.corp/browse/CTPSAPPRODUCT-4577" TargetMode="External"/><Relationship Id="rId30" Type="http://schemas.openxmlformats.org/officeDocument/2006/relationships/hyperlink" Target="https://jira.tools.sap/browse/CTPSAPPRODUCT-4606" TargetMode="External"/><Relationship Id="rId35" Type="http://schemas.openxmlformats.org/officeDocument/2006/relationships/hyperlink" Target="https://jira.tools.sap/browse/CTPSAPPRODUCT-4608" TargetMode="External"/><Relationship Id="rId43" Type="http://schemas.openxmlformats.org/officeDocument/2006/relationships/hyperlink" Target="https://jira.tools.sap/browse/CTPSAPPRODUCT-4622" TargetMode="External"/><Relationship Id="rId48" Type="http://schemas.openxmlformats.org/officeDocument/2006/relationships/hyperlink" Target="https://jira.tools.sap/browse/WEBSERVSAPPRODUCT-3578" TargetMode="External"/><Relationship Id="rId56" Type="http://schemas.openxmlformats.org/officeDocument/2006/relationships/hyperlink" Target="https://jira.tools.sap/browse/WEBSERVSAPPRODUCT-3588" TargetMode="External"/><Relationship Id="rId64" Type="http://schemas.openxmlformats.org/officeDocument/2006/relationships/hyperlink" Target="https://sapjira.wdf.sap.corp/browse/CTPSAPPRODUCT-4560" TargetMode="External"/><Relationship Id="rId69" Type="http://schemas.openxmlformats.org/officeDocument/2006/relationships/hyperlink" Target="https://jira.tools.sap/browse/WEBSERVSAPPRODUCT-3587" TargetMode="External"/><Relationship Id="rId77" Type="http://schemas.openxmlformats.org/officeDocument/2006/relationships/vmlDrawing" Target="../drawings/vmlDrawing3.vml"/><Relationship Id="rId8" Type="http://schemas.openxmlformats.org/officeDocument/2006/relationships/hyperlink" Target="https://jira.tools.sap/browse/WEBSERVSAPPRODUCT-3560" TargetMode="External"/><Relationship Id="rId51" Type="http://schemas.openxmlformats.org/officeDocument/2006/relationships/hyperlink" Target="https://jira.tools.sap/browse/CTPSAPPRODUCT-4633" TargetMode="External"/><Relationship Id="rId72" Type="http://schemas.openxmlformats.org/officeDocument/2006/relationships/hyperlink" Target="https://jira.tools.sap/browse/CTPSAPPRODUCT-4637" TargetMode="External"/><Relationship Id="rId3" Type="http://schemas.openxmlformats.org/officeDocument/2006/relationships/hyperlink" Target="https://sapjira.wdf.sap.corp/browse/WEBSERVSAPPRODUCT-3523" TargetMode="External"/><Relationship Id="rId12" Type="http://schemas.openxmlformats.org/officeDocument/2006/relationships/hyperlink" Target="https://jira.tools.sap/browse/CTPSAPPRODUCT-4625" TargetMode="External"/><Relationship Id="rId17" Type="http://schemas.openxmlformats.org/officeDocument/2006/relationships/hyperlink" Target="https://jira.tools.sap/browse/CTPSAPPRODUCT-4631" TargetMode="External"/><Relationship Id="rId25" Type="http://schemas.openxmlformats.org/officeDocument/2006/relationships/hyperlink" Target="https://sapjira.wdf.sap.corp/browse/CTPSAPPRODUCT-4556" TargetMode="External"/><Relationship Id="rId33" Type="http://schemas.openxmlformats.org/officeDocument/2006/relationships/hyperlink" Target="https://jira.tools.sap/browse/CTPSAPPRODUCT-4608" TargetMode="External"/><Relationship Id="rId38" Type="http://schemas.openxmlformats.org/officeDocument/2006/relationships/hyperlink" Target="https://jira.tools.sap/browse/CTPSAPPRODUCT-4612" TargetMode="External"/><Relationship Id="rId46" Type="http://schemas.openxmlformats.org/officeDocument/2006/relationships/hyperlink" Target="https://jira.tools.sap/browse/WEBSERVSAPPRODUCT-3576" TargetMode="External"/><Relationship Id="rId59" Type="http://schemas.openxmlformats.org/officeDocument/2006/relationships/hyperlink" Target="https://sapjira.wdf.sap.corp/browse/CTPSAPPRODUCT-4578" TargetMode="External"/><Relationship Id="rId67" Type="http://schemas.openxmlformats.org/officeDocument/2006/relationships/hyperlink" Target="https://jira.tools.sap/browse/CTPSAPPRODUCT-4630" TargetMode="External"/><Relationship Id="rId20" Type="http://schemas.openxmlformats.org/officeDocument/2006/relationships/hyperlink" Target="https://sapjira.wdf.sap.corp/browse/CTPSAPPRODUCT-4558" TargetMode="External"/><Relationship Id="rId41" Type="http://schemas.openxmlformats.org/officeDocument/2006/relationships/hyperlink" Target="https://jira.tools.sap/browse/CTPSAPPRODUCT-4618" TargetMode="External"/><Relationship Id="rId54" Type="http://schemas.openxmlformats.org/officeDocument/2006/relationships/hyperlink" Target="https://jira.tools.sap/browse/WEBSERVSAPPRODUCT-3568" TargetMode="External"/><Relationship Id="rId62" Type="http://schemas.openxmlformats.org/officeDocument/2006/relationships/hyperlink" Target="https://jira.tools.sap/browse/CTPSAPPRODUCT-4641" TargetMode="External"/><Relationship Id="rId70" Type="http://schemas.openxmlformats.org/officeDocument/2006/relationships/hyperlink" Target="https://jira.tools.sap/browse/CTPSAPPRODUCT-4635" TargetMode="External"/><Relationship Id="rId75" Type="http://schemas.openxmlformats.org/officeDocument/2006/relationships/hyperlink" Target="https://jira.tools.sap/browse/CTPSAPPRODUCT-4648" TargetMode="External"/><Relationship Id="rId1" Type="http://schemas.openxmlformats.org/officeDocument/2006/relationships/hyperlink" Target="https://jira.tools.sap/browse/WEBSERVSAPPRODUCT-3562" TargetMode="External"/><Relationship Id="rId6" Type="http://schemas.openxmlformats.org/officeDocument/2006/relationships/hyperlink" Target="https://jira.tools.sap/browse/WEBSERVSAPPRODUCT-3581" TargetMode="External"/><Relationship Id="rId15" Type="http://schemas.openxmlformats.org/officeDocument/2006/relationships/hyperlink" Target="https://jira.tools.sap/browse/CTPSAPPRODUCT-4608" TargetMode="External"/><Relationship Id="rId23" Type="http://schemas.openxmlformats.org/officeDocument/2006/relationships/hyperlink" Target="https://jira.tools.sap/browse/CTPSAPPRODUCT-4634" TargetMode="External"/><Relationship Id="rId28" Type="http://schemas.openxmlformats.org/officeDocument/2006/relationships/hyperlink" Target="https://jira.tools.sap/browse/CTPSAPPRODUCT-4587" TargetMode="External"/><Relationship Id="rId36" Type="http://schemas.openxmlformats.org/officeDocument/2006/relationships/hyperlink" Target="https://jira.tools.sap/browse/WEBSERVSAPPRODUCT-3560" TargetMode="External"/><Relationship Id="rId49" Type="http://schemas.openxmlformats.org/officeDocument/2006/relationships/hyperlink" Target="https://jira.tools.sap/browse/CTPSAPPRODUCT-4627" TargetMode="External"/><Relationship Id="rId57" Type="http://schemas.openxmlformats.org/officeDocument/2006/relationships/hyperlink" Target="https://sapjira.wdf.sap.corp/browse/WEBSERVSAPPRODUCT-3507" TargetMode="External"/><Relationship Id="rId10" Type="http://schemas.openxmlformats.org/officeDocument/2006/relationships/hyperlink" Target="https://jira.tools.sap/browse/CTPSAPPRODUCT-4608" TargetMode="External"/><Relationship Id="rId31" Type="http://schemas.openxmlformats.org/officeDocument/2006/relationships/hyperlink" Target="https://jira.tools.sap/browse/CTPSAPPRODUCT-4607" TargetMode="External"/><Relationship Id="rId44" Type="http://schemas.openxmlformats.org/officeDocument/2006/relationships/hyperlink" Target="https://jira.tools.sap/browse/WEBSERVSAPPRODUCT-3573" TargetMode="External"/><Relationship Id="rId52" Type="http://schemas.openxmlformats.org/officeDocument/2006/relationships/hyperlink" Target="https://jira.tools.sap/browse/WEBSERVSAPPRODUCT-3585" TargetMode="External"/><Relationship Id="rId60" Type="http://schemas.openxmlformats.org/officeDocument/2006/relationships/hyperlink" Target="https://sapjira.wdf.sap.corp/browse/WEBSERVSAPPRODUCT-3507" TargetMode="External"/><Relationship Id="rId65" Type="http://schemas.openxmlformats.org/officeDocument/2006/relationships/hyperlink" Target="https://jira.tools.sap/browse/CTPSAPPRODUCT-4615" TargetMode="External"/><Relationship Id="rId73" Type="http://schemas.openxmlformats.org/officeDocument/2006/relationships/hyperlink" Target="https://jira.tools.sap/browse/WEBSERVSAPPRODUCT-3589" TargetMode="External"/><Relationship Id="rId78" Type="http://schemas.openxmlformats.org/officeDocument/2006/relationships/comments" Target="../comments3.xml"/><Relationship Id="rId4" Type="http://schemas.openxmlformats.org/officeDocument/2006/relationships/hyperlink" Target="https://sapjira.wdf.sap.corp/browse/CTPSAPPRODUCT-4559" TargetMode="External"/><Relationship Id="rId9" Type="http://schemas.openxmlformats.org/officeDocument/2006/relationships/hyperlink" Target="https://jira.tools.sap/browse/CTPSAPPRODUCT-4583" TargetMode="External"/><Relationship Id="rId13" Type="http://schemas.openxmlformats.org/officeDocument/2006/relationships/hyperlink" Target="https://jira.tools.sap/browse/WEBSERVSAPPRODUCT-3577" TargetMode="External"/><Relationship Id="rId18" Type="http://schemas.openxmlformats.org/officeDocument/2006/relationships/hyperlink" Target="https://jira.tools.sap/browse/WEBSERVSAPPRODUCT-3583" TargetMode="External"/><Relationship Id="rId39" Type="http://schemas.openxmlformats.org/officeDocument/2006/relationships/hyperlink" Target="https://jira.tools.sap/browse/CTPSAPPRODUCT-4616" TargetMode="External"/><Relationship Id="rId34" Type="http://schemas.openxmlformats.org/officeDocument/2006/relationships/hyperlink" Target="https://jira.tools.sap/browse/WEBSERVSAPPRODUCT-3560" TargetMode="External"/><Relationship Id="rId50" Type="http://schemas.openxmlformats.org/officeDocument/2006/relationships/hyperlink" Target="https://jira.tools.sap/browse/WEBSERVSAPPRODUCT-3579" TargetMode="External"/><Relationship Id="rId55" Type="http://schemas.openxmlformats.org/officeDocument/2006/relationships/hyperlink" Target="https://jira.tools.sap/browse/CTPSAPPRODUCT-4636" TargetMode="External"/><Relationship Id="rId76" Type="http://schemas.openxmlformats.org/officeDocument/2006/relationships/hyperlink" Target="https://jira.tools.sap/browse/WEBSERVSAPPRODUCT-3600" TargetMode="External"/><Relationship Id="rId7" Type="http://schemas.openxmlformats.org/officeDocument/2006/relationships/hyperlink" Target="https://jira.tools.sap/browse/CTPSAPPRODUCT-4608" TargetMode="External"/><Relationship Id="rId71" Type="http://schemas.openxmlformats.org/officeDocument/2006/relationships/hyperlink" Target="https://sirius.tools.sap.corp/sirius/" TargetMode="External"/><Relationship Id="rId2" Type="http://schemas.openxmlformats.org/officeDocument/2006/relationships/hyperlink" Target="https://jira.tools.sap/browse/CTPSAPPRODUCT-4611" TargetMode="External"/><Relationship Id="rId29" Type="http://schemas.openxmlformats.org/officeDocument/2006/relationships/hyperlink" Target="https://jira.tools.sap/browse/WEBSERVSAPPRODUCT-3558" TargetMode="External"/></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14.xml.rels><?xml version="1.0" encoding="UTF-8" standalone="yes"?>
<Relationships xmlns="http://schemas.openxmlformats.org/package/2006/relationships"><Relationship Id="rId26" Type="http://schemas.openxmlformats.org/officeDocument/2006/relationships/hyperlink" Target="https://sapjira.wdf.sap.corp/browse/CTPSAPPRODUCT-761" TargetMode="External"/><Relationship Id="rId21" Type="http://schemas.openxmlformats.org/officeDocument/2006/relationships/hyperlink" Target="https://sapjira.wdf.sap.corp/browse/CTPSAPPRODUCT-2140" TargetMode="External"/><Relationship Id="rId42" Type="http://schemas.openxmlformats.org/officeDocument/2006/relationships/hyperlink" Target="https://sapjira.wdf.sap.corp/browse/CTPSAPPRODUCT-475" TargetMode="External"/><Relationship Id="rId47" Type="http://schemas.openxmlformats.org/officeDocument/2006/relationships/hyperlink" Target="https://sapjira.wdf.sap.corp/browse/WEBSERVSAPPRODUCT-74" TargetMode="External"/><Relationship Id="rId63" Type="http://schemas.openxmlformats.org/officeDocument/2006/relationships/hyperlink" Target="https://sapjira.wdf.sap.corp/browse/CTPSAPPRODUCT-414" TargetMode="External"/><Relationship Id="rId68" Type="http://schemas.openxmlformats.org/officeDocument/2006/relationships/hyperlink" Target="https://sapjira.wdf.sap.corp/browse/CTPSAPPRODUCT-436" TargetMode="External"/><Relationship Id="rId16" Type="http://schemas.openxmlformats.org/officeDocument/2006/relationships/hyperlink" Target="https://sapjira.wdf.sap.corp/browse/CTPSAPPRODUCT-1080" TargetMode="External"/><Relationship Id="rId11" Type="http://schemas.openxmlformats.org/officeDocument/2006/relationships/hyperlink" Target="https://sapjira.wdf.sap.corp/browse/WEBSERVSAPPRODUCT-3447" TargetMode="External"/><Relationship Id="rId24" Type="http://schemas.openxmlformats.org/officeDocument/2006/relationships/hyperlink" Target="https://sapjira.wdf.sap.corp/browse/CTPSAPPRODUCT-1152" TargetMode="External"/><Relationship Id="rId32" Type="http://schemas.openxmlformats.org/officeDocument/2006/relationships/hyperlink" Target="https://sapjira.wdf.sap.corp/browse/CTPSAPPRODUCT-501" TargetMode="External"/><Relationship Id="rId37" Type="http://schemas.openxmlformats.org/officeDocument/2006/relationships/hyperlink" Target="https://sapjira.wdf.sap.corp/browse/CTPSAPPRODUCT-491" TargetMode="External"/><Relationship Id="rId40" Type="http://schemas.openxmlformats.org/officeDocument/2006/relationships/hyperlink" Target="https://sapjira.wdf.sap.corp/browse/CTPSAPPRODUCT-480" TargetMode="External"/><Relationship Id="rId45" Type="http://schemas.openxmlformats.org/officeDocument/2006/relationships/hyperlink" Target="https://sapjira.wdf.sap.corp/browse/CTPSAPPRODUCT-72" TargetMode="External"/><Relationship Id="rId53" Type="http://schemas.openxmlformats.org/officeDocument/2006/relationships/hyperlink" Target="https://sapjira.wdf.sap.corp/browse/CTPSAPPRODUCT-278" TargetMode="External"/><Relationship Id="rId58" Type="http://schemas.openxmlformats.org/officeDocument/2006/relationships/hyperlink" Target="https://sapjira.wdf.sap.corp/browse/CTPSAPPRODUCT-385" TargetMode="External"/><Relationship Id="rId66" Type="http://schemas.openxmlformats.org/officeDocument/2006/relationships/hyperlink" Target="https://sapjira.wdf.sap.corp/browse/CTPSAPPRODUCT-429" TargetMode="External"/><Relationship Id="rId74" Type="http://schemas.openxmlformats.org/officeDocument/2006/relationships/hyperlink" Target="https://sapjira.wdf.sap.corp/browse/WEBSERVSAPPRODUCT-107" TargetMode="External"/><Relationship Id="rId79" Type="http://schemas.openxmlformats.org/officeDocument/2006/relationships/customProperty" Target="../customProperty8.bin"/><Relationship Id="rId5" Type="http://schemas.openxmlformats.org/officeDocument/2006/relationships/hyperlink" Target="https://sapjira.wdf.sap.corp/browse/CTPSAPPRODUCT-4536" TargetMode="External"/><Relationship Id="rId61" Type="http://schemas.openxmlformats.org/officeDocument/2006/relationships/hyperlink" Target="https://sapjira.wdf.sap.corp/browse/CTPSAPPRODUCT-413" TargetMode="External"/><Relationship Id="rId19" Type="http://schemas.openxmlformats.org/officeDocument/2006/relationships/hyperlink" Target="https://sapjira.wdf.sap.corp/browse/CTPSAPPRODUCT-2141" TargetMode="External"/><Relationship Id="rId14" Type="http://schemas.openxmlformats.org/officeDocument/2006/relationships/hyperlink" Target="https://sapjira.wdf.sap.corp/browse/CTPSAPPRODUCT-4399" TargetMode="External"/><Relationship Id="rId22" Type="http://schemas.openxmlformats.org/officeDocument/2006/relationships/hyperlink" Target="https://sapjira.wdf.sap.corp/browse/CTPSAPPRODUCT-2139" TargetMode="External"/><Relationship Id="rId27" Type="http://schemas.openxmlformats.org/officeDocument/2006/relationships/hyperlink" Target="https://sapjira.wdf.sap.corp/browse/CTPSAPPRODUCT-629" TargetMode="External"/><Relationship Id="rId30" Type="http://schemas.openxmlformats.org/officeDocument/2006/relationships/hyperlink" Target="https://sapjira.wdf.sap.corp/browse/WEBSERVSAPPRODUCT-125" TargetMode="External"/><Relationship Id="rId35" Type="http://schemas.openxmlformats.org/officeDocument/2006/relationships/hyperlink" Target="https://sapjira.wdf.sap.corp/browse/CTPSAPPRODUCT-499" TargetMode="External"/><Relationship Id="rId43" Type="http://schemas.openxmlformats.org/officeDocument/2006/relationships/hyperlink" Target="https://sapjira.wdf.sap.corp/browse/CTPSAPPRODUCT-474" TargetMode="External"/><Relationship Id="rId48" Type="http://schemas.openxmlformats.org/officeDocument/2006/relationships/hyperlink" Target="https://sapjira.wdf.sap.corp/browse/CTPSAPPRODUCT-221" TargetMode="External"/><Relationship Id="rId56" Type="http://schemas.openxmlformats.org/officeDocument/2006/relationships/hyperlink" Target="https://sapjira.wdf.sap.corp/browse/CTPSAPPRODUCT-381" TargetMode="External"/><Relationship Id="rId64" Type="http://schemas.openxmlformats.org/officeDocument/2006/relationships/hyperlink" Target="https://sapjira.wdf.sap.corp/browse/WEBSERVSAPPRODUCT-105" TargetMode="External"/><Relationship Id="rId69" Type="http://schemas.openxmlformats.org/officeDocument/2006/relationships/hyperlink" Target="https://sapjira.wdf.sap.corp/browse/CTPSAPPRODUCT-444" TargetMode="External"/><Relationship Id="rId77" Type="http://schemas.openxmlformats.org/officeDocument/2006/relationships/hyperlink" Target="https://sapjira.wdf.sap.corp/browse/CTPSAPPRODUCT-460" TargetMode="External"/><Relationship Id="rId8" Type="http://schemas.openxmlformats.org/officeDocument/2006/relationships/hyperlink" Target="https://sapjira.wdf.sap.corp/browse/CTPSAPPRODUCT-4519" TargetMode="External"/><Relationship Id="rId51" Type="http://schemas.openxmlformats.org/officeDocument/2006/relationships/hyperlink" Target="https://sapjira.wdf.sap.corp/browse/CTPSAPPRODUCT-273" TargetMode="External"/><Relationship Id="rId72" Type="http://schemas.openxmlformats.org/officeDocument/2006/relationships/hyperlink" Target="https://sapjira.wdf.sap.corp/browse/CTPSAPPRODUCT-446" TargetMode="External"/><Relationship Id="rId3" Type="http://schemas.openxmlformats.org/officeDocument/2006/relationships/hyperlink" Target="https://sapjira.wdf.sap.corp/browse/CTPSAPPRODUCT-4545" TargetMode="External"/><Relationship Id="rId12" Type="http://schemas.openxmlformats.org/officeDocument/2006/relationships/hyperlink" Target="https://sapjira.wdf.sap.corp/browse/CTPSAPPRODUCT-4465" TargetMode="External"/><Relationship Id="rId17" Type="http://schemas.openxmlformats.org/officeDocument/2006/relationships/hyperlink" Target="https://sapjira.wdf.sap.corp/browse/WEBSERVSAPPRODUCT-626" TargetMode="External"/><Relationship Id="rId25" Type="http://schemas.openxmlformats.org/officeDocument/2006/relationships/hyperlink" Target="https://sapjira.wdf.sap.corp/browse/CTPSAPPRODUCT-1024" TargetMode="External"/><Relationship Id="rId33" Type="http://schemas.openxmlformats.org/officeDocument/2006/relationships/hyperlink" Target="https://sapjira.wdf.sap.corp/browse/WEBSERVSAPPRODUCT-117" TargetMode="External"/><Relationship Id="rId38" Type="http://schemas.openxmlformats.org/officeDocument/2006/relationships/hyperlink" Target="https://sapjira.wdf.sap.corp/browse/WEBSERVSAPPRODUCT-116" TargetMode="External"/><Relationship Id="rId46" Type="http://schemas.openxmlformats.org/officeDocument/2006/relationships/hyperlink" Target="https://sapjira.wdf.sap.corp/browse/CTPSAPPRODUCT-218" TargetMode="External"/><Relationship Id="rId59" Type="http://schemas.openxmlformats.org/officeDocument/2006/relationships/hyperlink" Target="https://sapjira.wdf.sap.corp/browse/CTPSAPPRODUCT-402" TargetMode="External"/><Relationship Id="rId67" Type="http://schemas.openxmlformats.org/officeDocument/2006/relationships/hyperlink" Target="https://sapjira.wdf.sap.corp/browse/CTPSAPPRODUCT-434" TargetMode="External"/><Relationship Id="rId20" Type="http://schemas.openxmlformats.org/officeDocument/2006/relationships/hyperlink" Target="https://sapjira.wdf.sap.corp/browse/WEBSERVSAPPRODUCT-1151" TargetMode="External"/><Relationship Id="rId41" Type="http://schemas.openxmlformats.org/officeDocument/2006/relationships/hyperlink" Target="https://sapjira.wdf.sap.corp/browse/CTPSAPPRODUCT-479" TargetMode="External"/><Relationship Id="rId54" Type="http://schemas.openxmlformats.org/officeDocument/2006/relationships/hyperlink" Target="https://sapjira.wdf.sap.corp/browse/WEBSERVSAPPRODUCT-90" TargetMode="External"/><Relationship Id="rId62" Type="http://schemas.openxmlformats.org/officeDocument/2006/relationships/hyperlink" Target="https://sapjira.wdf.sap.corp/browse/WEBSERVSAPPRODUCT-101" TargetMode="External"/><Relationship Id="rId70" Type="http://schemas.openxmlformats.org/officeDocument/2006/relationships/hyperlink" Target="https://sapjira.wdf.sap.corp/browse/CTPSAPPRODUCT-447" TargetMode="External"/><Relationship Id="rId75" Type="http://schemas.openxmlformats.org/officeDocument/2006/relationships/hyperlink" Target="https://sapjira.wdf.sap.corp/browse/CTPSAPPRODUCT-442" TargetMode="External"/><Relationship Id="rId1" Type="http://schemas.openxmlformats.org/officeDocument/2006/relationships/hyperlink" Target="https://sapjira.wdf.sap.corp/browse/CTPSAPPRODUCT-4561" TargetMode="External"/><Relationship Id="rId6" Type="http://schemas.openxmlformats.org/officeDocument/2006/relationships/hyperlink" Target="https://sapjira.wdf.sap.corp/browse/WEBSERVSAPPRODUCT-3491" TargetMode="External"/><Relationship Id="rId15" Type="http://schemas.openxmlformats.org/officeDocument/2006/relationships/hyperlink" Target="https://sapjira.wdf.sap.corp/browse/CTPSAPPRODUCT-4422" TargetMode="External"/><Relationship Id="rId23" Type="http://schemas.openxmlformats.org/officeDocument/2006/relationships/hyperlink" Target="https://sapjira.wdf.sap.corp/browse/CTPSAPPRODUCT-388" TargetMode="External"/><Relationship Id="rId28" Type="http://schemas.openxmlformats.org/officeDocument/2006/relationships/hyperlink" Target="https://sapjira.wdf.sap.corp/browse/WEBSERVSAPPRODUCT-126" TargetMode="External"/><Relationship Id="rId36" Type="http://schemas.openxmlformats.org/officeDocument/2006/relationships/hyperlink" Target="https://sapjira.wdf.sap.corp/browse/CTPSAPPRODUCT-492" TargetMode="External"/><Relationship Id="rId49" Type="http://schemas.openxmlformats.org/officeDocument/2006/relationships/hyperlink" Target="https://sapjira.wdf.sap.corp/browse/CTPSAPPRODUCT-236" TargetMode="External"/><Relationship Id="rId57" Type="http://schemas.openxmlformats.org/officeDocument/2006/relationships/hyperlink" Target="https://sapjira.wdf.sap.corp/browse/WEBSERVSAPPRODUCT-94" TargetMode="External"/><Relationship Id="rId10" Type="http://schemas.openxmlformats.org/officeDocument/2006/relationships/hyperlink" Target="https://sapjira.wdf.sap.corp/browse/CTPSAPPRODUCT-4473" TargetMode="External"/><Relationship Id="rId31" Type="http://schemas.openxmlformats.org/officeDocument/2006/relationships/hyperlink" Target="https://sapjira.wdf.sap.corp/browse/CTPSAPPRODUCT-510" TargetMode="External"/><Relationship Id="rId44" Type="http://schemas.openxmlformats.org/officeDocument/2006/relationships/hyperlink" Target="https://sapjira.wdf.sap.corp/browse/CTPSAPPRODUCT-471" TargetMode="External"/><Relationship Id="rId52" Type="http://schemas.openxmlformats.org/officeDocument/2006/relationships/hyperlink" Target="https://sapjira.wdf.sap.corp/browse/WEBSERVSAPPRODUCT-86" TargetMode="External"/><Relationship Id="rId60" Type="http://schemas.openxmlformats.org/officeDocument/2006/relationships/hyperlink" Target="https://sapjira.wdf.sap.corp/browse/CTPSAPPRODUCT-403" TargetMode="External"/><Relationship Id="rId65" Type="http://schemas.openxmlformats.org/officeDocument/2006/relationships/hyperlink" Target="https://sapjira.wdf.sap.corp/browse/CTPSAPPRODUCT-428" TargetMode="External"/><Relationship Id="rId73" Type="http://schemas.openxmlformats.org/officeDocument/2006/relationships/hyperlink" Target="https://sapjira.wdf.sap.corp/browse/WEBSERVSAPPRODUCT-109" TargetMode="External"/><Relationship Id="rId78" Type="http://schemas.openxmlformats.org/officeDocument/2006/relationships/printerSettings" Target="../printerSettings/printerSettings6.bin"/><Relationship Id="rId4" Type="http://schemas.openxmlformats.org/officeDocument/2006/relationships/hyperlink" Target="https://sapjira.wdf.sap.corp/browse/CTPSAPPRODUCT-1109" TargetMode="External"/><Relationship Id="rId9" Type="http://schemas.openxmlformats.org/officeDocument/2006/relationships/hyperlink" Target="https://sapjira.wdf.sap.corp/browse/CTPSAPPRODUCT-3011" TargetMode="External"/><Relationship Id="rId13" Type="http://schemas.openxmlformats.org/officeDocument/2006/relationships/hyperlink" Target="https://sapjira.wdf.sap.corp/browse/WEBSERVSAPPRODUCT-3333" TargetMode="External"/><Relationship Id="rId18" Type="http://schemas.openxmlformats.org/officeDocument/2006/relationships/hyperlink" Target="https://sapjira.wdf.sap.corp/browse/CTPSAPPRODUCT-1598" TargetMode="External"/><Relationship Id="rId39" Type="http://schemas.openxmlformats.org/officeDocument/2006/relationships/hyperlink" Target="https://sapjira.wdf.sap.corp/browse/CTPSAPPRODUCT-482" TargetMode="External"/><Relationship Id="rId34" Type="http://schemas.openxmlformats.org/officeDocument/2006/relationships/hyperlink" Target="https://sapjira.wdf.sap.corp/browse/CTPSAPPRODUCT-500" TargetMode="External"/><Relationship Id="rId50" Type="http://schemas.openxmlformats.org/officeDocument/2006/relationships/hyperlink" Target="https://sapjira.wdf.sap.corp/browse/CTPSAPPRODUCT-239" TargetMode="External"/><Relationship Id="rId55" Type="http://schemas.openxmlformats.org/officeDocument/2006/relationships/hyperlink" Target="https://sapjira.wdf.sap.corp/browse/CTPSAPPRODUCT-283" TargetMode="External"/><Relationship Id="rId76" Type="http://schemas.openxmlformats.org/officeDocument/2006/relationships/hyperlink" Target="https://sapjira.wdf.sap.corp/browse/CTPSAPPRODUCT-459" TargetMode="External"/><Relationship Id="rId7" Type="http://schemas.openxmlformats.org/officeDocument/2006/relationships/hyperlink" Target="https://sapjira.wdf.sap.corp/browse/CTPSAPPRODUCT-4526" TargetMode="External"/><Relationship Id="rId71" Type="http://schemas.openxmlformats.org/officeDocument/2006/relationships/hyperlink" Target="https://sapjira.wdf.sap.corp/browse/WEBSERVSAPPRODUCT-110" TargetMode="External"/><Relationship Id="rId2" Type="http://schemas.openxmlformats.org/officeDocument/2006/relationships/hyperlink" Target="https://sapjira.wdf.sap.corp/browse/WEBSERVSAPPRODUCT-3503" TargetMode="External"/><Relationship Id="rId29" Type="http://schemas.openxmlformats.org/officeDocument/2006/relationships/hyperlink" Target="https://sapjira.wdf.sap.corp/browse/CTPSAPPRODUCT-511"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sapjira.wdf.sap.corp/browse/CTPSAPPRODUCT-227" TargetMode="External"/><Relationship Id="rId21" Type="http://schemas.openxmlformats.org/officeDocument/2006/relationships/hyperlink" Target="https://sapjira.wdf.sap.corp/browse/CTPSAPPRODUCT-383" TargetMode="External"/><Relationship Id="rId42" Type="http://schemas.openxmlformats.org/officeDocument/2006/relationships/hyperlink" Target="https://sapjira.wdf.sap.corp/browse/CTPSAPPRODUCT-215" TargetMode="External"/><Relationship Id="rId63" Type="http://schemas.openxmlformats.org/officeDocument/2006/relationships/hyperlink" Target="https://sapjira.wdf.sap.corp/browse/CTPSAPPRODUCT-523" TargetMode="External"/><Relationship Id="rId84" Type="http://schemas.openxmlformats.org/officeDocument/2006/relationships/hyperlink" Target="https://sapjira.wdf.sap.corp/browse/CTPSAPPRODUCT-257" TargetMode="External"/><Relationship Id="rId138" Type="http://schemas.openxmlformats.org/officeDocument/2006/relationships/hyperlink" Target="https://sapjira.wdf.sap.corp/browse/CTPSAPPRODUCT-529" TargetMode="External"/><Relationship Id="rId107" Type="http://schemas.openxmlformats.org/officeDocument/2006/relationships/hyperlink" Target="https://sapjira.wdf.sap.corp/browse/CTPSAPPRODUCT-183" TargetMode="External"/><Relationship Id="rId11" Type="http://schemas.openxmlformats.org/officeDocument/2006/relationships/hyperlink" Target="https://sapjira.wdf.sap.corp/browse/WEBSERVSAPPRODUCT-106" TargetMode="External"/><Relationship Id="rId32" Type="http://schemas.openxmlformats.org/officeDocument/2006/relationships/hyperlink" Target="https://sapjira.wdf.sap.corp/browse/WEBSERVSAPPRODUCT-85" TargetMode="External"/><Relationship Id="rId53" Type="http://schemas.openxmlformats.org/officeDocument/2006/relationships/hyperlink" Target="https://sapjira.wdf.sap.corp/browse/CTPSAPPRODUCT-97" TargetMode="External"/><Relationship Id="rId74" Type="http://schemas.openxmlformats.org/officeDocument/2006/relationships/hyperlink" Target="https://sapjira.wdf.sap.corp/browse/CTPSAPPRODUCT-205" TargetMode="External"/><Relationship Id="rId128" Type="http://schemas.openxmlformats.org/officeDocument/2006/relationships/hyperlink" Target="https://sapjira.wdf.sap.corp/browse/CTPSAPPRODUCT-281" TargetMode="External"/><Relationship Id="rId149" Type="http://schemas.openxmlformats.org/officeDocument/2006/relationships/hyperlink" Target="https://sapjira.wdf.sap.corp/browse/CTPSAPPRODUCT-220" TargetMode="External"/><Relationship Id="rId5" Type="http://schemas.openxmlformats.org/officeDocument/2006/relationships/hyperlink" Target="https://sapjira.wdf.sap.corp/browse/CTPSAPPRODUCT-628" TargetMode="External"/><Relationship Id="rId95" Type="http://schemas.openxmlformats.org/officeDocument/2006/relationships/hyperlink" Target="https://sapjira.wdf.sap.corp/browse/CTPSAPPRODUCT-202" TargetMode="External"/><Relationship Id="rId22" Type="http://schemas.openxmlformats.org/officeDocument/2006/relationships/hyperlink" Target="https://sapjira.wdf.sap.corp/browse/WEBSERVSAPPRODUCT-96" TargetMode="External"/><Relationship Id="rId27" Type="http://schemas.openxmlformats.org/officeDocument/2006/relationships/hyperlink" Target="https://sapjira.wdf.sap.corp/browse/WEBSERVSAPPRODUCT-88" TargetMode="External"/><Relationship Id="rId43" Type="http://schemas.openxmlformats.org/officeDocument/2006/relationships/hyperlink" Target="https://sapjira.wdf.sap.corp/browse/CTPSAPPRODUCT-211" TargetMode="External"/><Relationship Id="rId48" Type="http://schemas.openxmlformats.org/officeDocument/2006/relationships/hyperlink" Target="https://sapjira.wdf.sap.corp/browse/WEBSERVSAPPRODUCT-50" TargetMode="External"/><Relationship Id="rId64" Type="http://schemas.openxmlformats.org/officeDocument/2006/relationships/hyperlink" Target="https://sapjira.wdf.sap.corp/browse/WEBSERVSAPPRODUCT-128" TargetMode="External"/><Relationship Id="rId69" Type="http://schemas.openxmlformats.org/officeDocument/2006/relationships/hyperlink" Target="https://sapjira.wdf.sap.corp/browse/CTPSAPPRODUCT-235" TargetMode="External"/><Relationship Id="rId113" Type="http://schemas.openxmlformats.org/officeDocument/2006/relationships/hyperlink" Target="https://sapjira.wdf.sap.corp/browse/CTPSAPPRODUCT-498" TargetMode="External"/><Relationship Id="rId118" Type="http://schemas.openxmlformats.org/officeDocument/2006/relationships/hyperlink" Target="https://sapjira.wdf.sap.corp/browse/CTPSAPPRODUCT-225" TargetMode="External"/><Relationship Id="rId134" Type="http://schemas.openxmlformats.org/officeDocument/2006/relationships/hyperlink" Target="https://sapjira.wdf.sap.corp/browse/CTPSAPPRODUCT-271" TargetMode="External"/><Relationship Id="rId139" Type="http://schemas.openxmlformats.org/officeDocument/2006/relationships/hyperlink" Target="https://sapjira.wdf.sap.corp/browse/CTPSAPPRODUCT-276" TargetMode="External"/><Relationship Id="rId80" Type="http://schemas.openxmlformats.org/officeDocument/2006/relationships/hyperlink" Target="https://sapjira.wdf.sap.corp/browse/CTPSAPPRODUCT-284" TargetMode="External"/><Relationship Id="rId85" Type="http://schemas.openxmlformats.org/officeDocument/2006/relationships/hyperlink" Target="https://sapjira.wdf.sap.corp/browse/CTPSAPPRODUCT-238" TargetMode="External"/><Relationship Id="rId150" Type="http://schemas.openxmlformats.org/officeDocument/2006/relationships/hyperlink" Target="https://sapjira.wdf.sap.corp/browse/CTPSAPPRODUCT-464" TargetMode="External"/><Relationship Id="rId12" Type="http://schemas.openxmlformats.org/officeDocument/2006/relationships/hyperlink" Target="https://sapjira.wdf.sap.corp/browse/CTPSAPPRODUCT-440" TargetMode="External"/><Relationship Id="rId17" Type="http://schemas.openxmlformats.org/officeDocument/2006/relationships/hyperlink" Target="https://sapjira.wdf.sap.corp/browse/WEBSERVSAPPRODUCT-99" TargetMode="External"/><Relationship Id="rId33" Type="http://schemas.openxmlformats.org/officeDocument/2006/relationships/hyperlink" Target="https://sapjira.wdf.sap.corp/browse/WEBSERVSAPPRODUCT-84" TargetMode="External"/><Relationship Id="rId38" Type="http://schemas.openxmlformats.org/officeDocument/2006/relationships/hyperlink" Target="https://sapjira.wdf.sap.corp/browse/CTPSAPPRODUCT-228" TargetMode="External"/><Relationship Id="rId59" Type="http://schemas.openxmlformats.org/officeDocument/2006/relationships/hyperlink" Target="https://sapjira.wdf.sap.corp/browse/CTPSAPPRODUCT-507" TargetMode="External"/><Relationship Id="rId103" Type="http://schemas.openxmlformats.org/officeDocument/2006/relationships/hyperlink" Target="https://sapjira.wdf.sap.corp/browse/CTPSAPPRODUCT-190" TargetMode="External"/><Relationship Id="rId108" Type="http://schemas.openxmlformats.org/officeDocument/2006/relationships/hyperlink" Target="https://sapjira.wdf.sap.corp/browse/CTPSAPPRODUCT-182" TargetMode="External"/><Relationship Id="rId124" Type="http://schemas.openxmlformats.org/officeDocument/2006/relationships/hyperlink" Target="https://sapjira.wdf.sap.corp/browse/CTPSAPPRODUCT-423" TargetMode="External"/><Relationship Id="rId129" Type="http://schemas.openxmlformats.org/officeDocument/2006/relationships/hyperlink" Target="https://sapjira.wdf.sap.corp/browse/CTPSAPPRODUCT-280" TargetMode="External"/><Relationship Id="rId54" Type="http://schemas.openxmlformats.org/officeDocument/2006/relationships/hyperlink" Target="https://sapjira.wdf.sap.corp/browse/WEBSERVSAPPRODUCT-25" TargetMode="External"/><Relationship Id="rId70" Type="http://schemas.openxmlformats.org/officeDocument/2006/relationships/hyperlink" Target="https://sapjira.wdf.sap.corp/browse/CTPSAPPRODUCT-234" TargetMode="External"/><Relationship Id="rId75" Type="http://schemas.openxmlformats.org/officeDocument/2006/relationships/hyperlink" Target="https://sapjira.wdf.sap.corp/browse/CTPSAPPRODUCT-201" TargetMode="External"/><Relationship Id="rId91" Type="http://schemas.openxmlformats.org/officeDocument/2006/relationships/hyperlink" Target="https://sapjira.wdf.sap.corp/browse/CTPSAPPRODUCT-207" TargetMode="External"/><Relationship Id="rId96" Type="http://schemas.openxmlformats.org/officeDocument/2006/relationships/hyperlink" Target="https://sapjira.wdf.sap.corp/browse/CTPSAPPRODUCT-199" TargetMode="External"/><Relationship Id="rId140" Type="http://schemas.openxmlformats.org/officeDocument/2006/relationships/hyperlink" Target="https://sapjira.wdf.sap.corp/browse/CTPSAPPRODUCT-286" TargetMode="External"/><Relationship Id="rId145" Type="http://schemas.openxmlformats.org/officeDocument/2006/relationships/hyperlink" Target="https://sapjira.wdf.sap.corp/browse/WEBSERVSAPPRODUCT-115" TargetMode="External"/><Relationship Id="rId1" Type="http://schemas.openxmlformats.org/officeDocument/2006/relationships/hyperlink" Target="https://sapjira.wdf.sap.corp/browse/CTPSAPPRODUCT-380" TargetMode="External"/><Relationship Id="rId6" Type="http://schemas.openxmlformats.org/officeDocument/2006/relationships/hyperlink" Target="https://sapjira.wdf.sap.corp/browse/WEBSERVSAPPRODUCT-130" TargetMode="External"/><Relationship Id="rId23" Type="http://schemas.openxmlformats.org/officeDocument/2006/relationships/hyperlink" Target="https://sapjira.wdf.sap.corp/browse/WEBSERVSAPPRODUCT-95" TargetMode="External"/><Relationship Id="rId28" Type="http://schemas.openxmlformats.org/officeDocument/2006/relationships/hyperlink" Target="https://sapjira.wdf.sap.corp/browse/CTPSAPPRODUCT-275" TargetMode="External"/><Relationship Id="rId49" Type="http://schemas.openxmlformats.org/officeDocument/2006/relationships/hyperlink" Target="https://sapjira.wdf.sap.corp/browse/CTPSAPPRODUCT-170" TargetMode="External"/><Relationship Id="rId114" Type="http://schemas.openxmlformats.org/officeDocument/2006/relationships/hyperlink" Target="https://sapjira.wdf.sap.corp/browse/CTPSAPPRODUCT-397" TargetMode="External"/><Relationship Id="rId119" Type="http://schemas.openxmlformats.org/officeDocument/2006/relationships/hyperlink" Target="https://sapjira.wdf.sap.corp/browse/CTPSAPPRODUCT-171" TargetMode="External"/><Relationship Id="rId44" Type="http://schemas.openxmlformats.org/officeDocument/2006/relationships/hyperlink" Target="https://sapjira.wdf.sap.corp/browse/WEBSERVSAPPRODUCT-69" TargetMode="External"/><Relationship Id="rId60" Type="http://schemas.openxmlformats.org/officeDocument/2006/relationships/hyperlink" Target="https://sapjira.wdf.sap.corp/browse/WEBSERVSAPPRODUCT-120" TargetMode="External"/><Relationship Id="rId65" Type="http://schemas.openxmlformats.org/officeDocument/2006/relationships/hyperlink" Target="https://sapjira.wdf.sap.corp/browse/CTPSAPPRODUCT-265" TargetMode="External"/><Relationship Id="rId81" Type="http://schemas.openxmlformats.org/officeDocument/2006/relationships/hyperlink" Target="https://sapjira.wdf.sap.corp/browse/CTPSAPPRODUCT-269" TargetMode="External"/><Relationship Id="rId86" Type="http://schemas.openxmlformats.org/officeDocument/2006/relationships/hyperlink" Target="https://sapjira.wdf.sap.corp/browse/CTPSAPPRODUCT-223" TargetMode="External"/><Relationship Id="rId130" Type="http://schemas.openxmlformats.org/officeDocument/2006/relationships/hyperlink" Target="https://sapjira.wdf.sap.corp/browse/CTPSAPPRODUCT-270" TargetMode="External"/><Relationship Id="rId135" Type="http://schemas.openxmlformats.org/officeDocument/2006/relationships/hyperlink" Target="https://sapjira.wdf.sap.corp/browse/CTPSAPPRODUCT-282" TargetMode="External"/><Relationship Id="rId151" Type="http://schemas.openxmlformats.org/officeDocument/2006/relationships/hyperlink" Target="https://sapjira.wdf.sap.corp/browse/CTPSAPPRODUCT-494" TargetMode="External"/><Relationship Id="rId13" Type="http://schemas.openxmlformats.org/officeDocument/2006/relationships/hyperlink" Target="https://sapjira.wdf.sap.corp/browse/CTPSAPPRODUCT-426" TargetMode="External"/><Relationship Id="rId18" Type="http://schemas.openxmlformats.org/officeDocument/2006/relationships/hyperlink" Target="https://sapjira.wdf.sap.corp/browse/CTPSAPPRODUCT-401" TargetMode="External"/><Relationship Id="rId39" Type="http://schemas.openxmlformats.org/officeDocument/2006/relationships/hyperlink" Target="https://sapjira.wdf.sap.corp/browse/CTPSAPPRODUCT-216" TargetMode="External"/><Relationship Id="rId109" Type="http://schemas.openxmlformats.org/officeDocument/2006/relationships/hyperlink" Target="https://sapjira.wdf.sap.corp/browse/CTPSAPPRODUCT-181" TargetMode="External"/><Relationship Id="rId34" Type="http://schemas.openxmlformats.org/officeDocument/2006/relationships/hyperlink" Target="https://sapjira.wdf.sap.corp/browse/CTPSAPPRODUCT-263" TargetMode="External"/><Relationship Id="rId50" Type="http://schemas.openxmlformats.org/officeDocument/2006/relationships/hyperlink" Target="https://sapjira.wdf.sap.corp/browse/WEBSERVSAPPRODUCT-27" TargetMode="External"/><Relationship Id="rId55" Type="http://schemas.openxmlformats.org/officeDocument/2006/relationships/hyperlink" Target="https://sapjira.wdf.sap.corp/browse/CTPSAPPRODUCT-94" TargetMode="External"/><Relationship Id="rId76" Type="http://schemas.openxmlformats.org/officeDocument/2006/relationships/hyperlink" Target="https://sapjira.wdf.sap.corp/browse/CTPSAPPRODUCT-194" TargetMode="External"/><Relationship Id="rId97" Type="http://schemas.openxmlformats.org/officeDocument/2006/relationships/hyperlink" Target="https://sapjira.wdf.sap.corp/browse/CTPSAPPRODUCT-198" TargetMode="External"/><Relationship Id="rId104" Type="http://schemas.openxmlformats.org/officeDocument/2006/relationships/hyperlink" Target="https://sapjira.wdf.sap.corp/browse/CTPSAPPRODUCT-189" TargetMode="External"/><Relationship Id="rId120" Type="http://schemas.openxmlformats.org/officeDocument/2006/relationships/hyperlink" Target="https://sapjira.wdf.sap.corp/browse/CTPSAPPRODUCT-476" TargetMode="External"/><Relationship Id="rId125" Type="http://schemas.openxmlformats.org/officeDocument/2006/relationships/hyperlink" Target="https://sapjira.wdf.sap.corp/browse/CTPSAPPRODUCT-422" TargetMode="External"/><Relationship Id="rId141" Type="http://schemas.openxmlformats.org/officeDocument/2006/relationships/hyperlink" Target="https://sapjira.wdf.sap.corp/browse/CTPSAPPRODUCT-432" TargetMode="External"/><Relationship Id="rId146" Type="http://schemas.openxmlformats.org/officeDocument/2006/relationships/hyperlink" Target="https://sapjira.wdf.sap.corp/browse/CTPSAPPRODUCT-454" TargetMode="External"/><Relationship Id="rId7" Type="http://schemas.openxmlformats.org/officeDocument/2006/relationships/hyperlink" Target="https://sapjira.wdf.sap.corp/browse/WEBSERVSAPPRODUCT-113" TargetMode="External"/><Relationship Id="rId71" Type="http://schemas.openxmlformats.org/officeDocument/2006/relationships/hyperlink" Target="https://sapjira.wdf.sap.corp/browse/CTPSAPPRODUCT-224" TargetMode="External"/><Relationship Id="rId92" Type="http://schemas.openxmlformats.org/officeDocument/2006/relationships/hyperlink" Target="https://sapjira.wdf.sap.corp/browse/CTPSAPPRODUCT-206" TargetMode="External"/><Relationship Id="rId2" Type="http://schemas.openxmlformats.org/officeDocument/2006/relationships/hyperlink" Target="https://sapjira.wdf.sap.corp/browse/CTPSAPPRODUCT-389" TargetMode="External"/><Relationship Id="rId29" Type="http://schemas.openxmlformats.org/officeDocument/2006/relationships/hyperlink" Target="https://sapjira.wdf.sap.corp/browse/WEBSERVSAPPRODUCT-87" TargetMode="External"/><Relationship Id="rId24" Type="http://schemas.openxmlformats.org/officeDocument/2006/relationships/hyperlink" Target="https://sapjira.wdf.sap.corp/browse/CTPSAPPRODUCT-382" TargetMode="External"/><Relationship Id="rId40" Type="http://schemas.openxmlformats.org/officeDocument/2006/relationships/hyperlink" Target="https://sapjira.wdf.sap.corp/browse/WEBSERVSAPPRODUCT-73" TargetMode="External"/><Relationship Id="rId45" Type="http://schemas.openxmlformats.org/officeDocument/2006/relationships/hyperlink" Target="https://sapjira.wdf.sap.corp/browse/CTPSAPPRODUCT-81" TargetMode="External"/><Relationship Id="rId66" Type="http://schemas.openxmlformats.org/officeDocument/2006/relationships/hyperlink" Target="https://sapjira.wdf.sap.corp/browse/CTPSAPPRODUCT-259" TargetMode="External"/><Relationship Id="rId87" Type="http://schemas.openxmlformats.org/officeDocument/2006/relationships/hyperlink" Target="https://sapjira.wdf.sap.corp/browse/CTPSAPPRODUCT-219" TargetMode="External"/><Relationship Id="rId110" Type="http://schemas.openxmlformats.org/officeDocument/2006/relationships/hyperlink" Target="https://sapjira.wdf.sap.corp/browse/CTPSAPPRODUCT-169" TargetMode="External"/><Relationship Id="rId115" Type="http://schemas.openxmlformats.org/officeDocument/2006/relationships/hyperlink" Target="https://sapjira.wdf.sap.corp/browse/CTPSAPPRODUCT-395" TargetMode="External"/><Relationship Id="rId131" Type="http://schemas.openxmlformats.org/officeDocument/2006/relationships/hyperlink" Target="https://sapjira.wdf.sap.corp/browse/CTPSAPPRODUCT-483" TargetMode="External"/><Relationship Id="rId136" Type="http://schemas.openxmlformats.org/officeDocument/2006/relationships/hyperlink" Target="https://sapjira.wdf.sap.corp/browse/CTPSAPPRODUCT-410" TargetMode="External"/><Relationship Id="rId61" Type="http://schemas.openxmlformats.org/officeDocument/2006/relationships/hyperlink" Target="https://sapjira.wdf.sap.corp/browse/CTPSAPPRODUCT-508" TargetMode="External"/><Relationship Id="rId82" Type="http://schemas.openxmlformats.org/officeDocument/2006/relationships/hyperlink" Target="https://sapjira.wdf.sap.corp/browse/CTPSAPPRODUCT-261" TargetMode="External"/><Relationship Id="rId152" Type="http://schemas.openxmlformats.org/officeDocument/2006/relationships/printerSettings" Target="../printerSettings/printerSettings7.bin"/><Relationship Id="rId19" Type="http://schemas.openxmlformats.org/officeDocument/2006/relationships/hyperlink" Target="https://sapjira.wdf.sap.corp/browse/WEBSERVSAPPRODUCT-98" TargetMode="External"/><Relationship Id="rId14" Type="http://schemas.openxmlformats.org/officeDocument/2006/relationships/hyperlink" Target="https://sapjira.wdf.sap.corp/browse/WEBSERVSAPPRODUCT-103" TargetMode="External"/><Relationship Id="rId30" Type="http://schemas.openxmlformats.org/officeDocument/2006/relationships/hyperlink" Target="https://sapjira.wdf.sap.corp/browse/CTPSAPPRODUCT-274" TargetMode="External"/><Relationship Id="rId35" Type="http://schemas.openxmlformats.org/officeDocument/2006/relationships/hyperlink" Target="https://sapjira.wdf.sap.corp/browse/WEBSERVSAPPRODUCT-76" TargetMode="External"/><Relationship Id="rId56" Type="http://schemas.openxmlformats.org/officeDocument/2006/relationships/hyperlink" Target="https://sapjira.wdf.sap.corp/browse/CTPSAPPRODUCT-93" TargetMode="External"/><Relationship Id="rId77" Type="http://schemas.openxmlformats.org/officeDocument/2006/relationships/hyperlink" Target="https://sapjira.wdf.sap.corp/browse/CTPSAPPRODUCT-193" TargetMode="External"/><Relationship Id="rId100" Type="http://schemas.openxmlformats.org/officeDocument/2006/relationships/hyperlink" Target="https://sapjira.wdf.sap.corp/browse/CTPSAPPRODUCT-195" TargetMode="External"/><Relationship Id="rId105" Type="http://schemas.openxmlformats.org/officeDocument/2006/relationships/hyperlink" Target="https://sapjira.wdf.sap.corp/browse/CTPSAPPRODUCT-188" TargetMode="External"/><Relationship Id="rId126" Type="http://schemas.openxmlformats.org/officeDocument/2006/relationships/hyperlink" Target="https://sapjira.wdf.sap.corp/browse/CTPSAPPRODUCT-412" TargetMode="External"/><Relationship Id="rId147" Type="http://schemas.openxmlformats.org/officeDocument/2006/relationships/hyperlink" Target="https://sapjira.wdf.sap.corp/browse/WEBSERVSAPPRODUCT-111" TargetMode="External"/><Relationship Id="rId8" Type="http://schemas.openxmlformats.org/officeDocument/2006/relationships/hyperlink" Target="https://sapjira.wdf.sap.corp/browse/CTPSAPPRODUCT-461" TargetMode="External"/><Relationship Id="rId51" Type="http://schemas.openxmlformats.org/officeDocument/2006/relationships/hyperlink" Target="https://sapjira.wdf.sap.corp/browse/WEBSERVSAPPRODUCT-26" TargetMode="External"/><Relationship Id="rId72" Type="http://schemas.openxmlformats.org/officeDocument/2006/relationships/hyperlink" Target="https://sapjira.wdf.sap.corp/browse/CTPSAPPRODUCT-209" TargetMode="External"/><Relationship Id="rId93" Type="http://schemas.openxmlformats.org/officeDocument/2006/relationships/hyperlink" Target="https://sapjira.wdf.sap.corp/browse/CTPSAPPRODUCT-204" TargetMode="External"/><Relationship Id="rId98" Type="http://schemas.openxmlformats.org/officeDocument/2006/relationships/hyperlink" Target="https://sapjira.wdf.sap.corp/browse/CTPSAPPRODUCT-197" TargetMode="External"/><Relationship Id="rId121" Type="http://schemas.openxmlformats.org/officeDocument/2006/relationships/hyperlink" Target="https://sapjira.wdf.sap.corp/browse/CTPSAPPRODUCT-441" TargetMode="External"/><Relationship Id="rId142" Type="http://schemas.openxmlformats.org/officeDocument/2006/relationships/hyperlink" Target="https://sapjira.wdf.sap.corp/browse/CTPSAPPRODUCT-285" TargetMode="External"/><Relationship Id="rId3" Type="http://schemas.openxmlformats.org/officeDocument/2006/relationships/hyperlink" Target="https://sapjira.wdf.sap.corp/browse/WEBSERVSAPPRODUCT-92" TargetMode="External"/><Relationship Id="rId25" Type="http://schemas.openxmlformats.org/officeDocument/2006/relationships/hyperlink" Target="https://sapjira.wdf.sap.corp/browse/WEBSERVSAPPRODUCT-89" TargetMode="External"/><Relationship Id="rId46" Type="http://schemas.openxmlformats.org/officeDocument/2006/relationships/hyperlink" Target="https://sapjira.wdf.sap.corp/browse/WEBSERVSAPPRODUCT-58" TargetMode="External"/><Relationship Id="rId67" Type="http://schemas.openxmlformats.org/officeDocument/2006/relationships/hyperlink" Target="https://sapjira.wdf.sap.corp/browse/CTPSAPPRODUCT-260" TargetMode="External"/><Relationship Id="rId116" Type="http://schemas.openxmlformats.org/officeDocument/2006/relationships/hyperlink" Target="https://sapjira.wdf.sap.corp/browse/CTPSAPPRODUCT-394" TargetMode="External"/><Relationship Id="rId137" Type="http://schemas.openxmlformats.org/officeDocument/2006/relationships/hyperlink" Target="https://sapjira.wdf.sap.corp/browse/CTPSAPPRODUCT-425" TargetMode="External"/><Relationship Id="rId20" Type="http://schemas.openxmlformats.org/officeDocument/2006/relationships/hyperlink" Target="https://sapjira.wdf.sap.corp/browse/CTPSAPPRODUCT-390" TargetMode="External"/><Relationship Id="rId41" Type="http://schemas.openxmlformats.org/officeDocument/2006/relationships/hyperlink" Target="https://sapjira.wdf.sap.corp/browse/WEBSERVSAPPRODUCT-72" TargetMode="External"/><Relationship Id="rId62" Type="http://schemas.openxmlformats.org/officeDocument/2006/relationships/hyperlink" Target="https://sapjira.wdf.sap.corp/browse/WEBSERVSAPPRODUCT-121" TargetMode="External"/><Relationship Id="rId83" Type="http://schemas.openxmlformats.org/officeDocument/2006/relationships/hyperlink" Target="https://sapjira.wdf.sap.corp/browse/CTPSAPPRODUCT-258" TargetMode="External"/><Relationship Id="rId88" Type="http://schemas.openxmlformats.org/officeDocument/2006/relationships/hyperlink" Target="https://sapjira.wdf.sap.corp/browse/CTPSAPPRODUCT-214" TargetMode="External"/><Relationship Id="rId111" Type="http://schemas.openxmlformats.org/officeDocument/2006/relationships/hyperlink" Target="https://sapjira.wdf.sap.corp/browse/CTPSAPPRODUCT-121" TargetMode="External"/><Relationship Id="rId132" Type="http://schemas.openxmlformats.org/officeDocument/2006/relationships/hyperlink" Target="https://sapjira.wdf.sap.corp/browse/CTPSAPPRODUCT-496" TargetMode="External"/><Relationship Id="rId153" Type="http://schemas.openxmlformats.org/officeDocument/2006/relationships/customProperty" Target="../customProperty9.bin"/><Relationship Id="rId15" Type="http://schemas.openxmlformats.org/officeDocument/2006/relationships/hyperlink" Target="https://sapjira.wdf.sap.corp/browse/WEBSERVSAPPRODUCT-102" TargetMode="External"/><Relationship Id="rId36" Type="http://schemas.openxmlformats.org/officeDocument/2006/relationships/hyperlink" Target="https://sapjira.wdf.sap.corp/browse/CTPSAPPRODUCT-233" TargetMode="External"/><Relationship Id="rId57" Type="http://schemas.openxmlformats.org/officeDocument/2006/relationships/hyperlink" Target="https://sapjira.wdf.sap.corp/browse/CTPSAPPRODUCT-92" TargetMode="External"/><Relationship Id="rId106" Type="http://schemas.openxmlformats.org/officeDocument/2006/relationships/hyperlink" Target="https://sapjira.wdf.sap.corp/browse/CTPSAPPRODUCT-187" TargetMode="External"/><Relationship Id="rId127" Type="http://schemas.openxmlformats.org/officeDocument/2006/relationships/hyperlink" Target="https://sapjira.wdf.sap.corp/browse/CTPSAPPRODUCT-287" TargetMode="External"/><Relationship Id="rId10" Type="http://schemas.openxmlformats.org/officeDocument/2006/relationships/hyperlink" Target="https://sapjira.wdf.sap.corp/browse/CTPSAPPRODUCT-445" TargetMode="External"/><Relationship Id="rId31" Type="http://schemas.openxmlformats.org/officeDocument/2006/relationships/hyperlink" Target="https://sapjira.wdf.sap.corp/browse/WEBSERVSAPPRODUCT-85" TargetMode="External"/><Relationship Id="rId52" Type="http://schemas.openxmlformats.org/officeDocument/2006/relationships/hyperlink" Target="https://sapjira.wdf.sap.corp/browse/CTPSAPPRODUCT-98" TargetMode="External"/><Relationship Id="rId73" Type="http://schemas.openxmlformats.org/officeDocument/2006/relationships/hyperlink" Target="https://sapjira.wdf.sap.corp/browse/CTPSAPPRODUCT-208" TargetMode="External"/><Relationship Id="rId78" Type="http://schemas.openxmlformats.org/officeDocument/2006/relationships/hyperlink" Target="https://sapjira.wdf.sap.corp/browse/CTPSAPPRODUCT-430" TargetMode="External"/><Relationship Id="rId94" Type="http://schemas.openxmlformats.org/officeDocument/2006/relationships/hyperlink" Target="https://sapjira.wdf.sap.corp/browse/CTPSAPPRODUCT-203" TargetMode="External"/><Relationship Id="rId99" Type="http://schemas.openxmlformats.org/officeDocument/2006/relationships/hyperlink" Target="https://sapjira.wdf.sap.corp/browse/CTPSAPPRODUCT-196" TargetMode="External"/><Relationship Id="rId101" Type="http://schemas.openxmlformats.org/officeDocument/2006/relationships/hyperlink" Target="https://sapjira.wdf.sap.corp/browse/CTPSAPPRODUCT-192" TargetMode="External"/><Relationship Id="rId122" Type="http://schemas.openxmlformats.org/officeDocument/2006/relationships/hyperlink" Target="https://sapjira.wdf.sap.corp/browse/CTPSAPPRODUCT-433" TargetMode="External"/><Relationship Id="rId143" Type="http://schemas.openxmlformats.org/officeDocument/2006/relationships/hyperlink" Target="https://sapjira.wdf.sap.corp/browse/CTPSAPPRODUCT-472" TargetMode="External"/><Relationship Id="rId148" Type="http://schemas.openxmlformats.org/officeDocument/2006/relationships/hyperlink" Target="https://sapjira.wdf.sap.corp/browse/CTPSAPPRODUCT-435" TargetMode="External"/><Relationship Id="rId4" Type="http://schemas.openxmlformats.org/officeDocument/2006/relationships/hyperlink" Target="https://sapjira.wdf.sap.corp/browse/CTPSAPPRODUCT-75" TargetMode="External"/><Relationship Id="rId9" Type="http://schemas.openxmlformats.org/officeDocument/2006/relationships/hyperlink" Target="https://sapjira.wdf.sap.corp/browse/WEBSERVSAPPRODUCT-108" TargetMode="External"/><Relationship Id="rId26" Type="http://schemas.openxmlformats.org/officeDocument/2006/relationships/hyperlink" Target="https://sapjira.wdf.sap.corp/browse/CTPSAPPRODUCT-277" TargetMode="External"/><Relationship Id="rId47" Type="http://schemas.openxmlformats.org/officeDocument/2006/relationships/hyperlink" Target="https://sapjira.wdf.sap.corp/browse/CTPSAPPRODUCT-82" TargetMode="External"/><Relationship Id="rId68" Type="http://schemas.openxmlformats.org/officeDocument/2006/relationships/hyperlink" Target="https://sapjira.wdf.sap.corp/browse/CTPSAPPRODUCT-237" TargetMode="External"/><Relationship Id="rId89" Type="http://schemas.openxmlformats.org/officeDocument/2006/relationships/hyperlink" Target="https://sapjira.wdf.sap.corp/browse/CTPSAPPRODUCT-213" TargetMode="External"/><Relationship Id="rId112" Type="http://schemas.openxmlformats.org/officeDocument/2006/relationships/hyperlink" Target="https://sapjira.wdf.sap.corp/browse/CTPSAPPRODUCT-477" TargetMode="External"/><Relationship Id="rId133" Type="http://schemas.openxmlformats.org/officeDocument/2006/relationships/hyperlink" Target="https://sapjira.wdf.sap.corp/browse/CTPSAPPRODUCT-497" TargetMode="External"/><Relationship Id="rId16" Type="http://schemas.openxmlformats.org/officeDocument/2006/relationships/hyperlink" Target="https://sapjira.wdf.sap.corp/browse/CTPSAPPRODUCT-416" TargetMode="External"/><Relationship Id="rId37" Type="http://schemas.openxmlformats.org/officeDocument/2006/relationships/hyperlink" Target="https://sapjira.wdf.sap.corp/browse/WEBSERVSAPPRODUCT-75" TargetMode="External"/><Relationship Id="rId58" Type="http://schemas.openxmlformats.org/officeDocument/2006/relationships/hyperlink" Target="https://sapjira.wdf.sap.corp/browse/CTPSAPPRODUCT-65" TargetMode="External"/><Relationship Id="rId79" Type="http://schemas.openxmlformats.org/officeDocument/2006/relationships/hyperlink" Target="https://sapjira.wdf.sap.corp/browse/CTPSAPPRODUCT-386" TargetMode="External"/><Relationship Id="rId102" Type="http://schemas.openxmlformats.org/officeDocument/2006/relationships/hyperlink" Target="https://sapjira.wdf.sap.corp/browse/CTPSAPPRODUCT-191" TargetMode="External"/><Relationship Id="rId123" Type="http://schemas.openxmlformats.org/officeDocument/2006/relationships/hyperlink" Target="https://sapjira.wdf.sap.corp/browse/CTPSAPPRODUCT-424" TargetMode="External"/><Relationship Id="rId144" Type="http://schemas.openxmlformats.org/officeDocument/2006/relationships/hyperlink" Target="https://sapjira.wdf.sap.corp/browse/WEBSERVSAPPRODUCT-91" TargetMode="External"/><Relationship Id="rId90" Type="http://schemas.openxmlformats.org/officeDocument/2006/relationships/hyperlink" Target="https://sapjira.wdf.sap.corp/browse/CTPSAPPRODUCT-212" TargetMode="External"/></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printerSettings" Target="../printerSettings/printerSettings9.bin"/><Relationship Id="rId1" Type="http://schemas.openxmlformats.org/officeDocument/2006/relationships/hyperlink" Target="https://sapjira.wdf.sap.corp/browse/CTPSAPPRODUCT-70"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sapjira.wdf.sap.corp/browse/CTPSAPPRODUCT-83" TargetMode="External"/><Relationship Id="rId18" Type="http://schemas.openxmlformats.org/officeDocument/2006/relationships/hyperlink" Target="https://sapjira.wdf.sap.corp/browse/CTPSAPPRODUCT-19" TargetMode="External"/><Relationship Id="rId26" Type="http://schemas.openxmlformats.org/officeDocument/2006/relationships/hyperlink" Target="https://sapjira.wdf.sap.corp/browse/CTPSAPPRODUCT-55" TargetMode="External"/><Relationship Id="rId39" Type="http://schemas.openxmlformats.org/officeDocument/2006/relationships/hyperlink" Target="https://sapjira.wdf.sap.corp/browse/CTPSAPPRODUCT-91" TargetMode="External"/><Relationship Id="rId21" Type="http://schemas.openxmlformats.org/officeDocument/2006/relationships/hyperlink" Target="https://sapjira.wdf.sap.corp/browse/CTPSAPPRODUCT-7" TargetMode="External"/><Relationship Id="rId34" Type="http://schemas.openxmlformats.org/officeDocument/2006/relationships/hyperlink" Target="https://sapjira.wdf.sap.corp/browse/CTPSAPPRODUCT-136" TargetMode="External"/><Relationship Id="rId42" Type="http://schemas.openxmlformats.org/officeDocument/2006/relationships/hyperlink" Target="https://sapjira.wdf.sap.corp/browse/CTPSAPPRODUCT-73" TargetMode="External"/><Relationship Id="rId47" Type="http://schemas.openxmlformats.org/officeDocument/2006/relationships/hyperlink" Target="https://sapjira.wdf.sap.corp/browse/CTPSAPPRODUCT-24" TargetMode="External"/><Relationship Id="rId50" Type="http://schemas.openxmlformats.org/officeDocument/2006/relationships/hyperlink" Target="https://sapjira.wdf.sap.corp/browse/CTPSAPPRODUCT-47" TargetMode="External"/><Relationship Id="rId55" Type="http://schemas.openxmlformats.org/officeDocument/2006/relationships/hyperlink" Target="https://sapjira.wdf.sap.corp/browse/CTPSAPPRODUCT-71" TargetMode="External"/><Relationship Id="rId7" Type="http://schemas.openxmlformats.org/officeDocument/2006/relationships/hyperlink" Target="https://sapjira.wdf.sap.corp/browse/CTPSAPPRODUCT-56" TargetMode="External"/><Relationship Id="rId2" Type="http://schemas.openxmlformats.org/officeDocument/2006/relationships/hyperlink" Target="https://sapjira.wdf.sap.corp/browse/CTPSAPPRODUCT-66?jql=project%20%3D%20CTPSAPPRODUCT" TargetMode="External"/><Relationship Id="rId16" Type="http://schemas.openxmlformats.org/officeDocument/2006/relationships/hyperlink" Target="https://sapjira.wdf.sap.corp/browse/CTPSAPPRODUCT-57" TargetMode="External"/><Relationship Id="rId29" Type="http://schemas.openxmlformats.org/officeDocument/2006/relationships/hyperlink" Target="https://sapjira.wdf.sap.corp/browse/CTPSAPPRODUCT-76" TargetMode="External"/><Relationship Id="rId11" Type="http://schemas.openxmlformats.org/officeDocument/2006/relationships/hyperlink" Target="https://sapjira.wdf.sap.corp/browse/CTPSAPPRODUCT-68" TargetMode="External"/><Relationship Id="rId24" Type="http://schemas.openxmlformats.org/officeDocument/2006/relationships/hyperlink" Target="https://sapjira.wdf.sap.corp/browse/CTPSAPPRODUCT-63" TargetMode="External"/><Relationship Id="rId32" Type="http://schemas.openxmlformats.org/officeDocument/2006/relationships/hyperlink" Target="https://sapjira.wdf.sap.corp/browse/WEBSERVSAPPRODUCT-48" TargetMode="External"/><Relationship Id="rId37" Type="http://schemas.openxmlformats.org/officeDocument/2006/relationships/hyperlink" Target="https://sapjira.wdf.sap.corp/browse/CTPSAPPRODUCT-117" TargetMode="External"/><Relationship Id="rId40" Type="http://schemas.openxmlformats.org/officeDocument/2006/relationships/hyperlink" Target="https://sapjira.wdf.sap.corp/browse/CTPSAPPRODUCT-84" TargetMode="External"/><Relationship Id="rId45" Type="http://schemas.openxmlformats.org/officeDocument/2006/relationships/hyperlink" Target="https://sapjira.wdf.sap.corp/browse/CTPSAPPRODUCT-58" TargetMode="External"/><Relationship Id="rId53" Type="http://schemas.openxmlformats.org/officeDocument/2006/relationships/hyperlink" Target="https://sapjira.wdf.sap.corp/browse/CTPSAPPRODUCT-96" TargetMode="External"/><Relationship Id="rId58" Type="http://schemas.openxmlformats.org/officeDocument/2006/relationships/customProperty" Target="../customProperty12.bin"/><Relationship Id="rId5" Type="http://schemas.openxmlformats.org/officeDocument/2006/relationships/hyperlink" Target="https://sapjira.wdf.sap.corp/browse/CTPSAPPRODUCT-54" TargetMode="External"/><Relationship Id="rId19" Type="http://schemas.openxmlformats.org/officeDocument/2006/relationships/hyperlink" Target="https://sapjira.wdf.sap.corp/browse/CTPSAPPRODUCT-17" TargetMode="External"/><Relationship Id="rId4" Type="http://schemas.openxmlformats.org/officeDocument/2006/relationships/hyperlink" Target="https://sapjira.wdf.sap.corp/projects/CTPSAPPRODUCT/issues/CTPSAPPRODUCT-7?filter=allopenissues" TargetMode="External"/><Relationship Id="rId9" Type="http://schemas.openxmlformats.org/officeDocument/2006/relationships/hyperlink" Target="https://sapjira.wdf.sap.corp/browse/CTPSAPPRODUCT-44" TargetMode="External"/><Relationship Id="rId14" Type="http://schemas.openxmlformats.org/officeDocument/2006/relationships/hyperlink" Target="https://sapjira.wdf.sap.corp/browse/CTPSAPPRODUCT-88" TargetMode="External"/><Relationship Id="rId22" Type="http://schemas.openxmlformats.org/officeDocument/2006/relationships/hyperlink" Target="https://sapjira.wdf.sap.corp/browse/CTPSAPPRODUCT-8" TargetMode="External"/><Relationship Id="rId27" Type="http://schemas.openxmlformats.org/officeDocument/2006/relationships/hyperlink" Target="https://sapjira.wdf.sap.corp/browse/CTPSAPPRODUCT-60" TargetMode="External"/><Relationship Id="rId30" Type="http://schemas.openxmlformats.org/officeDocument/2006/relationships/hyperlink" Target="https://sapjira.wdf.sap.corp/browse/CTPSAPPRODUCT-74" TargetMode="External"/><Relationship Id="rId35" Type="http://schemas.openxmlformats.org/officeDocument/2006/relationships/hyperlink" Target="https://sapjira.wdf.sap.corp/browse/CTPSAPPRODUCT-135" TargetMode="External"/><Relationship Id="rId43" Type="http://schemas.openxmlformats.org/officeDocument/2006/relationships/hyperlink" Target="https://sapjira.wdf.sap.corp/browse/CTPSAPPRODUCT-53" TargetMode="External"/><Relationship Id="rId48" Type="http://schemas.openxmlformats.org/officeDocument/2006/relationships/hyperlink" Target="https://sapjira.wdf.sap.corp/browse/CTPSAPPRODUCT-23" TargetMode="External"/><Relationship Id="rId56" Type="http://schemas.openxmlformats.org/officeDocument/2006/relationships/hyperlink" Target="https://sapjira.wdf.sap.corp/browse/CTPSAPPRODUCT-69" TargetMode="External"/><Relationship Id="rId8" Type="http://schemas.openxmlformats.org/officeDocument/2006/relationships/hyperlink" Target="https://sapjira.wdf.sap.corp/browse/CTPSAPPRODUCT-49" TargetMode="External"/><Relationship Id="rId51" Type="http://schemas.openxmlformats.org/officeDocument/2006/relationships/hyperlink" Target="https://sapjira.wdf.sap.corp/browse/CTPSAPPRODUCT-46" TargetMode="External"/><Relationship Id="rId3" Type="http://schemas.openxmlformats.org/officeDocument/2006/relationships/hyperlink" Target="https://sapjira.wdf.sap.corp/projects/CTPSAPPRODUCT/issues/CTPSAPPRODUCT-9?filter=allopenissues" TargetMode="External"/><Relationship Id="rId12" Type="http://schemas.openxmlformats.org/officeDocument/2006/relationships/hyperlink" Target="https://sapjira.wdf.sap.corp/browse/CTPSAPPRODUCT-78" TargetMode="External"/><Relationship Id="rId17" Type="http://schemas.openxmlformats.org/officeDocument/2006/relationships/hyperlink" Target="https://sapjira.wdf.sap.corp/browse/CTPSAPPRODUCT-10" TargetMode="External"/><Relationship Id="rId25" Type="http://schemas.openxmlformats.org/officeDocument/2006/relationships/hyperlink" Target="https://sapjira.wdf.sap.corp/browse/CTPSAPPRODUCT-59" TargetMode="External"/><Relationship Id="rId33" Type="http://schemas.openxmlformats.org/officeDocument/2006/relationships/hyperlink" Target="https://sapjira.wdf.sap.corp/browse/WEBSERVSAPPRODUCT-47" TargetMode="External"/><Relationship Id="rId38" Type="http://schemas.openxmlformats.org/officeDocument/2006/relationships/hyperlink" Target="https://sapjira.wdf.sap.corp/projects/WEBSERVSAPPRODUCT/issues/WEBSERVSAPPRODUCT-22?filter=allopenissues" TargetMode="External"/><Relationship Id="rId46" Type="http://schemas.openxmlformats.org/officeDocument/2006/relationships/hyperlink" Target="https://sapjira.wdf.sap.corp/browse/CTPSAPPRODUCT-15" TargetMode="External"/><Relationship Id="rId20" Type="http://schemas.openxmlformats.org/officeDocument/2006/relationships/hyperlink" Target="https://sapjira.wdf.sap.corp/browse/CTPSAPPRODUCT-18" TargetMode="External"/><Relationship Id="rId41" Type="http://schemas.openxmlformats.org/officeDocument/2006/relationships/hyperlink" Target="https://sapjira.wdf.sap.corp/browse/CTPSAPPRODUCT-79" TargetMode="External"/><Relationship Id="rId54" Type="http://schemas.openxmlformats.org/officeDocument/2006/relationships/hyperlink" Target="https://sapjira.wdf.sap.corp/browse/CTPSAPPRODUCT-90" TargetMode="External"/><Relationship Id="rId1" Type="http://schemas.openxmlformats.org/officeDocument/2006/relationships/hyperlink" Target="https://sapjira.wdf.sap.corp/browse/CTPSAPPRODUCT-52" TargetMode="External"/><Relationship Id="rId6" Type="http://schemas.openxmlformats.org/officeDocument/2006/relationships/hyperlink" Target="https://sapjira.wdf.sap.corp/browse/CTPSAPPRODUCT-61" TargetMode="External"/><Relationship Id="rId15" Type="http://schemas.openxmlformats.org/officeDocument/2006/relationships/hyperlink" Target="https://sapjira.wdf.sap.corp/browse/CTPSAPPRODUCT-118" TargetMode="External"/><Relationship Id="rId23" Type="http://schemas.openxmlformats.org/officeDocument/2006/relationships/hyperlink" Target="https://sapjira.wdf.sap.corp/browse/CTPSAPPRODUCT-43" TargetMode="External"/><Relationship Id="rId28" Type="http://schemas.openxmlformats.org/officeDocument/2006/relationships/hyperlink" Target="https://sapjira.wdf.sap.corp/browse/CTPSAPPRODUCT-50" TargetMode="External"/><Relationship Id="rId36" Type="http://schemas.openxmlformats.org/officeDocument/2006/relationships/hyperlink" Target="https://sapjira.wdf.sap.corp/browse/CTPSAPPRODUCT-119" TargetMode="External"/><Relationship Id="rId49" Type="http://schemas.openxmlformats.org/officeDocument/2006/relationships/hyperlink" Target="https://sapjira.wdf.sap.corp/browse/CTPSAPPRODUCT-48" TargetMode="External"/><Relationship Id="rId57" Type="http://schemas.openxmlformats.org/officeDocument/2006/relationships/printerSettings" Target="../printerSettings/printerSettings10.bin"/><Relationship Id="rId10" Type="http://schemas.openxmlformats.org/officeDocument/2006/relationships/hyperlink" Target="https://sapjira.wdf.sap.corp/browse/CTPSAPPRODUCT-42" TargetMode="External"/><Relationship Id="rId31" Type="http://schemas.openxmlformats.org/officeDocument/2006/relationships/hyperlink" Target="https://sapjira.wdf.sap.corp/browse/CTPSAPPRODUCT-139" TargetMode="External"/><Relationship Id="rId44" Type="http://schemas.openxmlformats.org/officeDocument/2006/relationships/hyperlink" Target="https://sapjira.wdf.sap.corp/browse/CTPSAPPRODUCT-62" TargetMode="External"/><Relationship Id="rId52" Type="http://schemas.openxmlformats.org/officeDocument/2006/relationships/hyperlink" Target="https://sapjira.wdf.sap.corp/browse/CTPSAPPRODUCT-100" TargetMode="External"/></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5.bin"/><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7.bin"/><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mailto:Mobile@Suite2012(Version%202.2)%20-%20On-Premise%20Add-ons%20-%20SAP%20EHS%20Safety%20Issue%201.1.3" TargetMode="External"/><Relationship Id="rId1" Type="http://schemas.openxmlformats.org/officeDocument/2006/relationships/hyperlink" Target="mailto:Mobile@Suite2012%20(Version%202.2)%20-%20On%20Device%20-%20MOB%20LEARNINGASST%20SRC%202.1.6" TargetMode="External"/><Relationship Id="rId5" Type="http://schemas.openxmlformats.org/officeDocument/2006/relationships/drawing" Target="../drawings/drawing4.xml"/><Relationship Id="rId4" Type="http://schemas.openxmlformats.org/officeDocument/2006/relationships/customProperty" Target="../customProperty19.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3" Type="http://schemas.openxmlformats.org/officeDocument/2006/relationships/hyperlink" Target="mailto:Mobile@Suite2013%20(Version%208.0)%20-%20On%20Device" TargetMode="External"/><Relationship Id="rId2" Type="http://schemas.openxmlformats.org/officeDocument/2006/relationships/hyperlink" Target="mailto:Mobile@Suite2013%20(Version%208.0)%20-%20On%20Device" TargetMode="External"/><Relationship Id="rId1" Type="http://schemas.openxmlformats.org/officeDocument/2006/relationships/hyperlink" Target="mailto:Mobile@Suite2013%20(Version%205.0)%20-%20On%20Device-SAP%20Customer%20Briefing%20for%20iOS%20Version%203.0.6" TargetMode="External"/><Relationship Id="rId5" Type="http://schemas.openxmlformats.org/officeDocument/2006/relationships/customProperty" Target="../customProperty23.bin"/><Relationship Id="rId4"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0070C0"/>
  </sheetPr>
  <dimension ref="A24:I32"/>
  <sheetViews>
    <sheetView zoomScale="71" zoomScaleNormal="100" workbookViewId="0">
      <selection activeCell="J5" sqref="J5"/>
    </sheetView>
  </sheetViews>
  <sheetFormatPr defaultColWidth="9.42578125" defaultRowHeight="14.45"/>
  <cols>
    <col min="1" max="1" width="18.42578125" customWidth="1"/>
    <col min="2" max="2" width="15" customWidth="1"/>
    <col min="3" max="3" width="17.42578125" customWidth="1"/>
    <col min="4" max="4" width="16.42578125" customWidth="1"/>
    <col min="5" max="6" width="18.42578125" customWidth="1"/>
    <col min="7" max="7" width="15.42578125" customWidth="1"/>
    <col min="8" max="8" width="13" customWidth="1"/>
  </cols>
  <sheetData>
    <row r="24" spans="1:9" ht="18.600000000000001">
      <c r="C24" s="251" t="s">
        <v>0</v>
      </c>
      <c r="D24" s="251"/>
      <c r="E24" s="251"/>
      <c r="F24" s="251"/>
      <c r="G24" s="251"/>
    </row>
    <row r="25" spans="1:9" ht="37.5" customHeight="1">
      <c r="A25" s="6"/>
      <c r="B25" s="7" t="s">
        <v>1</v>
      </c>
      <c r="C25" s="7" t="s">
        <v>2</v>
      </c>
      <c r="D25" s="7" t="s">
        <v>3</v>
      </c>
      <c r="E25" s="7" t="s">
        <v>4</v>
      </c>
      <c r="F25" s="7" t="s">
        <v>5</v>
      </c>
      <c r="G25" s="7" t="s">
        <v>6</v>
      </c>
    </row>
    <row r="26" spans="1:9" ht="18.600000000000001">
      <c r="A26" s="6" t="s">
        <v>7</v>
      </c>
      <c r="B26" s="6" t="s">
        <v>8</v>
      </c>
      <c r="C26" s="6">
        <v>1</v>
      </c>
      <c r="D26" s="6">
        <v>1</v>
      </c>
      <c r="E26" s="6">
        <v>5</v>
      </c>
      <c r="F26" s="6">
        <v>1</v>
      </c>
      <c r="G26" s="6">
        <f>SUM(C26:F26)</f>
        <v>8</v>
      </c>
    </row>
    <row r="27" spans="1:9" ht="18.600000000000001">
      <c r="A27" s="6" t="s">
        <v>9</v>
      </c>
      <c r="B27" s="6" t="s">
        <v>10</v>
      </c>
      <c r="C27" s="6">
        <v>5</v>
      </c>
      <c r="D27" s="6">
        <v>2</v>
      </c>
      <c r="E27" s="6">
        <v>8</v>
      </c>
      <c r="F27" s="6">
        <v>4</v>
      </c>
      <c r="G27" s="6">
        <f t="shared" ref="G27:G29" si="0">SUM(C27:F27)</f>
        <v>19</v>
      </c>
    </row>
    <row r="28" spans="1:9" ht="18.600000000000001">
      <c r="A28" s="6" t="s">
        <v>11</v>
      </c>
      <c r="B28" s="6" t="s">
        <v>12</v>
      </c>
      <c r="C28" s="6">
        <v>1</v>
      </c>
      <c r="D28" s="6">
        <v>1</v>
      </c>
      <c r="E28" s="6">
        <v>2</v>
      </c>
      <c r="F28" s="6">
        <v>2</v>
      </c>
      <c r="G28" s="6">
        <f t="shared" si="0"/>
        <v>6</v>
      </c>
    </row>
    <row r="29" spans="1:9" ht="18.600000000000001">
      <c r="A29" s="6" t="s">
        <v>13</v>
      </c>
      <c r="B29" s="6" t="s">
        <v>14</v>
      </c>
      <c r="C29" s="6">
        <v>5</v>
      </c>
      <c r="D29" s="6">
        <v>5</v>
      </c>
      <c r="E29" s="6">
        <v>10</v>
      </c>
      <c r="F29" s="6">
        <v>5</v>
      </c>
      <c r="G29" s="6">
        <f t="shared" si="0"/>
        <v>25</v>
      </c>
    </row>
    <row r="31" spans="1:9" ht="18.600000000000001">
      <c r="A31" s="251" t="s">
        <v>15</v>
      </c>
      <c r="B31" s="251"/>
      <c r="C31" s="251"/>
      <c r="D31" s="251"/>
      <c r="E31" s="251"/>
      <c r="F31" s="251"/>
      <c r="G31" s="251"/>
      <c r="H31" s="251"/>
      <c r="I31" s="251"/>
    </row>
    <row r="32" spans="1:9">
      <c r="D32" s="5"/>
    </row>
  </sheetData>
  <sheetProtection algorithmName="SHA-512" hashValue="5g3X6DWN6RvL1Y8QvTJxtW4dVNoRhAf4DLz2O5aokp6GqvvdIjUT6AzYTo39vnrPrIQHreOruetW49jqpjIY4A==" saltValue="9v4mIiUFARGYOARij5bq3w==" spinCount="100000" sheet="1" objects="1" scenarios="1" selectLockedCells="1" selectUnlockedCells="1"/>
  <mergeCells count="2">
    <mergeCell ref="C24:G24"/>
    <mergeCell ref="A31:I31"/>
  </mergeCells>
  <pageMargins left="0.7" right="0.7" top="0.75" bottom="0.75" header="0.3" footer="0.3"/>
  <pageSetup orientation="portrait" r:id="rId1"/>
  <headerFooter>
    <oddFooter>&amp;L_x000D_&amp;1#&amp;"Calibri"&amp;10&amp;K000000 Confidential</oddFooter>
  </headerFooter>
  <customProperties>
    <customPr name="_pios_id" r:id="rId2"/>
    <customPr name="EpmWorksheetKeyString_GUID" r:id="rId3"/>
  </customPropertie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
  <dimension ref="A1:C30"/>
  <sheetViews>
    <sheetView workbookViewId="0">
      <selection activeCell="J5" sqref="J5"/>
    </sheetView>
  </sheetViews>
  <sheetFormatPr defaultColWidth="9.42578125" defaultRowHeight="14.45"/>
  <cols>
    <col min="1" max="1" width="25.42578125" customWidth="1"/>
    <col min="2" max="2" width="16.42578125" customWidth="1"/>
    <col min="3" max="4" width="12.42578125" customWidth="1"/>
    <col min="5" max="5" width="7.42578125" customWidth="1"/>
  </cols>
  <sheetData>
    <row r="1" spans="1:3">
      <c r="A1" s="3"/>
      <c r="B1" s="4" t="s">
        <v>16</v>
      </c>
      <c r="C1" s="4" t="s">
        <v>17</v>
      </c>
    </row>
    <row r="2" spans="1:3">
      <c r="A2" s="4" t="s">
        <v>18</v>
      </c>
      <c r="B2" s="3" t="e">
        <f>COUNTIFS(#REF!,"GTLC China",#REF!,"In Progress")</f>
        <v>#REF!</v>
      </c>
      <c r="C2" s="3" t="e">
        <f>COUNTIFS(#REF!,"GTLC China",#REF!,"Done")</f>
        <v>#REF!</v>
      </c>
    </row>
    <row r="3" spans="1:3">
      <c r="A3" s="4" t="s">
        <v>19</v>
      </c>
      <c r="B3" s="3" t="e">
        <f>COUNTIFS(#REF!,"GTLC India",#REF!,"In Progress")</f>
        <v>#REF!</v>
      </c>
      <c r="C3" s="3" t="e">
        <f>COUNTIFS(#REF!,"GTLC India",#REF!,"Done")</f>
        <v>#REF!</v>
      </c>
    </row>
    <row r="4" spans="1:3">
      <c r="A4" s="4" t="s">
        <v>20</v>
      </c>
      <c r="B4" s="3" t="e">
        <f>COUNTIFS(#REF!,"GTLC Germany",#REF!,"In Progress")</f>
        <v>#REF!</v>
      </c>
      <c r="C4" s="3" t="e">
        <f>COUNTIFS(#REF!,"GTLC Germany",#REF!,"Done")</f>
        <v>#REF!</v>
      </c>
    </row>
    <row r="5" spans="1:3">
      <c r="A5" s="4" t="s">
        <v>21</v>
      </c>
      <c r="B5" s="3" t="e">
        <f>COUNTIFS(#REF!,"GTLC Canada",#REF!,"In Progress")</f>
        <v>#REF!</v>
      </c>
      <c r="C5" s="3" t="e">
        <f>COUNTIFS(#REF!,"GTLC Canada",#REF!,"Done")</f>
        <v>#REF!</v>
      </c>
    </row>
    <row r="6" spans="1:3">
      <c r="A6" s="4" t="s">
        <v>22</v>
      </c>
      <c r="B6" s="3" t="e">
        <f>SUM(B2:B5)</f>
        <v>#REF!</v>
      </c>
      <c r="C6" s="3" t="e">
        <f>SUM(C2:C5)</f>
        <v>#REF!</v>
      </c>
    </row>
    <row r="8" spans="1:3">
      <c r="B8" s="1"/>
    </row>
    <row r="9" spans="1:3" ht="15.6">
      <c r="A9" s="2" t="s">
        <v>23</v>
      </c>
    </row>
    <row r="10" spans="1:3" ht="15.6">
      <c r="A10" s="2" t="s">
        <v>24</v>
      </c>
      <c r="B10" t="e">
        <f>COUNTIFS(#REF!,"GLOBAL",#REF!,"P1",#REF!,"backlog")</f>
        <v>#REF!</v>
      </c>
    </row>
    <row r="11" spans="1:3" ht="15.6">
      <c r="A11" s="2" t="s">
        <v>25</v>
      </c>
      <c r="B11" t="e">
        <f>COUNTIFS(#REF!,"GLOBAL",#REF!,"P2",#REF!,"backlog")</f>
        <v>#REF!</v>
      </c>
    </row>
    <row r="12" spans="1:3" ht="15.6">
      <c r="A12" s="2" t="s">
        <v>26</v>
      </c>
      <c r="B12" t="e">
        <f>COUNTIFS(#REF!,"GLOBAL",#REF!,"P3",#REF!,"backlog")</f>
        <v>#REF!</v>
      </c>
    </row>
    <row r="13" spans="1:3" ht="15.6">
      <c r="A13" s="2" t="s">
        <v>27</v>
      </c>
      <c r="B13" t="e">
        <f>SUM(B10:B12)</f>
        <v>#REF!</v>
      </c>
    </row>
    <row r="14" spans="1:3" ht="15.6">
      <c r="A14" s="2"/>
    </row>
    <row r="15" spans="1:3" ht="15.6">
      <c r="A15" s="2" t="s">
        <v>28</v>
      </c>
    </row>
    <row r="16" spans="1:3" ht="15.6">
      <c r="A16" s="2" t="s">
        <v>24</v>
      </c>
      <c r="B16" s="3" t="e">
        <f>COUNTIFS(#REF!,"RTC Passed",#REF!,"P1")</f>
        <v>#REF!</v>
      </c>
    </row>
    <row r="17" spans="1:2" ht="15.6">
      <c r="A17" s="2" t="s">
        <v>25</v>
      </c>
      <c r="B17" s="3" t="e">
        <f>COUNTIFS(#REF!,"RTC Passed",#REF!,"P2")</f>
        <v>#REF!</v>
      </c>
    </row>
    <row r="18" spans="1:2" ht="15.6">
      <c r="A18" s="2" t="s">
        <v>27</v>
      </c>
      <c r="B18" t="e">
        <f>SUM(B16:B17)</f>
        <v>#REF!</v>
      </c>
    </row>
    <row r="19" spans="1:2" ht="15.6">
      <c r="A19" s="2"/>
    </row>
    <row r="20" spans="1:2" ht="15.6">
      <c r="A20" s="2"/>
    </row>
    <row r="21" spans="1:2" ht="15.6">
      <c r="A21" s="2"/>
    </row>
    <row r="22" spans="1:2" ht="15.6">
      <c r="A22" s="2"/>
    </row>
    <row r="23" spans="1:2" ht="15.6">
      <c r="A23" s="2"/>
    </row>
    <row r="24" spans="1:2" ht="15.6">
      <c r="A24" s="2"/>
    </row>
    <row r="25" spans="1:2" ht="15.6">
      <c r="A25" s="2"/>
    </row>
    <row r="26" spans="1:2" ht="15.6">
      <c r="A26" s="2"/>
    </row>
    <row r="27" spans="1:2" ht="15.6">
      <c r="A27" s="2"/>
    </row>
    <row r="28" spans="1:2" ht="15.6">
      <c r="A28" s="2"/>
    </row>
    <row r="29" spans="1:2" ht="15.6">
      <c r="A29" s="2"/>
    </row>
    <row r="30" spans="1:2" ht="15.6">
      <c r="A30" s="2"/>
    </row>
  </sheetData>
  <sheetProtection algorithmName="SHA-512" hashValue="akiYznjyzjYg3wCi6oAvPN22FWEhXf2Lqali4EyW8RKPw+0LQKg6Qejos0NneDDGg7/w3MiBzEM6xp9k4muaCg==" saltValue="bJ2w5DhiwX5uSSrYWwpSKA==" spinCount="100000" sheet="1" objects="1" scenarios="1" selectLockedCells="1" selectUnlockedCells="1"/>
  <pageMargins left="0.7" right="0.7" top="0.75" bottom="0.75" header="0.3" footer="0.3"/>
  <pageSetup paperSize="9" orientation="portrait" horizontalDpi="0" verticalDpi="0" r:id="rId1"/>
  <headerFooter>
    <oddFooter>&amp;L_x000D_&amp;1#&amp;"Calibri"&amp;10&amp;K000000 Confidential</oddFooter>
  </headerFooter>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V105"/>
  <sheetViews>
    <sheetView topLeftCell="A70" workbookViewId="0">
      <selection activeCell="J83" sqref="J83"/>
    </sheetView>
  </sheetViews>
  <sheetFormatPr defaultColWidth="15.42578125" defaultRowHeight="14.45"/>
  <cols>
    <col min="2" max="2" width="17.42578125" bestFit="1" customWidth="1"/>
    <col min="3" max="3" width="14.42578125" bestFit="1" customWidth="1"/>
    <col min="4" max="4" width="7.42578125" bestFit="1" customWidth="1"/>
    <col min="5" max="5" width="8.42578125" bestFit="1" customWidth="1"/>
    <col min="6" max="6" width="19.42578125" bestFit="1" customWidth="1"/>
    <col min="7" max="8" width="14.42578125" bestFit="1" customWidth="1"/>
    <col min="9" max="9" width="16" bestFit="1" customWidth="1"/>
    <col min="10" max="10" width="25.42578125" bestFit="1" customWidth="1"/>
    <col min="11" max="11" width="11.42578125" bestFit="1" customWidth="1"/>
    <col min="12" max="12" width="11.42578125" customWidth="1"/>
    <col min="13" max="13" width="15" bestFit="1" customWidth="1"/>
    <col min="14" max="14" width="19.42578125" customWidth="1"/>
    <col min="15" max="15" width="24.42578125" customWidth="1"/>
    <col min="17" max="17" width="20.42578125" bestFit="1" customWidth="1"/>
    <col min="20" max="20" width="62.42578125" bestFit="1" customWidth="1"/>
    <col min="21" max="21" width="17" bestFit="1" customWidth="1"/>
    <col min="22" max="22" width="22" bestFit="1" customWidth="1"/>
  </cols>
  <sheetData>
    <row r="1" spans="1:22" ht="46.5">
      <c r="A1" s="124" t="s">
        <v>29</v>
      </c>
      <c r="B1" s="141" t="s">
        <v>30</v>
      </c>
      <c r="C1" s="142" t="s">
        <v>31</v>
      </c>
      <c r="D1" s="146" t="s">
        <v>32</v>
      </c>
      <c r="E1" s="141" t="s">
        <v>33</v>
      </c>
      <c r="F1" s="141" t="s">
        <v>34</v>
      </c>
      <c r="G1" s="141" t="s">
        <v>35</v>
      </c>
      <c r="H1" s="146" t="s">
        <v>36</v>
      </c>
      <c r="I1" s="141" t="s">
        <v>37</v>
      </c>
      <c r="J1" s="141" t="s">
        <v>38</v>
      </c>
      <c r="K1" s="142" t="s">
        <v>39</v>
      </c>
      <c r="L1" s="145" t="s">
        <v>40</v>
      </c>
      <c r="M1" s="144" t="s">
        <v>41</v>
      </c>
      <c r="N1" s="141" t="s">
        <v>42</v>
      </c>
      <c r="O1" s="142" t="s">
        <v>43</v>
      </c>
      <c r="P1" s="1" t="s">
        <v>44</v>
      </c>
      <c r="Q1" s="136" t="s">
        <v>45</v>
      </c>
      <c r="R1" s="138" t="s">
        <v>46</v>
      </c>
      <c r="S1" s="136" t="s">
        <v>47</v>
      </c>
      <c r="T1" s="136" t="s">
        <v>48</v>
      </c>
      <c r="U1" s="136" t="s">
        <v>49</v>
      </c>
      <c r="V1" s="136" t="s">
        <v>50</v>
      </c>
    </row>
    <row r="2" spans="1:22" ht="30.95">
      <c r="A2" s="12"/>
      <c r="B2" s="232" t="s">
        <v>51</v>
      </c>
      <c r="C2" s="139" t="s">
        <v>52</v>
      </c>
      <c r="D2" s="147" t="s">
        <v>24</v>
      </c>
      <c r="E2" s="137" t="s">
        <v>53</v>
      </c>
      <c r="F2" s="137" t="s">
        <v>54</v>
      </c>
      <c r="G2" s="137" t="s">
        <v>55</v>
      </c>
      <c r="H2" s="147" t="s">
        <v>56</v>
      </c>
      <c r="I2" s="193" t="s">
        <v>57</v>
      </c>
      <c r="J2" s="199" t="s">
        <v>57</v>
      </c>
      <c r="K2" s="139" t="s">
        <v>23</v>
      </c>
      <c r="L2" s="139" t="s">
        <v>54</v>
      </c>
      <c r="M2" s="137" t="s">
        <v>58</v>
      </c>
      <c r="N2" s="137" t="s">
        <v>10</v>
      </c>
      <c r="O2" s="139" t="s">
        <v>23</v>
      </c>
      <c r="P2" s="185" t="s">
        <v>59</v>
      </c>
      <c r="Q2" s="139" t="s">
        <v>23</v>
      </c>
      <c r="R2" s="139" t="s">
        <v>54</v>
      </c>
      <c r="S2" s="135" t="s">
        <v>60</v>
      </c>
      <c r="T2" s="135" t="s">
        <v>61</v>
      </c>
      <c r="U2" s="256" t="s">
        <v>62</v>
      </c>
      <c r="V2" s="256" t="s">
        <v>63</v>
      </c>
    </row>
    <row r="3" spans="1:22" ht="15.6">
      <c r="A3" s="12"/>
      <c r="B3" s="137" t="s">
        <v>64</v>
      </c>
      <c r="C3" s="139" t="s">
        <v>65</v>
      </c>
      <c r="D3" s="147" t="s">
        <v>25</v>
      </c>
      <c r="E3" s="137" t="s">
        <v>66</v>
      </c>
      <c r="F3" s="137" t="s">
        <v>67</v>
      </c>
      <c r="G3" s="137" t="s">
        <v>68</v>
      </c>
      <c r="H3" s="147" t="s">
        <v>7</v>
      </c>
      <c r="I3" s="193" t="s">
        <v>69</v>
      </c>
      <c r="J3" s="199" t="s">
        <v>70</v>
      </c>
      <c r="K3" s="139" t="s">
        <v>71</v>
      </c>
      <c r="L3" s="139"/>
      <c r="M3" s="135" t="s">
        <v>72</v>
      </c>
      <c r="N3" s="137" t="s">
        <v>59</v>
      </c>
      <c r="O3" s="139" t="s">
        <v>16</v>
      </c>
      <c r="P3" s="185" t="s">
        <v>73</v>
      </c>
      <c r="Q3" s="139" t="s">
        <v>16</v>
      </c>
      <c r="R3" s="139" t="s">
        <v>67</v>
      </c>
      <c r="S3" s="135" t="s">
        <v>74</v>
      </c>
      <c r="T3" s="135" t="s">
        <v>75</v>
      </c>
      <c r="U3" s="256"/>
      <c r="V3" s="256"/>
    </row>
    <row r="4" spans="1:22" ht="30.95">
      <c r="A4" s="12"/>
      <c r="B4" s="137" t="s">
        <v>65</v>
      </c>
      <c r="C4" s="139" t="s">
        <v>76</v>
      </c>
      <c r="D4" s="147" t="s">
        <v>26</v>
      </c>
      <c r="E4" s="137" t="s">
        <v>77</v>
      </c>
      <c r="F4" s="137"/>
      <c r="G4" s="137"/>
      <c r="H4" s="147" t="s">
        <v>9</v>
      </c>
      <c r="I4" s="193" t="s">
        <v>28</v>
      </c>
      <c r="J4" s="199" t="s">
        <v>28</v>
      </c>
      <c r="K4" s="139" t="s">
        <v>16</v>
      </c>
      <c r="L4" s="139"/>
      <c r="M4" s="137"/>
      <c r="N4" s="137" t="s">
        <v>73</v>
      </c>
      <c r="O4" s="143" t="s">
        <v>17</v>
      </c>
      <c r="P4" s="185" t="s">
        <v>78</v>
      </c>
      <c r="Q4" s="143" t="s">
        <v>17</v>
      </c>
      <c r="R4" s="139"/>
      <c r="S4" s="135" t="s">
        <v>79</v>
      </c>
      <c r="T4" s="135" t="s">
        <v>80</v>
      </c>
      <c r="U4" s="256"/>
      <c r="V4" s="256"/>
    </row>
    <row r="5" spans="1:22" ht="15.6">
      <c r="A5" s="12"/>
      <c r="B5" s="137" t="s">
        <v>76</v>
      </c>
      <c r="C5" s="139"/>
      <c r="D5" s="147"/>
      <c r="E5" s="137" t="s">
        <v>81</v>
      </c>
      <c r="F5" s="137"/>
      <c r="G5" s="137"/>
      <c r="H5" s="147" t="s">
        <v>11</v>
      </c>
      <c r="I5" s="193" t="s">
        <v>8</v>
      </c>
      <c r="J5" s="199" t="s">
        <v>82</v>
      </c>
      <c r="K5" s="139" t="s">
        <v>17</v>
      </c>
      <c r="L5" s="139"/>
      <c r="M5" s="137"/>
      <c r="N5" s="137" t="s">
        <v>83</v>
      </c>
      <c r="O5" s="143" t="s">
        <v>84</v>
      </c>
      <c r="P5" s="185" t="s">
        <v>10</v>
      </c>
      <c r="Q5" s="143" t="s">
        <v>84</v>
      </c>
      <c r="R5" s="139"/>
      <c r="S5" s="135" t="s">
        <v>85</v>
      </c>
      <c r="T5" s="135" t="s">
        <v>86</v>
      </c>
      <c r="U5" s="256"/>
      <c r="V5" s="256"/>
    </row>
    <row r="6" spans="1:22" ht="15.6">
      <c r="A6" s="12"/>
      <c r="B6" s="137" t="s">
        <v>87</v>
      </c>
      <c r="H6" s="147" t="s">
        <v>13</v>
      </c>
      <c r="I6" s="193" t="s">
        <v>88</v>
      </c>
      <c r="J6" s="199" t="s">
        <v>89</v>
      </c>
      <c r="K6" s="139" t="s">
        <v>28</v>
      </c>
      <c r="L6" s="139" t="s">
        <v>67</v>
      </c>
      <c r="N6" s="137" t="s">
        <v>59</v>
      </c>
      <c r="Q6" s="137"/>
      <c r="S6" s="135" t="s">
        <v>90</v>
      </c>
      <c r="T6" s="135" t="s">
        <v>91</v>
      </c>
      <c r="U6" s="256"/>
      <c r="V6" s="256"/>
    </row>
    <row r="7" spans="1:22" ht="15.6">
      <c r="A7" s="12"/>
      <c r="B7" s="137" t="s">
        <v>92</v>
      </c>
      <c r="F7" s="233"/>
      <c r="G7" s="233"/>
      <c r="H7" s="147" t="s">
        <v>93</v>
      </c>
      <c r="I7" s="193" t="s">
        <v>94</v>
      </c>
      <c r="J7" s="199" t="s">
        <v>95</v>
      </c>
      <c r="M7" s="233"/>
      <c r="N7" s="137" t="s">
        <v>78</v>
      </c>
      <c r="Q7" s="140"/>
      <c r="S7" s="135" t="s">
        <v>96</v>
      </c>
      <c r="T7" s="135" t="s">
        <v>97</v>
      </c>
      <c r="U7" s="256"/>
      <c r="V7" s="256"/>
    </row>
    <row r="8" spans="1:22" ht="30.95">
      <c r="A8" s="12"/>
      <c r="B8" s="137" t="s">
        <v>52</v>
      </c>
      <c r="C8" s="12"/>
      <c r="D8" s="12"/>
      <c r="E8" s="137"/>
      <c r="F8" s="233"/>
      <c r="G8" s="233"/>
      <c r="H8" s="147" t="s">
        <v>28</v>
      </c>
      <c r="I8" s="193" t="s">
        <v>98</v>
      </c>
      <c r="J8" s="199" t="s">
        <v>99</v>
      </c>
      <c r="K8" s="139"/>
      <c r="M8" s="233"/>
      <c r="N8" s="137" t="s">
        <v>73</v>
      </c>
      <c r="O8" s="143"/>
      <c r="Q8" s="140"/>
      <c r="S8" s="178" t="s">
        <v>100</v>
      </c>
      <c r="T8" s="135" t="s">
        <v>101</v>
      </c>
      <c r="U8" s="256"/>
      <c r="V8" s="256"/>
    </row>
    <row r="9" spans="1:22" ht="15.6">
      <c r="A9" s="12"/>
      <c r="B9" s="137" t="s">
        <v>102</v>
      </c>
      <c r="C9" s="12"/>
      <c r="D9" s="12"/>
      <c r="E9" s="137"/>
      <c r="F9" s="233"/>
      <c r="G9" s="233"/>
      <c r="H9" s="147"/>
      <c r="I9" s="194" t="s">
        <v>103</v>
      </c>
      <c r="J9" s="199" t="s">
        <v>104</v>
      </c>
      <c r="M9" s="233"/>
      <c r="N9" s="137" t="s">
        <v>105</v>
      </c>
      <c r="O9" s="143"/>
      <c r="Q9" s="140"/>
      <c r="S9" s="178" t="s">
        <v>106</v>
      </c>
      <c r="T9" s="2" t="s">
        <v>107</v>
      </c>
      <c r="U9" s="256"/>
      <c r="V9" s="256"/>
    </row>
    <row r="10" spans="1:22" ht="15.6">
      <c r="A10" s="12"/>
      <c r="B10" s="137" t="s">
        <v>108</v>
      </c>
      <c r="C10" s="233"/>
      <c r="D10" s="12"/>
      <c r="F10" s="233"/>
      <c r="G10" s="233"/>
      <c r="H10" s="147"/>
      <c r="I10" s="193" t="s">
        <v>109</v>
      </c>
      <c r="J10" s="199" t="s">
        <v>110</v>
      </c>
      <c r="M10" s="233"/>
      <c r="N10" s="137" t="s">
        <v>111</v>
      </c>
      <c r="Q10" s="140"/>
      <c r="S10" s="178" t="s">
        <v>112</v>
      </c>
      <c r="T10" t="s">
        <v>113</v>
      </c>
      <c r="U10" s="256"/>
      <c r="V10" s="256"/>
    </row>
    <row r="11" spans="1:22" ht="15.6">
      <c r="A11" s="12"/>
      <c r="C11" s="233"/>
      <c r="D11" s="233"/>
      <c r="E11" s="233"/>
      <c r="F11" s="233"/>
      <c r="G11" s="233"/>
      <c r="I11" s="193" t="s">
        <v>114</v>
      </c>
      <c r="J11" s="199" t="s">
        <v>115</v>
      </c>
      <c r="K11" s="233"/>
      <c r="M11" s="233"/>
      <c r="N11" s="137" t="s">
        <v>84</v>
      </c>
      <c r="S11" s="135" t="s">
        <v>116</v>
      </c>
      <c r="T11" s="135" t="s">
        <v>117</v>
      </c>
      <c r="U11" s="256"/>
      <c r="V11" s="256"/>
    </row>
    <row r="12" spans="1:22" ht="15.6">
      <c r="A12" s="12"/>
      <c r="C12" s="233"/>
      <c r="D12" s="233"/>
      <c r="E12" s="233"/>
      <c r="F12" s="233"/>
      <c r="G12" s="233"/>
      <c r="I12" s="193" t="s">
        <v>10</v>
      </c>
      <c r="J12" s="199" t="s">
        <v>118</v>
      </c>
      <c r="K12" s="233"/>
      <c r="M12" s="233"/>
      <c r="S12" s="135" t="s">
        <v>119</v>
      </c>
      <c r="T12" s="135" t="s">
        <v>120</v>
      </c>
      <c r="U12" s="256"/>
      <c r="V12" s="256"/>
    </row>
    <row r="13" spans="1:22" ht="15.6">
      <c r="A13" s="12"/>
      <c r="C13" s="233"/>
      <c r="D13" s="233"/>
      <c r="E13" s="233"/>
      <c r="F13" s="233"/>
      <c r="G13" s="233"/>
      <c r="I13" s="193" t="s">
        <v>121</v>
      </c>
      <c r="J13" s="199" t="s">
        <v>122</v>
      </c>
      <c r="K13" s="233"/>
      <c r="M13" s="233"/>
      <c r="S13" s="135" t="s">
        <v>123</v>
      </c>
      <c r="T13" s="135" t="s">
        <v>124</v>
      </c>
      <c r="U13" s="256"/>
      <c r="V13" s="256"/>
    </row>
    <row r="14" spans="1:22" ht="15.6">
      <c r="A14" s="12"/>
      <c r="B14" s="137"/>
      <c r="C14" s="233"/>
      <c r="D14" s="233"/>
      <c r="E14" s="233"/>
      <c r="F14" s="233"/>
      <c r="G14" s="233"/>
      <c r="I14" s="193" t="s">
        <v>12</v>
      </c>
      <c r="J14" s="199" t="s">
        <v>125</v>
      </c>
      <c r="K14" s="233"/>
      <c r="M14" s="233"/>
      <c r="S14" s="135" t="s">
        <v>126</v>
      </c>
      <c r="T14" s="135" t="s">
        <v>127</v>
      </c>
      <c r="U14" s="256"/>
      <c r="V14" s="256"/>
    </row>
    <row r="15" spans="1:22" ht="15.6">
      <c r="A15" s="12"/>
      <c r="C15" s="233"/>
      <c r="D15" s="233"/>
      <c r="E15" s="233"/>
      <c r="F15" s="233"/>
      <c r="G15" s="233"/>
      <c r="I15" s="193" t="s">
        <v>128</v>
      </c>
      <c r="J15" s="199" t="s">
        <v>129</v>
      </c>
      <c r="K15" s="233"/>
      <c r="M15" s="233"/>
      <c r="N15" s="12"/>
      <c r="S15" s="135" t="s">
        <v>130</v>
      </c>
      <c r="T15" s="135" t="s">
        <v>131</v>
      </c>
      <c r="U15" s="256"/>
      <c r="V15" s="256"/>
    </row>
    <row r="16" spans="1:22" ht="15.6">
      <c r="A16" s="12"/>
      <c r="C16" s="233"/>
      <c r="D16" s="233"/>
      <c r="E16" s="233"/>
      <c r="F16" s="233"/>
      <c r="G16" s="233"/>
      <c r="H16" s="233"/>
      <c r="I16" s="193" t="s">
        <v>132</v>
      </c>
      <c r="J16" s="199" t="s">
        <v>133</v>
      </c>
      <c r="K16" s="233"/>
      <c r="M16" s="233"/>
      <c r="S16" s="135" t="s">
        <v>134</v>
      </c>
      <c r="T16" s="135" t="s">
        <v>101</v>
      </c>
      <c r="U16" s="256"/>
      <c r="V16" s="256"/>
    </row>
    <row r="17" spans="1:22" ht="15.6">
      <c r="A17" s="12"/>
      <c r="C17" s="233"/>
      <c r="D17" s="233"/>
      <c r="E17" s="233"/>
      <c r="F17" s="233"/>
      <c r="G17" s="233"/>
      <c r="H17" s="233"/>
      <c r="I17" s="193" t="s">
        <v>135</v>
      </c>
      <c r="J17" s="199" t="s">
        <v>136</v>
      </c>
      <c r="K17" s="233"/>
      <c r="M17" s="233"/>
      <c r="S17" s="135" t="s">
        <v>137</v>
      </c>
      <c r="T17" s="135" t="s">
        <v>138</v>
      </c>
      <c r="U17" s="256"/>
      <c r="V17" s="256"/>
    </row>
    <row r="18" spans="1:22" ht="15.6">
      <c r="A18" s="12"/>
      <c r="C18" s="233"/>
      <c r="D18" s="233"/>
      <c r="E18" s="233"/>
      <c r="F18" s="233"/>
      <c r="G18" s="233"/>
      <c r="H18" s="233"/>
      <c r="I18" s="193" t="s">
        <v>139</v>
      </c>
      <c r="J18" s="199" t="s">
        <v>140</v>
      </c>
      <c r="K18" s="233"/>
      <c r="M18" s="233"/>
      <c r="S18" s="135" t="s">
        <v>141</v>
      </c>
      <c r="T18" s="135" t="s">
        <v>142</v>
      </c>
      <c r="U18" s="256" t="s">
        <v>143</v>
      </c>
      <c r="V18" s="256" t="s">
        <v>144</v>
      </c>
    </row>
    <row r="19" spans="1:22" ht="15.6">
      <c r="A19" s="12"/>
      <c r="B19" s="233"/>
      <c r="C19" s="233"/>
      <c r="D19" s="233"/>
      <c r="E19" s="233"/>
      <c r="F19" s="233"/>
      <c r="G19" s="233"/>
      <c r="H19" s="233"/>
      <c r="I19" s="193" t="s">
        <v>145</v>
      </c>
      <c r="J19" s="199" t="s">
        <v>146</v>
      </c>
      <c r="K19" s="233"/>
      <c r="M19" s="233"/>
      <c r="S19" s="135" t="s">
        <v>147</v>
      </c>
      <c r="T19" s="135" t="s">
        <v>148</v>
      </c>
      <c r="U19" s="256"/>
      <c r="V19" s="256"/>
    </row>
    <row r="20" spans="1:22" ht="15.6">
      <c r="A20" s="12"/>
      <c r="B20" s="233"/>
      <c r="C20" s="233"/>
      <c r="D20" s="233"/>
      <c r="E20" s="233"/>
      <c r="F20" s="233"/>
      <c r="G20" s="233"/>
      <c r="H20" s="233"/>
      <c r="I20" s="193" t="s">
        <v>149</v>
      </c>
      <c r="J20" s="199" t="s">
        <v>150</v>
      </c>
      <c r="K20" s="233"/>
      <c r="M20" s="233"/>
      <c r="S20" s="135" t="s">
        <v>151</v>
      </c>
      <c r="T20" s="135" t="s">
        <v>152</v>
      </c>
      <c r="U20" s="256"/>
      <c r="V20" s="256"/>
    </row>
    <row r="21" spans="1:22" ht="15.6">
      <c r="A21" s="12"/>
      <c r="B21" s="233"/>
      <c r="C21" s="233"/>
      <c r="D21" s="233"/>
      <c r="E21" s="233"/>
      <c r="F21" s="233"/>
      <c r="G21" s="233"/>
      <c r="H21" s="233"/>
      <c r="I21" s="193" t="s">
        <v>153</v>
      </c>
      <c r="J21" s="199" t="s">
        <v>154</v>
      </c>
      <c r="K21" s="233"/>
      <c r="M21" s="233"/>
      <c r="S21" s="135" t="s">
        <v>155</v>
      </c>
      <c r="T21" s="135" t="s">
        <v>156</v>
      </c>
      <c r="U21" s="256"/>
      <c r="V21" s="256"/>
    </row>
    <row r="22" spans="1:22" ht="15.6">
      <c r="A22" s="12"/>
      <c r="B22" s="233"/>
      <c r="C22" s="233"/>
      <c r="D22" s="233"/>
      <c r="E22" s="233"/>
      <c r="F22" s="233"/>
      <c r="G22" s="233"/>
      <c r="H22" s="233"/>
      <c r="I22" s="193" t="s">
        <v>157</v>
      </c>
      <c r="J22" s="199" t="s">
        <v>158</v>
      </c>
      <c r="K22" s="233"/>
      <c r="M22" s="233"/>
      <c r="S22" s="135" t="s">
        <v>159</v>
      </c>
      <c r="T22" s="135" t="s">
        <v>160</v>
      </c>
      <c r="U22" s="256"/>
      <c r="V22" s="256"/>
    </row>
    <row r="23" spans="1:22" ht="15.6">
      <c r="A23" s="12"/>
      <c r="B23" s="233"/>
      <c r="C23" s="233"/>
      <c r="D23" s="233"/>
      <c r="E23" s="233"/>
      <c r="F23" s="233"/>
      <c r="G23" s="233"/>
      <c r="H23" s="233"/>
      <c r="I23" s="193" t="s">
        <v>161</v>
      </c>
      <c r="J23" s="199" t="s">
        <v>162</v>
      </c>
      <c r="K23" s="233"/>
      <c r="M23" s="233"/>
      <c r="S23" s="135" t="s">
        <v>163</v>
      </c>
      <c r="T23" s="135" t="s">
        <v>164</v>
      </c>
      <c r="U23" s="256"/>
      <c r="V23" s="256"/>
    </row>
    <row r="24" spans="1:22" ht="15.6">
      <c r="A24" s="12"/>
      <c r="B24" s="233"/>
      <c r="C24" s="233"/>
      <c r="D24" s="233"/>
      <c r="E24" s="233"/>
      <c r="F24" s="233"/>
      <c r="G24" s="233"/>
      <c r="H24" s="233"/>
      <c r="I24" s="193" t="s">
        <v>165</v>
      </c>
      <c r="J24" s="199" t="s">
        <v>166</v>
      </c>
      <c r="K24" s="233"/>
      <c r="M24" s="233"/>
      <c r="S24" s="135" t="s">
        <v>167</v>
      </c>
      <c r="T24" s="135" t="s">
        <v>168</v>
      </c>
      <c r="U24" s="256"/>
      <c r="V24" s="256"/>
    </row>
    <row r="25" spans="1:22" ht="15.6">
      <c r="A25" s="12"/>
      <c r="B25" s="233"/>
      <c r="C25" s="233"/>
      <c r="D25" s="233"/>
      <c r="E25" s="233"/>
      <c r="F25" s="233"/>
      <c r="G25" s="233"/>
      <c r="H25" s="233"/>
      <c r="I25" s="193" t="s">
        <v>169</v>
      </c>
      <c r="J25" s="199" t="s">
        <v>170</v>
      </c>
      <c r="K25" s="233"/>
      <c r="M25" s="233"/>
      <c r="S25" s="135" t="s">
        <v>171</v>
      </c>
      <c r="T25" s="135" t="s">
        <v>172</v>
      </c>
      <c r="U25" s="256"/>
      <c r="V25" s="256"/>
    </row>
    <row r="26" spans="1:22" ht="15.6">
      <c r="A26" s="12"/>
      <c r="B26" s="233"/>
      <c r="C26" s="233"/>
      <c r="D26" s="233"/>
      <c r="E26" s="233"/>
      <c r="F26" s="233"/>
      <c r="G26" s="233"/>
      <c r="H26" s="233"/>
      <c r="I26" s="193" t="s">
        <v>173</v>
      </c>
      <c r="J26" s="199" t="s">
        <v>174</v>
      </c>
      <c r="K26" s="233"/>
      <c r="M26" s="233"/>
      <c r="S26" s="135" t="s">
        <v>175</v>
      </c>
      <c r="T26" s="135" t="s">
        <v>176</v>
      </c>
      <c r="U26" s="256"/>
      <c r="V26" s="256"/>
    </row>
    <row r="27" spans="1:22" ht="15.6">
      <c r="A27" s="12"/>
      <c r="B27" s="233"/>
      <c r="C27" s="233"/>
      <c r="D27" s="233"/>
      <c r="E27" s="233"/>
      <c r="F27" s="233"/>
      <c r="G27" s="233"/>
      <c r="H27" s="233"/>
      <c r="I27" s="193" t="s">
        <v>177</v>
      </c>
      <c r="J27" s="199" t="s">
        <v>178</v>
      </c>
      <c r="K27" s="233"/>
      <c r="M27" s="233"/>
      <c r="S27" s="135" t="s">
        <v>179</v>
      </c>
      <c r="T27" s="135" t="s">
        <v>180</v>
      </c>
      <c r="U27" s="256"/>
      <c r="V27" s="256"/>
    </row>
    <row r="28" spans="1:22" ht="15.6">
      <c r="A28" s="12"/>
      <c r="B28" s="233"/>
      <c r="C28" s="233"/>
      <c r="D28" s="233"/>
      <c r="E28" s="233"/>
      <c r="F28" s="233"/>
      <c r="G28" s="233"/>
      <c r="H28" s="233"/>
      <c r="I28" s="193" t="s">
        <v>181</v>
      </c>
      <c r="J28" s="199" t="s">
        <v>182</v>
      </c>
      <c r="K28" s="233"/>
      <c r="M28" s="233"/>
      <c r="S28" s="135" t="s">
        <v>183</v>
      </c>
      <c r="T28" s="135" t="s">
        <v>184</v>
      </c>
      <c r="U28" s="256"/>
      <c r="V28" s="256"/>
    </row>
    <row r="29" spans="1:22" ht="15.6">
      <c r="A29" s="12"/>
      <c r="B29" s="233"/>
      <c r="C29" s="233"/>
      <c r="D29" s="233"/>
      <c r="E29" s="233"/>
      <c r="F29" s="233"/>
      <c r="G29" s="233"/>
      <c r="H29" s="233"/>
      <c r="I29" s="195" t="s">
        <v>185</v>
      </c>
      <c r="J29" s="199" t="s">
        <v>186</v>
      </c>
      <c r="K29" s="233"/>
      <c r="M29" s="233"/>
      <c r="S29" s="135" t="s">
        <v>187</v>
      </c>
      <c r="T29" s="135" t="s">
        <v>188</v>
      </c>
      <c r="U29" s="256"/>
      <c r="V29" s="256"/>
    </row>
    <row r="30" spans="1:22" ht="15.6">
      <c r="A30" s="12"/>
      <c r="B30" s="233"/>
      <c r="C30" s="233"/>
      <c r="D30" s="233"/>
      <c r="E30" s="233"/>
      <c r="F30" s="233"/>
      <c r="G30" s="233"/>
      <c r="H30" s="233"/>
      <c r="I30" s="196" t="s">
        <v>189</v>
      </c>
      <c r="J30" s="200" t="s">
        <v>190</v>
      </c>
      <c r="K30" s="233"/>
      <c r="M30" s="233"/>
      <c r="S30" s="135" t="s">
        <v>191</v>
      </c>
      <c r="T30" s="135" t="s">
        <v>192</v>
      </c>
      <c r="U30" s="256"/>
      <c r="V30" s="256"/>
    </row>
    <row r="31" spans="1:22" ht="15.6">
      <c r="A31" s="12"/>
      <c r="B31" s="233"/>
      <c r="C31" s="233"/>
      <c r="D31" s="233"/>
      <c r="E31" s="233"/>
      <c r="F31" s="233"/>
      <c r="G31" s="233"/>
      <c r="H31" s="233"/>
      <c r="I31" s="195" t="s">
        <v>193</v>
      </c>
      <c r="J31" s="199" t="s">
        <v>194</v>
      </c>
      <c r="K31" s="233"/>
      <c r="M31" s="233"/>
      <c r="S31" s="135" t="s">
        <v>195</v>
      </c>
      <c r="T31" s="135" t="s">
        <v>148</v>
      </c>
      <c r="U31" s="256"/>
      <c r="V31" s="256"/>
    </row>
    <row r="32" spans="1:22" ht="15.6">
      <c r="A32" s="12"/>
      <c r="B32" s="233"/>
      <c r="C32" s="233"/>
      <c r="D32" s="233"/>
      <c r="E32" s="233"/>
      <c r="F32" s="233"/>
      <c r="G32" s="233"/>
      <c r="H32" s="233"/>
      <c r="I32" s="195" t="s">
        <v>196</v>
      </c>
      <c r="J32" s="199" t="s">
        <v>197</v>
      </c>
      <c r="K32" s="233"/>
      <c r="M32" s="233"/>
      <c r="S32" s="135" t="s">
        <v>198</v>
      </c>
      <c r="T32" s="135" t="s">
        <v>199</v>
      </c>
      <c r="U32" s="256"/>
      <c r="V32" s="256"/>
    </row>
    <row r="33" spans="1:22" ht="15.6">
      <c r="A33" s="12"/>
      <c r="B33" s="233"/>
      <c r="C33" s="233"/>
      <c r="D33" s="233"/>
      <c r="E33" s="233"/>
      <c r="F33" s="233"/>
      <c r="G33" s="233"/>
      <c r="H33" s="233"/>
      <c r="I33" s="195" t="s">
        <v>200</v>
      </c>
      <c r="J33" s="199" t="s">
        <v>201</v>
      </c>
      <c r="K33" s="233"/>
      <c r="M33" s="233"/>
      <c r="S33" s="135" t="s">
        <v>202</v>
      </c>
      <c r="T33" s="135" t="s">
        <v>203</v>
      </c>
      <c r="U33" s="256"/>
      <c r="V33" s="256"/>
    </row>
    <row r="34" spans="1:22" ht="15.6">
      <c r="A34" s="12"/>
      <c r="B34" s="233"/>
      <c r="C34" s="233"/>
      <c r="D34" s="233"/>
      <c r="E34" s="233"/>
      <c r="F34" s="233"/>
      <c r="G34" s="233"/>
      <c r="H34" s="233"/>
      <c r="I34" s="195" t="s">
        <v>204</v>
      </c>
      <c r="J34" s="199" t="s">
        <v>205</v>
      </c>
      <c r="K34" s="233"/>
      <c r="M34" s="233"/>
      <c r="S34" s="135" t="s">
        <v>206</v>
      </c>
      <c r="T34" s="135" t="s">
        <v>203</v>
      </c>
      <c r="U34" s="256" t="s">
        <v>207</v>
      </c>
      <c r="V34" s="256" t="s">
        <v>208</v>
      </c>
    </row>
    <row r="35" spans="1:22" ht="15.6">
      <c r="A35" s="12"/>
      <c r="B35" s="233"/>
      <c r="C35" s="233"/>
      <c r="D35" s="233"/>
      <c r="E35" s="233"/>
      <c r="F35" s="233"/>
      <c r="G35" s="233"/>
      <c r="H35" s="233"/>
      <c r="I35" s="195" t="s">
        <v>209</v>
      </c>
      <c r="J35" s="199" t="s">
        <v>210</v>
      </c>
      <c r="K35" s="233"/>
      <c r="M35" s="233"/>
      <c r="S35" s="135" t="s">
        <v>211</v>
      </c>
      <c r="T35" s="135" t="s">
        <v>212</v>
      </c>
      <c r="U35" s="256"/>
      <c r="V35" s="256"/>
    </row>
    <row r="36" spans="1:22" ht="15.6">
      <c r="A36" s="12"/>
      <c r="B36" s="233"/>
      <c r="C36" s="233"/>
      <c r="D36" s="233"/>
      <c r="E36" s="233"/>
      <c r="F36" s="233"/>
      <c r="G36" s="233"/>
      <c r="H36" s="233"/>
      <c r="I36" s="195" t="s">
        <v>73</v>
      </c>
      <c r="J36" s="199" t="s">
        <v>213</v>
      </c>
      <c r="K36" s="233"/>
      <c r="M36" s="233"/>
      <c r="S36" s="135" t="s">
        <v>214</v>
      </c>
      <c r="T36" s="135" t="s">
        <v>215</v>
      </c>
      <c r="U36" s="256"/>
      <c r="V36" s="256"/>
    </row>
    <row r="37" spans="1:22" ht="15.6">
      <c r="A37" s="12"/>
      <c r="B37" s="233"/>
      <c r="C37" s="233"/>
      <c r="D37" s="233"/>
      <c r="E37" s="233"/>
      <c r="F37" s="233"/>
      <c r="G37" s="233"/>
      <c r="H37" s="233"/>
      <c r="I37" s="195" t="s">
        <v>78</v>
      </c>
      <c r="J37" s="199" t="s">
        <v>216</v>
      </c>
      <c r="K37" s="233"/>
      <c r="M37" s="233"/>
      <c r="S37" s="135" t="s">
        <v>217</v>
      </c>
      <c r="T37" s="135" t="s">
        <v>218</v>
      </c>
      <c r="U37" s="256"/>
      <c r="V37" s="256"/>
    </row>
    <row r="38" spans="1:22" ht="15.6">
      <c r="A38" s="12"/>
      <c r="B38" s="233"/>
      <c r="C38" s="233"/>
      <c r="D38" s="233"/>
      <c r="E38" s="233"/>
      <c r="F38" s="233"/>
      <c r="G38" s="233"/>
      <c r="H38" s="233"/>
      <c r="I38" s="195" t="s">
        <v>219</v>
      </c>
      <c r="J38" s="199" t="s">
        <v>220</v>
      </c>
      <c r="K38" s="233"/>
      <c r="M38" s="233"/>
      <c r="S38" s="178" t="s">
        <v>221</v>
      </c>
      <c r="T38" s="178" t="s">
        <v>222</v>
      </c>
      <c r="U38" s="256"/>
      <c r="V38" s="256"/>
    </row>
    <row r="39" spans="1:22" ht="15.6">
      <c r="A39" s="12"/>
      <c r="B39" s="233"/>
      <c r="C39" s="233"/>
      <c r="D39" s="233"/>
      <c r="E39" s="233"/>
      <c r="F39" s="233"/>
      <c r="G39" s="233"/>
      <c r="H39" s="233"/>
      <c r="I39" s="195" t="s">
        <v>114</v>
      </c>
      <c r="J39" s="199" t="s">
        <v>115</v>
      </c>
      <c r="K39" s="233"/>
      <c r="M39" s="233"/>
      <c r="S39" s="135" t="s">
        <v>223</v>
      </c>
      <c r="T39" s="135" t="s">
        <v>224</v>
      </c>
      <c r="U39" s="256"/>
      <c r="V39" s="256"/>
    </row>
    <row r="40" spans="1:22" ht="15.6">
      <c r="A40" s="12"/>
      <c r="B40" s="233"/>
      <c r="C40" s="233"/>
      <c r="D40" s="233"/>
      <c r="E40" s="233"/>
      <c r="F40" s="233"/>
      <c r="G40" s="233"/>
      <c r="H40" s="233"/>
      <c r="I40" s="195" t="s">
        <v>225</v>
      </c>
      <c r="J40" s="200" t="s">
        <v>226</v>
      </c>
      <c r="K40" s="233"/>
      <c r="M40" s="233"/>
      <c r="S40" s="135" t="s">
        <v>227</v>
      </c>
      <c r="T40" s="135" t="s">
        <v>228</v>
      </c>
      <c r="U40" s="256"/>
      <c r="V40" s="256"/>
    </row>
    <row r="41" spans="1:22" ht="15.6">
      <c r="A41" s="12"/>
      <c r="B41" s="233"/>
      <c r="C41" s="233"/>
      <c r="D41" s="233"/>
      <c r="E41" s="233"/>
      <c r="F41" s="233"/>
      <c r="G41" s="233"/>
      <c r="H41" s="233"/>
      <c r="I41" s="195" t="s">
        <v>229</v>
      </c>
      <c r="J41" s="200" t="s">
        <v>230</v>
      </c>
      <c r="K41" s="233"/>
      <c r="S41" s="135" t="s">
        <v>231</v>
      </c>
      <c r="T41" s="135" t="s">
        <v>232</v>
      </c>
      <c r="U41" s="256"/>
      <c r="V41" s="256"/>
    </row>
    <row r="42" spans="1:22" ht="15.6">
      <c r="A42" s="12"/>
      <c r="B42" s="233"/>
      <c r="C42" s="233"/>
      <c r="D42" s="233"/>
      <c r="E42" s="233"/>
      <c r="F42" s="233"/>
      <c r="G42" s="233"/>
      <c r="H42" s="233"/>
      <c r="I42" s="195" t="s">
        <v>233</v>
      </c>
      <c r="J42" s="200" t="s">
        <v>234</v>
      </c>
      <c r="K42" s="233"/>
      <c r="S42" s="135" t="s">
        <v>235</v>
      </c>
      <c r="T42" s="135" t="s">
        <v>232</v>
      </c>
      <c r="U42" s="256"/>
      <c r="V42" s="256"/>
    </row>
    <row r="43" spans="1:22" ht="15.6">
      <c r="A43" s="12"/>
      <c r="B43" s="233"/>
      <c r="C43" s="233"/>
      <c r="D43" s="233"/>
      <c r="E43" s="233"/>
      <c r="F43" s="233"/>
      <c r="G43" s="233"/>
      <c r="H43" s="233"/>
      <c r="I43" s="195" t="s">
        <v>236</v>
      </c>
      <c r="J43" s="200" t="s">
        <v>237</v>
      </c>
      <c r="K43" s="233"/>
      <c r="S43" s="178" t="s">
        <v>238</v>
      </c>
      <c r="T43" s="135" t="s">
        <v>232</v>
      </c>
      <c r="U43" s="256"/>
      <c r="V43" s="256"/>
    </row>
    <row r="44" spans="1:22" ht="15.6">
      <c r="A44" s="12"/>
      <c r="B44" s="233"/>
      <c r="C44" s="233"/>
      <c r="D44" s="233"/>
      <c r="E44" s="233"/>
      <c r="F44" s="233"/>
      <c r="G44" s="233"/>
      <c r="H44" s="233"/>
      <c r="I44" s="195" t="s">
        <v>239</v>
      </c>
      <c r="J44" s="200" t="s">
        <v>240</v>
      </c>
      <c r="K44" s="233"/>
      <c r="S44" s="178" t="s">
        <v>241</v>
      </c>
      <c r="T44" s="135" t="s">
        <v>232</v>
      </c>
      <c r="U44" s="256"/>
      <c r="V44" s="256"/>
    </row>
    <row r="45" spans="1:22" ht="15.6">
      <c r="A45" s="12"/>
      <c r="B45" s="233"/>
      <c r="C45" s="233"/>
      <c r="D45" s="233"/>
      <c r="E45" s="233"/>
      <c r="F45" s="233"/>
      <c r="G45" s="233"/>
      <c r="H45" s="233"/>
      <c r="I45" s="195" t="s">
        <v>242</v>
      </c>
      <c r="J45" s="200" t="s">
        <v>243</v>
      </c>
      <c r="K45" s="233"/>
      <c r="S45" s="178" t="s">
        <v>244</v>
      </c>
      <c r="T45" s="135" t="s">
        <v>245</v>
      </c>
      <c r="U45" s="256"/>
      <c r="V45" s="256"/>
    </row>
    <row r="46" spans="1:22" ht="15.6">
      <c r="A46" s="12"/>
      <c r="B46" s="233"/>
      <c r="C46" s="233"/>
      <c r="D46" s="233"/>
      <c r="E46" s="233"/>
      <c r="F46" s="233"/>
      <c r="G46" s="233"/>
      <c r="H46" s="233"/>
      <c r="I46" s="195" t="s">
        <v>59</v>
      </c>
      <c r="J46" s="200" t="s">
        <v>246</v>
      </c>
      <c r="K46" s="233"/>
      <c r="S46" s="2" t="s">
        <v>247</v>
      </c>
      <c r="T46" s="135" t="s">
        <v>248</v>
      </c>
      <c r="U46" s="256"/>
      <c r="V46" s="256"/>
    </row>
    <row r="47" spans="1:22" ht="15.6">
      <c r="A47" s="12"/>
      <c r="B47" s="233"/>
      <c r="C47" s="233"/>
      <c r="D47" s="233"/>
      <c r="E47" s="233"/>
      <c r="F47" s="233"/>
      <c r="G47" s="233"/>
      <c r="H47" s="233"/>
      <c r="I47" s="195" t="s">
        <v>249</v>
      </c>
      <c r="J47" s="199" t="s">
        <v>250</v>
      </c>
      <c r="K47" s="233"/>
      <c r="S47" s="135" t="s">
        <v>251</v>
      </c>
      <c r="T47" s="135" t="s">
        <v>252</v>
      </c>
      <c r="U47" s="256"/>
      <c r="V47" s="256"/>
    </row>
    <row r="48" spans="1:22" ht="15.6">
      <c r="A48" s="12"/>
      <c r="B48" s="233"/>
      <c r="C48" s="233"/>
      <c r="D48" s="233"/>
      <c r="E48" s="233"/>
      <c r="F48" s="233"/>
      <c r="G48" s="233"/>
      <c r="H48" s="233"/>
      <c r="I48" s="196" t="s">
        <v>253</v>
      </c>
      <c r="J48" s="200" t="s">
        <v>254</v>
      </c>
      <c r="K48" s="233"/>
      <c r="S48" s="135" t="s">
        <v>255</v>
      </c>
      <c r="T48" s="135" t="s">
        <v>252</v>
      </c>
      <c r="U48" s="256"/>
      <c r="V48" s="256"/>
    </row>
    <row r="49" spans="1:22" ht="15.6">
      <c r="A49" s="12"/>
      <c r="B49" s="233"/>
      <c r="C49" s="233"/>
      <c r="D49" s="233"/>
      <c r="E49" s="233"/>
      <c r="F49" s="233"/>
      <c r="G49" s="233"/>
      <c r="H49" s="233"/>
      <c r="I49" s="195" t="s">
        <v>256</v>
      </c>
      <c r="J49" s="200" t="s">
        <v>257</v>
      </c>
      <c r="K49" s="233"/>
      <c r="S49" t="s">
        <v>258</v>
      </c>
      <c r="T49" s="135" t="s">
        <v>252</v>
      </c>
      <c r="U49" s="256"/>
      <c r="V49" s="256"/>
    </row>
    <row r="50" spans="1:22" ht="15.6">
      <c r="A50" s="12"/>
      <c r="B50" s="233"/>
      <c r="C50" s="233"/>
      <c r="D50" s="233"/>
      <c r="E50" s="233"/>
      <c r="F50" s="233"/>
      <c r="G50" s="233"/>
      <c r="H50" s="233"/>
      <c r="I50" s="196" t="s">
        <v>259</v>
      </c>
      <c r="J50" s="200" t="s">
        <v>260</v>
      </c>
      <c r="K50" s="233"/>
      <c r="S50" s="135" t="s">
        <v>261</v>
      </c>
      <c r="T50" s="135" t="s">
        <v>252</v>
      </c>
      <c r="U50" s="256"/>
      <c r="V50" s="256"/>
    </row>
    <row r="51" spans="1:22" ht="15.6">
      <c r="A51" s="12"/>
      <c r="B51" s="233"/>
      <c r="C51" s="233"/>
      <c r="D51" s="233"/>
      <c r="E51" s="233"/>
      <c r="F51" s="233"/>
      <c r="G51" s="233"/>
      <c r="H51" s="233"/>
      <c r="I51" s="196" t="s">
        <v>262</v>
      </c>
      <c r="J51" s="200" t="s">
        <v>263</v>
      </c>
      <c r="K51" s="233"/>
      <c r="S51" s="135"/>
      <c r="T51" s="135"/>
      <c r="U51" s="256"/>
      <c r="V51" s="256"/>
    </row>
    <row r="52" spans="1:22" ht="15.6">
      <c r="A52" s="12"/>
      <c r="B52" s="233"/>
      <c r="C52" s="233"/>
      <c r="D52" s="233"/>
      <c r="E52" s="233"/>
      <c r="F52" s="233"/>
      <c r="G52" s="233"/>
      <c r="H52" s="233"/>
      <c r="I52" s="193" t="s">
        <v>264</v>
      </c>
      <c r="J52" s="199" t="s">
        <v>265</v>
      </c>
      <c r="K52" s="233"/>
      <c r="S52" s="135"/>
      <c r="T52" s="135"/>
      <c r="U52" s="256"/>
      <c r="V52" s="256"/>
    </row>
    <row r="53" spans="1:22" ht="15.6">
      <c r="A53" s="12"/>
      <c r="B53" s="233"/>
      <c r="C53" s="233"/>
      <c r="D53" s="233"/>
      <c r="E53" s="233"/>
      <c r="F53" s="233"/>
      <c r="G53" s="233"/>
      <c r="H53" s="233"/>
      <c r="I53" s="196" t="s">
        <v>266</v>
      </c>
      <c r="J53" s="200" t="s">
        <v>267</v>
      </c>
      <c r="K53" s="233"/>
      <c r="S53" s="135" t="s">
        <v>268</v>
      </c>
      <c r="T53" s="135" t="s">
        <v>269</v>
      </c>
      <c r="U53" s="256"/>
      <c r="V53" s="256"/>
    </row>
    <row r="54" spans="1:22" ht="15.6">
      <c r="A54" s="12"/>
      <c r="B54" s="233"/>
      <c r="C54" s="233"/>
      <c r="D54" s="233"/>
      <c r="E54" s="233"/>
      <c r="F54" s="233"/>
      <c r="G54" s="233"/>
      <c r="H54" s="233"/>
      <c r="I54" s="196" t="s">
        <v>169</v>
      </c>
      <c r="J54" s="200" t="s">
        <v>170</v>
      </c>
      <c r="K54" s="233"/>
      <c r="S54" s="135" t="s">
        <v>270</v>
      </c>
      <c r="T54" s="135" t="s">
        <v>271</v>
      </c>
      <c r="U54" s="256"/>
      <c r="V54" s="256"/>
    </row>
    <row r="55" spans="1:22" ht="15.6">
      <c r="A55" s="12"/>
      <c r="B55" s="233"/>
      <c r="C55" s="233"/>
      <c r="D55" s="233"/>
      <c r="E55" s="233"/>
      <c r="F55" s="233"/>
      <c r="G55" s="233"/>
      <c r="H55" s="233"/>
      <c r="I55" s="140" t="s">
        <v>272</v>
      </c>
      <c r="J55" s="140" t="s">
        <v>273</v>
      </c>
      <c r="K55" s="233"/>
      <c r="M55" s="202"/>
      <c r="S55" s="135" t="s">
        <v>274</v>
      </c>
      <c r="T55" s="135" t="s">
        <v>275</v>
      </c>
      <c r="U55" s="256"/>
      <c r="V55" s="256"/>
    </row>
    <row r="56" spans="1:22" ht="15.6">
      <c r="A56" s="12"/>
      <c r="B56" s="233"/>
      <c r="C56" s="233"/>
      <c r="D56" s="233"/>
      <c r="E56" s="233"/>
      <c r="F56" s="233"/>
      <c r="G56" s="233"/>
      <c r="H56" s="233"/>
      <c r="I56" s="140" t="s">
        <v>276</v>
      </c>
      <c r="J56" s="140" t="s">
        <v>277</v>
      </c>
      <c r="K56" s="233"/>
      <c r="M56" s="202"/>
      <c r="S56" s="135" t="s">
        <v>278</v>
      </c>
      <c r="T56" s="135" t="s">
        <v>279</v>
      </c>
      <c r="U56" s="256"/>
      <c r="V56" s="256"/>
    </row>
    <row r="57" spans="1:22" ht="15.6">
      <c r="A57" s="12"/>
      <c r="B57" s="233"/>
      <c r="C57" s="233"/>
      <c r="D57" s="233"/>
      <c r="E57" s="233"/>
      <c r="F57" s="233"/>
      <c r="G57" s="233"/>
      <c r="H57" s="233"/>
      <c r="I57" s="140" t="s">
        <v>280</v>
      </c>
      <c r="J57" s="140" t="s">
        <v>281</v>
      </c>
      <c r="K57" s="233"/>
      <c r="M57" s="202"/>
      <c r="S57" s="135" t="s">
        <v>282</v>
      </c>
      <c r="T57" s="135" t="s">
        <v>283</v>
      </c>
      <c r="U57" s="256"/>
      <c r="V57" s="256"/>
    </row>
    <row r="58" spans="1:22" ht="15.6">
      <c r="A58" s="12"/>
      <c r="B58" s="233"/>
      <c r="C58" s="233"/>
      <c r="D58" s="233"/>
      <c r="E58" s="233"/>
      <c r="F58" s="233"/>
      <c r="G58" s="233"/>
      <c r="H58" s="233"/>
      <c r="I58" s="140" t="s">
        <v>284</v>
      </c>
      <c r="J58" s="140" t="s">
        <v>285</v>
      </c>
      <c r="K58" s="233"/>
      <c r="M58" s="202"/>
      <c r="S58" s="135" t="s">
        <v>286</v>
      </c>
      <c r="T58" s="135" t="s">
        <v>287</v>
      </c>
      <c r="U58" s="256"/>
      <c r="V58" s="256"/>
    </row>
    <row r="59" spans="1:22" ht="15.6">
      <c r="A59" s="12"/>
      <c r="B59" s="233"/>
      <c r="C59" s="233"/>
      <c r="D59" s="233"/>
      <c r="E59" s="233"/>
      <c r="F59" s="233"/>
      <c r="G59" s="233"/>
      <c r="H59" s="233"/>
      <c r="I59" s="140" t="s">
        <v>288</v>
      </c>
      <c r="J59" s="140" t="s">
        <v>289</v>
      </c>
      <c r="K59" s="233"/>
      <c r="S59" s="135" t="s">
        <v>290</v>
      </c>
      <c r="T59" s="135" t="s">
        <v>291</v>
      </c>
      <c r="U59" s="256"/>
      <c r="V59" s="256"/>
    </row>
    <row r="60" spans="1:22" ht="15.6">
      <c r="A60" s="12"/>
      <c r="B60" s="233"/>
      <c r="C60" s="233"/>
      <c r="D60" s="233"/>
      <c r="E60" s="233"/>
      <c r="F60" s="233"/>
      <c r="G60" s="233"/>
      <c r="H60" s="233"/>
      <c r="I60" s="140" t="s">
        <v>292</v>
      </c>
      <c r="J60" s="140" t="s">
        <v>293</v>
      </c>
      <c r="K60" s="233"/>
      <c r="S60" s="135" t="s">
        <v>207</v>
      </c>
      <c r="T60" s="135" t="s">
        <v>294</v>
      </c>
      <c r="U60" s="256"/>
      <c r="V60" s="256"/>
    </row>
    <row r="61" spans="1:22" ht="15.6">
      <c r="A61" s="12"/>
      <c r="B61" s="233"/>
      <c r="C61" s="233"/>
      <c r="D61" s="233"/>
      <c r="E61" s="233"/>
      <c r="F61" s="233"/>
      <c r="H61" s="233"/>
      <c r="I61" s="140" t="s">
        <v>295</v>
      </c>
      <c r="J61" s="140" t="s">
        <v>296</v>
      </c>
      <c r="K61" s="233"/>
      <c r="S61" s="135" t="s">
        <v>297</v>
      </c>
      <c r="T61" s="135" t="s">
        <v>298</v>
      </c>
      <c r="U61" s="256"/>
      <c r="V61" s="256"/>
    </row>
    <row r="62" spans="1:22" ht="15.6">
      <c r="A62" s="12"/>
      <c r="B62" s="233"/>
      <c r="C62" s="233"/>
      <c r="D62" s="233"/>
      <c r="E62" s="233"/>
      <c r="F62" s="233"/>
      <c r="H62" s="233"/>
      <c r="I62" s="140" t="s">
        <v>299</v>
      </c>
      <c r="J62" s="140" t="s">
        <v>300</v>
      </c>
      <c r="K62" s="233"/>
      <c r="S62" s="135" t="s">
        <v>301</v>
      </c>
      <c r="T62" s="135" t="s">
        <v>302</v>
      </c>
      <c r="U62" s="256" t="s">
        <v>303</v>
      </c>
      <c r="V62" s="256" t="s">
        <v>304</v>
      </c>
    </row>
    <row r="63" spans="1:22" ht="15.6">
      <c r="A63" s="12"/>
      <c r="H63" s="233"/>
      <c r="I63" s="140" t="s">
        <v>305</v>
      </c>
      <c r="J63" s="140" t="s">
        <v>306</v>
      </c>
      <c r="S63" s="135" t="s">
        <v>307</v>
      </c>
      <c r="T63" s="135" t="s">
        <v>308</v>
      </c>
      <c r="U63" s="256"/>
      <c r="V63" s="256"/>
    </row>
    <row r="64" spans="1:22" ht="15.6">
      <c r="A64" s="12"/>
      <c r="I64" s="140" t="s">
        <v>309</v>
      </c>
      <c r="J64" s="140" t="s">
        <v>310</v>
      </c>
      <c r="S64" s="135" t="s">
        <v>311</v>
      </c>
      <c r="T64" s="135" t="s">
        <v>312</v>
      </c>
      <c r="U64" s="256"/>
      <c r="V64" s="256"/>
    </row>
    <row r="65" spans="1:22" ht="15.6">
      <c r="A65" s="12"/>
      <c r="I65" s="140" t="s">
        <v>313</v>
      </c>
      <c r="J65" s="140" t="s">
        <v>314</v>
      </c>
      <c r="S65" s="135" t="s">
        <v>315</v>
      </c>
      <c r="T65" s="135" t="s">
        <v>316</v>
      </c>
      <c r="U65" s="256"/>
      <c r="V65" s="256"/>
    </row>
    <row r="66" spans="1:22" ht="15.6">
      <c r="A66" s="12"/>
      <c r="I66" s="140" t="s">
        <v>317</v>
      </c>
      <c r="J66" s="140" t="s">
        <v>318</v>
      </c>
      <c r="S66" s="135" t="s">
        <v>319</v>
      </c>
      <c r="T66" s="135" t="s">
        <v>316</v>
      </c>
      <c r="U66" s="256"/>
      <c r="V66" s="256"/>
    </row>
    <row r="67" spans="1:22" ht="15.6">
      <c r="A67" s="12"/>
      <c r="I67" s="140" t="s">
        <v>320</v>
      </c>
      <c r="J67" s="140" t="s">
        <v>314</v>
      </c>
      <c r="S67" s="135" t="s">
        <v>321</v>
      </c>
      <c r="T67" s="135" t="s">
        <v>322</v>
      </c>
      <c r="U67" s="256"/>
      <c r="V67" s="256"/>
    </row>
    <row r="68" spans="1:22" ht="15.6">
      <c r="A68" s="12"/>
      <c r="I68" s="140" t="s">
        <v>323</v>
      </c>
      <c r="J68" s="140" t="s">
        <v>324</v>
      </c>
      <c r="S68" s="135" t="s">
        <v>325</v>
      </c>
      <c r="T68" s="135" t="s">
        <v>326</v>
      </c>
      <c r="U68" s="256"/>
      <c r="V68" s="256"/>
    </row>
    <row r="69" spans="1:22" ht="15.6">
      <c r="A69" s="12"/>
      <c r="I69" t="s">
        <v>327</v>
      </c>
      <c r="J69" t="s">
        <v>328</v>
      </c>
      <c r="S69" s="135" t="s">
        <v>329</v>
      </c>
      <c r="T69" s="135" t="s">
        <v>330</v>
      </c>
      <c r="U69" s="256"/>
      <c r="V69" s="256"/>
    </row>
    <row r="70" spans="1:22" ht="15.6">
      <c r="A70" s="12"/>
      <c r="I70" t="s">
        <v>331</v>
      </c>
      <c r="J70" t="s">
        <v>332</v>
      </c>
      <c r="S70" s="135" t="s">
        <v>333</v>
      </c>
      <c r="T70" s="135" t="s">
        <v>334</v>
      </c>
      <c r="U70" s="256"/>
      <c r="V70" s="256"/>
    </row>
    <row r="71" spans="1:22" ht="15.6">
      <c r="A71" s="12"/>
      <c r="I71" t="s">
        <v>335</v>
      </c>
      <c r="J71" t="s">
        <v>336</v>
      </c>
      <c r="S71" s="135" t="s">
        <v>301</v>
      </c>
      <c r="T71" s="135" t="s">
        <v>337</v>
      </c>
      <c r="U71" s="256"/>
      <c r="V71" s="256"/>
    </row>
    <row r="72" spans="1:22" ht="15.6">
      <c r="A72" s="12"/>
      <c r="I72" t="s">
        <v>338</v>
      </c>
      <c r="J72" t="s">
        <v>339</v>
      </c>
      <c r="S72" s="135" t="s">
        <v>340</v>
      </c>
      <c r="T72" s="135" t="s">
        <v>341</v>
      </c>
      <c r="U72" s="256"/>
      <c r="V72" s="256"/>
    </row>
    <row r="73" spans="1:22" ht="15.6">
      <c r="A73" s="12"/>
      <c r="I73" t="s">
        <v>342</v>
      </c>
      <c r="J73" t="s">
        <v>343</v>
      </c>
      <c r="S73" s="135" t="s">
        <v>344</v>
      </c>
      <c r="T73" s="135" t="s">
        <v>345</v>
      </c>
      <c r="U73" s="256"/>
      <c r="V73" s="256"/>
    </row>
    <row r="74" spans="1:22" ht="15.6">
      <c r="A74" s="12"/>
      <c r="I74" t="s">
        <v>346</v>
      </c>
      <c r="J74" t="s">
        <v>347</v>
      </c>
      <c r="S74" s="135" t="s">
        <v>348</v>
      </c>
      <c r="T74" s="135" t="s">
        <v>349</v>
      </c>
      <c r="U74" s="256"/>
      <c r="V74" s="256"/>
    </row>
    <row r="75" spans="1:22" ht="15.6">
      <c r="I75" t="s">
        <v>350</v>
      </c>
      <c r="J75" t="s">
        <v>351</v>
      </c>
      <c r="S75" s="135" t="s">
        <v>352</v>
      </c>
      <c r="T75" s="135" t="s">
        <v>353</v>
      </c>
      <c r="U75" s="256"/>
      <c r="V75" s="256"/>
    </row>
    <row r="76" spans="1:22" ht="15.6">
      <c r="I76" t="s">
        <v>354</v>
      </c>
      <c r="J76" t="s">
        <v>355</v>
      </c>
      <c r="S76" s="135" t="s">
        <v>356</v>
      </c>
      <c r="T76" s="135" t="s">
        <v>357</v>
      </c>
      <c r="U76" s="256"/>
      <c r="V76" s="256"/>
    </row>
    <row r="77" spans="1:22" ht="15.6">
      <c r="I77" t="s">
        <v>358</v>
      </c>
      <c r="J77" t="s">
        <v>359</v>
      </c>
      <c r="S77" s="135" t="s">
        <v>360</v>
      </c>
      <c r="T77" s="135" t="s">
        <v>361</v>
      </c>
      <c r="U77" s="256"/>
      <c r="V77" s="256"/>
    </row>
    <row r="78" spans="1:22" ht="15.6">
      <c r="I78" t="s">
        <v>362</v>
      </c>
      <c r="J78" t="s">
        <v>363</v>
      </c>
      <c r="S78" s="135" t="s">
        <v>364</v>
      </c>
      <c r="T78" s="135" t="s">
        <v>365</v>
      </c>
      <c r="U78" s="256" t="s">
        <v>366</v>
      </c>
      <c r="V78" s="256" t="s">
        <v>367</v>
      </c>
    </row>
    <row r="79" spans="1:22" ht="15.6">
      <c r="I79" t="s">
        <v>368</v>
      </c>
      <c r="J79" t="s">
        <v>369</v>
      </c>
      <c r="S79" s="135" t="s">
        <v>370</v>
      </c>
      <c r="T79" s="135" t="s">
        <v>371</v>
      </c>
      <c r="U79" s="256"/>
      <c r="V79" s="256"/>
    </row>
    <row r="80" spans="1:22" ht="15.6">
      <c r="I80" t="s">
        <v>372</v>
      </c>
      <c r="J80" t="s">
        <v>373</v>
      </c>
      <c r="S80" s="135" t="s">
        <v>374</v>
      </c>
      <c r="T80" s="135" t="s">
        <v>375</v>
      </c>
      <c r="U80" s="256"/>
      <c r="V80" s="256"/>
    </row>
    <row r="81" spans="9:22" ht="15.6">
      <c r="I81" t="s">
        <v>209</v>
      </c>
      <c r="J81" t="s">
        <v>210</v>
      </c>
      <c r="S81" s="135" t="s">
        <v>376</v>
      </c>
      <c r="T81" s="135" t="s">
        <v>377</v>
      </c>
      <c r="U81" s="256"/>
      <c r="V81" s="256"/>
    </row>
    <row r="82" spans="9:22" ht="15.6">
      <c r="I82" t="s">
        <v>378</v>
      </c>
      <c r="J82" t="s">
        <v>379</v>
      </c>
      <c r="S82" s="135" t="s">
        <v>380</v>
      </c>
      <c r="T82" s="135" t="s">
        <v>381</v>
      </c>
      <c r="U82" s="256"/>
      <c r="V82" s="256"/>
    </row>
    <row r="83" spans="9:22" ht="15.6">
      <c r="I83" t="s">
        <v>382</v>
      </c>
      <c r="J83" t="s">
        <v>383</v>
      </c>
      <c r="S83" s="135" t="s">
        <v>384</v>
      </c>
      <c r="T83" s="135" t="s">
        <v>385</v>
      </c>
      <c r="U83" s="256"/>
      <c r="V83" s="256"/>
    </row>
    <row r="84" spans="9:22" ht="15.6">
      <c r="S84" s="135" t="s">
        <v>386</v>
      </c>
      <c r="T84" s="135" t="s">
        <v>387</v>
      </c>
      <c r="U84" s="256"/>
      <c r="V84" s="256"/>
    </row>
    <row r="85" spans="9:22" ht="15.6">
      <c r="S85" s="135" t="s">
        <v>388</v>
      </c>
      <c r="T85" s="135" t="s">
        <v>389</v>
      </c>
      <c r="U85" s="256"/>
      <c r="V85" s="256"/>
    </row>
    <row r="86" spans="9:22" ht="15.6">
      <c r="S86" s="135" t="s">
        <v>390</v>
      </c>
      <c r="T86" s="135" t="s">
        <v>391</v>
      </c>
      <c r="U86" s="256"/>
      <c r="V86" s="256"/>
    </row>
    <row r="87" spans="9:22" ht="15.6">
      <c r="S87" s="135" t="s">
        <v>392</v>
      </c>
      <c r="T87" s="135" t="s">
        <v>393</v>
      </c>
      <c r="U87" s="256"/>
      <c r="V87" s="256"/>
    </row>
    <row r="88" spans="9:22" ht="15.6">
      <c r="S88" s="135" t="s">
        <v>394</v>
      </c>
      <c r="T88" s="135" t="s">
        <v>395</v>
      </c>
      <c r="U88" s="256"/>
      <c r="V88" s="256"/>
    </row>
    <row r="89" spans="9:22" ht="15.6">
      <c r="S89" s="135" t="s">
        <v>396</v>
      </c>
      <c r="T89" s="135" t="s">
        <v>397</v>
      </c>
      <c r="U89" s="256"/>
      <c r="V89" s="256"/>
    </row>
    <row r="90" spans="9:22" ht="15.6">
      <c r="S90" s="135" t="s">
        <v>398</v>
      </c>
      <c r="T90" s="135" t="s">
        <v>399</v>
      </c>
      <c r="U90" s="256"/>
      <c r="V90" s="256"/>
    </row>
    <row r="91" spans="9:22" ht="15.6">
      <c r="S91" s="135" t="s">
        <v>400</v>
      </c>
      <c r="T91" s="135" t="s">
        <v>401</v>
      </c>
      <c r="U91" s="256" t="s">
        <v>402</v>
      </c>
      <c r="V91" s="256" t="s">
        <v>403</v>
      </c>
    </row>
    <row r="92" spans="9:22" ht="15.6">
      <c r="S92" s="135" t="s">
        <v>404</v>
      </c>
      <c r="T92" s="135" t="s">
        <v>405</v>
      </c>
      <c r="U92" s="256"/>
      <c r="V92" s="256"/>
    </row>
    <row r="93" spans="9:22" ht="15.6">
      <c r="S93" s="135" t="s">
        <v>406</v>
      </c>
      <c r="T93" s="135" t="s">
        <v>407</v>
      </c>
      <c r="U93" s="256"/>
      <c r="V93" s="256"/>
    </row>
    <row r="94" spans="9:22" ht="15.6">
      <c r="S94" s="135" t="s">
        <v>408</v>
      </c>
      <c r="T94" s="135" t="s">
        <v>409</v>
      </c>
      <c r="U94" s="256"/>
      <c r="V94" s="256"/>
    </row>
    <row r="95" spans="9:22" ht="15.6">
      <c r="S95" s="135" t="s">
        <v>410</v>
      </c>
      <c r="T95" s="135" t="s">
        <v>411</v>
      </c>
      <c r="U95" s="256"/>
      <c r="V95" s="256"/>
    </row>
    <row r="96" spans="9:22" ht="15.6">
      <c r="S96" s="135" t="s">
        <v>412</v>
      </c>
      <c r="T96" s="135" t="s">
        <v>413</v>
      </c>
      <c r="U96" s="256"/>
      <c r="V96" s="256"/>
    </row>
    <row r="97" spans="19:22" ht="15.6">
      <c r="S97" s="135" t="s">
        <v>414</v>
      </c>
      <c r="T97" s="135" t="s">
        <v>415</v>
      </c>
      <c r="U97" s="256"/>
      <c r="V97" s="256"/>
    </row>
    <row r="98" spans="19:22" ht="15.6">
      <c r="S98" s="135" t="s">
        <v>416</v>
      </c>
      <c r="T98" s="135" t="s">
        <v>417</v>
      </c>
      <c r="U98" s="256"/>
      <c r="V98" s="256"/>
    </row>
    <row r="99" spans="19:22" ht="15.6">
      <c r="S99" s="135" t="s">
        <v>418</v>
      </c>
      <c r="T99" s="135" t="s">
        <v>419</v>
      </c>
      <c r="U99" s="256"/>
      <c r="V99" s="256"/>
    </row>
    <row r="100" spans="19:22" ht="15.6">
      <c r="S100" s="135" t="s">
        <v>420</v>
      </c>
      <c r="T100" s="135" t="s">
        <v>421</v>
      </c>
      <c r="U100" s="256"/>
      <c r="V100" s="256"/>
    </row>
    <row r="101" spans="19:22" ht="15.6">
      <c r="S101" s="135" t="s">
        <v>422</v>
      </c>
      <c r="T101" s="135" t="s">
        <v>423</v>
      </c>
      <c r="U101" s="256"/>
      <c r="V101" s="256"/>
    </row>
    <row r="102" spans="19:22">
      <c r="S102" s="140" t="s">
        <v>424</v>
      </c>
      <c r="T102" s="140" t="s">
        <v>425</v>
      </c>
      <c r="U102" s="252" t="s">
        <v>426</v>
      </c>
      <c r="V102" s="254" t="s">
        <v>427</v>
      </c>
    </row>
    <row r="103" spans="19:22" ht="15.6">
      <c r="S103" s="135" t="s">
        <v>428</v>
      </c>
      <c r="T103" s="135" t="s">
        <v>429</v>
      </c>
      <c r="U103" s="253"/>
      <c r="V103" s="255"/>
    </row>
    <row r="104" spans="19:22" ht="15.6">
      <c r="S104" s="178" t="s">
        <v>430</v>
      </c>
      <c r="T104" s="178" t="s">
        <v>431</v>
      </c>
      <c r="U104" s="253"/>
      <c r="V104" s="255"/>
    </row>
    <row r="105" spans="19:22" ht="15.6">
      <c r="S105" t="s">
        <v>432</v>
      </c>
      <c r="T105" s="178" t="s">
        <v>431</v>
      </c>
    </row>
  </sheetData>
  <autoFilter ref="A1:V102" xr:uid="{00000000-0001-0000-0B00-000000000000}"/>
  <mergeCells count="14">
    <mergeCell ref="U102:U104"/>
    <mergeCell ref="V102:V104"/>
    <mergeCell ref="U18:U33"/>
    <mergeCell ref="V18:V33"/>
    <mergeCell ref="U2:U17"/>
    <mergeCell ref="V2:V17"/>
    <mergeCell ref="U91:U101"/>
    <mergeCell ref="V91:V101"/>
    <mergeCell ref="U34:U61"/>
    <mergeCell ref="V34:V61"/>
    <mergeCell ref="U62:U77"/>
    <mergeCell ref="V62:V77"/>
    <mergeCell ref="U78:U90"/>
    <mergeCell ref="V78:V90"/>
  </mergeCells>
  <pageMargins left="0.7" right="0.7" top="0.75" bottom="0.75" header="0.3" footer="0.3"/>
  <pageSetup orientation="portrait" horizontalDpi="200" verticalDpi="200" r:id="rId1"/>
  <headerFooter>
    <oddFooter>&amp;L_x000D_&amp;1#&amp;"Calibri"&amp;10&amp;K000000 Confidential</oddFooter>
  </headerFooter>
  <customProperties>
    <customPr name="_pios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01D2-ABC8-4E92-A3E8-F490B75FA98E}">
  <dimension ref="A3:AS13"/>
  <sheetViews>
    <sheetView workbookViewId="0">
      <selection activeCell="A13" sqref="A13:AS13"/>
    </sheetView>
  </sheetViews>
  <sheetFormatPr defaultColWidth="8.85546875" defaultRowHeight="14.45"/>
  <cols>
    <col min="1" max="1" width="51.140625" customWidth="1"/>
  </cols>
  <sheetData>
    <row r="3" spans="1:45">
      <c r="A3" s="220" t="s">
        <v>433</v>
      </c>
      <c r="B3" t="s">
        <v>434</v>
      </c>
    </row>
    <row r="4" spans="1:45">
      <c r="A4" s="220" t="s">
        <v>435</v>
      </c>
      <c r="B4" t="s">
        <v>436</v>
      </c>
    </row>
    <row r="5" spans="1:45">
      <c r="A5" t="s">
        <v>437</v>
      </c>
    </row>
    <row r="6" spans="1:45">
      <c r="A6" t="s">
        <v>438</v>
      </c>
    </row>
    <row r="7" spans="1:45">
      <c r="A7" s="220" t="s">
        <v>439</v>
      </c>
      <c r="B7" t="s">
        <v>436</v>
      </c>
    </row>
    <row r="8" spans="1:45">
      <c r="A8" s="220" t="s">
        <v>440</v>
      </c>
      <c r="B8" t="s">
        <v>436</v>
      </c>
    </row>
    <row r="9" spans="1:45">
      <c r="A9" t="s">
        <v>441</v>
      </c>
    </row>
    <row r="13" spans="1:45">
      <c r="A13" t="s">
        <v>179</v>
      </c>
      <c r="B13" t="str">
        <f>VLOOKUP(A13,'Data Validation'!S:T,2,FALSE)</f>
        <v>Product Engineering Intelligent Enterprise and Cross Architecture</v>
      </c>
      <c r="C13" t="s">
        <v>442</v>
      </c>
      <c r="D13" t="s">
        <v>65</v>
      </c>
      <c r="E13" t="s">
        <v>65</v>
      </c>
      <c r="F13" t="s">
        <v>25</v>
      </c>
      <c r="G13" t="s">
        <v>66</v>
      </c>
      <c r="H13" t="s">
        <v>54</v>
      </c>
      <c r="I13" t="s">
        <v>55</v>
      </c>
      <c r="J13" t="s">
        <v>443</v>
      </c>
      <c r="K13" s="119">
        <v>46244</v>
      </c>
      <c r="L13" s="119">
        <v>46255</v>
      </c>
      <c r="M13" s="119">
        <v>46268</v>
      </c>
      <c r="R13" s="119"/>
      <c r="S13" s="119"/>
      <c r="AA13" s="176">
        <v>500000</v>
      </c>
      <c r="AB13" t="s">
        <v>58</v>
      </c>
      <c r="AC13" s="149" t="s">
        <v>444</v>
      </c>
      <c r="AD13" t="str">
        <f ca="1">IF((AND((AS13-TODAY())&lt;=30,(L13-TODAY())&lt;=0,(F27="P1")))=TRUE,"Yes",IF(AND((AS13-TODAY())&lt;=30,(L13-TODAY())&lt;=0,(F27="P2"))=TRUE,"Yes","No"))</f>
        <v>No</v>
      </c>
      <c r="AE13" t="s">
        <v>314</v>
      </c>
      <c r="AF13" s="150">
        <v>21.449056724528155</v>
      </c>
      <c r="AG13" s="151">
        <v>1.5094339622641511</v>
      </c>
      <c r="AH13" s="150">
        <f>SUM($AG$2:AG13)</f>
        <v>1.5094339622641511</v>
      </c>
      <c r="AI13" s="150">
        <v>17.449056724528155</v>
      </c>
      <c r="AJ13" s="150">
        <v>21.449056724528155</v>
      </c>
      <c r="AK13" s="119">
        <v>46253</v>
      </c>
      <c r="AL13" t="s">
        <v>67</v>
      </c>
      <c r="AM13" t="s">
        <v>54</v>
      </c>
      <c r="AN13" s="198">
        <f>AS13-S13</f>
        <v>46267</v>
      </c>
      <c r="AR13" s="133">
        <v>-1</v>
      </c>
      <c r="AS13" s="119">
        <v>46267</v>
      </c>
    </row>
  </sheetData>
  <conditionalFormatting sqref="AN13">
    <cfRule type="cellIs" dxfId="98" priority="1" operator="between">
      <formula>10</formula>
      <formula>100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0B54C0F-5E52-442E-A7C6-C0DDC3B3801E}">
          <x14:formula1>
            <xm:f>'Data Validation'!$I:$I</xm:f>
          </x14:formula1>
          <xm:sqref>O13</xm:sqref>
        </x14:dataValidation>
        <x14:dataValidation type="list" allowBlank="1" showInputMessage="1" showErrorMessage="1" xr:uid="{2098CBFF-453B-44F7-97AD-E340034C49D5}">
          <x14:formula1>
            <xm:f>'Data Validation'!$H$2:$H$8</xm:f>
          </x14:formula1>
          <xm:sqref>N13</xm:sqref>
        </x14:dataValidation>
        <x14:dataValidation type="list" allowBlank="1" showInputMessage="1" showErrorMessage="1" xr:uid="{AC255F94-8152-4274-ACFC-C717F83AF168}">
          <x14:formula1>
            <xm:f>'Data Validation'!$B$2:$B$10</xm:f>
          </x14:formula1>
          <xm:sqref>D13:E13</xm:sqref>
        </x14:dataValidation>
        <x14:dataValidation type="list" allowBlank="1" showInputMessage="1" showErrorMessage="1" xr:uid="{6EFAD4FB-EB10-45CE-9752-1F0959396543}">
          <x14:formula1>
            <xm:f>'Data Validation'!$K$2:$K$9</xm:f>
          </x14:formula1>
          <xm:sqref>P13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CCFC-4FED-4CC3-9499-8CD4A08F33B5}">
  <sheetPr codeName="Sheet2">
    <tabColor rgb="FF7030A0"/>
  </sheetPr>
  <dimension ref="A1:AT445"/>
  <sheetViews>
    <sheetView tabSelected="1" topLeftCell="J1" zoomScale="89" zoomScaleNormal="89" workbookViewId="0">
      <pane ySplit="1" topLeftCell="L62" activePane="bottomLeft" state="frozen"/>
      <selection pane="bottomLeft" activeCell="P1" sqref="P1:P1048576"/>
      <selection activeCell="J32" sqref="J32:J146"/>
    </sheetView>
  </sheetViews>
  <sheetFormatPr defaultColWidth="15.85546875" defaultRowHeight="0" customHeight="1" zeroHeight="1"/>
  <cols>
    <col min="1" max="1" width="32" customWidth="1"/>
    <col min="2" max="2" width="40" customWidth="1"/>
    <col min="3" max="3" width="41.42578125" customWidth="1"/>
    <col min="5" max="5" width="16.42578125" bestFit="1" customWidth="1"/>
    <col min="9" max="9" width="15.85546875" bestFit="1" customWidth="1"/>
    <col min="10" max="10" width="62" bestFit="1" customWidth="1"/>
    <col min="26" max="26" width="38.7109375" customWidth="1"/>
  </cols>
  <sheetData>
    <row r="1" spans="1:46" s="177" customFormat="1" ht="32.25" customHeight="1">
      <c r="A1" s="8" t="s">
        <v>47</v>
      </c>
      <c r="B1" s="8" t="s">
        <v>48</v>
      </c>
      <c r="C1" s="8" t="s">
        <v>445</v>
      </c>
      <c r="D1" s="8" t="s">
        <v>30</v>
      </c>
      <c r="E1" s="124" t="s">
        <v>31</v>
      </c>
      <c r="F1" s="124" t="s">
        <v>32</v>
      </c>
      <c r="G1" s="124" t="s">
        <v>33</v>
      </c>
      <c r="H1" s="124" t="s">
        <v>34</v>
      </c>
      <c r="I1" s="124" t="s">
        <v>35</v>
      </c>
      <c r="J1" s="34" t="s">
        <v>446</v>
      </c>
      <c r="K1" s="117" t="s">
        <v>447</v>
      </c>
      <c r="L1" s="117" t="s">
        <v>448</v>
      </c>
      <c r="M1" s="190" t="s">
        <v>449</v>
      </c>
      <c r="N1" s="124" t="s">
        <v>36</v>
      </c>
      <c r="O1" s="124" t="s">
        <v>37</v>
      </c>
      <c r="P1" s="124" t="s">
        <v>39</v>
      </c>
      <c r="Q1" s="124" t="s">
        <v>40</v>
      </c>
      <c r="R1" s="117" t="s">
        <v>450</v>
      </c>
      <c r="S1" s="117" t="s">
        <v>451</v>
      </c>
      <c r="T1" s="124" t="s">
        <v>452</v>
      </c>
      <c r="U1" s="124" t="s">
        <v>453</v>
      </c>
      <c r="V1" s="124" t="s">
        <v>454</v>
      </c>
      <c r="W1" s="124" t="s">
        <v>455</v>
      </c>
      <c r="X1" s="124" t="s">
        <v>44</v>
      </c>
      <c r="Y1" s="124" t="s">
        <v>456</v>
      </c>
      <c r="Z1" s="9" t="s">
        <v>457</v>
      </c>
      <c r="AA1" s="124" t="s">
        <v>458</v>
      </c>
      <c r="AB1" s="124" t="s">
        <v>459</v>
      </c>
      <c r="AC1" s="124" t="s">
        <v>28</v>
      </c>
      <c r="AD1" s="124" t="s">
        <v>460</v>
      </c>
      <c r="AE1" s="124" t="s">
        <v>461</v>
      </c>
      <c r="AF1" s="8" t="s">
        <v>462</v>
      </c>
      <c r="AG1" s="10" t="s">
        <v>463</v>
      </c>
      <c r="AH1" s="11" t="s">
        <v>464</v>
      </c>
      <c r="AI1" s="8" t="s">
        <v>465</v>
      </c>
      <c r="AJ1" s="8" t="s">
        <v>466</v>
      </c>
      <c r="AK1" s="132" t="s">
        <v>467</v>
      </c>
      <c r="AL1" s="34" t="s">
        <v>468</v>
      </c>
      <c r="AM1" s="34" t="s">
        <v>469</v>
      </c>
      <c r="AN1" s="30" t="s">
        <v>470</v>
      </c>
      <c r="AO1" s="30" t="s">
        <v>471</v>
      </c>
      <c r="AP1" s="30" t="s">
        <v>472</v>
      </c>
      <c r="AQ1" s="30" t="s">
        <v>473</v>
      </c>
      <c r="AR1" s="210"/>
      <c r="AS1" s="117" t="s">
        <v>474</v>
      </c>
      <c r="AT1" s="245" t="s">
        <v>475</v>
      </c>
    </row>
    <row r="2" spans="1:46" s="133" customFormat="1" ht="16.5" customHeight="1">
      <c r="A2" t="s">
        <v>238</v>
      </c>
      <c r="B2" t="s">
        <v>232</v>
      </c>
      <c r="C2" s="62" t="s">
        <v>476</v>
      </c>
      <c r="D2" t="s">
        <v>108</v>
      </c>
      <c r="E2" t="s">
        <v>65</v>
      </c>
      <c r="F2" t="s">
        <v>24</v>
      </c>
      <c r="G2" t="s">
        <v>66</v>
      </c>
      <c r="H2" t="s">
        <v>54</v>
      </c>
      <c r="I2" t="s">
        <v>55</v>
      </c>
      <c r="J2" s="225" t="s">
        <v>477</v>
      </c>
      <c r="K2" t="s">
        <v>84</v>
      </c>
      <c r="L2" s="119">
        <v>46364</v>
      </c>
      <c r="M2" s="119">
        <v>46387</v>
      </c>
      <c r="N2" t="s">
        <v>56</v>
      </c>
      <c r="O2" t="s">
        <v>57</v>
      </c>
      <c r="P2" t="s">
        <v>23</v>
      </c>
      <c r="Q2" t="s">
        <v>54</v>
      </c>
      <c r="R2" s="119"/>
      <c r="S2" s="119"/>
      <c r="T2"/>
      <c r="U2"/>
      <c r="V2"/>
      <c r="W2"/>
      <c r="X2"/>
      <c r="Y2"/>
      <c r="Z2"/>
      <c r="AA2" s="176">
        <v>500000</v>
      </c>
      <c r="AB2" t="s">
        <v>58</v>
      </c>
      <c r="AC2" s="149" t="s">
        <v>444</v>
      </c>
      <c r="AD2" t="s">
        <v>478</v>
      </c>
      <c r="AE2" t="s">
        <v>328</v>
      </c>
      <c r="AF2" s="150">
        <v>8.196226415094344</v>
      </c>
      <c r="AG2" s="151">
        <v>1.5094339622641511</v>
      </c>
      <c r="AH2" s="150">
        <v>209.81132075471717</v>
      </c>
      <c r="AI2" s="150">
        <v>4.1962264150943431</v>
      </c>
      <c r="AJ2" s="150">
        <v>8.196226415094344</v>
      </c>
      <c r="AK2" s="119">
        <v>46154</v>
      </c>
      <c r="AL2" t="s">
        <v>67</v>
      </c>
      <c r="AM2" t="s">
        <v>67</v>
      </c>
      <c r="AN2" s="198">
        <v>0</v>
      </c>
      <c r="AO2"/>
      <c r="AP2"/>
      <c r="AQ2"/>
      <c r="AR2"/>
      <c r="AS2" s="119">
        <v>46387</v>
      </c>
      <c r="AT2"/>
    </row>
    <row r="3" spans="1:46" s="133" customFormat="1" ht="16.5" customHeight="1">
      <c r="A3" t="s">
        <v>195</v>
      </c>
      <c r="B3" t="str">
        <f>VLOOKUP(A3,'Data Validation'!S:T,2,FALSE)</f>
        <v>Customer Solution Support and Innovation</v>
      </c>
      <c r="C3" t="s">
        <v>479</v>
      </c>
      <c r="D3" t="s">
        <v>64</v>
      </c>
      <c r="E3" t="s">
        <v>65</v>
      </c>
      <c r="F3" t="s">
        <v>25</v>
      </c>
      <c r="G3" t="s">
        <v>53</v>
      </c>
      <c r="H3" t="s">
        <v>54</v>
      </c>
      <c r="I3" t="s">
        <v>55</v>
      </c>
      <c r="J3" t="s">
        <v>480</v>
      </c>
      <c r="K3" t="s">
        <v>84</v>
      </c>
      <c r="L3" s="119">
        <v>46282</v>
      </c>
      <c r="M3" s="119">
        <v>46294</v>
      </c>
      <c r="N3" t="s">
        <v>9</v>
      </c>
      <c r="O3" t="s">
        <v>259</v>
      </c>
      <c r="P3" t="s">
        <v>17</v>
      </c>
      <c r="Q3" t="s">
        <v>54</v>
      </c>
      <c r="R3" s="119">
        <v>46283</v>
      </c>
      <c r="S3" s="119">
        <v>46293</v>
      </c>
      <c r="T3"/>
      <c r="U3"/>
      <c r="V3"/>
      <c r="W3"/>
      <c r="X3"/>
      <c r="Y3"/>
      <c r="Z3"/>
      <c r="AA3" s="176">
        <v>500000</v>
      </c>
      <c r="AB3" t="s">
        <v>58</v>
      </c>
      <c r="AC3" s="149" t="s">
        <v>444</v>
      </c>
      <c r="AD3" t="str">
        <f ca="1">IF((AND((AS3-TODAY())&lt;=30,(L3-TODAY())&lt;=0,(F4="P1")))=TRUE,"Yes",IF(AND((AS3-TODAY())&lt;=30,(L3-TODAY())&lt;=0,(F4="P2"))=TRUE,"Yes","No"))</f>
        <v>Yes</v>
      </c>
      <c r="AE3" t="str">
        <f>VLOOKUP(O3,'Data Validation'!I:J,2,FALSE)</f>
        <v>C5367590</v>
      </c>
      <c r="AF3" s="150">
        <f t="shared" ref="AF3:AF11" ca="1" si="0">IF(AJ3&lt;=53,AJ3,AJ3-52)</f>
        <v>41.06037735849057</v>
      </c>
      <c r="AG3" s="151">
        <f t="shared" ref="AG3:AG11" si="1">IF(H3="Y",(((160/1000000)*AA3)/5.3)*0.1,((160/1000000)*AA3)/5.3)</f>
        <v>1.5094339622641511</v>
      </c>
      <c r="AH3" s="150">
        <f>SUM($AG$2:AG3)</f>
        <v>3.0188679245283021</v>
      </c>
      <c r="AI3" s="150">
        <f t="shared" ref="AI3:AI11" si="2">AH3/50</f>
        <v>6.0377358490566045E-2</v>
      </c>
      <c r="AJ3" s="150">
        <f t="shared" ref="AJ3:AJ11" ca="1" si="3">WEEKNUM(TODAY())+AI3</f>
        <v>41.06037735849057</v>
      </c>
      <c r="AK3" s="119">
        <v>46006</v>
      </c>
      <c r="AL3" t="s">
        <v>54</v>
      </c>
      <c r="AM3" t="s">
        <v>67</v>
      </c>
      <c r="AN3" s="198">
        <f t="shared" ref="AN3:AN11" si="4">AS3-S3</f>
        <v>3</v>
      </c>
      <c r="AO3"/>
      <c r="AP3"/>
      <c r="AQ3"/>
      <c r="AR3"/>
      <c r="AS3" s="119">
        <v>46296</v>
      </c>
      <c r="AT3"/>
    </row>
    <row r="4" spans="1:46" s="133" customFormat="1" ht="16.5" customHeight="1">
      <c r="A4" t="s">
        <v>195</v>
      </c>
      <c r="B4" t="str">
        <f>VLOOKUP(A4,'Data Validation'!S:T,2,FALSE)</f>
        <v>Customer Solution Support and Innovation</v>
      </c>
      <c r="C4" t="s">
        <v>479</v>
      </c>
      <c r="D4" t="s">
        <v>64</v>
      </c>
      <c r="E4" t="s">
        <v>65</v>
      </c>
      <c r="F4" t="s">
        <v>25</v>
      </c>
      <c r="G4" t="s">
        <v>53</v>
      </c>
      <c r="H4" t="s">
        <v>54</v>
      </c>
      <c r="I4" t="s">
        <v>55</v>
      </c>
      <c r="J4" t="s">
        <v>481</v>
      </c>
      <c r="K4" t="s">
        <v>84</v>
      </c>
      <c r="L4" s="119">
        <v>46310</v>
      </c>
      <c r="M4" s="119">
        <v>46322</v>
      </c>
      <c r="N4" t="s">
        <v>56</v>
      </c>
      <c r="O4" t="s">
        <v>57</v>
      </c>
      <c r="P4" t="s">
        <v>23</v>
      </c>
      <c r="Q4" t="s">
        <v>54</v>
      </c>
      <c r="R4" s="119"/>
      <c r="S4" s="119"/>
      <c r="T4"/>
      <c r="U4"/>
      <c r="V4"/>
      <c r="W4"/>
      <c r="X4"/>
      <c r="Y4"/>
      <c r="Z4"/>
      <c r="AA4" s="176">
        <v>500000</v>
      </c>
      <c r="AB4" t="s">
        <v>58</v>
      </c>
      <c r="AC4" s="149" t="s">
        <v>444</v>
      </c>
      <c r="AD4" t="str">
        <f ca="1">IF((AND((AS4-TODAY())&lt;=30,(L4-TODAY())&lt;=0,(F5="P1")))=TRUE,"Yes",IF(AND((AS4-TODAY())&lt;=30,(L4-TODAY())&lt;=0,(F5="P2"))=TRUE,"Yes","No"))</f>
        <v>No</v>
      </c>
      <c r="AE4" t="str">
        <f>VLOOKUP(O4,'Data Validation'!I:J,2,FALSE)</f>
        <v>Global</v>
      </c>
      <c r="AF4" s="150">
        <f t="shared" ca="1" si="0"/>
        <v>41.090566037735847</v>
      </c>
      <c r="AG4" s="151">
        <f t="shared" si="1"/>
        <v>1.5094339622641511</v>
      </c>
      <c r="AH4" s="150">
        <f>SUM($AG$2:AG4)</f>
        <v>4.5283018867924536</v>
      </c>
      <c r="AI4" s="150">
        <f t="shared" si="2"/>
        <v>9.0566037735849078E-2</v>
      </c>
      <c r="AJ4" s="150">
        <f t="shared" ca="1" si="3"/>
        <v>41.090566037735847</v>
      </c>
      <c r="AK4" s="119">
        <v>46006</v>
      </c>
      <c r="AL4" t="s">
        <v>54</v>
      </c>
      <c r="AM4" t="s">
        <v>67</v>
      </c>
      <c r="AN4" s="198">
        <f t="shared" si="4"/>
        <v>46324</v>
      </c>
      <c r="AO4"/>
      <c r="AP4"/>
      <c r="AQ4"/>
      <c r="AR4"/>
      <c r="AS4" s="119">
        <v>46324</v>
      </c>
      <c r="AT4"/>
    </row>
    <row r="5" spans="1:46" ht="16.5" customHeight="1">
      <c r="A5" t="s">
        <v>195</v>
      </c>
      <c r="B5" t="str">
        <f>VLOOKUP(A5,'Data Validation'!S:T,2,FALSE)</f>
        <v>Customer Solution Support and Innovation</v>
      </c>
      <c r="C5" t="s">
        <v>479</v>
      </c>
      <c r="D5" t="s">
        <v>64</v>
      </c>
      <c r="E5" t="s">
        <v>65</v>
      </c>
      <c r="F5" t="s">
        <v>25</v>
      </c>
      <c r="G5" t="s">
        <v>53</v>
      </c>
      <c r="H5" t="s">
        <v>54</v>
      </c>
      <c r="I5" t="s">
        <v>55</v>
      </c>
      <c r="J5" t="s">
        <v>482</v>
      </c>
      <c r="K5" t="s">
        <v>84</v>
      </c>
      <c r="L5" s="119">
        <v>46338</v>
      </c>
      <c r="M5" s="119">
        <v>46350</v>
      </c>
      <c r="N5" t="s">
        <v>56</v>
      </c>
      <c r="O5" t="s">
        <v>57</v>
      </c>
      <c r="P5" t="s">
        <v>23</v>
      </c>
      <c r="Q5" t="s">
        <v>54</v>
      </c>
      <c r="R5" s="119"/>
      <c r="S5" s="119"/>
      <c r="AA5" s="176">
        <v>500000</v>
      </c>
      <c r="AB5" t="s">
        <v>58</v>
      </c>
      <c r="AC5" s="149" t="s">
        <v>444</v>
      </c>
      <c r="AD5" t="str">
        <f ca="1">IF((AND((AS5-TODAY())&lt;=30,(L5-TODAY())&lt;=0,(F6="P1")))=TRUE,"Yes",IF(AND((AS5-TODAY())&lt;=30,(L5-TODAY())&lt;=0,(F6="P2"))=TRUE,"Yes","No"))</f>
        <v>No</v>
      </c>
      <c r="AE5" t="str">
        <f>VLOOKUP(O5,'Data Validation'!I:J,2,FALSE)</f>
        <v>Global</v>
      </c>
      <c r="AF5" s="150">
        <f t="shared" ca="1" si="0"/>
        <v>41.120754716981132</v>
      </c>
      <c r="AG5" s="151">
        <f t="shared" si="1"/>
        <v>1.5094339622641511</v>
      </c>
      <c r="AH5" s="150">
        <f>SUM($AG$2:AG5)</f>
        <v>6.0377358490566042</v>
      </c>
      <c r="AI5" s="150">
        <f t="shared" si="2"/>
        <v>0.12075471698113209</v>
      </c>
      <c r="AJ5" s="150">
        <f t="shared" ca="1" si="3"/>
        <v>41.120754716981132</v>
      </c>
      <c r="AK5" s="119">
        <v>46006</v>
      </c>
      <c r="AL5" t="s">
        <v>54</v>
      </c>
      <c r="AM5" t="s">
        <v>67</v>
      </c>
      <c r="AN5" s="198">
        <f t="shared" si="4"/>
        <v>46352</v>
      </c>
      <c r="AS5" s="119">
        <v>46352</v>
      </c>
      <c r="AT5" s="205"/>
    </row>
    <row r="6" spans="1:46" ht="16.5" customHeight="1">
      <c r="A6" t="s">
        <v>195</v>
      </c>
      <c r="B6" t="str">
        <f>VLOOKUP(A6,'Data Validation'!S:T,2,FALSE)</f>
        <v>Customer Solution Support and Innovation</v>
      </c>
      <c r="C6" t="s">
        <v>479</v>
      </c>
      <c r="D6" t="s">
        <v>64</v>
      </c>
      <c r="E6" t="s">
        <v>65</v>
      </c>
      <c r="F6" t="s">
        <v>25</v>
      </c>
      <c r="G6" t="s">
        <v>53</v>
      </c>
      <c r="H6" t="s">
        <v>54</v>
      </c>
      <c r="I6" t="s">
        <v>55</v>
      </c>
      <c r="J6" t="s">
        <v>483</v>
      </c>
      <c r="K6" t="s">
        <v>84</v>
      </c>
      <c r="L6" s="119">
        <v>46394</v>
      </c>
      <c r="M6" s="119">
        <v>46406</v>
      </c>
      <c r="N6" t="s">
        <v>56</v>
      </c>
      <c r="O6" t="s">
        <v>57</v>
      </c>
      <c r="P6" t="s">
        <v>23</v>
      </c>
      <c r="Q6" t="s">
        <v>54</v>
      </c>
      <c r="R6" s="119"/>
      <c r="S6" s="119"/>
      <c r="AA6" s="176">
        <v>500000</v>
      </c>
      <c r="AB6" t="s">
        <v>58</v>
      </c>
      <c r="AC6" s="149" t="s">
        <v>444</v>
      </c>
      <c r="AD6" t="s">
        <v>444</v>
      </c>
      <c r="AE6" t="str">
        <f>VLOOKUP(O6,'Data Validation'!I:J,2,FALSE)</f>
        <v>Global</v>
      </c>
      <c r="AF6" s="150">
        <f t="shared" ca="1" si="0"/>
        <v>41.150943396226417</v>
      </c>
      <c r="AG6" s="151">
        <f t="shared" si="1"/>
        <v>1.5094339622641511</v>
      </c>
      <c r="AH6" s="150">
        <f>SUM($AG$2:AG6)</f>
        <v>7.5471698113207548</v>
      </c>
      <c r="AI6" s="150">
        <f t="shared" si="2"/>
        <v>0.15094339622641509</v>
      </c>
      <c r="AJ6" s="150">
        <f t="shared" ca="1" si="3"/>
        <v>41.150943396226417</v>
      </c>
      <c r="AK6" s="119">
        <v>46006</v>
      </c>
      <c r="AL6" t="s">
        <v>54</v>
      </c>
      <c r="AM6" t="s">
        <v>67</v>
      </c>
      <c r="AN6" s="198">
        <f t="shared" si="4"/>
        <v>46408</v>
      </c>
      <c r="AS6" s="119">
        <v>46408</v>
      </c>
    </row>
    <row r="7" spans="1:46" s="148" customFormat="1" ht="16.5" customHeight="1">
      <c r="A7" t="s">
        <v>123</v>
      </c>
      <c r="B7" t="str">
        <f>VLOOKUP(A7,'Data Validation'!S:T,2,FALSE)</f>
        <v>Cross Architecture</v>
      </c>
      <c r="C7" t="s">
        <v>484</v>
      </c>
      <c r="D7" t="s">
        <v>76</v>
      </c>
      <c r="E7" t="s">
        <v>76</v>
      </c>
      <c r="F7" t="s">
        <v>25</v>
      </c>
      <c r="G7" t="s">
        <v>66</v>
      </c>
      <c r="H7" t="s">
        <v>54</v>
      </c>
      <c r="I7" t="s">
        <v>55</v>
      </c>
      <c r="J7" t="s">
        <v>485</v>
      </c>
      <c r="K7" t="s">
        <v>84</v>
      </c>
      <c r="L7" s="119">
        <v>46268</v>
      </c>
      <c r="M7" s="119">
        <v>46283</v>
      </c>
      <c r="N7" t="s">
        <v>9</v>
      </c>
      <c r="O7" t="s">
        <v>358</v>
      </c>
      <c r="P7" t="s">
        <v>17</v>
      </c>
      <c r="Q7" t="s">
        <v>54</v>
      </c>
      <c r="R7" s="119">
        <v>46280</v>
      </c>
      <c r="S7" s="119">
        <v>46282</v>
      </c>
      <c r="T7"/>
      <c r="U7"/>
      <c r="V7"/>
      <c r="W7"/>
      <c r="X7"/>
      <c r="Y7"/>
      <c r="Z7"/>
      <c r="AA7" s="176">
        <v>500000</v>
      </c>
      <c r="AB7" t="s">
        <v>58</v>
      </c>
      <c r="AC7" s="149" t="s">
        <v>444</v>
      </c>
      <c r="AD7" t="str">
        <f ca="1">IF((AND((AS7-TODAY())&lt;=30,(L7-TODAY())&lt;=0,(F7="P1")))=TRUE,"Yes",IF(AND((AS7-TODAY())&lt;=30,(L7-TODAY())&lt;=0,(F7="P2"))=TRUE,"Yes","No"))</f>
        <v>Yes</v>
      </c>
      <c r="AE7" t="str">
        <f>VLOOKUP(O7,'Data Validation'!I:J,2,FALSE)</f>
        <v>C5385258</v>
      </c>
      <c r="AF7" s="150">
        <f t="shared" ca="1" si="0"/>
        <v>2.1622641509433151</v>
      </c>
      <c r="AG7" s="151">
        <f t="shared" si="1"/>
        <v>1.5094339622641511</v>
      </c>
      <c r="AH7" s="150">
        <f>SUM($AG$2:AG212)</f>
        <v>658.11320754716576</v>
      </c>
      <c r="AI7" s="150">
        <f t="shared" si="2"/>
        <v>13.162264150943315</v>
      </c>
      <c r="AJ7" s="150">
        <f t="shared" ca="1" si="3"/>
        <v>54.162264150943315</v>
      </c>
      <c r="AK7" s="119">
        <v>46049</v>
      </c>
      <c r="AL7" t="s">
        <v>54</v>
      </c>
      <c r="AM7" t="s">
        <v>54</v>
      </c>
      <c r="AN7" s="198">
        <f t="shared" si="4"/>
        <v>-10</v>
      </c>
      <c r="AO7"/>
      <c r="AP7"/>
      <c r="AQ7"/>
      <c r="AR7"/>
      <c r="AS7" s="119">
        <v>46272</v>
      </c>
      <c r="AT7"/>
    </row>
    <row r="8" spans="1:46" ht="16.5" customHeight="1">
      <c r="A8" t="s">
        <v>123</v>
      </c>
      <c r="B8" t="str">
        <f>VLOOKUP(A8,'Data Validation'!S:T,2,FALSE)</f>
        <v>Cross Architecture</v>
      </c>
      <c r="C8" t="s">
        <v>484</v>
      </c>
      <c r="D8" t="s">
        <v>76</v>
      </c>
      <c r="E8" t="s">
        <v>76</v>
      </c>
      <c r="F8" t="s">
        <v>25</v>
      </c>
      <c r="G8" t="s">
        <v>66</v>
      </c>
      <c r="H8" t="s">
        <v>54</v>
      </c>
      <c r="I8" t="s">
        <v>55</v>
      </c>
      <c r="J8" t="s">
        <v>486</v>
      </c>
      <c r="K8" t="s">
        <v>84</v>
      </c>
      <c r="L8" s="119">
        <v>46268</v>
      </c>
      <c r="M8" s="119">
        <v>46283</v>
      </c>
      <c r="N8" t="s">
        <v>9</v>
      </c>
      <c r="O8" t="s">
        <v>358</v>
      </c>
      <c r="P8" t="s">
        <v>17</v>
      </c>
      <c r="Q8" t="s">
        <v>54</v>
      </c>
      <c r="R8" s="119">
        <v>46280</v>
      </c>
      <c r="S8" s="119">
        <v>46282</v>
      </c>
      <c r="AA8" s="176">
        <v>500000</v>
      </c>
      <c r="AB8" t="s">
        <v>58</v>
      </c>
      <c r="AC8" s="149" t="s">
        <v>444</v>
      </c>
      <c r="AD8" t="str">
        <f ca="1">IF((AND((AS8-TODAY())&lt;=30,(L8-TODAY())&lt;=0,(F8="P1")))=TRUE,"Yes",IF(AND((AS8-TODAY())&lt;=30,(L8-TODAY())&lt;=0,(F8="P2"))=TRUE,"Yes","No"))</f>
        <v>Yes</v>
      </c>
      <c r="AE8" t="str">
        <f>VLOOKUP(O8,'Data Validation'!I:J,2,FALSE)</f>
        <v>C5385258</v>
      </c>
      <c r="AF8" s="150">
        <f t="shared" ca="1" si="0"/>
        <v>2.1924528301885999</v>
      </c>
      <c r="AG8" s="151">
        <f t="shared" si="1"/>
        <v>1.5094339622641511</v>
      </c>
      <c r="AH8" s="150">
        <f>SUM($AG$2:AG213)</f>
        <v>659.62264150942985</v>
      </c>
      <c r="AI8" s="150">
        <f t="shared" si="2"/>
        <v>13.192452830188596</v>
      </c>
      <c r="AJ8" s="150">
        <f t="shared" ca="1" si="3"/>
        <v>54.1924528301886</v>
      </c>
      <c r="AK8" s="119">
        <v>46049</v>
      </c>
      <c r="AL8" t="s">
        <v>54</v>
      </c>
      <c r="AM8" t="s">
        <v>54</v>
      </c>
      <c r="AN8" s="198">
        <f t="shared" si="4"/>
        <v>-10</v>
      </c>
      <c r="AS8" s="119">
        <v>46272</v>
      </c>
    </row>
    <row r="9" spans="1:46" ht="16.5" customHeight="1">
      <c r="A9" s="2" t="s">
        <v>151</v>
      </c>
      <c r="B9" s="2" t="s">
        <v>152</v>
      </c>
      <c r="C9" t="s">
        <v>487</v>
      </c>
      <c r="D9" t="s">
        <v>65</v>
      </c>
      <c r="E9" t="s">
        <v>65</v>
      </c>
      <c r="F9" t="s">
        <v>25</v>
      </c>
      <c r="G9" t="s">
        <v>66</v>
      </c>
      <c r="H9" t="s">
        <v>54</v>
      </c>
      <c r="I9" t="s">
        <v>55</v>
      </c>
      <c r="J9" t="s">
        <v>488</v>
      </c>
      <c r="K9" s="119">
        <v>46117</v>
      </c>
      <c r="L9" s="119">
        <v>46262</v>
      </c>
      <c r="M9" s="119">
        <v>46279</v>
      </c>
      <c r="N9" t="s">
        <v>11</v>
      </c>
      <c r="O9" t="s">
        <v>362</v>
      </c>
      <c r="P9" t="s">
        <v>16</v>
      </c>
      <c r="Q9" t="s">
        <v>54</v>
      </c>
      <c r="R9" s="119">
        <v>46268</v>
      </c>
      <c r="S9" s="119"/>
      <c r="AA9" s="176">
        <v>500000</v>
      </c>
      <c r="AB9" t="s">
        <v>58</v>
      </c>
      <c r="AC9" s="149" t="s">
        <v>444</v>
      </c>
      <c r="AD9" t="str">
        <f ca="1">IF((AND((AS9-TODAY())&lt;=30,(L10-TODAY())&lt;=0,(F9="P1")))=TRUE,"Yes",IF(AND((AS9-TODAY())&lt;=30,(L10-TODAY())&lt;=0,(F9="P2"))=TRUE,"Yes","No"))</f>
        <v>Yes</v>
      </c>
      <c r="AE9" t="str">
        <f>VLOOKUP(O9,'Data Validation'!I:J,2,FALSE)</f>
        <v>I773708</v>
      </c>
      <c r="AF9" s="150">
        <f t="shared" ca="1" si="0"/>
        <v>43.052830188679245</v>
      </c>
      <c r="AG9" s="151">
        <f t="shared" si="1"/>
        <v>1.5094339622641511</v>
      </c>
      <c r="AH9" s="150">
        <f>SUM($AG$2:AG51)</f>
        <v>102.64150943396236</v>
      </c>
      <c r="AI9" s="150">
        <f t="shared" si="2"/>
        <v>2.052830188679247</v>
      </c>
      <c r="AJ9" s="150">
        <f t="shared" ca="1" si="3"/>
        <v>43.052830188679245</v>
      </c>
      <c r="AK9" s="119">
        <v>46140</v>
      </c>
      <c r="AL9" t="s">
        <v>54</v>
      </c>
      <c r="AM9" t="s">
        <v>67</v>
      </c>
      <c r="AN9" s="198">
        <f t="shared" si="4"/>
        <v>46279</v>
      </c>
      <c r="AR9" s="133"/>
      <c r="AS9" s="119">
        <v>46279</v>
      </c>
    </row>
    <row r="10" spans="1:46" ht="16.5" customHeight="1">
      <c r="A10" t="s">
        <v>123</v>
      </c>
      <c r="B10" t="str">
        <f>VLOOKUP(A10,'Data Validation'!S:T,2,FALSE)</f>
        <v>Cross Architecture</v>
      </c>
      <c r="C10" t="s">
        <v>484</v>
      </c>
      <c r="D10" t="s">
        <v>76</v>
      </c>
      <c r="E10" t="s">
        <v>76</v>
      </c>
      <c r="F10" t="s">
        <v>25</v>
      </c>
      <c r="G10" t="s">
        <v>66</v>
      </c>
      <c r="H10" t="s">
        <v>54</v>
      </c>
      <c r="I10" t="s">
        <v>55</v>
      </c>
      <c r="J10" s="220" t="s">
        <v>489</v>
      </c>
      <c r="K10" t="s">
        <v>84</v>
      </c>
      <c r="L10" s="119">
        <v>46279</v>
      </c>
      <c r="M10" s="119">
        <v>46286</v>
      </c>
      <c r="N10" t="s">
        <v>9</v>
      </c>
      <c r="O10" t="s">
        <v>358</v>
      </c>
      <c r="P10" t="s">
        <v>17</v>
      </c>
      <c r="Q10" t="s">
        <v>54</v>
      </c>
      <c r="R10" s="119">
        <v>46280</v>
      </c>
      <c r="S10" s="119">
        <v>46282</v>
      </c>
      <c r="AA10" s="176">
        <v>500000</v>
      </c>
      <c r="AB10" t="s">
        <v>58</v>
      </c>
      <c r="AC10" s="149" t="s">
        <v>444</v>
      </c>
      <c r="AD10" t="str">
        <f ca="1">IF((AND((AS10-TODAY())&lt;=30,(L10-TODAY())&lt;=0,(F59="P1")))=TRUE,"Yes",IF(AND((AS10-TODAY())&lt;=30,(L10-TODAY())&lt;=0,(F59="P2"))=TRUE,"Yes","No"))</f>
        <v>Yes</v>
      </c>
      <c r="AE10" t="str">
        <f>VLOOKUP(O10,'Data Validation'!I:J,2,FALSE)</f>
        <v>C5385258</v>
      </c>
      <c r="AF10" s="150">
        <f t="shared" ca="1" si="0"/>
        <v>41.271698113207549</v>
      </c>
      <c r="AG10" s="151">
        <f t="shared" si="1"/>
        <v>1.5094339622641511</v>
      </c>
      <c r="AH10" s="150">
        <f>SUM($AG$2:AG10)</f>
        <v>13.584905660377357</v>
      </c>
      <c r="AI10" s="150">
        <f t="shared" si="2"/>
        <v>0.27169811320754716</v>
      </c>
      <c r="AJ10" s="150">
        <f t="shared" ca="1" si="3"/>
        <v>41.271698113207549</v>
      </c>
      <c r="AK10" s="119">
        <v>46182</v>
      </c>
      <c r="AL10" t="s">
        <v>54</v>
      </c>
      <c r="AM10" t="s">
        <v>54</v>
      </c>
      <c r="AN10" s="198">
        <f t="shared" si="4"/>
        <v>4</v>
      </c>
      <c r="AS10" s="119">
        <v>46286</v>
      </c>
    </row>
    <row r="11" spans="1:46" ht="16.5" customHeight="1">
      <c r="A11" t="s">
        <v>123</v>
      </c>
      <c r="B11" t="str">
        <f>VLOOKUP(A11,'Data Validation'!S:T,2,FALSE)</f>
        <v>Cross Architecture</v>
      </c>
      <c r="C11" t="s">
        <v>484</v>
      </c>
      <c r="D11" t="s">
        <v>76</v>
      </c>
      <c r="E11" t="s">
        <v>76</v>
      </c>
      <c r="F11" t="s">
        <v>25</v>
      </c>
      <c r="G11" t="s">
        <v>66</v>
      </c>
      <c r="H11" t="s">
        <v>54</v>
      </c>
      <c r="I11" t="s">
        <v>55</v>
      </c>
      <c r="J11" s="220" t="s">
        <v>490</v>
      </c>
      <c r="K11" t="s">
        <v>84</v>
      </c>
      <c r="L11" s="119">
        <v>46279</v>
      </c>
      <c r="M11" s="119">
        <v>46286</v>
      </c>
      <c r="N11" t="s">
        <v>9</v>
      </c>
      <c r="O11" t="s">
        <v>358</v>
      </c>
      <c r="P11" t="s">
        <v>17</v>
      </c>
      <c r="Q11" t="s">
        <v>54</v>
      </c>
      <c r="R11" s="119">
        <v>46280</v>
      </c>
      <c r="S11" s="119">
        <v>46282</v>
      </c>
      <c r="AA11" s="176">
        <v>500000</v>
      </c>
      <c r="AB11" t="s">
        <v>58</v>
      </c>
      <c r="AC11" s="149" t="s">
        <v>444</v>
      </c>
      <c r="AD11" t="str">
        <f ca="1">IF((AND((AS11-TODAY())&lt;=30,(L11-TODAY())&lt;=0,(F60="P1")))=TRUE,"Yes",IF(AND((AS11-TODAY())&lt;=30,(L11-TODAY())&lt;=0,(F60="P2"))=TRUE,"Yes","No"))</f>
        <v>Yes</v>
      </c>
      <c r="AE11" t="str">
        <f>VLOOKUP(O11,'Data Validation'!I:J,2,FALSE)</f>
        <v>C5385258</v>
      </c>
      <c r="AF11" s="150">
        <f t="shared" ca="1" si="0"/>
        <v>41.301886792452834</v>
      </c>
      <c r="AG11" s="151">
        <f t="shared" si="1"/>
        <v>1.5094339622641511</v>
      </c>
      <c r="AH11" s="150">
        <f>SUM($AG$2:AG11)</f>
        <v>15.094339622641508</v>
      </c>
      <c r="AI11" s="150">
        <f t="shared" si="2"/>
        <v>0.30188679245283018</v>
      </c>
      <c r="AJ11" s="150">
        <f t="shared" ca="1" si="3"/>
        <v>41.301886792452834</v>
      </c>
      <c r="AK11" s="119">
        <v>46182</v>
      </c>
      <c r="AL11" t="s">
        <v>54</v>
      </c>
      <c r="AM11" t="s">
        <v>54</v>
      </c>
      <c r="AN11" s="198">
        <f t="shared" si="4"/>
        <v>4</v>
      </c>
      <c r="AS11" s="119">
        <v>46286</v>
      </c>
    </row>
    <row r="12" spans="1:46" ht="16.5" customHeight="1">
      <c r="A12" s="220" t="s">
        <v>261</v>
      </c>
      <c r="B12" t="s">
        <v>252</v>
      </c>
      <c r="C12" t="s">
        <v>491</v>
      </c>
      <c r="D12" t="s">
        <v>65</v>
      </c>
      <c r="E12" t="s">
        <v>65</v>
      </c>
      <c r="F12" t="s">
        <v>25</v>
      </c>
      <c r="G12" t="s">
        <v>66</v>
      </c>
      <c r="H12" t="s">
        <v>54</v>
      </c>
      <c r="I12" t="s">
        <v>55</v>
      </c>
      <c r="J12" t="s">
        <v>492</v>
      </c>
      <c r="K12" s="119">
        <v>46168</v>
      </c>
      <c r="L12" s="119">
        <v>46255</v>
      </c>
      <c r="M12" s="119">
        <v>46286</v>
      </c>
      <c r="N12" t="s">
        <v>11</v>
      </c>
      <c r="O12" t="s">
        <v>204</v>
      </c>
      <c r="P12" t="s">
        <v>16</v>
      </c>
      <c r="Q12" t="s">
        <v>54</v>
      </c>
      <c r="R12" s="119">
        <v>46268</v>
      </c>
      <c r="S12" s="119"/>
      <c r="AA12" s="176">
        <v>500000</v>
      </c>
      <c r="AB12" s="205" t="s">
        <v>58</v>
      </c>
      <c r="AC12" s="149" t="s">
        <v>444</v>
      </c>
      <c r="AD12" t="s">
        <v>478</v>
      </c>
      <c r="AE12" t="s">
        <v>243</v>
      </c>
      <c r="AF12" s="150">
        <v>22.294339743396048</v>
      </c>
      <c r="AG12" s="151">
        <v>1.5094339622641511</v>
      </c>
      <c r="AH12" s="150">
        <v>914.71698716980245</v>
      </c>
      <c r="AI12" s="150">
        <v>18.294339743396048</v>
      </c>
      <c r="AJ12" s="150">
        <v>22.294339743396048</v>
      </c>
      <c r="AK12" s="119">
        <v>46260</v>
      </c>
      <c r="AL12" t="s">
        <v>67</v>
      </c>
      <c r="AM12" t="s">
        <v>67</v>
      </c>
      <c r="AN12" s="198">
        <v>-13</v>
      </c>
      <c r="AS12" s="119">
        <v>46274</v>
      </c>
    </row>
    <row r="13" spans="1:46" ht="16.5" customHeight="1">
      <c r="A13" t="s">
        <v>195</v>
      </c>
      <c r="B13" t="s">
        <v>148</v>
      </c>
      <c r="C13" t="s">
        <v>493</v>
      </c>
      <c r="D13" t="s">
        <v>65</v>
      </c>
      <c r="E13" t="s">
        <v>65</v>
      </c>
      <c r="F13" t="s">
        <v>25</v>
      </c>
      <c r="G13" t="s">
        <v>66</v>
      </c>
      <c r="H13" t="s">
        <v>54</v>
      </c>
      <c r="I13" t="s">
        <v>55</v>
      </c>
      <c r="J13" t="s">
        <v>494</v>
      </c>
      <c r="K13" s="119" t="s">
        <v>84</v>
      </c>
      <c r="L13" s="119">
        <v>46272</v>
      </c>
      <c r="M13" s="119">
        <v>46287</v>
      </c>
      <c r="N13" t="s">
        <v>9</v>
      </c>
      <c r="O13" t="s">
        <v>378</v>
      </c>
      <c r="P13" t="s">
        <v>17</v>
      </c>
      <c r="Q13" t="s">
        <v>54</v>
      </c>
      <c r="R13" s="119">
        <v>46273</v>
      </c>
      <c r="S13" s="119">
        <v>46276</v>
      </c>
      <c r="AA13" s="176">
        <v>500000</v>
      </c>
      <c r="AB13" t="s">
        <v>58</v>
      </c>
      <c r="AC13" s="149" t="s">
        <v>444</v>
      </c>
      <c r="AD13" t="str">
        <f ca="1">IF((AND((AS13-TODAY())&lt;=30,(L13-TODAY())&lt;=0,(F14="P1")))=TRUE,"Yes",IF(AND((AS13-TODAY())&lt;=30,(L13-TODAY())&lt;=0,(F14="P2"))=TRUE,"Yes","No"))</f>
        <v>Yes</v>
      </c>
      <c r="AE13" t="s">
        <v>260</v>
      </c>
      <c r="AF13" s="150">
        <v>22.415094460377176</v>
      </c>
      <c r="AG13" s="151">
        <v>1.5094339622641511</v>
      </c>
      <c r="AH13" s="150">
        <f>SUM($AG$2:AG13)</f>
        <v>18.113207547169811</v>
      </c>
      <c r="AI13" s="150">
        <v>18.415094460377176</v>
      </c>
      <c r="AJ13" s="150">
        <v>22.415094460377176</v>
      </c>
      <c r="AK13" s="119">
        <v>46128</v>
      </c>
      <c r="AL13" t="s">
        <v>54</v>
      </c>
      <c r="AM13" t="s">
        <v>67</v>
      </c>
      <c r="AN13" s="198">
        <f>AS13-S13</f>
        <v>11</v>
      </c>
      <c r="AS13" s="119">
        <v>46287</v>
      </c>
    </row>
    <row r="14" spans="1:46" ht="16.5" customHeight="1">
      <c r="A14" t="s">
        <v>179</v>
      </c>
      <c r="B14" t="str">
        <f>VLOOKUP(A14,'Data Validation'!S:T,2,FALSE)</f>
        <v>Product Engineering Intelligent Enterprise and Cross Architecture</v>
      </c>
      <c r="C14" t="s">
        <v>495</v>
      </c>
      <c r="D14" t="s">
        <v>64</v>
      </c>
      <c r="E14" t="s">
        <v>76</v>
      </c>
      <c r="F14" t="s">
        <v>25</v>
      </c>
      <c r="G14" t="s">
        <v>66</v>
      </c>
      <c r="H14" t="s">
        <v>54</v>
      </c>
      <c r="I14" t="s">
        <v>55</v>
      </c>
      <c r="J14" t="s">
        <v>496</v>
      </c>
      <c r="K14" t="s">
        <v>84</v>
      </c>
      <c r="L14" s="119">
        <v>46279</v>
      </c>
      <c r="M14" s="119">
        <v>46288</v>
      </c>
      <c r="N14" t="s">
        <v>56</v>
      </c>
      <c r="O14" t="s">
        <v>57</v>
      </c>
      <c r="P14" t="s">
        <v>71</v>
      </c>
      <c r="Q14" t="s">
        <v>54</v>
      </c>
      <c r="R14" s="119"/>
      <c r="S14" s="119"/>
      <c r="Z14" t="s">
        <v>497</v>
      </c>
      <c r="AA14" s="176">
        <v>500000</v>
      </c>
      <c r="AB14" t="s">
        <v>58</v>
      </c>
      <c r="AC14" s="149" t="s">
        <v>444</v>
      </c>
      <c r="AD14" t="str">
        <f ca="1">IF((AND((AS14-TODAY())&lt;=30,(L14-TODAY())&lt;=0,(F14="P1")))=TRUE,"Yes",IF(AND((AS14-TODAY())&lt;=30,(L14-TODAY())&lt;=0,(F14="P2"))=TRUE,"Yes","No"))</f>
        <v>Yes</v>
      </c>
      <c r="AE14" t="str">
        <f>VLOOKUP(O14,'Data Validation'!I:J,2,FALSE)</f>
        <v>Global</v>
      </c>
      <c r="AF14" s="150">
        <f ca="1">IF(AJ14&lt;=53,AJ14,AJ14-52)</f>
        <v>49.392452830188681</v>
      </c>
      <c r="AG14" s="151">
        <f>IF(H14="Y",(((160/1000000)*AA14)/5.3)*0.1,((160/1000000)*AA14)/5.3)</f>
        <v>1.5094339622641511</v>
      </c>
      <c r="AH14" s="150">
        <f>SUM($AG$2:AG117)</f>
        <v>419.622641509434</v>
      </c>
      <c r="AI14" s="150">
        <f>AH14/50</f>
        <v>8.3924528301886809</v>
      </c>
      <c r="AJ14" s="150">
        <f ca="1">WEEKNUM(TODAY())+AI14</f>
        <v>49.392452830188681</v>
      </c>
      <c r="AK14" s="119">
        <v>46029</v>
      </c>
      <c r="AL14" t="s">
        <v>54</v>
      </c>
      <c r="AM14" t="s">
        <v>67</v>
      </c>
      <c r="AN14" s="198">
        <f>AS14-S14</f>
        <v>46288</v>
      </c>
      <c r="AS14" s="119">
        <v>46288</v>
      </c>
    </row>
    <row r="15" spans="1:46" ht="16.5" customHeight="1">
      <c r="A15" s="2" t="s">
        <v>151</v>
      </c>
      <c r="B15" s="2" t="s">
        <v>152</v>
      </c>
      <c r="C15" t="s">
        <v>487</v>
      </c>
      <c r="D15" t="s">
        <v>65</v>
      </c>
      <c r="E15" t="s">
        <v>65</v>
      </c>
      <c r="F15" t="s">
        <v>25</v>
      </c>
      <c r="G15" t="s">
        <v>66</v>
      </c>
      <c r="H15" t="s">
        <v>54</v>
      </c>
      <c r="I15" t="s">
        <v>55</v>
      </c>
      <c r="J15" t="s">
        <v>498</v>
      </c>
      <c r="K15" s="119">
        <v>46117</v>
      </c>
      <c r="L15" s="119">
        <v>46276</v>
      </c>
      <c r="M15" s="119">
        <v>46293</v>
      </c>
      <c r="N15" t="s">
        <v>11</v>
      </c>
      <c r="O15" t="s">
        <v>362</v>
      </c>
      <c r="P15" t="s">
        <v>16</v>
      </c>
      <c r="Q15" t="s">
        <v>54</v>
      </c>
      <c r="R15" s="119">
        <v>46283</v>
      </c>
      <c r="S15" s="119"/>
      <c r="AA15" s="176">
        <v>500000</v>
      </c>
      <c r="AB15" t="s">
        <v>58</v>
      </c>
      <c r="AC15" s="149" t="s">
        <v>444</v>
      </c>
      <c r="AD15" t="str">
        <f ca="1">IF((AND((AS15-TODAY())&lt;=30,(L16-TODAY())&lt;=0,(F15="P1")))=TRUE,"Yes",IF(AND((AS15-TODAY())&lt;=30,(L16-TODAY())&lt;=0,(F15="P2"))=TRUE,"Yes","No"))</f>
        <v>Yes</v>
      </c>
      <c r="AE15" t="str">
        <f>VLOOKUP(O15,'Data Validation'!I:J,2,FALSE)</f>
        <v>I773708</v>
      </c>
      <c r="AF15" s="150">
        <f ca="1">IF(AJ15&lt;=53,AJ15,AJ15-52)</f>
        <v>44.049056603773586</v>
      </c>
      <c r="AG15" s="151">
        <f>IF(H15="Y",(((160/1000000)*AA15)/5.3)*0.1,((160/1000000)*AA15)/5.3)</f>
        <v>1.5094339622641511</v>
      </c>
      <c r="AH15" s="150">
        <f>SUM($AG$2:AG57)</f>
        <v>152.45283018867934</v>
      </c>
      <c r="AI15" s="150">
        <f>AH15/50</f>
        <v>3.0490566037735869</v>
      </c>
      <c r="AJ15" s="150">
        <f ca="1">WEEKNUM(TODAY())+AI15</f>
        <v>44.049056603773586</v>
      </c>
      <c r="AK15" s="119">
        <v>46140</v>
      </c>
      <c r="AL15" t="s">
        <v>54</v>
      </c>
      <c r="AM15" t="s">
        <v>67</v>
      </c>
      <c r="AN15" s="198">
        <f>AS15-S15</f>
        <v>46293</v>
      </c>
      <c r="AR15" s="133"/>
      <c r="AS15" s="119">
        <v>46293</v>
      </c>
    </row>
    <row r="16" spans="1:46" ht="16.5" customHeight="1">
      <c r="A16" s="126" t="s">
        <v>151</v>
      </c>
      <c r="B16" t="str">
        <f>VLOOKUP(A16,'Data Validation'!S:T,2,FALSE)</f>
        <v>Enterprise Cloud Services</v>
      </c>
      <c r="C16" t="s">
        <v>499</v>
      </c>
      <c r="D16" t="s">
        <v>65</v>
      </c>
      <c r="E16" t="s">
        <v>65</v>
      </c>
      <c r="F16" t="s">
        <v>25</v>
      </c>
      <c r="G16" t="s">
        <v>66</v>
      </c>
      <c r="H16" t="s">
        <v>54</v>
      </c>
      <c r="I16" t="s">
        <v>55</v>
      </c>
      <c r="J16" t="s">
        <v>500</v>
      </c>
      <c r="K16" s="119" t="s">
        <v>84</v>
      </c>
      <c r="L16" s="119">
        <v>46269</v>
      </c>
      <c r="M16" s="119">
        <v>46297</v>
      </c>
      <c r="N16" t="s">
        <v>9</v>
      </c>
      <c r="O16" t="s">
        <v>262</v>
      </c>
      <c r="P16" t="s">
        <v>17</v>
      </c>
      <c r="Q16" t="s">
        <v>54</v>
      </c>
      <c r="R16" s="119">
        <v>46269</v>
      </c>
      <c r="S16" s="119">
        <v>46280</v>
      </c>
      <c r="AA16" s="176">
        <v>500000</v>
      </c>
      <c r="AB16" t="s">
        <v>58</v>
      </c>
      <c r="AC16" s="149" t="s">
        <v>444</v>
      </c>
      <c r="AD16" t="str">
        <f ca="1">IF((AND((AS16-TODAY())&lt;=30,(L16-TODAY())&lt;=0,(F17="P1")))=TRUE,"Yes",IF(AND((AS16-TODAY())&lt;=30,(L16-TODAY())&lt;=0,(F17="P2"))=TRUE,"Yes","No"))</f>
        <v>Yes</v>
      </c>
      <c r="AE16" t="str">
        <f>VLOOKUP(O16,'Data Validation'!I:J,2,FALSE)</f>
        <v>C5366020</v>
      </c>
      <c r="AF16" s="150">
        <v>22.173585026414923</v>
      </c>
      <c r="AG16" s="151">
        <v>1.5094339622641511</v>
      </c>
      <c r="AH16" s="150">
        <f>SUM($AG$2:AG16)</f>
        <v>22.641509433962263</v>
      </c>
      <c r="AI16" s="150">
        <v>18.173585026414923</v>
      </c>
      <c r="AJ16" s="150">
        <v>22.173585026414923</v>
      </c>
      <c r="AK16" s="119">
        <v>46045</v>
      </c>
      <c r="AL16" t="s">
        <v>54</v>
      </c>
      <c r="AM16" t="s">
        <v>67</v>
      </c>
      <c r="AN16" s="198">
        <v>-15</v>
      </c>
      <c r="AS16" s="119">
        <v>46297</v>
      </c>
    </row>
    <row r="17" spans="1:45" ht="16.5" customHeight="1">
      <c r="A17" s="2" t="s">
        <v>151</v>
      </c>
      <c r="B17" s="2" t="s">
        <v>152</v>
      </c>
      <c r="C17" t="s">
        <v>487</v>
      </c>
      <c r="D17" t="s">
        <v>65</v>
      </c>
      <c r="E17" t="s">
        <v>65</v>
      </c>
      <c r="F17" t="s">
        <v>25</v>
      </c>
      <c r="G17" t="s">
        <v>66</v>
      </c>
      <c r="H17" t="s">
        <v>54</v>
      </c>
      <c r="I17" t="s">
        <v>55</v>
      </c>
      <c r="J17" t="s">
        <v>501</v>
      </c>
      <c r="K17" s="119">
        <v>46117</v>
      </c>
      <c r="L17" s="119">
        <v>46290</v>
      </c>
      <c r="M17" s="119">
        <v>46307</v>
      </c>
      <c r="N17" t="s">
        <v>9</v>
      </c>
      <c r="O17" t="s">
        <v>259</v>
      </c>
      <c r="P17" t="s">
        <v>16</v>
      </c>
      <c r="Q17" t="s">
        <v>54</v>
      </c>
      <c r="R17" s="119">
        <v>46301</v>
      </c>
      <c r="S17" s="119"/>
      <c r="AA17" s="176">
        <v>500000</v>
      </c>
      <c r="AB17" t="s">
        <v>58</v>
      </c>
      <c r="AC17" s="149" t="s">
        <v>444</v>
      </c>
      <c r="AD17" t="str">
        <f ca="1">IF((AND((AS17-TODAY())&lt;=30,(L18-TODAY())&lt;=0,(F17="P1")))=TRUE,"Yes",IF(AND((AS17-TODAY())&lt;=30,(L18-TODAY())&lt;=0,(F17="P2"))=TRUE,"Yes","No"))</f>
        <v>Yes</v>
      </c>
      <c r="AE17" t="str">
        <f>VLOOKUP(O17,'Data Validation'!I:J,2,FALSE)</f>
        <v>C5367590</v>
      </c>
      <c r="AF17" s="150">
        <f t="shared" ref="AF17:AF22" ca="1" si="5">IF(AJ17&lt;=53,AJ17,AJ17-52)</f>
        <v>44.109433962264156</v>
      </c>
      <c r="AG17" s="151">
        <f t="shared" ref="AG17:AG22" si="6">IF(H17="Y",(((160/1000000)*AA17)/5.3)*0.1,((160/1000000)*AA17)/5.3)</f>
        <v>1.5094339622641511</v>
      </c>
      <c r="AH17" s="150">
        <f>SUM($AG$2:AG59)</f>
        <v>155.47169811320765</v>
      </c>
      <c r="AI17" s="150">
        <f t="shared" ref="AI17:AI22" si="7">AH17/50</f>
        <v>3.1094339622641529</v>
      </c>
      <c r="AJ17" s="150">
        <f t="shared" ref="AJ17:AJ22" ca="1" si="8">WEEKNUM(TODAY())+AI17</f>
        <v>44.109433962264156</v>
      </c>
      <c r="AK17" s="119">
        <v>46140</v>
      </c>
      <c r="AL17" t="s">
        <v>54</v>
      </c>
      <c r="AM17" t="s">
        <v>67</v>
      </c>
      <c r="AN17" s="198">
        <f t="shared" ref="AN17:AN24" si="9">AS17-S17</f>
        <v>46307</v>
      </c>
      <c r="AR17" s="133"/>
      <c r="AS17" s="119">
        <v>46307</v>
      </c>
    </row>
    <row r="18" spans="1:45" ht="16.5" customHeight="1">
      <c r="A18" t="s">
        <v>123</v>
      </c>
      <c r="B18" t="str">
        <f>VLOOKUP(A18,'Data Validation'!S:T,2,FALSE)</f>
        <v>Cross Architecture</v>
      </c>
      <c r="C18" t="s">
        <v>502</v>
      </c>
      <c r="D18" t="s">
        <v>65</v>
      </c>
      <c r="E18" t="s">
        <v>65</v>
      </c>
      <c r="F18" t="s">
        <v>25</v>
      </c>
      <c r="G18" t="s">
        <v>66</v>
      </c>
      <c r="H18" t="s">
        <v>54</v>
      </c>
      <c r="I18" t="s">
        <v>55</v>
      </c>
      <c r="J18" s="23" t="s">
        <v>503</v>
      </c>
      <c r="K18" s="119" t="s">
        <v>84</v>
      </c>
      <c r="L18" s="119">
        <v>46283</v>
      </c>
      <c r="M18" s="119">
        <v>46311</v>
      </c>
      <c r="N18" t="s">
        <v>9</v>
      </c>
      <c r="O18" t="s">
        <v>346</v>
      </c>
      <c r="P18" t="s">
        <v>17</v>
      </c>
      <c r="Q18" t="s">
        <v>54</v>
      </c>
      <c r="R18" s="119">
        <v>46283</v>
      </c>
      <c r="S18" s="119">
        <v>46293</v>
      </c>
      <c r="AA18" s="176">
        <v>500000</v>
      </c>
      <c r="AB18" t="s">
        <v>58</v>
      </c>
      <c r="AC18" s="149" t="s">
        <v>444</v>
      </c>
      <c r="AD18" t="str">
        <f ca="1">IF((AND((AS18-TODAY())&lt;=30,(L18-TODAY())&lt;=0,(F20="P1")))=TRUE,"Yes",IF(AND((AS18-TODAY())&lt;=30,(L18-TODAY())&lt;=0,(F20="P2"))=TRUE,"Yes","No"))</f>
        <v>Yes</v>
      </c>
      <c r="AE18" t="str">
        <f>VLOOKUP(O18,'Data Validation'!I:J,2,FALSE)</f>
        <v>C5385243</v>
      </c>
      <c r="AF18" s="150">
        <f t="shared" ca="1" si="5"/>
        <v>41.513207547169813</v>
      </c>
      <c r="AG18" s="151">
        <f t="shared" si="6"/>
        <v>1.5094339622641511</v>
      </c>
      <c r="AH18" s="150">
        <f>SUM($AG$2:AG18)</f>
        <v>25.660377358490564</v>
      </c>
      <c r="AI18" s="150">
        <f t="shared" si="7"/>
        <v>0.51320754716981132</v>
      </c>
      <c r="AJ18" s="150">
        <f t="shared" ca="1" si="8"/>
        <v>41.513207547169813</v>
      </c>
      <c r="AK18" s="119">
        <v>46122</v>
      </c>
      <c r="AL18" t="s">
        <v>54</v>
      </c>
      <c r="AM18" t="s">
        <v>67</v>
      </c>
      <c r="AN18" s="198">
        <f t="shared" si="9"/>
        <v>18</v>
      </c>
      <c r="AS18" s="119">
        <v>46311</v>
      </c>
    </row>
    <row r="19" spans="1:45" ht="16.5" customHeight="1">
      <c r="A19" t="s">
        <v>123</v>
      </c>
      <c r="B19" t="str">
        <f>VLOOKUP(A19,'Data Validation'!S:T,2,FALSE)</f>
        <v>Cross Architecture</v>
      </c>
      <c r="C19" t="s">
        <v>484</v>
      </c>
      <c r="D19" t="s">
        <v>76</v>
      </c>
      <c r="E19" t="s">
        <v>76</v>
      </c>
      <c r="F19" t="s">
        <v>25</v>
      </c>
      <c r="G19" t="s">
        <v>66</v>
      </c>
      <c r="H19" t="s">
        <v>54</v>
      </c>
      <c r="I19" t="s">
        <v>55</v>
      </c>
      <c r="J19" s="220" t="s">
        <v>504</v>
      </c>
      <c r="K19" t="s">
        <v>84</v>
      </c>
      <c r="L19" s="119">
        <v>46303</v>
      </c>
      <c r="M19" s="119">
        <v>46311</v>
      </c>
      <c r="N19" t="s">
        <v>56</v>
      </c>
      <c r="O19" t="s">
        <v>57</v>
      </c>
      <c r="P19" t="s">
        <v>23</v>
      </c>
      <c r="Q19" t="s">
        <v>54</v>
      </c>
      <c r="R19" s="119"/>
      <c r="S19" s="119"/>
      <c r="AA19" s="176">
        <v>500000</v>
      </c>
      <c r="AB19" t="s">
        <v>58</v>
      </c>
      <c r="AC19" s="149" t="s">
        <v>444</v>
      </c>
      <c r="AD19" t="e">
        <f ca="1">IF((AND((AS19-TODAY())&lt;=30,(L19-TODAY())&lt;=0,(#REF!="P1")))=TRUE,"Yes",IF(AND((AS19-TODAY())&lt;=30,(L19-TODAY())&lt;=0,(#REF!="P2"))=TRUE,"Yes","No"))</f>
        <v>#REF!</v>
      </c>
      <c r="AE19" t="str">
        <f>VLOOKUP(O19,'Data Validation'!I:J,2,FALSE)</f>
        <v>Global</v>
      </c>
      <c r="AF19" s="150">
        <f t="shared" ca="1" si="5"/>
        <v>41.543396226415098</v>
      </c>
      <c r="AG19" s="151">
        <f t="shared" si="6"/>
        <v>1.5094339622641511</v>
      </c>
      <c r="AH19" s="150">
        <f>SUM($AG$2:AG19)</f>
        <v>27.169811320754715</v>
      </c>
      <c r="AI19" s="150">
        <f t="shared" si="7"/>
        <v>0.54339622641509433</v>
      </c>
      <c r="AJ19" s="150">
        <f t="shared" ca="1" si="8"/>
        <v>41.543396226415098</v>
      </c>
      <c r="AK19" s="119">
        <v>46182</v>
      </c>
      <c r="AL19" t="s">
        <v>54</v>
      </c>
      <c r="AM19" t="s">
        <v>54</v>
      </c>
      <c r="AN19" s="198">
        <f t="shared" si="9"/>
        <v>46311</v>
      </c>
      <c r="AS19" s="119">
        <v>46311</v>
      </c>
    </row>
    <row r="20" spans="1:45" ht="15.95">
      <c r="A20" t="s">
        <v>123</v>
      </c>
      <c r="B20" t="str">
        <f>VLOOKUP(A20,'Data Validation'!S:T,2,FALSE)</f>
        <v>Cross Architecture</v>
      </c>
      <c r="C20" t="s">
        <v>484</v>
      </c>
      <c r="D20" t="s">
        <v>76</v>
      </c>
      <c r="E20" t="s">
        <v>76</v>
      </c>
      <c r="F20" t="s">
        <v>25</v>
      </c>
      <c r="G20" t="s">
        <v>66</v>
      </c>
      <c r="H20" t="s">
        <v>54</v>
      </c>
      <c r="I20" t="s">
        <v>55</v>
      </c>
      <c r="J20" s="220" t="s">
        <v>505</v>
      </c>
      <c r="K20" t="s">
        <v>84</v>
      </c>
      <c r="L20" s="119">
        <v>46303</v>
      </c>
      <c r="M20" s="119">
        <v>46311</v>
      </c>
      <c r="N20" t="s">
        <v>56</v>
      </c>
      <c r="O20" t="s">
        <v>57</v>
      </c>
      <c r="P20" t="s">
        <v>23</v>
      </c>
      <c r="Q20" t="s">
        <v>54</v>
      </c>
      <c r="R20" s="119"/>
      <c r="S20" s="119"/>
      <c r="AA20" s="176">
        <v>500000</v>
      </c>
      <c r="AB20" t="s">
        <v>58</v>
      </c>
      <c r="AC20" s="149" t="s">
        <v>444</v>
      </c>
      <c r="AD20" t="str">
        <f ca="1">IF((AND((AS20-TODAY())&lt;=30,(L20-TODAY())&lt;=0,(F68="P1")))=TRUE,"Yes",IF(AND((AS20-TODAY())&lt;=30,(L20-TODAY())&lt;=0,(F68="P2"))=TRUE,"Yes","No"))</f>
        <v>No</v>
      </c>
      <c r="AE20" t="str">
        <f>VLOOKUP(O20,'Data Validation'!I:J,2,FALSE)</f>
        <v>Global</v>
      </c>
      <c r="AF20" s="150">
        <f t="shared" ca="1" si="5"/>
        <v>41.573584905660375</v>
      </c>
      <c r="AG20" s="151">
        <f t="shared" si="6"/>
        <v>1.5094339622641511</v>
      </c>
      <c r="AH20" s="150">
        <f>SUM($AG$2:AG20)</f>
        <v>28.679245283018865</v>
      </c>
      <c r="AI20" s="150">
        <f t="shared" si="7"/>
        <v>0.57358490566037734</v>
      </c>
      <c r="AJ20" s="150">
        <f t="shared" ca="1" si="8"/>
        <v>41.573584905660375</v>
      </c>
      <c r="AK20" s="119">
        <v>46182</v>
      </c>
      <c r="AL20" t="s">
        <v>54</v>
      </c>
      <c r="AM20" t="s">
        <v>54</v>
      </c>
      <c r="AN20" s="198">
        <f t="shared" si="9"/>
        <v>46311</v>
      </c>
      <c r="AS20" s="119">
        <v>46311</v>
      </c>
    </row>
    <row r="21" spans="1:45" ht="16.5" customHeight="1">
      <c r="A21" t="s">
        <v>123</v>
      </c>
      <c r="B21" t="str">
        <f>VLOOKUP(A21,'Data Validation'!S:T,2,FALSE)</f>
        <v>Cross Architecture</v>
      </c>
      <c r="C21" t="s">
        <v>484</v>
      </c>
      <c r="D21" t="s">
        <v>76</v>
      </c>
      <c r="E21" t="s">
        <v>76</v>
      </c>
      <c r="F21" t="s">
        <v>25</v>
      </c>
      <c r="G21" t="s">
        <v>66</v>
      </c>
      <c r="H21" t="s">
        <v>54</v>
      </c>
      <c r="I21" t="s">
        <v>55</v>
      </c>
      <c r="J21" t="s">
        <v>506</v>
      </c>
      <c r="K21" t="s">
        <v>84</v>
      </c>
      <c r="L21" s="119">
        <v>46310</v>
      </c>
      <c r="M21" s="119">
        <v>46314</v>
      </c>
      <c r="N21" t="s">
        <v>56</v>
      </c>
      <c r="O21" t="s">
        <v>57</v>
      </c>
      <c r="P21" t="s">
        <v>23</v>
      </c>
      <c r="Q21" t="s">
        <v>54</v>
      </c>
      <c r="R21" s="119"/>
      <c r="S21" s="119"/>
      <c r="AA21" s="176">
        <v>500000</v>
      </c>
      <c r="AB21" t="s">
        <v>58</v>
      </c>
      <c r="AC21" s="149" t="s">
        <v>444</v>
      </c>
      <c r="AD21" t="str">
        <f ca="1">IF((AND((AS21-TODAY())&lt;=30,(L21-TODAY())&lt;=0,(F21="P1")))=TRUE,"Yes",IF(AND((AS21-TODAY())&lt;=30,(L21-TODAY())&lt;=0,(F21="P2"))=TRUE,"Yes","No"))</f>
        <v>No</v>
      </c>
      <c r="AE21" t="str">
        <f>VLOOKUP(O21,'Data Validation'!I:J,2,FALSE)</f>
        <v>Global</v>
      </c>
      <c r="AF21" s="150">
        <f t="shared" ca="1" si="5"/>
        <v>2.5849056603772596</v>
      </c>
      <c r="AG21" s="151">
        <f t="shared" si="6"/>
        <v>1.5094339622641511</v>
      </c>
      <c r="AH21" s="150">
        <f>SUM($AG$2:AG226)</f>
        <v>679.24528301886312</v>
      </c>
      <c r="AI21" s="150">
        <f t="shared" si="7"/>
        <v>13.584905660377263</v>
      </c>
      <c r="AJ21" s="150">
        <f t="shared" ca="1" si="8"/>
        <v>54.58490566037726</v>
      </c>
      <c r="AK21" s="119">
        <v>46049</v>
      </c>
      <c r="AL21" t="s">
        <v>54</v>
      </c>
      <c r="AM21" t="s">
        <v>54</v>
      </c>
      <c r="AN21" s="198">
        <f t="shared" si="9"/>
        <v>46314</v>
      </c>
      <c r="AS21" s="119">
        <v>46314</v>
      </c>
    </row>
    <row r="22" spans="1:45" ht="16.5" customHeight="1">
      <c r="A22" t="s">
        <v>123</v>
      </c>
      <c r="B22" t="str">
        <f>VLOOKUP(A22,'Data Validation'!S:T,2,FALSE)</f>
        <v>Cross Architecture</v>
      </c>
      <c r="C22" t="s">
        <v>484</v>
      </c>
      <c r="D22" t="s">
        <v>76</v>
      </c>
      <c r="E22" t="s">
        <v>76</v>
      </c>
      <c r="F22" t="s">
        <v>25</v>
      </c>
      <c r="G22" t="s">
        <v>66</v>
      </c>
      <c r="H22" t="s">
        <v>54</v>
      </c>
      <c r="I22" t="s">
        <v>55</v>
      </c>
      <c r="J22" t="s">
        <v>507</v>
      </c>
      <c r="K22" t="s">
        <v>84</v>
      </c>
      <c r="L22" s="119">
        <v>46310</v>
      </c>
      <c r="M22" s="119">
        <v>46314</v>
      </c>
      <c r="N22" t="s">
        <v>56</v>
      </c>
      <c r="O22" t="s">
        <v>57</v>
      </c>
      <c r="P22" t="s">
        <v>23</v>
      </c>
      <c r="Q22" t="s">
        <v>54</v>
      </c>
      <c r="R22" s="119"/>
      <c r="S22" s="119"/>
      <c r="AA22" s="176">
        <v>500000</v>
      </c>
      <c r="AB22" t="s">
        <v>58</v>
      </c>
      <c r="AC22" s="149" t="s">
        <v>444</v>
      </c>
      <c r="AD22" t="str">
        <f ca="1">IF((AND((AS22-TODAY())&lt;=30,(L22-TODAY())&lt;=0,(F22="P1")))=TRUE,"Yes",IF(AND((AS22-TODAY())&lt;=30,(L22-TODAY())&lt;=0,(F22="P2"))=TRUE,"Yes","No"))</f>
        <v>No</v>
      </c>
      <c r="AE22" t="str">
        <f>VLOOKUP(O22,'Data Validation'!I:J,2,FALSE)</f>
        <v>Global</v>
      </c>
      <c r="AF22" s="150">
        <f t="shared" ca="1" si="5"/>
        <v>2.6150943396225443</v>
      </c>
      <c r="AG22" s="151">
        <f t="shared" si="6"/>
        <v>1.5094339622641511</v>
      </c>
      <c r="AH22" s="150">
        <f>SUM($AG$2:AG227)</f>
        <v>680.75471698112722</v>
      </c>
      <c r="AI22" s="150">
        <f t="shared" si="7"/>
        <v>13.615094339622544</v>
      </c>
      <c r="AJ22" s="150">
        <f t="shared" ca="1" si="8"/>
        <v>54.615094339622544</v>
      </c>
      <c r="AK22" s="119">
        <v>46049</v>
      </c>
      <c r="AL22" t="s">
        <v>54</v>
      </c>
      <c r="AM22" t="s">
        <v>54</v>
      </c>
      <c r="AN22" s="198">
        <f t="shared" si="9"/>
        <v>46314</v>
      </c>
      <c r="AS22" s="119">
        <v>46314</v>
      </c>
    </row>
    <row r="23" spans="1:45" ht="16.5" customHeight="1">
      <c r="A23" t="s">
        <v>195</v>
      </c>
      <c r="B23" t="s">
        <v>148</v>
      </c>
      <c r="C23" t="s">
        <v>493</v>
      </c>
      <c r="D23" t="s">
        <v>65</v>
      </c>
      <c r="E23" t="s">
        <v>65</v>
      </c>
      <c r="F23" t="s">
        <v>25</v>
      </c>
      <c r="G23" t="s">
        <v>66</v>
      </c>
      <c r="H23" t="s">
        <v>54</v>
      </c>
      <c r="I23" t="s">
        <v>55</v>
      </c>
      <c r="J23" t="s">
        <v>494</v>
      </c>
      <c r="K23" s="119" t="s">
        <v>84</v>
      </c>
      <c r="L23" s="119">
        <v>46300</v>
      </c>
      <c r="M23" s="119">
        <v>46315</v>
      </c>
      <c r="N23" t="s">
        <v>9</v>
      </c>
      <c r="O23" t="s">
        <v>378</v>
      </c>
      <c r="P23" t="s">
        <v>16</v>
      </c>
      <c r="Q23" t="s">
        <v>54</v>
      </c>
      <c r="R23" s="119">
        <v>46301</v>
      </c>
      <c r="S23" s="119"/>
      <c r="AA23" s="176">
        <v>500000</v>
      </c>
      <c r="AB23" t="s">
        <v>58</v>
      </c>
      <c r="AC23" s="149" t="s">
        <v>444</v>
      </c>
      <c r="AD23" t="str">
        <f ca="1">IF((AND((AS23-TODAY())&lt;=30,(L23-TODAY())&lt;=0,(F24="P1")))=TRUE,"Yes",IF(AND((AS23-TODAY())&lt;=30,(L23-TODAY())&lt;=0,(F24="P2"))=TRUE,"Yes","No"))</f>
        <v>Yes</v>
      </c>
      <c r="AE23" t="s">
        <v>260</v>
      </c>
      <c r="AF23" s="150">
        <v>22.415094460377176</v>
      </c>
      <c r="AG23" s="151">
        <v>1.5094339622641511</v>
      </c>
      <c r="AH23" s="150">
        <f>SUM($AG$2:AG23)</f>
        <v>33.20754716981132</v>
      </c>
      <c r="AI23" s="150">
        <v>18.415094460377176</v>
      </c>
      <c r="AJ23" s="150">
        <v>22.415094460377176</v>
      </c>
      <c r="AK23" s="119">
        <v>46128</v>
      </c>
      <c r="AL23" t="s">
        <v>54</v>
      </c>
      <c r="AM23" t="s">
        <v>67</v>
      </c>
      <c r="AN23" s="198">
        <f t="shared" si="9"/>
        <v>46315</v>
      </c>
      <c r="AS23" s="119">
        <v>46315</v>
      </c>
    </row>
    <row r="24" spans="1:45" ht="16.5" customHeight="1">
      <c r="A24" s="2" t="s">
        <v>151</v>
      </c>
      <c r="B24" s="2" t="s">
        <v>152</v>
      </c>
      <c r="C24" t="s">
        <v>487</v>
      </c>
      <c r="D24" t="s">
        <v>65</v>
      </c>
      <c r="E24" t="s">
        <v>65</v>
      </c>
      <c r="F24" t="s">
        <v>25</v>
      </c>
      <c r="G24" t="s">
        <v>66</v>
      </c>
      <c r="H24" t="s">
        <v>54</v>
      </c>
      <c r="I24" t="s">
        <v>55</v>
      </c>
      <c r="J24" t="s">
        <v>508</v>
      </c>
      <c r="K24" s="119">
        <v>46117</v>
      </c>
      <c r="L24" s="119">
        <v>46304</v>
      </c>
      <c r="M24" s="119">
        <v>46321</v>
      </c>
      <c r="N24" t="s">
        <v>56</v>
      </c>
      <c r="O24" t="s">
        <v>57</v>
      </c>
      <c r="P24" t="s">
        <v>23</v>
      </c>
      <c r="Q24" t="s">
        <v>54</v>
      </c>
      <c r="R24" s="119"/>
      <c r="S24" s="119"/>
      <c r="AA24" s="176">
        <v>500000</v>
      </c>
      <c r="AB24" t="s">
        <v>58</v>
      </c>
      <c r="AC24" s="149" t="s">
        <v>444</v>
      </c>
      <c r="AD24" t="str">
        <f ca="1">IF((AND((AS24-TODAY())&lt;=30,(L25-TODAY())&lt;=0,(F24="P1")))=TRUE,"Yes",IF(AND((AS24-TODAY())&lt;=30,(L25-TODAY())&lt;=0,(F24="P2"))=TRUE,"Yes","No"))</f>
        <v>Yes</v>
      </c>
      <c r="AE24" t="str">
        <f>VLOOKUP(O24,'Data Validation'!I:J,2,FALSE)</f>
        <v>Global</v>
      </c>
      <c r="AF24" s="150">
        <f ca="1">IF(AJ24&lt;=53,AJ24,AJ24-52)</f>
        <v>44.320754716981135</v>
      </c>
      <c r="AG24" s="151">
        <f>IF(H24="Y",(((160/1000000)*AA24)/5.3)*0.1,((160/1000000)*AA24)/5.3)</f>
        <v>1.5094339622641511</v>
      </c>
      <c r="AH24" s="150">
        <f>SUM($AG$2:AG66)</f>
        <v>166.03773584905673</v>
      </c>
      <c r="AI24" s="150">
        <f>AH24/50</f>
        <v>3.3207547169811344</v>
      </c>
      <c r="AJ24" s="150">
        <f ca="1">WEEKNUM(TODAY())+AI24</f>
        <v>44.320754716981135</v>
      </c>
      <c r="AK24" s="119">
        <v>46140</v>
      </c>
      <c r="AL24" t="s">
        <v>54</v>
      </c>
      <c r="AM24" t="s">
        <v>67</v>
      </c>
      <c r="AN24" s="198">
        <f t="shared" si="9"/>
        <v>46321</v>
      </c>
      <c r="AR24" s="133"/>
      <c r="AS24" s="119">
        <v>46321</v>
      </c>
    </row>
    <row r="25" spans="1:45" ht="16.5" customHeight="1">
      <c r="A25" s="126" t="s">
        <v>151</v>
      </c>
      <c r="B25" t="str">
        <f>VLOOKUP(A25,'Data Validation'!S:T,2,FALSE)</f>
        <v>Enterprise Cloud Services</v>
      </c>
      <c r="C25" t="s">
        <v>499</v>
      </c>
      <c r="D25" t="s">
        <v>65</v>
      </c>
      <c r="E25" t="s">
        <v>65</v>
      </c>
      <c r="F25" t="s">
        <v>25</v>
      </c>
      <c r="G25" t="s">
        <v>66</v>
      </c>
      <c r="H25" t="s">
        <v>54</v>
      </c>
      <c r="I25" t="s">
        <v>55</v>
      </c>
      <c r="J25" t="s">
        <v>509</v>
      </c>
      <c r="K25" s="119" t="s">
        <v>84</v>
      </c>
      <c r="L25" s="119">
        <v>46297</v>
      </c>
      <c r="M25" s="119">
        <v>46325</v>
      </c>
      <c r="N25" t="s">
        <v>9</v>
      </c>
      <c r="O25" t="s">
        <v>335</v>
      </c>
      <c r="P25" t="s">
        <v>16</v>
      </c>
      <c r="Q25" t="s">
        <v>54</v>
      </c>
      <c r="R25" s="119">
        <v>46301</v>
      </c>
      <c r="S25" s="119"/>
      <c r="AA25" s="176">
        <v>500000</v>
      </c>
      <c r="AB25" t="s">
        <v>58</v>
      </c>
      <c r="AC25" s="149" t="s">
        <v>444</v>
      </c>
      <c r="AD25" t="str">
        <f ca="1">IF((AND((AS25-TODAY())&lt;=30,(L25-TODAY())&lt;=0,(F26="P1")))=TRUE,"Yes",IF(AND((AS25-TODAY())&lt;=30,(L25-TODAY())&lt;=0,(F26="P2"))=TRUE,"Yes","No"))</f>
        <v>Yes</v>
      </c>
      <c r="AE25" t="str">
        <f>VLOOKUP(O25,'Data Validation'!I:J,2,FALSE)</f>
        <v>C5381614</v>
      </c>
      <c r="AF25" s="150">
        <v>22.173585026414923</v>
      </c>
      <c r="AG25" s="151">
        <v>1.5094339622641511</v>
      </c>
      <c r="AH25" s="150">
        <f>SUM($AG$2:AG25)</f>
        <v>36.226415094339629</v>
      </c>
      <c r="AI25" s="150">
        <v>18.173585026414923</v>
      </c>
      <c r="AJ25" s="150">
        <v>22.173585026414923</v>
      </c>
      <c r="AK25" s="119">
        <v>46045</v>
      </c>
      <c r="AL25" t="s">
        <v>54</v>
      </c>
      <c r="AM25" t="s">
        <v>67</v>
      </c>
      <c r="AN25" s="198">
        <v>-15</v>
      </c>
      <c r="AS25" s="119">
        <v>46325</v>
      </c>
    </row>
    <row r="26" spans="1:45" ht="16.5" customHeight="1">
      <c r="A26" s="2" t="s">
        <v>151</v>
      </c>
      <c r="B26" s="2" t="s">
        <v>152</v>
      </c>
      <c r="C26" t="s">
        <v>487</v>
      </c>
      <c r="D26" t="s">
        <v>65</v>
      </c>
      <c r="E26" t="s">
        <v>65</v>
      </c>
      <c r="F26" t="s">
        <v>25</v>
      </c>
      <c r="G26" t="s">
        <v>66</v>
      </c>
      <c r="H26" t="s">
        <v>54</v>
      </c>
      <c r="I26" t="s">
        <v>55</v>
      </c>
      <c r="J26" t="s">
        <v>510</v>
      </c>
      <c r="K26" s="119">
        <v>46117</v>
      </c>
      <c r="L26" s="119">
        <v>46318</v>
      </c>
      <c r="M26" s="119">
        <v>46335</v>
      </c>
      <c r="N26" t="s">
        <v>56</v>
      </c>
      <c r="O26" t="s">
        <v>57</v>
      </c>
      <c r="P26" t="s">
        <v>23</v>
      </c>
      <c r="Q26" t="s">
        <v>54</v>
      </c>
      <c r="R26" s="119"/>
      <c r="S26" s="119"/>
      <c r="AA26" s="176">
        <v>500000</v>
      </c>
      <c r="AB26" t="s">
        <v>58</v>
      </c>
      <c r="AC26" s="149" t="s">
        <v>444</v>
      </c>
      <c r="AD26" t="str">
        <f ca="1">IF((AND((AS26-TODAY())&lt;=30,(L27-TODAY())&lt;=0,(F26="P1")))=TRUE,"Yes",IF(AND((AS26-TODAY())&lt;=30,(L27-TODAY())&lt;=0,(F26="P2"))=TRUE,"Yes","No"))</f>
        <v>No</v>
      </c>
      <c r="AE26" t="str">
        <f>VLOOKUP(O26,'Data Validation'!I:J,2,FALSE)</f>
        <v>Global</v>
      </c>
      <c r="AF26" s="150">
        <f ca="1">IF(AJ26&lt;=53,AJ26,AJ26-52)</f>
        <v>44.35094339622642</v>
      </c>
      <c r="AG26" s="151">
        <f>IF(H26="Y",(((160/1000000)*AA26)/5.3)*0.1,((160/1000000)*AA26)/5.3)</f>
        <v>1.5094339622641511</v>
      </c>
      <c r="AH26" s="150">
        <f>SUM($AG$2:AG67)</f>
        <v>167.54716981132088</v>
      </c>
      <c r="AI26" s="150">
        <f>AH26/50</f>
        <v>3.3509433962264179</v>
      </c>
      <c r="AJ26" s="150">
        <f ca="1">WEEKNUM(TODAY())+AI26</f>
        <v>44.35094339622642</v>
      </c>
      <c r="AK26" s="119">
        <v>46140</v>
      </c>
      <c r="AL26" t="s">
        <v>54</v>
      </c>
      <c r="AM26" t="s">
        <v>67</v>
      </c>
      <c r="AN26" s="198">
        <f t="shared" ref="AN26:AN31" si="10">AS26-S26</f>
        <v>46335</v>
      </c>
      <c r="AR26" s="133"/>
      <c r="AS26" s="119">
        <v>46335</v>
      </c>
    </row>
    <row r="27" spans="1:45" ht="16.5" customHeight="1">
      <c r="A27" t="s">
        <v>123</v>
      </c>
      <c r="B27" t="str">
        <f>VLOOKUP(A27,'Data Validation'!S:T,2,FALSE)</f>
        <v>Cross Architecture</v>
      </c>
      <c r="C27" t="s">
        <v>502</v>
      </c>
      <c r="D27" t="s">
        <v>65</v>
      </c>
      <c r="E27" t="s">
        <v>65</v>
      </c>
      <c r="F27" t="s">
        <v>25</v>
      </c>
      <c r="G27" t="s">
        <v>66</v>
      </c>
      <c r="H27" t="s">
        <v>54</v>
      </c>
      <c r="I27" t="s">
        <v>55</v>
      </c>
      <c r="J27" s="23" t="s">
        <v>511</v>
      </c>
      <c r="K27" s="119" t="s">
        <v>84</v>
      </c>
      <c r="L27" s="119">
        <v>46311</v>
      </c>
      <c r="M27" s="119">
        <v>46339</v>
      </c>
      <c r="N27" t="s">
        <v>56</v>
      </c>
      <c r="O27" t="s">
        <v>57</v>
      </c>
      <c r="P27" t="s">
        <v>23</v>
      </c>
      <c r="Q27" t="s">
        <v>54</v>
      </c>
      <c r="R27" s="119"/>
      <c r="S27" s="119"/>
      <c r="AA27" s="176">
        <v>500000</v>
      </c>
      <c r="AB27" t="s">
        <v>58</v>
      </c>
      <c r="AC27" s="149" t="s">
        <v>444</v>
      </c>
      <c r="AD27" t="str">
        <f ca="1">IF((AND((AS27-TODAY())&lt;=30,(L27-TODAY())&lt;=0,(F29="P1")))=TRUE,"Yes",IF(AND((AS27-TODAY())&lt;=30,(L27-TODAY())&lt;=0,(F29="P2"))=TRUE,"Yes","No"))</f>
        <v>No</v>
      </c>
      <c r="AE27" t="str">
        <f>VLOOKUP(O27,'Data Validation'!I:J,2,FALSE)</f>
        <v>Global</v>
      </c>
      <c r="AF27" s="150">
        <f ca="1">IF(AJ27&lt;=53,AJ27,AJ27-52)</f>
        <v>41.784905660377362</v>
      </c>
      <c r="AG27" s="151">
        <f>IF(H27="Y",(((160/1000000)*AA27)/5.3)*0.1,((160/1000000)*AA27)/5.3)</f>
        <v>1.5094339622641511</v>
      </c>
      <c r="AH27" s="150">
        <f>SUM($AG$2:AG27)</f>
        <v>39.245283018867937</v>
      </c>
      <c r="AI27" s="150">
        <f>AH27/50</f>
        <v>0.78490566037735876</v>
      </c>
      <c r="AJ27" s="150">
        <f ca="1">WEEKNUM(TODAY())+AI27</f>
        <v>41.784905660377362</v>
      </c>
      <c r="AK27" s="119">
        <v>46122</v>
      </c>
      <c r="AL27" t="s">
        <v>54</v>
      </c>
      <c r="AM27" t="s">
        <v>67</v>
      </c>
      <c r="AN27" s="198">
        <f t="shared" si="10"/>
        <v>46339</v>
      </c>
      <c r="AS27" s="119">
        <v>46339</v>
      </c>
    </row>
    <row r="28" spans="1:45" ht="16.5" customHeight="1">
      <c r="A28" t="s">
        <v>123</v>
      </c>
      <c r="B28" t="str">
        <f>VLOOKUP(A28,'Data Validation'!S:T,2,FALSE)</f>
        <v>Cross Architecture</v>
      </c>
      <c r="C28" t="s">
        <v>484</v>
      </c>
      <c r="D28" t="s">
        <v>76</v>
      </c>
      <c r="E28" t="s">
        <v>76</v>
      </c>
      <c r="F28" t="s">
        <v>25</v>
      </c>
      <c r="G28" t="s">
        <v>66</v>
      </c>
      <c r="H28" t="s">
        <v>54</v>
      </c>
      <c r="I28" t="s">
        <v>55</v>
      </c>
      <c r="J28" s="220" t="s">
        <v>512</v>
      </c>
      <c r="K28" t="s">
        <v>84</v>
      </c>
      <c r="L28" s="119">
        <v>46337</v>
      </c>
      <c r="M28" s="119">
        <v>46342</v>
      </c>
      <c r="N28" t="s">
        <v>56</v>
      </c>
      <c r="O28" t="s">
        <v>57</v>
      </c>
      <c r="P28" t="s">
        <v>23</v>
      </c>
      <c r="Q28" t="s">
        <v>54</v>
      </c>
      <c r="R28" s="119"/>
      <c r="S28" s="119"/>
      <c r="AA28" s="176">
        <v>500000</v>
      </c>
      <c r="AB28" t="s">
        <v>58</v>
      </c>
      <c r="AC28" s="149" t="s">
        <v>444</v>
      </c>
      <c r="AD28" t="str">
        <f ca="1">IF((AND((AS28-TODAY())&lt;=30,(L28-TODAY())&lt;=0,(F76="P1")))=TRUE,"Yes",IF(AND((AS28-TODAY())&lt;=30,(L28-TODAY())&lt;=0,(F76="P2"))=TRUE,"Yes","No"))</f>
        <v>No</v>
      </c>
      <c r="AE28" t="str">
        <f>VLOOKUP(O28,'Data Validation'!I:J,2,FALSE)</f>
        <v>Global</v>
      </c>
      <c r="AF28" s="150">
        <f ca="1">IF(AJ28&lt;=53,AJ28,AJ28-52)</f>
        <v>41.81509433962264</v>
      </c>
      <c r="AG28" s="151">
        <f>IF(H28="Y",(((160/1000000)*AA28)/5.3)*0.1,((160/1000000)*AA28)/5.3)</f>
        <v>1.5094339622641511</v>
      </c>
      <c r="AH28" s="150">
        <f>SUM($AG$2:AG28)</f>
        <v>40.754716981132091</v>
      </c>
      <c r="AI28" s="150">
        <f>AH28/50</f>
        <v>0.81509433962264177</v>
      </c>
      <c r="AJ28" s="150">
        <f ca="1">WEEKNUM(TODAY())+AI28</f>
        <v>41.81509433962264</v>
      </c>
      <c r="AK28" s="119">
        <v>46182</v>
      </c>
      <c r="AL28" t="s">
        <v>54</v>
      </c>
      <c r="AM28" t="s">
        <v>54</v>
      </c>
      <c r="AN28" s="198">
        <f t="shared" si="10"/>
        <v>46342</v>
      </c>
      <c r="AS28" s="119">
        <v>46342</v>
      </c>
    </row>
    <row r="29" spans="1:45" ht="16.5" customHeight="1">
      <c r="A29" t="s">
        <v>123</v>
      </c>
      <c r="B29" t="str">
        <f>VLOOKUP(A29,'Data Validation'!S:T,2,FALSE)</f>
        <v>Cross Architecture</v>
      </c>
      <c r="C29" t="s">
        <v>484</v>
      </c>
      <c r="D29" t="s">
        <v>76</v>
      </c>
      <c r="E29" t="s">
        <v>76</v>
      </c>
      <c r="F29" t="s">
        <v>25</v>
      </c>
      <c r="G29" t="s">
        <v>66</v>
      </c>
      <c r="H29" t="s">
        <v>54</v>
      </c>
      <c r="I29" t="s">
        <v>55</v>
      </c>
      <c r="J29" s="220" t="s">
        <v>513</v>
      </c>
      <c r="K29" t="s">
        <v>84</v>
      </c>
      <c r="L29" s="119">
        <v>46337</v>
      </c>
      <c r="M29" s="119">
        <v>46342</v>
      </c>
      <c r="N29" t="s">
        <v>56</v>
      </c>
      <c r="O29" t="s">
        <v>57</v>
      </c>
      <c r="P29" t="s">
        <v>23</v>
      </c>
      <c r="Q29" t="s">
        <v>54</v>
      </c>
      <c r="R29" s="119"/>
      <c r="S29" s="119"/>
      <c r="AA29" s="176">
        <v>500000</v>
      </c>
      <c r="AB29" t="s">
        <v>58</v>
      </c>
      <c r="AC29" s="149" t="s">
        <v>444</v>
      </c>
      <c r="AD29" t="str">
        <f ca="1">IF((AND((AS29-TODAY())&lt;=30,(L29-TODAY())&lt;=0,(F77="P1")))=TRUE,"Yes",IF(AND((AS29-TODAY())&lt;=30,(L29-TODAY())&lt;=0,(F77="P2"))=TRUE,"Yes","No"))</f>
        <v>No</v>
      </c>
      <c r="AE29" t="str">
        <f>VLOOKUP(O29,'Data Validation'!I:J,2,FALSE)</f>
        <v>Global</v>
      </c>
      <c r="AF29" s="150">
        <f ca="1">IF(AJ29&lt;=53,AJ29,AJ29-52)</f>
        <v>41.845283018867924</v>
      </c>
      <c r="AG29" s="151">
        <f>IF(H29="Y",(((160/1000000)*AA29)/5.3)*0.1,((160/1000000)*AA29)/5.3)</f>
        <v>1.5094339622641511</v>
      </c>
      <c r="AH29" s="150">
        <f>SUM($AG$2:AG29)</f>
        <v>42.264150943396245</v>
      </c>
      <c r="AI29" s="150">
        <f>AH29/50</f>
        <v>0.8452830188679249</v>
      </c>
      <c r="AJ29" s="150">
        <f ca="1">WEEKNUM(TODAY())+AI29</f>
        <v>41.845283018867924</v>
      </c>
      <c r="AK29" s="119">
        <v>46182</v>
      </c>
      <c r="AL29" t="s">
        <v>54</v>
      </c>
      <c r="AM29" t="s">
        <v>54</v>
      </c>
      <c r="AN29" s="198">
        <f t="shared" si="10"/>
        <v>46342</v>
      </c>
      <c r="AS29" s="119">
        <v>46342</v>
      </c>
    </row>
    <row r="30" spans="1:45" ht="16.5" customHeight="1">
      <c r="A30" t="s">
        <v>195</v>
      </c>
      <c r="B30" t="s">
        <v>148</v>
      </c>
      <c r="C30" t="s">
        <v>493</v>
      </c>
      <c r="D30" t="s">
        <v>65</v>
      </c>
      <c r="E30" t="s">
        <v>65</v>
      </c>
      <c r="F30" t="s">
        <v>25</v>
      </c>
      <c r="G30" t="s">
        <v>66</v>
      </c>
      <c r="H30" t="s">
        <v>54</v>
      </c>
      <c r="I30" t="s">
        <v>55</v>
      </c>
      <c r="J30" t="s">
        <v>494</v>
      </c>
      <c r="K30" s="119" t="s">
        <v>84</v>
      </c>
      <c r="L30" s="119">
        <v>46328</v>
      </c>
      <c r="M30" s="119">
        <v>46343</v>
      </c>
      <c r="N30" t="s">
        <v>56</v>
      </c>
      <c r="O30" t="s">
        <v>57</v>
      </c>
      <c r="P30" t="s">
        <v>23</v>
      </c>
      <c r="Q30" t="s">
        <v>54</v>
      </c>
      <c r="R30" s="119"/>
      <c r="S30" s="119"/>
      <c r="AA30" s="176">
        <v>500000</v>
      </c>
      <c r="AB30" t="s">
        <v>58</v>
      </c>
      <c r="AC30" s="149" t="s">
        <v>444</v>
      </c>
      <c r="AD30" t="str">
        <f ca="1">IF((AND((AS30-TODAY())&lt;=30,(L30-TODAY())&lt;=0,(F32="P1")))=TRUE,"Yes",IF(AND((AS30-TODAY())&lt;=30,(L30-TODAY())&lt;=0,(F32="P2"))=TRUE,"Yes","No"))</f>
        <v>No</v>
      </c>
      <c r="AE30" t="s">
        <v>260</v>
      </c>
      <c r="AF30" s="150">
        <v>22.415094460377176</v>
      </c>
      <c r="AG30" s="151">
        <v>1.5094339622641511</v>
      </c>
      <c r="AH30" s="150">
        <f>SUM($AG$2:AG30)</f>
        <v>43.7735849056604</v>
      </c>
      <c r="AI30" s="150">
        <v>18.415094460377176</v>
      </c>
      <c r="AJ30" s="150">
        <v>22.415094460377176</v>
      </c>
      <c r="AK30" s="119">
        <v>46128</v>
      </c>
      <c r="AL30" t="s">
        <v>54</v>
      </c>
      <c r="AM30" t="s">
        <v>67</v>
      </c>
      <c r="AN30" s="198">
        <f t="shared" si="10"/>
        <v>46343</v>
      </c>
      <c r="AS30" s="119">
        <v>46343</v>
      </c>
    </row>
    <row r="31" spans="1:45" ht="16.5" customHeight="1">
      <c r="A31" s="2" t="s">
        <v>151</v>
      </c>
      <c r="B31" s="2" t="s">
        <v>152</v>
      </c>
      <c r="C31" t="s">
        <v>487</v>
      </c>
      <c r="D31" t="s">
        <v>65</v>
      </c>
      <c r="E31" t="s">
        <v>65</v>
      </c>
      <c r="F31" t="s">
        <v>25</v>
      </c>
      <c r="G31" t="s">
        <v>66</v>
      </c>
      <c r="H31" t="s">
        <v>54</v>
      </c>
      <c r="I31" t="s">
        <v>55</v>
      </c>
      <c r="J31" t="s">
        <v>514</v>
      </c>
      <c r="K31" s="119">
        <v>46117</v>
      </c>
      <c r="L31" s="119">
        <v>46332</v>
      </c>
      <c r="M31" s="119">
        <v>46349</v>
      </c>
      <c r="N31" t="s">
        <v>56</v>
      </c>
      <c r="O31" t="s">
        <v>57</v>
      </c>
      <c r="P31" t="s">
        <v>23</v>
      </c>
      <c r="Q31" t="s">
        <v>54</v>
      </c>
      <c r="R31" s="119"/>
      <c r="S31" s="119"/>
      <c r="AA31" s="176">
        <v>500000</v>
      </c>
      <c r="AB31" t="s">
        <v>58</v>
      </c>
      <c r="AC31" s="149" t="s">
        <v>444</v>
      </c>
      <c r="AD31" t="str">
        <f ca="1">IF((AND((AS31-TODAY())&lt;=30,(L32-TODAY())&lt;=0,(F31="P1")))=TRUE,"Yes",IF(AND((AS31-TODAY())&lt;=30,(L32-TODAY())&lt;=0,(F31="P2"))=TRUE,"Yes","No"))</f>
        <v>No</v>
      </c>
      <c r="AE31" t="str">
        <f>VLOOKUP(O31,'Data Validation'!I:J,2,FALSE)</f>
        <v>Global</v>
      </c>
      <c r="AF31" s="150">
        <f ca="1">IF(AJ31&lt;=53,AJ31,AJ31-52)</f>
        <v>44.501886792452837</v>
      </c>
      <c r="AG31" s="151">
        <f>IF(H31="Y",(((160/1000000)*AA31)/5.3)*0.1,((160/1000000)*AA31)/5.3)</f>
        <v>1.5094339622641511</v>
      </c>
      <c r="AH31" s="150">
        <f>SUM($AG$2:AG72)</f>
        <v>175.09433962264166</v>
      </c>
      <c r="AI31" s="150">
        <f>AH31/50</f>
        <v>3.501886792452833</v>
      </c>
      <c r="AJ31" s="150">
        <f ca="1">WEEKNUM(TODAY())+AI31</f>
        <v>44.501886792452837</v>
      </c>
      <c r="AK31" s="119">
        <v>46140</v>
      </c>
      <c r="AL31" t="s">
        <v>54</v>
      </c>
      <c r="AM31" t="s">
        <v>67</v>
      </c>
      <c r="AN31" s="198">
        <f t="shared" si="10"/>
        <v>46349</v>
      </c>
      <c r="AR31" s="133"/>
      <c r="AS31" s="119">
        <v>46349</v>
      </c>
    </row>
    <row r="32" spans="1:45" ht="16.5" customHeight="1">
      <c r="A32" s="126" t="s">
        <v>151</v>
      </c>
      <c r="B32" t="str">
        <f>VLOOKUP(A32,'Data Validation'!S:T,2,FALSE)</f>
        <v>Enterprise Cloud Services</v>
      </c>
      <c r="C32" t="s">
        <v>499</v>
      </c>
      <c r="D32" t="s">
        <v>65</v>
      </c>
      <c r="E32" t="s">
        <v>65</v>
      </c>
      <c r="F32" t="s">
        <v>25</v>
      </c>
      <c r="G32" t="s">
        <v>66</v>
      </c>
      <c r="H32" t="s">
        <v>54</v>
      </c>
      <c r="I32" t="s">
        <v>55</v>
      </c>
      <c r="J32" t="s">
        <v>515</v>
      </c>
      <c r="K32" s="119" t="s">
        <v>84</v>
      </c>
      <c r="L32" s="119">
        <v>46325</v>
      </c>
      <c r="M32" s="119">
        <v>46353</v>
      </c>
      <c r="N32" t="s">
        <v>56</v>
      </c>
      <c r="O32" t="s">
        <v>57</v>
      </c>
      <c r="P32" t="s">
        <v>23</v>
      </c>
      <c r="Q32" t="s">
        <v>54</v>
      </c>
      <c r="R32" s="119"/>
      <c r="S32" s="119"/>
      <c r="AA32" s="176">
        <v>500000</v>
      </c>
      <c r="AB32" t="s">
        <v>58</v>
      </c>
      <c r="AC32" s="149" t="s">
        <v>444</v>
      </c>
      <c r="AD32" t="e">
        <f ca="1">IF((AND((AS32-TODAY())&lt;=30,(L32-TODAY())&lt;=0,(#REF!="P1")))=TRUE,"Yes",IF(AND((AS32-TODAY())&lt;=30,(L32-TODAY())&lt;=0,(#REF!="P2"))=TRUE,"Yes","No"))</f>
        <v>#REF!</v>
      </c>
      <c r="AE32" t="str">
        <f>VLOOKUP(O32,'Data Validation'!I:J,2,FALSE)</f>
        <v>Global</v>
      </c>
      <c r="AF32" s="150">
        <v>22.173585026414923</v>
      </c>
      <c r="AG32" s="151">
        <v>1.5094339622641511</v>
      </c>
      <c r="AH32" s="150">
        <f>SUM($AG$2:AG32)</f>
        <v>46.792452830188708</v>
      </c>
      <c r="AI32" s="150">
        <v>18.173585026414923</v>
      </c>
      <c r="AJ32" s="150">
        <v>22.173585026414923</v>
      </c>
      <c r="AK32" s="119">
        <v>46045</v>
      </c>
      <c r="AL32" t="s">
        <v>54</v>
      </c>
      <c r="AM32" t="s">
        <v>67</v>
      </c>
      <c r="AN32" s="198">
        <v>-15</v>
      </c>
      <c r="AS32" s="119">
        <v>46353</v>
      </c>
    </row>
    <row r="33" spans="1:45" ht="16.5" customHeight="1">
      <c r="A33" s="2" t="s">
        <v>151</v>
      </c>
      <c r="B33" s="2" t="s">
        <v>152</v>
      </c>
      <c r="C33" t="s">
        <v>487</v>
      </c>
      <c r="D33" t="s">
        <v>65</v>
      </c>
      <c r="E33" t="s">
        <v>65</v>
      </c>
      <c r="F33" t="s">
        <v>25</v>
      </c>
      <c r="G33" t="s">
        <v>66</v>
      </c>
      <c r="H33" t="s">
        <v>54</v>
      </c>
      <c r="I33" t="s">
        <v>55</v>
      </c>
      <c r="J33" t="s">
        <v>516</v>
      </c>
      <c r="K33" s="119">
        <v>46117</v>
      </c>
      <c r="L33" s="119">
        <v>46346</v>
      </c>
      <c r="M33" s="119">
        <v>46363</v>
      </c>
      <c r="N33" t="s">
        <v>56</v>
      </c>
      <c r="O33" t="s">
        <v>57</v>
      </c>
      <c r="P33" t="s">
        <v>23</v>
      </c>
      <c r="Q33" t="s">
        <v>54</v>
      </c>
      <c r="R33" s="119"/>
      <c r="S33" s="119"/>
      <c r="AA33" s="176">
        <v>500000</v>
      </c>
      <c r="AB33" t="s">
        <v>58</v>
      </c>
      <c r="AC33" s="149" t="s">
        <v>444</v>
      </c>
      <c r="AD33" t="str">
        <f ca="1">IF((AND((AS33-TODAY())&lt;=30,(L34-TODAY())&lt;=0,(F33="P1")))=TRUE,"Yes",IF(AND((AS33-TODAY())&lt;=30,(L34-TODAY())&lt;=0,(F33="P2"))=TRUE,"Yes","No"))</f>
        <v>No</v>
      </c>
      <c r="AE33" t="str">
        <f>VLOOKUP(O33,'Data Validation'!I:J,2,FALSE)</f>
        <v>Global</v>
      </c>
      <c r="AF33" s="150">
        <f t="shared" ref="AF33:AF39" ca="1" si="11">IF(AJ33&lt;=53,AJ33,AJ33-52)</f>
        <v>44.562264150943399</v>
      </c>
      <c r="AG33" s="151">
        <f t="shared" ref="AG33:AG39" si="12">IF(H33="Y",(((160/1000000)*AA33)/5.3)*0.1,((160/1000000)*AA33)/5.3)</f>
        <v>1.5094339622641511</v>
      </c>
      <c r="AH33" s="150">
        <f>SUM($AG$2:AG74)</f>
        <v>178.11320754716996</v>
      </c>
      <c r="AI33" s="150">
        <f t="shared" ref="AI33:AI39" si="13">AH33/50</f>
        <v>3.5622641509433994</v>
      </c>
      <c r="AJ33" s="150">
        <f t="shared" ref="AJ33:AJ39" ca="1" si="14">WEEKNUM(TODAY())+AI33</f>
        <v>44.562264150943399</v>
      </c>
      <c r="AK33" s="119">
        <v>46140</v>
      </c>
      <c r="AL33" t="s">
        <v>54</v>
      </c>
      <c r="AM33" t="s">
        <v>67</v>
      </c>
      <c r="AN33" s="198">
        <f t="shared" ref="AN33:AN39" si="15">AS33-S33</f>
        <v>46363</v>
      </c>
      <c r="AR33" s="133"/>
      <c r="AS33" s="119">
        <v>46363</v>
      </c>
    </row>
    <row r="34" spans="1:45" ht="16.5" customHeight="1">
      <c r="A34" t="s">
        <v>123</v>
      </c>
      <c r="B34" t="str">
        <f>VLOOKUP(A34,'Data Validation'!S:T,2,FALSE)</f>
        <v>Cross Architecture</v>
      </c>
      <c r="C34" t="s">
        <v>484</v>
      </c>
      <c r="D34" t="s">
        <v>76</v>
      </c>
      <c r="E34" t="s">
        <v>76</v>
      </c>
      <c r="F34" t="s">
        <v>25</v>
      </c>
      <c r="G34" t="s">
        <v>66</v>
      </c>
      <c r="H34" t="s">
        <v>54</v>
      </c>
      <c r="I34" t="s">
        <v>55</v>
      </c>
      <c r="J34" t="s">
        <v>517</v>
      </c>
      <c r="K34" t="s">
        <v>84</v>
      </c>
      <c r="L34" s="119">
        <v>46359</v>
      </c>
      <c r="M34" s="119">
        <v>46363</v>
      </c>
      <c r="N34" t="s">
        <v>56</v>
      </c>
      <c r="O34" t="s">
        <v>57</v>
      </c>
      <c r="P34" t="s">
        <v>23</v>
      </c>
      <c r="Q34" t="s">
        <v>54</v>
      </c>
      <c r="R34" s="119"/>
      <c r="S34" s="119"/>
      <c r="AA34" s="176">
        <v>500000</v>
      </c>
      <c r="AB34" t="s">
        <v>58</v>
      </c>
      <c r="AC34" s="149" t="s">
        <v>444</v>
      </c>
      <c r="AD34" t="str">
        <f ca="1">IF((AND((AS34-TODAY())&lt;=30,(L34-TODAY())&lt;=0,(F34="P1")))=TRUE,"Yes",IF(AND((AS34-TODAY())&lt;=30,(L34-TODAY())&lt;=0,(F34="P2"))=TRUE,"Yes","No"))</f>
        <v>No</v>
      </c>
      <c r="AE34" t="str">
        <f>VLOOKUP(O34,'Data Validation'!I:J,2,FALSE)</f>
        <v>Global</v>
      </c>
      <c r="AF34" s="150">
        <f t="shared" ca="1" si="11"/>
        <v>2.9773584905659263</v>
      </c>
      <c r="AG34" s="151">
        <f t="shared" si="12"/>
        <v>1.5094339622641511</v>
      </c>
      <c r="AH34" s="150">
        <f>SUM($AG$2:AG239)</f>
        <v>698.86792452829638</v>
      </c>
      <c r="AI34" s="150">
        <f t="shared" si="13"/>
        <v>13.977358490565928</v>
      </c>
      <c r="AJ34" s="150">
        <f t="shared" ca="1" si="14"/>
        <v>54.977358490565926</v>
      </c>
      <c r="AK34" s="119">
        <v>46049</v>
      </c>
      <c r="AL34" t="s">
        <v>54</v>
      </c>
      <c r="AM34" t="s">
        <v>54</v>
      </c>
      <c r="AN34" s="198">
        <f t="shared" si="15"/>
        <v>46363</v>
      </c>
      <c r="AS34" s="119">
        <v>46363</v>
      </c>
    </row>
    <row r="35" spans="1:45" ht="16.5" customHeight="1">
      <c r="A35" t="s">
        <v>123</v>
      </c>
      <c r="B35" t="str">
        <f>VLOOKUP(A35,'Data Validation'!S:T,2,FALSE)</f>
        <v>Cross Architecture</v>
      </c>
      <c r="C35" t="s">
        <v>484</v>
      </c>
      <c r="D35" t="s">
        <v>76</v>
      </c>
      <c r="E35" t="s">
        <v>76</v>
      </c>
      <c r="F35" t="s">
        <v>25</v>
      </c>
      <c r="G35" t="s">
        <v>66</v>
      </c>
      <c r="H35" t="s">
        <v>54</v>
      </c>
      <c r="I35" t="s">
        <v>55</v>
      </c>
      <c r="J35" t="s">
        <v>518</v>
      </c>
      <c r="K35" t="s">
        <v>84</v>
      </c>
      <c r="L35" s="119">
        <v>46359</v>
      </c>
      <c r="M35" s="119">
        <v>46363</v>
      </c>
      <c r="N35" t="s">
        <v>56</v>
      </c>
      <c r="O35" t="s">
        <v>57</v>
      </c>
      <c r="P35" t="s">
        <v>23</v>
      </c>
      <c r="Q35" t="s">
        <v>54</v>
      </c>
      <c r="R35" s="119"/>
      <c r="S35" s="119"/>
      <c r="AA35" s="176">
        <v>500000</v>
      </c>
      <c r="AB35" t="s">
        <v>58</v>
      </c>
      <c r="AC35" s="149" t="s">
        <v>444</v>
      </c>
      <c r="AD35" t="str">
        <f ca="1">IF((AND((AS35-TODAY())&lt;=30,(L35-TODAY())&lt;=0,(F35="P1")))=TRUE,"Yes",IF(AND((AS35-TODAY())&lt;=30,(L35-TODAY())&lt;=0,(F35="P2"))=TRUE,"Yes","No"))</f>
        <v>No</v>
      </c>
      <c r="AE35" t="str">
        <f>VLOOKUP(O35,'Data Validation'!I:J,2,FALSE)</f>
        <v>Global</v>
      </c>
      <c r="AF35" s="150">
        <f t="shared" ca="1" si="11"/>
        <v>3.0075471698112111</v>
      </c>
      <c r="AG35" s="151">
        <f t="shared" si="12"/>
        <v>1.5094339622641511</v>
      </c>
      <c r="AH35" s="150">
        <f>SUM($AG$2:AG240)</f>
        <v>700.37735849056048</v>
      </c>
      <c r="AI35" s="150">
        <f t="shared" si="13"/>
        <v>14.007547169811209</v>
      </c>
      <c r="AJ35" s="150">
        <f t="shared" ca="1" si="14"/>
        <v>55.007547169811211</v>
      </c>
      <c r="AK35" s="119">
        <v>46049</v>
      </c>
      <c r="AL35" t="s">
        <v>54</v>
      </c>
      <c r="AM35" t="s">
        <v>54</v>
      </c>
      <c r="AN35" s="198">
        <f t="shared" si="15"/>
        <v>46363</v>
      </c>
      <c r="AS35" s="119">
        <v>46363</v>
      </c>
    </row>
    <row r="36" spans="1:45" ht="16.5" customHeight="1">
      <c r="A36" t="s">
        <v>123</v>
      </c>
      <c r="B36" t="str">
        <f>VLOOKUP(A36,'Data Validation'!S:T,2,FALSE)</f>
        <v>Cross Architecture</v>
      </c>
      <c r="C36" t="s">
        <v>484</v>
      </c>
      <c r="D36" t="s">
        <v>76</v>
      </c>
      <c r="E36" t="s">
        <v>76</v>
      </c>
      <c r="F36" t="s">
        <v>25</v>
      </c>
      <c r="G36" t="s">
        <v>66</v>
      </c>
      <c r="H36" t="s">
        <v>54</v>
      </c>
      <c r="I36" t="s">
        <v>55</v>
      </c>
      <c r="J36" s="220" t="s">
        <v>519</v>
      </c>
      <c r="K36" t="s">
        <v>84</v>
      </c>
      <c r="L36" s="119">
        <v>46363</v>
      </c>
      <c r="M36" s="119">
        <v>46370</v>
      </c>
      <c r="N36" t="s">
        <v>56</v>
      </c>
      <c r="O36" t="s">
        <v>57</v>
      </c>
      <c r="P36" t="s">
        <v>23</v>
      </c>
      <c r="Q36" t="s">
        <v>54</v>
      </c>
      <c r="R36" s="119"/>
      <c r="S36" s="119"/>
      <c r="AA36" s="176">
        <v>500000</v>
      </c>
      <c r="AB36" t="s">
        <v>58</v>
      </c>
      <c r="AC36" s="149" t="s">
        <v>444</v>
      </c>
      <c r="AD36" t="str">
        <f ca="1">IF((AND((AS36-TODAY())&lt;=30,(L36-TODAY())&lt;=0,(F84="P1")))=TRUE,"Yes",IF(AND((AS36-TODAY())&lt;=30,(L36-TODAY())&lt;=0,(F84="P2"))=TRUE,"Yes","No"))</f>
        <v>No</v>
      </c>
      <c r="AE36" t="str">
        <f>VLOOKUP(O36,'Data Validation'!I:J,2,FALSE)</f>
        <v>Global</v>
      </c>
      <c r="AF36" s="150">
        <f t="shared" ca="1" si="11"/>
        <v>42.056603773584904</v>
      </c>
      <c r="AG36" s="151">
        <f t="shared" si="12"/>
        <v>1.5094339622641511</v>
      </c>
      <c r="AH36" s="150">
        <f>SUM($AG$2:AG36)</f>
        <v>52.830188679245325</v>
      </c>
      <c r="AI36" s="150">
        <f t="shared" si="13"/>
        <v>1.0566037735849065</v>
      </c>
      <c r="AJ36" s="150">
        <f t="shared" ca="1" si="14"/>
        <v>42.056603773584904</v>
      </c>
      <c r="AK36" s="119">
        <v>46182</v>
      </c>
      <c r="AL36" t="s">
        <v>54</v>
      </c>
      <c r="AM36" t="s">
        <v>54</v>
      </c>
      <c r="AN36" s="198">
        <f t="shared" si="15"/>
        <v>46370</v>
      </c>
      <c r="AS36" s="119">
        <v>46370</v>
      </c>
    </row>
    <row r="37" spans="1:45" ht="16.5" customHeight="1">
      <c r="A37" t="s">
        <v>123</v>
      </c>
      <c r="B37" t="str">
        <f>VLOOKUP(A37,'Data Validation'!S:T,2,FALSE)</f>
        <v>Cross Architecture</v>
      </c>
      <c r="C37" t="s">
        <v>484</v>
      </c>
      <c r="D37" t="s">
        <v>76</v>
      </c>
      <c r="E37" t="s">
        <v>76</v>
      </c>
      <c r="F37" t="s">
        <v>25</v>
      </c>
      <c r="G37" t="s">
        <v>66</v>
      </c>
      <c r="H37" t="s">
        <v>54</v>
      </c>
      <c r="I37" t="s">
        <v>55</v>
      </c>
      <c r="J37" s="220" t="s">
        <v>520</v>
      </c>
      <c r="K37" t="s">
        <v>84</v>
      </c>
      <c r="L37" s="119">
        <v>46363</v>
      </c>
      <c r="M37" s="119">
        <v>46370</v>
      </c>
      <c r="N37" t="s">
        <v>56</v>
      </c>
      <c r="O37" t="s">
        <v>57</v>
      </c>
      <c r="P37" t="s">
        <v>23</v>
      </c>
      <c r="Q37" t="s">
        <v>54</v>
      </c>
      <c r="R37" s="119"/>
      <c r="S37" s="119"/>
      <c r="AA37" s="176">
        <v>500000</v>
      </c>
      <c r="AB37" t="s">
        <v>58</v>
      </c>
      <c r="AC37" s="149" t="s">
        <v>444</v>
      </c>
      <c r="AD37" t="str">
        <f ca="1">IF((AND((AS37-TODAY())&lt;=30,(L37-TODAY())&lt;=0,(F85="P1")))=TRUE,"Yes",IF(AND((AS37-TODAY())&lt;=30,(L37-TODAY())&lt;=0,(F85="P2"))=TRUE,"Yes","No"))</f>
        <v>No</v>
      </c>
      <c r="AE37" t="str">
        <f>VLOOKUP(O37,'Data Validation'!I:J,2,FALSE)</f>
        <v>Global</v>
      </c>
      <c r="AF37" s="150">
        <f t="shared" ca="1" si="11"/>
        <v>42.086792452830188</v>
      </c>
      <c r="AG37" s="151">
        <f t="shared" si="12"/>
        <v>1.5094339622641511</v>
      </c>
      <c r="AH37" s="150">
        <f>SUM($AG$2:AG37)</f>
        <v>54.339622641509479</v>
      </c>
      <c r="AI37" s="150">
        <f t="shared" si="13"/>
        <v>1.0867924528301895</v>
      </c>
      <c r="AJ37" s="150">
        <f t="shared" ca="1" si="14"/>
        <v>42.086792452830188</v>
      </c>
      <c r="AK37" s="119">
        <v>46182</v>
      </c>
      <c r="AL37" t="s">
        <v>54</v>
      </c>
      <c r="AM37" t="s">
        <v>54</v>
      </c>
      <c r="AN37" s="198">
        <f t="shared" si="15"/>
        <v>46370</v>
      </c>
      <c r="AS37" s="119">
        <v>46370</v>
      </c>
    </row>
    <row r="38" spans="1:45" ht="16.5" customHeight="1">
      <c r="A38" t="s">
        <v>123</v>
      </c>
      <c r="B38" t="str">
        <f>VLOOKUP(A38,'Data Validation'!S:T,2,FALSE)</f>
        <v>Cross Architecture</v>
      </c>
      <c r="C38" t="s">
        <v>502</v>
      </c>
      <c r="D38" t="s">
        <v>65</v>
      </c>
      <c r="E38" t="s">
        <v>65</v>
      </c>
      <c r="F38" t="s">
        <v>25</v>
      </c>
      <c r="G38" t="s">
        <v>66</v>
      </c>
      <c r="H38" t="s">
        <v>54</v>
      </c>
      <c r="I38" t="s">
        <v>55</v>
      </c>
      <c r="J38" s="23" t="s">
        <v>521</v>
      </c>
      <c r="K38" s="119" t="s">
        <v>84</v>
      </c>
      <c r="L38" s="119">
        <v>46339</v>
      </c>
      <c r="M38" s="119">
        <v>46371</v>
      </c>
      <c r="N38" t="s">
        <v>56</v>
      </c>
      <c r="O38" t="s">
        <v>57</v>
      </c>
      <c r="P38" t="s">
        <v>23</v>
      </c>
      <c r="Q38" t="s">
        <v>54</v>
      </c>
      <c r="R38" s="119"/>
      <c r="S38" s="119"/>
      <c r="AA38" s="176">
        <v>500000</v>
      </c>
      <c r="AB38" t="s">
        <v>58</v>
      </c>
      <c r="AC38" s="149" t="s">
        <v>444</v>
      </c>
      <c r="AD38" t="str">
        <f ca="1">IF((AND((AS38-TODAY())&lt;=30,(L38-TODAY())&lt;=0,(F40="P1")))=TRUE,"Yes",IF(AND((AS38-TODAY())&lt;=30,(L38-TODAY())&lt;=0,(F40="P2"))=TRUE,"Yes","No"))</f>
        <v>No</v>
      </c>
      <c r="AE38" t="str">
        <f>VLOOKUP(O38,'Data Validation'!I:J,2,FALSE)</f>
        <v>Global</v>
      </c>
      <c r="AF38" s="150">
        <f t="shared" ca="1" si="11"/>
        <v>42.116981132075473</v>
      </c>
      <c r="AG38" s="151">
        <f t="shared" si="12"/>
        <v>1.5094339622641511</v>
      </c>
      <c r="AH38" s="150">
        <f>SUM($AG$2:AG38)</f>
        <v>55.849056603773633</v>
      </c>
      <c r="AI38" s="150">
        <f t="shared" si="13"/>
        <v>1.1169811320754726</v>
      </c>
      <c r="AJ38" s="150">
        <f t="shared" ca="1" si="14"/>
        <v>42.116981132075473</v>
      </c>
      <c r="AK38" s="119">
        <v>46122</v>
      </c>
      <c r="AL38" t="s">
        <v>54</v>
      </c>
      <c r="AM38" t="s">
        <v>67</v>
      </c>
      <c r="AN38" s="198">
        <f t="shared" si="15"/>
        <v>46371</v>
      </c>
      <c r="AS38" s="119">
        <v>46371</v>
      </c>
    </row>
    <row r="39" spans="1:45" ht="16.5" customHeight="1">
      <c r="A39" s="2" t="s">
        <v>151</v>
      </c>
      <c r="B39" s="2" t="s">
        <v>152</v>
      </c>
      <c r="C39" t="s">
        <v>487</v>
      </c>
      <c r="D39" t="s">
        <v>65</v>
      </c>
      <c r="E39" t="s">
        <v>65</v>
      </c>
      <c r="F39" t="s">
        <v>25</v>
      </c>
      <c r="G39" t="s">
        <v>66</v>
      </c>
      <c r="H39" t="s">
        <v>54</v>
      </c>
      <c r="I39" t="s">
        <v>55</v>
      </c>
      <c r="J39" t="s">
        <v>522</v>
      </c>
      <c r="K39" s="119">
        <v>46117</v>
      </c>
      <c r="L39" s="119">
        <v>46360</v>
      </c>
      <c r="M39" s="119">
        <v>46377</v>
      </c>
      <c r="N39" t="s">
        <v>56</v>
      </c>
      <c r="O39" t="s">
        <v>57</v>
      </c>
      <c r="P39" t="s">
        <v>23</v>
      </c>
      <c r="Q39" t="s">
        <v>54</v>
      </c>
      <c r="R39" s="119"/>
      <c r="S39" s="119"/>
      <c r="AA39" s="176">
        <v>500000</v>
      </c>
      <c r="AB39" t="s">
        <v>58</v>
      </c>
      <c r="AC39" s="149" t="s">
        <v>444</v>
      </c>
      <c r="AD39" t="s">
        <v>444</v>
      </c>
      <c r="AE39" t="str">
        <f>VLOOKUP(O39,'Data Validation'!I:J,2,FALSE)</f>
        <v>Global</v>
      </c>
      <c r="AF39" s="150">
        <f t="shared" ca="1" si="11"/>
        <v>45.316981132075476</v>
      </c>
      <c r="AG39" s="151">
        <f t="shared" si="12"/>
        <v>1.5094339622641511</v>
      </c>
      <c r="AH39" s="150">
        <f>SUM($AG$2:AG81)</f>
        <v>215.84905660377376</v>
      </c>
      <c r="AI39" s="150">
        <f t="shared" si="13"/>
        <v>4.3169811320754752</v>
      </c>
      <c r="AJ39" s="150">
        <f t="shared" ca="1" si="14"/>
        <v>45.316981132075476</v>
      </c>
      <c r="AK39" s="119">
        <v>46140</v>
      </c>
      <c r="AL39" t="s">
        <v>54</v>
      </c>
      <c r="AM39" t="s">
        <v>67</v>
      </c>
      <c r="AN39" s="198">
        <f t="shared" si="15"/>
        <v>46377</v>
      </c>
      <c r="AR39" s="133"/>
      <c r="AS39" s="119">
        <v>46377</v>
      </c>
    </row>
    <row r="40" spans="1:45" ht="16.5" customHeight="1">
      <c r="A40" s="126" t="s">
        <v>151</v>
      </c>
      <c r="B40" t="str">
        <f>VLOOKUP(A40,'Data Validation'!S:T,2,FALSE)</f>
        <v>Enterprise Cloud Services</v>
      </c>
      <c r="C40" t="s">
        <v>499</v>
      </c>
      <c r="D40" t="s">
        <v>65</v>
      </c>
      <c r="E40" t="s">
        <v>65</v>
      </c>
      <c r="F40" t="s">
        <v>25</v>
      </c>
      <c r="G40" t="s">
        <v>66</v>
      </c>
      <c r="H40" t="s">
        <v>54</v>
      </c>
      <c r="I40" t="s">
        <v>55</v>
      </c>
      <c r="J40" t="s">
        <v>523</v>
      </c>
      <c r="K40" s="119" t="s">
        <v>84</v>
      </c>
      <c r="L40" s="119">
        <v>46353</v>
      </c>
      <c r="M40" s="119">
        <v>46381</v>
      </c>
      <c r="N40" t="s">
        <v>56</v>
      </c>
      <c r="O40" t="s">
        <v>57</v>
      </c>
      <c r="P40" t="s">
        <v>23</v>
      </c>
      <c r="Q40" t="s">
        <v>54</v>
      </c>
      <c r="R40" s="119"/>
      <c r="S40" s="119"/>
      <c r="AA40" s="176">
        <v>500000</v>
      </c>
      <c r="AB40" t="s">
        <v>58</v>
      </c>
      <c r="AC40" s="149" t="s">
        <v>444</v>
      </c>
      <c r="AD40" t="str">
        <f ca="1">IF((AND((AS40-TODAY())&lt;=30,(L40-TODAY())&lt;=0,(F36="P1")))=TRUE,"Yes",IF(AND((AS40-TODAY())&lt;=30,(L40-TODAY())&lt;=0,(F36="P2"))=TRUE,"Yes","No"))</f>
        <v>No</v>
      </c>
      <c r="AE40" t="str">
        <f>VLOOKUP(O40,'Data Validation'!I:J,2,FALSE)</f>
        <v>Global</v>
      </c>
      <c r="AF40" s="150">
        <v>22.173585026414923</v>
      </c>
      <c r="AG40" s="151">
        <v>1.5094339622641511</v>
      </c>
      <c r="AH40" s="150">
        <f>SUM($AG$2:AG40)</f>
        <v>58.867924528301941</v>
      </c>
      <c r="AI40" s="150">
        <v>18.173585026414923</v>
      </c>
      <c r="AJ40" s="150">
        <v>22.173585026414923</v>
      </c>
      <c r="AK40" s="119">
        <v>46045</v>
      </c>
      <c r="AL40" t="s">
        <v>54</v>
      </c>
      <c r="AM40" t="s">
        <v>67</v>
      </c>
      <c r="AN40" s="198">
        <v>-15</v>
      </c>
      <c r="AS40" s="119">
        <v>46381</v>
      </c>
    </row>
    <row r="41" spans="1:45" ht="16.5" customHeight="1">
      <c r="A41" t="s">
        <v>123</v>
      </c>
      <c r="B41" t="str">
        <f>VLOOKUP(A41,'Data Validation'!S:T,2,FALSE)</f>
        <v>Cross Architecture</v>
      </c>
      <c r="C41" t="s">
        <v>502</v>
      </c>
      <c r="D41" t="s">
        <v>65</v>
      </c>
      <c r="E41" t="s">
        <v>65</v>
      </c>
      <c r="F41" t="s">
        <v>25</v>
      </c>
      <c r="G41" t="s">
        <v>66</v>
      </c>
      <c r="H41" t="s">
        <v>54</v>
      </c>
      <c r="I41" t="s">
        <v>55</v>
      </c>
      <c r="J41" s="23" t="s">
        <v>524</v>
      </c>
      <c r="K41" s="119" t="s">
        <v>84</v>
      </c>
      <c r="L41" s="119">
        <v>46367</v>
      </c>
      <c r="M41" s="119">
        <v>46395</v>
      </c>
      <c r="N41" t="s">
        <v>56</v>
      </c>
      <c r="O41" t="s">
        <v>57</v>
      </c>
      <c r="P41" t="s">
        <v>23</v>
      </c>
      <c r="Q41" t="s">
        <v>54</v>
      </c>
      <c r="R41" s="119"/>
      <c r="S41" s="119"/>
      <c r="AA41" s="176">
        <v>500000</v>
      </c>
      <c r="AB41" t="s">
        <v>58</v>
      </c>
      <c r="AC41" s="149" t="s">
        <v>444</v>
      </c>
      <c r="AD41" t="str">
        <f ca="1">IF((AND((AS41-TODAY())&lt;=30,(L41-TODAY())&lt;=0,(F51="P1")))=TRUE,"Yes",IF(AND((AS41-TODAY())&lt;=30,(L41-TODAY())&lt;=0,(F51="P2"))=TRUE,"Yes","No"))</f>
        <v>No</v>
      </c>
      <c r="AE41" t="str">
        <f>VLOOKUP(O41,'Data Validation'!I:J,2,FALSE)</f>
        <v>Global</v>
      </c>
      <c r="AF41" s="150">
        <f t="shared" ref="AF41:AF49" ca="1" si="16">IF(AJ41&lt;=53,AJ41,AJ41-52)</f>
        <v>42.20754716981132</v>
      </c>
      <c r="AG41" s="151">
        <f t="shared" ref="AG41:AG49" si="17">IF(H41="Y",(((160/1000000)*AA41)/5.3)*0.1,((160/1000000)*AA41)/5.3)</f>
        <v>1.5094339622641511</v>
      </c>
      <c r="AH41" s="150">
        <f>SUM($AG$2:AG41)</f>
        <v>60.377358490566095</v>
      </c>
      <c r="AI41" s="150">
        <f t="shared" ref="AI41:AI49" si="18">AH41/50</f>
        <v>1.2075471698113218</v>
      </c>
      <c r="AJ41" s="150">
        <f t="shared" ref="AJ41:AJ49" ca="1" si="19">WEEKNUM(TODAY())+AI41</f>
        <v>42.20754716981132</v>
      </c>
      <c r="AK41" s="119">
        <v>46122</v>
      </c>
      <c r="AL41" t="s">
        <v>54</v>
      </c>
      <c r="AM41" t="s">
        <v>67</v>
      </c>
      <c r="AN41" s="198">
        <f t="shared" ref="AN41:AN61" si="20">AS41-S41</f>
        <v>46395</v>
      </c>
      <c r="AS41" s="119">
        <v>46395</v>
      </c>
    </row>
    <row r="42" spans="1:45" ht="16.5" customHeight="1">
      <c r="A42" t="s">
        <v>123</v>
      </c>
      <c r="B42" t="str">
        <f>VLOOKUP(A42,'Data Validation'!S:T,2,FALSE)</f>
        <v>Cross Architecture</v>
      </c>
      <c r="C42" t="s">
        <v>484</v>
      </c>
      <c r="D42" t="s">
        <v>76</v>
      </c>
      <c r="E42" t="s">
        <v>76</v>
      </c>
      <c r="F42" t="s">
        <v>25</v>
      </c>
      <c r="G42" t="s">
        <v>66</v>
      </c>
      <c r="H42" t="s">
        <v>54</v>
      </c>
      <c r="I42" t="s">
        <v>55</v>
      </c>
      <c r="J42" t="s">
        <v>525</v>
      </c>
      <c r="K42" t="s">
        <v>84</v>
      </c>
      <c r="L42" s="119">
        <v>46415</v>
      </c>
      <c r="M42" s="119">
        <v>46419</v>
      </c>
      <c r="N42" t="s">
        <v>56</v>
      </c>
      <c r="O42" t="s">
        <v>57</v>
      </c>
      <c r="P42" t="s">
        <v>23</v>
      </c>
      <c r="Q42" t="s">
        <v>54</v>
      </c>
      <c r="R42" s="119"/>
      <c r="S42" s="119"/>
      <c r="AA42" s="176">
        <v>500000</v>
      </c>
      <c r="AB42" t="s">
        <v>58</v>
      </c>
      <c r="AC42" s="149" t="s">
        <v>444</v>
      </c>
      <c r="AD42" t="str">
        <f ca="1">IF((AND((AS42-TODAY())&lt;=30,(L42-TODAY())&lt;=0,(F42="P1")))=TRUE,"Yes",IF(AND((AS42-TODAY())&lt;=30,(L42-TODAY())&lt;=0,(F42="P2"))=TRUE,"Yes","No"))</f>
        <v>No</v>
      </c>
      <c r="AE42" t="str">
        <f>VLOOKUP(O42,'Data Validation'!I:J,2,FALSE)</f>
        <v>Global</v>
      </c>
      <c r="AF42" s="150">
        <f t="shared" ca="1" si="16"/>
        <v>3.2188679245281833</v>
      </c>
      <c r="AG42" s="151">
        <f t="shared" si="17"/>
        <v>1.5094339622641511</v>
      </c>
      <c r="AH42" s="150">
        <f>SUM($AG$2:AG247)</f>
        <v>710.94339622640916</v>
      </c>
      <c r="AI42" s="150">
        <f t="shared" si="18"/>
        <v>14.218867924528183</v>
      </c>
      <c r="AJ42" s="150">
        <f t="shared" ca="1" si="19"/>
        <v>55.218867924528183</v>
      </c>
      <c r="AK42" s="119">
        <v>46049</v>
      </c>
      <c r="AL42" t="s">
        <v>54</v>
      </c>
      <c r="AM42" t="s">
        <v>54</v>
      </c>
      <c r="AN42" s="198">
        <f t="shared" si="20"/>
        <v>46419</v>
      </c>
      <c r="AS42" s="119">
        <v>46419</v>
      </c>
    </row>
    <row r="43" spans="1:45" ht="16.5" customHeight="1">
      <c r="A43" t="s">
        <v>123</v>
      </c>
      <c r="B43" t="str">
        <f>VLOOKUP(A43,'Data Validation'!S:T,2,FALSE)</f>
        <v>Cross Architecture</v>
      </c>
      <c r="C43" t="s">
        <v>484</v>
      </c>
      <c r="D43" t="s">
        <v>76</v>
      </c>
      <c r="E43" t="s">
        <v>76</v>
      </c>
      <c r="F43" t="s">
        <v>25</v>
      </c>
      <c r="G43" t="s">
        <v>66</v>
      </c>
      <c r="H43" t="s">
        <v>54</v>
      </c>
      <c r="I43" t="s">
        <v>55</v>
      </c>
      <c r="J43" t="s">
        <v>526</v>
      </c>
      <c r="K43" t="s">
        <v>84</v>
      </c>
      <c r="L43" s="119">
        <v>46415</v>
      </c>
      <c r="M43" s="119">
        <v>46419</v>
      </c>
      <c r="N43" t="s">
        <v>56</v>
      </c>
      <c r="O43" t="s">
        <v>57</v>
      </c>
      <c r="P43" t="s">
        <v>23</v>
      </c>
      <c r="Q43" t="s">
        <v>54</v>
      </c>
      <c r="R43" s="119"/>
      <c r="S43" s="119"/>
      <c r="AA43" s="176">
        <v>500000</v>
      </c>
      <c r="AB43" t="s">
        <v>58</v>
      </c>
      <c r="AC43" s="149" t="s">
        <v>444</v>
      </c>
      <c r="AD43" t="str">
        <f ca="1">IF((AND((AS43-TODAY())&lt;=30,(L43-TODAY())&lt;=0,(F43="P1")))=TRUE,"Yes",IF(AND((AS43-TODAY())&lt;=30,(L43-TODAY())&lt;=0,(F43="P2"))=TRUE,"Yes","No"))</f>
        <v>No</v>
      </c>
      <c r="AE43" t="str">
        <f>VLOOKUP(O43,'Data Validation'!I:J,2,FALSE)</f>
        <v>Global</v>
      </c>
      <c r="AF43" s="150">
        <f t="shared" ca="1" si="16"/>
        <v>3.2490566037734681</v>
      </c>
      <c r="AG43" s="151">
        <f t="shared" si="17"/>
        <v>1.5094339622641511</v>
      </c>
      <c r="AH43" s="150">
        <f>SUM($AG$2:AG248)</f>
        <v>712.45283018867326</v>
      </c>
      <c r="AI43" s="150">
        <f t="shared" si="18"/>
        <v>14.249056603773465</v>
      </c>
      <c r="AJ43" s="150">
        <f t="shared" ca="1" si="19"/>
        <v>55.249056603773468</v>
      </c>
      <c r="AK43" s="119">
        <v>46049</v>
      </c>
      <c r="AL43" t="s">
        <v>54</v>
      </c>
      <c r="AM43" t="s">
        <v>54</v>
      </c>
      <c r="AN43" s="198">
        <f t="shared" si="20"/>
        <v>46419</v>
      </c>
      <c r="AS43" s="119">
        <v>46419</v>
      </c>
    </row>
    <row r="44" spans="1:45" ht="16.5" customHeight="1">
      <c r="A44" t="s">
        <v>123</v>
      </c>
      <c r="B44" t="str">
        <f>VLOOKUP(A44,'Data Validation'!S:T,2,FALSE)</f>
        <v>Cross Architecture</v>
      </c>
      <c r="C44" t="s">
        <v>502</v>
      </c>
      <c r="D44" t="s">
        <v>65</v>
      </c>
      <c r="E44" t="s">
        <v>65</v>
      </c>
      <c r="F44" t="s">
        <v>25</v>
      </c>
      <c r="G44" t="s">
        <v>66</v>
      </c>
      <c r="H44" t="s">
        <v>54</v>
      </c>
      <c r="I44" t="s">
        <v>55</v>
      </c>
      <c r="J44" s="23" t="s">
        <v>527</v>
      </c>
      <c r="K44" s="119" t="s">
        <v>84</v>
      </c>
      <c r="L44" s="119">
        <v>46395</v>
      </c>
      <c r="M44" s="119">
        <v>46423</v>
      </c>
      <c r="N44" t="s">
        <v>56</v>
      </c>
      <c r="O44" t="s">
        <v>57</v>
      </c>
      <c r="P44" t="s">
        <v>23</v>
      </c>
      <c r="Q44" t="s">
        <v>54</v>
      </c>
      <c r="R44" s="119"/>
      <c r="S44" s="119"/>
      <c r="AA44" s="176">
        <v>500000</v>
      </c>
      <c r="AB44" t="s">
        <v>58</v>
      </c>
      <c r="AC44" s="149" t="s">
        <v>444</v>
      </c>
      <c r="AD44" t="str">
        <f ca="1">IF((AND((AS44-TODAY())&lt;=30,(L44-TODAY())&lt;=0,(F54="P1")))=TRUE,"Yes",IF(AND((AS44-TODAY())&lt;=30,(L44-TODAY())&lt;=0,(F54="P2"))=TRUE,"Yes","No"))</f>
        <v>No</v>
      </c>
      <c r="AE44" t="str">
        <f>VLOOKUP(O44,'Data Validation'!I:J,2,FALSE)</f>
        <v>Global</v>
      </c>
      <c r="AF44" s="150">
        <f t="shared" ca="1" si="16"/>
        <v>42.298113207547168</v>
      </c>
      <c r="AG44" s="151">
        <f t="shared" si="17"/>
        <v>1.5094339622641511</v>
      </c>
      <c r="AH44" s="150">
        <f>SUM($AG$2:AG44)</f>
        <v>64.905660377358558</v>
      </c>
      <c r="AI44" s="150">
        <f t="shared" si="18"/>
        <v>1.2981132075471711</v>
      </c>
      <c r="AJ44" s="150">
        <f t="shared" ca="1" si="19"/>
        <v>42.298113207547168</v>
      </c>
      <c r="AK44" s="119">
        <v>46122</v>
      </c>
      <c r="AL44" t="s">
        <v>54</v>
      </c>
      <c r="AM44" t="s">
        <v>67</v>
      </c>
      <c r="AN44" s="198">
        <f t="shared" si="20"/>
        <v>46423</v>
      </c>
      <c r="AS44" s="119">
        <v>46423</v>
      </c>
    </row>
    <row r="45" spans="1:45" ht="16.5" customHeight="1">
      <c r="A45" t="s">
        <v>123</v>
      </c>
      <c r="B45" t="str">
        <f>VLOOKUP(A45,'Data Validation'!S:T,2,FALSE)</f>
        <v>Cross Architecture</v>
      </c>
      <c r="C45" t="s">
        <v>484</v>
      </c>
      <c r="D45" t="s">
        <v>76</v>
      </c>
      <c r="E45" t="s">
        <v>76</v>
      </c>
      <c r="F45" t="s">
        <v>25</v>
      </c>
      <c r="G45" t="s">
        <v>66</v>
      </c>
      <c r="H45" t="s">
        <v>54</v>
      </c>
      <c r="I45" t="s">
        <v>55</v>
      </c>
      <c r="J45" t="s">
        <v>528</v>
      </c>
      <c r="K45" t="s">
        <v>84</v>
      </c>
      <c r="L45" s="119">
        <v>46457</v>
      </c>
      <c r="M45" s="119">
        <v>46461</v>
      </c>
      <c r="N45" t="s">
        <v>56</v>
      </c>
      <c r="O45" t="s">
        <v>57</v>
      </c>
      <c r="P45" t="s">
        <v>23</v>
      </c>
      <c r="Q45" t="s">
        <v>54</v>
      </c>
      <c r="R45" s="119"/>
      <c r="S45" s="119"/>
      <c r="AA45" s="176">
        <v>500000</v>
      </c>
      <c r="AB45" t="s">
        <v>58</v>
      </c>
      <c r="AC45" s="149" t="s">
        <v>444</v>
      </c>
      <c r="AD45" t="str">
        <f ca="1">IF((AND((AS45-TODAY())&lt;=30,(L45-TODAY())&lt;=0,(F45="P1")))=TRUE,"Yes",IF(AND((AS45-TODAY())&lt;=30,(L45-TODAY())&lt;=0,(F45="P2"))=TRUE,"Yes","No"))</f>
        <v>No</v>
      </c>
      <c r="AE45" t="str">
        <f>VLOOKUP(O45,'Data Validation'!I:J,2,FALSE)</f>
        <v>Global</v>
      </c>
      <c r="AF45" s="150">
        <f t="shared" ca="1" si="16"/>
        <v>3.3094339622640305</v>
      </c>
      <c r="AG45" s="151">
        <f t="shared" si="17"/>
        <v>1.5094339622641511</v>
      </c>
      <c r="AH45" s="150">
        <f>SUM($AG$2:AG250)</f>
        <v>715.47169811320146</v>
      </c>
      <c r="AI45" s="150">
        <f t="shared" si="18"/>
        <v>14.309433962264029</v>
      </c>
      <c r="AJ45" s="150">
        <f t="shared" ca="1" si="19"/>
        <v>55.309433962264031</v>
      </c>
      <c r="AK45" s="119">
        <v>46049</v>
      </c>
      <c r="AL45" t="s">
        <v>54</v>
      </c>
      <c r="AM45" t="s">
        <v>54</v>
      </c>
      <c r="AN45" s="198">
        <f t="shared" si="20"/>
        <v>46461</v>
      </c>
      <c r="AS45" s="119">
        <v>46461</v>
      </c>
    </row>
    <row r="46" spans="1:45" ht="16.5" customHeight="1">
      <c r="A46" t="s">
        <v>123</v>
      </c>
      <c r="B46" t="str">
        <f>VLOOKUP(A46,'Data Validation'!S:T,2,FALSE)</f>
        <v>Cross Architecture</v>
      </c>
      <c r="C46" t="s">
        <v>484</v>
      </c>
      <c r="D46" t="s">
        <v>76</v>
      </c>
      <c r="E46" t="s">
        <v>76</v>
      </c>
      <c r="F46" t="s">
        <v>25</v>
      </c>
      <c r="G46" t="s">
        <v>66</v>
      </c>
      <c r="H46" t="s">
        <v>54</v>
      </c>
      <c r="I46" t="s">
        <v>55</v>
      </c>
      <c r="J46" t="s">
        <v>529</v>
      </c>
      <c r="K46" t="s">
        <v>84</v>
      </c>
      <c r="L46" s="119">
        <v>46457</v>
      </c>
      <c r="M46" s="119">
        <v>46461</v>
      </c>
      <c r="N46" t="s">
        <v>56</v>
      </c>
      <c r="O46" t="s">
        <v>57</v>
      </c>
      <c r="P46" t="s">
        <v>23</v>
      </c>
      <c r="Q46" t="s">
        <v>54</v>
      </c>
      <c r="R46" s="119"/>
      <c r="S46" s="119"/>
      <c r="AA46" s="176">
        <v>500000</v>
      </c>
      <c r="AB46" t="s">
        <v>58</v>
      </c>
      <c r="AC46" s="149" t="s">
        <v>444</v>
      </c>
      <c r="AD46" t="str">
        <f ca="1">IF((AND((AS46-TODAY())&lt;=30,(L46-TODAY())&lt;=0,(F46="P1")))=TRUE,"Yes",IF(AND((AS46-TODAY())&lt;=30,(L46-TODAY())&lt;=0,(F46="P2"))=TRUE,"Yes","No"))</f>
        <v>No</v>
      </c>
      <c r="AE46" t="str">
        <f>VLOOKUP(O46,'Data Validation'!I:J,2,FALSE)</f>
        <v>Global</v>
      </c>
      <c r="AF46" s="150">
        <f t="shared" ca="1" si="16"/>
        <v>3.3396226415093082</v>
      </c>
      <c r="AG46" s="151">
        <f t="shared" si="17"/>
        <v>1.5094339622641511</v>
      </c>
      <c r="AH46" s="150">
        <f>SUM($AG$2:AG251)</f>
        <v>716.98113207546555</v>
      </c>
      <c r="AI46" s="150">
        <f t="shared" si="18"/>
        <v>14.339622641509312</v>
      </c>
      <c r="AJ46" s="150">
        <f t="shared" ca="1" si="19"/>
        <v>55.339622641509308</v>
      </c>
      <c r="AK46" s="119">
        <v>46049</v>
      </c>
      <c r="AL46" t="s">
        <v>54</v>
      </c>
      <c r="AM46" t="s">
        <v>54</v>
      </c>
      <c r="AN46" s="198">
        <f t="shared" si="20"/>
        <v>46461</v>
      </c>
      <c r="AS46" s="119">
        <v>46461</v>
      </c>
    </row>
    <row r="47" spans="1:45" ht="16.5" customHeight="1">
      <c r="A47" t="s">
        <v>123</v>
      </c>
      <c r="B47" t="str">
        <f>VLOOKUP(A47,'Data Validation'!S:T,2,FALSE)</f>
        <v>Cross Architecture</v>
      </c>
      <c r="C47" t="s">
        <v>484</v>
      </c>
      <c r="D47" t="s">
        <v>76</v>
      </c>
      <c r="E47" t="s">
        <v>76</v>
      </c>
      <c r="F47" t="s">
        <v>25</v>
      </c>
      <c r="G47" t="s">
        <v>66</v>
      </c>
      <c r="H47" t="s">
        <v>54</v>
      </c>
      <c r="I47" t="s">
        <v>55</v>
      </c>
      <c r="J47" t="s">
        <v>530</v>
      </c>
      <c r="K47" t="s">
        <v>84</v>
      </c>
      <c r="L47" s="119">
        <v>46499</v>
      </c>
      <c r="M47" s="119">
        <v>46503</v>
      </c>
      <c r="N47" t="s">
        <v>56</v>
      </c>
      <c r="O47" t="s">
        <v>57</v>
      </c>
      <c r="P47" t="s">
        <v>23</v>
      </c>
      <c r="Q47" t="s">
        <v>54</v>
      </c>
      <c r="R47" s="119"/>
      <c r="S47" s="119"/>
      <c r="AA47" s="176">
        <v>500000</v>
      </c>
      <c r="AB47" t="s">
        <v>58</v>
      </c>
      <c r="AC47" s="149" t="s">
        <v>444</v>
      </c>
      <c r="AD47" t="str">
        <f ca="1">IF((AND((AS47-TODAY())&lt;=30,(L47-TODAY())&lt;=0,(F47="P1")))=TRUE,"Yes",IF(AND((AS47-TODAY())&lt;=30,(L47-TODAY())&lt;=0,(F47="P2"))=TRUE,"Yes","No"))</f>
        <v>No</v>
      </c>
      <c r="AE47" t="str">
        <f>VLOOKUP(O47,'Data Validation'!I:J,2,FALSE)</f>
        <v>Global</v>
      </c>
      <c r="AF47" s="150">
        <f t="shared" ca="1" si="16"/>
        <v>3.369811320754593</v>
      </c>
      <c r="AG47" s="151">
        <f t="shared" si="17"/>
        <v>1.5094339622641511</v>
      </c>
      <c r="AH47" s="150">
        <f>SUM($AG$2:AG252)</f>
        <v>718.49056603772965</v>
      </c>
      <c r="AI47" s="150">
        <f t="shared" si="18"/>
        <v>14.369811320754593</v>
      </c>
      <c r="AJ47" s="150">
        <f t="shared" ca="1" si="19"/>
        <v>55.369811320754593</v>
      </c>
      <c r="AK47" s="119">
        <v>46049</v>
      </c>
      <c r="AL47" t="s">
        <v>54</v>
      </c>
      <c r="AM47" t="s">
        <v>54</v>
      </c>
      <c r="AN47" s="198">
        <f t="shared" si="20"/>
        <v>46503</v>
      </c>
      <c r="AS47" s="119">
        <v>46503</v>
      </c>
    </row>
    <row r="48" spans="1:45" ht="15.95">
      <c r="A48" t="s">
        <v>123</v>
      </c>
      <c r="B48" t="str">
        <f>VLOOKUP(A48,'Data Validation'!S:T,2,FALSE)</f>
        <v>Cross Architecture</v>
      </c>
      <c r="C48" t="s">
        <v>484</v>
      </c>
      <c r="D48" t="s">
        <v>76</v>
      </c>
      <c r="E48" t="s">
        <v>76</v>
      </c>
      <c r="F48" t="s">
        <v>25</v>
      </c>
      <c r="G48" t="s">
        <v>66</v>
      </c>
      <c r="H48" t="s">
        <v>54</v>
      </c>
      <c r="I48" t="s">
        <v>55</v>
      </c>
      <c r="J48" t="s">
        <v>531</v>
      </c>
      <c r="K48" t="s">
        <v>84</v>
      </c>
      <c r="L48" s="119">
        <v>46499</v>
      </c>
      <c r="M48" s="119">
        <v>46503</v>
      </c>
      <c r="N48" t="s">
        <v>56</v>
      </c>
      <c r="O48" t="s">
        <v>57</v>
      </c>
      <c r="P48" t="s">
        <v>23</v>
      </c>
      <c r="Q48" t="s">
        <v>54</v>
      </c>
      <c r="R48" s="119"/>
      <c r="S48" s="119"/>
      <c r="AA48" s="176">
        <v>500000</v>
      </c>
      <c r="AB48" t="s">
        <v>58</v>
      </c>
      <c r="AC48" s="149" t="s">
        <v>444</v>
      </c>
      <c r="AD48" t="str">
        <f ca="1">IF((AND((AS48-TODAY())&lt;=30,(L48-TODAY())&lt;=0,(F48="P1")))=TRUE,"Yes",IF(AND((AS48-TODAY())&lt;=30,(L48-TODAY())&lt;=0,(F48="P2"))=TRUE,"Yes","No"))</f>
        <v>No</v>
      </c>
      <c r="AE48" t="str">
        <f>VLOOKUP(O48,'Data Validation'!I:J,2,FALSE)</f>
        <v>Global</v>
      </c>
      <c r="AF48" s="150">
        <f t="shared" ca="1" si="16"/>
        <v>3.3999999999998778</v>
      </c>
      <c r="AG48" s="151">
        <f t="shared" si="17"/>
        <v>1.5094339622641511</v>
      </c>
      <c r="AH48" s="150">
        <f>SUM($AG$2:AG253)</f>
        <v>719.99999999999375</v>
      </c>
      <c r="AI48" s="150">
        <f t="shared" si="18"/>
        <v>14.399999999999874</v>
      </c>
      <c r="AJ48" s="150">
        <f t="shared" ca="1" si="19"/>
        <v>55.399999999999878</v>
      </c>
      <c r="AK48" s="119">
        <v>46049</v>
      </c>
      <c r="AL48" t="s">
        <v>54</v>
      </c>
      <c r="AM48" t="s">
        <v>54</v>
      </c>
      <c r="AN48" s="198">
        <f t="shared" si="20"/>
        <v>46503</v>
      </c>
      <c r="AS48" s="119">
        <v>46503</v>
      </c>
    </row>
    <row r="49" spans="1:45" ht="14.45">
      <c r="A49" s="203" t="s">
        <v>244</v>
      </c>
      <c r="B49" t="str">
        <f>VLOOKUP(A49,'Data Validation'!S:T,2,FALSE)</f>
        <v>SAP User Enabl Mgmt SE</v>
      </c>
      <c r="C49" t="s">
        <v>532</v>
      </c>
      <c r="D49" t="s">
        <v>65</v>
      </c>
      <c r="E49" t="s">
        <v>65</v>
      </c>
      <c r="F49" t="s">
        <v>25</v>
      </c>
      <c r="G49" t="s">
        <v>66</v>
      </c>
      <c r="H49" t="s">
        <v>54</v>
      </c>
      <c r="I49" t="s">
        <v>55</v>
      </c>
      <c r="J49" s="225" t="s">
        <v>533</v>
      </c>
      <c r="K49" s="119" t="s">
        <v>84</v>
      </c>
      <c r="L49" s="119">
        <v>46437</v>
      </c>
      <c r="M49" s="119">
        <v>46534</v>
      </c>
      <c r="N49" t="s">
        <v>56</v>
      </c>
      <c r="O49" t="s">
        <v>57</v>
      </c>
      <c r="P49" t="s">
        <v>23</v>
      </c>
      <c r="Q49" t="s">
        <v>54</v>
      </c>
      <c r="R49" s="119"/>
      <c r="S49" s="119"/>
      <c r="AA49" s="176">
        <v>500000</v>
      </c>
      <c r="AB49" t="s">
        <v>58</v>
      </c>
      <c r="AC49" s="149" t="s">
        <v>444</v>
      </c>
      <c r="AD49" t="str">
        <f ca="1">IF((AND((AS49-TODAY())&lt;=30,(L49-TODAY())&lt;=0,(F162="P1")))=TRUE,"Yes",IF(AND((AS49-TODAY())&lt;=30,(L49-TODAY())&lt;=0,(F162="P2"))=TRUE,"Yes","No"))</f>
        <v>No</v>
      </c>
      <c r="AE49" t="str">
        <f>VLOOKUP(O49,'Data Validation'!I:J,2,FALSE)</f>
        <v>Global</v>
      </c>
      <c r="AF49" s="150">
        <f t="shared" ca="1" si="16"/>
        <v>42.449056603773585</v>
      </c>
      <c r="AG49" s="151">
        <f t="shared" si="17"/>
        <v>1.5094339622641511</v>
      </c>
      <c r="AH49" s="150">
        <f>SUM($AG$2:AG49)</f>
        <v>72.452830188679329</v>
      </c>
      <c r="AI49" s="150">
        <f t="shared" si="18"/>
        <v>1.4490566037735866</v>
      </c>
      <c r="AJ49" s="150">
        <f t="shared" ca="1" si="19"/>
        <v>42.449056603773585</v>
      </c>
      <c r="AK49" s="119">
        <v>46142</v>
      </c>
      <c r="AL49" t="s">
        <v>67</v>
      </c>
      <c r="AM49" t="s">
        <v>67</v>
      </c>
      <c r="AN49" s="198">
        <f t="shared" si="20"/>
        <v>46534</v>
      </c>
      <c r="AS49" s="119">
        <v>46534</v>
      </c>
    </row>
    <row r="50" spans="1:45" ht="14.45">
      <c r="A50" s="203" t="s">
        <v>244</v>
      </c>
      <c r="B50" t="s">
        <v>245</v>
      </c>
      <c r="C50" s="62" t="s">
        <v>534</v>
      </c>
      <c r="D50" t="s">
        <v>65</v>
      </c>
      <c r="E50" t="s">
        <v>65</v>
      </c>
      <c r="F50" t="s">
        <v>25</v>
      </c>
      <c r="G50" t="s">
        <v>77</v>
      </c>
      <c r="H50" t="s">
        <v>67</v>
      </c>
      <c r="I50" t="s">
        <v>55</v>
      </c>
      <c r="J50" t="s">
        <v>535</v>
      </c>
      <c r="K50" s="119">
        <v>46188</v>
      </c>
      <c r="L50" s="119">
        <v>46267</v>
      </c>
      <c r="M50" s="119">
        <v>46280</v>
      </c>
      <c r="N50" t="s">
        <v>9</v>
      </c>
      <c r="O50" t="s">
        <v>338</v>
      </c>
      <c r="P50" t="s">
        <v>17</v>
      </c>
      <c r="Q50" t="s">
        <v>54</v>
      </c>
      <c r="R50" s="119">
        <v>46275</v>
      </c>
      <c r="S50" s="119">
        <v>46275</v>
      </c>
      <c r="Z50" t="s">
        <v>536</v>
      </c>
      <c r="AA50" s="176">
        <v>500000</v>
      </c>
      <c r="AB50" s="205" t="s">
        <v>58</v>
      </c>
      <c r="AC50" s="149" t="s">
        <v>444</v>
      </c>
      <c r="AD50" t="str">
        <f ca="1">IF((AND((AS50-TODAY())&lt;=30,(L50-TODAY())&lt;=0,(F51="P1")))=TRUE,"Yes",IF(AND((AS50-TODAY())&lt;=30,(L50-TODAY())&lt;=0,(F51="P2"))=TRUE,"Yes","No"))</f>
        <v>Yes</v>
      </c>
      <c r="AE50" t="s">
        <v>336</v>
      </c>
      <c r="AF50" s="150">
        <v>27.335849177358295</v>
      </c>
      <c r="AG50" s="151">
        <v>15.09433962264151</v>
      </c>
      <c r="AH50" s="150">
        <f>SUM($AG$2:AG50)</f>
        <v>87.547169811320842</v>
      </c>
      <c r="AI50" s="150">
        <v>23.335849177358295</v>
      </c>
      <c r="AJ50" s="150">
        <v>27.335849177358295</v>
      </c>
      <c r="AK50" s="119">
        <v>46252</v>
      </c>
      <c r="AL50" t="s">
        <v>67</v>
      </c>
      <c r="AM50" t="s">
        <v>67</v>
      </c>
      <c r="AN50" s="198">
        <f t="shared" si="20"/>
        <v>5</v>
      </c>
      <c r="AS50" s="119">
        <v>46280</v>
      </c>
    </row>
    <row r="51" spans="1:45" ht="15.95">
      <c r="A51" s="203" t="s">
        <v>244</v>
      </c>
      <c r="B51" t="str">
        <f>VLOOKUP(A51,'Data Validation'!S:T,2,FALSE)</f>
        <v>SAP User Enabl Mgmt SE</v>
      </c>
      <c r="C51" t="s">
        <v>537</v>
      </c>
      <c r="D51" t="s">
        <v>65</v>
      </c>
      <c r="E51" t="s">
        <v>65</v>
      </c>
      <c r="F51" t="s">
        <v>25</v>
      </c>
      <c r="G51" t="s">
        <v>77</v>
      </c>
      <c r="H51" t="s">
        <v>67</v>
      </c>
      <c r="I51" t="s">
        <v>55</v>
      </c>
      <c r="J51" s="225" t="s">
        <v>538</v>
      </c>
      <c r="K51" s="119">
        <v>44440</v>
      </c>
      <c r="L51" s="119">
        <v>46353</v>
      </c>
      <c r="M51" s="119">
        <v>46377</v>
      </c>
      <c r="N51" t="s">
        <v>56</v>
      </c>
      <c r="O51" t="s">
        <v>57</v>
      </c>
      <c r="P51" t="s">
        <v>23</v>
      </c>
      <c r="Q51" t="s">
        <v>54</v>
      </c>
      <c r="R51" s="119"/>
      <c r="S51" s="119"/>
      <c r="AA51" s="176">
        <v>500000</v>
      </c>
      <c r="AB51" t="s">
        <v>58</v>
      </c>
      <c r="AC51" s="149" t="s">
        <v>444</v>
      </c>
      <c r="AD51" t="str">
        <f ca="1">IF((AND((AS51-TODAY())&lt;=30,(L51-TODAY())&lt;=0,(F234="P1")))=TRUE,"Yes",IF(AND((AS51-TODAY())&lt;=30,(L51-TODAY())&lt;=0,(F234="P2"))=TRUE,"Yes","No"))</f>
        <v>No</v>
      </c>
      <c r="AE51" t="str">
        <f>VLOOKUP(O51,'Data Validation'!I:J,2,FALSE)</f>
        <v>Global</v>
      </c>
      <c r="AF51" s="150">
        <f t="shared" ref="AF51:AF61" ca="1" si="21">IF(AJ51&lt;=53,AJ51,AJ51-52)</f>
        <v>43.052830188679245</v>
      </c>
      <c r="AG51" s="151">
        <f t="shared" ref="AG51:AG61" si="22">IF(H51="Y",(((160/1000000)*AA51)/5.3)*0.1,((160/1000000)*AA51)/5.3)</f>
        <v>15.09433962264151</v>
      </c>
      <c r="AH51" s="150">
        <f>SUM($AG$2:AG51)</f>
        <v>102.64150943396236</v>
      </c>
      <c r="AI51" s="150">
        <f t="shared" ref="AI51:AI61" si="23">AH51/50</f>
        <v>2.052830188679247</v>
      </c>
      <c r="AJ51" s="150">
        <f t="shared" ref="AJ51:AJ61" ca="1" si="24">WEEKNUM(TODAY())+AI51</f>
        <v>43.052830188679245</v>
      </c>
      <c r="AK51" s="119">
        <v>46210</v>
      </c>
      <c r="AL51" t="s">
        <v>67</v>
      </c>
      <c r="AM51" t="s">
        <v>67</v>
      </c>
      <c r="AN51" s="198">
        <f t="shared" si="20"/>
        <v>46374</v>
      </c>
      <c r="AS51" s="119">
        <v>46374</v>
      </c>
    </row>
    <row r="52" spans="1:45" ht="14.45">
      <c r="A52" s="203" t="s">
        <v>244</v>
      </c>
      <c r="B52" t="str">
        <f>VLOOKUP(A52,'Data Validation'!S:T,2,FALSE)</f>
        <v>SAP User Enabl Mgmt SE</v>
      </c>
      <c r="C52" t="s">
        <v>539</v>
      </c>
      <c r="D52" t="s">
        <v>65</v>
      </c>
      <c r="E52" t="s">
        <v>65</v>
      </c>
      <c r="F52" t="s">
        <v>25</v>
      </c>
      <c r="G52" t="s">
        <v>77</v>
      </c>
      <c r="H52" t="s">
        <v>67</v>
      </c>
      <c r="I52" t="s">
        <v>55</v>
      </c>
      <c r="J52" t="s">
        <v>540</v>
      </c>
      <c r="K52" t="s">
        <v>84</v>
      </c>
      <c r="L52" s="119">
        <v>46277</v>
      </c>
      <c r="M52" s="119">
        <v>46295</v>
      </c>
      <c r="N52" t="s">
        <v>9</v>
      </c>
      <c r="O52" t="s">
        <v>331</v>
      </c>
      <c r="P52" t="s">
        <v>17</v>
      </c>
      <c r="Q52" t="s">
        <v>54</v>
      </c>
      <c r="R52" s="119">
        <v>46283</v>
      </c>
      <c r="S52" s="119">
        <v>46286</v>
      </c>
      <c r="AA52" s="176">
        <v>500000</v>
      </c>
      <c r="AB52" t="s">
        <v>58</v>
      </c>
      <c r="AC52" s="149" t="s">
        <v>444</v>
      </c>
      <c r="AD52" t="str">
        <f ca="1">IF((AND((AS52-TODAY())&lt;=30,(L52-TODAY())&lt;=0,(F87="P1")))=TRUE,"Yes",IF(AND((AS52-TODAY())&lt;=30,(L52-TODAY())&lt;=0,(F87="P2"))=TRUE,"Yes","No"))</f>
        <v>Yes</v>
      </c>
      <c r="AE52" t="str">
        <f>VLOOKUP(O52,'Data Validation'!I:J,2,FALSE)</f>
        <v>C5403671</v>
      </c>
      <c r="AF52" s="150">
        <f t="shared" ca="1" si="21"/>
        <v>43.354716981132079</v>
      </c>
      <c r="AG52" s="151">
        <f t="shared" si="22"/>
        <v>15.09433962264151</v>
      </c>
      <c r="AH52" s="150">
        <f>SUM($AG$2:AG52)</f>
        <v>117.73584905660387</v>
      </c>
      <c r="AI52" s="150">
        <f t="shared" si="23"/>
        <v>2.3547169811320772</v>
      </c>
      <c r="AJ52" s="150">
        <f t="shared" ca="1" si="24"/>
        <v>43.354716981132079</v>
      </c>
      <c r="AK52" s="119">
        <v>46230</v>
      </c>
      <c r="AL52" t="s">
        <v>67</v>
      </c>
      <c r="AM52" t="s">
        <v>67</v>
      </c>
      <c r="AN52" s="198">
        <f t="shared" si="20"/>
        <v>2</v>
      </c>
      <c r="AS52" s="119">
        <v>46288</v>
      </c>
    </row>
    <row r="53" spans="1:45" ht="14.45">
      <c r="A53" s="203" t="s">
        <v>244</v>
      </c>
      <c r="B53" t="str">
        <f>VLOOKUP(A53,'Data Validation'!S:T,2,FALSE)</f>
        <v>SAP User Enabl Mgmt SE</v>
      </c>
      <c r="C53" t="s">
        <v>541</v>
      </c>
      <c r="D53" t="s">
        <v>65</v>
      </c>
      <c r="E53" t="s">
        <v>65</v>
      </c>
      <c r="F53" t="s">
        <v>25</v>
      </c>
      <c r="G53" t="s">
        <v>77</v>
      </c>
      <c r="H53" t="s">
        <v>67</v>
      </c>
      <c r="I53" t="s">
        <v>55</v>
      </c>
      <c r="J53" s="225" t="s">
        <v>542</v>
      </c>
      <c r="K53" s="119">
        <v>46167</v>
      </c>
      <c r="L53" s="119">
        <v>46304</v>
      </c>
      <c r="M53" s="119">
        <v>46367</v>
      </c>
      <c r="N53" t="s">
        <v>56</v>
      </c>
      <c r="O53" t="s">
        <v>57</v>
      </c>
      <c r="P53" t="s">
        <v>23</v>
      </c>
      <c r="Q53" t="s">
        <v>54</v>
      </c>
      <c r="R53" s="119"/>
      <c r="S53" s="119"/>
      <c r="AA53" s="176">
        <v>500000</v>
      </c>
      <c r="AB53" t="s">
        <v>58</v>
      </c>
      <c r="AC53" s="149" t="s">
        <v>444</v>
      </c>
      <c r="AD53" t="str">
        <f ca="1">IF((AND((AS53-TODAY())&lt;=30,(L53-TODAY())&lt;=0,(F248="P1")))=TRUE,"Yes",IF(AND((AS53-TODAY())&lt;=30,(L53-TODAY())&lt;=0,(F248="P2"))=TRUE,"Yes","No"))</f>
        <v>No</v>
      </c>
      <c r="AE53" t="str">
        <f>VLOOKUP(O53,'Data Validation'!I:J,2,FALSE)</f>
        <v>Global</v>
      </c>
      <c r="AF53" s="150">
        <f t="shared" ca="1" si="21"/>
        <v>43.656603773584905</v>
      </c>
      <c r="AG53" s="151">
        <f t="shared" si="22"/>
        <v>15.09433962264151</v>
      </c>
      <c r="AH53" s="150">
        <f>SUM($AG$2:AG53)</f>
        <v>132.83018867924537</v>
      </c>
      <c r="AI53" s="150">
        <f t="shared" si="23"/>
        <v>2.6566037735849073</v>
      </c>
      <c r="AJ53" s="150">
        <f t="shared" ca="1" si="24"/>
        <v>43.656603773584905</v>
      </c>
      <c r="AK53" s="119">
        <v>46241</v>
      </c>
      <c r="AL53" t="s">
        <v>67</v>
      </c>
      <c r="AM53" t="s">
        <v>67</v>
      </c>
      <c r="AN53" s="198">
        <f t="shared" si="20"/>
        <v>46360</v>
      </c>
      <c r="AS53" s="119">
        <v>46360</v>
      </c>
    </row>
    <row r="54" spans="1:45" ht="14.45">
      <c r="A54" s="203" t="s">
        <v>244</v>
      </c>
      <c r="B54" t="str">
        <f>VLOOKUP(A54,'Data Validation'!S:T,2,FALSE)</f>
        <v>SAP User Enabl Mgmt SE</v>
      </c>
      <c r="C54" s="62" t="s">
        <v>543</v>
      </c>
      <c r="D54" t="s">
        <v>65</v>
      </c>
      <c r="E54" t="s">
        <v>65</v>
      </c>
      <c r="F54" t="s">
        <v>25</v>
      </c>
      <c r="G54" t="s">
        <v>77</v>
      </c>
      <c r="H54" t="s">
        <v>67</v>
      </c>
      <c r="I54" t="s">
        <v>55</v>
      </c>
      <c r="J54" s="225" t="s">
        <v>544</v>
      </c>
      <c r="K54" s="119">
        <v>45810</v>
      </c>
      <c r="L54" s="119">
        <v>46234</v>
      </c>
      <c r="M54" s="119">
        <v>46538</v>
      </c>
      <c r="N54" t="s">
        <v>56</v>
      </c>
      <c r="O54" t="s">
        <v>57</v>
      </c>
      <c r="P54" t="s">
        <v>23</v>
      </c>
      <c r="Q54" t="s">
        <v>54</v>
      </c>
      <c r="R54" s="119"/>
      <c r="S54" s="119"/>
      <c r="AA54" s="176">
        <v>500000</v>
      </c>
      <c r="AB54" t="s">
        <v>58</v>
      </c>
      <c r="AC54" s="149" t="s">
        <v>444</v>
      </c>
      <c r="AD54" t="str">
        <f ca="1">IF((AND((AS54-TODAY())&lt;=30,(L54-TODAY())&lt;=0,(F107="P1")))=TRUE,"Yes",IF(AND((AS54-TODAY())&lt;=30,(L54-TODAY())&lt;=0,(F107="P2"))=TRUE,"Yes","No"))</f>
        <v>No</v>
      </c>
      <c r="AE54" t="str">
        <f>VLOOKUP(O54,'Data Validation'!I:J,2,FALSE)</f>
        <v>Global</v>
      </c>
      <c r="AF54" s="150">
        <f t="shared" ca="1" si="21"/>
        <v>43.958490566037739</v>
      </c>
      <c r="AG54" s="151">
        <f t="shared" si="22"/>
        <v>15.09433962264151</v>
      </c>
      <c r="AH54" s="150">
        <f>SUM($AG$2:AG54)</f>
        <v>147.92452830188688</v>
      </c>
      <c r="AI54" s="150">
        <f t="shared" si="23"/>
        <v>2.9584905660377374</v>
      </c>
      <c r="AJ54" s="150">
        <f t="shared" ca="1" si="24"/>
        <v>43.958490566037739</v>
      </c>
      <c r="AK54" s="119">
        <v>46013</v>
      </c>
      <c r="AL54" t="s">
        <v>67</v>
      </c>
      <c r="AM54" t="s">
        <v>67</v>
      </c>
      <c r="AN54" s="198">
        <f t="shared" si="20"/>
        <v>46538</v>
      </c>
      <c r="AS54" s="119">
        <v>46538</v>
      </c>
    </row>
    <row r="55" spans="1:45" ht="15.95">
      <c r="A55" t="s">
        <v>123</v>
      </c>
      <c r="B55" t="str">
        <f>VLOOKUP(A55,'Data Validation'!S:T,2,FALSE)</f>
        <v>Cross Architecture</v>
      </c>
      <c r="C55" t="s">
        <v>545</v>
      </c>
      <c r="D55" t="s">
        <v>65</v>
      </c>
      <c r="E55" t="s">
        <v>65</v>
      </c>
      <c r="F55" t="s">
        <v>25</v>
      </c>
      <c r="G55" t="s">
        <v>81</v>
      </c>
      <c r="H55" t="s">
        <v>54</v>
      </c>
      <c r="I55" t="s">
        <v>55</v>
      </c>
      <c r="J55" t="s">
        <v>546</v>
      </c>
      <c r="K55" s="119">
        <v>46216</v>
      </c>
      <c r="L55" s="119">
        <v>46269</v>
      </c>
      <c r="M55" s="119">
        <v>46280</v>
      </c>
      <c r="N55" t="s">
        <v>9</v>
      </c>
      <c r="O55" t="s">
        <v>338</v>
      </c>
      <c r="P55" t="s">
        <v>17</v>
      </c>
      <c r="Q55" t="s">
        <v>54</v>
      </c>
      <c r="R55" s="119">
        <v>46269</v>
      </c>
      <c r="S55" s="119">
        <v>46269</v>
      </c>
      <c r="AA55" s="176">
        <v>500000</v>
      </c>
      <c r="AB55" s="205" t="s">
        <v>58</v>
      </c>
      <c r="AC55" s="149" t="s">
        <v>444</v>
      </c>
      <c r="AD55" t="str">
        <f ca="1">IF((AND((AS55-TODAY())&lt;=30,(L55-TODAY())&lt;=0,(F55="P1")))=TRUE,"Yes",IF(AND((AS55-TODAY())&lt;=30,(L55-TODAY())&lt;=0,(F55="P2"))=TRUE,"Yes","No"))</f>
        <v>Yes</v>
      </c>
      <c r="AE55" t="str">
        <f>VLOOKUP(O55,'Data Validation'!I:J,2,FALSE)</f>
        <v>C5385241</v>
      </c>
      <c r="AF55" s="150">
        <f t="shared" ca="1" si="21"/>
        <v>43.988679245283024</v>
      </c>
      <c r="AG55" s="151">
        <f t="shared" si="22"/>
        <v>1.5094339622641511</v>
      </c>
      <c r="AH55" s="150">
        <f>SUM($AG$2:AG55)</f>
        <v>149.43396226415103</v>
      </c>
      <c r="AI55" s="150">
        <f t="shared" si="23"/>
        <v>2.9886792452830209</v>
      </c>
      <c r="AJ55" s="150">
        <f t="shared" ca="1" si="24"/>
        <v>43.988679245283024</v>
      </c>
      <c r="AK55" s="119">
        <v>46258</v>
      </c>
      <c r="AL55" t="s">
        <v>67</v>
      </c>
      <c r="AM55" t="s">
        <v>54</v>
      </c>
      <c r="AN55" s="198">
        <f t="shared" si="20"/>
        <v>10</v>
      </c>
      <c r="AS55" s="119">
        <v>46279</v>
      </c>
    </row>
    <row r="56" spans="1:45" ht="15.95">
      <c r="A56" t="s">
        <v>123</v>
      </c>
      <c r="B56" t="str">
        <f>VLOOKUP(A56,'Data Validation'!S:T,2,FALSE)</f>
        <v>Cross Architecture</v>
      </c>
      <c r="C56" t="s">
        <v>547</v>
      </c>
      <c r="D56" t="s">
        <v>76</v>
      </c>
      <c r="E56" t="s">
        <v>76</v>
      </c>
      <c r="F56" t="s">
        <v>25</v>
      </c>
      <c r="G56" t="s">
        <v>81</v>
      </c>
      <c r="H56" t="s">
        <v>54</v>
      </c>
      <c r="I56" t="s">
        <v>55</v>
      </c>
      <c r="J56" t="s">
        <v>548</v>
      </c>
      <c r="K56" s="119" t="s">
        <v>84</v>
      </c>
      <c r="L56" s="119">
        <v>46274</v>
      </c>
      <c r="M56" s="119">
        <v>46295</v>
      </c>
      <c r="N56" t="s">
        <v>9</v>
      </c>
      <c r="O56" t="s">
        <v>378</v>
      </c>
      <c r="P56" t="s">
        <v>17</v>
      </c>
      <c r="Q56" t="s">
        <v>54</v>
      </c>
      <c r="R56" s="119">
        <v>46280</v>
      </c>
      <c r="S56" s="119">
        <v>46287</v>
      </c>
      <c r="AA56" s="176">
        <v>500000</v>
      </c>
      <c r="AB56" t="s">
        <v>58</v>
      </c>
      <c r="AC56" s="149" t="s">
        <v>444</v>
      </c>
      <c r="AD56" t="str">
        <f ca="1">IF((AND((AS56-TODAY())&lt;=30,(L56-TODAY())&lt;=0,(F57="P1")))=TRUE,"Yes",IF(AND((AS56-TODAY())&lt;=30,(L56-TODAY())&lt;=0,(F57="P2"))=TRUE,"Yes","No"))</f>
        <v>Yes</v>
      </c>
      <c r="AE56" t="str">
        <f>VLOOKUP(O56,'Data Validation'!I:J,2,FALSE)</f>
        <v>C5396309</v>
      </c>
      <c r="AF56" s="150">
        <f t="shared" ca="1" si="21"/>
        <v>44.018867924528301</v>
      </c>
      <c r="AG56" s="151">
        <f t="shared" si="22"/>
        <v>1.5094339622641511</v>
      </c>
      <c r="AH56" s="150">
        <f>SUM($AG$2:AG56)</f>
        <v>150.94339622641519</v>
      </c>
      <c r="AI56" s="150">
        <f t="shared" si="23"/>
        <v>3.0188679245283039</v>
      </c>
      <c r="AJ56" s="150">
        <f t="shared" ca="1" si="24"/>
        <v>44.018867924528301</v>
      </c>
      <c r="AK56" s="119">
        <v>46154</v>
      </c>
      <c r="AL56" t="s">
        <v>67</v>
      </c>
      <c r="AM56" t="s">
        <v>67</v>
      </c>
      <c r="AN56" s="198">
        <f t="shared" si="20"/>
        <v>-88</v>
      </c>
      <c r="AS56" s="119">
        <v>46199</v>
      </c>
    </row>
    <row r="57" spans="1:45" ht="15.95">
      <c r="A57" t="s">
        <v>123</v>
      </c>
      <c r="B57" t="str">
        <f>VLOOKUP(A57,'Data Validation'!S:T,2,FALSE)</f>
        <v>Cross Architecture</v>
      </c>
      <c r="C57" t="s">
        <v>549</v>
      </c>
      <c r="D57" t="s">
        <v>76</v>
      </c>
      <c r="E57" t="s">
        <v>76</v>
      </c>
      <c r="F57" t="s">
        <v>25</v>
      </c>
      <c r="G57" t="s">
        <v>81</v>
      </c>
      <c r="H57" t="s">
        <v>54</v>
      </c>
      <c r="I57" t="s">
        <v>55</v>
      </c>
      <c r="J57" t="s">
        <v>550</v>
      </c>
      <c r="K57" s="119" t="s">
        <v>84</v>
      </c>
      <c r="L57" s="119">
        <v>46274</v>
      </c>
      <c r="M57" s="119">
        <v>46295</v>
      </c>
      <c r="N57" t="s">
        <v>9</v>
      </c>
      <c r="O57" t="s">
        <v>378</v>
      </c>
      <c r="P57" t="s">
        <v>17</v>
      </c>
      <c r="Q57" t="s">
        <v>54</v>
      </c>
      <c r="R57" s="119">
        <v>46280</v>
      </c>
      <c r="S57" s="119">
        <v>46290</v>
      </c>
      <c r="AA57" s="176">
        <v>500000</v>
      </c>
      <c r="AB57" t="s">
        <v>58</v>
      </c>
      <c r="AC57" s="149" t="s">
        <v>444</v>
      </c>
      <c r="AD57" t="str">
        <f ca="1">IF((AND((AS57-TODAY())&lt;=30,(L57-TODAY())&lt;=0,(F377="P1")))=TRUE,"Yes",IF(AND((AS57-TODAY())&lt;=30,(L57-TODAY())&lt;=0,(F377="P2"))=TRUE,"Yes","No"))</f>
        <v>Yes</v>
      </c>
      <c r="AE57" t="str">
        <f>VLOOKUP(O57,'Data Validation'!I:J,2,FALSE)</f>
        <v>C5396309</v>
      </c>
      <c r="AF57" s="150">
        <f t="shared" ca="1" si="21"/>
        <v>44.049056603773586</v>
      </c>
      <c r="AG57" s="151">
        <f t="shared" si="22"/>
        <v>1.5094339622641511</v>
      </c>
      <c r="AH57" s="150">
        <f>SUM($AG$2:AG57)</f>
        <v>152.45283018867934</v>
      </c>
      <c r="AI57" s="150">
        <f t="shared" si="23"/>
        <v>3.0490566037735869</v>
      </c>
      <c r="AJ57" s="150">
        <f t="shared" ca="1" si="24"/>
        <v>44.049056603773586</v>
      </c>
      <c r="AK57" s="119">
        <v>46225</v>
      </c>
      <c r="AL57" t="s">
        <v>67</v>
      </c>
      <c r="AM57" t="s">
        <v>67</v>
      </c>
      <c r="AN57" s="198">
        <f t="shared" si="20"/>
        <v>3</v>
      </c>
      <c r="AS57" s="119">
        <v>46293</v>
      </c>
    </row>
    <row r="58" spans="1:45" ht="15.95">
      <c r="A58" t="s">
        <v>123</v>
      </c>
      <c r="B58" t="str">
        <f>VLOOKUP(A58,'Data Validation'!S:T,2,FALSE)</f>
        <v>Cross Architecture</v>
      </c>
      <c r="C58" t="s">
        <v>551</v>
      </c>
      <c r="D58" t="s">
        <v>65</v>
      </c>
      <c r="E58" t="s">
        <v>65</v>
      </c>
      <c r="F58" t="s">
        <v>25</v>
      </c>
      <c r="G58" t="s">
        <v>81</v>
      </c>
      <c r="H58" t="s">
        <v>54</v>
      </c>
      <c r="I58" t="s">
        <v>55</v>
      </c>
      <c r="J58" s="23" t="s">
        <v>552</v>
      </c>
      <c r="K58" t="s">
        <v>84</v>
      </c>
      <c r="L58" s="119">
        <v>46281</v>
      </c>
      <c r="M58" s="119">
        <v>46296</v>
      </c>
      <c r="N58" t="s">
        <v>9</v>
      </c>
      <c r="O58" t="s">
        <v>331</v>
      </c>
      <c r="P58" t="s">
        <v>17</v>
      </c>
      <c r="Q58" t="s">
        <v>54</v>
      </c>
      <c r="R58" s="119">
        <v>46283</v>
      </c>
      <c r="S58" s="119">
        <v>46287</v>
      </c>
      <c r="AA58" s="176">
        <v>500000</v>
      </c>
      <c r="AB58" t="s">
        <v>58</v>
      </c>
      <c r="AC58" s="149" t="s">
        <v>444</v>
      </c>
      <c r="AD58" t="str">
        <f ca="1">IF((AND((AS58-TODAY())&lt;=30,(L58-TODAY())&lt;=0,(F58="P1")))=TRUE,"Yes",IF(AND((AS58-TODAY())&lt;=30,(L58-TODAY())&lt;=0,(F58="P2"))=TRUE,"Yes","No"))</f>
        <v>Yes</v>
      </c>
      <c r="AE58" t="str">
        <f>VLOOKUP(O58,'Data Validation'!I:J,2,FALSE)</f>
        <v>C5403671</v>
      </c>
      <c r="AF58" s="150">
        <f t="shared" ca="1" si="21"/>
        <v>44.079245283018871</v>
      </c>
      <c r="AG58" s="151">
        <f t="shared" si="22"/>
        <v>1.5094339622641511</v>
      </c>
      <c r="AH58" s="150">
        <f>SUM($AG$2:AG58)</f>
        <v>153.9622641509435</v>
      </c>
      <c r="AI58" s="150">
        <f t="shared" si="23"/>
        <v>3.0792452830188699</v>
      </c>
      <c r="AJ58" s="150">
        <f t="shared" ca="1" si="24"/>
        <v>44.079245283018871</v>
      </c>
      <c r="AK58" s="119">
        <v>45981</v>
      </c>
      <c r="AL58" t="s">
        <v>54</v>
      </c>
      <c r="AM58" t="s">
        <v>67</v>
      </c>
      <c r="AN58" s="198">
        <f t="shared" si="20"/>
        <v>9</v>
      </c>
      <c r="AS58" s="119">
        <v>46296</v>
      </c>
    </row>
    <row r="59" spans="1:45" ht="16.5" customHeight="1">
      <c r="A59" t="s">
        <v>123</v>
      </c>
      <c r="B59" t="str">
        <f>VLOOKUP(A59,'Data Validation'!S:T,2,FALSE)</f>
        <v>Cross Architecture</v>
      </c>
      <c r="C59" t="s">
        <v>551</v>
      </c>
      <c r="D59" t="s">
        <v>65</v>
      </c>
      <c r="E59" t="s">
        <v>65</v>
      </c>
      <c r="F59" t="s">
        <v>25</v>
      </c>
      <c r="G59" t="s">
        <v>81</v>
      </c>
      <c r="H59" t="s">
        <v>54</v>
      </c>
      <c r="I59" t="s">
        <v>55</v>
      </c>
      <c r="J59" s="23" t="s">
        <v>553</v>
      </c>
      <c r="K59" t="s">
        <v>84</v>
      </c>
      <c r="L59" s="119">
        <v>46309</v>
      </c>
      <c r="M59" s="119">
        <v>46324</v>
      </c>
      <c r="N59" t="s">
        <v>56</v>
      </c>
      <c r="O59" t="s">
        <v>57</v>
      </c>
      <c r="P59" t="s">
        <v>23</v>
      </c>
      <c r="Q59" t="s">
        <v>54</v>
      </c>
      <c r="R59" s="119"/>
      <c r="S59" s="119"/>
      <c r="AA59" s="176">
        <v>500000</v>
      </c>
      <c r="AB59" t="s">
        <v>58</v>
      </c>
      <c r="AC59" s="149" t="s">
        <v>444</v>
      </c>
      <c r="AD59" t="str">
        <f ca="1">IF((AND((AS59-TODAY())&lt;=30,(L59-TODAY())&lt;=0,(F59="P1")))=TRUE,"Yes",IF(AND((AS59-TODAY())&lt;=30,(L59-TODAY())&lt;=0,(F59="P2"))=TRUE,"Yes","No"))</f>
        <v>No</v>
      </c>
      <c r="AE59" t="str">
        <f>VLOOKUP(O59,'Data Validation'!I:J,2,FALSE)</f>
        <v>Global</v>
      </c>
      <c r="AF59" s="150">
        <f t="shared" ca="1" si="21"/>
        <v>44.109433962264156</v>
      </c>
      <c r="AG59" s="151">
        <f t="shared" si="22"/>
        <v>1.5094339622641511</v>
      </c>
      <c r="AH59" s="150">
        <f>SUM($AG$2:AG59)</f>
        <v>155.47169811320765</v>
      </c>
      <c r="AI59" s="150">
        <f t="shared" si="23"/>
        <v>3.1094339622641529</v>
      </c>
      <c r="AJ59" s="150">
        <f t="shared" ca="1" si="24"/>
        <v>44.109433962264156</v>
      </c>
      <c r="AK59" s="119">
        <v>45981</v>
      </c>
      <c r="AL59" t="s">
        <v>54</v>
      </c>
      <c r="AM59" t="s">
        <v>67</v>
      </c>
      <c r="AN59" s="198">
        <f t="shared" si="20"/>
        <v>46324</v>
      </c>
      <c r="AS59" s="119">
        <v>46324</v>
      </c>
    </row>
    <row r="60" spans="1:45" ht="16.5" customHeight="1">
      <c r="A60" t="s">
        <v>123</v>
      </c>
      <c r="B60" t="str">
        <f>VLOOKUP(A60,'Data Validation'!S:T,2,FALSE)</f>
        <v>Cross Architecture</v>
      </c>
      <c r="C60" t="s">
        <v>551</v>
      </c>
      <c r="D60" t="s">
        <v>65</v>
      </c>
      <c r="E60" t="s">
        <v>65</v>
      </c>
      <c r="F60" t="s">
        <v>25</v>
      </c>
      <c r="G60" t="s">
        <v>81</v>
      </c>
      <c r="H60" t="s">
        <v>54</v>
      </c>
      <c r="I60" t="s">
        <v>55</v>
      </c>
      <c r="J60" s="23" t="s">
        <v>554</v>
      </c>
      <c r="K60" t="s">
        <v>84</v>
      </c>
      <c r="L60" s="119">
        <v>46337</v>
      </c>
      <c r="M60" s="119">
        <v>46352</v>
      </c>
      <c r="N60" t="s">
        <v>56</v>
      </c>
      <c r="O60" t="s">
        <v>57</v>
      </c>
      <c r="P60" t="s">
        <v>23</v>
      </c>
      <c r="Q60" t="s">
        <v>54</v>
      </c>
      <c r="R60" s="119"/>
      <c r="S60" s="119"/>
      <c r="AA60" s="176">
        <v>500000</v>
      </c>
      <c r="AB60" t="s">
        <v>58</v>
      </c>
      <c r="AC60" s="149" t="s">
        <v>444</v>
      </c>
      <c r="AD60" t="str">
        <f ca="1">IF((AND((AS60-TODAY())&lt;=30,(L60-TODAY())&lt;=0,(F60="P1")))=TRUE,"Yes",IF(AND((AS60-TODAY())&lt;=30,(L60-TODAY())&lt;=0,(F60="P2"))=TRUE,"Yes","No"))</f>
        <v>No</v>
      </c>
      <c r="AE60" t="str">
        <f>VLOOKUP(O60,'Data Validation'!I:J,2,FALSE)</f>
        <v>Global</v>
      </c>
      <c r="AF60" s="150">
        <f t="shared" ca="1" si="21"/>
        <v>44.139622641509433</v>
      </c>
      <c r="AG60" s="151">
        <f t="shared" si="22"/>
        <v>1.5094339622641511</v>
      </c>
      <c r="AH60" s="150">
        <f>SUM($AG$2:AG60)</f>
        <v>156.98113207547181</v>
      </c>
      <c r="AI60" s="150">
        <f t="shared" si="23"/>
        <v>3.1396226415094359</v>
      </c>
      <c r="AJ60" s="150">
        <f t="shared" ca="1" si="24"/>
        <v>44.139622641509433</v>
      </c>
      <c r="AK60" s="119">
        <v>45981</v>
      </c>
      <c r="AL60" t="s">
        <v>54</v>
      </c>
      <c r="AM60" t="s">
        <v>67</v>
      </c>
      <c r="AN60" s="198">
        <f t="shared" si="20"/>
        <v>46352</v>
      </c>
      <c r="AS60" s="119">
        <v>46352</v>
      </c>
    </row>
    <row r="61" spans="1:45" ht="16.5" customHeight="1">
      <c r="A61" s="135" t="s">
        <v>74</v>
      </c>
      <c r="B61" t="s">
        <v>75</v>
      </c>
      <c r="C61" t="s">
        <v>555</v>
      </c>
      <c r="D61" t="s">
        <v>65</v>
      </c>
      <c r="E61" t="s">
        <v>65</v>
      </c>
      <c r="F61" t="s">
        <v>25</v>
      </c>
      <c r="G61" t="s">
        <v>81</v>
      </c>
      <c r="H61" t="s">
        <v>54</v>
      </c>
      <c r="I61" t="s">
        <v>55</v>
      </c>
      <c r="J61" t="s">
        <v>556</v>
      </c>
      <c r="K61" s="119">
        <v>46041</v>
      </c>
      <c r="L61" s="119">
        <v>46248</v>
      </c>
      <c r="M61" s="119">
        <v>46353</v>
      </c>
      <c r="N61" t="s">
        <v>9</v>
      </c>
      <c r="O61" t="s">
        <v>331</v>
      </c>
      <c r="P61" t="s">
        <v>16</v>
      </c>
      <c r="Q61" t="s">
        <v>54</v>
      </c>
      <c r="R61" s="119">
        <v>46294</v>
      </c>
      <c r="S61" s="119"/>
      <c r="AA61" s="176">
        <v>500000</v>
      </c>
      <c r="AB61" t="s">
        <v>58</v>
      </c>
      <c r="AC61" s="149" t="s">
        <v>444</v>
      </c>
      <c r="AD61" t="str">
        <f ca="1">IF((AND((AS61-TODAY())&lt;=30,(L61-TODAY())&lt;=0,(F62="P1")))=TRUE,"Yes",IF(AND((AS61-TODAY())&lt;=30,(L61-TODAY())&lt;=0,(F62="P2"))=TRUE,"Yes","No"))</f>
        <v>No</v>
      </c>
      <c r="AE61" t="str">
        <f>VLOOKUP(O61,'Data Validation'!I:J,2,FALSE)</f>
        <v>C5403671</v>
      </c>
      <c r="AF61" s="150">
        <f t="shared" ca="1" si="21"/>
        <v>44.169811320754718</v>
      </c>
      <c r="AG61" s="151">
        <f t="shared" si="22"/>
        <v>1.5094339622641511</v>
      </c>
      <c r="AH61" s="150">
        <f>SUM($AG$2:AG61)</f>
        <v>158.49056603773596</v>
      </c>
      <c r="AI61" s="150">
        <f t="shared" si="23"/>
        <v>3.1698113207547194</v>
      </c>
      <c r="AJ61" s="150">
        <f t="shared" ca="1" si="24"/>
        <v>44.169811320754718</v>
      </c>
      <c r="AK61" s="119">
        <v>46231</v>
      </c>
      <c r="AL61" t="s">
        <v>67</v>
      </c>
      <c r="AM61" t="s">
        <v>67</v>
      </c>
      <c r="AN61" s="198">
        <f t="shared" si="20"/>
        <v>46353</v>
      </c>
      <c r="AS61" s="119">
        <v>46353</v>
      </c>
    </row>
    <row r="62" spans="1:45" ht="16.5" customHeight="1">
      <c r="A62" t="s">
        <v>123</v>
      </c>
      <c r="B62" t="s">
        <v>124</v>
      </c>
      <c r="C62" s="219" t="s">
        <v>557</v>
      </c>
      <c r="D62" t="s">
        <v>108</v>
      </c>
      <c r="E62" t="s">
        <v>65</v>
      </c>
      <c r="F62" t="s">
        <v>24</v>
      </c>
      <c r="G62" t="s">
        <v>66</v>
      </c>
      <c r="H62" t="s">
        <v>54</v>
      </c>
      <c r="I62" t="s">
        <v>55</v>
      </c>
      <c r="J62" t="s">
        <v>558</v>
      </c>
      <c r="K62" s="119" t="s">
        <v>84</v>
      </c>
      <c r="L62" s="119">
        <v>46192</v>
      </c>
      <c r="M62" s="119">
        <v>46233</v>
      </c>
      <c r="N62" t="s">
        <v>9</v>
      </c>
      <c r="O62" t="s">
        <v>331</v>
      </c>
      <c r="P62" t="s">
        <v>16</v>
      </c>
      <c r="Q62" t="s">
        <v>54</v>
      </c>
      <c r="R62" s="119">
        <v>46210</v>
      </c>
      <c r="S62" s="119"/>
      <c r="AA62" s="176">
        <v>500000</v>
      </c>
      <c r="AB62" t="s">
        <v>58</v>
      </c>
      <c r="AC62" s="149" t="s">
        <v>444</v>
      </c>
      <c r="AD62" t="s">
        <v>478</v>
      </c>
      <c r="AE62" t="s">
        <v>273</v>
      </c>
      <c r="AF62" s="150">
        <v>19.909434083018773</v>
      </c>
      <c r="AG62" s="151">
        <v>1.5094339622641511</v>
      </c>
      <c r="AH62" s="150">
        <v>795.47170415093876</v>
      </c>
      <c r="AI62" s="150">
        <v>15.909434083018775</v>
      </c>
      <c r="AJ62" s="150">
        <v>19.909434083018773</v>
      </c>
      <c r="AK62" s="119">
        <v>46192</v>
      </c>
      <c r="AL62" t="s">
        <v>67</v>
      </c>
      <c r="AM62" t="s">
        <v>54</v>
      </c>
      <c r="AN62" s="198">
        <v>18</v>
      </c>
      <c r="AS62" s="119">
        <v>46220</v>
      </c>
    </row>
    <row r="63" spans="1:45" ht="16.5" customHeight="1">
      <c r="A63" t="s">
        <v>123</v>
      </c>
      <c r="B63" t="s">
        <v>124</v>
      </c>
      <c r="C63" s="219" t="s">
        <v>557</v>
      </c>
      <c r="D63" t="s">
        <v>108</v>
      </c>
      <c r="E63" t="s">
        <v>65</v>
      </c>
      <c r="F63" t="s">
        <v>24</v>
      </c>
      <c r="G63" t="s">
        <v>66</v>
      </c>
      <c r="H63" t="s">
        <v>54</v>
      </c>
      <c r="I63" t="s">
        <v>55</v>
      </c>
      <c r="J63" t="s">
        <v>559</v>
      </c>
      <c r="K63" s="119" t="s">
        <v>84</v>
      </c>
      <c r="L63" s="119">
        <v>46192</v>
      </c>
      <c r="M63" s="119">
        <v>46233</v>
      </c>
      <c r="N63" t="s">
        <v>9</v>
      </c>
      <c r="O63" t="s">
        <v>331</v>
      </c>
      <c r="P63" t="s">
        <v>16</v>
      </c>
      <c r="Q63" t="s">
        <v>54</v>
      </c>
      <c r="R63" s="119">
        <v>46210</v>
      </c>
      <c r="S63" s="119"/>
      <c r="AA63" s="176">
        <v>500000</v>
      </c>
      <c r="AB63" t="s">
        <v>58</v>
      </c>
      <c r="AC63" s="149" t="s">
        <v>444</v>
      </c>
      <c r="AD63" t="s">
        <v>478</v>
      </c>
      <c r="AE63" t="s">
        <v>273</v>
      </c>
      <c r="AF63" s="150">
        <v>19.909434083018773</v>
      </c>
      <c r="AG63" s="151">
        <v>1.5094339622641511</v>
      </c>
      <c r="AH63" s="150">
        <v>795.47170415093876</v>
      </c>
      <c r="AI63" s="150">
        <v>15.909434083018775</v>
      </c>
      <c r="AJ63" s="150">
        <v>19.909434083018773</v>
      </c>
      <c r="AK63" s="119">
        <v>46192</v>
      </c>
      <c r="AL63" t="s">
        <v>67</v>
      </c>
      <c r="AM63" t="s">
        <v>54</v>
      </c>
      <c r="AN63" s="198">
        <v>18</v>
      </c>
      <c r="AS63" s="119">
        <v>46220</v>
      </c>
    </row>
    <row r="64" spans="1:45" ht="16.5" customHeight="1">
      <c r="A64" s="220" t="s">
        <v>179</v>
      </c>
      <c r="B64" s="220" t="s">
        <v>180</v>
      </c>
      <c r="C64" t="s">
        <v>560</v>
      </c>
      <c r="D64" t="s">
        <v>108</v>
      </c>
      <c r="E64" t="s">
        <v>65</v>
      </c>
      <c r="F64" t="s">
        <v>24</v>
      </c>
      <c r="G64" t="s">
        <v>66</v>
      </c>
      <c r="H64" t="s">
        <v>54</v>
      </c>
      <c r="I64" t="s">
        <v>55</v>
      </c>
      <c r="J64" t="s">
        <v>561</v>
      </c>
      <c r="K64" s="119">
        <v>46023</v>
      </c>
      <c r="L64" s="119">
        <v>46218</v>
      </c>
      <c r="M64" s="119">
        <v>46273</v>
      </c>
      <c r="N64" t="s">
        <v>9</v>
      </c>
      <c r="O64" t="s">
        <v>331</v>
      </c>
      <c r="P64" t="s">
        <v>16</v>
      </c>
      <c r="Q64" t="s">
        <v>54</v>
      </c>
      <c r="R64" s="119">
        <v>46237</v>
      </c>
      <c r="S64" s="119"/>
      <c r="AA64" s="176">
        <v>500000</v>
      </c>
      <c r="AB64" t="s">
        <v>58</v>
      </c>
      <c r="AC64" s="149" t="s">
        <v>444</v>
      </c>
      <c r="AD64" t="s">
        <v>478</v>
      </c>
      <c r="AE64" t="s">
        <v>273</v>
      </c>
      <c r="AF64" s="150">
        <v>8.135849056603778</v>
      </c>
      <c r="AG64" s="151">
        <v>1.5094339622641511</v>
      </c>
      <c r="AH64" s="150">
        <v>206.79245283018886</v>
      </c>
      <c r="AI64" s="150">
        <v>4.1358490566037771</v>
      </c>
      <c r="AJ64" s="150">
        <v>8.135849056603778</v>
      </c>
      <c r="AK64" s="119">
        <v>46209</v>
      </c>
      <c r="AL64" t="s">
        <v>67</v>
      </c>
      <c r="AM64" t="s">
        <v>67</v>
      </c>
      <c r="AN64" s="198">
        <v>34</v>
      </c>
      <c r="AO64">
        <v>3</v>
      </c>
      <c r="AP64">
        <v>4</v>
      </c>
      <c r="AQ64">
        <v>150</v>
      </c>
      <c r="AS64" s="119">
        <v>46261</v>
      </c>
    </row>
    <row r="65" spans="1:46" ht="16.5" customHeight="1">
      <c r="A65" s="220" t="s">
        <v>179</v>
      </c>
      <c r="B65" s="220" t="s">
        <v>180</v>
      </c>
      <c r="C65" t="s">
        <v>560</v>
      </c>
      <c r="D65" t="s">
        <v>108</v>
      </c>
      <c r="E65" t="s">
        <v>65</v>
      </c>
      <c r="F65" t="s">
        <v>24</v>
      </c>
      <c r="G65" t="s">
        <v>66</v>
      </c>
      <c r="H65" t="s">
        <v>54</v>
      </c>
      <c r="I65" t="s">
        <v>55</v>
      </c>
      <c r="J65" t="s">
        <v>562</v>
      </c>
      <c r="K65" s="119">
        <v>46023</v>
      </c>
      <c r="L65" s="119">
        <v>46218</v>
      </c>
      <c r="M65" s="119">
        <v>46273</v>
      </c>
      <c r="N65" t="s">
        <v>9</v>
      </c>
      <c r="O65" t="s">
        <v>259</v>
      </c>
      <c r="P65" t="s">
        <v>16</v>
      </c>
      <c r="Q65" t="s">
        <v>54</v>
      </c>
      <c r="R65" s="119">
        <v>46231</v>
      </c>
      <c r="S65" s="119"/>
      <c r="AA65" s="176">
        <v>500000</v>
      </c>
      <c r="AB65" t="s">
        <v>58</v>
      </c>
      <c r="AC65" s="149" t="s">
        <v>444</v>
      </c>
      <c r="AD65" t="s">
        <v>478</v>
      </c>
      <c r="AE65" t="s">
        <v>273</v>
      </c>
      <c r="AF65" s="150">
        <v>8.135849056603778</v>
      </c>
      <c r="AG65" s="151">
        <v>1.5094339622641511</v>
      </c>
      <c r="AH65" s="150">
        <v>206.79245283018886</v>
      </c>
      <c r="AI65" s="150">
        <v>4.1358490566037771</v>
      </c>
      <c r="AJ65" s="150">
        <v>8.135849056603778</v>
      </c>
      <c r="AK65" s="119">
        <v>46209</v>
      </c>
      <c r="AL65" t="s">
        <v>67</v>
      </c>
      <c r="AM65" t="s">
        <v>67</v>
      </c>
      <c r="AN65" s="198">
        <v>34</v>
      </c>
      <c r="AO65">
        <v>15</v>
      </c>
      <c r="AP65">
        <v>5</v>
      </c>
      <c r="AQ65">
        <v>288</v>
      </c>
      <c r="AS65" s="119">
        <v>46261</v>
      </c>
    </row>
    <row r="66" spans="1:46" ht="16.5" customHeight="1">
      <c r="A66" t="s">
        <v>123</v>
      </c>
      <c r="B66" t="str">
        <f>VLOOKUP(A66,'Data Validation'!S:T,2,FALSE)</f>
        <v>Cross Architecture</v>
      </c>
      <c r="C66" t="s">
        <v>563</v>
      </c>
      <c r="D66" t="s">
        <v>108</v>
      </c>
      <c r="E66" t="s">
        <v>65</v>
      </c>
      <c r="F66" t="s">
        <v>24</v>
      </c>
      <c r="G66" t="s">
        <v>66</v>
      </c>
      <c r="H66" t="s">
        <v>54</v>
      </c>
      <c r="I66" t="s">
        <v>55</v>
      </c>
      <c r="J66" t="s">
        <v>564</v>
      </c>
      <c r="K66" t="s">
        <v>84</v>
      </c>
      <c r="L66" s="119">
        <v>46199</v>
      </c>
      <c r="M66" s="119">
        <v>46279</v>
      </c>
      <c r="N66" t="s">
        <v>9</v>
      </c>
      <c r="O66" t="s">
        <v>335</v>
      </c>
      <c r="P66" t="s">
        <v>16</v>
      </c>
      <c r="Q66" t="s">
        <v>54</v>
      </c>
      <c r="R66" s="119">
        <v>46224</v>
      </c>
      <c r="S66" s="119"/>
      <c r="AA66" s="176">
        <v>500000</v>
      </c>
      <c r="AB66" t="s">
        <v>58</v>
      </c>
      <c r="AC66" s="149" t="s">
        <v>444</v>
      </c>
      <c r="AD66" t="e">
        <f ca="1">IF((AND((AS66-TODAY())&lt;=30,(L66-TODAY())&lt;=0,(#REF!="P1")))=TRUE,"Yes",IF(AND((AS66-TODAY())&lt;=30,(L66-TODAY())&lt;=0,(#REF!="P2"))=TRUE,"Yes","No"))</f>
        <v>#REF!</v>
      </c>
      <c r="AE66" t="str">
        <f>VLOOKUP(O66,'Data Validation'!I:J,2,FALSE)</f>
        <v>C5381614</v>
      </c>
      <c r="AF66" s="150">
        <f ca="1">IF(AJ66&lt;=53,AJ66,AJ66-52)</f>
        <v>44.35094339622642</v>
      </c>
      <c r="AG66" s="151">
        <f>IF(H66="Y",(((160/1000000)*AA66)/5.3)*0.1,((160/1000000)*AA66)/5.3)</f>
        <v>1.5094339622641511</v>
      </c>
      <c r="AH66" s="150">
        <f>SUM($AG$2:AG67)</f>
        <v>167.54716981132088</v>
      </c>
      <c r="AI66" s="150">
        <f>AH66/50</f>
        <v>3.3509433962264179</v>
      </c>
      <c r="AJ66" s="150">
        <f ca="1">WEEKNUM(TODAY())+AI66</f>
        <v>44.35094339622642</v>
      </c>
      <c r="AK66" s="119">
        <v>46213</v>
      </c>
      <c r="AL66" t="s">
        <v>67</v>
      </c>
      <c r="AM66" t="s">
        <v>67</v>
      </c>
      <c r="AN66" s="198">
        <f>AS66-S66</f>
        <v>46272</v>
      </c>
      <c r="AO66">
        <v>9</v>
      </c>
      <c r="AP66">
        <v>5</v>
      </c>
      <c r="AQ66">
        <v>686</v>
      </c>
      <c r="AS66" s="119">
        <v>46272</v>
      </c>
      <c r="AT66" s="133"/>
    </row>
    <row r="67" spans="1:46" ht="16.5" customHeight="1">
      <c r="A67" t="s">
        <v>123</v>
      </c>
      <c r="B67" t="str">
        <f>VLOOKUP(A67,'Data Validation'!S:T,2,FALSE)</f>
        <v>Cross Architecture</v>
      </c>
      <c r="C67" t="s">
        <v>565</v>
      </c>
      <c r="D67" t="s">
        <v>108</v>
      </c>
      <c r="E67" t="s">
        <v>65</v>
      </c>
      <c r="F67" t="s">
        <v>24</v>
      </c>
      <c r="G67" t="s">
        <v>66</v>
      </c>
      <c r="H67" t="s">
        <v>54</v>
      </c>
      <c r="I67" t="s">
        <v>55</v>
      </c>
      <c r="J67" t="s">
        <v>566</v>
      </c>
      <c r="K67" t="s">
        <v>84</v>
      </c>
      <c r="L67" s="119">
        <v>46190</v>
      </c>
      <c r="M67" s="119">
        <v>46279</v>
      </c>
      <c r="N67" t="s">
        <v>9</v>
      </c>
      <c r="O67" t="s">
        <v>331</v>
      </c>
      <c r="P67" t="s">
        <v>16</v>
      </c>
      <c r="Q67" t="s">
        <v>54</v>
      </c>
      <c r="R67" s="119">
        <v>46226</v>
      </c>
      <c r="S67" s="119"/>
      <c r="AA67" s="176">
        <v>500000</v>
      </c>
      <c r="AB67" t="s">
        <v>58</v>
      </c>
      <c r="AC67" s="149" t="s">
        <v>444</v>
      </c>
      <c r="AD67" t="str">
        <f ca="1">IF((AND((AS67-TODAY())&lt;=30,(L67-TODAY())&lt;=0,(F67="P1")))=TRUE,"Yes",IF(AND((AS67-TODAY())&lt;=30,(L67-TODAY())&lt;=0,(F67="P2"))=TRUE,"Yes","No"))</f>
        <v>Yes</v>
      </c>
      <c r="AE67" t="str">
        <f>VLOOKUP(O67,'Data Validation'!I:J,2,FALSE)</f>
        <v>C5403671</v>
      </c>
      <c r="AF67" s="150">
        <f ca="1">IF(AJ67&lt;=53,AJ67,AJ67-52)</f>
        <v>44.35094339622642</v>
      </c>
      <c r="AG67" s="151">
        <f>IF(H67="Y",(((160/1000000)*AA67)/5.3)*0.1,((160/1000000)*AA67)/5.3)</f>
        <v>1.5094339622641511</v>
      </c>
      <c r="AH67" s="150">
        <f>SUM($AG$2:AG67)</f>
        <v>167.54716981132088</v>
      </c>
      <c r="AI67" s="150">
        <f>AH67/50</f>
        <v>3.3509433962264179</v>
      </c>
      <c r="AJ67" s="150">
        <f ca="1">WEEKNUM(TODAY())+AI67</f>
        <v>44.35094339622642</v>
      </c>
      <c r="AK67" s="119">
        <v>46212</v>
      </c>
      <c r="AL67" t="s">
        <v>67</v>
      </c>
      <c r="AM67" t="s">
        <v>67</v>
      </c>
      <c r="AN67" s="198">
        <f>AS67-S67</f>
        <v>46272</v>
      </c>
      <c r="AO67">
        <v>13</v>
      </c>
      <c r="AP67">
        <v>5</v>
      </c>
      <c r="AQ67">
        <v>8</v>
      </c>
      <c r="AS67" s="119">
        <v>46272</v>
      </c>
    </row>
    <row r="68" spans="1:46" ht="16.5" customHeight="1">
      <c r="A68" s="203" t="s">
        <v>244</v>
      </c>
      <c r="B68" t="str">
        <f>VLOOKUP(A68,'Data Validation'!S:T,2,FALSE)</f>
        <v>SAP User Enabl Mgmt SE</v>
      </c>
      <c r="C68" t="s">
        <v>532</v>
      </c>
      <c r="D68" t="s">
        <v>65</v>
      </c>
      <c r="E68" t="s">
        <v>65</v>
      </c>
      <c r="F68" t="s">
        <v>25</v>
      </c>
      <c r="G68" t="s">
        <v>66</v>
      </c>
      <c r="H68" t="s">
        <v>54</v>
      </c>
      <c r="I68" t="s">
        <v>55</v>
      </c>
      <c r="J68" s="225" t="s">
        <v>567</v>
      </c>
      <c r="K68" s="119" t="s">
        <v>84</v>
      </c>
      <c r="L68" s="119">
        <v>46153</v>
      </c>
      <c r="M68" s="119">
        <v>46198</v>
      </c>
      <c r="N68" t="s">
        <v>11</v>
      </c>
      <c r="O68" t="s">
        <v>372</v>
      </c>
      <c r="P68" t="s">
        <v>16</v>
      </c>
      <c r="Q68" t="s">
        <v>54</v>
      </c>
      <c r="R68" s="119">
        <v>46160</v>
      </c>
      <c r="S68" s="119"/>
      <c r="AA68" s="176">
        <v>500000</v>
      </c>
      <c r="AB68" t="s">
        <v>58</v>
      </c>
      <c r="AC68" s="149" t="s">
        <v>444</v>
      </c>
      <c r="AD68" t="str">
        <f ca="1">IF((AND((AS68-TODAY())&lt;=30,(L68-TODAY())&lt;=0,(F185="P1")))=TRUE,"Yes",IF(AND((AS68-TODAY())&lt;=30,(L68-TODAY())&lt;=0,(F185="P2"))=TRUE,"Yes","No"))</f>
        <v>Yes</v>
      </c>
      <c r="AE68" t="str">
        <f>VLOOKUP(O68,'Data Validation'!I:J,2,FALSE)</f>
        <v>I757367</v>
      </c>
      <c r="AF68" s="150">
        <f ca="1">IF(AJ68&lt;=53,AJ68,AJ68-52)</f>
        <v>44.381132075471697</v>
      </c>
      <c r="AG68" s="151">
        <f>IF(H68="Y",(((160/1000000)*AA68)/5.3)*0.1,((160/1000000)*AA68)/5.3)</f>
        <v>1.5094339622641511</v>
      </c>
      <c r="AH68" s="150">
        <f>SUM($AG$2:AG68)</f>
        <v>169.05660377358504</v>
      </c>
      <c r="AI68" s="150">
        <f>AH68/50</f>
        <v>3.3811320754717009</v>
      </c>
      <c r="AJ68" s="150">
        <f ca="1">WEEKNUM(TODAY())+AI68</f>
        <v>44.381132075471697</v>
      </c>
      <c r="AK68" s="119">
        <v>46142</v>
      </c>
      <c r="AL68" t="s">
        <v>67</v>
      </c>
      <c r="AM68" t="s">
        <v>67</v>
      </c>
      <c r="AN68" s="198">
        <f>AS68-S68</f>
        <v>46173</v>
      </c>
      <c r="AS68" s="119">
        <v>46173</v>
      </c>
    </row>
    <row r="69" spans="1:46" ht="16.5" customHeight="1">
      <c r="A69" s="2" t="s">
        <v>151</v>
      </c>
      <c r="B69" s="2" t="s">
        <v>152</v>
      </c>
      <c r="C69" t="s">
        <v>487</v>
      </c>
      <c r="D69" t="s">
        <v>65</v>
      </c>
      <c r="E69" t="s">
        <v>65</v>
      </c>
      <c r="F69" t="s">
        <v>25</v>
      </c>
      <c r="G69" t="s">
        <v>66</v>
      </c>
      <c r="H69" t="s">
        <v>54</v>
      </c>
      <c r="I69" t="s">
        <v>55</v>
      </c>
      <c r="J69" t="s">
        <v>568</v>
      </c>
      <c r="K69" s="119">
        <v>46117</v>
      </c>
      <c r="L69" s="119">
        <v>46248</v>
      </c>
      <c r="M69" s="119">
        <v>46265</v>
      </c>
      <c r="N69" t="s">
        <v>11</v>
      </c>
      <c r="O69" t="s">
        <v>362</v>
      </c>
      <c r="P69" t="s">
        <v>16</v>
      </c>
      <c r="Q69" t="s">
        <v>54</v>
      </c>
      <c r="R69" s="119">
        <v>46251</v>
      </c>
      <c r="S69" s="119"/>
      <c r="AA69" s="176">
        <v>500000</v>
      </c>
      <c r="AB69" t="s">
        <v>58</v>
      </c>
      <c r="AC69" s="149" t="s">
        <v>444</v>
      </c>
      <c r="AD69" t="str">
        <f ca="1">IF((AND((AS69-TODAY())&lt;=30,(L70-TODAY())&lt;=0,(F69="P1")))=TRUE,"Yes",IF(AND((AS69-TODAY())&lt;=30,(L70-TODAY())&lt;=0,(F69="P2"))=TRUE,"Yes","No"))</f>
        <v>Yes</v>
      </c>
      <c r="AE69" t="str">
        <f>VLOOKUP(O69,'Data Validation'!I:J,2,FALSE)</f>
        <v>I773708</v>
      </c>
      <c r="AF69" s="150">
        <f ca="1">IF(AJ69&lt;=53,AJ69,AJ69-52)</f>
        <v>48.426415094339625</v>
      </c>
      <c r="AG69" s="151">
        <f>IF(H69="Y",(((160/1000000)*AA69)/5.3)*0.1,((160/1000000)*AA69)/5.3)</f>
        <v>1.5094339622641511</v>
      </c>
      <c r="AH69" s="150">
        <f>SUM($AG$2:AG112)</f>
        <v>371.32075471698124</v>
      </c>
      <c r="AI69" s="150">
        <f>AH69/50</f>
        <v>7.4264150943396245</v>
      </c>
      <c r="AJ69" s="150">
        <f ca="1">WEEKNUM(TODAY())+AI69</f>
        <v>48.426415094339625</v>
      </c>
      <c r="AK69" s="119">
        <v>46140</v>
      </c>
      <c r="AL69" t="s">
        <v>54</v>
      </c>
      <c r="AM69" t="s">
        <v>67</v>
      </c>
      <c r="AN69" s="198">
        <f>AS69-S69</f>
        <v>46265</v>
      </c>
      <c r="AR69" s="133"/>
      <c r="AS69" s="119">
        <v>46265</v>
      </c>
    </row>
    <row r="70" spans="1:46" ht="16.5" customHeight="1">
      <c r="A70" t="s">
        <v>179</v>
      </c>
      <c r="B70" t="str">
        <f>VLOOKUP(A70,'Data Validation'!S:T,2,FALSE)</f>
        <v>Product Engineering Intelligent Enterprise and Cross Architecture</v>
      </c>
      <c r="C70" t="s">
        <v>569</v>
      </c>
      <c r="D70" t="s">
        <v>65</v>
      </c>
      <c r="E70" t="s">
        <v>65</v>
      </c>
      <c r="F70" t="s">
        <v>25</v>
      </c>
      <c r="G70" t="s">
        <v>66</v>
      </c>
      <c r="H70" t="s">
        <v>54</v>
      </c>
      <c r="I70" t="s">
        <v>55</v>
      </c>
      <c r="J70" t="s">
        <v>570</v>
      </c>
      <c r="K70" s="119">
        <v>46244</v>
      </c>
      <c r="L70" s="119">
        <v>46255</v>
      </c>
      <c r="M70" s="119">
        <v>46268</v>
      </c>
      <c r="N70" t="s">
        <v>9</v>
      </c>
      <c r="O70" t="s">
        <v>350</v>
      </c>
      <c r="P70" t="s">
        <v>17</v>
      </c>
      <c r="Q70" t="s">
        <v>54</v>
      </c>
      <c r="R70" s="119">
        <v>46260</v>
      </c>
      <c r="S70" s="119">
        <v>46267</v>
      </c>
      <c r="Z70" t="s">
        <v>536</v>
      </c>
      <c r="AA70" s="176">
        <v>500000</v>
      </c>
      <c r="AB70" t="s">
        <v>58</v>
      </c>
      <c r="AC70" s="149" t="s">
        <v>444</v>
      </c>
      <c r="AD70" t="str">
        <f ca="1">IF((AND((AS70-TODAY())&lt;=30,(L70-TODAY())&lt;=0,(F80="P1")))=TRUE,"Yes",IF(AND((AS70-TODAY())&lt;=30,(L70-TODAY())&lt;=0,(F80="P2"))=TRUE,"Yes","No"))</f>
        <v>Yes</v>
      </c>
      <c r="AE70" t="s">
        <v>314</v>
      </c>
      <c r="AF70" s="150">
        <v>21.449056724528155</v>
      </c>
      <c r="AG70" s="151">
        <v>1.5094339622641511</v>
      </c>
      <c r="AH70" s="150">
        <f>SUM($AG$2:AG70)</f>
        <v>172.07547169811335</v>
      </c>
      <c r="AI70" s="150">
        <v>17.449056724528155</v>
      </c>
      <c r="AJ70" s="150">
        <v>21.449056724528155</v>
      </c>
      <c r="AK70" s="119">
        <v>46253</v>
      </c>
      <c r="AL70" t="s">
        <v>67</v>
      </c>
      <c r="AM70" t="s">
        <v>54</v>
      </c>
      <c r="AN70" s="198">
        <f>AS70-S70</f>
        <v>0</v>
      </c>
      <c r="AR70" s="133">
        <v>-1</v>
      </c>
      <c r="AS70" s="119">
        <v>46267</v>
      </c>
    </row>
    <row r="71" spans="1:46" ht="16.5" customHeight="1">
      <c r="A71" s="178" t="s">
        <v>261</v>
      </c>
      <c r="B71" s="178" t="s">
        <v>252</v>
      </c>
      <c r="C71" t="s">
        <v>571</v>
      </c>
      <c r="D71" t="s">
        <v>65</v>
      </c>
      <c r="E71" t="s">
        <v>65</v>
      </c>
      <c r="F71" t="s">
        <v>25</v>
      </c>
      <c r="G71" t="s">
        <v>66</v>
      </c>
      <c r="H71" t="s">
        <v>54</v>
      </c>
      <c r="I71" t="s">
        <v>55</v>
      </c>
      <c r="J71" t="s">
        <v>572</v>
      </c>
      <c r="K71" s="119">
        <v>46118</v>
      </c>
      <c r="L71" s="119">
        <v>46248</v>
      </c>
      <c r="M71" s="119">
        <v>46289</v>
      </c>
      <c r="N71" t="s">
        <v>9</v>
      </c>
      <c r="O71" t="s">
        <v>338</v>
      </c>
      <c r="P71" t="s">
        <v>17</v>
      </c>
      <c r="Q71" t="s">
        <v>54</v>
      </c>
      <c r="R71" s="119">
        <v>46260</v>
      </c>
      <c r="S71" s="119">
        <v>46281</v>
      </c>
      <c r="Z71" t="s">
        <v>536</v>
      </c>
      <c r="AA71" s="176">
        <v>500000</v>
      </c>
      <c r="AB71" t="s">
        <v>58</v>
      </c>
      <c r="AC71" s="149" t="s">
        <v>444</v>
      </c>
      <c r="AD71" t="str">
        <f ca="1">IF((AND((AS71-TODAY())&lt;=30,(L71-TODAY())&lt;=0,(F72="P1")))=TRUE,"Yes",IF(AND((AS71-TODAY())&lt;=30,(L71-TODAY())&lt;=0,(F72="P2"))=TRUE,"Yes","No"))</f>
        <v>Yes</v>
      </c>
      <c r="AE71" t="s">
        <v>205</v>
      </c>
      <c r="AF71" s="150">
        <v>21.479245403773437</v>
      </c>
      <c r="AG71" s="151">
        <v>1.5094339622641511</v>
      </c>
      <c r="AH71" s="150">
        <f>SUM($AG$2:AG71)</f>
        <v>173.5849056603775</v>
      </c>
      <c r="AI71" s="150">
        <v>17.479245403773437</v>
      </c>
      <c r="AJ71" s="150">
        <v>21.479245403773437</v>
      </c>
      <c r="AK71" s="119">
        <v>46247</v>
      </c>
      <c r="AL71" t="s">
        <v>67</v>
      </c>
      <c r="AM71" t="s">
        <v>67</v>
      </c>
      <c r="AN71" s="198">
        <f>AS71-S71</f>
        <v>-20</v>
      </c>
      <c r="AS71" s="119">
        <v>46261</v>
      </c>
    </row>
    <row r="72" spans="1:46" ht="16.5" customHeight="1">
      <c r="A72" s="126" t="s">
        <v>151</v>
      </c>
      <c r="B72" t="str">
        <f>VLOOKUP(A72,'Data Validation'!S:T,2,FALSE)</f>
        <v>Enterprise Cloud Services</v>
      </c>
      <c r="C72" t="s">
        <v>499</v>
      </c>
      <c r="D72" t="s">
        <v>65</v>
      </c>
      <c r="E72" t="s">
        <v>65</v>
      </c>
      <c r="F72" t="s">
        <v>25</v>
      </c>
      <c r="G72" t="s">
        <v>66</v>
      </c>
      <c r="H72" t="s">
        <v>54</v>
      </c>
      <c r="I72" t="s">
        <v>55</v>
      </c>
      <c r="J72" t="s">
        <v>573</v>
      </c>
      <c r="K72" s="119" t="s">
        <v>84</v>
      </c>
      <c r="L72" s="119">
        <v>46241</v>
      </c>
      <c r="M72" s="119">
        <v>46269</v>
      </c>
      <c r="N72" t="s">
        <v>9</v>
      </c>
      <c r="O72" t="s">
        <v>262</v>
      </c>
      <c r="P72" t="s">
        <v>17</v>
      </c>
      <c r="Q72" t="s">
        <v>54</v>
      </c>
      <c r="R72" s="119">
        <v>46244</v>
      </c>
      <c r="S72" s="119">
        <v>46280</v>
      </c>
      <c r="AA72" s="176">
        <v>500000</v>
      </c>
      <c r="AB72" t="s">
        <v>58</v>
      </c>
      <c r="AC72" s="149" t="s">
        <v>444</v>
      </c>
      <c r="AD72" t="str">
        <f ca="1">IF((AND((AS72-TODAY())&lt;=30,(L72-TODAY())&lt;=0,(F73="P1")))=TRUE,"Yes",IF(AND((AS72-TODAY())&lt;=30,(L72-TODAY())&lt;=0,(F73="P2"))=TRUE,"Yes","No"))</f>
        <v>Yes</v>
      </c>
      <c r="AE72" t="str">
        <f>VLOOKUP(O72,'Data Validation'!I:J,2,FALSE)</f>
        <v>C5366020</v>
      </c>
      <c r="AF72" s="150">
        <v>22.173585026414923</v>
      </c>
      <c r="AG72" s="151">
        <v>1.5094339622641511</v>
      </c>
      <c r="AH72" s="150">
        <f>SUM($AG$2:AG72)</f>
        <v>175.09433962264166</v>
      </c>
      <c r="AI72" s="150">
        <v>18.173585026414923</v>
      </c>
      <c r="AJ72" s="150">
        <v>22.173585026414923</v>
      </c>
      <c r="AK72" s="119">
        <v>46045</v>
      </c>
      <c r="AL72" t="s">
        <v>54</v>
      </c>
      <c r="AM72" t="s">
        <v>67</v>
      </c>
      <c r="AN72" s="198">
        <v>-15</v>
      </c>
      <c r="AS72" s="119">
        <v>46269</v>
      </c>
    </row>
    <row r="73" spans="1:46" ht="16.5" customHeight="1">
      <c r="A73" t="s">
        <v>123</v>
      </c>
      <c r="B73" t="s">
        <v>124</v>
      </c>
      <c r="C73" t="s">
        <v>574</v>
      </c>
      <c r="D73" t="s">
        <v>65</v>
      </c>
      <c r="E73" t="s">
        <v>65</v>
      </c>
      <c r="F73" t="s">
        <v>25</v>
      </c>
      <c r="G73" t="s">
        <v>66</v>
      </c>
      <c r="H73" t="s">
        <v>54</v>
      </c>
      <c r="I73" t="s">
        <v>55</v>
      </c>
      <c r="J73" t="s">
        <v>575</v>
      </c>
      <c r="K73" s="119">
        <v>46125</v>
      </c>
      <c r="L73" s="119">
        <v>46220</v>
      </c>
      <c r="M73" s="119">
        <v>46276</v>
      </c>
      <c r="N73" t="s">
        <v>9</v>
      </c>
      <c r="O73" t="s">
        <v>378</v>
      </c>
      <c r="P73" t="s">
        <v>17</v>
      </c>
      <c r="Q73" t="s">
        <v>54</v>
      </c>
      <c r="R73" s="119">
        <v>46246</v>
      </c>
      <c r="S73" s="119">
        <v>46268</v>
      </c>
      <c r="Z73" t="s">
        <v>536</v>
      </c>
      <c r="AA73" s="176">
        <v>500000</v>
      </c>
      <c r="AB73" t="s">
        <v>58</v>
      </c>
      <c r="AC73" s="149" t="s">
        <v>444</v>
      </c>
      <c r="AD73" t="s">
        <v>478</v>
      </c>
      <c r="AE73" t="s">
        <v>332</v>
      </c>
      <c r="AF73" s="150">
        <v>21.932075592452666</v>
      </c>
      <c r="AG73" s="151">
        <v>1.5094339622641511</v>
      </c>
      <c r="AH73" s="150">
        <v>896.60377962263328</v>
      </c>
      <c r="AI73" s="150">
        <v>17.932075592452666</v>
      </c>
      <c r="AJ73" s="150">
        <v>21.932075592452666</v>
      </c>
      <c r="AK73" s="119">
        <v>46239</v>
      </c>
      <c r="AL73" t="s">
        <v>67</v>
      </c>
      <c r="AM73" t="s">
        <v>67</v>
      </c>
      <c r="AN73" s="198">
        <v>-20</v>
      </c>
      <c r="AS73" s="231">
        <v>46274</v>
      </c>
    </row>
    <row r="74" spans="1:46" ht="16.5" customHeight="1">
      <c r="A74" t="s">
        <v>74</v>
      </c>
      <c r="B74" t="s">
        <v>75</v>
      </c>
      <c r="C74" t="s">
        <v>576</v>
      </c>
      <c r="D74" t="s">
        <v>65</v>
      </c>
      <c r="E74" t="s">
        <v>65</v>
      </c>
      <c r="F74" t="s">
        <v>25</v>
      </c>
      <c r="G74" t="s">
        <v>66</v>
      </c>
      <c r="H74" t="s">
        <v>54</v>
      </c>
      <c r="I74" t="s">
        <v>55</v>
      </c>
      <c r="J74" t="s">
        <v>577</v>
      </c>
      <c r="K74" t="s">
        <v>84</v>
      </c>
      <c r="L74" s="119">
        <v>46255</v>
      </c>
      <c r="M74" s="119">
        <v>46276</v>
      </c>
      <c r="N74" t="s">
        <v>9</v>
      </c>
      <c r="O74" t="s">
        <v>378</v>
      </c>
      <c r="P74" t="s">
        <v>17</v>
      </c>
      <c r="Q74" t="s">
        <v>54</v>
      </c>
      <c r="R74" s="119">
        <v>46260</v>
      </c>
      <c r="S74" s="119">
        <v>46275</v>
      </c>
      <c r="Z74" t="s">
        <v>536</v>
      </c>
      <c r="AA74" s="176">
        <v>500000</v>
      </c>
      <c r="AB74" t="s">
        <v>58</v>
      </c>
      <c r="AC74" s="149" t="s">
        <v>444</v>
      </c>
      <c r="AD74" t="str">
        <f ca="1">IF((AND((AS74-TODAY())&lt;=30,(L74-TODAY())&lt;=0,(F74="P1")))=TRUE,"Yes",IF(AND((AS74-TODAY())&lt;=30,(L74-TODAY())&lt;=0,(F74="P2"))=TRUE,"Yes","No"))</f>
        <v>Yes</v>
      </c>
      <c r="AE74" t="str">
        <f>VLOOKUP(O74,'Data Validation'!I:J,2,FALSE)</f>
        <v>C5396309</v>
      </c>
      <c r="AF74" s="150">
        <f ca="1">IF(AJ74&lt;=53,AJ74,AJ74-52)</f>
        <v>6.8716981132073585</v>
      </c>
      <c r="AG74" s="151">
        <f>IF(H74="Y",(((160/1000000)*AA74)/5.3)*0.1,((160/1000000)*AA74)/5.3)</f>
        <v>1.5094339622641511</v>
      </c>
      <c r="AH74" s="150">
        <f>SUM($AG$2:AG323)</f>
        <v>893.58490566036778</v>
      </c>
      <c r="AI74" s="150">
        <f>AH74/50</f>
        <v>17.871698113207355</v>
      </c>
      <c r="AJ74" s="150">
        <f ca="1">WEEKNUM(TODAY())+AI74</f>
        <v>58.871698113207358</v>
      </c>
      <c r="AK74" s="119">
        <v>46259</v>
      </c>
      <c r="AL74" t="s">
        <v>67</v>
      </c>
      <c r="AM74" t="s">
        <v>67</v>
      </c>
      <c r="AN74" s="198">
        <f>AS74-S74</f>
        <v>1</v>
      </c>
      <c r="AS74" s="119">
        <v>46276</v>
      </c>
    </row>
    <row r="75" spans="1:46" ht="16.5" customHeight="1">
      <c r="A75" t="s">
        <v>123</v>
      </c>
      <c r="B75" t="str">
        <f>VLOOKUP(A75,'Data Validation'!S:T,2,FALSE)</f>
        <v>Cross Architecture</v>
      </c>
      <c r="C75" t="s">
        <v>502</v>
      </c>
      <c r="D75" t="s">
        <v>65</v>
      </c>
      <c r="E75" t="s">
        <v>65</v>
      </c>
      <c r="F75" t="s">
        <v>25</v>
      </c>
      <c r="G75" t="s">
        <v>66</v>
      </c>
      <c r="H75" t="s">
        <v>54</v>
      </c>
      <c r="I75" t="s">
        <v>55</v>
      </c>
      <c r="J75" s="23" t="s">
        <v>578</v>
      </c>
      <c r="K75" s="119" t="s">
        <v>84</v>
      </c>
      <c r="L75" s="119">
        <v>46255</v>
      </c>
      <c r="M75" s="119">
        <v>46283</v>
      </c>
      <c r="N75" t="s">
        <v>11</v>
      </c>
      <c r="O75" t="s">
        <v>362</v>
      </c>
      <c r="P75" t="s">
        <v>17</v>
      </c>
      <c r="Q75" t="s">
        <v>54</v>
      </c>
      <c r="R75" s="119">
        <v>46259</v>
      </c>
      <c r="S75" s="119">
        <v>46265</v>
      </c>
      <c r="AA75" s="176">
        <v>500000</v>
      </c>
      <c r="AB75" t="s">
        <v>58</v>
      </c>
      <c r="AC75" s="149" t="s">
        <v>444</v>
      </c>
      <c r="AD75" t="str">
        <f ca="1">IF((AND((AS75-TODAY())&lt;=30,(L75-TODAY())&lt;=0,(F76="P1")))=TRUE,"Yes",IF(AND((AS75-TODAY())&lt;=30,(L75-TODAY())&lt;=0,(F76="P2"))=TRUE,"Yes","No"))</f>
        <v>Yes</v>
      </c>
      <c r="AE75" t="str">
        <f>VLOOKUP(O75,'Data Validation'!I:J,2,FALSE)</f>
        <v>I773708</v>
      </c>
      <c r="AF75" s="150">
        <f ca="1">IF(AJ75&lt;=53,AJ75,AJ75-52)</f>
        <v>44.592452830188684</v>
      </c>
      <c r="AG75" s="151">
        <f>IF(H75="Y",(((160/1000000)*AA75)/5.3)*0.1,((160/1000000)*AA75)/5.3)</f>
        <v>1.5094339622641511</v>
      </c>
      <c r="AH75" s="150">
        <f>SUM($AG$2:AG75)</f>
        <v>179.62264150943412</v>
      </c>
      <c r="AI75" s="150">
        <f>AH75/50</f>
        <v>3.5924528301886824</v>
      </c>
      <c r="AJ75" s="150">
        <f ca="1">WEEKNUM(TODAY())+AI75</f>
        <v>44.592452830188684</v>
      </c>
      <c r="AK75" s="119">
        <v>46122</v>
      </c>
      <c r="AL75" t="s">
        <v>54</v>
      </c>
      <c r="AM75" t="s">
        <v>67</v>
      </c>
      <c r="AN75" s="198">
        <f>AS75-S75</f>
        <v>18</v>
      </c>
      <c r="AS75" s="119">
        <v>46283</v>
      </c>
    </row>
    <row r="76" spans="1:46" ht="16.5" customHeight="1">
      <c r="A76" t="s">
        <v>195</v>
      </c>
      <c r="B76" t="s">
        <v>148</v>
      </c>
      <c r="C76" t="s">
        <v>579</v>
      </c>
      <c r="D76" t="s">
        <v>65</v>
      </c>
      <c r="E76" t="s">
        <v>65</v>
      </c>
      <c r="F76" t="s">
        <v>25</v>
      </c>
      <c r="G76" t="s">
        <v>66</v>
      </c>
      <c r="H76" t="s">
        <v>54</v>
      </c>
      <c r="I76" t="s">
        <v>55</v>
      </c>
      <c r="J76" t="s">
        <v>580</v>
      </c>
      <c r="K76" s="119">
        <v>46235</v>
      </c>
      <c r="L76" s="119">
        <v>46213</v>
      </c>
      <c r="M76" s="119">
        <v>46311</v>
      </c>
      <c r="N76" t="s">
        <v>11</v>
      </c>
      <c r="O76" t="s">
        <v>372</v>
      </c>
      <c r="P76" t="s">
        <v>16</v>
      </c>
      <c r="Q76" t="s">
        <v>54</v>
      </c>
      <c r="R76" s="119">
        <v>46247</v>
      </c>
      <c r="S76" s="119"/>
      <c r="AA76" s="176">
        <v>500000</v>
      </c>
      <c r="AB76" t="s">
        <v>58</v>
      </c>
      <c r="AC76" s="149" t="s">
        <v>444</v>
      </c>
      <c r="AD76" t="s">
        <v>478</v>
      </c>
      <c r="AE76" t="s">
        <v>246</v>
      </c>
      <c r="AF76" s="150">
        <v>31.290566158490392</v>
      </c>
      <c r="AG76" s="151">
        <v>1.5094339622641511</v>
      </c>
      <c r="AH76" s="150">
        <v>1364.5283079245196</v>
      </c>
      <c r="AI76" s="150">
        <v>27.290566158490392</v>
      </c>
      <c r="AJ76" s="150">
        <v>31.290566158490392</v>
      </c>
      <c r="AK76" s="119">
        <v>46225</v>
      </c>
      <c r="AL76" t="s">
        <v>67</v>
      </c>
      <c r="AM76" t="s">
        <v>67</v>
      </c>
      <c r="AN76" s="198">
        <v>42</v>
      </c>
      <c r="AS76" s="119">
        <v>46310</v>
      </c>
    </row>
    <row r="77" spans="1:46" ht="16.5" customHeight="1">
      <c r="A77" t="s">
        <v>123</v>
      </c>
      <c r="B77" t="s">
        <v>124</v>
      </c>
      <c r="C77" t="s">
        <v>581</v>
      </c>
      <c r="D77" t="s">
        <v>65</v>
      </c>
      <c r="E77" t="s">
        <v>65</v>
      </c>
      <c r="F77" t="s">
        <v>25</v>
      </c>
      <c r="G77" t="s">
        <v>66</v>
      </c>
      <c r="H77" t="s">
        <v>54</v>
      </c>
      <c r="I77" t="s">
        <v>55</v>
      </c>
      <c r="J77" t="s">
        <v>582</v>
      </c>
      <c r="K77" s="119">
        <v>46139</v>
      </c>
      <c r="L77" s="119">
        <v>46216</v>
      </c>
      <c r="M77" s="119">
        <v>46325</v>
      </c>
      <c r="N77" t="s">
        <v>93</v>
      </c>
      <c r="O77" t="s">
        <v>323</v>
      </c>
      <c r="P77" t="s">
        <v>17</v>
      </c>
      <c r="Q77" t="s">
        <v>54</v>
      </c>
      <c r="R77" s="119">
        <v>46189</v>
      </c>
      <c r="S77" s="119">
        <v>46283</v>
      </c>
      <c r="AA77" s="176">
        <v>500000</v>
      </c>
      <c r="AB77" t="s">
        <v>58</v>
      </c>
      <c r="AC77" s="149" t="s">
        <v>444</v>
      </c>
      <c r="AD77" t="s">
        <v>478</v>
      </c>
      <c r="AE77" t="s">
        <v>324</v>
      </c>
      <c r="AF77" s="150">
        <v>21.388679366037589</v>
      </c>
      <c r="AG77" s="151">
        <v>1.5094339622641511</v>
      </c>
      <c r="AH77" s="150">
        <v>869.43396830187953</v>
      </c>
      <c r="AI77" s="150">
        <v>17.388679366037589</v>
      </c>
      <c r="AJ77" s="150">
        <v>21.388679366037589</v>
      </c>
      <c r="AK77" s="119">
        <v>46259</v>
      </c>
      <c r="AL77" t="s">
        <v>67</v>
      </c>
      <c r="AM77" t="s">
        <v>67</v>
      </c>
      <c r="AN77" s="198">
        <v>17</v>
      </c>
      <c r="AS77" s="119">
        <v>46314</v>
      </c>
    </row>
    <row r="78" spans="1:46" ht="16.5" customHeight="1">
      <c r="A78" s="2" t="s">
        <v>261</v>
      </c>
      <c r="B78" s="2" t="s">
        <v>252</v>
      </c>
      <c r="C78" s="62" t="s">
        <v>583</v>
      </c>
      <c r="D78" t="s">
        <v>65</v>
      </c>
      <c r="E78" t="s">
        <v>65</v>
      </c>
      <c r="F78" t="s">
        <v>25</v>
      </c>
      <c r="G78" t="s">
        <v>81</v>
      </c>
      <c r="H78" t="s">
        <v>54</v>
      </c>
      <c r="I78" t="s">
        <v>55</v>
      </c>
      <c r="J78" t="s">
        <v>584</v>
      </c>
      <c r="K78" s="119">
        <v>46160</v>
      </c>
      <c r="L78" s="119">
        <v>46220</v>
      </c>
      <c r="M78" s="119">
        <v>46249</v>
      </c>
      <c r="N78" t="s">
        <v>11</v>
      </c>
      <c r="O78" t="s">
        <v>204</v>
      </c>
      <c r="P78" t="s">
        <v>17</v>
      </c>
      <c r="Q78" t="s">
        <v>54</v>
      </c>
      <c r="R78" s="119">
        <v>46223</v>
      </c>
      <c r="S78" s="119">
        <v>46258</v>
      </c>
      <c r="Z78" t="s">
        <v>536</v>
      </c>
      <c r="AA78" s="176">
        <v>500000</v>
      </c>
      <c r="AB78" t="s">
        <v>58</v>
      </c>
      <c r="AC78" s="149" t="s">
        <v>444</v>
      </c>
      <c r="AD78" t="str">
        <f ca="1">IF((AND((AS78-TODAY())&lt;=30,(L78-TODAY())&lt;=0,(F79="P1")))=TRUE,"Yes",IF(AND((AS78-TODAY())&lt;=30,(L78-TODAY())&lt;=0,(F79="P2"))=TRUE,"Yes","No"))</f>
        <v>Yes</v>
      </c>
      <c r="AE78" t="s">
        <v>205</v>
      </c>
      <c r="AF78" s="150">
        <v>21.479245403773437</v>
      </c>
      <c r="AG78" s="151">
        <v>1.5094339622641511</v>
      </c>
      <c r="AH78" s="150">
        <f>SUM($AG$2:AG78)</f>
        <v>184.15094339622658</v>
      </c>
      <c r="AI78" s="150">
        <v>17.479245403773437</v>
      </c>
      <c r="AJ78" s="150">
        <v>21.479245403773437</v>
      </c>
      <c r="AK78" s="119">
        <v>46204</v>
      </c>
      <c r="AL78" t="s">
        <v>67</v>
      </c>
      <c r="AM78" t="s">
        <v>67</v>
      </c>
      <c r="AN78" s="198">
        <f>AS78-S78</f>
        <v>-11</v>
      </c>
      <c r="AS78" s="119">
        <v>46247</v>
      </c>
    </row>
    <row r="79" spans="1:46" ht="16.5" customHeight="1">
      <c r="A79" s="2" t="s">
        <v>241</v>
      </c>
      <c r="B79" s="2" t="s">
        <v>232</v>
      </c>
      <c r="C79" t="s">
        <v>585</v>
      </c>
      <c r="D79" t="s">
        <v>65</v>
      </c>
      <c r="E79" t="s">
        <v>65</v>
      </c>
      <c r="F79" t="s">
        <v>25</v>
      </c>
      <c r="G79" t="s">
        <v>81</v>
      </c>
      <c r="H79" t="s">
        <v>54</v>
      </c>
      <c r="I79" t="s">
        <v>55</v>
      </c>
      <c r="J79" t="s">
        <v>586</v>
      </c>
      <c r="K79" s="119" t="s">
        <v>84</v>
      </c>
      <c r="L79" s="119">
        <v>46250</v>
      </c>
      <c r="M79" s="119">
        <v>46292</v>
      </c>
      <c r="N79" t="s">
        <v>11</v>
      </c>
      <c r="O79" t="s">
        <v>204</v>
      </c>
      <c r="P79" t="s">
        <v>17</v>
      </c>
      <c r="Q79" t="s">
        <v>54</v>
      </c>
      <c r="R79" s="119">
        <v>46237</v>
      </c>
      <c r="S79" s="119">
        <v>46273</v>
      </c>
      <c r="Z79" t="s">
        <v>536</v>
      </c>
      <c r="AA79" s="176">
        <v>500000</v>
      </c>
      <c r="AB79" t="s">
        <v>58</v>
      </c>
      <c r="AC79" s="149" t="s">
        <v>444</v>
      </c>
      <c r="AD79" t="s">
        <v>478</v>
      </c>
      <c r="AE79" t="s">
        <v>260</v>
      </c>
      <c r="AF79" s="150">
        <v>27.637735969811125</v>
      </c>
      <c r="AG79" s="151">
        <v>15.09433962264151</v>
      </c>
      <c r="AH79" s="150">
        <v>1181.8867984905562</v>
      </c>
      <c r="AI79" s="150">
        <v>23.637735969811125</v>
      </c>
      <c r="AJ79" s="150">
        <v>27.637735969811125</v>
      </c>
      <c r="AK79" s="119">
        <v>46236</v>
      </c>
      <c r="AL79" t="s">
        <v>67</v>
      </c>
      <c r="AM79" t="s">
        <v>54</v>
      </c>
      <c r="AN79" s="198">
        <v>8</v>
      </c>
      <c r="AR79" s="133"/>
      <c r="AS79" s="119">
        <v>46279</v>
      </c>
    </row>
    <row r="80" spans="1:46" ht="16.5" customHeight="1">
      <c r="A80" t="s">
        <v>238</v>
      </c>
      <c r="B80" t="s">
        <v>232</v>
      </c>
      <c r="C80" t="s">
        <v>587</v>
      </c>
      <c r="D80" t="s">
        <v>65</v>
      </c>
      <c r="E80" t="s">
        <v>65</v>
      </c>
      <c r="F80" t="s">
        <v>25</v>
      </c>
      <c r="G80" t="s">
        <v>81</v>
      </c>
      <c r="H80" t="s">
        <v>54</v>
      </c>
      <c r="I80" t="s">
        <v>55</v>
      </c>
      <c r="J80" t="s">
        <v>588</v>
      </c>
      <c r="K80" s="119">
        <v>46113</v>
      </c>
      <c r="L80" s="119">
        <v>46248</v>
      </c>
      <c r="M80" s="119">
        <v>46310</v>
      </c>
      <c r="N80" t="s">
        <v>11</v>
      </c>
      <c r="O80" t="s">
        <v>362</v>
      </c>
      <c r="P80" t="s">
        <v>17</v>
      </c>
      <c r="Q80" t="s">
        <v>54</v>
      </c>
      <c r="R80" s="119">
        <v>46260</v>
      </c>
      <c r="S80" s="119">
        <v>46280</v>
      </c>
      <c r="Z80" t="s">
        <v>536</v>
      </c>
      <c r="AA80" s="176">
        <v>500000</v>
      </c>
      <c r="AB80" t="s">
        <v>58</v>
      </c>
      <c r="AC80" s="149" t="s">
        <v>444</v>
      </c>
      <c r="AD80" t="s">
        <v>444</v>
      </c>
      <c r="AE80" t="s">
        <v>260</v>
      </c>
      <c r="AF80" s="150">
        <v>31.984905781131928</v>
      </c>
      <c r="AG80" s="151">
        <v>1.5094339622641511</v>
      </c>
      <c r="AH80" s="150">
        <v>1399.2452890565964</v>
      </c>
      <c r="AI80" s="150">
        <v>27.984905781131928</v>
      </c>
      <c r="AJ80" s="150">
        <v>31.984905781131928</v>
      </c>
      <c r="AK80" s="119">
        <v>46177</v>
      </c>
      <c r="AL80" t="s">
        <v>67</v>
      </c>
      <c r="AM80" t="s">
        <v>67</v>
      </c>
      <c r="AN80" s="198">
        <f>AS80-S80</f>
        <v>0</v>
      </c>
      <c r="AS80" s="119">
        <v>46280</v>
      </c>
    </row>
    <row r="81" spans="1:46" ht="16.5" customHeight="1">
      <c r="A81" s="244" t="s">
        <v>244</v>
      </c>
      <c r="B81" s="224" t="s">
        <v>245</v>
      </c>
      <c r="C81" t="s">
        <v>589</v>
      </c>
      <c r="D81" t="s">
        <v>64</v>
      </c>
      <c r="E81" t="s">
        <v>65</v>
      </c>
      <c r="F81" t="s">
        <v>24</v>
      </c>
      <c r="G81" t="s">
        <v>53</v>
      </c>
      <c r="H81" t="s">
        <v>67</v>
      </c>
      <c r="I81" t="s">
        <v>55</v>
      </c>
      <c r="J81" t="s">
        <v>590</v>
      </c>
      <c r="K81" s="119">
        <v>45838</v>
      </c>
      <c r="L81" s="119">
        <v>45991</v>
      </c>
      <c r="M81" s="119">
        <v>45998</v>
      </c>
      <c r="N81" t="s">
        <v>9</v>
      </c>
      <c r="O81" t="s">
        <v>259</v>
      </c>
      <c r="P81" t="s">
        <v>17</v>
      </c>
      <c r="Q81" t="s">
        <v>54</v>
      </c>
      <c r="R81" s="119">
        <v>46078</v>
      </c>
      <c r="S81" s="119">
        <v>46084</v>
      </c>
      <c r="AA81" s="176">
        <v>500000</v>
      </c>
      <c r="AB81" t="s">
        <v>58</v>
      </c>
      <c r="AC81" s="149" t="s">
        <v>444</v>
      </c>
      <c r="AD81" t="str">
        <f ca="1">IF((AND((AS81-TODAY())&lt;=30,(L81-TODAY())&lt;=0,(F82="P1")))=TRUE,"Yes",IF(AND((AS81-TODAY())&lt;=30,(L81-TODAY())&lt;=0,(F82="P2"))=TRUE,"Yes","No"))</f>
        <v>Yes</v>
      </c>
      <c r="AE81" t="s">
        <v>339</v>
      </c>
      <c r="AF81" s="150">
        <v>17.61509446037735</v>
      </c>
      <c r="AG81" s="151">
        <v>15.09433962264151</v>
      </c>
      <c r="AH81" s="150">
        <f>SUM($AG$2:AG81)</f>
        <v>215.84905660377376</v>
      </c>
      <c r="AI81" s="150">
        <v>13.615094460377348</v>
      </c>
      <c r="AJ81" s="150">
        <v>17.61509446037735</v>
      </c>
      <c r="AK81" s="119">
        <v>46042</v>
      </c>
      <c r="AL81" t="s">
        <v>67</v>
      </c>
      <c r="AM81" t="s">
        <v>67</v>
      </c>
      <c r="AN81" s="198">
        <f>AS81-S81</f>
        <v>16</v>
      </c>
      <c r="AS81" s="119">
        <v>46100</v>
      </c>
    </row>
    <row r="82" spans="1:46" ht="16.5" customHeight="1">
      <c r="A82" s="203" t="s">
        <v>244</v>
      </c>
      <c r="B82" t="s">
        <v>245</v>
      </c>
      <c r="C82" t="s">
        <v>591</v>
      </c>
      <c r="D82" t="s">
        <v>65</v>
      </c>
      <c r="E82" t="s">
        <v>65</v>
      </c>
      <c r="F82" t="s">
        <v>24</v>
      </c>
      <c r="G82" t="s">
        <v>53</v>
      </c>
      <c r="H82" t="s">
        <v>67</v>
      </c>
      <c r="I82" t="s">
        <v>55</v>
      </c>
      <c r="J82" s="23" t="s">
        <v>592</v>
      </c>
      <c r="K82" t="s">
        <v>84</v>
      </c>
      <c r="L82" s="119">
        <v>46014</v>
      </c>
      <c r="M82" s="119">
        <v>46045</v>
      </c>
      <c r="N82" t="s">
        <v>7</v>
      </c>
      <c r="O82" t="s">
        <v>59</v>
      </c>
      <c r="P82" t="s">
        <v>17</v>
      </c>
      <c r="Q82" t="s">
        <v>54</v>
      </c>
      <c r="R82" s="119">
        <v>46024</v>
      </c>
      <c r="S82" s="119">
        <v>46038</v>
      </c>
      <c r="Z82" t="s">
        <v>536</v>
      </c>
      <c r="AA82" s="176">
        <v>500000</v>
      </c>
      <c r="AB82" t="s">
        <v>58</v>
      </c>
      <c r="AC82" s="149" t="s">
        <v>444</v>
      </c>
      <c r="AD82" t="str">
        <f ca="1">IF((AND((AS82-TODAY())&lt;=30,(L82-TODAY())&lt;=0,(F83="P1")))=TRUE,"Yes",IF(AND((AS82-TODAY())&lt;=30,(L82-TODAY())&lt;=0,(F83="P2"))=TRUE,"Yes","No"))</f>
        <v>Yes</v>
      </c>
      <c r="AE82" t="s">
        <v>263</v>
      </c>
      <c r="AF82" s="150">
        <v>16.588679245283018</v>
      </c>
      <c r="AG82" s="151">
        <v>15.09433962264151</v>
      </c>
      <c r="AH82" s="150">
        <f>SUM($AG$2:AG82)</f>
        <v>230.94339622641527</v>
      </c>
      <c r="AI82" s="150">
        <v>12.58867924528302</v>
      </c>
      <c r="AJ82" s="150">
        <v>16.588679245283018</v>
      </c>
      <c r="AK82" s="119">
        <v>46014</v>
      </c>
      <c r="AL82" t="s">
        <v>67</v>
      </c>
      <c r="AM82" t="s">
        <v>67</v>
      </c>
      <c r="AN82" s="198">
        <f>AS82-S82</f>
        <v>14</v>
      </c>
      <c r="AO82">
        <v>2</v>
      </c>
      <c r="AP82">
        <v>0</v>
      </c>
      <c r="AQ82">
        <v>0</v>
      </c>
      <c r="AS82" s="119">
        <v>46052</v>
      </c>
    </row>
    <row r="83" spans="1:46" ht="16.5" customHeight="1">
      <c r="A83" s="203" t="s">
        <v>244</v>
      </c>
      <c r="B83" t="s">
        <v>245</v>
      </c>
      <c r="C83" t="s">
        <v>593</v>
      </c>
      <c r="D83" t="s">
        <v>65</v>
      </c>
      <c r="E83" t="s">
        <v>65</v>
      </c>
      <c r="F83" t="s">
        <v>24</v>
      </c>
      <c r="G83" t="s">
        <v>53</v>
      </c>
      <c r="H83" t="s">
        <v>67</v>
      </c>
      <c r="I83" t="s">
        <v>55</v>
      </c>
      <c r="J83" s="23" t="s">
        <v>594</v>
      </c>
      <c r="K83" s="119">
        <v>45427</v>
      </c>
      <c r="L83" s="119">
        <v>45980</v>
      </c>
      <c r="M83" s="119">
        <v>46087</v>
      </c>
      <c r="N83" t="s">
        <v>9</v>
      </c>
      <c r="O83" t="s">
        <v>259</v>
      </c>
      <c r="P83" t="s">
        <v>17</v>
      </c>
      <c r="Q83" t="s">
        <v>54</v>
      </c>
      <c r="R83" s="119">
        <v>46069</v>
      </c>
      <c r="S83" s="119">
        <v>46079</v>
      </c>
      <c r="Z83" t="s">
        <v>536</v>
      </c>
      <c r="AA83" s="176">
        <v>500000</v>
      </c>
      <c r="AB83" t="s">
        <v>58</v>
      </c>
      <c r="AC83" s="149" t="s">
        <v>444</v>
      </c>
      <c r="AD83" t="str">
        <f ca="1">IF((AND((AS83-TODAY())&lt;=30,(L83-TODAY())&lt;=0,(F84="P1")))=TRUE,"Yes",IF(AND((AS83-TODAY())&lt;=30,(L83-TODAY())&lt;=0,(F84="P2"))=TRUE,"Yes","No"))</f>
        <v>Yes</v>
      </c>
      <c r="AE83" t="s">
        <v>263</v>
      </c>
      <c r="AF83" s="150">
        <v>16.588679245283018</v>
      </c>
      <c r="AG83" s="151">
        <v>15.09433962264151</v>
      </c>
      <c r="AH83" s="150">
        <f>SUM($AG$2:AG83)</f>
        <v>246.03773584905679</v>
      </c>
      <c r="AI83" s="150">
        <v>12.58867924528302</v>
      </c>
      <c r="AJ83" s="150">
        <v>16.588679245283018</v>
      </c>
      <c r="AK83" s="119">
        <v>46058</v>
      </c>
      <c r="AL83" t="s">
        <v>67</v>
      </c>
      <c r="AM83" t="s">
        <v>67</v>
      </c>
      <c r="AN83" s="198">
        <f>AS83-S83</f>
        <v>0</v>
      </c>
      <c r="AS83" s="119">
        <v>46079</v>
      </c>
    </row>
    <row r="84" spans="1:46" ht="16.5" customHeight="1">
      <c r="A84" s="203" t="s">
        <v>244</v>
      </c>
      <c r="B84" t="str">
        <f>VLOOKUP(A84,'Data Validation'!S:T,2,FALSE)</f>
        <v>SAP User Enabl Mgmt SE</v>
      </c>
      <c r="C84" t="s">
        <v>595</v>
      </c>
      <c r="D84" t="s">
        <v>65</v>
      </c>
      <c r="E84" t="s">
        <v>65</v>
      </c>
      <c r="F84" t="s">
        <v>24</v>
      </c>
      <c r="G84" t="s">
        <v>53</v>
      </c>
      <c r="H84" t="s">
        <v>67</v>
      </c>
      <c r="I84" t="s">
        <v>55</v>
      </c>
      <c r="J84" t="s">
        <v>596</v>
      </c>
      <c r="K84" s="119">
        <v>46110</v>
      </c>
      <c r="L84" s="119">
        <v>46153</v>
      </c>
      <c r="M84" s="119">
        <v>46155</v>
      </c>
      <c r="N84" t="s">
        <v>9</v>
      </c>
      <c r="O84" t="s">
        <v>262</v>
      </c>
      <c r="P84" t="s">
        <v>17</v>
      </c>
      <c r="Q84" t="s">
        <v>54</v>
      </c>
      <c r="R84" s="119">
        <v>46154</v>
      </c>
      <c r="S84" s="119">
        <v>46155</v>
      </c>
      <c r="Z84" t="s">
        <v>536</v>
      </c>
      <c r="AA84" s="176">
        <v>500000</v>
      </c>
      <c r="AB84" t="s">
        <v>58</v>
      </c>
      <c r="AC84" s="149" t="s">
        <v>444</v>
      </c>
      <c r="AD84" t="str">
        <f ca="1">IF((AND((AT84-TODAY())&lt;=30,(L84-TODAY())&lt;=0,(F84="P1")))=TRUE,"Yes",IF(AND((AT84-TODAY())&lt;=30,(L84-TODAY())&lt;=0,(F84="P2"))=TRUE,"Yes","No"))</f>
        <v>Yes</v>
      </c>
      <c r="AE84" t="str">
        <f>VLOOKUP(O84,'Data Validation'!I:J,2,FALSE)</f>
        <v>C5366020</v>
      </c>
      <c r="AF84" s="150">
        <f ca="1">IF(AJ84&lt;=53,AJ84,AJ84-52)</f>
        <v>11.030188679245283</v>
      </c>
      <c r="AG84" s="151">
        <f>IF(H84="Y",(((160/1000000)*AA84)/5.3)*0.1,((160/1000000)*AA84)/5.3)</f>
        <v>15.09433962264151</v>
      </c>
      <c r="AH84" s="150">
        <f ca="1">SUM($AH84:AH$640)</f>
        <v>1.5094339622641511</v>
      </c>
      <c r="AI84" s="150">
        <f ca="1">AH84/50</f>
        <v>3.0188679245283023E-2</v>
      </c>
      <c r="AJ84" s="150">
        <f ca="1">WEEKNUM(TODAY())+AI84</f>
        <v>11.030188679245283</v>
      </c>
      <c r="AK84" s="119">
        <v>46154</v>
      </c>
      <c r="AL84" t="s">
        <v>67</v>
      </c>
      <c r="AM84" t="s">
        <v>67</v>
      </c>
      <c r="AN84" s="198">
        <f>AT84-S84</f>
        <v>-46155</v>
      </c>
      <c r="AS84" s="119">
        <v>46155</v>
      </c>
    </row>
    <row r="85" spans="1:46" ht="16.5" customHeight="1">
      <c r="A85" s="2" t="s">
        <v>261</v>
      </c>
      <c r="B85" s="2" t="s">
        <v>252</v>
      </c>
      <c r="C85" s="62" t="s">
        <v>597</v>
      </c>
      <c r="D85" t="s">
        <v>76</v>
      </c>
      <c r="E85" t="s">
        <v>76</v>
      </c>
      <c r="F85" t="s">
        <v>24</v>
      </c>
      <c r="G85" t="s">
        <v>53</v>
      </c>
      <c r="H85" t="s">
        <v>67</v>
      </c>
      <c r="I85" t="s">
        <v>55</v>
      </c>
      <c r="J85" t="s">
        <v>598</v>
      </c>
      <c r="K85" s="119" t="s">
        <v>84</v>
      </c>
      <c r="L85" s="119">
        <v>46205</v>
      </c>
      <c r="M85" s="119">
        <v>46233</v>
      </c>
      <c r="N85" t="s">
        <v>9</v>
      </c>
      <c r="O85" t="s">
        <v>259</v>
      </c>
      <c r="P85" t="s">
        <v>17</v>
      </c>
      <c r="Q85" t="s">
        <v>54</v>
      </c>
      <c r="R85" s="119">
        <v>46210</v>
      </c>
      <c r="S85" s="119">
        <v>46217</v>
      </c>
      <c r="Z85" t="s">
        <v>536</v>
      </c>
      <c r="AA85" s="176">
        <v>500000</v>
      </c>
      <c r="AB85" t="s">
        <v>58</v>
      </c>
      <c r="AC85" s="149" t="s">
        <v>444</v>
      </c>
      <c r="AD85" t="str">
        <f ca="1">IF((AND((AS85-TODAY())&lt;=30,(L85-TODAY())&lt;=0,(F93="P1")))=TRUE,"Yes",IF(AND((AS85-TODAY())&lt;=30,(L85-TODAY())&lt;=0,(F93="P2"))=TRUE,"Yes","No"))</f>
        <v>Yes</v>
      </c>
      <c r="AE85" t="s">
        <v>205</v>
      </c>
      <c r="AF85" s="150">
        <v>21.479245403773437</v>
      </c>
      <c r="AG85" s="151">
        <v>1.5094339622641511</v>
      </c>
      <c r="AH85" s="150">
        <f>SUM($AG$2:AG85)</f>
        <v>262.64150943396243</v>
      </c>
      <c r="AI85" s="150">
        <v>17.479245403773437</v>
      </c>
      <c r="AJ85" s="150">
        <v>21.479245403773437</v>
      </c>
      <c r="AK85" s="119">
        <v>46205</v>
      </c>
      <c r="AL85" t="s">
        <v>67</v>
      </c>
      <c r="AM85" t="s">
        <v>67</v>
      </c>
      <c r="AN85" s="198">
        <f>AS85-S85</f>
        <v>8</v>
      </c>
      <c r="AS85" s="119">
        <v>46225</v>
      </c>
    </row>
    <row r="86" spans="1:46" ht="16.5" customHeight="1">
      <c r="A86" t="s">
        <v>123</v>
      </c>
      <c r="B86" t="str">
        <f>VLOOKUP(A86,'Data Validation'!S:T,2,FALSE)</f>
        <v>Cross Architecture</v>
      </c>
      <c r="C86" t="s">
        <v>599</v>
      </c>
      <c r="D86" t="s">
        <v>108</v>
      </c>
      <c r="E86" t="s">
        <v>65</v>
      </c>
      <c r="F86" t="s">
        <v>24</v>
      </c>
      <c r="G86" t="s">
        <v>66</v>
      </c>
      <c r="H86" t="s">
        <v>54</v>
      </c>
      <c r="I86" t="s">
        <v>55</v>
      </c>
      <c r="J86" t="s">
        <v>600</v>
      </c>
      <c r="K86" s="119">
        <v>45902</v>
      </c>
      <c r="L86" s="119">
        <v>45988</v>
      </c>
      <c r="M86" s="119">
        <v>46087</v>
      </c>
      <c r="N86" t="s">
        <v>93</v>
      </c>
      <c r="O86" t="s">
        <v>323</v>
      </c>
      <c r="P86" t="s">
        <v>17</v>
      </c>
      <c r="Q86" t="s">
        <v>54</v>
      </c>
      <c r="R86" s="119">
        <v>46014</v>
      </c>
      <c r="S86" s="119">
        <v>46080</v>
      </c>
      <c r="Z86" t="s">
        <v>601</v>
      </c>
      <c r="AA86" s="176">
        <v>500000</v>
      </c>
      <c r="AB86" t="s">
        <v>58</v>
      </c>
      <c r="AC86" s="149" t="s">
        <v>444</v>
      </c>
      <c r="AD86" t="str">
        <f ca="1">IF((AND((AS86-TODAY())&lt;=30,(L86-TODAY())&lt;=0,(F87="P1")))=TRUE,"Yes",IF(AND((AS86-TODAY())&lt;=30,(L86-TODAY())&lt;=0,(F87="P2"))=TRUE,"Yes","No"))</f>
        <v>Yes</v>
      </c>
      <c r="AE86" t="str">
        <f>VLOOKUP(O86,'Data Validation'!I:J,2,FALSE)</f>
        <v>I758150</v>
      </c>
      <c r="AF86" s="150">
        <f ca="1">IF(AJ86&lt;=53,AJ86,AJ86-52)</f>
        <v>46.283018867924532</v>
      </c>
      <c r="AG86" s="151">
        <f>IF(H86="Y",(((160/1000000)*AA86)/5.3)*0.1,((160/1000000)*AA86)/5.3)</f>
        <v>1.5094339622641511</v>
      </c>
      <c r="AH86" s="150">
        <f>SUM($AG$2:AG86)</f>
        <v>264.15094339622658</v>
      </c>
      <c r="AI86" s="150">
        <f>AH86/50</f>
        <v>5.2830188679245316</v>
      </c>
      <c r="AJ86" s="150">
        <f ca="1">WEEKNUM(TODAY())+AI86</f>
        <v>46.283018867924532</v>
      </c>
      <c r="AK86" s="119">
        <v>46009</v>
      </c>
      <c r="AL86" t="s">
        <v>67</v>
      </c>
      <c r="AM86" t="s">
        <v>67</v>
      </c>
      <c r="AN86" s="198">
        <f>AS86-S86</f>
        <v>-1</v>
      </c>
      <c r="AO86">
        <v>17</v>
      </c>
      <c r="AP86">
        <v>0</v>
      </c>
      <c r="AQ86">
        <v>299</v>
      </c>
      <c r="AS86" s="119">
        <v>46079</v>
      </c>
    </row>
    <row r="87" spans="1:46" ht="16.5" customHeight="1">
      <c r="A87" t="s">
        <v>123</v>
      </c>
      <c r="B87" t="str">
        <f>VLOOKUP(A87,'Data Validation'!S:T,2,FALSE)</f>
        <v>Cross Architecture</v>
      </c>
      <c r="C87" t="s">
        <v>599</v>
      </c>
      <c r="D87" t="s">
        <v>108</v>
      </c>
      <c r="E87" t="s">
        <v>65</v>
      </c>
      <c r="F87" t="s">
        <v>24</v>
      </c>
      <c r="G87" t="s">
        <v>66</v>
      </c>
      <c r="H87" t="s">
        <v>54</v>
      </c>
      <c r="I87" t="s">
        <v>55</v>
      </c>
      <c r="J87" t="s">
        <v>602</v>
      </c>
      <c r="K87" s="119">
        <v>45902</v>
      </c>
      <c r="L87" s="119">
        <v>45988</v>
      </c>
      <c r="M87" s="119">
        <v>46087</v>
      </c>
      <c r="N87" t="s">
        <v>93</v>
      </c>
      <c r="O87" t="s">
        <v>327</v>
      </c>
      <c r="P87" t="s">
        <v>17</v>
      </c>
      <c r="Q87" t="s">
        <v>54</v>
      </c>
      <c r="R87" s="119">
        <v>46014</v>
      </c>
      <c r="S87" s="119">
        <v>46044</v>
      </c>
      <c r="AA87" s="176">
        <v>500000</v>
      </c>
      <c r="AB87" t="s">
        <v>58</v>
      </c>
      <c r="AC87" s="149" t="s">
        <v>444</v>
      </c>
      <c r="AD87" t="str">
        <f ca="1">IF((AND((AS87-TODAY())&lt;=30,(L87-TODAY())&lt;=0,(F88="P1")))=TRUE,"Yes",IF(AND((AS87-TODAY())&lt;=30,(L87-TODAY())&lt;=0,(F88="P2"))=TRUE,"Yes","No"))</f>
        <v>Yes</v>
      </c>
      <c r="AE87" t="str">
        <f>VLOOKUP(O87,'Data Validation'!I:J,2,FALSE)</f>
        <v>I762314</v>
      </c>
      <c r="AF87" s="150">
        <f ca="1">IF(AJ87&lt;=53,AJ87,AJ87-52)</f>
        <v>46.313207547169817</v>
      </c>
      <c r="AG87" s="151">
        <f>IF(H87="Y",(((160/1000000)*AA87)/5.3)*0.1,((160/1000000)*AA87)/5.3)</f>
        <v>1.5094339622641511</v>
      </c>
      <c r="AH87" s="150">
        <f>SUM($AG$2:AG87)</f>
        <v>265.66037735849073</v>
      </c>
      <c r="AI87" s="150">
        <f>AH87/50</f>
        <v>5.3132075471698146</v>
      </c>
      <c r="AJ87" s="150">
        <f ca="1">WEEKNUM(TODAY())+AI87</f>
        <v>46.313207547169817</v>
      </c>
      <c r="AK87" s="119">
        <v>46009</v>
      </c>
      <c r="AL87" t="s">
        <v>67</v>
      </c>
      <c r="AM87" t="s">
        <v>67</v>
      </c>
      <c r="AN87" s="198">
        <f>AS87-S87</f>
        <v>35</v>
      </c>
      <c r="AO87">
        <v>3</v>
      </c>
      <c r="AP87">
        <v>0</v>
      </c>
      <c r="AQ87">
        <v>139</v>
      </c>
      <c r="AS87" s="119">
        <v>46079</v>
      </c>
    </row>
    <row r="88" spans="1:46" ht="16.5" customHeight="1">
      <c r="A88" t="s">
        <v>123</v>
      </c>
      <c r="B88" t="str">
        <f>VLOOKUP(A88,'Data Validation'!S:T,2,FALSE)</f>
        <v>Cross Architecture</v>
      </c>
      <c r="C88" t="s">
        <v>563</v>
      </c>
      <c r="D88" t="s">
        <v>108</v>
      </c>
      <c r="E88" t="s">
        <v>65</v>
      </c>
      <c r="F88" t="s">
        <v>24</v>
      </c>
      <c r="G88" t="s">
        <v>66</v>
      </c>
      <c r="H88" t="s">
        <v>54</v>
      </c>
      <c r="I88" t="s">
        <v>55</v>
      </c>
      <c r="J88" t="s">
        <v>603</v>
      </c>
      <c r="K88" s="119">
        <v>45988</v>
      </c>
      <c r="L88" s="119">
        <v>46003</v>
      </c>
      <c r="M88" s="119">
        <v>46087</v>
      </c>
      <c r="N88" t="s">
        <v>93</v>
      </c>
      <c r="O88" t="s">
        <v>299</v>
      </c>
      <c r="P88" t="s">
        <v>17</v>
      </c>
      <c r="Q88" t="s">
        <v>54</v>
      </c>
      <c r="R88" s="119">
        <v>46014</v>
      </c>
      <c r="S88" s="119">
        <v>46080</v>
      </c>
      <c r="Z88" t="s">
        <v>601</v>
      </c>
      <c r="AA88" s="176">
        <v>500000</v>
      </c>
      <c r="AB88" t="s">
        <v>58</v>
      </c>
      <c r="AC88" s="149" t="s">
        <v>444</v>
      </c>
      <c r="AD88" t="str">
        <f ca="1">IF((AND((AS88-TODAY())&lt;=30,(L88-TODAY())&lt;=0,(F89="P1")))=TRUE,"Yes",IF(AND((AS88-TODAY())&lt;=30,(L88-TODAY())&lt;=0,(F89="P2"))=TRUE,"Yes","No"))</f>
        <v>Yes</v>
      </c>
      <c r="AE88" t="str">
        <f>VLOOKUP(O88,'Data Validation'!I:J,2,FALSE)</f>
        <v>I758015</v>
      </c>
      <c r="AF88" s="150">
        <f ca="1">IF(AJ88&lt;=53,AJ88,AJ88-52)</f>
        <v>46.37358490566038</v>
      </c>
      <c r="AG88" s="151">
        <f>IF(H88="Y",(((160/1000000)*AA88)/5.3)*0.1,((160/1000000)*AA88)/5.3)</f>
        <v>1.5094339622641511</v>
      </c>
      <c r="AH88" s="150">
        <f>SUM($AG$2:AG89)</f>
        <v>268.67924528301904</v>
      </c>
      <c r="AI88" s="150">
        <f>AH88/50</f>
        <v>5.3735849056603806</v>
      </c>
      <c r="AJ88" s="150">
        <f ca="1">WEEKNUM(TODAY())+AI88</f>
        <v>46.37358490566038</v>
      </c>
      <c r="AK88" s="119">
        <v>46012</v>
      </c>
      <c r="AL88" t="s">
        <v>67</v>
      </c>
      <c r="AM88" t="s">
        <v>67</v>
      </c>
      <c r="AN88" s="198">
        <f>AS88-S88</f>
        <v>-1</v>
      </c>
      <c r="AO88">
        <v>12</v>
      </c>
      <c r="AP88">
        <v>0</v>
      </c>
      <c r="AQ88">
        <v>18</v>
      </c>
      <c r="AS88" s="119">
        <v>46079</v>
      </c>
    </row>
    <row r="89" spans="1:46" ht="16.5" customHeight="1">
      <c r="A89" t="s">
        <v>123</v>
      </c>
      <c r="B89" t="str">
        <f>VLOOKUP(A89,'Data Validation'!S:T,2,FALSE)</f>
        <v>Cross Architecture</v>
      </c>
      <c r="C89" t="s">
        <v>565</v>
      </c>
      <c r="D89" t="s">
        <v>108</v>
      </c>
      <c r="E89" t="s">
        <v>65</v>
      </c>
      <c r="F89" t="s">
        <v>24</v>
      </c>
      <c r="G89" t="s">
        <v>66</v>
      </c>
      <c r="H89" t="s">
        <v>54</v>
      </c>
      <c r="I89" t="s">
        <v>55</v>
      </c>
      <c r="J89" t="s">
        <v>604</v>
      </c>
      <c r="K89" t="s">
        <v>84</v>
      </c>
      <c r="L89" s="119">
        <v>46003</v>
      </c>
      <c r="M89" s="119">
        <v>46087</v>
      </c>
      <c r="N89" t="s">
        <v>93</v>
      </c>
      <c r="O89" t="s">
        <v>313</v>
      </c>
      <c r="P89" t="s">
        <v>17</v>
      </c>
      <c r="Q89" t="s">
        <v>54</v>
      </c>
      <c r="R89" s="119">
        <v>46035</v>
      </c>
      <c r="S89" s="119">
        <v>46043</v>
      </c>
      <c r="AA89" s="176">
        <v>500000</v>
      </c>
      <c r="AB89" t="s">
        <v>58</v>
      </c>
      <c r="AC89" s="149" t="s">
        <v>444</v>
      </c>
      <c r="AD89" t="str">
        <f ca="1">IF((AND((AS89-TODAY())&lt;=30,(L89-TODAY())&lt;=0,(F89="P1")))=TRUE,"Yes",IF(AND((AS89-TODAY())&lt;=30,(L89-TODAY())&lt;=0,(F89="P2"))=TRUE,"Yes","No"))</f>
        <v>Yes</v>
      </c>
      <c r="AE89" t="str">
        <f>VLOOKUP(O89,'Data Validation'!I:J,2,FALSE)</f>
        <v>I758929</v>
      </c>
      <c r="AF89" s="150">
        <f ca="1">IF(AJ89&lt;=53,AJ89,AJ89-52)</f>
        <v>46.37358490566038</v>
      </c>
      <c r="AG89" s="151">
        <f>IF(H89="Y",(((160/1000000)*AA89)/5.3)*0.1,((160/1000000)*AA89)/5.3)</f>
        <v>1.5094339622641511</v>
      </c>
      <c r="AH89" s="150">
        <f>SUM($AG$2:AG89)</f>
        <v>268.67924528301904</v>
      </c>
      <c r="AI89" s="150">
        <f>AH89/50</f>
        <v>5.3735849056603806</v>
      </c>
      <c r="AJ89" s="150">
        <f ca="1">WEEKNUM(TODAY())+AI89</f>
        <v>46.37358490566038</v>
      </c>
      <c r="AK89" s="119">
        <v>46027</v>
      </c>
      <c r="AL89" t="s">
        <v>67</v>
      </c>
      <c r="AM89" t="s">
        <v>67</v>
      </c>
      <c r="AN89" s="198">
        <f>AS89-S89</f>
        <v>48</v>
      </c>
      <c r="AO89">
        <v>5</v>
      </c>
      <c r="AP89">
        <v>3</v>
      </c>
      <c r="AQ89">
        <v>4</v>
      </c>
      <c r="AS89" s="119">
        <v>46091</v>
      </c>
    </row>
    <row r="90" spans="1:46" ht="16.5" customHeight="1">
      <c r="A90" s="2" t="s">
        <v>238</v>
      </c>
      <c r="B90" t="s">
        <v>232</v>
      </c>
      <c r="C90" t="s">
        <v>605</v>
      </c>
      <c r="D90" t="s">
        <v>108</v>
      </c>
      <c r="E90" t="s">
        <v>65</v>
      </c>
      <c r="F90" t="s">
        <v>24</v>
      </c>
      <c r="G90" t="s">
        <v>66</v>
      </c>
      <c r="H90" t="s">
        <v>54</v>
      </c>
      <c r="I90" t="s">
        <v>55</v>
      </c>
      <c r="J90" t="s">
        <v>606</v>
      </c>
      <c r="K90" s="119">
        <v>45943</v>
      </c>
      <c r="L90" s="119">
        <v>46045</v>
      </c>
      <c r="M90" s="119">
        <v>46091</v>
      </c>
      <c r="N90" t="s">
        <v>7</v>
      </c>
      <c r="O90" t="s">
        <v>59</v>
      </c>
      <c r="P90" t="s">
        <v>17</v>
      </c>
      <c r="Q90" t="s">
        <v>54</v>
      </c>
      <c r="R90" s="119">
        <v>46079</v>
      </c>
      <c r="S90" s="119">
        <v>46091</v>
      </c>
      <c r="T90" s="133"/>
      <c r="Z90" t="s">
        <v>536</v>
      </c>
      <c r="AA90" s="176">
        <v>500000</v>
      </c>
      <c r="AB90" t="s">
        <v>58</v>
      </c>
      <c r="AC90" s="149" t="s">
        <v>444</v>
      </c>
      <c r="AD90" t="s">
        <v>478</v>
      </c>
      <c r="AE90" t="str">
        <f>VLOOKUP(O90,'Data Validation'!I:J,2,FALSE)</f>
        <v>I559269</v>
      </c>
      <c r="AF90" s="150">
        <v>7.501886792452833</v>
      </c>
      <c r="AG90" s="151">
        <v>1.5094339622641511</v>
      </c>
      <c r="AH90" s="150">
        <v>175.09433962264166</v>
      </c>
      <c r="AI90" s="150">
        <v>3.501886792452833</v>
      </c>
      <c r="AJ90" s="150">
        <v>7.501886792452833</v>
      </c>
      <c r="AK90" s="119">
        <v>46072</v>
      </c>
      <c r="AL90" t="s">
        <v>67</v>
      </c>
      <c r="AM90" t="s">
        <v>67</v>
      </c>
      <c r="AN90" s="198">
        <v>-6</v>
      </c>
      <c r="AS90" s="119">
        <v>46091</v>
      </c>
    </row>
    <row r="91" spans="1:46" ht="16.5" customHeight="1">
      <c r="A91" t="s">
        <v>123</v>
      </c>
      <c r="B91" t="s">
        <v>124</v>
      </c>
      <c r="C91" t="s">
        <v>607</v>
      </c>
      <c r="D91" t="s">
        <v>64</v>
      </c>
      <c r="E91" t="s">
        <v>65</v>
      </c>
      <c r="F91" t="s">
        <v>24</v>
      </c>
      <c r="G91" t="s">
        <v>66</v>
      </c>
      <c r="H91" t="s">
        <v>54</v>
      </c>
      <c r="I91" t="s">
        <v>55</v>
      </c>
      <c r="J91" t="s">
        <v>608</v>
      </c>
      <c r="K91" s="119">
        <v>45972</v>
      </c>
      <c r="L91" s="119">
        <v>46055</v>
      </c>
      <c r="M91" s="119">
        <v>46092</v>
      </c>
      <c r="N91" t="s">
        <v>9</v>
      </c>
      <c r="O91" t="s">
        <v>335</v>
      </c>
      <c r="P91" t="s">
        <v>17</v>
      </c>
      <c r="Q91" t="s">
        <v>54</v>
      </c>
      <c r="R91" s="119">
        <v>46085</v>
      </c>
      <c r="S91" s="119">
        <v>46092</v>
      </c>
      <c r="Z91" t="s">
        <v>536</v>
      </c>
      <c r="AA91" s="176">
        <v>500000</v>
      </c>
      <c r="AB91" t="s">
        <v>58</v>
      </c>
      <c r="AC91" s="149" t="s">
        <v>444</v>
      </c>
      <c r="AD91" t="s">
        <v>478</v>
      </c>
      <c r="AE91" t="s">
        <v>332</v>
      </c>
      <c r="AF91" s="150">
        <v>21.932075592452666</v>
      </c>
      <c r="AG91" s="151">
        <v>1.5094339622641511</v>
      </c>
      <c r="AH91" s="150">
        <v>896.60377962263328</v>
      </c>
      <c r="AI91" s="150">
        <v>17.932075592452666</v>
      </c>
      <c r="AJ91" s="150">
        <v>21.932075592452666</v>
      </c>
      <c r="AK91" s="119">
        <v>46079</v>
      </c>
      <c r="AL91" t="s">
        <v>67</v>
      </c>
      <c r="AM91" t="s">
        <v>67</v>
      </c>
      <c r="AN91" s="198">
        <v>-20</v>
      </c>
      <c r="AS91" s="119">
        <v>45940</v>
      </c>
    </row>
    <row r="92" spans="1:46" ht="16.5" customHeight="1">
      <c r="A92" t="s">
        <v>134</v>
      </c>
      <c r="B92" t="s">
        <v>101</v>
      </c>
      <c r="C92" t="s">
        <v>609</v>
      </c>
      <c r="D92" t="s">
        <v>108</v>
      </c>
      <c r="E92" t="s">
        <v>65</v>
      </c>
      <c r="F92" t="s">
        <v>24</v>
      </c>
      <c r="G92" t="s">
        <v>66</v>
      </c>
      <c r="H92" t="s">
        <v>54</v>
      </c>
      <c r="I92" t="s">
        <v>55</v>
      </c>
      <c r="J92" t="s">
        <v>610</v>
      </c>
      <c r="K92" s="119">
        <v>45945</v>
      </c>
      <c r="L92" s="119">
        <v>46066</v>
      </c>
      <c r="M92" s="119">
        <v>46101</v>
      </c>
      <c r="N92" t="s">
        <v>7</v>
      </c>
      <c r="O92" t="s">
        <v>59</v>
      </c>
      <c r="P92" t="s">
        <v>17</v>
      </c>
      <c r="Q92" t="s">
        <v>54</v>
      </c>
      <c r="R92" s="119">
        <v>46077</v>
      </c>
      <c r="S92" s="119">
        <v>46100</v>
      </c>
      <c r="AA92" s="176">
        <v>500000</v>
      </c>
      <c r="AB92" t="s">
        <v>58</v>
      </c>
      <c r="AC92" s="149" t="s">
        <v>444</v>
      </c>
      <c r="AD92" t="s">
        <v>478</v>
      </c>
      <c r="AE92" t="str">
        <f>VLOOKUP(O92,'Data Validation'!I:J,2,FALSE)</f>
        <v>I559269</v>
      </c>
      <c r="AF92" s="150">
        <v>8.3471698113207591</v>
      </c>
      <c r="AG92" s="151">
        <v>1.5094339622641511</v>
      </c>
      <c r="AH92" s="150">
        <v>217.35849056603794</v>
      </c>
      <c r="AI92" s="150">
        <v>4.3471698113207591</v>
      </c>
      <c r="AJ92" s="150">
        <v>8.3471698113207591</v>
      </c>
      <c r="AK92" s="119">
        <v>46071</v>
      </c>
      <c r="AL92" t="s">
        <v>67</v>
      </c>
      <c r="AM92" t="s">
        <v>67</v>
      </c>
      <c r="AN92" s="198">
        <v>12</v>
      </c>
      <c r="AO92">
        <v>16</v>
      </c>
      <c r="AP92">
        <v>0</v>
      </c>
      <c r="AQ92">
        <v>2800</v>
      </c>
      <c r="AS92" s="119">
        <v>46100</v>
      </c>
    </row>
    <row r="93" spans="1:46" ht="16.5" customHeight="1">
      <c r="A93" t="s">
        <v>123</v>
      </c>
      <c r="B93" t="s">
        <v>124</v>
      </c>
      <c r="C93" t="s">
        <v>607</v>
      </c>
      <c r="D93" t="s">
        <v>64</v>
      </c>
      <c r="E93" t="s">
        <v>65</v>
      </c>
      <c r="F93" t="s">
        <v>24</v>
      </c>
      <c r="G93" t="s">
        <v>66</v>
      </c>
      <c r="H93" t="s">
        <v>54</v>
      </c>
      <c r="I93" t="s">
        <v>55</v>
      </c>
      <c r="J93" t="s">
        <v>611</v>
      </c>
      <c r="K93" s="119">
        <v>46029</v>
      </c>
      <c r="L93" s="119">
        <v>46140</v>
      </c>
      <c r="M93" s="119">
        <v>46157</v>
      </c>
      <c r="N93" t="s">
        <v>9</v>
      </c>
      <c r="O93" t="s">
        <v>335</v>
      </c>
      <c r="P93" t="s">
        <v>17</v>
      </c>
      <c r="Q93" t="s">
        <v>54</v>
      </c>
      <c r="R93" s="119">
        <v>46154</v>
      </c>
      <c r="S93" s="119">
        <v>46154</v>
      </c>
      <c r="Z93" t="s">
        <v>536</v>
      </c>
      <c r="AA93" s="176">
        <v>500000</v>
      </c>
      <c r="AB93" t="s">
        <v>58</v>
      </c>
      <c r="AC93" s="149" t="s">
        <v>444</v>
      </c>
      <c r="AD93" t="s">
        <v>478</v>
      </c>
      <c r="AE93" t="s">
        <v>332</v>
      </c>
      <c r="AF93" s="150">
        <v>21.932075592452666</v>
      </c>
      <c r="AG93" s="151">
        <v>1.5094339622641511</v>
      </c>
      <c r="AH93" s="150">
        <v>896.60377962263328</v>
      </c>
      <c r="AI93" s="150">
        <v>17.932075592452666</v>
      </c>
      <c r="AJ93" s="150">
        <v>21.932075592452666</v>
      </c>
      <c r="AK93" s="119">
        <v>46148</v>
      </c>
      <c r="AL93" t="s">
        <v>67</v>
      </c>
      <c r="AM93" t="s">
        <v>67</v>
      </c>
      <c r="AN93" s="198">
        <v>-20</v>
      </c>
      <c r="AS93" s="119">
        <v>46157</v>
      </c>
    </row>
    <row r="94" spans="1:46" ht="16.5" customHeight="1">
      <c r="A94" t="s">
        <v>123</v>
      </c>
      <c r="B94" t="str">
        <f>VLOOKUP(A94,'Data Validation'!S:T,2,FALSE)</f>
        <v>Cross Architecture</v>
      </c>
      <c r="C94" t="s">
        <v>565</v>
      </c>
      <c r="D94" t="s">
        <v>108</v>
      </c>
      <c r="E94" t="s">
        <v>65</v>
      </c>
      <c r="F94" t="s">
        <v>24</v>
      </c>
      <c r="G94" t="s">
        <v>66</v>
      </c>
      <c r="H94" t="s">
        <v>54</v>
      </c>
      <c r="I94" t="s">
        <v>55</v>
      </c>
      <c r="J94" t="s">
        <v>612</v>
      </c>
      <c r="K94" t="s">
        <v>84</v>
      </c>
      <c r="L94" s="119">
        <v>46157</v>
      </c>
      <c r="M94" s="119">
        <v>46162</v>
      </c>
      <c r="N94" t="s">
        <v>9</v>
      </c>
      <c r="O94" t="s">
        <v>335</v>
      </c>
      <c r="P94" t="s">
        <v>17</v>
      </c>
      <c r="Q94" t="s">
        <v>54</v>
      </c>
      <c r="R94" s="119">
        <v>46160</v>
      </c>
      <c r="S94" s="119">
        <v>46161</v>
      </c>
      <c r="Z94" t="s">
        <v>536</v>
      </c>
      <c r="AA94" s="176">
        <v>500000</v>
      </c>
      <c r="AB94" t="s">
        <v>58</v>
      </c>
      <c r="AC94" s="149" t="s">
        <v>444</v>
      </c>
      <c r="AD94" t="str">
        <f ca="1">IF((AND((AS94-TODAY())&lt;=30,(L94-TODAY())&lt;=0,(F94="P1")))=TRUE,"Yes",IF(AND((AS94-TODAY())&lt;=30,(L94-TODAY())&lt;=0,(F94="P2"))=TRUE,"Yes","No"))</f>
        <v>Yes</v>
      </c>
      <c r="AE94" t="str">
        <f>VLOOKUP(O94,'Data Validation'!I:J,2,FALSE)</f>
        <v>C5381614</v>
      </c>
      <c r="AF94" s="150">
        <f ca="1">IF(AJ94&lt;=53,AJ94,AJ94-52)</f>
        <v>18.099999999999881</v>
      </c>
      <c r="AG94" s="151">
        <f>IF(H94="Y",(((160/1000000)*AA94)/5.3)*0.1,((160/1000000)*AA94)/5.3)</f>
        <v>1.5094339622641511</v>
      </c>
      <c r="AH94" s="150">
        <f>SUM($AG$2:AG521)</f>
        <v>1454.9999999999941</v>
      </c>
      <c r="AI94" s="150">
        <f>AH94/50</f>
        <v>29.099999999999881</v>
      </c>
      <c r="AJ94" s="150">
        <f ca="1">WEEKNUM(TODAY())+AI94</f>
        <v>70.099999999999881</v>
      </c>
      <c r="AK94" s="119">
        <v>46154</v>
      </c>
      <c r="AL94" t="s">
        <v>67</v>
      </c>
      <c r="AM94" t="s">
        <v>67</v>
      </c>
      <c r="AN94" s="198">
        <f>AS94-S94</f>
        <v>1</v>
      </c>
      <c r="AS94" s="119">
        <v>46162</v>
      </c>
    </row>
    <row r="95" spans="1:46" ht="16.5" customHeight="1">
      <c r="A95" t="s">
        <v>123</v>
      </c>
      <c r="B95" t="s">
        <v>124</v>
      </c>
      <c r="C95" t="s">
        <v>613</v>
      </c>
      <c r="D95" t="s">
        <v>64</v>
      </c>
      <c r="E95" t="s">
        <v>65</v>
      </c>
      <c r="F95" t="s">
        <v>24</v>
      </c>
      <c r="G95" t="s">
        <v>66</v>
      </c>
      <c r="H95" t="s">
        <v>54</v>
      </c>
      <c r="I95" t="s">
        <v>55</v>
      </c>
      <c r="J95" t="s">
        <v>614</v>
      </c>
      <c r="K95" s="119" t="s">
        <v>84</v>
      </c>
      <c r="L95" s="119">
        <v>46112</v>
      </c>
      <c r="M95" s="119">
        <v>46189</v>
      </c>
      <c r="N95" t="s">
        <v>9</v>
      </c>
      <c r="O95" t="s">
        <v>259</v>
      </c>
      <c r="P95" t="s">
        <v>17</v>
      </c>
      <c r="Q95" t="s">
        <v>54</v>
      </c>
      <c r="R95" s="119">
        <v>46133</v>
      </c>
      <c r="S95" s="119">
        <v>46178</v>
      </c>
      <c r="Z95" t="s">
        <v>615</v>
      </c>
      <c r="AA95" s="176">
        <v>500000</v>
      </c>
      <c r="AB95" t="s">
        <v>58</v>
      </c>
      <c r="AC95" s="149" t="s">
        <v>444</v>
      </c>
      <c r="AD95" t="s">
        <v>478</v>
      </c>
      <c r="AE95" t="s">
        <v>260</v>
      </c>
      <c r="AF95" s="150">
        <v>21.871698233962103</v>
      </c>
      <c r="AG95" s="151">
        <v>1.5094339622641511</v>
      </c>
      <c r="AH95" s="150">
        <v>893.58491169810509</v>
      </c>
      <c r="AI95" s="150">
        <v>17.871698233962103</v>
      </c>
      <c r="AJ95" s="150">
        <v>21.871698233962103</v>
      </c>
      <c r="AK95" s="119">
        <v>46112</v>
      </c>
      <c r="AL95" t="s">
        <v>67</v>
      </c>
      <c r="AM95" t="s">
        <v>54</v>
      </c>
      <c r="AN95" s="198">
        <v>0</v>
      </c>
      <c r="AS95" s="119">
        <v>46146</v>
      </c>
    </row>
    <row r="96" spans="1:46" ht="16.5" customHeight="1">
      <c r="A96" t="s">
        <v>123</v>
      </c>
      <c r="B96" t="str">
        <f>VLOOKUP(A96,'Data Validation'!S:T,2,FALSE)</f>
        <v>Cross Architecture</v>
      </c>
      <c r="C96" t="s">
        <v>563</v>
      </c>
      <c r="D96" t="s">
        <v>108</v>
      </c>
      <c r="E96" t="s">
        <v>65</v>
      </c>
      <c r="F96" t="s">
        <v>24</v>
      </c>
      <c r="G96" t="s">
        <v>66</v>
      </c>
      <c r="H96" t="s">
        <v>54</v>
      </c>
      <c r="I96" t="s">
        <v>55</v>
      </c>
      <c r="J96" t="s">
        <v>616</v>
      </c>
      <c r="K96" t="s">
        <v>84</v>
      </c>
      <c r="L96" s="119">
        <v>46101</v>
      </c>
      <c r="M96" s="119">
        <v>46190</v>
      </c>
      <c r="N96" t="s">
        <v>9</v>
      </c>
      <c r="O96" t="s">
        <v>259</v>
      </c>
      <c r="P96" t="s">
        <v>17</v>
      </c>
      <c r="Q96" t="s">
        <v>54</v>
      </c>
      <c r="R96" s="119">
        <v>46119</v>
      </c>
      <c r="S96" s="119">
        <v>46136</v>
      </c>
      <c r="AA96" s="176">
        <v>500000</v>
      </c>
      <c r="AB96" t="s">
        <v>58</v>
      </c>
      <c r="AC96" s="149" t="s">
        <v>444</v>
      </c>
      <c r="AD96" t="str">
        <f ca="1">IF((AND((AS96-TODAY())&lt;=30,(L96-TODAY())&lt;=0,(F98="P1")))=TRUE,"Yes",IF(AND((AS96-TODAY())&lt;=30,(L96-TODAY())&lt;=0,(F98="P2"))=TRUE,"Yes","No"))</f>
        <v>Yes</v>
      </c>
      <c r="AE96" t="str">
        <f>VLOOKUP(O96,'Data Validation'!I:J,2,FALSE)</f>
        <v>C5367590</v>
      </c>
      <c r="AF96" s="150">
        <f ca="1">IF(AJ96&lt;=53,AJ96,AJ96-52)</f>
        <v>46.645283018867929</v>
      </c>
      <c r="AG96" s="151">
        <f>IF(H96="Y",(((160/1000000)*AA96)/5.3)*0.1,((160/1000000)*AA96)/5.3)</f>
        <v>1.5094339622641511</v>
      </c>
      <c r="AH96" s="150">
        <f>SUM($AG$2:AG98)</f>
        <v>282.26415094339643</v>
      </c>
      <c r="AI96" s="150">
        <f>AH96/50</f>
        <v>5.6452830188679286</v>
      </c>
      <c r="AJ96" s="150">
        <f ca="1">WEEKNUM(TODAY())+AI96</f>
        <v>46.645283018867929</v>
      </c>
      <c r="AK96" s="119">
        <v>46111</v>
      </c>
      <c r="AL96" t="s">
        <v>67</v>
      </c>
      <c r="AM96" t="s">
        <v>67</v>
      </c>
      <c r="AN96" s="198">
        <f>AS96-S96</f>
        <v>47</v>
      </c>
      <c r="AO96">
        <v>29</v>
      </c>
      <c r="AP96">
        <v>0</v>
      </c>
      <c r="AQ96">
        <v>129</v>
      </c>
      <c r="AS96" s="119">
        <v>46183</v>
      </c>
      <c r="AT96" s="133"/>
    </row>
    <row r="97" spans="1:45" ht="16.5" customHeight="1">
      <c r="A97" t="s">
        <v>123</v>
      </c>
      <c r="B97" t="str">
        <f>VLOOKUP(A97,'Data Validation'!S:T,2,FALSE)</f>
        <v>Cross Architecture</v>
      </c>
      <c r="C97" t="s">
        <v>599</v>
      </c>
      <c r="D97" t="s">
        <v>108</v>
      </c>
      <c r="E97" t="s">
        <v>65</v>
      </c>
      <c r="F97" t="s">
        <v>24</v>
      </c>
      <c r="G97" t="s">
        <v>66</v>
      </c>
      <c r="H97" t="s">
        <v>54</v>
      </c>
      <c r="I97" t="s">
        <v>55</v>
      </c>
      <c r="J97" t="s">
        <v>617</v>
      </c>
      <c r="K97" s="119">
        <v>45988</v>
      </c>
      <c r="L97" s="119">
        <v>46085</v>
      </c>
      <c r="M97" s="119">
        <v>46190</v>
      </c>
      <c r="N97" t="s">
        <v>9</v>
      </c>
      <c r="O97" t="s">
        <v>259</v>
      </c>
      <c r="P97" t="s">
        <v>17</v>
      </c>
      <c r="Q97" t="s">
        <v>54</v>
      </c>
      <c r="R97" s="119">
        <v>46113</v>
      </c>
      <c r="S97" s="119">
        <v>46139</v>
      </c>
      <c r="Z97" t="s">
        <v>536</v>
      </c>
      <c r="AA97" s="176">
        <v>500000</v>
      </c>
      <c r="AB97" t="s">
        <v>58</v>
      </c>
      <c r="AC97" s="149" t="s">
        <v>444</v>
      </c>
      <c r="AD97" t="str">
        <f ca="1">IF((AND((AS97-TODAY())&lt;=30,(L97-TODAY())&lt;=0,(F98="P1")))=TRUE,"Yes",IF(AND((AS97-TODAY())&lt;=30,(L97-TODAY())&lt;=0,(F98="P2"))=TRUE,"Yes","No"))</f>
        <v>Yes</v>
      </c>
      <c r="AE97" t="str">
        <f>VLOOKUP(O97,'Data Validation'!I:J,2,FALSE)</f>
        <v>C5367590</v>
      </c>
      <c r="AF97" s="150">
        <f ca="1">IF(AJ97&lt;=53,AJ97,AJ97-52)</f>
        <v>46.615094339622644</v>
      </c>
      <c r="AG97" s="151">
        <f>IF(H97="Y",(((160/1000000)*AA97)/5.3)*0.1,((160/1000000)*AA97)/5.3)</f>
        <v>1.5094339622641511</v>
      </c>
      <c r="AH97" s="150">
        <f>SUM($AG$2:AG97)</f>
        <v>280.75471698113228</v>
      </c>
      <c r="AI97" s="150">
        <f>AH97/50</f>
        <v>5.6150943396226456</v>
      </c>
      <c r="AJ97" s="150">
        <f ca="1">WEEKNUM(TODAY())+AI97</f>
        <v>46.615094339622644</v>
      </c>
      <c r="AK97" s="119">
        <v>46113</v>
      </c>
      <c r="AL97" t="s">
        <v>67</v>
      </c>
      <c r="AM97" t="s">
        <v>67</v>
      </c>
      <c r="AN97" s="198">
        <f>AS97-S97</f>
        <v>-59</v>
      </c>
      <c r="AO97">
        <v>20</v>
      </c>
      <c r="AP97">
        <v>39</v>
      </c>
      <c r="AQ97">
        <v>300</v>
      </c>
      <c r="AS97" s="119">
        <v>46080</v>
      </c>
    </row>
    <row r="98" spans="1:45" ht="16.5" customHeight="1">
      <c r="A98" t="s">
        <v>123</v>
      </c>
      <c r="B98" t="s">
        <v>124</v>
      </c>
      <c r="C98" t="s">
        <v>618</v>
      </c>
      <c r="D98" t="s">
        <v>108</v>
      </c>
      <c r="E98" t="s">
        <v>65</v>
      </c>
      <c r="F98" t="s">
        <v>24</v>
      </c>
      <c r="G98" t="s">
        <v>66</v>
      </c>
      <c r="H98" t="s">
        <v>54</v>
      </c>
      <c r="I98" t="s">
        <v>55</v>
      </c>
      <c r="J98" t="s">
        <v>619</v>
      </c>
      <c r="K98" s="119">
        <v>45988</v>
      </c>
      <c r="L98" s="119">
        <v>46085</v>
      </c>
      <c r="M98" s="119">
        <v>46190</v>
      </c>
      <c r="N98" t="s">
        <v>93</v>
      </c>
      <c r="O98" t="s">
        <v>313</v>
      </c>
      <c r="P98" t="s">
        <v>17</v>
      </c>
      <c r="Q98" t="s">
        <v>54</v>
      </c>
      <c r="R98" s="119">
        <v>46120</v>
      </c>
      <c r="S98" s="119">
        <v>46155</v>
      </c>
      <c r="AA98" s="176">
        <v>500000</v>
      </c>
      <c r="AB98" t="s">
        <v>58</v>
      </c>
      <c r="AC98" s="149" t="s">
        <v>444</v>
      </c>
      <c r="AD98" t="s">
        <v>478</v>
      </c>
      <c r="AE98" t="s">
        <v>273</v>
      </c>
      <c r="AF98" s="150">
        <v>8.135849056603778</v>
      </c>
      <c r="AG98" s="151">
        <v>1.5094339622641511</v>
      </c>
      <c r="AH98" s="150">
        <v>206.79245283018886</v>
      </c>
      <c r="AI98" s="150">
        <v>4.1358490566037771</v>
      </c>
      <c r="AJ98" s="150">
        <v>8.135849056603778</v>
      </c>
      <c r="AK98" s="119">
        <v>46113</v>
      </c>
      <c r="AL98" t="s">
        <v>67</v>
      </c>
      <c r="AM98" t="s">
        <v>67</v>
      </c>
      <c r="AN98" s="198">
        <v>34</v>
      </c>
      <c r="AS98" s="119">
        <v>46183</v>
      </c>
    </row>
    <row r="99" spans="1:45" ht="16.5" customHeight="1">
      <c r="A99" t="s">
        <v>123</v>
      </c>
      <c r="B99" t="str">
        <f>VLOOKUP(A99,'Data Validation'!S:T,2,FALSE)</f>
        <v>Cross Architecture</v>
      </c>
      <c r="C99" t="s">
        <v>565</v>
      </c>
      <c r="D99" t="s">
        <v>108</v>
      </c>
      <c r="E99" t="s">
        <v>65</v>
      </c>
      <c r="F99" t="s">
        <v>24</v>
      </c>
      <c r="G99" t="s">
        <v>66</v>
      </c>
      <c r="H99" t="s">
        <v>54</v>
      </c>
      <c r="I99" t="s">
        <v>55</v>
      </c>
      <c r="J99" t="s">
        <v>620</v>
      </c>
      <c r="K99" t="s">
        <v>84</v>
      </c>
      <c r="L99" s="119">
        <v>46099</v>
      </c>
      <c r="M99" s="119">
        <v>46190</v>
      </c>
      <c r="N99" t="s">
        <v>93</v>
      </c>
      <c r="O99" t="s">
        <v>299</v>
      </c>
      <c r="P99" t="s">
        <v>17</v>
      </c>
      <c r="Q99" t="s">
        <v>54</v>
      </c>
      <c r="R99" s="119">
        <v>46119</v>
      </c>
      <c r="S99" s="119">
        <v>46132</v>
      </c>
      <c r="AA99" s="176">
        <v>500000</v>
      </c>
      <c r="AB99" t="s">
        <v>58</v>
      </c>
      <c r="AC99" s="149" t="s">
        <v>444</v>
      </c>
      <c r="AD99" t="str">
        <f ca="1">IF((AND((AS99-TODAY())&lt;=30,(L99-TODAY())&lt;=0,(F99="P1")))=TRUE,"Yes",IF(AND((AS99-TODAY())&lt;=30,(L99-TODAY())&lt;=0,(F99="P2"))=TRUE,"Yes","No"))</f>
        <v>Yes</v>
      </c>
      <c r="AE99" t="str">
        <f>VLOOKUP(O99,'Data Validation'!I:J,2,FALSE)</f>
        <v>I758015</v>
      </c>
      <c r="AF99" s="150">
        <f ca="1">IF(AJ99&lt;=53,AJ99,AJ99-52)</f>
        <v>46.675471698113213</v>
      </c>
      <c r="AG99" s="151">
        <f>IF(H99="Y",(((160/1000000)*AA99)/5.3)*0.1,((160/1000000)*AA99)/5.3)</f>
        <v>1.5094339622641511</v>
      </c>
      <c r="AH99" s="150">
        <f>SUM($AG$2:AG99)</f>
        <v>283.77358490566058</v>
      </c>
      <c r="AI99" s="150">
        <f>AH99/50</f>
        <v>5.6754716981132116</v>
      </c>
      <c r="AJ99" s="150">
        <f ca="1">WEEKNUM(TODAY())+AI99</f>
        <v>46.675471698113213</v>
      </c>
      <c r="AK99" s="119">
        <v>46112</v>
      </c>
      <c r="AL99" t="s">
        <v>67</v>
      </c>
      <c r="AM99" t="s">
        <v>67</v>
      </c>
      <c r="AN99" s="198">
        <f>AS99-S99</f>
        <v>51</v>
      </c>
      <c r="AO99">
        <v>3</v>
      </c>
      <c r="AP99">
        <v>4</v>
      </c>
      <c r="AQ99">
        <v>5</v>
      </c>
      <c r="AS99" s="119">
        <v>46183</v>
      </c>
    </row>
    <row r="100" spans="1:45" ht="16.5" customHeight="1">
      <c r="A100" s="2" t="s">
        <v>238</v>
      </c>
      <c r="B100" t="s">
        <v>232</v>
      </c>
      <c r="C100" t="s">
        <v>605</v>
      </c>
      <c r="D100" t="s">
        <v>108</v>
      </c>
      <c r="E100" t="s">
        <v>65</v>
      </c>
      <c r="F100" t="s">
        <v>24</v>
      </c>
      <c r="G100" t="s">
        <v>66</v>
      </c>
      <c r="H100" t="s">
        <v>54</v>
      </c>
      <c r="I100" t="s">
        <v>55</v>
      </c>
      <c r="J100" t="s">
        <v>621</v>
      </c>
      <c r="K100" s="119">
        <v>46142</v>
      </c>
      <c r="L100" s="119">
        <v>46164</v>
      </c>
      <c r="M100" s="119">
        <v>46192</v>
      </c>
      <c r="N100" t="s">
        <v>9</v>
      </c>
      <c r="O100" t="s">
        <v>335</v>
      </c>
      <c r="P100" t="s">
        <v>17</v>
      </c>
      <c r="Q100" t="s">
        <v>54</v>
      </c>
      <c r="R100" s="119">
        <v>46174</v>
      </c>
      <c r="S100" s="119">
        <v>46189</v>
      </c>
      <c r="T100" s="133"/>
      <c r="Z100" t="s">
        <v>536</v>
      </c>
      <c r="AA100" s="176">
        <v>500000</v>
      </c>
      <c r="AB100" t="s">
        <v>58</v>
      </c>
      <c r="AC100" s="149" t="s">
        <v>444</v>
      </c>
      <c r="AD100" t="s">
        <v>478</v>
      </c>
      <c r="AE100" t="str">
        <f>VLOOKUP(O100,'Data Validation'!I:J,2,FALSE)</f>
        <v>C5381614</v>
      </c>
      <c r="AF100" s="150">
        <v>7.501886792452833</v>
      </c>
      <c r="AG100" s="151">
        <v>1.5094339622641511</v>
      </c>
      <c r="AH100" s="150">
        <v>175.09433962264166</v>
      </c>
      <c r="AI100" s="150">
        <v>3.501886792452833</v>
      </c>
      <c r="AJ100" s="150">
        <v>7.501886792452833</v>
      </c>
      <c r="AK100" s="119">
        <v>46167</v>
      </c>
      <c r="AL100" t="s">
        <v>67</v>
      </c>
      <c r="AM100" t="s">
        <v>67</v>
      </c>
      <c r="AN100" s="198">
        <v>-6</v>
      </c>
      <c r="AS100" s="119">
        <v>46191</v>
      </c>
    </row>
    <row r="101" spans="1:45" ht="16.5" customHeight="1">
      <c r="A101" s="203" t="s">
        <v>244</v>
      </c>
      <c r="B101" t="str">
        <f>VLOOKUP(A101,'Data Validation'!S:T,2,FALSE)</f>
        <v>SAP User Enabl Mgmt SE</v>
      </c>
      <c r="C101" t="s">
        <v>595</v>
      </c>
      <c r="D101" t="s">
        <v>65</v>
      </c>
      <c r="E101" t="s">
        <v>65</v>
      </c>
      <c r="F101" t="s">
        <v>24</v>
      </c>
      <c r="G101" t="s">
        <v>66</v>
      </c>
      <c r="H101" t="s">
        <v>54</v>
      </c>
      <c r="I101" t="s">
        <v>55</v>
      </c>
      <c r="J101" t="s">
        <v>622</v>
      </c>
      <c r="K101" s="119">
        <v>46174</v>
      </c>
      <c r="L101" s="119">
        <v>46192</v>
      </c>
      <c r="M101" s="119">
        <v>46197</v>
      </c>
      <c r="N101" t="s">
        <v>9</v>
      </c>
      <c r="O101" t="s">
        <v>338</v>
      </c>
      <c r="P101" t="s">
        <v>17</v>
      </c>
      <c r="Q101" t="s">
        <v>54</v>
      </c>
      <c r="R101" s="119">
        <v>46196</v>
      </c>
      <c r="S101" s="119">
        <v>46196</v>
      </c>
      <c r="Z101" t="s">
        <v>536</v>
      </c>
      <c r="AA101" s="176">
        <v>500000</v>
      </c>
      <c r="AB101" t="s">
        <v>58</v>
      </c>
      <c r="AC101" s="149" t="s">
        <v>444</v>
      </c>
      <c r="AD101" t="str">
        <f ca="1">IF((AND((AT101-TODAY())&lt;=30,(L101-TODAY())&lt;=0,(F101="P1")))=TRUE,"Yes",IF(AND((AT101-TODAY())&lt;=30,(L101-TODAY())&lt;=0,(F101="P2"))=TRUE,"Yes","No"))</f>
        <v>Yes</v>
      </c>
      <c r="AE101" t="str">
        <f>VLOOKUP(O101,'Data Validation'!I:J,2,FALSE)</f>
        <v>C5385241</v>
      </c>
      <c r="AF101" s="150">
        <f ca="1">IF(AJ101&lt;=53,AJ101,AJ101-52)</f>
        <v>11.030188679245283</v>
      </c>
      <c r="AG101" s="151">
        <f>IF(H101="Y",(((160/1000000)*AA101)/5.3)*0.1,((160/1000000)*AA101)/5.3)</f>
        <v>1.5094339622641511</v>
      </c>
      <c r="AH101" s="150">
        <f ca="1">SUM($AH101:AH$640)</f>
        <v>1.5094339622641511</v>
      </c>
      <c r="AI101" s="150">
        <f ca="1">AH101/50</f>
        <v>3.0188679245283023E-2</v>
      </c>
      <c r="AJ101" s="150">
        <f ca="1">WEEKNUM(TODAY())+AI101</f>
        <v>11.030188679245283</v>
      </c>
      <c r="AK101" s="119">
        <v>46190</v>
      </c>
      <c r="AL101" t="s">
        <v>67</v>
      </c>
      <c r="AM101" t="s">
        <v>67</v>
      </c>
      <c r="AN101" s="198">
        <f>AT101-S101</f>
        <v>-46196</v>
      </c>
      <c r="AS101" s="119">
        <v>46196</v>
      </c>
    </row>
    <row r="102" spans="1:45" ht="16.5" customHeight="1">
      <c r="A102" s="220" t="s">
        <v>74</v>
      </c>
      <c r="B102" t="s">
        <v>75</v>
      </c>
      <c r="C102" s="220" t="s">
        <v>623</v>
      </c>
      <c r="D102" t="s">
        <v>108</v>
      </c>
      <c r="E102" t="s">
        <v>65</v>
      </c>
      <c r="F102" t="s">
        <v>24</v>
      </c>
      <c r="G102" t="s">
        <v>66</v>
      </c>
      <c r="H102" t="s">
        <v>54</v>
      </c>
      <c r="I102" t="s">
        <v>55</v>
      </c>
      <c r="J102" t="s">
        <v>624</v>
      </c>
      <c r="K102" s="119">
        <v>46083</v>
      </c>
      <c r="L102" s="119">
        <v>46164</v>
      </c>
      <c r="M102" s="119">
        <v>46206</v>
      </c>
      <c r="N102" t="s">
        <v>9</v>
      </c>
      <c r="O102" t="s">
        <v>331</v>
      </c>
      <c r="P102" t="s">
        <v>17</v>
      </c>
      <c r="Q102" t="s">
        <v>54</v>
      </c>
      <c r="R102" s="119">
        <v>46181</v>
      </c>
      <c r="S102" s="119">
        <v>46203</v>
      </c>
      <c r="Z102" t="s">
        <v>615</v>
      </c>
      <c r="AA102" s="176">
        <v>500000</v>
      </c>
      <c r="AB102" t="s">
        <v>58</v>
      </c>
      <c r="AC102" s="149" t="s">
        <v>444</v>
      </c>
      <c r="AD102" t="s">
        <v>478</v>
      </c>
      <c r="AE102" t="s">
        <v>273</v>
      </c>
      <c r="AF102" s="150">
        <v>8.0150943396226459</v>
      </c>
      <c r="AG102" s="151">
        <v>1.5094339622641511</v>
      </c>
      <c r="AH102" s="150">
        <v>200.75471698113225</v>
      </c>
      <c r="AI102" s="150">
        <v>4.0150943396226451</v>
      </c>
      <c r="AJ102" s="150">
        <v>8.0150943396226459</v>
      </c>
      <c r="AK102" s="119">
        <v>46175</v>
      </c>
      <c r="AL102" t="s">
        <v>67</v>
      </c>
      <c r="AM102" t="s">
        <v>67</v>
      </c>
      <c r="AN102" s="198">
        <v>-41</v>
      </c>
      <c r="AS102" s="119">
        <v>46203</v>
      </c>
    </row>
    <row r="103" spans="1:45" ht="16.5" customHeight="1">
      <c r="A103" s="203" t="s">
        <v>244</v>
      </c>
      <c r="B103" t="str">
        <f>VLOOKUP(A103,'Data Validation'!S:T,2,FALSE)</f>
        <v>SAP User Enabl Mgmt SE</v>
      </c>
      <c r="C103" t="s">
        <v>591</v>
      </c>
      <c r="D103" t="s">
        <v>64</v>
      </c>
      <c r="E103" t="s">
        <v>65</v>
      </c>
      <c r="F103" t="s">
        <v>24</v>
      </c>
      <c r="G103" t="s">
        <v>66</v>
      </c>
      <c r="H103" t="s">
        <v>54</v>
      </c>
      <c r="I103" t="s">
        <v>55</v>
      </c>
      <c r="J103" t="s">
        <v>625</v>
      </c>
      <c r="K103" s="119">
        <v>46006</v>
      </c>
      <c r="L103" s="119">
        <v>46147</v>
      </c>
      <c r="M103" s="119">
        <v>46234</v>
      </c>
      <c r="N103" t="s">
        <v>93</v>
      </c>
      <c r="O103" t="s">
        <v>335</v>
      </c>
      <c r="P103" t="s">
        <v>17</v>
      </c>
      <c r="Q103" t="s">
        <v>54</v>
      </c>
      <c r="R103" s="119">
        <v>46216</v>
      </c>
      <c r="S103" s="119">
        <v>46222</v>
      </c>
      <c r="Z103" t="s">
        <v>536</v>
      </c>
      <c r="AA103" s="176">
        <v>500000</v>
      </c>
      <c r="AB103" t="s">
        <v>58</v>
      </c>
      <c r="AC103" s="149" t="s">
        <v>444</v>
      </c>
      <c r="AD103" t="str">
        <f ca="1">IF((AND((AS103-TODAY())&lt;=30,(L103-TODAY())&lt;=0,(F104="P1")))=TRUE,"Yes",IF(AND((AS103-TODAY())&lt;=30,(L103-TODAY())&lt;=0,(F104="P2"))=TRUE,"Yes","No"))</f>
        <v>Yes</v>
      </c>
      <c r="AE103" t="str">
        <f>VLOOKUP(O103,'Data Validation'!I:J,2,FALSE)</f>
        <v>C5381614</v>
      </c>
      <c r="AF103" s="150">
        <f ca="1">IF(AJ103&lt;=53,AJ103,AJ103-52)</f>
        <v>46.796226415094345</v>
      </c>
      <c r="AG103" s="151">
        <f>IF(H103="Y",(((160/1000000)*AA103)/5.3)*0.1,((160/1000000)*AA103)/5.3)</f>
        <v>1.5094339622641511</v>
      </c>
      <c r="AH103" s="150">
        <f>SUM($AG$2:AG103)</f>
        <v>289.8113207547172</v>
      </c>
      <c r="AI103" s="150">
        <f>AH103/50</f>
        <v>5.7962264150943437</v>
      </c>
      <c r="AJ103" s="150">
        <f ca="1">WEEKNUM(TODAY())+AI103</f>
        <v>46.796226415094345</v>
      </c>
      <c r="AK103" s="119">
        <v>45800</v>
      </c>
      <c r="AL103" t="s">
        <v>67</v>
      </c>
      <c r="AM103" t="s">
        <v>67</v>
      </c>
      <c r="AN103" s="198">
        <f>AS103-S103</f>
        <v>-16</v>
      </c>
      <c r="AS103" s="119">
        <v>46206</v>
      </c>
    </row>
    <row r="104" spans="1:45" ht="16.5" customHeight="1">
      <c r="A104" t="s">
        <v>123</v>
      </c>
      <c r="B104" t="s">
        <v>124</v>
      </c>
      <c r="C104" t="s">
        <v>607</v>
      </c>
      <c r="D104" t="s">
        <v>64</v>
      </c>
      <c r="E104" t="s">
        <v>65</v>
      </c>
      <c r="F104" t="s">
        <v>24</v>
      </c>
      <c r="G104" t="s">
        <v>66</v>
      </c>
      <c r="H104" t="s">
        <v>54</v>
      </c>
      <c r="I104" t="s">
        <v>55</v>
      </c>
      <c r="J104" t="s">
        <v>626</v>
      </c>
      <c r="K104" s="119">
        <v>45972</v>
      </c>
      <c r="L104" s="119">
        <v>46223</v>
      </c>
      <c r="M104" s="119">
        <v>46238</v>
      </c>
      <c r="N104" t="s">
        <v>9</v>
      </c>
      <c r="O104" t="s">
        <v>335</v>
      </c>
      <c r="P104" t="s">
        <v>17</v>
      </c>
      <c r="Q104" t="s">
        <v>54</v>
      </c>
      <c r="R104" s="119">
        <v>46231</v>
      </c>
      <c r="S104" s="119">
        <v>46240</v>
      </c>
      <c r="Z104" t="s">
        <v>536</v>
      </c>
      <c r="AA104" s="176">
        <v>500000</v>
      </c>
      <c r="AB104" t="s">
        <v>58</v>
      </c>
      <c r="AC104" s="149" t="s">
        <v>444</v>
      </c>
      <c r="AD104" t="s">
        <v>478</v>
      </c>
      <c r="AE104" t="s">
        <v>332</v>
      </c>
      <c r="AF104" s="150">
        <v>21.932075592452666</v>
      </c>
      <c r="AG104" s="151">
        <v>1.5094339622641511</v>
      </c>
      <c r="AH104" s="150">
        <v>896.60377962263328</v>
      </c>
      <c r="AI104" s="150">
        <v>17.932075592452666</v>
      </c>
      <c r="AJ104" s="150">
        <v>21.932075592452666</v>
      </c>
      <c r="AK104" s="119">
        <v>46076</v>
      </c>
      <c r="AL104" t="s">
        <v>67</v>
      </c>
      <c r="AM104" t="s">
        <v>67</v>
      </c>
      <c r="AN104" s="198">
        <v>-20</v>
      </c>
      <c r="AS104" s="119">
        <v>46237</v>
      </c>
    </row>
    <row r="105" spans="1:45" ht="16.5" customHeight="1">
      <c r="A105" s="2" t="s">
        <v>261</v>
      </c>
      <c r="B105" s="2" t="s">
        <v>252</v>
      </c>
      <c r="C105" t="s">
        <v>627</v>
      </c>
      <c r="D105" t="s">
        <v>65</v>
      </c>
      <c r="E105" t="s">
        <v>65</v>
      </c>
      <c r="F105" t="s">
        <v>24</v>
      </c>
      <c r="G105" t="s">
        <v>66</v>
      </c>
      <c r="H105" t="s">
        <v>54</v>
      </c>
      <c r="I105" t="s">
        <v>55</v>
      </c>
      <c r="J105" t="s">
        <v>628</v>
      </c>
      <c r="K105" s="119" t="s">
        <v>84</v>
      </c>
      <c r="L105" s="119">
        <v>46237</v>
      </c>
      <c r="M105" s="119">
        <v>46377</v>
      </c>
      <c r="N105" t="s">
        <v>9</v>
      </c>
      <c r="O105" t="s">
        <v>259</v>
      </c>
      <c r="P105" t="s">
        <v>17</v>
      </c>
      <c r="Q105" t="s">
        <v>54</v>
      </c>
      <c r="R105" s="119">
        <v>46251</v>
      </c>
      <c r="S105" s="119">
        <v>46257</v>
      </c>
      <c r="Z105" t="s">
        <v>536</v>
      </c>
      <c r="AA105" s="176">
        <v>500000</v>
      </c>
      <c r="AB105" t="s">
        <v>58</v>
      </c>
      <c r="AC105" s="149" t="s">
        <v>444</v>
      </c>
      <c r="AD105" t="str">
        <f ca="1">IF((AND((AS105-TODAY())&lt;=30,(L105-TODAY())&lt;=0,(F119="P1")))=TRUE,"Yes",IF(AND((AS105-TODAY())&lt;=30,(L105-TODAY())&lt;=0,(F119="P2"))=TRUE,"Yes","No"))</f>
        <v>Yes</v>
      </c>
      <c r="AE105" t="s">
        <v>205</v>
      </c>
      <c r="AF105" s="150">
        <v>21.479245403773437</v>
      </c>
      <c r="AG105" s="151">
        <v>1.5094339622641511</v>
      </c>
      <c r="AH105" s="150">
        <f>SUM($AG$2:AG105)</f>
        <v>292.83018867924551</v>
      </c>
      <c r="AI105" s="150">
        <v>17.479245403773437</v>
      </c>
      <c r="AJ105" s="150">
        <v>21.479245403773437</v>
      </c>
      <c r="AK105" s="119">
        <v>46244</v>
      </c>
      <c r="AL105" t="s">
        <v>67</v>
      </c>
      <c r="AM105" t="s">
        <v>67</v>
      </c>
      <c r="AN105" s="198">
        <f t="shared" ref="AN105:AN113" si="25">AS105-S105</f>
        <v>8</v>
      </c>
      <c r="AS105" s="119">
        <v>46265</v>
      </c>
    </row>
    <row r="106" spans="1:45" ht="16.5" customHeight="1">
      <c r="A106" s="203" t="s">
        <v>244</v>
      </c>
      <c r="B106" t="str">
        <f>VLOOKUP(A106,'Data Validation'!S:T,2,FALSE)</f>
        <v>SAP User Enabl Mgmt SE</v>
      </c>
      <c r="C106" s="62" t="s">
        <v>629</v>
      </c>
      <c r="D106" t="s">
        <v>65</v>
      </c>
      <c r="E106" t="s">
        <v>65</v>
      </c>
      <c r="F106" t="s">
        <v>24</v>
      </c>
      <c r="G106" t="s">
        <v>77</v>
      </c>
      <c r="H106" t="s">
        <v>67</v>
      </c>
      <c r="I106" t="s">
        <v>55</v>
      </c>
      <c r="J106" t="s">
        <v>630</v>
      </c>
      <c r="K106" t="s">
        <v>84</v>
      </c>
      <c r="L106" s="119">
        <v>46055</v>
      </c>
      <c r="M106" s="119">
        <v>46081</v>
      </c>
      <c r="N106" t="s">
        <v>7</v>
      </c>
      <c r="O106" t="s">
        <v>59</v>
      </c>
      <c r="P106" t="s">
        <v>17</v>
      </c>
      <c r="Q106" t="s">
        <v>54</v>
      </c>
      <c r="R106" s="119">
        <v>46064</v>
      </c>
      <c r="S106" s="119">
        <v>46071</v>
      </c>
      <c r="Z106" t="s">
        <v>536</v>
      </c>
      <c r="AA106" s="176">
        <v>500000</v>
      </c>
      <c r="AB106" t="s">
        <v>58</v>
      </c>
      <c r="AC106" s="149" t="s">
        <v>444</v>
      </c>
      <c r="AD106" t="str">
        <f ca="1">IF((AND((AS106-TODAY())&lt;=30,(L106-TODAY())&lt;=0,(F107="P1")))=TRUE,"Yes",IF(AND((AS106-TODAY())&lt;=30,(L106-TODAY())&lt;=0,(F107="P2"))=TRUE,"Yes","No"))</f>
        <v>Yes</v>
      </c>
      <c r="AE106" t="str">
        <f>VLOOKUP(O106,'Data Validation'!I:J,2,FALSE)</f>
        <v>I559269</v>
      </c>
      <c r="AF106" s="150">
        <f ca="1">IF(AJ106&lt;=53,AJ106,AJ106-52)</f>
        <v>47.158490566037742</v>
      </c>
      <c r="AG106" s="151">
        <f>IF(H106="Y",(((160/1000000)*AA106)/5.3)*0.1,((160/1000000)*AA106)/5.3)</f>
        <v>15.09433962264151</v>
      </c>
      <c r="AH106" s="150">
        <f>SUM($AG$2:AG106)</f>
        <v>307.92452830188699</v>
      </c>
      <c r="AI106" s="150">
        <f>AH106/50</f>
        <v>6.1584905660377398</v>
      </c>
      <c r="AJ106" s="150">
        <f ca="1">WEEKNUM(TODAY())+AI106</f>
        <v>47.158490566037742</v>
      </c>
      <c r="AK106" s="119">
        <v>45905</v>
      </c>
      <c r="AL106" t="s">
        <v>67</v>
      </c>
      <c r="AM106" t="s">
        <v>67</v>
      </c>
      <c r="AN106" s="198">
        <f t="shared" si="25"/>
        <v>-40</v>
      </c>
      <c r="AO106">
        <v>34</v>
      </c>
      <c r="AP106">
        <v>19</v>
      </c>
      <c r="AQ106">
        <v>0</v>
      </c>
      <c r="AS106" s="119">
        <v>46031</v>
      </c>
    </row>
    <row r="107" spans="1:45" ht="16.5" customHeight="1">
      <c r="A107" t="s">
        <v>134</v>
      </c>
      <c r="B107" t="str">
        <f>VLOOKUP(A107,'Data Validation'!S:T,2,FALSE)</f>
        <v>SAP HANA Database &amp; Analytics</v>
      </c>
      <c r="C107" t="s">
        <v>631</v>
      </c>
      <c r="D107" t="s">
        <v>108</v>
      </c>
      <c r="E107" t="s">
        <v>65</v>
      </c>
      <c r="F107" t="s">
        <v>24</v>
      </c>
      <c r="G107" t="s">
        <v>81</v>
      </c>
      <c r="H107" t="s">
        <v>54</v>
      </c>
      <c r="I107" t="s">
        <v>55</v>
      </c>
      <c r="J107" t="s">
        <v>632</v>
      </c>
      <c r="K107" s="119">
        <v>45894</v>
      </c>
      <c r="L107" s="119">
        <v>46031</v>
      </c>
      <c r="M107" s="119">
        <v>46049</v>
      </c>
      <c r="N107" t="s">
        <v>93</v>
      </c>
      <c r="O107" t="s">
        <v>309</v>
      </c>
      <c r="P107" t="s">
        <v>17</v>
      </c>
      <c r="Q107" t="s">
        <v>54</v>
      </c>
      <c r="R107" s="119">
        <v>46031</v>
      </c>
      <c r="S107" s="119">
        <v>46049</v>
      </c>
      <c r="Z107" t="s">
        <v>633</v>
      </c>
      <c r="AA107" s="176">
        <v>500000</v>
      </c>
      <c r="AB107" t="s">
        <v>58</v>
      </c>
      <c r="AC107" s="149" t="s">
        <v>444</v>
      </c>
      <c r="AD107" t="str">
        <f ca="1">IF((AND((AS107-TODAY())&lt;=30,(L107-TODAY())&lt;=0,(F107="P1")))=TRUE,"Yes",IF(AND((AS107-TODAY())&lt;=30,(L107-TODAY())&lt;=0,(F107="P2"))=TRUE,"Yes","No"))</f>
        <v>Yes</v>
      </c>
      <c r="AE107" t="str">
        <f>VLOOKUP(O107,'Data Validation'!I:J,2,FALSE)</f>
        <v>I758010</v>
      </c>
      <c r="AF107" s="150">
        <f ca="1">IF(AJ107&lt;=53,AJ107,AJ107-52)</f>
        <v>47.188679245283026</v>
      </c>
      <c r="AG107" s="151">
        <f>IF(H107="Y",(((160/1000000)*AA107)/5.3)*0.1,((160/1000000)*AA107)/5.3)</f>
        <v>1.5094339622641511</v>
      </c>
      <c r="AH107" s="150">
        <f>SUM($AG$2:AG107)</f>
        <v>309.43396226415115</v>
      </c>
      <c r="AI107" s="150">
        <f>AH107/50</f>
        <v>6.1886792452830228</v>
      </c>
      <c r="AJ107" s="150">
        <f ca="1">WEEKNUM(TODAY())+AI107</f>
        <v>47.188679245283026</v>
      </c>
      <c r="AK107" s="119">
        <v>45894</v>
      </c>
      <c r="AL107" t="s">
        <v>67</v>
      </c>
      <c r="AM107" t="s">
        <v>67</v>
      </c>
      <c r="AN107" s="198">
        <f t="shared" si="25"/>
        <v>3</v>
      </c>
      <c r="AS107" s="119">
        <v>46052</v>
      </c>
    </row>
    <row r="108" spans="1:45" ht="16.5" customHeight="1">
      <c r="A108" t="s">
        <v>74</v>
      </c>
      <c r="B108" t="str">
        <f>VLOOKUP(A108,'Data Validation'!S:T,2,FALSE)</f>
        <v>ISBN CloudOps Cross COPS</v>
      </c>
      <c r="C108" t="s">
        <v>623</v>
      </c>
      <c r="D108" t="s">
        <v>108</v>
      </c>
      <c r="E108" t="s">
        <v>65</v>
      </c>
      <c r="F108" t="s">
        <v>24</v>
      </c>
      <c r="G108" t="s">
        <v>81</v>
      </c>
      <c r="H108" t="s">
        <v>54</v>
      </c>
      <c r="I108" t="s">
        <v>55</v>
      </c>
      <c r="J108" t="s">
        <v>634</v>
      </c>
      <c r="K108" s="119">
        <v>45901</v>
      </c>
      <c r="L108" s="119">
        <v>45968</v>
      </c>
      <c r="M108" s="119">
        <v>46059</v>
      </c>
      <c r="N108" t="s">
        <v>93</v>
      </c>
      <c r="O108" t="s">
        <v>313</v>
      </c>
      <c r="P108" t="s">
        <v>17</v>
      </c>
      <c r="Q108" t="s">
        <v>54</v>
      </c>
      <c r="R108" s="119">
        <v>45981</v>
      </c>
      <c r="S108" s="119">
        <v>46038</v>
      </c>
      <c r="Z108" t="s">
        <v>536</v>
      </c>
      <c r="AA108" s="176">
        <v>500000</v>
      </c>
      <c r="AB108" s="205" t="s">
        <v>58</v>
      </c>
      <c r="AC108" s="149" t="s">
        <v>444</v>
      </c>
      <c r="AD108" t="str">
        <f ca="1">IF((AND((AS108-TODAY())&lt;=30,(L108-TODAY())&lt;=0,(F108="P1")))=TRUE,"Yes",IF(AND((AS108-TODAY())&lt;=30,(L108-TODAY())&lt;=0,(F108="P2"))=TRUE,"Yes","No"))</f>
        <v>Yes</v>
      </c>
      <c r="AE108" t="str">
        <f>VLOOKUP(O108,'Data Validation'!I:J,2,FALSE)</f>
        <v>I758929</v>
      </c>
      <c r="AF108" s="150">
        <f ca="1">IF(AJ108&lt;=53,AJ108,AJ108-52)</f>
        <v>47.218867924528304</v>
      </c>
      <c r="AG108" s="151">
        <f>IF(H108="Y",(((160/1000000)*AA108)/5.3)*0.1,((160/1000000)*AA108)/5.3)</f>
        <v>1.5094339622641511</v>
      </c>
      <c r="AH108" s="150">
        <f>SUM($AG$2:AG108)</f>
        <v>310.9433962264153</v>
      </c>
      <c r="AI108" s="150">
        <f>AH108/50</f>
        <v>6.2188679245283058</v>
      </c>
      <c r="AJ108" s="150">
        <f ca="1">WEEKNUM(TODAY())+AI108</f>
        <v>47.218867924528304</v>
      </c>
      <c r="AK108" s="119">
        <v>45943</v>
      </c>
      <c r="AL108" t="s">
        <v>67</v>
      </c>
      <c r="AM108" t="s">
        <v>67</v>
      </c>
      <c r="AN108" s="198">
        <f t="shared" si="25"/>
        <v>5</v>
      </c>
      <c r="AS108" s="119">
        <v>46043</v>
      </c>
    </row>
    <row r="109" spans="1:45" ht="16.5" customHeight="1">
      <c r="A109" s="2" t="s">
        <v>238</v>
      </c>
      <c r="B109" t="str">
        <f>VLOOKUP(A109,'Data Validation'!S:T,2,FALSE)</f>
        <v>Strategy &amp; Transformation, Customer Success</v>
      </c>
      <c r="C109" t="s">
        <v>635</v>
      </c>
      <c r="D109" t="s">
        <v>65</v>
      </c>
      <c r="E109" t="s">
        <v>65</v>
      </c>
      <c r="F109" t="s">
        <v>25</v>
      </c>
      <c r="G109" t="s">
        <v>53</v>
      </c>
      <c r="H109" t="s">
        <v>67</v>
      </c>
      <c r="I109" t="s">
        <v>55</v>
      </c>
      <c r="J109" t="s">
        <v>636</v>
      </c>
      <c r="K109" s="119">
        <v>45870</v>
      </c>
      <c r="L109" s="119">
        <v>46003</v>
      </c>
      <c r="M109" s="119">
        <v>46045</v>
      </c>
      <c r="N109" t="s">
        <v>93</v>
      </c>
      <c r="O109" t="s">
        <v>313</v>
      </c>
      <c r="P109" t="s">
        <v>17</v>
      </c>
      <c r="Q109" t="s">
        <v>54</v>
      </c>
      <c r="R109" s="119">
        <v>46035</v>
      </c>
      <c r="S109" s="119">
        <v>46040</v>
      </c>
      <c r="Z109" t="s">
        <v>536</v>
      </c>
      <c r="AA109" s="176">
        <v>500000</v>
      </c>
      <c r="AB109" t="s">
        <v>58</v>
      </c>
      <c r="AC109" s="149" t="s">
        <v>444</v>
      </c>
      <c r="AD109" t="str">
        <f ca="1">IF((AND((AS109-TODAY())&lt;=30,(L109-TODAY())&lt;=0,(F109="P1")))=TRUE,"Yes",IF(AND((AS109-TODAY())&lt;=30,(L109-TODAY())&lt;=0,(F109="P2"))=TRUE,"Yes","No"))</f>
        <v>Yes</v>
      </c>
      <c r="AE109" t="str">
        <f>VLOOKUP(O109,'Data Validation'!I:J,2,FALSE)</f>
        <v>I758929</v>
      </c>
      <c r="AF109" s="150">
        <f ca="1">IF(AJ109&lt;=53,AJ109,AJ109-52)</f>
        <v>47.520754716981138</v>
      </c>
      <c r="AG109" s="151">
        <f>IF(H109="Y",(((160/1000000)*AA109)/5.3)*0.1,((160/1000000)*AA109)/5.3)</f>
        <v>15.09433962264151</v>
      </c>
      <c r="AH109" s="150">
        <f>SUM($AG$2:AG109)</f>
        <v>326.03773584905679</v>
      </c>
      <c r="AI109" s="150">
        <f>AH109/50</f>
        <v>6.520754716981136</v>
      </c>
      <c r="AJ109" s="150">
        <f ca="1">WEEKNUM(TODAY())+AI109</f>
        <v>47.520754716981138</v>
      </c>
      <c r="AK109" s="119">
        <v>46031</v>
      </c>
      <c r="AL109" t="s">
        <v>67</v>
      </c>
      <c r="AM109" t="s">
        <v>67</v>
      </c>
      <c r="AN109" s="198">
        <f t="shared" si="25"/>
        <v>22</v>
      </c>
      <c r="AO109">
        <v>1</v>
      </c>
      <c r="AP109">
        <v>0</v>
      </c>
      <c r="AQ109">
        <v>0</v>
      </c>
      <c r="AS109" s="119">
        <v>46062</v>
      </c>
    </row>
    <row r="110" spans="1:45" ht="16.5" customHeight="1">
      <c r="A110" s="2" t="s">
        <v>221</v>
      </c>
      <c r="B110" s="2" t="s">
        <v>222</v>
      </c>
      <c r="C110" s="62" t="s">
        <v>637</v>
      </c>
      <c r="D110" t="s">
        <v>65</v>
      </c>
      <c r="E110" t="s">
        <v>65</v>
      </c>
      <c r="F110" t="s">
        <v>25</v>
      </c>
      <c r="G110" t="s">
        <v>53</v>
      </c>
      <c r="H110" t="s">
        <v>67</v>
      </c>
      <c r="I110" t="s">
        <v>55</v>
      </c>
      <c r="J110" t="s">
        <v>638</v>
      </c>
      <c r="K110" t="s">
        <v>84</v>
      </c>
      <c r="L110" s="119">
        <v>45991</v>
      </c>
      <c r="M110" s="119">
        <v>46062</v>
      </c>
      <c r="N110" t="s">
        <v>9</v>
      </c>
      <c r="O110" t="s">
        <v>331</v>
      </c>
      <c r="P110" t="s">
        <v>17</v>
      </c>
      <c r="Q110" t="s">
        <v>54</v>
      </c>
      <c r="R110" s="119">
        <v>46055</v>
      </c>
      <c r="S110" s="119">
        <v>46059</v>
      </c>
      <c r="Z110" t="s">
        <v>536</v>
      </c>
      <c r="AA110" s="176">
        <v>500000</v>
      </c>
      <c r="AB110" t="s">
        <v>58</v>
      </c>
      <c r="AC110" s="149" t="s">
        <v>444</v>
      </c>
      <c r="AD110" t="str">
        <f t="shared" ref="AD110:AD120" ca="1" si="26">IF((AND((AS110-TODAY())&lt;=30,(L110-TODAY())&lt;=0,(F111="P1")))=TRUE,"Yes",IF(AND((AS110-TODAY())&lt;=30,(L110-TODAY())&lt;=0,(F111="P2"))=TRUE,"Yes","No"))</f>
        <v>Yes</v>
      </c>
      <c r="AE110" t="str">
        <f>VLOOKUP(O110,'Data Validation'!I:J,2,FALSE)</f>
        <v>C5403671</v>
      </c>
      <c r="AF110" s="150">
        <f ca="1">IF(AJ110&lt;=53,AJ110,AJ110-52)</f>
        <v>47.822641509433964</v>
      </c>
      <c r="AG110" s="151">
        <f>IF(H110="Y",(((160/1000000)*AA110)/5.3)*0.1,((160/1000000)*AA110)/5.3)</f>
        <v>15.09433962264151</v>
      </c>
      <c r="AH110" s="150">
        <f>SUM($AG$2:AG110)</f>
        <v>341.13207547169827</v>
      </c>
      <c r="AI110" s="150">
        <f>AH110/50</f>
        <v>6.8226415094339652</v>
      </c>
      <c r="AJ110" s="150">
        <f ca="1">WEEKNUM(TODAY())+AI110</f>
        <v>47.822641509433964</v>
      </c>
      <c r="AK110" s="119">
        <v>46050</v>
      </c>
      <c r="AL110" t="s">
        <v>67</v>
      </c>
      <c r="AM110" t="s">
        <v>67</v>
      </c>
      <c r="AN110" s="198">
        <f t="shared" si="25"/>
        <v>-21</v>
      </c>
      <c r="AS110" s="119">
        <v>46038</v>
      </c>
    </row>
    <row r="111" spans="1:45" ht="16.5" customHeight="1">
      <c r="A111" s="203" t="s">
        <v>244</v>
      </c>
      <c r="B111" t="s">
        <v>245</v>
      </c>
      <c r="C111" t="s">
        <v>639</v>
      </c>
      <c r="D111" t="s">
        <v>64</v>
      </c>
      <c r="E111" t="s">
        <v>65</v>
      </c>
      <c r="F111" t="s">
        <v>25</v>
      </c>
      <c r="G111" t="s">
        <v>53</v>
      </c>
      <c r="H111" t="s">
        <v>67</v>
      </c>
      <c r="I111" t="s">
        <v>55</v>
      </c>
      <c r="J111" t="s">
        <v>640</v>
      </c>
      <c r="K111" t="s">
        <v>84</v>
      </c>
      <c r="L111" s="119">
        <v>46027</v>
      </c>
      <c r="M111" s="119">
        <v>46073</v>
      </c>
      <c r="N111" t="s">
        <v>9</v>
      </c>
      <c r="O111" t="s">
        <v>338</v>
      </c>
      <c r="P111" t="s">
        <v>17</v>
      </c>
      <c r="Q111" t="s">
        <v>54</v>
      </c>
      <c r="R111" s="119">
        <v>46035</v>
      </c>
      <c r="S111" s="119">
        <v>46035</v>
      </c>
      <c r="AA111" s="176">
        <v>500000</v>
      </c>
      <c r="AB111" t="s">
        <v>58</v>
      </c>
      <c r="AC111" s="149" t="s">
        <v>444</v>
      </c>
      <c r="AD111" t="str">
        <f t="shared" ca="1" si="26"/>
        <v>Yes</v>
      </c>
      <c r="AE111" t="s">
        <v>339</v>
      </c>
      <c r="AF111" s="150">
        <v>17.61509446037735</v>
      </c>
      <c r="AG111" s="151">
        <v>15.09433962264151</v>
      </c>
      <c r="AH111" s="150">
        <f>SUM($AG$2:AG111)</f>
        <v>356.22641509433976</v>
      </c>
      <c r="AI111" s="150">
        <v>13.615094460377348</v>
      </c>
      <c r="AJ111" s="150">
        <v>17.61509446037735</v>
      </c>
      <c r="AK111" s="119">
        <v>46028</v>
      </c>
      <c r="AL111" t="s">
        <v>67</v>
      </c>
      <c r="AM111" t="s">
        <v>67</v>
      </c>
      <c r="AN111" s="198">
        <f t="shared" si="25"/>
        <v>36</v>
      </c>
      <c r="AO111">
        <v>0</v>
      </c>
      <c r="AP111">
        <v>0</v>
      </c>
      <c r="AQ111">
        <v>0</v>
      </c>
      <c r="AS111" s="119">
        <v>46071</v>
      </c>
    </row>
    <row r="112" spans="1:45" ht="16.5" customHeight="1">
      <c r="A112" s="203" t="s">
        <v>244</v>
      </c>
      <c r="B112" t="s">
        <v>245</v>
      </c>
      <c r="C112" s="62" t="s">
        <v>534</v>
      </c>
      <c r="D112" t="s">
        <v>65</v>
      </c>
      <c r="E112" t="s">
        <v>65</v>
      </c>
      <c r="F112" t="s">
        <v>25</v>
      </c>
      <c r="G112" t="s">
        <v>53</v>
      </c>
      <c r="H112" t="s">
        <v>67</v>
      </c>
      <c r="I112" t="s">
        <v>55</v>
      </c>
      <c r="J112" t="s">
        <v>641</v>
      </c>
      <c r="K112" s="119">
        <v>46029</v>
      </c>
      <c r="L112" s="119">
        <v>46061</v>
      </c>
      <c r="M112" s="119">
        <v>46076</v>
      </c>
      <c r="N112" t="s">
        <v>9</v>
      </c>
      <c r="O112" t="s">
        <v>331</v>
      </c>
      <c r="P112" t="s">
        <v>17</v>
      </c>
      <c r="Q112" t="s">
        <v>54</v>
      </c>
      <c r="R112" s="119">
        <v>46062</v>
      </c>
      <c r="S112" s="119">
        <v>46062</v>
      </c>
      <c r="Z112" t="s">
        <v>536</v>
      </c>
      <c r="AA112" s="176">
        <v>500000</v>
      </c>
      <c r="AB112" s="205" t="s">
        <v>58</v>
      </c>
      <c r="AC112" s="149" t="s">
        <v>444</v>
      </c>
      <c r="AD112" t="str">
        <f t="shared" ca="1" si="26"/>
        <v>Yes</v>
      </c>
      <c r="AE112" t="s">
        <v>336</v>
      </c>
      <c r="AF112" s="150">
        <v>27.335849177358295</v>
      </c>
      <c r="AG112" s="151">
        <v>15.09433962264151</v>
      </c>
      <c r="AH112" s="150">
        <f>SUM($AG$2:AG112)</f>
        <v>371.32075471698124</v>
      </c>
      <c r="AI112" s="150">
        <v>23.335849177358295</v>
      </c>
      <c r="AJ112" s="150">
        <v>27.335849177358295</v>
      </c>
      <c r="AK112" s="119">
        <v>46058</v>
      </c>
      <c r="AL112" t="s">
        <v>67</v>
      </c>
      <c r="AM112" t="s">
        <v>67</v>
      </c>
      <c r="AN112" s="198">
        <f t="shared" si="25"/>
        <v>18</v>
      </c>
      <c r="AO112">
        <v>400</v>
      </c>
      <c r="AP112">
        <v>0</v>
      </c>
      <c r="AQ112">
        <v>0</v>
      </c>
      <c r="AS112" s="119">
        <v>46080</v>
      </c>
    </row>
    <row r="113" spans="1:46" ht="16.5" customHeight="1">
      <c r="A113" s="203" t="s">
        <v>244</v>
      </c>
      <c r="B113" t="str">
        <f>VLOOKUP(A113,'Data Validation'!S:T,2,FALSE)</f>
        <v>SAP User Enabl Mgmt SE</v>
      </c>
      <c r="C113" s="62" t="s">
        <v>642</v>
      </c>
      <c r="D113" t="s">
        <v>65</v>
      </c>
      <c r="E113" t="s">
        <v>65</v>
      </c>
      <c r="F113" t="s">
        <v>25</v>
      </c>
      <c r="G113" t="s">
        <v>53</v>
      </c>
      <c r="H113" t="s">
        <v>67</v>
      </c>
      <c r="I113" t="s">
        <v>55</v>
      </c>
      <c r="J113" t="s">
        <v>643</v>
      </c>
      <c r="K113" s="119">
        <v>45922</v>
      </c>
      <c r="L113" s="119">
        <v>46055</v>
      </c>
      <c r="M113" s="119">
        <v>46080</v>
      </c>
      <c r="N113" t="s">
        <v>9</v>
      </c>
      <c r="O113" t="s">
        <v>338</v>
      </c>
      <c r="P113" t="s">
        <v>17</v>
      </c>
      <c r="Q113" t="s">
        <v>54</v>
      </c>
      <c r="R113" s="119">
        <v>46058</v>
      </c>
      <c r="S113" s="119">
        <v>46071</v>
      </c>
      <c r="Z113" t="s">
        <v>536</v>
      </c>
      <c r="AA113" s="176">
        <v>500000</v>
      </c>
      <c r="AB113" t="s">
        <v>58</v>
      </c>
      <c r="AC113" s="149" t="s">
        <v>444</v>
      </c>
      <c r="AD113" t="str">
        <f t="shared" ca="1" si="26"/>
        <v>Yes</v>
      </c>
      <c r="AE113" t="str">
        <f>VLOOKUP(O113,'Data Validation'!I:J,2,FALSE)</f>
        <v>C5385241</v>
      </c>
      <c r="AF113" s="150">
        <f ca="1">IF(AJ113&lt;=53,AJ113,AJ113-52)</f>
        <v>48.728301886792451</v>
      </c>
      <c r="AG113" s="151">
        <f>IF(H113="Y",(((160/1000000)*AA113)/5.3)*0.1,((160/1000000)*AA113)/5.3)</f>
        <v>15.09433962264151</v>
      </c>
      <c r="AH113" s="150">
        <f>SUM($AG$2:AG113)</f>
        <v>386.41509433962273</v>
      </c>
      <c r="AI113" s="150">
        <f>AH113/50</f>
        <v>7.7283018867924547</v>
      </c>
      <c r="AJ113" s="150">
        <f ca="1">WEEKNUM(TODAY())+AI113</f>
        <v>48.728301886792451</v>
      </c>
      <c r="AK113" s="119">
        <v>46050</v>
      </c>
      <c r="AL113" t="s">
        <v>67</v>
      </c>
      <c r="AM113" t="s">
        <v>67</v>
      </c>
      <c r="AN113" s="198">
        <f t="shared" si="25"/>
        <v>-63</v>
      </c>
      <c r="AS113" s="119">
        <v>46008</v>
      </c>
    </row>
    <row r="114" spans="1:46" ht="16.5" customHeight="1">
      <c r="A114" s="2" t="s">
        <v>221</v>
      </c>
      <c r="B114" s="2" t="s">
        <v>222</v>
      </c>
      <c r="C114" s="62" t="s">
        <v>644</v>
      </c>
      <c r="D114" t="s">
        <v>65</v>
      </c>
      <c r="E114" t="s">
        <v>65</v>
      </c>
      <c r="F114" t="s">
        <v>25</v>
      </c>
      <c r="G114" t="s">
        <v>53</v>
      </c>
      <c r="H114" t="s">
        <v>67</v>
      </c>
      <c r="I114" t="s">
        <v>55</v>
      </c>
      <c r="J114" t="s">
        <v>645</v>
      </c>
      <c r="K114" s="119">
        <v>45901</v>
      </c>
      <c r="L114" s="119">
        <v>46001</v>
      </c>
      <c r="M114" s="119">
        <v>46081</v>
      </c>
      <c r="N114" t="s">
        <v>9</v>
      </c>
      <c r="O114" t="s">
        <v>331</v>
      </c>
      <c r="P114" t="s">
        <v>17</v>
      </c>
      <c r="Q114" t="s">
        <v>54</v>
      </c>
      <c r="R114" s="119">
        <v>46062</v>
      </c>
      <c r="S114" s="119">
        <v>46069</v>
      </c>
      <c r="AA114" s="176">
        <v>500000</v>
      </c>
      <c r="AB114" s="205" t="s">
        <v>58</v>
      </c>
      <c r="AC114" s="149" t="s">
        <v>444</v>
      </c>
      <c r="AD114" t="str">
        <f t="shared" ca="1" si="26"/>
        <v>Yes</v>
      </c>
      <c r="AE114" t="s">
        <v>336</v>
      </c>
      <c r="AF114" s="150">
        <v>27.335849177358295</v>
      </c>
      <c r="AG114" s="151">
        <v>15.09433962264151</v>
      </c>
      <c r="AH114" s="150">
        <f>SUM($AG$2:AG114)</f>
        <v>401.50943396226421</v>
      </c>
      <c r="AI114" s="150">
        <v>23.335849177358295</v>
      </c>
      <c r="AJ114" s="150">
        <v>27.335849177358295</v>
      </c>
      <c r="AK114" s="119">
        <v>46058</v>
      </c>
      <c r="AL114" t="s">
        <v>67</v>
      </c>
      <c r="AM114" t="s">
        <v>67</v>
      </c>
      <c r="AN114" s="198">
        <v>25</v>
      </c>
      <c r="AO114">
        <v>150</v>
      </c>
      <c r="AP114">
        <v>0</v>
      </c>
      <c r="AQ114">
        <v>0</v>
      </c>
      <c r="AS114" s="119">
        <v>46100</v>
      </c>
    </row>
    <row r="115" spans="1:46" ht="16.5" customHeight="1">
      <c r="A115" t="s">
        <v>195</v>
      </c>
      <c r="B115" t="str">
        <f>VLOOKUP(A115,'Data Validation'!S:T,2,FALSE)</f>
        <v>Customer Solution Support and Innovation</v>
      </c>
      <c r="C115" t="s">
        <v>479</v>
      </c>
      <c r="D115" t="s">
        <v>64</v>
      </c>
      <c r="E115" t="s">
        <v>65</v>
      </c>
      <c r="F115" t="s">
        <v>25</v>
      </c>
      <c r="G115" t="s">
        <v>53</v>
      </c>
      <c r="H115" t="s">
        <v>54</v>
      </c>
      <c r="I115" t="s">
        <v>55</v>
      </c>
      <c r="J115" t="s">
        <v>646</v>
      </c>
      <c r="K115" t="s">
        <v>84</v>
      </c>
      <c r="L115" s="119">
        <v>46098</v>
      </c>
      <c r="M115" s="119">
        <v>46100</v>
      </c>
      <c r="N115" t="s">
        <v>9</v>
      </c>
      <c r="O115" t="s">
        <v>259</v>
      </c>
      <c r="P115" t="s">
        <v>17</v>
      </c>
      <c r="Q115" t="s">
        <v>54</v>
      </c>
      <c r="R115" s="119">
        <v>46098</v>
      </c>
      <c r="S115" s="119">
        <v>46099</v>
      </c>
      <c r="AA115" s="176">
        <v>500000</v>
      </c>
      <c r="AB115" t="s">
        <v>58</v>
      </c>
      <c r="AC115" s="149" t="s">
        <v>444</v>
      </c>
      <c r="AD115" t="str">
        <f t="shared" ca="1" si="26"/>
        <v>Yes</v>
      </c>
      <c r="AE115" t="str">
        <f>VLOOKUP(O115,'Data Validation'!I:J,2,FALSE)</f>
        <v>C5367590</v>
      </c>
      <c r="AF115" s="150">
        <f ca="1">IF(AJ115&lt;=53,AJ115,AJ115-52)</f>
        <v>49.362264150943396</v>
      </c>
      <c r="AG115" s="151">
        <f>IF(H115="Y",(((160/1000000)*AA115)/5.3)*0.1,((160/1000000)*AA115)/5.3)</f>
        <v>1.5094339622641511</v>
      </c>
      <c r="AH115" s="150">
        <f>SUM($AG$2:AG116)</f>
        <v>418.11320754716985</v>
      </c>
      <c r="AI115" s="150">
        <f>AH115/50</f>
        <v>8.3622641509433961</v>
      </c>
      <c r="AJ115" s="150">
        <f ca="1">WEEKNUM(TODAY())+AI115</f>
        <v>49.362264150943396</v>
      </c>
      <c r="AK115" s="119">
        <v>46006</v>
      </c>
      <c r="AL115" t="s">
        <v>54</v>
      </c>
      <c r="AM115" t="s">
        <v>67</v>
      </c>
      <c r="AN115" s="198">
        <f t="shared" ref="AN115:AN123" si="27">AS115-S115</f>
        <v>-16</v>
      </c>
      <c r="AS115" s="119">
        <v>46083</v>
      </c>
    </row>
    <row r="116" spans="1:46" ht="16.5" customHeight="1">
      <c r="A116" s="226" t="s">
        <v>244</v>
      </c>
      <c r="B116" t="str">
        <f>VLOOKUP(A116,'Data Validation'!S:T,2,FALSE)</f>
        <v>SAP User Enabl Mgmt SE</v>
      </c>
      <c r="C116" s="62" t="s">
        <v>647</v>
      </c>
      <c r="D116" t="s">
        <v>65</v>
      </c>
      <c r="E116" t="s">
        <v>65</v>
      </c>
      <c r="F116" t="s">
        <v>25</v>
      </c>
      <c r="G116" t="s">
        <v>53</v>
      </c>
      <c r="H116" t="s">
        <v>67</v>
      </c>
      <c r="I116" t="s">
        <v>55</v>
      </c>
      <c r="J116" t="s">
        <v>648</v>
      </c>
      <c r="K116" s="119">
        <v>45824</v>
      </c>
      <c r="L116" s="119">
        <v>46010</v>
      </c>
      <c r="M116" s="119">
        <v>46113</v>
      </c>
      <c r="N116" t="s">
        <v>9</v>
      </c>
      <c r="O116" t="s">
        <v>338</v>
      </c>
      <c r="P116" t="s">
        <v>17</v>
      </c>
      <c r="Q116" t="s">
        <v>54</v>
      </c>
      <c r="R116" s="119">
        <v>46044</v>
      </c>
      <c r="S116" s="119">
        <v>46045</v>
      </c>
      <c r="AA116" s="176">
        <v>500000</v>
      </c>
      <c r="AB116" t="s">
        <v>58</v>
      </c>
      <c r="AC116" s="149" t="s">
        <v>444</v>
      </c>
      <c r="AD116" t="str">
        <f t="shared" ca="1" si="26"/>
        <v>Yes</v>
      </c>
      <c r="AE116" t="str">
        <f>VLOOKUP(O116,'Data Validation'!I:J,2,FALSE)</f>
        <v>C5385241</v>
      </c>
      <c r="AF116" s="150">
        <f ca="1">IF(AJ116&lt;=53,AJ116,AJ116-52)</f>
        <v>49.362264150943396</v>
      </c>
      <c r="AG116" s="151">
        <f>IF(H116="Y",(((160/1000000)*AA116)/5.3)*0.1,((160/1000000)*AA116)/5.3)</f>
        <v>15.09433962264151</v>
      </c>
      <c r="AH116" s="150">
        <f>SUM($AG$2:AG116)</f>
        <v>418.11320754716985</v>
      </c>
      <c r="AI116" s="150">
        <f>AH116/50</f>
        <v>8.3622641509433961</v>
      </c>
      <c r="AJ116" s="150">
        <f ca="1">WEEKNUM(TODAY())+AI116</f>
        <v>49.362264150943396</v>
      </c>
      <c r="AK116" s="119">
        <v>46044</v>
      </c>
      <c r="AL116" t="s">
        <v>67</v>
      </c>
      <c r="AM116" t="s">
        <v>67</v>
      </c>
      <c r="AN116" s="198">
        <f t="shared" si="27"/>
        <v>83</v>
      </c>
      <c r="AO116">
        <v>48</v>
      </c>
      <c r="AP116">
        <v>3</v>
      </c>
      <c r="AQ116">
        <v>0</v>
      </c>
      <c r="AS116" s="119">
        <v>46128</v>
      </c>
    </row>
    <row r="117" spans="1:46" ht="16.5" customHeight="1">
      <c r="A117" t="s">
        <v>195</v>
      </c>
      <c r="B117" t="str">
        <f>VLOOKUP(A117,'Data Validation'!S:T,2,FALSE)</f>
        <v>Customer Solution Support and Innovation</v>
      </c>
      <c r="C117" t="s">
        <v>479</v>
      </c>
      <c r="D117" t="s">
        <v>64</v>
      </c>
      <c r="E117" t="s">
        <v>65</v>
      </c>
      <c r="F117" t="s">
        <v>25</v>
      </c>
      <c r="G117" t="s">
        <v>53</v>
      </c>
      <c r="H117" t="s">
        <v>54</v>
      </c>
      <c r="I117" t="s">
        <v>55</v>
      </c>
      <c r="J117" t="s">
        <v>649</v>
      </c>
      <c r="K117" t="s">
        <v>84</v>
      </c>
      <c r="L117" s="119">
        <v>46112</v>
      </c>
      <c r="M117" s="119">
        <v>46126</v>
      </c>
      <c r="N117" t="s">
        <v>9</v>
      </c>
      <c r="O117" t="s">
        <v>259</v>
      </c>
      <c r="P117" t="s">
        <v>17</v>
      </c>
      <c r="Q117" t="s">
        <v>54</v>
      </c>
      <c r="R117" s="119">
        <v>46112</v>
      </c>
      <c r="S117" s="119">
        <v>46113</v>
      </c>
      <c r="AA117" s="176">
        <v>500000</v>
      </c>
      <c r="AB117" t="s">
        <v>58</v>
      </c>
      <c r="AC117" s="149" t="s">
        <v>444</v>
      </c>
      <c r="AD117" t="str">
        <f t="shared" ca="1" si="26"/>
        <v>Yes</v>
      </c>
      <c r="AE117" t="str">
        <f>VLOOKUP(O117,'Data Validation'!I:J,2,FALSE)</f>
        <v>C5367590</v>
      </c>
      <c r="AF117" s="150">
        <f ca="1">IF(AJ117&lt;=53,AJ117,AJ117-52)</f>
        <v>49.392452830188681</v>
      </c>
      <c r="AG117" s="151">
        <f>IF(H117="Y",(((160/1000000)*AA117)/5.3)*0.1,((160/1000000)*AA117)/5.3)</f>
        <v>1.5094339622641511</v>
      </c>
      <c r="AH117" s="150">
        <f>SUM($AG$2:AG117)</f>
        <v>419.622641509434</v>
      </c>
      <c r="AI117" s="150">
        <f>AH117/50</f>
        <v>8.3924528301886809</v>
      </c>
      <c r="AJ117" s="150">
        <f ca="1">WEEKNUM(TODAY())+AI117</f>
        <v>49.392452830188681</v>
      </c>
      <c r="AK117" s="119">
        <v>46006</v>
      </c>
      <c r="AL117" t="s">
        <v>54</v>
      </c>
      <c r="AM117" t="s">
        <v>67</v>
      </c>
      <c r="AN117" s="198">
        <f t="shared" si="27"/>
        <v>-92</v>
      </c>
      <c r="AS117" s="119">
        <v>46021</v>
      </c>
    </row>
    <row r="118" spans="1:46" ht="16.5" customHeight="1">
      <c r="A118" t="s">
        <v>432</v>
      </c>
      <c r="B118" s="2" t="s">
        <v>431</v>
      </c>
      <c r="C118" t="s">
        <v>650</v>
      </c>
      <c r="D118" t="s">
        <v>76</v>
      </c>
      <c r="E118" t="s">
        <v>76</v>
      </c>
      <c r="F118" t="s">
        <v>25</v>
      </c>
      <c r="G118" t="s">
        <v>53</v>
      </c>
      <c r="H118" t="s">
        <v>67</v>
      </c>
      <c r="I118" t="s">
        <v>55</v>
      </c>
      <c r="J118" t="s">
        <v>651</v>
      </c>
      <c r="K118" t="s">
        <v>84</v>
      </c>
      <c r="L118" s="119">
        <v>46112</v>
      </c>
      <c r="M118" s="119">
        <v>46141</v>
      </c>
      <c r="N118" t="s">
        <v>9</v>
      </c>
      <c r="O118" t="s">
        <v>259</v>
      </c>
      <c r="P118" t="s">
        <v>17</v>
      </c>
      <c r="Q118" t="s">
        <v>54</v>
      </c>
      <c r="R118" s="119">
        <v>46126</v>
      </c>
      <c r="S118" s="119">
        <v>46129</v>
      </c>
      <c r="Z118" t="s">
        <v>536</v>
      </c>
      <c r="AA118" s="176">
        <v>500000</v>
      </c>
      <c r="AB118" t="s">
        <v>58</v>
      </c>
      <c r="AC118" s="149" t="s">
        <v>444</v>
      </c>
      <c r="AD118" t="str">
        <f t="shared" ca="1" si="26"/>
        <v>Yes</v>
      </c>
      <c r="AE118" t="s">
        <v>260</v>
      </c>
      <c r="AF118" s="150">
        <v>31.652830309433803</v>
      </c>
      <c r="AG118" s="151">
        <v>1.5094339622641511</v>
      </c>
      <c r="AH118" s="150">
        <f>SUM($AG$2:AG118)</f>
        <v>421.13207547169816</v>
      </c>
      <c r="AI118" s="150">
        <v>27.652830309433803</v>
      </c>
      <c r="AJ118" s="150">
        <v>31.652830309433803</v>
      </c>
      <c r="AK118" s="119">
        <v>46112</v>
      </c>
      <c r="AL118" t="s">
        <v>67</v>
      </c>
      <c r="AM118" t="s">
        <v>67</v>
      </c>
      <c r="AN118" s="198">
        <f t="shared" si="27"/>
        <v>-10</v>
      </c>
      <c r="AO118">
        <v>378</v>
      </c>
      <c r="AP118">
        <v>33</v>
      </c>
      <c r="AQ118">
        <v>0</v>
      </c>
      <c r="AS118" s="119">
        <v>46119</v>
      </c>
    </row>
    <row r="119" spans="1:46" ht="16.5" customHeight="1">
      <c r="A119" t="s">
        <v>195</v>
      </c>
      <c r="B119" t="str">
        <f>VLOOKUP(A119,'Data Validation'!S:T,2,FALSE)</f>
        <v>Customer Solution Support and Innovation</v>
      </c>
      <c r="C119" t="s">
        <v>479</v>
      </c>
      <c r="D119" t="s">
        <v>64</v>
      </c>
      <c r="E119" t="s">
        <v>65</v>
      </c>
      <c r="F119" t="s">
        <v>25</v>
      </c>
      <c r="G119" t="s">
        <v>53</v>
      </c>
      <c r="H119" t="s">
        <v>54</v>
      </c>
      <c r="I119" t="s">
        <v>55</v>
      </c>
      <c r="J119" t="s">
        <v>652</v>
      </c>
      <c r="K119" t="s">
        <v>84</v>
      </c>
      <c r="L119" s="119">
        <v>46142</v>
      </c>
      <c r="M119" s="119">
        <v>46154</v>
      </c>
      <c r="N119" t="s">
        <v>9</v>
      </c>
      <c r="O119" t="s">
        <v>259</v>
      </c>
      <c r="P119" t="s">
        <v>17</v>
      </c>
      <c r="Q119" t="s">
        <v>54</v>
      </c>
      <c r="R119" s="119">
        <v>46146</v>
      </c>
      <c r="S119" s="119">
        <v>46154</v>
      </c>
      <c r="AA119" s="176">
        <v>500000</v>
      </c>
      <c r="AB119" t="s">
        <v>58</v>
      </c>
      <c r="AC119" s="149" t="s">
        <v>444</v>
      </c>
      <c r="AD119" t="str">
        <f t="shared" ca="1" si="26"/>
        <v>Yes</v>
      </c>
      <c r="AE119" t="str">
        <f>VLOOKUP(O119,'Data Validation'!I:J,2,FALSE)</f>
        <v>C5367590</v>
      </c>
      <c r="AF119" s="150">
        <f ca="1">IF(AJ119&lt;=53,AJ119,AJ119-52)</f>
        <v>49.452830188679243</v>
      </c>
      <c r="AG119" s="151">
        <f>IF(H119="Y",(((160/1000000)*AA119)/5.3)*0.1,((160/1000000)*AA119)/5.3)</f>
        <v>1.5094339622641511</v>
      </c>
      <c r="AH119" s="150">
        <f>SUM($AG$2:AG119)</f>
        <v>422.64150943396231</v>
      </c>
      <c r="AI119" s="150">
        <f>AH119/50</f>
        <v>8.452830188679247</v>
      </c>
      <c r="AJ119" s="150">
        <f ca="1">WEEKNUM(TODAY())+AI119</f>
        <v>49.452830188679243</v>
      </c>
      <c r="AK119" s="119">
        <v>46006</v>
      </c>
      <c r="AL119" t="s">
        <v>54</v>
      </c>
      <c r="AM119" t="s">
        <v>67</v>
      </c>
      <c r="AN119" s="198">
        <f t="shared" si="27"/>
        <v>2</v>
      </c>
      <c r="AS119" s="119">
        <v>46156</v>
      </c>
    </row>
    <row r="120" spans="1:46" ht="16.5" customHeight="1">
      <c r="A120" s="244" t="s">
        <v>244</v>
      </c>
      <c r="B120" t="s">
        <v>245</v>
      </c>
      <c r="C120" t="s">
        <v>653</v>
      </c>
      <c r="D120" t="s">
        <v>65</v>
      </c>
      <c r="E120" t="s">
        <v>65</v>
      </c>
      <c r="F120" t="s">
        <v>25</v>
      </c>
      <c r="G120" t="s">
        <v>53</v>
      </c>
      <c r="H120" t="s">
        <v>67</v>
      </c>
      <c r="I120" t="s">
        <v>55</v>
      </c>
      <c r="J120" t="s">
        <v>654</v>
      </c>
      <c r="K120" s="119">
        <v>46006</v>
      </c>
      <c r="L120" s="119">
        <v>46146</v>
      </c>
      <c r="M120" s="119">
        <v>46164</v>
      </c>
      <c r="N120" t="s">
        <v>9</v>
      </c>
      <c r="O120" t="s">
        <v>338</v>
      </c>
      <c r="P120" t="s">
        <v>17</v>
      </c>
      <c r="Q120" t="s">
        <v>54</v>
      </c>
      <c r="R120" s="119">
        <v>46153</v>
      </c>
      <c r="S120" s="119">
        <v>46153</v>
      </c>
      <c r="AA120" s="176">
        <v>500000</v>
      </c>
      <c r="AB120" t="s">
        <v>58</v>
      </c>
      <c r="AC120" s="149" t="s">
        <v>444</v>
      </c>
      <c r="AD120" t="str">
        <f t="shared" ca="1" si="26"/>
        <v>Yes</v>
      </c>
      <c r="AE120" t="str">
        <f>VLOOKUP(O120,'Data Validation'!I:J,2,FALSE)</f>
        <v>C5385241</v>
      </c>
      <c r="AF120" s="150">
        <v>17.61509446037735</v>
      </c>
      <c r="AG120" s="151">
        <v>15.09433962264151</v>
      </c>
      <c r="AH120" s="150">
        <f>SUM($AG$2:AG120)</f>
        <v>437.7358490566038</v>
      </c>
      <c r="AI120" s="150">
        <v>13.615094460377348</v>
      </c>
      <c r="AJ120" s="150">
        <v>17.61509446037735</v>
      </c>
      <c r="AK120" s="119">
        <v>46146</v>
      </c>
      <c r="AL120" t="s">
        <v>67</v>
      </c>
      <c r="AM120" t="s">
        <v>67</v>
      </c>
      <c r="AN120" s="198">
        <f t="shared" si="27"/>
        <v>11</v>
      </c>
      <c r="AS120" s="119">
        <v>46164</v>
      </c>
    </row>
    <row r="121" spans="1:46" ht="16.5" customHeight="1">
      <c r="A121" s="244" t="s">
        <v>244</v>
      </c>
      <c r="B121" t="str">
        <f>VLOOKUP(A121,'Data Validation'!S:T,2,FALSE)</f>
        <v>SAP User Enabl Mgmt SE</v>
      </c>
      <c r="C121" t="s">
        <v>655</v>
      </c>
      <c r="D121" t="s">
        <v>65</v>
      </c>
      <c r="E121" t="s">
        <v>65</v>
      </c>
      <c r="F121" t="s">
        <v>25</v>
      </c>
      <c r="G121" t="s">
        <v>53</v>
      </c>
      <c r="H121" t="s">
        <v>67</v>
      </c>
      <c r="I121" t="s">
        <v>55</v>
      </c>
      <c r="J121" s="225" t="s">
        <v>656</v>
      </c>
      <c r="K121" s="119">
        <v>46034</v>
      </c>
      <c r="L121" s="119">
        <v>46157</v>
      </c>
      <c r="M121" s="119">
        <v>46164</v>
      </c>
      <c r="N121" t="s">
        <v>9</v>
      </c>
      <c r="O121" t="s">
        <v>338</v>
      </c>
      <c r="P121" t="s">
        <v>17</v>
      </c>
      <c r="Q121" t="s">
        <v>54</v>
      </c>
      <c r="R121" s="119">
        <v>46160</v>
      </c>
      <c r="S121" s="119">
        <v>46164</v>
      </c>
      <c r="Z121" t="s">
        <v>536</v>
      </c>
      <c r="AA121" s="176">
        <v>500000</v>
      </c>
      <c r="AB121" t="s">
        <v>58</v>
      </c>
      <c r="AC121" s="149" t="s">
        <v>444</v>
      </c>
      <c r="AD121" t="str">
        <f ca="1">IF((AND((AS121-TODAY())&lt;=30,(L121-TODAY())&lt;=0,('Active Scans'!F503="P1")))=TRUE,"Yes",IF(AND((AS121-TODAY())&lt;=30,(L121-TODAY())&lt;=0,('Active Scans'!F503="P2"))=TRUE,"Yes","No"))</f>
        <v>No</v>
      </c>
      <c r="AE121" t="str">
        <f>VLOOKUP(O121,'Data Validation'!I:J,2,FALSE)</f>
        <v>C5385241</v>
      </c>
      <c r="AF121" s="150">
        <f ca="1">IF(AJ121&lt;=53,AJ121,AJ121-52)</f>
        <v>9.3452830188678604</v>
      </c>
      <c r="AG121" s="151">
        <f>IF(H121="Y",(((160/1000000)*AA121)/5.3)*0.1,((160/1000000)*AA121)/5.3)</f>
        <v>15.09433962264151</v>
      </c>
      <c r="AH121" s="150">
        <f>SUM($AG121:AG$522)</f>
        <v>1017.264150943393</v>
      </c>
      <c r="AI121" s="150">
        <f>AH121/50</f>
        <v>20.34528301886786</v>
      </c>
      <c r="AJ121" s="150">
        <f ca="1">WEEKNUM(TODAY())+AI121</f>
        <v>61.34528301886786</v>
      </c>
      <c r="AK121" s="119">
        <v>46157</v>
      </c>
      <c r="AL121" t="s">
        <v>67</v>
      </c>
      <c r="AM121" t="s">
        <v>67</v>
      </c>
      <c r="AN121" s="198">
        <f t="shared" si="27"/>
        <v>-4</v>
      </c>
      <c r="AS121" s="119">
        <v>46160</v>
      </c>
    </row>
    <row r="122" spans="1:46" ht="16.5" customHeight="1">
      <c r="A122" t="s">
        <v>123</v>
      </c>
      <c r="B122" t="str">
        <f>VLOOKUP(A122,'Data Validation'!S:T,2,FALSE)</f>
        <v>Cross Architecture</v>
      </c>
      <c r="C122" t="s">
        <v>657</v>
      </c>
      <c r="D122" t="s">
        <v>65</v>
      </c>
      <c r="E122" t="s">
        <v>65</v>
      </c>
      <c r="F122" t="s">
        <v>25</v>
      </c>
      <c r="G122" t="s">
        <v>53</v>
      </c>
      <c r="H122" t="s">
        <v>67</v>
      </c>
      <c r="I122" t="s">
        <v>55</v>
      </c>
      <c r="J122" t="s">
        <v>658</v>
      </c>
      <c r="K122" s="119" t="s">
        <v>84</v>
      </c>
      <c r="L122" s="119">
        <v>46142</v>
      </c>
      <c r="M122" s="119">
        <v>46174</v>
      </c>
      <c r="N122" t="s">
        <v>9</v>
      </c>
      <c r="O122" t="s">
        <v>331</v>
      </c>
      <c r="P122" t="s">
        <v>17</v>
      </c>
      <c r="Q122" t="s">
        <v>54</v>
      </c>
      <c r="R122" s="119">
        <v>46167</v>
      </c>
      <c r="S122" s="119">
        <v>46184</v>
      </c>
      <c r="Z122" t="s">
        <v>536</v>
      </c>
      <c r="AA122" s="176">
        <v>500000</v>
      </c>
      <c r="AB122" t="s">
        <v>58</v>
      </c>
      <c r="AC122" s="149" t="s">
        <v>444</v>
      </c>
      <c r="AD122" t="str">
        <f ca="1">IF((AND((AS122-TODAY())&lt;=30,(L122-TODAY())&lt;=0,(F122="P1")))=TRUE,"Yes",IF(AND((AS122-TODAY())&lt;=30,(L122-TODAY())&lt;=0,(F122="P2"))=TRUE,"Yes","No"))</f>
        <v>Yes</v>
      </c>
      <c r="AE122" t="str">
        <f>VLOOKUP(O122,'Data Validation'!I:J,2,FALSE)</f>
        <v>C5403671</v>
      </c>
      <c r="AF122" s="150">
        <f ca="1">IF(AJ122&lt;=53,AJ122,AJ122-52)</f>
        <v>51.535849056603766</v>
      </c>
      <c r="AG122" s="151">
        <f>IF(H122="Y",(((160/1000000)*AA122)/5.3)*0.1,((160/1000000)*AA122)/5.3)</f>
        <v>15.09433962264151</v>
      </c>
      <c r="AH122" s="150">
        <f>SUM($AG$2:AG143)</f>
        <v>526.79245283018815</v>
      </c>
      <c r="AI122" s="150">
        <f>AH122/50</f>
        <v>10.535849056603762</v>
      </c>
      <c r="AJ122" s="150">
        <f ca="1">WEEKNUM(TODAY())+AI122</f>
        <v>51.535849056603766</v>
      </c>
      <c r="AK122" s="119">
        <v>46160</v>
      </c>
      <c r="AL122" t="s">
        <v>67</v>
      </c>
      <c r="AM122" t="s">
        <v>54</v>
      </c>
      <c r="AN122" s="198">
        <f t="shared" si="27"/>
        <v>-15</v>
      </c>
      <c r="AS122" s="119">
        <v>46169</v>
      </c>
    </row>
    <row r="123" spans="1:46" ht="16.5" customHeight="1">
      <c r="A123" t="s">
        <v>195</v>
      </c>
      <c r="B123" t="str">
        <f>VLOOKUP(A123,'Data Validation'!S:T,2,FALSE)</f>
        <v>Customer Solution Support and Innovation</v>
      </c>
      <c r="C123" t="s">
        <v>479</v>
      </c>
      <c r="D123" t="s">
        <v>64</v>
      </c>
      <c r="E123" t="s">
        <v>65</v>
      </c>
      <c r="F123" t="s">
        <v>25</v>
      </c>
      <c r="G123" t="s">
        <v>53</v>
      </c>
      <c r="H123" t="s">
        <v>54</v>
      </c>
      <c r="I123" t="s">
        <v>55</v>
      </c>
      <c r="J123" t="s">
        <v>659</v>
      </c>
      <c r="K123" t="s">
        <v>84</v>
      </c>
      <c r="L123" s="119">
        <v>46170</v>
      </c>
      <c r="M123" s="119">
        <v>46182</v>
      </c>
      <c r="N123" t="s">
        <v>9</v>
      </c>
      <c r="O123" t="s">
        <v>259</v>
      </c>
      <c r="P123" t="s">
        <v>17</v>
      </c>
      <c r="Q123" t="s">
        <v>54</v>
      </c>
      <c r="R123" s="119">
        <v>46174</v>
      </c>
      <c r="S123" s="119">
        <v>46178</v>
      </c>
      <c r="AA123" s="176">
        <v>500000</v>
      </c>
      <c r="AB123" t="s">
        <v>58</v>
      </c>
      <c r="AC123" s="149" t="s">
        <v>444</v>
      </c>
      <c r="AD123" t="str">
        <f ca="1">IF((AND((AS123-TODAY())&lt;=30,(L123-TODAY())&lt;=0,(F124="P1")))=TRUE,"Yes",IF(AND((AS123-TODAY())&lt;=30,(L123-TODAY())&lt;=0,(F124="P2"))=TRUE,"Yes","No"))</f>
        <v>Yes</v>
      </c>
      <c r="AE123" t="str">
        <f>VLOOKUP(O123,'Data Validation'!I:J,2,FALSE)</f>
        <v>C5367590</v>
      </c>
      <c r="AF123" s="150">
        <f ca="1">IF(AJ123&lt;=53,AJ123,AJ123-52)</f>
        <v>50.388679245283015</v>
      </c>
      <c r="AG123" s="151">
        <f>IF(H123="Y",(((160/1000000)*AA123)/5.3)*0.1,((160/1000000)*AA123)/5.3)</f>
        <v>1.5094339622641511</v>
      </c>
      <c r="AH123" s="150">
        <f>SUM($AG$2:AG123)</f>
        <v>469.43396226415092</v>
      </c>
      <c r="AI123" s="150">
        <f>AH123/50</f>
        <v>9.3886792452830186</v>
      </c>
      <c r="AJ123" s="150">
        <f ca="1">WEEKNUM(TODAY())+AI123</f>
        <v>50.388679245283015</v>
      </c>
      <c r="AK123" s="119">
        <v>46006</v>
      </c>
      <c r="AL123" t="s">
        <v>54</v>
      </c>
      <c r="AM123" t="s">
        <v>67</v>
      </c>
      <c r="AN123" s="198">
        <f t="shared" si="27"/>
        <v>6</v>
      </c>
      <c r="AS123" s="119">
        <v>46184</v>
      </c>
      <c r="AT123" s="133"/>
    </row>
    <row r="124" spans="1:46" ht="16.5" customHeight="1">
      <c r="A124" t="s">
        <v>238</v>
      </c>
      <c r="B124" t="s">
        <v>232</v>
      </c>
      <c r="C124" t="s">
        <v>587</v>
      </c>
      <c r="D124" t="s">
        <v>65</v>
      </c>
      <c r="E124" t="s">
        <v>65</v>
      </c>
      <c r="F124" t="s">
        <v>25</v>
      </c>
      <c r="G124" t="s">
        <v>53</v>
      </c>
      <c r="H124" t="s">
        <v>67</v>
      </c>
      <c r="I124" t="s">
        <v>55</v>
      </c>
      <c r="J124" t="s">
        <v>660</v>
      </c>
      <c r="K124" s="119">
        <v>46063</v>
      </c>
      <c r="L124" s="119">
        <v>46150</v>
      </c>
      <c r="M124" s="119">
        <v>46185</v>
      </c>
      <c r="N124" t="s">
        <v>9</v>
      </c>
      <c r="O124" t="s">
        <v>338</v>
      </c>
      <c r="P124" t="s">
        <v>17</v>
      </c>
      <c r="Q124" t="s">
        <v>54</v>
      </c>
      <c r="R124" s="119">
        <v>46174</v>
      </c>
      <c r="S124" s="119">
        <v>46178</v>
      </c>
      <c r="Z124" t="s">
        <v>536</v>
      </c>
      <c r="AA124" s="176">
        <v>500000</v>
      </c>
      <c r="AB124" t="s">
        <v>58</v>
      </c>
      <c r="AC124" s="149" t="s">
        <v>444</v>
      </c>
      <c r="AD124" t="s">
        <v>444</v>
      </c>
      <c r="AE124" t="s">
        <v>57</v>
      </c>
      <c r="AF124" s="150">
        <v>31.984905781131928</v>
      </c>
      <c r="AG124" s="151">
        <v>1.5094339622641511</v>
      </c>
      <c r="AH124" s="150">
        <v>1399.2452890565964</v>
      </c>
      <c r="AI124" s="150">
        <v>27.984905781131928</v>
      </c>
      <c r="AJ124" s="150">
        <v>31.984905781131928</v>
      </c>
      <c r="AK124" s="119">
        <v>46161</v>
      </c>
      <c r="AL124" t="s">
        <v>67</v>
      </c>
      <c r="AM124" t="s">
        <v>67</v>
      </c>
      <c r="AN124" s="198">
        <v>45968</v>
      </c>
      <c r="AS124" s="119">
        <v>46173</v>
      </c>
    </row>
    <row r="125" spans="1:46" ht="16.5" customHeight="1">
      <c r="A125" t="s">
        <v>155</v>
      </c>
      <c r="B125" t="s">
        <v>156</v>
      </c>
      <c r="C125" t="s">
        <v>661</v>
      </c>
      <c r="D125" t="s">
        <v>65</v>
      </c>
      <c r="E125" t="s">
        <v>65</v>
      </c>
      <c r="F125" t="s">
        <v>25</v>
      </c>
      <c r="G125" t="s">
        <v>53</v>
      </c>
      <c r="H125" t="s">
        <v>67</v>
      </c>
      <c r="I125" t="s">
        <v>55</v>
      </c>
      <c r="J125" t="s">
        <v>662</v>
      </c>
      <c r="K125" s="119">
        <v>46134</v>
      </c>
      <c r="L125" s="119">
        <v>46181</v>
      </c>
      <c r="M125" s="119">
        <v>46189</v>
      </c>
      <c r="N125" t="s">
        <v>9</v>
      </c>
      <c r="O125" t="s">
        <v>346</v>
      </c>
      <c r="P125" t="s">
        <v>17</v>
      </c>
      <c r="Q125" t="s">
        <v>54</v>
      </c>
      <c r="R125" s="119">
        <v>46184</v>
      </c>
      <c r="S125" s="119">
        <v>46195</v>
      </c>
      <c r="Z125" t="s">
        <v>536</v>
      </c>
      <c r="AA125" s="176">
        <v>500000</v>
      </c>
      <c r="AB125" t="s">
        <v>58</v>
      </c>
      <c r="AC125" s="149" t="s">
        <v>444</v>
      </c>
      <c r="AD125" t="str">
        <f ca="1">IF((AND((AS125-TODAY())&lt;=30,(L125-TODAY())&lt;=0,(F126="P1")))=TRUE,"Yes",IF(AND((AS125-TODAY())&lt;=30,(L125-TODAY())&lt;=0,(F126="P2"))=TRUE,"Yes","No"))</f>
        <v>Yes</v>
      </c>
      <c r="AE125" t="str">
        <f>VLOOKUP(O125,'Data Validation'!I:J,2,FALSE)</f>
        <v>C5385243</v>
      </c>
      <c r="AF125" s="150">
        <v>19.637735969811239</v>
      </c>
      <c r="AG125" s="151">
        <v>1.5094339622641511</v>
      </c>
      <c r="AH125" s="150">
        <f>SUM($AG$2:AG125)</f>
        <v>472.45283018867923</v>
      </c>
      <c r="AI125" s="150">
        <v>15.637735969811239</v>
      </c>
      <c r="AJ125" s="150">
        <v>19.637735969811239</v>
      </c>
      <c r="AK125" s="119">
        <v>46182</v>
      </c>
      <c r="AL125" t="s">
        <v>67</v>
      </c>
      <c r="AM125" t="s">
        <v>67</v>
      </c>
      <c r="AN125" s="198">
        <f>AS125-S125</f>
        <v>-6</v>
      </c>
      <c r="AS125" s="119">
        <v>46189</v>
      </c>
    </row>
    <row r="126" spans="1:46" ht="16.5" customHeight="1">
      <c r="A126" s="140" t="s">
        <v>195</v>
      </c>
      <c r="B126" t="str">
        <f>VLOOKUP(A126,'Data Validation'!S:T,2,FALSE)</f>
        <v>Customer Solution Support and Innovation</v>
      </c>
      <c r="C126" t="s">
        <v>479</v>
      </c>
      <c r="D126" t="s">
        <v>64</v>
      </c>
      <c r="E126" t="s">
        <v>65</v>
      </c>
      <c r="F126" t="s">
        <v>25</v>
      </c>
      <c r="G126" t="s">
        <v>53</v>
      </c>
      <c r="H126" t="s">
        <v>54</v>
      </c>
      <c r="I126" t="s">
        <v>55</v>
      </c>
      <c r="J126" t="s">
        <v>663</v>
      </c>
      <c r="K126" t="s">
        <v>84</v>
      </c>
      <c r="L126" s="119">
        <v>46198</v>
      </c>
      <c r="M126" s="119">
        <v>46210</v>
      </c>
      <c r="N126" t="s">
        <v>9</v>
      </c>
      <c r="O126" t="s">
        <v>259</v>
      </c>
      <c r="P126" t="s">
        <v>17</v>
      </c>
      <c r="Q126" t="s">
        <v>54</v>
      </c>
      <c r="R126" s="119">
        <v>46202</v>
      </c>
      <c r="S126" s="119">
        <v>46203</v>
      </c>
      <c r="AA126" s="176">
        <v>500000</v>
      </c>
      <c r="AB126" t="s">
        <v>58</v>
      </c>
      <c r="AC126" s="149" t="s">
        <v>444</v>
      </c>
      <c r="AD126" t="str">
        <f ca="1">IF((AND((AS126-TODAY())&lt;=30,(L126-TODAY())&lt;=0,(F127="P1")))=TRUE,"Yes",IF(AND((AS126-TODAY())&lt;=30,(L126-TODAY())&lt;=0,(F127="P2"))=TRUE,"Yes","No"))</f>
        <v>Yes</v>
      </c>
      <c r="AE126" t="str">
        <f>VLOOKUP(O126,'Data Validation'!I:J,2,FALSE)</f>
        <v>C5367590</v>
      </c>
      <c r="AF126" s="150">
        <f ca="1">IF(AJ126&lt;=53,AJ126,AJ126-52)</f>
        <v>50.479245283018869</v>
      </c>
      <c r="AG126" s="151">
        <f>IF(H126="Y",(((160/1000000)*AA126)/5.3)*0.1,((160/1000000)*AA126)/5.3)</f>
        <v>1.5094339622641511</v>
      </c>
      <c r="AH126" s="150">
        <f>SUM($AG$2:AG126)</f>
        <v>473.96226415094338</v>
      </c>
      <c r="AI126" s="150">
        <f>AH126/50</f>
        <v>9.4792452830188676</v>
      </c>
      <c r="AJ126" s="150">
        <f ca="1">WEEKNUM(TODAY())+AI126</f>
        <v>50.479245283018869</v>
      </c>
      <c r="AK126" s="119">
        <v>46006</v>
      </c>
      <c r="AL126" t="s">
        <v>54</v>
      </c>
      <c r="AM126" t="s">
        <v>67</v>
      </c>
      <c r="AN126" s="198">
        <f>AS126-S126</f>
        <v>9</v>
      </c>
      <c r="AS126" s="119">
        <v>46212</v>
      </c>
    </row>
    <row r="127" spans="1:46" ht="16.5" customHeight="1">
      <c r="A127" t="s">
        <v>123</v>
      </c>
      <c r="B127" t="s">
        <v>124</v>
      </c>
      <c r="C127" t="s">
        <v>545</v>
      </c>
      <c r="D127" t="s">
        <v>65</v>
      </c>
      <c r="E127" t="s">
        <v>65</v>
      </c>
      <c r="F127" t="s">
        <v>25</v>
      </c>
      <c r="G127" t="s">
        <v>53</v>
      </c>
      <c r="H127" t="s">
        <v>67</v>
      </c>
      <c r="I127" t="s">
        <v>55</v>
      </c>
      <c r="J127" t="s">
        <v>664</v>
      </c>
      <c r="K127" s="119">
        <v>46132</v>
      </c>
      <c r="L127" s="119">
        <v>46203</v>
      </c>
      <c r="M127" s="119">
        <v>46230</v>
      </c>
      <c r="N127" t="s">
        <v>11</v>
      </c>
      <c r="O127" t="s">
        <v>362</v>
      </c>
      <c r="P127" t="s">
        <v>17</v>
      </c>
      <c r="Q127" t="s">
        <v>54</v>
      </c>
      <c r="R127" s="119">
        <v>46212</v>
      </c>
      <c r="S127" s="119">
        <v>46225</v>
      </c>
      <c r="T127" s="133"/>
      <c r="AA127" s="176">
        <v>500000</v>
      </c>
      <c r="AB127" t="s">
        <v>58</v>
      </c>
      <c r="AC127" s="149" t="s">
        <v>444</v>
      </c>
      <c r="AD127" t="s">
        <v>478</v>
      </c>
      <c r="AE127" t="s">
        <v>314</v>
      </c>
      <c r="AF127" s="150">
        <v>20.845283139622516</v>
      </c>
      <c r="AG127" s="151">
        <v>1.5094339622641511</v>
      </c>
      <c r="AH127" s="150">
        <v>842.26415698112578</v>
      </c>
      <c r="AI127" s="150">
        <v>16.845283139622516</v>
      </c>
      <c r="AJ127" s="150">
        <v>20.845283139622516</v>
      </c>
      <c r="AK127" s="119">
        <v>46211</v>
      </c>
      <c r="AL127" t="s">
        <v>67</v>
      </c>
      <c r="AM127" t="s">
        <v>54</v>
      </c>
      <c r="AN127" s="198">
        <v>20</v>
      </c>
      <c r="AS127" s="119">
        <v>46230</v>
      </c>
    </row>
    <row r="128" spans="1:46" ht="16.5" customHeight="1">
      <c r="A128" s="203" t="s">
        <v>244</v>
      </c>
      <c r="B128" t="str">
        <f>VLOOKUP(A128,'Data Validation'!S:T,2,FALSE)</f>
        <v>SAP User Enabl Mgmt SE</v>
      </c>
      <c r="C128" t="s">
        <v>665</v>
      </c>
      <c r="D128" t="s">
        <v>65</v>
      </c>
      <c r="E128" t="s">
        <v>65</v>
      </c>
      <c r="F128" t="s">
        <v>25</v>
      </c>
      <c r="G128" t="s">
        <v>53</v>
      </c>
      <c r="H128" t="s">
        <v>67</v>
      </c>
      <c r="I128" t="s">
        <v>55</v>
      </c>
      <c r="J128" s="225" t="s">
        <v>666</v>
      </c>
      <c r="K128" s="119">
        <v>45839</v>
      </c>
      <c r="L128" s="119">
        <v>46203</v>
      </c>
      <c r="M128" s="119">
        <v>46230</v>
      </c>
      <c r="N128" t="s">
        <v>9</v>
      </c>
      <c r="O128" t="s">
        <v>338</v>
      </c>
      <c r="P128" t="s">
        <v>17</v>
      </c>
      <c r="Q128" t="s">
        <v>54</v>
      </c>
      <c r="R128" s="119">
        <v>46230</v>
      </c>
      <c r="S128" s="119">
        <v>46230</v>
      </c>
      <c r="Z128" t="s">
        <v>536</v>
      </c>
      <c r="AA128" s="176">
        <v>500000</v>
      </c>
      <c r="AB128" t="s">
        <v>58</v>
      </c>
      <c r="AC128" s="149" t="s">
        <v>444</v>
      </c>
      <c r="AD128" t="str">
        <f ca="1">IF((AND((AS128-TODAY())&lt;=30,(L128-TODAY())&lt;=0,(F357="P1")))=TRUE,"Yes",IF(AND((AS128-TODAY())&lt;=30,(L128-TODAY())&lt;=0,(F357="P2"))=TRUE,"Yes","No"))</f>
        <v>Yes</v>
      </c>
      <c r="AE128" t="str">
        <f>VLOOKUP(O128,'Data Validation'!I:J,2,FALSE)</f>
        <v>C5385241</v>
      </c>
      <c r="AF128" s="150">
        <f ca="1">IF(AJ128&lt;=53,AJ128,AJ128-52)</f>
        <v>50.811320754716981</v>
      </c>
      <c r="AG128" s="151">
        <f>IF(H128="Y",(((160/1000000)*AA128)/5.3)*0.1,((160/1000000)*AA128)/5.3)</f>
        <v>15.09433962264151</v>
      </c>
      <c r="AH128" s="150">
        <f>SUM($AG$2:AG128)</f>
        <v>490.56603773584902</v>
      </c>
      <c r="AI128" s="150">
        <f>AH128/50</f>
        <v>9.8113207547169807</v>
      </c>
      <c r="AJ128" s="150">
        <f ca="1">WEEKNUM(TODAY())+AI128</f>
        <v>50.811320754716981</v>
      </c>
      <c r="AK128" s="119">
        <v>46224</v>
      </c>
      <c r="AL128" t="s">
        <v>67</v>
      </c>
      <c r="AM128" t="s">
        <v>67</v>
      </c>
      <c r="AN128" s="198">
        <f>AS128-S128</f>
        <v>-6</v>
      </c>
      <c r="AS128" s="119">
        <v>46224</v>
      </c>
    </row>
    <row r="129" spans="1:46" ht="16.5" customHeight="1">
      <c r="A129" t="s">
        <v>195</v>
      </c>
      <c r="B129" t="str">
        <f>VLOOKUP(A129,'Data Validation'!S:T,2,FALSE)</f>
        <v>Customer Solution Support and Innovation</v>
      </c>
      <c r="C129" t="s">
        <v>479</v>
      </c>
      <c r="D129" t="s">
        <v>64</v>
      </c>
      <c r="E129" t="s">
        <v>65</v>
      </c>
      <c r="F129" t="s">
        <v>25</v>
      </c>
      <c r="G129" t="s">
        <v>53</v>
      </c>
      <c r="H129" t="s">
        <v>54</v>
      </c>
      <c r="I129" t="s">
        <v>55</v>
      </c>
      <c r="J129" t="s">
        <v>667</v>
      </c>
      <c r="K129" t="s">
        <v>84</v>
      </c>
      <c r="L129" s="119">
        <v>46226</v>
      </c>
      <c r="M129" s="119">
        <v>46238</v>
      </c>
      <c r="N129" t="s">
        <v>9</v>
      </c>
      <c r="O129" t="s">
        <v>259</v>
      </c>
      <c r="P129" t="s">
        <v>17</v>
      </c>
      <c r="Q129" t="s">
        <v>54</v>
      </c>
      <c r="R129" s="119">
        <v>46226</v>
      </c>
      <c r="S129" s="119">
        <v>46237</v>
      </c>
      <c r="AA129" s="176">
        <v>500000</v>
      </c>
      <c r="AB129" t="s">
        <v>58</v>
      </c>
      <c r="AC129" s="149" t="s">
        <v>444</v>
      </c>
      <c r="AD129" t="str">
        <f ca="1">IF((AND((AS129-TODAY())&lt;=30,(L129-TODAY())&lt;=0,(F130="P1")))=TRUE,"Yes",IF(AND((AS129-TODAY())&lt;=30,(L129-TODAY())&lt;=0,(F130="P2"))=TRUE,"Yes","No"))</f>
        <v>Yes</v>
      </c>
      <c r="AE129" t="str">
        <f>VLOOKUP(O129,'Data Validation'!I:J,2,FALSE)</f>
        <v>C5367590</v>
      </c>
      <c r="AF129" s="150">
        <f ca="1">IF(AJ129&lt;=53,AJ129,AJ129-52)</f>
        <v>50.841509433962266</v>
      </c>
      <c r="AG129" s="151">
        <f>IF(H129="Y",(((160/1000000)*AA129)/5.3)*0.1,((160/1000000)*AA129)/5.3)</f>
        <v>1.5094339622641511</v>
      </c>
      <c r="AH129" s="150">
        <f>SUM($AG$2:AG129)</f>
        <v>492.07547169811318</v>
      </c>
      <c r="AI129" s="150">
        <f>AH129/50</f>
        <v>9.8415094339622637</v>
      </c>
      <c r="AJ129" s="150">
        <f ca="1">WEEKNUM(TODAY())+AI129</f>
        <v>50.841509433962266</v>
      </c>
      <c r="AK129" s="119">
        <v>46006</v>
      </c>
      <c r="AL129" t="s">
        <v>54</v>
      </c>
      <c r="AM129" t="s">
        <v>67</v>
      </c>
      <c r="AN129" s="198">
        <f>AS129-S129</f>
        <v>3</v>
      </c>
      <c r="AS129" s="119">
        <v>46240</v>
      </c>
      <c r="AT129" s="133"/>
    </row>
    <row r="130" spans="1:46" ht="16.5" customHeight="1">
      <c r="A130" s="2" t="s">
        <v>151</v>
      </c>
      <c r="B130" s="2" t="s">
        <v>152</v>
      </c>
      <c r="C130" t="s">
        <v>668</v>
      </c>
      <c r="D130" t="s">
        <v>65</v>
      </c>
      <c r="E130" t="s">
        <v>65</v>
      </c>
      <c r="F130" t="s">
        <v>25</v>
      </c>
      <c r="G130" t="s">
        <v>53</v>
      </c>
      <c r="H130" t="s">
        <v>67</v>
      </c>
      <c r="I130" t="s">
        <v>55</v>
      </c>
      <c r="J130" t="s">
        <v>669</v>
      </c>
      <c r="K130" s="119">
        <v>45748</v>
      </c>
      <c r="L130" s="119">
        <v>46107</v>
      </c>
      <c r="M130" s="119">
        <v>46247</v>
      </c>
      <c r="N130" t="s">
        <v>9</v>
      </c>
      <c r="O130" t="s">
        <v>346</v>
      </c>
      <c r="P130" t="s">
        <v>17</v>
      </c>
      <c r="Q130" t="s">
        <v>54</v>
      </c>
      <c r="R130" s="119">
        <v>46226</v>
      </c>
      <c r="S130" s="119">
        <v>46227</v>
      </c>
      <c r="AA130" s="176">
        <v>500000</v>
      </c>
      <c r="AB130" t="s">
        <v>58</v>
      </c>
      <c r="AC130" s="149" t="s">
        <v>444</v>
      </c>
      <c r="AD130" t="str">
        <f ca="1">IF((AND((AS130-TODAY())&lt;=30,(L131-TODAY())&lt;=0,(F130="P1")))=TRUE,"Yes",IF(AND((AS130-TODAY())&lt;=30,(L131-TODAY())&lt;=0,(F130="P2"))=TRUE,"Yes","No"))</f>
        <v>Yes</v>
      </c>
      <c r="AE130" t="str">
        <f>VLOOKUP(O130,'Data Validation'!I:J,2,FALSE)</f>
        <v>C5385243</v>
      </c>
      <c r="AF130" s="150">
        <f ca="1">IF(AJ130&lt;=53,AJ130,AJ130-52)</f>
        <v>1.9207547169810582</v>
      </c>
      <c r="AG130" s="151">
        <f>IF(H130="Y",(((160/1000000)*AA130)/5.3)*0.1,((160/1000000)*AA130)/5.3)</f>
        <v>15.09433962264151</v>
      </c>
      <c r="AH130" s="150">
        <f>SUM($AG$2:AG204)</f>
        <v>646.03773584905298</v>
      </c>
      <c r="AI130" s="150">
        <f>AH130/50</f>
        <v>12.92075471698106</v>
      </c>
      <c r="AJ130" s="150">
        <f ca="1">WEEKNUM(TODAY())+AI130</f>
        <v>53.920754716981058</v>
      </c>
      <c r="AK130" s="119">
        <v>46220</v>
      </c>
      <c r="AL130" t="s">
        <v>67</v>
      </c>
      <c r="AM130" t="s">
        <v>67</v>
      </c>
      <c r="AN130" s="198">
        <f>AS130-S130</f>
        <v>20</v>
      </c>
      <c r="AR130" s="133"/>
      <c r="AS130" s="119">
        <v>46247</v>
      </c>
    </row>
    <row r="131" spans="1:46" ht="16.5" customHeight="1">
      <c r="A131" s="2" t="s">
        <v>74</v>
      </c>
      <c r="B131" t="s">
        <v>75</v>
      </c>
      <c r="C131" t="s">
        <v>670</v>
      </c>
      <c r="D131" t="s">
        <v>65</v>
      </c>
      <c r="E131" t="s">
        <v>65</v>
      </c>
      <c r="F131" t="s">
        <v>25</v>
      </c>
      <c r="G131" t="s">
        <v>53</v>
      </c>
      <c r="H131" t="s">
        <v>67</v>
      </c>
      <c r="I131" t="s">
        <v>55</v>
      </c>
      <c r="J131" t="s">
        <v>671</v>
      </c>
      <c r="K131" s="119">
        <v>46006</v>
      </c>
      <c r="L131" s="119">
        <v>46181</v>
      </c>
      <c r="M131" s="119">
        <v>46251</v>
      </c>
      <c r="N131" t="s">
        <v>11</v>
      </c>
      <c r="O131" t="s">
        <v>209</v>
      </c>
      <c r="P131" t="s">
        <v>17</v>
      </c>
      <c r="Q131" t="s">
        <v>54</v>
      </c>
      <c r="R131" s="119">
        <v>46244</v>
      </c>
      <c r="S131" s="119">
        <v>46246</v>
      </c>
      <c r="Z131" t="s">
        <v>536</v>
      </c>
      <c r="AA131" s="176">
        <v>500000</v>
      </c>
      <c r="AB131" t="s">
        <v>58</v>
      </c>
      <c r="AC131" s="149" t="s">
        <v>444</v>
      </c>
      <c r="AD131" t="s">
        <v>478</v>
      </c>
      <c r="AE131" t="s">
        <v>178</v>
      </c>
      <c r="AF131" s="150">
        <v>22.264151064150767</v>
      </c>
      <c r="AG131" s="151">
        <v>1.5094339622641511</v>
      </c>
      <c r="AH131" s="150">
        <v>913.20755320753835</v>
      </c>
      <c r="AI131" s="150">
        <v>18.264151064150767</v>
      </c>
      <c r="AJ131" s="150">
        <v>22.264151064150767</v>
      </c>
      <c r="AK131" s="119">
        <v>46238</v>
      </c>
      <c r="AL131" t="s">
        <v>67</v>
      </c>
      <c r="AM131" t="s">
        <v>67</v>
      </c>
      <c r="AN131" s="198">
        <v>-1</v>
      </c>
      <c r="AS131" s="119">
        <v>46246</v>
      </c>
    </row>
    <row r="132" spans="1:46" ht="16.5" customHeight="1">
      <c r="A132" t="s">
        <v>195</v>
      </c>
      <c r="B132" t="str">
        <f>VLOOKUP(A132,'Data Validation'!S:T,2,FALSE)</f>
        <v>Customer Solution Support and Innovation</v>
      </c>
      <c r="C132" t="s">
        <v>479</v>
      </c>
      <c r="D132" t="s">
        <v>64</v>
      </c>
      <c r="E132" t="s">
        <v>65</v>
      </c>
      <c r="F132" t="s">
        <v>25</v>
      </c>
      <c r="G132" t="s">
        <v>53</v>
      </c>
      <c r="H132" t="s">
        <v>54</v>
      </c>
      <c r="I132" t="s">
        <v>55</v>
      </c>
      <c r="J132" t="s">
        <v>672</v>
      </c>
      <c r="K132" t="s">
        <v>84</v>
      </c>
      <c r="L132" s="119">
        <v>46254</v>
      </c>
      <c r="M132" s="119">
        <v>46266</v>
      </c>
      <c r="N132" t="s">
        <v>9</v>
      </c>
      <c r="O132" t="s">
        <v>259</v>
      </c>
      <c r="P132" t="s">
        <v>17</v>
      </c>
      <c r="Q132" t="s">
        <v>54</v>
      </c>
      <c r="R132" s="119">
        <v>46259</v>
      </c>
      <c r="S132" s="119">
        <v>46262</v>
      </c>
      <c r="AA132" s="176">
        <v>500000</v>
      </c>
      <c r="AB132" t="s">
        <v>58</v>
      </c>
      <c r="AC132" s="149" t="s">
        <v>444</v>
      </c>
      <c r="AD132" t="str">
        <f ca="1">IF((AND((AS132-TODAY())&lt;=30,(L132-TODAY())&lt;=0,(F133="P1")))=TRUE,"Yes",IF(AND((AS132-TODAY())&lt;=30,(L132-TODAY())&lt;=0,(F133="P2"))=TRUE,"Yes","No"))</f>
        <v>Yes</v>
      </c>
      <c r="AE132" t="str">
        <f>VLOOKUP(O132,'Data Validation'!I:J,2,FALSE)</f>
        <v>C5367590</v>
      </c>
      <c r="AF132" s="150">
        <f ca="1">IF(AJ132&lt;=53,AJ132,AJ132-52)</f>
        <v>51.203773584905662</v>
      </c>
      <c r="AG132" s="151">
        <f>IF(H132="Y",(((160/1000000)*AA132)/5.3)*0.1,((160/1000000)*AA132)/5.3)</f>
        <v>1.5094339622641511</v>
      </c>
      <c r="AH132" s="150">
        <f>SUM($AG$2:AG132)</f>
        <v>510.18867924528297</v>
      </c>
      <c r="AI132" s="150">
        <f>AH132/50</f>
        <v>10.20377358490566</v>
      </c>
      <c r="AJ132" s="150">
        <f ca="1">WEEKNUM(TODAY())+AI132</f>
        <v>51.203773584905662</v>
      </c>
      <c r="AK132" s="119">
        <v>46006</v>
      </c>
      <c r="AL132" t="s">
        <v>54</v>
      </c>
      <c r="AM132" t="s">
        <v>67</v>
      </c>
      <c r="AN132" s="198">
        <f>AS132-S132</f>
        <v>6</v>
      </c>
      <c r="AS132" s="119">
        <v>46268</v>
      </c>
      <c r="AT132" s="133"/>
    </row>
    <row r="133" spans="1:46" ht="16.5" customHeight="1">
      <c r="A133" t="s">
        <v>74</v>
      </c>
      <c r="B133" t="s">
        <v>75</v>
      </c>
      <c r="C133" t="s">
        <v>673</v>
      </c>
      <c r="D133" t="s">
        <v>65</v>
      </c>
      <c r="E133" t="s">
        <v>65</v>
      </c>
      <c r="F133" t="s">
        <v>25</v>
      </c>
      <c r="G133" t="s">
        <v>66</v>
      </c>
      <c r="H133" t="s">
        <v>54</v>
      </c>
      <c r="I133" t="s">
        <v>55</v>
      </c>
      <c r="J133" t="s">
        <v>674</v>
      </c>
      <c r="K133" s="119" t="s">
        <v>84</v>
      </c>
      <c r="L133" s="119">
        <v>42746</v>
      </c>
      <c r="M133" s="119">
        <v>42895</v>
      </c>
      <c r="N133" t="s">
        <v>9</v>
      </c>
      <c r="O133" t="s">
        <v>338</v>
      </c>
      <c r="P133" t="s">
        <v>17</v>
      </c>
      <c r="Q133" t="s">
        <v>54</v>
      </c>
      <c r="R133" s="119">
        <v>46253</v>
      </c>
      <c r="S133" s="119">
        <v>46253</v>
      </c>
      <c r="T133" s="133"/>
      <c r="AA133" s="176">
        <v>500000</v>
      </c>
      <c r="AB133" t="s">
        <v>58</v>
      </c>
      <c r="AC133" s="149" t="s">
        <v>444</v>
      </c>
      <c r="AD133" t="s">
        <v>478</v>
      </c>
      <c r="AE133" t="s">
        <v>324</v>
      </c>
      <c r="AF133" s="150">
        <v>7.501886792452833</v>
      </c>
      <c r="AG133" s="151">
        <v>1.5094339622641511</v>
      </c>
      <c r="AH133" s="150">
        <v>175.09433962264166</v>
      </c>
      <c r="AI133" s="150">
        <v>3.501886792452833</v>
      </c>
      <c r="AJ133" s="150">
        <v>7.501886792452833</v>
      </c>
      <c r="AK133" s="119">
        <v>46241</v>
      </c>
      <c r="AL133" t="s">
        <v>67</v>
      </c>
      <c r="AM133" t="s">
        <v>67</v>
      </c>
      <c r="AN133" s="198">
        <v>11</v>
      </c>
      <c r="AR133" s="133"/>
      <c r="AS133" s="119">
        <v>42887</v>
      </c>
      <c r="AT133" t="s">
        <v>54</v>
      </c>
    </row>
    <row r="134" spans="1:46" ht="16.5" customHeight="1">
      <c r="A134" t="s">
        <v>134</v>
      </c>
      <c r="B134" t="s">
        <v>101</v>
      </c>
      <c r="C134" s="62" t="s">
        <v>675</v>
      </c>
      <c r="D134" t="s">
        <v>65</v>
      </c>
      <c r="E134" t="s">
        <v>65</v>
      </c>
      <c r="F134" t="s">
        <v>25</v>
      </c>
      <c r="G134" t="s">
        <v>66</v>
      </c>
      <c r="H134" t="s">
        <v>54</v>
      </c>
      <c r="I134" t="s">
        <v>55</v>
      </c>
      <c r="J134" t="s">
        <v>676</v>
      </c>
      <c r="K134" s="119" t="s">
        <v>84</v>
      </c>
      <c r="L134" s="119">
        <v>45413</v>
      </c>
      <c r="M134" s="119">
        <v>45443</v>
      </c>
      <c r="N134" t="s">
        <v>11</v>
      </c>
      <c r="O134" t="s">
        <v>362</v>
      </c>
      <c r="P134" t="s">
        <v>17</v>
      </c>
      <c r="Q134" t="s">
        <v>54</v>
      </c>
      <c r="R134" s="119">
        <v>46099</v>
      </c>
      <c r="S134" s="119">
        <v>46120</v>
      </c>
      <c r="Z134" t="s">
        <v>536</v>
      </c>
      <c r="AA134" s="176">
        <v>500000</v>
      </c>
      <c r="AB134" t="s">
        <v>58</v>
      </c>
      <c r="AC134" s="149" t="s">
        <v>444</v>
      </c>
      <c r="AD134" t="str">
        <f ca="1">IF((AND((AS134-TODAY())&lt;=30,(L134-TODAY())&lt;=0,(F135="P1")))=TRUE,"Yes",IF(AND((AS134-TODAY())&lt;=30,(L134-TODAY())&lt;=0,(F135="P2"))=TRUE,"Yes","No"))</f>
        <v>Yes</v>
      </c>
      <c r="AE134" t="s">
        <v>339</v>
      </c>
      <c r="AF134" s="150">
        <v>22.445283139622457</v>
      </c>
      <c r="AG134" s="151">
        <v>1.5094339622641511</v>
      </c>
      <c r="AH134" s="150">
        <f>SUM($AG$2:AG559)</f>
        <v>1454.9999999999941</v>
      </c>
      <c r="AI134" s="150">
        <v>18.445283139622457</v>
      </c>
      <c r="AJ134" s="150">
        <v>22.445283139622457</v>
      </c>
      <c r="AK134" s="119">
        <v>46091</v>
      </c>
      <c r="AL134" t="s">
        <v>67</v>
      </c>
      <c r="AM134" t="s">
        <v>67</v>
      </c>
      <c r="AN134" s="198">
        <f t="shared" ref="AN134:AN145" si="28">AS134-S134</f>
        <v>-9</v>
      </c>
      <c r="AS134" s="119">
        <v>46111</v>
      </c>
    </row>
    <row r="135" spans="1:46" ht="16.5" customHeight="1">
      <c r="A135" s="2" t="s">
        <v>195</v>
      </c>
      <c r="B135" t="str">
        <f>VLOOKUP(A135,'Data Validation'!S:T,2,FALSE)</f>
        <v>Customer Solution Support and Innovation</v>
      </c>
      <c r="C135" t="s">
        <v>677</v>
      </c>
      <c r="D135" t="s">
        <v>65</v>
      </c>
      <c r="E135" t="s">
        <v>65</v>
      </c>
      <c r="F135" t="s">
        <v>25</v>
      </c>
      <c r="G135" t="s">
        <v>66</v>
      </c>
      <c r="H135" t="s">
        <v>54</v>
      </c>
      <c r="I135" t="s">
        <v>55</v>
      </c>
      <c r="J135" t="s">
        <v>678</v>
      </c>
      <c r="K135" s="119">
        <v>45971</v>
      </c>
      <c r="L135" s="119">
        <v>45989</v>
      </c>
      <c r="M135" s="119">
        <v>46027</v>
      </c>
      <c r="N135" t="s">
        <v>9</v>
      </c>
      <c r="O135" t="s">
        <v>331</v>
      </c>
      <c r="P135" t="s">
        <v>17</v>
      </c>
      <c r="Q135" t="s">
        <v>54</v>
      </c>
      <c r="R135" s="119">
        <v>46014</v>
      </c>
      <c r="S135" s="119">
        <v>46036</v>
      </c>
      <c r="AA135" s="176">
        <v>500000</v>
      </c>
      <c r="AB135" t="s">
        <v>58</v>
      </c>
      <c r="AC135" s="149" t="s">
        <v>444</v>
      </c>
      <c r="AD135" t="str">
        <f ca="1">IF((AND((AS135-TODAY())&lt;=30,(L135-TODAY())&lt;=0,(F136="P1")))=TRUE,"Yes",IF(AND((AS135-TODAY())&lt;=30,(L135-TODAY())&lt;=0,(F136="P2"))=TRUE,"Yes","No"))</f>
        <v>Yes</v>
      </c>
      <c r="AE135" t="s">
        <v>332</v>
      </c>
      <c r="AF135" s="150">
        <v>22.173585026414923</v>
      </c>
      <c r="AG135" s="151">
        <v>1.5094339622641511</v>
      </c>
      <c r="AH135" s="150">
        <f>SUM($AG$2:AG135)</f>
        <v>514.71698113207538</v>
      </c>
      <c r="AI135" s="150">
        <v>18.173585026414923</v>
      </c>
      <c r="AJ135" s="150">
        <v>22.173585026414923</v>
      </c>
      <c r="AK135" s="119">
        <v>45999</v>
      </c>
      <c r="AL135" t="s">
        <v>54</v>
      </c>
      <c r="AM135" t="s">
        <v>67</v>
      </c>
      <c r="AN135" s="198">
        <f t="shared" si="28"/>
        <v>-1</v>
      </c>
      <c r="AS135" s="119">
        <v>46035</v>
      </c>
    </row>
    <row r="136" spans="1:46" ht="16.5" customHeight="1">
      <c r="A136" t="s">
        <v>123</v>
      </c>
      <c r="B136" t="str">
        <f>VLOOKUP(A136,'Data Validation'!S:T,2,FALSE)</f>
        <v>Cross Architecture</v>
      </c>
      <c r="C136" t="s">
        <v>502</v>
      </c>
      <c r="D136" t="s">
        <v>65</v>
      </c>
      <c r="E136" t="s">
        <v>65</v>
      </c>
      <c r="F136" t="s">
        <v>25</v>
      </c>
      <c r="G136" t="s">
        <v>66</v>
      </c>
      <c r="H136" t="s">
        <v>54</v>
      </c>
      <c r="I136" t="s">
        <v>55</v>
      </c>
      <c r="J136" s="23" t="s">
        <v>679</v>
      </c>
      <c r="K136" t="s">
        <v>84</v>
      </c>
      <c r="L136" s="119">
        <v>46008</v>
      </c>
      <c r="M136" s="119">
        <v>46039</v>
      </c>
      <c r="N136" t="s">
        <v>9</v>
      </c>
      <c r="O136" t="s">
        <v>338</v>
      </c>
      <c r="P136" t="s">
        <v>17</v>
      </c>
      <c r="Q136" t="s">
        <v>54</v>
      </c>
      <c r="R136" s="119">
        <v>46036</v>
      </c>
      <c r="S136" s="119">
        <v>46038</v>
      </c>
      <c r="Z136" t="s">
        <v>536</v>
      </c>
      <c r="AA136" s="176">
        <v>500000</v>
      </c>
      <c r="AB136" t="s">
        <v>58</v>
      </c>
      <c r="AC136" s="149" t="s">
        <v>444</v>
      </c>
      <c r="AD136" t="str">
        <f ca="1">IF((AND((AS136-TODAY())&lt;=30,(L136-TODAY())&lt;=0,(F137="P1")))=TRUE,"Yes",IF(AND((AS136-TODAY())&lt;=30,(L136-TODAY())&lt;=0,(F137="P2"))=TRUE,"Yes","No"))</f>
        <v>Yes</v>
      </c>
      <c r="AE136" t="s">
        <v>339</v>
      </c>
      <c r="AF136" s="150">
        <v>22.324528422641333</v>
      </c>
      <c r="AG136" s="151">
        <v>1.5094339622641511</v>
      </c>
      <c r="AH136" s="150">
        <f>SUM($AG$2:AG136)</f>
        <v>516.22641509433947</v>
      </c>
      <c r="AI136" s="150">
        <v>18.324528422641333</v>
      </c>
      <c r="AJ136" s="150">
        <v>22.324528422641333</v>
      </c>
      <c r="AK136" s="119">
        <v>46023</v>
      </c>
      <c r="AL136" t="s">
        <v>54</v>
      </c>
      <c r="AM136" t="s">
        <v>67</v>
      </c>
      <c r="AN136" s="198">
        <f t="shared" si="28"/>
        <v>3</v>
      </c>
      <c r="AO136">
        <v>60</v>
      </c>
      <c r="AP136">
        <v>0</v>
      </c>
      <c r="AQ136">
        <v>0</v>
      </c>
      <c r="AS136" s="119">
        <v>46041</v>
      </c>
    </row>
    <row r="137" spans="1:46" ht="16.5" customHeight="1">
      <c r="A137" t="s">
        <v>123</v>
      </c>
      <c r="B137" t="str">
        <f>VLOOKUP(A137,'Data Validation'!S:T,2,FALSE)</f>
        <v>Cross Architecture</v>
      </c>
      <c r="C137" t="s">
        <v>545</v>
      </c>
      <c r="D137" t="s">
        <v>65</v>
      </c>
      <c r="E137" t="s">
        <v>65</v>
      </c>
      <c r="F137" t="s">
        <v>25</v>
      </c>
      <c r="G137" t="s">
        <v>66</v>
      </c>
      <c r="H137" t="s">
        <v>54</v>
      </c>
      <c r="I137" t="s">
        <v>55</v>
      </c>
      <c r="J137" t="s">
        <v>680</v>
      </c>
      <c r="K137" s="119">
        <v>45971</v>
      </c>
      <c r="L137" s="119">
        <v>46028</v>
      </c>
      <c r="M137" s="119">
        <v>46042</v>
      </c>
      <c r="N137" t="s">
        <v>9</v>
      </c>
      <c r="O137" t="s">
        <v>338</v>
      </c>
      <c r="P137" t="s">
        <v>17</v>
      </c>
      <c r="Q137" t="s">
        <v>54</v>
      </c>
      <c r="R137" s="119">
        <v>46041</v>
      </c>
      <c r="S137" s="119">
        <v>46042</v>
      </c>
      <c r="Z137" t="s">
        <v>536</v>
      </c>
      <c r="AA137" s="176">
        <v>500000</v>
      </c>
      <c r="AB137" s="205" t="s">
        <v>58</v>
      </c>
      <c r="AC137" s="149" t="s">
        <v>444</v>
      </c>
      <c r="AD137" t="str">
        <f ca="1">IF((AND((AS137-TODAY())&lt;=30,(L137-TODAY())&lt;=0,(F137="P1")))=TRUE,"Yes",IF(AND((AS137-TODAY())&lt;=30,(L137-TODAY())&lt;=0,(F137="P2"))=TRUE,"Yes","No"))</f>
        <v>Yes</v>
      </c>
      <c r="AE137" t="str">
        <f>VLOOKUP(O137,'Data Validation'!I:J,2,FALSE)</f>
        <v>C5385241</v>
      </c>
      <c r="AF137" s="150">
        <f ca="1">IF(AJ137&lt;=53,AJ137,AJ137-52)</f>
        <v>51.354716981132071</v>
      </c>
      <c r="AG137" s="151">
        <f>IF(H137="Y",(((160/1000000)*AA137)/5.3)*0.1,((160/1000000)*AA137)/5.3)</f>
        <v>1.5094339622641511</v>
      </c>
      <c r="AH137" s="150">
        <f>SUM($AG$2:AG137)</f>
        <v>517.73584905660357</v>
      </c>
      <c r="AI137" s="150">
        <f>AH137/50</f>
        <v>10.354716981132071</v>
      </c>
      <c r="AJ137" s="150">
        <f ca="1">WEEKNUM(TODAY())+AI137</f>
        <v>51.354716981132071</v>
      </c>
      <c r="AK137" s="119">
        <v>46036</v>
      </c>
      <c r="AL137" t="s">
        <v>67</v>
      </c>
      <c r="AM137" t="s">
        <v>54</v>
      </c>
      <c r="AN137" s="198">
        <f t="shared" si="28"/>
        <v>-1</v>
      </c>
      <c r="AO137">
        <v>300</v>
      </c>
      <c r="AP137">
        <v>0</v>
      </c>
      <c r="AQ137">
        <v>0</v>
      </c>
      <c r="AS137" s="119">
        <v>46041</v>
      </c>
    </row>
    <row r="138" spans="1:46" ht="16.5" customHeight="1">
      <c r="A138" t="s">
        <v>155</v>
      </c>
      <c r="B138" t="str">
        <f>VLOOKUP(A138,'Data Validation'!S:T,2,FALSE)</f>
        <v>SAP S/4 HANA</v>
      </c>
      <c r="C138" t="s">
        <v>681</v>
      </c>
      <c r="D138" t="s">
        <v>76</v>
      </c>
      <c r="E138" t="s">
        <v>76</v>
      </c>
      <c r="F138" t="s">
        <v>25</v>
      </c>
      <c r="G138" t="s">
        <v>66</v>
      </c>
      <c r="H138" t="s">
        <v>54</v>
      </c>
      <c r="I138" t="s">
        <v>55</v>
      </c>
      <c r="J138" t="s">
        <v>682</v>
      </c>
      <c r="K138" t="s">
        <v>84</v>
      </c>
      <c r="L138" s="119">
        <v>46007</v>
      </c>
      <c r="M138" s="119">
        <v>46043</v>
      </c>
      <c r="N138" t="s">
        <v>7</v>
      </c>
      <c r="O138" t="s">
        <v>59</v>
      </c>
      <c r="P138" t="s">
        <v>17</v>
      </c>
      <c r="Q138" t="s">
        <v>54</v>
      </c>
      <c r="R138" s="119">
        <v>46036</v>
      </c>
      <c r="S138" s="119">
        <v>46041</v>
      </c>
      <c r="AA138" s="176">
        <v>500000</v>
      </c>
      <c r="AB138" t="s">
        <v>58</v>
      </c>
      <c r="AC138" s="149" t="s">
        <v>444</v>
      </c>
      <c r="AD138" t="str">
        <f ca="1">IF((AND((AS138-TODAY())&lt;=30,(L138-TODAY())&lt;=0,(F138="P1")))=TRUE,"Yes",IF(AND((AS138-TODAY())&lt;=30,(L138-TODAY())&lt;=0,(F138="P2"))=TRUE,"Yes","No"))</f>
        <v>Yes</v>
      </c>
      <c r="AE138" t="str">
        <f>VLOOKUP(O138,'Data Validation'!I:J,2,FALSE)</f>
        <v>I559269</v>
      </c>
      <c r="AF138" s="150">
        <f ca="1">IF(AJ138&lt;=53,AJ138,AJ138-52)</f>
        <v>51.384905660377356</v>
      </c>
      <c r="AG138" s="151">
        <f>IF(H138="Y",(((160/1000000)*AA138)/5.3)*0.1,((160/1000000)*AA138)/5.3)</f>
        <v>1.5094339622641511</v>
      </c>
      <c r="AH138" s="150">
        <f>SUM($AG$2:AG138)</f>
        <v>519.24528301886767</v>
      </c>
      <c r="AI138" s="150">
        <f>AH138/50</f>
        <v>10.384905660377353</v>
      </c>
      <c r="AJ138" s="150">
        <f ca="1">WEEKNUM(TODAY())+AI138</f>
        <v>51.384905660377356</v>
      </c>
      <c r="AK138" s="119">
        <v>45467</v>
      </c>
      <c r="AL138" t="s">
        <v>54</v>
      </c>
      <c r="AM138" t="s">
        <v>67</v>
      </c>
      <c r="AN138" s="198">
        <f t="shared" si="28"/>
        <v>0</v>
      </c>
      <c r="AR138" s="133">
        <f>AK138-AS138</f>
        <v>-574</v>
      </c>
      <c r="AS138" s="119">
        <v>46041</v>
      </c>
    </row>
    <row r="139" spans="1:46" ht="16.5" customHeight="1">
      <c r="A139" t="s">
        <v>123</v>
      </c>
      <c r="B139" t="str">
        <f>VLOOKUP(A139,'Data Validation'!S:T,2,FALSE)</f>
        <v>Cross Architecture</v>
      </c>
      <c r="C139" t="s">
        <v>683</v>
      </c>
      <c r="D139" t="s">
        <v>65</v>
      </c>
      <c r="E139" t="s">
        <v>65</v>
      </c>
      <c r="F139" t="s">
        <v>25</v>
      </c>
      <c r="G139" t="s">
        <v>66</v>
      </c>
      <c r="H139" t="s">
        <v>54</v>
      </c>
      <c r="I139" t="s">
        <v>55</v>
      </c>
      <c r="J139" t="s">
        <v>684</v>
      </c>
      <c r="K139" s="119">
        <v>45992</v>
      </c>
      <c r="L139" s="119">
        <v>46015</v>
      </c>
      <c r="M139" s="119">
        <v>46044</v>
      </c>
      <c r="N139" t="s">
        <v>9</v>
      </c>
      <c r="O139" t="s">
        <v>331</v>
      </c>
      <c r="P139" t="s">
        <v>17</v>
      </c>
      <c r="Q139" t="s">
        <v>54</v>
      </c>
      <c r="R139" s="119">
        <v>46035</v>
      </c>
      <c r="S139" s="119">
        <v>46039</v>
      </c>
      <c r="Z139" t="s">
        <v>536</v>
      </c>
      <c r="AA139" s="176">
        <v>500000</v>
      </c>
      <c r="AB139" t="s">
        <v>58</v>
      </c>
      <c r="AC139" s="149" t="s">
        <v>444</v>
      </c>
      <c r="AD139" t="str">
        <f ca="1">IF((AND((AS139-TODAY())&lt;=30,(L139-TODAY())&lt;=0,(F139="P1")))=TRUE,"Yes",IF(AND((AS139-TODAY())&lt;=30,(L139-TODAY())&lt;=0,(F139="P2"))=TRUE,"Yes","No"))</f>
        <v>Yes</v>
      </c>
      <c r="AE139" t="str">
        <f>VLOOKUP(O139,'Data Validation'!I:J,2,FALSE)</f>
        <v>C5403671</v>
      </c>
      <c r="AF139" s="150">
        <f ca="1">IF(AJ139&lt;=53,AJ139,AJ139-52)</f>
        <v>51.415094339622634</v>
      </c>
      <c r="AG139" s="151">
        <f>IF(H139="Y",(((160/1000000)*AA139)/5.3)*0.1,((160/1000000)*AA139)/5.3)</f>
        <v>1.5094339622641511</v>
      </c>
      <c r="AH139" s="150">
        <f>SUM($AG$2:AG139)</f>
        <v>520.75471698113176</v>
      </c>
      <c r="AI139" s="150">
        <f>AH139/50</f>
        <v>10.415094339622636</v>
      </c>
      <c r="AJ139" s="150">
        <f ca="1">WEEKNUM(TODAY())+AI139</f>
        <v>51.415094339622634</v>
      </c>
      <c r="AK139" s="119">
        <v>46031</v>
      </c>
      <c r="AL139" t="s">
        <v>67</v>
      </c>
      <c r="AM139" t="s">
        <v>67</v>
      </c>
      <c r="AN139" s="198">
        <f t="shared" si="28"/>
        <v>2</v>
      </c>
      <c r="AO139">
        <v>500</v>
      </c>
      <c r="AP139">
        <v>0</v>
      </c>
      <c r="AQ139">
        <v>0</v>
      </c>
      <c r="AR139" s="133"/>
      <c r="AS139" s="119">
        <v>46041</v>
      </c>
    </row>
    <row r="140" spans="1:46" ht="16.5" customHeight="1">
      <c r="A140" t="s">
        <v>123</v>
      </c>
      <c r="B140" t="str">
        <f>VLOOKUP(A140,'Data Validation'!S:T,2,FALSE)</f>
        <v>Cross Architecture</v>
      </c>
      <c r="C140" t="s">
        <v>685</v>
      </c>
      <c r="D140" t="s">
        <v>65</v>
      </c>
      <c r="E140" t="s">
        <v>65</v>
      </c>
      <c r="F140" t="s">
        <v>25</v>
      </c>
      <c r="G140" t="s">
        <v>66</v>
      </c>
      <c r="H140" t="s">
        <v>54</v>
      </c>
      <c r="I140" t="s">
        <v>55</v>
      </c>
      <c r="J140" t="s">
        <v>686</v>
      </c>
      <c r="K140" s="119">
        <v>45992</v>
      </c>
      <c r="L140" s="119">
        <v>46015</v>
      </c>
      <c r="M140" s="119">
        <v>46044</v>
      </c>
      <c r="N140" t="s">
        <v>9</v>
      </c>
      <c r="O140" t="s">
        <v>338</v>
      </c>
      <c r="P140" t="s">
        <v>17</v>
      </c>
      <c r="Q140" t="s">
        <v>54</v>
      </c>
      <c r="R140" s="119">
        <v>46036</v>
      </c>
      <c r="S140" s="119">
        <v>46041</v>
      </c>
      <c r="T140" s="133"/>
      <c r="Z140" t="s">
        <v>536</v>
      </c>
      <c r="AA140" s="176">
        <v>500000</v>
      </c>
      <c r="AB140" s="205" t="s">
        <v>58</v>
      </c>
      <c r="AC140" s="149" t="s">
        <v>444</v>
      </c>
      <c r="AD140" t="str">
        <f ca="1">IF((AND((AS140-TODAY())&lt;=30,(L140-TODAY())&lt;=0,(F140="P1")))=TRUE,"Yes",IF(AND((AS140-TODAY())&lt;=30,(L140-TODAY())&lt;=0,(F140="P2"))=TRUE,"Yes","No"))</f>
        <v>Yes</v>
      </c>
      <c r="AE140" t="str">
        <f>VLOOKUP(O140,'Data Validation'!I:J,2,FALSE)</f>
        <v>C5385241</v>
      </c>
      <c r="AF140" s="150">
        <f ca="1">IF(AJ140&lt;=53,AJ140,AJ140-52)</f>
        <v>51.445283018867919</v>
      </c>
      <c r="AG140" s="151">
        <f>IF(H140="Y",(((160/1000000)*AA140)/5.3)*0.1,((160/1000000)*AA140)/5.3)</f>
        <v>1.5094339622641511</v>
      </c>
      <c r="AH140" s="150">
        <f>SUM($AG$2:AG140)</f>
        <v>522.26415094339586</v>
      </c>
      <c r="AI140" s="150">
        <f>AH140/50</f>
        <v>10.445283018867917</v>
      </c>
      <c r="AJ140" s="150">
        <f ca="1">WEEKNUM(TODAY())+AI140</f>
        <v>51.445283018867919</v>
      </c>
      <c r="AK140" s="119">
        <v>46029</v>
      </c>
      <c r="AL140" t="s">
        <v>67</v>
      </c>
      <c r="AM140" t="s">
        <v>67</v>
      </c>
      <c r="AN140" s="198">
        <f t="shared" si="28"/>
        <v>-333</v>
      </c>
      <c r="AO140">
        <v>9</v>
      </c>
      <c r="AP140">
        <v>0</v>
      </c>
      <c r="AQ140">
        <v>0</v>
      </c>
      <c r="AS140" s="119">
        <v>45708</v>
      </c>
    </row>
    <row r="141" spans="1:46" ht="16.5" customHeight="1">
      <c r="A141" t="s">
        <v>195</v>
      </c>
      <c r="B141" t="s">
        <v>148</v>
      </c>
      <c r="C141" t="s">
        <v>479</v>
      </c>
      <c r="D141" t="s">
        <v>64</v>
      </c>
      <c r="E141" t="s">
        <v>65</v>
      </c>
      <c r="F141" t="s">
        <v>25</v>
      </c>
      <c r="G141" t="s">
        <v>66</v>
      </c>
      <c r="H141" t="s">
        <v>54</v>
      </c>
      <c r="I141" t="s">
        <v>55</v>
      </c>
      <c r="J141" t="s">
        <v>687</v>
      </c>
      <c r="K141" t="s">
        <v>84</v>
      </c>
      <c r="L141" s="119">
        <v>46030</v>
      </c>
      <c r="M141" s="119">
        <v>46044</v>
      </c>
      <c r="N141" t="s">
        <v>93</v>
      </c>
      <c r="O141" t="s">
        <v>305</v>
      </c>
      <c r="P141" t="s">
        <v>17</v>
      </c>
      <c r="Q141" t="s">
        <v>54</v>
      </c>
      <c r="R141" s="119">
        <v>46034</v>
      </c>
      <c r="S141" s="119">
        <v>46037</v>
      </c>
      <c r="AA141" s="176">
        <v>500000</v>
      </c>
      <c r="AB141" t="s">
        <v>58</v>
      </c>
      <c r="AC141" s="149" t="s">
        <v>444</v>
      </c>
      <c r="AD141" t="str">
        <f ca="1">IF((AND((AS141-TODAY())&lt;=30,(L141-TODAY())&lt;=0,(F142="P1")))=TRUE,"Yes",IF(AND((AS141-TODAY())&lt;=30,(L141-TODAY())&lt;=0,(F142="P2"))=TRUE,"Yes","No"))</f>
        <v>Yes</v>
      </c>
      <c r="AE141" t="s">
        <v>306</v>
      </c>
      <c r="AF141" s="150">
        <v>22.384905781131895</v>
      </c>
      <c r="AG141" s="151">
        <v>1.5094339622641511</v>
      </c>
      <c r="AH141" s="150">
        <f>SUM($AG$2:AG141)</f>
        <v>523.77358490565996</v>
      </c>
      <c r="AI141" s="150">
        <v>18.384905781131895</v>
      </c>
      <c r="AJ141" s="150">
        <v>22.384905781131895</v>
      </c>
      <c r="AK141" s="119">
        <v>45664</v>
      </c>
      <c r="AL141" t="s">
        <v>54</v>
      </c>
      <c r="AM141" t="s">
        <v>67</v>
      </c>
      <c r="AN141" s="198">
        <f t="shared" si="28"/>
        <v>14</v>
      </c>
      <c r="AS141" s="119">
        <v>46051</v>
      </c>
    </row>
    <row r="142" spans="1:46" ht="16.5" customHeight="1">
      <c r="A142" t="s">
        <v>123</v>
      </c>
      <c r="B142" t="str">
        <f>VLOOKUP(A142,'Data Validation'!S:T,2,FALSE)</f>
        <v>Cross Architecture</v>
      </c>
      <c r="C142" t="s">
        <v>688</v>
      </c>
      <c r="D142" t="s">
        <v>76</v>
      </c>
      <c r="E142" t="s">
        <v>76</v>
      </c>
      <c r="F142" t="s">
        <v>25</v>
      </c>
      <c r="G142" t="s">
        <v>66</v>
      </c>
      <c r="H142" t="s">
        <v>54</v>
      </c>
      <c r="I142" t="s">
        <v>55</v>
      </c>
      <c r="J142" s="220" t="s">
        <v>689</v>
      </c>
      <c r="K142" t="s">
        <v>84</v>
      </c>
      <c r="L142" s="119">
        <v>46042</v>
      </c>
      <c r="M142" s="119">
        <v>46051</v>
      </c>
      <c r="N142" t="s">
        <v>9</v>
      </c>
      <c r="O142" t="s">
        <v>335</v>
      </c>
      <c r="P142" t="s">
        <v>17</v>
      </c>
      <c r="Q142" t="s">
        <v>54</v>
      </c>
      <c r="R142" s="119">
        <v>46044</v>
      </c>
      <c r="S142" s="119">
        <v>46045</v>
      </c>
      <c r="AA142" s="176">
        <v>500000</v>
      </c>
      <c r="AB142" t="s">
        <v>58</v>
      </c>
      <c r="AC142" s="149" t="s">
        <v>444</v>
      </c>
      <c r="AD142" t="str">
        <f ca="1">IF((AND((AS142-TODAY())&lt;=30,(L142-TODAY())&lt;=0,(F142="P1")))=TRUE,"Yes",IF(AND((AS142-TODAY())&lt;=30,(L142-TODAY())&lt;=0,(F142="P2"))=TRUE,"Yes","No"))</f>
        <v>Yes</v>
      </c>
      <c r="AE142" t="str">
        <f>VLOOKUP(O142,'Data Validation'!I:J,2,FALSE)</f>
        <v>C5381614</v>
      </c>
      <c r="AF142" s="150">
        <f ca="1">IF(AJ142&lt;=53,AJ142,AJ142-52)</f>
        <v>52.169811320754697</v>
      </c>
      <c r="AG142" s="151">
        <f>IF(H142="Y",(((160/1000000)*AA142)/5.3)*0.1,((160/1000000)*AA142)/5.3)</f>
        <v>1.5094339622641511</v>
      </c>
      <c r="AH142" s="150">
        <f>SUM($AG$2:AG155)</f>
        <v>558.49056603773477</v>
      </c>
      <c r="AI142" s="150">
        <f>AH142/50</f>
        <v>11.169811320754695</v>
      </c>
      <c r="AJ142" s="150">
        <f ca="1">WEEKNUM(TODAY())+AI142</f>
        <v>52.169811320754697</v>
      </c>
      <c r="AK142" s="119">
        <v>46044</v>
      </c>
      <c r="AL142" t="s">
        <v>54</v>
      </c>
      <c r="AM142" t="s">
        <v>54</v>
      </c>
      <c r="AN142" s="198">
        <f t="shared" si="28"/>
        <v>6</v>
      </c>
      <c r="AS142" s="119">
        <v>46051</v>
      </c>
    </row>
    <row r="143" spans="1:46" ht="16.5" customHeight="1">
      <c r="A143" t="s">
        <v>123</v>
      </c>
      <c r="B143" t="str">
        <f>VLOOKUP(A143,'Data Validation'!S:T,2,FALSE)</f>
        <v>Cross Architecture</v>
      </c>
      <c r="C143" t="s">
        <v>690</v>
      </c>
      <c r="D143" t="s">
        <v>76</v>
      </c>
      <c r="E143" t="s">
        <v>76</v>
      </c>
      <c r="F143" t="s">
        <v>25</v>
      </c>
      <c r="G143" t="s">
        <v>66</v>
      </c>
      <c r="H143" t="s">
        <v>54</v>
      </c>
      <c r="I143" t="s">
        <v>55</v>
      </c>
      <c r="J143" t="s">
        <v>691</v>
      </c>
      <c r="K143" t="s">
        <v>84</v>
      </c>
      <c r="L143" s="119">
        <v>46042</v>
      </c>
      <c r="M143" s="119">
        <v>46051</v>
      </c>
      <c r="N143" t="s">
        <v>9</v>
      </c>
      <c r="O143" t="s">
        <v>335</v>
      </c>
      <c r="P143" t="s">
        <v>17</v>
      </c>
      <c r="Q143" t="s">
        <v>54</v>
      </c>
      <c r="R143" s="119">
        <v>46045</v>
      </c>
      <c r="S143" s="119">
        <v>46050</v>
      </c>
      <c r="AA143" s="176">
        <v>500000</v>
      </c>
      <c r="AB143" t="s">
        <v>58</v>
      </c>
      <c r="AC143" s="149" t="s">
        <v>444</v>
      </c>
      <c r="AD143" t="str">
        <f ca="1">IF((AND((AS143-TODAY())&lt;=30,(L143-TODAY())&lt;=0,(F143="P1")))=TRUE,"Yes",IF(AND((AS143-TODAY())&lt;=30,(L143-TODAY())&lt;=0,(F143="P2"))=TRUE,"Yes","No"))</f>
        <v>Yes</v>
      </c>
      <c r="AE143" t="str">
        <f>VLOOKUP(O143,'Data Validation'!I:J,2,FALSE)</f>
        <v>C5381614</v>
      </c>
      <c r="AF143" s="150">
        <f ca="1">IF(AJ143&lt;=53,AJ143,AJ143-52)</f>
        <v>52.199999999999974</v>
      </c>
      <c r="AG143" s="151">
        <f>IF(H143="Y",(((160/1000000)*AA143)/5.3)*0.1,((160/1000000)*AA143)/5.3)</f>
        <v>1.5094339622641511</v>
      </c>
      <c r="AH143" s="150">
        <f>SUM($AG$2:AG156)</f>
        <v>559.99999999999886</v>
      </c>
      <c r="AI143" s="150">
        <f>AH143/50</f>
        <v>11.199999999999978</v>
      </c>
      <c r="AJ143" s="150">
        <f ca="1">WEEKNUM(TODAY())+AI143</f>
        <v>52.199999999999974</v>
      </c>
      <c r="AK143" s="119">
        <v>46044</v>
      </c>
      <c r="AL143" t="s">
        <v>54</v>
      </c>
      <c r="AM143" t="s">
        <v>54</v>
      </c>
      <c r="AN143" s="198">
        <f t="shared" si="28"/>
        <v>1</v>
      </c>
      <c r="AS143" s="119">
        <v>46051</v>
      </c>
    </row>
    <row r="144" spans="1:46" ht="16.5" customHeight="1">
      <c r="A144" t="s">
        <v>123</v>
      </c>
      <c r="B144" t="str">
        <f>VLOOKUP(A144,'Data Validation'!S:T,2,FALSE)</f>
        <v>Cross Architecture</v>
      </c>
      <c r="C144" t="s">
        <v>692</v>
      </c>
      <c r="D144" t="s">
        <v>65</v>
      </c>
      <c r="E144" t="s">
        <v>65</v>
      </c>
      <c r="F144" t="s">
        <v>25</v>
      </c>
      <c r="G144" t="s">
        <v>66</v>
      </c>
      <c r="H144" t="s">
        <v>54</v>
      </c>
      <c r="I144" t="s">
        <v>55</v>
      </c>
      <c r="J144" t="s">
        <v>693</v>
      </c>
      <c r="K144" s="119">
        <v>46023</v>
      </c>
      <c r="L144" s="119">
        <v>46038</v>
      </c>
      <c r="M144" s="119">
        <v>46051</v>
      </c>
      <c r="N144" t="s">
        <v>93</v>
      </c>
      <c r="O144" t="s">
        <v>323</v>
      </c>
      <c r="P144" t="s">
        <v>17</v>
      </c>
      <c r="Q144" t="s">
        <v>54</v>
      </c>
      <c r="R144" s="119">
        <v>46041</v>
      </c>
      <c r="S144" s="119">
        <v>46045</v>
      </c>
      <c r="AA144" s="176">
        <v>500000</v>
      </c>
      <c r="AB144" t="s">
        <v>58</v>
      </c>
      <c r="AC144" s="149" t="s">
        <v>444</v>
      </c>
      <c r="AD144" t="str">
        <f ca="1">IF((AND((AS144-TODAY())&lt;=30,(L144-TODAY())&lt;=0,(F145="P1")))=TRUE,"Yes",IF(AND((AS144-TODAY())&lt;=30,(L144-TODAY())&lt;=0,(F145="P2"))=TRUE,"Yes","No"))</f>
        <v>Yes</v>
      </c>
      <c r="AE144" t="str">
        <f>VLOOKUP(O144,'Data Validation'!I:J,2,FALSE)</f>
        <v>I758150</v>
      </c>
      <c r="AF144" s="150">
        <f ca="1">IF(AJ144&lt;=53,AJ144,AJ144-52)</f>
        <v>51.566037735849044</v>
      </c>
      <c r="AG144" s="151">
        <f>IF(H144="Y",(((160/1000000)*AA144)/5.3)*0.1,((160/1000000)*AA144)/5.3)</f>
        <v>1.5094339622641511</v>
      </c>
      <c r="AH144" s="150">
        <f>SUM($AG$2:AG144)</f>
        <v>528.30188679245225</v>
      </c>
      <c r="AI144" s="150">
        <f>AH144/50</f>
        <v>10.566037735849045</v>
      </c>
      <c r="AJ144" s="150">
        <f ca="1">WEEKNUM(TODAY())+AI144</f>
        <v>51.566037735849044</v>
      </c>
      <c r="AK144" s="119">
        <v>45852</v>
      </c>
      <c r="AL144" t="s">
        <v>54</v>
      </c>
      <c r="AM144" t="s">
        <v>67</v>
      </c>
      <c r="AN144" s="198">
        <f t="shared" si="28"/>
        <v>6</v>
      </c>
      <c r="AS144" s="119">
        <v>46051</v>
      </c>
    </row>
    <row r="145" spans="1:45" ht="16.5" customHeight="1">
      <c r="A145" t="s">
        <v>123</v>
      </c>
      <c r="B145" t="str">
        <f>VLOOKUP(A145,'Data Validation'!S:T,2,FALSE)</f>
        <v>Cross Architecture</v>
      </c>
      <c r="C145" t="s">
        <v>692</v>
      </c>
      <c r="D145" t="s">
        <v>65</v>
      </c>
      <c r="E145" t="s">
        <v>65</v>
      </c>
      <c r="F145" t="s">
        <v>25</v>
      </c>
      <c r="G145" t="s">
        <v>66</v>
      </c>
      <c r="H145" t="s">
        <v>54</v>
      </c>
      <c r="I145" t="s">
        <v>55</v>
      </c>
      <c r="J145" t="s">
        <v>694</v>
      </c>
      <c r="K145" t="s">
        <v>84</v>
      </c>
      <c r="L145" s="119">
        <v>46038</v>
      </c>
      <c r="M145" s="119">
        <v>46051</v>
      </c>
      <c r="N145" t="s">
        <v>93</v>
      </c>
      <c r="O145" t="s">
        <v>323</v>
      </c>
      <c r="P145" t="s">
        <v>17</v>
      </c>
      <c r="Q145" t="s">
        <v>54</v>
      </c>
      <c r="R145" s="119">
        <v>46041</v>
      </c>
      <c r="S145" s="119">
        <v>46045</v>
      </c>
      <c r="AA145" s="176">
        <v>500000</v>
      </c>
      <c r="AB145" t="s">
        <v>58</v>
      </c>
      <c r="AC145" s="149" t="s">
        <v>444</v>
      </c>
      <c r="AD145" t="str">
        <f ca="1">IF((AND((AS145-TODAY())&lt;=30,(L145-TODAY())&lt;=0,(F146="P1")))=TRUE,"Yes",IF(AND((AS145-TODAY())&lt;=30,(L145-TODAY())&lt;=0,(F146="P2"))=TRUE,"Yes","No"))</f>
        <v>Yes</v>
      </c>
      <c r="AE145" t="str">
        <f>VLOOKUP(O145,'Data Validation'!I:J,2,FALSE)</f>
        <v>I758150</v>
      </c>
      <c r="AF145" s="150">
        <f ca="1">IF(AJ145&lt;=53,AJ145,AJ145-52)</f>
        <v>51.596226415094328</v>
      </c>
      <c r="AG145" s="151">
        <f>IF(H145="Y",(((160/1000000)*AA145)/5.3)*0.1,((160/1000000)*AA145)/5.3)</f>
        <v>1.5094339622641511</v>
      </c>
      <c r="AH145" s="150">
        <f>SUM($AG$2:AG145)</f>
        <v>529.81132075471635</v>
      </c>
      <c r="AI145" s="150">
        <f>AH145/50</f>
        <v>10.596226415094327</v>
      </c>
      <c r="AJ145" s="150">
        <f ca="1">WEEKNUM(TODAY())+AI145</f>
        <v>51.596226415094328</v>
      </c>
      <c r="AK145" s="119">
        <v>45911</v>
      </c>
      <c r="AL145" t="s">
        <v>54</v>
      </c>
      <c r="AM145" t="s">
        <v>67</v>
      </c>
      <c r="AN145" s="198">
        <f t="shared" si="28"/>
        <v>6</v>
      </c>
      <c r="AS145" s="119">
        <v>46051</v>
      </c>
    </row>
    <row r="146" spans="1:45" ht="16.5" customHeight="1">
      <c r="A146" s="203" t="s">
        <v>244</v>
      </c>
      <c r="B146" t="s">
        <v>245</v>
      </c>
      <c r="C146" s="62" t="s">
        <v>695</v>
      </c>
      <c r="D146" t="s">
        <v>65</v>
      </c>
      <c r="E146" t="s">
        <v>65</v>
      </c>
      <c r="F146" t="s">
        <v>25</v>
      </c>
      <c r="G146" t="s">
        <v>66</v>
      </c>
      <c r="H146" t="s">
        <v>54</v>
      </c>
      <c r="I146" t="s">
        <v>55</v>
      </c>
      <c r="J146" t="s">
        <v>696</v>
      </c>
      <c r="K146" s="119">
        <v>45963</v>
      </c>
      <c r="L146" s="119">
        <v>46045</v>
      </c>
      <c r="M146" s="119">
        <v>46051</v>
      </c>
      <c r="N146" t="s">
        <v>9</v>
      </c>
      <c r="O146" t="s">
        <v>346</v>
      </c>
      <c r="P146" t="s">
        <v>17</v>
      </c>
      <c r="Q146" t="s">
        <v>54</v>
      </c>
      <c r="R146" s="119">
        <v>46069</v>
      </c>
      <c r="S146" s="119">
        <v>46079</v>
      </c>
      <c r="AA146" s="176">
        <v>500000</v>
      </c>
      <c r="AB146" s="205" t="s">
        <v>58</v>
      </c>
      <c r="AC146" s="149" t="s">
        <v>444</v>
      </c>
      <c r="AD146" t="str">
        <f ca="1">IF((AND((AS146-TODAY())&lt;=30,(L146-TODAY())&lt;=0,(F147="P1")))=TRUE,"Yes",IF(AND((AS146-TODAY())&lt;=30,(L146-TODAY())&lt;=0,(F147="P2"))=TRUE,"Yes","No"))</f>
        <v>Yes</v>
      </c>
      <c r="AE146" t="s">
        <v>336</v>
      </c>
      <c r="AF146" s="150">
        <v>27.335849177358295</v>
      </c>
      <c r="AG146" s="151">
        <v>15.09433962264151</v>
      </c>
      <c r="AH146" s="150">
        <f>SUM($AG$2:AG146)</f>
        <v>544.90566037735789</v>
      </c>
      <c r="AI146" s="150">
        <v>23.335849177358295</v>
      </c>
      <c r="AJ146" s="150">
        <v>27.335849177358295</v>
      </c>
      <c r="AK146" s="119">
        <v>46055</v>
      </c>
      <c r="AL146" t="s">
        <v>67</v>
      </c>
      <c r="AM146" t="s">
        <v>67</v>
      </c>
      <c r="AN146" s="198">
        <v>25</v>
      </c>
      <c r="AS146" s="119">
        <v>46055</v>
      </c>
    </row>
    <row r="147" spans="1:45" ht="16.5" customHeight="1">
      <c r="A147" t="s">
        <v>123</v>
      </c>
      <c r="B147" t="str">
        <f>VLOOKUP(A147,'Data Validation'!S:T,2,FALSE)</f>
        <v>Cross Architecture</v>
      </c>
      <c r="C147" t="s">
        <v>688</v>
      </c>
      <c r="D147" t="s">
        <v>76</v>
      </c>
      <c r="E147" t="s">
        <v>76</v>
      </c>
      <c r="F147" t="s">
        <v>25</v>
      </c>
      <c r="G147" t="s">
        <v>66</v>
      </c>
      <c r="H147" t="s">
        <v>54</v>
      </c>
      <c r="I147" t="s">
        <v>55</v>
      </c>
      <c r="J147" s="220" t="s">
        <v>697</v>
      </c>
      <c r="K147" t="s">
        <v>84</v>
      </c>
      <c r="L147" s="223">
        <v>46048</v>
      </c>
      <c r="M147" s="223">
        <v>46055</v>
      </c>
      <c r="N147" t="s">
        <v>9</v>
      </c>
      <c r="O147" t="s">
        <v>331</v>
      </c>
      <c r="P147" t="s">
        <v>17</v>
      </c>
      <c r="Q147" t="s">
        <v>54</v>
      </c>
      <c r="R147" s="119">
        <v>46049</v>
      </c>
      <c r="S147" s="119">
        <v>46052</v>
      </c>
      <c r="AA147" s="176">
        <v>500000</v>
      </c>
      <c r="AB147" t="s">
        <v>58</v>
      </c>
      <c r="AC147" s="149" t="s">
        <v>444</v>
      </c>
      <c r="AD147" t="str">
        <f ca="1">IF((AND((AS147-TODAY())&lt;=30,(L147-TODAY())&lt;=0,(F147="P1")))=TRUE,"Yes",IF(AND((AS147-TODAY())&lt;=30,(L147-TODAY())&lt;=0,(F147="P2"))=TRUE,"Yes","No"))</f>
        <v>Yes</v>
      </c>
      <c r="AE147" t="str">
        <f>VLOOKUP(O147,'Data Validation'!I:J,2,FALSE)</f>
        <v>C5403671</v>
      </c>
      <c r="AF147" s="150">
        <f ca="1">IF(AJ147&lt;=53,AJ147,AJ147-52)</f>
        <v>52.320754716981106</v>
      </c>
      <c r="AG147" s="151">
        <f>IF(H147="Y",(((160/1000000)*AA147)/5.3)*0.1,((160/1000000)*AA147)/5.3)</f>
        <v>1.5094339622641511</v>
      </c>
      <c r="AH147" s="150">
        <f>SUM($AG$2:AG160)</f>
        <v>566.03773584905525</v>
      </c>
      <c r="AI147" s="150">
        <f>AH147/50</f>
        <v>11.320754716981105</v>
      </c>
      <c r="AJ147" s="150">
        <f ca="1">WEEKNUM(TODAY())+AI147</f>
        <v>52.320754716981106</v>
      </c>
      <c r="AK147" s="119">
        <v>45989</v>
      </c>
      <c r="AL147" t="s">
        <v>54</v>
      </c>
      <c r="AM147" t="s">
        <v>54</v>
      </c>
      <c r="AN147" s="198">
        <f t="shared" ref="AN147:AN174" si="29">AS147-S147</f>
        <v>3</v>
      </c>
      <c r="AS147" s="119">
        <v>46055</v>
      </c>
    </row>
    <row r="148" spans="1:45" ht="16.5" customHeight="1">
      <c r="A148" t="s">
        <v>123</v>
      </c>
      <c r="B148" t="str">
        <f>VLOOKUP(A148,'Data Validation'!S:T,2,FALSE)</f>
        <v>Cross Architecture</v>
      </c>
      <c r="C148" t="s">
        <v>690</v>
      </c>
      <c r="D148" t="s">
        <v>76</v>
      </c>
      <c r="E148" t="s">
        <v>76</v>
      </c>
      <c r="F148" t="s">
        <v>25</v>
      </c>
      <c r="G148" t="s">
        <v>66</v>
      </c>
      <c r="H148" t="s">
        <v>54</v>
      </c>
      <c r="I148" t="s">
        <v>55</v>
      </c>
      <c r="J148" t="s">
        <v>698</v>
      </c>
      <c r="K148" t="s">
        <v>84</v>
      </c>
      <c r="L148" s="119">
        <v>46048</v>
      </c>
      <c r="M148" s="119">
        <v>46055</v>
      </c>
      <c r="N148" t="s">
        <v>9</v>
      </c>
      <c r="O148" t="s">
        <v>331</v>
      </c>
      <c r="P148" t="s">
        <v>17</v>
      </c>
      <c r="Q148" t="s">
        <v>54</v>
      </c>
      <c r="R148" s="119">
        <v>46049</v>
      </c>
      <c r="S148" s="119">
        <v>46052</v>
      </c>
      <c r="AA148" s="176">
        <v>500000</v>
      </c>
      <c r="AB148" t="s">
        <v>58</v>
      </c>
      <c r="AC148" s="149" t="s">
        <v>444</v>
      </c>
      <c r="AD148" t="str">
        <f ca="1">IF((AND((AS148-TODAY())&lt;=30,(L148-TODAY())&lt;=0,(F148="P1")))=TRUE,"Yes",IF(AND((AS148-TODAY())&lt;=30,(L148-TODAY())&lt;=0,(F148="P2"))=TRUE,"Yes","No"))</f>
        <v>Yes</v>
      </c>
      <c r="AE148" t="str">
        <f>VLOOKUP(O148,'Data Validation'!I:J,2,FALSE)</f>
        <v>C5403671</v>
      </c>
      <c r="AF148" s="150">
        <f ca="1">IF(AJ148&lt;=53,AJ148,AJ148-52)</f>
        <v>52.350943396226384</v>
      </c>
      <c r="AG148" s="151">
        <f>IF(H148="Y",(((160/1000000)*AA148)/5.3)*0.1,((160/1000000)*AA148)/5.3)</f>
        <v>1.5094339622641511</v>
      </c>
      <c r="AH148" s="150">
        <f>SUM($AG$2:AG161)</f>
        <v>567.54716981131935</v>
      </c>
      <c r="AI148" s="150">
        <f>AH148/50</f>
        <v>11.350943396226388</v>
      </c>
      <c r="AJ148" s="150">
        <f ca="1">WEEKNUM(TODAY())+AI148</f>
        <v>52.350943396226384</v>
      </c>
      <c r="AK148" s="119">
        <v>46049</v>
      </c>
      <c r="AL148" t="s">
        <v>54</v>
      </c>
      <c r="AM148" t="s">
        <v>54</v>
      </c>
      <c r="AN148" s="198">
        <f t="shared" si="29"/>
        <v>-362</v>
      </c>
      <c r="AO148">
        <v>5</v>
      </c>
      <c r="AP148">
        <v>0</v>
      </c>
      <c r="AQ148">
        <v>0</v>
      </c>
      <c r="AS148" s="227">
        <v>45690</v>
      </c>
    </row>
    <row r="149" spans="1:45" ht="16.5" customHeight="1">
      <c r="A149" t="s">
        <v>179</v>
      </c>
      <c r="B149" t="str">
        <f>VLOOKUP(A149,'Data Validation'!S:T,2,FALSE)</f>
        <v>Product Engineering Intelligent Enterprise and Cross Architecture</v>
      </c>
      <c r="C149" t="s">
        <v>495</v>
      </c>
      <c r="D149" t="s">
        <v>64</v>
      </c>
      <c r="E149" t="s">
        <v>76</v>
      </c>
      <c r="F149" t="s">
        <v>25</v>
      </c>
      <c r="G149" t="s">
        <v>66</v>
      </c>
      <c r="H149" t="s">
        <v>54</v>
      </c>
      <c r="I149" t="s">
        <v>55</v>
      </c>
      <c r="J149" t="s">
        <v>699</v>
      </c>
      <c r="K149" t="s">
        <v>84</v>
      </c>
      <c r="L149" s="119">
        <v>46048</v>
      </c>
      <c r="M149" s="119">
        <v>46055</v>
      </c>
      <c r="N149" t="s">
        <v>9</v>
      </c>
      <c r="O149" t="s">
        <v>331</v>
      </c>
      <c r="P149" t="s">
        <v>17</v>
      </c>
      <c r="Q149" t="s">
        <v>54</v>
      </c>
      <c r="R149" s="119">
        <v>46049</v>
      </c>
      <c r="S149" s="119">
        <v>46055</v>
      </c>
      <c r="AA149" s="176">
        <v>500000</v>
      </c>
      <c r="AB149" t="s">
        <v>58</v>
      </c>
      <c r="AC149" s="149" t="s">
        <v>444</v>
      </c>
      <c r="AD149" t="str">
        <f ca="1">IF((AND((AS149-TODAY())&lt;=30,(L149-TODAY())&lt;=0,(F149="P1")))=TRUE,"Yes",IF(AND((AS149-TODAY())&lt;=30,(L149-TODAY())&lt;=0,(F149="P2"))=TRUE,"Yes","No"))</f>
        <v>Yes</v>
      </c>
      <c r="AE149" t="str">
        <f>VLOOKUP(O149,'Data Validation'!I:J,2,FALSE)</f>
        <v>C5403671</v>
      </c>
      <c r="AF149" s="150">
        <f ca="1">IF(AJ149&lt;=53,AJ149,AJ149-52)</f>
        <v>52.441509433962231</v>
      </c>
      <c r="AG149" s="151">
        <f>IF(H149="Y",(((160/1000000)*AA149)/5.3)*0.1,((160/1000000)*AA149)/5.3)</f>
        <v>1.5094339622641511</v>
      </c>
      <c r="AH149" s="150">
        <f>SUM($AG$2:AG164)</f>
        <v>572.07547169811164</v>
      </c>
      <c r="AI149" s="150">
        <f>AH149/50</f>
        <v>11.441509433962233</v>
      </c>
      <c r="AJ149" s="150">
        <f ca="1">WEEKNUM(TODAY())+AI149</f>
        <v>52.441509433962231</v>
      </c>
      <c r="AK149" s="119">
        <v>46029</v>
      </c>
      <c r="AL149" t="s">
        <v>54</v>
      </c>
      <c r="AM149" t="s">
        <v>67</v>
      </c>
      <c r="AN149" s="198">
        <f t="shared" si="29"/>
        <v>2</v>
      </c>
      <c r="AO149">
        <v>100</v>
      </c>
      <c r="AP149">
        <v>0</v>
      </c>
      <c r="AQ149">
        <v>0</v>
      </c>
      <c r="AS149" s="119">
        <v>46057</v>
      </c>
    </row>
    <row r="150" spans="1:45" ht="16.5" customHeight="1">
      <c r="A150" s="2" t="s">
        <v>123</v>
      </c>
      <c r="B150" t="s">
        <v>124</v>
      </c>
      <c r="C150" s="23" t="s">
        <v>700</v>
      </c>
      <c r="D150" t="s">
        <v>76</v>
      </c>
      <c r="E150" t="s">
        <v>76</v>
      </c>
      <c r="F150" t="s">
        <v>25</v>
      </c>
      <c r="G150" t="s">
        <v>66</v>
      </c>
      <c r="H150" t="s">
        <v>54</v>
      </c>
      <c r="I150" t="s">
        <v>55</v>
      </c>
      <c r="J150" t="s">
        <v>701</v>
      </c>
      <c r="K150" t="s">
        <v>84</v>
      </c>
      <c r="L150" s="119">
        <v>46048</v>
      </c>
      <c r="M150" s="119">
        <v>46057</v>
      </c>
      <c r="N150" t="s">
        <v>9</v>
      </c>
      <c r="O150" t="s">
        <v>331</v>
      </c>
      <c r="P150" t="s">
        <v>17</v>
      </c>
      <c r="Q150" t="s">
        <v>54</v>
      </c>
      <c r="R150" s="119">
        <v>46049</v>
      </c>
      <c r="S150" s="119">
        <v>46052</v>
      </c>
      <c r="AA150" s="176">
        <v>500000</v>
      </c>
      <c r="AB150" t="s">
        <v>58</v>
      </c>
      <c r="AC150" s="149" t="s">
        <v>444</v>
      </c>
      <c r="AD150" t="str">
        <f t="shared" ref="AD150:AD166" ca="1" si="30">IF((AND((AS150-TODAY())&lt;=30,(L150-TODAY())&lt;=0,(F151="P1")))=TRUE,"Yes",IF(AND((AS150-TODAY())&lt;=30,(L150-TODAY())&lt;=0,(F151="P2"))=TRUE,"Yes","No"))</f>
        <v>Yes</v>
      </c>
      <c r="AE150" t="s">
        <v>336</v>
      </c>
      <c r="AF150" s="150">
        <v>21.992452950943228</v>
      </c>
      <c r="AG150" s="151">
        <v>1.5094339622641511</v>
      </c>
      <c r="AH150" s="150">
        <f>SUM($AG$2:AG150)</f>
        <v>550.94339622641428</v>
      </c>
      <c r="AI150" s="150">
        <v>17.992452950943228</v>
      </c>
      <c r="AJ150" s="150">
        <v>21.992452950943228</v>
      </c>
      <c r="AK150" s="119">
        <v>46049</v>
      </c>
      <c r="AL150" t="s">
        <v>54</v>
      </c>
      <c r="AM150" t="s">
        <v>54</v>
      </c>
      <c r="AN150" s="198">
        <f t="shared" si="29"/>
        <v>32</v>
      </c>
      <c r="AS150" s="119">
        <v>46084</v>
      </c>
    </row>
    <row r="151" spans="1:45" ht="16.5" customHeight="1">
      <c r="A151" s="2" t="s">
        <v>123</v>
      </c>
      <c r="B151" t="s">
        <v>124</v>
      </c>
      <c r="C151" s="23" t="s">
        <v>690</v>
      </c>
      <c r="D151" t="s">
        <v>76</v>
      </c>
      <c r="E151" t="s">
        <v>76</v>
      </c>
      <c r="F151" t="s">
        <v>25</v>
      </c>
      <c r="G151" t="s">
        <v>66</v>
      </c>
      <c r="H151" t="s">
        <v>54</v>
      </c>
      <c r="I151" t="s">
        <v>55</v>
      </c>
      <c r="J151" t="s">
        <v>702</v>
      </c>
      <c r="K151" t="s">
        <v>84</v>
      </c>
      <c r="L151" s="119">
        <v>46048</v>
      </c>
      <c r="M151" s="119">
        <v>46057</v>
      </c>
      <c r="N151" t="s">
        <v>9</v>
      </c>
      <c r="O151" t="s">
        <v>331</v>
      </c>
      <c r="P151" t="s">
        <v>17</v>
      </c>
      <c r="Q151" t="s">
        <v>54</v>
      </c>
      <c r="R151" s="119">
        <v>46049</v>
      </c>
      <c r="S151" s="119">
        <v>46055</v>
      </c>
      <c r="AA151" s="176">
        <v>500000</v>
      </c>
      <c r="AB151" t="s">
        <v>58</v>
      </c>
      <c r="AC151" s="149" t="s">
        <v>444</v>
      </c>
      <c r="AD151" t="str">
        <f t="shared" ca="1" si="30"/>
        <v>Yes</v>
      </c>
      <c r="AE151" t="s">
        <v>336</v>
      </c>
      <c r="AF151" s="150">
        <v>22.022641630188513</v>
      </c>
      <c r="AG151" s="151">
        <v>1.5094339622641511</v>
      </c>
      <c r="AH151" s="150">
        <f>SUM($AG$2:AG151)</f>
        <v>552.45283018867838</v>
      </c>
      <c r="AI151" s="150">
        <v>18.022641630188513</v>
      </c>
      <c r="AJ151" s="150">
        <v>22.022641630188513</v>
      </c>
      <c r="AK151" s="119">
        <v>46049</v>
      </c>
      <c r="AL151" t="s">
        <v>54</v>
      </c>
      <c r="AM151" t="s">
        <v>54</v>
      </c>
      <c r="AN151" s="198">
        <f t="shared" si="29"/>
        <v>19</v>
      </c>
      <c r="AR151" s="133"/>
      <c r="AS151" s="119">
        <v>46074</v>
      </c>
    </row>
    <row r="152" spans="1:45" ht="16.5" customHeight="1">
      <c r="A152" t="s">
        <v>134</v>
      </c>
      <c r="B152" t="s">
        <v>101</v>
      </c>
      <c r="C152" t="s">
        <v>703</v>
      </c>
      <c r="D152" t="s">
        <v>76</v>
      </c>
      <c r="E152" t="s">
        <v>76</v>
      </c>
      <c r="F152" t="s">
        <v>25</v>
      </c>
      <c r="G152" t="s">
        <v>66</v>
      </c>
      <c r="H152" t="s">
        <v>54</v>
      </c>
      <c r="I152" t="s">
        <v>55</v>
      </c>
      <c r="J152" t="s">
        <v>704</v>
      </c>
      <c r="K152" s="119">
        <v>45999</v>
      </c>
      <c r="L152" s="119">
        <v>46034</v>
      </c>
      <c r="M152" s="119">
        <v>46060</v>
      </c>
      <c r="N152" t="s">
        <v>9</v>
      </c>
      <c r="O152" t="s">
        <v>338</v>
      </c>
      <c r="P152" t="s">
        <v>17</v>
      </c>
      <c r="Q152" t="s">
        <v>54</v>
      </c>
      <c r="R152" s="119">
        <v>46058</v>
      </c>
      <c r="S152" s="119">
        <v>46063</v>
      </c>
      <c r="Z152" t="s">
        <v>536</v>
      </c>
      <c r="AA152" s="176">
        <v>500000</v>
      </c>
      <c r="AB152" s="205" t="s">
        <v>58</v>
      </c>
      <c r="AC152" s="149" t="s">
        <v>444</v>
      </c>
      <c r="AD152" t="str">
        <f t="shared" ca="1" si="30"/>
        <v>Yes</v>
      </c>
      <c r="AE152" t="s">
        <v>339</v>
      </c>
      <c r="AF152" s="150">
        <v>21.418868045282874</v>
      </c>
      <c r="AG152" s="151">
        <v>1.5094339622641511</v>
      </c>
      <c r="AH152" s="150">
        <f>SUM($AG$2:AG152)</f>
        <v>553.96226415094247</v>
      </c>
      <c r="AI152" s="150">
        <v>17.418868045282874</v>
      </c>
      <c r="AJ152" s="150">
        <v>21.418868045282874</v>
      </c>
      <c r="AK152" s="119">
        <v>46055</v>
      </c>
      <c r="AL152" t="s">
        <v>67</v>
      </c>
      <c r="AM152" t="s">
        <v>54</v>
      </c>
      <c r="AN152" s="198">
        <f t="shared" si="29"/>
        <v>-8</v>
      </c>
      <c r="AO152">
        <v>9</v>
      </c>
      <c r="AP152">
        <v>0</v>
      </c>
      <c r="AQ152">
        <v>0</v>
      </c>
      <c r="AS152" s="119">
        <v>46055</v>
      </c>
    </row>
    <row r="153" spans="1:45" ht="16.5" customHeight="1">
      <c r="A153" s="140" t="s">
        <v>195</v>
      </c>
      <c r="B153" s="140" t="s">
        <v>148</v>
      </c>
      <c r="C153" t="s">
        <v>493</v>
      </c>
      <c r="D153" t="s">
        <v>65</v>
      </c>
      <c r="E153" t="s">
        <v>65</v>
      </c>
      <c r="F153" t="s">
        <v>25</v>
      </c>
      <c r="G153" t="s">
        <v>66</v>
      </c>
      <c r="H153" t="s">
        <v>54</v>
      </c>
      <c r="I153" t="s">
        <v>55</v>
      </c>
      <c r="J153" t="s">
        <v>705</v>
      </c>
      <c r="K153" s="119">
        <v>45830</v>
      </c>
      <c r="L153" s="119">
        <v>45946</v>
      </c>
      <c r="M153" s="119">
        <v>46062</v>
      </c>
      <c r="N153" t="s">
        <v>9</v>
      </c>
      <c r="O153" t="s">
        <v>259</v>
      </c>
      <c r="P153" t="s">
        <v>17</v>
      </c>
      <c r="Q153" t="s">
        <v>54</v>
      </c>
      <c r="R153" s="119">
        <v>46009</v>
      </c>
      <c r="S153" s="119">
        <v>46034</v>
      </c>
      <c r="AA153" s="176">
        <v>500000</v>
      </c>
      <c r="AB153" t="s">
        <v>58</v>
      </c>
      <c r="AC153" s="149" t="s">
        <v>444</v>
      </c>
      <c r="AD153" t="str">
        <f t="shared" ca="1" si="30"/>
        <v>Yes</v>
      </c>
      <c r="AE153" t="s">
        <v>260</v>
      </c>
      <c r="AF153" s="150">
        <v>22.415094460377176</v>
      </c>
      <c r="AG153" s="151">
        <v>1.5094339622641511</v>
      </c>
      <c r="AH153" s="150">
        <f>SUM($AG$2:AG153)</f>
        <v>555.47169811320657</v>
      </c>
      <c r="AI153" s="150">
        <v>18.415094460377176</v>
      </c>
      <c r="AJ153" s="150">
        <v>22.415094460377176</v>
      </c>
      <c r="AK153" s="119">
        <v>45989</v>
      </c>
      <c r="AL153" t="s">
        <v>67</v>
      </c>
      <c r="AM153" t="s">
        <v>67</v>
      </c>
      <c r="AN153" s="198">
        <f t="shared" si="29"/>
        <v>17</v>
      </c>
      <c r="AS153" s="119">
        <v>46051</v>
      </c>
    </row>
    <row r="154" spans="1:45" ht="16.5" customHeight="1">
      <c r="A154" t="s">
        <v>123</v>
      </c>
      <c r="B154" t="str">
        <f>VLOOKUP(A154,'Data Validation'!S:T,2,FALSE)</f>
        <v>Cross Architecture</v>
      </c>
      <c r="C154" t="s">
        <v>502</v>
      </c>
      <c r="D154" t="s">
        <v>65</v>
      </c>
      <c r="E154" t="s">
        <v>65</v>
      </c>
      <c r="F154" t="s">
        <v>25</v>
      </c>
      <c r="G154" t="s">
        <v>66</v>
      </c>
      <c r="H154" t="s">
        <v>54</v>
      </c>
      <c r="I154" t="s">
        <v>55</v>
      </c>
      <c r="J154" s="23" t="s">
        <v>706</v>
      </c>
      <c r="K154" s="119">
        <v>46006</v>
      </c>
      <c r="L154" s="119">
        <v>46031</v>
      </c>
      <c r="M154" s="119">
        <v>46065</v>
      </c>
      <c r="N154" t="s">
        <v>93</v>
      </c>
      <c r="O154" t="s">
        <v>299</v>
      </c>
      <c r="P154" t="s">
        <v>17</v>
      </c>
      <c r="Q154" t="s">
        <v>54</v>
      </c>
      <c r="R154" s="119">
        <v>46041</v>
      </c>
      <c r="S154" s="119">
        <v>46065</v>
      </c>
      <c r="Z154" t="s">
        <v>536</v>
      </c>
      <c r="AA154" s="176">
        <v>500000</v>
      </c>
      <c r="AB154" t="s">
        <v>58</v>
      </c>
      <c r="AC154" s="149" t="s">
        <v>444</v>
      </c>
      <c r="AD154" t="str">
        <f t="shared" ca="1" si="30"/>
        <v>Yes</v>
      </c>
      <c r="AE154" t="str">
        <f>VLOOKUP(O154,'Data Validation'!I:J,2,FALSE)</f>
        <v>I758015</v>
      </c>
      <c r="AF154" s="150">
        <f ca="1">IF(AJ154&lt;=53,AJ154,AJ154-52)</f>
        <v>52.139622641509412</v>
      </c>
      <c r="AG154" s="151">
        <f>IF(H154="Y",(((160/1000000)*AA154)/5.3)*0.1,((160/1000000)*AA154)/5.3)</f>
        <v>1.5094339622641511</v>
      </c>
      <c r="AH154" s="150">
        <f>SUM($AG$2:AG154)</f>
        <v>556.98113207547067</v>
      </c>
      <c r="AI154" s="150">
        <f>AH154/50</f>
        <v>11.139622641509414</v>
      </c>
      <c r="AJ154" s="150">
        <f ca="1">WEEKNUM(TODAY())+AI154</f>
        <v>52.139622641509412</v>
      </c>
      <c r="AK154" s="119">
        <v>46036</v>
      </c>
      <c r="AL154" t="s">
        <v>54</v>
      </c>
      <c r="AM154" t="s">
        <v>67</v>
      </c>
      <c r="AN154" s="198">
        <f t="shared" si="29"/>
        <v>0</v>
      </c>
      <c r="AO154">
        <v>20</v>
      </c>
      <c r="AP154">
        <v>7</v>
      </c>
      <c r="AQ154">
        <v>0</v>
      </c>
      <c r="AS154" s="119">
        <v>46065</v>
      </c>
    </row>
    <row r="155" spans="1:45" ht="16.5" customHeight="1">
      <c r="A155" s="2" t="s">
        <v>123</v>
      </c>
      <c r="B155" t="s">
        <v>124</v>
      </c>
      <c r="C155" s="23" t="s">
        <v>700</v>
      </c>
      <c r="D155" t="s">
        <v>76</v>
      </c>
      <c r="E155" t="s">
        <v>76</v>
      </c>
      <c r="F155" t="s">
        <v>25</v>
      </c>
      <c r="G155" t="s">
        <v>66</v>
      </c>
      <c r="H155" t="s">
        <v>54</v>
      </c>
      <c r="I155" t="s">
        <v>55</v>
      </c>
      <c r="J155" t="s">
        <v>441</v>
      </c>
      <c r="K155" t="s">
        <v>84</v>
      </c>
      <c r="L155" s="119">
        <v>46048</v>
      </c>
      <c r="M155" s="119">
        <v>46065</v>
      </c>
      <c r="N155" t="s">
        <v>93</v>
      </c>
      <c r="O155" t="s">
        <v>331</v>
      </c>
      <c r="P155" t="s">
        <v>17</v>
      </c>
      <c r="Q155" t="s">
        <v>54</v>
      </c>
      <c r="R155" s="119">
        <v>46055</v>
      </c>
      <c r="S155" s="119">
        <v>46059</v>
      </c>
      <c r="AA155" s="176">
        <v>500000</v>
      </c>
      <c r="AB155" t="s">
        <v>58</v>
      </c>
      <c r="AC155" s="149" t="s">
        <v>444</v>
      </c>
      <c r="AD155" t="str">
        <f t="shared" ca="1" si="30"/>
        <v>Yes</v>
      </c>
      <c r="AE155" t="s">
        <v>190</v>
      </c>
      <c r="AF155" s="150">
        <v>22.173585026414923</v>
      </c>
      <c r="AG155" s="151">
        <v>1.5094339622641511</v>
      </c>
      <c r="AH155" s="150">
        <f>SUM($AG$2:AG155)</f>
        <v>558.49056603773477</v>
      </c>
      <c r="AI155" s="150">
        <v>18.173585026414923</v>
      </c>
      <c r="AJ155" s="150">
        <v>22.173585026414923</v>
      </c>
      <c r="AK155" s="119">
        <v>46049</v>
      </c>
      <c r="AL155" t="s">
        <v>54</v>
      </c>
      <c r="AM155" t="s">
        <v>54</v>
      </c>
      <c r="AN155" s="198">
        <f t="shared" si="29"/>
        <v>0</v>
      </c>
      <c r="AS155" s="119">
        <v>46059</v>
      </c>
    </row>
    <row r="156" spans="1:45" ht="16.5" customHeight="1">
      <c r="A156" s="2" t="s">
        <v>420</v>
      </c>
      <c r="B156" t="s">
        <v>421</v>
      </c>
      <c r="C156" s="62" t="s">
        <v>707</v>
      </c>
      <c r="D156" t="s">
        <v>65</v>
      </c>
      <c r="E156" t="s">
        <v>65</v>
      </c>
      <c r="F156" t="s">
        <v>25</v>
      </c>
      <c r="G156" t="s">
        <v>66</v>
      </c>
      <c r="H156" t="s">
        <v>54</v>
      </c>
      <c r="I156" t="s">
        <v>55</v>
      </c>
      <c r="J156" t="s">
        <v>708</v>
      </c>
      <c r="K156" t="s">
        <v>84</v>
      </c>
      <c r="L156" s="119">
        <v>45996</v>
      </c>
      <c r="M156" s="119">
        <v>46066</v>
      </c>
      <c r="N156" t="s">
        <v>9</v>
      </c>
      <c r="O156" t="s">
        <v>338</v>
      </c>
      <c r="P156" t="s">
        <v>17</v>
      </c>
      <c r="Q156" t="s">
        <v>54</v>
      </c>
      <c r="R156" s="119">
        <v>46036</v>
      </c>
      <c r="S156" s="119">
        <v>46041</v>
      </c>
      <c r="AA156" s="176">
        <v>500000</v>
      </c>
      <c r="AB156" t="s">
        <v>58</v>
      </c>
      <c r="AC156" s="149" t="s">
        <v>444</v>
      </c>
      <c r="AD156" t="str">
        <f t="shared" ca="1" si="30"/>
        <v>Yes</v>
      </c>
      <c r="AE156" t="s">
        <v>339</v>
      </c>
      <c r="AF156" s="150">
        <v>22.445283139622457</v>
      </c>
      <c r="AG156" s="151">
        <v>1.5094339622641511</v>
      </c>
      <c r="AH156" s="150">
        <f>SUM($AG$2:AG156)</f>
        <v>559.99999999999886</v>
      </c>
      <c r="AI156" s="150">
        <v>18.445283139622457</v>
      </c>
      <c r="AJ156" s="150">
        <v>22.445283139622457</v>
      </c>
      <c r="AK156" s="119">
        <v>46035</v>
      </c>
      <c r="AL156" t="s">
        <v>67</v>
      </c>
      <c r="AM156" t="s">
        <v>67</v>
      </c>
      <c r="AN156" s="198">
        <f t="shared" si="29"/>
        <v>24</v>
      </c>
      <c r="AO156">
        <v>3</v>
      </c>
      <c r="AP156">
        <v>0</v>
      </c>
      <c r="AQ156">
        <v>0</v>
      </c>
      <c r="AR156" s="133"/>
      <c r="AS156" s="119">
        <v>46065</v>
      </c>
    </row>
    <row r="157" spans="1:45" ht="16.5" customHeight="1">
      <c r="A157" t="s">
        <v>420</v>
      </c>
      <c r="B157" s="224" t="s">
        <v>421</v>
      </c>
      <c r="C157" t="s">
        <v>709</v>
      </c>
      <c r="D157" t="s">
        <v>65</v>
      </c>
      <c r="E157" t="s">
        <v>65</v>
      </c>
      <c r="F157" t="s">
        <v>25</v>
      </c>
      <c r="G157" t="s">
        <v>66</v>
      </c>
      <c r="H157" t="s">
        <v>54</v>
      </c>
      <c r="I157" t="s">
        <v>55</v>
      </c>
      <c r="J157" s="23" t="s">
        <v>710</v>
      </c>
      <c r="K157" s="119">
        <v>45870</v>
      </c>
      <c r="L157" s="119">
        <v>46024</v>
      </c>
      <c r="M157" s="119">
        <v>46066</v>
      </c>
      <c r="N157" t="s">
        <v>9</v>
      </c>
      <c r="O157" t="s">
        <v>338</v>
      </c>
      <c r="P157" t="s">
        <v>17</v>
      </c>
      <c r="Q157" t="s">
        <v>54</v>
      </c>
      <c r="R157" s="119">
        <v>46058</v>
      </c>
      <c r="S157" s="119">
        <v>46064</v>
      </c>
      <c r="Z157" t="s">
        <v>536</v>
      </c>
      <c r="AA157" s="176">
        <v>500000</v>
      </c>
      <c r="AB157" s="205" t="s">
        <v>58</v>
      </c>
      <c r="AC157" s="149" t="s">
        <v>444</v>
      </c>
      <c r="AD157" t="str">
        <f t="shared" ca="1" si="30"/>
        <v>Yes</v>
      </c>
      <c r="AE157" t="s">
        <v>263</v>
      </c>
      <c r="AF157" s="150">
        <v>20.211320875471596</v>
      </c>
      <c r="AG157" s="151">
        <v>1.5094339622641511</v>
      </c>
      <c r="AH157" s="150">
        <f>SUM($AG$2:AG157)</f>
        <v>561.50943396226296</v>
      </c>
      <c r="AI157" s="150">
        <v>16.211320875471596</v>
      </c>
      <c r="AJ157" s="150">
        <v>20.211320875471596</v>
      </c>
      <c r="AK157" s="119">
        <v>46038</v>
      </c>
      <c r="AL157" t="s">
        <v>67</v>
      </c>
      <c r="AM157" t="s">
        <v>67</v>
      </c>
      <c r="AN157" s="198">
        <f t="shared" si="29"/>
        <v>1</v>
      </c>
      <c r="AS157" s="119">
        <v>46065</v>
      </c>
    </row>
    <row r="158" spans="1:45" ht="16.5" customHeight="1">
      <c r="A158" t="s">
        <v>155</v>
      </c>
      <c r="B158" t="s">
        <v>156</v>
      </c>
      <c r="C158" t="s">
        <v>681</v>
      </c>
      <c r="D158" t="s">
        <v>76</v>
      </c>
      <c r="E158" t="s">
        <v>76</v>
      </c>
      <c r="F158" t="s">
        <v>25</v>
      </c>
      <c r="G158" t="s">
        <v>66</v>
      </c>
      <c r="H158" t="s">
        <v>54</v>
      </c>
      <c r="I158" t="s">
        <v>55</v>
      </c>
      <c r="J158" t="s">
        <v>711</v>
      </c>
      <c r="K158" t="s">
        <v>84</v>
      </c>
      <c r="L158" s="119">
        <v>46055</v>
      </c>
      <c r="M158" s="231">
        <v>46066</v>
      </c>
      <c r="N158" t="s">
        <v>9</v>
      </c>
      <c r="O158" t="s">
        <v>331</v>
      </c>
      <c r="P158" t="s">
        <v>17</v>
      </c>
      <c r="Q158" t="s">
        <v>54</v>
      </c>
      <c r="R158" s="119">
        <v>46058</v>
      </c>
      <c r="S158" s="119">
        <v>46063</v>
      </c>
      <c r="AA158" s="176">
        <v>500000</v>
      </c>
      <c r="AB158" t="s">
        <v>58</v>
      </c>
      <c r="AC158" s="149" t="s">
        <v>444</v>
      </c>
      <c r="AD158" t="str">
        <f t="shared" ca="1" si="30"/>
        <v>Yes</v>
      </c>
      <c r="AE158" t="s">
        <v>57</v>
      </c>
      <c r="AF158" s="150">
        <v>31.864151064150793</v>
      </c>
      <c r="AG158" s="151">
        <v>1.5094339622641511</v>
      </c>
      <c r="AH158" s="150">
        <f>SUM($AG$2:AG158)</f>
        <v>563.01886792452706</v>
      </c>
      <c r="AI158" s="150">
        <v>27.864151064150793</v>
      </c>
      <c r="AJ158" s="150">
        <v>31.864151064150793</v>
      </c>
      <c r="AK158" s="119">
        <v>46055</v>
      </c>
      <c r="AL158" t="s">
        <v>54</v>
      </c>
      <c r="AM158" t="s">
        <v>67</v>
      </c>
      <c r="AN158" s="198">
        <f t="shared" si="29"/>
        <v>-13</v>
      </c>
      <c r="AR158" s="133">
        <v>-8</v>
      </c>
      <c r="AS158" s="119">
        <v>46050</v>
      </c>
    </row>
    <row r="159" spans="1:45" ht="16.5" customHeight="1">
      <c r="A159" s="2" t="s">
        <v>123</v>
      </c>
      <c r="B159" t="s">
        <v>124</v>
      </c>
      <c r="C159" s="62" t="s">
        <v>712</v>
      </c>
      <c r="D159" t="s">
        <v>65</v>
      </c>
      <c r="E159" t="s">
        <v>65</v>
      </c>
      <c r="F159" t="s">
        <v>25</v>
      </c>
      <c r="G159" t="s">
        <v>66</v>
      </c>
      <c r="H159" t="s">
        <v>54</v>
      </c>
      <c r="I159" t="s">
        <v>55</v>
      </c>
      <c r="J159" t="s">
        <v>713</v>
      </c>
      <c r="K159" s="119" t="s">
        <v>84</v>
      </c>
      <c r="L159" s="119">
        <v>46045</v>
      </c>
      <c r="M159" s="119">
        <v>46068</v>
      </c>
      <c r="N159" t="s">
        <v>93</v>
      </c>
      <c r="O159" t="s">
        <v>323</v>
      </c>
      <c r="P159" t="s">
        <v>17</v>
      </c>
      <c r="Q159" t="s">
        <v>54</v>
      </c>
      <c r="R159" s="119">
        <v>46050</v>
      </c>
      <c r="S159" s="119">
        <v>46066</v>
      </c>
      <c r="Z159" t="s">
        <v>633</v>
      </c>
      <c r="AA159" s="176">
        <v>500000</v>
      </c>
      <c r="AB159" t="s">
        <v>58</v>
      </c>
      <c r="AC159" s="149" t="s">
        <v>444</v>
      </c>
      <c r="AD159" t="str">
        <f t="shared" ca="1" si="30"/>
        <v>Yes</v>
      </c>
      <c r="AE159" t="s">
        <v>314</v>
      </c>
      <c r="AF159" s="150">
        <v>21.449056724528155</v>
      </c>
      <c r="AG159" s="151">
        <v>1.5094339622641511</v>
      </c>
      <c r="AH159" s="150">
        <f>SUM($AG$2:AG159)</f>
        <v>564.52830188679116</v>
      </c>
      <c r="AI159" s="150">
        <v>17.449056724528155</v>
      </c>
      <c r="AJ159" s="150">
        <v>21.449056724528155</v>
      </c>
      <c r="AK159" s="119">
        <v>46050</v>
      </c>
      <c r="AL159" t="s">
        <v>67</v>
      </c>
      <c r="AM159" t="s">
        <v>54</v>
      </c>
      <c r="AN159" s="198">
        <f t="shared" si="29"/>
        <v>-15</v>
      </c>
      <c r="AR159" s="133">
        <v>-1</v>
      </c>
      <c r="AS159" s="119">
        <v>46051</v>
      </c>
    </row>
    <row r="160" spans="1:45" ht="16.5" customHeight="1">
      <c r="A160" s="2" t="s">
        <v>261</v>
      </c>
      <c r="B160" s="2" t="s">
        <v>252</v>
      </c>
      <c r="C160" s="62" t="s">
        <v>583</v>
      </c>
      <c r="D160" t="s">
        <v>65</v>
      </c>
      <c r="E160" t="s">
        <v>65</v>
      </c>
      <c r="F160" t="s">
        <v>25</v>
      </c>
      <c r="G160" t="s">
        <v>66</v>
      </c>
      <c r="H160" t="s">
        <v>54</v>
      </c>
      <c r="I160" t="s">
        <v>55</v>
      </c>
      <c r="J160" t="s">
        <v>714</v>
      </c>
      <c r="K160" s="119">
        <v>45964</v>
      </c>
      <c r="L160" s="119">
        <v>46045</v>
      </c>
      <c r="M160" s="119">
        <v>46068</v>
      </c>
      <c r="N160" t="s">
        <v>93</v>
      </c>
      <c r="O160" t="s">
        <v>313</v>
      </c>
      <c r="P160" t="s">
        <v>17</v>
      </c>
      <c r="Q160" t="s">
        <v>54</v>
      </c>
      <c r="R160" s="119">
        <v>46050</v>
      </c>
      <c r="S160" s="119">
        <v>46055</v>
      </c>
      <c r="Z160" t="s">
        <v>601</v>
      </c>
      <c r="AA160" s="176">
        <v>500000</v>
      </c>
      <c r="AB160" t="s">
        <v>58</v>
      </c>
      <c r="AC160" s="149" t="s">
        <v>444</v>
      </c>
      <c r="AD160" t="str">
        <f t="shared" ca="1" si="30"/>
        <v>Yes</v>
      </c>
      <c r="AE160" t="s">
        <v>205</v>
      </c>
      <c r="AF160" s="150">
        <v>21.479245403773437</v>
      </c>
      <c r="AG160" s="151">
        <v>1.5094339622641511</v>
      </c>
      <c r="AH160" s="150">
        <f>SUM($AG$2:AG160)</f>
        <v>566.03773584905525</v>
      </c>
      <c r="AI160" s="150">
        <v>17.479245403773437</v>
      </c>
      <c r="AJ160" s="150">
        <v>21.479245403773437</v>
      </c>
      <c r="AK160" s="119">
        <v>46050</v>
      </c>
      <c r="AL160" t="s">
        <v>67</v>
      </c>
      <c r="AM160" t="s">
        <v>67</v>
      </c>
      <c r="AN160" s="198">
        <f t="shared" si="29"/>
        <v>16</v>
      </c>
      <c r="AS160" s="119">
        <v>46071</v>
      </c>
    </row>
    <row r="161" spans="1:45" ht="16.5" customHeight="1">
      <c r="A161" s="178" t="s">
        <v>151</v>
      </c>
      <c r="B161" t="str">
        <f>VLOOKUP(A161,'Data Validation'!S:T,2,FALSE)</f>
        <v>Enterprise Cloud Services</v>
      </c>
      <c r="C161" t="s">
        <v>499</v>
      </c>
      <c r="D161" t="s">
        <v>65</v>
      </c>
      <c r="E161" t="s">
        <v>65</v>
      </c>
      <c r="F161" t="s">
        <v>25</v>
      </c>
      <c r="G161" t="s">
        <v>66</v>
      </c>
      <c r="H161" t="s">
        <v>54</v>
      </c>
      <c r="I161" t="s">
        <v>55</v>
      </c>
      <c r="J161" t="s">
        <v>715</v>
      </c>
      <c r="K161" s="119">
        <v>46027</v>
      </c>
      <c r="L161" s="119">
        <v>46045</v>
      </c>
      <c r="M161" s="119">
        <v>46073</v>
      </c>
      <c r="N161" t="s">
        <v>93</v>
      </c>
      <c r="O161" t="s">
        <v>320</v>
      </c>
      <c r="P161" t="s">
        <v>17</v>
      </c>
      <c r="Q161" t="s">
        <v>54</v>
      </c>
      <c r="R161" s="119">
        <v>46049</v>
      </c>
      <c r="S161" s="119">
        <v>46056</v>
      </c>
      <c r="AA161" s="176">
        <v>500000</v>
      </c>
      <c r="AB161" t="s">
        <v>58</v>
      </c>
      <c r="AC161" s="149" t="s">
        <v>444</v>
      </c>
      <c r="AD161" t="str">
        <f t="shared" ca="1" si="30"/>
        <v>Yes</v>
      </c>
      <c r="AE161" t="s">
        <v>332</v>
      </c>
      <c r="AF161" s="150">
        <v>22.173585026414923</v>
      </c>
      <c r="AG161" s="151">
        <v>1.5094339622641511</v>
      </c>
      <c r="AH161" s="150">
        <f>SUM($AG$2:AG161)</f>
        <v>567.54716981131935</v>
      </c>
      <c r="AI161" s="150">
        <v>18.173585026414923</v>
      </c>
      <c r="AJ161" s="150">
        <v>22.173585026414923</v>
      </c>
      <c r="AK161" s="119">
        <v>46045</v>
      </c>
      <c r="AL161" t="s">
        <v>54</v>
      </c>
      <c r="AM161" t="s">
        <v>67</v>
      </c>
      <c r="AN161" s="198">
        <f t="shared" si="29"/>
        <v>6</v>
      </c>
      <c r="AS161" s="119">
        <v>46062</v>
      </c>
    </row>
    <row r="162" spans="1:45" ht="16.5" customHeight="1">
      <c r="A162" t="s">
        <v>134</v>
      </c>
      <c r="B162" t="s">
        <v>101</v>
      </c>
      <c r="C162" s="62" t="s">
        <v>716</v>
      </c>
      <c r="D162" t="s">
        <v>65</v>
      </c>
      <c r="E162" t="s">
        <v>65</v>
      </c>
      <c r="F162" t="s">
        <v>25</v>
      </c>
      <c r="G162" t="s">
        <v>66</v>
      </c>
      <c r="H162" t="s">
        <v>54</v>
      </c>
      <c r="I162" t="s">
        <v>55</v>
      </c>
      <c r="J162" t="s">
        <v>717</v>
      </c>
      <c r="K162" s="119">
        <v>45901</v>
      </c>
      <c r="L162" s="119">
        <v>46022</v>
      </c>
      <c r="M162" s="119">
        <v>46073</v>
      </c>
      <c r="N162" t="s">
        <v>9</v>
      </c>
      <c r="O162" t="s">
        <v>331</v>
      </c>
      <c r="P162" t="s">
        <v>17</v>
      </c>
      <c r="Q162" t="s">
        <v>54</v>
      </c>
      <c r="R162" s="119">
        <v>46069</v>
      </c>
      <c r="S162" s="119">
        <v>46070</v>
      </c>
      <c r="Z162" t="s">
        <v>536</v>
      </c>
      <c r="AA162" s="176">
        <v>500000</v>
      </c>
      <c r="AB162" t="s">
        <v>58</v>
      </c>
      <c r="AC162" s="149" t="s">
        <v>444</v>
      </c>
      <c r="AD162" t="str">
        <f t="shared" ca="1" si="30"/>
        <v>Yes</v>
      </c>
      <c r="AE162" t="s">
        <v>339</v>
      </c>
      <c r="AF162" s="150">
        <v>22.445283139622457</v>
      </c>
      <c r="AG162" s="151">
        <v>1.5094339622641511</v>
      </c>
      <c r="AH162" s="150">
        <f>SUM($AG$2:AG162)</f>
        <v>569.05660377358345</v>
      </c>
      <c r="AI162" s="150">
        <v>18.445283139622457</v>
      </c>
      <c r="AJ162" s="150">
        <v>22.445283139622457</v>
      </c>
      <c r="AK162" s="119">
        <v>46059</v>
      </c>
      <c r="AL162" t="s">
        <v>67</v>
      </c>
      <c r="AM162" t="s">
        <v>67</v>
      </c>
      <c r="AN162" s="198">
        <f t="shared" si="29"/>
        <v>-5</v>
      </c>
      <c r="AO162">
        <v>3</v>
      </c>
      <c r="AP162">
        <v>0</v>
      </c>
      <c r="AQ162">
        <v>0</v>
      </c>
      <c r="AR162" s="133"/>
      <c r="AS162" s="119">
        <v>46065</v>
      </c>
    </row>
    <row r="163" spans="1:45" ht="16.5" customHeight="1">
      <c r="A163" t="s">
        <v>420</v>
      </c>
      <c r="B163" t="s">
        <v>421</v>
      </c>
      <c r="C163" t="s">
        <v>709</v>
      </c>
      <c r="D163" t="s">
        <v>65</v>
      </c>
      <c r="E163" t="s">
        <v>65</v>
      </c>
      <c r="F163" t="s">
        <v>25</v>
      </c>
      <c r="G163" t="s">
        <v>66</v>
      </c>
      <c r="H163" t="s">
        <v>54</v>
      </c>
      <c r="I163" t="s">
        <v>55</v>
      </c>
      <c r="J163" s="23" t="s">
        <v>718</v>
      </c>
      <c r="K163" s="119">
        <v>45870</v>
      </c>
      <c r="L163" s="119">
        <v>46024</v>
      </c>
      <c r="M163" s="119">
        <v>46077</v>
      </c>
      <c r="N163" t="s">
        <v>9</v>
      </c>
      <c r="O163" t="s">
        <v>338</v>
      </c>
      <c r="P163" t="s">
        <v>17</v>
      </c>
      <c r="Q163" t="s">
        <v>54</v>
      </c>
      <c r="R163" s="119">
        <v>46058</v>
      </c>
      <c r="S163" s="119">
        <v>46065</v>
      </c>
      <c r="AA163" s="176">
        <v>500000</v>
      </c>
      <c r="AB163" s="205" t="s">
        <v>58</v>
      </c>
      <c r="AC163" s="149" t="s">
        <v>444</v>
      </c>
      <c r="AD163" t="str">
        <f t="shared" ca="1" si="30"/>
        <v>Yes</v>
      </c>
      <c r="AE163" t="s">
        <v>263</v>
      </c>
      <c r="AF163" s="150">
        <v>20.211320875471596</v>
      </c>
      <c r="AG163" s="151">
        <v>1.5094339622641511</v>
      </c>
      <c r="AH163" s="150">
        <f>SUM($AG$2:AG163)</f>
        <v>570.56603773584754</v>
      </c>
      <c r="AI163" s="150">
        <v>16.211320875471596</v>
      </c>
      <c r="AJ163" s="150">
        <v>20.211320875471596</v>
      </c>
      <c r="AK163" s="119">
        <v>46042</v>
      </c>
      <c r="AL163" t="s">
        <v>67</v>
      </c>
      <c r="AM163" t="s">
        <v>67</v>
      </c>
      <c r="AN163" s="198">
        <f t="shared" si="29"/>
        <v>11</v>
      </c>
      <c r="AS163" s="119">
        <v>46076</v>
      </c>
    </row>
    <row r="164" spans="1:45" ht="16.5" customHeight="1">
      <c r="A164" s="2" t="s">
        <v>238</v>
      </c>
      <c r="B164" t="s">
        <v>232</v>
      </c>
      <c r="C164" t="s">
        <v>719</v>
      </c>
      <c r="D164" t="s">
        <v>65</v>
      </c>
      <c r="E164" t="s">
        <v>65</v>
      </c>
      <c r="F164" t="s">
        <v>25</v>
      </c>
      <c r="G164" t="s">
        <v>66</v>
      </c>
      <c r="H164" t="s">
        <v>54</v>
      </c>
      <c r="I164" t="s">
        <v>55</v>
      </c>
      <c r="J164" t="s">
        <v>720</v>
      </c>
      <c r="K164" s="119">
        <v>45859</v>
      </c>
      <c r="L164" s="119">
        <v>45968</v>
      </c>
      <c r="M164" s="119">
        <v>46078</v>
      </c>
      <c r="N164" t="s">
        <v>11</v>
      </c>
      <c r="O164" t="s">
        <v>177</v>
      </c>
      <c r="P164" t="s">
        <v>17</v>
      </c>
      <c r="Q164" t="s">
        <v>54</v>
      </c>
      <c r="R164" s="119">
        <v>45995</v>
      </c>
      <c r="S164" s="119">
        <v>46030</v>
      </c>
      <c r="AA164" s="176">
        <v>500000</v>
      </c>
      <c r="AB164" t="s">
        <v>58</v>
      </c>
      <c r="AC164" s="149" t="s">
        <v>444</v>
      </c>
      <c r="AD164" t="str">
        <f t="shared" ca="1" si="30"/>
        <v>Yes</v>
      </c>
      <c r="AE164" t="s">
        <v>178</v>
      </c>
      <c r="AF164" s="150">
        <v>26.732075592452638</v>
      </c>
      <c r="AG164" s="151">
        <v>1.5094339622641511</v>
      </c>
      <c r="AH164" s="150">
        <f>SUM($AG$2:AG164)</f>
        <v>572.07547169811164</v>
      </c>
      <c r="AI164" s="150">
        <v>22.732075592452638</v>
      </c>
      <c r="AJ164" s="150">
        <v>26.732075592452638</v>
      </c>
      <c r="AK164" s="119">
        <v>45993</v>
      </c>
      <c r="AL164" t="s">
        <v>67</v>
      </c>
      <c r="AM164" t="s">
        <v>67</v>
      </c>
      <c r="AN164" s="198">
        <f t="shared" si="29"/>
        <v>49</v>
      </c>
      <c r="AS164" s="119">
        <v>46079</v>
      </c>
    </row>
    <row r="165" spans="1:45" ht="16.5" customHeight="1">
      <c r="A165" t="s">
        <v>123</v>
      </c>
      <c r="B165" t="str">
        <f>VLOOKUP(A165,'Data Validation'!S:T,2,FALSE)</f>
        <v>Cross Architecture</v>
      </c>
      <c r="C165" t="s">
        <v>692</v>
      </c>
      <c r="D165" t="s">
        <v>65</v>
      </c>
      <c r="E165" t="s">
        <v>65</v>
      </c>
      <c r="F165" t="s">
        <v>25</v>
      </c>
      <c r="G165" t="s">
        <v>66</v>
      </c>
      <c r="H165" t="s">
        <v>54</v>
      </c>
      <c r="I165" t="s">
        <v>55</v>
      </c>
      <c r="J165" t="s">
        <v>721</v>
      </c>
      <c r="K165" t="s">
        <v>84</v>
      </c>
      <c r="L165" s="119">
        <v>46069</v>
      </c>
      <c r="M165" s="119">
        <v>46079</v>
      </c>
      <c r="N165" t="s">
        <v>9</v>
      </c>
      <c r="O165" t="s">
        <v>331</v>
      </c>
      <c r="P165" t="s">
        <v>17</v>
      </c>
      <c r="Q165" t="s">
        <v>54</v>
      </c>
      <c r="R165" s="119">
        <v>46076</v>
      </c>
      <c r="S165" s="119">
        <v>46078</v>
      </c>
      <c r="AA165" s="176">
        <v>500000</v>
      </c>
      <c r="AB165" t="s">
        <v>58</v>
      </c>
      <c r="AC165" s="149" t="s">
        <v>444</v>
      </c>
      <c r="AD165" t="str">
        <f t="shared" ca="1" si="30"/>
        <v>Yes</v>
      </c>
      <c r="AE165" t="str">
        <f>VLOOKUP(O165,'Data Validation'!I:J,2,FALSE)</f>
        <v>C5403671</v>
      </c>
      <c r="AF165" s="150">
        <f t="shared" ref="AF165:AF170" ca="1" si="31">IF(AJ165&lt;=53,AJ165,AJ165-52)</f>
        <v>52.471698113207516</v>
      </c>
      <c r="AG165" s="151">
        <f t="shared" ref="AG165:AG170" si="32">IF(H165="Y",(((160/1000000)*AA165)/5.3)*0.1,((160/1000000)*AA165)/5.3)</f>
        <v>1.5094339622641511</v>
      </c>
      <c r="AH165" s="150">
        <f>SUM($AG$2:AG165)</f>
        <v>573.58490566037574</v>
      </c>
      <c r="AI165" s="150">
        <f t="shared" ref="AI165:AI170" si="33">AH165/50</f>
        <v>11.471698113207514</v>
      </c>
      <c r="AJ165" s="150">
        <f t="shared" ref="AJ165:AJ170" ca="1" si="34">WEEKNUM(TODAY())+AI165</f>
        <v>52.471698113207516</v>
      </c>
      <c r="AK165" s="119">
        <v>45911</v>
      </c>
      <c r="AL165" t="s">
        <v>54</v>
      </c>
      <c r="AM165" t="s">
        <v>67</v>
      </c>
      <c r="AN165" s="198">
        <f t="shared" si="29"/>
        <v>-27</v>
      </c>
      <c r="AO165">
        <v>60</v>
      </c>
      <c r="AP165">
        <v>8</v>
      </c>
      <c r="AQ165">
        <v>3</v>
      </c>
      <c r="AS165" s="119">
        <v>46051</v>
      </c>
    </row>
    <row r="166" spans="1:45" ht="16.5" customHeight="1">
      <c r="A166" t="s">
        <v>123</v>
      </c>
      <c r="B166" t="str">
        <f>VLOOKUP(A166,'Data Validation'!S:T,2,FALSE)</f>
        <v>Cross Architecture</v>
      </c>
      <c r="C166" t="s">
        <v>692</v>
      </c>
      <c r="D166" t="s">
        <v>65</v>
      </c>
      <c r="E166" t="s">
        <v>65</v>
      </c>
      <c r="F166" t="s">
        <v>25</v>
      </c>
      <c r="G166" t="s">
        <v>66</v>
      </c>
      <c r="H166" t="s">
        <v>54</v>
      </c>
      <c r="I166" t="s">
        <v>55</v>
      </c>
      <c r="J166" t="s">
        <v>722</v>
      </c>
      <c r="K166" t="s">
        <v>84</v>
      </c>
      <c r="L166" s="119">
        <v>46069</v>
      </c>
      <c r="M166" s="119">
        <v>46079</v>
      </c>
      <c r="N166" t="s">
        <v>9</v>
      </c>
      <c r="O166" t="s">
        <v>259</v>
      </c>
      <c r="P166" t="s">
        <v>17</v>
      </c>
      <c r="Q166" t="s">
        <v>54</v>
      </c>
      <c r="R166" s="119">
        <v>46076</v>
      </c>
      <c r="S166" s="119">
        <v>46080</v>
      </c>
      <c r="AA166" s="176">
        <v>500000</v>
      </c>
      <c r="AB166" t="s">
        <v>58</v>
      </c>
      <c r="AC166" s="149" t="s">
        <v>444</v>
      </c>
      <c r="AD166" t="str">
        <f t="shared" ca="1" si="30"/>
        <v>Yes</v>
      </c>
      <c r="AE166" t="str">
        <f>VLOOKUP(O166,'Data Validation'!I:J,2,FALSE)</f>
        <v>C5367590</v>
      </c>
      <c r="AF166" s="150">
        <f t="shared" ca="1" si="31"/>
        <v>52.501886792452794</v>
      </c>
      <c r="AG166" s="151">
        <f t="shared" si="32"/>
        <v>1.5094339622641511</v>
      </c>
      <c r="AH166" s="150">
        <f>SUM($AG$2:AG166)</f>
        <v>575.09433962263984</v>
      </c>
      <c r="AI166" s="150">
        <f t="shared" si="33"/>
        <v>11.501886792452797</v>
      </c>
      <c r="AJ166" s="150">
        <f t="shared" ca="1" si="34"/>
        <v>52.501886792452794</v>
      </c>
      <c r="AK166" s="119">
        <v>45852</v>
      </c>
      <c r="AL166" t="s">
        <v>54</v>
      </c>
      <c r="AM166" t="s">
        <v>67</v>
      </c>
      <c r="AN166" s="198">
        <f t="shared" si="29"/>
        <v>-2</v>
      </c>
      <c r="AS166" s="119">
        <v>46078</v>
      </c>
    </row>
    <row r="167" spans="1:45" ht="16.5" customHeight="1">
      <c r="A167" t="s">
        <v>155</v>
      </c>
      <c r="B167" t="str">
        <f>VLOOKUP(A167,'Data Validation'!S:T,2,FALSE)</f>
        <v>SAP S/4 HANA</v>
      </c>
      <c r="C167" t="s">
        <v>723</v>
      </c>
      <c r="D167" t="s">
        <v>65</v>
      </c>
      <c r="E167" t="s">
        <v>65</v>
      </c>
      <c r="F167" t="s">
        <v>25</v>
      </c>
      <c r="G167" t="s">
        <v>66</v>
      </c>
      <c r="H167" t="s">
        <v>54</v>
      </c>
      <c r="I167" t="s">
        <v>55</v>
      </c>
      <c r="J167" t="s">
        <v>724</v>
      </c>
      <c r="K167" s="119">
        <v>45951</v>
      </c>
      <c r="L167" s="119">
        <v>46035</v>
      </c>
      <c r="M167" s="119">
        <v>46079</v>
      </c>
      <c r="N167" t="s">
        <v>9</v>
      </c>
      <c r="O167" t="s">
        <v>331</v>
      </c>
      <c r="P167" t="s">
        <v>17</v>
      </c>
      <c r="Q167" t="s">
        <v>54</v>
      </c>
      <c r="R167" s="119">
        <v>46041</v>
      </c>
      <c r="S167" s="119">
        <v>46048</v>
      </c>
      <c r="AA167" s="176">
        <v>500000</v>
      </c>
      <c r="AB167" t="s">
        <v>58</v>
      </c>
      <c r="AC167" s="149" t="s">
        <v>444</v>
      </c>
      <c r="AD167" t="str">
        <f ca="1">IF((AND((AS167-TODAY())&lt;=30,(L167-TODAY())&lt;=0,(F169="P1")))=TRUE,"Yes",IF(AND((AS167-TODAY())&lt;=30,(L167-TODAY())&lt;=0,(F169="P2"))=TRUE,"Yes","No"))</f>
        <v>Yes</v>
      </c>
      <c r="AE167" t="str">
        <f>VLOOKUP(O167,'Data Validation'!I:J,2,FALSE)</f>
        <v>C5403671</v>
      </c>
      <c r="AF167" s="150">
        <f t="shared" ca="1" si="31"/>
        <v>52.532075471698079</v>
      </c>
      <c r="AG167" s="151">
        <f t="shared" si="32"/>
        <v>1.5094339622641511</v>
      </c>
      <c r="AH167" s="150">
        <f>SUM($AG$2:AG167)</f>
        <v>576.60377358490393</v>
      </c>
      <c r="AI167" s="150">
        <f t="shared" si="33"/>
        <v>11.532075471698079</v>
      </c>
      <c r="AJ167" s="150">
        <f t="shared" ca="1" si="34"/>
        <v>52.532075471698079</v>
      </c>
      <c r="AK167" s="119">
        <v>46031</v>
      </c>
      <c r="AL167" t="s">
        <v>67</v>
      </c>
      <c r="AM167" t="s">
        <v>67</v>
      </c>
      <c r="AN167" s="198">
        <f t="shared" si="29"/>
        <v>32</v>
      </c>
      <c r="AO167">
        <v>47</v>
      </c>
      <c r="AP167">
        <v>3</v>
      </c>
      <c r="AQ167">
        <v>0</v>
      </c>
      <c r="AS167" s="119">
        <v>46080</v>
      </c>
    </row>
    <row r="168" spans="1:45" ht="16.5" customHeight="1">
      <c r="A168" t="s">
        <v>123</v>
      </c>
      <c r="B168" t="str">
        <f>VLOOKUP(A168,'Data Validation'!S:T,2,FALSE)</f>
        <v>Cross Architecture</v>
      </c>
      <c r="C168" t="s">
        <v>690</v>
      </c>
      <c r="D168" t="s">
        <v>76</v>
      </c>
      <c r="E168" t="s">
        <v>76</v>
      </c>
      <c r="F168" t="s">
        <v>25</v>
      </c>
      <c r="G168" t="s">
        <v>66</v>
      </c>
      <c r="H168" t="s">
        <v>54</v>
      </c>
      <c r="I168" t="s">
        <v>55</v>
      </c>
      <c r="J168" t="s">
        <v>725</v>
      </c>
      <c r="K168" t="s">
        <v>84</v>
      </c>
      <c r="L168" s="119">
        <v>46063</v>
      </c>
      <c r="M168" s="119">
        <v>46080</v>
      </c>
      <c r="N168" t="s">
        <v>9</v>
      </c>
      <c r="O168" t="s">
        <v>346</v>
      </c>
      <c r="P168" t="s">
        <v>17</v>
      </c>
      <c r="Q168" t="s">
        <v>54</v>
      </c>
      <c r="R168" s="119">
        <v>46064</v>
      </c>
      <c r="S168" s="119">
        <v>46070</v>
      </c>
      <c r="AA168" s="176">
        <v>500000</v>
      </c>
      <c r="AB168" t="s">
        <v>58</v>
      </c>
      <c r="AC168" s="149" t="s">
        <v>444</v>
      </c>
      <c r="AD168" t="str">
        <f ca="1">IF((AND((AS168-TODAY())&lt;=30,(L168-TODAY())&lt;=0,(F169="P1")))=TRUE,"Yes",IF(AND((AS168-TODAY())&lt;=30,(L168-TODAY())&lt;=0,(F169="P2"))=TRUE,"Yes","No"))</f>
        <v>Yes</v>
      </c>
      <c r="AE168" t="str">
        <f>VLOOKUP(O168,'Data Validation'!I:J,2,FALSE)</f>
        <v>C5385243</v>
      </c>
      <c r="AF168" s="150">
        <f t="shared" ca="1" si="31"/>
        <v>52.562264150943363</v>
      </c>
      <c r="AG168" s="151">
        <f t="shared" si="32"/>
        <v>1.5094339622641511</v>
      </c>
      <c r="AH168" s="150">
        <f>SUM($AG$2:AG168)</f>
        <v>578.11320754716803</v>
      </c>
      <c r="AI168" s="150">
        <f t="shared" si="33"/>
        <v>11.56226415094336</v>
      </c>
      <c r="AJ168" s="150">
        <f t="shared" ca="1" si="34"/>
        <v>52.562264150943363</v>
      </c>
      <c r="AK168" s="119">
        <v>46044</v>
      </c>
      <c r="AL168" t="s">
        <v>54</v>
      </c>
      <c r="AM168" t="s">
        <v>54</v>
      </c>
      <c r="AN168" s="198">
        <f t="shared" si="29"/>
        <v>10</v>
      </c>
      <c r="AO168">
        <v>2</v>
      </c>
      <c r="AP168">
        <v>63</v>
      </c>
      <c r="AQ168">
        <v>0</v>
      </c>
      <c r="AS168" s="119">
        <v>46080</v>
      </c>
    </row>
    <row r="169" spans="1:45" ht="16.5" customHeight="1">
      <c r="A169" t="s">
        <v>123</v>
      </c>
      <c r="B169" t="str">
        <f>VLOOKUP(A169,'Data Validation'!S:T,2,FALSE)</f>
        <v>Cross Architecture</v>
      </c>
      <c r="C169" t="s">
        <v>688</v>
      </c>
      <c r="D169" t="s">
        <v>76</v>
      </c>
      <c r="E169" t="s">
        <v>76</v>
      </c>
      <c r="F169" t="s">
        <v>25</v>
      </c>
      <c r="G169" t="s">
        <v>66</v>
      </c>
      <c r="H169" t="s">
        <v>54</v>
      </c>
      <c r="I169" t="s">
        <v>55</v>
      </c>
      <c r="J169" s="220" t="s">
        <v>726</v>
      </c>
      <c r="K169" t="s">
        <v>84</v>
      </c>
      <c r="L169" s="119">
        <v>46063</v>
      </c>
      <c r="M169" s="119">
        <v>46080</v>
      </c>
      <c r="N169" t="s">
        <v>9</v>
      </c>
      <c r="O169" t="s">
        <v>331</v>
      </c>
      <c r="P169" t="s">
        <v>17</v>
      </c>
      <c r="Q169" t="s">
        <v>54</v>
      </c>
      <c r="R169" s="119">
        <v>46064</v>
      </c>
      <c r="S169" s="119">
        <v>46069</v>
      </c>
      <c r="AA169" s="176">
        <v>500000</v>
      </c>
      <c r="AB169" t="s">
        <v>58</v>
      </c>
      <c r="AC169" s="149" t="s">
        <v>444</v>
      </c>
      <c r="AD169" t="str">
        <f ca="1">IF((AND((AS169-TODAY())&lt;=30,(L169-TODAY())&lt;=0,(F170="P1")))=TRUE,"Yes",IF(AND((AS169-TODAY())&lt;=30,(L169-TODAY())&lt;=0,(F170="P2"))=TRUE,"Yes","No"))</f>
        <v>Yes</v>
      </c>
      <c r="AE169" t="str">
        <f>VLOOKUP(O169,'Data Validation'!I:J,2,FALSE)</f>
        <v>C5403671</v>
      </c>
      <c r="AF169" s="150">
        <f t="shared" ca="1" si="31"/>
        <v>52.592452830188641</v>
      </c>
      <c r="AG169" s="151">
        <f t="shared" si="32"/>
        <v>1.5094339622641511</v>
      </c>
      <c r="AH169" s="150">
        <f>SUM($AG$2:AG169)</f>
        <v>579.62264150943213</v>
      </c>
      <c r="AI169" s="150">
        <f t="shared" si="33"/>
        <v>11.592452830188643</v>
      </c>
      <c r="AJ169" s="150">
        <f t="shared" ca="1" si="34"/>
        <v>52.592452830188641</v>
      </c>
      <c r="AK169" s="119">
        <v>46044</v>
      </c>
      <c r="AL169" t="s">
        <v>54</v>
      </c>
      <c r="AM169" t="s">
        <v>54</v>
      </c>
      <c r="AN169" s="198">
        <f t="shared" si="29"/>
        <v>-351</v>
      </c>
      <c r="AO169">
        <v>4</v>
      </c>
      <c r="AP169">
        <v>16</v>
      </c>
      <c r="AQ169">
        <v>0</v>
      </c>
      <c r="AS169" s="227">
        <v>45718</v>
      </c>
    </row>
    <row r="170" spans="1:45" ht="16.5" customHeight="1">
      <c r="A170" t="s">
        <v>179</v>
      </c>
      <c r="B170" t="str">
        <f>VLOOKUP(A170,'Data Validation'!S:T,2,FALSE)</f>
        <v>Product Engineering Intelligent Enterprise and Cross Architecture</v>
      </c>
      <c r="C170" t="s">
        <v>495</v>
      </c>
      <c r="D170" t="s">
        <v>64</v>
      </c>
      <c r="E170" t="s">
        <v>76</v>
      </c>
      <c r="F170" t="s">
        <v>25</v>
      </c>
      <c r="G170" t="s">
        <v>66</v>
      </c>
      <c r="H170" t="s">
        <v>54</v>
      </c>
      <c r="I170" t="s">
        <v>55</v>
      </c>
      <c r="J170" t="s">
        <v>727</v>
      </c>
      <c r="K170" t="s">
        <v>84</v>
      </c>
      <c r="L170" s="119">
        <v>46076</v>
      </c>
      <c r="M170" s="119">
        <v>46083</v>
      </c>
      <c r="N170" t="s">
        <v>9</v>
      </c>
      <c r="O170" t="s">
        <v>335</v>
      </c>
      <c r="P170" t="s">
        <v>17</v>
      </c>
      <c r="Q170" t="s">
        <v>54</v>
      </c>
      <c r="R170" s="119">
        <v>46078</v>
      </c>
      <c r="S170" s="119">
        <v>46079</v>
      </c>
      <c r="AA170" s="176">
        <v>500000</v>
      </c>
      <c r="AB170" t="s">
        <v>58</v>
      </c>
      <c r="AC170" s="149" t="s">
        <v>444</v>
      </c>
      <c r="AD170" t="str">
        <f ca="1">IF((AND((AS170-TODAY())&lt;=30,(L170-TODAY())&lt;=0,(F170="P1")))=TRUE,"Yes",IF(AND((AS170-TODAY())&lt;=30,(L170-TODAY())&lt;=0,(F170="P2"))=TRUE,"Yes","No"))</f>
        <v>Yes</v>
      </c>
      <c r="AE170" t="str">
        <f>VLOOKUP(O170,'Data Validation'!I:J,2,FALSE)</f>
        <v>C5381614</v>
      </c>
      <c r="AF170" s="150">
        <f t="shared" ca="1" si="31"/>
        <v>52.622641509433926</v>
      </c>
      <c r="AG170" s="151">
        <f t="shared" si="32"/>
        <v>1.5094339622641511</v>
      </c>
      <c r="AH170" s="150">
        <f>SUM($AG$2:AG170)</f>
        <v>581.13207547169623</v>
      </c>
      <c r="AI170" s="150">
        <f t="shared" si="33"/>
        <v>11.622641509433924</v>
      </c>
      <c r="AJ170" s="150">
        <f t="shared" ca="1" si="34"/>
        <v>52.622641509433926</v>
      </c>
      <c r="AK170" s="119">
        <v>46029</v>
      </c>
      <c r="AL170" t="s">
        <v>54</v>
      </c>
      <c r="AM170" t="s">
        <v>67</v>
      </c>
      <c r="AN170" s="198">
        <f t="shared" si="29"/>
        <v>5</v>
      </c>
      <c r="AS170" s="119">
        <v>46084</v>
      </c>
    </row>
    <row r="171" spans="1:45" ht="16.5" customHeight="1">
      <c r="A171" s="2" t="s">
        <v>123</v>
      </c>
      <c r="B171" t="s">
        <v>124</v>
      </c>
      <c r="C171" s="23" t="s">
        <v>700</v>
      </c>
      <c r="D171" t="s">
        <v>76</v>
      </c>
      <c r="E171" t="s">
        <v>76</v>
      </c>
      <c r="F171" t="s">
        <v>25</v>
      </c>
      <c r="G171" t="s">
        <v>66</v>
      </c>
      <c r="H171" t="s">
        <v>54</v>
      </c>
      <c r="I171" t="s">
        <v>55</v>
      </c>
      <c r="J171" t="s">
        <v>728</v>
      </c>
      <c r="K171" t="s">
        <v>84</v>
      </c>
      <c r="L171" s="119">
        <v>46072</v>
      </c>
      <c r="M171" s="119">
        <v>46084</v>
      </c>
      <c r="N171" t="s">
        <v>9</v>
      </c>
      <c r="O171" t="s">
        <v>331</v>
      </c>
      <c r="P171" t="s">
        <v>17</v>
      </c>
      <c r="Q171" t="s">
        <v>54</v>
      </c>
      <c r="R171" s="119">
        <v>46076</v>
      </c>
      <c r="S171" s="119">
        <v>46080</v>
      </c>
      <c r="AA171" s="176">
        <v>500000</v>
      </c>
      <c r="AB171" t="s">
        <v>58</v>
      </c>
      <c r="AC171" s="149" t="s">
        <v>444</v>
      </c>
      <c r="AD171" t="str">
        <f ca="1">IF((AND((AS171-TODAY())&lt;=30,(L171-TODAY())&lt;=0,(F172="P1")))=TRUE,"Yes",IF(AND((AS171-TODAY())&lt;=30,(L171-TODAY())&lt;=0,(F172="P2"))=TRUE,"Yes","No"))</f>
        <v>Yes</v>
      </c>
      <c r="AE171" t="s">
        <v>336</v>
      </c>
      <c r="AF171" s="150">
        <v>21.992452950943228</v>
      </c>
      <c r="AG171" s="151">
        <v>1.5094339622641511</v>
      </c>
      <c r="AH171" s="150">
        <f>SUM($AG$2:AG171)</f>
        <v>582.64150943396032</v>
      </c>
      <c r="AI171" s="150">
        <v>17.992452950943228</v>
      </c>
      <c r="AJ171" s="150">
        <v>21.992452950943228</v>
      </c>
      <c r="AK171" s="119">
        <v>46049</v>
      </c>
      <c r="AL171" t="s">
        <v>54</v>
      </c>
      <c r="AM171" t="s">
        <v>54</v>
      </c>
      <c r="AN171" s="198">
        <f t="shared" si="29"/>
        <v>4</v>
      </c>
      <c r="AO171">
        <v>0</v>
      </c>
      <c r="AP171">
        <v>16</v>
      </c>
      <c r="AQ171">
        <v>0</v>
      </c>
      <c r="AS171" s="119">
        <v>46084</v>
      </c>
    </row>
    <row r="172" spans="1:45" ht="16.5" customHeight="1">
      <c r="A172" s="2" t="s">
        <v>123</v>
      </c>
      <c r="B172" t="s">
        <v>124</v>
      </c>
      <c r="C172" s="220" t="s">
        <v>690</v>
      </c>
      <c r="D172" t="s">
        <v>76</v>
      </c>
      <c r="E172" t="s">
        <v>76</v>
      </c>
      <c r="F172" t="s">
        <v>25</v>
      </c>
      <c r="G172" t="s">
        <v>66</v>
      </c>
      <c r="H172" t="s">
        <v>54</v>
      </c>
      <c r="I172" t="s">
        <v>55</v>
      </c>
      <c r="J172" t="s">
        <v>729</v>
      </c>
      <c r="K172" t="s">
        <v>84</v>
      </c>
      <c r="L172" s="119">
        <v>46072</v>
      </c>
      <c r="M172" s="119">
        <v>46084</v>
      </c>
      <c r="N172" t="s">
        <v>9</v>
      </c>
      <c r="O172" t="s">
        <v>331</v>
      </c>
      <c r="P172" t="s">
        <v>17</v>
      </c>
      <c r="Q172" t="s">
        <v>54</v>
      </c>
      <c r="R172" s="119">
        <v>46076</v>
      </c>
      <c r="S172" s="119">
        <v>46080</v>
      </c>
      <c r="AA172" s="176">
        <v>500000</v>
      </c>
      <c r="AB172" t="s">
        <v>58</v>
      </c>
      <c r="AC172" s="149" t="s">
        <v>444</v>
      </c>
      <c r="AD172" t="str">
        <f ca="1">IF((AND((AS172-TODAY())&lt;=30,(L172-TODAY())&lt;=0,(F173="P1")))=TRUE,"Yes",IF(AND((AS172-TODAY())&lt;=30,(L172-TODAY())&lt;=0,(F173="P2"))=TRUE,"Yes","No"))</f>
        <v>Yes</v>
      </c>
      <c r="AE172" t="s">
        <v>336</v>
      </c>
      <c r="AF172" s="150">
        <v>21.992452950943228</v>
      </c>
      <c r="AG172" s="151">
        <v>1.5094339622641511</v>
      </c>
      <c r="AH172" s="150">
        <f>SUM($AG$2:AG172)</f>
        <v>584.15094339622442</v>
      </c>
      <c r="AI172" s="150">
        <v>17.992452950943228</v>
      </c>
      <c r="AJ172" s="150">
        <v>21.992452950943228</v>
      </c>
      <c r="AK172" s="119">
        <v>46049</v>
      </c>
      <c r="AL172" t="s">
        <v>54</v>
      </c>
      <c r="AM172" t="s">
        <v>54</v>
      </c>
      <c r="AN172" s="198">
        <f t="shared" si="29"/>
        <v>-1</v>
      </c>
      <c r="AO172">
        <v>128</v>
      </c>
      <c r="AP172">
        <v>63</v>
      </c>
      <c r="AQ172">
        <v>0</v>
      </c>
      <c r="AS172" s="119">
        <v>46079</v>
      </c>
    </row>
    <row r="173" spans="1:45" ht="16.5" customHeight="1">
      <c r="A173" t="s">
        <v>123</v>
      </c>
      <c r="B173" t="str">
        <f>VLOOKUP(A173,'Data Validation'!S:T,2,FALSE)</f>
        <v>Cross Architecture</v>
      </c>
      <c r="C173" t="s">
        <v>502</v>
      </c>
      <c r="D173" t="s">
        <v>65</v>
      </c>
      <c r="E173" t="s">
        <v>65</v>
      </c>
      <c r="F173" t="s">
        <v>25</v>
      </c>
      <c r="G173" t="s">
        <v>66</v>
      </c>
      <c r="H173" t="s">
        <v>54</v>
      </c>
      <c r="I173" t="s">
        <v>55</v>
      </c>
      <c r="J173" s="23" t="s">
        <v>730</v>
      </c>
      <c r="K173" s="119">
        <v>46034</v>
      </c>
      <c r="L173" s="119">
        <v>46059</v>
      </c>
      <c r="M173" s="119">
        <v>46087</v>
      </c>
      <c r="N173" t="s">
        <v>9</v>
      </c>
      <c r="O173" t="s">
        <v>350</v>
      </c>
      <c r="P173" t="s">
        <v>17</v>
      </c>
      <c r="Q173" t="s">
        <v>54</v>
      </c>
      <c r="R173" s="119">
        <v>46069</v>
      </c>
      <c r="S173" s="119">
        <v>46078</v>
      </c>
      <c r="Z173" t="s">
        <v>601</v>
      </c>
      <c r="AA173" s="176">
        <v>500000</v>
      </c>
      <c r="AB173" t="s">
        <v>58</v>
      </c>
      <c r="AC173" s="149" t="s">
        <v>444</v>
      </c>
      <c r="AD173" t="str">
        <f ca="1">IF((AND((AS173-TODAY())&lt;=30,(L173-TODAY())&lt;=0,(F174="P1")))=TRUE,"Yes",IF(AND((AS173-TODAY())&lt;=30,(L173-TODAY())&lt;=0,(F174="P2"))=TRUE,"Yes","No"))</f>
        <v>Yes</v>
      </c>
      <c r="AE173" t="str">
        <f>VLOOKUP(O173,'Data Validation'!I:J,2,FALSE)</f>
        <v>C5390989</v>
      </c>
      <c r="AF173" s="150">
        <f ca="1">IF(AJ173&lt;=53,AJ173,AJ173-52)</f>
        <v>52.713207547169773</v>
      </c>
      <c r="AG173" s="151">
        <f>IF(H173="Y",(((160/1000000)*AA173)/5.3)*0.1,((160/1000000)*AA173)/5.3)</f>
        <v>1.5094339622641511</v>
      </c>
      <c r="AH173" s="150">
        <f>SUM($AG$2:AG173)</f>
        <v>585.66037735848852</v>
      </c>
      <c r="AI173" s="150">
        <f>AH173/50</f>
        <v>11.71320754716977</v>
      </c>
      <c r="AJ173" s="150">
        <f ca="1">WEEKNUM(TODAY())+AI173</f>
        <v>52.713207547169773</v>
      </c>
      <c r="AK173" s="119">
        <v>46064</v>
      </c>
      <c r="AL173" t="s">
        <v>54</v>
      </c>
      <c r="AM173" t="s">
        <v>67</v>
      </c>
      <c r="AN173" s="198">
        <f t="shared" si="29"/>
        <v>1</v>
      </c>
      <c r="AS173" s="119">
        <v>46079</v>
      </c>
    </row>
    <row r="174" spans="1:45" ht="16.5" customHeight="1">
      <c r="A174" t="s">
        <v>123</v>
      </c>
      <c r="B174" t="str">
        <f>VLOOKUP(A174,'Data Validation'!S:T,2,FALSE)</f>
        <v>Cross Architecture</v>
      </c>
      <c r="C174" t="s">
        <v>731</v>
      </c>
      <c r="D174" t="s">
        <v>65</v>
      </c>
      <c r="E174" t="s">
        <v>65</v>
      </c>
      <c r="F174" t="s">
        <v>25</v>
      </c>
      <c r="G174" t="s">
        <v>66</v>
      </c>
      <c r="H174" t="s">
        <v>54</v>
      </c>
      <c r="I174" t="s">
        <v>55</v>
      </c>
      <c r="J174" t="s">
        <v>732</v>
      </c>
      <c r="K174" s="119">
        <v>45988</v>
      </c>
      <c r="L174" s="119">
        <v>46003</v>
      </c>
      <c r="M174" s="119">
        <v>46087</v>
      </c>
      <c r="N174" t="s">
        <v>9</v>
      </c>
      <c r="O174" t="s">
        <v>342</v>
      </c>
      <c r="P174" t="s">
        <v>17</v>
      </c>
      <c r="Q174" t="s">
        <v>54</v>
      </c>
      <c r="R174" s="119">
        <v>46071</v>
      </c>
      <c r="S174" s="119">
        <v>46087</v>
      </c>
      <c r="Z174" t="s">
        <v>536</v>
      </c>
      <c r="AA174" s="176">
        <v>500000</v>
      </c>
      <c r="AB174" t="s">
        <v>58</v>
      </c>
      <c r="AC174" s="149" t="s">
        <v>444</v>
      </c>
      <c r="AD174" t="str">
        <f ca="1">IF((AND((AS174-TODAY())&lt;=30,(L174-TODAY())&lt;=0,(F175="P1")))=TRUE,"Yes",IF(AND((AS174-TODAY())&lt;=30,(L174-TODAY())&lt;=0,(F175="P2"))=TRUE,"Yes","No"))</f>
        <v>Yes</v>
      </c>
      <c r="AE174" t="str">
        <f>VLOOKUP(O174,'Data Validation'!I:J,2,FALSE)</f>
        <v>C5385254</v>
      </c>
      <c r="AF174" s="150">
        <f ca="1">IF(AJ174&lt;=53,AJ174,AJ174-52)</f>
        <v>52.773584905660336</v>
      </c>
      <c r="AG174" s="151">
        <f>IF(H174="Y",(((160/1000000)*AA174)/5.3)*0.1,((160/1000000)*AA174)/5.3)</f>
        <v>1.5094339622641511</v>
      </c>
      <c r="AH174" s="150">
        <f>SUM($AG$2:AG175)</f>
        <v>588.67924528301671</v>
      </c>
      <c r="AI174" s="150">
        <f>AH174/50</f>
        <v>11.773584905660334</v>
      </c>
      <c r="AJ174" s="150">
        <f ca="1">WEEKNUM(TODAY())+AI174</f>
        <v>52.773584905660336</v>
      </c>
      <c r="AK174" s="119">
        <v>46071</v>
      </c>
      <c r="AL174" t="s">
        <v>67</v>
      </c>
      <c r="AM174" t="s">
        <v>67</v>
      </c>
      <c r="AN174" s="198">
        <f t="shared" si="29"/>
        <v>-8</v>
      </c>
      <c r="AO174">
        <v>26</v>
      </c>
      <c r="AP174">
        <v>0</v>
      </c>
      <c r="AQ174">
        <v>0</v>
      </c>
      <c r="AS174" s="119">
        <v>46079</v>
      </c>
    </row>
    <row r="175" spans="1:45" ht="16.5" customHeight="1">
      <c r="A175" t="s">
        <v>123</v>
      </c>
      <c r="B175" t="str">
        <f>VLOOKUP(A175,'Data Validation'!S:T,2,FALSE)</f>
        <v>Cross Architecture</v>
      </c>
      <c r="C175" t="s">
        <v>733</v>
      </c>
      <c r="D175" t="s">
        <v>65</v>
      </c>
      <c r="E175" t="s">
        <v>65</v>
      </c>
      <c r="F175" t="s">
        <v>25</v>
      </c>
      <c r="G175" t="s">
        <v>66</v>
      </c>
      <c r="H175" t="s">
        <v>54</v>
      </c>
      <c r="I175" t="s">
        <v>55</v>
      </c>
      <c r="J175" t="s">
        <v>734</v>
      </c>
      <c r="K175" s="119" t="s">
        <v>84</v>
      </c>
      <c r="L175" s="119">
        <v>46038</v>
      </c>
      <c r="M175" s="119">
        <v>46091</v>
      </c>
      <c r="N175" t="s">
        <v>9</v>
      </c>
      <c r="O175" s="220" t="s">
        <v>331</v>
      </c>
      <c r="P175" s="220" t="s">
        <v>17</v>
      </c>
      <c r="Q175" s="220" t="s">
        <v>54</v>
      </c>
      <c r="R175" s="223">
        <v>46069</v>
      </c>
      <c r="S175" s="119">
        <v>46073</v>
      </c>
      <c r="AA175" s="176">
        <v>500000</v>
      </c>
      <c r="AB175" t="s">
        <v>58</v>
      </c>
      <c r="AC175" s="149" t="s">
        <v>444</v>
      </c>
      <c r="AD175" t="str">
        <f ca="1">IF((AND((AS175-TODAY())&lt;=30,(L175-TODAY())&lt;=0,(F176="P1")))=TRUE,"Yes",IF(AND((AS175-TODAY())&lt;=30,(L175-TODAY())&lt;=0,(F176="P2"))=TRUE,"Yes","No"))</f>
        <v>Yes</v>
      </c>
      <c r="AE175" t="s">
        <v>314</v>
      </c>
      <c r="AF175" s="150">
        <v>21.720754837735694</v>
      </c>
      <c r="AG175" s="151">
        <v>1.5094339622641511</v>
      </c>
      <c r="AH175" s="150">
        <f>SUM($AG$2:AG175)</f>
        <v>588.67924528301671</v>
      </c>
      <c r="AI175" s="150">
        <v>17.720754837735694</v>
      </c>
      <c r="AJ175" s="150">
        <v>21.720754837735694</v>
      </c>
      <c r="AK175" s="119">
        <v>46066</v>
      </c>
      <c r="AL175" t="s">
        <v>67</v>
      </c>
      <c r="AM175" t="s">
        <v>67</v>
      </c>
      <c r="AN175" s="198">
        <v>29</v>
      </c>
      <c r="AO175">
        <v>36</v>
      </c>
      <c r="AP175">
        <v>0</v>
      </c>
      <c r="AQ175">
        <v>0</v>
      </c>
      <c r="AS175" s="119">
        <v>46091</v>
      </c>
    </row>
    <row r="176" spans="1:45" ht="16.5" customHeight="1">
      <c r="A176" t="s">
        <v>123</v>
      </c>
      <c r="B176" t="str">
        <f>VLOOKUP(A176,'Data Validation'!S:T,2,FALSE)</f>
        <v>Cross Architecture</v>
      </c>
      <c r="C176" t="s">
        <v>688</v>
      </c>
      <c r="D176" t="s">
        <v>76</v>
      </c>
      <c r="E176" t="s">
        <v>76</v>
      </c>
      <c r="F176" t="s">
        <v>25</v>
      </c>
      <c r="G176" t="s">
        <v>66</v>
      </c>
      <c r="H176" t="s">
        <v>54</v>
      </c>
      <c r="I176" t="s">
        <v>55</v>
      </c>
      <c r="J176" s="220" t="s">
        <v>735</v>
      </c>
      <c r="K176" t="s">
        <v>84</v>
      </c>
      <c r="L176" s="119">
        <v>46085</v>
      </c>
      <c r="M176" s="119">
        <v>46091</v>
      </c>
      <c r="N176" t="s">
        <v>9</v>
      </c>
      <c r="O176" t="s">
        <v>331</v>
      </c>
      <c r="P176" t="s">
        <v>17</v>
      </c>
      <c r="Q176" t="s">
        <v>54</v>
      </c>
      <c r="R176" s="119">
        <v>46086</v>
      </c>
      <c r="S176" s="119">
        <v>46090</v>
      </c>
      <c r="AA176" s="176">
        <v>500000</v>
      </c>
      <c r="AB176" t="s">
        <v>58</v>
      </c>
      <c r="AC176" s="149" t="s">
        <v>444</v>
      </c>
      <c r="AD176" t="str">
        <f ca="1">IF((AND((AS176-TODAY())&lt;=30,(L176-TODAY())&lt;=0,(F176="P1")))=TRUE,"Yes",IF(AND((AS176-TODAY())&lt;=30,(L176-TODAY())&lt;=0,(F176="P2"))=TRUE,"Yes","No"))</f>
        <v>Yes</v>
      </c>
      <c r="AE176" t="str">
        <f>VLOOKUP(O176,'Data Validation'!I:J,2,FALSE)</f>
        <v>C5403671</v>
      </c>
      <c r="AF176" s="150">
        <f ca="1">IF(AJ176&lt;=53,AJ176,AJ176-52)</f>
        <v>1.8905660377357805</v>
      </c>
      <c r="AG176" s="151">
        <f>IF(H176="Y",(((160/1000000)*AA176)/5.3)*0.1,((160/1000000)*AA176)/5.3)</f>
        <v>1.5094339622641511</v>
      </c>
      <c r="AH176" s="150">
        <f>SUM($AG$2:AG203)</f>
        <v>644.52830188678888</v>
      </c>
      <c r="AI176" s="150">
        <f>AH176/50</f>
        <v>12.890566037735777</v>
      </c>
      <c r="AJ176" s="150">
        <f ca="1">WEEKNUM(TODAY())+AI176</f>
        <v>53.89056603773578</v>
      </c>
      <c r="AK176" s="119">
        <v>45989</v>
      </c>
      <c r="AL176" t="s">
        <v>54</v>
      </c>
      <c r="AM176" t="s">
        <v>54</v>
      </c>
      <c r="AN176" s="198">
        <f>AS176-S176</f>
        <v>1</v>
      </c>
      <c r="AO176">
        <v>4</v>
      </c>
      <c r="AP176">
        <v>0</v>
      </c>
      <c r="AQ176">
        <v>0</v>
      </c>
      <c r="AS176" s="119">
        <v>46091</v>
      </c>
    </row>
    <row r="177" spans="1:46" ht="16.5" customHeight="1">
      <c r="A177" t="s">
        <v>123</v>
      </c>
      <c r="B177" t="str">
        <f>VLOOKUP(A177,'Data Validation'!S:T,2,FALSE)</f>
        <v>Cross Architecture</v>
      </c>
      <c r="C177" t="s">
        <v>690</v>
      </c>
      <c r="D177" t="s">
        <v>76</v>
      </c>
      <c r="E177" t="s">
        <v>76</v>
      </c>
      <c r="F177" t="s">
        <v>25</v>
      </c>
      <c r="G177" t="s">
        <v>66</v>
      </c>
      <c r="H177" t="s">
        <v>54</v>
      </c>
      <c r="I177" t="s">
        <v>55</v>
      </c>
      <c r="J177" t="s">
        <v>736</v>
      </c>
      <c r="K177" t="s">
        <v>84</v>
      </c>
      <c r="L177" s="119">
        <v>46085</v>
      </c>
      <c r="M177" s="119">
        <v>46091</v>
      </c>
      <c r="N177" t="s">
        <v>9</v>
      </c>
      <c r="O177" t="s">
        <v>331</v>
      </c>
      <c r="P177" t="s">
        <v>17</v>
      </c>
      <c r="Q177" t="s">
        <v>54</v>
      </c>
      <c r="R177" s="119">
        <v>46086</v>
      </c>
      <c r="S177" s="119">
        <v>46093</v>
      </c>
      <c r="AA177" s="176">
        <v>500000</v>
      </c>
      <c r="AB177" t="s">
        <v>58</v>
      </c>
      <c r="AC177" s="149" t="s">
        <v>444</v>
      </c>
      <c r="AD177" t="str">
        <f ca="1">IF((AND((AS177-TODAY())&lt;=30,(L177-TODAY())&lt;=0,(F177="P1")))=TRUE,"Yes",IF(AND((AS177-TODAY())&lt;=30,(L177-TODAY())&lt;=0,(F177="P2"))=TRUE,"Yes","No"))</f>
        <v>Yes</v>
      </c>
      <c r="AE177" t="str">
        <f>VLOOKUP(O177,'Data Validation'!I:J,2,FALSE)</f>
        <v>C5403671</v>
      </c>
      <c r="AF177" s="150">
        <f ca="1">IF(AJ177&lt;=53,AJ177,AJ177-52)</f>
        <v>1.9207547169810582</v>
      </c>
      <c r="AG177" s="151">
        <f>IF(H177="Y",(((160/1000000)*AA177)/5.3)*0.1,((160/1000000)*AA177)/5.3)</f>
        <v>1.5094339622641511</v>
      </c>
      <c r="AH177" s="150">
        <f>SUM($AG$2:AG204)</f>
        <v>646.03773584905298</v>
      </c>
      <c r="AI177" s="150">
        <f>AH177/50</f>
        <v>12.92075471698106</v>
      </c>
      <c r="AJ177" s="150">
        <f ca="1">WEEKNUM(TODAY())+AI177</f>
        <v>53.920754716981058</v>
      </c>
      <c r="AK177" s="119">
        <v>46049</v>
      </c>
      <c r="AL177" t="s">
        <v>54</v>
      </c>
      <c r="AM177" t="s">
        <v>54</v>
      </c>
      <c r="AN177" s="198">
        <f>AS177-S177</f>
        <v>1</v>
      </c>
      <c r="AO177">
        <v>45</v>
      </c>
      <c r="AP177">
        <v>0</v>
      </c>
      <c r="AQ177">
        <v>0</v>
      </c>
      <c r="AS177" s="119">
        <v>46094</v>
      </c>
    </row>
    <row r="178" spans="1:46" ht="16.5" customHeight="1">
      <c r="A178" t="s">
        <v>179</v>
      </c>
      <c r="B178" t="str">
        <f>VLOOKUP(A178,'Data Validation'!S:T,2,FALSE)</f>
        <v>Product Engineering Intelligent Enterprise and Cross Architecture</v>
      </c>
      <c r="C178" t="s">
        <v>495</v>
      </c>
      <c r="D178" t="s">
        <v>64</v>
      </c>
      <c r="E178" t="s">
        <v>76</v>
      </c>
      <c r="F178" t="s">
        <v>25</v>
      </c>
      <c r="G178" t="s">
        <v>66</v>
      </c>
      <c r="H178" t="s">
        <v>54</v>
      </c>
      <c r="I178" t="s">
        <v>55</v>
      </c>
      <c r="J178" t="s">
        <v>737</v>
      </c>
      <c r="K178" t="s">
        <v>84</v>
      </c>
      <c r="L178" s="119">
        <v>46086</v>
      </c>
      <c r="M178" s="119">
        <v>46094</v>
      </c>
      <c r="N178" t="s">
        <v>9</v>
      </c>
      <c r="O178" t="s">
        <v>335</v>
      </c>
      <c r="P178" t="s">
        <v>17</v>
      </c>
      <c r="Q178" t="s">
        <v>54</v>
      </c>
      <c r="R178" s="119">
        <v>46090</v>
      </c>
      <c r="S178" s="119">
        <v>46091</v>
      </c>
      <c r="AA178" s="176">
        <v>500000</v>
      </c>
      <c r="AB178" t="s">
        <v>58</v>
      </c>
      <c r="AC178" s="149" t="s">
        <v>444</v>
      </c>
      <c r="AD178" t="str">
        <f ca="1">IF((AND((AS178-TODAY())&lt;=30,(L178-TODAY())&lt;=0,(F178="P1")))=TRUE,"Yes",IF(AND((AS178-TODAY())&lt;=30,(L178-TODAY())&lt;=0,(F178="P2"))=TRUE,"Yes","No"))</f>
        <v>Yes</v>
      </c>
      <c r="AE178" t="str">
        <f>VLOOKUP(O178,'Data Validation'!I:J,2,FALSE)</f>
        <v>C5381614</v>
      </c>
      <c r="AF178" s="150">
        <f ca="1">IF(AJ178&lt;=53,AJ178,AJ178-52)</f>
        <v>18.099999999999881</v>
      </c>
      <c r="AG178" s="151">
        <f>IF(H178="Y",(((160/1000000)*AA178)/5.3)*0.1,((160/1000000)*AA178)/5.3)</f>
        <v>1.5094339622641511</v>
      </c>
      <c r="AH178" s="150">
        <f>SUM($AG$2:AG516)</f>
        <v>1454.9999999999941</v>
      </c>
      <c r="AI178" s="150">
        <f>AH178/50</f>
        <v>29.099999999999881</v>
      </c>
      <c r="AJ178" s="150">
        <f ca="1">WEEKNUM(TODAY())+AI178</f>
        <v>70.099999999999881</v>
      </c>
      <c r="AK178" s="119">
        <v>46029</v>
      </c>
      <c r="AL178" t="s">
        <v>54</v>
      </c>
      <c r="AM178" t="s">
        <v>67</v>
      </c>
      <c r="AN178" s="198">
        <f>AS178-S178</f>
        <v>-1</v>
      </c>
      <c r="AO178">
        <v>35</v>
      </c>
      <c r="AP178">
        <v>1</v>
      </c>
      <c r="AQ178">
        <v>0</v>
      </c>
      <c r="AS178" s="119">
        <v>46090</v>
      </c>
    </row>
    <row r="179" spans="1:46" ht="16.5" customHeight="1">
      <c r="A179" t="s">
        <v>123</v>
      </c>
      <c r="B179" t="s">
        <v>124</v>
      </c>
      <c r="C179" t="s">
        <v>738</v>
      </c>
      <c r="D179" t="s">
        <v>65</v>
      </c>
      <c r="E179" t="s">
        <v>65</v>
      </c>
      <c r="F179" t="s">
        <v>25</v>
      </c>
      <c r="G179" t="s">
        <v>66</v>
      </c>
      <c r="H179" t="s">
        <v>54</v>
      </c>
      <c r="I179" t="s">
        <v>55</v>
      </c>
      <c r="J179" t="s">
        <v>739</v>
      </c>
      <c r="K179" s="119" t="s">
        <v>84</v>
      </c>
      <c r="L179" s="119">
        <v>46054</v>
      </c>
      <c r="M179" s="119">
        <v>46097</v>
      </c>
      <c r="N179" t="s">
        <v>11</v>
      </c>
      <c r="O179" t="s">
        <v>204</v>
      </c>
      <c r="P179" t="s">
        <v>17</v>
      </c>
      <c r="Q179" t="s">
        <v>54</v>
      </c>
      <c r="R179" s="119">
        <v>46089</v>
      </c>
      <c r="S179" s="119">
        <v>46090</v>
      </c>
      <c r="Z179" t="s">
        <v>536</v>
      </c>
      <c r="AA179" s="176">
        <v>500000</v>
      </c>
      <c r="AB179" t="s">
        <v>58</v>
      </c>
      <c r="AC179" s="149" t="s">
        <v>444</v>
      </c>
      <c r="AD179" t="s">
        <v>478</v>
      </c>
      <c r="AE179" t="s">
        <v>260</v>
      </c>
      <c r="AF179" s="150">
        <v>27.637735969811125</v>
      </c>
      <c r="AG179" s="151">
        <v>15.09433962264151</v>
      </c>
      <c r="AH179" s="150">
        <v>1181.8867984905562</v>
      </c>
      <c r="AI179" s="150">
        <v>23.637735969811125</v>
      </c>
      <c r="AJ179" s="150">
        <v>27.637735969811125</v>
      </c>
      <c r="AK179" s="119">
        <v>46089</v>
      </c>
      <c r="AL179" t="s">
        <v>67</v>
      </c>
      <c r="AM179" t="s">
        <v>54</v>
      </c>
      <c r="AN179" s="198">
        <v>8</v>
      </c>
      <c r="AR179" s="133"/>
      <c r="AS179" s="119">
        <v>46097</v>
      </c>
    </row>
    <row r="180" spans="1:46" ht="16.5" customHeight="1">
      <c r="A180" t="s">
        <v>123</v>
      </c>
      <c r="B180" t="s">
        <v>124</v>
      </c>
      <c r="C180" t="s">
        <v>545</v>
      </c>
      <c r="D180" t="s">
        <v>65</v>
      </c>
      <c r="E180" t="s">
        <v>65</v>
      </c>
      <c r="F180" t="s">
        <v>25</v>
      </c>
      <c r="G180" t="s">
        <v>66</v>
      </c>
      <c r="H180" t="s">
        <v>54</v>
      </c>
      <c r="I180" t="s">
        <v>55</v>
      </c>
      <c r="J180" t="s">
        <v>740</v>
      </c>
      <c r="K180" s="119">
        <v>45931</v>
      </c>
      <c r="L180" s="119">
        <v>46076</v>
      </c>
      <c r="M180" s="119">
        <v>46098</v>
      </c>
      <c r="N180" t="s">
        <v>9</v>
      </c>
      <c r="O180" t="s">
        <v>354</v>
      </c>
      <c r="P180" t="s">
        <v>17</v>
      </c>
      <c r="Q180" t="s">
        <v>54</v>
      </c>
      <c r="R180" s="119">
        <v>46077</v>
      </c>
      <c r="S180" s="119">
        <v>46084</v>
      </c>
      <c r="T180" s="133"/>
      <c r="AA180" s="176">
        <v>500000</v>
      </c>
      <c r="AB180" t="s">
        <v>58</v>
      </c>
      <c r="AC180" s="149" t="s">
        <v>444</v>
      </c>
      <c r="AD180" t="s">
        <v>478</v>
      </c>
      <c r="AE180" t="s">
        <v>296</v>
      </c>
      <c r="AF180" s="150">
        <v>20.543396347169697</v>
      </c>
      <c r="AG180" s="151">
        <v>1.5094339622641511</v>
      </c>
      <c r="AH180" s="150">
        <v>827.16981735848481</v>
      </c>
      <c r="AI180" s="150">
        <v>16.543396347169697</v>
      </c>
      <c r="AJ180" s="150">
        <v>20.543396347169697</v>
      </c>
      <c r="AK180" s="119">
        <v>46076</v>
      </c>
      <c r="AL180" t="s">
        <v>67</v>
      </c>
      <c r="AM180" t="s">
        <v>54</v>
      </c>
      <c r="AN180" s="198">
        <v>14</v>
      </c>
      <c r="AO180">
        <v>1000</v>
      </c>
      <c r="AP180">
        <v>0</v>
      </c>
      <c r="AQ180">
        <v>0</v>
      </c>
      <c r="AS180" s="231">
        <v>46099</v>
      </c>
    </row>
    <row r="181" spans="1:46" ht="16.5" customHeight="1">
      <c r="A181" t="s">
        <v>155</v>
      </c>
      <c r="B181" t="s">
        <v>156</v>
      </c>
      <c r="C181" t="s">
        <v>681</v>
      </c>
      <c r="D181" t="s">
        <v>76</v>
      </c>
      <c r="E181" t="s">
        <v>76</v>
      </c>
      <c r="F181" t="s">
        <v>25</v>
      </c>
      <c r="G181" t="s">
        <v>66</v>
      </c>
      <c r="H181" t="s">
        <v>54</v>
      </c>
      <c r="I181" t="s">
        <v>55</v>
      </c>
      <c r="J181" t="s">
        <v>741</v>
      </c>
      <c r="K181" t="s">
        <v>84</v>
      </c>
      <c r="L181" s="119">
        <v>46084</v>
      </c>
      <c r="M181" s="231">
        <v>46099</v>
      </c>
      <c r="N181" t="s">
        <v>9</v>
      </c>
      <c r="O181" t="s">
        <v>331</v>
      </c>
      <c r="P181" t="s">
        <v>17</v>
      </c>
      <c r="Q181" t="s">
        <v>54</v>
      </c>
      <c r="R181" s="119">
        <v>46098</v>
      </c>
      <c r="S181" s="119">
        <v>46099</v>
      </c>
      <c r="AA181" s="176">
        <v>500000</v>
      </c>
      <c r="AB181" t="s">
        <v>58</v>
      </c>
      <c r="AC181" s="149" t="s">
        <v>444</v>
      </c>
      <c r="AD181" t="e">
        <f ca="1">IF((AND((AS181-TODAY())&lt;=30,(L181-TODAY())&lt;=0,(#REF!="P1")))=TRUE,"Yes",IF(AND((AS181-TODAY())&lt;=30,(L181-TODAY())&lt;=0,(#REF!="P2"))=TRUE,"Yes","No"))</f>
        <v>#REF!</v>
      </c>
      <c r="AE181" t="s">
        <v>57</v>
      </c>
      <c r="AF181" s="150">
        <v>31.864151064150793</v>
      </c>
      <c r="AG181" s="151">
        <v>1.5094339622641511</v>
      </c>
      <c r="AH181" s="150">
        <f>SUM($AG$2:AG181)</f>
        <v>611.32075471697874</v>
      </c>
      <c r="AI181" s="150">
        <v>27.864151064150793</v>
      </c>
      <c r="AJ181" s="150">
        <v>31.864151064150793</v>
      </c>
      <c r="AK181" s="119">
        <v>46084</v>
      </c>
      <c r="AL181" t="s">
        <v>54</v>
      </c>
      <c r="AM181" t="s">
        <v>67</v>
      </c>
      <c r="AN181" s="198">
        <f>AS181-S181</f>
        <v>0</v>
      </c>
      <c r="AS181" s="119">
        <v>46099</v>
      </c>
    </row>
    <row r="182" spans="1:46" ht="16.5" customHeight="1">
      <c r="A182" t="s">
        <v>123</v>
      </c>
      <c r="B182" t="s">
        <v>124</v>
      </c>
      <c r="C182" t="s">
        <v>574</v>
      </c>
      <c r="D182" t="s">
        <v>65</v>
      </c>
      <c r="E182" t="s">
        <v>65</v>
      </c>
      <c r="F182" t="s">
        <v>25</v>
      </c>
      <c r="G182" t="s">
        <v>66</v>
      </c>
      <c r="H182" t="s">
        <v>54</v>
      </c>
      <c r="I182" t="s">
        <v>55</v>
      </c>
      <c r="J182" t="s">
        <v>742</v>
      </c>
      <c r="K182" t="s">
        <v>84</v>
      </c>
      <c r="L182" s="119">
        <v>46052</v>
      </c>
      <c r="M182" s="119">
        <v>46101</v>
      </c>
      <c r="N182" t="s">
        <v>9</v>
      </c>
      <c r="O182" t="s">
        <v>346</v>
      </c>
      <c r="P182" t="s">
        <v>17</v>
      </c>
      <c r="Q182" t="s">
        <v>54</v>
      </c>
      <c r="R182" s="119">
        <v>46079</v>
      </c>
      <c r="S182" s="119">
        <v>46101</v>
      </c>
      <c r="Z182" t="s">
        <v>536</v>
      </c>
      <c r="AA182" s="176">
        <v>500000</v>
      </c>
      <c r="AB182" t="s">
        <v>58</v>
      </c>
      <c r="AC182" s="149" t="s">
        <v>444</v>
      </c>
      <c r="AD182" t="s">
        <v>478</v>
      </c>
      <c r="AE182" t="s">
        <v>332</v>
      </c>
      <c r="AF182" s="150">
        <v>21.932075592452666</v>
      </c>
      <c r="AG182" s="151">
        <v>1.5094339622641511</v>
      </c>
      <c r="AH182" s="150">
        <v>896.60377962263328</v>
      </c>
      <c r="AI182" s="150">
        <v>17.932075592452666</v>
      </c>
      <c r="AJ182" s="150">
        <v>21.932075592452666</v>
      </c>
      <c r="AK182" s="119">
        <v>46077</v>
      </c>
      <c r="AL182" t="s">
        <v>67</v>
      </c>
      <c r="AM182" t="s">
        <v>67</v>
      </c>
      <c r="AN182" s="198">
        <v>-20</v>
      </c>
      <c r="AS182" s="119">
        <v>46101</v>
      </c>
    </row>
    <row r="183" spans="1:46" ht="16.5" customHeight="1">
      <c r="A183" s="126" t="s">
        <v>151</v>
      </c>
      <c r="B183" t="str">
        <f>VLOOKUP(A183,'Data Validation'!S:T,2,FALSE)</f>
        <v>Enterprise Cloud Services</v>
      </c>
      <c r="C183" t="s">
        <v>499</v>
      </c>
      <c r="D183" t="s">
        <v>65</v>
      </c>
      <c r="E183" t="s">
        <v>65</v>
      </c>
      <c r="F183" t="s">
        <v>25</v>
      </c>
      <c r="G183" t="s">
        <v>66</v>
      </c>
      <c r="H183" t="s">
        <v>54</v>
      </c>
      <c r="I183" t="s">
        <v>55</v>
      </c>
      <c r="J183" t="s">
        <v>743</v>
      </c>
      <c r="K183" s="119">
        <v>46027</v>
      </c>
      <c r="L183" s="119">
        <v>46073</v>
      </c>
      <c r="M183" s="119">
        <v>46101</v>
      </c>
      <c r="N183" t="s">
        <v>93</v>
      </c>
      <c r="O183" t="s">
        <v>313</v>
      </c>
      <c r="P183" t="s">
        <v>17</v>
      </c>
      <c r="Q183" t="s">
        <v>54</v>
      </c>
      <c r="R183" s="119">
        <v>46076</v>
      </c>
      <c r="S183" s="119">
        <v>46079</v>
      </c>
      <c r="AA183" s="176">
        <v>500000</v>
      </c>
      <c r="AB183" t="s">
        <v>58</v>
      </c>
      <c r="AC183" s="149" t="s">
        <v>444</v>
      </c>
      <c r="AD183" t="str">
        <f ca="1">IF((AND((AS183-TODAY())&lt;=30,(L183-TODAY())&lt;=0,(F184="P1")))=TRUE,"Yes",IF(AND((AS183-TODAY())&lt;=30,(L183-TODAY())&lt;=0,(F184="P2"))=TRUE,"Yes","No"))</f>
        <v>Yes</v>
      </c>
      <c r="AE183" t="str">
        <f>VLOOKUP(O183,'Data Validation'!I:J,2,FALSE)</f>
        <v>I758929</v>
      </c>
      <c r="AF183" s="150">
        <v>22.173585026414923</v>
      </c>
      <c r="AG183" s="151">
        <v>1.5094339622641511</v>
      </c>
      <c r="AH183" s="150">
        <f>SUM($AG$2:AG183)</f>
        <v>614.33962264150693</v>
      </c>
      <c r="AI183" s="150">
        <v>18.173585026414923</v>
      </c>
      <c r="AJ183" s="150">
        <v>22.173585026414923</v>
      </c>
      <c r="AK183" s="119">
        <v>46045</v>
      </c>
      <c r="AL183" t="s">
        <v>54</v>
      </c>
      <c r="AM183" t="s">
        <v>67</v>
      </c>
      <c r="AN183" s="198">
        <v>-15</v>
      </c>
      <c r="AS183" s="119">
        <v>46094</v>
      </c>
    </row>
    <row r="184" spans="1:46" ht="16.5" customHeight="1">
      <c r="A184" s="203" t="s">
        <v>244</v>
      </c>
      <c r="B184" t="s">
        <v>245</v>
      </c>
      <c r="C184" t="s">
        <v>744</v>
      </c>
      <c r="D184" t="s">
        <v>65</v>
      </c>
      <c r="E184" t="s">
        <v>65</v>
      </c>
      <c r="F184" t="s">
        <v>25</v>
      </c>
      <c r="G184" t="s">
        <v>66</v>
      </c>
      <c r="H184" t="s">
        <v>54</v>
      </c>
      <c r="I184" t="s">
        <v>55</v>
      </c>
      <c r="J184" t="s">
        <v>745</v>
      </c>
      <c r="K184" s="119">
        <v>45957</v>
      </c>
      <c r="L184" s="119">
        <v>46059</v>
      </c>
      <c r="M184" s="119">
        <v>46101</v>
      </c>
      <c r="N184" t="s">
        <v>93</v>
      </c>
      <c r="O184" t="s">
        <v>313</v>
      </c>
      <c r="P184" s="220" t="s">
        <v>17</v>
      </c>
      <c r="Q184" t="s">
        <v>54</v>
      </c>
      <c r="R184" s="119">
        <v>46065</v>
      </c>
      <c r="S184" s="119">
        <v>46065</v>
      </c>
      <c r="AA184" s="176">
        <v>500000</v>
      </c>
      <c r="AB184" t="s">
        <v>58</v>
      </c>
      <c r="AC184" s="149" t="s">
        <v>444</v>
      </c>
      <c r="AD184" t="str">
        <f ca="1">IF((AND((AS184-TODAY())&lt;=30,(L184-TODAY())&lt;=0,(F185="P1")))=TRUE,"Yes",IF(AND((AS184-TODAY())&lt;=30,(L184-TODAY())&lt;=0,(F185="P2"))=TRUE,"Yes","No"))</f>
        <v>Yes</v>
      </c>
      <c r="AE184" t="str">
        <f>VLOOKUP(O184,'Data Validation'!I:J,2,FALSE)</f>
        <v>I758929</v>
      </c>
      <c r="AF184" s="150">
        <v>31.592452950943233</v>
      </c>
      <c r="AG184" s="151">
        <v>1.5094339622641511</v>
      </c>
      <c r="AH184" s="150">
        <f>SUM($AG$2:AG184)</f>
        <v>615.84905660377103</v>
      </c>
      <c r="AI184" s="150">
        <v>27.592452950943233</v>
      </c>
      <c r="AJ184" s="150">
        <v>31.592452950943233</v>
      </c>
      <c r="AK184" s="119">
        <v>46064</v>
      </c>
      <c r="AL184" t="s">
        <v>67</v>
      </c>
      <c r="AM184" t="s">
        <v>67</v>
      </c>
      <c r="AN184" s="198">
        <v>17</v>
      </c>
      <c r="AO184">
        <v>400</v>
      </c>
      <c r="AP184">
        <v>0</v>
      </c>
      <c r="AQ184">
        <v>0</v>
      </c>
      <c r="AS184" s="119">
        <v>46101</v>
      </c>
    </row>
    <row r="185" spans="1:46" ht="16.5" customHeight="1">
      <c r="A185" t="s">
        <v>123</v>
      </c>
      <c r="B185" t="str">
        <f>VLOOKUP(A185,'Data Validation'!S:T,2,FALSE)</f>
        <v>Cross Architecture</v>
      </c>
      <c r="C185" t="s">
        <v>688</v>
      </c>
      <c r="D185" t="s">
        <v>76</v>
      </c>
      <c r="E185" t="s">
        <v>76</v>
      </c>
      <c r="F185" t="s">
        <v>25</v>
      </c>
      <c r="G185" t="s">
        <v>66</v>
      </c>
      <c r="H185" t="s">
        <v>54</v>
      </c>
      <c r="I185" t="s">
        <v>55</v>
      </c>
      <c r="J185" s="220" t="s">
        <v>746</v>
      </c>
      <c r="K185" t="s">
        <v>84</v>
      </c>
      <c r="L185" s="119">
        <v>46090</v>
      </c>
      <c r="M185" s="119">
        <v>46101</v>
      </c>
      <c r="N185" t="s">
        <v>9</v>
      </c>
      <c r="O185" t="s">
        <v>331</v>
      </c>
      <c r="P185" t="s">
        <v>17</v>
      </c>
      <c r="Q185" t="s">
        <v>54</v>
      </c>
      <c r="R185" s="119">
        <v>46090</v>
      </c>
      <c r="S185" s="119">
        <v>46093</v>
      </c>
      <c r="AA185" s="176">
        <v>500000</v>
      </c>
      <c r="AB185" t="s">
        <v>58</v>
      </c>
      <c r="AC185" s="149" t="s">
        <v>444</v>
      </c>
      <c r="AD185" t="str">
        <f ca="1">IF((AND((AS185-TODAY())&lt;=30,(L185-TODAY())&lt;=0,(F199="P1")))=TRUE,"Yes",IF(AND((AS185-TODAY())&lt;=30,(L185-TODAY())&lt;=0,(F199="P2"))=TRUE,"Yes","No"))</f>
        <v>Yes</v>
      </c>
      <c r="AE185" t="str">
        <f>VLOOKUP(O185,'Data Validation'!I:J,2,FALSE)</f>
        <v>C5403671</v>
      </c>
      <c r="AF185" s="150">
        <f ca="1">IF(AJ185&lt;=53,AJ185,AJ185-52)</f>
        <v>1.347169811320704</v>
      </c>
      <c r="AG185" s="151">
        <f>IF(H185="Y",(((160/1000000)*AA185)/5.3)*0.1,((160/1000000)*AA185)/5.3)</f>
        <v>1.5094339622641511</v>
      </c>
      <c r="AH185" s="150">
        <f>SUM($AG$2:AG185)</f>
        <v>617.35849056603513</v>
      </c>
      <c r="AI185" s="150">
        <f>AH185/50</f>
        <v>12.347169811320702</v>
      </c>
      <c r="AJ185" s="150">
        <f ca="1">WEEKNUM(TODAY())+AI185</f>
        <v>53.347169811320704</v>
      </c>
      <c r="AK185" s="119">
        <v>46044</v>
      </c>
      <c r="AL185" t="s">
        <v>54</v>
      </c>
      <c r="AM185" t="s">
        <v>54</v>
      </c>
      <c r="AN185" s="198">
        <f>AS185-S185</f>
        <v>8</v>
      </c>
      <c r="AO185">
        <v>1</v>
      </c>
      <c r="AP185">
        <v>25</v>
      </c>
      <c r="AQ185">
        <v>0</v>
      </c>
      <c r="AS185" s="119">
        <v>46101</v>
      </c>
    </row>
    <row r="186" spans="1:46" ht="16.5" customHeight="1">
      <c r="A186" t="s">
        <v>123</v>
      </c>
      <c r="B186" t="str">
        <f>VLOOKUP(A186,'Data Validation'!S:T,2,FALSE)</f>
        <v>Cross Architecture</v>
      </c>
      <c r="C186" t="s">
        <v>690</v>
      </c>
      <c r="D186" t="s">
        <v>76</v>
      </c>
      <c r="E186" t="s">
        <v>76</v>
      </c>
      <c r="F186" t="s">
        <v>25</v>
      </c>
      <c r="G186" t="s">
        <v>66</v>
      </c>
      <c r="H186" t="s">
        <v>54</v>
      </c>
      <c r="I186" t="s">
        <v>55</v>
      </c>
      <c r="J186" t="s">
        <v>747</v>
      </c>
      <c r="K186" t="s">
        <v>84</v>
      </c>
      <c r="L186" s="119">
        <v>46090</v>
      </c>
      <c r="M186" s="119">
        <v>46101</v>
      </c>
      <c r="N186" t="s">
        <v>9</v>
      </c>
      <c r="O186" t="s">
        <v>331</v>
      </c>
      <c r="P186" t="s">
        <v>17</v>
      </c>
      <c r="Q186" t="s">
        <v>54</v>
      </c>
      <c r="R186" s="119">
        <v>46090</v>
      </c>
      <c r="S186" s="119">
        <v>46093</v>
      </c>
      <c r="AA186" s="176">
        <v>500000</v>
      </c>
      <c r="AB186" t="s">
        <v>58</v>
      </c>
      <c r="AC186" s="149" t="s">
        <v>444</v>
      </c>
      <c r="AD186" t="str">
        <f ca="1">IF((AND((AS186-TODAY())&lt;=30,(L186-TODAY())&lt;=0,(F199="P1")))=TRUE,"Yes",IF(AND((AS186-TODAY())&lt;=30,(L186-TODAY())&lt;=0,(F199="P2"))=TRUE,"Yes","No"))</f>
        <v>Yes</v>
      </c>
      <c r="AE186" t="str">
        <f>VLOOKUP(O186,'Data Validation'!I:J,2,FALSE)</f>
        <v>C5403671</v>
      </c>
      <c r="AF186" s="150">
        <f ca="1">IF(AJ186&lt;=53,AJ186,AJ186-52)</f>
        <v>1.3773584905659817</v>
      </c>
      <c r="AG186" s="151">
        <f>IF(H186="Y",(((160/1000000)*AA186)/5.3)*0.1,((160/1000000)*AA186)/5.3)</f>
        <v>1.5094339622641511</v>
      </c>
      <c r="AH186" s="150">
        <f>SUM($AG$2:AG186)</f>
        <v>618.86792452829923</v>
      </c>
      <c r="AI186" s="150">
        <f>AH186/50</f>
        <v>12.377358490565985</v>
      </c>
      <c r="AJ186" s="150">
        <f ca="1">WEEKNUM(TODAY())+AI186</f>
        <v>53.377358490565982</v>
      </c>
      <c r="AK186" s="119">
        <v>46044</v>
      </c>
      <c r="AL186" t="s">
        <v>54</v>
      </c>
      <c r="AM186" t="s">
        <v>54</v>
      </c>
      <c r="AN186" s="198">
        <f>AS186-S186</f>
        <v>14</v>
      </c>
      <c r="AO186">
        <v>16</v>
      </c>
      <c r="AP186">
        <v>66</v>
      </c>
      <c r="AQ186">
        <v>0</v>
      </c>
      <c r="AS186" s="119">
        <v>46107</v>
      </c>
    </row>
    <row r="187" spans="1:46" ht="16.5" customHeight="1">
      <c r="A187" s="2" t="s">
        <v>123</v>
      </c>
      <c r="B187" t="s">
        <v>124</v>
      </c>
      <c r="C187" s="220" t="s">
        <v>690</v>
      </c>
      <c r="D187" t="s">
        <v>76</v>
      </c>
      <c r="E187" t="s">
        <v>76</v>
      </c>
      <c r="F187" t="s">
        <v>25</v>
      </c>
      <c r="G187" t="s">
        <v>66</v>
      </c>
      <c r="H187" t="s">
        <v>54</v>
      </c>
      <c r="I187" t="s">
        <v>55</v>
      </c>
      <c r="J187" t="s">
        <v>748</v>
      </c>
      <c r="K187" t="s">
        <v>84</v>
      </c>
      <c r="L187" s="119">
        <v>46100</v>
      </c>
      <c r="M187" s="119">
        <v>46107</v>
      </c>
      <c r="N187" t="s">
        <v>9</v>
      </c>
      <c r="O187" t="s">
        <v>189</v>
      </c>
      <c r="P187" t="s">
        <v>17</v>
      </c>
      <c r="Q187" t="s">
        <v>54</v>
      </c>
      <c r="R187" s="119">
        <v>46101</v>
      </c>
      <c r="S187" s="119">
        <v>46104</v>
      </c>
      <c r="AA187" s="176">
        <v>500000</v>
      </c>
      <c r="AB187" t="s">
        <v>58</v>
      </c>
      <c r="AC187" s="149" t="s">
        <v>444</v>
      </c>
      <c r="AD187" t="str">
        <f ca="1">IF((AND((AS187-TODAY())&lt;=30,(L187-TODAY())&lt;=0,(F188="P1")))=TRUE,"Yes",IF(AND((AS187-TODAY())&lt;=30,(L187-TODAY())&lt;=0,(F188="P2"))=TRUE,"Yes","No"))</f>
        <v>Yes</v>
      </c>
      <c r="AE187" t="s">
        <v>336</v>
      </c>
      <c r="AF187" s="150">
        <v>21.992452950943228</v>
      </c>
      <c r="AG187" s="151">
        <v>1.5094339622641511</v>
      </c>
      <c r="AH187" s="150">
        <f>SUM($AG$2:AG187)</f>
        <v>620.37735849056332</v>
      </c>
      <c r="AI187" s="150">
        <v>17.992452950943228</v>
      </c>
      <c r="AJ187" s="150">
        <v>21.992452950943228</v>
      </c>
      <c r="AK187" s="119">
        <v>46049</v>
      </c>
      <c r="AL187" t="s">
        <v>54</v>
      </c>
      <c r="AM187" t="s">
        <v>54</v>
      </c>
      <c r="AN187" s="198">
        <f>AS187-S187</f>
        <v>3</v>
      </c>
      <c r="AS187" s="119">
        <v>46107</v>
      </c>
      <c r="AT187" s="119"/>
    </row>
    <row r="188" spans="1:46" ht="16.5" customHeight="1">
      <c r="A188" s="2" t="s">
        <v>123</v>
      </c>
      <c r="B188" t="s">
        <v>124</v>
      </c>
      <c r="C188" s="23" t="s">
        <v>700</v>
      </c>
      <c r="D188" t="s">
        <v>76</v>
      </c>
      <c r="E188" t="s">
        <v>76</v>
      </c>
      <c r="F188" t="s">
        <v>25</v>
      </c>
      <c r="G188" t="s">
        <v>66</v>
      </c>
      <c r="H188" t="s">
        <v>54</v>
      </c>
      <c r="I188" t="s">
        <v>55</v>
      </c>
      <c r="J188" t="s">
        <v>749</v>
      </c>
      <c r="K188" t="s">
        <v>84</v>
      </c>
      <c r="L188" s="119">
        <v>46100</v>
      </c>
      <c r="M188" s="119">
        <v>46107</v>
      </c>
      <c r="N188" t="s">
        <v>9</v>
      </c>
      <c r="O188" t="s">
        <v>88</v>
      </c>
      <c r="P188" t="s">
        <v>17</v>
      </c>
      <c r="Q188" t="s">
        <v>54</v>
      </c>
      <c r="R188" s="119">
        <v>46101</v>
      </c>
      <c r="S188" s="119">
        <v>46101</v>
      </c>
      <c r="AA188" s="176">
        <v>500000</v>
      </c>
      <c r="AB188" t="s">
        <v>58</v>
      </c>
      <c r="AC188" s="149" t="s">
        <v>444</v>
      </c>
      <c r="AD188" t="str">
        <f ca="1">IF((AND((AS188-TODAY())&lt;=30,(L188-TODAY())&lt;=0,(F189="P1")))=TRUE,"Yes",IF(AND((AS188-TODAY())&lt;=30,(L188-TODAY())&lt;=0,(F189="P2"))=TRUE,"Yes","No"))</f>
        <v>Yes</v>
      </c>
      <c r="AE188" t="s">
        <v>336</v>
      </c>
      <c r="AF188" s="150">
        <v>21.992452950943228</v>
      </c>
      <c r="AG188" s="151">
        <v>1.5094339622641511</v>
      </c>
      <c r="AH188" s="150">
        <f>SUM($AG$2:AG188)</f>
        <v>621.88679245282742</v>
      </c>
      <c r="AI188" s="150">
        <v>17.992452950943228</v>
      </c>
      <c r="AJ188" s="150">
        <v>21.992452950943228</v>
      </c>
      <c r="AK188" s="119">
        <v>46049</v>
      </c>
      <c r="AL188" t="s">
        <v>54</v>
      </c>
      <c r="AM188" t="s">
        <v>54</v>
      </c>
      <c r="AN188" s="198">
        <f>AS188-S188</f>
        <v>6</v>
      </c>
      <c r="AR188" s="133"/>
      <c r="AS188" s="119">
        <v>46107</v>
      </c>
    </row>
    <row r="189" spans="1:46" ht="16.5" customHeight="1">
      <c r="A189" t="s">
        <v>123</v>
      </c>
      <c r="B189" t="s">
        <v>124</v>
      </c>
      <c r="C189" t="s">
        <v>545</v>
      </c>
      <c r="D189" t="s">
        <v>65</v>
      </c>
      <c r="E189" t="s">
        <v>65</v>
      </c>
      <c r="F189" t="s">
        <v>25</v>
      </c>
      <c r="G189" t="s">
        <v>66</v>
      </c>
      <c r="H189" t="s">
        <v>54</v>
      </c>
      <c r="I189" t="s">
        <v>55</v>
      </c>
      <c r="J189" t="s">
        <v>750</v>
      </c>
      <c r="K189" s="119">
        <v>45992</v>
      </c>
      <c r="L189" s="119">
        <v>46058</v>
      </c>
      <c r="M189" s="119">
        <v>46108</v>
      </c>
      <c r="N189" t="s">
        <v>9</v>
      </c>
      <c r="O189" t="s">
        <v>338</v>
      </c>
      <c r="P189" t="s">
        <v>17</v>
      </c>
      <c r="Q189" t="s">
        <v>54</v>
      </c>
      <c r="R189" s="119">
        <v>46091</v>
      </c>
      <c r="S189" s="119">
        <v>46091</v>
      </c>
      <c r="T189" s="133"/>
      <c r="AA189" s="176">
        <v>500000</v>
      </c>
      <c r="AB189" s="205" t="s">
        <v>58</v>
      </c>
      <c r="AC189" s="149" t="s">
        <v>444</v>
      </c>
      <c r="AD189" t="s">
        <v>478</v>
      </c>
      <c r="AE189" t="str">
        <f>VLOOKUP(O189,'Data Validation'!I:J,2,FALSE)</f>
        <v>C5385241</v>
      </c>
      <c r="AF189" s="150">
        <v>20.754717101886669</v>
      </c>
      <c r="AG189" s="151">
        <v>1.5094339622641511</v>
      </c>
      <c r="AH189" s="150">
        <v>837.73585509433349</v>
      </c>
      <c r="AI189" s="150">
        <v>16.754717101886669</v>
      </c>
      <c r="AJ189" s="150">
        <v>20.754717101886669</v>
      </c>
      <c r="AK189" s="119">
        <v>46072</v>
      </c>
      <c r="AL189" t="s">
        <v>67</v>
      </c>
      <c r="AM189" t="s">
        <v>54</v>
      </c>
      <c r="AN189" s="198">
        <v>10</v>
      </c>
      <c r="AR189" s="133"/>
      <c r="AS189" s="119">
        <v>46107</v>
      </c>
    </row>
    <row r="190" spans="1:46" ht="16.5" customHeight="1">
      <c r="A190" s="140" t="s">
        <v>123</v>
      </c>
      <c r="B190" t="s">
        <v>124</v>
      </c>
      <c r="C190" t="s">
        <v>545</v>
      </c>
      <c r="D190" t="s">
        <v>65</v>
      </c>
      <c r="E190" t="s">
        <v>65</v>
      </c>
      <c r="F190" t="s">
        <v>25</v>
      </c>
      <c r="G190" t="s">
        <v>66</v>
      </c>
      <c r="H190" t="s">
        <v>54</v>
      </c>
      <c r="I190" t="s">
        <v>55</v>
      </c>
      <c r="J190" t="s">
        <v>751</v>
      </c>
      <c r="K190" s="119">
        <v>45992</v>
      </c>
      <c r="L190" s="119">
        <v>46058</v>
      </c>
      <c r="M190" s="119">
        <v>46108</v>
      </c>
      <c r="N190" t="s">
        <v>9</v>
      </c>
      <c r="O190" t="s">
        <v>338</v>
      </c>
      <c r="P190" t="s">
        <v>17</v>
      </c>
      <c r="Q190" t="s">
        <v>54</v>
      </c>
      <c r="R190" s="119">
        <v>46091</v>
      </c>
      <c r="S190" s="119">
        <v>46091</v>
      </c>
      <c r="T190" s="133"/>
      <c r="AA190" s="176">
        <v>500000</v>
      </c>
      <c r="AB190" s="205" t="s">
        <v>58</v>
      </c>
      <c r="AC190" s="149" t="s">
        <v>444</v>
      </c>
      <c r="AD190" t="s">
        <v>478</v>
      </c>
      <c r="AE190" t="str">
        <f>VLOOKUP(O190,'Data Validation'!I:J,2,FALSE)</f>
        <v>C5385241</v>
      </c>
      <c r="AF190" s="150">
        <v>20.754717101886669</v>
      </c>
      <c r="AG190" s="151">
        <v>1.5094339622641511</v>
      </c>
      <c r="AH190" s="150">
        <v>837.73585509433349</v>
      </c>
      <c r="AI190" s="150">
        <v>16.754717101886669</v>
      </c>
      <c r="AJ190" s="150">
        <v>20.754717101886669</v>
      </c>
      <c r="AK190" s="119">
        <v>46072</v>
      </c>
      <c r="AL190" t="s">
        <v>67</v>
      </c>
      <c r="AM190" t="s">
        <v>54</v>
      </c>
      <c r="AN190" s="198">
        <v>10</v>
      </c>
      <c r="AR190" s="133"/>
      <c r="AS190" s="119">
        <v>46107</v>
      </c>
    </row>
    <row r="191" spans="1:46" ht="16.5" customHeight="1">
      <c r="A191" t="s">
        <v>123</v>
      </c>
      <c r="B191" t="s">
        <v>124</v>
      </c>
      <c r="C191" t="s">
        <v>545</v>
      </c>
      <c r="D191" t="s">
        <v>76</v>
      </c>
      <c r="E191" t="s">
        <v>76</v>
      </c>
      <c r="F191" t="s">
        <v>25</v>
      </c>
      <c r="G191" t="s">
        <v>66</v>
      </c>
      <c r="H191" t="s">
        <v>54</v>
      </c>
      <c r="I191" t="s">
        <v>55</v>
      </c>
      <c r="J191" t="s">
        <v>752</v>
      </c>
      <c r="K191" s="119">
        <v>45992</v>
      </c>
      <c r="L191" s="119">
        <v>46058</v>
      </c>
      <c r="M191" s="119">
        <v>46108</v>
      </c>
      <c r="N191" t="s">
        <v>9</v>
      </c>
      <c r="O191" t="s">
        <v>342</v>
      </c>
      <c r="P191" t="s">
        <v>17</v>
      </c>
      <c r="Q191" t="s">
        <v>54</v>
      </c>
      <c r="R191" s="119">
        <v>46076</v>
      </c>
      <c r="S191" s="119">
        <v>46090</v>
      </c>
      <c r="T191" s="133"/>
      <c r="AA191" s="176">
        <v>500000</v>
      </c>
      <c r="AB191" s="205" t="s">
        <v>58</v>
      </c>
      <c r="AC191" s="149" t="s">
        <v>444</v>
      </c>
      <c r="AD191" t="s">
        <v>478</v>
      </c>
      <c r="AE191" t="str">
        <f>VLOOKUP(O191,'Data Validation'!I:J,2,FALSE)</f>
        <v>C5385254</v>
      </c>
      <c r="AF191" s="150">
        <v>20.754717101886669</v>
      </c>
      <c r="AG191" s="151">
        <v>1.5094339622641511</v>
      </c>
      <c r="AH191" s="150">
        <v>837.73585509433349</v>
      </c>
      <c r="AI191" s="150">
        <v>16.754717101886669</v>
      </c>
      <c r="AJ191" s="150">
        <v>20.754717101886669</v>
      </c>
      <c r="AK191" s="119">
        <v>46072</v>
      </c>
      <c r="AL191" t="s">
        <v>67</v>
      </c>
      <c r="AM191" t="s">
        <v>54</v>
      </c>
      <c r="AN191" s="198">
        <v>10</v>
      </c>
      <c r="AO191">
        <v>2600</v>
      </c>
      <c r="AP191">
        <v>3</v>
      </c>
      <c r="AQ191">
        <v>0</v>
      </c>
      <c r="AS191" s="231">
        <v>46109</v>
      </c>
    </row>
    <row r="192" spans="1:46" ht="16.5" customHeight="1">
      <c r="A192" t="s">
        <v>155</v>
      </c>
      <c r="B192" t="s">
        <v>156</v>
      </c>
      <c r="C192" t="s">
        <v>681</v>
      </c>
      <c r="D192" t="s">
        <v>76</v>
      </c>
      <c r="E192" t="s">
        <v>76</v>
      </c>
      <c r="F192" t="s">
        <v>25</v>
      </c>
      <c r="G192" t="s">
        <v>66</v>
      </c>
      <c r="H192" t="s">
        <v>54</v>
      </c>
      <c r="I192" t="s">
        <v>55</v>
      </c>
      <c r="J192" t="s">
        <v>753</v>
      </c>
      <c r="K192" t="s">
        <v>84</v>
      </c>
      <c r="L192" s="119">
        <v>46098</v>
      </c>
      <c r="M192" s="231">
        <v>46109</v>
      </c>
      <c r="N192" t="s">
        <v>9</v>
      </c>
      <c r="O192" t="s">
        <v>331</v>
      </c>
      <c r="P192" t="s">
        <v>17</v>
      </c>
      <c r="Q192" t="s">
        <v>54</v>
      </c>
      <c r="R192" s="119">
        <v>46099</v>
      </c>
      <c r="S192" s="119">
        <v>46105</v>
      </c>
      <c r="AA192" s="176">
        <v>500000</v>
      </c>
      <c r="AB192" t="s">
        <v>58</v>
      </c>
      <c r="AC192" s="149" t="s">
        <v>444</v>
      </c>
      <c r="AD192" t="e">
        <f ca="1">IF((AND((AS192-TODAY())&lt;=30,(L192-TODAY())&lt;=0,(#REF!="P1")))=TRUE,"Yes",IF(AND((AS192-TODAY())&lt;=30,(L192-TODAY())&lt;=0,(#REF!="P2"))=TRUE,"Yes","No"))</f>
        <v>#REF!</v>
      </c>
      <c r="AE192" t="s">
        <v>57</v>
      </c>
      <c r="AF192" s="150">
        <v>31.864151064150793</v>
      </c>
      <c r="AG192" s="151">
        <v>1.5094339622641511</v>
      </c>
      <c r="AH192" s="150">
        <f>SUM($AG$2:AG192)</f>
        <v>627.92452830188381</v>
      </c>
      <c r="AI192" s="150">
        <v>27.864151064150793</v>
      </c>
      <c r="AJ192" s="150">
        <v>31.864151064150793</v>
      </c>
      <c r="AK192" s="119">
        <v>46084</v>
      </c>
      <c r="AL192" t="s">
        <v>54</v>
      </c>
      <c r="AM192" t="s">
        <v>67</v>
      </c>
      <c r="AN192" s="198">
        <f>AS192-S192</f>
        <v>-359</v>
      </c>
      <c r="AS192" s="227">
        <v>45746</v>
      </c>
    </row>
    <row r="193" spans="1:45" ht="16.5" customHeight="1">
      <c r="A193" t="s">
        <v>179</v>
      </c>
      <c r="B193" t="str">
        <f>VLOOKUP(A193,'Data Validation'!S:T,2,FALSE)</f>
        <v>Product Engineering Intelligent Enterprise and Cross Architecture</v>
      </c>
      <c r="C193" t="s">
        <v>495</v>
      </c>
      <c r="D193" t="s">
        <v>64</v>
      </c>
      <c r="E193" t="s">
        <v>76</v>
      </c>
      <c r="F193" t="s">
        <v>25</v>
      </c>
      <c r="G193" t="s">
        <v>66</v>
      </c>
      <c r="H193" t="s">
        <v>54</v>
      </c>
      <c r="I193" t="s">
        <v>55</v>
      </c>
      <c r="J193" t="s">
        <v>754</v>
      </c>
      <c r="K193" t="s">
        <v>84</v>
      </c>
      <c r="L193" s="119">
        <v>46104</v>
      </c>
      <c r="M193" s="119">
        <v>46111</v>
      </c>
      <c r="N193" t="s">
        <v>93</v>
      </c>
      <c r="O193" t="s">
        <v>327</v>
      </c>
      <c r="P193" t="s">
        <v>17</v>
      </c>
      <c r="Q193" t="s">
        <v>54</v>
      </c>
      <c r="R193" s="119">
        <v>46107</v>
      </c>
      <c r="S193" s="119">
        <v>46108</v>
      </c>
      <c r="AA193" s="176">
        <v>500000</v>
      </c>
      <c r="AB193" t="s">
        <v>58</v>
      </c>
      <c r="AC193" s="149" t="s">
        <v>444</v>
      </c>
      <c r="AD193" t="str">
        <f ca="1">IF((AND((AS193-TODAY())&lt;=30,(L193-TODAY())&lt;=0,(F193="P1")))=TRUE,"Yes",IF(AND((AS193-TODAY())&lt;=30,(L193-TODAY())&lt;=0,(F193="P2"))=TRUE,"Yes","No"))</f>
        <v>Yes</v>
      </c>
      <c r="AE193" t="str">
        <f>VLOOKUP(O193,'Data Validation'!I:J,2,FALSE)</f>
        <v>I762314</v>
      </c>
      <c r="AF193" s="150">
        <f ca="1">IF(AJ193&lt;=53,AJ193,AJ193-52)</f>
        <v>2.0415094339621902</v>
      </c>
      <c r="AG193" s="151">
        <f>IF(H193="Y",(((160/1000000)*AA193)/5.3)*0.1,((160/1000000)*AA193)/5.3)</f>
        <v>1.5094339622641511</v>
      </c>
      <c r="AH193" s="150">
        <f>SUM($AG$2:AG208)</f>
        <v>652.07547169810937</v>
      </c>
      <c r="AI193" s="150">
        <f>AH193/50</f>
        <v>13.041509433962187</v>
      </c>
      <c r="AJ193" s="150">
        <f ca="1">WEEKNUM(TODAY())+AI193</f>
        <v>54.04150943396219</v>
      </c>
      <c r="AK193" s="119">
        <v>46029</v>
      </c>
      <c r="AL193" t="s">
        <v>54</v>
      </c>
      <c r="AM193" t="s">
        <v>67</v>
      </c>
      <c r="AN193" s="198">
        <f>AS193-S193</f>
        <v>4</v>
      </c>
      <c r="AS193" s="119">
        <v>46112</v>
      </c>
    </row>
    <row r="194" spans="1:45" ht="16.5" customHeight="1">
      <c r="A194" s="140" t="s">
        <v>123</v>
      </c>
      <c r="B194" t="s">
        <v>124</v>
      </c>
      <c r="C194" t="s">
        <v>574</v>
      </c>
      <c r="D194" t="s">
        <v>65</v>
      </c>
      <c r="E194" t="s">
        <v>65</v>
      </c>
      <c r="F194" t="s">
        <v>25</v>
      </c>
      <c r="G194" t="s">
        <v>66</v>
      </c>
      <c r="H194" t="s">
        <v>54</v>
      </c>
      <c r="I194" t="s">
        <v>55</v>
      </c>
      <c r="J194" t="s">
        <v>755</v>
      </c>
      <c r="K194" t="s">
        <v>84</v>
      </c>
      <c r="L194" s="119">
        <v>46081</v>
      </c>
      <c r="M194" s="119">
        <v>46112</v>
      </c>
      <c r="N194" t="s">
        <v>93</v>
      </c>
      <c r="O194" t="s">
        <v>305</v>
      </c>
      <c r="P194" t="s">
        <v>17</v>
      </c>
      <c r="Q194" t="s">
        <v>54</v>
      </c>
      <c r="R194" s="119">
        <v>46079</v>
      </c>
      <c r="S194" s="119">
        <v>46121</v>
      </c>
      <c r="Z194" t="s">
        <v>536</v>
      </c>
      <c r="AA194" s="176">
        <v>500000</v>
      </c>
      <c r="AB194" t="s">
        <v>58</v>
      </c>
      <c r="AC194" s="149" t="s">
        <v>444</v>
      </c>
      <c r="AD194" t="s">
        <v>478</v>
      </c>
      <c r="AE194" t="s">
        <v>332</v>
      </c>
      <c r="AF194" s="150">
        <v>21.932075592452666</v>
      </c>
      <c r="AG194" s="151">
        <v>1.5094339622641511</v>
      </c>
      <c r="AH194" s="150">
        <v>896.60377962263328</v>
      </c>
      <c r="AI194" s="150">
        <v>17.932075592452666</v>
      </c>
      <c r="AJ194" s="150">
        <v>21.932075592452666</v>
      </c>
      <c r="AK194" s="119">
        <v>46107</v>
      </c>
      <c r="AL194" t="s">
        <v>67</v>
      </c>
      <c r="AM194" t="s">
        <v>67</v>
      </c>
      <c r="AN194" s="198">
        <v>-20</v>
      </c>
      <c r="AS194" s="231">
        <v>46126</v>
      </c>
    </row>
    <row r="195" spans="1:45" ht="16.5" customHeight="1">
      <c r="A195" t="s">
        <v>261</v>
      </c>
      <c r="B195" t="s">
        <v>252</v>
      </c>
      <c r="C195" t="s">
        <v>756</v>
      </c>
      <c r="D195" t="s">
        <v>76</v>
      </c>
      <c r="E195" t="s">
        <v>76</v>
      </c>
      <c r="F195" t="s">
        <v>25</v>
      </c>
      <c r="G195" t="s">
        <v>66</v>
      </c>
      <c r="H195" t="s">
        <v>54</v>
      </c>
      <c r="I195" t="s">
        <v>55</v>
      </c>
      <c r="J195" t="s">
        <v>757</v>
      </c>
      <c r="K195" s="119">
        <v>46023</v>
      </c>
      <c r="L195" s="119">
        <v>46104</v>
      </c>
      <c r="M195" s="119">
        <v>46113</v>
      </c>
      <c r="N195" t="s">
        <v>9</v>
      </c>
      <c r="O195" t="s">
        <v>335</v>
      </c>
      <c r="P195" t="s">
        <v>17</v>
      </c>
      <c r="Q195" t="s">
        <v>54</v>
      </c>
      <c r="R195" s="119">
        <v>46104</v>
      </c>
      <c r="S195" s="119">
        <v>46111</v>
      </c>
      <c r="Z195" t="s">
        <v>536</v>
      </c>
      <c r="AA195" s="176">
        <v>500000</v>
      </c>
      <c r="AB195" t="s">
        <v>58</v>
      </c>
      <c r="AC195" s="149" t="s">
        <v>444</v>
      </c>
      <c r="AD195" t="e">
        <v>#REF!</v>
      </c>
      <c r="AE195" t="s">
        <v>332</v>
      </c>
      <c r="AF195" s="150">
        <v>31.592452950943233</v>
      </c>
      <c r="AG195" s="151">
        <v>1.5094339622641511</v>
      </c>
      <c r="AH195" s="150">
        <v>1379.6226475471617</v>
      </c>
      <c r="AI195" s="150">
        <v>27.592452950943233</v>
      </c>
      <c r="AJ195" s="150">
        <v>31.592452950943233</v>
      </c>
      <c r="AK195" s="119">
        <v>46100</v>
      </c>
      <c r="AL195" t="s">
        <v>67</v>
      </c>
      <c r="AM195" t="s">
        <v>67</v>
      </c>
      <c r="AN195" s="198">
        <v>0</v>
      </c>
      <c r="AS195" s="119">
        <v>46114</v>
      </c>
    </row>
    <row r="196" spans="1:45" ht="16.5" customHeight="1">
      <c r="A196" s="226" t="s">
        <v>244</v>
      </c>
      <c r="B196" t="str">
        <f>VLOOKUP(A196,'Data Validation'!S:T,2,FALSE)</f>
        <v>SAP User Enabl Mgmt SE</v>
      </c>
      <c r="C196" s="62" t="s">
        <v>758</v>
      </c>
      <c r="D196" t="s">
        <v>65</v>
      </c>
      <c r="E196" t="s">
        <v>65</v>
      </c>
      <c r="F196" t="s">
        <v>25</v>
      </c>
      <c r="G196" t="s">
        <v>66</v>
      </c>
      <c r="H196" t="s">
        <v>54</v>
      </c>
      <c r="I196" t="s">
        <v>55</v>
      </c>
      <c r="J196" t="s">
        <v>759</v>
      </c>
      <c r="K196" t="s">
        <v>84</v>
      </c>
      <c r="L196" s="119">
        <v>46087</v>
      </c>
      <c r="M196" s="119">
        <v>46115</v>
      </c>
      <c r="N196" t="s">
        <v>9</v>
      </c>
      <c r="O196" t="s">
        <v>338</v>
      </c>
      <c r="P196" t="s">
        <v>17</v>
      </c>
      <c r="Q196" t="s">
        <v>54</v>
      </c>
      <c r="R196" s="119">
        <v>46113</v>
      </c>
      <c r="S196" s="119">
        <v>46113</v>
      </c>
      <c r="Z196" t="s">
        <v>536</v>
      </c>
      <c r="AA196" s="176">
        <v>500000</v>
      </c>
      <c r="AB196" t="s">
        <v>58</v>
      </c>
      <c r="AC196" s="149" t="s">
        <v>444</v>
      </c>
      <c r="AD196" t="str">
        <f ca="1">IF((AND((AS196-TODAY())&lt;=30,(L196-TODAY())&lt;=0,(F212="P1")))=TRUE,"Yes",IF(AND((AS196-TODAY())&lt;=30,(L196-TODAY())&lt;=0,(F212="P2"))=TRUE,"Yes","No"))</f>
        <v>Yes</v>
      </c>
      <c r="AE196" t="str">
        <f>VLOOKUP(O196,'Data Validation'!I:J,2,FALSE)</f>
        <v>C5385241</v>
      </c>
      <c r="AF196" s="150">
        <f ca="1">IF(AJ196&lt;=53,AJ196,AJ196-52)</f>
        <v>1.6792452830188012</v>
      </c>
      <c r="AG196" s="151">
        <f>IF(H196="Y",(((160/1000000)*AA196)/5.3)*0.1,((160/1000000)*AA196)/5.3)</f>
        <v>1.5094339622641511</v>
      </c>
      <c r="AH196" s="150">
        <f>SUM($AG$2:AG196)</f>
        <v>633.9622641509402</v>
      </c>
      <c r="AI196" s="150">
        <f>AH196/50</f>
        <v>12.679245283018805</v>
      </c>
      <c r="AJ196" s="150">
        <f ca="1">WEEKNUM(TODAY())+AI196</f>
        <v>53.679245283018801</v>
      </c>
      <c r="AK196" s="119">
        <v>46107</v>
      </c>
      <c r="AL196" t="s">
        <v>67</v>
      </c>
      <c r="AM196" t="s">
        <v>67</v>
      </c>
      <c r="AN196" s="198">
        <f>AS196-S196</f>
        <v>-6</v>
      </c>
      <c r="AS196" s="119">
        <v>46107</v>
      </c>
    </row>
    <row r="197" spans="1:45" ht="16.5" customHeight="1">
      <c r="A197" t="s">
        <v>123</v>
      </c>
      <c r="B197" t="str">
        <f>VLOOKUP(A197,'Data Validation'!S:T,2,FALSE)</f>
        <v>Cross Architecture</v>
      </c>
      <c r="C197" t="s">
        <v>502</v>
      </c>
      <c r="D197" t="s">
        <v>65</v>
      </c>
      <c r="E197" t="s">
        <v>65</v>
      </c>
      <c r="F197" t="s">
        <v>25</v>
      </c>
      <c r="G197" t="s">
        <v>66</v>
      </c>
      <c r="H197" t="s">
        <v>54</v>
      </c>
      <c r="I197" t="s">
        <v>55</v>
      </c>
      <c r="J197" s="23" t="s">
        <v>760</v>
      </c>
      <c r="K197" s="119">
        <v>46062</v>
      </c>
      <c r="L197" s="119">
        <v>46087</v>
      </c>
      <c r="M197" s="119">
        <v>46115</v>
      </c>
      <c r="N197" t="s">
        <v>9</v>
      </c>
      <c r="O197" t="s">
        <v>350</v>
      </c>
      <c r="P197" t="s">
        <v>17</v>
      </c>
      <c r="Q197" t="s">
        <v>54</v>
      </c>
      <c r="R197" s="119">
        <v>46093</v>
      </c>
      <c r="S197" s="119">
        <v>46101</v>
      </c>
      <c r="Z197" t="s">
        <v>601</v>
      </c>
      <c r="AA197" s="176">
        <v>500000</v>
      </c>
      <c r="AB197" t="s">
        <v>58</v>
      </c>
      <c r="AC197" s="149" t="s">
        <v>444</v>
      </c>
      <c r="AD197" t="str">
        <f ca="1">IF((AND((AS197-TODAY())&lt;=30,(L197-TODAY())&lt;=0,(F198="P1")))=TRUE,"Yes",IF(AND((AS197-TODAY())&lt;=30,(L197-TODAY())&lt;=0,(F198="P2"))=TRUE,"Yes","No"))</f>
        <v>Yes</v>
      </c>
      <c r="AE197" t="str">
        <f>VLOOKUP(O197,'Data Validation'!I:J,2,FALSE)</f>
        <v>C5390989</v>
      </c>
      <c r="AF197" s="150">
        <f ca="1">IF(AJ197&lt;=53,AJ197,AJ197-52)</f>
        <v>1.7094339622640859</v>
      </c>
      <c r="AG197" s="151">
        <f>IF(H197="Y",(((160/1000000)*AA197)/5.3)*0.1,((160/1000000)*AA197)/5.3)</f>
        <v>1.5094339622641511</v>
      </c>
      <c r="AH197" s="150">
        <f>SUM($AG$2:AG197)</f>
        <v>635.4716981132043</v>
      </c>
      <c r="AI197" s="150">
        <f>AH197/50</f>
        <v>12.709433962264086</v>
      </c>
      <c r="AJ197" s="150">
        <f ca="1">WEEKNUM(TODAY())+AI197</f>
        <v>53.709433962264086</v>
      </c>
      <c r="AK197" s="119">
        <v>46093</v>
      </c>
      <c r="AL197" t="s">
        <v>54</v>
      </c>
      <c r="AM197" t="s">
        <v>67</v>
      </c>
      <c r="AN197" s="198">
        <f>AS197-S197</f>
        <v>11</v>
      </c>
      <c r="AO197">
        <v>70</v>
      </c>
      <c r="AP197">
        <v>5</v>
      </c>
      <c r="AQ197">
        <v>0</v>
      </c>
      <c r="AS197" s="119">
        <v>46112</v>
      </c>
    </row>
    <row r="198" spans="1:45" ht="16.5" customHeight="1">
      <c r="A198" t="s">
        <v>155</v>
      </c>
      <c r="B198" t="str">
        <f>VLOOKUP(A198,'Data Validation'!S:T,2,FALSE)</f>
        <v>SAP S/4 HANA</v>
      </c>
      <c r="C198" t="s">
        <v>723</v>
      </c>
      <c r="D198" t="s">
        <v>65</v>
      </c>
      <c r="E198" t="s">
        <v>65</v>
      </c>
      <c r="F198" t="s">
        <v>25</v>
      </c>
      <c r="G198" t="s">
        <v>66</v>
      </c>
      <c r="H198" t="s">
        <v>54</v>
      </c>
      <c r="I198" t="s">
        <v>55</v>
      </c>
      <c r="J198" t="s">
        <v>761</v>
      </c>
      <c r="K198" s="119">
        <v>46070</v>
      </c>
      <c r="L198" s="119">
        <v>46098</v>
      </c>
      <c r="M198" s="119">
        <v>46119</v>
      </c>
      <c r="N198" t="s">
        <v>9</v>
      </c>
      <c r="O198" t="s">
        <v>368</v>
      </c>
      <c r="P198" t="s">
        <v>17</v>
      </c>
      <c r="Q198" t="s">
        <v>54</v>
      </c>
      <c r="R198" s="119">
        <v>46107</v>
      </c>
      <c r="S198" s="119">
        <v>46112</v>
      </c>
      <c r="Z198" t="s">
        <v>536</v>
      </c>
      <c r="AA198" s="176">
        <v>500000</v>
      </c>
      <c r="AB198" t="s">
        <v>58</v>
      </c>
      <c r="AC198" s="149" t="s">
        <v>444</v>
      </c>
      <c r="AD198" t="str">
        <f ca="1">IF((AND((AS198-TODAY())&lt;=30,(L198-TODAY())&lt;=0,(F200="P1")))=TRUE,"Yes",IF(AND((AS198-TODAY())&lt;=30,(L198-TODAY())&lt;=0,(F200="P2"))=TRUE,"Yes","No"))</f>
        <v>Yes</v>
      </c>
      <c r="AE198" t="str">
        <f>VLOOKUP(O198,'Data Validation'!I:J,2,FALSE)</f>
        <v>C5385256</v>
      </c>
      <c r="AF198" s="150">
        <f ca="1">IF(AJ198&lt;=53,AJ198,AJ198-52)</f>
        <v>1.7396226415093707</v>
      </c>
      <c r="AG198" s="151">
        <f>IF(H198="Y",(((160/1000000)*AA198)/5.3)*0.1,((160/1000000)*AA198)/5.3)</f>
        <v>1.5094339622641511</v>
      </c>
      <c r="AH198" s="150">
        <f>SUM($AG$2:AG198)</f>
        <v>636.98113207546839</v>
      </c>
      <c r="AI198" s="150">
        <f>AH198/50</f>
        <v>12.739622641509367</v>
      </c>
      <c r="AJ198" s="150">
        <f ca="1">WEEKNUM(TODAY())+AI198</f>
        <v>53.739622641509371</v>
      </c>
      <c r="AK198" s="119">
        <v>46105</v>
      </c>
      <c r="AL198" t="s">
        <v>67</v>
      </c>
      <c r="AM198" t="s">
        <v>67</v>
      </c>
      <c r="AN198" s="198">
        <f>AS198-S198</f>
        <v>-7</v>
      </c>
      <c r="AO198">
        <v>18</v>
      </c>
      <c r="AP198">
        <v>3</v>
      </c>
      <c r="AQ198">
        <v>0</v>
      </c>
      <c r="AS198" s="119">
        <v>46105</v>
      </c>
    </row>
    <row r="199" spans="1:45" ht="16.5" customHeight="1">
      <c r="A199" s="220" t="s">
        <v>261</v>
      </c>
      <c r="B199" t="s">
        <v>252</v>
      </c>
      <c r="C199" t="s">
        <v>491</v>
      </c>
      <c r="D199" t="s">
        <v>65</v>
      </c>
      <c r="E199" t="s">
        <v>65</v>
      </c>
      <c r="F199" t="s">
        <v>25</v>
      </c>
      <c r="G199" t="s">
        <v>66</v>
      </c>
      <c r="H199" t="s">
        <v>54</v>
      </c>
      <c r="I199" t="s">
        <v>55</v>
      </c>
      <c r="J199" t="s">
        <v>762</v>
      </c>
      <c r="K199" s="119">
        <v>45978</v>
      </c>
      <c r="L199" s="119">
        <v>46087</v>
      </c>
      <c r="M199" s="119">
        <v>46119</v>
      </c>
      <c r="N199" t="s">
        <v>11</v>
      </c>
      <c r="O199" t="s">
        <v>242</v>
      </c>
      <c r="P199" t="s">
        <v>17</v>
      </c>
      <c r="Q199" t="s">
        <v>54</v>
      </c>
      <c r="R199" s="119">
        <v>46093</v>
      </c>
      <c r="S199" s="119">
        <v>46097</v>
      </c>
      <c r="Z199" t="s">
        <v>536</v>
      </c>
      <c r="AA199" s="176">
        <v>500000</v>
      </c>
      <c r="AB199" s="205" t="s">
        <v>58</v>
      </c>
      <c r="AC199" s="149" t="s">
        <v>444</v>
      </c>
      <c r="AD199" t="s">
        <v>478</v>
      </c>
      <c r="AE199" t="s">
        <v>243</v>
      </c>
      <c r="AF199" s="150">
        <v>22.294339743396048</v>
      </c>
      <c r="AG199" s="151">
        <v>1.5094339622641511</v>
      </c>
      <c r="AH199" s="150">
        <v>914.71698716980245</v>
      </c>
      <c r="AI199" s="150">
        <v>18.294339743396048</v>
      </c>
      <c r="AJ199" s="150">
        <v>22.294339743396048</v>
      </c>
      <c r="AK199" s="119">
        <v>46090</v>
      </c>
      <c r="AL199" t="s">
        <v>67</v>
      </c>
      <c r="AM199" t="s">
        <v>67</v>
      </c>
      <c r="AN199" s="198">
        <v>-13</v>
      </c>
      <c r="AS199" s="119">
        <v>46128</v>
      </c>
    </row>
    <row r="200" spans="1:45" ht="16.5" customHeight="1">
      <c r="A200" s="2" t="s">
        <v>151</v>
      </c>
      <c r="B200" s="2" t="s">
        <v>152</v>
      </c>
      <c r="C200" t="s">
        <v>487</v>
      </c>
      <c r="D200" t="s">
        <v>65</v>
      </c>
      <c r="E200" t="s">
        <v>65</v>
      </c>
      <c r="F200" t="s">
        <v>25</v>
      </c>
      <c r="G200" t="s">
        <v>66</v>
      </c>
      <c r="H200" t="s">
        <v>54</v>
      </c>
      <c r="I200" t="s">
        <v>55</v>
      </c>
      <c r="J200" t="s">
        <v>763</v>
      </c>
      <c r="K200" s="119" t="s">
        <v>84</v>
      </c>
      <c r="L200" s="119">
        <v>46108</v>
      </c>
      <c r="M200" s="119">
        <v>46125</v>
      </c>
      <c r="N200" t="s">
        <v>11</v>
      </c>
      <c r="O200" t="s">
        <v>372</v>
      </c>
      <c r="P200" t="s">
        <v>17</v>
      </c>
      <c r="Q200" t="s">
        <v>54</v>
      </c>
      <c r="R200" s="119">
        <v>46111</v>
      </c>
      <c r="S200" s="119">
        <v>46121</v>
      </c>
      <c r="Z200" t="s">
        <v>536</v>
      </c>
      <c r="AA200" s="176">
        <v>500000</v>
      </c>
      <c r="AB200" t="s">
        <v>58</v>
      </c>
      <c r="AC200" s="149" t="s">
        <v>444</v>
      </c>
      <c r="AD200" t="str">
        <f ca="1">IF((AND((AS200-TODAY())&lt;=30,(L200-TODAY())&lt;=0,(F200="P1")))=TRUE,"Yes",IF(AND((AS200-TODAY())&lt;=30,(L200-TODAY())&lt;=0,(F200="P2"))=TRUE,"Yes","No"))</f>
        <v>Yes</v>
      </c>
      <c r="AE200" t="str">
        <f>VLOOKUP(O200,'Data Validation'!I:J,2,FALSE)</f>
        <v>I757367</v>
      </c>
      <c r="AF200" s="150">
        <f ca="1">IF(AJ200&lt;=53,AJ200,AJ200-52)</f>
        <v>2.5547169811319819</v>
      </c>
      <c r="AG200" s="151">
        <f>IF(H200="Y",(((160/1000000)*AA200)/5.3)*0.1,((160/1000000)*AA200)/5.3)</f>
        <v>1.5094339622641511</v>
      </c>
      <c r="AH200" s="150">
        <f>SUM($AG$2:AG225)</f>
        <v>677.73584905659902</v>
      </c>
      <c r="AI200" s="150">
        <f>AH200/50</f>
        <v>13.55471698113198</v>
      </c>
      <c r="AJ200" s="150">
        <f ca="1">WEEKNUM(TODAY())+AI200</f>
        <v>54.554716981131982</v>
      </c>
      <c r="AK200" s="119">
        <v>46111</v>
      </c>
      <c r="AL200" t="s">
        <v>67</v>
      </c>
      <c r="AM200" t="s">
        <v>67</v>
      </c>
      <c r="AN200" s="198">
        <f>AS200-S200</f>
        <v>0</v>
      </c>
      <c r="AR200" s="133"/>
      <c r="AS200" s="119">
        <v>46121</v>
      </c>
    </row>
    <row r="201" spans="1:45" ht="16.5" customHeight="1">
      <c r="A201" t="s">
        <v>155</v>
      </c>
      <c r="B201" t="s">
        <v>156</v>
      </c>
      <c r="C201" t="s">
        <v>681</v>
      </c>
      <c r="D201" t="s">
        <v>76</v>
      </c>
      <c r="E201" t="s">
        <v>76</v>
      </c>
      <c r="F201" t="s">
        <v>25</v>
      </c>
      <c r="G201" t="s">
        <v>66</v>
      </c>
      <c r="H201" t="s">
        <v>54</v>
      </c>
      <c r="I201" t="s">
        <v>55</v>
      </c>
      <c r="J201" t="s">
        <v>764</v>
      </c>
      <c r="K201" t="s">
        <v>84</v>
      </c>
      <c r="L201" s="119">
        <v>46112</v>
      </c>
      <c r="M201" s="231">
        <v>46126</v>
      </c>
      <c r="N201" t="s">
        <v>9</v>
      </c>
      <c r="O201" t="s">
        <v>331</v>
      </c>
      <c r="P201" t="s">
        <v>17</v>
      </c>
      <c r="Q201" t="s">
        <v>54</v>
      </c>
      <c r="R201" s="119">
        <v>46114</v>
      </c>
      <c r="S201" s="119">
        <v>46118</v>
      </c>
      <c r="AA201" s="176">
        <v>500000</v>
      </c>
      <c r="AB201" t="s">
        <v>58</v>
      </c>
      <c r="AC201" s="149" t="s">
        <v>444</v>
      </c>
      <c r="AD201" t="e">
        <f ca="1">IF((AND((AS201-TODAY())&lt;=30,(L201-TODAY())&lt;=0,(#REF!="P1")))=TRUE,"Yes",IF(AND((AS201-TODAY())&lt;=30,(L201-TODAY())&lt;=0,(#REF!="P2"))=TRUE,"Yes","No"))</f>
        <v>#REF!</v>
      </c>
      <c r="AE201" t="s">
        <v>57</v>
      </c>
      <c r="AF201" s="150">
        <v>31.864151064150793</v>
      </c>
      <c r="AG201" s="151">
        <v>1.5094339622641511</v>
      </c>
      <c r="AH201" s="150">
        <f>SUM($AG$2:AG201)</f>
        <v>641.50943396226069</v>
      </c>
      <c r="AI201" s="150">
        <v>27.864151064150793</v>
      </c>
      <c r="AJ201" s="150">
        <v>31.864151064150793</v>
      </c>
      <c r="AK201" s="119">
        <v>46084</v>
      </c>
      <c r="AL201" t="s">
        <v>54</v>
      </c>
      <c r="AM201" t="s">
        <v>67</v>
      </c>
      <c r="AN201" s="198">
        <f>AS201-S201</f>
        <v>11</v>
      </c>
      <c r="AS201" s="119">
        <v>46129</v>
      </c>
    </row>
    <row r="202" spans="1:45" ht="16.5" customHeight="1">
      <c r="A202" t="s">
        <v>123</v>
      </c>
      <c r="B202" t="str">
        <f>VLOOKUP(A202,'Data Validation'!S:T,2,FALSE)</f>
        <v>Cross Architecture</v>
      </c>
      <c r="C202" t="s">
        <v>692</v>
      </c>
      <c r="D202" t="s">
        <v>65</v>
      </c>
      <c r="E202" t="s">
        <v>65</v>
      </c>
      <c r="F202" t="s">
        <v>25</v>
      </c>
      <c r="G202" t="s">
        <v>66</v>
      </c>
      <c r="H202" t="s">
        <v>54</v>
      </c>
      <c r="I202" t="s">
        <v>55</v>
      </c>
      <c r="J202" t="s">
        <v>765</v>
      </c>
      <c r="K202" t="s">
        <v>84</v>
      </c>
      <c r="L202" s="119">
        <v>46104</v>
      </c>
      <c r="M202" s="119">
        <v>46128</v>
      </c>
      <c r="N202" t="s">
        <v>9</v>
      </c>
      <c r="O202" t="s">
        <v>331</v>
      </c>
      <c r="P202" t="s">
        <v>17</v>
      </c>
      <c r="Q202" t="s">
        <v>54</v>
      </c>
      <c r="R202" s="119">
        <v>46104</v>
      </c>
      <c r="S202" s="119">
        <v>46125</v>
      </c>
      <c r="AA202" s="176">
        <v>500000</v>
      </c>
      <c r="AB202" t="s">
        <v>58</v>
      </c>
      <c r="AC202" s="149" t="s">
        <v>444</v>
      </c>
      <c r="AD202" t="str">
        <f ca="1">IF((AND((AS202-TODAY())&lt;=30,(L202-TODAY())&lt;=0,(F203="P1")))=TRUE,"Yes",IF(AND((AS202-TODAY())&lt;=30,(L202-TODAY())&lt;=0,(F203="P2"))=TRUE,"Yes","No"))</f>
        <v>Yes</v>
      </c>
      <c r="AE202" t="str">
        <f>VLOOKUP(O202,'Data Validation'!I:J,2,FALSE)</f>
        <v>C5403671</v>
      </c>
      <c r="AF202" s="150">
        <f ca="1">IF(AJ202&lt;=53,AJ202,AJ202-52)</f>
        <v>1.8603773584904957</v>
      </c>
      <c r="AG202" s="151">
        <f>IF(H202="Y",(((160/1000000)*AA202)/5.3)*0.1,((160/1000000)*AA202)/5.3)</f>
        <v>1.5094339622641511</v>
      </c>
      <c r="AH202" s="150">
        <f>SUM($AG$2:AG202)</f>
        <v>643.01886792452478</v>
      </c>
      <c r="AI202" s="150">
        <f>AH202/50</f>
        <v>12.860377358490496</v>
      </c>
      <c r="AJ202" s="150">
        <f ca="1">WEEKNUM(TODAY())+AI202</f>
        <v>53.860377358490496</v>
      </c>
      <c r="AK202" s="119">
        <v>45852</v>
      </c>
      <c r="AL202" t="s">
        <v>54</v>
      </c>
      <c r="AM202" t="s">
        <v>67</v>
      </c>
      <c r="AN202" s="198">
        <f>AS202-S202</f>
        <v>3</v>
      </c>
      <c r="AS202" s="119">
        <v>46128</v>
      </c>
    </row>
    <row r="203" spans="1:45" ht="16.5" customHeight="1">
      <c r="A203" t="s">
        <v>123</v>
      </c>
      <c r="B203" t="str">
        <f>VLOOKUP(A203,'Data Validation'!S:T,2,FALSE)</f>
        <v>Cross Architecture</v>
      </c>
      <c r="C203" t="s">
        <v>692</v>
      </c>
      <c r="D203" t="s">
        <v>65</v>
      </c>
      <c r="E203" t="s">
        <v>65</v>
      </c>
      <c r="F203" t="s">
        <v>25</v>
      </c>
      <c r="G203" t="s">
        <v>66</v>
      </c>
      <c r="H203" t="s">
        <v>54</v>
      </c>
      <c r="I203" t="s">
        <v>55</v>
      </c>
      <c r="J203" t="s">
        <v>766</v>
      </c>
      <c r="K203" t="s">
        <v>84</v>
      </c>
      <c r="L203" s="119">
        <v>46104</v>
      </c>
      <c r="M203" s="119">
        <v>46128</v>
      </c>
      <c r="N203" t="s">
        <v>9</v>
      </c>
      <c r="O203" t="s">
        <v>331</v>
      </c>
      <c r="P203" t="s">
        <v>17</v>
      </c>
      <c r="Q203" t="s">
        <v>54</v>
      </c>
      <c r="R203" s="119">
        <v>46104</v>
      </c>
      <c r="S203" s="119">
        <v>46078</v>
      </c>
      <c r="AA203" s="176">
        <v>500000</v>
      </c>
      <c r="AB203" t="s">
        <v>58</v>
      </c>
      <c r="AC203" s="149" t="s">
        <v>444</v>
      </c>
      <c r="AD203" t="str">
        <f ca="1">IF((AND((AS203-TODAY())&lt;=30,(L203-TODAY())&lt;=0,(F204="P1")))=TRUE,"Yes",IF(AND((AS203-TODAY())&lt;=30,(L203-TODAY())&lt;=0,(F204="P2"))=TRUE,"Yes","No"))</f>
        <v>Yes</v>
      </c>
      <c r="AE203" t="str">
        <f>VLOOKUP(O203,'Data Validation'!I:J,2,FALSE)</f>
        <v>C5403671</v>
      </c>
      <c r="AF203" s="150">
        <f ca="1">IF(AJ203&lt;=53,AJ203,AJ203-52)</f>
        <v>1.8905660377357805</v>
      </c>
      <c r="AG203" s="151">
        <f>IF(H203="Y",(((160/1000000)*AA203)/5.3)*0.1,((160/1000000)*AA203)/5.3)</f>
        <v>1.5094339622641511</v>
      </c>
      <c r="AH203" s="150">
        <f>SUM($AG$2:AG203)</f>
        <v>644.52830188678888</v>
      </c>
      <c r="AI203" s="150">
        <f>AH203/50</f>
        <v>12.890566037735777</v>
      </c>
      <c r="AJ203" s="150">
        <f ca="1">WEEKNUM(TODAY())+AI203</f>
        <v>53.89056603773578</v>
      </c>
      <c r="AK203" s="119">
        <v>45911</v>
      </c>
      <c r="AL203" t="s">
        <v>54</v>
      </c>
      <c r="AM203" t="s">
        <v>67</v>
      </c>
      <c r="AN203" s="198">
        <f>AS203-S203</f>
        <v>-45</v>
      </c>
      <c r="AR203" s="133"/>
      <c r="AS203" s="119">
        <v>46033</v>
      </c>
    </row>
    <row r="204" spans="1:45" ht="16.5" customHeight="1">
      <c r="A204" s="126" t="s">
        <v>151</v>
      </c>
      <c r="B204" t="str">
        <f>VLOOKUP(A204,'Data Validation'!S:T,2,FALSE)</f>
        <v>Enterprise Cloud Services</v>
      </c>
      <c r="C204" t="s">
        <v>499</v>
      </c>
      <c r="D204" t="s">
        <v>65</v>
      </c>
      <c r="E204" t="s">
        <v>65</v>
      </c>
      <c r="F204" t="s">
        <v>25</v>
      </c>
      <c r="G204" t="s">
        <v>66</v>
      </c>
      <c r="H204" t="s">
        <v>54</v>
      </c>
      <c r="I204" t="s">
        <v>55</v>
      </c>
      <c r="J204" t="s">
        <v>767</v>
      </c>
      <c r="K204" s="119">
        <v>46027</v>
      </c>
      <c r="L204" s="119">
        <v>46101</v>
      </c>
      <c r="M204" s="119">
        <v>46129</v>
      </c>
      <c r="N204" t="s">
        <v>93</v>
      </c>
      <c r="O204" t="s">
        <v>313</v>
      </c>
      <c r="P204" t="s">
        <v>17</v>
      </c>
      <c r="Q204" t="s">
        <v>54</v>
      </c>
      <c r="R204" s="119">
        <v>46104</v>
      </c>
      <c r="S204" s="119">
        <v>46104</v>
      </c>
      <c r="AA204" s="176">
        <v>500000</v>
      </c>
      <c r="AB204" t="s">
        <v>58</v>
      </c>
      <c r="AC204" s="149" t="s">
        <v>444</v>
      </c>
      <c r="AD204" t="str">
        <f ca="1">IF((AND((AS204-TODAY())&lt;=30,(L204-TODAY())&lt;=0,(F205="P1")))=TRUE,"Yes",IF(AND((AS204-TODAY())&lt;=30,(L204-TODAY())&lt;=0,(F205="P2"))=TRUE,"Yes","No"))</f>
        <v>Yes</v>
      </c>
      <c r="AE204" t="str">
        <f>VLOOKUP(O204,'Data Validation'!I:J,2,FALSE)</f>
        <v>I758929</v>
      </c>
      <c r="AF204" s="150">
        <v>22.173585026414923</v>
      </c>
      <c r="AG204" s="151">
        <v>1.5094339622641511</v>
      </c>
      <c r="AH204" s="150">
        <f>SUM($AG$2:AG204)</f>
        <v>646.03773584905298</v>
      </c>
      <c r="AI204" s="150">
        <v>18.173585026414923</v>
      </c>
      <c r="AJ204" s="150">
        <v>22.173585026414923</v>
      </c>
      <c r="AK204" s="119">
        <v>46045</v>
      </c>
      <c r="AL204" t="s">
        <v>54</v>
      </c>
      <c r="AM204" t="s">
        <v>67</v>
      </c>
      <c r="AN204" s="198">
        <v>-15</v>
      </c>
      <c r="AR204" s="133"/>
      <c r="AS204" s="119">
        <v>46047</v>
      </c>
    </row>
    <row r="205" spans="1:45" ht="16.5" customHeight="1">
      <c r="A205" t="s">
        <v>195</v>
      </c>
      <c r="B205" t="s">
        <v>148</v>
      </c>
      <c r="C205" t="s">
        <v>493</v>
      </c>
      <c r="D205" t="s">
        <v>65</v>
      </c>
      <c r="E205" t="s">
        <v>65</v>
      </c>
      <c r="F205" t="s">
        <v>25</v>
      </c>
      <c r="G205" t="s">
        <v>66</v>
      </c>
      <c r="H205" t="s">
        <v>54</v>
      </c>
      <c r="I205" t="s">
        <v>55</v>
      </c>
      <c r="J205" t="s">
        <v>768</v>
      </c>
      <c r="K205" s="119">
        <v>46013</v>
      </c>
      <c r="L205" s="119">
        <v>46058</v>
      </c>
      <c r="M205" s="119">
        <v>46132</v>
      </c>
      <c r="N205" t="s">
        <v>9</v>
      </c>
      <c r="O205" t="s">
        <v>259</v>
      </c>
      <c r="P205" t="s">
        <v>17</v>
      </c>
      <c r="Q205" t="s">
        <v>54</v>
      </c>
      <c r="R205" s="119">
        <v>46114</v>
      </c>
      <c r="S205" s="119">
        <v>46129</v>
      </c>
      <c r="AA205" s="176">
        <v>500000</v>
      </c>
      <c r="AB205" t="s">
        <v>58</v>
      </c>
      <c r="AC205" s="149" t="s">
        <v>444</v>
      </c>
      <c r="AD205" t="str">
        <f ca="1">IF((AND((AS205-TODAY())&lt;=30,(L205-TODAY())&lt;=0,(F206="P1")))=TRUE,"Yes",IF(AND((AS205-TODAY())&lt;=30,(L205-TODAY())&lt;=0,(F206="P2"))=TRUE,"Yes","No"))</f>
        <v>Yes</v>
      </c>
      <c r="AE205" t="s">
        <v>260</v>
      </c>
      <c r="AF205" s="150">
        <v>22.415094460377176</v>
      </c>
      <c r="AG205" s="151">
        <v>1.5094339622641511</v>
      </c>
      <c r="AH205" s="150">
        <f>SUM($AG$2:AG205)</f>
        <v>647.54716981131708</v>
      </c>
      <c r="AI205" s="150">
        <v>18.415094460377176</v>
      </c>
      <c r="AJ205" s="150">
        <v>22.415094460377176</v>
      </c>
      <c r="AK205" s="119">
        <v>46113</v>
      </c>
      <c r="AL205" t="s">
        <v>67</v>
      </c>
      <c r="AM205" t="s">
        <v>67</v>
      </c>
      <c r="AN205" s="198">
        <f t="shared" ref="AN205:AN210" si="35">AS205-S205</f>
        <v>17</v>
      </c>
      <c r="AS205" s="119">
        <v>46146</v>
      </c>
    </row>
    <row r="206" spans="1:45" ht="16.5" customHeight="1">
      <c r="A206" t="s">
        <v>123</v>
      </c>
      <c r="B206" t="str">
        <f>VLOOKUP(A206,'Data Validation'!S:T,2,FALSE)</f>
        <v>Cross Architecture</v>
      </c>
      <c r="C206" t="s">
        <v>688</v>
      </c>
      <c r="D206" t="s">
        <v>76</v>
      </c>
      <c r="E206" t="s">
        <v>76</v>
      </c>
      <c r="F206" t="s">
        <v>25</v>
      </c>
      <c r="G206" t="s">
        <v>66</v>
      </c>
      <c r="H206" t="s">
        <v>54</v>
      </c>
      <c r="I206" t="s">
        <v>55</v>
      </c>
      <c r="J206" s="220" t="s">
        <v>769</v>
      </c>
      <c r="K206" t="s">
        <v>84</v>
      </c>
      <c r="L206" s="119">
        <v>46129</v>
      </c>
      <c r="M206" s="119">
        <v>46135</v>
      </c>
      <c r="N206" t="s">
        <v>9</v>
      </c>
      <c r="O206" t="s">
        <v>331</v>
      </c>
      <c r="P206" t="s">
        <v>17</v>
      </c>
      <c r="Q206" t="s">
        <v>54</v>
      </c>
      <c r="R206" s="119">
        <v>46132</v>
      </c>
      <c r="S206" s="119">
        <v>46133</v>
      </c>
      <c r="AA206" s="176">
        <v>500000</v>
      </c>
      <c r="AB206" t="s">
        <v>58</v>
      </c>
      <c r="AC206" s="149" t="s">
        <v>444</v>
      </c>
      <c r="AD206" t="str">
        <f ca="1">IF((AND((AS206-TODAY())&lt;=30,(L206-TODAY())&lt;=0,(F206="P1")))=TRUE,"Yes",IF(AND((AS206-TODAY())&lt;=30,(L206-TODAY())&lt;=0,(F206="P2"))=TRUE,"Yes","No"))</f>
        <v>Yes</v>
      </c>
      <c r="AE206" t="str">
        <f>VLOOKUP(O206,'Data Validation'!I:J,2,FALSE)</f>
        <v>C5403671</v>
      </c>
      <c r="AF206" s="150">
        <f ca="1">IF(AJ206&lt;=53,AJ206,AJ206-52)</f>
        <v>18.099999999999881</v>
      </c>
      <c r="AG206" s="151">
        <f>IF(H206="Y",(((160/1000000)*AA206)/5.3)*0.1,((160/1000000)*AA206)/5.3)</f>
        <v>1.5094339622641511</v>
      </c>
      <c r="AH206" s="150">
        <f>SUM($AG$2:AG503)</f>
        <v>1454.9999999999941</v>
      </c>
      <c r="AI206" s="150">
        <f>AH206/50</f>
        <v>29.099999999999881</v>
      </c>
      <c r="AJ206" s="150">
        <f ca="1">WEEKNUM(TODAY())+AI206</f>
        <v>70.099999999999881</v>
      </c>
      <c r="AK206" s="119">
        <v>45989</v>
      </c>
      <c r="AL206" t="s">
        <v>54</v>
      </c>
      <c r="AM206" t="s">
        <v>54</v>
      </c>
      <c r="AN206" s="198">
        <f t="shared" si="35"/>
        <v>2</v>
      </c>
      <c r="AO206">
        <v>5</v>
      </c>
      <c r="AP206">
        <v>1</v>
      </c>
      <c r="AQ206">
        <v>0</v>
      </c>
      <c r="AS206" s="119">
        <v>46135</v>
      </c>
    </row>
    <row r="207" spans="1:45" ht="16.5" customHeight="1">
      <c r="A207" t="s">
        <v>123</v>
      </c>
      <c r="B207" t="str">
        <f>VLOOKUP(A207,'Data Validation'!S:T,2,FALSE)</f>
        <v>Cross Architecture</v>
      </c>
      <c r="C207" t="s">
        <v>690</v>
      </c>
      <c r="D207" t="s">
        <v>76</v>
      </c>
      <c r="E207" t="s">
        <v>76</v>
      </c>
      <c r="F207" t="s">
        <v>25</v>
      </c>
      <c r="G207" t="s">
        <v>66</v>
      </c>
      <c r="H207" t="s">
        <v>54</v>
      </c>
      <c r="I207" t="s">
        <v>55</v>
      </c>
      <c r="J207" t="s">
        <v>770</v>
      </c>
      <c r="K207" t="s">
        <v>84</v>
      </c>
      <c r="L207" s="119">
        <v>46129</v>
      </c>
      <c r="M207" s="119">
        <v>46135</v>
      </c>
      <c r="N207" t="s">
        <v>9</v>
      </c>
      <c r="O207" t="s">
        <v>331</v>
      </c>
      <c r="P207" t="s">
        <v>17</v>
      </c>
      <c r="Q207" t="s">
        <v>54</v>
      </c>
      <c r="R207" s="119">
        <v>46132</v>
      </c>
      <c r="S207" s="119">
        <v>46133</v>
      </c>
      <c r="AA207" s="176">
        <v>500000</v>
      </c>
      <c r="AB207" t="s">
        <v>58</v>
      </c>
      <c r="AC207" s="149" t="s">
        <v>444</v>
      </c>
      <c r="AD207" t="str">
        <f ca="1">IF((AND((AS207-TODAY())&lt;=30,(L207-TODAY())&lt;=0,(F207="P1")))=TRUE,"Yes",IF(AND((AS207-TODAY())&lt;=30,(L207-TODAY())&lt;=0,(F207="P2"))=TRUE,"Yes","No"))</f>
        <v>Yes</v>
      </c>
      <c r="AE207" t="str">
        <f>VLOOKUP(O207,'Data Validation'!I:J,2,FALSE)</f>
        <v>C5403671</v>
      </c>
      <c r="AF207" s="150">
        <f ca="1">IF(AJ207&lt;=53,AJ207,AJ207-52)</f>
        <v>18.099999999999881</v>
      </c>
      <c r="AG207" s="151">
        <f>IF(H207="Y",(((160/1000000)*AA207)/5.3)*0.1,((160/1000000)*AA207)/5.3)</f>
        <v>1.5094339622641511</v>
      </c>
      <c r="AH207" s="150">
        <f>SUM($AG$2:AG504)</f>
        <v>1454.9999999999941</v>
      </c>
      <c r="AI207" s="150">
        <f>AH207/50</f>
        <v>29.099999999999881</v>
      </c>
      <c r="AJ207" s="150">
        <f ca="1">WEEKNUM(TODAY())+AI207</f>
        <v>70.099999999999881</v>
      </c>
      <c r="AK207" s="119">
        <v>46049</v>
      </c>
      <c r="AL207" t="s">
        <v>54</v>
      </c>
      <c r="AM207" t="s">
        <v>54</v>
      </c>
      <c r="AN207" s="198">
        <f t="shared" si="35"/>
        <v>2</v>
      </c>
      <c r="AO207">
        <v>75</v>
      </c>
      <c r="AP207">
        <v>0</v>
      </c>
      <c r="AQ207">
        <v>0</v>
      </c>
      <c r="AS207" s="119">
        <v>46135</v>
      </c>
    </row>
    <row r="208" spans="1:45" ht="16.5" customHeight="1">
      <c r="A208" t="s">
        <v>155</v>
      </c>
      <c r="B208" t="s">
        <v>156</v>
      </c>
      <c r="C208" t="s">
        <v>681</v>
      </c>
      <c r="D208" t="s">
        <v>76</v>
      </c>
      <c r="E208" t="s">
        <v>76</v>
      </c>
      <c r="F208" t="s">
        <v>25</v>
      </c>
      <c r="G208" t="s">
        <v>66</v>
      </c>
      <c r="H208" t="s">
        <v>54</v>
      </c>
      <c r="I208" t="s">
        <v>55</v>
      </c>
      <c r="J208" t="s">
        <v>771</v>
      </c>
      <c r="K208" t="s">
        <v>84</v>
      </c>
      <c r="L208" s="119">
        <v>46125</v>
      </c>
      <c r="M208" s="231">
        <v>46139</v>
      </c>
      <c r="N208" t="s">
        <v>9</v>
      </c>
      <c r="O208" t="s">
        <v>331</v>
      </c>
      <c r="P208" t="s">
        <v>17</v>
      </c>
      <c r="Q208" t="s">
        <v>54</v>
      </c>
      <c r="R208" s="119">
        <v>46126</v>
      </c>
      <c r="S208" s="119">
        <v>46128</v>
      </c>
      <c r="AA208" s="176">
        <v>500000</v>
      </c>
      <c r="AB208" t="s">
        <v>58</v>
      </c>
      <c r="AC208" s="149" t="s">
        <v>444</v>
      </c>
      <c r="AD208" t="e">
        <f ca="1">IF((AND((AS208-TODAY())&lt;=30,(L208-TODAY())&lt;=0,(#REF!="P1")))=TRUE,"Yes",IF(AND((AS208-TODAY())&lt;=30,(L208-TODAY())&lt;=0,(#REF!="P2"))=TRUE,"Yes","No"))</f>
        <v>#REF!</v>
      </c>
      <c r="AE208" t="s">
        <v>57</v>
      </c>
      <c r="AF208" s="150">
        <v>31.864151064150793</v>
      </c>
      <c r="AG208" s="151">
        <v>1.5094339622641511</v>
      </c>
      <c r="AH208" s="150">
        <f>SUM($AG$2:AG208)</f>
        <v>652.07547169810937</v>
      </c>
      <c r="AI208" s="150">
        <v>27.864151064150793</v>
      </c>
      <c r="AJ208" s="150">
        <v>31.864151064150793</v>
      </c>
      <c r="AK208" s="119">
        <v>46084</v>
      </c>
      <c r="AL208" t="s">
        <v>54</v>
      </c>
      <c r="AM208" t="s">
        <v>67</v>
      </c>
      <c r="AN208" s="198">
        <f t="shared" si="35"/>
        <v>11</v>
      </c>
      <c r="AS208" s="119">
        <v>46139</v>
      </c>
    </row>
    <row r="209" spans="1:45" ht="16.5" customHeight="1">
      <c r="A209" t="s">
        <v>74</v>
      </c>
      <c r="B209" t="s">
        <v>75</v>
      </c>
      <c r="C209" t="s">
        <v>576</v>
      </c>
      <c r="D209" t="s">
        <v>76</v>
      </c>
      <c r="E209" t="s">
        <v>76</v>
      </c>
      <c r="F209" t="s">
        <v>25</v>
      </c>
      <c r="G209" t="s">
        <v>66</v>
      </c>
      <c r="H209" t="s">
        <v>54</v>
      </c>
      <c r="I209" t="s">
        <v>55</v>
      </c>
      <c r="J209" t="s">
        <v>772</v>
      </c>
      <c r="K209" t="s">
        <v>84</v>
      </c>
      <c r="L209" s="119">
        <v>46108</v>
      </c>
      <c r="M209" s="119">
        <v>46139</v>
      </c>
      <c r="N209" t="s">
        <v>9</v>
      </c>
      <c r="O209" t="s">
        <v>331</v>
      </c>
      <c r="P209" t="s">
        <v>17</v>
      </c>
      <c r="Q209" t="s">
        <v>54</v>
      </c>
      <c r="R209" s="119">
        <v>46132</v>
      </c>
      <c r="S209" s="119">
        <v>46134</v>
      </c>
      <c r="Z209" t="s">
        <v>536</v>
      </c>
      <c r="AA209" s="176">
        <v>500000</v>
      </c>
      <c r="AB209" t="s">
        <v>58</v>
      </c>
      <c r="AC209" s="149" t="s">
        <v>444</v>
      </c>
      <c r="AD209" t="str">
        <f ca="1">IF((AND((AS209-TODAY())&lt;=30,(L209-TODAY())&lt;=0,(F209="P1")))=TRUE,"Yes",IF(AND((AS209-TODAY())&lt;=30,(L209-TODAY())&lt;=0,(F209="P2"))=TRUE,"Yes","No"))</f>
        <v>Yes</v>
      </c>
      <c r="AE209" t="str">
        <f>VLOOKUP(O209,'Data Validation'!I:J,2,FALSE)</f>
        <v>C5403671</v>
      </c>
      <c r="AF209" s="150">
        <f ca="1">IF(AJ209&lt;=53,AJ209,AJ209-52)</f>
        <v>18.099999999999881</v>
      </c>
      <c r="AG209" s="151">
        <f>IF(H209="Y",(((160/1000000)*AA209)/5.3)*0.1,((160/1000000)*AA209)/5.3)</f>
        <v>1.5094339622641511</v>
      </c>
      <c r="AH209" s="150">
        <f>SUM($AG$2:AG506)</f>
        <v>1454.9999999999941</v>
      </c>
      <c r="AI209" s="150">
        <f>AH209/50</f>
        <v>29.099999999999881</v>
      </c>
      <c r="AJ209" s="150">
        <f ca="1">WEEKNUM(TODAY())+AI209</f>
        <v>70.099999999999881</v>
      </c>
      <c r="AK209" s="119">
        <v>46111</v>
      </c>
      <c r="AL209" t="s">
        <v>67</v>
      </c>
      <c r="AM209" t="s">
        <v>67</v>
      </c>
      <c r="AN209" s="198">
        <f t="shared" si="35"/>
        <v>5</v>
      </c>
      <c r="AO209">
        <v>91</v>
      </c>
      <c r="AP209">
        <v>0</v>
      </c>
      <c r="AQ209">
        <v>0</v>
      </c>
      <c r="AS209" s="119">
        <v>46139</v>
      </c>
    </row>
    <row r="210" spans="1:45" ht="16.5" customHeight="1">
      <c r="A210" t="s">
        <v>74</v>
      </c>
      <c r="B210" t="s">
        <v>75</v>
      </c>
      <c r="C210" t="s">
        <v>576</v>
      </c>
      <c r="D210" t="s">
        <v>76</v>
      </c>
      <c r="E210" t="s">
        <v>76</v>
      </c>
      <c r="F210" t="s">
        <v>25</v>
      </c>
      <c r="G210" t="s">
        <v>66</v>
      </c>
      <c r="H210" t="s">
        <v>54</v>
      </c>
      <c r="I210" t="s">
        <v>55</v>
      </c>
      <c r="J210" t="s">
        <v>773</v>
      </c>
      <c r="K210" t="s">
        <v>84</v>
      </c>
      <c r="L210" s="119">
        <v>46108</v>
      </c>
      <c r="M210" s="119">
        <v>46139</v>
      </c>
      <c r="N210" t="s">
        <v>9</v>
      </c>
      <c r="O210" t="s">
        <v>331</v>
      </c>
      <c r="P210" t="s">
        <v>17</v>
      </c>
      <c r="Q210" t="s">
        <v>54</v>
      </c>
      <c r="R210" s="119">
        <v>46132</v>
      </c>
      <c r="S210" s="119">
        <v>46134</v>
      </c>
      <c r="Z210" t="s">
        <v>536</v>
      </c>
      <c r="AA210" s="176">
        <v>500000</v>
      </c>
      <c r="AB210" t="s">
        <v>58</v>
      </c>
      <c r="AC210" s="149" t="s">
        <v>444</v>
      </c>
      <c r="AD210" t="str">
        <f ca="1">IF((AND((AS210-TODAY())&lt;=30,(L210-TODAY())&lt;=0,(F210="P1")))=TRUE,"Yes",IF(AND((AS210-TODAY())&lt;=30,(L210-TODAY())&lt;=0,(F210="P2"))=TRUE,"Yes","No"))</f>
        <v>Yes</v>
      </c>
      <c r="AE210" t="str">
        <f>VLOOKUP(O210,'Data Validation'!I:J,2,FALSE)</f>
        <v>C5403671</v>
      </c>
      <c r="AF210" s="150">
        <f ca="1">IF(AJ210&lt;=53,AJ210,AJ210-52)</f>
        <v>18.099999999999881</v>
      </c>
      <c r="AG210" s="151">
        <f>IF(H210="Y",(((160/1000000)*AA210)/5.3)*0.1,((160/1000000)*AA210)/5.3)</f>
        <v>1.5094339622641511</v>
      </c>
      <c r="AH210" s="150">
        <f>SUM($AG$2:AG507)</f>
        <v>1454.9999999999941</v>
      </c>
      <c r="AI210" s="150">
        <f>AH210/50</f>
        <v>29.099999999999881</v>
      </c>
      <c r="AJ210" s="150">
        <f ca="1">WEEKNUM(TODAY())+AI210</f>
        <v>70.099999999999881</v>
      </c>
      <c r="AK210" s="119">
        <v>46111</v>
      </c>
      <c r="AL210" t="s">
        <v>67</v>
      </c>
      <c r="AM210" t="s">
        <v>67</v>
      </c>
      <c r="AN210" s="198">
        <f t="shared" si="35"/>
        <v>5</v>
      </c>
      <c r="AO210">
        <v>3</v>
      </c>
      <c r="AP210">
        <v>0</v>
      </c>
      <c r="AQ210">
        <v>0</v>
      </c>
      <c r="AS210" s="119">
        <v>46139</v>
      </c>
    </row>
    <row r="211" spans="1:45" ht="16.5" customHeight="1">
      <c r="A211" s="2" t="s">
        <v>195</v>
      </c>
      <c r="B211" t="s">
        <v>148</v>
      </c>
      <c r="C211" t="s">
        <v>487</v>
      </c>
      <c r="D211" t="s">
        <v>65</v>
      </c>
      <c r="E211" t="s">
        <v>65</v>
      </c>
      <c r="F211" t="s">
        <v>25</v>
      </c>
      <c r="G211" t="s">
        <v>66</v>
      </c>
      <c r="H211" t="s">
        <v>54</v>
      </c>
      <c r="I211" t="s">
        <v>55</v>
      </c>
      <c r="J211" t="s">
        <v>774</v>
      </c>
      <c r="K211" s="119" t="s">
        <v>84</v>
      </c>
      <c r="L211" s="119">
        <v>46129</v>
      </c>
      <c r="M211" s="119">
        <v>46140</v>
      </c>
      <c r="N211" t="s">
        <v>9</v>
      </c>
      <c r="O211" t="s">
        <v>335</v>
      </c>
      <c r="P211" t="s">
        <v>17</v>
      </c>
      <c r="Q211" t="s">
        <v>54</v>
      </c>
      <c r="R211" s="119">
        <v>46133</v>
      </c>
      <c r="S211" s="119">
        <v>46134</v>
      </c>
      <c r="Z211" t="s">
        <v>536</v>
      </c>
      <c r="AA211" s="176">
        <v>500000</v>
      </c>
      <c r="AB211" t="s">
        <v>58</v>
      </c>
      <c r="AC211" s="149" t="s">
        <v>444</v>
      </c>
      <c r="AD211" t="s">
        <v>478</v>
      </c>
      <c r="AE211" t="s">
        <v>336</v>
      </c>
      <c r="AF211" s="150">
        <v>21.358490686792308</v>
      </c>
      <c r="AG211" s="151">
        <v>1.5094339622641511</v>
      </c>
      <c r="AH211" s="150">
        <v>867.92453433961543</v>
      </c>
      <c r="AI211" s="150">
        <v>17.358490686792308</v>
      </c>
      <c r="AJ211" s="150">
        <v>21.358490686792308</v>
      </c>
      <c r="AK211" s="119">
        <v>46133</v>
      </c>
      <c r="AL211" t="s">
        <v>67</v>
      </c>
      <c r="AM211" t="s">
        <v>67</v>
      </c>
      <c r="AN211" s="198">
        <v>5</v>
      </c>
      <c r="AS211" s="119">
        <v>46139</v>
      </c>
    </row>
    <row r="212" spans="1:45" ht="16.5" customHeight="1">
      <c r="A212" t="s">
        <v>123</v>
      </c>
      <c r="B212" t="str">
        <f>VLOOKUP(A212,'Data Validation'!S:T,2,FALSE)</f>
        <v>Cross Architecture</v>
      </c>
      <c r="C212" t="s">
        <v>685</v>
      </c>
      <c r="D212" t="s">
        <v>65</v>
      </c>
      <c r="E212" t="s">
        <v>65</v>
      </c>
      <c r="F212" t="s">
        <v>25</v>
      </c>
      <c r="G212" t="s">
        <v>66</v>
      </c>
      <c r="H212" t="s">
        <v>54</v>
      </c>
      <c r="I212" t="s">
        <v>55</v>
      </c>
      <c r="J212" t="s">
        <v>775</v>
      </c>
      <c r="K212" s="119">
        <v>46048</v>
      </c>
      <c r="L212" s="119">
        <v>46113</v>
      </c>
      <c r="M212" s="119">
        <v>46141</v>
      </c>
      <c r="N212" t="s">
        <v>9</v>
      </c>
      <c r="O212" t="s">
        <v>335</v>
      </c>
      <c r="P212" t="s">
        <v>17</v>
      </c>
      <c r="Q212" t="s">
        <v>54</v>
      </c>
      <c r="R212" s="119">
        <v>46119</v>
      </c>
      <c r="S212" s="119">
        <v>46128</v>
      </c>
      <c r="T212" s="133"/>
      <c r="Z212" t="s">
        <v>536</v>
      </c>
      <c r="AA212" s="176">
        <v>500000</v>
      </c>
      <c r="AB212" t="s">
        <v>58</v>
      </c>
      <c r="AC212" s="149" t="s">
        <v>444</v>
      </c>
      <c r="AD212" t="str">
        <f ca="1">IF((AND((AS212-TODAY())&lt;=30,(L212-TODAY())&lt;=0,(F212="P1")))=TRUE,"Yes",IF(AND((AS212-TODAY())&lt;=30,(L212-TODAY())&lt;=0,(F212="P2"))=TRUE,"Yes","No"))</f>
        <v>Yes</v>
      </c>
      <c r="AE212" t="str">
        <f>VLOOKUP(O212,'Data Validation'!I:J,2,FALSE)</f>
        <v>C5381614</v>
      </c>
      <c r="AF212" s="150">
        <f ca="1">IF(AJ212&lt;=53,AJ212,AJ212-52)</f>
        <v>2.1622641509433151</v>
      </c>
      <c r="AG212" s="151">
        <f>IF(H212="Y",(((160/1000000)*AA212)/5.3)*0.1,((160/1000000)*AA212)/5.3)</f>
        <v>1.5094339622641511</v>
      </c>
      <c r="AH212" s="150">
        <f>SUM($AG$2:AG212)</f>
        <v>658.11320754716576</v>
      </c>
      <c r="AI212" s="150">
        <f>AH212/50</f>
        <v>13.162264150943315</v>
      </c>
      <c r="AJ212" s="150">
        <f ca="1">WEEKNUM(TODAY())+AI212</f>
        <v>54.162264150943315</v>
      </c>
      <c r="AK212" s="119">
        <v>46115</v>
      </c>
      <c r="AL212" t="s">
        <v>67</v>
      </c>
      <c r="AM212" t="s">
        <v>67</v>
      </c>
      <c r="AN212" s="198">
        <f t="shared" ref="AN212:AN220" si="36">AS212-S212</f>
        <v>4</v>
      </c>
      <c r="AS212" s="119">
        <v>46132</v>
      </c>
    </row>
    <row r="213" spans="1:45" ht="16.5" customHeight="1">
      <c r="A213" s="2" t="s">
        <v>123</v>
      </c>
      <c r="B213" t="s">
        <v>124</v>
      </c>
      <c r="C213" s="220" t="s">
        <v>690</v>
      </c>
      <c r="D213" t="s">
        <v>76</v>
      </c>
      <c r="E213" t="s">
        <v>76</v>
      </c>
      <c r="F213" t="s">
        <v>25</v>
      </c>
      <c r="G213" t="s">
        <v>66</v>
      </c>
      <c r="H213" t="s">
        <v>54</v>
      </c>
      <c r="I213" t="s">
        <v>55</v>
      </c>
      <c r="J213" t="s">
        <v>776</v>
      </c>
      <c r="K213" t="s">
        <v>84</v>
      </c>
      <c r="L213" s="119">
        <v>46134</v>
      </c>
      <c r="M213" s="119">
        <v>46142</v>
      </c>
      <c r="N213" t="s">
        <v>9</v>
      </c>
      <c r="O213" t="s">
        <v>331</v>
      </c>
      <c r="P213" t="s">
        <v>17</v>
      </c>
      <c r="Q213" t="s">
        <v>54</v>
      </c>
      <c r="R213" s="119">
        <v>46134</v>
      </c>
      <c r="S213" s="119">
        <v>46139</v>
      </c>
      <c r="AA213" s="176">
        <v>500000</v>
      </c>
      <c r="AB213" t="s">
        <v>58</v>
      </c>
      <c r="AC213" s="149" t="s">
        <v>444</v>
      </c>
      <c r="AD213" t="str">
        <f ca="1">IF((AND((AS213-TODAY())&lt;=30,(L213-TODAY())&lt;=0,(F214="P1")))=TRUE,"Yes",IF(AND((AS213-TODAY())&lt;=30,(L213-TODAY())&lt;=0,(F214="P2"))=TRUE,"Yes","No"))</f>
        <v>Yes</v>
      </c>
      <c r="AE213" t="s">
        <v>336</v>
      </c>
      <c r="AF213" s="150">
        <v>21.992452950943228</v>
      </c>
      <c r="AG213" s="151">
        <v>1.5094339622641511</v>
      </c>
      <c r="AH213" s="150">
        <f>SUM($AG$2:AG213)</f>
        <v>659.62264150942985</v>
      </c>
      <c r="AI213" s="150">
        <v>17.992452950943228</v>
      </c>
      <c r="AJ213" s="150">
        <v>21.992452950943228</v>
      </c>
      <c r="AK213" s="119">
        <v>46049</v>
      </c>
      <c r="AL213" t="s">
        <v>54</v>
      </c>
      <c r="AM213" t="s">
        <v>54</v>
      </c>
      <c r="AN213" s="198">
        <f t="shared" si="36"/>
        <v>3</v>
      </c>
      <c r="AS213" s="119">
        <v>46142</v>
      </c>
    </row>
    <row r="214" spans="1:45" ht="16.5" customHeight="1">
      <c r="A214" s="2" t="s">
        <v>123</v>
      </c>
      <c r="B214" t="s">
        <v>124</v>
      </c>
      <c r="C214" s="23" t="s">
        <v>700</v>
      </c>
      <c r="D214" t="s">
        <v>76</v>
      </c>
      <c r="E214" t="s">
        <v>76</v>
      </c>
      <c r="F214" t="s">
        <v>25</v>
      </c>
      <c r="G214" t="s">
        <v>66</v>
      </c>
      <c r="H214" t="s">
        <v>54</v>
      </c>
      <c r="I214" t="s">
        <v>55</v>
      </c>
      <c r="J214" t="s">
        <v>777</v>
      </c>
      <c r="K214" t="s">
        <v>84</v>
      </c>
      <c r="L214" s="119">
        <v>46134</v>
      </c>
      <c r="M214" s="119">
        <v>46142</v>
      </c>
      <c r="N214" t="s">
        <v>9</v>
      </c>
      <c r="O214" t="s">
        <v>331</v>
      </c>
      <c r="P214" t="s">
        <v>17</v>
      </c>
      <c r="Q214" t="s">
        <v>54</v>
      </c>
      <c r="R214" s="119">
        <v>46134</v>
      </c>
      <c r="S214" s="119">
        <v>46139</v>
      </c>
      <c r="AA214" s="176">
        <v>500000</v>
      </c>
      <c r="AB214" t="s">
        <v>58</v>
      </c>
      <c r="AC214" s="149" t="s">
        <v>444</v>
      </c>
      <c r="AD214" t="str">
        <f ca="1">IF((AND((AS214-TODAY())&lt;=30,(L214-TODAY())&lt;=0,(F219="P1")))=TRUE,"Yes",IF(AND((AS214-TODAY())&lt;=30,(L214-TODAY())&lt;=0,(F219="P2"))=TRUE,"Yes","No"))</f>
        <v>Yes</v>
      </c>
      <c r="AE214" t="s">
        <v>336</v>
      </c>
      <c r="AF214" s="150">
        <v>21.992452950943228</v>
      </c>
      <c r="AG214" s="151">
        <v>1.5094339622641511</v>
      </c>
      <c r="AH214" s="150">
        <f>SUM($AG$2:AG214)</f>
        <v>661.13207547169395</v>
      </c>
      <c r="AI214" s="150">
        <v>17.992452950943228</v>
      </c>
      <c r="AJ214" s="150">
        <v>21.992452950943228</v>
      </c>
      <c r="AK214" s="119">
        <v>46049</v>
      </c>
      <c r="AL214" t="s">
        <v>54</v>
      </c>
      <c r="AM214" t="s">
        <v>54</v>
      </c>
      <c r="AN214" s="198">
        <f t="shared" si="36"/>
        <v>3</v>
      </c>
      <c r="AR214" s="133"/>
      <c r="AS214" s="119">
        <v>46142</v>
      </c>
    </row>
    <row r="215" spans="1:45" ht="16.5" customHeight="1">
      <c r="A215" t="s">
        <v>123</v>
      </c>
      <c r="B215" t="str">
        <f>VLOOKUP(A215,'Data Validation'!S:T,2,FALSE)</f>
        <v>Cross Architecture</v>
      </c>
      <c r="C215" t="s">
        <v>688</v>
      </c>
      <c r="D215" t="s">
        <v>76</v>
      </c>
      <c r="E215" t="s">
        <v>76</v>
      </c>
      <c r="F215" t="s">
        <v>25</v>
      </c>
      <c r="G215" t="s">
        <v>66</v>
      </c>
      <c r="H215" t="s">
        <v>54</v>
      </c>
      <c r="I215" t="s">
        <v>55</v>
      </c>
      <c r="J215" s="220" t="s">
        <v>778</v>
      </c>
      <c r="K215" t="s">
        <v>84</v>
      </c>
      <c r="L215" s="119">
        <v>46126</v>
      </c>
      <c r="M215" s="119">
        <v>46142</v>
      </c>
      <c r="N215" t="s">
        <v>9</v>
      </c>
      <c r="O215" t="s">
        <v>331</v>
      </c>
      <c r="P215" t="s">
        <v>17</v>
      </c>
      <c r="Q215" t="s">
        <v>54</v>
      </c>
      <c r="R215" s="119">
        <v>46126</v>
      </c>
      <c r="S215" s="119">
        <v>46133</v>
      </c>
      <c r="AA215" s="176">
        <v>500000</v>
      </c>
      <c r="AB215" t="s">
        <v>58</v>
      </c>
      <c r="AC215" s="149" t="s">
        <v>444</v>
      </c>
      <c r="AD215" t="str">
        <f ca="1">IF((AND((AS215-TODAY())&lt;=30,(L215-TODAY())&lt;=0,(F231="P1")))=TRUE,"Yes",IF(AND((AS215-TODAY())&lt;=30,(L215-TODAY())&lt;=0,(F231="P2"))=TRUE,"Yes","No"))</f>
        <v>Yes</v>
      </c>
      <c r="AE215" t="str">
        <f>VLOOKUP(O215,'Data Validation'!I:J,2,FALSE)</f>
        <v>C5403671</v>
      </c>
      <c r="AF215" s="150">
        <f ca="1">IF(AJ215&lt;=53,AJ215,AJ215-52)</f>
        <v>2.2528301886791624</v>
      </c>
      <c r="AG215" s="151">
        <f>IF(H215="Y",(((160/1000000)*AA215)/5.3)*0.1,((160/1000000)*AA215)/5.3)</f>
        <v>1.5094339622641511</v>
      </c>
      <c r="AH215" s="150">
        <f>SUM($AG$2:AG215)</f>
        <v>662.64150943395805</v>
      </c>
      <c r="AI215" s="150">
        <f>AH215/50</f>
        <v>13.252830188679161</v>
      </c>
      <c r="AJ215" s="150">
        <f ca="1">WEEKNUM(TODAY())+AI215</f>
        <v>54.252830188679162</v>
      </c>
      <c r="AK215" s="119">
        <v>46044</v>
      </c>
      <c r="AL215" t="s">
        <v>54</v>
      </c>
      <c r="AM215" t="s">
        <v>54</v>
      </c>
      <c r="AN215" s="198">
        <f t="shared" si="36"/>
        <v>9</v>
      </c>
      <c r="AO215">
        <v>1</v>
      </c>
      <c r="AP215">
        <v>25</v>
      </c>
      <c r="AQ215">
        <v>0</v>
      </c>
      <c r="AS215" s="119">
        <v>46142</v>
      </c>
    </row>
    <row r="216" spans="1:45" ht="16.5" customHeight="1">
      <c r="A216" t="s">
        <v>123</v>
      </c>
      <c r="B216" t="str">
        <f>VLOOKUP(A216,'Data Validation'!S:T,2,FALSE)</f>
        <v>Cross Architecture</v>
      </c>
      <c r="C216" t="s">
        <v>690</v>
      </c>
      <c r="D216" t="s">
        <v>76</v>
      </c>
      <c r="E216" t="s">
        <v>76</v>
      </c>
      <c r="F216" t="s">
        <v>25</v>
      </c>
      <c r="G216" t="s">
        <v>66</v>
      </c>
      <c r="H216" t="s">
        <v>54</v>
      </c>
      <c r="I216" t="s">
        <v>55</v>
      </c>
      <c r="J216" t="s">
        <v>779</v>
      </c>
      <c r="K216" t="s">
        <v>84</v>
      </c>
      <c r="L216" s="119">
        <v>46126</v>
      </c>
      <c r="M216" s="119">
        <v>46142</v>
      </c>
      <c r="N216" t="s">
        <v>9</v>
      </c>
      <c r="O216" t="s">
        <v>331</v>
      </c>
      <c r="P216" t="s">
        <v>17</v>
      </c>
      <c r="Q216" t="s">
        <v>54</v>
      </c>
      <c r="R216" s="119">
        <v>46126</v>
      </c>
      <c r="S216" s="119">
        <v>46133</v>
      </c>
      <c r="AA216" s="176">
        <v>500000</v>
      </c>
      <c r="AB216" t="s">
        <v>58</v>
      </c>
      <c r="AC216" s="149" t="s">
        <v>444</v>
      </c>
      <c r="AD216" t="str">
        <f ca="1">IF((AND((AS216-TODAY())&lt;=30,(L216-TODAY())&lt;=0,(F231="P1")))=TRUE,"Yes",IF(AND((AS216-TODAY())&lt;=30,(L216-TODAY())&lt;=0,(F231="P2"))=TRUE,"Yes","No"))</f>
        <v>Yes</v>
      </c>
      <c r="AE216" t="str">
        <f>VLOOKUP(O216,'Data Validation'!I:J,2,FALSE)</f>
        <v>C5403671</v>
      </c>
      <c r="AF216" s="150">
        <f ca="1">IF(AJ216&lt;=53,AJ216,AJ216-52)</f>
        <v>2.2830188679244401</v>
      </c>
      <c r="AG216" s="151">
        <f>IF(H216="Y",(((160/1000000)*AA216)/5.3)*0.1,((160/1000000)*AA216)/5.3)</f>
        <v>1.5094339622641511</v>
      </c>
      <c r="AH216" s="150">
        <f>SUM($AG$2:AG216)</f>
        <v>664.15094339622215</v>
      </c>
      <c r="AI216" s="150">
        <f>AH216/50</f>
        <v>13.283018867924444</v>
      </c>
      <c r="AJ216" s="150">
        <f ca="1">WEEKNUM(TODAY())+AI216</f>
        <v>54.28301886792444</v>
      </c>
      <c r="AK216" s="119">
        <v>46044</v>
      </c>
      <c r="AL216" t="s">
        <v>54</v>
      </c>
      <c r="AM216" t="s">
        <v>54</v>
      </c>
      <c r="AN216" s="198">
        <f t="shared" si="36"/>
        <v>9</v>
      </c>
      <c r="AO216">
        <v>16</v>
      </c>
      <c r="AP216">
        <v>66</v>
      </c>
      <c r="AQ216">
        <v>0</v>
      </c>
      <c r="AS216" s="119">
        <v>46142</v>
      </c>
    </row>
    <row r="217" spans="1:45" ht="16.5" customHeight="1">
      <c r="A217" t="s">
        <v>123</v>
      </c>
      <c r="B217" t="str">
        <f>VLOOKUP(A217,'Data Validation'!S:T,2,FALSE)</f>
        <v>Cross Architecture</v>
      </c>
      <c r="C217" t="s">
        <v>502</v>
      </c>
      <c r="D217" t="s">
        <v>65</v>
      </c>
      <c r="E217" t="s">
        <v>65</v>
      </c>
      <c r="F217" t="s">
        <v>25</v>
      </c>
      <c r="G217" t="s">
        <v>66</v>
      </c>
      <c r="H217" t="s">
        <v>54</v>
      </c>
      <c r="I217" t="s">
        <v>55</v>
      </c>
      <c r="J217" s="23" t="s">
        <v>780</v>
      </c>
      <c r="K217" s="119">
        <v>46090</v>
      </c>
      <c r="L217" s="119">
        <v>46115</v>
      </c>
      <c r="M217" s="119">
        <v>46143</v>
      </c>
      <c r="N217" t="s">
        <v>11</v>
      </c>
      <c r="O217" t="s">
        <v>362</v>
      </c>
      <c r="P217" t="s">
        <v>17</v>
      </c>
      <c r="Q217" t="s">
        <v>54</v>
      </c>
      <c r="R217" s="119">
        <v>46126</v>
      </c>
      <c r="S217" s="119">
        <v>46141</v>
      </c>
      <c r="AA217" s="176">
        <v>500000</v>
      </c>
      <c r="AB217" t="s">
        <v>58</v>
      </c>
      <c r="AC217" s="149" t="s">
        <v>444</v>
      </c>
      <c r="AD217" t="str">
        <f ca="1">IF((AND((AS217-TODAY())&lt;=30,(L217-TODAY())&lt;=0,(F218="P1")))=TRUE,"Yes",IF(AND((AS217-TODAY())&lt;=30,(L217-TODAY())&lt;=0,(F218="P2"))=TRUE,"Yes","No"))</f>
        <v>Yes</v>
      </c>
      <c r="AE217" t="str">
        <f>VLOOKUP(O217,'Data Validation'!I:J,2,FALSE)</f>
        <v>I773708</v>
      </c>
      <c r="AF217" s="150">
        <f ca="1">IF(AJ217&lt;=53,AJ217,AJ217-52)</f>
        <v>2.3132075471697249</v>
      </c>
      <c r="AG217" s="151">
        <f>IF(H217="Y",(((160/1000000)*AA217)/5.3)*0.1,((160/1000000)*AA217)/5.3)</f>
        <v>1.5094339622641511</v>
      </c>
      <c r="AH217" s="150">
        <f>SUM($AG$2:AG217)</f>
        <v>665.66037735848624</v>
      </c>
      <c r="AI217" s="150">
        <f>AH217/50</f>
        <v>13.313207547169725</v>
      </c>
      <c r="AJ217" s="150">
        <f ca="1">WEEKNUM(TODAY())+AI217</f>
        <v>54.313207547169725</v>
      </c>
      <c r="AK217" s="119">
        <v>46122</v>
      </c>
      <c r="AL217" t="s">
        <v>54</v>
      </c>
      <c r="AM217" t="s">
        <v>67</v>
      </c>
      <c r="AN217" s="198">
        <f t="shared" si="36"/>
        <v>-6</v>
      </c>
      <c r="AS217" s="119">
        <v>46135</v>
      </c>
    </row>
    <row r="218" spans="1:45" ht="16.5" customHeight="1">
      <c r="A218" t="s">
        <v>179</v>
      </c>
      <c r="B218" t="str">
        <f>VLOOKUP(A218,'Data Validation'!S:T,2,FALSE)</f>
        <v>Product Engineering Intelligent Enterprise and Cross Architecture</v>
      </c>
      <c r="C218" t="s">
        <v>495</v>
      </c>
      <c r="D218" t="s">
        <v>64</v>
      </c>
      <c r="E218" t="s">
        <v>76</v>
      </c>
      <c r="F218" t="s">
        <v>25</v>
      </c>
      <c r="G218" t="s">
        <v>66</v>
      </c>
      <c r="H218" t="s">
        <v>54</v>
      </c>
      <c r="I218" t="s">
        <v>55</v>
      </c>
      <c r="J218" t="s">
        <v>781</v>
      </c>
      <c r="K218" t="s">
        <v>84</v>
      </c>
      <c r="L218" s="119">
        <v>46139</v>
      </c>
      <c r="M218" s="119">
        <v>46147</v>
      </c>
      <c r="N218" t="s">
        <v>9</v>
      </c>
      <c r="O218" t="s">
        <v>338</v>
      </c>
      <c r="P218" t="s">
        <v>17</v>
      </c>
      <c r="Q218" t="s">
        <v>54</v>
      </c>
      <c r="R218" s="119">
        <v>46141</v>
      </c>
      <c r="S218" s="119">
        <v>46147</v>
      </c>
      <c r="AA218" s="176">
        <v>500000</v>
      </c>
      <c r="AB218" t="s">
        <v>58</v>
      </c>
      <c r="AC218" s="149" t="s">
        <v>444</v>
      </c>
      <c r="AD218" t="str">
        <f ca="1">IF((AND((AS218-TODAY())&lt;=30,(L218-TODAY())&lt;=0,(F218="P1")))=TRUE,"Yes",IF(AND((AS218-TODAY())&lt;=30,(L218-TODAY())&lt;=0,(F218="P2"))=TRUE,"Yes","No"))</f>
        <v>Yes</v>
      </c>
      <c r="AE218" t="str">
        <f>VLOOKUP(O218,'Data Validation'!I:J,2,FALSE)</f>
        <v>C5385241</v>
      </c>
      <c r="AF218" s="150">
        <f ca="1">IF(AJ218&lt;=53,AJ218,AJ218-52)</f>
        <v>2.7962264150942389</v>
      </c>
      <c r="AG218" s="151">
        <f>IF(H218="Y",(((160/1000000)*AA218)/5.3)*0.1,((160/1000000)*AA218)/5.3)</f>
        <v>1.5094339622641511</v>
      </c>
      <c r="AH218" s="150">
        <f>SUM($AG$2:AG233)</f>
        <v>689.8113207547118</v>
      </c>
      <c r="AI218" s="150">
        <f>AH218/50</f>
        <v>13.796226415094235</v>
      </c>
      <c r="AJ218" s="150">
        <f ca="1">WEEKNUM(TODAY())+AI218</f>
        <v>54.796226415094239</v>
      </c>
      <c r="AK218" s="119">
        <v>46029</v>
      </c>
      <c r="AL218" t="s">
        <v>54</v>
      </c>
      <c r="AM218" t="s">
        <v>67</v>
      </c>
      <c r="AN218" s="198">
        <f t="shared" si="36"/>
        <v>-366</v>
      </c>
      <c r="AS218" s="227">
        <v>45781</v>
      </c>
    </row>
    <row r="219" spans="1:45" ht="16.5" customHeight="1">
      <c r="A219" s="2" t="s">
        <v>123</v>
      </c>
      <c r="B219" t="s">
        <v>124</v>
      </c>
      <c r="C219" s="23" t="s">
        <v>700</v>
      </c>
      <c r="D219" t="s">
        <v>76</v>
      </c>
      <c r="E219" t="s">
        <v>76</v>
      </c>
      <c r="F219" t="s">
        <v>25</v>
      </c>
      <c r="G219" t="s">
        <v>66</v>
      </c>
      <c r="H219" t="s">
        <v>54</v>
      </c>
      <c r="I219" t="s">
        <v>55</v>
      </c>
      <c r="J219" t="s">
        <v>782</v>
      </c>
      <c r="K219" t="s">
        <v>84</v>
      </c>
      <c r="L219" s="119">
        <v>46134</v>
      </c>
      <c r="M219" s="119">
        <v>46147</v>
      </c>
      <c r="N219" t="s">
        <v>93</v>
      </c>
      <c r="O219" t="s">
        <v>331</v>
      </c>
      <c r="P219" t="s">
        <v>17</v>
      </c>
      <c r="Q219" t="s">
        <v>54</v>
      </c>
      <c r="R219" s="119">
        <v>46134</v>
      </c>
      <c r="S219" s="119">
        <v>46140</v>
      </c>
      <c r="AA219" s="176">
        <v>500000</v>
      </c>
      <c r="AB219" t="s">
        <v>58</v>
      </c>
      <c r="AC219" s="149" t="s">
        <v>444</v>
      </c>
      <c r="AD219" t="str">
        <f ca="1">IF((AND((AS219-TODAY())&lt;=30,(L219-TODAY())&lt;=0,(F220="P1")))=TRUE,"Yes",IF(AND((AS219-TODAY())&lt;=30,(L219-TODAY())&lt;=0,(F220="P2"))=TRUE,"Yes","No"))</f>
        <v>Yes</v>
      </c>
      <c r="AE219" t="s">
        <v>190</v>
      </c>
      <c r="AF219" s="150">
        <v>22.173585026414923</v>
      </c>
      <c r="AG219" s="151">
        <v>1.5094339622641511</v>
      </c>
      <c r="AH219" s="150">
        <f>SUM($AG$2:AG219)</f>
        <v>668.67924528301444</v>
      </c>
      <c r="AI219" s="150">
        <v>18.173585026414923</v>
      </c>
      <c r="AJ219" s="150">
        <v>22.173585026414923</v>
      </c>
      <c r="AK219" s="119">
        <v>46134</v>
      </c>
      <c r="AL219" t="s">
        <v>54</v>
      </c>
      <c r="AM219" t="s">
        <v>54</v>
      </c>
      <c r="AN219" s="198">
        <f t="shared" si="36"/>
        <v>7</v>
      </c>
      <c r="AS219" s="119">
        <v>46147</v>
      </c>
    </row>
    <row r="220" spans="1:45" ht="16.5" customHeight="1">
      <c r="A220" t="s">
        <v>195</v>
      </c>
      <c r="B220" t="s">
        <v>148</v>
      </c>
      <c r="C220" t="s">
        <v>493</v>
      </c>
      <c r="D220" t="s">
        <v>65</v>
      </c>
      <c r="E220" t="s">
        <v>65</v>
      </c>
      <c r="F220" t="s">
        <v>25</v>
      </c>
      <c r="G220" t="s">
        <v>66</v>
      </c>
      <c r="H220" t="s">
        <v>54</v>
      </c>
      <c r="I220" t="s">
        <v>55</v>
      </c>
      <c r="J220" t="s">
        <v>783</v>
      </c>
      <c r="K220" s="119" t="s">
        <v>84</v>
      </c>
      <c r="L220" s="119">
        <v>46132</v>
      </c>
      <c r="M220" s="119">
        <v>46147</v>
      </c>
      <c r="N220" t="s">
        <v>9</v>
      </c>
      <c r="O220" t="s">
        <v>259</v>
      </c>
      <c r="P220" t="s">
        <v>17</v>
      </c>
      <c r="Q220" t="s">
        <v>54</v>
      </c>
      <c r="R220" s="119">
        <v>46133</v>
      </c>
      <c r="S220" s="119">
        <v>46135</v>
      </c>
      <c r="AA220" s="176">
        <v>500000</v>
      </c>
      <c r="AB220" t="s">
        <v>58</v>
      </c>
      <c r="AC220" s="149" t="s">
        <v>444</v>
      </c>
      <c r="AD220" t="str">
        <f ca="1">IF((AND((AS220-TODAY())&lt;=30,(L220-TODAY())&lt;=0,(F221="P1")))=TRUE,"Yes",IF(AND((AS220-TODAY())&lt;=30,(L220-TODAY())&lt;=0,(F221="P2"))=TRUE,"Yes","No"))</f>
        <v>Yes</v>
      </c>
      <c r="AE220" t="s">
        <v>260</v>
      </c>
      <c r="AF220" s="150">
        <v>22.415094460377176</v>
      </c>
      <c r="AG220" s="151">
        <v>1.5094339622641511</v>
      </c>
      <c r="AH220" s="150">
        <f>SUM($AG$2:AG220)</f>
        <v>670.18867924527854</v>
      </c>
      <c r="AI220" s="150">
        <v>18.415094460377176</v>
      </c>
      <c r="AJ220" s="150">
        <v>22.415094460377176</v>
      </c>
      <c r="AK220" s="119">
        <v>46128</v>
      </c>
      <c r="AL220" t="s">
        <v>54</v>
      </c>
      <c r="AM220" t="s">
        <v>67</v>
      </c>
      <c r="AN220" s="198">
        <f t="shared" si="36"/>
        <v>12</v>
      </c>
      <c r="AS220" s="119">
        <v>46147</v>
      </c>
    </row>
    <row r="221" spans="1:45" ht="16.5" customHeight="1">
      <c r="A221" t="s">
        <v>123</v>
      </c>
      <c r="B221" t="s">
        <v>124</v>
      </c>
      <c r="C221" t="s">
        <v>613</v>
      </c>
      <c r="D221" t="s">
        <v>76</v>
      </c>
      <c r="E221" t="s">
        <v>76</v>
      </c>
      <c r="F221" t="s">
        <v>25</v>
      </c>
      <c r="G221" t="s">
        <v>66</v>
      </c>
      <c r="H221" t="s">
        <v>54</v>
      </c>
      <c r="I221" t="s">
        <v>55</v>
      </c>
      <c r="J221" t="s">
        <v>784</v>
      </c>
      <c r="K221" s="119">
        <v>46118</v>
      </c>
      <c r="L221" s="119">
        <v>46141</v>
      </c>
      <c r="M221" s="119">
        <v>46151</v>
      </c>
      <c r="N221" t="s">
        <v>9</v>
      </c>
      <c r="O221" t="s">
        <v>338</v>
      </c>
      <c r="P221" t="s">
        <v>17</v>
      </c>
      <c r="Q221" t="s">
        <v>54</v>
      </c>
      <c r="R221" s="119">
        <v>46148</v>
      </c>
      <c r="S221" s="119">
        <v>46148</v>
      </c>
      <c r="Z221" t="s">
        <v>536</v>
      </c>
      <c r="AA221" s="176">
        <v>500000</v>
      </c>
      <c r="AB221" s="205" t="s">
        <v>58</v>
      </c>
      <c r="AC221" s="149" t="s">
        <v>444</v>
      </c>
      <c r="AD221" t="s">
        <v>478</v>
      </c>
      <c r="AE221" t="s">
        <v>339</v>
      </c>
      <c r="AF221" s="150">
        <v>21.418868045282874</v>
      </c>
      <c r="AG221" s="151">
        <v>1.5094339622641511</v>
      </c>
      <c r="AH221" s="150">
        <v>870.94340226414363</v>
      </c>
      <c r="AI221" s="150">
        <v>17.418868045282874</v>
      </c>
      <c r="AJ221" s="150">
        <v>21.418868045282874</v>
      </c>
      <c r="AK221" s="119">
        <v>46141</v>
      </c>
      <c r="AL221" t="s">
        <v>67</v>
      </c>
      <c r="AM221" t="s">
        <v>54</v>
      </c>
      <c r="AN221" s="198">
        <v>-1</v>
      </c>
      <c r="AR221" s="133"/>
      <c r="AS221" s="119">
        <v>46146</v>
      </c>
    </row>
    <row r="222" spans="1:45" ht="16.5" customHeight="1">
      <c r="A222" t="s">
        <v>123</v>
      </c>
      <c r="B222" t="s">
        <v>124</v>
      </c>
      <c r="C222" t="s">
        <v>613</v>
      </c>
      <c r="D222" t="s">
        <v>76</v>
      </c>
      <c r="E222" t="s">
        <v>76</v>
      </c>
      <c r="F222" t="s">
        <v>25</v>
      </c>
      <c r="G222" t="s">
        <v>66</v>
      </c>
      <c r="H222" t="s">
        <v>54</v>
      </c>
      <c r="I222" t="s">
        <v>55</v>
      </c>
      <c r="J222" t="s">
        <v>785</v>
      </c>
      <c r="K222" s="119">
        <v>46118</v>
      </c>
      <c r="L222" s="119">
        <v>46141</v>
      </c>
      <c r="M222" s="119">
        <v>46151</v>
      </c>
      <c r="N222" t="s">
        <v>9</v>
      </c>
      <c r="O222" t="s">
        <v>338</v>
      </c>
      <c r="P222" t="s">
        <v>17</v>
      </c>
      <c r="Q222" t="s">
        <v>54</v>
      </c>
      <c r="R222" s="119">
        <v>46148</v>
      </c>
      <c r="S222" s="119">
        <v>46148</v>
      </c>
      <c r="Z222" t="s">
        <v>536</v>
      </c>
      <c r="AA222" s="176">
        <v>500000</v>
      </c>
      <c r="AB222" s="205" t="s">
        <v>58</v>
      </c>
      <c r="AC222" s="149" t="s">
        <v>444</v>
      </c>
      <c r="AD222" t="s">
        <v>478</v>
      </c>
      <c r="AE222" t="s">
        <v>339</v>
      </c>
      <c r="AF222" s="150">
        <v>21.418868045282874</v>
      </c>
      <c r="AG222" s="151">
        <v>1.5094339622641511</v>
      </c>
      <c r="AH222" s="150">
        <v>870.94340226414363</v>
      </c>
      <c r="AI222" s="150">
        <v>17.418868045282874</v>
      </c>
      <c r="AJ222" s="150">
        <v>21.418868045282874</v>
      </c>
      <c r="AK222" s="119">
        <v>46141</v>
      </c>
      <c r="AL222" t="s">
        <v>67</v>
      </c>
      <c r="AM222" t="s">
        <v>54</v>
      </c>
      <c r="AN222" s="198">
        <v>-1</v>
      </c>
      <c r="AR222" s="133"/>
      <c r="AS222" s="119">
        <v>46146</v>
      </c>
    </row>
    <row r="223" spans="1:45" ht="16.5" customHeight="1">
      <c r="A223" s="135" t="s">
        <v>151</v>
      </c>
      <c r="B223" s="2" t="s">
        <v>152</v>
      </c>
      <c r="C223" t="s">
        <v>487</v>
      </c>
      <c r="D223" t="s">
        <v>65</v>
      </c>
      <c r="E223" t="s">
        <v>65</v>
      </c>
      <c r="F223" t="s">
        <v>25</v>
      </c>
      <c r="G223" t="s">
        <v>66</v>
      </c>
      <c r="H223" t="s">
        <v>54</v>
      </c>
      <c r="I223" t="s">
        <v>55</v>
      </c>
      <c r="J223" t="s">
        <v>786</v>
      </c>
      <c r="K223" s="119">
        <v>46117</v>
      </c>
      <c r="L223" s="119">
        <v>46136</v>
      </c>
      <c r="M223" s="119">
        <v>46153</v>
      </c>
      <c r="N223" t="s">
        <v>11</v>
      </c>
      <c r="O223" t="s">
        <v>372</v>
      </c>
      <c r="P223" t="s">
        <v>17</v>
      </c>
      <c r="Q223" t="s">
        <v>54</v>
      </c>
      <c r="R223" s="119">
        <v>46146</v>
      </c>
      <c r="S223" s="119">
        <v>46147</v>
      </c>
      <c r="AA223" s="176">
        <v>500000</v>
      </c>
      <c r="AB223" t="s">
        <v>58</v>
      </c>
      <c r="AC223" s="149" t="s">
        <v>444</v>
      </c>
      <c r="AD223" t="str">
        <f ca="1">IF((AND((AS223-TODAY())&lt;=30,(L224-TODAY())&lt;=0,(F223="P1")))=TRUE,"Yes",IF(AND((AS223-TODAY())&lt;=30,(L224-TODAY())&lt;=0,(F223="P2"))=TRUE,"Yes","No"))</f>
        <v>Yes</v>
      </c>
      <c r="AE223" t="str">
        <f>VLOOKUP(O223,'Data Validation'!I:J,2,FALSE)</f>
        <v>I757367</v>
      </c>
      <c r="AF223" s="150">
        <f ca="1">IF(AJ223&lt;=53,AJ223,AJ223-52)</f>
        <v>18.099999999999881</v>
      </c>
      <c r="AG223" s="151">
        <f>IF(H223="Y",(((160/1000000)*AA223)/5.3)*0.1,((160/1000000)*AA223)/5.3)</f>
        <v>1.5094339622641511</v>
      </c>
      <c r="AH223" s="150">
        <f>SUM($AG$2:AG486)</f>
        <v>1454.9999999999941</v>
      </c>
      <c r="AI223" s="150">
        <f>AH223/50</f>
        <v>29.099999999999881</v>
      </c>
      <c r="AJ223" s="150">
        <f ca="1">WEEKNUM(TODAY())+AI223</f>
        <v>70.099999999999881</v>
      </c>
      <c r="AK223" s="119">
        <v>46140</v>
      </c>
      <c r="AL223" t="s">
        <v>54</v>
      </c>
      <c r="AM223" t="s">
        <v>67</v>
      </c>
      <c r="AN223" s="198">
        <f>AS223-S223</f>
        <v>2</v>
      </c>
      <c r="AR223" s="133"/>
      <c r="AS223" s="119">
        <v>46149</v>
      </c>
    </row>
    <row r="224" spans="1:45" ht="16.5" customHeight="1">
      <c r="A224" s="126" t="s">
        <v>151</v>
      </c>
      <c r="B224" t="str">
        <f>VLOOKUP(A224,'Data Validation'!S:T,2,FALSE)</f>
        <v>Enterprise Cloud Services</v>
      </c>
      <c r="C224" t="s">
        <v>499</v>
      </c>
      <c r="D224" t="s">
        <v>65</v>
      </c>
      <c r="E224" t="s">
        <v>65</v>
      </c>
      <c r="F224" t="s">
        <v>25</v>
      </c>
      <c r="G224" t="s">
        <v>66</v>
      </c>
      <c r="H224" t="s">
        <v>54</v>
      </c>
      <c r="I224" t="s">
        <v>55</v>
      </c>
      <c r="J224" t="s">
        <v>787</v>
      </c>
      <c r="K224" s="119">
        <v>46027</v>
      </c>
      <c r="L224" s="119">
        <v>46129</v>
      </c>
      <c r="M224" s="119">
        <v>46157</v>
      </c>
      <c r="N224" t="s">
        <v>9</v>
      </c>
      <c r="O224" t="s">
        <v>262</v>
      </c>
      <c r="P224" t="s">
        <v>17</v>
      </c>
      <c r="Q224" t="s">
        <v>54</v>
      </c>
      <c r="R224" s="119">
        <v>46132</v>
      </c>
      <c r="S224" s="119">
        <v>46148</v>
      </c>
      <c r="AA224" s="176">
        <v>500000</v>
      </c>
      <c r="AB224" t="s">
        <v>58</v>
      </c>
      <c r="AC224" s="149" t="s">
        <v>444</v>
      </c>
      <c r="AD224" t="str">
        <f ca="1">IF((AND((AS224-TODAY())&lt;=30,(L224-TODAY())&lt;=0,(F225="P1")))=TRUE,"Yes",IF(AND((AS224-TODAY())&lt;=30,(L224-TODAY())&lt;=0,(F225="P2"))=TRUE,"Yes","No"))</f>
        <v>Yes</v>
      </c>
      <c r="AE224" t="str">
        <f>VLOOKUP(O224,'Data Validation'!I:J,2,FALSE)</f>
        <v>C5366020</v>
      </c>
      <c r="AF224" s="150">
        <v>22.173585026414923</v>
      </c>
      <c r="AG224" s="151">
        <v>1.5094339622641511</v>
      </c>
      <c r="AH224" s="150">
        <f>SUM($AG$2:AG224)</f>
        <v>676.22641509433493</v>
      </c>
      <c r="AI224" s="150">
        <v>18.173585026414923</v>
      </c>
      <c r="AJ224" s="150">
        <v>22.173585026414923</v>
      </c>
      <c r="AK224" s="119">
        <v>46045</v>
      </c>
      <c r="AL224" t="s">
        <v>54</v>
      </c>
      <c r="AM224" t="s">
        <v>67</v>
      </c>
      <c r="AN224" s="198">
        <v>-15</v>
      </c>
      <c r="AS224" s="119">
        <v>46157</v>
      </c>
    </row>
    <row r="225" spans="1:45" ht="16.5" customHeight="1">
      <c r="A225" t="s">
        <v>123</v>
      </c>
      <c r="B225" t="s">
        <v>124</v>
      </c>
      <c r="C225" t="s">
        <v>581</v>
      </c>
      <c r="D225" t="s">
        <v>65</v>
      </c>
      <c r="E225" t="s">
        <v>65</v>
      </c>
      <c r="F225" t="s">
        <v>25</v>
      </c>
      <c r="G225" t="s">
        <v>66</v>
      </c>
      <c r="H225" t="s">
        <v>54</v>
      </c>
      <c r="I225" t="s">
        <v>55</v>
      </c>
      <c r="J225" t="s">
        <v>788</v>
      </c>
      <c r="K225" s="119" t="s">
        <v>84</v>
      </c>
      <c r="L225" s="119">
        <v>45839</v>
      </c>
      <c r="M225" s="119">
        <v>46157</v>
      </c>
      <c r="N225" t="s">
        <v>93</v>
      </c>
      <c r="O225" t="s">
        <v>323</v>
      </c>
      <c r="P225" t="s">
        <v>17</v>
      </c>
      <c r="Q225" t="s">
        <v>54</v>
      </c>
      <c r="R225" s="119">
        <v>46093</v>
      </c>
      <c r="S225" s="119">
        <v>46132</v>
      </c>
      <c r="AA225" s="176">
        <v>500000</v>
      </c>
      <c r="AB225" t="s">
        <v>58</v>
      </c>
      <c r="AC225" s="149" t="s">
        <v>444</v>
      </c>
      <c r="AD225" t="s">
        <v>478</v>
      </c>
      <c r="AE225" t="s">
        <v>324</v>
      </c>
      <c r="AF225" s="150">
        <v>21.388679366037589</v>
      </c>
      <c r="AG225" s="151">
        <v>1.5094339622641511</v>
      </c>
      <c r="AH225" s="150">
        <v>869.43396830187953</v>
      </c>
      <c r="AI225" s="150">
        <v>17.388679366037589</v>
      </c>
      <c r="AJ225" s="150">
        <v>21.388679366037589</v>
      </c>
      <c r="AK225" s="119">
        <v>46091</v>
      </c>
      <c r="AL225" t="s">
        <v>67</v>
      </c>
      <c r="AM225" t="s">
        <v>67</v>
      </c>
      <c r="AN225" s="198">
        <v>17</v>
      </c>
      <c r="AS225" s="119">
        <v>46093</v>
      </c>
    </row>
    <row r="226" spans="1:45" ht="16.5" customHeight="1">
      <c r="A226" s="203" t="s">
        <v>244</v>
      </c>
      <c r="B226" t="str">
        <f>VLOOKUP(A226,'Data Validation'!S:T,2,FALSE)</f>
        <v>SAP User Enabl Mgmt SE</v>
      </c>
      <c r="C226" t="s">
        <v>789</v>
      </c>
      <c r="D226" t="s">
        <v>65</v>
      </c>
      <c r="E226" t="s">
        <v>65</v>
      </c>
      <c r="F226" t="s">
        <v>25</v>
      </c>
      <c r="G226" t="s">
        <v>66</v>
      </c>
      <c r="H226" t="s">
        <v>54</v>
      </c>
      <c r="I226" t="s">
        <v>55</v>
      </c>
      <c r="J226" t="s">
        <v>790</v>
      </c>
      <c r="K226" t="s">
        <v>84</v>
      </c>
      <c r="L226" s="119">
        <v>46142</v>
      </c>
      <c r="M226" s="119">
        <v>46157</v>
      </c>
      <c r="N226" t="s">
        <v>9</v>
      </c>
      <c r="O226" t="s">
        <v>338</v>
      </c>
      <c r="P226" t="s">
        <v>17</v>
      </c>
      <c r="Q226" t="s">
        <v>54</v>
      </c>
      <c r="R226" s="119">
        <v>46156</v>
      </c>
      <c r="S226" s="119">
        <v>46156</v>
      </c>
      <c r="Z226" t="s">
        <v>536</v>
      </c>
      <c r="AA226" s="176">
        <v>500000</v>
      </c>
      <c r="AB226" t="s">
        <v>58</v>
      </c>
      <c r="AC226" s="149" t="s">
        <v>444</v>
      </c>
      <c r="AD226" t="str">
        <f ca="1">IF((AND((AT226-TODAY())&lt;=30,(L226-TODAY())&lt;=0,(F226="P1")))=TRUE,"Yes",IF(AND((AT226-TODAY())&lt;=30,(L226-TODAY())&lt;=0,(F226="P2"))=TRUE,"Yes","No"))</f>
        <v>Yes</v>
      </c>
      <c r="AE226" t="str">
        <f>VLOOKUP(O226,'Data Validation'!I:J,2,FALSE)</f>
        <v>C5385241</v>
      </c>
      <c r="AF226" s="150">
        <f ca="1">IF(AJ226&lt;=53,AJ226,AJ226-52)</f>
        <v>11.030188679245283</v>
      </c>
      <c r="AG226" s="151">
        <f>IF(H226="Y",(((160/1000000)*AA226)/5.3)*0.1,((160/1000000)*AA226)/5.3)</f>
        <v>1.5094339622641511</v>
      </c>
      <c r="AH226" s="150">
        <f ca="1">SUM($AH226:AH$640)</f>
        <v>1.5094339622641511</v>
      </c>
      <c r="AI226" s="150">
        <f ca="1">AH226/50</f>
        <v>3.0188679245283023E-2</v>
      </c>
      <c r="AJ226" s="150">
        <f ca="1">WEEKNUM(TODAY())+AI226</f>
        <v>11.030188679245283</v>
      </c>
      <c r="AK226" s="119">
        <v>46113</v>
      </c>
      <c r="AL226" t="s">
        <v>67</v>
      </c>
      <c r="AM226" t="s">
        <v>67</v>
      </c>
      <c r="AN226" s="198">
        <f>AT226-S226</f>
        <v>-46156</v>
      </c>
      <c r="AS226" s="119">
        <v>46142</v>
      </c>
    </row>
    <row r="227" spans="1:45" ht="16.5" customHeight="1">
      <c r="A227" s="2"/>
      <c r="C227" s="62" t="s">
        <v>791</v>
      </c>
      <c r="D227" t="s">
        <v>65</v>
      </c>
      <c r="E227" t="s">
        <v>65</v>
      </c>
      <c r="F227" t="s">
        <v>25</v>
      </c>
      <c r="G227" t="s">
        <v>66</v>
      </c>
      <c r="H227" t="s">
        <v>54</v>
      </c>
      <c r="I227" t="s">
        <v>55</v>
      </c>
      <c r="J227" t="s">
        <v>792</v>
      </c>
      <c r="K227" s="119">
        <v>45814</v>
      </c>
      <c r="L227" s="119">
        <v>46075</v>
      </c>
      <c r="M227" s="119">
        <v>46164</v>
      </c>
      <c r="N227" t="s">
        <v>9</v>
      </c>
      <c r="O227" t="s">
        <v>338</v>
      </c>
      <c r="P227" t="s">
        <v>17</v>
      </c>
      <c r="Q227" t="s">
        <v>54</v>
      </c>
      <c r="R227" s="119">
        <v>46154</v>
      </c>
      <c r="S227" s="119">
        <v>46156</v>
      </c>
      <c r="Z227" t="s">
        <v>536</v>
      </c>
      <c r="AA227" s="176">
        <v>500000</v>
      </c>
      <c r="AB227" t="s">
        <v>58</v>
      </c>
      <c r="AC227" s="149" t="s">
        <v>444</v>
      </c>
      <c r="AD227" t="str">
        <f ca="1">IF((AND((AS227-TODAY())&lt;=30,(L227-TODAY())&lt;=0,(F234="P1")))=TRUE,"Yes",IF(AND((AS227-TODAY())&lt;=30,(L227-TODAY())&lt;=0,(F234="P2"))=TRUE,"Yes","No"))</f>
        <v>Yes</v>
      </c>
      <c r="AE227" t="s">
        <v>339</v>
      </c>
      <c r="AF227" s="150">
        <v>22.445283139622457</v>
      </c>
      <c r="AG227" s="151">
        <v>1.5094339622641511</v>
      </c>
      <c r="AH227" s="150">
        <f>SUM($AG$2:AG227)</f>
        <v>680.75471698112722</v>
      </c>
      <c r="AI227" s="150">
        <v>18.445283139622457</v>
      </c>
      <c r="AJ227" s="150">
        <v>22.445283139622457</v>
      </c>
      <c r="AK227" s="119">
        <v>46112</v>
      </c>
      <c r="AL227" t="s">
        <v>67</v>
      </c>
      <c r="AM227" t="s">
        <v>67</v>
      </c>
      <c r="AN227" s="198">
        <f>AS227-S227</f>
        <v>6</v>
      </c>
      <c r="AO227">
        <v>0</v>
      </c>
      <c r="AP227">
        <v>55</v>
      </c>
      <c r="AQ227">
        <v>0</v>
      </c>
      <c r="AR227" s="133"/>
      <c r="AS227" s="119">
        <v>46162</v>
      </c>
    </row>
    <row r="228" spans="1:45" ht="16.5" customHeight="1">
      <c r="A228" t="s">
        <v>74</v>
      </c>
      <c r="B228" t="s">
        <v>75</v>
      </c>
      <c r="C228" t="s">
        <v>576</v>
      </c>
      <c r="D228" t="s">
        <v>76</v>
      </c>
      <c r="E228" t="s">
        <v>76</v>
      </c>
      <c r="F228" t="s">
        <v>25</v>
      </c>
      <c r="G228" t="s">
        <v>66</v>
      </c>
      <c r="H228" t="s">
        <v>54</v>
      </c>
      <c r="I228" t="s">
        <v>55</v>
      </c>
      <c r="J228" t="s">
        <v>793</v>
      </c>
      <c r="K228" t="s">
        <v>84</v>
      </c>
      <c r="L228" s="119">
        <v>46142</v>
      </c>
      <c r="M228" s="119">
        <v>46164</v>
      </c>
      <c r="N228" t="s">
        <v>9</v>
      </c>
      <c r="O228" t="s">
        <v>338</v>
      </c>
      <c r="P228" t="s">
        <v>17</v>
      </c>
      <c r="Q228" t="s">
        <v>54</v>
      </c>
      <c r="R228" s="119">
        <v>46154</v>
      </c>
      <c r="S228" s="119">
        <v>46154</v>
      </c>
      <c r="Z228" t="s">
        <v>536</v>
      </c>
      <c r="AA228" s="176">
        <v>500000</v>
      </c>
      <c r="AB228" t="s">
        <v>58</v>
      </c>
      <c r="AC228" s="149" t="s">
        <v>444</v>
      </c>
      <c r="AD228" t="str">
        <f ca="1">IF((AND((AS228-TODAY())&lt;=30,(L228-TODAY())&lt;=0,(F228="P1")))=TRUE,"Yes",IF(AND((AS228-TODAY())&lt;=30,(L228-TODAY())&lt;=0,(F228="P2"))=TRUE,"Yes","No"))</f>
        <v>Yes</v>
      </c>
      <c r="AE228" t="str">
        <f>VLOOKUP(O228,'Data Validation'!I:J,2,FALSE)</f>
        <v>C5385241</v>
      </c>
      <c r="AF228" s="150">
        <f ca="1">IF(AJ228&lt;=53,AJ228,AJ228-52)</f>
        <v>18.099999999999881</v>
      </c>
      <c r="AG228" s="151">
        <f>IF(H228="Y",(((160/1000000)*AA228)/5.3)*0.1,((160/1000000)*AA228)/5.3)</f>
        <v>1.5094339622641511</v>
      </c>
      <c r="AH228" s="150">
        <f>SUM($AG$2:AG525)</f>
        <v>1454.9999999999941</v>
      </c>
      <c r="AI228" s="150">
        <f>AH228/50</f>
        <v>29.099999999999881</v>
      </c>
      <c r="AJ228" s="150">
        <f ca="1">WEEKNUM(TODAY())+AI228</f>
        <v>70.099999999999881</v>
      </c>
      <c r="AK228" s="119">
        <v>46153</v>
      </c>
      <c r="AL228" t="s">
        <v>67</v>
      </c>
      <c r="AM228" t="s">
        <v>67</v>
      </c>
      <c r="AN228" s="198">
        <f>AS228-S228</f>
        <v>9</v>
      </c>
      <c r="AS228" s="119">
        <v>46163</v>
      </c>
    </row>
    <row r="229" spans="1:45" ht="16.5" customHeight="1">
      <c r="A229" t="s">
        <v>74</v>
      </c>
      <c r="B229" t="s">
        <v>75</v>
      </c>
      <c r="C229" t="s">
        <v>576</v>
      </c>
      <c r="D229" t="s">
        <v>76</v>
      </c>
      <c r="E229" t="s">
        <v>76</v>
      </c>
      <c r="F229" t="s">
        <v>25</v>
      </c>
      <c r="G229" t="s">
        <v>66</v>
      </c>
      <c r="H229" t="s">
        <v>54</v>
      </c>
      <c r="I229" t="s">
        <v>55</v>
      </c>
      <c r="J229" t="s">
        <v>794</v>
      </c>
      <c r="K229" t="s">
        <v>84</v>
      </c>
      <c r="L229" s="119">
        <v>46142</v>
      </c>
      <c r="M229" s="119">
        <v>46164</v>
      </c>
      <c r="N229" t="s">
        <v>9</v>
      </c>
      <c r="O229" t="s">
        <v>338</v>
      </c>
      <c r="P229" t="s">
        <v>17</v>
      </c>
      <c r="Q229" t="s">
        <v>54</v>
      </c>
      <c r="R229" s="119">
        <v>46154</v>
      </c>
      <c r="S229" s="119">
        <v>46156</v>
      </c>
      <c r="Z229" t="s">
        <v>536</v>
      </c>
      <c r="AA229" s="176">
        <v>500000</v>
      </c>
      <c r="AB229" t="s">
        <v>58</v>
      </c>
      <c r="AC229" s="149" t="s">
        <v>444</v>
      </c>
      <c r="AD229" t="str">
        <f ca="1">IF((AND((AS229-TODAY())&lt;=30,(L229-TODAY())&lt;=0,(F229="P1")))=TRUE,"Yes",IF(AND((AS229-TODAY())&lt;=30,(L229-TODAY())&lt;=0,(F229="P2"))=TRUE,"Yes","No"))</f>
        <v>Yes</v>
      </c>
      <c r="AE229" t="str">
        <f>VLOOKUP(O229,'Data Validation'!I:J,2,FALSE)</f>
        <v>C5385241</v>
      </c>
      <c r="AF229" s="150">
        <f ca="1">IF(AJ229&lt;=53,AJ229,AJ229-52)</f>
        <v>18.099999999999881</v>
      </c>
      <c r="AG229" s="151">
        <f>IF(H229="Y",(((160/1000000)*AA229)/5.3)*0.1,((160/1000000)*AA229)/5.3)</f>
        <v>1.5094339622641511</v>
      </c>
      <c r="AH229" s="150">
        <f>SUM($AG$2:AG526)</f>
        <v>1454.9999999999941</v>
      </c>
      <c r="AI229" s="150">
        <f>AH229/50</f>
        <v>29.099999999999881</v>
      </c>
      <c r="AJ229" s="150">
        <f ca="1">WEEKNUM(TODAY())+AI229</f>
        <v>70.099999999999881</v>
      </c>
      <c r="AK229" s="119">
        <v>46153</v>
      </c>
      <c r="AL229" t="s">
        <v>67</v>
      </c>
      <c r="AM229" t="s">
        <v>67</v>
      </c>
      <c r="AN229" s="198">
        <f>AS229-S229</f>
        <v>7</v>
      </c>
      <c r="AS229" s="119">
        <v>46163</v>
      </c>
    </row>
    <row r="230" spans="1:45" ht="16.5" customHeight="1">
      <c r="A230" t="s">
        <v>123</v>
      </c>
      <c r="B230" t="s">
        <v>124</v>
      </c>
      <c r="C230" t="s">
        <v>613</v>
      </c>
      <c r="D230" t="s">
        <v>65</v>
      </c>
      <c r="E230" t="s">
        <v>65</v>
      </c>
      <c r="F230" t="s">
        <v>25</v>
      </c>
      <c r="G230" t="s">
        <v>66</v>
      </c>
      <c r="H230" t="s">
        <v>54</v>
      </c>
      <c r="I230" t="s">
        <v>55</v>
      </c>
      <c r="J230" t="s">
        <v>795</v>
      </c>
      <c r="K230" s="119" t="s">
        <v>84</v>
      </c>
      <c r="L230" s="119">
        <v>46094</v>
      </c>
      <c r="M230" s="119">
        <v>46167</v>
      </c>
      <c r="N230" t="s">
        <v>9</v>
      </c>
      <c r="O230" t="s">
        <v>331</v>
      </c>
      <c r="P230" t="s">
        <v>17</v>
      </c>
      <c r="Q230" t="s">
        <v>54</v>
      </c>
      <c r="R230" s="119">
        <v>46119</v>
      </c>
      <c r="S230" s="119">
        <v>46164</v>
      </c>
      <c r="Z230" t="s">
        <v>615</v>
      </c>
      <c r="AA230" s="176">
        <v>500000</v>
      </c>
      <c r="AB230" t="s">
        <v>58</v>
      </c>
      <c r="AC230" s="149" t="s">
        <v>444</v>
      </c>
      <c r="AD230" t="s">
        <v>478</v>
      </c>
      <c r="AE230" t="s">
        <v>260</v>
      </c>
      <c r="AF230" s="150">
        <v>21.871698233962103</v>
      </c>
      <c r="AG230" s="151">
        <v>1.5094339622641511</v>
      </c>
      <c r="AH230" s="150">
        <v>893.58491169810509</v>
      </c>
      <c r="AI230" s="150">
        <v>17.871698233962103</v>
      </c>
      <c r="AJ230" s="150">
        <v>21.871698233962103</v>
      </c>
      <c r="AK230" s="119">
        <v>46114</v>
      </c>
      <c r="AL230" t="s">
        <v>67</v>
      </c>
      <c r="AM230" t="s">
        <v>54</v>
      </c>
      <c r="AN230" s="198">
        <v>0</v>
      </c>
      <c r="AO230">
        <v>92</v>
      </c>
      <c r="AP230">
        <v>1500</v>
      </c>
      <c r="AQ230">
        <v>0</v>
      </c>
      <c r="AS230" s="119">
        <v>46160</v>
      </c>
    </row>
    <row r="231" spans="1:45" ht="16.5" customHeight="1">
      <c r="A231" s="2" t="s">
        <v>151</v>
      </c>
      <c r="B231" s="2" t="s">
        <v>152</v>
      </c>
      <c r="C231" t="s">
        <v>487</v>
      </c>
      <c r="D231" t="s">
        <v>65</v>
      </c>
      <c r="E231" t="s">
        <v>65</v>
      </c>
      <c r="F231" t="s">
        <v>25</v>
      </c>
      <c r="G231" t="s">
        <v>66</v>
      </c>
      <c r="H231" t="s">
        <v>54</v>
      </c>
      <c r="I231" t="s">
        <v>55</v>
      </c>
      <c r="J231" t="s">
        <v>796</v>
      </c>
      <c r="K231" s="119">
        <v>46117</v>
      </c>
      <c r="L231" s="119">
        <v>46150</v>
      </c>
      <c r="M231" s="119">
        <v>46167</v>
      </c>
      <c r="N231" t="s">
        <v>11</v>
      </c>
      <c r="O231" t="s">
        <v>372</v>
      </c>
      <c r="P231" t="s">
        <v>17</v>
      </c>
      <c r="Q231" t="s">
        <v>54</v>
      </c>
      <c r="R231" s="119">
        <v>46153</v>
      </c>
      <c r="S231" s="119">
        <v>46162</v>
      </c>
      <c r="AA231" s="176">
        <v>500000</v>
      </c>
      <c r="AB231" t="s">
        <v>58</v>
      </c>
      <c r="AC231" s="149" t="s">
        <v>444</v>
      </c>
      <c r="AD231" t="str">
        <f ca="1">IF((AND((AS231-TODAY())&lt;=30,(L232-TODAY())&lt;=0,(F231="P1")))=TRUE,"Yes",IF(AND((AS231-TODAY())&lt;=30,(L232-TODAY())&lt;=0,(F231="P2"))=TRUE,"Yes","No"))</f>
        <v>Yes</v>
      </c>
      <c r="AE231" t="str">
        <f>VLOOKUP(O231,'Data Validation'!I:J,2,FALSE)</f>
        <v>I757367</v>
      </c>
      <c r="AF231" s="150">
        <f ca="1">IF(AJ231&lt;=53,AJ231,AJ231-52)</f>
        <v>4.6679245283017394</v>
      </c>
      <c r="AG231" s="151">
        <f>IF(H231="Y",(((160/1000000)*AA231)/5.3)*0.1,((160/1000000)*AA231)/5.3)</f>
        <v>1.5094339622641511</v>
      </c>
      <c r="AH231" s="150">
        <f>SUM($AG$2:AG277)</f>
        <v>783.39622641508697</v>
      </c>
      <c r="AI231" s="150">
        <f>AH231/50</f>
        <v>15.667924528301739</v>
      </c>
      <c r="AJ231" s="150">
        <f ca="1">WEEKNUM(TODAY())+AI231</f>
        <v>56.667924528301739</v>
      </c>
      <c r="AK231" s="119">
        <v>46140</v>
      </c>
      <c r="AL231" t="s">
        <v>54</v>
      </c>
      <c r="AM231" t="s">
        <v>67</v>
      </c>
      <c r="AN231" s="198">
        <f t="shared" ref="AN231:AN241" si="37">AS231-S231</f>
        <v>5</v>
      </c>
      <c r="AR231" s="133"/>
      <c r="AS231" s="119">
        <v>46167</v>
      </c>
    </row>
    <row r="232" spans="1:45" ht="16.5" customHeight="1">
      <c r="A232" t="s">
        <v>74</v>
      </c>
      <c r="B232" t="s">
        <v>75</v>
      </c>
      <c r="C232" t="s">
        <v>576</v>
      </c>
      <c r="D232" t="s">
        <v>76</v>
      </c>
      <c r="E232" t="s">
        <v>76</v>
      </c>
      <c r="F232" t="s">
        <v>25</v>
      </c>
      <c r="G232" t="s">
        <v>66</v>
      </c>
      <c r="H232" t="s">
        <v>54</v>
      </c>
      <c r="I232" t="s">
        <v>55</v>
      </c>
      <c r="J232" t="s">
        <v>797</v>
      </c>
      <c r="K232" t="s">
        <v>84</v>
      </c>
      <c r="L232" s="119">
        <v>46149</v>
      </c>
      <c r="M232" s="119">
        <v>46168</v>
      </c>
      <c r="N232" t="s">
        <v>9</v>
      </c>
      <c r="O232" t="s">
        <v>338</v>
      </c>
      <c r="P232" t="s">
        <v>17</v>
      </c>
      <c r="Q232" t="s">
        <v>54</v>
      </c>
      <c r="R232" s="119">
        <v>46156</v>
      </c>
      <c r="S232" s="119">
        <v>46164</v>
      </c>
      <c r="Z232" t="s">
        <v>536</v>
      </c>
      <c r="AA232" s="176">
        <v>500000</v>
      </c>
      <c r="AB232" t="s">
        <v>58</v>
      </c>
      <c r="AC232" s="149" t="s">
        <v>444</v>
      </c>
      <c r="AD232" t="str">
        <f ca="1">IF((AND((AS232-TODAY())&lt;=30,(L232-TODAY())&lt;=0,(F232="P1")))=TRUE,"Yes",IF(AND((AS232-TODAY())&lt;=30,(L232-TODAY())&lt;=0,(F232="P2"))=TRUE,"Yes","No"))</f>
        <v>Yes</v>
      </c>
      <c r="AE232" t="str">
        <f>VLOOKUP(O232,'Data Validation'!I:J,2,FALSE)</f>
        <v>C5385241</v>
      </c>
      <c r="AF232" s="150">
        <f ca="1">IF(AJ232&lt;=53,AJ232,AJ232-52)</f>
        <v>18.099999999999881</v>
      </c>
      <c r="AG232" s="151">
        <f>IF(H232="Y",(((160/1000000)*AA232)/5.3)*0.1,((160/1000000)*AA232)/5.3)</f>
        <v>1.5094339622641511</v>
      </c>
      <c r="AH232" s="150">
        <f>SUM($AG$2:AG524)</f>
        <v>1454.9999999999941</v>
      </c>
      <c r="AI232" s="150">
        <f>AH232/50</f>
        <v>29.099999999999881</v>
      </c>
      <c r="AJ232" s="150">
        <f ca="1">WEEKNUM(TODAY())+AI232</f>
        <v>70.099999999999881</v>
      </c>
      <c r="AK232" s="119">
        <v>46156</v>
      </c>
      <c r="AL232" t="s">
        <v>67</v>
      </c>
      <c r="AM232" t="s">
        <v>67</v>
      </c>
      <c r="AN232" s="198">
        <f t="shared" si="37"/>
        <v>4</v>
      </c>
      <c r="AS232" s="119">
        <v>46168</v>
      </c>
    </row>
    <row r="233" spans="1:45" ht="16.5" customHeight="1">
      <c r="A233" t="s">
        <v>74</v>
      </c>
      <c r="B233" t="s">
        <v>75</v>
      </c>
      <c r="C233" t="s">
        <v>576</v>
      </c>
      <c r="D233" t="s">
        <v>76</v>
      </c>
      <c r="E233" t="s">
        <v>76</v>
      </c>
      <c r="F233" t="s">
        <v>25</v>
      </c>
      <c r="G233" t="s">
        <v>66</v>
      </c>
      <c r="H233" t="s">
        <v>54</v>
      </c>
      <c r="I233" t="s">
        <v>55</v>
      </c>
      <c r="J233" t="s">
        <v>798</v>
      </c>
      <c r="K233" t="s">
        <v>84</v>
      </c>
      <c r="L233" s="119">
        <v>46149</v>
      </c>
      <c r="M233" s="119">
        <v>46168</v>
      </c>
      <c r="N233" t="s">
        <v>9</v>
      </c>
      <c r="O233" t="s">
        <v>338</v>
      </c>
      <c r="P233" t="s">
        <v>17</v>
      </c>
      <c r="Q233" t="s">
        <v>54</v>
      </c>
      <c r="R233" s="119">
        <v>46156</v>
      </c>
      <c r="S233" s="119">
        <v>46156</v>
      </c>
      <c r="AA233" s="176">
        <v>500000</v>
      </c>
      <c r="AB233" t="s">
        <v>58</v>
      </c>
      <c r="AC233" s="149" t="s">
        <v>444</v>
      </c>
      <c r="AD233" t="str">
        <f ca="1">IF((AND((AS233-TODAY())&lt;=30,(L233-TODAY())&lt;=0,(F233="P1")))=TRUE,"Yes",IF(AND((AS233-TODAY())&lt;=30,(L233-TODAY())&lt;=0,(F233="P2"))=TRUE,"Yes","No"))</f>
        <v>Yes</v>
      </c>
      <c r="AE233" t="str">
        <f>VLOOKUP(O233,'Data Validation'!I:J,2,FALSE)</f>
        <v>C5385241</v>
      </c>
      <c r="AF233" s="150">
        <f ca="1">IF(AJ233&lt;=53,AJ233,AJ233-52)</f>
        <v>18.099999999999881</v>
      </c>
      <c r="AG233" s="151">
        <f>IF(H233="Y",(((160/1000000)*AA233)/5.3)*0.1,((160/1000000)*AA233)/5.3)</f>
        <v>1.5094339622641511</v>
      </c>
      <c r="AH233" s="150">
        <f>SUM($AG$2:AG530)</f>
        <v>1454.9999999999941</v>
      </c>
      <c r="AI233" s="150">
        <f>AH233/50</f>
        <v>29.099999999999881</v>
      </c>
      <c r="AJ233" s="150">
        <f ca="1">WEEKNUM(TODAY())+AI233</f>
        <v>70.099999999999881</v>
      </c>
      <c r="AK233" s="119">
        <v>46156</v>
      </c>
      <c r="AL233" t="s">
        <v>67</v>
      </c>
      <c r="AM233" t="s">
        <v>67</v>
      </c>
      <c r="AN233" s="198">
        <f t="shared" si="37"/>
        <v>12</v>
      </c>
      <c r="AS233" s="119">
        <v>46168</v>
      </c>
    </row>
    <row r="234" spans="1:45" ht="16.5" customHeight="1">
      <c r="A234" t="s">
        <v>155</v>
      </c>
      <c r="B234" t="s">
        <v>156</v>
      </c>
      <c r="C234" t="s">
        <v>681</v>
      </c>
      <c r="D234" t="s">
        <v>76</v>
      </c>
      <c r="E234" t="s">
        <v>76</v>
      </c>
      <c r="F234" t="s">
        <v>25</v>
      </c>
      <c r="G234" t="s">
        <v>66</v>
      </c>
      <c r="H234" t="s">
        <v>54</v>
      </c>
      <c r="I234" t="s">
        <v>55</v>
      </c>
      <c r="J234" t="s">
        <v>799</v>
      </c>
      <c r="K234" t="s">
        <v>84</v>
      </c>
      <c r="L234" s="119">
        <v>46154</v>
      </c>
      <c r="M234" s="231">
        <v>46169</v>
      </c>
      <c r="N234" t="s">
        <v>9</v>
      </c>
      <c r="O234" t="s">
        <v>331</v>
      </c>
      <c r="P234" t="s">
        <v>17</v>
      </c>
      <c r="Q234" t="s">
        <v>54</v>
      </c>
      <c r="R234" s="119">
        <v>46160</v>
      </c>
      <c r="S234" s="119">
        <v>46160</v>
      </c>
      <c r="AA234" s="176">
        <v>500000</v>
      </c>
      <c r="AB234" t="s">
        <v>58</v>
      </c>
      <c r="AC234" s="149" t="s">
        <v>444</v>
      </c>
      <c r="AD234" t="e">
        <f ca="1">IF((AND((AS234-TODAY())&lt;=30,(L234-TODAY())&lt;=0,(#REF!="P1")))=TRUE,"Yes",IF(AND((AS234-TODAY())&lt;=30,(L234-TODAY())&lt;=0,(#REF!="P2"))=TRUE,"Yes","No"))</f>
        <v>#REF!</v>
      </c>
      <c r="AE234" t="s">
        <v>57</v>
      </c>
      <c r="AF234" s="150">
        <v>31.864151064150793</v>
      </c>
      <c r="AG234" s="151">
        <v>1.5094339622641511</v>
      </c>
      <c r="AH234" s="150">
        <f>SUM($AG$2:AG234)</f>
        <v>691.3207547169759</v>
      </c>
      <c r="AI234" s="150">
        <v>27.864151064150793</v>
      </c>
      <c r="AJ234" s="150">
        <v>31.864151064150793</v>
      </c>
      <c r="AK234" s="119">
        <v>46084</v>
      </c>
      <c r="AL234" t="s">
        <v>54</v>
      </c>
      <c r="AM234" t="s">
        <v>67</v>
      </c>
      <c r="AN234" s="198">
        <f t="shared" si="37"/>
        <v>9</v>
      </c>
      <c r="AS234" s="119">
        <v>46169</v>
      </c>
    </row>
    <row r="235" spans="1:45" ht="16.5" customHeight="1">
      <c r="A235" t="s">
        <v>123</v>
      </c>
      <c r="B235" t="s">
        <v>124</v>
      </c>
      <c r="C235" t="s">
        <v>800</v>
      </c>
      <c r="D235" t="s">
        <v>65</v>
      </c>
      <c r="E235" t="s">
        <v>65</v>
      </c>
      <c r="F235" t="s">
        <v>25</v>
      </c>
      <c r="G235" t="s">
        <v>66</v>
      </c>
      <c r="H235" t="s">
        <v>54</v>
      </c>
      <c r="I235" t="s">
        <v>55</v>
      </c>
      <c r="J235" t="s">
        <v>801</v>
      </c>
      <c r="K235" s="119">
        <v>45078</v>
      </c>
      <c r="L235" s="119">
        <v>46146</v>
      </c>
      <c r="M235" s="119">
        <v>46169</v>
      </c>
      <c r="N235" t="s">
        <v>9</v>
      </c>
      <c r="O235" t="s">
        <v>338</v>
      </c>
      <c r="P235" t="s">
        <v>17</v>
      </c>
      <c r="Q235" t="s">
        <v>54</v>
      </c>
      <c r="R235" s="119">
        <v>46153</v>
      </c>
      <c r="S235" s="119">
        <v>46157</v>
      </c>
      <c r="AA235" s="176">
        <v>500000</v>
      </c>
      <c r="AB235" t="s">
        <v>58</v>
      </c>
      <c r="AC235" s="149" t="s">
        <v>444</v>
      </c>
      <c r="AD235" t="str">
        <f ca="1">IF((AND((AS235-TODAY())&lt;=30,(L235-TODAY())&lt;=0,(F236="P1")))=TRUE,"Yes",IF(AND((AS235-TODAY())&lt;=30,(L235-TODAY())&lt;=0,(F236="P2"))=TRUE,"Yes","No"))</f>
        <v>Yes</v>
      </c>
      <c r="AE235" t="str">
        <f>VLOOKUP(O235,'Data Validation'!I:J,2,FALSE)</f>
        <v>C5385241</v>
      </c>
      <c r="AF235" s="150">
        <v>20.664151064150825</v>
      </c>
      <c r="AG235" s="151">
        <v>1.5094339622641511</v>
      </c>
      <c r="AH235" s="150">
        <f>SUM($AG$2:AG235)</f>
        <v>692.83018867924</v>
      </c>
      <c r="AI235" s="150">
        <v>16.664151064150825</v>
      </c>
      <c r="AJ235" s="150">
        <v>20.664151064150825</v>
      </c>
      <c r="AK235" s="119">
        <v>46044</v>
      </c>
      <c r="AL235" t="s">
        <v>67</v>
      </c>
      <c r="AM235" t="s">
        <v>67</v>
      </c>
      <c r="AN235" s="198">
        <f t="shared" si="37"/>
        <v>12</v>
      </c>
      <c r="AS235" s="119">
        <v>46169</v>
      </c>
    </row>
    <row r="236" spans="1:45" ht="16.5" customHeight="1">
      <c r="A236" t="s">
        <v>155</v>
      </c>
      <c r="B236" t="s">
        <v>156</v>
      </c>
      <c r="C236" t="s">
        <v>681</v>
      </c>
      <c r="D236" t="s">
        <v>76</v>
      </c>
      <c r="E236" t="s">
        <v>76</v>
      </c>
      <c r="F236" t="s">
        <v>25</v>
      </c>
      <c r="G236" t="s">
        <v>66</v>
      </c>
      <c r="H236" t="s">
        <v>54</v>
      </c>
      <c r="I236" t="s">
        <v>55</v>
      </c>
      <c r="J236" t="s">
        <v>799</v>
      </c>
      <c r="K236" t="s">
        <v>84</v>
      </c>
      <c r="L236" s="119">
        <v>46154</v>
      </c>
      <c r="M236" s="231">
        <v>46169</v>
      </c>
      <c r="N236" t="s">
        <v>9</v>
      </c>
      <c r="O236" t="s">
        <v>331</v>
      </c>
      <c r="P236" t="s">
        <v>17</v>
      </c>
      <c r="Q236" t="s">
        <v>54</v>
      </c>
      <c r="R236" s="119">
        <v>46160</v>
      </c>
      <c r="S236" s="119">
        <v>46160</v>
      </c>
      <c r="AA236" s="176">
        <v>500000</v>
      </c>
      <c r="AB236" t="s">
        <v>58</v>
      </c>
      <c r="AC236" s="149" t="s">
        <v>444</v>
      </c>
      <c r="AD236" t="e">
        <f ca="1">IF((AND((AS236-TODAY())&lt;=30,(L236-TODAY())&lt;=0,(#REF!="P1")))=TRUE,"Yes",IF(AND((AS236-TODAY())&lt;=30,(L236-TODAY())&lt;=0,(#REF!="P2"))=TRUE,"Yes","No"))</f>
        <v>#REF!</v>
      </c>
      <c r="AE236" t="s">
        <v>57</v>
      </c>
      <c r="AF236" s="150">
        <v>31.864151064150793</v>
      </c>
      <c r="AG236" s="151">
        <v>1.5094339622641511</v>
      </c>
      <c r="AH236" s="150">
        <f>SUM($AG$2:AG236)</f>
        <v>694.33962264150409</v>
      </c>
      <c r="AI236" s="150">
        <v>27.864151064150793</v>
      </c>
      <c r="AJ236" s="150">
        <v>31.864151064150793</v>
      </c>
      <c r="AK236" s="119">
        <v>46084</v>
      </c>
      <c r="AL236" t="s">
        <v>54</v>
      </c>
      <c r="AM236" t="s">
        <v>67</v>
      </c>
      <c r="AN236" s="198">
        <f t="shared" si="37"/>
        <v>9</v>
      </c>
      <c r="AS236" s="119">
        <v>46169</v>
      </c>
    </row>
    <row r="237" spans="1:45" ht="16.5" customHeight="1">
      <c r="A237" s="2" t="s">
        <v>123</v>
      </c>
      <c r="B237" t="s">
        <v>124</v>
      </c>
      <c r="C237" s="220" t="s">
        <v>690</v>
      </c>
      <c r="D237" t="s">
        <v>76</v>
      </c>
      <c r="E237" t="s">
        <v>76</v>
      </c>
      <c r="F237" t="s">
        <v>25</v>
      </c>
      <c r="G237" t="s">
        <v>66</v>
      </c>
      <c r="H237" t="s">
        <v>54</v>
      </c>
      <c r="I237" t="s">
        <v>55</v>
      </c>
      <c r="J237" t="s">
        <v>802</v>
      </c>
      <c r="K237" t="s">
        <v>84</v>
      </c>
      <c r="L237" s="119">
        <v>46154</v>
      </c>
      <c r="M237" s="119">
        <v>46170</v>
      </c>
      <c r="N237" t="s">
        <v>9</v>
      </c>
      <c r="O237" t="s">
        <v>331</v>
      </c>
      <c r="P237" t="s">
        <v>17</v>
      </c>
      <c r="Q237" t="s">
        <v>54</v>
      </c>
      <c r="R237" s="119">
        <v>46154</v>
      </c>
      <c r="S237" s="119">
        <v>46162</v>
      </c>
      <c r="AA237" s="176">
        <v>500000</v>
      </c>
      <c r="AB237" t="s">
        <v>58</v>
      </c>
      <c r="AC237" s="149" t="s">
        <v>444</v>
      </c>
      <c r="AD237" t="str">
        <f ca="1">IF((AND((AS237-TODAY())&lt;=30,(L237-TODAY())&lt;=0,(F238="P1")))=TRUE,"Yes",IF(AND((AS237-TODAY())&lt;=30,(L237-TODAY())&lt;=0,(F238="P2"))=TRUE,"Yes","No"))</f>
        <v>Yes</v>
      </c>
      <c r="AE237" t="s">
        <v>336</v>
      </c>
      <c r="AF237" s="150">
        <v>21.992452950943228</v>
      </c>
      <c r="AG237" s="151">
        <v>1.5094339622641511</v>
      </c>
      <c r="AH237" s="150">
        <f>SUM($AG$2:AG237)</f>
        <v>695.84905660376819</v>
      </c>
      <c r="AI237" s="150">
        <v>17.992452950943228</v>
      </c>
      <c r="AJ237" s="150">
        <v>21.992452950943228</v>
      </c>
      <c r="AK237" s="119">
        <v>46049</v>
      </c>
      <c r="AL237" t="s">
        <v>54</v>
      </c>
      <c r="AM237" t="s">
        <v>54</v>
      </c>
      <c r="AN237" s="198">
        <f t="shared" si="37"/>
        <v>8</v>
      </c>
      <c r="AS237" s="119">
        <v>46170</v>
      </c>
    </row>
    <row r="238" spans="1:45" ht="16.5" customHeight="1">
      <c r="A238" s="2" t="s">
        <v>123</v>
      </c>
      <c r="B238" t="s">
        <v>124</v>
      </c>
      <c r="C238" s="23" t="s">
        <v>700</v>
      </c>
      <c r="D238" t="s">
        <v>76</v>
      </c>
      <c r="E238" t="s">
        <v>76</v>
      </c>
      <c r="F238" t="s">
        <v>25</v>
      </c>
      <c r="G238" t="s">
        <v>66</v>
      </c>
      <c r="H238" t="s">
        <v>54</v>
      </c>
      <c r="I238" t="s">
        <v>55</v>
      </c>
      <c r="J238" t="s">
        <v>803</v>
      </c>
      <c r="K238" t="s">
        <v>84</v>
      </c>
      <c r="L238" s="119">
        <v>46154</v>
      </c>
      <c r="M238" s="119">
        <v>46170</v>
      </c>
      <c r="N238" t="s">
        <v>9</v>
      </c>
      <c r="O238" t="s">
        <v>331</v>
      </c>
      <c r="P238" t="s">
        <v>17</v>
      </c>
      <c r="Q238" t="s">
        <v>54</v>
      </c>
      <c r="R238" s="119">
        <v>46154</v>
      </c>
      <c r="S238" s="119">
        <v>46162</v>
      </c>
      <c r="AA238" s="176">
        <v>500000</v>
      </c>
      <c r="AB238" t="s">
        <v>58</v>
      </c>
      <c r="AC238" s="149" t="s">
        <v>444</v>
      </c>
      <c r="AD238" t="str">
        <f ca="1">IF((AND((AS238-TODAY())&lt;=30,(L238-TODAY())&lt;=0,(F252="P1")))=TRUE,"Yes",IF(AND((AS238-TODAY())&lt;=30,(L238-TODAY())&lt;=0,(F252="P2"))=TRUE,"Yes","No"))</f>
        <v>Yes</v>
      </c>
      <c r="AE238" t="s">
        <v>336</v>
      </c>
      <c r="AF238" s="150">
        <v>21.992452950943228</v>
      </c>
      <c r="AG238" s="151">
        <v>1.5094339622641511</v>
      </c>
      <c r="AH238" s="150">
        <f>SUM($AG$2:AG238)</f>
        <v>697.35849056603229</v>
      </c>
      <c r="AI238" s="150">
        <v>17.992452950943228</v>
      </c>
      <c r="AJ238" s="150">
        <v>21.992452950943228</v>
      </c>
      <c r="AK238" s="119">
        <v>46049</v>
      </c>
      <c r="AL238" t="s">
        <v>54</v>
      </c>
      <c r="AM238" t="s">
        <v>54</v>
      </c>
      <c r="AN238" s="198">
        <f t="shared" si="37"/>
        <v>8</v>
      </c>
      <c r="AR238" s="133"/>
      <c r="AS238" s="119">
        <v>46170</v>
      </c>
    </row>
    <row r="239" spans="1:45" ht="16.5" customHeight="1">
      <c r="A239" t="s">
        <v>123</v>
      </c>
      <c r="B239" t="str">
        <f>VLOOKUP(A239,'Data Validation'!S:T,2,FALSE)</f>
        <v>Cross Architecture</v>
      </c>
      <c r="C239" t="s">
        <v>688</v>
      </c>
      <c r="D239" t="s">
        <v>76</v>
      </c>
      <c r="E239" t="s">
        <v>76</v>
      </c>
      <c r="F239" t="s">
        <v>25</v>
      </c>
      <c r="G239" t="s">
        <v>66</v>
      </c>
      <c r="H239" t="s">
        <v>54</v>
      </c>
      <c r="I239" t="s">
        <v>55</v>
      </c>
      <c r="J239" s="220" t="s">
        <v>804</v>
      </c>
      <c r="K239" t="s">
        <v>84</v>
      </c>
      <c r="L239" s="119">
        <v>46154</v>
      </c>
      <c r="M239" s="119">
        <v>46170</v>
      </c>
      <c r="N239" t="s">
        <v>9</v>
      </c>
      <c r="O239" t="s">
        <v>331</v>
      </c>
      <c r="P239" t="s">
        <v>17</v>
      </c>
      <c r="Q239" t="s">
        <v>54</v>
      </c>
      <c r="R239" s="119">
        <v>46156</v>
      </c>
      <c r="S239" s="119">
        <v>46162</v>
      </c>
      <c r="AA239" s="176">
        <v>500000</v>
      </c>
      <c r="AB239" t="s">
        <v>58</v>
      </c>
      <c r="AC239" s="149" t="s">
        <v>444</v>
      </c>
      <c r="AD239" t="str">
        <f ca="1">IF((AND((AS239-TODAY())&lt;=30,(L239-TODAY())&lt;=0,(F259="P1")))=TRUE,"Yes",IF(AND((AS239-TODAY())&lt;=30,(L239-TODAY())&lt;=0,(F259="P2"))=TRUE,"Yes","No"))</f>
        <v>Yes</v>
      </c>
      <c r="AE239" t="str">
        <f>VLOOKUP(O239,'Data Validation'!I:J,2,FALSE)</f>
        <v>C5403671</v>
      </c>
      <c r="AF239" s="150">
        <f ca="1">IF(AJ239&lt;=53,AJ239,AJ239-52)</f>
        <v>2.9773584905659263</v>
      </c>
      <c r="AG239" s="151">
        <f>IF(H239="Y",(((160/1000000)*AA239)/5.3)*0.1,((160/1000000)*AA239)/5.3)</f>
        <v>1.5094339622641511</v>
      </c>
      <c r="AH239" s="150">
        <f>SUM($AG$2:AG239)</f>
        <v>698.86792452829638</v>
      </c>
      <c r="AI239" s="150">
        <f>AH239/50</f>
        <v>13.977358490565928</v>
      </c>
      <c r="AJ239" s="150">
        <f ca="1">WEEKNUM(TODAY())+AI239</f>
        <v>54.977358490565926</v>
      </c>
      <c r="AK239" s="119">
        <v>46156</v>
      </c>
      <c r="AL239" t="s">
        <v>54</v>
      </c>
      <c r="AM239" t="s">
        <v>54</v>
      </c>
      <c r="AN239" s="198">
        <f t="shared" si="37"/>
        <v>8</v>
      </c>
      <c r="AS239" s="119">
        <v>46170</v>
      </c>
    </row>
    <row r="240" spans="1:45" ht="16.5" customHeight="1">
      <c r="A240" t="s">
        <v>123</v>
      </c>
      <c r="B240" t="str">
        <f>VLOOKUP(A240,'Data Validation'!S:T,2,FALSE)</f>
        <v>Cross Architecture</v>
      </c>
      <c r="C240" t="s">
        <v>690</v>
      </c>
      <c r="D240" t="s">
        <v>76</v>
      </c>
      <c r="E240" t="s">
        <v>76</v>
      </c>
      <c r="F240" t="s">
        <v>25</v>
      </c>
      <c r="G240" t="s">
        <v>66</v>
      </c>
      <c r="H240" t="s">
        <v>54</v>
      </c>
      <c r="I240" t="s">
        <v>55</v>
      </c>
      <c r="J240" t="s">
        <v>805</v>
      </c>
      <c r="K240" t="s">
        <v>84</v>
      </c>
      <c r="L240" s="119">
        <v>46154</v>
      </c>
      <c r="M240" s="119">
        <v>46170</v>
      </c>
      <c r="N240" t="s">
        <v>9</v>
      </c>
      <c r="O240" t="s">
        <v>331</v>
      </c>
      <c r="P240" t="s">
        <v>17</v>
      </c>
      <c r="Q240" t="s">
        <v>54</v>
      </c>
      <c r="R240" s="119">
        <v>46156</v>
      </c>
      <c r="S240" s="119">
        <v>46162</v>
      </c>
      <c r="AA240" s="176">
        <v>500000</v>
      </c>
      <c r="AB240" t="s">
        <v>58</v>
      </c>
      <c r="AC240" s="149" t="s">
        <v>444</v>
      </c>
      <c r="AD240" t="str">
        <f ca="1">IF((AND((AS240-TODAY())&lt;=30,(L240-TODAY())&lt;=0,(F259="P1")))=TRUE,"Yes",IF(AND((AS240-TODAY())&lt;=30,(L240-TODAY())&lt;=0,(F259="P2"))=TRUE,"Yes","No"))</f>
        <v>Yes</v>
      </c>
      <c r="AE240" t="str">
        <f>VLOOKUP(O240,'Data Validation'!I:J,2,FALSE)</f>
        <v>C5403671</v>
      </c>
      <c r="AF240" s="150">
        <f ca="1">IF(AJ240&lt;=53,AJ240,AJ240-52)</f>
        <v>3.0075471698112111</v>
      </c>
      <c r="AG240" s="151">
        <f>IF(H240="Y",(((160/1000000)*AA240)/5.3)*0.1,((160/1000000)*AA240)/5.3)</f>
        <v>1.5094339622641511</v>
      </c>
      <c r="AH240" s="150">
        <f>SUM($AG$2:AG240)</f>
        <v>700.37735849056048</v>
      </c>
      <c r="AI240" s="150">
        <f>AH240/50</f>
        <v>14.007547169811209</v>
      </c>
      <c r="AJ240" s="150">
        <f ca="1">WEEKNUM(TODAY())+AI240</f>
        <v>55.007547169811211</v>
      </c>
      <c r="AK240" s="119">
        <v>46156</v>
      </c>
      <c r="AL240" t="s">
        <v>54</v>
      </c>
      <c r="AM240" t="s">
        <v>54</v>
      </c>
      <c r="AN240" s="198">
        <f t="shared" si="37"/>
        <v>8</v>
      </c>
      <c r="AS240" s="119">
        <v>46170</v>
      </c>
    </row>
    <row r="241" spans="1:45" ht="16.5" customHeight="1">
      <c r="A241" t="s">
        <v>123</v>
      </c>
      <c r="B241" t="str">
        <f>VLOOKUP(A241,'Data Validation'!S:T,2,FALSE)</f>
        <v>Cross Architecture</v>
      </c>
      <c r="C241" t="s">
        <v>502</v>
      </c>
      <c r="D241" t="s">
        <v>65</v>
      </c>
      <c r="E241" t="s">
        <v>65</v>
      </c>
      <c r="F241" t="s">
        <v>25</v>
      </c>
      <c r="G241" t="s">
        <v>66</v>
      </c>
      <c r="H241" t="s">
        <v>54</v>
      </c>
      <c r="I241" t="s">
        <v>55</v>
      </c>
      <c r="J241" s="23" t="s">
        <v>806</v>
      </c>
      <c r="K241" s="119" t="s">
        <v>84</v>
      </c>
      <c r="L241" s="119">
        <v>46143</v>
      </c>
      <c r="M241" s="119">
        <v>46171</v>
      </c>
      <c r="N241" t="s">
        <v>11</v>
      </c>
      <c r="O241" t="s">
        <v>362</v>
      </c>
      <c r="P241" t="s">
        <v>17</v>
      </c>
      <c r="Q241" t="s">
        <v>54</v>
      </c>
      <c r="R241" s="119">
        <v>46150</v>
      </c>
      <c r="S241" s="119">
        <v>46155</v>
      </c>
      <c r="AA241" s="176">
        <v>500000</v>
      </c>
      <c r="AB241" t="s">
        <v>58</v>
      </c>
      <c r="AC241" s="149" t="s">
        <v>444</v>
      </c>
      <c r="AD241" t="str">
        <f ca="1">IF((AND((AS241-TODAY())&lt;=30,(L241-TODAY())&lt;=0,(F242="P1")))=TRUE,"Yes",IF(AND((AS241-TODAY())&lt;=30,(L241-TODAY())&lt;=0,(F242="P2"))=TRUE,"Yes","No"))</f>
        <v>Yes</v>
      </c>
      <c r="AE241" t="str">
        <f>VLOOKUP(O241,'Data Validation'!I:J,2,FALSE)</f>
        <v>I773708</v>
      </c>
      <c r="AF241" s="150">
        <f ca="1">IF(AJ241&lt;=53,AJ241,AJ241-52)</f>
        <v>3.0377358490564887</v>
      </c>
      <c r="AG241" s="151">
        <f>IF(H241="Y",(((160/1000000)*AA241)/5.3)*0.1,((160/1000000)*AA241)/5.3)</f>
        <v>1.5094339622641511</v>
      </c>
      <c r="AH241" s="150">
        <f>SUM($AG$2:AG241)</f>
        <v>701.88679245282458</v>
      </c>
      <c r="AI241" s="150">
        <f>AH241/50</f>
        <v>14.037735849056492</v>
      </c>
      <c r="AJ241" s="150">
        <f ca="1">WEEKNUM(TODAY())+AI241</f>
        <v>55.037735849056489</v>
      </c>
      <c r="AK241" s="119">
        <v>46122</v>
      </c>
      <c r="AL241" t="s">
        <v>54</v>
      </c>
      <c r="AM241" t="s">
        <v>67</v>
      </c>
      <c r="AN241" s="198">
        <f t="shared" si="37"/>
        <v>16</v>
      </c>
      <c r="AS241" s="119">
        <v>46171</v>
      </c>
    </row>
    <row r="242" spans="1:45" ht="16.5" customHeight="1">
      <c r="A242" s="2" t="s">
        <v>74</v>
      </c>
      <c r="B242" t="s">
        <v>75</v>
      </c>
      <c r="C242" t="s">
        <v>807</v>
      </c>
      <c r="D242" t="s">
        <v>65</v>
      </c>
      <c r="E242" t="s">
        <v>65</v>
      </c>
      <c r="F242" t="s">
        <v>25</v>
      </c>
      <c r="G242" t="s">
        <v>66</v>
      </c>
      <c r="H242" t="s">
        <v>54</v>
      </c>
      <c r="I242" t="s">
        <v>55</v>
      </c>
      <c r="J242" t="s">
        <v>808</v>
      </c>
      <c r="K242" t="s">
        <v>84</v>
      </c>
      <c r="L242" s="119">
        <v>46086</v>
      </c>
      <c r="M242" s="119">
        <v>46171</v>
      </c>
      <c r="N242" t="s">
        <v>11</v>
      </c>
      <c r="O242" t="s">
        <v>177</v>
      </c>
      <c r="P242" t="s">
        <v>17</v>
      </c>
      <c r="Q242" t="s">
        <v>54</v>
      </c>
      <c r="R242" s="119">
        <v>46149</v>
      </c>
      <c r="S242" s="119">
        <v>46155</v>
      </c>
      <c r="Z242" t="s">
        <v>536</v>
      </c>
      <c r="AA242" s="176">
        <v>500000</v>
      </c>
      <c r="AB242" t="s">
        <v>58</v>
      </c>
      <c r="AC242" s="149" t="s">
        <v>444</v>
      </c>
      <c r="AD242" t="s">
        <v>478</v>
      </c>
      <c r="AE242" t="s">
        <v>178</v>
      </c>
      <c r="AF242" s="150">
        <v>22.264151064150767</v>
      </c>
      <c r="AG242" s="151">
        <v>1.5094339622641511</v>
      </c>
      <c r="AH242" s="150">
        <v>913.20755320753835</v>
      </c>
      <c r="AI242" s="150">
        <v>18.264151064150767</v>
      </c>
      <c r="AJ242" s="150">
        <v>22.264151064150767</v>
      </c>
      <c r="AK242" s="119">
        <v>46142</v>
      </c>
      <c r="AL242" t="s">
        <v>67</v>
      </c>
      <c r="AM242" t="s">
        <v>67</v>
      </c>
      <c r="AN242" s="198">
        <v>-1</v>
      </c>
      <c r="AS242" s="119">
        <v>46157</v>
      </c>
    </row>
    <row r="243" spans="1:45" ht="16.5" customHeight="1">
      <c r="A243" t="s">
        <v>74</v>
      </c>
      <c r="B243" t="str">
        <f>VLOOKUP(A243,'Data Validation'!S:T,2,FALSE)</f>
        <v>ISBN CloudOps Cross COPS</v>
      </c>
      <c r="C243" t="s">
        <v>809</v>
      </c>
      <c r="D243" t="s">
        <v>65</v>
      </c>
      <c r="E243" t="s">
        <v>65</v>
      </c>
      <c r="F243" t="s">
        <v>25</v>
      </c>
      <c r="G243" t="s">
        <v>66</v>
      </c>
      <c r="H243" t="s">
        <v>54</v>
      </c>
      <c r="I243" t="s">
        <v>55</v>
      </c>
      <c r="J243" t="s">
        <v>810</v>
      </c>
      <c r="K243" s="119">
        <v>45931</v>
      </c>
      <c r="L243" s="119">
        <v>46122</v>
      </c>
      <c r="M243" s="119">
        <v>46173</v>
      </c>
      <c r="N243" t="s">
        <v>11</v>
      </c>
      <c r="O243" t="s">
        <v>372</v>
      </c>
      <c r="P243" t="s">
        <v>17</v>
      </c>
      <c r="Q243" t="s">
        <v>54</v>
      </c>
      <c r="R243" s="119">
        <v>46139</v>
      </c>
      <c r="S243" s="119">
        <v>46147</v>
      </c>
      <c r="AA243" s="176">
        <v>500000</v>
      </c>
      <c r="AB243" t="s">
        <v>58</v>
      </c>
      <c r="AC243" s="149" t="s">
        <v>444</v>
      </c>
      <c r="AD243" t="e">
        <f ca="1">IF((AND((AS243-TODAY())&lt;=30,(L243-TODAY())&lt;=0,('Active Scans'!#REF!="P1")))=TRUE,"Yes",IF(AND((AS243-TODAY())&lt;=30,(L243-TODAY())&lt;=0,('Active Scans'!#REF!="P2"))=TRUE,"Yes","No"))</f>
        <v>#REF!</v>
      </c>
      <c r="AE243" t="str">
        <f>VLOOKUP(O243,'Data Validation'!I:J,2,FALSE)</f>
        <v>I757367</v>
      </c>
      <c r="AF243" s="150">
        <f ca="1">IF(AJ243&lt;=53,AJ243,AJ243-52)</f>
        <v>4.0320754716980574</v>
      </c>
      <c r="AG243" s="151">
        <f>IF(H243="Y",(((160/1000000)*AA243)/5.3)*0.1,((160/1000000)*AA243)/5.3)</f>
        <v>1.5094339622641511</v>
      </c>
      <c r="AH243" s="150">
        <f>SUM($AG243:AG$581)</f>
        <v>751.6037735849028</v>
      </c>
      <c r="AI243" s="150">
        <f>AH243/50</f>
        <v>15.032075471698056</v>
      </c>
      <c r="AJ243" s="150">
        <f ca="1">WEEKNUM(TODAY())+AI243</f>
        <v>56.032075471698057</v>
      </c>
      <c r="AK243" s="119">
        <v>46123</v>
      </c>
      <c r="AL243" t="s">
        <v>67</v>
      </c>
      <c r="AM243" t="s">
        <v>67</v>
      </c>
      <c r="AN243" s="198">
        <f>AS243-S243</f>
        <v>12</v>
      </c>
      <c r="AS243" s="119">
        <v>46159</v>
      </c>
    </row>
    <row r="244" spans="1:45" ht="16.5" customHeight="1">
      <c r="A244" t="s">
        <v>195</v>
      </c>
      <c r="B244" t="s">
        <v>148</v>
      </c>
      <c r="C244" t="s">
        <v>493</v>
      </c>
      <c r="D244" t="s">
        <v>65</v>
      </c>
      <c r="E244" t="s">
        <v>65</v>
      </c>
      <c r="F244" t="s">
        <v>25</v>
      </c>
      <c r="G244" t="s">
        <v>66</v>
      </c>
      <c r="H244" t="s">
        <v>54</v>
      </c>
      <c r="I244" t="s">
        <v>55</v>
      </c>
      <c r="J244" t="s">
        <v>811</v>
      </c>
      <c r="K244" s="119" t="s">
        <v>84</v>
      </c>
      <c r="L244" s="119">
        <v>46160</v>
      </c>
      <c r="M244" s="119">
        <v>46175</v>
      </c>
      <c r="N244" t="s">
        <v>9</v>
      </c>
      <c r="O244" t="s">
        <v>259</v>
      </c>
      <c r="P244" t="s">
        <v>17</v>
      </c>
      <c r="Q244" t="s">
        <v>54</v>
      </c>
      <c r="R244" s="119">
        <v>46160</v>
      </c>
      <c r="S244" s="119">
        <v>46164</v>
      </c>
      <c r="AA244" s="176">
        <v>500000</v>
      </c>
      <c r="AB244" t="s">
        <v>58</v>
      </c>
      <c r="AC244" s="149" t="s">
        <v>444</v>
      </c>
      <c r="AD244" t="str">
        <f ca="1">IF((AND((AS244-TODAY())&lt;=30,(L244-TODAY())&lt;=0,(F245="P1")))=TRUE,"Yes",IF(AND((AS244-TODAY())&lt;=30,(L244-TODAY())&lt;=0,(F245="P2"))=TRUE,"Yes","No"))</f>
        <v>Yes</v>
      </c>
      <c r="AE244" t="s">
        <v>260</v>
      </c>
      <c r="AF244" s="150">
        <v>22.415094460377176</v>
      </c>
      <c r="AG244" s="151">
        <v>1.5094339622641511</v>
      </c>
      <c r="AH244" s="150">
        <f>SUM($AG$2:AG244)</f>
        <v>706.41509433961687</v>
      </c>
      <c r="AI244" s="150">
        <v>18.415094460377176</v>
      </c>
      <c r="AJ244" s="150">
        <v>22.415094460377176</v>
      </c>
      <c r="AK244" s="119">
        <v>46128</v>
      </c>
      <c r="AL244" t="s">
        <v>54</v>
      </c>
      <c r="AM244" t="s">
        <v>67</v>
      </c>
      <c r="AN244" s="198">
        <f>AS244-S244</f>
        <v>11</v>
      </c>
      <c r="AS244" s="119">
        <v>46175</v>
      </c>
    </row>
    <row r="245" spans="1:45" ht="16.5" customHeight="1">
      <c r="A245" s="203" t="s">
        <v>244</v>
      </c>
      <c r="B245" t="str">
        <f>VLOOKUP(A245,'Data Validation'!S:T,2,FALSE)</f>
        <v>SAP User Enabl Mgmt SE</v>
      </c>
      <c r="C245" t="s">
        <v>812</v>
      </c>
      <c r="D245" t="s">
        <v>65</v>
      </c>
      <c r="E245" t="s">
        <v>65</v>
      </c>
      <c r="F245" t="s">
        <v>25</v>
      </c>
      <c r="G245" t="s">
        <v>66</v>
      </c>
      <c r="H245" t="s">
        <v>54</v>
      </c>
      <c r="I245" t="s">
        <v>55</v>
      </c>
      <c r="J245" s="225" t="s">
        <v>813</v>
      </c>
      <c r="K245" s="119" t="s">
        <v>84</v>
      </c>
      <c r="L245" s="119">
        <v>46157</v>
      </c>
      <c r="M245" s="119">
        <v>46177</v>
      </c>
      <c r="N245" t="s">
        <v>9</v>
      </c>
      <c r="O245" t="s">
        <v>350</v>
      </c>
      <c r="P245" t="s">
        <v>17</v>
      </c>
      <c r="Q245" t="s">
        <v>54</v>
      </c>
      <c r="R245" s="119">
        <v>46181</v>
      </c>
      <c r="S245" s="119">
        <v>46188</v>
      </c>
      <c r="Z245" t="s">
        <v>536</v>
      </c>
      <c r="AA245" s="176">
        <v>500000</v>
      </c>
      <c r="AB245" t="s">
        <v>58</v>
      </c>
      <c r="AC245" s="149" t="s">
        <v>444</v>
      </c>
      <c r="AD245" t="str">
        <f ca="1">IF((AND((AS245-TODAY())&lt;=30,(L245-TODAY())&lt;=0,(F530="P1")))=TRUE,"Yes",IF(AND((AS245-TODAY())&lt;=30,(L245-TODAY())&lt;=0,(F530="P2"))=TRUE,"Yes","No"))</f>
        <v>No</v>
      </c>
      <c r="AE245" t="str">
        <f>VLOOKUP(O245,'Data Validation'!I:J,2,FALSE)</f>
        <v>C5390989</v>
      </c>
      <c r="AF245" s="150">
        <f ca="1">IF(AJ245&lt;=53,AJ245,AJ245-52)</f>
        <v>3.1584905660376208</v>
      </c>
      <c r="AG245" s="151">
        <f>IF(H245="Y",(((160/1000000)*AA245)/5.3)*0.1,((160/1000000)*AA245)/5.3)</f>
        <v>1.5094339622641511</v>
      </c>
      <c r="AH245" s="150">
        <f>SUM($AG$2:AG245)</f>
        <v>707.92452830188097</v>
      </c>
      <c r="AI245" s="150">
        <f>AH245/50</f>
        <v>14.158490566037619</v>
      </c>
      <c r="AJ245" s="150">
        <f ca="1">WEEKNUM(TODAY())+AI245</f>
        <v>55.158490566037621</v>
      </c>
      <c r="AK245" s="119">
        <v>46157</v>
      </c>
      <c r="AL245" t="s">
        <v>67</v>
      </c>
      <c r="AM245" t="s">
        <v>67</v>
      </c>
      <c r="AN245" s="198">
        <f>AS245-S245</f>
        <v>-11</v>
      </c>
      <c r="AS245" s="119">
        <v>46177</v>
      </c>
    </row>
    <row r="246" spans="1:45" ht="16.5" customHeight="1">
      <c r="A246" s="2" t="s">
        <v>74</v>
      </c>
      <c r="B246" t="s">
        <v>75</v>
      </c>
      <c r="C246" t="s">
        <v>807</v>
      </c>
      <c r="D246" t="s">
        <v>65</v>
      </c>
      <c r="E246" t="s">
        <v>65</v>
      </c>
      <c r="F246" t="s">
        <v>25</v>
      </c>
      <c r="G246" t="s">
        <v>66</v>
      </c>
      <c r="H246" t="s">
        <v>54</v>
      </c>
      <c r="I246" t="s">
        <v>55</v>
      </c>
      <c r="J246" t="s">
        <v>814</v>
      </c>
      <c r="K246" t="s">
        <v>84</v>
      </c>
      <c r="L246" s="119">
        <v>46142</v>
      </c>
      <c r="M246" s="119">
        <v>46178</v>
      </c>
      <c r="N246" t="s">
        <v>11</v>
      </c>
      <c r="O246" t="s">
        <v>177</v>
      </c>
      <c r="P246" t="s">
        <v>17</v>
      </c>
      <c r="Q246" t="s">
        <v>54</v>
      </c>
      <c r="R246" s="119">
        <v>46154</v>
      </c>
      <c r="S246" s="119">
        <v>46155</v>
      </c>
      <c r="Z246" t="s">
        <v>536</v>
      </c>
      <c r="AA246" s="176">
        <v>500000</v>
      </c>
      <c r="AB246" t="s">
        <v>58</v>
      </c>
      <c r="AC246" s="149" t="s">
        <v>444</v>
      </c>
      <c r="AD246" t="s">
        <v>478</v>
      </c>
      <c r="AE246" t="s">
        <v>178</v>
      </c>
      <c r="AF246" s="150">
        <v>22.264151064150767</v>
      </c>
      <c r="AG246" s="151">
        <v>1.5094339622641511</v>
      </c>
      <c r="AH246" s="150">
        <v>913.20755320753835</v>
      </c>
      <c r="AI246" s="150">
        <v>18.264151064150767</v>
      </c>
      <c r="AJ246" s="150">
        <v>22.264151064150767</v>
      </c>
      <c r="AK246" s="119">
        <v>46154</v>
      </c>
      <c r="AL246" t="s">
        <v>67</v>
      </c>
      <c r="AM246" t="s">
        <v>67</v>
      </c>
      <c r="AN246" s="198">
        <v>-1</v>
      </c>
      <c r="AS246" s="119">
        <v>46161</v>
      </c>
    </row>
    <row r="247" spans="1:45" ht="16.5" customHeight="1">
      <c r="A247" t="s">
        <v>74</v>
      </c>
      <c r="B247" t="s">
        <v>75</v>
      </c>
      <c r="C247" t="s">
        <v>576</v>
      </c>
      <c r="D247" t="s">
        <v>65</v>
      </c>
      <c r="E247" t="s">
        <v>65</v>
      </c>
      <c r="F247" t="s">
        <v>25</v>
      </c>
      <c r="G247" t="s">
        <v>66</v>
      </c>
      <c r="H247" t="s">
        <v>54</v>
      </c>
      <c r="I247" t="s">
        <v>55</v>
      </c>
      <c r="J247" t="s">
        <v>815</v>
      </c>
      <c r="K247" t="s">
        <v>84</v>
      </c>
      <c r="L247" s="119">
        <v>46157</v>
      </c>
      <c r="M247" s="119">
        <v>46178</v>
      </c>
      <c r="N247" t="s">
        <v>9</v>
      </c>
      <c r="O247" t="s">
        <v>331</v>
      </c>
      <c r="P247" t="s">
        <v>17</v>
      </c>
      <c r="Q247" t="s">
        <v>54</v>
      </c>
      <c r="R247" s="119">
        <v>46168</v>
      </c>
      <c r="S247" s="119">
        <v>46170</v>
      </c>
      <c r="Z247" t="s">
        <v>615</v>
      </c>
      <c r="AA247" s="176">
        <v>500000</v>
      </c>
      <c r="AB247" t="s">
        <v>58</v>
      </c>
      <c r="AC247" s="149" t="s">
        <v>444</v>
      </c>
      <c r="AD247" t="str">
        <f ca="1">IF((AND((AS247-TODAY())&lt;=30,(L247-TODAY())&lt;=0,(F247="P1")))=TRUE,"Yes",IF(AND((AS247-TODAY())&lt;=30,(L247-TODAY())&lt;=0,(F247="P2"))=TRUE,"Yes","No"))</f>
        <v>Yes</v>
      </c>
      <c r="AE247" t="str">
        <f>VLOOKUP(O247,'Data Validation'!I:J,2,FALSE)</f>
        <v>C5403671</v>
      </c>
      <c r="AF247" s="150">
        <f ca="1">IF(AJ247&lt;=53,AJ247,AJ247-52)</f>
        <v>18.099999999999881</v>
      </c>
      <c r="AG247" s="151">
        <f>IF(H247="Y",(((160/1000000)*AA247)/5.3)*0.1,((160/1000000)*AA247)/5.3)</f>
        <v>1.5094339622641511</v>
      </c>
      <c r="AH247" s="150">
        <f>SUM($AG$2:AG544)</f>
        <v>1454.9999999999941</v>
      </c>
      <c r="AI247" s="150">
        <f>AH247/50</f>
        <v>29.099999999999881</v>
      </c>
      <c r="AJ247" s="150">
        <f ca="1">WEEKNUM(TODAY())+AI247</f>
        <v>70.099999999999881</v>
      </c>
      <c r="AK247" s="119">
        <v>46167</v>
      </c>
      <c r="AL247" t="s">
        <v>67</v>
      </c>
      <c r="AM247" t="s">
        <v>67</v>
      </c>
      <c r="AN247" s="198">
        <f>AS247-S247</f>
        <v>6</v>
      </c>
      <c r="AS247" s="119">
        <v>46176</v>
      </c>
    </row>
    <row r="248" spans="1:45" ht="16.5" customHeight="1">
      <c r="A248" s="2" t="s">
        <v>151</v>
      </c>
      <c r="B248" s="2" t="s">
        <v>152</v>
      </c>
      <c r="C248" t="s">
        <v>487</v>
      </c>
      <c r="D248" t="s">
        <v>65</v>
      </c>
      <c r="E248" t="s">
        <v>65</v>
      </c>
      <c r="F248" t="s">
        <v>25</v>
      </c>
      <c r="G248" t="s">
        <v>66</v>
      </c>
      <c r="H248" t="s">
        <v>54</v>
      </c>
      <c r="I248" t="s">
        <v>55</v>
      </c>
      <c r="J248" t="s">
        <v>816</v>
      </c>
      <c r="K248" s="119">
        <v>46117</v>
      </c>
      <c r="L248" s="119">
        <v>46164</v>
      </c>
      <c r="M248" s="119">
        <v>46181</v>
      </c>
      <c r="N248" t="s">
        <v>11</v>
      </c>
      <c r="O248" t="s">
        <v>372</v>
      </c>
      <c r="P248" t="s">
        <v>17</v>
      </c>
      <c r="Q248" t="s">
        <v>54</v>
      </c>
      <c r="R248" s="119">
        <v>46170</v>
      </c>
      <c r="S248" s="119">
        <v>46183</v>
      </c>
      <c r="AA248" s="176">
        <v>500000</v>
      </c>
      <c r="AB248" t="s">
        <v>58</v>
      </c>
      <c r="AC248" s="149" t="s">
        <v>444</v>
      </c>
      <c r="AD248" t="str">
        <f ca="1">IF((AND((AS248-TODAY())&lt;=30,(L249-TODAY())&lt;=0,(F248="P1")))=TRUE,"Yes",IF(AND((AS248-TODAY())&lt;=30,(L249-TODAY())&lt;=0,(F248="P2"))=TRUE,"Yes","No"))</f>
        <v>Yes</v>
      </c>
      <c r="AE248" t="str">
        <f>VLOOKUP(O248,'Data Validation'!I:J,2,FALSE)</f>
        <v>I757367</v>
      </c>
      <c r="AF248" s="150">
        <f ca="1">IF(AJ248&lt;=53,AJ248,AJ248-52)</f>
        <v>5.45283018867908</v>
      </c>
      <c r="AG248" s="151">
        <f>IF(H248="Y",(((160/1000000)*AA248)/5.3)*0.1,((160/1000000)*AA248)/5.3)</f>
        <v>1.5094339622641511</v>
      </c>
      <c r="AH248" s="150">
        <f>SUM($AG$2:AG294)</f>
        <v>822.64150943395407</v>
      </c>
      <c r="AI248" s="150">
        <f>AH248/50</f>
        <v>16.45283018867908</v>
      </c>
      <c r="AJ248" s="150">
        <f ca="1">WEEKNUM(TODAY())+AI248</f>
        <v>57.45283018867908</v>
      </c>
      <c r="AK248" s="119">
        <v>46140</v>
      </c>
      <c r="AL248" t="s">
        <v>54</v>
      </c>
      <c r="AM248" t="s">
        <v>67</v>
      </c>
      <c r="AN248" s="198">
        <f>AS248-S248</f>
        <v>-2</v>
      </c>
      <c r="AR248" s="133"/>
      <c r="AS248" s="119">
        <v>46181</v>
      </c>
    </row>
    <row r="249" spans="1:45" ht="16.5" customHeight="1">
      <c r="A249" s="140" t="s">
        <v>123</v>
      </c>
      <c r="B249" t="str">
        <f>VLOOKUP(A249,'Data Validation'!S:T,2,FALSE)</f>
        <v>Cross Architecture</v>
      </c>
      <c r="C249" t="s">
        <v>484</v>
      </c>
      <c r="D249" t="s">
        <v>76</v>
      </c>
      <c r="E249" t="s">
        <v>76</v>
      </c>
      <c r="F249" t="s">
        <v>25</v>
      </c>
      <c r="G249" t="s">
        <v>66</v>
      </c>
      <c r="H249" t="s">
        <v>54</v>
      </c>
      <c r="I249" t="s">
        <v>55</v>
      </c>
      <c r="J249" s="220" t="s">
        <v>817</v>
      </c>
      <c r="K249" t="s">
        <v>84</v>
      </c>
      <c r="L249" s="119">
        <v>46170</v>
      </c>
      <c r="M249" s="119">
        <v>46181</v>
      </c>
      <c r="N249" t="s">
        <v>9</v>
      </c>
      <c r="O249" t="s">
        <v>331</v>
      </c>
      <c r="P249" t="s">
        <v>17</v>
      </c>
      <c r="Q249" t="s">
        <v>54</v>
      </c>
      <c r="R249" s="119">
        <v>46174</v>
      </c>
      <c r="S249" s="119">
        <v>46178</v>
      </c>
      <c r="AA249" s="176">
        <v>500000</v>
      </c>
      <c r="AB249" t="s">
        <v>58</v>
      </c>
      <c r="AC249" s="149" t="s">
        <v>444</v>
      </c>
      <c r="AD249" t="str">
        <f ca="1">IF((AND((AS249-TODAY())&lt;=30,(L249-TODAY())&lt;=0,(F249="P1")))=TRUE,"Yes",IF(AND((AS249-TODAY())&lt;=30,(L249-TODAY())&lt;=0,(F249="P2"))=TRUE,"Yes","No"))</f>
        <v>Yes</v>
      </c>
      <c r="AE249" t="str">
        <f>VLOOKUP(O249,'Data Validation'!I:J,2,FALSE)</f>
        <v>C5403671</v>
      </c>
      <c r="AF249" s="150">
        <f ca="1">IF(AJ249&lt;=53,AJ249,AJ249-52)</f>
        <v>18.099999999999881</v>
      </c>
      <c r="AG249" s="151">
        <f>IF(H249="Y",(((160/1000000)*AA249)/5.3)*0.1,((160/1000000)*AA249)/5.3)</f>
        <v>1.5094339622641511</v>
      </c>
      <c r="AH249" s="150">
        <f>SUM($AG$2:AG509)</f>
        <v>1454.9999999999941</v>
      </c>
      <c r="AI249" s="150">
        <f>AH249/50</f>
        <v>29.099999999999881</v>
      </c>
      <c r="AJ249" s="150">
        <f ca="1">WEEKNUM(TODAY())+AI249</f>
        <v>70.099999999999881</v>
      </c>
      <c r="AK249" s="119">
        <v>45989</v>
      </c>
      <c r="AL249" t="s">
        <v>54</v>
      </c>
      <c r="AM249" t="s">
        <v>54</v>
      </c>
      <c r="AN249" s="198">
        <f>AS249-S249</f>
        <v>6</v>
      </c>
      <c r="AS249" s="119">
        <v>46184</v>
      </c>
    </row>
    <row r="250" spans="1:45" ht="16.5" customHeight="1">
      <c r="A250" t="s">
        <v>123</v>
      </c>
      <c r="B250" t="str">
        <f>VLOOKUP(A250,'Data Validation'!S:T,2,FALSE)</f>
        <v>Cross Architecture</v>
      </c>
      <c r="C250" t="s">
        <v>484</v>
      </c>
      <c r="D250" t="s">
        <v>76</v>
      </c>
      <c r="E250" t="s">
        <v>76</v>
      </c>
      <c r="F250" t="s">
        <v>25</v>
      </c>
      <c r="G250" t="s">
        <v>66</v>
      </c>
      <c r="H250" t="s">
        <v>54</v>
      </c>
      <c r="I250" t="s">
        <v>55</v>
      </c>
      <c r="J250" t="s">
        <v>818</v>
      </c>
      <c r="K250" t="s">
        <v>84</v>
      </c>
      <c r="L250" s="119">
        <v>46170</v>
      </c>
      <c r="M250" s="119">
        <v>46181</v>
      </c>
      <c r="N250" t="s">
        <v>9</v>
      </c>
      <c r="O250" t="s">
        <v>331</v>
      </c>
      <c r="P250" t="s">
        <v>17</v>
      </c>
      <c r="Q250" t="s">
        <v>54</v>
      </c>
      <c r="R250" s="119">
        <v>46174</v>
      </c>
      <c r="S250" s="119">
        <v>46178</v>
      </c>
      <c r="AA250" s="176">
        <v>500000</v>
      </c>
      <c r="AB250" t="s">
        <v>58</v>
      </c>
      <c r="AC250" s="149" t="s">
        <v>444</v>
      </c>
      <c r="AD250" t="str">
        <f ca="1">IF((AND((AS250-TODAY())&lt;=30,(L250-TODAY())&lt;=0,(F250="P1")))=TRUE,"Yes",IF(AND((AS250-TODAY())&lt;=30,(L250-TODAY())&lt;=0,(F250="P2"))=TRUE,"Yes","No"))</f>
        <v>Yes</v>
      </c>
      <c r="AE250" t="str">
        <f>VLOOKUP(O250,'Data Validation'!I:J,2,FALSE)</f>
        <v>C5403671</v>
      </c>
      <c r="AF250" s="150">
        <f ca="1">IF(AJ250&lt;=53,AJ250,AJ250-52)</f>
        <v>18.099999999999881</v>
      </c>
      <c r="AG250" s="151">
        <f>IF(H250="Y",(((160/1000000)*AA250)/5.3)*0.1,((160/1000000)*AA250)/5.3)</f>
        <v>1.5094339622641511</v>
      </c>
      <c r="AH250" s="150">
        <f>SUM($AG$2:AG538)</f>
        <v>1454.9999999999941</v>
      </c>
      <c r="AI250" s="150">
        <f>AH250/50</f>
        <v>29.099999999999881</v>
      </c>
      <c r="AJ250" s="150">
        <f ca="1">WEEKNUM(TODAY())+AI250</f>
        <v>70.099999999999881</v>
      </c>
      <c r="AK250" s="119">
        <v>46049</v>
      </c>
      <c r="AL250" t="s">
        <v>54</v>
      </c>
      <c r="AM250" t="s">
        <v>54</v>
      </c>
      <c r="AN250" s="198">
        <f>AS250-S250</f>
        <v>6</v>
      </c>
      <c r="AS250" s="119">
        <v>46184</v>
      </c>
    </row>
    <row r="251" spans="1:45" ht="16.5" customHeight="1">
      <c r="A251" s="126" t="s">
        <v>151</v>
      </c>
      <c r="B251" t="str">
        <f>VLOOKUP(A251,'Data Validation'!S:T,2,FALSE)</f>
        <v>Enterprise Cloud Services</v>
      </c>
      <c r="C251" t="s">
        <v>499</v>
      </c>
      <c r="D251" t="s">
        <v>65</v>
      </c>
      <c r="E251" t="s">
        <v>65</v>
      </c>
      <c r="F251" t="s">
        <v>25</v>
      </c>
      <c r="G251" t="s">
        <v>66</v>
      </c>
      <c r="H251" t="s">
        <v>54</v>
      </c>
      <c r="I251" t="s">
        <v>55</v>
      </c>
      <c r="J251" t="s">
        <v>819</v>
      </c>
      <c r="K251" s="119">
        <v>46027</v>
      </c>
      <c r="L251" s="119">
        <v>46157</v>
      </c>
      <c r="M251" s="119">
        <v>46185</v>
      </c>
      <c r="N251" t="s">
        <v>9</v>
      </c>
      <c r="O251" t="s">
        <v>262</v>
      </c>
      <c r="P251" t="s">
        <v>17</v>
      </c>
      <c r="Q251" t="s">
        <v>54</v>
      </c>
      <c r="R251" s="119">
        <v>46160</v>
      </c>
      <c r="S251" s="119">
        <v>46171</v>
      </c>
      <c r="Z251" t="s">
        <v>615</v>
      </c>
      <c r="AA251" s="176">
        <v>500000</v>
      </c>
      <c r="AB251" t="s">
        <v>58</v>
      </c>
      <c r="AC251" s="149" t="s">
        <v>444</v>
      </c>
      <c r="AD251" t="str">
        <f ca="1">IF((AND((AS251-TODAY())&lt;=30,(L251-TODAY())&lt;=0,(F252="P1")))=TRUE,"Yes",IF(AND((AS251-TODAY())&lt;=30,(L251-TODAY())&lt;=0,(F252="P2"))=TRUE,"Yes","No"))</f>
        <v>Yes</v>
      </c>
      <c r="AE251" t="str">
        <f>VLOOKUP(O251,'Data Validation'!I:J,2,FALSE)</f>
        <v>C5366020</v>
      </c>
      <c r="AF251" s="150">
        <v>22.173585026414923</v>
      </c>
      <c r="AG251" s="151">
        <v>1.5094339622641511</v>
      </c>
      <c r="AH251" s="150">
        <f>SUM($AG$2:AG251)</f>
        <v>716.98113207546555</v>
      </c>
      <c r="AI251" s="150">
        <v>18.173585026414923</v>
      </c>
      <c r="AJ251" s="150">
        <v>22.173585026414923</v>
      </c>
      <c r="AK251" s="119">
        <v>46045</v>
      </c>
      <c r="AL251" t="s">
        <v>54</v>
      </c>
      <c r="AM251" t="s">
        <v>67</v>
      </c>
      <c r="AN251" s="198">
        <v>-15</v>
      </c>
      <c r="AS251" s="119">
        <v>46185</v>
      </c>
    </row>
    <row r="252" spans="1:45" ht="16.5" customHeight="1">
      <c r="A252" t="s">
        <v>123</v>
      </c>
      <c r="B252" t="s">
        <v>124</v>
      </c>
      <c r="C252" t="s">
        <v>545</v>
      </c>
      <c r="D252" t="s">
        <v>65</v>
      </c>
      <c r="E252" t="s">
        <v>65</v>
      </c>
      <c r="F252" t="s">
        <v>25</v>
      </c>
      <c r="G252" t="s">
        <v>66</v>
      </c>
      <c r="H252" t="s">
        <v>54</v>
      </c>
      <c r="I252" t="s">
        <v>55</v>
      </c>
      <c r="J252" t="s">
        <v>820</v>
      </c>
      <c r="K252" s="119" t="s">
        <v>84</v>
      </c>
      <c r="L252" s="119">
        <v>46178</v>
      </c>
      <c r="M252" s="119">
        <v>46189</v>
      </c>
      <c r="N252" t="s">
        <v>9</v>
      </c>
      <c r="O252" t="s">
        <v>338</v>
      </c>
      <c r="P252" t="s">
        <v>17</v>
      </c>
      <c r="Q252" t="s">
        <v>54</v>
      </c>
      <c r="R252" s="119">
        <v>46178</v>
      </c>
      <c r="S252" s="119">
        <v>46181</v>
      </c>
      <c r="T252" s="133"/>
      <c r="AA252" s="176">
        <v>500000</v>
      </c>
      <c r="AB252" t="s">
        <v>58</v>
      </c>
      <c r="AC252" s="149" t="s">
        <v>444</v>
      </c>
      <c r="AD252" t="s">
        <v>478</v>
      </c>
      <c r="AE252" t="s">
        <v>296</v>
      </c>
      <c r="AF252" s="150">
        <v>20.543396347169697</v>
      </c>
      <c r="AG252" s="151">
        <v>1.5094339622641511</v>
      </c>
      <c r="AH252" s="150">
        <v>827.16981735848481</v>
      </c>
      <c r="AI252" s="150">
        <v>16.543396347169697</v>
      </c>
      <c r="AJ252" s="150">
        <v>20.543396347169697</v>
      </c>
      <c r="AK252" s="119">
        <v>46157</v>
      </c>
      <c r="AL252" t="s">
        <v>67</v>
      </c>
      <c r="AM252" t="s">
        <v>54</v>
      </c>
      <c r="AN252" s="198">
        <v>14</v>
      </c>
      <c r="AS252" s="231">
        <v>46188</v>
      </c>
    </row>
    <row r="253" spans="1:45" ht="16.5" customHeight="1">
      <c r="A253" t="s">
        <v>123</v>
      </c>
      <c r="B253" t="s">
        <v>124</v>
      </c>
      <c r="C253" t="s">
        <v>821</v>
      </c>
      <c r="D253" t="s">
        <v>65</v>
      </c>
      <c r="E253" t="s">
        <v>65</v>
      </c>
      <c r="F253" t="s">
        <v>25</v>
      </c>
      <c r="G253" t="s">
        <v>66</v>
      </c>
      <c r="H253" t="s">
        <v>54</v>
      </c>
      <c r="I253" t="s">
        <v>55</v>
      </c>
      <c r="J253" t="s">
        <v>822</v>
      </c>
      <c r="K253" t="s">
        <v>84</v>
      </c>
      <c r="L253" s="119">
        <v>46156</v>
      </c>
      <c r="M253" s="119">
        <v>46190</v>
      </c>
      <c r="N253" t="s">
        <v>11</v>
      </c>
      <c r="O253" t="s">
        <v>362</v>
      </c>
      <c r="P253" t="s">
        <v>17</v>
      </c>
      <c r="Q253" t="s">
        <v>54</v>
      </c>
      <c r="R253" s="119">
        <v>46189</v>
      </c>
      <c r="S253" s="119">
        <v>46195</v>
      </c>
      <c r="Z253" t="s">
        <v>536</v>
      </c>
      <c r="AA253" s="176">
        <v>500000</v>
      </c>
      <c r="AB253" t="s">
        <v>58</v>
      </c>
      <c r="AC253" s="149" t="s">
        <v>444</v>
      </c>
      <c r="AD253" t="s">
        <v>478</v>
      </c>
      <c r="AE253" t="s">
        <v>115</v>
      </c>
      <c r="AF253" s="150">
        <v>19.939622762264058</v>
      </c>
      <c r="AG253" s="151">
        <v>1.5094339622641511</v>
      </c>
      <c r="AH253" s="150">
        <v>796.98113811320286</v>
      </c>
      <c r="AI253" s="150">
        <v>15.939622762264058</v>
      </c>
      <c r="AJ253" s="150">
        <v>19.939622762264058</v>
      </c>
      <c r="AK253" s="119">
        <v>46183</v>
      </c>
      <c r="AL253" t="s">
        <v>67</v>
      </c>
      <c r="AM253" t="s">
        <v>67</v>
      </c>
      <c r="AN253" s="198">
        <v>-1</v>
      </c>
      <c r="AR253" s="133"/>
      <c r="AS253" s="119">
        <v>46189</v>
      </c>
    </row>
    <row r="254" spans="1:45" ht="16.5" customHeight="1">
      <c r="A254" s="2" t="s">
        <v>74</v>
      </c>
      <c r="B254" t="s">
        <v>75</v>
      </c>
      <c r="C254" t="s">
        <v>807</v>
      </c>
      <c r="D254" t="s">
        <v>65</v>
      </c>
      <c r="E254" t="s">
        <v>65</v>
      </c>
      <c r="F254" t="s">
        <v>25</v>
      </c>
      <c r="G254" t="s">
        <v>66</v>
      </c>
      <c r="H254" t="s">
        <v>54</v>
      </c>
      <c r="I254" t="s">
        <v>55</v>
      </c>
      <c r="J254" t="s">
        <v>823</v>
      </c>
      <c r="K254" t="s">
        <v>84</v>
      </c>
      <c r="L254" s="119">
        <v>46142</v>
      </c>
      <c r="M254" s="119">
        <v>46190</v>
      </c>
      <c r="N254" t="s">
        <v>9</v>
      </c>
      <c r="O254" t="s">
        <v>346</v>
      </c>
      <c r="P254" t="s">
        <v>17</v>
      </c>
      <c r="Q254" t="s">
        <v>54</v>
      </c>
      <c r="R254" s="119">
        <v>46177</v>
      </c>
      <c r="S254" s="119">
        <v>46190</v>
      </c>
      <c r="Z254" t="s">
        <v>536</v>
      </c>
      <c r="AA254" s="176">
        <v>500000</v>
      </c>
      <c r="AB254" t="s">
        <v>58</v>
      </c>
      <c r="AC254" s="149" t="s">
        <v>444</v>
      </c>
      <c r="AD254" t="s">
        <v>478</v>
      </c>
      <c r="AE254" t="s">
        <v>178</v>
      </c>
      <c r="AF254" s="150">
        <v>22.264151064150767</v>
      </c>
      <c r="AG254" s="151">
        <v>1.5094339622641511</v>
      </c>
      <c r="AH254" s="150">
        <v>913.20755320753835</v>
      </c>
      <c r="AI254" s="150">
        <v>18.264151064150767</v>
      </c>
      <c r="AJ254" s="150">
        <v>22.264151064150767</v>
      </c>
      <c r="AK254" s="119">
        <v>46175</v>
      </c>
      <c r="AL254" t="s">
        <v>67</v>
      </c>
      <c r="AM254" t="s">
        <v>67</v>
      </c>
      <c r="AN254" s="198">
        <v>-1</v>
      </c>
      <c r="AS254" s="119">
        <v>46190</v>
      </c>
    </row>
    <row r="255" spans="1:45" ht="16.5" customHeight="1">
      <c r="A255" t="s">
        <v>155</v>
      </c>
      <c r="B255" t="s">
        <v>156</v>
      </c>
      <c r="C255" t="s">
        <v>681</v>
      </c>
      <c r="D255" t="s">
        <v>76</v>
      </c>
      <c r="E255" t="s">
        <v>76</v>
      </c>
      <c r="F255" t="s">
        <v>25</v>
      </c>
      <c r="G255" t="s">
        <v>66</v>
      </c>
      <c r="H255" t="s">
        <v>54</v>
      </c>
      <c r="I255" t="s">
        <v>55</v>
      </c>
      <c r="J255" t="s">
        <v>824</v>
      </c>
      <c r="K255" t="s">
        <v>84</v>
      </c>
      <c r="L255" s="119">
        <v>46169</v>
      </c>
      <c r="M255" s="231">
        <v>46192</v>
      </c>
      <c r="N255" t="s">
        <v>9</v>
      </c>
      <c r="O255" t="s">
        <v>338</v>
      </c>
      <c r="P255" t="s">
        <v>17</v>
      </c>
      <c r="Q255" t="s">
        <v>54</v>
      </c>
      <c r="R255" s="119">
        <v>46175</v>
      </c>
      <c r="S255" s="119">
        <v>46178</v>
      </c>
      <c r="AA255" s="176">
        <v>500000</v>
      </c>
      <c r="AB255" t="s">
        <v>58</v>
      </c>
      <c r="AC255" s="149" t="s">
        <v>444</v>
      </c>
      <c r="AD255" t="e">
        <f ca="1">IF((AND((AS255-TODAY())&lt;=30,(L255-TODAY())&lt;=0,(#REF!="P1")))=TRUE,"Yes",IF(AND((AS255-TODAY())&lt;=30,(L255-TODAY())&lt;=0,(#REF!="P2"))=TRUE,"Yes","No"))</f>
        <v>#REF!</v>
      </c>
      <c r="AE255" t="s">
        <v>57</v>
      </c>
      <c r="AF255" s="150">
        <v>31.864151064150793</v>
      </c>
      <c r="AG255" s="151">
        <v>1.5094339622641511</v>
      </c>
      <c r="AH255" s="150">
        <f>SUM($AG$2:AG255)</f>
        <v>723.01886792452194</v>
      </c>
      <c r="AI255" s="150">
        <v>27.864151064150793</v>
      </c>
      <c r="AJ255" s="150">
        <v>31.864151064150793</v>
      </c>
      <c r="AK255" s="119">
        <v>46084</v>
      </c>
      <c r="AL255" t="s">
        <v>54</v>
      </c>
      <c r="AM255" t="s">
        <v>67</v>
      </c>
      <c r="AN255" s="198">
        <f>AS255-S255</f>
        <v>14</v>
      </c>
      <c r="AS255" s="231">
        <v>46192</v>
      </c>
    </row>
    <row r="256" spans="1:45" ht="16.5" customHeight="1">
      <c r="A256" s="2" t="s">
        <v>221</v>
      </c>
      <c r="B256" s="2" t="s">
        <v>222</v>
      </c>
      <c r="C256" t="s">
        <v>825</v>
      </c>
      <c r="D256" t="s">
        <v>65</v>
      </c>
      <c r="E256" t="s">
        <v>65</v>
      </c>
      <c r="F256" t="s">
        <v>25</v>
      </c>
      <c r="G256" t="s">
        <v>66</v>
      </c>
      <c r="H256" t="s">
        <v>54</v>
      </c>
      <c r="I256" t="s">
        <v>55</v>
      </c>
      <c r="J256" t="s">
        <v>826</v>
      </c>
      <c r="K256" s="119">
        <v>45978</v>
      </c>
      <c r="L256" s="119">
        <v>46170</v>
      </c>
      <c r="M256" s="119">
        <v>46192</v>
      </c>
      <c r="N256" t="s">
        <v>9</v>
      </c>
      <c r="O256" t="s">
        <v>338</v>
      </c>
      <c r="P256" t="s">
        <v>17</v>
      </c>
      <c r="Q256" t="s">
        <v>54</v>
      </c>
      <c r="R256" s="119">
        <v>46177</v>
      </c>
      <c r="S256" s="119">
        <v>46178</v>
      </c>
      <c r="Z256" t="s">
        <v>536</v>
      </c>
      <c r="AA256" s="176">
        <v>500000</v>
      </c>
      <c r="AB256" t="s">
        <v>58</v>
      </c>
      <c r="AC256" s="149" t="s">
        <v>444</v>
      </c>
      <c r="AD256" t="e">
        <v>#REF!</v>
      </c>
      <c r="AE256" t="s">
        <v>324</v>
      </c>
      <c r="AF256" s="150">
        <v>28.845283139622438</v>
      </c>
      <c r="AG256" s="151">
        <v>15.09433962264151</v>
      </c>
      <c r="AH256" s="150">
        <v>1242.2641569811219</v>
      </c>
      <c r="AI256" s="150">
        <v>24.845283139622438</v>
      </c>
      <c r="AJ256" s="150">
        <v>28.845283139622438</v>
      </c>
      <c r="AK256" s="119">
        <v>46175</v>
      </c>
      <c r="AL256" t="s">
        <v>67</v>
      </c>
      <c r="AM256" t="s">
        <v>67</v>
      </c>
      <c r="AN256" s="198">
        <v>-5</v>
      </c>
      <c r="AR256" s="133"/>
      <c r="AS256" s="119">
        <v>46170</v>
      </c>
    </row>
    <row r="257" spans="1:45" ht="16.5" customHeight="1">
      <c r="A257" t="s">
        <v>123</v>
      </c>
      <c r="B257" t="str">
        <f>VLOOKUP(A257,'Data Validation'!S:T,2,FALSE)</f>
        <v>Cross Architecture</v>
      </c>
      <c r="C257" t="s">
        <v>692</v>
      </c>
      <c r="D257" t="s">
        <v>65</v>
      </c>
      <c r="E257" t="s">
        <v>65</v>
      </c>
      <c r="F257" t="s">
        <v>25</v>
      </c>
      <c r="G257" t="s">
        <v>66</v>
      </c>
      <c r="H257" t="s">
        <v>54</v>
      </c>
      <c r="I257" t="s">
        <v>55</v>
      </c>
      <c r="J257" t="s">
        <v>827</v>
      </c>
      <c r="K257" t="s">
        <v>84</v>
      </c>
      <c r="L257" s="119">
        <v>46161</v>
      </c>
      <c r="M257" s="119">
        <v>46193</v>
      </c>
      <c r="N257" t="s">
        <v>9</v>
      </c>
      <c r="O257" t="s">
        <v>331</v>
      </c>
      <c r="P257" t="s">
        <v>17</v>
      </c>
      <c r="Q257" t="s">
        <v>54</v>
      </c>
      <c r="R257" s="119">
        <v>46161</v>
      </c>
      <c r="S257" s="119">
        <v>46189</v>
      </c>
      <c r="AA257" s="176">
        <v>500000</v>
      </c>
      <c r="AB257" t="s">
        <v>58</v>
      </c>
      <c r="AC257" s="149" t="s">
        <v>444</v>
      </c>
      <c r="AD257" t="str">
        <f ca="1">IF((AND((AS257-TODAY())&lt;=30,(L257-TODAY())&lt;=0,(F258="P1")))=TRUE,"Yes",IF(AND((AS257-TODAY())&lt;=30,(L257-TODAY())&lt;=0,(F258="P2"))=TRUE,"Yes","No"))</f>
        <v>Yes</v>
      </c>
      <c r="AE257" t="str">
        <f>VLOOKUP(O257,'Data Validation'!I:J,2,FALSE)</f>
        <v>C5403671</v>
      </c>
      <c r="AF257" s="150">
        <f ca="1">IF(AJ257&lt;=53,AJ257,AJ257-52)</f>
        <v>3.7924528301885516</v>
      </c>
      <c r="AG257" s="151">
        <f>IF(H257="Y",(((160/1000000)*AA257)/5.3)*0.1,((160/1000000)*AA257)/5.3)</f>
        <v>1.5094339622641511</v>
      </c>
      <c r="AH257" s="150">
        <f>SUM($AG$2:AG257)</f>
        <v>739.62264150942758</v>
      </c>
      <c r="AI257" s="150">
        <f>AH257/50</f>
        <v>14.792452830188552</v>
      </c>
      <c r="AJ257" s="150">
        <f ca="1">WEEKNUM(TODAY())+AI257</f>
        <v>55.792452830188552</v>
      </c>
      <c r="AK257" s="119">
        <v>45852</v>
      </c>
      <c r="AL257" t="s">
        <v>54</v>
      </c>
      <c r="AM257" t="s">
        <v>67</v>
      </c>
      <c r="AN257" s="198">
        <f t="shared" ref="AN257:AN264" si="38">AS257-S257</f>
        <v>4</v>
      </c>
      <c r="AS257" s="119">
        <v>46193</v>
      </c>
    </row>
    <row r="258" spans="1:45" ht="16.5" customHeight="1">
      <c r="A258" t="s">
        <v>123</v>
      </c>
      <c r="B258" t="str">
        <f>VLOOKUP(A258,'Data Validation'!S:T,2,FALSE)</f>
        <v>Cross Architecture</v>
      </c>
      <c r="C258" t="s">
        <v>692</v>
      </c>
      <c r="D258" t="s">
        <v>65</v>
      </c>
      <c r="E258" t="s">
        <v>65</v>
      </c>
      <c r="F258" t="s">
        <v>25</v>
      </c>
      <c r="G258" t="s">
        <v>66</v>
      </c>
      <c r="H258" t="s">
        <v>54</v>
      </c>
      <c r="I258" t="s">
        <v>55</v>
      </c>
      <c r="J258" t="s">
        <v>828</v>
      </c>
      <c r="K258" t="s">
        <v>84</v>
      </c>
      <c r="L258" s="119">
        <v>46161</v>
      </c>
      <c r="M258" s="119">
        <v>46193</v>
      </c>
      <c r="N258" t="s">
        <v>9</v>
      </c>
      <c r="O258" t="s">
        <v>331</v>
      </c>
      <c r="P258" t="s">
        <v>17</v>
      </c>
      <c r="Q258" t="s">
        <v>54</v>
      </c>
      <c r="R258" s="119">
        <v>46161</v>
      </c>
      <c r="S258" s="119">
        <v>46183</v>
      </c>
      <c r="AA258" s="176">
        <v>500000</v>
      </c>
      <c r="AB258" t="s">
        <v>58</v>
      </c>
      <c r="AC258" s="149" t="s">
        <v>444</v>
      </c>
      <c r="AD258" t="str">
        <f ca="1">IF((AND((AS258-TODAY())&lt;=30,(L258-TODAY())&lt;=0,(F261="P1")))=TRUE,"Yes",IF(AND((AS258-TODAY())&lt;=30,(L258-TODAY())&lt;=0,(F261="P2"))=TRUE,"Yes","No"))</f>
        <v>Yes</v>
      </c>
      <c r="AE258" t="str">
        <f>VLOOKUP(O258,'Data Validation'!I:J,2,FALSE)</f>
        <v>C5403671</v>
      </c>
      <c r="AF258" s="150">
        <f ca="1">IF(AJ258&lt;=53,AJ258,AJ258-52)</f>
        <v>3.8226415094338364</v>
      </c>
      <c r="AG258" s="151">
        <f>IF(H258="Y",(((160/1000000)*AA258)/5.3)*0.1,((160/1000000)*AA258)/5.3)</f>
        <v>1.5094339622641511</v>
      </c>
      <c r="AH258" s="150">
        <f>SUM($AG$2:AG258)</f>
        <v>741.13207547169168</v>
      </c>
      <c r="AI258" s="150">
        <f>AH258/50</f>
        <v>14.822641509433833</v>
      </c>
      <c r="AJ258" s="150">
        <f ca="1">WEEKNUM(TODAY())+AI258</f>
        <v>55.822641509433836</v>
      </c>
      <c r="AK258" s="119">
        <v>45911</v>
      </c>
      <c r="AL258" t="s">
        <v>54</v>
      </c>
      <c r="AM258" t="s">
        <v>67</v>
      </c>
      <c r="AN258" s="198">
        <f t="shared" si="38"/>
        <v>10</v>
      </c>
      <c r="AS258" s="119">
        <v>46193</v>
      </c>
    </row>
    <row r="259" spans="1:45" ht="16.5" customHeight="1">
      <c r="A259" s="2" t="s">
        <v>151</v>
      </c>
      <c r="B259" s="2" t="s">
        <v>152</v>
      </c>
      <c r="C259" t="s">
        <v>487</v>
      </c>
      <c r="D259" t="s">
        <v>65</v>
      </c>
      <c r="E259" t="s">
        <v>65</v>
      </c>
      <c r="F259" t="s">
        <v>25</v>
      </c>
      <c r="G259" t="s">
        <v>66</v>
      </c>
      <c r="H259" t="s">
        <v>54</v>
      </c>
      <c r="I259" t="s">
        <v>55</v>
      </c>
      <c r="J259" t="s">
        <v>829</v>
      </c>
      <c r="K259" s="119">
        <v>46117</v>
      </c>
      <c r="L259" s="119">
        <v>46178</v>
      </c>
      <c r="M259" s="119">
        <v>46195</v>
      </c>
      <c r="N259" t="s">
        <v>11</v>
      </c>
      <c r="O259" t="s">
        <v>372</v>
      </c>
      <c r="P259" t="s">
        <v>17</v>
      </c>
      <c r="Q259" t="s">
        <v>54</v>
      </c>
      <c r="R259" s="119">
        <v>46183</v>
      </c>
      <c r="S259" s="119">
        <v>46189</v>
      </c>
      <c r="AA259" s="176">
        <v>500000</v>
      </c>
      <c r="AB259" t="s">
        <v>58</v>
      </c>
      <c r="AC259" s="149" t="s">
        <v>444</v>
      </c>
      <c r="AD259" t="str">
        <f ca="1">IF((AND((AS259-TODAY())&lt;=30,(L260-TODAY())&lt;=0,(F259="P1")))=TRUE,"Yes",IF(AND((AS259-TODAY())&lt;=30,(L260-TODAY())&lt;=0,(F259="P2"))=TRUE,"Yes","No"))</f>
        <v>Yes</v>
      </c>
      <c r="AE259" t="str">
        <f>VLOOKUP(O259,'Data Validation'!I:J,2,FALSE)</f>
        <v>I757367</v>
      </c>
      <c r="AF259" s="150">
        <f ca="1">IF(AJ259&lt;=53,AJ259,AJ259-52)</f>
        <v>5.7547169811318994</v>
      </c>
      <c r="AG259" s="151">
        <f>IF(H259="Y",(((160/1000000)*AA259)/5.3)*0.1,((160/1000000)*AA259)/5.3)</f>
        <v>1.5094339622641511</v>
      </c>
      <c r="AH259" s="150">
        <f>SUM($AG$2:AG304)</f>
        <v>837.73584905659504</v>
      </c>
      <c r="AI259" s="150">
        <f>AH259/50</f>
        <v>16.754716981131899</v>
      </c>
      <c r="AJ259" s="150">
        <f ca="1">WEEKNUM(TODAY())+AI259</f>
        <v>57.754716981131899</v>
      </c>
      <c r="AK259" s="119">
        <v>46140</v>
      </c>
      <c r="AL259" t="s">
        <v>54</v>
      </c>
      <c r="AM259" t="s">
        <v>67</v>
      </c>
      <c r="AN259" s="198">
        <f t="shared" si="38"/>
        <v>6</v>
      </c>
      <c r="AR259" s="133"/>
      <c r="AS259" s="119">
        <v>46195</v>
      </c>
    </row>
    <row r="260" spans="1:45" ht="16.5" customHeight="1">
      <c r="A260" t="s">
        <v>123</v>
      </c>
      <c r="B260" t="str">
        <f>VLOOKUP(A260,'Data Validation'!S:T,2,FALSE)</f>
        <v>Cross Architecture</v>
      </c>
      <c r="C260" t="s">
        <v>830</v>
      </c>
      <c r="D260" t="s">
        <v>65</v>
      </c>
      <c r="E260" t="s">
        <v>65</v>
      </c>
      <c r="F260" t="s">
        <v>25</v>
      </c>
      <c r="G260" t="s">
        <v>66</v>
      </c>
      <c r="H260" t="s">
        <v>54</v>
      </c>
      <c r="I260" t="s">
        <v>55</v>
      </c>
      <c r="J260" t="s">
        <v>831</v>
      </c>
      <c r="K260" s="119">
        <v>46119</v>
      </c>
      <c r="L260" s="119">
        <v>46181</v>
      </c>
      <c r="M260" s="119">
        <v>46198</v>
      </c>
      <c r="N260" t="s">
        <v>9</v>
      </c>
      <c r="O260" t="s">
        <v>259</v>
      </c>
      <c r="P260" t="s">
        <v>17</v>
      </c>
      <c r="Q260" t="s">
        <v>54</v>
      </c>
      <c r="R260" s="119">
        <v>46184</v>
      </c>
      <c r="S260" s="119">
        <v>46188</v>
      </c>
      <c r="AA260" s="176">
        <v>500000</v>
      </c>
      <c r="AB260" t="s">
        <v>58</v>
      </c>
      <c r="AC260" s="149" t="s">
        <v>444</v>
      </c>
      <c r="AD260" t="str">
        <f ca="1">IF((AND((AS260-TODAY())&lt;=30,(L260-TODAY())&lt;=0,(F261="P1")))=TRUE,"Yes",IF(AND((AS260-TODAY())&lt;=30,(L260-TODAY())&lt;=0,(F261="P2"))=TRUE,"Yes","No"))</f>
        <v>Yes</v>
      </c>
      <c r="AE260" t="str">
        <f>VLOOKUP(O260,'Data Validation'!I:J,2,FALSE)</f>
        <v>C5367590</v>
      </c>
      <c r="AF260" s="150">
        <f ca="1">IF(AJ260&lt;=53,AJ260,AJ260-52)</f>
        <v>3.8830188679243989</v>
      </c>
      <c r="AG260" s="151">
        <f>IF(H260="Y",(((160/1000000)*AA260)/5.3)*0.1,((160/1000000)*AA260)/5.3)</f>
        <v>1.5094339622641511</v>
      </c>
      <c r="AH260" s="150">
        <f>SUM($AG$2:AG260)</f>
        <v>744.15094339621987</v>
      </c>
      <c r="AI260" s="150">
        <f>AH260/50</f>
        <v>14.883018867924397</v>
      </c>
      <c r="AJ260" s="150">
        <f ca="1">WEEKNUM(TODAY())+AI260</f>
        <v>55.883018867924399</v>
      </c>
      <c r="AK260" s="119">
        <v>46176</v>
      </c>
      <c r="AL260" t="s">
        <v>67</v>
      </c>
      <c r="AM260" t="s">
        <v>67</v>
      </c>
      <c r="AN260" s="198">
        <f t="shared" si="38"/>
        <v>10</v>
      </c>
      <c r="AS260" s="119">
        <v>46198</v>
      </c>
    </row>
    <row r="261" spans="1:45" ht="16.5" customHeight="1">
      <c r="A261" t="s">
        <v>155</v>
      </c>
      <c r="B261" t="s">
        <v>156</v>
      </c>
      <c r="C261" t="s">
        <v>681</v>
      </c>
      <c r="D261" t="s">
        <v>76</v>
      </c>
      <c r="E261" t="s">
        <v>76</v>
      </c>
      <c r="F261" t="s">
        <v>25</v>
      </c>
      <c r="G261" t="s">
        <v>66</v>
      </c>
      <c r="H261" t="s">
        <v>54</v>
      </c>
      <c r="I261" t="s">
        <v>55</v>
      </c>
      <c r="J261" t="s">
        <v>832</v>
      </c>
      <c r="K261" t="s">
        <v>84</v>
      </c>
      <c r="L261" s="119">
        <v>46182</v>
      </c>
      <c r="M261" s="231">
        <v>46198</v>
      </c>
      <c r="N261" t="s">
        <v>9</v>
      </c>
      <c r="O261" t="s">
        <v>338</v>
      </c>
      <c r="P261" t="s">
        <v>17</v>
      </c>
      <c r="Q261" t="s">
        <v>54</v>
      </c>
      <c r="R261" s="119">
        <v>46183</v>
      </c>
      <c r="S261" s="119">
        <v>46183</v>
      </c>
      <c r="AA261" s="176">
        <v>500000</v>
      </c>
      <c r="AB261" t="s">
        <v>58</v>
      </c>
      <c r="AC261" s="149" t="s">
        <v>444</v>
      </c>
      <c r="AD261" t="e">
        <f ca="1">IF((AND((AS261-TODAY())&lt;=30,(L261-TODAY())&lt;=0,(#REF!="P1")))=TRUE,"Yes",IF(AND((AS261-TODAY())&lt;=30,(L261-TODAY())&lt;=0,(#REF!="P2"))=TRUE,"Yes","No"))</f>
        <v>#REF!</v>
      </c>
      <c r="AE261" t="s">
        <v>57</v>
      </c>
      <c r="AF261" s="150">
        <v>31.864151064150793</v>
      </c>
      <c r="AG261" s="151">
        <v>1.5094339622641511</v>
      </c>
      <c r="AH261" s="150">
        <f>SUM($AG$2:AG261)</f>
        <v>745.66037735848397</v>
      </c>
      <c r="AI261" s="150">
        <v>27.864151064150793</v>
      </c>
      <c r="AJ261" s="150">
        <v>31.864151064150793</v>
      </c>
      <c r="AK261" s="119">
        <v>46084</v>
      </c>
      <c r="AL261" t="s">
        <v>54</v>
      </c>
      <c r="AM261" t="s">
        <v>67</v>
      </c>
      <c r="AN261" s="198">
        <f t="shared" si="38"/>
        <v>15</v>
      </c>
      <c r="AS261" s="231">
        <v>46198</v>
      </c>
    </row>
    <row r="262" spans="1:45" ht="16.5" customHeight="1">
      <c r="A262" t="s">
        <v>123</v>
      </c>
      <c r="B262" t="str">
        <f>VLOOKUP(A262,'Data Validation'!S:T,2,FALSE)</f>
        <v>Cross Architecture</v>
      </c>
      <c r="C262" t="s">
        <v>502</v>
      </c>
      <c r="D262" t="s">
        <v>65</v>
      </c>
      <c r="E262" t="s">
        <v>65</v>
      </c>
      <c r="F262" t="s">
        <v>25</v>
      </c>
      <c r="G262" t="s">
        <v>66</v>
      </c>
      <c r="H262" t="s">
        <v>54</v>
      </c>
      <c r="I262" t="s">
        <v>55</v>
      </c>
      <c r="J262" s="23" t="s">
        <v>833</v>
      </c>
      <c r="K262" s="119" t="s">
        <v>84</v>
      </c>
      <c r="L262" s="119">
        <v>46171</v>
      </c>
      <c r="M262" s="119">
        <v>46199</v>
      </c>
      <c r="N262" t="s">
        <v>11</v>
      </c>
      <c r="O262" t="s">
        <v>362</v>
      </c>
      <c r="P262" t="s">
        <v>17</v>
      </c>
      <c r="Q262" t="s">
        <v>54</v>
      </c>
      <c r="R262" s="119">
        <v>46182</v>
      </c>
      <c r="S262" s="119">
        <v>46182</v>
      </c>
      <c r="AA262" s="176">
        <v>500000</v>
      </c>
      <c r="AB262" t="s">
        <v>58</v>
      </c>
      <c r="AC262" s="149" t="s">
        <v>444</v>
      </c>
      <c r="AD262" t="str">
        <f ca="1">IF((AND((AS262-TODAY())&lt;=30,(L262-TODAY())&lt;=0,(F263="P1")))=TRUE,"Yes",IF(AND((AS262-TODAY())&lt;=30,(L262-TODAY())&lt;=0,(F263="P2"))=TRUE,"Yes","No"))</f>
        <v>Yes</v>
      </c>
      <c r="AE262" t="str">
        <f>VLOOKUP(O262,'Data Validation'!I:J,2,FALSE)</f>
        <v>I773708</v>
      </c>
      <c r="AF262" s="150">
        <f ca="1">IF(AJ262&lt;=53,AJ262,AJ262-52)</f>
        <v>3.9433962264149613</v>
      </c>
      <c r="AG262" s="151">
        <f>IF(H262="Y",(((160/1000000)*AA262)/5.3)*0.1,((160/1000000)*AA262)/5.3)</f>
        <v>1.5094339622641511</v>
      </c>
      <c r="AH262" s="150">
        <f>SUM($AG$2:AG262)</f>
        <v>747.16981132074807</v>
      </c>
      <c r="AI262" s="150">
        <f>AH262/50</f>
        <v>14.943396226414961</v>
      </c>
      <c r="AJ262" s="150">
        <f ca="1">WEEKNUM(TODAY())+AI262</f>
        <v>55.943396226414961</v>
      </c>
      <c r="AK262" s="119">
        <v>46122</v>
      </c>
      <c r="AL262" t="s">
        <v>54</v>
      </c>
      <c r="AM262" t="s">
        <v>67</v>
      </c>
      <c r="AN262" s="198">
        <f t="shared" si="38"/>
        <v>17</v>
      </c>
      <c r="AS262" s="119">
        <v>46199</v>
      </c>
    </row>
    <row r="263" spans="1:45" ht="16.5" customHeight="1">
      <c r="A263" t="s">
        <v>123</v>
      </c>
      <c r="B263" t="str">
        <f>VLOOKUP(A263,'Data Validation'!S:T,2,FALSE)</f>
        <v>Cross Architecture</v>
      </c>
      <c r="C263" t="s">
        <v>688</v>
      </c>
      <c r="D263" t="s">
        <v>76</v>
      </c>
      <c r="E263" t="s">
        <v>76</v>
      </c>
      <c r="F263" t="s">
        <v>25</v>
      </c>
      <c r="G263" t="s">
        <v>66</v>
      </c>
      <c r="H263" t="s">
        <v>54</v>
      </c>
      <c r="I263" t="s">
        <v>55</v>
      </c>
      <c r="J263" s="220" t="s">
        <v>834</v>
      </c>
      <c r="K263" t="s">
        <v>84</v>
      </c>
      <c r="L263" s="119">
        <v>46182</v>
      </c>
      <c r="M263" s="119">
        <v>46199</v>
      </c>
      <c r="N263" t="s">
        <v>9</v>
      </c>
      <c r="O263" t="s">
        <v>335</v>
      </c>
      <c r="P263" t="s">
        <v>17</v>
      </c>
      <c r="Q263" t="s">
        <v>54</v>
      </c>
      <c r="R263" s="119">
        <v>46183</v>
      </c>
      <c r="S263" s="119">
        <v>46188</v>
      </c>
      <c r="AA263" s="176">
        <v>500000</v>
      </c>
      <c r="AB263" t="s">
        <v>58</v>
      </c>
      <c r="AC263" s="149" t="s">
        <v>444</v>
      </c>
      <c r="AD263" t="str">
        <f ca="1">IF((AND((AS263-TODAY())&lt;=30,(L263-TODAY())&lt;=0,(F304="P1")))=TRUE,"Yes",IF(AND((AS263-TODAY())&lt;=30,(L263-TODAY())&lt;=0,(F304="P2"))=TRUE,"Yes","No"))</f>
        <v>Yes</v>
      </c>
      <c r="AE263" t="str">
        <f>VLOOKUP(O263,'Data Validation'!I:J,2,FALSE)</f>
        <v>C5381614</v>
      </c>
      <c r="AF263" s="150">
        <f ca="1">IF(AJ263&lt;=53,AJ263,AJ263-52)</f>
        <v>3.9735849056602461</v>
      </c>
      <c r="AG263" s="151">
        <f>IF(H263="Y",(((160/1000000)*AA263)/5.3)*0.1,((160/1000000)*AA263)/5.3)</f>
        <v>1.5094339622641511</v>
      </c>
      <c r="AH263" s="150">
        <f>SUM($AG$2:AG263)</f>
        <v>748.67924528301216</v>
      </c>
      <c r="AI263" s="150">
        <f>AH263/50</f>
        <v>14.973584905660243</v>
      </c>
      <c r="AJ263" s="150">
        <f ca="1">WEEKNUM(TODAY())+AI263</f>
        <v>55.973584905660246</v>
      </c>
      <c r="AK263" s="119">
        <v>46182</v>
      </c>
      <c r="AL263" t="s">
        <v>54</v>
      </c>
      <c r="AM263" t="s">
        <v>54</v>
      </c>
      <c r="AN263" s="198">
        <f t="shared" si="38"/>
        <v>11</v>
      </c>
      <c r="AS263" s="119">
        <v>46199</v>
      </c>
    </row>
    <row r="264" spans="1:45" ht="16.5" customHeight="1">
      <c r="A264" t="s">
        <v>123</v>
      </c>
      <c r="B264" t="str">
        <f>VLOOKUP(A264,'Data Validation'!S:T,2,FALSE)</f>
        <v>Cross Architecture</v>
      </c>
      <c r="C264" t="s">
        <v>690</v>
      </c>
      <c r="D264" t="s">
        <v>76</v>
      </c>
      <c r="E264" t="s">
        <v>76</v>
      </c>
      <c r="F264" t="s">
        <v>25</v>
      </c>
      <c r="G264" t="s">
        <v>66</v>
      </c>
      <c r="H264" t="s">
        <v>54</v>
      </c>
      <c r="I264" t="s">
        <v>55</v>
      </c>
      <c r="J264" t="s">
        <v>835</v>
      </c>
      <c r="K264" t="s">
        <v>84</v>
      </c>
      <c r="L264" s="119">
        <v>46182</v>
      </c>
      <c r="M264" s="119">
        <v>46199</v>
      </c>
      <c r="N264" t="s">
        <v>9</v>
      </c>
      <c r="O264" t="s">
        <v>335</v>
      </c>
      <c r="P264" t="s">
        <v>17</v>
      </c>
      <c r="Q264" t="s">
        <v>54</v>
      </c>
      <c r="R264" s="119">
        <v>46183</v>
      </c>
      <c r="S264" s="119">
        <v>46188</v>
      </c>
      <c r="AA264" s="176">
        <v>500000</v>
      </c>
      <c r="AB264" t="s">
        <v>58</v>
      </c>
      <c r="AC264" s="149" t="s">
        <v>444</v>
      </c>
      <c r="AD264" t="str">
        <f ca="1">IF((AND((AS264-TODAY())&lt;=30,(L264-TODAY())&lt;=0,(F304="P1")))=TRUE,"Yes",IF(AND((AS264-TODAY())&lt;=30,(L264-TODAY())&lt;=0,(F304="P2"))=TRUE,"Yes","No"))</f>
        <v>Yes</v>
      </c>
      <c r="AE264" t="str">
        <f>VLOOKUP(O264,'Data Validation'!I:J,2,FALSE)</f>
        <v>C5381614</v>
      </c>
      <c r="AF264" s="150">
        <f ca="1">IF(AJ264&lt;=53,AJ264,AJ264-52)</f>
        <v>4.0037735849055238</v>
      </c>
      <c r="AG264" s="151">
        <f>IF(H264="Y",(((160/1000000)*AA264)/5.3)*0.1,((160/1000000)*AA264)/5.3)</f>
        <v>1.5094339622641511</v>
      </c>
      <c r="AH264" s="150">
        <f>SUM($AG$2:AG264)</f>
        <v>750.18867924527626</v>
      </c>
      <c r="AI264" s="150">
        <f>AH264/50</f>
        <v>15.003773584905526</v>
      </c>
      <c r="AJ264" s="150">
        <f ca="1">WEEKNUM(TODAY())+AI264</f>
        <v>56.003773584905524</v>
      </c>
      <c r="AK264" s="119">
        <v>46182</v>
      </c>
      <c r="AL264" t="s">
        <v>54</v>
      </c>
      <c r="AM264" t="s">
        <v>54</v>
      </c>
      <c r="AN264" s="198">
        <f t="shared" si="38"/>
        <v>11</v>
      </c>
      <c r="AS264" s="119">
        <v>46199</v>
      </c>
    </row>
    <row r="265" spans="1:45" ht="16.5" customHeight="1">
      <c r="A265" t="s">
        <v>123</v>
      </c>
      <c r="B265" t="s">
        <v>124</v>
      </c>
      <c r="C265" t="s">
        <v>545</v>
      </c>
      <c r="D265" t="s">
        <v>65</v>
      </c>
      <c r="E265" t="s">
        <v>65</v>
      </c>
      <c r="F265" t="s">
        <v>25</v>
      </c>
      <c r="G265" t="s">
        <v>66</v>
      </c>
      <c r="H265" t="s">
        <v>54</v>
      </c>
      <c r="I265" t="s">
        <v>55</v>
      </c>
      <c r="J265" t="s">
        <v>836</v>
      </c>
      <c r="K265" s="119">
        <v>46111</v>
      </c>
      <c r="L265" s="119">
        <v>46164</v>
      </c>
      <c r="M265" s="119">
        <v>46202</v>
      </c>
      <c r="N265" t="s">
        <v>9</v>
      </c>
      <c r="O265" t="s">
        <v>338</v>
      </c>
      <c r="P265" t="s">
        <v>17</v>
      </c>
      <c r="Q265" t="s">
        <v>54</v>
      </c>
      <c r="R265" s="119">
        <v>46184</v>
      </c>
      <c r="S265" s="119">
        <v>46185</v>
      </c>
      <c r="T265" s="133"/>
      <c r="AA265" s="176">
        <v>500000</v>
      </c>
      <c r="AB265" s="205" t="s">
        <v>58</v>
      </c>
      <c r="AC265" s="149" t="s">
        <v>444</v>
      </c>
      <c r="AD265" t="s">
        <v>478</v>
      </c>
      <c r="AE265" t="str">
        <f>VLOOKUP(O265,'Data Validation'!I:J,2,FALSE)</f>
        <v>C5385241</v>
      </c>
      <c r="AF265" s="150">
        <v>20.754717101886669</v>
      </c>
      <c r="AG265" s="151">
        <v>1.5094339622641511</v>
      </c>
      <c r="AH265" s="150">
        <v>837.73585509433349</v>
      </c>
      <c r="AI265" s="150">
        <v>16.754717101886669</v>
      </c>
      <c r="AJ265" s="150">
        <v>20.754717101886669</v>
      </c>
      <c r="AK265" s="119">
        <v>46184</v>
      </c>
      <c r="AL265" t="s">
        <v>67</v>
      </c>
      <c r="AM265" t="s">
        <v>54</v>
      </c>
      <c r="AN265" s="198">
        <v>10</v>
      </c>
      <c r="AR265" s="133"/>
      <c r="AS265" s="119">
        <v>46199</v>
      </c>
    </row>
    <row r="266" spans="1:45" ht="16.5" customHeight="1">
      <c r="A266" t="s">
        <v>123</v>
      </c>
      <c r="B266" t="s">
        <v>124</v>
      </c>
      <c r="C266" t="s">
        <v>545</v>
      </c>
      <c r="D266" t="s">
        <v>65</v>
      </c>
      <c r="E266" t="s">
        <v>65</v>
      </c>
      <c r="F266" t="s">
        <v>25</v>
      </c>
      <c r="G266" t="s">
        <v>66</v>
      </c>
      <c r="H266" t="s">
        <v>54</v>
      </c>
      <c r="I266" t="s">
        <v>55</v>
      </c>
      <c r="J266" t="s">
        <v>837</v>
      </c>
      <c r="K266" s="119">
        <v>46111</v>
      </c>
      <c r="L266" s="119">
        <v>46164</v>
      </c>
      <c r="M266" s="119">
        <v>46202</v>
      </c>
      <c r="N266" t="s">
        <v>9</v>
      </c>
      <c r="O266" t="s">
        <v>338</v>
      </c>
      <c r="P266" t="s">
        <v>17</v>
      </c>
      <c r="Q266" t="s">
        <v>54</v>
      </c>
      <c r="R266" s="119">
        <v>46185</v>
      </c>
      <c r="S266" s="119">
        <v>46185</v>
      </c>
      <c r="T266" s="133"/>
      <c r="AA266" s="176">
        <v>500000</v>
      </c>
      <c r="AB266" s="205" t="s">
        <v>58</v>
      </c>
      <c r="AC266" s="149" t="s">
        <v>444</v>
      </c>
      <c r="AD266" t="s">
        <v>478</v>
      </c>
      <c r="AE266" t="str">
        <f>VLOOKUP(O266,'Data Validation'!I:J,2,FALSE)</f>
        <v>C5385241</v>
      </c>
      <c r="AF266" s="150">
        <v>20.754717101886669</v>
      </c>
      <c r="AG266" s="151">
        <v>1.5094339622641511</v>
      </c>
      <c r="AH266" s="150">
        <v>837.73585509433349</v>
      </c>
      <c r="AI266" s="150">
        <v>16.754717101886669</v>
      </c>
      <c r="AJ266" s="150">
        <v>20.754717101886669</v>
      </c>
      <c r="AK266" s="119">
        <v>46184</v>
      </c>
      <c r="AL266" t="s">
        <v>67</v>
      </c>
      <c r="AM266" t="s">
        <v>54</v>
      </c>
      <c r="AN266" s="198">
        <v>10</v>
      </c>
      <c r="AR266" s="133"/>
      <c r="AS266" s="119">
        <v>46199</v>
      </c>
    </row>
    <row r="267" spans="1:45" ht="16.5" customHeight="1">
      <c r="A267" t="s">
        <v>123</v>
      </c>
      <c r="B267" t="s">
        <v>124</v>
      </c>
      <c r="C267" t="s">
        <v>545</v>
      </c>
      <c r="D267" t="s">
        <v>65</v>
      </c>
      <c r="E267" t="s">
        <v>65</v>
      </c>
      <c r="F267" t="s">
        <v>25</v>
      </c>
      <c r="G267" t="s">
        <v>66</v>
      </c>
      <c r="H267" t="s">
        <v>54</v>
      </c>
      <c r="I267" t="s">
        <v>55</v>
      </c>
      <c r="J267" t="s">
        <v>838</v>
      </c>
      <c r="K267" s="119">
        <v>46139</v>
      </c>
      <c r="L267" s="119">
        <v>46185</v>
      </c>
      <c r="M267" s="119">
        <v>46203</v>
      </c>
      <c r="N267" t="s">
        <v>9</v>
      </c>
      <c r="O267" t="s">
        <v>338</v>
      </c>
      <c r="P267" t="s">
        <v>17</v>
      </c>
      <c r="Q267" t="s">
        <v>54</v>
      </c>
      <c r="R267" s="119">
        <v>46198</v>
      </c>
      <c r="S267" s="119">
        <v>46202</v>
      </c>
      <c r="T267" s="133"/>
      <c r="AA267" s="176">
        <v>500000</v>
      </c>
      <c r="AB267" s="205" t="s">
        <v>58</v>
      </c>
      <c r="AC267" s="149" t="s">
        <v>444</v>
      </c>
      <c r="AD267" t="s">
        <v>478</v>
      </c>
      <c r="AE267" t="str">
        <f>VLOOKUP(O267,'Data Validation'!I:J,2,FALSE)</f>
        <v>C5385241</v>
      </c>
      <c r="AF267" s="150">
        <v>20.754717101886669</v>
      </c>
      <c r="AG267" s="151">
        <v>1.5094339622641511</v>
      </c>
      <c r="AH267" s="150">
        <v>837.73585509433349</v>
      </c>
      <c r="AI267" s="150">
        <v>16.754717101886669</v>
      </c>
      <c r="AJ267" s="150">
        <v>20.754717101886669</v>
      </c>
      <c r="AK267" s="119">
        <v>46190</v>
      </c>
      <c r="AL267" t="s">
        <v>67</v>
      </c>
      <c r="AM267" t="s">
        <v>54</v>
      </c>
      <c r="AN267" s="198">
        <v>10</v>
      </c>
      <c r="AR267" s="133"/>
      <c r="AS267" s="119">
        <v>46202</v>
      </c>
    </row>
    <row r="268" spans="1:45" ht="16.5" customHeight="1">
      <c r="A268" t="s">
        <v>195</v>
      </c>
      <c r="B268" t="s">
        <v>148</v>
      </c>
      <c r="C268" t="s">
        <v>493</v>
      </c>
      <c r="D268" t="s">
        <v>65</v>
      </c>
      <c r="E268" t="s">
        <v>65</v>
      </c>
      <c r="F268" t="s">
        <v>25</v>
      </c>
      <c r="G268" t="s">
        <v>66</v>
      </c>
      <c r="H268" t="s">
        <v>54</v>
      </c>
      <c r="I268" t="s">
        <v>55</v>
      </c>
      <c r="J268" t="s">
        <v>839</v>
      </c>
      <c r="K268" s="119" t="s">
        <v>84</v>
      </c>
      <c r="L268" s="119">
        <v>46188</v>
      </c>
      <c r="M268" s="119">
        <v>46203</v>
      </c>
      <c r="N268" t="s">
        <v>9</v>
      </c>
      <c r="O268" t="s">
        <v>259</v>
      </c>
      <c r="P268" t="s">
        <v>17</v>
      </c>
      <c r="Q268" t="s">
        <v>54</v>
      </c>
      <c r="R268" s="119">
        <v>46189</v>
      </c>
      <c r="S268" s="119">
        <v>46192</v>
      </c>
      <c r="AA268" s="176">
        <v>500000</v>
      </c>
      <c r="AB268" t="s">
        <v>58</v>
      </c>
      <c r="AC268" s="149" t="s">
        <v>444</v>
      </c>
      <c r="AD268" t="str">
        <f ca="1">IF((AND((AS268-TODAY())&lt;=30,(L268-TODAY())&lt;=0,(F269="P1")))=TRUE,"Yes",IF(AND((AS268-TODAY())&lt;=30,(L268-TODAY())&lt;=0,(F269="P2"))=TRUE,"Yes","No"))</f>
        <v>Yes</v>
      </c>
      <c r="AE268" t="s">
        <v>260</v>
      </c>
      <c r="AF268" s="150">
        <v>22.415094460377176</v>
      </c>
      <c r="AG268" s="151">
        <v>1.5094339622641511</v>
      </c>
      <c r="AH268" s="150">
        <f>SUM($AG$2:AG268)</f>
        <v>756.22641509433265</v>
      </c>
      <c r="AI268" s="150">
        <v>18.415094460377176</v>
      </c>
      <c r="AJ268" s="150">
        <v>22.415094460377176</v>
      </c>
      <c r="AK268" s="119">
        <v>46128</v>
      </c>
      <c r="AL268" t="s">
        <v>54</v>
      </c>
      <c r="AM268" t="s">
        <v>67</v>
      </c>
      <c r="AN268" s="198">
        <f>AS268-S268</f>
        <v>11</v>
      </c>
      <c r="AS268" s="119">
        <v>46203</v>
      </c>
    </row>
    <row r="269" spans="1:45" ht="16.5" customHeight="1">
      <c r="A269" s="2" t="s">
        <v>123</v>
      </c>
      <c r="B269" t="s">
        <v>124</v>
      </c>
      <c r="C269" s="220" t="s">
        <v>690</v>
      </c>
      <c r="D269" t="s">
        <v>76</v>
      </c>
      <c r="E269" t="s">
        <v>76</v>
      </c>
      <c r="F269" t="s">
        <v>25</v>
      </c>
      <c r="G269" t="s">
        <v>66</v>
      </c>
      <c r="H269" t="s">
        <v>54</v>
      </c>
      <c r="I269" t="s">
        <v>55</v>
      </c>
      <c r="J269" t="s">
        <v>840</v>
      </c>
      <c r="K269" t="s">
        <v>84</v>
      </c>
      <c r="L269" s="119">
        <v>46183</v>
      </c>
      <c r="M269" s="119">
        <v>46203</v>
      </c>
      <c r="N269" t="s">
        <v>9</v>
      </c>
      <c r="O269" t="s">
        <v>331</v>
      </c>
      <c r="P269" t="s">
        <v>17</v>
      </c>
      <c r="Q269" t="s">
        <v>54</v>
      </c>
      <c r="R269" s="119">
        <v>46183</v>
      </c>
      <c r="S269" s="119">
        <v>46188</v>
      </c>
      <c r="AA269" s="176">
        <v>500000</v>
      </c>
      <c r="AB269" t="s">
        <v>58</v>
      </c>
      <c r="AC269" s="149" t="s">
        <v>444</v>
      </c>
      <c r="AD269" t="str">
        <f ca="1">IF((AND((AS269-TODAY())&lt;=30,(L269-TODAY())&lt;=0,(F270="P1")))=TRUE,"Yes",IF(AND((AS269-TODAY())&lt;=30,(L269-TODAY())&lt;=0,(F270="P2"))=TRUE,"Yes","No"))</f>
        <v>Yes</v>
      </c>
      <c r="AE269" t="s">
        <v>336</v>
      </c>
      <c r="AF269" s="150">
        <v>21.992452950943228</v>
      </c>
      <c r="AG269" s="151">
        <v>1.5094339622641511</v>
      </c>
      <c r="AH269" s="150">
        <f>SUM($AG$2:AG269)</f>
        <v>757.73584905659675</v>
      </c>
      <c r="AI269" s="150">
        <v>17.992452950943228</v>
      </c>
      <c r="AJ269" s="150">
        <v>21.992452950943228</v>
      </c>
      <c r="AK269" s="119">
        <v>46183</v>
      </c>
      <c r="AL269" t="s">
        <v>54</v>
      </c>
      <c r="AM269" t="s">
        <v>54</v>
      </c>
      <c r="AN269" s="198">
        <f>AS269-S269</f>
        <v>15</v>
      </c>
      <c r="AS269" s="119">
        <v>46203</v>
      </c>
    </row>
    <row r="270" spans="1:45" ht="16.5" customHeight="1">
      <c r="A270" s="2" t="s">
        <v>123</v>
      </c>
      <c r="B270" t="s">
        <v>124</v>
      </c>
      <c r="C270" s="23" t="s">
        <v>700</v>
      </c>
      <c r="D270" t="s">
        <v>76</v>
      </c>
      <c r="E270" t="s">
        <v>76</v>
      </c>
      <c r="F270" t="s">
        <v>25</v>
      </c>
      <c r="G270" t="s">
        <v>66</v>
      </c>
      <c r="H270" t="s">
        <v>54</v>
      </c>
      <c r="I270" t="s">
        <v>55</v>
      </c>
      <c r="J270" t="s">
        <v>841</v>
      </c>
      <c r="K270" t="s">
        <v>84</v>
      </c>
      <c r="L270" s="119">
        <v>46183</v>
      </c>
      <c r="M270" s="119">
        <v>46203</v>
      </c>
      <c r="N270" t="s">
        <v>9</v>
      </c>
      <c r="O270" t="s">
        <v>331</v>
      </c>
      <c r="P270" t="s">
        <v>17</v>
      </c>
      <c r="Q270" t="s">
        <v>54</v>
      </c>
      <c r="R270" s="119">
        <v>46183</v>
      </c>
      <c r="S270" s="119">
        <v>46188</v>
      </c>
      <c r="AA270" s="176">
        <v>500000</v>
      </c>
      <c r="AB270" t="s">
        <v>58</v>
      </c>
      <c r="AC270" s="149" t="s">
        <v>444</v>
      </c>
      <c r="AD270" t="str">
        <f ca="1">IF((AND((AS270-TODAY())&lt;=30,(L270-TODAY())&lt;=0,(F299="P1")))=TRUE,"Yes",IF(AND((AS270-TODAY())&lt;=30,(L270-TODAY())&lt;=0,(F299="P2"))=TRUE,"Yes","No"))</f>
        <v>Yes</v>
      </c>
      <c r="AE270" t="s">
        <v>336</v>
      </c>
      <c r="AF270" s="150">
        <v>21.992452950943228</v>
      </c>
      <c r="AG270" s="151">
        <v>1.5094339622641511</v>
      </c>
      <c r="AH270" s="150">
        <f>SUM($AG$2:AG270)</f>
        <v>759.24528301886085</v>
      </c>
      <c r="AI270" s="150">
        <v>17.992452950943228</v>
      </c>
      <c r="AJ270" s="150">
        <v>21.992452950943228</v>
      </c>
      <c r="AK270" s="119">
        <v>46183</v>
      </c>
      <c r="AL270" t="s">
        <v>54</v>
      </c>
      <c r="AM270" t="s">
        <v>54</v>
      </c>
      <c r="AN270" s="198">
        <f>AS270-S270</f>
        <v>15</v>
      </c>
      <c r="AR270" s="133"/>
      <c r="AS270" s="119">
        <v>46203</v>
      </c>
    </row>
    <row r="271" spans="1:45" ht="16.5" customHeight="1">
      <c r="A271" s="203" t="s">
        <v>244</v>
      </c>
      <c r="B271" t="s">
        <v>245</v>
      </c>
      <c r="C271" s="62" t="s">
        <v>534</v>
      </c>
      <c r="D271" t="s">
        <v>65</v>
      </c>
      <c r="E271" t="s">
        <v>65</v>
      </c>
      <c r="F271" t="s">
        <v>25</v>
      </c>
      <c r="G271" t="s">
        <v>66</v>
      </c>
      <c r="H271" t="s">
        <v>54</v>
      </c>
      <c r="I271" t="s">
        <v>55</v>
      </c>
      <c r="J271" t="s">
        <v>842</v>
      </c>
      <c r="K271" s="119">
        <v>46122</v>
      </c>
      <c r="L271" s="119">
        <v>46193</v>
      </c>
      <c r="M271" s="119">
        <v>46203</v>
      </c>
      <c r="N271" t="s">
        <v>9</v>
      </c>
      <c r="O271" t="s">
        <v>338</v>
      </c>
      <c r="P271" t="s">
        <v>17</v>
      </c>
      <c r="Q271" t="s">
        <v>54</v>
      </c>
      <c r="R271" s="119">
        <v>46202</v>
      </c>
      <c r="S271" s="119">
        <v>46202</v>
      </c>
      <c r="Z271" t="s">
        <v>536</v>
      </c>
      <c r="AA271" s="176">
        <v>500000</v>
      </c>
      <c r="AB271" s="205" t="s">
        <v>58</v>
      </c>
      <c r="AC271" s="149" t="s">
        <v>444</v>
      </c>
      <c r="AD271" t="s">
        <v>478</v>
      </c>
      <c r="AE271" t="s">
        <v>336</v>
      </c>
      <c r="AF271" s="150">
        <v>15.984905660377358</v>
      </c>
      <c r="AG271" s="151">
        <v>15.09433962264151</v>
      </c>
      <c r="AH271" s="150">
        <v>599.24528301886789</v>
      </c>
      <c r="AI271" s="150">
        <v>11.984905660377358</v>
      </c>
      <c r="AJ271" s="150">
        <v>15.984905660377358</v>
      </c>
      <c r="AK271" s="119">
        <v>46198</v>
      </c>
      <c r="AL271" t="s">
        <v>67</v>
      </c>
      <c r="AM271" t="s">
        <v>67</v>
      </c>
      <c r="AN271" s="198">
        <v>-2</v>
      </c>
      <c r="AS271" s="119">
        <v>46195</v>
      </c>
    </row>
    <row r="272" spans="1:45" ht="16.5" customHeight="1">
      <c r="A272" t="s">
        <v>74</v>
      </c>
      <c r="B272" t="s">
        <v>75</v>
      </c>
      <c r="C272" t="s">
        <v>843</v>
      </c>
      <c r="D272" t="s">
        <v>65</v>
      </c>
      <c r="E272" t="s">
        <v>65</v>
      </c>
      <c r="F272" t="s">
        <v>25</v>
      </c>
      <c r="G272" t="s">
        <v>66</v>
      </c>
      <c r="H272" t="s">
        <v>54</v>
      </c>
      <c r="I272" t="s">
        <v>55</v>
      </c>
      <c r="J272" t="s">
        <v>844</v>
      </c>
      <c r="K272" s="119" t="s">
        <v>84</v>
      </c>
      <c r="L272" s="119">
        <v>45793</v>
      </c>
      <c r="M272" s="119">
        <v>46204</v>
      </c>
      <c r="N272" t="s">
        <v>9</v>
      </c>
      <c r="O272" t="s">
        <v>331</v>
      </c>
      <c r="P272" t="s">
        <v>17</v>
      </c>
      <c r="Q272" t="s">
        <v>54</v>
      </c>
      <c r="R272" s="119">
        <v>46202</v>
      </c>
      <c r="S272" s="119">
        <v>46206</v>
      </c>
      <c r="Z272" t="s">
        <v>615</v>
      </c>
      <c r="AA272" s="176">
        <v>500000</v>
      </c>
      <c r="AB272" t="s">
        <v>58</v>
      </c>
      <c r="AC272" s="149" t="s">
        <v>444</v>
      </c>
      <c r="AD272" t="s">
        <v>478</v>
      </c>
      <c r="AE272" t="s">
        <v>281</v>
      </c>
      <c r="AF272" s="150">
        <v>19.154717101886725</v>
      </c>
      <c r="AG272" s="151">
        <v>1.5094339622641511</v>
      </c>
      <c r="AH272" s="150">
        <v>757.73585509433633</v>
      </c>
      <c r="AI272" s="150">
        <v>15.154717101886726</v>
      </c>
      <c r="AJ272" s="150">
        <v>19.154717101886725</v>
      </c>
      <c r="AK272" s="119">
        <v>46199</v>
      </c>
      <c r="AL272" t="s">
        <v>67</v>
      </c>
      <c r="AM272" t="s">
        <v>67</v>
      </c>
      <c r="AN272" s="198">
        <v>9</v>
      </c>
      <c r="AS272" s="119">
        <v>46204</v>
      </c>
    </row>
    <row r="273" spans="1:45" ht="16.5" customHeight="1">
      <c r="A273" s="2" t="s">
        <v>151</v>
      </c>
      <c r="B273" s="2" t="s">
        <v>152</v>
      </c>
      <c r="C273" t="s">
        <v>487</v>
      </c>
      <c r="D273" t="s">
        <v>65</v>
      </c>
      <c r="E273" t="s">
        <v>65</v>
      </c>
      <c r="F273" t="s">
        <v>25</v>
      </c>
      <c r="G273" t="s">
        <v>66</v>
      </c>
      <c r="H273" t="s">
        <v>54</v>
      </c>
      <c r="I273" t="s">
        <v>55</v>
      </c>
      <c r="J273" t="s">
        <v>845</v>
      </c>
      <c r="K273" s="119">
        <v>46117</v>
      </c>
      <c r="L273" s="119">
        <v>46192</v>
      </c>
      <c r="M273" s="119">
        <v>46209</v>
      </c>
      <c r="N273" t="s">
        <v>11</v>
      </c>
      <c r="O273" t="s">
        <v>372</v>
      </c>
      <c r="P273" t="s">
        <v>17</v>
      </c>
      <c r="Q273" t="s">
        <v>54</v>
      </c>
      <c r="R273" s="119">
        <v>46195</v>
      </c>
      <c r="S273" s="119">
        <v>46203</v>
      </c>
      <c r="AA273" s="176">
        <v>500000</v>
      </c>
      <c r="AB273" t="s">
        <v>58</v>
      </c>
      <c r="AC273" s="149" t="s">
        <v>444</v>
      </c>
      <c r="AD273" t="str">
        <f ca="1">IF((AND((AS273-TODAY())&lt;=30,(L274-TODAY())&lt;=0,(F273="P1")))=TRUE,"Yes",IF(AND((AS273-TODAY())&lt;=30,(L274-TODAY())&lt;=0,(F273="P2"))=TRUE,"Yes","No"))</f>
        <v>Yes</v>
      </c>
      <c r="AE273" t="str">
        <f>VLOOKUP(O273,'Data Validation'!I:J,2,FALSE)</f>
        <v>I757367</v>
      </c>
      <c r="AF273" s="150">
        <f ca="1">IF(AJ273&lt;=53,AJ273,AJ273-52)</f>
        <v>6.2075471698111286</v>
      </c>
      <c r="AG273" s="151">
        <f>IF(H273="Y",(((160/1000000)*AA273)/5.3)*0.1,((160/1000000)*AA273)/5.3)</f>
        <v>1.5094339622641511</v>
      </c>
      <c r="AH273" s="150">
        <f>SUM($AG$2:AG319)</f>
        <v>860.3773584905565</v>
      </c>
      <c r="AI273" s="150">
        <f>AH273/50</f>
        <v>17.207547169811129</v>
      </c>
      <c r="AJ273" s="150">
        <f ca="1">WEEKNUM(TODAY())+AI273</f>
        <v>58.207547169811129</v>
      </c>
      <c r="AK273" s="119">
        <v>46140</v>
      </c>
      <c r="AL273" t="s">
        <v>54</v>
      </c>
      <c r="AM273" t="s">
        <v>67</v>
      </c>
      <c r="AN273" s="198">
        <f>AS273-S273</f>
        <v>6</v>
      </c>
      <c r="AR273" s="133"/>
      <c r="AS273" s="119">
        <v>46209</v>
      </c>
    </row>
    <row r="274" spans="1:45" ht="16.5" customHeight="1">
      <c r="A274" t="s">
        <v>123</v>
      </c>
      <c r="B274" t="s">
        <v>124</v>
      </c>
      <c r="C274" t="s">
        <v>545</v>
      </c>
      <c r="D274" t="s">
        <v>76</v>
      </c>
      <c r="E274" t="s">
        <v>76</v>
      </c>
      <c r="F274" t="s">
        <v>25</v>
      </c>
      <c r="G274" t="s">
        <v>66</v>
      </c>
      <c r="H274" t="s">
        <v>54</v>
      </c>
      <c r="I274" t="s">
        <v>55</v>
      </c>
      <c r="J274" t="s">
        <v>846</v>
      </c>
      <c r="K274" s="119">
        <v>46111</v>
      </c>
      <c r="L274" s="119">
        <v>46164</v>
      </c>
      <c r="M274" s="119">
        <v>46210</v>
      </c>
      <c r="N274" t="s">
        <v>9</v>
      </c>
      <c r="O274" t="s">
        <v>338</v>
      </c>
      <c r="P274" t="s">
        <v>17</v>
      </c>
      <c r="Q274" t="s">
        <v>54</v>
      </c>
      <c r="R274" s="119">
        <v>46185</v>
      </c>
      <c r="S274" s="119">
        <v>46185</v>
      </c>
      <c r="T274" s="133"/>
      <c r="AA274" s="176">
        <v>500000</v>
      </c>
      <c r="AB274" s="205" t="s">
        <v>58</v>
      </c>
      <c r="AC274" s="149" t="s">
        <v>444</v>
      </c>
      <c r="AD274" t="s">
        <v>478</v>
      </c>
      <c r="AE274" t="str">
        <f>VLOOKUP(O274,'Data Validation'!I:J,2,FALSE)</f>
        <v>C5385241</v>
      </c>
      <c r="AF274" s="150">
        <v>20.754717101886669</v>
      </c>
      <c r="AG274" s="151">
        <v>1.5094339622641511</v>
      </c>
      <c r="AH274" s="150">
        <v>837.73585509433349</v>
      </c>
      <c r="AI274" s="150">
        <v>16.754717101886669</v>
      </c>
      <c r="AJ274" s="150">
        <v>20.754717101886669</v>
      </c>
      <c r="AK274" s="119">
        <v>46184</v>
      </c>
      <c r="AL274" t="s">
        <v>67</v>
      </c>
      <c r="AM274" t="s">
        <v>54</v>
      </c>
      <c r="AN274" s="198">
        <v>10</v>
      </c>
      <c r="AS274" s="119">
        <v>46199</v>
      </c>
    </row>
    <row r="275" spans="1:45" ht="16.5" customHeight="1">
      <c r="A275" t="s">
        <v>123</v>
      </c>
      <c r="B275" t="str">
        <f>VLOOKUP(A275,'Data Validation'!S:T,2,FALSE)</f>
        <v>Cross Architecture</v>
      </c>
      <c r="C275" t="s">
        <v>847</v>
      </c>
      <c r="D275" t="s">
        <v>65</v>
      </c>
      <c r="E275" t="s">
        <v>65</v>
      </c>
      <c r="F275" t="s">
        <v>25</v>
      </c>
      <c r="G275" t="s">
        <v>66</v>
      </c>
      <c r="H275" t="s">
        <v>54</v>
      </c>
      <c r="I275" t="s">
        <v>55</v>
      </c>
      <c r="J275" t="s">
        <v>848</v>
      </c>
      <c r="K275" t="s">
        <v>84</v>
      </c>
      <c r="L275" s="119">
        <v>46169</v>
      </c>
      <c r="M275" s="119">
        <v>46218</v>
      </c>
      <c r="N275" t="s">
        <v>11</v>
      </c>
      <c r="O275" t="s">
        <v>372</v>
      </c>
      <c r="P275" t="s">
        <v>17</v>
      </c>
      <c r="Q275" t="s">
        <v>54</v>
      </c>
      <c r="R275" s="119">
        <v>46184</v>
      </c>
      <c r="S275" s="119">
        <v>46204</v>
      </c>
      <c r="AA275" s="176">
        <v>500000</v>
      </c>
      <c r="AB275" s="205" t="s">
        <v>58</v>
      </c>
      <c r="AC275" s="149" t="s">
        <v>444</v>
      </c>
      <c r="AD275" t="s">
        <v>478</v>
      </c>
      <c r="AE275" t="s">
        <v>178</v>
      </c>
      <c r="AF275" s="150">
        <v>22.324528422641333</v>
      </c>
      <c r="AG275" s="151">
        <v>1.5094339622641511</v>
      </c>
      <c r="AH275" s="150">
        <v>916.22642113206655</v>
      </c>
      <c r="AI275" s="150">
        <v>18.324528422641333</v>
      </c>
      <c r="AJ275" s="150">
        <v>22.324528422641333</v>
      </c>
      <c r="AK275" s="119">
        <v>46181</v>
      </c>
      <c r="AL275" t="s">
        <v>67</v>
      </c>
      <c r="AM275" t="s">
        <v>54</v>
      </c>
      <c r="AN275" s="198">
        <v>34</v>
      </c>
      <c r="AS275" s="119">
        <v>46217</v>
      </c>
    </row>
    <row r="276" spans="1:45" ht="16.5" customHeight="1">
      <c r="A276" t="s">
        <v>123</v>
      </c>
      <c r="B276" t="str">
        <f>VLOOKUP(A276,'Data Validation'!S:T,2,FALSE)</f>
        <v>Cross Architecture</v>
      </c>
      <c r="C276" t="s">
        <v>849</v>
      </c>
      <c r="D276" t="s">
        <v>65</v>
      </c>
      <c r="E276" t="s">
        <v>65</v>
      </c>
      <c r="F276" t="s">
        <v>25</v>
      </c>
      <c r="G276" t="s">
        <v>66</v>
      </c>
      <c r="H276" t="s">
        <v>54</v>
      </c>
      <c r="I276" t="s">
        <v>55</v>
      </c>
      <c r="J276" t="s">
        <v>850</v>
      </c>
      <c r="K276" t="s">
        <v>84</v>
      </c>
      <c r="L276" s="119">
        <v>46132</v>
      </c>
      <c r="M276" s="119">
        <v>46218</v>
      </c>
      <c r="N276" t="s">
        <v>11</v>
      </c>
      <c r="O276" t="s">
        <v>209</v>
      </c>
      <c r="P276" t="s">
        <v>17</v>
      </c>
      <c r="Q276" t="s">
        <v>54</v>
      </c>
      <c r="R276" s="119">
        <v>46185</v>
      </c>
      <c r="S276" s="119">
        <v>46197</v>
      </c>
      <c r="Z276" t="s">
        <v>536</v>
      </c>
      <c r="AA276" s="176">
        <v>500000</v>
      </c>
      <c r="AB276" t="s">
        <v>58</v>
      </c>
      <c r="AC276" s="149" t="s">
        <v>444</v>
      </c>
      <c r="AD276" t="s">
        <v>478</v>
      </c>
      <c r="AE276" t="s">
        <v>178</v>
      </c>
      <c r="AF276" s="150">
        <v>22.264151064150767</v>
      </c>
      <c r="AG276" s="151">
        <v>1.5094339622641511</v>
      </c>
      <c r="AH276" s="150">
        <v>913.20755320753835</v>
      </c>
      <c r="AI276" s="150">
        <v>18.264151064150767</v>
      </c>
      <c r="AJ276" s="150">
        <v>22.264151064150767</v>
      </c>
      <c r="AK276" s="119">
        <v>46185</v>
      </c>
      <c r="AL276" t="s">
        <v>67</v>
      </c>
      <c r="AM276" t="s">
        <v>54</v>
      </c>
      <c r="AN276" s="198">
        <v>-1</v>
      </c>
      <c r="AS276" s="119">
        <v>46168</v>
      </c>
    </row>
    <row r="277" spans="1:45" ht="16.5" customHeight="1">
      <c r="A277" t="s">
        <v>123</v>
      </c>
      <c r="B277" t="s">
        <v>124</v>
      </c>
      <c r="C277" t="s">
        <v>800</v>
      </c>
      <c r="D277" t="s">
        <v>65</v>
      </c>
      <c r="E277" t="s">
        <v>65</v>
      </c>
      <c r="F277" t="s">
        <v>25</v>
      </c>
      <c r="G277" t="s">
        <v>66</v>
      </c>
      <c r="H277" t="s">
        <v>54</v>
      </c>
      <c r="I277" t="s">
        <v>55</v>
      </c>
      <c r="J277" t="s">
        <v>851</v>
      </c>
      <c r="K277" s="119">
        <v>45078</v>
      </c>
      <c r="L277" s="119">
        <v>46188</v>
      </c>
      <c r="M277" s="119">
        <v>46219</v>
      </c>
      <c r="N277" t="s">
        <v>9</v>
      </c>
      <c r="O277" t="s">
        <v>338</v>
      </c>
      <c r="P277" t="s">
        <v>17</v>
      </c>
      <c r="Q277" t="s">
        <v>54</v>
      </c>
      <c r="R277" s="119">
        <v>46190</v>
      </c>
      <c r="S277" s="119">
        <v>46190</v>
      </c>
      <c r="Z277" t="s">
        <v>536</v>
      </c>
      <c r="AA277" s="176">
        <v>500000</v>
      </c>
      <c r="AB277" t="s">
        <v>58</v>
      </c>
      <c r="AC277" s="149" t="s">
        <v>444</v>
      </c>
      <c r="AD277" t="str">
        <f ca="1">IF((AND((AS277-TODAY())&lt;=30,(L277-TODAY())&lt;=0,(F278="P1")))=TRUE,"Yes",IF(AND((AS277-TODAY())&lt;=30,(L277-TODAY())&lt;=0,(F278="P2"))=TRUE,"Yes","No"))</f>
        <v>Yes</v>
      </c>
      <c r="AE277" t="str">
        <f>VLOOKUP(O277,'Data Validation'!I:J,2,FALSE)</f>
        <v>C5385241</v>
      </c>
      <c r="AF277" s="150">
        <v>20.664151064150825</v>
      </c>
      <c r="AG277" s="151">
        <v>1.5094339622641511</v>
      </c>
      <c r="AH277" s="150">
        <f>SUM($AG$2:AG277)</f>
        <v>783.39622641508697</v>
      </c>
      <c r="AI277" s="150">
        <v>16.664151064150825</v>
      </c>
      <c r="AJ277" s="150">
        <v>20.664151064150825</v>
      </c>
      <c r="AK277" s="119">
        <v>46044</v>
      </c>
      <c r="AL277" t="s">
        <v>67</v>
      </c>
      <c r="AM277" t="s">
        <v>67</v>
      </c>
      <c r="AN277" s="198">
        <f>AS277-S277</f>
        <v>29</v>
      </c>
      <c r="AS277" s="119">
        <v>46219</v>
      </c>
    </row>
    <row r="278" spans="1:45" ht="16.5" customHeight="1">
      <c r="A278" s="126" t="s">
        <v>151</v>
      </c>
      <c r="B278" t="str">
        <f>VLOOKUP(A278,'Data Validation'!S:T,2,FALSE)</f>
        <v>Enterprise Cloud Services</v>
      </c>
      <c r="C278" t="s">
        <v>499</v>
      </c>
      <c r="D278" t="s">
        <v>65</v>
      </c>
      <c r="E278" t="s">
        <v>65</v>
      </c>
      <c r="F278" t="s">
        <v>25</v>
      </c>
      <c r="G278" t="s">
        <v>66</v>
      </c>
      <c r="H278" t="s">
        <v>54</v>
      </c>
      <c r="I278" t="s">
        <v>55</v>
      </c>
      <c r="J278" t="s">
        <v>852</v>
      </c>
      <c r="K278" s="119">
        <v>46027</v>
      </c>
      <c r="L278" s="119">
        <v>46184</v>
      </c>
      <c r="M278" s="119">
        <v>46220</v>
      </c>
      <c r="N278" t="s">
        <v>9</v>
      </c>
      <c r="O278" t="s">
        <v>262</v>
      </c>
      <c r="P278" t="s">
        <v>17</v>
      </c>
      <c r="Q278" t="s">
        <v>54</v>
      </c>
      <c r="R278" s="119">
        <v>46184</v>
      </c>
      <c r="S278" s="119">
        <v>46195</v>
      </c>
      <c r="AA278" s="176">
        <v>500000</v>
      </c>
      <c r="AB278" t="s">
        <v>58</v>
      </c>
      <c r="AC278" s="149" t="s">
        <v>444</v>
      </c>
      <c r="AD278" t="str">
        <f ca="1">IF((AND((AS278-TODAY())&lt;=30,(L278-TODAY())&lt;=0,(F279="P1")))=TRUE,"Yes",IF(AND((AS278-TODAY())&lt;=30,(L278-TODAY())&lt;=0,(F279="P2"))=TRUE,"Yes","No"))</f>
        <v>Yes</v>
      </c>
      <c r="AE278" t="str">
        <f>VLOOKUP(O278,'Data Validation'!I:J,2,FALSE)</f>
        <v>C5366020</v>
      </c>
      <c r="AF278" s="150">
        <v>22.173585026414923</v>
      </c>
      <c r="AG278" s="151">
        <v>1.5094339622641511</v>
      </c>
      <c r="AH278" s="150">
        <f>SUM($AG$2:AG278)</f>
        <v>784.90566037735107</v>
      </c>
      <c r="AI278" s="150">
        <v>18.173585026414923</v>
      </c>
      <c r="AJ278" s="150">
        <v>22.173585026414923</v>
      </c>
      <c r="AK278" s="119">
        <v>46045</v>
      </c>
      <c r="AL278" t="s">
        <v>54</v>
      </c>
      <c r="AM278" t="s">
        <v>67</v>
      </c>
      <c r="AN278" s="198">
        <v>-15</v>
      </c>
      <c r="AS278" s="119">
        <v>46220</v>
      </c>
    </row>
    <row r="279" spans="1:45" ht="16.5" customHeight="1">
      <c r="A279" t="s">
        <v>123</v>
      </c>
      <c r="B279" t="str">
        <f>VLOOKUP(A279,'Data Validation'!S:T,2,FALSE)</f>
        <v>Cross Architecture</v>
      </c>
      <c r="C279" t="s">
        <v>484</v>
      </c>
      <c r="D279" t="s">
        <v>76</v>
      </c>
      <c r="E279" t="s">
        <v>76</v>
      </c>
      <c r="F279" t="s">
        <v>25</v>
      </c>
      <c r="G279" t="s">
        <v>66</v>
      </c>
      <c r="H279" t="s">
        <v>54</v>
      </c>
      <c r="I279" t="s">
        <v>55</v>
      </c>
      <c r="J279" s="220" t="s">
        <v>853</v>
      </c>
      <c r="K279" t="s">
        <v>84</v>
      </c>
      <c r="L279" s="119">
        <v>46213</v>
      </c>
      <c r="M279" s="119">
        <v>46223</v>
      </c>
      <c r="N279" t="s">
        <v>9</v>
      </c>
      <c r="O279" t="s">
        <v>350</v>
      </c>
      <c r="P279" t="s">
        <v>17</v>
      </c>
      <c r="Q279" t="s">
        <v>54</v>
      </c>
      <c r="R279" s="119">
        <v>46217</v>
      </c>
      <c r="S279" s="119">
        <v>46219</v>
      </c>
      <c r="AA279" s="176">
        <v>500000</v>
      </c>
      <c r="AB279" t="s">
        <v>58</v>
      </c>
      <c r="AC279" s="149" t="s">
        <v>444</v>
      </c>
      <c r="AD279" t="str">
        <f ca="1">IF((AND((AS279-TODAY())&lt;=30,(L279-TODAY())&lt;=0,(F321="P1")))=TRUE,"Yes",IF(AND((AS279-TODAY())&lt;=30,(L279-TODAY())&lt;=0,(F321="P2"))=TRUE,"Yes","No"))</f>
        <v>Yes</v>
      </c>
      <c r="AE279" t="str">
        <f>VLOOKUP(O279,'Data Validation'!I:J,2,FALSE)</f>
        <v>C5390989</v>
      </c>
      <c r="AF279" s="150">
        <f ca="1">IF(AJ279&lt;=53,AJ279,AJ279-52)</f>
        <v>4.7283018867923019</v>
      </c>
      <c r="AG279" s="151">
        <f>IF(H279="Y",(((160/1000000)*AA279)/5.3)*0.1,((160/1000000)*AA279)/5.3)</f>
        <v>1.5094339622641511</v>
      </c>
      <c r="AH279" s="150">
        <f>SUM($AG$2:AG279)</f>
        <v>786.41509433961517</v>
      </c>
      <c r="AI279" s="150">
        <f>AH279/50</f>
        <v>15.728301886792304</v>
      </c>
      <c r="AJ279" s="150">
        <f ca="1">WEEKNUM(TODAY())+AI279</f>
        <v>56.728301886792302</v>
      </c>
      <c r="AK279" s="119">
        <v>46182</v>
      </c>
      <c r="AL279" t="s">
        <v>54</v>
      </c>
      <c r="AM279" t="s">
        <v>54</v>
      </c>
      <c r="AN279" s="198">
        <f t="shared" ref="AN279:AN290" si="39">AS279-S279</f>
        <v>4</v>
      </c>
      <c r="AS279" s="119">
        <v>46223</v>
      </c>
    </row>
    <row r="280" spans="1:45" ht="16.5" customHeight="1">
      <c r="A280" t="s">
        <v>123</v>
      </c>
      <c r="B280" t="str">
        <f>VLOOKUP(A280,'Data Validation'!S:T,2,FALSE)</f>
        <v>Cross Architecture</v>
      </c>
      <c r="C280" t="s">
        <v>484</v>
      </c>
      <c r="D280" t="s">
        <v>76</v>
      </c>
      <c r="E280" t="s">
        <v>76</v>
      </c>
      <c r="F280" t="s">
        <v>25</v>
      </c>
      <c r="G280" t="s">
        <v>66</v>
      </c>
      <c r="H280" t="s">
        <v>54</v>
      </c>
      <c r="I280" t="s">
        <v>55</v>
      </c>
      <c r="J280" t="s">
        <v>854</v>
      </c>
      <c r="K280" t="s">
        <v>84</v>
      </c>
      <c r="L280" s="119">
        <v>46213</v>
      </c>
      <c r="M280" s="119">
        <v>46223</v>
      </c>
      <c r="N280" t="s">
        <v>9</v>
      </c>
      <c r="O280" t="s">
        <v>350</v>
      </c>
      <c r="P280" t="s">
        <v>17</v>
      </c>
      <c r="Q280" t="s">
        <v>54</v>
      </c>
      <c r="R280" s="119">
        <v>46217</v>
      </c>
      <c r="S280" s="119">
        <v>46219</v>
      </c>
      <c r="AA280" s="176">
        <v>500000</v>
      </c>
      <c r="AB280" t="s">
        <v>58</v>
      </c>
      <c r="AC280" s="149" t="s">
        <v>444</v>
      </c>
      <c r="AD280" t="str">
        <f ca="1">IF((AND((AS280-TODAY())&lt;=30,(L280-TODAY())&lt;=0,(F322="P1")))=TRUE,"Yes",IF(AND((AS280-TODAY())&lt;=30,(L280-TODAY())&lt;=0,(F322="P2"))=TRUE,"Yes","No"))</f>
        <v>Yes</v>
      </c>
      <c r="AE280" t="str">
        <f>VLOOKUP(O280,'Data Validation'!I:J,2,FALSE)</f>
        <v>C5390989</v>
      </c>
      <c r="AF280" s="150">
        <f ca="1">IF(AJ280&lt;=53,AJ280,AJ280-52)</f>
        <v>4.7584905660375867</v>
      </c>
      <c r="AG280" s="151">
        <f>IF(H280="Y",(((160/1000000)*AA280)/5.3)*0.1,((160/1000000)*AA280)/5.3)</f>
        <v>1.5094339622641511</v>
      </c>
      <c r="AH280" s="150">
        <f>SUM($AG$2:AG280)</f>
        <v>787.92452830187926</v>
      </c>
      <c r="AI280" s="150">
        <f>AH280/50</f>
        <v>15.758490566037585</v>
      </c>
      <c r="AJ280" s="150">
        <f ca="1">WEEKNUM(TODAY())+AI280</f>
        <v>56.758490566037587</v>
      </c>
      <c r="AK280" s="119">
        <v>46182</v>
      </c>
      <c r="AL280" t="s">
        <v>54</v>
      </c>
      <c r="AM280" t="s">
        <v>54</v>
      </c>
      <c r="AN280" s="198">
        <f t="shared" si="39"/>
        <v>4</v>
      </c>
      <c r="AS280" s="119">
        <v>46223</v>
      </c>
    </row>
    <row r="281" spans="1:45" ht="16.5" customHeight="1">
      <c r="A281" t="s">
        <v>123</v>
      </c>
      <c r="B281" t="str">
        <f>VLOOKUP(A281,'Data Validation'!S:T,2,FALSE)</f>
        <v>Cross Architecture</v>
      </c>
      <c r="C281" t="s">
        <v>484</v>
      </c>
      <c r="D281" t="s">
        <v>76</v>
      </c>
      <c r="E281" t="s">
        <v>76</v>
      </c>
      <c r="F281" t="s">
        <v>25</v>
      </c>
      <c r="G281" t="s">
        <v>66</v>
      </c>
      <c r="H281" t="s">
        <v>54</v>
      </c>
      <c r="I281" t="s">
        <v>55</v>
      </c>
      <c r="J281" s="220" t="s">
        <v>855</v>
      </c>
      <c r="K281" t="s">
        <v>84</v>
      </c>
      <c r="L281" s="119">
        <v>46217</v>
      </c>
      <c r="M281" s="119">
        <v>46223</v>
      </c>
      <c r="N281" t="s">
        <v>9</v>
      </c>
      <c r="O281" t="s">
        <v>346</v>
      </c>
      <c r="P281" t="s">
        <v>17</v>
      </c>
      <c r="Q281" t="s">
        <v>54</v>
      </c>
      <c r="R281" s="119">
        <v>46217</v>
      </c>
      <c r="S281" s="119">
        <v>46224</v>
      </c>
      <c r="AA281" s="176">
        <v>500000</v>
      </c>
      <c r="AB281" t="s">
        <v>58</v>
      </c>
      <c r="AC281" s="149" t="s">
        <v>444</v>
      </c>
      <c r="AD281" t="str">
        <f ca="1">IF((AND((AS281-TODAY())&lt;=30,(L281-TODAY())&lt;=0,(F281="P1")))=TRUE,"Yes",IF(AND((AS281-TODAY())&lt;=30,(L281-TODAY())&lt;=0,(F281="P2"))=TRUE,"Yes","No"))</f>
        <v>Yes</v>
      </c>
      <c r="AE281" t="str">
        <f>VLOOKUP(O281,'Data Validation'!I:J,2,FALSE)</f>
        <v>C5385243</v>
      </c>
      <c r="AF281" s="150">
        <f ca="1">IF(AJ281&lt;=53,AJ281,AJ281-52)</f>
        <v>18.099999999999881</v>
      </c>
      <c r="AG281" s="151">
        <f>IF(H281="Y",(((160/1000000)*AA281)/5.3)*0.1,((160/1000000)*AA281)/5.3)</f>
        <v>1.5094339622641511</v>
      </c>
      <c r="AH281" s="150">
        <f>SUM($AG$2:AG502)</f>
        <v>1454.9999999999941</v>
      </c>
      <c r="AI281" s="150">
        <f>AH281/50</f>
        <v>29.099999999999881</v>
      </c>
      <c r="AJ281" s="150">
        <f ca="1">WEEKNUM(TODAY())+AI281</f>
        <v>70.099999999999881</v>
      </c>
      <c r="AK281" s="119">
        <v>45989</v>
      </c>
      <c r="AL281" t="s">
        <v>54</v>
      </c>
      <c r="AM281" t="s">
        <v>54</v>
      </c>
      <c r="AN281" s="198">
        <f t="shared" si="39"/>
        <v>-1</v>
      </c>
      <c r="AS281" s="119">
        <v>46223</v>
      </c>
    </row>
    <row r="282" spans="1:45" ht="16.5" customHeight="1">
      <c r="A282" t="s">
        <v>123</v>
      </c>
      <c r="B282" t="str">
        <f>VLOOKUP(A282,'Data Validation'!S:T,2,FALSE)</f>
        <v>Cross Architecture</v>
      </c>
      <c r="C282" t="s">
        <v>484</v>
      </c>
      <c r="D282" t="s">
        <v>76</v>
      </c>
      <c r="E282" t="s">
        <v>76</v>
      </c>
      <c r="F282" t="s">
        <v>25</v>
      </c>
      <c r="G282" t="s">
        <v>66</v>
      </c>
      <c r="H282" t="s">
        <v>54</v>
      </c>
      <c r="I282" t="s">
        <v>55</v>
      </c>
      <c r="J282" t="s">
        <v>856</v>
      </c>
      <c r="K282" t="s">
        <v>84</v>
      </c>
      <c r="L282" s="119">
        <v>46217</v>
      </c>
      <c r="M282" s="119">
        <v>46223</v>
      </c>
      <c r="N282" t="s">
        <v>9</v>
      </c>
      <c r="O282" t="s">
        <v>346</v>
      </c>
      <c r="P282" t="s">
        <v>17</v>
      </c>
      <c r="Q282" t="s">
        <v>54</v>
      </c>
      <c r="R282" s="119">
        <v>46217</v>
      </c>
      <c r="S282" s="119">
        <v>46224</v>
      </c>
      <c r="AA282" s="176">
        <v>500000</v>
      </c>
      <c r="AB282" t="s">
        <v>58</v>
      </c>
      <c r="AC282" s="149" t="s">
        <v>444</v>
      </c>
      <c r="AD282" t="str">
        <f ca="1">IF((AND((AS282-TODAY())&lt;=30,(L282-TODAY())&lt;=0,(F282="P1")))=TRUE,"Yes",IF(AND((AS282-TODAY())&lt;=30,(L282-TODAY())&lt;=0,(F282="P2"))=TRUE,"Yes","No"))</f>
        <v>Yes</v>
      </c>
      <c r="AE282" t="str">
        <f>VLOOKUP(O282,'Data Validation'!I:J,2,FALSE)</f>
        <v>C5385243</v>
      </c>
      <c r="AF282" s="150">
        <f ca="1">IF(AJ282&lt;=53,AJ282,AJ282-52)</f>
        <v>18.099999999999881</v>
      </c>
      <c r="AG282" s="151">
        <f>IF(H282="Y",(((160/1000000)*AA282)/5.3)*0.1,((160/1000000)*AA282)/5.3)</f>
        <v>1.5094339622641511</v>
      </c>
      <c r="AH282" s="150">
        <f>SUM($AG$2:AG503)</f>
        <v>1454.9999999999941</v>
      </c>
      <c r="AI282" s="150">
        <f>AH282/50</f>
        <v>29.099999999999881</v>
      </c>
      <c r="AJ282" s="150">
        <f ca="1">WEEKNUM(TODAY())+AI282</f>
        <v>70.099999999999881</v>
      </c>
      <c r="AK282" s="119">
        <v>45989</v>
      </c>
      <c r="AL282" t="s">
        <v>54</v>
      </c>
      <c r="AM282" t="s">
        <v>54</v>
      </c>
      <c r="AN282" s="198">
        <f t="shared" si="39"/>
        <v>-1</v>
      </c>
      <c r="AS282" s="119">
        <v>46223</v>
      </c>
    </row>
    <row r="283" spans="1:45" ht="16.5" customHeight="1">
      <c r="A283" s="2" t="s">
        <v>123</v>
      </c>
      <c r="B283" t="s">
        <v>124</v>
      </c>
      <c r="C283" t="s">
        <v>484</v>
      </c>
      <c r="D283" t="s">
        <v>76</v>
      </c>
      <c r="E283" t="s">
        <v>76</v>
      </c>
      <c r="F283" t="s">
        <v>25</v>
      </c>
      <c r="G283" t="s">
        <v>66</v>
      </c>
      <c r="H283" t="s">
        <v>54</v>
      </c>
      <c r="I283" t="s">
        <v>55</v>
      </c>
      <c r="J283" t="s">
        <v>857</v>
      </c>
      <c r="K283" t="s">
        <v>84</v>
      </c>
      <c r="L283" s="119">
        <v>46217</v>
      </c>
      <c r="M283" s="119">
        <v>46223</v>
      </c>
      <c r="N283" t="s">
        <v>9</v>
      </c>
      <c r="O283" t="s">
        <v>358</v>
      </c>
      <c r="P283" t="s">
        <v>17</v>
      </c>
      <c r="Q283" t="s">
        <v>54</v>
      </c>
      <c r="R283" s="119">
        <v>46217</v>
      </c>
      <c r="S283" s="119">
        <v>46220</v>
      </c>
      <c r="AA283" s="176">
        <v>500000</v>
      </c>
      <c r="AB283" t="s">
        <v>58</v>
      </c>
      <c r="AC283" s="149" t="s">
        <v>444</v>
      </c>
      <c r="AD283" t="str">
        <f ca="1">IF((AND((AS283-TODAY())&lt;=30,(L283-TODAY())&lt;=0,(F284="P1")))=TRUE,"Yes",IF(AND((AS283-TODAY())&lt;=30,(L283-TODAY())&lt;=0,(F284="P2"))=TRUE,"Yes","No"))</f>
        <v>Yes</v>
      </c>
      <c r="AE283" t="s">
        <v>336</v>
      </c>
      <c r="AF283" s="150">
        <v>21.992452950943228</v>
      </c>
      <c r="AG283" s="151">
        <v>1.5094339622641511</v>
      </c>
      <c r="AH283" s="150">
        <f>SUM($AG$2:AG283)</f>
        <v>792.45283018867156</v>
      </c>
      <c r="AI283" s="150">
        <v>17.992452950943228</v>
      </c>
      <c r="AJ283" s="150">
        <v>21.992452950943228</v>
      </c>
      <c r="AK283" s="119">
        <v>46183</v>
      </c>
      <c r="AL283" t="s">
        <v>54</v>
      </c>
      <c r="AM283" t="s">
        <v>54</v>
      </c>
      <c r="AN283" s="198">
        <f t="shared" si="39"/>
        <v>3</v>
      </c>
      <c r="AS283" s="119">
        <v>46223</v>
      </c>
    </row>
    <row r="284" spans="1:45" ht="16.5" customHeight="1">
      <c r="A284" t="s">
        <v>155</v>
      </c>
      <c r="B284" t="s">
        <v>156</v>
      </c>
      <c r="C284" t="s">
        <v>681</v>
      </c>
      <c r="D284" t="s">
        <v>76</v>
      </c>
      <c r="E284" t="s">
        <v>76</v>
      </c>
      <c r="F284" t="s">
        <v>25</v>
      </c>
      <c r="G284" t="s">
        <v>66</v>
      </c>
      <c r="H284" t="s">
        <v>54</v>
      </c>
      <c r="I284" t="s">
        <v>55</v>
      </c>
      <c r="J284" t="s">
        <v>858</v>
      </c>
      <c r="K284" t="s">
        <v>84</v>
      </c>
      <c r="L284" s="119">
        <v>46198</v>
      </c>
      <c r="M284" s="231">
        <v>46223</v>
      </c>
      <c r="N284" t="s">
        <v>9</v>
      </c>
      <c r="O284" t="s">
        <v>331</v>
      </c>
      <c r="P284" t="s">
        <v>17</v>
      </c>
      <c r="Q284" t="s">
        <v>54</v>
      </c>
      <c r="R284" s="119">
        <v>46203</v>
      </c>
      <c r="S284" s="119">
        <v>46218</v>
      </c>
      <c r="AA284" s="176">
        <v>500000</v>
      </c>
      <c r="AB284" t="s">
        <v>58</v>
      </c>
      <c r="AC284" s="149" t="s">
        <v>444</v>
      </c>
      <c r="AD284" t="e">
        <f ca="1">IF((AND((AS284-TODAY())&lt;=30,(L284-TODAY())&lt;=0,(#REF!="P1")))=TRUE,"Yes",IF(AND((AS284-TODAY())&lt;=30,(L284-TODAY())&lt;=0,(#REF!="P2"))=TRUE,"Yes","No"))</f>
        <v>#REF!</v>
      </c>
      <c r="AE284" t="s">
        <v>57</v>
      </c>
      <c r="AF284" s="150">
        <v>31.864151064150793</v>
      </c>
      <c r="AG284" s="151">
        <v>1.5094339622641511</v>
      </c>
      <c r="AH284" s="150">
        <f>SUM($AG$2:AG284)</f>
        <v>793.96226415093565</v>
      </c>
      <c r="AI284" s="150">
        <v>27.864151064150793</v>
      </c>
      <c r="AJ284" s="150">
        <v>31.864151064150793</v>
      </c>
      <c r="AK284" s="119">
        <v>46084</v>
      </c>
      <c r="AL284" t="s">
        <v>54</v>
      </c>
      <c r="AM284" t="s">
        <v>67</v>
      </c>
      <c r="AN284" s="198">
        <f t="shared" si="39"/>
        <v>-20</v>
      </c>
      <c r="AS284" s="231">
        <v>46198</v>
      </c>
    </row>
    <row r="285" spans="1:45" ht="16.5" customHeight="1">
      <c r="A285" s="2" t="s">
        <v>151</v>
      </c>
      <c r="B285" s="2" t="s">
        <v>152</v>
      </c>
      <c r="C285" t="s">
        <v>487</v>
      </c>
      <c r="D285" t="s">
        <v>65</v>
      </c>
      <c r="E285" t="s">
        <v>65</v>
      </c>
      <c r="F285" t="s">
        <v>25</v>
      </c>
      <c r="G285" t="s">
        <v>66</v>
      </c>
      <c r="H285" t="s">
        <v>54</v>
      </c>
      <c r="I285" t="s">
        <v>55</v>
      </c>
      <c r="J285" t="s">
        <v>859</v>
      </c>
      <c r="K285" s="119">
        <v>46117</v>
      </c>
      <c r="L285" s="119">
        <v>46206</v>
      </c>
      <c r="M285" s="119">
        <v>46223</v>
      </c>
      <c r="N285" t="s">
        <v>11</v>
      </c>
      <c r="O285" t="s">
        <v>372</v>
      </c>
      <c r="P285" t="s">
        <v>17</v>
      </c>
      <c r="Q285" t="s">
        <v>54</v>
      </c>
      <c r="R285" s="119">
        <v>46209</v>
      </c>
      <c r="S285" s="119">
        <v>46209</v>
      </c>
      <c r="AA285" s="176">
        <v>500000</v>
      </c>
      <c r="AB285" t="s">
        <v>58</v>
      </c>
      <c r="AC285" s="149" t="s">
        <v>444</v>
      </c>
      <c r="AD285" t="str">
        <f ca="1">IF((AND((AS285-TODAY())&lt;=30,(L286-TODAY())&lt;=0,(F285="P1")))=TRUE,"Yes",IF(AND((AS285-TODAY())&lt;=30,(L286-TODAY())&lt;=0,(F285="P2"))=TRUE,"Yes","No"))</f>
        <v>Yes</v>
      </c>
      <c r="AE285" t="str">
        <f>VLOOKUP(O285,'Data Validation'!I:J,2,FALSE)</f>
        <v>I757367</v>
      </c>
      <c r="AF285" s="150">
        <f ca="1">IF(AJ285&lt;=53,AJ285,AJ285-52)</f>
        <v>8.6830188679243392</v>
      </c>
      <c r="AG285" s="151">
        <f>IF(H285="Y",(((160/1000000)*AA285)/5.3)*0.1,((160/1000000)*AA285)/5.3)</f>
        <v>1.5094339622641511</v>
      </c>
      <c r="AH285" s="150">
        <f>SUM($AG$2:AG329)</f>
        <v>984.15094339621703</v>
      </c>
      <c r="AI285" s="150">
        <f>AH285/50</f>
        <v>19.683018867924339</v>
      </c>
      <c r="AJ285" s="150">
        <f ca="1">WEEKNUM(TODAY())+AI285</f>
        <v>60.683018867924339</v>
      </c>
      <c r="AK285" s="119">
        <v>46140</v>
      </c>
      <c r="AL285" t="s">
        <v>54</v>
      </c>
      <c r="AM285" t="s">
        <v>67</v>
      </c>
      <c r="AN285" s="198">
        <f t="shared" si="39"/>
        <v>14</v>
      </c>
      <c r="AR285" s="133"/>
      <c r="AS285" s="119">
        <v>46223</v>
      </c>
    </row>
    <row r="286" spans="1:45" ht="16.5" customHeight="1">
      <c r="A286" s="2" t="s">
        <v>123</v>
      </c>
      <c r="B286" t="s">
        <v>124</v>
      </c>
      <c r="C286" t="s">
        <v>484</v>
      </c>
      <c r="D286" t="s">
        <v>76</v>
      </c>
      <c r="E286" t="s">
        <v>76</v>
      </c>
      <c r="F286" t="s">
        <v>25</v>
      </c>
      <c r="G286" t="s">
        <v>66</v>
      </c>
      <c r="H286" t="s">
        <v>54</v>
      </c>
      <c r="I286" t="s">
        <v>55</v>
      </c>
      <c r="J286" t="s">
        <v>860</v>
      </c>
      <c r="K286" t="s">
        <v>84</v>
      </c>
      <c r="L286" s="119">
        <v>46218</v>
      </c>
      <c r="M286" s="119">
        <v>46225</v>
      </c>
      <c r="N286" t="s">
        <v>9</v>
      </c>
      <c r="O286" t="s">
        <v>331</v>
      </c>
      <c r="P286" t="s">
        <v>17</v>
      </c>
      <c r="Q286" t="s">
        <v>54</v>
      </c>
      <c r="R286" s="119">
        <v>46219</v>
      </c>
      <c r="S286" s="119">
        <v>46224</v>
      </c>
      <c r="AA286" s="176">
        <v>500000</v>
      </c>
      <c r="AB286" t="s">
        <v>58</v>
      </c>
      <c r="AC286" s="149" t="s">
        <v>444</v>
      </c>
      <c r="AD286" t="str">
        <f ca="1">IF((AND((AS286-TODAY())&lt;=30,(L286-TODAY())&lt;=0,(F315="P1")))=TRUE,"Yes",IF(AND((AS286-TODAY())&lt;=30,(L286-TODAY())&lt;=0,(F315="P2"))=TRUE,"Yes","No"))</f>
        <v>Yes</v>
      </c>
      <c r="AE286" t="s">
        <v>336</v>
      </c>
      <c r="AF286" s="150">
        <v>21.992452950943228</v>
      </c>
      <c r="AG286" s="151">
        <v>1.5094339622641511</v>
      </c>
      <c r="AH286" s="150">
        <f>SUM($AG$2:AG286)</f>
        <v>796.98113207546385</v>
      </c>
      <c r="AI286" s="150">
        <v>17.992452950943228</v>
      </c>
      <c r="AJ286" s="150">
        <v>21.992452950943228</v>
      </c>
      <c r="AK286" s="119">
        <v>46183</v>
      </c>
      <c r="AL286" t="s">
        <v>54</v>
      </c>
      <c r="AM286" t="s">
        <v>54</v>
      </c>
      <c r="AN286" s="198">
        <f t="shared" si="39"/>
        <v>-1</v>
      </c>
      <c r="AR286" s="133"/>
      <c r="AS286" s="119">
        <v>46223</v>
      </c>
    </row>
    <row r="287" spans="1:45" ht="16.5" customHeight="1">
      <c r="A287" t="s">
        <v>179</v>
      </c>
      <c r="B287" t="str">
        <f>VLOOKUP(A287,'Data Validation'!S:T,2,FALSE)</f>
        <v>Product Engineering Intelligent Enterprise and Cross Architecture</v>
      </c>
      <c r="C287" t="s">
        <v>495</v>
      </c>
      <c r="D287" t="s">
        <v>64</v>
      </c>
      <c r="E287" t="s">
        <v>76</v>
      </c>
      <c r="F287" t="s">
        <v>25</v>
      </c>
      <c r="G287" t="s">
        <v>66</v>
      </c>
      <c r="H287" t="s">
        <v>54</v>
      </c>
      <c r="I287" t="s">
        <v>55</v>
      </c>
      <c r="J287" t="s">
        <v>861</v>
      </c>
      <c r="K287" t="s">
        <v>84</v>
      </c>
      <c r="L287" s="119">
        <v>46218</v>
      </c>
      <c r="M287" s="119">
        <v>46226</v>
      </c>
      <c r="N287" t="s">
        <v>9</v>
      </c>
      <c r="O287" t="s">
        <v>338</v>
      </c>
      <c r="P287" t="s">
        <v>17</v>
      </c>
      <c r="Q287" t="s">
        <v>54</v>
      </c>
      <c r="R287" s="119">
        <v>46224</v>
      </c>
      <c r="S287" s="119">
        <v>46225</v>
      </c>
      <c r="AA287" s="176">
        <v>500000</v>
      </c>
      <c r="AB287" t="s">
        <v>58</v>
      </c>
      <c r="AC287" s="149" t="s">
        <v>444</v>
      </c>
      <c r="AD287" t="str">
        <f ca="1">IF((AND((AS287-TODAY())&lt;=30,(L287-TODAY())&lt;=0,(F287="P1")))=TRUE,"Yes",IF(AND((AS287-TODAY())&lt;=30,(L287-TODAY())&lt;=0,(F287="P2"))=TRUE,"Yes","No"))</f>
        <v>Yes</v>
      </c>
      <c r="AE287" t="str">
        <f>VLOOKUP(O287,'Data Validation'!I:J,2,FALSE)</f>
        <v>C5385241</v>
      </c>
      <c r="AF287" s="150">
        <f ca="1">IF(AJ287&lt;=53,AJ287,AJ287-52)</f>
        <v>14.418867924528129</v>
      </c>
      <c r="AG287" s="151">
        <f>IF(H287="Y",(((160/1000000)*AA287)/5.3)*0.1,((160/1000000)*AA287)/5.3)</f>
        <v>1.5094339622641511</v>
      </c>
      <c r="AH287" s="150">
        <f>SUM($AG$2:AG375)</f>
        <v>1270.9433962264065</v>
      </c>
      <c r="AI287" s="150">
        <f>AH287/50</f>
        <v>25.418867924528129</v>
      </c>
      <c r="AJ287" s="150">
        <f ca="1">WEEKNUM(TODAY())+AI287</f>
        <v>66.418867924528129</v>
      </c>
      <c r="AK287" s="119">
        <v>46029</v>
      </c>
      <c r="AL287" t="s">
        <v>54</v>
      </c>
      <c r="AM287" t="s">
        <v>67</v>
      </c>
      <c r="AN287" s="198">
        <f t="shared" si="39"/>
        <v>-9</v>
      </c>
      <c r="AS287" s="119">
        <v>46216</v>
      </c>
    </row>
    <row r="288" spans="1:45" ht="16.5" customHeight="1">
      <c r="A288" t="s">
        <v>123</v>
      </c>
      <c r="B288" t="str">
        <f>VLOOKUP(A288,'Data Validation'!S:T,2,FALSE)</f>
        <v>Cross Architecture</v>
      </c>
      <c r="C288" t="s">
        <v>502</v>
      </c>
      <c r="D288" t="s">
        <v>65</v>
      </c>
      <c r="E288" t="s">
        <v>65</v>
      </c>
      <c r="F288" t="s">
        <v>25</v>
      </c>
      <c r="G288" t="s">
        <v>66</v>
      </c>
      <c r="H288" t="s">
        <v>54</v>
      </c>
      <c r="I288" t="s">
        <v>55</v>
      </c>
      <c r="J288" s="23" t="s">
        <v>862</v>
      </c>
      <c r="K288" s="119" t="s">
        <v>84</v>
      </c>
      <c r="L288" s="119">
        <v>46199</v>
      </c>
      <c r="M288" s="119">
        <v>46227</v>
      </c>
      <c r="N288" t="s">
        <v>11</v>
      </c>
      <c r="O288" t="s">
        <v>362</v>
      </c>
      <c r="P288" t="s">
        <v>17</v>
      </c>
      <c r="Q288" t="s">
        <v>54</v>
      </c>
      <c r="R288" s="119">
        <v>46202</v>
      </c>
      <c r="S288" s="119">
        <v>46203</v>
      </c>
      <c r="AA288" s="176">
        <v>500000</v>
      </c>
      <c r="AB288" t="s">
        <v>58</v>
      </c>
      <c r="AC288" s="149" t="s">
        <v>444</v>
      </c>
      <c r="AD288" t="str">
        <f ca="1">IF((AND((AS288-TODAY())&lt;=30,(L288-TODAY())&lt;=0,(F289="P1")))=TRUE,"Yes",IF(AND((AS288-TODAY())&lt;=30,(L288-TODAY())&lt;=0,(F289="P2"))=TRUE,"Yes","No"))</f>
        <v>Yes</v>
      </c>
      <c r="AE288" t="str">
        <f>VLOOKUP(O288,'Data Validation'!I:J,2,FALSE)</f>
        <v>I773708</v>
      </c>
      <c r="AF288" s="150">
        <f ca="1">IF(AJ288&lt;=53,AJ288,AJ288-52)</f>
        <v>4.9999999999998437</v>
      </c>
      <c r="AG288" s="151">
        <f>IF(H288="Y",(((160/1000000)*AA288)/5.3)*0.1,((160/1000000)*AA288)/5.3)</f>
        <v>1.5094339622641511</v>
      </c>
      <c r="AH288" s="150">
        <f>SUM($AG$2:AG288)</f>
        <v>799.99999999999204</v>
      </c>
      <c r="AI288" s="150">
        <f>AH288/50</f>
        <v>15.99999999999984</v>
      </c>
      <c r="AJ288" s="150">
        <f ca="1">WEEKNUM(TODAY())+AI288</f>
        <v>56.999999999999844</v>
      </c>
      <c r="AK288" s="119">
        <v>46122</v>
      </c>
      <c r="AL288" t="s">
        <v>54</v>
      </c>
      <c r="AM288" t="s">
        <v>67</v>
      </c>
      <c r="AN288" s="198">
        <f t="shared" si="39"/>
        <v>24</v>
      </c>
      <c r="AS288" s="119">
        <v>46227</v>
      </c>
    </row>
    <row r="289" spans="1:45" ht="16.5" customHeight="1">
      <c r="A289" t="s">
        <v>195</v>
      </c>
      <c r="B289" t="s">
        <v>148</v>
      </c>
      <c r="C289" t="s">
        <v>493</v>
      </c>
      <c r="D289" t="s">
        <v>65</v>
      </c>
      <c r="E289" t="s">
        <v>65</v>
      </c>
      <c r="F289" t="s">
        <v>25</v>
      </c>
      <c r="G289" t="s">
        <v>66</v>
      </c>
      <c r="H289" t="s">
        <v>54</v>
      </c>
      <c r="I289" t="s">
        <v>55</v>
      </c>
      <c r="J289" t="s">
        <v>863</v>
      </c>
      <c r="K289" s="119" t="s">
        <v>84</v>
      </c>
      <c r="L289" s="119">
        <v>46216</v>
      </c>
      <c r="M289" s="119">
        <v>46231</v>
      </c>
      <c r="N289" t="s">
        <v>9</v>
      </c>
      <c r="O289" t="s">
        <v>259</v>
      </c>
      <c r="P289" t="s">
        <v>17</v>
      </c>
      <c r="Q289" t="s">
        <v>54</v>
      </c>
      <c r="R289" s="119">
        <v>46216</v>
      </c>
      <c r="S289" s="119">
        <v>46217</v>
      </c>
      <c r="AA289" s="176">
        <v>500000</v>
      </c>
      <c r="AB289" t="s">
        <v>58</v>
      </c>
      <c r="AC289" s="149" t="s">
        <v>444</v>
      </c>
      <c r="AD289" t="str">
        <f ca="1">IF((AND((AS289-TODAY())&lt;=30,(L289-TODAY())&lt;=0,(F290="P1")))=TRUE,"Yes",IF(AND((AS289-TODAY())&lt;=30,(L289-TODAY())&lt;=0,(F290="P2"))=TRUE,"Yes","No"))</f>
        <v>Yes</v>
      </c>
      <c r="AE289" t="s">
        <v>260</v>
      </c>
      <c r="AF289" s="150">
        <v>22.415094460377176</v>
      </c>
      <c r="AG289" s="151">
        <v>1.5094339622641511</v>
      </c>
      <c r="AH289" s="150">
        <f>SUM($AG$2:AG289)</f>
        <v>801.50943396225614</v>
      </c>
      <c r="AI289" s="150">
        <v>18.415094460377176</v>
      </c>
      <c r="AJ289" s="150">
        <v>22.415094460377176</v>
      </c>
      <c r="AK289" s="119">
        <v>46128</v>
      </c>
      <c r="AL289" t="s">
        <v>54</v>
      </c>
      <c r="AM289" t="s">
        <v>67</v>
      </c>
      <c r="AN289" s="198">
        <f t="shared" si="39"/>
        <v>14</v>
      </c>
      <c r="AS289" s="119">
        <v>46231</v>
      </c>
    </row>
    <row r="290" spans="1:45" ht="16.5" customHeight="1">
      <c r="A290" t="s">
        <v>123</v>
      </c>
      <c r="B290" t="str">
        <f>VLOOKUP(A290,'Data Validation'!S:T,2,FALSE)</f>
        <v>Cross Architecture</v>
      </c>
      <c r="C290" t="s">
        <v>545</v>
      </c>
      <c r="D290" t="s">
        <v>65</v>
      </c>
      <c r="E290" t="s">
        <v>65</v>
      </c>
      <c r="F290" t="s">
        <v>25</v>
      </c>
      <c r="G290" t="s">
        <v>66</v>
      </c>
      <c r="H290" t="s">
        <v>54</v>
      </c>
      <c r="I290" t="s">
        <v>55</v>
      </c>
      <c r="J290" t="s">
        <v>864</v>
      </c>
      <c r="K290" s="119">
        <v>46044</v>
      </c>
      <c r="L290" s="119">
        <v>46218</v>
      </c>
      <c r="M290" s="119">
        <v>46232</v>
      </c>
      <c r="N290" t="s">
        <v>9</v>
      </c>
      <c r="O290" t="s">
        <v>338</v>
      </c>
      <c r="P290" t="s">
        <v>17</v>
      </c>
      <c r="Q290" t="s">
        <v>54</v>
      </c>
      <c r="R290" s="119">
        <v>46231</v>
      </c>
      <c r="S290" s="119">
        <v>46231</v>
      </c>
      <c r="Z290" t="s">
        <v>536</v>
      </c>
      <c r="AA290" s="176">
        <v>500000</v>
      </c>
      <c r="AB290" s="205" t="s">
        <v>58</v>
      </c>
      <c r="AC290" s="149" t="s">
        <v>444</v>
      </c>
      <c r="AD290" t="str">
        <f ca="1">IF((AND((AS290-TODAY())&lt;=30,(L290-TODAY())&lt;=0,(F290="P1")))=TRUE,"Yes",IF(AND((AS290-TODAY())&lt;=30,(L290-TODAY())&lt;=0,(F290="P2"))=TRUE,"Yes","No"))</f>
        <v>Yes</v>
      </c>
      <c r="AE290" t="str">
        <f>VLOOKUP(O290,'Data Validation'!I:J,2,FALSE)</f>
        <v>C5385241</v>
      </c>
      <c r="AF290" s="150">
        <f ca="1">IF(AJ290&lt;=53,AJ290,AJ290-52)</f>
        <v>5.0603773584904062</v>
      </c>
      <c r="AG290" s="151">
        <f>IF(H290="Y",(((160/1000000)*AA290)/5.3)*0.1,((160/1000000)*AA290)/5.3)</f>
        <v>1.5094339622641511</v>
      </c>
      <c r="AH290" s="150">
        <f>SUM($AG$2:AG290)</f>
        <v>803.01886792452024</v>
      </c>
      <c r="AI290" s="150">
        <f>AH290/50</f>
        <v>16.060377358490406</v>
      </c>
      <c r="AJ290" s="150">
        <f ca="1">WEEKNUM(TODAY())+AI290</f>
        <v>57.060377358490406</v>
      </c>
      <c r="AK290" s="119">
        <v>46225</v>
      </c>
      <c r="AL290" t="s">
        <v>67</v>
      </c>
      <c r="AM290" t="s">
        <v>54</v>
      </c>
      <c r="AN290" s="198">
        <f t="shared" si="39"/>
        <v>0</v>
      </c>
      <c r="AS290" s="119">
        <v>46231</v>
      </c>
    </row>
    <row r="291" spans="1:45" ht="16.5" customHeight="1">
      <c r="A291" s="2" t="s">
        <v>221</v>
      </c>
      <c r="B291" s="2" t="s">
        <v>222</v>
      </c>
      <c r="C291" t="s">
        <v>865</v>
      </c>
      <c r="D291" t="s">
        <v>65</v>
      </c>
      <c r="E291" t="s">
        <v>65</v>
      </c>
      <c r="F291" t="s">
        <v>25</v>
      </c>
      <c r="G291" t="s">
        <v>66</v>
      </c>
      <c r="H291" t="s">
        <v>54</v>
      </c>
      <c r="I291" t="s">
        <v>55</v>
      </c>
      <c r="J291" t="s">
        <v>866</v>
      </c>
      <c r="K291" s="119">
        <v>46174</v>
      </c>
      <c r="L291" s="119">
        <v>46213</v>
      </c>
      <c r="M291" s="119">
        <v>46232</v>
      </c>
      <c r="N291" t="s">
        <v>9</v>
      </c>
      <c r="O291" t="s">
        <v>338</v>
      </c>
      <c r="P291" t="s">
        <v>17</v>
      </c>
      <c r="Q291" t="s">
        <v>54</v>
      </c>
      <c r="R291" s="119">
        <v>46226</v>
      </c>
      <c r="S291" s="119">
        <v>46226</v>
      </c>
      <c r="Z291" t="s">
        <v>536</v>
      </c>
      <c r="AA291" s="176">
        <v>500000</v>
      </c>
      <c r="AB291" t="s">
        <v>58</v>
      </c>
      <c r="AC291" s="149" t="s">
        <v>444</v>
      </c>
      <c r="AD291" t="e">
        <v>#REF!</v>
      </c>
      <c r="AE291" t="s">
        <v>324</v>
      </c>
      <c r="AF291" s="150">
        <v>28.845283139622438</v>
      </c>
      <c r="AG291" s="151">
        <v>15.09433962264151</v>
      </c>
      <c r="AH291" s="150">
        <v>1242.2641569811219</v>
      </c>
      <c r="AI291" s="150">
        <v>24.845283139622438</v>
      </c>
      <c r="AJ291" s="150">
        <v>28.845283139622438</v>
      </c>
      <c r="AK291" s="119">
        <v>46225</v>
      </c>
      <c r="AL291" t="s">
        <v>67</v>
      </c>
      <c r="AM291" t="s">
        <v>67</v>
      </c>
      <c r="AN291" s="198">
        <v>-5</v>
      </c>
      <c r="AR291" s="133"/>
      <c r="AS291" s="119">
        <v>46227</v>
      </c>
    </row>
    <row r="292" spans="1:45" ht="16.5" customHeight="1">
      <c r="A292" t="s">
        <v>74</v>
      </c>
      <c r="B292" t="str">
        <f>VLOOKUP(A292,'Data Validation'!S:T,2,FALSE)</f>
        <v>ISBN CloudOps Cross COPS</v>
      </c>
      <c r="C292" t="s">
        <v>623</v>
      </c>
      <c r="D292" t="s">
        <v>65</v>
      </c>
      <c r="E292" t="s">
        <v>65</v>
      </c>
      <c r="F292" t="s">
        <v>25</v>
      </c>
      <c r="G292" t="s">
        <v>66</v>
      </c>
      <c r="H292" t="s">
        <v>54</v>
      </c>
      <c r="I292" t="s">
        <v>55</v>
      </c>
      <c r="J292" t="s">
        <v>867</v>
      </c>
      <c r="K292" s="119" t="s">
        <v>84</v>
      </c>
      <c r="L292" s="119">
        <v>46206</v>
      </c>
      <c r="M292" s="119">
        <v>46234</v>
      </c>
      <c r="N292" t="s">
        <v>11</v>
      </c>
      <c r="O292" t="s">
        <v>372</v>
      </c>
      <c r="P292" t="s">
        <v>17</v>
      </c>
      <c r="Q292" t="s">
        <v>54</v>
      </c>
      <c r="R292" s="119">
        <v>46217</v>
      </c>
      <c r="S292" s="119">
        <v>46234</v>
      </c>
      <c r="Z292" t="s">
        <v>536</v>
      </c>
      <c r="AA292" s="176">
        <v>500000</v>
      </c>
      <c r="AB292" t="s">
        <v>58</v>
      </c>
      <c r="AC292" s="149" t="s">
        <v>444</v>
      </c>
      <c r="AD292" t="str">
        <f ca="1">IF((AND((AS292-TODAY())&lt;=30,(L292-TODAY())&lt;=0,(F293="P1")))=TRUE,"Yes",IF(AND((AS292-TODAY())&lt;=30,(L292-TODAY())&lt;=0,(F293="P2"))=TRUE,"Yes","No"))</f>
        <v>Yes</v>
      </c>
      <c r="AE292" t="str">
        <f>VLOOKUP(O292,'Data Validation'!I:J,2,FALSE)</f>
        <v>I757367</v>
      </c>
      <c r="AF292" s="150">
        <f ca="1">IF(AJ292&lt;=53,AJ292,AJ292-52)</f>
        <v>5.3924528301885175</v>
      </c>
      <c r="AG292" s="151">
        <f>IF(H292="Y",(((160/1000000)*AA292)/5.3)*0.1,((160/1000000)*AA292)/5.3)</f>
        <v>1.5094339622641511</v>
      </c>
      <c r="AH292" s="150">
        <f>SUM($AG$2:AG292)</f>
        <v>819.62264150942588</v>
      </c>
      <c r="AI292" s="150">
        <f>AH292/50</f>
        <v>16.392452830188518</v>
      </c>
      <c r="AJ292" s="150">
        <f ca="1">WEEKNUM(TODAY())+AI292</f>
        <v>57.392452830188518</v>
      </c>
      <c r="AK292" s="119">
        <v>46211</v>
      </c>
      <c r="AL292" t="s">
        <v>67</v>
      </c>
      <c r="AM292" t="s">
        <v>67</v>
      </c>
      <c r="AN292" s="198">
        <f>AS292-S293</f>
        <v>1</v>
      </c>
      <c r="AS292" s="119">
        <v>46227</v>
      </c>
    </row>
    <row r="293" spans="1:45" ht="16.5" customHeight="1">
      <c r="A293" s="178" t="s">
        <v>238</v>
      </c>
      <c r="B293" t="str">
        <f>VLOOKUP(A293,'Data Validation'!S:T,2,FALSE)</f>
        <v>Strategy &amp; Transformation, Customer Success</v>
      </c>
      <c r="C293" t="s">
        <v>635</v>
      </c>
      <c r="D293" t="s">
        <v>65</v>
      </c>
      <c r="E293" t="s">
        <v>65</v>
      </c>
      <c r="F293" t="s">
        <v>25</v>
      </c>
      <c r="G293" t="s">
        <v>66</v>
      </c>
      <c r="H293" t="s">
        <v>54</v>
      </c>
      <c r="I293" t="s">
        <v>55</v>
      </c>
      <c r="J293" t="s">
        <v>868</v>
      </c>
      <c r="K293" s="119" t="s">
        <v>84</v>
      </c>
      <c r="L293" s="119">
        <v>46185</v>
      </c>
      <c r="M293" s="119">
        <v>46234</v>
      </c>
      <c r="N293" t="s">
        <v>11</v>
      </c>
      <c r="O293" t="s">
        <v>362</v>
      </c>
      <c r="P293" t="s">
        <v>17</v>
      </c>
      <c r="Q293" t="s">
        <v>54</v>
      </c>
      <c r="R293" s="119">
        <v>46217</v>
      </c>
      <c r="S293" s="119">
        <v>46226</v>
      </c>
      <c r="Z293" t="s">
        <v>536</v>
      </c>
      <c r="AA293" s="176">
        <v>500000</v>
      </c>
      <c r="AB293" t="s">
        <v>58</v>
      </c>
      <c r="AC293" s="149" t="s">
        <v>444</v>
      </c>
      <c r="AD293" t="str">
        <f ca="1">IF((AND((AS293-TODAY())&lt;=30,(L293-TODAY())&lt;=0,(F293="P1")))=TRUE,"Yes",IF(AND((AS293-TODAY())&lt;=30,(L293-TODAY())&lt;=0,(F293="P2"))=TRUE,"Yes","No"))</f>
        <v>Yes</v>
      </c>
      <c r="AE293" t="str">
        <f>VLOOKUP(O293,'Data Validation'!I:J,2,FALSE)</f>
        <v>I773708</v>
      </c>
      <c r="AF293" s="150">
        <f ca="1">IF(AJ293&lt;=53,AJ293,AJ293-52)</f>
        <v>5.4226415094338023</v>
      </c>
      <c r="AG293" s="151">
        <f>IF(H293="Y",(((160/1000000)*AA293)/5.3)*0.1,((160/1000000)*AA293)/5.3)</f>
        <v>1.5094339622641511</v>
      </c>
      <c r="AH293" s="150">
        <f>SUM($AG$2:AG293)</f>
        <v>821.13207547168997</v>
      </c>
      <c r="AI293" s="150">
        <f>AH293/50</f>
        <v>16.422641509433799</v>
      </c>
      <c r="AJ293" s="150">
        <f ca="1">WEEKNUM(TODAY())+AI293</f>
        <v>57.422641509433802</v>
      </c>
      <c r="AK293" s="119">
        <v>46202</v>
      </c>
      <c r="AL293" t="s">
        <v>67</v>
      </c>
      <c r="AM293" t="s">
        <v>67</v>
      </c>
      <c r="AN293" s="198">
        <f>AS293-S293</f>
        <v>6</v>
      </c>
      <c r="AS293" s="119">
        <v>46232</v>
      </c>
    </row>
    <row r="294" spans="1:45" ht="16.5" customHeight="1">
      <c r="A294" s="203" t="s">
        <v>244</v>
      </c>
      <c r="B294" t="str">
        <f>VLOOKUP(A294,'Data Validation'!S:T,2,FALSE)</f>
        <v>SAP User Enabl Mgmt SE</v>
      </c>
      <c r="C294" t="s">
        <v>595</v>
      </c>
      <c r="D294" t="s">
        <v>65</v>
      </c>
      <c r="E294" t="s">
        <v>65</v>
      </c>
      <c r="F294" t="s">
        <v>25</v>
      </c>
      <c r="G294" t="s">
        <v>66</v>
      </c>
      <c r="H294" t="s">
        <v>54</v>
      </c>
      <c r="I294" t="s">
        <v>55</v>
      </c>
      <c r="J294" s="225" t="s">
        <v>869</v>
      </c>
      <c r="K294" s="119">
        <v>46110</v>
      </c>
      <c r="L294" s="119">
        <v>46227</v>
      </c>
      <c r="M294" s="119">
        <v>46234</v>
      </c>
      <c r="N294" t="s">
        <v>9</v>
      </c>
      <c r="O294" t="s">
        <v>338</v>
      </c>
      <c r="P294" t="s">
        <v>17</v>
      </c>
      <c r="Q294" t="s">
        <v>54</v>
      </c>
      <c r="R294" s="119">
        <v>46230</v>
      </c>
      <c r="S294" s="119">
        <v>46230</v>
      </c>
      <c r="Z294" t="s">
        <v>536</v>
      </c>
      <c r="AA294" s="176">
        <v>500000</v>
      </c>
      <c r="AB294" t="s">
        <v>58</v>
      </c>
      <c r="AC294" s="149" t="s">
        <v>444</v>
      </c>
      <c r="AD294" t="str">
        <f ca="1">IF((AND((AS294-TODAY())&lt;=30,(L294-TODAY())&lt;=0,(F603="P1")))=TRUE,"Yes",IF(AND((AS294-TODAY())&lt;=30,(L294-TODAY())&lt;=0,(F603="P2"))=TRUE,"Yes","No"))</f>
        <v>No</v>
      </c>
      <c r="AE294" t="str">
        <f>VLOOKUP(O294,'Data Validation'!I:J,2,FALSE)</f>
        <v>C5385241</v>
      </c>
      <c r="AF294" s="150">
        <f ca="1">IF(AJ294&lt;=53,AJ294,AJ294-52)</f>
        <v>5.45283018867908</v>
      </c>
      <c r="AG294" s="151">
        <f>IF(H294="Y",(((160/1000000)*AA294)/5.3)*0.1,((160/1000000)*AA294)/5.3)</f>
        <v>1.5094339622641511</v>
      </c>
      <c r="AH294" s="150">
        <f>SUM($AG$2:AG294)</f>
        <v>822.64150943395407</v>
      </c>
      <c r="AI294" s="150">
        <f>AH294/50</f>
        <v>16.45283018867908</v>
      </c>
      <c r="AJ294" s="150">
        <f ca="1">WEEKNUM(TODAY())+AI294</f>
        <v>57.45283018867908</v>
      </c>
      <c r="AK294" s="119">
        <v>46224</v>
      </c>
      <c r="AL294" t="s">
        <v>67</v>
      </c>
      <c r="AM294" t="s">
        <v>67</v>
      </c>
      <c r="AN294" s="198">
        <f>AS294-S294</f>
        <v>-3</v>
      </c>
      <c r="AS294" s="119">
        <v>46227</v>
      </c>
    </row>
    <row r="295" spans="1:45" ht="16.5" customHeight="1">
      <c r="A295" s="2" t="s">
        <v>151</v>
      </c>
      <c r="B295" s="2" t="s">
        <v>152</v>
      </c>
      <c r="C295" t="s">
        <v>487</v>
      </c>
      <c r="D295" t="s">
        <v>65</v>
      </c>
      <c r="E295" t="s">
        <v>65</v>
      </c>
      <c r="F295" t="s">
        <v>25</v>
      </c>
      <c r="G295" t="s">
        <v>66</v>
      </c>
      <c r="H295" t="s">
        <v>54</v>
      </c>
      <c r="I295" t="s">
        <v>55</v>
      </c>
      <c r="J295" t="s">
        <v>870</v>
      </c>
      <c r="K295" s="119">
        <v>46117</v>
      </c>
      <c r="L295" s="119">
        <v>46220</v>
      </c>
      <c r="M295" s="119">
        <v>46237</v>
      </c>
      <c r="N295" t="s">
        <v>11</v>
      </c>
      <c r="O295" t="s">
        <v>372</v>
      </c>
      <c r="P295" t="s">
        <v>17</v>
      </c>
      <c r="Q295" t="s">
        <v>54</v>
      </c>
      <c r="R295" s="119">
        <v>46224</v>
      </c>
      <c r="S295" s="119">
        <v>46225</v>
      </c>
      <c r="AA295" s="176">
        <v>500000</v>
      </c>
      <c r="AB295" t="s">
        <v>58</v>
      </c>
      <c r="AC295" s="149" t="s">
        <v>444</v>
      </c>
      <c r="AD295" t="str">
        <f ca="1">IF((AND((AS295-TODAY())&lt;=30,(L296-TODAY())&lt;=0,(F295="P1")))=TRUE,"Yes",IF(AND((AS295-TODAY())&lt;=30,(L296-TODAY())&lt;=0,(F295="P2"))=TRUE,"Yes","No"))</f>
        <v>Yes</v>
      </c>
      <c r="AE295" t="str">
        <f>VLOOKUP(O295,'Data Validation'!I:J,2,FALSE)</f>
        <v>I757367</v>
      </c>
      <c r="AF295" s="150">
        <f ca="1">IF(AJ295&lt;=53,AJ295,AJ295-52)</f>
        <v>11.158490566037543</v>
      </c>
      <c r="AG295" s="151">
        <f>IF(H295="Y",(((160/1000000)*AA295)/5.3)*0.1,((160/1000000)*AA295)/5.3)</f>
        <v>1.5094339622641511</v>
      </c>
      <c r="AH295" s="150">
        <f>SUM($AG$2:AG339)</f>
        <v>1107.9245283018772</v>
      </c>
      <c r="AI295" s="150">
        <f>AH295/50</f>
        <v>22.158490566037543</v>
      </c>
      <c r="AJ295" s="150">
        <f ca="1">WEEKNUM(TODAY())+AI295</f>
        <v>63.158490566037543</v>
      </c>
      <c r="AK295" s="119">
        <v>46140</v>
      </c>
      <c r="AL295" t="s">
        <v>54</v>
      </c>
      <c r="AM295" t="s">
        <v>67</v>
      </c>
      <c r="AN295" s="198">
        <f>AS295-S295</f>
        <v>12</v>
      </c>
      <c r="AR295" s="133"/>
      <c r="AS295" s="119">
        <v>46237</v>
      </c>
    </row>
    <row r="296" spans="1:45" ht="16.5" customHeight="1">
      <c r="A296" t="s">
        <v>123</v>
      </c>
      <c r="B296" t="s">
        <v>124</v>
      </c>
      <c r="C296" t="s">
        <v>581</v>
      </c>
      <c r="D296" t="s">
        <v>65</v>
      </c>
      <c r="E296" t="s">
        <v>65</v>
      </c>
      <c r="F296" t="s">
        <v>25</v>
      </c>
      <c r="G296" t="s">
        <v>66</v>
      </c>
      <c r="H296" t="s">
        <v>54</v>
      </c>
      <c r="I296" t="s">
        <v>55</v>
      </c>
      <c r="J296" t="s">
        <v>871</v>
      </c>
      <c r="K296" s="119">
        <v>46049</v>
      </c>
      <c r="L296" s="119">
        <v>46139</v>
      </c>
      <c r="M296" s="119">
        <v>46238</v>
      </c>
      <c r="N296" t="s">
        <v>93</v>
      </c>
      <c r="O296" t="s">
        <v>323</v>
      </c>
      <c r="P296" t="s">
        <v>17</v>
      </c>
      <c r="Q296" t="s">
        <v>54</v>
      </c>
      <c r="R296" s="119">
        <v>46189</v>
      </c>
      <c r="S296" s="119">
        <v>46204</v>
      </c>
      <c r="AA296" s="176">
        <v>500000</v>
      </c>
      <c r="AB296" t="s">
        <v>58</v>
      </c>
      <c r="AC296" s="149" t="s">
        <v>444</v>
      </c>
      <c r="AD296" t="s">
        <v>478</v>
      </c>
      <c r="AE296" t="s">
        <v>324</v>
      </c>
      <c r="AF296" s="150">
        <v>21.388679366037589</v>
      </c>
      <c r="AG296" s="151">
        <v>1.5094339622641511</v>
      </c>
      <c r="AH296" s="150">
        <v>869.43396830187953</v>
      </c>
      <c r="AI296" s="150">
        <v>17.388679366037589</v>
      </c>
      <c r="AJ296" s="150">
        <v>21.388679366037589</v>
      </c>
      <c r="AK296" s="119">
        <v>46185</v>
      </c>
      <c r="AL296" t="s">
        <v>67</v>
      </c>
      <c r="AM296" t="s">
        <v>67</v>
      </c>
      <c r="AN296" s="198">
        <v>17</v>
      </c>
      <c r="AS296" s="119">
        <v>46237</v>
      </c>
    </row>
    <row r="297" spans="1:45" ht="16.5" customHeight="1">
      <c r="A297" s="246" t="s">
        <v>151</v>
      </c>
      <c r="B297" t="str">
        <f>VLOOKUP(A297,'Data Validation'!S:T,2,FALSE)</f>
        <v>Enterprise Cloud Services</v>
      </c>
      <c r="C297" t="s">
        <v>499</v>
      </c>
      <c r="D297" t="s">
        <v>65</v>
      </c>
      <c r="E297" t="s">
        <v>65</v>
      </c>
      <c r="F297" t="s">
        <v>25</v>
      </c>
      <c r="G297" t="s">
        <v>66</v>
      </c>
      <c r="H297" t="s">
        <v>54</v>
      </c>
      <c r="I297" t="s">
        <v>55</v>
      </c>
      <c r="J297" t="s">
        <v>872</v>
      </c>
      <c r="K297" s="119">
        <v>46027</v>
      </c>
      <c r="L297" s="119">
        <v>46213</v>
      </c>
      <c r="M297" s="119">
        <v>46241</v>
      </c>
      <c r="N297" t="s">
        <v>9</v>
      </c>
      <c r="O297" t="s">
        <v>262</v>
      </c>
      <c r="P297" t="s">
        <v>17</v>
      </c>
      <c r="Q297" t="s">
        <v>54</v>
      </c>
      <c r="R297" s="119">
        <v>46213</v>
      </c>
      <c r="S297" s="119">
        <v>46226</v>
      </c>
      <c r="AA297" s="176">
        <v>500000</v>
      </c>
      <c r="AB297" t="s">
        <v>58</v>
      </c>
      <c r="AC297" s="149" t="s">
        <v>444</v>
      </c>
      <c r="AD297" t="str">
        <f ca="1">IF((AND((AS297-TODAY())&lt;=30,(L297-TODAY())&lt;=0,(F298="P1")))=TRUE,"Yes",IF(AND((AS297-TODAY())&lt;=30,(L297-TODAY())&lt;=0,(F298="P2"))=TRUE,"Yes","No"))</f>
        <v>Yes</v>
      </c>
      <c r="AE297" t="str">
        <f>VLOOKUP(O297,'Data Validation'!I:J,2,FALSE)</f>
        <v>C5366020</v>
      </c>
      <c r="AF297" s="150">
        <v>22.173585026414923</v>
      </c>
      <c r="AG297" s="151">
        <v>1.5094339622641511</v>
      </c>
      <c r="AH297" s="150">
        <f>SUM($AG$2:AG297)</f>
        <v>827.16981132074636</v>
      </c>
      <c r="AI297" s="150">
        <v>18.173585026414923</v>
      </c>
      <c r="AJ297" s="150">
        <v>22.173585026414923</v>
      </c>
      <c r="AK297" s="119">
        <v>46045</v>
      </c>
      <c r="AL297" t="s">
        <v>54</v>
      </c>
      <c r="AM297" t="s">
        <v>67</v>
      </c>
      <c r="AN297" s="198">
        <v>-15</v>
      </c>
      <c r="AS297" s="119">
        <v>46241</v>
      </c>
    </row>
    <row r="298" spans="1:45" ht="16.5" customHeight="1">
      <c r="A298" t="s">
        <v>134</v>
      </c>
      <c r="B298" t="s">
        <v>101</v>
      </c>
      <c r="C298" s="62" t="s">
        <v>716</v>
      </c>
      <c r="D298" t="s">
        <v>65</v>
      </c>
      <c r="E298" t="s">
        <v>65</v>
      </c>
      <c r="F298" t="s">
        <v>25</v>
      </c>
      <c r="G298" t="s">
        <v>66</v>
      </c>
      <c r="H298" t="s">
        <v>54</v>
      </c>
      <c r="I298" t="s">
        <v>55</v>
      </c>
      <c r="J298" t="s">
        <v>873</v>
      </c>
      <c r="K298" s="119">
        <v>46113</v>
      </c>
      <c r="L298" s="119">
        <v>46220</v>
      </c>
      <c r="M298" s="119">
        <v>46241</v>
      </c>
      <c r="N298" t="s">
        <v>9</v>
      </c>
      <c r="O298" t="s">
        <v>338</v>
      </c>
      <c r="P298" t="s">
        <v>17</v>
      </c>
      <c r="Q298" t="s">
        <v>54</v>
      </c>
      <c r="R298" s="119">
        <v>46240</v>
      </c>
      <c r="S298" s="119">
        <v>46240</v>
      </c>
      <c r="Z298" t="s">
        <v>536</v>
      </c>
      <c r="AA298" s="176">
        <v>500000</v>
      </c>
      <c r="AB298" t="s">
        <v>58</v>
      </c>
      <c r="AC298" s="149" t="s">
        <v>444</v>
      </c>
      <c r="AD298" t="str">
        <f ca="1">IF((AND((AS298-TODAY())&lt;=30,(L298-TODAY())&lt;=0,(F299="P1")))=TRUE,"Yes",IF(AND((AS298-TODAY())&lt;=30,(L298-TODAY())&lt;=0,(F299="P2"))=TRUE,"Yes","No"))</f>
        <v>Yes</v>
      </c>
      <c r="AE298" t="s">
        <v>339</v>
      </c>
      <c r="AF298" s="150">
        <v>22.445283139622457</v>
      </c>
      <c r="AG298" s="151">
        <v>1.5094339622641511</v>
      </c>
      <c r="AH298" s="150">
        <f>SUM($AG$2:AG298)</f>
        <v>828.67924528301046</v>
      </c>
      <c r="AI298" s="150">
        <v>18.445283139622457</v>
      </c>
      <c r="AJ298" s="150">
        <v>22.445283139622457</v>
      </c>
      <c r="AK298" s="119">
        <v>46224</v>
      </c>
      <c r="AL298" t="s">
        <v>67</v>
      </c>
      <c r="AM298" t="s">
        <v>67</v>
      </c>
      <c r="AN298" s="198">
        <f>AS298-S298</f>
        <v>0</v>
      </c>
      <c r="AR298" s="133"/>
      <c r="AS298" s="119">
        <v>46240</v>
      </c>
    </row>
    <row r="299" spans="1:45" ht="16.5" customHeight="1">
      <c r="A299" s="224" t="s">
        <v>123</v>
      </c>
      <c r="B299" t="s">
        <v>124</v>
      </c>
      <c r="C299" t="s">
        <v>613</v>
      </c>
      <c r="D299" t="s">
        <v>76</v>
      </c>
      <c r="E299" t="s">
        <v>76</v>
      </c>
      <c r="F299" t="s">
        <v>25</v>
      </c>
      <c r="G299" t="s">
        <v>66</v>
      </c>
      <c r="H299" t="s">
        <v>54</v>
      </c>
      <c r="I299" t="s">
        <v>55</v>
      </c>
      <c r="J299" t="s">
        <v>874</v>
      </c>
      <c r="K299" s="119">
        <v>46202</v>
      </c>
      <c r="L299" s="119">
        <v>46225</v>
      </c>
      <c r="M299" s="119">
        <v>46242</v>
      </c>
      <c r="N299" t="s">
        <v>9</v>
      </c>
      <c r="O299" t="s">
        <v>338</v>
      </c>
      <c r="P299" t="s">
        <v>17</v>
      </c>
      <c r="Q299" t="s">
        <v>54</v>
      </c>
      <c r="R299" s="119">
        <v>46238</v>
      </c>
      <c r="S299" s="119">
        <v>46238</v>
      </c>
      <c r="Z299" t="s">
        <v>536</v>
      </c>
      <c r="AA299" s="176">
        <v>500000</v>
      </c>
      <c r="AB299" s="205" t="s">
        <v>58</v>
      </c>
      <c r="AC299" s="149" t="s">
        <v>444</v>
      </c>
      <c r="AD299" t="s">
        <v>478</v>
      </c>
      <c r="AE299" t="s">
        <v>339</v>
      </c>
      <c r="AF299" s="150">
        <v>21.418868045282874</v>
      </c>
      <c r="AG299" s="151">
        <v>1.5094339622641511</v>
      </c>
      <c r="AH299" s="150">
        <v>870.94340226414363</v>
      </c>
      <c r="AI299" s="150">
        <v>17.418868045282874</v>
      </c>
      <c r="AJ299" s="150">
        <v>21.418868045282874</v>
      </c>
      <c r="AK299" s="119">
        <v>46232</v>
      </c>
      <c r="AL299" t="s">
        <v>67</v>
      </c>
      <c r="AM299" t="s">
        <v>54</v>
      </c>
      <c r="AN299" s="198">
        <v>-1</v>
      </c>
      <c r="AR299" s="133"/>
      <c r="AS299" s="119">
        <v>46230</v>
      </c>
    </row>
    <row r="300" spans="1:45" ht="16.5" customHeight="1">
      <c r="A300" s="203" t="s">
        <v>244</v>
      </c>
      <c r="B300" t="str">
        <f>VLOOKUP(A300,'Data Validation'!S:T,2,FALSE)</f>
        <v>SAP User Enabl Mgmt SE</v>
      </c>
      <c r="C300" t="s">
        <v>595</v>
      </c>
      <c r="D300" t="s">
        <v>76</v>
      </c>
      <c r="E300" t="s">
        <v>76</v>
      </c>
      <c r="F300" t="s">
        <v>25</v>
      </c>
      <c r="G300" t="s">
        <v>66</v>
      </c>
      <c r="H300" t="s">
        <v>54</v>
      </c>
      <c r="I300" t="s">
        <v>55</v>
      </c>
      <c r="J300" t="s">
        <v>875</v>
      </c>
      <c r="K300" s="119">
        <v>46110</v>
      </c>
      <c r="L300" s="119">
        <v>46245</v>
      </c>
      <c r="M300" s="119">
        <v>46246</v>
      </c>
      <c r="N300" t="s">
        <v>9</v>
      </c>
      <c r="O300" t="s">
        <v>262</v>
      </c>
      <c r="P300" t="s">
        <v>17</v>
      </c>
      <c r="Q300" t="s">
        <v>54</v>
      </c>
      <c r="R300" s="119">
        <v>46246</v>
      </c>
      <c r="S300" s="119">
        <v>46248</v>
      </c>
      <c r="Z300" t="s">
        <v>536</v>
      </c>
      <c r="AA300" s="176">
        <v>500000</v>
      </c>
      <c r="AB300" t="s">
        <v>58</v>
      </c>
      <c r="AC300" s="149" t="s">
        <v>444</v>
      </c>
      <c r="AD300" t="str">
        <f ca="1">IF((AND((AT300-TODAY())&lt;=30,(L300-TODAY())&lt;=0,(F300="P1")))=TRUE,"Yes",IF(AND((AT300-TODAY())&lt;=30,(L300-TODAY())&lt;=0,(F300="P2"))=TRUE,"Yes","No"))</f>
        <v>Yes</v>
      </c>
      <c r="AE300" t="str">
        <f>VLOOKUP(O300,'Data Validation'!I:J,2,FALSE)</f>
        <v>C5366020</v>
      </c>
      <c r="AF300" s="150">
        <f ca="1">IF(AJ300&lt;=53,AJ300,AJ300-52)</f>
        <v>0</v>
      </c>
      <c r="AG300" s="151">
        <f>IF(H300="Y",(((160/1000000)*AA300)/5.3)*0.1,((160/1000000)*AA300)/5.3)</f>
        <v>1.5094339622641511</v>
      </c>
      <c r="AH300" s="150">
        <f ca="1">SUM($AH300:AH$640)</f>
        <v>0</v>
      </c>
      <c r="AI300" s="150">
        <f ca="1">AH300/50</f>
        <v>0</v>
      </c>
      <c r="AJ300" s="150">
        <f ca="1">WEEKNUM(TODAY())+AI300</f>
        <v>0</v>
      </c>
      <c r="AK300" s="119">
        <v>46245</v>
      </c>
      <c r="AL300" t="s">
        <v>67</v>
      </c>
      <c r="AM300" t="s">
        <v>67</v>
      </c>
      <c r="AN300" s="198">
        <f>AT300-S300</f>
        <v>-46248</v>
      </c>
      <c r="AS300" s="119">
        <v>46246</v>
      </c>
    </row>
    <row r="301" spans="1:45" ht="16.5" customHeight="1">
      <c r="A301" t="s">
        <v>179</v>
      </c>
      <c r="B301" t="str">
        <f>VLOOKUP(A301,'Data Validation'!S:T,2,FALSE)</f>
        <v>Product Engineering Intelligent Enterprise and Cross Architecture</v>
      </c>
      <c r="C301" t="s">
        <v>738</v>
      </c>
      <c r="D301" t="s">
        <v>65</v>
      </c>
      <c r="E301" t="s">
        <v>65</v>
      </c>
      <c r="F301" t="s">
        <v>25</v>
      </c>
      <c r="G301" t="s">
        <v>66</v>
      </c>
      <c r="H301" t="s">
        <v>54</v>
      </c>
      <c r="I301" t="s">
        <v>55</v>
      </c>
      <c r="J301" t="s">
        <v>876</v>
      </c>
      <c r="K301" s="119" t="s">
        <v>84</v>
      </c>
      <c r="L301" s="119">
        <v>46220</v>
      </c>
      <c r="M301" s="119">
        <v>46247</v>
      </c>
      <c r="N301" t="s">
        <v>93</v>
      </c>
      <c r="O301" t="s">
        <v>323</v>
      </c>
      <c r="P301" t="s">
        <v>17</v>
      </c>
      <c r="Q301" t="s">
        <v>54</v>
      </c>
      <c r="R301" s="119">
        <v>46223</v>
      </c>
      <c r="S301" s="119">
        <v>46230</v>
      </c>
      <c r="AA301" s="176">
        <v>500000</v>
      </c>
      <c r="AB301" t="s">
        <v>58</v>
      </c>
      <c r="AC301" s="149" t="s">
        <v>444</v>
      </c>
      <c r="AD301" t="str">
        <f ca="1">IF((AND((AS301-TODAY())&lt;=30,(L301-TODAY())&lt;=0,(F311="P1")))=TRUE,"Yes",IF(AND((AS301-TODAY())&lt;=30,(L301-TODAY())&lt;=0,(F311="P2"))=TRUE,"Yes","No"))</f>
        <v>Yes</v>
      </c>
      <c r="AE301" t="s">
        <v>314</v>
      </c>
      <c r="AF301" s="150">
        <v>21.449056724528155</v>
      </c>
      <c r="AG301" s="151">
        <v>1.5094339622641511</v>
      </c>
      <c r="AH301" s="150">
        <f>SUM($AG$2:AG301)</f>
        <v>833.20754716980275</v>
      </c>
      <c r="AI301" s="150">
        <v>17.449056724528155</v>
      </c>
      <c r="AJ301" s="150">
        <v>21.449056724528155</v>
      </c>
      <c r="AK301" s="119">
        <v>46050</v>
      </c>
      <c r="AL301" t="s">
        <v>67</v>
      </c>
      <c r="AM301" t="s">
        <v>54</v>
      </c>
      <c r="AN301" s="198">
        <f>AS301-S301</f>
        <v>17</v>
      </c>
      <c r="AR301" s="133">
        <v>-1</v>
      </c>
      <c r="AS301" s="119">
        <v>46247</v>
      </c>
    </row>
    <row r="302" spans="1:45" ht="16.5" customHeight="1">
      <c r="A302" s="2" t="s">
        <v>151</v>
      </c>
      <c r="B302" s="2" t="s">
        <v>152</v>
      </c>
      <c r="C302" t="s">
        <v>487</v>
      </c>
      <c r="D302" t="s">
        <v>65</v>
      </c>
      <c r="E302" t="s">
        <v>65</v>
      </c>
      <c r="F302" t="s">
        <v>25</v>
      </c>
      <c r="G302" t="s">
        <v>66</v>
      </c>
      <c r="H302" t="s">
        <v>54</v>
      </c>
      <c r="I302" t="s">
        <v>55</v>
      </c>
      <c r="J302" t="s">
        <v>877</v>
      </c>
      <c r="K302" s="119">
        <v>46117</v>
      </c>
      <c r="L302" s="119">
        <v>46234</v>
      </c>
      <c r="M302" s="119">
        <v>46251</v>
      </c>
      <c r="N302" t="s">
        <v>11</v>
      </c>
      <c r="O302" t="s">
        <v>372</v>
      </c>
      <c r="P302" t="s">
        <v>17</v>
      </c>
      <c r="Q302" t="s">
        <v>54</v>
      </c>
      <c r="R302" s="119">
        <v>46237</v>
      </c>
      <c r="S302" s="119">
        <v>46240</v>
      </c>
      <c r="AA302" s="176">
        <v>500000</v>
      </c>
      <c r="AB302" t="s">
        <v>58</v>
      </c>
      <c r="AC302" s="149" t="s">
        <v>444</v>
      </c>
      <c r="AD302" t="str">
        <f ca="1">IF((AND((AS302-TODAY())&lt;=30,(L303-TODAY())&lt;=0,(F302="P1")))=TRUE,"Yes",IF(AND((AS302-TODAY())&lt;=30,(L303-TODAY())&lt;=0,(F302="P2"))=TRUE,"Yes","No"))</f>
        <v>Yes</v>
      </c>
      <c r="AE302" t="str">
        <f>VLOOKUP(O302,'Data Validation'!I:J,2,FALSE)</f>
        <v>I757367</v>
      </c>
      <c r="AF302" s="150">
        <f ca="1">IF(AJ302&lt;=53,AJ302,AJ302-52)</f>
        <v>12.456603773584703</v>
      </c>
      <c r="AG302" s="151">
        <f>IF(H302="Y",(((160/1000000)*AA302)/5.3)*0.1,((160/1000000)*AA302)/5.3)</f>
        <v>1.5094339622641511</v>
      </c>
      <c r="AH302" s="150">
        <f>SUM($AG$2:AG346)</f>
        <v>1172.8301886792356</v>
      </c>
      <c r="AI302" s="150">
        <f>AH302/50</f>
        <v>23.45660377358471</v>
      </c>
      <c r="AJ302" s="150">
        <f ca="1">WEEKNUM(TODAY())+AI302</f>
        <v>64.456603773584703</v>
      </c>
      <c r="AK302" s="119">
        <v>46140</v>
      </c>
      <c r="AL302" t="s">
        <v>54</v>
      </c>
      <c r="AM302" t="s">
        <v>67</v>
      </c>
      <c r="AN302" s="198">
        <f>AS302-S302</f>
        <v>11</v>
      </c>
      <c r="AR302" s="133"/>
      <c r="AS302" s="119">
        <v>46251</v>
      </c>
    </row>
    <row r="303" spans="1:45" ht="16.5" customHeight="1">
      <c r="A303" s="2" t="s">
        <v>74</v>
      </c>
      <c r="B303" t="s">
        <v>75</v>
      </c>
      <c r="C303" t="s">
        <v>878</v>
      </c>
      <c r="D303" t="s">
        <v>76</v>
      </c>
      <c r="E303" t="s">
        <v>76</v>
      </c>
      <c r="F303" t="s">
        <v>25</v>
      </c>
      <c r="G303" t="s">
        <v>66</v>
      </c>
      <c r="H303" t="s">
        <v>54</v>
      </c>
      <c r="I303" t="s">
        <v>55</v>
      </c>
      <c r="J303" t="s">
        <v>879</v>
      </c>
      <c r="K303" t="s">
        <v>84</v>
      </c>
      <c r="L303" s="119">
        <v>46234</v>
      </c>
      <c r="M303" s="119">
        <v>46252</v>
      </c>
      <c r="N303" t="s">
        <v>11</v>
      </c>
      <c r="O303" t="s">
        <v>372</v>
      </c>
      <c r="P303" t="s">
        <v>17</v>
      </c>
      <c r="Q303" t="s">
        <v>54</v>
      </c>
      <c r="R303" s="119">
        <v>46244</v>
      </c>
      <c r="S303" s="119">
        <v>46246</v>
      </c>
      <c r="Z303" t="s">
        <v>536</v>
      </c>
      <c r="AA303" s="176">
        <v>500000</v>
      </c>
      <c r="AB303" t="s">
        <v>58</v>
      </c>
      <c r="AC303" s="149" t="s">
        <v>444</v>
      </c>
      <c r="AD303" t="s">
        <v>478</v>
      </c>
      <c r="AE303" t="s">
        <v>178</v>
      </c>
      <c r="AF303" s="150">
        <v>22.264151064150767</v>
      </c>
      <c r="AG303" s="151">
        <v>1.5094339622641511</v>
      </c>
      <c r="AH303" s="150">
        <v>913.20755320753835</v>
      </c>
      <c r="AI303" s="150">
        <v>18.264151064150767</v>
      </c>
      <c r="AJ303" s="150">
        <v>22.264151064150767</v>
      </c>
      <c r="AK303" s="119">
        <v>46241</v>
      </c>
      <c r="AL303" t="s">
        <v>67</v>
      </c>
      <c r="AM303" t="s">
        <v>67</v>
      </c>
      <c r="AN303" s="198">
        <v>-1</v>
      </c>
      <c r="AS303" s="119">
        <v>46248</v>
      </c>
    </row>
    <row r="304" spans="1:45" ht="16.5" customHeight="1">
      <c r="A304" s="2" t="s">
        <v>74</v>
      </c>
      <c r="B304" t="s">
        <v>75</v>
      </c>
      <c r="C304" t="s">
        <v>878</v>
      </c>
      <c r="D304" t="s">
        <v>76</v>
      </c>
      <c r="E304" t="s">
        <v>76</v>
      </c>
      <c r="F304" t="s">
        <v>25</v>
      </c>
      <c r="G304" t="s">
        <v>66</v>
      </c>
      <c r="H304" t="s">
        <v>54</v>
      </c>
      <c r="I304" t="s">
        <v>55</v>
      </c>
      <c r="J304" t="s">
        <v>880</v>
      </c>
      <c r="K304" t="s">
        <v>84</v>
      </c>
      <c r="L304" s="119">
        <v>46234</v>
      </c>
      <c r="M304" s="119">
        <v>46252</v>
      </c>
      <c r="N304" t="s">
        <v>11</v>
      </c>
      <c r="O304" t="s">
        <v>372</v>
      </c>
      <c r="P304" t="s">
        <v>17</v>
      </c>
      <c r="Q304" t="s">
        <v>54</v>
      </c>
      <c r="R304" s="119">
        <v>46244</v>
      </c>
      <c r="S304" s="119">
        <v>46246</v>
      </c>
      <c r="Z304" t="s">
        <v>536</v>
      </c>
      <c r="AA304" s="176">
        <v>500000</v>
      </c>
      <c r="AB304" t="s">
        <v>58</v>
      </c>
      <c r="AC304" s="149" t="s">
        <v>444</v>
      </c>
      <c r="AD304" t="s">
        <v>478</v>
      </c>
      <c r="AE304" t="s">
        <v>178</v>
      </c>
      <c r="AF304" s="150">
        <v>22.264151064150767</v>
      </c>
      <c r="AG304" s="151">
        <v>1.5094339622641511</v>
      </c>
      <c r="AH304" s="150">
        <v>913.20755320753835</v>
      </c>
      <c r="AI304" s="150">
        <v>18.264151064150767</v>
      </c>
      <c r="AJ304" s="150">
        <v>22.264151064150767</v>
      </c>
      <c r="AK304" s="119">
        <v>46241</v>
      </c>
      <c r="AL304" t="s">
        <v>67</v>
      </c>
      <c r="AM304" t="s">
        <v>67</v>
      </c>
      <c r="AN304" s="198">
        <v>-1</v>
      </c>
      <c r="AS304" s="119">
        <v>46248</v>
      </c>
    </row>
    <row r="305" spans="1:45" ht="16.5" customHeight="1">
      <c r="A305" s="2" t="s">
        <v>151</v>
      </c>
      <c r="B305" s="2" t="s">
        <v>152</v>
      </c>
      <c r="C305" t="s">
        <v>881</v>
      </c>
      <c r="D305" t="s">
        <v>65</v>
      </c>
      <c r="E305" t="s">
        <v>65</v>
      </c>
      <c r="F305" t="s">
        <v>25</v>
      </c>
      <c r="G305" t="s">
        <v>66</v>
      </c>
      <c r="H305" t="s">
        <v>54</v>
      </c>
      <c r="I305" t="s">
        <v>55</v>
      </c>
      <c r="J305" t="s">
        <v>882</v>
      </c>
      <c r="K305" s="119">
        <v>46217</v>
      </c>
      <c r="L305" s="119">
        <v>46244</v>
      </c>
      <c r="M305" s="119">
        <v>46252</v>
      </c>
      <c r="N305" t="s">
        <v>9</v>
      </c>
      <c r="O305" t="s">
        <v>338</v>
      </c>
      <c r="P305" t="s">
        <v>17</v>
      </c>
      <c r="Q305" t="s">
        <v>54</v>
      </c>
      <c r="R305" s="119">
        <v>46246</v>
      </c>
      <c r="S305" s="119">
        <v>46246</v>
      </c>
      <c r="Z305" t="s">
        <v>536</v>
      </c>
      <c r="AA305" s="176">
        <v>500000</v>
      </c>
      <c r="AB305" t="s">
        <v>58</v>
      </c>
      <c r="AC305" s="149" t="s">
        <v>444</v>
      </c>
      <c r="AD305" t="str">
        <f ca="1">IF((AND((AS305-TODAY())&lt;=30,(L305-TODAY())&lt;=0,(F306="P1")))=TRUE,"Yes",IF(AND((AS305-TODAY())&lt;=30,(L305-TODAY())&lt;=0,(F306="P2"))=TRUE,"Yes","No"))</f>
        <v>Yes</v>
      </c>
      <c r="AE305" t="s">
        <v>260</v>
      </c>
      <c r="AF305" s="150">
        <v>22.415094460377176</v>
      </c>
      <c r="AG305" s="151">
        <v>1.5094339622641511</v>
      </c>
      <c r="AH305" s="150">
        <f>SUM($AG$2:AG305)</f>
        <v>839.24528301885914</v>
      </c>
      <c r="AI305" s="150">
        <v>18.415094460377176</v>
      </c>
      <c r="AJ305" s="150">
        <v>22.415094460377176</v>
      </c>
      <c r="AK305" s="119">
        <v>46246</v>
      </c>
      <c r="AL305" t="s">
        <v>67</v>
      </c>
      <c r="AM305" t="s">
        <v>67</v>
      </c>
      <c r="AN305" s="198">
        <f t="shared" ref="AN305:AN313" si="40">AS305-S305</f>
        <v>5</v>
      </c>
      <c r="AS305" s="119">
        <v>46251</v>
      </c>
    </row>
    <row r="306" spans="1:45" ht="16.5" customHeight="1">
      <c r="A306" t="s">
        <v>123</v>
      </c>
      <c r="B306" t="str">
        <f>VLOOKUP(A306,'Data Validation'!S:T,2,FALSE)</f>
        <v>Cross Architecture</v>
      </c>
      <c r="C306" t="s">
        <v>502</v>
      </c>
      <c r="D306" t="s">
        <v>65</v>
      </c>
      <c r="E306" t="s">
        <v>65</v>
      </c>
      <c r="F306" t="s">
        <v>25</v>
      </c>
      <c r="G306" t="s">
        <v>66</v>
      </c>
      <c r="H306" t="s">
        <v>54</v>
      </c>
      <c r="I306" t="s">
        <v>55</v>
      </c>
      <c r="J306" s="23" t="s">
        <v>883</v>
      </c>
      <c r="K306" s="119" t="s">
        <v>84</v>
      </c>
      <c r="L306" s="119">
        <v>46227</v>
      </c>
      <c r="M306" s="119">
        <v>46255</v>
      </c>
      <c r="N306" t="s">
        <v>9</v>
      </c>
      <c r="O306" t="s">
        <v>346</v>
      </c>
      <c r="P306" t="s">
        <v>17</v>
      </c>
      <c r="Q306" t="s">
        <v>54</v>
      </c>
      <c r="R306" s="119">
        <v>46232</v>
      </c>
      <c r="S306" s="119">
        <v>46259</v>
      </c>
      <c r="AA306" s="176">
        <v>500000</v>
      </c>
      <c r="AB306" t="s">
        <v>58</v>
      </c>
      <c r="AC306" s="149" t="s">
        <v>444</v>
      </c>
      <c r="AD306" t="str">
        <f ca="1">IF((AND((AS306-TODAY())&lt;=30,(L306-TODAY())&lt;=0,(F307="P1")))=TRUE,"Yes",IF(AND((AS306-TODAY())&lt;=30,(L306-TODAY())&lt;=0,(F307="P2"))=TRUE,"Yes","No"))</f>
        <v>Yes</v>
      </c>
      <c r="AE306" t="str">
        <f>VLOOKUP(O306,'Data Validation'!I:J,2,FALSE)</f>
        <v>C5385243</v>
      </c>
      <c r="AF306" s="150">
        <f ca="1">IF(AJ306&lt;=53,AJ306,AJ306-52)</f>
        <v>5.8150943396224619</v>
      </c>
      <c r="AG306" s="151">
        <f>IF(H306="Y",(((160/1000000)*AA306)/5.3)*0.1,((160/1000000)*AA306)/5.3)</f>
        <v>1.5094339622641511</v>
      </c>
      <c r="AH306" s="150">
        <f>SUM($AG$2:AG306)</f>
        <v>840.75471698112324</v>
      </c>
      <c r="AI306" s="150">
        <f>AH306/50</f>
        <v>16.815094339622465</v>
      </c>
      <c r="AJ306" s="150">
        <f ca="1">WEEKNUM(TODAY())+AI306</f>
        <v>57.815094339622462</v>
      </c>
      <c r="AK306" s="119">
        <v>46122</v>
      </c>
      <c r="AL306" t="s">
        <v>54</v>
      </c>
      <c r="AM306" t="s">
        <v>67</v>
      </c>
      <c r="AN306" s="198">
        <f t="shared" si="40"/>
        <v>-4</v>
      </c>
      <c r="AS306" s="119">
        <v>46255</v>
      </c>
    </row>
    <row r="307" spans="1:45" ht="16.5" customHeight="1">
      <c r="A307" t="s">
        <v>179</v>
      </c>
      <c r="B307" t="str">
        <f>VLOOKUP(A307,'Data Validation'!S:T,2,FALSE)</f>
        <v>Product Engineering Intelligent Enterprise and Cross Architecture</v>
      </c>
      <c r="C307" t="s">
        <v>884</v>
      </c>
      <c r="D307" t="s">
        <v>65</v>
      </c>
      <c r="E307" t="s">
        <v>65</v>
      </c>
      <c r="F307" t="s">
        <v>25</v>
      </c>
      <c r="G307" t="s">
        <v>66</v>
      </c>
      <c r="H307" t="s">
        <v>54</v>
      </c>
      <c r="I307" t="s">
        <v>55</v>
      </c>
      <c r="J307" t="s">
        <v>885</v>
      </c>
      <c r="K307" s="119">
        <v>46174</v>
      </c>
      <c r="L307" s="119">
        <v>46199</v>
      </c>
      <c r="M307" s="119">
        <v>46255</v>
      </c>
      <c r="N307" t="s">
        <v>9</v>
      </c>
      <c r="O307" t="s">
        <v>338</v>
      </c>
      <c r="P307" t="s">
        <v>17</v>
      </c>
      <c r="Q307" t="s">
        <v>54</v>
      </c>
      <c r="R307" s="119">
        <v>46209</v>
      </c>
      <c r="S307" s="119">
        <v>46209</v>
      </c>
      <c r="AA307" s="176">
        <v>500000</v>
      </c>
      <c r="AB307" t="s">
        <v>58</v>
      </c>
      <c r="AC307" s="149" t="s">
        <v>444</v>
      </c>
      <c r="AD307" t="str">
        <f ca="1">IF((AND((AS307-TODAY())&lt;=30,(L307-TODAY())&lt;=0,(F307="P1")))=TRUE,"Yes",IF(AND((AS307-TODAY())&lt;=30,(L307-TODAY())&lt;=0,(F307="P2"))=TRUE,"Yes","No"))</f>
        <v>Yes</v>
      </c>
      <c r="AE307" t="str">
        <f>VLOOKUP(O307,'Data Validation'!I:J,2,FALSE)</f>
        <v>C5385241</v>
      </c>
      <c r="AF307" s="150">
        <f ca="1">IF(AJ307&lt;=53,AJ307,AJ307-52)</f>
        <v>18.099999999999881</v>
      </c>
      <c r="AG307" s="151">
        <f>IF(H307="Y",(((160/1000000)*AA307)/5.3)*0.1,((160/1000000)*AA307)/5.3)</f>
        <v>1.5094339622641511</v>
      </c>
      <c r="AH307" s="150">
        <f>SUM($AG$2:AG507)</f>
        <v>1454.9999999999941</v>
      </c>
      <c r="AI307" s="150">
        <f>AH307/50</f>
        <v>29.099999999999881</v>
      </c>
      <c r="AJ307" s="150">
        <f ca="1">WEEKNUM(TODAY())+AI307</f>
        <v>70.099999999999881</v>
      </c>
      <c r="AK307" s="119">
        <v>46206</v>
      </c>
      <c r="AL307" t="s">
        <v>67</v>
      </c>
      <c r="AM307" t="s">
        <v>67</v>
      </c>
      <c r="AN307" s="198">
        <f t="shared" si="40"/>
        <v>46</v>
      </c>
      <c r="AS307" s="227">
        <v>46255</v>
      </c>
    </row>
    <row r="308" spans="1:45" ht="16.5" customHeight="1">
      <c r="A308" s="2" t="s">
        <v>123</v>
      </c>
      <c r="B308" t="s">
        <v>124</v>
      </c>
      <c r="C308" s="220" t="s">
        <v>484</v>
      </c>
      <c r="D308" t="s">
        <v>76</v>
      </c>
      <c r="E308" t="s">
        <v>76</v>
      </c>
      <c r="F308" t="s">
        <v>25</v>
      </c>
      <c r="G308" t="s">
        <v>66</v>
      </c>
      <c r="H308" t="s">
        <v>54</v>
      </c>
      <c r="I308" t="s">
        <v>55</v>
      </c>
      <c r="J308" t="s">
        <v>886</v>
      </c>
      <c r="K308" t="s">
        <v>84</v>
      </c>
      <c r="L308" s="119">
        <v>46248</v>
      </c>
      <c r="M308" s="119">
        <v>46258</v>
      </c>
      <c r="N308" t="s">
        <v>9</v>
      </c>
      <c r="O308" t="s">
        <v>350</v>
      </c>
      <c r="P308" t="s">
        <v>17</v>
      </c>
      <c r="Q308" t="s">
        <v>54</v>
      </c>
      <c r="R308" s="119">
        <v>46251</v>
      </c>
      <c r="S308" s="119">
        <v>46254</v>
      </c>
      <c r="AA308" s="176">
        <v>500000</v>
      </c>
      <c r="AB308" t="s">
        <v>58</v>
      </c>
      <c r="AC308" s="149" t="s">
        <v>444</v>
      </c>
      <c r="AD308" t="str">
        <f ca="1">IF((AND((AS308-TODAY())&lt;=30,(L308-TODAY())&lt;=0,(F319="P1")))=TRUE,"Yes",IF(AND((AS308-TODAY())&lt;=30,(L308-TODAY())&lt;=0,(F319="P2"))=TRUE,"Yes","No"))</f>
        <v>Yes</v>
      </c>
      <c r="AE308" t="s">
        <v>190</v>
      </c>
      <c r="AF308" s="150">
        <v>22.173585026414923</v>
      </c>
      <c r="AG308" s="151">
        <v>1.5094339622641511</v>
      </c>
      <c r="AH308" s="150">
        <f>SUM($AG$2:AG308)</f>
        <v>843.77358490565143</v>
      </c>
      <c r="AI308" s="150">
        <v>18.173585026414923</v>
      </c>
      <c r="AJ308" s="150">
        <v>22.173585026414923</v>
      </c>
      <c r="AK308" s="119">
        <v>46248</v>
      </c>
      <c r="AL308" t="s">
        <v>54</v>
      </c>
      <c r="AM308" t="s">
        <v>54</v>
      </c>
      <c r="AN308" s="198">
        <f t="shared" si="40"/>
        <v>1</v>
      </c>
      <c r="AS308" s="119">
        <v>46255</v>
      </c>
    </row>
    <row r="309" spans="1:45" ht="16.5" customHeight="1">
      <c r="A309" t="s">
        <v>195</v>
      </c>
      <c r="B309" t="s">
        <v>148</v>
      </c>
      <c r="C309" t="s">
        <v>493</v>
      </c>
      <c r="D309" t="s">
        <v>65</v>
      </c>
      <c r="E309" t="s">
        <v>65</v>
      </c>
      <c r="F309" t="s">
        <v>25</v>
      </c>
      <c r="G309" t="s">
        <v>66</v>
      </c>
      <c r="H309" t="s">
        <v>54</v>
      </c>
      <c r="I309" t="s">
        <v>55</v>
      </c>
      <c r="J309" t="s">
        <v>494</v>
      </c>
      <c r="K309" s="119" t="s">
        <v>84</v>
      </c>
      <c r="L309" s="119">
        <v>46244</v>
      </c>
      <c r="M309" s="119">
        <v>46259</v>
      </c>
      <c r="N309" t="s">
        <v>9</v>
      </c>
      <c r="O309" t="s">
        <v>259</v>
      </c>
      <c r="P309" t="s">
        <v>17</v>
      </c>
      <c r="Q309" t="s">
        <v>54</v>
      </c>
      <c r="R309" s="119">
        <v>46244</v>
      </c>
      <c r="S309" s="119">
        <v>46247</v>
      </c>
      <c r="AA309" s="176">
        <v>500000</v>
      </c>
      <c r="AB309" t="s">
        <v>58</v>
      </c>
      <c r="AC309" s="149" t="s">
        <v>444</v>
      </c>
      <c r="AD309" t="str">
        <f ca="1">IF((AND((AS309-TODAY())&lt;=30,(L309-TODAY())&lt;=0,(F310="P1")))=TRUE,"Yes",IF(AND((AS309-TODAY())&lt;=30,(L309-TODAY())&lt;=0,(F310="P2"))=TRUE,"Yes","No"))</f>
        <v>Yes</v>
      </c>
      <c r="AE309" t="s">
        <v>260</v>
      </c>
      <c r="AF309" s="150">
        <v>22.415094460377176</v>
      </c>
      <c r="AG309" s="151">
        <v>1.5094339622641511</v>
      </c>
      <c r="AH309" s="150">
        <f>SUM($AG$2:AG309)</f>
        <v>845.28301886791553</v>
      </c>
      <c r="AI309" s="150">
        <v>18.415094460377176</v>
      </c>
      <c r="AJ309" s="150">
        <v>22.415094460377176</v>
      </c>
      <c r="AK309" s="119">
        <v>46128</v>
      </c>
      <c r="AL309" t="s">
        <v>54</v>
      </c>
      <c r="AM309" t="s">
        <v>67</v>
      </c>
      <c r="AN309" s="198">
        <f t="shared" si="40"/>
        <v>12</v>
      </c>
      <c r="AS309" s="119">
        <v>46259</v>
      </c>
    </row>
    <row r="310" spans="1:45" ht="16.5" customHeight="1">
      <c r="A310" t="s">
        <v>123</v>
      </c>
      <c r="B310" t="str">
        <f>VLOOKUP(A310,'Data Validation'!S:T,2,FALSE)</f>
        <v>Cross Architecture</v>
      </c>
      <c r="C310" t="s">
        <v>683</v>
      </c>
      <c r="D310" t="s">
        <v>65</v>
      </c>
      <c r="E310" t="s">
        <v>65</v>
      </c>
      <c r="F310" t="s">
        <v>25</v>
      </c>
      <c r="G310" t="s">
        <v>66</v>
      </c>
      <c r="H310" t="s">
        <v>54</v>
      </c>
      <c r="I310" t="s">
        <v>55</v>
      </c>
      <c r="J310" t="s">
        <v>887</v>
      </c>
      <c r="K310" s="119">
        <v>46153</v>
      </c>
      <c r="L310" s="119">
        <v>46225</v>
      </c>
      <c r="M310" s="119">
        <v>46260</v>
      </c>
      <c r="N310" t="s">
        <v>11</v>
      </c>
      <c r="O310" t="s">
        <v>362</v>
      </c>
      <c r="P310" t="s">
        <v>17</v>
      </c>
      <c r="Q310" t="s">
        <v>54</v>
      </c>
      <c r="R310" s="119">
        <v>46238</v>
      </c>
      <c r="S310" s="119">
        <v>46253</v>
      </c>
      <c r="T310" s="133"/>
      <c r="Z310" t="s">
        <v>536</v>
      </c>
      <c r="AA310" s="176">
        <v>500000</v>
      </c>
      <c r="AB310" t="s">
        <v>58</v>
      </c>
      <c r="AC310" s="149" t="s">
        <v>444</v>
      </c>
      <c r="AD310" t="str">
        <f ca="1">IF((AND((AS310-TODAY())&lt;=30,(L310-TODAY())&lt;=0,(F310="P1")))=TRUE,"Yes",IF(AND((AS310-TODAY())&lt;=30,(L310-TODAY())&lt;=0,(F310="P2"))=TRUE,"Yes","No"))</f>
        <v>Yes</v>
      </c>
      <c r="AE310" t="str">
        <f>VLOOKUP(O310,'Data Validation'!I:J,2,FALSE)</f>
        <v>I773708</v>
      </c>
      <c r="AF310" s="150">
        <f ca="1">IF(AJ310&lt;=53,AJ310,AJ310-52)</f>
        <v>5.935849056603594</v>
      </c>
      <c r="AG310" s="151">
        <f>IF(H310="Y",(((160/1000000)*AA310)/5.3)*0.1,((160/1000000)*AA310)/5.3)</f>
        <v>1.5094339622641511</v>
      </c>
      <c r="AH310" s="150">
        <f>SUM($AG$2:AG310)</f>
        <v>846.79245283017963</v>
      </c>
      <c r="AI310" s="150">
        <f>AH310/50</f>
        <v>16.935849056603594</v>
      </c>
      <c r="AJ310" s="150">
        <f ca="1">WEEKNUM(TODAY())+AI310</f>
        <v>57.935849056603594</v>
      </c>
      <c r="AK310" s="119">
        <v>46115</v>
      </c>
      <c r="AL310" t="s">
        <v>67</v>
      </c>
      <c r="AM310" t="s">
        <v>67</v>
      </c>
      <c r="AN310" s="198">
        <f t="shared" si="40"/>
        <v>1</v>
      </c>
      <c r="AS310" s="119">
        <v>46254</v>
      </c>
    </row>
    <row r="311" spans="1:45" ht="16.5" customHeight="1">
      <c r="A311" t="s">
        <v>123</v>
      </c>
      <c r="B311" t="str">
        <f>VLOOKUP(A311,'Data Validation'!S:T,2,FALSE)</f>
        <v>Cross Architecture</v>
      </c>
      <c r="C311" t="s">
        <v>692</v>
      </c>
      <c r="D311" t="s">
        <v>65</v>
      </c>
      <c r="E311" t="s">
        <v>65</v>
      </c>
      <c r="F311" t="s">
        <v>25</v>
      </c>
      <c r="G311" t="s">
        <v>66</v>
      </c>
      <c r="H311" t="s">
        <v>54</v>
      </c>
      <c r="I311" t="s">
        <v>55</v>
      </c>
      <c r="J311" t="s">
        <v>888</v>
      </c>
      <c r="K311" t="s">
        <v>84</v>
      </c>
      <c r="L311" s="119">
        <v>46238</v>
      </c>
      <c r="M311" s="119">
        <v>46261</v>
      </c>
      <c r="N311" t="s">
        <v>9</v>
      </c>
      <c r="O311" t="s">
        <v>331</v>
      </c>
      <c r="P311" t="s">
        <v>17</v>
      </c>
      <c r="Q311" t="s">
        <v>54</v>
      </c>
      <c r="R311" s="119">
        <v>46244</v>
      </c>
      <c r="S311" s="119">
        <v>46254</v>
      </c>
      <c r="Z311" s="220"/>
      <c r="AA311" s="176">
        <v>500000</v>
      </c>
      <c r="AB311" t="s">
        <v>58</v>
      </c>
      <c r="AC311" s="149" t="s">
        <v>444</v>
      </c>
      <c r="AD311" t="e">
        <f ca="1">IF((AND((AS311-TODAY())&lt;=30,(L311-TODAY())&lt;=0,(#REF!="P1")))=TRUE,"Yes",IF(AND((AS311-TODAY())&lt;=30,(L311-TODAY())&lt;=0,(#REF!="P2"))=TRUE,"Yes","No"))</f>
        <v>#REF!</v>
      </c>
      <c r="AE311" t="str">
        <f>VLOOKUP(O311,'Data Validation'!I:J,2,FALSE)</f>
        <v>C5403671</v>
      </c>
      <c r="AF311" s="150">
        <f ca="1">IF(AJ311&lt;=53,AJ311,AJ311-52)</f>
        <v>5.9660377358488716</v>
      </c>
      <c r="AG311" s="151">
        <f>IF(H311="Y",(((160/1000000)*AA311)/5.3)*0.1,((160/1000000)*AA311)/5.3)</f>
        <v>1.5094339622641511</v>
      </c>
      <c r="AH311" s="150">
        <f>SUM($AG$2:AG311)</f>
        <v>848.30188679244372</v>
      </c>
      <c r="AI311" s="150">
        <f>AH311/50</f>
        <v>16.966037735848875</v>
      </c>
      <c r="AJ311" s="150">
        <f ca="1">WEEKNUM(TODAY())+AI311</f>
        <v>57.966037735848872</v>
      </c>
      <c r="AK311" s="119">
        <v>45911</v>
      </c>
      <c r="AL311" t="s">
        <v>54</v>
      </c>
      <c r="AM311" t="s">
        <v>67</v>
      </c>
      <c r="AN311" s="198">
        <f t="shared" si="40"/>
        <v>-51</v>
      </c>
      <c r="AS311" s="119">
        <v>46203</v>
      </c>
    </row>
    <row r="312" spans="1:45" ht="16.5" customHeight="1">
      <c r="A312" t="s">
        <v>123</v>
      </c>
      <c r="B312" t="str">
        <f>VLOOKUP(A312,'Data Validation'!S:T,2,FALSE)</f>
        <v>Cross Architecture</v>
      </c>
      <c r="C312" t="s">
        <v>692</v>
      </c>
      <c r="D312" t="s">
        <v>65</v>
      </c>
      <c r="E312" t="s">
        <v>65</v>
      </c>
      <c r="F312" t="s">
        <v>25</v>
      </c>
      <c r="G312" t="s">
        <v>66</v>
      </c>
      <c r="H312" t="s">
        <v>54</v>
      </c>
      <c r="I312" t="s">
        <v>55</v>
      </c>
      <c r="J312" t="s">
        <v>889</v>
      </c>
      <c r="K312" t="s">
        <v>84</v>
      </c>
      <c r="L312" s="119">
        <v>46238</v>
      </c>
      <c r="M312" s="119">
        <v>46261</v>
      </c>
      <c r="N312" t="s">
        <v>9</v>
      </c>
      <c r="O312" t="s">
        <v>331</v>
      </c>
      <c r="P312" t="s">
        <v>17</v>
      </c>
      <c r="Q312" t="s">
        <v>54</v>
      </c>
      <c r="R312" s="119">
        <v>46244</v>
      </c>
      <c r="S312" s="119">
        <v>46246</v>
      </c>
      <c r="AA312" s="176">
        <v>500000</v>
      </c>
      <c r="AB312" t="s">
        <v>58</v>
      </c>
      <c r="AC312" s="149" t="s">
        <v>444</v>
      </c>
      <c r="AD312" t="str">
        <f ca="1">IF((AND((AS312-TODAY())&lt;=30,(L312-TODAY())&lt;=0,(F313="P1")))=TRUE,"Yes",IF(AND((AS312-TODAY())&lt;=30,(L312-TODAY())&lt;=0,(F313="P2"))=TRUE,"Yes","No"))</f>
        <v>Yes</v>
      </c>
      <c r="AE312" t="str">
        <f>VLOOKUP(O312,'Data Validation'!I:J,2,FALSE)</f>
        <v>C5403671</v>
      </c>
      <c r="AF312" s="150">
        <f ca="1">IF(AJ312&lt;=53,AJ312,AJ312-52)</f>
        <v>5.9962264150941564</v>
      </c>
      <c r="AG312" s="151">
        <f>IF(H312="Y",(((160/1000000)*AA312)/5.3)*0.1,((160/1000000)*AA312)/5.3)</f>
        <v>1.5094339622641511</v>
      </c>
      <c r="AH312" s="150">
        <f>SUM($AG$2:AG312)</f>
        <v>849.81132075470782</v>
      </c>
      <c r="AI312" s="150">
        <f>AH312/50</f>
        <v>16.996226415094156</v>
      </c>
      <c r="AJ312" s="150">
        <f ca="1">WEEKNUM(TODAY())+AI312</f>
        <v>57.996226415094156</v>
      </c>
      <c r="AK312" s="119">
        <v>45852</v>
      </c>
      <c r="AL312" t="s">
        <v>54</v>
      </c>
      <c r="AM312" t="s">
        <v>67</v>
      </c>
      <c r="AN312" s="198">
        <f t="shared" si="40"/>
        <v>-43</v>
      </c>
      <c r="AS312" s="119">
        <v>46203</v>
      </c>
    </row>
    <row r="313" spans="1:45" ht="16.5" customHeight="1">
      <c r="A313" t="s">
        <v>195</v>
      </c>
      <c r="B313" t="s">
        <v>148</v>
      </c>
      <c r="C313" t="s">
        <v>493</v>
      </c>
      <c r="D313" t="s">
        <v>65</v>
      </c>
      <c r="E313" t="s">
        <v>65</v>
      </c>
      <c r="F313" t="s">
        <v>25</v>
      </c>
      <c r="G313" t="s">
        <v>66</v>
      </c>
      <c r="H313" t="s">
        <v>54</v>
      </c>
      <c r="I313" t="s">
        <v>55</v>
      </c>
      <c r="J313" t="s">
        <v>890</v>
      </c>
      <c r="K313" s="119">
        <v>46062</v>
      </c>
      <c r="L313" s="119">
        <v>46199</v>
      </c>
      <c r="M313" s="119">
        <v>46265</v>
      </c>
      <c r="N313" t="s">
        <v>9</v>
      </c>
      <c r="O313" t="s">
        <v>259</v>
      </c>
      <c r="P313" t="s">
        <v>17</v>
      </c>
      <c r="Q313" t="s">
        <v>54</v>
      </c>
      <c r="R313" s="119">
        <v>46216</v>
      </c>
      <c r="S313" s="119">
        <v>46218</v>
      </c>
      <c r="AA313" s="176">
        <v>500000</v>
      </c>
      <c r="AB313" t="s">
        <v>58</v>
      </c>
      <c r="AC313" s="149" t="s">
        <v>444</v>
      </c>
      <c r="AD313" t="str">
        <f ca="1">IF((AND((AS313-TODAY())&lt;=30,(L313-TODAY())&lt;=0,(F314="P1")))=TRUE,"Yes",IF(AND((AS313-TODAY())&lt;=30,(L313-TODAY())&lt;=0,(F314="P2"))=TRUE,"Yes","No"))</f>
        <v>Yes</v>
      </c>
      <c r="AE313" t="s">
        <v>260</v>
      </c>
      <c r="AF313" s="150">
        <v>22.415094460377176</v>
      </c>
      <c r="AG313" s="151">
        <v>1.5094339622641511</v>
      </c>
      <c r="AH313" s="150">
        <f>SUM($AG$2:AG313)</f>
        <v>851.32075471697192</v>
      </c>
      <c r="AI313" s="150">
        <v>18.415094460377176</v>
      </c>
      <c r="AJ313" s="150">
        <v>22.415094460377176</v>
      </c>
      <c r="AK313" s="119">
        <v>46211</v>
      </c>
      <c r="AL313" t="s">
        <v>67</v>
      </c>
      <c r="AM313" t="s">
        <v>67</v>
      </c>
      <c r="AN313" s="198">
        <f t="shared" si="40"/>
        <v>40</v>
      </c>
      <c r="AS313" s="119">
        <v>46258</v>
      </c>
    </row>
    <row r="314" spans="1:45" ht="16.5" customHeight="1">
      <c r="A314" t="s">
        <v>123</v>
      </c>
      <c r="B314" t="s">
        <v>124</v>
      </c>
      <c r="C314" t="s">
        <v>891</v>
      </c>
      <c r="D314" t="s">
        <v>76</v>
      </c>
      <c r="E314" t="s">
        <v>76</v>
      </c>
      <c r="F314" t="s">
        <v>25</v>
      </c>
      <c r="G314" t="s">
        <v>66</v>
      </c>
      <c r="H314" t="s">
        <v>54</v>
      </c>
      <c r="I314" t="s">
        <v>55</v>
      </c>
      <c r="J314" t="s">
        <v>892</v>
      </c>
      <c r="K314" s="119">
        <v>45999</v>
      </c>
      <c r="L314" s="119">
        <v>46078</v>
      </c>
      <c r="M314" s="119">
        <v>46265</v>
      </c>
      <c r="N314" t="s">
        <v>9</v>
      </c>
      <c r="O314" t="s">
        <v>338</v>
      </c>
      <c r="P314" t="s">
        <v>17</v>
      </c>
      <c r="Q314" t="s">
        <v>54</v>
      </c>
      <c r="R314" s="119">
        <v>46244</v>
      </c>
      <c r="S314" s="119">
        <v>46245</v>
      </c>
      <c r="Z314" t="s">
        <v>536</v>
      </c>
      <c r="AA314" s="176">
        <v>500000</v>
      </c>
      <c r="AB314" t="s">
        <v>58</v>
      </c>
      <c r="AC314" s="149" t="s">
        <v>444</v>
      </c>
      <c r="AD314" t="s">
        <v>478</v>
      </c>
      <c r="AE314" t="s">
        <v>260</v>
      </c>
      <c r="AF314" s="150">
        <v>21.871698233962103</v>
      </c>
      <c r="AG314" s="151">
        <v>1.5094339622641511</v>
      </c>
      <c r="AH314" s="150">
        <v>893.58491169810509</v>
      </c>
      <c r="AI314" s="150">
        <v>17.871698233962103</v>
      </c>
      <c r="AJ314" s="150">
        <v>21.871698233962103</v>
      </c>
      <c r="AK314" s="119">
        <v>46242</v>
      </c>
      <c r="AL314" t="s">
        <v>67</v>
      </c>
      <c r="AM314" t="s">
        <v>54</v>
      </c>
      <c r="AN314" s="198">
        <v>0</v>
      </c>
      <c r="AS314" s="119">
        <v>46258</v>
      </c>
    </row>
    <row r="315" spans="1:45" ht="16.5" customHeight="1">
      <c r="A315" s="2" t="s">
        <v>123</v>
      </c>
      <c r="B315" t="s">
        <v>124</v>
      </c>
      <c r="C315" t="s">
        <v>484</v>
      </c>
      <c r="D315" t="s">
        <v>76</v>
      </c>
      <c r="E315" t="s">
        <v>76</v>
      </c>
      <c r="F315" t="s">
        <v>25</v>
      </c>
      <c r="G315" t="s">
        <v>66</v>
      </c>
      <c r="H315" t="s">
        <v>54</v>
      </c>
      <c r="I315" t="s">
        <v>55</v>
      </c>
      <c r="J315" t="s">
        <v>893</v>
      </c>
      <c r="K315" t="s">
        <v>84</v>
      </c>
      <c r="L315" s="119">
        <v>46253</v>
      </c>
      <c r="M315" s="119">
        <v>46269</v>
      </c>
      <c r="N315" t="s">
        <v>9</v>
      </c>
      <c r="O315" t="s">
        <v>350</v>
      </c>
      <c r="P315" t="s">
        <v>17</v>
      </c>
      <c r="Q315" t="s">
        <v>54</v>
      </c>
      <c r="R315" s="119">
        <v>46254</v>
      </c>
      <c r="S315" s="119">
        <v>46262</v>
      </c>
      <c r="AA315" s="176">
        <v>500000</v>
      </c>
      <c r="AB315" t="s">
        <v>58</v>
      </c>
      <c r="AC315" s="149" t="s">
        <v>444</v>
      </c>
      <c r="AD315" t="str">
        <f ca="1">IF((AND((AS315-TODAY())&lt;=30,(L315-TODAY())&lt;=0,(F316="P1")))=TRUE,"Yes",IF(AND((AS315-TODAY())&lt;=30,(L315-TODAY())&lt;=0,(F316="P2"))=TRUE,"Yes","No"))</f>
        <v>Yes</v>
      </c>
      <c r="AE315" t="s">
        <v>336</v>
      </c>
      <c r="AF315" s="150">
        <v>21.992452950943228</v>
      </c>
      <c r="AG315" s="151">
        <v>1.5094339622641511</v>
      </c>
      <c r="AH315" s="150">
        <f>SUM($AG$2:AG315)</f>
        <v>854.33962264150011</v>
      </c>
      <c r="AI315" s="150">
        <v>17.992452950943228</v>
      </c>
      <c r="AJ315" s="150">
        <v>21.992452950943228</v>
      </c>
      <c r="AK315" s="119">
        <v>46183</v>
      </c>
      <c r="AL315" t="s">
        <v>54</v>
      </c>
      <c r="AM315" t="s">
        <v>54</v>
      </c>
      <c r="AN315" s="198">
        <f t="shared" ref="AN315:AN327" si="41">AS315-S315</f>
        <v>7</v>
      </c>
      <c r="AS315" s="119">
        <v>46269</v>
      </c>
    </row>
    <row r="316" spans="1:45" ht="16.5" customHeight="1">
      <c r="A316" s="2" t="s">
        <v>123</v>
      </c>
      <c r="B316" t="s">
        <v>124</v>
      </c>
      <c r="C316" t="s">
        <v>484</v>
      </c>
      <c r="D316" t="s">
        <v>76</v>
      </c>
      <c r="E316" t="s">
        <v>76</v>
      </c>
      <c r="F316" t="s">
        <v>25</v>
      </c>
      <c r="G316" t="s">
        <v>66</v>
      </c>
      <c r="H316" t="s">
        <v>54</v>
      </c>
      <c r="I316" t="s">
        <v>55</v>
      </c>
      <c r="J316" t="s">
        <v>894</v>
      </c>
      <c r="K316" t="s">
        <v>84</v>
      </c>
      <c r="L316" s="119">
        <v>46253</v>
      </c>
      <c r="M316" s="119">
        <v>46269</v>
      </c>
      <c r="N316" t="s">
        <v>9</v>
      </c>
      <c r="O316" t="s">
        <v>350</v>
      </c>
      <c r="P316" t="s">
        <v>17</v>
      </c>
      <c r="Q316" t="s">
        <v>54</v>
      </c>
      <c r="R316" s="119">
        <v>46254</v>
      </c>
      <c r="S316" s="119">
        <v>46258</v>
      </c>
      <c r="AA316" s="176">
        <v>500000</v>
      </c>
      <c r="AB316" t="s">
        <v>58</v>
      </c>
      <c r="AC316" s="149" t="s">
        <v>444</v>
      </c>
      <c r="AD316" t="str">
        <f ca="1">IF((AND((AS316-TODAY())&lt;=30,(L316-TODAY())&lt;=0,(F348="P1")))=TRUE,"Yes",IF(AND((AS316-TODAY())&lt;=30,(L316-TODAY())&lt;=0,(F348="P2"))=TRUE,"Yes","No"))</f>
        <v>Yes</v>
      </c>
      <c r="AE316" t="s">
        <v>336</v>
      </c>
      <c r="AF316" s="150">
        <v>21.992452950943228</v>
      </c>
      <c r="AG316" s="151">
        <v>1.5094339622641511</v>
      </c>
      <c r="AH316" s="150">
        <f>SUM($AG$2:AG316)</f>
        <v>855.84905660376421</v>
      </c>
      <c r="AI316" s="150">
        <v>17.992452950943228</v>
      </c>
      <c r="AJ316" s="150">
        <v>21.992452950943228</v>
      </c>
      <c r="AK316" s="119">
        <v>46183</v>
      </c>
      <c r="AL316" t="s">
        <v>54</v>
      </c>
      <c r="AM316" t="s">
        <v>54</v>
      </c>
      <c r="AN316" s="198">
        <f t="shared" si="41"/>
        <v>11</v>
      </c>
      <c r="AR316" s="133"/>
      <c r="AS316" s="119">
        <v>46269</v>
      </c>
    </row>
    <row r="317" spans="1:45" ht="16.5" customHeight="1">
      <c r="A317" t="s">
        <v>123</v>
      </c>
      <c r="B317" t="str">
        <f>VLOOKUP(A317,'Data Validation'!S:T,2,FALSE)</f>
        <v>Cross Architecture</v>
      </c>
      <c r="C317" t="s">
        <v>484</v>
      </c>
      <c r="D317" t="s">
        <v>76</v>
      </c>
      <c r="E317" t="s">
        <v>76</v>
      </c>
      <c r="F317" t="s">
        <v>25</v>
      </c>
      <c r="G317" t="s">
        <v>66</v>
      </c>
      <c r="H317" t="s">
        <v>54</v>
      </c>
      <c r="I317" t="s">
        <v>55</v>
      </c>
      <c r="J317" s="220" t="s">
        <v>895</v>
      </c>
      <c r="K317" t="s">
        <v>84</v>
      </c>
      <c r="L317" s="119">
        <v>46251</v>
      </c>
      <c r="M317" s="119">
        <v>46269</v>
      </c>
      <c r="N317" t="s">
        <v>9</v>
      </c>
      <c r="O317" t="s">
        <v>358</v>
      </c>
      <c r="P317" t="s">
        <v>17</v>
      </c>
      <c r="Q317" t="s">
        <v>54</v>
      </c>
      <c r="R317" s="119">
        <v>46252</v>
      </c>
      <c r="S317" s="119">
        <v>46255</v>
      </c>
      <c r="AA317" s="176">
        <v>500000</v>
      </c>
      <c r="AB317" t="s">
        <v>58</v>
      </c>
      <c r="AC317" s="149" t="s">
        <v>444</v>
      </c>
      <c r="AD317" t="str">
        <f ca="1">IF((AND((AS317-TODAY())&lt;=30,(L317-TODAY())&lt;=0,(F367="P1")))=TRUE,"Yes",IF(AND((AS317-TODAY())&lt;=30,(L317-TODAY())&lt;=0,(F367="P2"))=TRUE,"Yes","No"))</f>
        <v>Yes</v>
      </c>
      <c r="AE317" t="str">
        <f>VLOOKUP(O317,'Data Validation'!I:J,2,FALSE)</f>
        <v>C5385258</v>
      </c>
      <c r="AF317" s="150">
        <f ca="1">IF(AJ317&lt;=53,AJ317,AJ317-52)</f>
        <v>6.1471698113205662</v>
      </c>
      <c r="AG317" s="151">
        <f>IF(H317="Y",(((160/1000000)*AA317)/5.3)*0.1,((160/1000000)*AA317)/5.3)</f>
        <v>1.5094339622641511</v>
      </c>
      <c r="AH317" s="150">
        <f>SUM($AG$2:AG317)</f>
        <v>857.35849056602831</v>
      </c>
      <c r="AI317" s="150">
        <f>AH317/50</f>
        <v>17.147169811320566</v>
      </c>
      <c r="AJ317" s="150">
        <f ca="1">WEEKNUM(TODAY())+AI317</f>
        <v>58.147169811320566</v>
      </c>
      <c r="AK317" s="119">
        <v>46182</v>
      </c>
      <c r="AL317" t="s">
        <v>54</v>
      </c>
      <c r="AM317" t="s">
        <v>54</v>
      </c>
      <c r="AN317" s="198">
        <f t="shared" si="41"/>
        <v>14</v>
      </c>
      <c r="AS317" s="119">
        <v>46269</v>
      </c>
    </row>
    <row r="318" spans="1:45" ht="16.5" customHeight="1">
      <c r="A318" t="s">
        <v>123</v>
      </c>
      <c r="B318" t="str">
        <f>VLOOKUP(A318,'Data Validation'!S:T,2,FALSE)</f>
        <v>Cross Architecture</v>
      </c>
      <c r="C318" t="s">
        <v>484</v>
      </c>
      <c r="D318" t="s">
        <v>76</v>
      </c>
      <c r="E318" t="s">
        <v>76</v>
      </c>
      <c r="F318" t="s">
        <v>25</v>
      </c>
      <c r="G318" t="s">
        <v>66</v>
      </c>
      <c r="H318" t="s">
        <v>54</v>
      </c>
      <c r="I318" t="s">
        <v>55</v>
      </c>
      <c r="J318" s="220" t="s">
        <v>896</v>
      </c>
      <c r="K318" t="s">
        <v>84</v>
      </c>
      <c r="L318" s="119">
        <v>46251</v>
      </c>
      <c r="M318" s="119">
        <v>46269</v>
      </c>
      <c r="N318" t="s">
        <v>9</v>
      </c>
      <c r="O318" t="s">
        <v>358</v>
      </c>
      <c r="P318" t="s">
        <v>17</v>
      </c>
      <c r="Q318" t="s">
        <v>54</v>
      </c>
      <c r="R318" s="119">
        <v>46252</v>
      </c>
      <c r="S318" s="119">
        <v>46255</v>
      </c>
      <c r="AA318" s="176">
        <v>500000</v>
      </c>
      <c r="AB318" t="s">
        <v>58</v>
      </c>
      <c r="AC318" s="149" t="s">
        <v>444</v>
      </c>
      <c r="AD318" t="str">
        <f ca="1">IF((AND((AS318-TODAY())&lt;=30,(L318-TODAY())&lt;=0,(F368="P1")))=TRUE,"Yes",IF(AND((AS318-TODAY())&lt;=30,(L318-TODAY())&lt;=0,(F368="P2"))=TRUE,"Yes","No"))</f>
        <v>Yes</v>
      </c>
      <c r="AE318" t="str">
        <f>VLOOKUP(O318,'Data Validation'!I:J,2,FALSE)</f>
        <v>C5385258</v>
      </c>
      <c r="AF318" s="150">
        <f ca="1">IF(AJ318&lt;=53,AJ318,AJ318-52)</f>
        <v>6.177358490565851</v>
      </c>
      <c r="AG318" s="151">
        <f>IF(H318="Y",(((160/1000000)*AA318)/5.3)*0.1,((160/1000000)*AA318)/5.3)</f>
        <v>1.5094339622641511</v>
      </c>
      <c r="AH318" s="150">
        <f>SUM($AG$2:AG318)</f>
        <v>858.86792452829241</v>
      </c>
      <c r="AI318" s="150">
        <f>AH318/50</f>
        <v>17.177358490565847</v>
      </c>
      <c r="AJ318" s="150">
        <f ca="1">WEEKNUM(TODAY())+AI318</f>
        <v>58.177358490565851</v>
      </c>
      <c r="AK318" s="119">
        <v>46182</v>
      </c>
      <c r="AL318" t="s">
        <v>54</v>
      </c>
      <c r="AM318" t="s">
        <v>54</v>
      </c>
      <c r="AN318" s="198">
        <f t="shared" si="41"/>
        <v>14</v>
      </c>
      <c r="AS318" s="119">
        <v>46269</v>
      </c>
    </row>
    <row r="319" spans="1:45" ht="16.5" customHeight="1">
      <c r="A319" s="244" t="s">
        <v>244</v>
      </c>
      <c r="B319" s="224" t="str">
        <f>VLOOKUP(A319,'Data Validation'!S:T,2,FALSE)</f>
        <v>SAP User Enabl Mgmt SE</v>
      </c>
      <c r="C319" t="s">
        <v>897</v>
      </c>
      <c r="D319" t="s">
        <v>65</v>
      </c>
      <c r="E319" t="s">
        <v>65</v>
      </c>
      <c r="F319" t="s">
        <v>25</v>
      </c>
      <c r="G319" t="s">
        <v>66</v>
      </c>
      <c r="H319" t="s">
        <v>54</v>
      </c>
      <c r="I319" t="s">
        <v>55</v>
      </c>
      <c r="J319" s="225" t="s">
        <v>898</v>
      </c>
      <c r="K319" s="119">
        <v>46125</v>
      </c>
      <c r="L319" s="119">
        <v>46234</v>
      </c>
      <c r="M319" s="119">
        <v>46278</v>
      </c>
      <c r="N319" t="s">
        <v>9</v>
      </c>
      <c r="O319" t="s">
        <v>358</v>
      </c>
      <c r="P319" t="s">
        <v>17</v>
      </c>
      <c r="Q319" t="s">
        <v>54</v>
      </c>
      <c r="R319" s="119">
        <v>46237</v>
      </c>
      <c r="S319" s="119">
        <v>46240</v>
      </c>
      <c r="AA319" s="176">
        <v>500000</v>
      </c>
      <c r="AB319" t="s">
        <v>58</v>
      </c>
      <c r="AC319" s="149" t="s">
        <v>444</v>
      </c>
      <c r="AD319" t="str">
        <f ca="1">IF((AND((AS319-TODAY())&lt;=30,(L319-TODAY())&lt;=0,('Active Scans'!F672="P1")))=TRUE,"Yes",IF(AND((AS319-TODAY())&lt;=30,(L319-TODAY())&lt;=0,('Active Scans'!F672="P2"))=TRUE,"Yes","No"))</f>
        <v>No</v>
      </c>
      <c r="AE319" t="str">
        <f>VLOOKUP(O319,'Data Validation'!I:J,2,FALSE)</f>
        <v>C5385258</v>
      </c>
      <c r="AF319" s="150">
        <f ca="1">IF(AJ319&lt;=53,AJ319,AJ319-52)</f>
        <v>17.526415094339512</v>
      </c>
      <c r="AG319" s="151">
        <f>IF(H319="Y",(((160/1000000)*AA319)/5.3)*0.1,((160/1000000)*AA319)/5.3)</f>
        <v>1.5094339622641511</v>
      </c>
      <c r="AH319" s="150">
        <f>SUM($AG$21:AG701)</f>
        <v>1426.3207547169757</v>
      </c>
      <c r="AI319" s="150">
        <f>AH319/50</f>
        <v>28.526415094339512</v>
      </c>
      <c r="AJ319" s="150">
        <f ca="1">WEEKNUM(TODAY())+AI319</f>
        <v>69.526415094339512</v>
      </c>
      <c r="AK319" s="119">
        <v>46224</v>
      </c>
      <c r="AL319" t="s">
        <v>67</v>
      </c>
      <c r="AM319" t="s">
        <v>67</v>
      </c>
      <c r="AN319" s="198">
        <f t="shared" si="41"/>
        <v>38</v>
      </c>
      <c r="AS319" s="119">
        <v>46278</v>
      </c>
    </row>
    <row r="320" spans="1:45" ht="16.5" customHeight="1">
      <c r="A320" t="s">
        <v>179</v>
      </c>
      <c r="B320" t="str">
        <f>VLOOKUP(A320,'Data Validation'!S:T,2,FALSE)</f>
        <v>Product Engineering Intelligent Enterprise and Cross Architecture</v>
      </c>
      <c r="C320" t="s">
        <v>899</v>
      </c>
      <c r="D320" t="s">
        <v>65</v>
      </c>
      <c r="E320" t="s">
        <v>65</v>
      </c>
      <c r="F320" t="s">
        <v>25</v>
      </c>
      <c r="G320" t="s">
        <v>66</v>
      </c>
      <c r="H320" t="s">
        <v>54</v>
      </c>
      <c r="I320" t="s">
        <v>55</v>
      </c>
      <c r="J320" t="s">
        <v>900</v>
      </c>
      <c r="K320" s="119">
        <v>46211</v>
      </c>
      <c r="L320" s="119">
        <v>46255</v>
      </c>
      <c r="M320" s="119">
        <v>46290</v>
      </c>
      <c r="N320" t="s">
        <v>9</v>
      </c>
      <c r="O320" t="s">
        <v>338</v>
      </c>
      <c r="P320" t="s">
        <v>17</v>
      </c>
      <c r="Q320" t="s">
        <v>54</v>
      </c>
      <c r="R320" s="119">
        <v>46260</v>
      </c>
      <c r="S320" s="119">
        <v>46260</v>
      </c>
      <c r="AA320" s="176">
        <v>500000</v>
      </c>
      <c r="AB320" t="s">
        <v>58</v>
      </c>
      <c r="AC320" s="149" t="s">
        <v>444</v>
      </c>
      <c r="AD320" t="str">
        <f ca="1">IF((AND((AS320-TODAY())&lt;=30,(L320-TODAY())&lt;=0,(F320="P1")))=TRUE,"Yes",IF(AND((AS320-TODAY())&lt;=30,(L320-TODAY())&lt;=0,(F320="P2"))=TRUE,"Yes","No"))</f>
        <v>Yes</v>
      </c>
      <c r="AE320" t="str">
        <f>VLOOKUP(O320,'Data Validation'!I:J,2,FALSE)</f>
        <v>C5385241</v>
      </c>
      <c r="AF320" s="150">
        <f ca="1">IF(AJ320&lt;=53,AJ320,AJ320-52)</f>
        <v>18.099999999999881</v>
      </c>
      <c r="AG320" s="151">
        <f>IF(H320="Y",(((160/1000000)*AA320)/5.3)*0.1,((160/1000000)*AA320)/5.3)</f>
        <v>1.5094339622641511</v>
      </c>
      <c r="AH320" s="150">
        <f>SUM($AG$2:AG455)</f>
        <v>1454.9999999999941</v>
      </c>
      <c r="AI320" s="150">
        <f>AH320/50</f>
        <v>29.099999999999881</v>
      </c>
      <c r="AJ320" s="150">
        <f ca="1">WEEKNUM(TODAY())+AI320</f>
        <v>70.099999999999881</v>
      </c>
      <c r="AK320" s="119">
        <v>46254</v>
      </c>
      <c r="AL320" t="s">
        <v>67</v>
      </c>
      <c r="AM320" t="s">
        <v>67</v>
      </c>
      <c r="AN320" s="198">
        <f t="shared" si="41"/>
        <v>22</v>
      </c>
      <c r="AS320" s="119">
        <v>46282</v>
      </c>
    </row>
    <row r="321" spans="1:45" ht="16.5" customHeight="1">
      <c r="A321" s="2" t="s">
        <v>238</v>
      </c>
      <c r="B321" t="s">
        <v>232</v>
      </c>
      <c r="C321" t="s">
        <v>719</v>
      </c>
      <c r="D321" t="s">
        <v>65</v>
      </c>
      <c r="E321" t="s">
        <v>65</v>
      </c>
      <c r="F321" t="s">
        <v>25</v>
      </c>
      <c r="G321" t="s">
        <v>66</v>
      </c>
      <c r="H321" t="s">
        <v>54</v>
      </c>
      <c r="I321" t="s">
        <v>55</v>
      </c>
      <c r="J321" t="s">
        <v>901</v>
      </c>
      <c r="K321" s="119">
        <v>46013</v>
      </c>
      <c r="L321" s="119">
        <v>46185</v>
      </c>
      <c r="M321" s="119">
        <v>46302</v>
      </c>
      <c r="N321" t="s">
        <v>11</v>
      </c>
      <c r="O321" t="s">
        <v>177</v>
      </c>
      <c r="P321" t="s">
        <v>17</v>
      </c>
      <c r="Q321" t="s">
        <v>54</v>
      </c>
      <c r="R321" s="119">
        <v>46239</v>
      </c>
      <c r="S321" s="119"/>
      <c r="Z321" t="s">
        <v>536</v>
      </c>
      <c r="AA321" s="176">
        <v>500000</v>
      </c>
      <c r="AB321" t="s">
        <v>58</v>
      </c>
      <c r="AC321" s="149" t="s">
        <v>444</v>
      </c>
      <c r="AD321" t="str">
        <f t="shared" ref="AD321:AD326" ca="1" si="42">IF((AND((AS321-TODAY())&lt;=30,(L321-TODAY())&lt;=0,(F322="P1")))=TRUE,"Yes",IF(AND((AS321-TODAY())&lt;=30,(L321-TODAY())&lt;=0,(F322="P2"))=TRUE,"Yes","No"))</f>
        <v>Yes</v>
      </c>
      <c r="AE321" t="s">
        <v>178</v>
      </c>
      <c r="AF321" s="150">
        <v>26.732075592452638</v>
      </c>
      <c r="AG321" s="151">
        <v>1.5094339622641511</v>
      </c>
      <c r="AH321" s="150">
        <f>SUM($AG$2:AG321)</f>
        <v>863.3962264150847</v>
      </c>
      <c r="AI321" s="150">
        <v>22.732075592452638</v>
      </c>
      <c r="AJ321" s="150">
        <v>26.732075592452638</v>
      </c>
      <c r="AK321" s="119">
        <v>46238</v>
      </c>
      <c r="AL321" t="s">
        <v>67</v>
      </c>
      <c r="AM321" t="s">
        <v>67</v>
      </c>
      <c r="AN321" s="198">
        <f t="shared" si="41"/>
        <v>46293</v>
      </c>
      <c r="AS321" s="119">
        <v>46293</v>
      </c>
    </row>
    <row r="322" spans="1:45" ht="16.5" customHeight="1">
      <c r="A322" t="s">
        <v>123</v>
      </c>
      <c r="B322" t="s">
        <v>124</v>
      </c>
      <c r="C322" t="s">
        <v>902</v>
      </c>
      <c r="D322" t="s">
        <v>65</v>
      </c>
      <c r="E322" t="s">
        <v>65</v>
      </c>
      <c r="F322" t="s">
        <v>25</v>
      </c>
      <c r="G322" t="s">
        <v>77</v>
      </c>
      <c r="H322" t="s">
        <v>67</v>
      </c>
      <c r="I322" t="s">
        <v>55</v>
      </c>
      <c r="J322" t="s">
        <v>903</v>
      </c>
      <c r="K322" t="s">
        <v>84</v>
      </c>
      <c r="L322" s="119">
        <v>46016</v>
      </c>
      <c r="M322" s="119">
        <v>46029</v>
      </c>
      <c r="N322" t="s">
        <v>9</v>
      </c>
      <c r="O322" t="s">
        <v>331</v>
      </c>
      <c r="P322" t="s">
        <v>17</v>
      </c>
      <c r="Q322" t="s">
        <v>54</v>
      </c>
      <c r="R322" s="119">
        <v>46024</v>
      </c>
      <c r="S322" s="119">
        <v>46034</v>
      </c>
      <c r="T322" s="133"/>
      <c r="AA322" s="176">
        <v>500000</v>
      </c>
      <c r="AB322" t="s">
        <v>58</v>
      </c>
      <c r="AC322" s="149" t="s">
        <v>444</v>
      </c>
      <c r="AD322" t="str">
        <f t="shared" ca="1" si="42"/>
        <v>Yes</v>
      </c>
      <c r="AE322" t="s">
        <v>332</v>
      </c>
      <c r="AF322" s="150">
        <v>29.750943516980925</v>
      </c>
      <c r="AG322" s="151">
        <v>15.09433962264151</v>
      </c>
      <c r="AH322" s="150">
        <f>SUM($AG$2:AG322)</f>
        <v>878.49056603772624</v>
      </c>
      <c r="AI322" s="150">
        <v>25.750943516980925</v>
      </c>
      <c r="AJ322" s="150">
        <v>29.750943516980925</v>
      </c>
      <c r="AK322" s="119">
        <v>46016</v>
      </c>
      <c r="AL322" t="s">
        <v>54</v>
      </c>
      <c r="AM322" t="s">
        <v>67</v>
      </c>
      <c r="AN322" s="198">
        <f t="shared" si="41"/>
        <v>2</v>
      </c>
      <c r="AS322" s="119">
        <v>46036</v>
      </c>
    </row>
    <row r="323" spans="1:45" ht="16.5" customHeight="1">
      <c r="A323" t="s">
        <v>123</v>
      </c>
      <c r="B323" t="s">
        <v>124</v>
      </c>
      <c r="C323" t="s">
        <v>902</v>
      </c>
      <c r="D323" t="s">
        <v>65</v>
      </c>
      <c r="E323" t="s">
        <v>65</v>
      </c>
      <c r="F323" t="s">
        <v>25</v>
      </c>
      <c r="G323" t="s">
        <v>77</v>
      </c>
      <c r="H323" t="s">
        <v>67</v>
      </c>
      <c r="I323" t="s">
        <v>55</v>
      </c>
      <c r="J323" t="s">
        <v>904</v>
      </c>
      <c r="K323" t="s">
        <v>84</v>
      </c>
      <c r="L323" s="119">
        <v>46030</v>
      </c>
      <c r="M323" s="119">
        <v>46047</v>
      </c>
      <c r="N323" t="s">
        <v>9</v>
      </c>
      <c r="O323" t="s">
        <v>331</v>
      </c>
      <c r="P323" t="s">
        <v>17</v>
      </c>
      <c r="Q323" t="s">
        <v>54</v>
      </c>
      <c r="R323" s="119">
        <v>46034</v>
      </c>
      <c r="S323" s="119">
        <v>46035</v>
      </c>
      <c r="T323" s="133"/>
      <c r="AA323" s="176">
        <v>500000</v>
      </c>
      <c r="AB323" t="s">
        <v>58</v>
      </c>
      <c r="AC323" s="149" t="s">
        <v>444</v>
      </c>
      <c r="AD323" t="str">
        <f t="shared" ca="1" si="42"/>
        <v>Yes</v>
      </c>
      <c r="AE323" t="s">
        <v>332</v>
      </c>
      <c r="AF323" s="150">
        <v>30.354717101886582</v>
      </c>
      <c r="AG323" s="151">
        <v>15.09433962264151</v>
      </c>
      <c r="AH323" s="150">
        <f>SUM($AG$2:AG323)</f>
        <v>893.58490566036778</v>
      </c>
      <c r="AI323" s="150">
        <v>26.354717101886582</v>
      </c>
      <c r="AJ323" s="150">
        <v>30.354717101886582</v>
      </c>
      <c r="AK323" s="119">
        <v>46030</v>
      </c>
      <c r="AL323" t="s">
        <v>54</v>
      </c>
      <c r="AM323" t="s">
        <v>67</v>
      </c>
      <c r="AN323" s="198">
        <f t="shared" si="41"/>
        <v>30</v>
      </c>
      <c r="AS323" s="119">
        <v>46065</v>
      </c>
    </row>
    <row r="324" spans="1:45" ht="16.5" customHeight="1">
      <c r="A324" s="203" t="s">
        <v>244</v>
      </c>
      <c r="B324" t="str">
        <f>VLOOKUP(A324,'Data Validation'!S:T,2,FALSE)</f>
        <v>SAP User Enabl Mgmt SE</v>
      </c>
      <c r="C324" t="s">
        <v>905</v>
      </c>
      <c r="D324" t="s">
        <v>65</v>
      </c>
      <c r="E324" t="s">
        <v>65</v>
      </c>
      <c r="F324" t="s">
        <v>25</v>
      </c>
      <c r="G324" t="s">
        <v>77</v>
      </c>
      <c r="H324" t="s">
        <v>67</v>
      </c>
      <c r="I324" t="s">
        <v>55</v>
      </c>
      <c r="J324" t="s">
        <v>906</v>
      </c>
      <c r="K324" s="119">
        <v>45936</v>
      </c>
      <c r="L324" s="119">
        <v>46035</v>
      </c>
      <c r="M324" s="119">
        <v>46053</v>
      </c>
      <c r="N324" t="s">
        <v>93</v>
      </c>
      <c r="O324" t="s">
        <v>335</v>
      </c>
      <c r="P324" t="s">
        <v>17</v>
      </c>
      <c r="Q324" t="s">
        <v>54</v>
      </c>
      <c r="R324" s="119">
        <v>46035</v>
      </c>
      <c r="S324" s="119">
        <v>46049</v>
      </c>
      <c r="Z324" t="s">
        <v>536</v>
      </c>
      <c r="AA324" s="176">
        <v>500000</v>
      </c>
      <c r="AB324" t="s">
        <v>58</v>
      </c>
      <c r="AC324" s="149" t="s">
        <v>444</v>
      </c>
      <c r="AD324" t="str">
        <f t="shared" ca="1" si="42"/>
        <v>Yes</v>
      </c>
      <c r="AE324" t="str">
        <f>VLOOKUP(O324,'Data Validation'!I:J,2,FALSE)</f>
        <v>C5381614</v>
      </c>
      <c r="AF324" s="150">
        <f ca="1">IF(AJ324&lt;=53,AJ324,AJ324-52)</f>
        <v>7.173584905660185</v>
      </c>
      <c r="AG324" s="151">
        <f>IF(H324="Y",(((160/1000000)*AA324)/5.3)*0.1,((160/1000000)*AA324)/5.3)</f>
        <v>15.09433962264151</v>
      </c>
      <c r="AH324" s="150">
        <f>SUM($AG$2:AG324)</f>
        <v>908.67924528300932</v>
      </c>
      <c r="AI324" s="150">
        <f>AH324/50</f>
        <v>18.173584905660185</v>
      </c>
      <c r="AJ324" s="150">
        <f ca="1">WEEKNUM(TODAY())+AI324</f>
        <v>59.173584905660185</v>
      </c>
      <c r="AK324" s="119">
        <v>45800</v>
      </c>
      <c r="AL324" t="s">
        <v>67</v>
      </c>
      <c r="AM324" t="s">
        <v>67</v>
      </c>
      <c r="AN324" s="198">
        <f t="shared" si="41"/>
        <v>28</v>
      </c>
      <c r="AO324">
        <v>350</v>
      </c>
      <c r="AP324">
        <v>4</v>
      </c>
      <c r="AQ324">
        <v>0</v>
      </c>
      <c r="AS324" s="119">
        <v>46077</v>
      </c>
    </row>
    <row r="325" spans="1:45" ht="16.5" customHeight="1">
      <c r="A325" s="203" t="s">
        <v>244</v>
      </c>
      <c r="B325" t="str">
        <f>VLOOKUP(A325,'Data Validation'!S:T,2,FALSE)</f>
        <v>SAP User Enabl Mgmt SE</v>
      </c>
      <c r="C325" s="62" t="s">
        <v>907</v>
      </c>
      <c r="D325" t="s">
        <v>65</v>
      </c>
      <c r="E325" t="s">
        <v>65</v>
      </c>
      <c r="F325" t="s">
        <v>25</v>
      </c>
      <c r="G325" t="s">
        <v>77</v>
      </c>
      <c r="H325" t="s">
        <v>67</v>
      </c>
      <c r="I325" t="s">
        <v>55</v>
      </c>
      <c r="J325" t="s">
        <v>908</v>
      </c>
      <c r="K325" s="119">
        <v>45985</v>
      </c>
      <c r="L325" s="119">
        <v>46059</v>
      </c>
      <c r="M325" s="119">
        <v>46066</v>
      </c>
      <c r="N325" t="s">
        <v>93</v>
      </c>
      <c r="O325" t="s">
        <v>313</v>
      </c>
      <c r="P325" t="s">
        <v>17</v>
      </c>
      <c r="Q325" t="s">
        <v>54</v>
      </c>
      <c r="R325" s="119">
        <v>46058</v>
      </c>
      <c r="S325" s="119">
        <v>46050</v>
      </c>
      <c r="AA325" s="176">
        <v>500000</v>
      </c>
      <c r="AB325" t="s">
        <v>58</v>
      </c>
      <c r="AC325" s="149" t="s">
        <v>444</v>
      </c>
      <c r="AD325" t="str">
        <f t="shared" ca="1" si="42"/>
        <v>Yes</v>
      </c>
      <c r="AE325" t="str">
        <f>VLOOKUP(O325,'Data Validation'!I:J,2,FALSE)</f>
        <v>I758929</v>
      </c>
      <c r="AF325" s="150">
        <f ca="1">IF(AJ325&lt;=53,AJ325,AJ325-52)</f>
        <v>7.4754716981130187</v>
      </c>
      <c r="AG325" s="151">
        <f>IF(H325="Y",(((160/1000000)*AA325)/5.3)*0.1,((160/1000000)*AA325)/5.3)</f>
        <v>15.09433962264151</v>
      </c>
      <c r="AH325" s="150">
        <f>SUM($AG$2:AG325)</f>
        <v>923.77358490565086</v>
      </c>
      <c r="AI325" s="150">
        <f>AH325/50</f>
        <v>18.475471698113019</v>
      </c>
      <c r="AJ325" s="150">
        <f ca="1">WEEKNUM(TODAY())+AI325</f>
        <v>59.475471698113019</v>
      </c>
      <c r="AK325" s="119">
        <v>46050</v>
      </c>
      <c r="AL325" t="s">
        <v>67</v>
      </c>
      <c r="AM325" t="s">
        <v>67</v>
      </c>
      <c r="AN325" s="198">
        <f t="shared" si="41"/>
        <v>54</v>
      </c>
      <c r="AS325" s="119">
        <v>46104</v>
      </c>
    </row>
    <row r="326" spans="1:45" ht="16.5" customHeight="1">
      <c r="A326" s="203" t="s">
        <v>244</v>
      </c>
      <c r="B326" t="s">
        <v>245</v>
      </c>
      <c r="C326" t="s">
        <v>905</v>
      </c>
      <c r="D326" t="s">
        <v>65</v>
      </c>
      <c r="E326" t="s">
        <v>65</v>
      </c>
      <c r="F326" t="s">
        <v>25</v>
      </c>
      <c r="G326" t="s">
        <v>77</v>
      </c>
      <c r="H326" t="s">
        <v>67</v>
      </c>
      <c r="I326" t="s">
        <v>55</v>
      </c>
      <c r="J326" t="s">
        <v>909</v>
      </c>
      <c r="K326" s="119">
        <v>45987</v>
      </c>
      <c r="L326" s="119">
        <v>46069</v>
      </c>
      <c r="M326" s="119">
        <v>46080</v>
      </c>
      <c r="N326" t="s">
        <v>9</v>
      </c>
      <c r="O326" t="s">
        <v>338</v>
      </c>
      <c r="P326" t="s">
        <v>17</v>
      </c>
      <c r="Q326" t="s">
        <v>54</v>
      </c>
      <c r="R326" s="119">
        <v>46073</v>
      </c>
      <c r="S326" s="119">
        <v>46073</v>
      </c>
      <c r="AA326" s="176">
        <v>500000</v>
      </c>
      <c r="AB326" t="s">
        <v>58</v>
      </c>
      <c r="AC326" s="149" t="s">
        <v>444</v>
      </c>
      <c r="AD326" t="str">
        <f t="shared" ca="1" si="42"/>
        <v>Yes</v>
      </c>
      <c r="AE326" t="str">
        <f>VLOOKUP(O326,'Data Validation'!I:J,2,FALSE)</f>
        <v>C5385241</v>
      </c>
      <c r="AF326" s="150">
        <v>17.61509446037735</v>
      </c>
      <c r="AG326" s="151">
        <v>15.09433962264151</v>
      </c>
      <c r="AH326" s="150">
        <f>SUM($AG$2:AG326)</f>
        <v>938.86792452829241</v>
      </c>
      <c r="AI326" s="150">
        <v>13.615094460377348</v>
      </c>
      <c r="AJ326" s="150">
        <v>17.61509446037735</v>
      </c>
      <c r="AK326" s="119">
        <v>46056</v>
      </c>
      <c r="AL326" t="s">
        <v>67</v>
      </c>
      <c r="AM326" t="s">
        <v>67</v>
      </c>
      <c r="AN326" s="198">
        <f t="shared" si="41"/>
        <v>34</v>
      </c>
      <c r="AS326" s="119">
        <v>46107</v>
      </c>
    </row>
    <row r="327" spans="1:45" ht="16.5" customHeight="1">
      <c r="A327" s="203" t="s">
        <v>244</v>
      </c>
      <c r="B327" t="s">
        <v>245</v>
      </c>
      <c r="C327" t="s">
        <v>910</v>
      </c>
      <c r="D327" t="s">
        <v>65</v>
      </c>
      <c r="E327" t="s">
        <v>65</v>
      </c>
      <c r="F327" t="s">
        <v>25</v>
      </c>
      <c r="G327" t="s">
        <v>77</v>
      </c>
      <c r="H327" t="s">
        <v>67</v>
      </c>
      <c r="I327" t="s">
        <v>55</v>
      </c>
      <c r="J327" s="23" t="s">
        <v>911</v>
      </c>
      <c r="K327" s="119" t="s">
        <v>84</v>
      </c>
      <c r="L327" s="119">
        <v>46080</v>
      </c>
      <c r="M327" s="119">
        <v>46093</v>
      </c>
      <c r="N327" t="s">
        <v>11</v>
      </c>
      <c r="O327" t="s">
        <v>372</v>
      </c>
      <c r="P327" t="s">
        <v>17</v>
      </c>
      <c r="Q327" t="s">
        <v>54</v>
      </c>
      <c r="R327" s="119">
        <v>46114</v>
      </c>
      <c r="S327" s="119">
        <v>46147</v>
      </c>
      <c r="Z327" t="s">
        <v>536</v>
      </c>
      <c r="AA327" s="176">
        <v>500000</v>
      </c>
      <c r="AB327" t="s">
        <v>58</v>
      </c>
      <c r="AC327" s="149" t="s">
        <v>444</v>
      </c>
      <c r="AD327" t="str">
        <f ca="1">IF((AND((AS327-TODAY())&lt;=30,(L327-TODAY())&lt;=0,(E328="P1")))=TRUE,"Yes",IF(AND((AS327-TODAY())&lt;=30,(L327-TODAY())&lt;=0,(E328="P2"))=TRUE,"Yes","No"))</f>
        <v>No</v>
      </c>
      <c r="AE327" t="s">
        <v>263</v>
      </c>
      <c r="AF327" s="150">
        <v>16.588679245283018</v>
      </c>
      <c r="AG327" s="151">
        <v>15.09433962264151</v>
      </c>
      <c r="AH327" s="150">
        <f>SUM($AG$2:AG327)</f>
        <v>953.96226415093395</v>
      </c>
      <c r="AI327" s="150">
        <v>12.58867924528302</v>
      </c>
      <c r="AJ327" s="150">
        <v>16.588679245283018</v>
      </c>
      <c r="AK327" s="119">
        <v>46093</v>
      </c>
      <c r="AL327" t="s">
        <v>67</v>
      </c>
      <c r="AM327" t="s">
        <v>67</v>
      </c>
      <c r="AN327" s="198">
        <f t="shared" si="41"/>
        <v>-28</v>
      </c>
      <c r="AS327" s="119">
        <v>46119</v>
      </c>
    </row>
    <row r="328" spans="1:45" ht="16.5" customHeight="1">
      <c r="A328" s="203" t="s">
        <v>244</v>
      </c>
      <c r="B328" t="str">
        <f>VLOOKUP(A328,'Data Validation'!S:T,2,FALSE)</f>
        <v>SAP User Enabl Mgmt SE</v>
      </c>
      <c r="C328" t="s">
        <v>912</v>
      </c>
      <c r="D328" t="s">
        <v>65</v>
      </c>
      <c r="E328" t="s">
        <v>65</v>
      </c>
      <c r="F328" t="s">
        <v>25</v>
      </c>
      <c r="G328" t="s">
        <v>77</v>
      </c>
      <c r="H328" t="s">
        <v>67</v>
      </c>
      <c r="I328" t="s">
        <v>55</v>
      </c>
      <c r="J328" t="s">
        <v>913</v>
      </c>
      <c r="K328" s="119">
        <v>45994</v>
      </c>
      <c r="L328" s="119">
        <v>46094</v>
      </c>
      <c r="M328" s="119">
        <v>46104</v>
      </c>
      <c r="N328" t="s">
        <v>9</v>
      </c>
      <c r="O328" t="s">
        <v>358</v>
      </c>
      <c r="P328" t="s">
        <v>17</v>
      </c>
      <c r="Q328" t="s">
        <v>54</v>
      </c>
      <c r="R328" s="119">
        <v>46097</v>
      </c>
      <c r="S328" s="119">
        <v>46100</v>
      </c>
      <c r="Z328" t="s">
        <v>536</v>
      </c>
      <c r="AA328" s="176">
        <v>500000</v>
      </c>
      <c r="AB328" t="s">
        <v>58</v>
      </c>
      <c r="AC328" s="149" t="s">
        <v>444</v>
      </c>
      <c r="AD328" t="str">
        <f ca="1">IF((AND((AT328-TODAY())&lt;=30,(L328-TODAY())&lt;=0,(F328="P1")))=TRUE,"Yes",IF(AND((AT328-TODAY())&lt;=30,(L328-TODAY())&lt;=0,(F328="P2"))=TRUE,"Yes","No"))</f>
        <v>Yes</v>
      </c>
      <c r="AE328" t="str">
        <f>VLOOKUP(O328,'Data Validation'!I:J,2,FALSE)</f>
        <v>C5385258</v>
      </c>
      <c r="AF328" s="150">
        <f ca="1">IF(AJ328&lt;=53,AJ328,AJ328-52)</f>
        <v>11.030188679245283</v>
      </c>
      <c r="AG328" s="151">
        <f>IF(H328="Y",(((160/1000000)*AA328)/5.3)*0.1,((160/1000000)*AA328)/5.3)</f>
        <v>15.09433962264151</v>
      </c>
      <c r="AH328" s="150">
        <f ca="1">SUM($AH328:AH$640)</f>
        <v>1.5094339622641511</v>
      </c>
      <c r="AI328" s="150">
        <f ca="1">AH328/50</f>
        <v>3.0188679245283023E-2</v>
      </c>
      <c r="AJ328" s="150">
        <f ca="1">WEEKNUM(TODAY())+AI328</f>
        <v>11.030188679245283</v>
      </c>
      <c r="AK328" s="119">
        <v>46087</v>
      </c>
      <c r="AL328" t="s">
        <v>67</v>
      </c>
      <c r="AM328" t="s">
        <v>67</v>
      </c>
      <c r="AN328" s="198">
        <f>AT328-S328</f>
        <v>-46100</v>
      </c>
      <c r="AO328">
        <v>450</v>
      </c>
      <c r="AP328">
        <v>0</v>
      </c>
      <c r="AQ328">
        <v>0</v>
      </c>
      <c r="AS328" s="119">
        <v>46115</v>
      </c>
    </row>
    <row r="329" spans="1:45" ht="16.5" customHeight="1">
      <c r="A329" s="203" t="s">
        <v>244</v>
      </c>
      <c r="B329" t="s">
        <v>245</v>
      </c>
      <c r="C329" t="s">
        <v>591</v>
      </c>
      <c r="D329" t="s">
        <v>65</v>
      </c>
      <c r="E329" t="s">
        <v>65</v>
      </c>
      <c r="F329" t="s">
        <v>25</v>
      </c>
      <c r="G329" t="s">
        <v>77</v>
      </c>
      <c r="H329" t="s">
        <v>67</v>
      </c>
      <c r="I329" t="s">
        <v>55</v>
      </c>
      <c r="J329" s="23" t="s">
        <v>914</v>
      </c>
      <c r="K329" s="119">
        <v>46054</v>
      </c>
      <c r="L329" s="119">
        <v>46094</v>
      </c>
      <c r="M329" s="119">
        <v>46108</v>
      </c>
      <c r="N329" t="s">
        <v>93</v>
      </c>
      <c r="O329" t="s">
        <v>313</v>
      </c>
      <c r="P329" t="s">
        <v>17</v>
      </c>
      <c r="Q329" t="s">
        <v>54</v>
      </c>
      <c r="R329" s="119">
        <v>46099</v>
      </c>
      <c r="S329" s="119">
        <v>46099</v>
      </c>
      <c r="Z329" t="s">
        <v>536</v>
      </c>
      <c r="AA329" s="176">
        <v>500000</v>
      </c>
      <c r="AB329" t="s">
        <v>58</v>
      </c>
      <c r="AC329" s="149" t="s">
        <v>444</v>
      </c>
      <c r="AD329" t="str">
        <f ca="1">IF((AND((AS329-TODAY())&lt;=30,(L329-TODAY())&lt;=0,(E330="P1")))=TRUE,"Yes",IF(AND((AS329-TODAY())&lt;=30,(L329-TODAY())&lt;=0,(E330="P2"))=TRUE,"Yes","No"))</f>
        <v>No</v>
      </c>
      <c r="AE329" t="s">
        <v>263</v>
      </c>
      <c r="AF329" s="150">
        <v>16.588679245283018</v>
      </c>
      <c r="AG329" s="151">
        <v>15.09433962264151</v>
      </c>
      <c r="AH329" s="150">
        <f>SUM($AG$2:AG329)</f>
        <v>984.15094339621703</v>
      </c>
      <c r="AI329" s="150">
        <v>12.58867924528302</v>
      </c>
      <c r="AJ329" s="150">
        <v>16.588679245283018</v>
      </c>
      <c r="AK329" s="119">
        <v>46090</v>
      </c>
      <c r="AL329" t="s">
        <v>67</v>
      </c>
      <c r="AM329" t="s">
        <v>67</v>
      </c>
      <c r="AN329" s="198">
        <f>AS329-S329</f>
        <v>-62</v>
      </c>
      <c r="AS329" s="119">
        <v>46037</v>
      </c>
    </row>
    <row r="330" spans="1:45" ht="16.5" customHeight="1">
      <c r="A330" s="203" t="s">
        <v>244</v>
      </c>
      <c r="B330" t="str">
        <f>VLOOKUP(A330,'Data Validation'!S:T,2,FALSE)</f>
        <v>SAP User Enabl Mgmt SE</v>
      </c>
      <c r="C330" s="62" t="s">
        <v>915</v>
      </c>
      <c r="D330" t="s">
        <v>65</v>
      </c>
      <c r="E330" t="s">
        <v>65</v>
      </c>
      <c r="F330" t="s">
        <v>25</v>
      </c>
      <c r="G330" t="s">
        <v>77</v>
      </c>
      <c r="H330" t="s">
        <v>67</v>
      </c>
      <c r="I330" t="s">
        <v>55</v>
      </c>
      <c r="J330" s="225" t="s">
        <v>916</v>
      </c>
      <c r="K330" s="119">
        <v>46034</v>
      </c>
      <c r="L330" s="119">
        <v>46101</v>
      </c>
      <c r="M330" s="119">
        <v>46122</v>
      </c>
      <c r="N330" t="s">
        <v>9</v>
      </c>
      <c r="O330" t="s">
        <v>350</v>
      </c>
      <c r="P330" t="s">
        <v>17</v>
      </c>
      <c r="Q330" t="s">
        <v>54</v>
      </c>
      <c r="R330" s="119">
        <v>46113</v>
      </c>
      <c r="S330" s="119">
        <v>46120</v>
      </c>
      <c r="Z330" t="s">
        <v>536</v>
      </c>
      <c r="AA330" s="176">
        <v>500000</v>
      </c>
      <c r="AB330" t="s">
        <v>58</v>
      </c>
      <c r="AC330" s="149" t="s">
        <v>444</v>
      </c>
      <c r="AD330" t="str">
        <f ca="1">IF((AND((AS330-TODAY())&lt;=30,(L330-TODAY())&lt;=0,(F668="P1")))=TRUE,"Yes",IF(AND((AS330-TODAY())&lt;=30,(L330-TODAY())&lt;=0,(F668="P2"))=TRUE,"Yes","No"))</f>
        <v>No</v>
      </c>
      <c r="AE330" t="str">
        <f>VLOOKUP(O330,'Data Validation'!I:J,2,FALSE)</f>
        <v>C5390989</v>
      </c>
      <c r="AF330" s="150">
        <f ca="1">IF(AJ330&lt;=53,AJ330,AJ330-52)</f>
        <v>8.9849056603771729</v>
      </c>
      <c r="AG330" s="151">
        <f>IF(H330="Y",(((160/1000000)*AA330)/5.3)*0.1,((160/1000000)*AA330)/5.3)</f>
        <v>15.09433962264151</v>
      </c>
      <c r="AH330" s="150">
        <f>SUM($AG$2:AG330)</f>
        <v>999.24528301885857</v>
      </c>
      <c r="AI330" s="150">
        <f>AH330/50</f>
        <v>19.984905660377173</v>
      </c>
      <c r="AJ330" s="150">
        <f ca="1">WEEKNUM(TODAY())+AI330</f>
        <v>60.984905660377173</v>
      </c>
      <c r="AK330" s="119">
        <v>46113</v>
      </c>
      <c r="AL330" t="s">
        <v>67</v>
      </c>
      <c r="AM330" t="s">
        <v>67</v>
      </c>
      <c r="AN330" s="198">
        <f>AS330-S330</f>
        <v>-135</v>
      </c>
      <c r="AO330">
        <v>300</v>
      </c>
      <c r="AP330">
        <v>0</v>
      </c>
      <c r="AQ330">
        <v>0</v>
      </c>
      <c r="AS330" s="119">
        <v>45985</v>
      </c>
    </row>
    <row r="331" spans="1:45" ht="16.5" customHeight="1">
      <c r="A331" t="s">
        <v>74</v>
      </c>
      <c r="B331" t="str">
        <f>VLOOKUP(A331,'Data Validation'!S:T,2,FALSE)</f>
        <v>ISBN CloudOps Cross COPS</v>
      </c>
      <c r="C331" t="s">
        <v>623</v>
      </c>
      <c r="D331" t="s">
        <v>65</v>
      </c>
      <c r="E331" t="s">
        <v>65</v>
      </c>
      <c r="F331" t="s">
        <v>25</v>
      </c>
      <c r="G331" t="s">
        <v>77</v>
      </c>
      <c r="H331" t="s">
        <v>67</v>
      </c>
      <c r="I331" t="s">
        <v>55</v>
      </c>
      <c r="J331" t="s">
        <v>917</v>
      </c>
      <c r="K331" s="119">
        <v>46048</v>
      </c>
      <c r="L331" s="119">
        <v>46094</v>
      </c>
      <c r="M331" s="119">
        <v>46122</v>
      </c>
      <c r="N331" t="s">
        <v>9</v>
      </c>
      <c r="O331" t="s">
        <v>342</v>
      </c>
      <c r="P331" t="s">
        <v>17</v>
      </c>
      <c r="Q331" t="s">
        <v>54</v>
      </c>
      <c r="R331" s="119">
        <v>46097</v>
      </c>
      <c r="S331" s="119">
        <v>46107</v>
      </c>
      <c r="Z331" t="s">
        <v>536</v>
      </c>
      <c r="AA331" s="176">
        <v>500000</v>
      </c>
      <c r="AB331" t="s">
        <v>58</v>
      </c>
      <c r="AC331" s="149" t="s">
        <v>444</v>
      </c>
      <c r="AD331" t="str">
        <f ca="1">IF((AND((AS331-TODAY())&lt;=30,(L331-TODAY())&lt;=0,(F332="P1")))=TRUE,"Yes",IF(AND((AS331-TODAY())&lt;=30,(L331-TODAY())&lt;=0,(F332="P2"))=TRUE,"Yes","No"))</f>
        <v>Yes</v>
      </c>
      <c r="AE331" t="str">
        <f>VLOOKUP(O331,'Data Validation'!I:J,2,FALSE)</f>
        <v>C5385254</v>
      </c>
      <c r="AF331" s="150">
        <f ca="1">IF(AJ331&lt;=53,AJ331,AJ331-52)</f>
        <v>9.2867924528299994</v>
      </c>
      <c r="AG331" s="151">
        <f>IF(H331="Y",(((160/1000000)*AA331)/5.3)*0.1,((160/1000000)*AA331)/5.3)</f>
        <v>15.09433962264151</v>
      </c>
      <c r="AH331" s="150">
        <f>SUM($AG$2:AG331)</f>
        <v>1014.3396226415001</v>
      </c>
      <c r="AI331" s="150">
        <f>AH331/50</f>
        <v>20.286792452830003</v>
      </c>
      <c r="AJ331" s="150">
        <f ca="1">WEEKNUM(TODAY())+AI331</f>
        <v>61.286792452829999</v>
      </c>
      <c r="AK331" s="119">
        <v>46090</v>
      </c>
      <c r="AL331" t="s">
        <v>67</v>
      </c>
      <c r="AM331" t="s">
        <v>67</v>
      </c>
      <c r="AN331" s="198">
        <f>AS331-S331</f>
        <v>-57</v>
      </c>
      <c r="AO331">
        <v>21</v>
      </c>
      <c r="AP331">
        <v>0</v>
      </c>
      <c r="AQ331">
        <v>0</v>
      </c>
      <c r="AS331" s="119">
        <v>46050</v>
      </c>
    </row>
    <row r="332" spans="1:45" ht="16.5" customHeight="1">
      <c r="A332" s="203" t="s">
        <v>244</v>
      </c>
      <c r="B332" t="s">
        <v>245</v>
      </c>
      <c r="C332" t="s">
        <v>915</v>
      </c>
      <c r="D332" t="s">
        <v>65</v>
      </c>
      <c r="E332" t="s">
        <v>65</v>
      </c>
      <c r="F332" t="s">
        <v>25</v>
      </c>
      <c r="G332" t="s">
        <v>77</v>
      </c>
      <c r="H332" t="s">
        <v>67</v>
      </c>
      <c r="I332" t="s">
        <v>55</v>
      </c>
      <c r="J332" s="23" t="s">
        <v>918</v>
      </c>
      <c r="K332" s="119">
        <v>46055</v>
      </c>
      <c r="L332" s="119">
        <v>46150</v>
      </c>
      <c r="M332" s="119">
        <v>46164</v>
      </c>
      <c r="N332" t="s">
        <v>11</v>
      </c>
      <c r="O332" t="s">
        <v>362</v>
      </c>
      <c r="P332" t="s">
        <v>17</v>
      </c>
      <c r="Q332" t="s">
        <v>54</v>
      </c>
      <c r="R332" s="119">
        <v>46154</v>
      </c>
      <c r="S332" s="119">
        <v>46183</v>
      </c>
      <c r="Z332" t="s">
        <v>536</v>
      </c>
      <c r="AA332" s="176">
        <v>500000</v>
      </c>
      <c r="AB332" t="s">
        <v>58</v>
      </c>
      <c r="AC332" s="149" t="s">
        <v>444</v>
      </c>
      <c r="AD332" t="str">
        <f ca="1">IF((AND((AS332-TODAY())&lt;=30,(L332-TODAY())&lt;=0,(E333="P1")))=TRUE,"Yes",IF(AND((AS332-TODAY())&lt;=30,(L332-TODAY())&lt;=0,(E333="P2"))=TRUE,"Yes","No"))</f>
        <v>No</v>
      </c>
      <c r="AE332" t="s">
        <v>263</v>
      </c>
      <c r="AF332" s="150">
        <v>16.588679245283018</v>
      </c>
      <c r="AG332" s="151">
        <v>15.09433962264151</v>
      </c>
      <c r="AH332" s="150">
        <f>SUM($AG$2:AG332)</f>
        <v>1029.4339622641417</v>
      </c>
      <c r="AI332" s="150">
        <v>12.58867924528302</v>
      </c>
      <c r="AJ332" s="150">
        <v>16.588679245283018</v>
      </c>
      <c r="AK332" s="119">
        <v>46120</v>
      </c>
      <c r="AL332" t="s">
        <v>67</v>
      </c>
      <c r="AM332" t="s">
        <v>67</v>
      </c>
      <c r="AN332" s="198">
        <f>AS332-S332</f>
        <v>-26</v>
      </c>
      <c r="AS332" s="119">
        <v>46157</v>
      </c>
    </row>
    <row r="333" spans="1:45" ht="16.5" customHeight="1">
      <c r="A333" s="224" t="s">
        <v>123</v>
      </c>
      <c r="B333" t="s">
        <v>124</v>
      </c>
      <c r="C333" t="s">
        <v>613</v>
      </c>
      <c r="D333" t="s">
        <v>76</v>
      </c>
      <c r="E333" t="s">
        <v>76</v>
      </c>
      <c r="F333" t="s">
        <v>25</v>
      </c>
      <c r="G333" t="s">
        <v>77</v>
      </c>
      <c r="H333" t="s">
        <v>67</v>
      </c>
      <c r="I333" t="s">
        <v>55</v>
      </c>
      <c r="J333" t="s">
        <v>919</v>
      </c>
      <c r="K333" s="119" t="s">
        <v>84</v>
      </c>
      <c r="L333" s="119">
        <v>46141</v>
      </c>
      <c r="M333" s="119">
        <v>46179</v>
      </c>
      <c r="N333" t="s">
        <v>9</v>
      </c>
      <c r="O333" t="s">
        <v>338</v>
      </c>
      <c r="P333" t="s">
        <v>17</v>
      </c>
      <c r="Q333" t="s">
        <v>54</v>
      </c>
      <c r="R333" s="119">
        <v>46150</v>
      </c>
      <c r="S333" s="119">
        <v>46156</v>
      </c>
      <c r="Z333" t="s">
        <v>536</v>
      </c>
      <c r="AA333" s="176">
        <v>500000</v>
      </c>
      <c r="AB333" t="s">
        <v>58</v>
      </c>
      <c r="AC333" s="149" t="s">
        <v>444</v>
      </c>
      <c r="AD333" t="s">
        <v>478</v>
      </c>
      <c r="AE333" t="s">
        <v>260</v>
      </c>
      <c r="AF333" s="150">
        <v>21.871698233962103</v>
      </c>
      <c r="AG333" s="151">
        <v>1.5094339622641511</v>
      </c>
      <c r="AH333" s="150">
        <v>893.58491169810509</v>
      </c>
      <c r="AI333" s="150">
        <v>17.871698233962103</v>
      </c>
      <c r="AJ333" s="150">
        <v>21.871698233962103</v>
      </c>
      <c r="AK333" s="119">
        <v>46139</v>
      </c>
      <c r="AL333" t="s">
        <v>67</v>
      </c>
      <c r="AM333" t="s">
        <v>54</v>
      </c>
      <c r="AN333" s="198">
        <v>0</v>
      </c>
      <c r="AS333" s="119">
        <v>46146</v>
      </c>
    </row>
    <row r="334" spans="1:45" ht="16.5" customHeight="1">
      <c r="A334" s="203" t="s">
        <v>244</v>
      </c>
      <c r="B334" t="str">
        <f>VLOOKUP(A334,'Data Validation'!S:T,2,FALSE)</f>
        <v>SAP User Enabl Mgmt SE</v>
      </c>
      <c r="C334" t="s">
        <v>920</v>
      </c>
      <c r="D334" t="s">
        <v>65</v>
      </c>
      <c r="E334" t="s">
        <v>65</v>
      </c>
      <c r="F334" t="s">
        <v>25</v>
      </c>
      <c r="G334" t="s">
        <v>77</v>
      </c>
      <c r="H334" t="s">
        <v>67</v>
      </c>
      <c r="I334" t="s">
        <v>55</v>
      </c>
      <c r="J334" t="s">
        <v>921</v>
      </c>
      <c r="K334" s="119">
        <v>46076</v>
      </c>
      <c r="L334" s="119">
        <v>46157</v>
      </c>
      <c r="M334" s="119">
        <v>46195</v>
      </c>
      <c r="N334" t="s">
        <v>9</v>
      </c>
      <c r="O334" t="s">
        <v>338</v>
      </c>
      <c r="P334" t="s">
        <v>17</v>
      </c>
      <c r="Q334" t="s">
        <v>54</v>
      </c>
      <c r="R334" s="119">
        <v>46167</v>
      </c>
      <c r="S334" s="119">
        <v>46171</v>
      </c>
      <c r="Z334" t="s">
        <v>615</v>
      </c>
      <c r="AA334" s="176">
        <v>500000</v>
      </c>
      <c r="AB334" t="s">
        <v>58</v>
      </c>
      <c r="AC334" s="149" t="s">
        <v>444</v>
      </c>
      <c r="AD334" t="str">
        <f ca="1">IF((AND((AT334-TODAY())&lt;=30,(L334-TODAY())&lt;=0,(F334="P1")))=TRUE,"Yes",IF(AND((AT334-TODAY())&lt;=30,(L334-TODAY())&lt;=0,(F334="P2"))=TRUE,"Yes","No"))</f>
        <v>Yes</v>
      </c>
      <c r="AE334" t="str">
        <f>VLOOKUP(O334,'Data Validation'!I:J,2,FALSE)</f>
        <v>C5385241</v>
      </c>
      <c r="AF334" s="150">
        <f ca="1">IF(AJ334&lt;=53,AJ334,AJ334-52)</f>
        <v>11.030188679245283</v>
      </c>
      <c r="AG334" s="151">
        <f>IF(H334="Y",(((160/1000000)*AA334)/5.3)*0.1,((160/1000000)*AA334)/5.3)</f>
        <v>15.09433962264151</v>
      </c>
      <c r="AH334" s="150">
        <f ca="1">SUM($AH334:AH$640)</f>
        <v>1.5094339622641511</v>
      </c>
      <c r="AI334" s="150">
        <f ca="1">AH334/50</f>
        <v>3.0188679245283023E-2</v>
      </c>
      <c r="AJ334" s="150">
        <f ca="1">WEEKNUM(TODAY())+AI334</f>
        <v>11.030188679245283</v>
      </c>
      <c r="AK334" s="119">
        <v>46155</v>
      </c>
      <c r="AL334" t="s">
        <v>67</v>
      </c>
      <c r="AM334" t="s">
        <v>67</v>
      </c>
      <c r="AN334" s="198">
        <f>AT334-S334</f>
        <v>-46171</v>
      </c>
      <c r="AS334" s="119">
        <v>46178</v>
      </c>
    </row>
    <row r="335" spans="1:45" ht="16.5" customHeight="1">
      <c r="A335" t="s">
        <v>123</v>
      </c>
      <c r="B335" t="s">
        <v>124</v>
      </c>
      <c r="C335" t="s">
        <v>613</v>
      </c>
      <c r="D335" t="s">
        <v>65</v>
      </c>
      <c r="E335" t="s">
        <v>65</v>
      </c>
      <c r="F335" t="s">
        <v>25</v>
      </c>
      <c r="G335" t="s">
        <v>77</v>
      </c>
      <c r="H335" t="s">
        <v>67</v>
      </c>
      <c r="I335" t="s">
        <v>55</v>
      </c>
      <c r="J335" t="s">
        <v>922</v>
      </c>
      <c r="K335" s="119">
        <v>46174</v>
      </c>
      <c r="L335" s="119">
        <v>46188</v>
      </c>
      <c r="M335" s="119">
        <v>46200</v>
      </c>
      <c r="N335" t="s">
        <v>9</v>
      </c>
      <c r="O335" t="s">
        <v>338</v>
      </c>
      <c r="P335" t="s">
        <v>17</v>
      </c>
      <c r="Q335" t="s">
        <v>54</v>
      </c>
      <c r="R335" s="119">
        <v>46190</v>
      </c>
      <c r="S335" s="119">
        <v>46190</v>
      </c>
      <c r="Z335" t="s">
        <v>536</v>
      </c>
      <c r="AA335" s="176">
        <v>500000</v>
      </c>
      <c r="AB335" t="s">
        <v>58</v>
      </c>
      <c r="AC335" s="149" t="s">
        <v>444</v>
      </c>
      <c r="AD335" t="s">
        <v>478</v>
      </c>
      <c r="AE335" t="s">
        <v>260</v>
      </c>
      <c r="AF335" s="150">
        <v>21.871698233962103</v>
      </c>
      <c r="AG335" s="151">
        <v>1.5094339622641511</v>
      </c>
      <c r="AH335" s="150">
        <v>893.58491169810509</v>
      </c>
      <c r="AI335" s="150">
        <v>17.871698233962103</v>
      </c>
      <c r="AJ335" s="150">
        <v>21.871698233962103</v>
      </c>
      <c r="AK335" s="119">
        <v>46185</v>
      </c>
      <c r="AL335" t="s">
        <v>67</v>
      </c>
      <c r="AM335" t="s">
        <v>54</v>
      </c>
      <c r="AN335" s="198">
        <v>0</v>
      </c>
      <c r="AS335" s="119">
        <v>46197</v>
      </c>
    </row>
    <row r="336" spans="1:45" ht="16.5" customHeight="1">
      <c r="A336" s="203" t="s">
        <v>244</v>
      </c>
      <c r="B336" t="s">
        <v>245</v>
      </c>
      <c r="C336" t="s">
        <v>593</v>
      </c>
      <c r="D336" t="s">
        <v>65</v>
      </c>
      <c r="E336" t="s">
        <v>65</v>
      </c>
      <c r="F336" t="s">
        <v>25</v>
      </c>
      <c r="G336" t="s">
        <v>77</v>
      </c>
      <c r="H336" t="s">
        <v>67</v>
      </c>
      <c r="I336" t="s">
        <v>55</v>
      </c>
      <c r="J336" s="23" t="s">
        <v>923</v>
      </c>
      <c r="K336" s="119" t="s">
        <v>84</v>
      </c>
      <c r="L336" s="119">
        <v>46185</v>
      </c>
      <c r="M336" s="119">
        <v>46202</v>
      </c>
      <c r="N336" t="s">
        <v>9</v>
      </c>
      <c r="O336" t="s">
        <v>338</v>
      </c>
      <c r="P336" t="s">
        <v>17</v>
      </c>
      <c r="Q336" t="s">
        <v>54</v>
      </c>
      <c r="R336" s="119">
        <v>46188</v>
      </c>
      <c r="S336" s="119">
        <v>46188</v>
      </c>
      <c r="Z336" t="s">
        <v>536</v>
      </c>
      <c r="AA336" s="176">
        <v>500000</v>
      </c>
      <c r="AB336" t="s">
        <v>58</v>
      </c>
      <c r="AC336" s="149" t="s">
        <v>444</v>
      </c>
      <c r="AD336" t="str">
        <f ca="1">IF((AND((AS336-TODAY())&lt;=30,(L336-TODAY())&lt;=0,(F337="P1")))=TRUE,"Yes",IF(AND((AS336-TODAY())&lt;=30,(L336-TODAY())&lt;=0,(F337="P2"))=TRUE,"Yes","No"))</f>
        <v>Yes</v>
      </c>
      <c r="AE336" t="s">
        <v>263</v>
      </c>
      <c r="AF336" s="150">
        <v>16.588679245283018</v>
      </c>
      <c r="AG336" s="151">
        <v>15.09433962264151</v>
      </c>
      <c r="AH336" s="150">
        <f>SUM($AG$2:AG336)</f>
        <v>1062.6415094339529</v>
      </c>
      <c r="AI336" s="150">
        <v>12.58867924528302</v>
      </c>
      <c r="AJ336" s="150">
        <v>16.588679245283018</v>
      </c>
      <c r="AK336" s="119">
        <v>46170</v>
      </c>
      <c r="AL336" t="s">
        <v>67</v>
      </c>
      <c r="AM336" t="s">
        <v>67</v>
      </c>
      <c r="AN336" s="198">
        <f>AS336-S336</f>
        <v>0</v>
      </c>
      <c r="AS336" s="119">
        <v>46188</v>
      </c>
    </row>
    <row r="337" spans="1:45" ht="16.5" customHeight="1">
      <c r="A337" s="203" t="s">
        <v>244</v>
      </c>
      <c r="B337" t="str">
        <f>VLOOKUP(A337,'Data Validation'!S:T,2,FALSE)</f>
        <v>SAP User Enabl Mgmt SE</v>
      </c>
      <c r="C337" s="62" t="s">
        <v>924</v>
      </c>
      <c r="D337" t="s">
        <v>65</v>
      </c>
      <c r="E337" t="s">
        <v>65</v>
      </c>
      <c r="F337" t="s">
        <v>25</v>
      </c>
      <c r="G337" t="s">
        <v>77</v>
      </c>
      <c r="H337" t="s">
        <v>67</v>
      </c>
      <c r="I337" t="s">
        <v>55</v>
      </c>
      <c r="J337" t="s">
        <v>925</v>
      </c>
      <c r="K337" s="119">
        <v>46042</v>
      </c>
      <c r="L337" s="119">
        <v>46182</v>
      </c>
      <c r="M337" s="119">
        <v>46203</v>
      </c>
      <c r="N337" t="s">
        <v>11</v>
      </c>
      <c r="O337" t="s">
        <v>362</v>
      </c>
      <c r="P337" t="s">
        <v>17</v>
      </c>
      <c r="Q337" t="s">
        <v>54</v>
      </c>
      <c r="R337" s="119">
        <v>46181</v>
      </c>
      <c r="S337" s="119">
        <v>46185</v>
      </c>
      <c r="Z337" t="s">
        <v>536</v>
      </c>
      <c r="AA337" s="176">
        <v>500000</v>
      </c>
      <c r="AB337" t="s">
        <v>58</v>
      </c>
      <c r="AC337" s="149" t="s">
        <v>444</v>
      </c>
      <c r="AD337" t="str">
        <f ca="1">IF((AND((AS337-TODAY())&lt;=30,(L337-TODAY())&lt;=0,(F338="P1")))=TRUE,"Yes",IF(AND((AS337-TODAY())&lt;=30,(L337-TODAY())&lt;=0,(F338="P2"))=TRUE,"Yes","No"))</f>
        <v>Yes</v>
      </c>
      <c r="AE337" t="str">
        <f>VLOOKUP(O337,'Data Validation'!I:J,2,FALSE)</f>
        <v>I773708</v>
      </c>
      <c r="AF337" s="150">
        <f ca="1">IF(AJ337&lt;=53,AJ337,AJ337-52)</f>
        <v>10.554716981131889</v>
      </c>
      <c r="AG337" s="151">
        <f>IF(H337="Y",(((160/1000000)*AA337)/5.3)*0.1,((160/1000000)*AA337)/5.3)</f>
        <v>15.09433962264151</v>
      </c>
      <c r="AH337" s="150">
        <f>SUM($AG$2:AG337)</f>
        <v>1077.7358490565944</v>
      </c>
      <c r="AI337" s="150">
        <f>AH337/50</f>
        <v>21.554716981131886</v>
      </c>
      <c r="AJ337" s="150">
        <f ca="1">WEEKNUM(TODAY())+AI337</f>
        <v>62.554716981131889</v>
      </c>
      <c r="AK337" s="119">
        <v>46057</v>
      </c>
      <c r="AL337" t="s">
        <v>67</v>
      </c>
      <c r="AM337" t="s">
        <v>67</v>
      </c>
      <c r="AN337" s="198">
        <f>AS337-S337</f>
        <v>7</v>
      </c>
      <c r="AS337" s="119">
        <v>46192</v>
      </c>
    </row>
    <row r="338" spans="1:45" ht="16.5" customHeight="1">
      <c r="A338" s="203" t="s">
        <v>244</v>
      </c>
      <c r="B338" t="str">
        <f>VLOOKUP(A338,'Data Validation'!S:T,2,FALSE)</f>
        <v>SAP User Enabl Mgmt SE</v>
      </c>
      <c r="C338" t="s">
        <v>541</v>
      </c>
      <c r="D338" t="s">
        <v>65</v>
      </c>
      <c r="E338" t="s">
        <v>65</v>
      </c>
      <c r="F338" t="s">
        <v>25</v>
      </c>
      <c r="G338" t="s">
        <v>77</v>
      </c>
      <c r="H338" t="s">
        <v>67</v>
      </c>
      <c r="I338" t="s">
        <v>55</v>
      </c>
      <c r="J338" s="225" t="s">
        <v>926</v>
      </c>
      <c r="K338" s="119">
        <v>46153</v>
      </c>
      <c r="L338" s="119">
        <v>46192</v>
      </c>
      <c r="M338" s="119">
        <v>46209</v>
      </c>
      <c r="N338" t="s">
        <v>9</v>
      </c>
      <c r="O338" t="s">
        <v>338</v>
      </c>
      <c r="P338" t="s">
        <v>17</v>
      </c>
      <c r="Q338" t="s">
        <v>54</v>
      </c>
      <c r="R338" s="119">
        <v>46195</v>
      </c>
      <c r="S338" s="119">
        <v>46195</v>
      </c>
      <c r="Z338" t="s">
        <v>536</v>
      </c>
      <c r="AA338" s="176">
        <v>500000</v>
      </c>
      <c r="AB338" t="s">
        <v>58</v>
      </c>
      <c r="AC338" s="149" t="s">
        <v>444</v>
      </c>
      <c r="AD338" t="str">
        <f ca="1">IF((AND((AS338-TODAY())&lt;=30,(L338-TODAY())&lt;=0,(F602="P1")))=TRUE,"Yes",IF(AND((AS338-TODAY())&lt;=30,(L338-TODAY())&lt;=0,(F602="P2"))=TRUE,"Yes","No"))</f>
        <v>No</v>
      </c>
      <c r="AE338" t="str">
        <f>VLOOKUP(O338,'Data Validation'!I:J,2,FALSE)</f>
        <v>C5385241</v>
      </c>
      <c r="AF338" s="150">
        <f ca="1">IF(AJ338&lt;=53,AJ338,AJ338-52)</f>
        <v>10.856603773584716</v>
      </c>
      <c r="AG338" s="151">
        <f>IF(H338="Y",(((160/1000000)*AA338)/5.3)*0.1,((160/1000000)*AA338)/5.3)</f>
        <v>15.09433962264151</v>
      </c>
      <c r="AH338" s="150">
        <f>SUM($AG$2:AG338)</f>
        <v>1092.8301886792358</v>
      </c>
      <c r="AI338" s="150">
        <f>AH338/50</f>
        <v>21.856603773584716</v>
      </c>
      <c r="AJ338" s="150">
        <f ca="1">WEEKNUM(TODAY())+AI338</f>
        <v>62.856603773584716</v>
      </c>
      <c r="AK338" s="119">
        <v>46169</v>
      </c>
      <c r="AL338" t="s">
        <v>67</v>
      </c>
      <c r="AM338" t="s">
        <v>67</v>
      </c>
      <c r="AN338" s="198">
        <f>AS338-S338</f>
        <v>4</v>
      </c>
      <c r="AS338" s="119">
        <v>46199</v>
      </c>
    </row>
    <row r="339" spans="1:45" ht="16.5" customHeight="1">
      <c r="A339" s="2" t="s">
        <v>221</v>
      </c>
      <c r="B339" s="2" t="s">
        <v>222</v>
      </c>
      <c r="C339" t="s">
        <v>865</v>
      </c>
      <c r="D339" t="s">
        <v>65</v>
      </c>
      <c r="E339" t="s">
        <v>65</v>
      </c>
      <c r="F339" t="s">
        <v>25</v>
      </c>
      <c r="G339" t="s">
        <v>77</v>
      </c>
      <c r="H339" t="s">
        <v>67</v>
      </c>
      <c r="I339" t="s">
        <v>55</v>
      </c>
      <c r="J339" t="s">
        <v>927</v>
      </c>
      <c r="K339" s="119">
        <v>46189</v>
      </c>
      <c r="L339" s="119">
        <v>46211</v>
      </c>
      <c r="M339" s="119">
        <v>46220</v>
      </c>
      <c r="N339" t="s">
        <v>9</v>
      </c>
      <c r="O339" t="s">
        <v>338</v>
      </c>
      <c r="P339" t="s">
        <v>17</v>
      </c>
      <c r="Q339" t="s">
        <v>54</v>
      </c>
      <c r="R339" s="119">
        <v>46217</v>
      </c>
      <c r="S339" s="119">
        <v>46217</v>
      </c>
      <c r="Z339" t="s">
        <v>536</v>
      </c>
      <c r="AA339" s="176">
        <v>500000</v>
      </c>
      <c r="AB339" t="s">
        <v>58</v>
      </c>
      <c r="AC339" s="149" t="s">
        <v>444</v>
      </c>
      <c r="AD339" t="e">
        <v>#REF!</v>
      </c>
      <c r="AE339" t="s">
        <v>324</v>
      </c>
      <c r="AF339" s="150">
        <v>28.845283139622438</v>
      </c>
      <c r="AG339" s="151">
        <v>15.09433962264151</v>
      </c>
      <c r="AH339" s="150">
        <v>1242.2641569811219</v>
      </c>
      <c r="AI339" s="150">
        <v>24.845283139622438</v>
      </c>
      <c r="AJ339" s="150">
        <v>28.845283139622438</v>
      </c>
      <c r="AK339" s="119">
        <v>46195</v>
      </c>
      <c r="AL339" t="s">
        <v>67</v>
      </c>
      <c r="AM339" t="s">
        <v>67</v>
      </c>
      <c r="AN339" s="198">
        <v>-5</v>
      </c>
      <c r="AR339" s="133"/>
      <c r="AS339" s="119">
        <v>46210</v>
      </c>
    </row>
    <row r="340" spans="1:45" ht="16.5" customHeight="1">
      <c r="A340" s="203" t="s">
        <v>244</v>
      </c>
      <c r="B340" t="str">
        <f>VLOOKUP(A340,'Data Validation'!S:T,2,FALSE)</f>
        <v>SAP User Enabl Mgmt SE</v>
      </c>
      <c r="C340" t="s">
        <v>928</v>
      </c>
      <c r="D340" t="s">
        <v>65</v>
      </c>
      <c r="E340" t="s">
        <v>65</v>
      </c>
      <c r="F340" t="s">
        <v>25</v>
      </c>
      <c r="G340" t="s">
        <v>77</v>
      </c>
      <c r="H340" t="s">
        <v>67</v>
      </c>
      <c r="I340" t="s">
        <v>55</v>
      </c>
      <c r="J340" t="s">
        <v>929</v>
      </c>
      <c r="K340" s="119">
        <v>46111</v>
      </c>
      <c r="L340" s="119">
        <v>46206</v>
      </c>
      <c r="M340" s="119">
        <v>46223</v>
      </c>
      <c r="N340" t="s">
        <v>11</v>
      </c>
      <c r="O340" t="s">
        <v>372</v>
      </c>
      <c r="P340" t="s">
        <v>17</v>
      </c>
      <c r="Q340" t="s">
        <v>54</v>
      </c>
      <c r="R340" s="119">
        <v>46212</v>
      </c>
      <c r="S340" s="119">
        <v>46212</v>
      </c>
      <c r="Z340" t="s">
        <v>536</v>
      </c>
      <c r="AA340" s="176">
        <v>500000</v>
      </c>
      <c r="AB340" t="s">
        <v>58</v>
      </c>
      <c r="AC340" s="149" t="s">
        <v>444</v>
      </c>
      <c r="AD340" t="str">
        <f ca="1">IF((AND((AS340-TODAY())&lt;=30,(L340-TODAY())&lt;=0,(F375="P1")))=TRUE,"Yes",IF(AND((AS340-TODAY())&lt;=30,(L340-TODAY())&lt;=0,(F375="P2"))=TRUE,"Yes","No"))</f>
        <v>Yes</v>
      </c>
      <c r="AE340" t="str">
        <f>VLOOKUP(O340,'Data Validation'!I:J,2,FALSE)</f>
        <v>I757367</v>
      </c>
      <c r="AF340" s="150">
        <f ca="1">IF(AJ340&lt;=53,AJ340,AJ340-52)</f>
        <v>11.460377358490376</v>
      </c>
      <c r="AG340" s="151">
        <f>IF(H340="Y",(((160/1000000)*AA340)/5.3)*0.1,((160/1000000)*AA340)/5.3)</f>
        <v>15.09433962264151</v>
      </c>
      <c r="AH340" s="150">
        <f>SUM($AG$2:AG340)</f>
        <v>1123.0188679245186</v>
      </c>
      <c r="AI340" s="150">
        <f>AH340/50</f>
        <v>22.460377358490373</v>
      </c>
      <c r="AJ340" s="150">
        <f ca="1">WEEKNUM(TODAY())+AI340</f>
        <v>63.460377358490376</v>
      </c>
      <c r="AK340" s="119">
        <v>46189</v>
      </c>
      <c r="AL340" t="s">
        <v>67</v>
      </c>
      <c r="AM340" t="s">
        <v>67</v>
      </c>
      <c r="AN340" s="198">
        <f>AS340-S340</f>
        <v>4</v>
      </c>
      <c r="AS340" s="119">
        <v>46216</v>
      </c>
    </row>
    <row r="341" spans="1:45" ht="16.5" customHeight="1">
      <c r="A341" s="203" t="s">
        <v>244</v>
      </c>
      <c r="B341" t="s">
        <v>245</v>
      </c>
      <c r="C341" t="s">
        <v>593</v>
      </c>
      <c r="D341" t="s">
        <v>65</v>
      </c>
      <c r="E341" t="s">
        <v>65</v>
      </c>
      <c r="F341" t="s">
        <v>25</v>
      </c>
      <c r="G341" t="s">
        <v>77</v>
      </c>
      <c r="H341" t="s">
        <v>67</v>
      </c>
      <c r="I341" t="s">
        <v>55</v>
      </c>
      <c r="J341" s="23" t="s">
        <v>930</v>
      </c>
      <c r="K341" s="119">
        <v>45999</v>
      </c>
      <c r="L341" s="119">
        <v>46225</v>
      </c>
      <c r="M341" s="119">
        <v>46233</v>
      </c>
      <c r="N341" t="s">
        <v>9</v>
      </c>
      <c r="O341" t="s">
        <v>262</v>
      </c>
      <c r="P341" t="s">
        <v>17</v>
      </c>
      <c r="Q341" t="s">
        <v>54</v>
      </c>
      <c r="R341" s="119">
        <v>46227</v>
      </c>
      <c r="S341" s="119">
        <v>46231</v>
      </c>
      <c r="Z341" t="s">
        <v>536</v>
      </c>
      <c r="AA341" s="176">
        <v>500000</v>
      </c>
      <c r="AB341" t="s">
        <v>58</v>
      </c>
      <c r="AC341" s="149" t="s">
        <v>444</v>
      </c>
      <c r="AD341" t="str">
        <f ca="1">IF((AND((AS341-TODAY())&lt;=30,(L341-TODAY())&lt;=0,(F342="P1")))=TRUE,"Yes",IF(AND((AS341-TODAY())&lt;=30,(L341-TODAY())&lt;=0,(F342="P2"))=TRUE,"Yes","No"))</f>
        <v>Yes</v>
      </c>
      <c r="AE341" t="s">
        <v>263</v>
      </c>
      <c r="AF341" s="150">
        <v>16.588679245283018</v>
      </c>
      <c r="AG341" s="151">
        <v>15.09433962264151</v>
      </c>
      <c r="AH341" s="150">
        <f>SUM($AG$2:AG341)</f>
        <v>1138.1132075471601</v>
      </c>
      <c r="AI341" s="150">
        <v>12.58867924528302</v>
      </c>
      <c r="AJ341" s="150">
        <v>16.588679245283018</v>
      </c>
      <c r="AK341" s="119">
        <v>46203</v>
      </c>
      <c r="AL341" t="s">
        <v>67</v>
      </c>
      <c r="AM341" t="s">
        <v>67</v>
      </c>
      <c r="AN341" s="198">
        <f>AS341-S341</f>
        <v>-1</v>
      </c>
      <c r="AS341" s="119">
        <v>46230</v>
      </c>
    </row>
    <row r="342" spans="1:45" ht="16.5" customHeight="1">
      <c r="A342" s="203" t="s">
        <v>244</v>
      </c>
      <c r="B342" t="str">
        <f>VLOOKUP(A342,'Data Validation'!S:T,2,FALSE)</f>
        <v>SAP User Enabl Mgmt SE</v>
      </c>
      <c r="C342" t="s">
        <v>539</v>
      </c>
      <c r="D342" t="s">
        <v>65</v>
      </c>
      <c r="E342" t="s">
        <v>65</v>
      </c>
      <c r="F342" t="s">
        <v>25</v>
      </c>
      <c r="G342" t="s">
        <v>77</v>
      </c>
      <c r="H342" t="s">
        <v>67</v>
      </c>
      <c r="I342" t="s">
        <v>55</v>
      </c>
      <c r="J342" t="s">
        <v>931</v>
      </c>
      <c r="K342" t="s">
        <v>84</v>
      </c>
      <c r="L342" s="119">
        <v>46233</v>
      </c>
      <c r="M342" s="119">
        <v>46258</v>
      </c>
      <c r="N342" t="s">
        <v>9</v>
      </c>
      <c r="O342" t="s">
        <v>338</v>
      </c>
      <c r="P342" t="s">
        <v>17</v>
      </c>
      <c r="Q342" t="s">
        <v>54</v>
      </c>
      <c r="R342" s="119">
        <v>46247</v>
      </c>
      <c r="S342" s="119">
        <v>46247</v>
      </c>
      <c r="Z342" t="s">
        <v>536</v>
      </c>
      <c r="AA342" s="176">
        <v>500000</v>
      </c>
      <c r="AB342" t="s">
        <v>58</v>
      </c>
      <c r="AC342" s="149" t="s">
        <v>444</v>
      </c>
      <c r="AD342" t="str">
        <f ca="1">IF((AND((AS342-TODAY())&lt;=30,(L342-TODAY())&lt;=0,(F378="P1")))=TRUE,"Yes",IF(AND((AS342-TODAY())&lt;=30,(L342-TODAY())&lt;=0,(F378="P2"))=TRUE,"Yes","No"))</f>
        <v>No</v>
      </c>
      <c r="AE342" t="str">
        <f>VLOOKUP(O342,'Data Validation'!I:J,2,FALSE)</f>
        <v>C5385241</v>
      </c>
      <c r="AF342" s="150">
        <f ca="1">IF(AJ342&lt;=53,AJ342,AJ342-52)</f>
        <v>12.064150943396029</v>
      </c>
      <c r="AG342" s="151">
        <f>IF(H342="Y",(((160/1000000)*AA342)/5.3)*0.1,((160/1000000)*AA342)/5.3)</f>
        <v>15.09433962264151</v>
      </c>
      <c r="AH342" s="150">
        <f>SUM($AG$2:AG342)</f>
        <v>1153.2075471698015</v>
      </c>
      <c r="AI342" s="150">
        <f>AH342/50</f>
        <v>23.064150943396029</v>
      </c>
      <c r="AJ342" s="150">
        <f ca="1">WEEKNUM(TODAY())+AI342</f>
        <v>64.064150943396029</v>
      </c>
      <c r="AK342" s="119">
        <v>46204</v>
      </c>
      <c r="AL342" t="s">
        <v>67</v>
      </c>
      <c r="AM342" t="s">
        <v>67</v>
      </c>
      <c r="AN342" s="198">
        <f>AS342-S342</f>
        <v>105</v>
      </c>
      <c r="AS342" s="119">
        <v>46352</v>
      </c>
    </row>
    <row r="343" spans="1:45" ht="16.5" customHeight="1">
      <c r="A343" s="203" t="s">
        <v>244</v>
      </c>
      <c r="B343" t="str">
        <f>VLOOKUP(A343,'Data Validation'!S:T,2,FALSE)</f>
        <v>SAP User Enabl Mgmt SE</v>
      </c>
      <c r="C343" t="s">
        <v>932</v>
      </c>
      <c r="D343" t="s">
        <v>65</v>
      </c>
      <c r="E343" t="s">
        <v>65</v>
      </c>
      <c r="F343" t="s">
        <v>25</v>
      </c>
      <c r="G343" t="s">
        <v>77</v>
      </c>
      <c r="H343" t="s">
        <v>67</v>
      </c>
      <c r="I343" t="s">
        <v>55</v>
      </c>
      <c r="J343" t="s">
        <v>933</v>
      </c>
      <c r="K343" s="119">
        <v>46160</v>
      </c>
      <c r="L343" s="119">
        <v>46234</v>
      </c>
      <c r="M343" s="119">
        <v>46265</v>
      </c>
      <c r="N343" t="s">
        <v>11</v>
      </c>
      <c r="O343" t="s">
        <v>362</v>
      </c>
      <c r="P343" t="s">
        <v>17</v>
      </c>
      <c r="Q343" t="s">
        <v>54</v>
      </c>
      <c r="R343" s="119">
        <v>46245</v>
      </c>
      <c r="S343" s="119">
        <v>46247</v>
      </c>
      <c r="Z343" t="s">
        <v>536</v>
      </c>
      <c r="AA343" s="176">
        <v>500000</v>
      </c>
      <c r="AB343" t="s">
        <v>58</v>
      </c>
      <c r="AC343" s="149" t="s">
        <v>444</v>
      </c>
      <c r="AD343" t="str">
        <f ca="1">IF((AND((AT343-TODAY())&lt;=30,(L343-TODAY())&lt;=0,(F343="P1")))=TRUE,"Yes",IF(AND((AT343-TODAY())&lt;=30,(L343-TODAY())&lt;=0,(F343="P2"))=TRUE,"Yes","No"))</f>
        <v>Yes</v>
      </c>
      <c r="AE343" t="str">
        <f>VLOOKUP(O343,'Data Validation'!I:J,2,FALSE)</f>
        <v>I773708</v>
      </c>
      <c r="AF343" s="150">
        <f ca="1">IF(AJ343&lt;=53,AJ343,AJ343-52)</f>
        <v>0</v>
      </c>
      <c r="AG343" s="151">
        <f>IF(H343="Y",(((160/1000000)*AA343)/5.3)*0.1,((160/1000000)*AA343)/5.3)</f>
        <v>15.09433962264151</v>
      </c>
      <c r="AH343" s="150">
        <f ca="1">SUM($AH343:AH$640)</f>
        <v>0</v>
      </c>
      <c r="AI343" s="150">
        <f ca="1">AH343/50</f>
        <v>0</v>
      </c>
      <c r="AJ343" s="150">
        <f ca="1">WEEKNUM(TODAY())+AI343</f>
        <v>0</v>
      </c>
      <c r="AK343" s="119">
        <v>46113</v>
      </c>
      <c r="AL343" t="s">
        <v>67</v>
      </c>
      <c r="AM343" t="s">
        <v>67</v>
      </c>
      <c r="AN343" s="198">
        <f>AT343-S343</f>
        <v>-46247</v>
      </c>
      <c r="AS343" s="119">
        <v>46248</v>
      </c>
    </row>
    <row r="344" spans="1:45" ht="16.5" customHeight="1">
      <c r="A344" t="s">
        <v>123</v>
      </c>
      <c r="B344" t="s">
        <v>124</v>
      </c>
      <c r="C344" t="s">
        <v>551</v>
      </c>
      <c r="D344" t="s">
        <v>65</v>
      </c>
      <c r="E344" t="s">
        <v>65</v>
      </c>
      <c r="F344" t="s">
        <v>25</v>
      </c>
      <c r="G344" t="s">
        <v>81</v>
      </c>
      <c r="H344" t="s">
        <v>54</v>
      </c>
      <c r="I344" t="s">
        <v>55</v>
      </c>
      <c r="J344" s="23" t="s">
        <v>934</v>
      </c>
      <c r="K344" t="s">
        <v>84</v>
      </c>
      <c r="L344" s="119">
        <v>46029</v>
      </c>
      <c r="M344" s="119">
        <v>46044</v>
      </c>
      <c r="N344" t="s">
        <v>7</v>
      </c>
      <c r="O344" t="s">
        <v>59</v>
      </c>
      <c r="P344" t="s">
        <v>17</v>
      </c>
      <c r="Q344" t="s">
        <v>54</v>
      </c>
      <c r="R344" s="119">
        <v>46031</v>
      </c>
      <c r="S344" s="119">
        <v>46034</v>
      </c>
      <c r="AA344" s="176">
        <v>500000</v>
      </c>
      <c r="AB344" t="s">
        <v>58</v>
      </c>
      <c r="AC344" s="149" t="s">
        <v>444</v>
      </c>
      <c r="AD344" t="str">
        <f ca="1">IF((AND((AS344-TODAY())&lt;=30,(L344-TODAY())&lt;=0,(F345="P1")))=TRUE,"Yes",IF(AND((AS344-TODAY())&lt;=30,(L344-TODAY())&lt;=0,(F345="P2"))=TRUE,"Yes","No"))</f>
        <v>Yes</v>
      </c>
      <c r="AE344" t="s">
        <v>246</v>
      </c>
      <c r="AF344" s="150">
        <v>31.622641630188518</v>
      </c>
      <c r="AG344" s="151">
        <v>1.5094339622641511</v>
      </c>
      <c r="AH344" s="150">
        <f>SUM($AG$2:AG344)</f>
        <v>1169.8113207547071</v>
      </c>
      <c r="AI344" s="150">
        <v>27.622641630188518</v>
      </c>
      <c r="AJ344" s="150">
        <v>31.622641630188518</v>
      </c>
      <c r="AK344" s="119">
        <v>45981</v>
      </c>
      <c r="AL344" t="s">
        <v>54</v>
      </c>
      <c r="AM344" t="s">
        <v>67</v>
      </c>
      <c r="AN344" s="198">
        <f t="shared" ref="AN344:AN351" si="43">AS344-S344</f>
        <v>0</v>
      </c>
      <c r="AS344" s="119">
        <v>46034</v>
      </c>
    </row>
    <row r="345" spans="1:45" ht="16.5" customHeight="1">
      <c r="A345" t="s">
        <v>123</v>
      </c>
      <c r="B345" t="str">
        <f>VLOOKUP(A345,'Data Validation'!S:T,2,FALSE)</f>
        <v>Cross Architecture</v>
      </c>
      <c r="C345" t="s">
        <v>547</v>
      </c>
      <c r="D345" t="s">
        <v>76</v>
      </c>
      <c r="E345" t="s">
        <v>76</v>
      </c>
      <c r="F345" t="s">
        <v>25</v>
      </c>
      <c r="G345" t="s">
        <v>81</v>
      </c>
      <c r="H345" t="s">
        <v>54</v>
      </c>
      <c r="I345" t="s">
        <v>55</v>
      </c>
      <c r="J345" t="s">
        <v>935</v>
      </c>
      <c r="K345" s="119">
        <v>45995</v>
      </c>
      <c r="L345" s="119">
        <v>46036</v>
      </c>
      <c r="M345" s="119">
        <v>46051</v>
      </c>
      <c r="N345" t="s">
        <v>9</v>
      </c>
      <c r="O345" t="s">
        <v>331</v>
      </c>
      <c r="P345" t="s">
        <v>17</v>
      </c>
      <c r="Q345" t="s">
        <v>54</v>
      </c>
      <c r="R345" s="119">
        <v>46036</v>
      </c>
      <c r="S345" s="119">
        <v>46042</v>
      </c>
      <c r="Z345" t="s">
        <v>536</v>
      </c>
      <c r="AA345" s="176">
        <v>500000</v>
      </c>
      <c r="AB345" t="s">
        <v>58</v>
      </c>
      <c r="AC345" s="149" t="s">
        <v>444</v>
      </c>
      <c r="AD345" t="str">
        <f ca="1">IF((AND((AS345-TODAY())&lt;=30,(L345-TODAY())&lt;=0,(F346="P1")))=TRUE,"Yes",IF(AND((AS345-TODAY())&lt;=30,(L345-TODAY())&lt;=0,(F346="P2"))=TRUE,"Yes","No"))</f>
        <v>Yes</v>
      </c>
      <c r="AE345" t="str">
        <f>VLOOKUP(O345,'Data Validation'!I:J,2,FALSE)</f>
        <v>C5403671</v>
      </c>
      <c r="AF345" s="150">
        <f ca="1">IF(AJ345&lt;=53,AJ345,AJ345-52)</f>
        <v>12.426415094339433</v>
      </c>
      <c r="AG345" s="151">
        <f>IF(H345="Y",(((160/1000000)*AA345)/5.3)*0.1,((160/1000000)*AA345)/5.3)</f>
        <v>1.5094339622641511</v>
      </c>
      <c r="AH345" s="150">
        <f>SUM($AG$2:AG345)</f>
        <v>1171.3207547169714</v>
      </c>
      <c r="AI345" s="150">
        <f>AH345/50</f>
        <v>23.426415094339426</v>
      </c>
      <c r="AJ345" s="150">
        <f ca="1">WEEKNUM(TODAY())+AI345</f>
        <v>64.426415094339433</v>
      </c>
      <c r="AK345" s="119">
        <v>45972</v>
      </c>
      <c r="AL345" t="s">
        <v>67</v>
      </c>
      <c r="AM345" t="s">
        <v>67</v>
      </c>
      <c r="AN345" s="198">
        <f t="shared" si="43"/>
        <v>17</v>
      </c>
      <c r="AO345">
        <v>7</v>
      </c>
      <c r="AP345">
        <v>2</v>
      </c>
      <c r="AQ345">
        <v>0</v>
      </c>
      <c r="AR345" s="133"/>
      <c r="AS345" s="119">
        <v>46059</v>
      </c>
    </row>
    <row r="346" spans="1:45" ht="16.5" customHeight="1">
      <c r="A346" t="s">
        <v>123</v>
      </c>
      <c r="B346" t="str">
        <f>VLOOKUP(A346,'Data Validation'!S:T,2,FALSE)</f>
        <v>Cross Architecture</v>
      </c>
      <c r="C346" t="s">
        <v>549</v>
      </c>
      <c r="D346" t="s">
        <v>76</v>
      </c>
      <c r="E346" t="s">
        <v>76</v>
      </c>
      <c r="F346" t="s">
        <v>25</v>
      </c>
      <c r="G346" t="s">
        <v>81</v>
      </c>
      <c r="H346" t="s">
        <v>54</v>
      </c>
      <c r="I346" t="s">
        <v>55</v>
      </c>
      <c r="J346" t="s">
        <v>936</v>
      </c>
      <c r="K346" s="119">
        <v>45995</v>
      </c>
      <c r="L346" s="119">
        <v>46036</v>
      </c>
      <c r="M346" s="119">
        <v>46051</v>
      </c>
      <c r="N346" t="s">
        <v>9</v>
      </c>
      <c r="O346" t="s">
        <v>331</v>
      </c>
      <c r="P346" t="s">
        <v>17</v>
      </c>
      <c r="Q346" t="s">
        <v>54</v>
      </c>
      <c r="R346" s="119">
        <v>46041</v>
      </c>
      <c r="S346" s="119">
        <v>46042</v>
      </c>
      <c r="Z346" t="s">
        <v>536</v>
      </c>
      <c r="AA346" s="176">
        <v>500000</v>
      </c>
      <c r="AB346" t="s">
        <v>58</v>
      </c>
      <c r="AC346" s="149" t="s">
        <v>444</v>
      </c>
      <c r="AD346" t="str">
        <f ca="1">IF((AND((AS346-TODAY())&lt;=30,(L346-TODAY())&lt;=0,(F347="P1")))=TRUE,"Yes",IF(AND((AS346-TODAY())&lt;=30,(L346-TODAY())&lt;=0,(F347="P2"))=TRUE,"Yes","No"))</f>
        <v>Yes</v>
      </c>
      <c r="AE346" t="str">
        <f>VLOOKUP(O346,'Data Validation'!I:J,2,FALSE)</f>
        <v>C5403671</v>
      </c>
      <c r="AF346" s="150">
        <f ca="1">IF(AJ346&lt;=53,AJ346,AJ346-52)</f>
        <v>12.456603773584703</v>
      </c>
      <c r="AG346" s="151">
        <f>IF(H346="Y",(((160/1000000)*AA346)/5.3)*0.1,((160/1000000)*AA346)/5.3)</f>
        <v>1.5094339622641511</v>
      </c>
      <c r="AH346" s="150">
        <f>SUM($AG$2:AG346)</f>
        <v>1172.8301886792356</v>
      </c>
      <c r="AI346" s="150">
        <f>AH346/50</f>
        <v>23.45660377358471</v>
      </c>
      <c r="AJ346" s="150">
        <f ca="1">WEEKNUM(TODAY())+AI346</f>
        <v>64.456603773584703</v>
      </c>
      <c r="AK346" s="119">
        <v>45972</v>
      </c>
      <c r="AL346" t="s">
        <v>67</v>
      </c>
      <c r="AM346" t="s">
        <v>67</v>
      </c>
      <c r="AN346" s="198">
        <f t="shared" si="43"/>
        <v>48</v>
      </c>
      <c r="AO346">
        <v>474</v>
      </c>
      <c r="AP346">
        <v>150</v>
      </c>
      <c r="AQ346">
        <v>0</v>
      </c>
      <c r="AS346" s="119">
        <v>46090</v>
      </c>
    </row>
    <row r="347" spans="1:45" ht="16.5" customHeight="1">
      <c r="A347" t="s">
        <v>238</v>
      </c>
      <c r="B347" t="s">
        <v>232</v>
      </c>
      <c r="C347" t="s">
        <v>937</v>
      </c>
      <c r="D347" t="s">
        <v>76</v>
      </c>
      <c r="E347" t="s">
        <v>76</v>
      </c>
      <c r="F347" t="s">
        <v>25</v>
      </c>
      <c r="G347" t="s">
        <v>81</v>
      </c>
      <c r="H347" t="s">
        <v>54</v>
      </c>
      <c r="I347" t="s">
        <v>55</v>
      </c>
      <c r="J347" t="s">
        <v>938</v>
      </c>
      <c r="K347" s="119">
        <v>45946</v>
      </c>
      <c r="L347" s="119">
        <v>46035</v>
      </c>
      <c r="M347" s="119">
        <v>46052</v>
      </c>
      <c r="N347" t="s">
        <v>9</v>
      </c>
      <c r="O347" t="s">
        <v>259</v>
      </c>
      <c r="P347" t="s">
        <v>17</v>
      </c>
      <c r="Q347" t="s">
        <v>54</v>
      </c>
      <c r="R347" s="119">
        <v>46035</v>
      </c>
      <c r="S347" s="119">
        <v>46038</v>
      </c>
      <c r="AA347" s="176">
        <v>500000</v>
      </c>
      <c r="AB347" t="s">
        <v>58</v>
      </c>
      <c r="AC347" s="149" t="s">
        <v>444</v>
      </c>
      <c r="AD347" t="str">
        <f ca="1">IF((AND((AS347-TODAY())&lt;=30,(L347-TODAY())&lt;=0,(F348="P1")))=TRUE,"Yes",IF(AND((AS347-TODAY())&lt;=30,(L347-TODAY())&lt;=0,(F348="P2"))=TRUE,"Yes","No"))</f>
        <v>Yes</v>
      </c>
      <c r="AE347" t="s">
        <v>260</v>
      </c>
      <c r="AF347" s="150">
        <v>31.652830309433803</v>
      </c>
      <c r="AG347" s="151">
        <v>1.5094339622641511</v>
      </c>
      <c r="AH347" s="150">
        <f>SUM($AG$2:AG347)</f>
        <v>1174.3396226414998</v>
      </c>
      <c r="AI347" s="150">
        <v>27.652830309433803</v>
      </c>
      <c r="AJ347" s="150">
        <v>31.652830309433803</v>
      </c>
      <c r="AK347" s="119">
        <v>46015</v>
      </c>
      <c r="AL347" t="s">
        <v>67</v>
      </c>
      <c r="AM347" t="s">
        <v>67</v>
      </c>
      <c r="AN347" s="198">
        <f t="shared" si="43"/>
        <v>83</v>
      </c>
      <c r="AO347">
        <v>315</v>
      </c>
      <c r="AP347">
        <v>0</v>
      </c>
      <c r="AQ347">
        <v>0</v>
      </c>
      <c r="AS347" s="119">
        <v>46121</v>
      </c>
    </row>
    <row r="348" spans="1:45" ht="16.5" customHeight="1">
      <c r="A348" t="s">
        <v>123</v>
      </c>
      <c r="B348" t="str">
        <f>VLOOKUP(A348,'Data Validation'!S:T,2,FALSE)</f>
        <v>Cross Architecture</v>
      </c>
      <c r="C348" t="s">
        <v>551</v>
      </c>
      <c r="D348" t="s">
        <v>65</v>
      </c>
      <c r="E348" t="s">
        <v>65</v>
      </c>
      <c r="F348" t="s">
        <v>25</v>
      </c>
      <c r="G348" t="s">
        <v>81</v>
      </c>
      <c r="H348" t="s">
        <v>54</v>
      </c>
      <c r="I348" t="s">
        <v>55</v>
      </c>
      <c r="J348" s="23" t="s">
        <v>939</v>
      </c>
      <c r="K348" t="s">
        <v>84</v>
      </c>
      <c r="L348" s="119">
        <v>46057</v>
      </c>
      <c r="M348" s="119">
        <v>46072</v>
      </c>
      <c r="N348" t="s">
        <v>7</v>
      </c>
      <c r="O348" t="s">
        <v>59</v>
      </c>
      <c r="P348" t="s">
        <v>17</v>
      </c>
      <c r="Q348" t="s">
        <v>54</v>
      </c>
      <c r="R348" s="119">
        <v>46057</v>
      </c>
      <c r="S348" s="119">
        <v>46059</v>
      </c>
      <c r="AA348" s="176">
        <v>500000</v>
      </c>
      <c r="AB348" t="s">
        <v>58</v>
      </c>
      <c r="AC348" s="149" t="s">
        <v>444</v>
      </c>
      <c r="AD348" t="str">
        <f ca="1">IF((AND((AS348-TODAY())&lt;=30,(L348-TODAY())&lt;=0,(F348="P1")))=TRUE,"Yes",IF(AND((AS348-TODAY())&lt;=30,(L348-TODAY())&lt;=0,(F348="P2"))=TRUE,"Yes","No"))</f>
        <v>Yes</v>
      </c>
      <c r="AE348" t="str">
        <f>VLOOKUP(O348,'Data Validation'!I:J,2,FALSE)</f>
        <v>I559269</v>
      </c>
      <c r="AF348" s="150">
        <f ca="1">IF(AJ348&lt;=53,AJ348,AJ348-52)</f>
        <v>12.516981132075273</v>
      </c>
      <c r="AG348" s="151">
        <f>IF(H348="Y",(((160/1000000)*AA348)/5.3)*0.1,((160/1000000)*AA348)/5.3)</f>
        <v>1.5094339622641511</v>
      </c>
      <c r="AH348" s="150">
        <f>SUM($AG$2:AG348)</f>
        <v>1175.849056603764</v>
      </c>
      <c r="AI348" s="150">
        <f>AH348/50</f>
        <v>23.51698113207528</v>
      </c>
      <c r="AJ348" s="150">
        <f ca="1">WEEKNUM(TODAY())+AI348</f>
        <v>64.516981132075273</v>
      </c>
      <c r="AK348" s="119">
        <v>45981</v>
      </c>
      <c r="AL348" t="s">
        <v>54</v>
      </c>
      <c r="AM348" t="s">
        <v>67</v>
      </c>
      <c r="AN348" s="198">
        <f t="shared" si="43"/>
        <v>87</v>
      </c>
      <c r="AS348" s="119">
        <v>46146</v>
      </c>
    </row>
    <row r="349" spans="1:45" ht="16.5" customHeight="1">
      <c r="A349" t="s">
        <v>238</v>
      </c>
      <c r="B349" t="str">
        <f>VLOOKUP(A349,'Data Validation'!S:T,2,FALSE)</f>
        <v>Strategy &amp; Transformation, Customer Success</v>
      </c>
      <c r="C349" t="s">
        <v>940</v>
      </c>
      <c r="D349" t="s">
        <v>65</v>
      </c>
      <c r="E349" t="s">
        <v>65</v>
      </c>
      <c r="F349" t="s">
        <v>25</v>
      </c>
      <c r="G349" t="s">
        <v>81</v>
      </c>
      <c r="H349" t="s">
        <v>54</v>
      </c>
      <c r="I349" t="s">
        <v>55</v>
      </c>
      <c r="J349" t="s">
        <v>941</v>
      </c>
      <c r="K349" s="119">
        <v>45383</v>
      </c>
      <c r="L349" s="119">
        <v>45968</v>
      </c>
      <c r="M349" s="119">
        <v>46087</v>
      </c>
      <c r="N349" t="s">
        <v>9</v>
      </c>
      <c r="O349" t="s">
        <v>331</v>
      </c>
      <c r="P349" t="s">
        <v>17</v>
      </c>
      <c r="Q349" t="s">
        <v>54</v>
      </c>
      <c r="R349" s="119">
        <v>45999</v>
      </c>
      <c r="S349" s="119">
        <v>46069</v>
      </c>
      <c r="Z349" t="s">
        <v>536</v>
      </c>
      <c r="AA349" s="176">
        <v>500000</v>
      </c>
      <c r="AB349" t="s">
        <v>58</v>
      </c>
      <c r="AC349" s="149" t="s">
        <v>444</v>
      </c>
      <c r="AD349" t="str">
        <f ca="1">IF((AND((AS349-TODAY())&lt;=30,(L349-TODAY())&lt;=0,(F350="P1")))=TRUE,"Yes",IF(AND((AS349-TODAY())&lt;=30,(L349-TODAY())&lt;=0,(F350="P2"))=TRUE,"Yes","No"))</f>
        <v>Yes</v>
      </c>
      <c r="AE349" t="str">
        <f>VLOOKUP(O349,'Data Validation'!I:J,2,FALSE)</f>
        <v>C5403671</v>
      </c>
      <c r="AF349" s="150">
        <f ca="1">IF(AJ349&lt;=53,AJ349,AJ349-52)</f>
        <v>12.547169811320572</v>
      </c>
      <c r="AG349" s="151">
        <f>IF(H349="Y",(((160/1000000)*AA349)/5.3)*0.1,((160/1000000)*AA349)/5.3)</f>
        <v>1.5094339622641511</v>
      </c>
      <c r="AH349" s="150">
        <f>SUM($AG$2:AG349)</f>
        <v>1177.3584905660282</v>
      </c>
      <c r="AI349" s="150">
        <f>AH349/50</f>
        <v>23.547169811320565</v>
      </c>
      <c r="AJ349" s="150">
        <f ca="1">WEEKNUM(TODAY())+AI349</f>
        <v>64.547169811320572</v>
      </c>
      <c r="AK349" s="119">
        <v>45896</v>
      </c>
      <c r="AL349" t="s">
        <v>67</v>
      </c>
      <c r="AM349" t="s">
        <v>67</v>
      </c>
      <c r="AN349" s="198">
        <f t="shared" si="43"/>
        <v>108</v>
      </c>
      <c r="AO349">
        <v>0</v>
      </c>
      <c r="AP349">
        <v>81</v>
      </c>
      <c r="AQ349">
        <v>0</v>
      </c>
      <c r="AS349" s="119">
        <v>46177</v>
      </c>
    </row>
    <row r="350" spans="1:45" ht="16.5" customHeight="1">
      <c r="A350" t="s">
        <v>123</v>
      </c>
      <c r="B350" t="str">
        <f>VLOOKUP(A350,'Data Validation'!S:T,2,FALSE)</f>
        <v>Cross Architecture</v>
      </c>
      <c r="C350" t="s">
        <v>551</v>
      </c>
      <c r="D350" t="s">
        <v>65</v>
      </c>
      <c r="E350" t="s">
        <v>65</v>
      </c>
      <c r="F350" t="s">
        <v>25</v>
      </c>
      <c r="G350" t="s">
        <v>81</v>
      </c>
      <c r="H350" t="s">
        <v>54</v>
      </c>
      <c r="I350" t="s">
        <v>55</v>
      </c>
      <c r="J350" s="23" t="s">
        <v>942</v>
      </c>
      <c r="K350" t="s">
        <v>84</v>
      </c>
      <c r="L350" s="119">
        <v>46085</v>
      </c>
      <c r="M350" s="119">
        <v>46100</v>
      </c>
      <c r="N350" t="s">
        <v>7</v>
      </c>
      <c r="O350" t="s">
        <v>59</v>
      </c>
      <c r="P350" t="s">
        <v>17</v>
      </c>
      <c r="Q350" t="s">
        <v>54</v>
      </c>
      <c r="R350" s="119">
        <v>46086</v>
      </c>
      <c r="S350" s="119">
        <v>46090</v>
      </c>
      <c r="AA350" s="176">
        <v>500000</v>
      </c>
      <c r="AB350" t="s">
        <v>58</v>
      </c>
      <c r="AC350" s="149" t="s">
        <v>444</v>
      </c>
      <c r="AD350" t="str">
        <f ca="1">IF((AND((AS350-TODAY())&lt;=30,(L350-TODAY())&lt;=0,(F350="P1")))=TRUE,"Yes",IF(AND((AS350-TODAY())&lt;=30,(L350-TODAY())&lt;=0,(F350="P2"))=TRUE,"Yes","No"))</f>
        <v>Yes</v>
      </c>
      <c r="AE350" t="str">
        <f>VLOOKUP(O350,'Data Validation'!I:J,2,FALSE)</f>
        <v>I559269</v>
      </c>
      <c r="AF350" s="150">
        <f ca="1">IF(AJ350&lt;=53,AJ350,AJ350-52)</f>
        <v>12.577358490565842</v>
      </c>
      <c r="AG350" s="151">
        <f>IF(H350="Y",(((160/1000000)*AA350)/5.3)*0.1,((160/1000000)*AA350)/5.3)</f>
        <v>1.5094339622641511</v>
      </c>
      <c r="AH350" s="150">
        <f>SUM($AG$2:AG350)</f>
        <v>1178.8679245282924</v>
      </c>
      <c r="AI350" s="150">
        <f>AH350/50</f>
        <v>23.57735849056585</v>
      </c>
      <c r="AJ350" s="150">
        <f ca="1">WEEKNUM(TODAY())+AI350</f>
        <v>64.577358490565842</v>
      </c>
      <c r="AK350" s="119">
        <v>45981</v>
      </c>
      <c r="AL350" t="s">
        <v>54</v>
      </c>
      <c r="AM350" t="s">
        <v>67</v>
      </c>
      <c r="AN350" s="198">
        <f t="shared" si="43"/>
        <v>17</v>
      </c>
      <c r="AR350" s="133"/>
      <c r="AS350" s="119">
        <v>46107</v>
      </c>
    </row>
    <row r="351" spans="1:45" ht="16.5" customHeight="1">
      <c r="A351" t="s">
        <v>74</v>
      </c>
      <c r="B351" t="str">
        <f>VLOOKUP(A351,'Data Validation'!S:T,2,FALSE)</f>
        <v>ISBN CloudOps Cross COPS</v>
      </c>
      <c r="C351" t="s">
        <v>623</v>
      </c>
      <c r="D351" t="s">
        <v>65</v>
      </c>
      <c r="E351" t="s">
        <v>65</v>
      </c>
      <c r="F351" t="s">
        <v>25</v>
      </c>
      <c r="G351" t="s">
        <v>81</v>
      </c>
      <c r="H351" t="s">
        <v>54</v>
      </c>
      <c r="I351" t="s">
        <v>55</v>
      </c>
      <c r="J351" t="s">
        <v>943</v>
      </c>
      <c r="K351" s="119">
        <v>45761</v>
      </c>
      <c r="L351" s="119">
        <v>45982</v>
      </c>
      <c r="M351" s="119">
        <v>46108</v>
      </c>
      <c r="N351" t="s">
        <v>9</v>
      </c>
      <c r="O351" t="s">
        <v>331</v>
      </c>
      <c r="P351" t="s">
        <v>17</v>
      </c>
      <c r="Q351" t="s">
        <v>54</v>
      </c>
      <c r="R351" s="119">
        <v>45999</v>
      </c>
      <c r="S351" s="119">
        <v>46055</v>
      </c>
      <c r="AA351" s="176">
        <v>500000</v>
      </c>
      <c r="AB351" t="s">
        <v>58</v>
      </c>
      <c r="AC351" s="149" t="s">
        <v>444</v>
      </c>
      <c r="AD351" t="str">
        <f ca="1">IF((AND((AS351-TODAY())&lt;=30,(L351-TODAY())&lt;=0,(F352="P1")))=TRUE,"Yes",IF(AND((AS351-TODAY())&lt;=30,(L351-TODAY())&lt;=0,(F352="P2"))=TRUE,"Yes","No"))</f>
        <v>Yes</v>
      </c>
      <c r="AE351" t="str">
        <f>VLOOKUP(O351,'Data Validation'!I:J,2,FALSE)</f>
        <v>C5403671</v>
      </c>
      <c r="AF351" s="150">
        <f ca="1">IF(AJ351&lt;=53,AJ351,AJ351-52)</f>
        <v>12.607547169811127</v>
      </c>
      <c r="AG351" s="151">
        <f>IF(H351="Y",(((160/1000000)*AA351)/5.3)*0.1,((160/1000000)*AA351)/5.3)</f>
        <v>1.5094339622641511</v>
      </c>
      <c r="AH351" s="150">
        <f>SUM($AG$2:AG351)</f>
        <v>1180.3773584905566</v>
      </c>
      <c r="AI351" s="150">
        <f>AH351/50</f>
        <v>23.607547169811131</v>
      </c>
      <c r="AJ351" s="150">
        <f ca="1">WEEKNUM(TODAY())+AI351</f>
        <v>64.607547169811127</v>
      </c>
      <c r="AK351" s="119">
        <v>45943</v>
      </c>
      <c r="AL351" t="s">
        <v>67</v>
      </c>
      <c r="AM351" t="s">
        <v>67</v>
      </c>
      <c r="AN351" s="198">
        <f t="shared" si="43"/>
        <v>53</v>
      </c>
      <c r="AS351" s="119">
        <v>46108</v>
      </c>
    </row>
    <row r="352" spans="1:45" ht="16.5" customHeight="1">
      <c r="A352" t="s">
        <v>123</v>
      </c>
      <c r="B352" t="s">
        <v>124</v>
      </c>
      <c r="C352" t="s">
        <v>545</v>
      </c>
      <c r="D352" t="s">
        <v>65</v>
      </c>
      <c r="E352" t="s">
        <v>65</v>
      </c>
      <c r="F352" t="s">
        <v>25</v>
      </c>
      <c r="G352" t="s">
        <v>81</v>
      </c>
      <c r="H352" t="s">
        <v>54</v>
      </c>
      <c r="I352" t="s">
        <v>55</v>
      </c>
      <c r="J352" t="s">
        <v>944</v>
      </c>
      <c r="K352" s="119">
        <v>45931</v>
      </c>
      <c r="L352" s="119">
        <v>46085</v>
      </c>
      <c r="M352" s="119">
        <v>46112</v>
      </c>
      <c r="N352" t="s">
        <v>9</v>
      </c>
      <c r="O352" t="s">
        <v>331</v>
      </c>
      <c r="P352" t="s">
        <v>17</v>
      </c>
      <c r="Q352" t="s">
        <v>54</v>
      </c>
      <c r="R352" s="119">
        <v>46085</v>
      </c>
      <c r="S352" s="119">
        <v>46093</v>
      </c>
      <c r="T352" s="133"/>
      <c r="AA352" s="176">
        <v>500000</v>
      </c>
      <c r="AB352" t="s">
        <v>58</v>
      </c>
      <c r="AC352" s="149" t="s">
        <v>444</v>
      </c>
      <c r="AD352" t="s">
        <v>478</v>
      </c>
      <c r="AE352" t="s">
        <v>314</v>
      </c>
      <c r="AF352" s="150">
        <v>20.845283139622516</v>
      </c>
      <c r="AG352" s="151">
        <v>1.5094339622641511</v>
      </c>
      <c r="AH352" s="150">
        <v>842.26415698112578</v>
      </c>
      <c r="AI352" s="150">
        <v>16.845283139622516</v>
      </c>
      <c r="AJ352" s="150">
        <v>20.845283139622516</v>
      </c>
      <c r="AK352" s="119">
        <v>46076</v>
      </c>
      <c r="AL352" t="s">
        <v>67</v>
      </c>
      <c r="AM352" t="s">
        <v>54</v>
      </c>
      <c r="AN352" s="198">
        <v>20</v>
      </c>
      <c r="AS352" s="119">
        <v>46118</v>
      </c>
    </row>
    <row r="353" spans="1:45" ht="16.5" customHeight="1">
      <c r="A353" t="s">
        <v>238</v>
      </c>
      <c r="B353" t="s">
        <v>232</v>
      </c>
      <c r="C353" t="s">
        <v>945</v>
      </c>
      <c r="D353" t="s">
        <v>65</v>
      </c>
      <c r="E353" t="s">
        <v>65</v>
      </c>
      <c r="F353" t="s">
        <v>25</v>
      </c>
      <c r="G353" t="s">
        <v>81</v>
      </c>
      <c r="H353" t="s">
        <v>54</v>
      </c>
      <c r="I353" t="s">
        <v>55</v>
      </c>
      <c r="J353" t="s">
        <v>946</v>
      </c>
      <c r="K353" s="119" t="s">
        <v>84</v>
      </c>
      <c r="L353" s="119">
        <v>46087</v>
      </c>
      <c r="M353" s="119">
        <v>46119</v>
      </c>
      <c r="N353" t="s">
        <v>93</v>
      </c>
      <c r="O353" t="s">
        <v>320</v>
      </c>
      <c r="P353" t="s">
        <v>17</v>
      </c>
      <c r="Q353" t="s">
        <v>54</v>
      </c>
      <c r="R353" s="119">
        <v>46093</v>
      </c>
      <c r="S353" s="119">
        <v>46093</v>
      </c>
      <c r="AA353" s="176">
        <v>500000</v>
      </c>
      <c r="AB353" t="s">
        <v>58</v>
      </c>
      <c r="AC353" s="149" t="s">
        <v>444</v>
      </c>
      <c r="AD353" t="str">
        <f ca="1">IF((AND((AS353-TODAY())&lt;=30,(L353-TODAY())&lt;=0,(F354="P1")))=TRUE,"Yes",IF(AND((AS353-TODAY())&lt;=30,(L353-TODAY())&lt;=0,(F354="P2"))=TRUE,"Yes","No"))</f>
        <v>Yes</v>
      </c>
      <c r="AE353" t="str">
        <f>VLOOKUP(O353,'Data Validation'!I:J,2,FALSE)</f>
        <v>I758929</v>
      </c>
      <c r="AF353" s="150">
        <v>21.720754837735694</v>
      </c>
      <c r="AG353" s="151">
        <v>1.5094339622641511</v>
      </c>
      <c r="AH353" s="150">
        <f>SUM($AG$2:AG353)</f>
        <v>1183.396226415085</v>
      </c>
      <c r="AI353" s="150">
        <v>17.720754837735694</v>
      </c>
      <c r="AJ353" s="150">
        <v>21.720754837735694</v>
      </c>
      <c r="AK353" s="119">
        <v>46064</v>
      </c>
      <c r="AL353" t="s">
        <v>67</v>
      </c>
      <c r="AM353" t="s">
        <v>67</v>
      </c>
      <c r="AN353" s="198">
        <v>29</v>
      </c>
      <c r="AS353" s="119">
        <v>45985</v>
      </c>
    </row>
    <row r="354" spans="1:45" ht="16.5" customHeight="1">
      <c r="A354" s="2" t="s">
        <v>221</v>
      </c>
      <c r="B354" s="2" t="s">
        <v>222</v>
      </c>
      <c r="C354" t="s">
        <v>865</v>
      </c>
      <c r="D354" t="s">
        <v>65</v>
      </c>
      <c r="E354" t="s">
        <v>65</v>
      </c>
      <c r="F354" t="s">
        <v>25</v>
      </c>
      <c r="G354" t="s">
        <v>81</v>
      </c>
      <c r="H354" t="s">
        <v>54</v>
      </c>
      <c r="I354" t="s">
        <v>55</v>
      </c>
      <c r="J354" t="s">
        <v>947</v>
      </c>
      <c r="K354" s="119" t="s">
        <v>84</v>
      </c>
      <c r="L354" s="119">
        <v>46112</v>
      </c>
      <c r="M354" s="119">
        <v>46126</v>
      </c>
      <c r="N354" t="s">
        <v>93</v>
      </c>
      <c r="O354" t="s">
        <v>299</v>
      </c>
      <c r="P354" t="s">
        <v>17</v>
      </c>
      <c r="Q354" t="s">
        <v>54</v>
      </c>
      <c r="R354" s="119">
        <v>46113</v>
      </c>
      <c r="S354" s="119">
        <v>46114</v>
      </c>
      <c r="Z354" t="s">
        <v>536</v>
      </c>
      <c r="AA354" s="176">
        <v>500000</v>
      </c>
      <c r="AB354" t="s">
        <v>58</v>
      </c>
      <c r="AC354" s="149" t="s">
        <v>444</v>
      </c>
      <c r="AD354" t="e">
        <v>#REF!</v>
      </c>
      <c r="AE354" t="s">
        <v>324</v>
      </c>
      <c r="AF354" s="150">
        <v>28.845283139622438</v>
      </c>
      <c r="AG354" s="151">
        <v>15.09433962264151</v>
      </c>
      <c r="AH354" s="150">
        <v>1242.2641569811219</v>
      </c>
      <c r="AI354" s="150">
        <v>24.845283139622438</v>
      </c>
      <c r="AJ354" s="150">
        <v>28.845283139622438</v>
      </c>
      <c r="AK354" s="119">
        <v>46090</v>
      </c>
      <c r="AL354" t="s">
        <v>67</v>
      </c>
      <c r="AM354" t="s">
        <v>67</v>
      </c>
      <c r="AN354" s="198">
        <v>-5</v>
      </c>
      <c r="AR354" s="133"/>
      <c r="AS354" s="119">
        <v>46136</v>
      </c>
    </row>
    <row r="355" spans="1:45" ht="16.5" customHeight="1">
      <c r="A355" t="s">
        <v>123</v>
      </c>
      <c r="B355" t="str">
        <f>VLOOKUP(A355,'Data Validation'!S:T,2,FALSE)</f>
        <v>Cross Architecture</v>
      </c>
      <c r="C355" t="s">
        <v>948</v>
      </c>
      <c r="D355" t="s">
        <v>76</v>
      </c>
      <c r="E355" t="s">
        <v>76</v>
      </c>
      <c r="F355" t="s">
        <v>25</v>
      </c>
      <c r="G355" t="s">
        <v>81</v>
      </c>
      <c r="H355" t="s">
        <v>54</v>
      </c>
      <c r="I355" t="s">
        <v>55</v>
      </c>
      <c r="J355" t="s">
        <v>949</v>
      </c>
      <c r="K355" s="119">
        <v>45658</v>
      </c>
      <c r="L355" s="119">
        <v>46108</v>
      </c>
      <c r="M355" s="119">
        <v>46127</v>
      </c>
      <c r="N355" t="s">
        <v>9</v>
      </c>
      <c r="O355" t="s">
        <v>331</v>
      </c>
      <c r="P355" t="s">
        <v>17</v>
      </c>
      <c r="Q355" t="s">
        <v>54</v>
      </c>
      <c r="R355" s="119">
        <v>46111</v>
      </c>
      <c r="S355" s="119">
        <v>46127</v>
      </c>
      <c r="Z355" t="s">
        <v>536</v>
      </c>
      <c r="AA355" s="176">
        <v>500000</v>
      </c>
      <c r="AB355" t="s">
        <v>58</v>
      </c>
      <c r="AC355" s="149" t="s">
        <v>444</v>
      </c>
      <c r="AD355" t="str">
        <f ca="1">IF((AND((AS355-TODAY())&lt;=30,(L355-TODAY())&lt;=0,(F355="P1")))=TRUE,"Yes",IF(AND((AS355-TODAY())&lt;=30,(L355-TODAY())&lt;=0,(F355="P2"))=TRUE,"Yes","No"))</f>
        <v>Yes</v>
      </c>
      <c r="AE355" t="str">
        <f>VLOOKUP(O355,'Data Validation'!I:J,2,FALSE)</f>
        <v>C5403671</v>
      </c>
      <c r="AF355" s="150">
        <f ca="1">IF(AJ355&lt;=53,AJ355,AJ355-52)</f>
        <v>18.099999999999881</v>
      </c>
      <c r="AG355" s="151">
        <f>IF(H355="Y",(((160/1000000)*AA355)/5.3)*0.1,((160/1000000)*AA355)/5.3)</f>
        <v>1.5094339622641511</v>
      </c>
      <c r="AH355" s="150">
        <f>SUM($AG$2:AG643)</f>
        <v>1454.9999999999941</v>
      </c>
      <c r="AI355" s="150">
        <f>AH355/50</f>
        <v>29.099999999999881</v>
      </c>
      <c r="AJ355" s="150">
        <f ca="1">WEEKNUM(TODAY())+AI355</f>
        <v>70.099999999999881</v>
      </c>
      <c r="AK355" s="119">
        <v>45943</v>
      </c>
      <c r="AL355" t="s">
        <v>67</v>
      </c>
      <c r="AM355" t="s">
        <v>67</v>
      </c>
      <c r="AN355" s="198">
        <f t="shared" ref="AN355:AN360" si="44">AS355-S355</f>
        <v>9</v>
      </c>
      <c r="AR355" s="133">
        <f>AK355-AS355</f>
        <v>-193</v>
      </c>
      <c r="AS355" s="119">
        <v>46136</v>
      </c>
    </row>
    <row r="356" spans="1:45" ht="16.5" customHeight="1">
      <c r="A356" t="s">
        <v>123</v>
      </c>
      <c r="B356" t="str">
        <f>VLOOKUP(A356,'Data Validation'!S:T,2,FALSE)</f>
        <v>Cross Architecture</v>
      </c>
      <c r="C356" t="s">
        <v>948</v>
      </c>
      <c r="D356" t="s">
        <v>76</v>
      </c>
      <c r="E356" t="s">
        <v>76</v>
      </c>
      <c r="F356" t="s">
        <v>25</v>
      </c>
      <c r="G356" t="s">
        <v>81</v>
      </c>
      <c r="H356" t="s">
        <v>54</v>
      </c>
      <c r="I356" t="s">
        <v>55</v>
      </c>
      <c r="J356" t="s">
        <v>950</v>
      </c>
      <c r="K356" s="119">
        <v>45658</v>
      </c>
      <c r="L356" s="119">
        <v>46108</v>
      </c>
      <c r="M356" s="119">
        <v>46127</v>
      </c>
      <c r="N356" t="s">
        <v>9</v>
      </c>
      <c r="O356" t="s">
        <v>331</v>
      </c>
      <c r="P356" t="s">
        <v>17</v>
      </c>
      <c r="Q356" t="s">
        <v>54</v>
      </c>
      <c r="R356" s="119">
        <v>46111</v>
      </c>
      <c r="S356" s="119">
        <v>46113</v>
      </c>
      <c r="Z356" t="s">
        <v>536</v>
      </c>
      <c r="AA356" s="176">
        <v>500000</v>
      </c>
      <c r="AB356" t="s">
        <v>58</v>
      </c>
      <c r="AC356" s="149" t="s">
        <v>444</v>
      </c>
      <c r="AD356" t="str">
        <f ca="1">IF((AND((AS356-TODAY())&lt;=30,(L356-TODAY())&lt;=0,(F356="P1")))=TRUE,"Yes",IF(AND((AS356-TODAY())&lt;=30,(L356-TODAY())&lt;=0,(F356="P2"))=TRUE,"Yes","No"))</f>
        <v>Yes</v>
      </c>
      <c r="AE356" t="str">
        <f>VLOOKUP(O356,'Data Validation'!I:J,2,FALSE)</f>
        <v>C5403671</v>
      </c>
      <c r="AF356" s="150">
        <f ca="1">IF(AJ356&lt;=53,AJ356,AJ356-52)</f>
        <v>18.099999999999881</v>
      </c>
      <c r="AG356" s="151">
        <f>IF(H356="Y",(((160/1000000)*AA356)/5.3)*0.1,((160/1000000)*AA356)/5.3)</f>
        <v>1.5094339622641511</v>
      </c>
      <c r="AH356" s="150">
        <f>SUM($AG$2:AG663)</f>
        <v>1454.9999999999941</v>
      </c>
      <c r="AI356" s="150">
        <f>AH356/50</f>
        <v>29.099999999999881</v>
      </c>
      <c r="AJ356" s="150">
        <f ca="1">WEEKNUM(TODAY())+AI356</f>
        <v>70.099999999999881</v>
      </c>
      <c r="AK356" s="119">
        <v>45943</v>
      </c>
      <c r="AL356" t="s">
        <v>67</v>
      </c>
      <c r="AM356" t="s">
        <v>67</v>
      </c>
      <c r="AN356" s="198">
        <f t="shared" si="44"/>
        <v>27</v>
      </c>
      <c r="AO356">
        <v>3</v>
      </c>
      <c r="AP356">
        <v>1</v>
      </c>
      <c r="AQ356">
        <v>0</v>
      </c>
      <c r="AR356" s="133"/>
      <c r="AS356" s="119">
        <v>46140</v>
      </c>
    </row>
    <row r="357" spans="1:45" ht="16.5" customHeight="1">
      <c r="A357" t="s">
        <v>123</v>
      </c>
      <c r="B357" t="str">
        <f>VLOOKUP(A357,'Data Validation'!S:T,2,FALSE)</f>
        <v>Cross Architecture</v>
      </c>
      <c r="C357" t="s">
        <v>551</v>
      </c>
      <c r="D357" t="s">
        <v>65</v>
      </c>
      <c r="E357" t="s">
        <v>65</v>
      </c>
      <c r="F357" t="s">
        <v>25</v>
      </c>
      <c r="G357" t="s">
        <v>81</v>
      </c>
      <c r="H357" t="s">
        <v>54</v>
      </c>
      <c r="I357" t="s">
        <v>55</v>
      </c>
      <c r="J357" s="23" t="s">
        <v>951</v>
      </c>
      <c r="K357" t="s">
        <v>84</v>
      </c>
      <c r="L357" s="119">
        <v>46113</v>
      </c>
      <c r="M357" s="119">
        <v>46128</v>
      </c>
      <c r="N357" t="s">
        <v>9</v>
      </c>
      <c r="O357" t="s">
        <v>331</v>
      </c>
      <c r="P357" t="s">
        <v>17</v>
      </c>
      <c r="Q357" t="s">
        <v>54</v>
      </c>
      <c r="R357" s="119">
        <v>46118</v>
      </c>
      <c r="S357" s="119">
        <v>46121</v>
      </c>
      <c r="AA357" s="176">
        <v>500000</v>
      </c>
      <c r="AB357" t="s">
        <v>58</v>
      </c>
      <c r="AC357" s="149" t="s">
        <v>444</v>
      </c>
      <c r="AD357" t="str">
        <f ca="1">IF((AND((AS357-TODAY())&lt;=30,(L357-TODAY())&lt;=0,(F357="P1")))=TRUE,"Yes",IF(AND((AS357-TODAY())&lt;=30,(L357-TODAY())&lt;=0,(F357="P2"))=TRUE,"Yes","No"))</f>
        <v>Yes</v>
      </c>
      <c r="AE357" t="str">
        <f>VLOOKUP(O357,'Data Validation'!I:J,2,FALSE)</f>
        <v>C5403671</v>
      </c>
      <c r="AF357" s="150">
        <f ca="1">IF(AJ357&lt;=53,AJ357,AJ357-52)</f>
        <v>13.060377358490385</v>
      </c>
      <c r="AG357" s="151">
        <f>IF(H357="Y",(((160/1000000)*AA357)/5.3)*0.1,((160/1000000)*AA357)/5.3)</f>
        <v>1.5094339622641511</v>
      </c>
      <c r="AH357" s="150">
        <f>SUM($AG$2:AG357)</f>
        <v>1203.0188679245191</v>
      </c>
      <c r="AI357" s="150">
        <f>AH357/50</f>
        <v>24.060377358490381</v>
      </c>
      <c r="AJ357" s="150">
        <f ca="1">WEEKNUM(TODAY())+AI357</f>
        <v>65.060377358490385</v>
      </c>
      <c r="AK357" s="119">
        <v>45981</v>
      </c>
      <c r="AL357" t="s">
        <v>54</v>
      </c>
      <c r="AM357" t="s">
        <v>67</v>
      </c>
      <c r="AN357" s="198">
        <f t="shared" si="44"/>
        <v>0</v>
      </c>
      <c r="AS357" s="119">
        <v>46121</v>
      </c>
    </row>
    <row r="358" spans="1:45" ht="16.5" customHeight="1">
      <c r="A358" t="s">
        <v>123</v>
      </c>
      <c r="B358" t="str">
        <f>VLOOKUP(A358,'Data Validation'!S:T,2,FALSE)</f>
        <v>Cross Architecture</v>
      </c>
      <c r="C358" t="s">
        <v>683</v>
      </c>
      <c r="D358" t="s">
        <v>65</v>
      </c>
      <c r="E358" t="s">
        <v>65</v>
      </c>
      <c r="F358" t="s">
        <v>25</v>
      </c>
      <c r="G358" t="s">
        <v>81</v>
      </c>
      <c r="H358" t="s">
        <v>54</v>
      </c>
      <c r="I358" t="s">
        <v>55</v>
      </c>
      <c r="J358" t="s">
        <v>952</v>
      </c>
      <c r="K358" s="119">
        <v>46048</v>
      </c>
      <c r="L358" s="119">
        <v>46113</v>
      </c>
      <c r="M358" s="119">
        <v>46141</v>
      </c>
      <c r="N358" t="s">
        <v>11</v>
      </c>
      <c r="O358" t="s">
        <v>362</v>
      </c>
      <c r="P358" t="s">
        <v>17</v>
      </c>
      <c r="Q358" t="s">
        <v>54</v>
      </c>
      <c r="R358" s="119">
        <v>46113</v>
      </c>
      <c r="S358" s="119">
        <v>46135</v>
      </c>
      <c r="Z358" t="s">
        <v>536</v>
      </c>
      <c r="AA358" s="176">
        <v>500000</v>
      </c>
      <c r="AB358" t="s">
        <v>58</v>
      </c>
      <c r="AC358" s="149" t="s">
        <v>444</v>
      </c>
      <c r="AD358" t="str">
        <f ca="1">IF((AND((AS358-TODAY())&lt;=30,(L358-TODAY())&lt;=0,(F358="P1")))=TRUE,"Yes",IF(AND((AS358-TODAY())&lt;=30,(L358-TODAY())&lt;=0,(F358="P2"))=TRUE,"Yes","No"))</f>
        <v>Yes</v>
      </c>
      <c r="AE358" t="str">
        <f>VLOOKUP(O358,'Data Validation'!I:J,2,FALSE)</f>
        <v>I773708</v>
      </c>
      <c r="AF358" s="150">
        <f ca="1">IF(AJ358&lt;=53,AJ358,AJ358-52)</f>
        <v>13.09056603773567</v>
      </c>
      <c r="AG358" s="151">
        <f>IF(H358="Y",(((160/1000000)*AA358)/5.3)*0.1,((160/1000000)*AA358)/5.3)</f>
        <v>1.5094339622641511</v>
      </c>
      <c r="AH358" s="150">
        <f>SUM($AG$2:AG358)</f>
        <v>1204.5283018867833</v>
      </c>
      <c r="AI358" s="150">
        <f>AH358/50</f>
        <v>24.090566037735666</v>
      </c>
      <c r="AJ358" s="150">
        <f ca="1">WEEKNUM(TODAY())+AI358</f>
        <v>65.09056603773567</v>
      </c>
      <c r="AK358" s="119">
        <v>46109</v>
      </c>
      <c r="AL358" t="s">
        <v>67</v>
      </c>
      <c r="AM358" t="s">
        <v>67</v>
      </c>
      <c r="AN358" s="198">
        <f t="shared" si="44"/>
        <v>-121</v>
      </c>
      <c r="AS358" s="119">
        <v>46014</v>
      </c>
    </row>
    <row r="359" spans="1:45" ht="16.5" customHeight="1">
      <c r="A359" t="s">
        <v>238</v>
      </c>
      <c r="B359" t="s">
        <v>232</v>
      </c>
      <c r="C359" t="s">
        <v>937</v>
      </c>
      <c r="D359" t="s">
        <v>76</v>
      </c>
      <c r="E359" t="s">
        <v>76</v>
      </c>
      <c r="F359" t="s">
        <v>25</v>
      </c>
      <c r="G359" t="s">
        <v>81</v>
      </c>
      <c r="H359" t="s">
        <v>54</v>
      </c>
      <c r="I359" t="s">
        <v>55</v>
      </c>
      <c r="J359" t="s">
        <v>953</v>
      </c>
      <c r="K359" s="119">
        <v>46037</v>
      </c>
      <c r="L359" s="119">
        <v>46127</v>
      </c>
      <c r="M359" s="119">
        <v>46142</v>
      </c>
      <c r="N359" t="s">
        <v>11</v>
      </c>
      <c r="O359" t="s">
        <v>372</v>
      </c>
      <c r="P359" t="s">
        <v>17</v>
      </c>
      <c r="Q359" t="s">
        <v>54</v>
      </c>
      <c r="R359" s="119">
        <v>46126</v>
      </c>
      <c r="S359" s="119">
        <v>46132</v>
      </c>
      <c r="AA359" s="176">
        <v>500000</v>
      </c>
      <c r="AB359" t="s">
        <v>58</v>
      </c>
      <c r="AC359" s="149" t="s">
        <v>444</v>
      </c>
      <c r="AD359" t="str">
        <f ca="1">IF((AND((AS359-TODAY())&lt;=30,(L359-TODAY())&lt;=0,(F360="P1")))=TRUE,"Yes",IF(AND((AS359-TODAY())&lt;=30,(L359-TODAY())&lt;=0,(F360="P2"))=TRUE,"Yes","No"))</f>
        <v>Yes</v>
      </c>
      <c r="AE359" t="s">
        <v>260</v>
      </c>
      <c r="AF359" s="150">
        <v>31.652830309433803</v>
      </c>
      <c r="AG359" s="151">
        <v>1.5094339622641511</v>
      </c>
      <c r="AH359" s="150">
        <f>SUM($AG$2:AG359)</f>
        <v>1206.0377358490475</v>
      </c>
      <c r="AI359" s="150">
        <v>27.652830309433803</v>
      </c>
      <c r="AJ359" s="150">
        <v>31.652830309433803</v>
      </c>
      <c r="AK359" s="119">
        <v>46118</v>
      </c>
      <c r="AL359" t="s">
        <v>67</v>
      </c>
      <c r="AM359" t="s">
        <v>67</v>
      </c>
      <c r="AN359" s="198">
        <f t="shared" si="44"/>
        <v>15</v>
      </c>
      <c r="AS359" s="119">
        <v>46147</v>
      </c>
    </row>
    <row r="360" spans="1:45" ht="16.5" customHeight="1">
      <c r="A360" s="140" t="s">
        <v>123</v>
      </c>
      <c r="B360" t="str">
        <f>VLOOKUP(A360,'Data Validation'!S:T,2,FALSE)</f>
        <v>Cross Architecture</v>
      </c>
      <c r="C360" t="s">
        <v>551</v>
      </c>
      <c r="D360" t="s">
        <v>65</v>
      </c>
      <c r="E360" t="s">
        <v>65</v>
      </c>
      <c r="F360" t="s">
        <v>25</v>
      </c>
      <c r="G360" t="s">
        <v>81</v>
      </c>
      <c r="H360" t="s">
        <v>54</v>
      </c>
      <c r="I360" t="s">
        <v>55</v>
      </c>
      <c r="J360" s="23" t="s">
        <v>954</v>
      </c>
      <c r="K360" t="s">
        <v>84</v>
      </c>
      <c r="L360" s="119">
        <v>46141</v>
      </c>
      <c r="M360" s="119">
        <v>46147</v>
      </c>
      <c r="N360" t="s">
        <v>9</v>
      </c>
      <c r="O360" t="s">
        <v>331</v>
      </c>
      <c r="P360" t="s">
        <v>17</v>
      </c>
      <c r="Q360" t="s">
        <v>54</v>
      </c>
      <c r="R360" s="119">
        <v>46142</v>
      </c>
      <c r="S360" s="119">
        <v>46146</v>
      </c>
      <c r="AA360" s="176">
        <v>500000</v>
      </c>
      <c r="AB360" t="s">
        <v>58</v>
      </c>
      <c r="AC360" s="149" t="s">
        <v>444</v>
      </c>
      <c r="AD360" t="str">
        <f ca="1">IF((AND((AS360-TODAY())&lt;=30,(L360-TODAY())&lt;=0,(F360="P1")))=TRUE,"Yes",IF(AND((AS360-TODAY())&lt;=30,(L360-TODAY())&lt;=0,(F360="P2"))=TRUE,"Yes","No"))</f>
        <v>Yes</v>
      </c>
      <c r="AE360" t="str">
        <f>VLOOKUP(O360,'Data Validation'!I:J,2,FALSE)</f>
        <v>C5403671</v>
      </c>
      <c r="AF360" s="150">
        <f ca="1">IF(AJ360&lt;=53,AJ360,AJ360-52)</f>
        <v>13.150943396226239</v>
      </c>
      <c r="AG360" s="151">
        <f>IF(H360="Y",(((160/1000000)*AA360)/5.3)*0.1,((160/1000000)*AA360)/5.3)</f>
        <v>1.5094339622641511</v>
      </c>
      <c r="AH360" s="150">
        <f>SUM($AG$2:AG360)</f>
        <v>1207.5471698113117</v>
      </c>
      <c r="AI360" s="150">
        <f>AH360/50</f>
        <v>24.150943396226236</v>
      </c>
      <c r="AJ360" s="150">
        <f ca="1">WEEKNUM(TODAY())+AI360</f>
        <v>65.150943396226239</v>
      </c>
      <c r="AK360" s="119">
        <v>45981</v>
      </c>
      <c r="AL360" t="s">
        <v>54</v>
      </c>
      <c r="AM360" t="s">
        <v>67</v>
      </c>
      <c r="AN360" s="198">
        <f t="shared" si="44"/>
        <v>4</v>
      </c>
      <c r="AS360" s="119">
        <v>46150</v>
      </c>
    </row>
    <row r="361" spans="1:45" ht="16.5" customHeight="1">
      <c r="A361" t="s">
        <v>261</v>
      </c>
      <c r="B361" t="s">
        <v>252</v>
      </c>
      <c r="C361" t="s">
        <v>756</v>
      </c>
      <c r="D361" t="s">
        <v>76</v>
      </c>
      <c r="E361" t="s">
        <v>76</v>
      </c>
      <c r="F361" t="s">
        <v>25</v>
      </c>
      <c r="G361" t="s">
        <v>81</v>
      </c>
      <c r="H361" t="s">
        <v>54</v>
      </c>
      <c r="I361" t="s">
        <v>55</v>
      </c>
      <c r="J361" t="s">
        <v>757</v>
      </c>
      <c r="K361" s="119">
        <v>46114</v>
      </c>
      <c r="L361" s="119">
        <v>46141</v>
      </c>
      <c r="M361" s="119">
        <v>46148</v>
      </c>
      <c r="N361" t="s">
        <v>9</v>
      </c>
      <c r="O361" t="s">
        <v>331</v>
      </c>
      <c r="P361" t="s">
        <v>17</v>
      </c>
      <c r="Q361" t="s">
        <v>54</v>
      </c>
      <c r="R361" s="119">
        <v>46141</v>
      </c>
      <c r="S361" s="119">
        <v>46146</v>
      </c>
      <c r="Z361" t="s">
        <v>615</v>
      </c>
      <c r="AA361" s="176">
        <v>500000</v>
      </c>
      <c r="AB361" t="s">
        <v>58</v>
      </c>
      <c r="AC361" s="149" t="s">
        <v>444</v>
      </c>
      <c r="AD361" t="e">
        <v>#REF!</v>
      </c>
      <c r="AE361" t="s">
        <v>332</v>
      </c>
      <c r="AF361" s="150">
        <v>31.592452950943233</v>
      </c>
      <c r="AG361" s="151">
        <v>1.5094339622641511</v>
      </c>
      <c r="AH361" s="150">
        <v>1379.6226475471617</v>
      </c>
      <c r="AI361" s="150">
        <v>27.592452950943233</v>
      </c>
      <c r="AJ361" s="150">
        <v>31.592452950943233</v>
      </c>
      <c r="AK361" s="119">
        <v>46134</v>
      </c>
      <c r="AL361" t="s">
        <v>67</v>
      </c>
      <c r="AM361" t="s">
        <v>67</v>
      </c>
      <c r="AN361" s="198">
        <v>0</v>
      </c>
      <c r="AS361" s="119">
        <v>46147</v>
      </c>
    </row>
    <row r="362" spans="1:45" ht="16.5" customHeight="1">
      <c r="A362" t="s">
        <v>123</v>
      </c>
      <c r="B362" t="str">
        <f>VLOOKUP(A362,'Data Validation'!S:T,2,FALSE)</f>
        <v>Cross Architecture</v>
      </c>
      <c r="C362" t="s">
        <v>547</v>
      </c>
      <c r="D362" t="s">
        <v>76</v>
      </c>
      <c r="E362" t="s">
        <v>76</v>
      </c>
      <c r="F362" t="s">
        <v>25</v>
      </c>
      <c r="G362" t="s">
        <v>81</v>
      </c>
      <c r="H362" t="s">
        <v>54</v>
      </c>
      <c r="I362" t="s">
        <v>55</v>
      </c>
      <c r="J362" t="s">
        <v>955</v>
      </c>
      <c r="K362" s="119">
        <v>46051</v>
      </c>
      <c r="L362" s="119">
        <v>46134</v>
      </c>
      <c r="M362" s="119">
        <v>46150</v>
      </c>
      <c r="N362" t="s">
        <v>11</v>
      </c>
      <c r="O362" t="s">
        <v>362</v>
      </c>
      <c r="P362" t="s">
        <v>17</v>
      </c>
      <c r="Q362" t="s">
        <v>54</v>
      </c>
      <c r="R362" s="119">
        <v>46141</v>
      </c>
      <c r="S362" s="119">
        <v>46148</v>
      </c>
      <c r="Z362" t="s">
        <v>615</v>
      </c>
      <c r="AA362" s="176">
        <v>500000</v>
      </c>
      <c r="AB362" t="s">
        <v>58</v>
      </c>
      <c r="AC362" s="149" t="s">
        <v>444</v>
      </c>
      <c r="AD362" t="str">
        <f ca="1">IF((AND((AS362-TODAY())&lt;=30,(L362-TODAY())&lt;=0,(F363="P1")))=TRUE,"Yes",IF(AND((AS362-TODAY())&lt;=30,(L362-TODAY())&lt;=0,(F363="P2"))=TRUE,"Yes","No"))</f>
        <v>Yes</v>
      </c>
      <c r="AE362" t="str">
        <f>VLOOKUP(O362,'Data Validation'!I:J,2,FALSE)</f>
        <v>I773708</v>
      </c>
      <c r="AF362" s="150">
        <f ca="1">IF(AJ362&lt;=53,AJ362,AJ362-52)</f>
        <v>13.211320754716809</v>
      </c>
      <c r="AG362" s="151">
        <f>IF(H362="Y",(((160/1000000)*AA362)/5.3)*0.1,((160/1000000)*AA362)/5.3)</f>
        <v>1.5094339622641511</v>
      </c>
      <c r="AH362" s="150">
        <f>SUM($AG$2:AG362)</f>
        <v>1210.5660377358402</v>
      </c>
      <c r="AI362" s="150">
        <f>AH362/50</f>
        <v>24.211320754716802</v>
      </c>
      <c r="AJ362" s="150">
        <f ca="1">WEEKNUM(TODAY())+AI362</f>
        <v>65.211320754716809</v>
      </c>
      <c r="AK362" s="119">
        <v>46051</v>
      </c>
      <c r="AL362" t="s">
        <v>67</v>
      </c>
      <c r="AM362" t="s">
        <v>67</v>
      </c>
      <c r="AN362" s="198">
        <f>AS362-S362</f>
        <v>2</v>
      </c>
      <c r="AS362" s="119">
        <v>46150</v>
      </c>
    </row>
    <row r="363" spans="1:45" ht="16.5" customHeight="1">
      <c r="A363" t="s">
        <v>123</v>
      </c>
      <c r="B363" t="str">
        <f>VLOOKUP(A363,'Data Validation'!S:T,2,FALSE)</f>
        <v>Cross Architecture</v>
      </c>
      <c r="C363" t="s">
        <v>549</v>
      </c>
      <c r="D363" t="s">
        <v>76</v>
      </c>
      <c r="E363" t="s">
        <v>76</v>
      </c>
      <c r="F363" t="s">
        <v>25</v>
      </c>
      <c r="G363" t="s">
        <v>81</v>
      </c>
      <c r="H363" t="s">
        <v>54</v>
      </c>
      <c r="I363" t="s">
        <v>55</v>
      </c>
      <c r="J363" t="s">
        <v>956</v>
      </c>
      <c r="K363" s="119">
        <v>46051</v>
      </c>
      <c r="L363" s="119">
        <v>46134</v>
      </c>
      <c r="M363" s="119">
        <v>46150</v>
      </c>
      <c r="N363" t="s">
        <v>11</v>
      </c>
      <c r="O363" t="s">
        <v>362</v>
      </c>
      <c r="P363" t="s">
        <v>17</v>
      </c>
      <c r="Q363" t="s">
        <v>54</v>
      </c>
      <c r="R363" s="119">
        <v>46141</v>
      </c>
      <c r="S363" s="119">
        <v>46148</v>
      </c>
      <c r="Z363" t="s">
        <v>615</v>
      </c>
      <c r="AA363" s="176">
        <v>500000</v>
      </c>
      <c r="AB363" t="s">
        <v>58</v>
      </c>
      <c r="AC363" s="149" t="s">
        <v>444</v>
      </c>
      <c r="AD363" t="str">
        <f ca="1">IF((AND((AS363-TODAY())&lt;=30,(L363-TODAY())&lt;=0,(F364="P1")))=TRUE,"Yes",IF(AND((AS363-TODAY())&lt;=30,(L363-TODAY())&lt;=0,(F364="P2"))=TRUE,"Yes","No"))</f>
        <v>Yes</v>
      </c>
      <c r="AE363" t="str">
        <f>VLOOKUP(O363,'Data Validation'!I:J,2,FALSE)</f>
        <v>I773708</v>
      </c>
      <c r="AF363" s="150">
        <f ca="1">IF(AJ363&lt;=53,AJ363,AJ363-52)</f>
        <v>13.241509433962079</v>
      </c>
      <c r="AG363" s="151">
        <f>IF(H363="Y",(((160/1000000)*AA363)/5.3)*0.1,((160/1000000)*AA363)/5.3)</f>
        <v>1.5094339622641511</v>
      </c>
      <c r="AH363" s="150">
        <f>SUM($AG$2:AG363)</f>
        <v>1212.0754716981044</v>
      </c>
      <c r="AI363" s="150">
        <f>AH363/50</f>
        <v>24.241509433962086</v>
      </c>
      <c r="AJ363" s="150">
        <f ca="1">WEEKNUM(TODAY())+AI363</f>
        <v>65.241509433962079</v>
      </c>
      <c r="AK363" s="119">
        <v>46051</v>
      </c>
      <c r="AL363" t="s">
        <v>67</v>
      </c>
      <c r="AM363" t="s">
        <v>67</v>
      </c>
      <c r="AN363" s="198">
        <f>AS363-S363</f>
        <v>42</v>
      </c>
      <c r="AS363" s="119">
        <v>46190</v>
      </c>
    </row>
    <row r="364" spans="1:45" ht="16.5" customHeight="1">
      <c r="A364" s="2" t="s">
        <v>261</v>
      </c>
      <c r="B364" s="2" t="s">
        <v>252</v>
      </c>
      <c r="C364" s="62" t="s">
        <v>583</v>
      </c>
      <c r="D364" t="s">
        <v>65</v>
      </c>
      <c r="E364" t="s">
        <v>65</v>
      </c>
      <c r="F364" t="s">
        <v>25</v>
      </c>
      <c r="G364" t="s">
        <v>81</v>
      </c>
      <c r="H364" t="s">
        <v>54</v>
      </c>
      <c r="I364" t="s">
        <v>55</v>
      </c>
      <c r="J364" t="s">
        <v>957</v>
      </c>
      <c r="K364" s="119">
        <v>46069</v>
      </c>
      <c r="L364" s="119">
        <v>46142</v>
      </c>
      <c r="M364" s="119">
        <v>46160</v>
      </c>
      <c r="N364" t="s">
        <v>93</v>
      </c>
      <c r="O364" t="s">
        <v>323</v>
      </c>
      <c r="P364" t="s">
        <v>17</v>
      </c>
      <c r="Q364" t="s">
        <v>54</v>
      </c>
      <c r="R364" s="119">
        <v>46140</v>
      </c>
      <c r="S364" s="119">
        <v>46166</v>
      </c>
      <c r="Z364" t="s">
        <v>615</v>
      </c>
      <c r="AA364" s="176">
        <v>500000</v>
      </c>
      <c r="AB364" t="s">
        <v>58</v>
      </c>
      <c r="AC364" s="149" t="s">
        <v>444</v>
      </c>
      <c r="AD364" t="str">
        <f ca="1">IF((AND((AS364-TODAY())&lt;=30,(L364-TODAY())&lt;=0,(F365="P1")))=TRUE,"Yes",IF(AND((AS364-TODAY())&lt;=30,(L364-TODAY())&lt;=0,(F365="P2"))=TRUE,"Yes","No"))</f>
        <v>Yes</v>
      </c>
      <c r="AE364" t="s">
        <v>205</v>
      </c>
      <c r="AF364" s="150">
        <v>21.479245403773437</v>
      </c>
      <c r="AG364" s="151">
        <v>1.5094339622641511</v>
      </c>
      <c r="AH364" s="150">
        <f>SUM($AG$2:AG364)</f>
        <v>1213.5849056603686</v>
      </c>
      <c r="AI364" s="150">
        <v>17.479245403773437</v>
      </c>
      <c r="AJ364" s="150">
        <v>21.479245403773437</v>
      </c>
      <c r="AK364" s="119">
        <v>46127</v>
      </c>
      <c r="AL364" t="s">
        <v>67</v>
      </c>
      <c r="AM364" t="s">
        <v>67</v>
      </c>
      <c r="AN364" s="198">
        <f>AS364-S364</f>
        <v>-10</v>
      </c>
      <c r="AS364" s="119">
        <v>46156</v>
      </c>
    </row>
    <row r="365" spans="1:45" ht="16.5" customHeight="1">
      <c r="A365" s="2" t="s">
        <v>420</v>
      </c>
      <c r="B365" t="s">
        <v>421</v>
      </c>
      <c r="C365" s="62" t="s">
        <v>707</v>
      </c>
      <c r="D365" t="s">
        <v>65</v>
      </c>
      <c r="E365" t="s">
        <v>65</v>
      </c>
      <c r="F365" t="s">
        <v>25</v>
      </c>
      <c r="G365" t="s">
        <v>81</v>
      </c>
      <c r="H365" t="s">
        <v>54</v>
      </c>
      <c r="I365" t="s">
        <v>55</v>
      </c>
      <c r="J365" t="s">
        <v>958</v>
      </c>
      <c r="K365" t="s">
        <v>84</v>
      </c>
      <c r="L365" s="119">
        <v>46157</v>
      </c>
      <c r="M365" s="119">
        <v>46171</v>
      </c>
      <c r="N365" t="s">
        <v>9</v>
      </c>
      <c r="O365" t="s">
        <v>338</v>
      </c>
      <c r="P365" t="s">
        <v>17</v>
      </c>
      <c r="Q365" t="s">
        <v>54</v>
      </c>
      <c r="R365" s="119">
        <v>46164</v>
      </c>
      <c r="S365" s="119">
        <v>46164</v>
      </c>
      <c r="Z365" t="s">
        <v>536</v>
      </c>
      <c r="AA365" s="176">
        <v>500000</v>
      </c>
      <c r="AB365" t="s">
        <v>58</v>
      </c>
      <c r="AC365" s="149" t="s">
        <v>444</v>
      </c>
      <c r="AD365" t="str">
        <f ca="1">IF((AND((AS365-TODAY())&lt;=30,(L365-TODAY())&lt;=0,(F372="P1")))=TRUE,"Yes",IF(AND((AS365-TODAY())&lt;=30,(L365-TODAY())&lt;=0,(F372="P2"))=TRUE,"Yes","No"))</f>
        <v>Yes</v>
      </c>
      <c r="AE365" t="s">
        <v>339</v>
      </c>
      <c r="AF365" s="150">
        <v>22.445283139622457</v>
      </c>
      <c r="AG365" s="151">
        <v>1.5094339622641511</v>
      </c>
      <c r="AH365" s="150">
        <f>SUM($AG$2:AG365)</f>
        <v>1215.0943396226328</v>
      </c>
      <c r="AI365" s="150">
        <v>18.445283139622457</v>
      </c>
      <c r="AJ365" s="150">
        <v>22.445283139622457</v>
      </c>
      <c r="AK365" s="119">
        <v>46150</v>
      </c>
      <c r="AL365" t="s">
        <v>67</v>
      </c>
      <c r="AM365" t="s">
        <v>67</v>
      </c>
      <c r="AN365" s="198">
        <f>AS365-S365</f>
        <v>4</v>
      </c>
      <c r="AR365" s="133"/>
      <c r="AS365" s="119">
        <v>46168</v>
      </c>
    </row>
    <row r="366" spans="1:45" ht="16.5" customHeight="1">
      <c r="A366" s="224" t="s">
        <v>123</v>
      </c>
      <c r="B366" s="140" t="s">
        <v>124</v>
      </c>
      <c r="C366" t="s">
        <v>959</v>
      </c>
      <c r="D366" t="s">
        <v>65</v>
      </c>
      <c r="E366" t="s">
        <v>65</v>
      </c>
      <c r="F366" t="s">
        <v>25</v>
      </c>
      <c r="G366" t="s">
        <v>81</v>
      </c>
      <c r="H366" t="s">
        <v>54</v>
      </c>
      <c r="I366" t="s">
        <v>55</v>
      </c>
      <c r="J366" s="23" t="s">
        <v>960</v>
      </c>
      <c r="K366" s="119">
        <v>44907</v>
      </c>
      <c r="L366" s="119">
        <v>46113</v>
      </c>
      <c r="M366" s="119">
        <v>46173</v>
      </c>
      <c r="N366" t="s">
        <v>9</v>
      </c>
      <c r="O366" t="s">
        <v>338</v>
      </c>
      <c r="P366" t="s">
        <v>17</v>
      </c>
      <c r="Q366" t="s">
        <v>54</v>
      </c>
      <c r="R366" s="119">
        <v>46160</v>
      </c>
      <c r="S366" s="119">
        <v>46164</v>
      </c>
      <c r="Z366" t="s">
        <v>536</v>
      </c>
      <c r="AA366" s="176">
        <v>500000</v>
      </c>
      <c r="AB366" t="s">
        <v>58</v>
      </c>
      <c r="AC366" s="149" t="s">
        <v>444</v>
      </c>
      <c r="AD366" t="s">
        <v>478</v>
      </c>
      <c r="AE366" t="s">
        <v>260</v>
      </c>
      <c r="AF366" s="150">
        <v>31.139622762263972</v>
      </c>
      <c r="AG366" s="151">
        <v>1.5094339622641511</v>
      </c>
      <c r="AH366" s="150">
        <v>1356.9811381131985</v>
      </c>
      <c r="AI366" s="150">
        <v>27.139622762263972</v>
      </c>
      <c r="AJ366" s="150">
        <v>31.139622762263972</v>
      </c>
      <c r="AK366" s="119">
        <v>46157</v>
      </c>
      <c r="AL366" t="s">
        <v>67</v>
      </c>
      <c r="AM366" t="s">
        <v>67</v>
      </c>
      <c r="AN366" s="198">
        <v>6</v>
      </c>
      <c r="AS366" s="119">
        <v>46173</v>
      </c>
    </row>
    <row r="367" spans="1:45" ht="16.5" customHeight="1">
      <c r="A367" t="s">
        <v>123</v>
      </c>
      <c r="B367" t="str">
        <f>VLOOKUP(A367,'Data Validation'!S:T,2,FALSE)</f>
        <v>Cross Architecture</v>
      </c>
      <c r="C367" t="s">
        <v>551</v>
      </c>
      <c r="D367" t="s">
        <v>65</v>
      </c>
      <c r="E367" t="s">
        <v>65</v>
      </c>
      <c r="F367" t="s">
        <v>25</v>
      </c>
      <c r="G367" t="s">
        <v>81</v>
      </c>
      <c r="H367" t="s">
        <v>54</v>
      </c>
      <c r="I367" t="s">
        <v>55</v>
      </c>
      <c r="J367" s="23" t="s">
        <v>961</v>
      </c>
      <c r="K367" t="s">
        <v>84</v>
      </c>
      <c r="L367" s="119">
        <v>46170</v>
      </c>
      <c r="M367" s="119">
        <v>46181</v>
      </c>
      <c r="N367" t="s">
        <v>9</v>
      </c>
      <c r="O367" t="s">
        <v>331</v>
      </c>
      <c r="P367" t="s">
        <v>17</v>
      </c>
      <c r="Q367" t="s">
        <v>54</v>
      </c>
      <c r="R367" s="119">
        <v>46170</v>
      </c>
      <c r="S367" s="119">
        <v>46177</v>
      </c>
      <c r="AA367" s="176">
        <v>500000</v>
      </c>
      <c r="AB367" t="s">
        <v>58</v>
      </c>
      <c r="AC367" s="149" t="s">
        <v>444</v>
      </c>
      <c r="AD367" t="str">
        <f ca="1">IF((AND((AS367-TODAY())&lt;=30,(L367-TODAY())&lt;=0,(F367="P1")))=TRUE,"Yes",IF(AND((AS367-TODAY())&lt;=30,(L367-TODAY())&lt;=0,(F367="P2"))=TRUE,"Yes","No"))</f>
        <v>Yes</v>
      </c>
      <c r="AE367" t="str">
        <f>VLOOKUP(O367,'Data Validation'!I:J,2,FALSE)</f>
        <v>C5403671</v>
      </c>
      <c r="AF367" s="150">
        <f ca="1">IF(AJ367&lt;=53,AJ367,AJ367-52)</f>
        <v>13.362264150943219</v>
      </c>
      <c r="AG367" s="151">
        <f>IF(H367="Y",(((160/1000000)*AA367)/5.3)*0.1,((160/1000000)*AA367)/5.3)</f>
        <v>1.5094339622641511</v>
      </c>
      <c r="AH367" s="150">
        <f>SUM($AG$2:AG367)</f>
        <v>1218.1132075471612</v>
      </c>
      <c r="AI367" s="150">
        <f>AH367/50</f>
        <v>24.362264150943226</v>
      </c>
      <c r="AJ367" s="150">
        <f ca="1">WEEKNUM(TODAY())+AI367</f>
        <v>65.362264150943219</v>
      </c>
      <c r="AK367" s="119">
        <v>45981</v>
      </c>
      <c r="AL367" t="s">
        <v>54</v>
      </c>
      <c r="AM367" t="s">
        <v>67</v>
      </c>
      <c r="AN367" s="198">
        <f>AS367-S367</f>
        <v>4</v>
      </c>
      <c r="AS367" s="119">
        <v>46181</v>
      </c>
    </row>
    <row r="368" spans="1:45" ht="16.5" customHeight="1">
      <c r="A368" t="s">
        <v>123</v>
      </c>
      <c r="B368" t="s">
        <v>124</v>
      </c>
      <c r="C368" t="s">
        <v>574</v>
      </c>
      <c r="D368" t="s">
        <v>76</v>
      </c>
      <c r="E368" t="s">
        <v>76</v>
      </c>
      <c r="F368" t="s">
        <v>25</v>
      </c>
      <c r="G368" t="s">
        <v>81</v>
      </c>
      <c r="H368" t="s">
        <v>54</v>
      </c>
      <c r="I368" t="s">
        <v>55</v>
      </c>
      <c r="J368" t="s">
        <v>962</v>
      </c>
      <c r="K368" s="119" t="s">
        <v>84</v>
      </c>
      <c r="L368" s="119">
        <v>46150</v>
      </c>
      <c r="M368" s="119">
        <v>46185</v>
      </c>
      <c r="N368" t="s">
        <v>11</v>
      </c>
      <c r="O368" t="s">
        <v>372</v>
      </c>
      <c r="P368" t="s">
        <v>17</v>
      </c>
      <c r="Q368" t="s">
        <v>54</v>
      </c>
      <c r="R368" s="119">
        <v>46150</v>
      </c>
      <c r="S368" s="119">
        <v>46189</v>
      </c>
      <c r="Z368" t="s">
        <v>536</v>
      </c>
      <c r="AA368" s="176">
        <v>500000</v>
      </c>
      <c r="AB368" t="s">
        <v>58</v>
      </c>
      <c r="AC368" s="149" t="s">
        <v>444</v>
      </c>
      <c r="AD368" t="s">
        <v>478</v>
      </c>
      <c r="AE368" t="s">
        <v>332</v>
      </c>
      <c r="AF368" s="150">
        <v>21.932075592452666</v>
      </c>
      <c r="AG368" s="151">
        <v>1.5094339622641511</v>
      </c>
      <c r="AH368" s="150">
        <v>896.60377962263328</v>
      </c>
      <c r="AI368" s="150">
        <v>17.932075592452666</v>
      </c>
      <c r="AJ368" s="150">
        <v>21.932075592452666</v>
      </c>
      <c r="AK368" s="119">
        <v>46142</v>
      </c>
      <c r="AL368" t="s">
        <v>67</v>
      </c>
      <c r="AM368" t="s">
        <v>67</v>
      </c>
      <c r="AN368" s="198">
        <v>-20</v>
      </c>
      <c r="AS368" s="119">
        <v>46183</v>
      </c>
    </row>
    <row r="369" spans="1:45" ht="16.5" customHeight="1">
      <c r="A369" s="2" t="s">
        <v>221</v>
      </c>
      <c r="B369" s="2" t="s">
        <v>222</v>
      </c>
      <c r="C369" t="s">
        <v>865</v>
      </c>
      <c r="D369" t="s">
        <v>65</v>
      </c>
      <c r="E369" t="s">
        <v>65</v>
      </c>
      <c r="F369" t="s">
        <v>25</v>
      </c>
      <c r="G369" t="s">
        <v>81</v>
      </c>
      <c r="H369" t="s">
        <v>54</v>
      </c>
      <c r="I369" t="s">
        <v>55</v>
      </c>
      <c r="J369" t="s">
        <v>963</v>
      </c>
      <c r="K369" s="119" t="s">
        <v>84</v>
      </c>
      <c r="L369" s="119">
        <v>46178</v>
      </c>
      <c r="M369" s="119">
        <v>46188</v>
      </c>
      <c r="N369" t="s">
        <v>9</v>
      </c>
      <c r="O369" t="s">
        <v>338</v>
      </c>
      <c r="P369" t="s">
        <v>17</v>
      </c>
      <c r="Q369" t="s">
        <v>54</v>
      </c>
      <c r="R369" s="119">
        <v>46178</v>
      </c>
      <c r="S369" s="119">
        <v>46178</v>
      </c>
      <c r="Z369" t="s">
        <v>536</v>
      </c>
      <c r="AA369" s="176">
        <v>500000</v>
      </c>
      <c r="AB369" t="s">
        <v>58</v>
      </c>
      <c r="AC369" s="149" t="s">
        <v>444</v>
      </c>
      <c r="AD369" t="e">
        <v>#REF!</v>
      </c>
      <c r="AE369" t="s">
        <v>324</v>
      </c>
      <c r="AF369" s="150">
        <v>28.845283139622438</v>
      </c>
      <c r="AG369" s="151">
        <v>15.09433962264151</v>
      </c>
      <c r="AH369" s="150">
        <v>1242.2641569811219</v>
      </c>
      <c r="AI369" s="150">
        <v>24.845283139622438</v>
      </c>
      <c r="AJ369" s="150">
        <v>28.845283139622438</v>
      </c>
      <c r="AK369" s="119">
        <v>46176</v>
      </c>
      <c r="AL369" t="s">
        <v>67</v>
      </c>
      <c r="AM369" t="s">
        <v>67</v>
      </c>
      <c r="AN369" s="198">
        <v>-5</v>
      </c>
      <c r="AR369" s="133"/>
      <c r="AS369" s="119">
        <v>46185</v>
      </c>
    </row>
    <row r="370" spans="1:45" ht="16.5" customHeight="1">
      <c r="A370" s="203" t="s">
        <v>244</v>
      </c>
      <c r="B370" t="str">
        <f>VLOOKUP(A370,'Data Validation'!S:T,2,FALSE)</f>
        <v>SAP User Enabl Mgmt SE</v>
      </c>
      <c r="C370" s="62" t="s">
        <v>758</v>
      </c>
      <c r="D370" t="s">
        <v>65</v>
      </c>
      <c r="E370" t="s">
        <v>65</v>
      </c>
      <c r="F370" t="s">
        <v>25</v>
      </c>
      <c r="G370" t="s">
        <v>81</v>
      </c>
      <c r="H370" t="s">
        <v>54</v>
      </c>
      <c r="I370" t="s">
        <v>55</v>
      </c>
      <c r="J370" t="s">
        <v>964</v>
      </c>
      <c r="K370" s="119">
        <v>46066</v>
      </c>
      <c r="L370" s="119">
        <v>46185</v>
      </c>
      <c r="M370" s="119">
        <v>46191</v>
      </c>
      <c r="N370" t="s">
        <v>9</v>
      </c>
      <c r="O370" t="s">
        <v>338</v>
      </c>
      <c r="P370" t="s">
        <v>17</v>
      </c>
      <c r="Q370" t="s">
        <v>54</v>
      </c>
      <c r="R370" s="119">
        <v>46188</v>
      </c>
      <c r="S370" s="119">
        <v>46188</v>
      </c>
      <c r="Z370" t="s">
        <v>536</v>
      </c>
      <c r="AA370" s="176">
        <v>500000</v>
      </c>
      <c r="AB370" t="s">
        <v>58</v>
      </c>
      <c r="AC370" s="149" t="s">
        <v>444</v>
      </c>
      <c r="AD370" t="str">
        <f ca="1">IF((AND((AS370-TODAY())&lt;=30,(L370-TODAY())&lt;=0,(F546="P1")))=TRUE,"Yes",IF(AND((AS370-TODAY())&lt;=30,(L370-TODAY())&lt;=0,(F546="P2"))=TRUE,"Yes","No"))</f>
        <v>No</v>
      </c>
      <c r="AE370" t="str">
        <f>VLOOKUP(O370,'Data Validation'!I:J,2,FALSE)</f>
        <v>C5385241</v>
      </c>
      <c r="AF370" s="150">
        <f ca="1">IF(AJ370&lt;=53,AJ370,AJ370-52)</f>
        <v>13.724528301886622</v>
      </c>
      <c r="AG370" s="151">
        <f>IF(H370="Y",(((160/1000000)*AA370)/5.3)*0.1,((160/1000000)*AA370)/5.3)</f>
        <v>1.5094339622641511</v>
      </c>
      <c r="AH370" s="150">
        <f>SUM($AG$2:AG370)</f>
        <v>1236.2264150943311</v>
      </c>
      <c r="AI370" s="150">
        <f>AH370/50</f>
        <v>24.724528301886622</v>
      </c>
      <c r="AJ370" s="150">
        <f ca="1">WEEKNUM(TODAY())+AI370</f>
        <v>65.724528301886622</v>
      </c>
      <c r="AK370" s="119">
        <v>46182</v>
      </c>
      <c r="AL370" t="s">
        <v>67</v>
      </c>
      <c r="AM370" t="s">
        <v>67</v>
      </c>
      <c r="AN370" s="198">
        <f>AS370-S370</f>
        <v>-3</v>
      </c>
      <c r="AS370" s="119">
        <v>46185</v>
      </c>
    </row>
    <row r="371" spans="1:45" ht="16.5" customHeight="1">
      <c r="A371" s="244" t="s">
        <v>244</v>
      </c>
      <c r="B371" s="140" t="s">
        <v>245</v>
      </c>
      <c r="C371" t="s">
        <v>965</v>
      </c>
      <c r="D371" t="s">
        <v>65</v>
      </c>
      <c r="E371" t="s">
        <v>65</v>
      </c>
      <c r="F371" t="s">
        <v>25</v>
      </c>
      <c r="G371" t="s">
        <v>81</v>
      </c>
      <c r="H371" t="s">
        <v>54</v>
      </c>
      <c r="I371" t="s">
        <v>55</v>
      </c>
      <c r="J371" s="23" t="s">
        <v>966</v>
      </c>
      <c r="K371" s="119">
        <v>46076</v>
      </c>
      <c r="L371" s="119">
        <v>46182</v>
      </c>
      <c r="M371" s="119">
        <v>46192</v>
      </c>
      <c r="N371" t="s">
        <v>9</v>
      </c>
      <c r="O371" t="s">
        <v>338</v>
      </c>
      <c r="P371" t="s">
        <v>17</v>
      </c>
      <c r="Q371" t="s">
        <v>54</v>
      </c>
      <c r="R371" s="119">
        <v>46184</v>
      </c>
      <c r="S371" s="119">
        <v>46184</v>
      </c>
      <c r="Z371" t="s">
        <v>536</v>
      </c>
      <c r="AA371" s="176">
        <v>500000</v>
      </c>
      <c r="AB371" t="s">
        <v>58</v>
      </c>
      <c r="AC371" s="149" t="s">
        <v>444</v>
      </c>
      <c r="AD371" t="str">
        <f ca="1">IF((AND((AS371-TODAY())&lt;=30,(L371-TODAY())&lt;=0,(E372="P1")))=TRUE,"Yes",IF(AND((AS371-TODAY())&lt;=30,(L371-TODAY())&lt;=0,(E372="P2"))=TRUE,"Yes","No"))</f>
        <v>No</v>
      </c>
      <c r="AE371" t="s">
        <v>263</v>
      </c>
      <c r="AF371" s="150">
        <v>16.588679245283018</v>
      </c>
      <c r="AG371" s="151">
        <v>15.09433962264151</v>
      </c>
      <c r="AH371" s="150">
        <f>SUM($AG$2:AG371)</f>
        <v>1251.3207547169725</v>
      </c>
      <c r="AI371" s="150">
        <v>12.58867924528302</v>
      </c>
      <c r="AJ371" s="150">
        <v>16.588679245283018</v>
      </c>
      <c r="AK371" s="119">
        <v>46120</v>
      </c>
      <c r="AL371" t="s">
        <v>67</v>
      </c>
      <c r="AM371" t="s">
        <v>67</v>
      </c>
      <c r="AN371" s="198">
        <f>AS371-S371</f>
        <v>8</v>
      </c>
      <c r="AS371" s="119">
        <v>46192</v>
      </c>
    </row>
    <row r="372" spans="1:45" ht="16.5" customHeight="1">
      <c r="A372" s="224" t="s">
        <v>155</v>
      </c>
      <c r="B372" s="140" t="s">
        <v>156</v>
      </c>
      <c r="C372" t="s">
        <v>967</v>
      </c>
      <c r="D372" t="s">
        <v>65</v>
      </c>
      <c r="E372" t="s">
        <v>65</v>
      </c>
      <c r="F372" t="s">
        <v>25</v>
      </c>
      <c r="G372" t="s">
        <v>81</v>
      </c>
      <c r="H372" t="s">
        <v>54</v>
      </c>
      <c r="I372" t="s">
        <v>55</v>
      </c>
      <c r="J372" t="s">
        <v>968</v>
      </c>
      <c r="K372" s="119">
        <v>46007</v>
      </c>
      <c r="L372" s="119">
        <v>46167</v>
      </c>
      <c r="M372" s="119">
        <v>46192</v>
      </c>
      <c r="N372" t="s">
        <v>9</v>
      </c>
      <c r="O372" t="s">
        <v>338</v>
      </c>
      <c r="P372" t="s">
        <v>17</v>
      </c>
      <c r="Q372" t="s">
        <v>54</v>
      </c>
      <c r="R372" s="119">
        <v>46167</v>
      </c>
      <c r="S372" s="119">
        <v>46167</v>
      </c>
      <c r="Z372" t="s">
        <v>615</v>
      </c>
      <c r="AA372" s="176">
        <v>500000</v>
      </c>
      <c r="AB372" t="s">
        <v>58</v>
      </c>
      <c r="AC372" s="149" t="s">
        <v>444</v>
      </c>
      <c r="AD372" t="str">
        <f ca="1">IF((AND((AS372-TODAY())&lt;=30,(L372-TODAY())&lt;=0,(F373="P1")))=TRUE,"Yes",IF(AND((AS372-TODAY())&lt;=30,(L372-TODAY())&lt;=0,(F373="P2"))=TRUE,"Yes","No"))</f>
        <v>Yes</v>
      </c>
      <c r="AE372" t="str">
        <f>VLOOKUP(O372,'Data Validation'!I:J,2,FALSE)</f>
        <v>C5385241</v>
      </c>
      <c r="AF372" s="150">
        <v>19.637735969811239</v>
      </c>
      <c r="AG372" s="151">
        <v>1.5094339622641511</v>
      </c>
      <c r="AH372" s="150">
        <f>SUM($AG$2:AG372)</f>
        <v>1252.8301886792367</v>
      </c>
      <c r="AI372" s="150">
        <v>15.637735969811239</v>
      </c>
      <c r="AJ372" s="150">
        <v>19.637735969811239</v>
      </c>
      <c r="AK372" s="119">
        <v>46003</v>
      </c>
      <c r="AL372" t="s">
        <v>67</v>
      </c>
      <c r="AM372" t="s">
        <v>67</v>
      </c>
      <c r="AN372" s="198">
        <f>AS372-S372</f>
        <v>-182</v>
      </c>
      <c r="AS372" s="119">
        <v>45985</v>
      </c>
    </row>
    <row r="373" spans="1:45" ht="16.5" customHeight="1">
      <c r="A373" t="s">
        <v>244</v>
      </c>
      <c r="B373" t="s">
        <v>245</v>
      </c>
      <c r="C373" t="s">
        <v>969</v>
      </c>
      <c r="D373" t="s">
        <v>65</v>
      </c>
      <c r="E373" t="s">
        <v>65</v>
      </c>
      <c r="F373" t="s">
        <v>25</v>
      </c>
      <c r="G373" t="s">
        <v>81</v>
      </c>
      <c r="H373" t="s">
        <v>67</v>
      </c>
      <c r="I373" t="s">
        <v>55</v>
      </c>
      <c r="J373" t="s">
        <v>970</v>
      </c>
      <c r="K373" s="119">
        <v>46034</v>
      </c>
      <c r="L373" s="119">
        <v>46181</v>
      </c>
      <c r="M373" s="119">
        <v>46197</v>
      </c>
      <c r="N373" t="s">
        <v>9</v>
      </c>
      <c r="O373" t="s">
        <v>338</v>
      </c>
      <c r="P373" t="s">
        <v>17</v>
      </c>
      <c r="Q373" t="s">
        <v>54</v>
      </c>
      <c r="R373" s="119">
        <v>46183</v>
      </c>
      <c r="S373" s="119">
        <v>46183</v>
      </c>
      <c r="Z373" t="s">
        <v>536</v>
      </c>
      <c r="AA373" s="176">
        <v>500000</v>
      </c>
      <c r="AB373" t="s">
        <v>58</v>
      </c>
      <c r="AC373" s="149" t="s">
        <v>444</v>
      </c>
      <c r="AD373" t="s">
        <v>478</v>
      </c>
      <c r="AE373" t="s">
        <v>314</v>
      </c>
      <c r="AF373" s="150">
        <v>28.543396347169608</v>
      </c>
      <c r="AG373" s="151">
        <v>15.09433962264151</v>
      </c>
      <c r="AH373" s="150">
        <v>1227.1698173584805</v>
      </c>
      <c r="AI373" s="150">
        <v>24.543396347169608</v>
      </c>
      <c r="AJ373" s="150">
        <v>28.543396347169608</v>
      </c>
      <c r="AK373" s="119">
        <v>46127</v>
      </c>
      <c r="AL373" t="s">
        <v>67</v>
      </c>
      <c r="AM373" t="s">
        <v>67</v>
      </c>
      <c r="AN373" s="198">
        <v>7</v>
      </c>
      <c r="AS373" s="119">
        <v>46192</v>
      </c>
    </row>
    <row r="374" spans="1:45" ht="16.5" customHeight="1">
      <c r="A374" t="s">
        <v>123</v>
      </c>
      <c r="B374" t="str">
        <f>VLOOKUP(A374,'Data Validation'!S:T,2,FALSE)</f>
        <v>Cross Architecture</v>
      </c>
      <c r="C374" t="s">
        <v>549</v>
      </c>
      <c r="D374" t="s">
        <v>76</v>
      </c>
      <c r="E374" t="s">
        <v>76</v>
      </c>
      <c r="F374" t="s">
        <v>25</v>
      </c>
      <c r="G374" t="s">
        <v>81</v>
      </c>
      <c r="H374" t="s">
        <v>54</v>
      </c>
      <c r="I374" t="s">
        <v>55</v>
      </c>
      <c r="J374" t="s">
        <v>971</v>
      </c>
      <c r="K374" s="119">
        <v>46149</v>
      </c>
      <c r="L374" s="119">
        <v>46183</v>
      </c>
      <c r="M374" s="119">
        <v>46202</v>
      </c>
      <c r="N374" t="s">
        <v>11</v>
      </c>
      <c r="O374" t="s">
        <v>362</v>
      </c>
      <c r="P374" t="s">
        <v>17</v>
      </c>
      <c r="Q374" t="s">
        <v>54</v>
      </c>
      <c r="R374" s="119">
        <v>46184</v>
      </c>
      <c r="S374" s="119">
        <v>46195</v>
      </c>
      <c r="Z374" t="s">
        <v>536</v>
      </c>
      <c r="AA374" s="176">
        <v>500000</v>
      </c>
      <c r="AB374" t="s">
        <v>58</v>
      </c>
      <c r="AC374" s="149" t="s">
        <v>444</v>
      </c>
      <c r="AD374" t="str">
        <f ca="1">IF((AND((AS374-TODAY())&lt;=30,(L374-TODAY())&lt;=0,(F375="P1")))=TRUE,"Yes",IF(AND((AS374-TODAY())&lt;=30,(L374-TODAY())&lt;=0,(F375="P2"))=TRUE,"Yes","No"))</f>
        <v>Yes</v>
      </c>
      <c r="AE374" t="str">
        <f>VLOOKUP(O374,'Data Validation'!I:J,2,FALSE)</f>
        <v>I773708</v>
      </c>
      <c r="AF374" s="150">
        <f ca="1">IF(AJ374&lt;=53,AJ374,AJ374-52)</f>
        <v>14.388679245282844</v>
      </c>
      <c r="AG374" s="151">
        <f>IF(H374="Y",(((160/1000000)*AA374)/5.3)*0.1,((160/1000000)*AA374)/5.3)</f>
        <v>1.5094339622641511</v>
      </c>
      <c r="AH374" s="150">
        <f>SUM($AG$2:AG374)</f>
        <v>1269.4339622641423</v>
      </c>
      <c r="AI374" s="150">
        <f>AH374/50</f>
        <v>25.388679245282848</v>
      </c>
      <c r="AJ374" s="150">
        <f ca="1">WEEKNUM(TODAY())+AI374</f>
        <v>66.388679245282844</v>
      </c>
      <c r="AK374" s="119">
        <v>46154</v>
      </c>
      <c r="AL374" t="s">
        <v>67</v>
      </c>
      <c r="AM374" t="s">
        <v>67</v>
      </c>
      <c r="AN374" s="198">
        <f t="shared" ref="AN374:AN386" si="45">AS374-S374</f>
        <v>4</v>
      </c>
      <c r="AS374" s="119">
        <v>46199</v>
      </c>
    </row>
    <row r="375" spans="1:45" ht="16.5" customHeight="1">
      <c r="A375" t="s">
        <v>123</v>
      </c>
      <c r="B375" t="str">
        <f>VLOOKUP(A375,'Data Validation'!S:T,2,FALSE)</f>
        <v>Cross Architecture</v>
      </c>
      <c r="C375" t="s">
        <v>547</v>
      </c>
      <c r="D375" t="s">
        <v>76</v>
      </c>
      <c r="E375" t="s">
        <v>76</v>
      </c>
      <c r="F375" t="s">
        <v>25</v>
      </c>
      <c r="G375" t="s">
        <v>81</v>
      </c>
      <c r="H375" t="s">
        <v>54</v>
      </c>
      <c r="I375" t="s">
        <v>55</v>
      </c>
      <c r="J375" t="s">
        <v>972</v>
      </c>
      <c r="K375" s="119">
        <v>46149</v>
      </c>
      <c r="L375" s="119">
        <v>46183</v>
      </c>
      <c r="M375" s="119">
        <v>46202</v>
      </c>
      <c r="N375" t="s">
        <v>9</v>
      </c>
      <c r="O375" t="s">
        <v>362</v>
      </c>
      <c r="P375" t="s">
        <v>17</v>
      </c>
      <c r="Q375" t="s">
        <v>54</v>
      </c>
      <c r="R375" s="119">
        <v>46184</v>
      </c>
      <c r="S375" s="119">
        <v>46185</v>
      </c>
      <c r="AA375" s="176">
        <v>500000</v>
      </c>
      <c r="AB375" t="s">
        <v>58</v>
      </c>
      <c r="AC375" s="149" t="s">
        <v>444</v>
      </c>
      <c r="AD375" t="str">
        <f ca="1">IF((AND((AS375-TODAY())&lt;=30,(L375-TODAY())&lt;=0,(F376="P1")))=TRUE,"Yes",IF(AND((AS375-TODAY())&lt;=30,(L375-TODAY())&lt;=0,(F376="P2"))=TRUE,"Yes","No"))</f>
        <v>Yes</v>
      </c>
      <c r="AE375" t="str">
        <f>VLOOKUP(O375,'Data Validation'!I:J,2,FALSE)</f>
        <v>I773708</v>
      </c>
      <c r="AF375" s="150">
        <f ca="1">IF(AJ375&lt;=53,AJ375,AJ375-52)</f>
        <v>14.418867924528129</v>
      </c>
      <c r="AG375" s="151">
        <f>IF(H375="Y",(((160/1000000)*AA375)/5.3)*0.1,((160/1000000)*AA375)/5.3)</f>
        <v>1.5094339622641511</v>
      </c>
      <c r="AH375" s="150">
        <f>SUM($AG$2:AG375)</f>
        <v>1270.9433962264065</v>
      </c>
      <c r="AI375" s="150">
        <f>AH375/50</f>
        <v>25.418867924528129</v>
      </c>
      <c r="AJ375" s="150">
        <f ca="1">WEEKNUM(TODAY())+AI375</f>
        <v>66.418867924528129</v>
      </c>
      <c r="AK375" s="119">
        <v>46154</v>
      </c>
      <c r="AL375" t="s">
        <v>67</v>
      </c>
      <c r="AM375" t="s">
        <v>67</v>
      </c>
      <c r="AN375" s="198">
        <f t="shared" si="45"/>
        <v>14</v>
      </c>
      <c r="AS375" s="119">
        <v>46199</v>
      </c>
    </row>
    <row r="376" spans="1:45" ht="16.5" customHeight="1">
      <c r="A376" t="s">
        <v>123</v>
      </c>
      <c r="B376" t="str">
        <f>VLOOKUP(A376,'Data Validation'!S:T,2,FALSE)</f>
        <v>Cross Architecture</v>
      </c>
      <c r="C376" t="s">
        <v>551</v>
      </c>
      <c r="D376" t="s">
        <v>65</v>
      </c>
      <c r="E376" t="s">
        <v>65</v>
      </c>
      <c r="F376" t="s">
        <v>25</v>
      </c>
      <c r="G376" t="s">
        <v>81</v>
      </c>
      <c r="H376" t="s">
        <v>54</v>
      </c>
      <c r="I376" t="s">
        <v>55</v>
      </c>
      <c r="J376" s="23" t="s">
        <v>973</v>
      </c>
      <c r="K376" t="s">
        <v>84</v>
      </c>
      <c r="L376" s="119">
        <v>46195</v>
      </c>
      <c r="M376" s="119">
        <v>46212</v>
      </c>
      <c r="N376" t="s">
        <v>9</v>
      </c>
      <c r="O376" t="s">
        <v>331</v>
      </c>
      <c r="P376" t="s">
        <v>17</v>
      </c>
      <c r="Q376" t="s">
        <v>54</v>
      </c>
      <c r="R376" s="119">
        <v>46195</v>
      </c>
      <c r="S376" s="119">
        <v>46199</v>
      </c>
      <c r="AA376" s="176">
        <v>500000</v>
      </c>
      <c r="AB376" t="s">
        <v>58</v>
      </c>
      <c r="AC376" s="149" t="s">
        <v>444</v>
      </c>
      <c r="AD376" t="str">
        <f ca="1">IF((AND((AS376-TODAY())&lt;=30,(L376-TODAY())&lt;=0,(F376="P1")))=TRUE,"Yes",IF(AND((AS376-TODAY())&lt;=30,(L376-TODAY())&lt;=0,(F376="P2"))=TRUE,"Yes","No"))</f>
        <v>Yes</v>
      </c>
      <c r="AE376" t="str">
        <f>VLOOKUP(O376,'Data Validation'!I:J,2,FALSE)</f>
        <v>C5403671</v>
      </c>
      <c r="AF376" s="150">
        <f ca="1">IF(AJ376&lt;=53,AJ376,AJ376-52)</f>
        <v>14.449056603773414</v>
      </c>
      <c r="AG376" s="151">
        <f>IF(H376="Y",(((160/1000000)*AA376)/5.3)*0.1,((160/1000000)*AA376)/5.3)</f>
        <v>1.5094339622641511</v>
      </c>
      <c r="AH376" s="150">
        <f>SUM($AG$2:AG376)</f>
        <v>1272.4528301886708</v>
      </c>
      <c r="AI376" s="150">
        <f>AH376/50</f>
        <v>25.449056603773414</v>
      </c>
      <c r="AJ376" s="150">
        <f ca="1">WEEKNUM(TODAY())+AI376</f>
        <v>66.449056603773414</v>
      </c>
      <c r="AK376" s="119">
        <v>45981</v>
      </c>
      <c r="AL376" t="s">
        <v>54</v>
      </c>
      <c r="AM376" t="s">
        <v>67</v>
      </c>
      <c r="AN376" s="198">
        <f t="shared" si="45"/>
        <v>13</v>
      </c>
      <c r="AS376" s="119">
        <v>46212</v>
      </c>
    </row>
    <row r="377" spans="1:45" ht="16.5" customHeight="1">
      <c r="A377" t="s">
        <v>238</v>
      </c>
      <c r="B377" t="s">
        <v>232</v>
      </c>
      <c r="C377" t="s">
        <v>937</v>
      </c>
      <c r="D377" t="s">
        <v>76</v>
      </c>
      <c r="E377" t="s">
        <v>76</v>
      </c>
      <c r="F377" t="s">
        <v>25</v>
      </c>
      <c r="G377" t="s">
        <v>81</v>
      </c>
      <c r="H377" t="s">
        <v>54</v>
      </c>
      <c r="I377" t="s">
        <v>55</v>
      </c>
      <c r="J377" t="s">
        <v>974</v>
      </c>
      <c r="K377" s="119">
        <v>46128</v>
      </c>
      <c r="L377" s="119">
        <v>46209</v>
      </c>
      <c r="M377" s="119">
        <v>46234</v>
      </c>
      <c r="N377" t="s">
        <v>11</v>
      </c>
      <c r="O377" t="s">
        <v>362</v>
      </c>
      <c r="P377" t="s">
        <v>17</v>
      </c>
      <c r="Q377" t="s">
        <v>54</v>
      </c>
      <c r="R377" s="119">
        <v>46211</v>
      </c>
      <c r="S377" s="119">
        <v>46212</v>
      </c>
      <c r="AA377" s="176">
        <v>500000</v>
      </c>
      <c r="AB377" t="s">
        <v>58</v>
      </c>
      <c r="AC377" s="149" t="s">
        <v>444</v>
      </c>
      <c r="AD377" t="str">
        <f ca="1">IF((AND((AS377-TODAY())&lt;=30,(L377-TODAY())&lt;=0,(F378="P1")))=TRUE,"Yes",IF(AND((AS377-TODAY())&lt;=30,(L377-TODAY())&lt;=0,(F378="P2"))=TRUE,"Yes","No"))</f>
        <v>Yes</v>
      </c>
      <c r="AE377" t="s">
        <v>260</v>
      </c>
      <c r="AF377" s="150">
        <v>31.652830309433803</v>
      </c>
      <c r="AG377" s="151">
        <v>1.5094339622641511</v>
      </c>
      <c r="AH377" s="150">
        <f>SUM($AG$2:AG377)</f>
        <v>1273.962264150935</v>
      </c>
      <c r="AI377" s="150">
        <v>27.652830309433803</v>
      </c>
      <c r="AJ377" s="150">
        <v>31.652830309433803</v>
      </c>
      <c r="AK377" s="119">
        <v>46199</v>
      </c>
      <c r="AL377" t="s">
        <v>67</v>
      </c>
      <c r="AM377" t="s">
        <v>67</v>
      </c>
      <c r="AN377" s="198">
        <f t="shared" si="45"/>
        <v>20</v>
      </c>
      <c r="AS377" s="119">
        <v>46232</v>
      </c>
    </row>
    <row r="378" spans="1:45" ht="16.5" customHeight="1">
      <c r="A378" t="s">
        <v>123</v>
      </c>
      <c r="B378" t="str">
        <f>VLOOKUP(A378,'Data Validation'!S:T,2,FALSE)</f>
        <v>Cross Architecture</v>
      </c>
      <c r="C378" t="s">
        <v>948</v>
      </c>
      <c r="D378" t="s">
        <v>76</v>
      </c>
      <c r="E378" t="s">
        <v>76</v>
      </c>
      <c r="F378" t="s">
        <v>25</v>
      </c>
      <c r="G378" t="s">
        <v>81</v>
      </c>
      <c r="H378" t="s">
        <v>54</v>
      </c>
      <c r="I378" t="s">
        <v>55</v>
      </c>
      <c r="J378" t="s">
        <v>975</v>
      </c>
      <c r="K378" s="119">
        <v>46112</v>
      </c>
      <c r="L378" s="119">
        <v>46182</v>
      </c>
      <c r="M378" s="119">
        <v>46235</v>
      </c>
      <c r="N378" t="s">
        <v>9</v>
      </c>
      <c r="O378" t="s">
        <v>350</v>
      </c>
      <c r="P378" t="s">
        <v>17</v>
      </c>
      <c r="Q378" t="s">
        <v>54</v>
      </c>
      <c r="R378" s="119">
        <v>46190</v>
      </c>
      <c r="S378" s="119">
        <v>46202</v>
      </c>
      <c r="Z378" t="s">
        <v>536</v>
      </c>
      <c r="AA378" s="176">
        <v>500000</v>
      </c>
      <c r="AB378" t="s">
        <v>58</v>
      </c>
      <c r="AC378" s="149" t="s">
        <v>444</v>
      </c>
      <c r="AD378" t="str">
        <f ca="1">IF((AND((AS378-TODAY())&lt;=30,(L378-TODAY())&lt;=0,(F378="P1")))=TRUE,"Yes",IF(AND((AS378-TODAY())&lt;=30,(L378-TODAY())&lt;=0,(F378="P2"))=TRUE,"Yes","No"))</f>
        <v>Yes</v>
      </c>
      <c r="AE378" t="str">
        <f>VLOOKUP(O378,'Data Validation'!I:J,2,FALSE)</f>
        <v>C5390989</v>
      </c>
      <c r="AF378" s="150">
        <f ca="1">IF(AJ378&lt;=53,AJ378,AJ378-52)</f>
        <v>18.099999999999881</v>
      </c>
      <c r="AG378" s="151">
        <f>IF(H378="Y",(((160/1000000)*AA378)/5.3)*0.1,((160/1000000)*AA378)/5.3)</f>
        <v>1.5094339622641511</v>
      </c>
      <c r="AH378" s="150">
        <f>SUM($AG$2:AG522)</f>
        <v>1454.9999999999941</v>
      </c>
      <c r="AI378" s="150">
        <f>AH378/50</f>
        <v>29.099999999999881</v>
      </c>
      <c r="AJ378" s="150">
        <f ca="1">WEEKNUM(TODAY())+AI378</f>
        <v>70.099999999999881</v>
      </c>
      <c r="AK378" s="119">
        <v>46177</v>
      </c>
      <c r="AL378" t="s">
        <v>67</v>
      </c>
      <c r="AM378" t="s">
        <v>67</v>
      </c>
      <c r="AN378" s="198">
        <f t="shared" si="45"/>
        <v>22</v>
      </c>
      <c r="AS378" s="119">
        <v>46224</v>
      </c>
    </row>
    <row r="379" spans="1:45" ht="16.5" customHeight="1">
      <c r="A379" t="s">
        <v>123</v>
      </c>
      <c r="B379" t="str">
        <f>VLOOKUP(A379,'Data Validation'!S:T,2,FALSE)</f>
        <v>Cross Architecture</v>
      </c>
      <c r="C379" t="s">
        <v>948</v>
      </c>
      <c r="D379" t="s">
        <v>76</v>
      </c>
      <c r="E379" t="s">
        <v>76</v>
      </c>
      <c r="F379" t="s">
        <v>25</v>
      </c>
      <c r="G379" t="s">
        <v>81</v>
      </c>
      <c r="H379" t="s">
        <v>54</v>
      </c>
      <c r="I379" t="s">
        <v>55</v>
      </c>
      <c r="J379" t="s">
        <v>976</v>
      </c>
      <c r="K379" s="119">
        <v>46112</v>
      </c>
      <c r="L379" s="119">
        <v>46182</v>
      </c>
      <c r="M379" s="119">
        <v>46235</v>
      </c>
      <c r="N379" t="s">
        <v>9</v>
      </c>
      <c r="O379" t="s">
        <v>338</v>
      </c>
      <c r="P379" t="s">
        <v>17</v>
      </c>
      <c r="Q379" t="s">
        <v>54</v>
      </c>
      <c r="R379" s="119">
        <v>46188</v>
      </c>
      <c r="S379" s="119">
        <v>46189</v>
      </c>
      <c r="AA379" s="176">
        <v>500000</v>
      </c>
      <c r="AB379" t="s">
        <v>58</v>
      </c>
      <c r="AC379" s="149" t="s">
        <v>444</v>
      </c>
      <c r="AD379" t="str">
        <f ca="1">IF((AND((AS379-TODAY())&lt;=30,(L379-TODAY())&lt;=0,(F379="P1")))=TRUE,"Yes",IF(AND((AS379-TODAY())&lt;=30,(L379-TODAY())&lt;=0,(F379="P2"))=TRUE,"Yes","No"))</f>
        <v>Yes</v>
      </c>
      <c r="AE379" t="str">
        <f>VLOOKUP(O379,'Data Validation'!I:J,2,FALSE)</f>
        <v>C5385241</v>
      </c>
      <c r="AF379" s="150">
        <f ca="1">IF(AJ379&lt;=53,AJ379,AJ379-52)</f>
        <v>18.099999999999881</v>
      </c>
      <c r="AG379" s="151">
        <f>IF(H379="Y",(((160/1000000)*AA379)/5.3)*0.1,((160/1000000)*AA379)/5.3)</f>
        <v>1.5094339622641511</v>
      </c>
      <c r="AH379" s="150">
        <f>SUM($AG$2:AG539)</f>
        <v>1454.9999999999941</v>
      </c>
      <c r="AI379" s="150">
        <f>AH379/50</f>
        <v>29.099999999999881</v>
      </c>
      <c r="AJ379" s="150">
        <f ca="1">WEEKNUM(TODAY())+AI379</f>
        <v>70.099999999999881</v>
      </c>
      <c r="AK379" s="119">
        <v>46177</v>
      </c>
      <c r="AL379" t="s">
        <v>67</v>
      </c>
      <c r="AM379" t="s">
        <v>67</v>
      </c>
      <c r="AN379" s="198">
        <f t="shared" si="45"/>
        <v>35</v>
      </c>
      <c r="AS379" s="119">
        <v>46224</v>
      </c>
    </row>
    <row r="380" spans="1:45" ht="16.5" customHeight="1">
      <c r="A380" t="s">
        <v>123</v>
      </c>
      <c r="B380" t="str">
        <f>VLOOKUP(A380,'Data Validation'!S:T,2,FALSE)</f>
        <v>Cross Architecture</v>
      </c>
      <c r="C380" t="s">
        <v>551</v>
      </c>
      <c r="D380" t="s">
        <v>65</v>
      </c>
      <c r="E380" t="s">
        <v>65</v>
      </c>
      <c r="F380" t="s">
        <v>25</v>
      </c>
      <c r="G380" t="s">
        <v>81</v>
      </c>
      <c r="H380" t="s">
        <v>54</v>
      </c>
      <c r="I380" t="s">
        <v>55</v>
      </c>
      <c r="J380" s="23" t="s">
        <v>977</v>
      </c>
      <c r="K380" t="s">
        <v>84</v>
      </c>
      <c r="L380" s="119">
        <v>46225</v>
      </c>
      <c r="M380" s="119">
        <v>46240</v>
      </c>
      <c r="N380" t="s">
        <v>9</v>
      </c>
      <c r="O380" t="s">
        <v>331</v>
      </c>
      <c r="P380" t="s">
        <v>17</v>
      </c>
      <c r="Q380" t="s">
        <v>54</v>
      </c>
      <c r="R380" s="119">
        <v>46227</v>
      </c>
      <c r="S380" s="119">
        <v>46231</v>
      </c>
      <c r="AA380" s="176">
        <v>500000</v>
      </c>
      <c r="AB380" t="s">
        <v>58</v>
      </c>
      <c r="AC380" s="149" t="s">
        <v>444</v>
      </c>
      <c r="AD380" t="str">
        <f ca="1">IF((AND((AS380-TODAY())&lt;=30,(L380-TODAY())&lt;=0,(F380="P1")))=TRUE,"Yes",IF(AND((AS380-TODAY())&lt;=30,(L380-TODAY())&lt;=0,(F380="P2"))=TRUE,"Yes","No"))</f>
        <v>Yes</v>
      </c>
      <c r="AE380" t="str">
        <f>VLOOKUP(O380,'Data Validation'!I:J,2,FALSE)</f>
        <v>C5403671</v>
      </c>
      <c r="AF380" s="150">
        <f ca="1">IF(AJ380&lt;=53,AJ380,AJ380-52)</f>
        <v>14.569811320754553</v>
      </c>
      <c r="AG380" s="151">
        <f>IF(H380="Y",(((160/1000000)*AA380)/5.3)*0.1,((160/1000000)*AA380)/5.3)</f>
        <v>1.5094339622641511</v>
      </c>
      <c r="AH380" s="150">
        <f>SUM($AG$2:AG380)</f>
        <v>1278.4905660377276</v>
      </c>
      <c r="AI380" s="150">
        <f>AH380/50</f>
        <v>25.569811320754553</v>
      </c>
      <c r="AJ380" s="150">
        <f ca="1">WEEKNUM(TODAY())+AI380</f>
        <v>66.569811320754553</v>
      </c>
      <c r="AK380" s="119">
        <v>45981</v>
      </c>
      <c r="AL380" t="s">
        <v>54</v>
      </c>
      <c r="AM380" t="s">
        <v>67</v>
      </c>
      <c r="AN380" s="198">
        <f t="shared" si="45"/>
        <v>9</v>
      </c>
      <c r="AS380" s="119">
        <v>46240</v>
      </c>
    </row>
    <row r="381" spans="1:45" ht="16.5" customHeight="1">
      <c r="A381" t="s">
        <v>420</v>
      </c>
      <c r="B381" t="s">
        <v>421</v>
      </c>
      <c r="C381" t="s">
        <v>709</v>
      </c>
      <c r="D381" t="s">
        <v>65</v>
      </c>
      <c r="E381" t="s">
        <v>65</v>
      </c>
      <c r="F381" t="s">
        <v>25</v>
      </c>
      <c r="G381" t="s">
        <v>81</v>
      </c>
      <c r="H381" t="s">
        <v>54</v>
      </c>
      <c r="I381" t="s">
        <v>55</v>
      </c>
      <c r="J381" s="23" t="s">
        <v>978</v>
      </c>
      <c r="K381" s="119">
        <v>46052</v>
      </c>
      <c r="L381" s="119">
        <v>46206</v>
      </c>
      <c r="M381" s="119">
        <v>46255</v>
      </c>
      <c r="N381" t="s">
        <v>9</v>
      </c>
      <c r="O381" t="s">
        <v>331</v>
      </c>
      <c r="P381" t="s">
        <v>17</v>
      </c>
      <c r="Q381" t="s">
        <v>54</v>
      </c>
      <c r="R381" s="119">
        <v>46209</v>
      </c>
      <c r="S381" s="119">
        <v>46210</v>
      </c>
      <c r="AA381" s="176">
        <v>500000</v>
      </c>
      <c r="AB381" s="205" t="s">
        <v>58</v>
      </c>
      <c r="AC381" s="149" t="s">
        <v>444</v>
      </c>
      <c r="AD381" t="str">
        <f ca="1">IF((AND((AS381-TODAY())&lt;=30,(L381-TODAY())&lt;=0,(F382="P1")))=TRUE,"Yes",IF(AND((AS381-TODAY())&lt;=30,(L381-TODAY())&lt;=0,(F382="P2"))=TRUE,"Yes","No"))</f>
        <v>Yes</v>
      </c>
      <c r="AE381" t="s">
        <v>263</v>
      </c>
      <c r="AF381" s="150">
        <v>20.211320875471596</v>
      </c>
      <c r="AG381" s="151">
        <v>1.5094339622641511</v>
      </c>
      <c r="AH381" s="150">
        <f>SUM($AG$2:AG381)</f>
        <v>1279.9999999999918</v>
      </c>
      <c r="AI381" s="150">
        <v>16.211320875471596</v>
      </c>
      <c r="AJ381" s="150">
        <v>20.211320875471596</v>
      </c>
      <c r="AK381" s="119">
        <v>46183</v>
      </c>
      <c r="AL381" t="s">
        <v>67</v>
      </c>
      <c r="AM381" t="s">
        <v>67</v>
      </c>
      <c r="AN381" s="198">
        <f t="shared" si="45"/>
        <v>44</v>
      </c>
      <c r="AS381" s="119">
        <v>46254</v>
      </c>
    </row>
    <row r="382" spans="1:45" ht="16.5" customHeight="1">
      <c r="A382" t="s">
        <v>123</v>
      </c>
      <c r="B382" t="str">
        <f>VLOOKUP(A382,'Data Validation'!S:T,2,FALSE)</f>
        <v>Cross Architecture</v>
      </c>
      <c r="C382" t="s">
        <v>683</v>
      </c>
      <c r="D382" t="s">
        <v>65</v>
      </c>
      <c r="E382" t="s">
        <v>65</v>
      </c>
      <c r="F382" t="s">
        <v>25</v>
      </c>
      <c r="G382" t="s">
        <v>81</v>
      </c>
      <c r="H382" t="s">
        <v>54</v>
      </c>
      <c r="I382" t="s">
        <v>55</v>
      </c>
      <c r="J382" t="s">
        <v>979</v>
      </c>
      <c r="K382" s="119">
        <v>46153</v>
      </c>
      <c r="L382" s="119">
        <v>46225</v>
      </c>
      <c r="M382" s="119">
        <v>46260</v>
      </c>
      <c r="N382" t="s">
        <v>11</v>
      </c>
      <c r="O382" t="s">
        <v>372</v>
      </c>
      <c r="P382" t="s">
        <v>17</v>
      </c>
      <c r="Q382" t="s">
        <v>54</v>
      </c>
      <c r="R382" s="119">
        <v>46231</v>
      </c>
      <c r="S382" s="119">
        <v>46240</v>
      </c>
      <c r="Z382" t="s">
        <v>536</v>
      </c>
      <c r="AA382" s="176">
        <v>500000</v>
      </c>
      <c r="AB382" t="s">
        <v>58</v>
      </c>
      <c r="AC382" s="149" t="s">
        <v>444</v>
      </c>
      <c r="AD382" t="str">
        <f ca="1">IF((AND((AS382-TODAY())&lt;=30,(L382-TODAY())&lt;=0,(F382="P1")))=TRUE,"Yes",IF(AND((AS382-TODAY())&lt;=30,(L382-TODAY())&lt;=0,(F382="P2"))=TRUE,"Yes","No"))</f>
        <v>Yes</v>
      </c>
      <c r="AE382" t="str">
        <f>VLOOKUP(O382,'Data Validation'!I:J,2,FALSE)</f>
        <v>I757367</v>
      </c>
      <c r="AF382" s="150">
        <f ca="1">IF(AJ382&lt;=53,AJ382,AJ382-52)</f>
        <v>14.630188679245123</v>
      </c>
      <c r="AG382" s="151">
        <f>IF(H382="Y",(((160/1000000)*AA382)/5.3)*0.1,((160/1000000)*AA382)/5.3)</f>
        <v>1.5094339622641511</v>
      </c>
      <c r="AH382" s="150">
        <f>SUM($AG$2:AG382)</f>
        <v>1281.509433962256</v>
      </c>
      <c r="AI382" s="150">
        <f>AH382/50</f>
        <v>25.630188679245119</v>
      </c>
      <c r="AJ382" s="150">
        <f ca="1">WEEKNUM(TODAY())+AI382</f>
        <v>66.630188679245123</v>
      </c>
      <c r="AK382" s="119">
        <v>46205</v>
      </c>
      <c r="AL382" t="s">
        <v>67</v>
      </c>
      <c r="AM382" t="s">
        <v>67</v>
      </c>
      <c r="AN382" s="198">
        <f t="shared" si="45"/>
        <v>0</v>
      </c>
      <c r="AR382" s="133"/>
      <c r="AS382" s="119">
        <v>46240</v>
      </c>
    </row>
    <row r="383" spans="1:45" ht="16.5" customHeight="1">
      <c r="A383" t="s">
        <v>123</v>
      </c>
      <c r="B383" t="str">
        <f>VLOOKUP(A383,'Data Validation'!S:T,2,FALSE)</f>
        <v>Cross Architecture</v>
      </c>
      <c r="C383" t="s">
        <v>551</v>
      </c>
      <c r="D383" t="s">
        <v>65</v>
      </c>
      <c r="E383" t="s">
        <v>65</v>
      </c>
      <c r="F383" t="s">
        <v>25</v>
      </c>
      <c r="G383" t="s">
        <v>81</v>
      </c>
      <c r="H383" t="s">
        <v>54</v>
      </c>
      <c r="I383" t="s">
        <v>55</v>
      </c>
      <c r="J383" s="23" t="s">
        <v>980</v>
      </c>
      <c r="K383" t="s">
        <v>84</v>
      </c>
      <c r="L383" s="119">
        <v>46253</v>
      </c>
      <c r="M383" s="119">
        <v>46268</v>
      </c>
      <c r="N383" t="s">
        <v>9</v>
      </c>
      <c r="O383" t="s">
        <v>331</v>
      </c>
      <c r="P383" t="s">
        <v>17</v>
      </c>
      <c r="Q383" t="s">
        <v>54</v>
      </c>
      <c r="R383" s="119">
        <v>46255</v>
      </c>
      <c r="S383" s="119">
        <v>46261</v>
      </c>
      <c r="AA383" s="176">
        <v>500000</v>
      </c>
      <c r="AB383" t="s">
        <v>58</v>
      </c>
      <c r="AC383" s="149" t="s">
        <v>444</v>
      </c>
      <c r="AD383" t="str">
        <f ca="1">IF((AND((AS383-TODAY())&lt;=30,(L383-TODAY())&lt;=0,(F383="P1")))=TRUE,"Yes",IF(AND((AS383-TODAY())&lt;=30,(L383-TODAY())&lt;=0,(F383="P2"))=TRUE,"Yes","No"))</f>
        <v>Yes</v>
      </c>
      <c r="AE383" t="str">
        <f>VLOOKUP(O383,'Data Validation'!I:J,2,FALSE)</f>
        <v>C5403671</v>
      </c>
      <c r="AF383" s="150">
        <f ca="1">IF(AJ383&lt;=53,AJ383,AJ383-52)</f>
        <v>14.660377358490408</v>
      </c>
      <c r="AG383" s="151">
        <f>IF(H383="Y",(((160/1000000)*AA383)/5.3)*0.1,((160/1000000)*AA383)/5.3)</f>
        <v>1.5094339622641511</v>
      </c>
      <c r="AH383" s="150">
        <f>SUM($AG$2:AG383)</f>
        <v>1283.0188679245202</v>
      </c>
      <c r="AI383" s="150">
        <f>AH383/50</f>
        <v>25.660377358490404</v>
      </c>
      <c r="AJ383" s="150">
        <f ca="1">WEEKNUM(TODAY())+AI383</f>
        <v>66.660377358490408</v>
      </c>
      <c r="AK383" s="119">
        <v>45981</v>
      </c>
      <c r="AL383" t="s">
        <v>54</v>
      </c>
      <c r="AM383" t="s">
        <v>67</v>
      </c>
      <c r="AN383" s="198">
        <f t="shared" si="45"/>
        <v>7</v>
      </c>
      <c r="AS383" s="119">
        <v>46268</v>
      </c>
    </row>
    <row r="384" spans="1:45" ht="16.5" customHeight="1">
      <c r="A384" s="203" t="s">
        <v>244</v>
      </c>
      <c r="B384" t="str">
        <f>VLOOKUP(A384,'Data Validation'!S:T,2,FALSE)</f>
        <v>SAP User Enabl Mgmt SE</v>
      </c>
      <c r="C384" s="62" t="s">
        <v>981</v>
      </c>
      <c r="D384" t="s">
        <v>65</v>
      </c>
      <c r="E384" t="s">
        <v>65</v>
      </c>
      <c r="F384" t="s">
        <v>25</v>
      </c>
      <c r="G384" t="s">
        <v>81</v>
      </c>
      <c r="H384" t="s">
        <v>54</v>
      </c>
      <c r="I384" t="s">
        <v>55</v>
      </c>
      <c r="J384" s="225" t="s">
        <v>982</v>
      </c>
      <c r="K384" s="119">
        <v>46023</v>
      </c>
      <c r="L384" s="119">
        <v>46143</v>
      </c>
      <c r="M384" s="119">
        <v>46269</v>
      </c>
      <c r="N384" t="s">
        <v>9</v>
      </c>
      <c r="O384" t="s">
        <v>338</v>
      </c>
      <c r="P384" t="s">
        <v>17</v>
      </c>
      <c r="Q384" t="s">
        <v>54</v>
      </c>
      <c r="R384" s="119">
        <v>46148</v>
      </c>
      <c r="S384" s="119">
        <v>46157</v>
      </c>
      <c r="Z384" t="s">
        <v>536</v>
      </c>
      <c r="AA384" s="176">
        <v>500000</v>
      </c>
      <c r="AB384" t="s">
        <v>58</v>
      </c>
      <c r="AC384" s="149" t="s">
        <v>444</v>
      </c>
      <c r="AD384" t="str">
        <f ca="1">IF((AND((AS384-TODAY())&lt;=30,(L384-TODAY())&lt;=0,(F693="P1")))=TRUE,"Yes",IF(AND((AS384-TODAY())&lt;=30,(L384-TODAY())&lt;=0,(F693="P2"))=TRUE,"Yes","No"))</f>
        <v>No</v>
      </c>
      <c r="AE384" t="str">
        <f>VLOOKUP(O384,'Data Validation'!I:J,2,FALSE)</f>
        <v>C5385241</v>
      </c>
      <c r="AF384" s="150">
        <f ca="1">IF(AJ384&lt;=53,AJ384,AJ384-52)</f>
        <v>14.690566037735692</v>
      </c>
      <c r="AG384" s="151">
        <f>IF(H384="Y",(((160/1000000)*AA384)/5.3)*0.1,((160/1000000)*AA384)/5.3)</f>
        <v>1.5094339622641511</v>
      </c>
      <c r="AH384" s="150">
        <f>SUM($AG$2:AG384)</f>
        <v>1284.5283018867844</v>
      </c>
      <c r="AI384" s="150">
        <f>AH384/50</f>
        <v>25.690566037735689</v>
      </c>
      <c r="AJ384" s="150">
        <f ca="1">WEEKNUM(TODAY())+AI384</f>
        <v>66.690566037735692</v>
      </c>
      <c r="AK384" s="119">
        <v>46139</v>
      </c>
      <c r="AL384" t="s">
        <v>67</v>
      </c>
      <c r="AM384" t="s">
        <v>67</v>
      </c>
      <c r="AN384" s="198">
        <f t="shared" si="45"/>
        <v>108</v>
      </c>
      <c r="AS384" s="119">
        <v>46265</v>
      </c>
    </row>
    <row r="385" spans="1:45" ht="16.5" customHeight="1">
      <c r="A385" t="s">
        <v>238</v>
      </c>
      <c r="B385" t="s">
        <v>232</v>
      </c>
      <c r="C385" t="s">
        <v>587</v>
      </c>
      <c r="D385" t="s">
        <v>65</v>
      </c>
      <c r="E385" t="s">
        <v>65</v>
      </c>
      <c r="F385" t="s">
        <v>25</v>
      </c>
      <c r="G385" t="s">
        <v>81</v>
      </c>
      <c r="H385" t="s">
        <v>54</v>
      </c>
      <c r="I385" t="s">
        <v>55</v>
      </c>
      <c r="J385" t="s">
        <v>983</v>
      </c>
      <c r="K385" s="119">
        <v>46084</v>
      </c>
      <c r="L385" s="119">
        <v>46132</v>
      </c>
      <c r="M385" s="119">
        <v>46310</v>
      </c>
      <c r="N385" t="s">
        <v>9</v>
      </c>
      <c r="O385" t="s">
        <v>338</v>
      </c>
      <c r="P385" t="s">
        <v>17</v>
      </c>
      <c r="Q385" t="s">
        <v>54</v>
      </c>
      <c r="R385" s="119">
        <v>46133</v>
      </c>
      <c r="S385" s="119">
        <v>46133</v>
      </c>
      <c r="Z385" t="s">
        <v>536</v>
      </c>
      <c r="AA385" s="176">
        <v>500000</v>
      </c>
      <c r="AB385" t="s">
        <v>58</v>
      </c>
      <c r="AC385" s="149" t="s">
        <v>444</v>
      </c>
      <c r="AD385" t="s">
        <v>444</v>
      </c>
      <c r="AE385" t="s">
        <v>260</v>
      </c>
      <c r="AF385" s="150">
        <v>31.984905781131928</v>
      </c>
      <c r="AG385" s="151">
        <v>1.5094339622641511</v>
      </c>
      <c r="AH385" s="150">
        <v>1399.2452890565964</v>
      </c>
      <c r="AI385" s="150">
        <v>27.984905781131928</v>
      </c>
      <c r="AJ385" s="150">
        <v>31.984905781131928</v>
      </c>
      <c r="AK385" s="119">
        <v>46132</v>
      </c>
      <c r="AL385" t="s">
        <v>67</v>
      </c>
      <c r="AM385" t="s">
        <v>67</v>
      </c>
      <c r="AN385" s="198">
        <f t="shared" si="45"/>
        <v>153</v>
      </c>
      <c r="AS385" s="119">
        <v>46286</v>
      </c>
    </row>
    <row r="386" spans="1:45" ht="16.5" customHeight="1">
      <c r="A386" t="s">
        <v>238</v>
      </c>
      <c r="B386" t="s">
        <v>232</v>
      </c>
      <c r="C386" t="s">
        <v>587</v>
      </c>
      <c r="D386" t="s">
        <v>65</v>
      </c>
      <c r="E386" t="s">
        <v>65</v>
      </c>
      <c r="F386" t="s">
        <v>25</v>
      </c>
      <c r="G386" t="s">
        <v>81</v>
      </c>
      <c r="H386" t="s">
        <v>54</v>
      </c>
      <c r="I386" t="s">
        <v>55</v>
      </c>
      <c r="J386" t="s">
        <v>984</v>
      </c>
      <c r="K386" s="119">
        <v>46084</v>
      </c>
      <c r="L386" s="119">
        <v>46132</v>
      </c>
      <c r="M386" s="119">
        <v>46310</v>
      </c>
      <c r="N386" t="s">
        <v>9</v>
      </c>
      <c r="O386" t="s">
        <v>338</v>
      </c>
      <c r="P386" t="s">
        <v>17</v>
      </c>
      <c r="Q386" t="s">
        <v>54</v>
      </c>
      <c r="R386" s="119">
        <v>46133</v>
      </c>
      <c r="S386" s="119">
        <v>46133</v>
      </c>
      <c r="Z386" t="s">
        <v>536</v>
      </c>
      <c r="AA386" s="176">
        <v>500000</v>
      </c>
      <c r="AB386" t="s">
        <v>58</v>
      </c>
      <c r="AC386" s="149" t="s">
        <v>444</v>
      </c>
      <c r="AD386" t="s">
        <v>444</v>
      </c>
      <c r="AE386" t="s">
        <v>260</v>
      </c>
      <c r="AF386" s="150">
        <v>31.984905781131928</v>
      </c>
      <c r="AG386" s="151">
        <v>1.5094339622641511</v>
      </c>
      <c r="AH386" s="150">
        <v>1399.2452890565964</v>
      </c>
      <c r="AI386" s="150">
        <v>27.984905781131928</v>
      </c>
      <c r="AJ386" s="150">
        <v>31.984905781131928</v>
      </c>
      <c r="AK386" s="119">
        <v>46132</v>
      </c>
      <c r="AL386" t="s">
        <v>67</v>
      </c>
      <c r="AM386" t="s">
        <v>67</v>
      </c>
      <c r="AN386" s="198">
        <f t="shared" si="45"/>
        <v>153</v>
      </c>
      <c r="AS386" s="119">
        <v>46286</v>
      </c>
    </row>
    <row r="387" spans="1:45" ht="16.5" customHeight="1">
      <c r="A387" s="2" t="s">
        <v>74</v>
      </c>
      <c r="B387" t="s">
        <v>75</v>
      </c>
      <c r="C387" t="s">
        <v>670</v>
      </c>
      <c r="D387" t="s">
        <v>52</v>
      </c>
      <c r="E387" t="s">
        <v>52</v>
      </c>
      <c r="F387" t="s">
        <v>26</v>
      </c>
      <c r="G387" t="s">
        <v>66</v>
      </c>
      <c r="H387" t="s">
        <v>54</v>
      </c>
      <c r="I387" t="s">
        <v>55</v>
      </c>
      <c r="J387" t="s">
        <v>985</v>
      </c>
      <c r="K387" s="119">
        <v>46008</v>
      </c>
      <c r="L387" s="119">
        <v>46055</v>
      </c>
      <c r="M387" s="119">
        <v>46141</v>
      </c>
      <c r="N387" t="s">
        <v>9</v>
      </c>
      <c r="O387" t="s">
        <v>331</v>
      </c>
      <c r="P387" t="s">
        <v>17</v>
      </c>
      <c r="Q387" t="s">
        <v>54</v>
      </c>
      <c r="R387" s="119">
        <v>46139</v>
      </c>
      <c r="S387" s="119">
        <v>46141</v>
      </c>
      <c r="Z387" t="s">
        <v>536</v>
      </c>
      <c r="AA387" s="176">
        <v>500000</v>
      </c>
      <c r="AB387" t="s">
        <v>58</v>
      </c>
      <c r="AC387" s="149" t="s">
        <v>444</v>
      </c>
      <c r="AD387" t="s">
        <v>478</v>
      </c>
      <c r="AE387" t="s">
        <v>178</v>
      </c>
      <c r="AF387" s="150">
        <v>22.264151064150767</v>
      </c>
      <c r="AG387" s="151">
        <v>1.5094339622641511</v>
      </c>
      <c r="AH387" s="150">
        <v>913.20755320753835</v>
      </c>
      <c r="AI387" s="150">
        <v>18.264151064150767</v>
      </c>
      <c r="AJ387" s="150">
        <v>22.264151064150767</v>
      </c>
      <c r="AK387" s="119">
        <v>46132</v>
      </c>
      <c r="AL387" t="s">
        <v>67</v>
      </c>
      <c r="AM387" t="s">
        <v>67</v>
      </c>
      <c r="AN387" s="198">
        <v>-1</v>
      </c>
      <c r="AS387" s="119">
        <v>46141</v>
      </c>
    </row>
    <row r="388" spans="1:45" ht="16.5" customHeight="1">
      <c r="A388" t="s">
        <v>123</v>
      </c>
      <c r="B388" t="str">
        <f>VLOOKUP(A388,'Data Validation'!S:T,2,FALSE)</f>
        <v>Cross Architecture</v>
      </c>
      <c r="C388" t="s">
        <v>692</v>
      </c>
      <c r="D388" t="s">
        <v>65</v>
      </c>
      <c r="E388" t="s">
        <v>65</v>
      </c>
      <c r="F388" t="s">
        <v>25</v>
      </c>
      <c r="G388" t="s">
        <v>66</v>
      </c>
      <c r="H388" t="s">
        <v>54</v>
      </c>
      <c r="I388" t="s">
        <v>55</v>
      </c>
      <c r="J388" t="s">
        <v>986</v>
      </c>
      <c r="K388" t="s">
        <v>84</v>
      </c>
      <c r="L388" s="119">
        <v>46156</v>
      </c>
      <c r="M388" s="119">
        <v>46162</v>
      </c>
      <c r="N388" t="s">
        <v>56</v>
      </c>
      <c r="O388" t="s">
        <v>57</v>
      </c>
      <c r="P388" t="s">
        <v>71</v>
      </c>
      <c r="Q388" t="s">
        <v>54</v>
      </c>
      <c r="R388" s="119"/>
      <c r="S388" s="119"/>
      <c r="Z388" t="s">
        <v>987</v>
      </c>
      <c r="AA388" s="176">
        <v>500000</v>
      </c>
      <c r="AB388" t="s">
        <v>58</v>
      </c>
      <c r="AC388" s="149" t="s">
        <v>444</v>
      </c>
      <c r="AD388" t="str">
        <f ca="1">IF((AND((AS388-TODAY())&lt;=30,(L388-TODAY())&lt;=0,(F389="P1")))=TRUE,"Yes",IF(AND((AS388-TODAY())&lt;=30,(L388-TODAY())&lt;=0,(F389="P2"))=TRUE,"Yes","No"))</f>
        <v>Yes</v>
      </c>
      <c r="AE388" t="str">
        <f>VLOOKUP(O388,'Data Validation'!I:J,2,FALSE)</f>
        <v>Global</v>
      </c>
      <c r="AF388" s="150">
        <f ca="1">IF(AJ388&lt;=53,AJ388,AJ388-52)</f>
        <v>14.811320754716832</v>
      </c>
      <c r="AG388" s="151">
        <f>IF(H388="Y",(((160/1000000)*AA388)/5.3)*0.1,((160/1000000)*AA388)/5.3)</f>
        <v>1.5094339622641511</v>
      </c>
      <c r="AH388" s="150">
        <f>SUM($AG$2:AG388)</f>
        <v>1290.5660377358413</v>
      </c>
      <c r="AI388" s="150">
        <f>AH388/50</f>
        <v>25.811320754716824</v>
      </c>
      <c r="AJ388" s="150">
        <f ca="1">WEEKNUM(TODAY())+AI388</f>
        <v>66.811320754716832</v>
      </c>
      <c r="AK388" s="119">
        <v>45852</v>
      </c>
      <c r="AL388" t="s">
        <v>54</v>
      </c>
      <c r="AM388" t="s">
        <v>67</v>
      </c>
      <c r="AN388" s="198">
        <f>AS388-S388</f>
        <v>46162</v>
      </c>
      <c r="AS388" s="119">
        <v>46162</v>
      </c>
    </row>
    <row r="389" spans="1:45" ht="16.5" customHeight="1">
      <c r="A389" s="224" t="s">
        <v>123</v>
      </c>
      <c r="B389" t="str">
        <f>VLOOKUP(A389,'Data Validation'!S:T,2,FALSE)</f>
        <v>Cross Architecture</v>
      </c>
      <c r="C389" t="s">
        <v>692</v>
      </c>
      <c r="D389" t="s">
        <v>65</v>
      </c>
      <c r="E389" t="s">
        <v>65</v>
      </c>
      <c r="F389" t="s">
        <v>25</v>
      </c>
      <c r="G389" t="s">
        <v>66</v>
      </c>
      <c r="H389" t="s">
        <v>54</v>
      </c>
      <c r="I389" t="s">
        <v>55</v>
      </c>
      <c r="J389" t="s">
        <v>988</v>
      </c>
      <c r="K389" t="s">
        <v>84</v>
      </c>
      <c r="L389" s="119">
        <v>46156</v>
      </c>
      <c r="M389" s="119">
        <v>46162</v>
      </c>
      <c r="N389" t="s">
        <v>56</v>
      </c>
      <c r="O389" t="s">
        <v>57</v>
      </c>
      <c r="P389" t="s">
        <v>71</v>
      </c>
      <c r="Q389" t="s">
        <v>54</v>
      </c>
      <c r="R389" s="119"/>
      <c r="S389" s="119"/>
      <c r="Z389" s="220" t="s">
        <v>987</v>
      </c>
      <c r="AA389" s="176">
        <v>500000</v>
      </c>
      <c r="AB389" t="s">
        <v>58</v>
      </c>
      <c r="AC389" s="149" t="s">
        <v>444</v>
      </c>
      <c r="AD389" t="str">
        <f ca="1">IF((AND((AS389-TODAY())&lt;=30,(L389-TODAY())&lt;=0,(F584="P1")))=TRUE,"Yes",IF(AND((AS389-TODAY())&lt;=30,(L389-TODAY())&lt;=0,(F584="P2"))=TRUE,"Yes","No"))</f>
        <v>No</v>
      </c>
      <c r="AE389" t="str">
        <f>VLOOKUP(O389,'Data Validation'!I:J,2,FALSE)</f>
        <v>Global</v>
      </c>
      <c r="AF389" s="150">
        <f ca="1">IF(AJ389&lt;=53,AJ389,AJ389-52)</f>
        <v>14.841509433962102</v>
      </c>
      <c r="AG389" s="151">
        <f>IF(H389="Y",(((160/1000000)*AA389)/5.3)*0.1,((160/1000000)*AA389)/5.3)</f>
        <v>1.5094339622641511</v>
      </c>
      <c r="AH389" s="150">
        <f>SUM($AG$2:AG389)</f>
        <v>1292.0754716981055</v>
      </c>
      <c r="AI389" s="150">
        <f>AH389/50</f>
        <v>25.841509433962109</v>
      </c>
      <c r="AJ389" s="150">
        <f ca="1">WEEKNUM(TODAY())+AI389</f>
        <v>66.841509433962102</v>
      </c>
      <c r="AK389" s="119">
        <v>45911</v>
      </c>
      <c r="AL389" t="s">
        <v>54</v>
      </c>
      <c r="AM389" t="s">
        <v>67</v>
      </c>
      <c r="AN389" s="198">
        <f>AS389-S389</f>
        <v>46162</v>
      </c>
      <c r="AS389" s="119">
        <v>46162</v>
      </c>
    </row>
    <row r="390" spans="1:45" ht="16.5" customHeight="1">
      <c r="A390" t="s">
        <v>179</v>
      </c>
      <c r="B390" t="str">
        <f>VLOOKUP(A390,'Data Validation'!S:T,2,FALSE)</f>
        <v>Product Engineering Intelligent Enterprise and Cross Architecture</v>
      </c>
      <c r="C390" t="s">
        <v>495</v>
      </c>
      <c r="D390" t="s">
        <v>64</v>
      </c>
      <c r="E390" t="s">
        <v>76</v>
      </c>
      <c r="F390" t="s">
        <v>25</v>
      </c>
      <c r="G390" t="s">
        <v>66</v>
      </c>
      <c r="H390" t="s">
        <v>54</v>
      </c>
      <c r="I390" t="s">
        <v>55</v>
      </c>
      <c r="J390" t="s">
        <v>989</v>
      </c>
      <c r="K390" t="s">
        <v>84</v>
      </c>
      <c r="L390" s="119">
        <v>46167</v>
      </c>
      <c r="M390" s="119">
        <v>46174</v>
      </c>
      <c r="N390" t="s">
        <v>56</v>
      </c>
      <c r="O390" t="s">
        <v>57</v>
      </c>
      <c r="P390" t="s">
        <v>71</v>
      </c>
      <c r="Q390" t="s">
        <v>54</v>
      </c>
      <c r="R390" s="119"/>
      <c r="S390" s="119"/>
      <c r="Z390" t="s">
        <v>990</v>
      </c>
      <c r="AA390" s="176">
        <v>500000</v>
      </c>
      <c r="AB390" t="s">
        <v>58</v>
      </c>
      <c r="AC390" s="149" t="s">
        <v>444</v>
      </c>
      <c r="AD390" t="str">
        <f ca="1">IF((AND((AS390-TODAY())&lt;=30,(L390-TODAY())&lt;=0,(F390="P1")))=TRUE,"Yes",IF(AND((AS390-TODAY())&lt;=30,(L390-TODAY())&lt;=0,(F390="P2"))=TRUE,"Yes","No"))</f>
        <v>Yes</v>
      </c>
      <c r="AE390" t="str">
        <f>VLOOKUP(O390,'Data Validation'!I:J,2,FALSE)</f>
        <v>Global</v>
      </c>
      <c r="AF390" s="150">
        <f ca="1">IF(AJ390&lt;=53,AJ390,AJ390-52)</f>
        <v>18.099999999999881</v>
      </c>
      <c r="AG390" s="151">
        <f>IF(H390="Y",(((160/1000000)*AA390)/5.3)*0.1,((160/1000000)*AA390)/5.3)</f>
        <v>1.5094339622641511</v>
      </c>
      <c r="AH390" s="150">
        <f>SUM($AG$2:AG583)</f>
        <v>1454.9999999999941</v>
      </c>
      <c r="AI390" s="150">
        <f>AH390/50</f>
        <v>29.099999999999881</v>
      </c>
      <c r="AJ390" s="150">
        <f ca="1">WEEKNUM(TODAY())+AI390</f>
        <v>70.099999999999881</v>
      </c>
      <c r="AK390" s="119">
        <v>46029</v>
      </c>
      <c r="AL390" t="s">
        <v>54</v>
      </c>
      <c r="AM390" t="s">
        <v>67</v>
      </c>
      <c r="AN390" s="198">
        <f>AS390-S390</f>
        <v>45809</v>
      </c>
      <c r="AS390" s="227">
        <v>45809</v>
      </c>
    </row>
    <row r="391" spans="1:45" ht="16.5" customHeight="1">
      <c r="A391" s="224" t="s">
        <v>179</v>
      </c>
      <c r="B391" t="str">
        <f>VLOOKUP(A391,'Data Validation'!S:T,2,FALSE)</f>
        <v>Product Engineering Intelligent Enterprise and Cross Architecture</v>
      </c>
      <c r="C391" t="s">
        <v>495</v>
      </c>
      <c r="D391" t="s">
        <v>64</v>
      </c>
      <c r="E391" t="s">
        <v>76</v>
      </c>
      <c r="F391" t="s">
        <v>25</v>
      </c>
      <c r="G391" t="s">
        <v>66</v>
      </c>
      <c r="H391" t="s">
        <v>54</v>
      </c>
      <c r="I391" t="s">
        <v>55</v>
      </c>
      <c r="J391" t="s">
        <v>991</v>
      </c>
      <c r="K391" t="s">
        <v>84</v>
      </c>
      <c r="L391" s="119">
        <v>46195</v>
      </c>
      <c r="M391" s="119">
        <v>46202</v>
      </c>
      <c r="N391" t="s">
        <v>56</v>
      </c>
      <c r="O391" t="s">
        <v>57</v>
      </c>
      <c r="P391" t="s">
        <v>71</v>
      </c>
      <c r="Q391" t="s">
        <v>54</v>
      </c>
      <c r="R391" s="119"/>
      <c r="S391" s="119"/>
      <c r="Z391" t="s">
        <v>990</v>
      </c>
      <c r="AA391" s="176">
        <v>500000</v>
      </c>
      <c r="AB391" t="s">
        <v>58</v>
      </c>
      <c r="AC391" s="149" t="s">
        <v>444</v>
      </c>
      <c r="AD391" t="str">
        <f ca="1">IF((AND((AS391-TODAY())&lt;=30,(L391-TODAY())&lt;=0,(F391="P1")))=TRUE,"Yes",IF(AND((AS391-TODAY())&lt;=30,(L391-TODAY())&lt;=0,(F391="P2"))=TRUE,"Yes","No"))</f>
        <v>Yes</v>
      </c>
      <c r="AE391" t="str">
        <f>VLOOKUP(O391,'Data Validation'!I:J,2,FALSE)</f>
        <v>Global</v>
      </c>
      <c r="AF391" s="150">
        <f ca="1">IF(AJ391&lt;=53,AJ391,AJ391-52)</f>
        <v>18.099999999999881</v>
      </c>
      <c r="AG391" s="151">
        <f>IF(H391="Y",(((160/1000000)*AA391)/5.3)*0.1,((160/1000000)*AA391)/5.3)</f>
        <v>1.5094339622641511</v>
      </c>
      <c r="AH391" s="150">
        <f>SUM($AG$2:AG591)</f>
        <v>1454.9999999999941</v>
      </c>
      <c r="AI391" s="150">
        <f>AH391/50</f>
        <v>29.099999999999881</v>
      </c>
      <c r="AJ391" s="150">
        <f ca="1">WEEKNUM(TODAY())+AI391</f>
        <v>70.099999999999881</v>
      </c>
      <c r="AK391" s="119">
        <v>46029</v>
      </c>
      <c r="AL391" t="s">
        <v>54</v>
      </c>
      <c r="AM391" t="s">
        <v>67</v>
      </c>
      <c r="AN391" s="198">
        <f>AS391-S391</f>
        <v>45837</v>
      </c>
      <c r="AS391" s="227">
        <v>45837</v>
      </c>
    </row>
    <row r="392" spans="1:45" ht="16.5" customHeight="1">
      <c r="A392" t="s">
        <v>179</v>
      </c>
      <c r="B392" t="str">
        <f>VLOOKUP(A392,'Data Validation'!S:T,2,FALSE)</f>
        <v>Product Engineering Intelligent Enterprise and Cross Architecture</v>
      </c>
      <c r="C392" t="s">
        <v>495</v>
      </c>
      <c r="D392" t="s">
        <v>64</v>
      </c>
      <c r="E392" t="s">
        <v>76</v>
      </c>
      <c r="F392" t="s">
        <v>25</v>
      </c>
      <c r="G392" t="s">
        <v>66</v>
      </c>
      <c r="H392" t="s">
        <v>54</v>
      </c>
      <c r="I392" t="s">
        <v>55</v>
      </c>
      <c r="J392" t="s">
        <v>992</v>
      </c>
      <c r="K392" t="s">
        <v>84</v>
      </c>
      <c r="L392" s="119">
        <v>46251</v>
      </c>
      <c r="M392" s="119">
        <v>46259</v>
      </c>
      <c r="N392" t="s">
        <v>56</v>
      </c>
      <c r="O392" t="s">
        <v>57</v>
      </c>
      <c r="P392" t="s">
        <v>71</v>
      </c>
      <c r="Q392" t="s">
        <v>54</v>
      </c>
      <c r="R392" s="119"/>
      <c r="S392" s="119"/>
      <c r="Y392" t="s">
        <v>993</v>
      </c>
      <c r="AA392" s="176">
        <v>500000</v>
      </c>
      <c r="AB392" t="s">
        <v>58</v>
      </c>
      <c r="AC392" s="149" t="s">
        <v>444</v>
      </c>
      <c r="AD392" t="str">
        <f ca="1">IF((AND((AS392-TODAY())&lt;=30,(L392-TODAY())&lt;=0,(F392="P1")))=TRUE,"Yes",IF(AND((AS392-TODAY())&lt;=30,(L392-TODAY())&lt;=0,(F392="P2"))=TRUE,"Yes","No"))</f>
        <v>Yes</v>
      </c>
      <c r="AE392" t="str">
        <f>VLOOKUP(O392,'Data Validation'!I:J,2,FALSE)</f>
        <v>Global</v>
      </c>
      <c r="AF392" s="150">
        <f ca="1">IF(AJ392&lt;=53,AJ392,AJ392-52)</f>
        <v>18.099999999999881</v>
      </c>
      <c r="AG392" s="151">
        <f>IF(H392="Y",(((160/1000000)*AA392)/5.3)*0.1,((160/1000000)*AA392)/5.3)</f>
        <v>1.5094339622641511</v>
      </c>
      <c r="AH392" s="150">
        <f>SUM($AG$2:AG544)</f>
        <v>1454.9999999999941</v>
      </c>
      <c r="AI392" s="150">
        <f>AH392/50</f>
        <v>29.099999999999881</v>
      </c>
      <c r="AJ392" s="150">
        <f ca="1">WEEKNUM(TODAY())+AI392</f>
        <v>70.099999999999881</v>
      </c>
      <c r="AK392" s="119">
        <v>46029</v>
      </c>
      <c r="AL392" t="s">
        <v>54</v>
      </c>
      <c r="AM392" t="s">
        <v>67</v>
      </c>
      <c r="AN392" s="198">
        <f>AS392-S392</f>
        <v>46259</v>
      </c>
      <c r="AS392" s="119">
        <v>46259</v>
      </c>
    </row>
    <row r="393" spans="1:45" ht="16.5" customHeight="1">
      <c r="A393" t="s">
        <v>123</v>
      </c>
      <c r="B393" t="s">
        <v>124</v>
      </c>
      <c r="C393" t="s">
        <v>545</v>
      </c>
      <c r="D393" t="s">
        <v>65</v>
      </c>
      <c r="E393" t="s">
        <v>65</v>
      </c>
      <c r="F393" t="s">
        <v>25</v>
      </c>
      <c r="G393" t="s">
        <v>66</v>
      </c>
      <c r="H393" t="s">
        <v>54</v>
      </c>
      <c r="I393" t="s">
        <v>55</v>
      </c>
      <c r="J393" t="s">
        <v>994</v>
      </c>
      <c r="K393" s="119">
        <v>46216</v>
      </c>
      <c r="L393" s="119">
        <v>46248</v>
      </c>
      <c r="M393" s="119">
        <v>46289</v>
      </c>
      <c r="N393" t="s">
        <v>9</v>
      </c>
      <c r="O393" t="s">
        <v>338</v>
      </c>
      <c r="P393" t="s">
        <v>17</v>
      </c>
      <c r="Q393" t="s">
        <v>54</v>
      </c>
      <c r="R393" s="119">
        <v>46275</v>
      </c>
      <c r="S393" s="119">
        <v>46276</v>
      </c>
      <c r="AA393" s="176">
        <v>500000</v>
      </c>
      <c r="AB393" s="205" t="s">
        <v>58</v>
      </c>
      <c r="AC393" s="149" t="s">
        <v>444</v>
      </c>
      <c r="AD393" t="s">
        <v>478</v>
      </c>
      <c r="AE393" t="str">
        <f>VLOOKUP(O393,'Data Validation'!I:J,2,FALSE)</f>
        <v>C5385241</v>
      </c>
      <c r="AF393" s="150">
        <v>20.754717101886669</v>
      </c>
      <c r="AG393" s="151">
        <v>1.5094339622641511</v>
      </c>
      <c r="AH393" s="150">
        <v>837.73585509433349</v>
      </c>
      <c r="AI393" s="150">
        <v>16.754717101886669</v>
      </c>
      <c r="AJ393" s="150">
        <v>20.754717101886669</v>
      </c>
      <c r="AK393" s="119">
        <v>46265</v>
      </c>
      <c r="AL393" t="s">
        <v>67</v>
      </c>
      <c r="AM393" t="s">
        <v>54</v>
      </c>
      <c r="AN393" s="198">
        <v>10</v>
      </c>
      <c r="AR393" s="133"/>
      <c r="AS393" s="119">
        <v>46288</v>
      </c>
    </row>
    <row r="394" spans="1:45" ht="16.5" customHeight="1">
      <c r="A394" t="s">
        <v>123</v>
      </c>
      <c r="B394" t="s">
        <v>124</v>
      </c>
      <c r="C394" t="s">
        <v>545</v>
      </c>
      <c r="D394" t="s">
        <v>76</v>
      </c>
      <c r="E394" t="s">
        <v>76</v>
      </c>
      <c r="F394" t="s">
        <v>25</v>
      </c>
      <c r="G394" t="s">
        <v>66</v>
      </c>
      <c r="H394" t="s">
        <v>54</v>
      </c>
      <c r="I394" t="s">
        <v>55</v>
      </c>
      <c r="J394" t="s">
        <v>995</v>
      </c>
      <c r="K394" s="119">
        <v>46216</v>
      </c>
      <c r="L394" s="119">
        <v>46248</v>
      </c>
      <c r="M394" s="119">
        <v>46289</v>
      </c>
      <c r="N394" t="s">
        <v>9</v>
      </c>
      <c r="O394" t="s">
        <v>338</v>
      </c>
      <c r="P394" t="s">
        <v>17</v>
      </c>
      <c r="Q394" t="s">
        <v>54</v>
      </c>
      <c r="R394" s="119">
        <v>46275</v>
      </c>
      <c r="S394" s="119">
        <v>46276</v>
      </c>
      <c r="AA394" s="176">
        <v>500000</v>
      </c>
      <c r="AB394" s="205" t="s">
        <v>58</v>
      </c>
      <c r="AC394" s="149" t="s">
        <v>444</v>
      </c>
      <c r="AD394" t="s">
        <v>478</v>
      </c>
      <c r="AE394" t="str">
        <f>VLOOKUP(O394,'Data Validation'!I:J,2,FALSE)</f>
        <v>C5385241</v>
      </c>
      <c r="AF394" s="150">
        <v>20.754717101886669</v>
      </c>
      <c r="AG394" s="151">
        <v>1.5094339622641511</v>
      </c>
      <c r="AH394" s="150">
        <v>837.73585509433349</v>
      </c>
      <c r="AI394" s="150">
        <v>16.754717101886669</v>
      </c>
      <c r="AJ394" s="150">
        <v>20.754717101886669</v>
      </c>
      <c r="AK394" s="119">
        <v>46265</v>
      </c>
      <c r="AL394" t="s">
        <v>67</v>
      </c>
      <c r="AM394" t="s">
        <v>54</v>
      </c>
      <c r="AN394" s="198">
        <v>10</v>
      </c>
      <c r="AS394" s="119">
        <v>46288</v>
      </c>
    </row>
    <row r="395" spans="1:45" ht="16.5" customHeight="1">
      <c r="A395" t="s">
        <v>123</v>
      </c>
      <c r="B395" t="s">
        <v>124</v>
      </c>
      <c r="C395" t="s">
        <v>545</v>
      </c>
      <c r="D395" t="s">
        <v>65</v>
      </c>
      <c r="E395" t="s">
        <v>65</v>
      </c>
      <c r="F395" t="s">
        <v>25</v>
      </c>
      <c r="G395" t="s">
        <v>66</v>
      </c>
      <c r="H395" t="s">
        <v>54</v>
      </c>
      <c r="I395" t="s">
        <v>55</v>
      </c>
      <c r="J395" t="s">
        <v>996</v>
      </c>
      <c r="K395" s="119">
        <v>46216</v>
      </c>
      <c r="L395" s="119">
        <v>46283</v>
      </c>
      <c r="M395" s="119">
        <v>46294</v>
      </c>
      <c r="N395" t="s">
        <v>9</v>
      </c>
      <c r="O395" t="s">
        <v>331</v>
      </c>
      <c r="P395" t="s">
        <v>17</v>
      </c>
      <c r="Q395" t="s">
        <v>54</v>
      </c>
      <c r="R395" s="119">
        <v>46283</v>
      </c>
      <c r="S395" s="119">
        <v>46286</v>
      </c>
      <c r="AA395" s="176">
        <v>500000</v>
      </c>
      <c r="AB395" s="205" t="s">
        <v>58</v>
      </c>
      <c r="AC395" s="149" t="s">
        <v>444</v>
      </c>
      <c r="AD395" t="s">
        <v>478</v>
      </c>
      <c r="AE395" t="str">
        <f>VLOOKUP(O395,'Data Validation'!I:J,2,FALSE)</f>
        <v>C5403671</v>
      </c>
      <c r="AF395" s="150">
        <v>20.754717101886669</v>
      </c>
      <c r="AG395" s="151">
        <v>1.5094339622641511</v>
      </c>
      <c r="AH395" s="150">
        <v>837.73585509433349</v>
      </c>
      <c r="AI395" s="150">
        <v>16.754717101886669</v>
      </c>
      <c r="AJ395" s="150">
        <v>20.754717101886669</v>
      </c>
      <c r="AK395" s="119">
        <v>46266</v>
      </c>
      <c r="AL395" t="s">
        <v>67</v>
      </c>
      <c r="AM395" t="s">
        <v>54</v>
      </c>
      <c r="AN395" s="198">
        <v>10</v>
      </c>
      <c r="AS395" s="119">
        <v>46293</v>
      </c>
    </row>
    <row r="396" spans="1:45" ht="16.5" customHeight="1">
      <c r="A396" t="s">
        <v>123</v>
      </c>
      <c r="B396" t="s">
        <v>124</v>
      </c>
      <c r="C396" t="s">
        <v>545</v>
      </c>
      <c r="D396" t="s">
        <v>65</v>
      </c>
      <c r="E396" t="s">
        <v>65</v>
      </c>
      <c r="F396" t="s">
        <v>25</v>
      </c>
      <c r="G396" t="s">
        <v>66</v>
      </c>
      <c r="H396" t="s">
        <v>54</v>
      </c>
      <c r="I396" t="s">
        <v>55</v>
      </c>
      <c r="J396" t="s">
        <v>997</v>
      </c>
      <c r="K396" s="119">
        <v>46216</v>
      </c>
      <c r="L396" s="119">
        <v>46248</v>
      </c>
      <c r="M396" s="119">
        <v>46289</v>
      </c>
      <c r="N396" t="s">
        <v>9</v>
      </c>
      <c r="O396" t="s">
        <v>338</v>
      </c>
      <c r="P396" t="s">
        <v>17</v>
      </c>
      <c r="Q396" t="s">
        <v>54</v>
      </c>
      <c r="R396" s="119">
        <v>46275</v>
      </c>
      <c r="S396" s="119">
        <v>46276</v>
      </c>
      <c r="AA396" s="176">
        <v>500000</v>
      </c>
      <c r="AB396" s="205" t="s">
        <v>58</v>
      </c>
      <c r="AC396" s="149" t="s">
        <v>444</v>
      </c>
      <c r="AD396" t="s">
        <v>478</v>
      </c>
      <c r="AE396" t="str">
        <f>VLOOKUP(O396,'Data Validation'!I:J,2,FALSE)</f>
        <v>C5385241</v>
      </c>
      <c r="AF396" s="150">
        <v>20.754717101886669</v>
      </c>
      <c r="AG396" s="151">
        <v>1.5094339622641511</v>
      </c>
      <c r="AH396" s="150">
        <v>837.73585509433349</v>
      </c>
      <c r="AI396" s="150">
        <v>16.754717101886669</v>
      </c>
      <c r="AJ396" s="150">
        <v>20.754717101886669</v>
      </c>
      <c r="AK396" s="119">
        <v>46265</v>
      </c>
      <c r="AL396" t="s">
        <v>67</v>
      </c>
      <c r="AM396" t="s">
        <v>54</v>
      </c>
      <c r="AN396" s="198">
        <v>10</v>
      </c>
      <c r="AS396" s="119">
        <v>46288</v>
      </c>
    </row>
    <row r="397" spans="1:45" ht="16.5" customHeight="1">
      <c r="A397" s="2" t="s">
        <v>221</v>
      </c>
      <c r="B397" s="2" t="s">
        <v>222</v>
      </c>
      <c r="C397" t="s">
        <v>865</v>
      </c>
      <c r="D397" t="s">
        <v>65</v>
      </c>
      <c r="E397" t="s">
        <v>65</v>
      </c>
      <c r="F397" t="s">
        <v>25</v>
      </c>
      <c r="G397" t="s">
        <v>81</v>
      </c>
      <c r="H397" t="s">
        <v>54</v>
      </c>
      <c r="I397" t="s">
        <v>55</v>
      </c>
      <c r="J397" t="s">
        <v>998</v>
      </c>
      <c r="K397" s="119">
        <v>46235</v>
      </c>
      <c r="L397" s="119">
        <v>46269</v>
      </c>
      <c r="M397" s="119">
        <v>46290</v>
      </c>
      <c r="N397" t="s">
        <v>9</v>
      </c>
      <c r="O397" t="s">
        <v>338</v>
      </c>
      <c r="P397" t="s">
        <v>17</v>
      </c>
      <c r="Q397" t="s">
        <v>54</v>
      </c>
      <c r="R397" s="119">
        <v>46272</v>
      </c>
      <c r="S397" s="119">
        <v>46272</v>
      </c>
      <c r="Z397" t="s">
        <v>536</v>
      </c>
      <c r="AA397" s="176">
        <v>500000</v>
      </c>
      <c r="AB397" t="s">
        <v>58</v>
      </c>
      <c r="AC397" s="149" t="s">
        <v>444</v>
      </c>
      <c r="AD397" t="e">
        <v>#REF!</v>
      </c>
      <c r="AE397" t="s">
        <v>324</v>
      </c>
      <c r="AF397" s="150">
        <v>28.845283139622438</v>
      </c>
      <c r="AG397" s="151">
        <v>15.09433962264151</v>
      </c>
      <c r="AH397" s="150">
        <v>1242.2641569811219</v>
      </c>
      <c r="AI397" s="150">
        <v>24.845283139622438</v>
      </c>
      <c r="AJ397" s="150">
        <v>28.845283139622438</v>
      </c>
      <c r="AK397" s="119">
        <v>46265</v>
      </c>
      <c r="AL397" t="s">
        <v>67</v>
      </c>
      <c r="AM397" t="s">
        <v>67</v>
      </c>
      <c r="AN397" s="198">
        <v>-5</v>
      </c>
      <c r="AR397" s="133"/>
      <c r="AS397" s="119">
        <v>46289</v>
      </c>
    </row>
    <row r="398" spans="1:45" ht="16.5" customHeight="1">
      <c r="A398" t="s">
        <v>74</v>
      </c>
      <c r="B398" t="s">
        <v>75</v>
      </c>
      <c r="C398" t="s">
        <v>999</v>
      </c>
      <c r="D398" t="s">
        <v>65</v>
      </c>
      <c r="E398" t="s">
        <v>65</v>
      </c>
      <c r="F398" t="s">
        <v>25</v>
      </c>
      <c r="G398" t="s">
        <v>66</v>
      </c>
      <c r="H398" t="s">
        <v>54</v>
      </c>
      <c r="I398" t="s">
        <v>55</v>
      </c>
      <c r="J398" t="s">
        <v>1000</v>
      </c>
      <c r="K398" t="s">
        <v>84</v>
      </c>
      <c r="L398" s="119">
        <v>46254</v>
      </c>
      <c r="M398" s="119">
        <v>46311</v>
      </c>
      <c r="N398" t="s">
        <v>11</v>
      </c>
      <c r="O398" t="s">
        <v>177</v>
      </c>
      <c r="P398" t="s">
        <v>17</v>
      </c>
      <c r="Q398" t="s">
        <v>54</v>
      </c>
      <c r="R398" s="119">
        <v>46268</v>
      </c>
      <c r="S398" s="119">
        <v>46290</v>
      </c>
      <c r="AA398" s="176">
        <v>500000</v>
      </c>
      <c r="AB398" t="s">
        <v>58</v>
      </c>
      <c r="AC398" s="149" t="s">
        <v>444</v>
      </c>
      <c r="AD398" t="str">
        <f ca="1">IF((AND((AS398-TODAY())&lt;=30,(L398-TODAY())&lt;=0,(F398="P1")))=TRUE,"Yes",IF(AND((AS398-TODAY())&lt;=30,(L398-TODAY())&lt;=0,(F398="P2"))=TRUE,"Yes","No"))</f>
        <v>Yes</v>
      </c>
      <c r="AE398" t="str">
        <f>VLOOKUP(O398,'Data Validation'!I:J,2,FALSE)</f>
        <v>I501689</v>
      </c>
      <c r="AF398" s="150">
        <f ca="1">IF(AJ398&lt;=53,AJ398,AJ398-52)</f>
        <v>18.099999999999881</v>
      </c>
      <c r="AG398" s="151">
        <f>IF(H398="Y",(((160/1000000)*AA398)/5.3)*0.1,((160/1000000)*AA398)/5.3)</f>
        <v>1.5094339622641511</v>
      </c>
      <c r="AH398" s="150">
        <f>SUM($AG$2:AG691)</f>
        <v>1454.9999999999941</v>
      </c>
      <c r="AI398" s="150">
        <f>AH398/50</f>
        <v>29.099999999999881</v>
      </c>
      <c r="AJ398" s="150">
        <f ca="1">WEEKNUM(TODAY())+AI398</f>
        <v>70.099999999999881</v>
      </c>
      <c r="AK398" s="119">
        <v>46265</v>
      </c>
      <c r="AL398" t="s">
        <v>67</v>
      </c>
      <c r="AM398" t="s">
        <v>67</v>
      </c>
      <c r="AN398" s="198">
        <f>AS398-S398</f>
        <v>19</v>
      </c>
      <c r="AS398" s="119">
        <v>46309</v>
      </c>
    </row>
    <row r="399" spans="1:45" ht="16.5" customHeight="1">
      <c r="A399" t="s">
        <v>74</v>
      </c>
      <c r="B399" t="s">
        <v>75</v>
      </c>
      <c r="C399" t="s">
        <v>999</v>
      </c>
      <c r="D399" t="s">
        <v>65</v>
      </c>
      <c r="E399" t="s">
        <v>65</v>
      </c>
      <c r="F399" t="s">
        <v>25</v>
      </c>
      <c r="G399" t="s">
        <v>66</v>
      </c>
      <c r="H399" t="s">
        <v>54</v>
      </c>
      <c r="I399" t="s">
        <v>55</v>
      </c>
      <c r="J399" t="s">
        <v>1001</v>
      </c>
      <c r="K399" t="s">
        <v>84</v>
      </c>
      <c r="L399" s="119">
        <v>46254</v>
      </c>
      <c r="M399" s="119">
        <v>46311</v>
      </c>
      <c r="N399" t="s">
        <v>11</v>
      </c>
      <c r="O399" t="s">
        <v>177</v>
      </c>
      <c r="P399" t="s">
        <v>17</v>
      </c>
      <c r="Q399" t="s">
        <v>54</v>
      </c>
      <c r="R399" s="119">
        <v>46268</v>
      </c>
      <c r="S399" s="119">
        <v>46290</v>
      </c>
      <c r="AA399" s="176">
        <v>500000</v>
      </c>
      <c r="AB399" t="s">
        <v>58</v>
      </c>
      <c r="AC399" s="149" t="s">
        <v>444</v>
      </c>
      <c r="AD399" t="str">
        <f ca="1">IF((AND((AS399-TODAY())&lt;=30,(L399-TODAY())&lt;=0,(F399="P1")))=TRUE,"Yes",IF(AND((AS399-TODAY())&lt;=30,(L399-TODAY())&lt;=0,(F399="P2"))=TRUE,"Yes","No"))</f>
        <v>Yes</v>
      </c>
      <c r="AE399" t="str">
        <f>VLOOKUP(O399,'Data Validation'!I:J,2,FALSE)</f>
        <v>I501689</v>
      </c>
      <c r="AF399" s="150">
        <f ca="1">IF(AJ399&lt;=53,AJ399,AJ399-52)</f>
        <v>18.099999999999881</v>
      </c>
      <c r="AG399" s="151">
        <f>IF(H399="Y",(((160/1000000)*AA399)/5.3)*0.1,((160/1000000)*AA399)/5.3)</f>
        <v>1.5094339622641511</v>
      </c>
      <c r="AH399" s="150">
        <f>SUM($AG$2:AG692)</f>
        <v>1454.9999999999941</v>
      </c>
      <c r="AI399" s="150">
        <f>AH399/50</f>
        <v>29.099999999999881</v>
      </c>
      <c r="AJ399" s="150">
        <f ca="1">WEEKNUM(TODAY())+AI399</f>
        <v>70.099999999999881</v>
      </c>
      <c r="AK399" s="119">
        <v>46266</v>
      </c>
      <c r="AL399" t="s">
        <v>67</v>
      </c>
      <c r="AM399" t="s">
        <v>67</v>
      </c>
      <c r="AN399" s="198">
        <f>AS399-S399</f>
        <v>19</v>
      </c>
      <c r="AS399" s="119">
        <v>46309</v>
      </c>
    </row>
    <row r="400" spans="1:45" ht="16.5" customHeight="1">
      <c r="A400" s="140" t="s">
        <v>123</v>
      </c>
      <c r="B400" t="s">
        <v>124</v>
      </c>
      <c r="C400" t="s">
        <v>574</v>
      </c>
      <c r="D400" t="s">
        <v>65</v>
      </c>
      <c r="E400" t="s">
        <v>65</v>
      </c>
      <c r="F400" t="s">
        <v>25</v>
      </c>
      <c r="G400" t="s">
        <v>66</v>
      </c>
      <c r="H400" t="s">
        <v>54</v>
      </c>
      <c r="I400" t="s">
        <v>55</v>
      </c>
      <c r="J400" t="s">
        <v>1002</v>
      </c>
      <c r="K400" t="s">
        <v>84</v>
      </c>
      <c r="L400" s="119">
        <v>46262</v>
      </c>
      <c r="M400" s="119">
        <v>46283</v>
      </c>
      <c r="N400" t="s">
        <v>9</v>
      </c>
      <c r="O400" t="s">
        <v>331</v>
      </c>
      <c r="P400" t="s">
        <v>17</v>
      </c>
      <c r="Q400" t="s">
        <v>54</v>
      </c>
      <c r="R400" s="119">
        <v>46272</v>
      </c>
      <c r="S400" s="119">
        <v>46276</v>
      </c>
      <c r="Z400" t="s">
        <v>536</v>
      </c>
      <c r="AA400" s="176">
        <v>500000</v>
      </c>
      <c r="AB400" t="s">
        <v>58</v>
      </c>
      <c r="AC400" s="149" t="s">
        <v>444</v>
      </c>
      <c r="AD400" t="s">
        <v>478</v>
      </c>
      <c r="AE400" t="s">
        <v>332</v>
      </c>
      <c r="AF400" s="150">
        <v>21.932075592452666</v>
      </c>
      <c r="AG400" s="151">
        <v>1.5094339622641511</v>
      </c>
      <c r="AH400" s="150">
        <v>896.60377962263328</v>
      </c>
      <c r="AI400" s="150">
        <v>17.932075592452666</v>
      </c>
      <c r="AJ400" s="150">
        <v>21.932075592452666</v>
      </c>
      <c r="AK400" s="119">
        <v>46267</v>
      </c>
      <c r="AL400" t="s">
        <v>67</v>
      </c>
      <c r="AM400" t="s">
        <v>67</v>
      </c>
      <c r="AN400" s="198">
        <v>-20</v>
      </c>
      <c r="AS400" s="231">
        <v>46281</v>
      </c>
    </row>
    <row r="401" spans="1:46" ht="16.5" customHeight="1">
      <c r="A401" s="2" t="s">
        <v>261</v>
      </c>
      <c r="B401" s="2" t="s">
        <v>252</v>
      </c>
      <c r="C401" t="s">
        <v>1003</v>
      </c>
      <c r="D401" t="s">
        <v>65</v>
      </c>
      <c r="E401" t="s">
        <v>65</v>
      </c>
      <c r="F401" t="s">
        <v>25</v>
      </c>
      <c r="G401" t="s">
        <v>53</v>
      </c>
      <c r="H401" t="s">
        <v>67</v>
      </c>
      <c r="I401" t="s">
        <v>55</v>
      </c>
      <c r="J401" t="s">
        <v>1004</v>
      </c>
      <c r="K401" s="119">
        <v>46034</v>
      </c>
      <c r="L401" s="119">
        <v>46213</v>
      </c>
      <c r="M401" s="119">
        <v>46269</v>
      </c>
      <c r="N401" t="s">
        <v>9</v>
      </c>
      <c r="O401" t="s">
        <v>338</v>
      </c>
      <c r="P401" t="s">
        <v>17</v>
      </c>
      <c r="Q401" t="s">
        <v>54</v>
      </c>
      <c r="R401" s="119">
        <v>46269</v>
      </c>
      <c r="S401" s="119">
        <v>46269</v>
      </c>
      <c r="Z401" t="s">
        <v>536</v>
      </c>
      <c r="AA401" s="176">
        <v>500000</v>
      </c>
      <c r="AB401" t="s">
        <v>58</v>
      </c>
      <c r="AC401" s="149" t="s">
        <v>444</v>
      </c>
      <c r="AD401" t="str">
        <f ca="1">IF((AND((AS401-TODAY())&lt;=30,(L401-TODAY())&lt;=0,(F446="P1")))=TRUE,"Yes",IF(AND((AS401-TODAY())&lt;=30,(L401-TODAY())&lt;=0,(F446="P2"))=TRUE,"Yes","No"))</f>
        <v>No</v>
      </c>
      <c r="AE401" t="s">
        <v>205</v>
      </c>
      <c r="AF401" s="150">
        <v>21.479245403773437</v>
      </c>
      <c r="AG401" s="151">
        <v>1.5094339622641511</v>
      </c>
      <c r="AH401" s="150">
        <f>SUM($AG$2:AG401)</f>
        <v>1323.7735849056533</v>
      </c>
      <c r="AI401" s="150">
        <v>17.479245403773437</v>
      </c>
      <c r="AJ401" s="150">
        <v>21.479245403773437</v>
      </c>
      <c r="AK401" s="119">
        <v>46267</v>
      </c>
      <c r="AL401" t="s">
        <v>67</v>
      </c>
      <c r="AM401" t="s">
        <v>67</v>
      </c>
      <c r="AN401" s="198">
        <f>AS401-S401</f>
        <v>-9</v>
      </c>
      <c r="AS401" s="119">
        <v>46260</v>
      </c>
    </row>
    <row r="402" spans="1:46" ht="16.5" customHeight="1">
      <c r="A402" t="s">
        <v>74</v>
      </c>
      <c r="B402" t="s">
        <v>75</v>
      </c>
      <c r="C402" t="s">
        <v>673</v>
      </c>
      <c r="D402" t="s">
        <v>64</v>
      </c>
      <c r="E402" t="s">
        <v>65</v>
      </c>
      <c r="F402" t="s">
        <v>24</v>
      </c>
      <c r="G402" t="s">
        <v>66</v>
      </c>
      <c r="H402" t="s">
        <v>54</v>
      </c>
      <c r="I402" t="s">
        <v>55</v>
      </c>
      <c r="J402" t="s">
        <v>1005</v>
      </c>
      <c r="K402" s="119" t="s">
        <v>84</v>
      </c>
      <c r="L402" s="119">
        <v>44750</v>
      </c>
      <c r="M402" s="119">
        <v>44879</v>
      </c>
      <c r="N402" t="s">
        <v>9</v>
      </c>
      <c r="O402" t="s">
        <v>259</v>
      </c>
      <c r="P402" t="s">
        <v>16</v>
      </c>
      <c r="Q402" t="s">
        <v>54</v>
      </c>
      <c r="R402" s="119">
        <v>46266</v>
      </c>
      <c r="S402" s="119"/>
      <c r="T402" s="133"/>
      <c r="AA402" s="176">
        <v>500000</v>
      </c>
      <c r="AB402" t="s">
        <v>58</v>
      </c>
      <c r="AC402" s="149" t="s">
        <v>444</v>
      </c>
      <c r="AD402" t="s">
        <v>478</v>
      </c>
      <c r="AE402" t="s">
        <v>324</v>
      </c>
      <c r="AF402" s="150">
        <v>7.501886792452833</v>
      </c>
      <c r="AG402" s="151">
        <v>1.5094339622641511</v>
      </c>
      <c r="AH402" s="150">
        <v>175.09433962264166</v>
      </c>
      <c r="AI402" s="150">
        <v>3.501886792452833</v>
      </c>
      <c r="AJ402" s="150">
        <v>7.501886792452833</v>
      </c>
      <c r="AK402" s="119">
        <v>46241</v>
      </c>
      <c r="AL402" t="s">
        <v>67</v>
      </c>
      <c r="AM402" t="s">
        <v>67</v>
      </c>
      <c r="AN402" s="198">
        <v>11</v>
      </c>
      <c r="AR402" s="133"/>
      <c r="AS402" s="119">
        <v>44879</v>
      </c>
      <c r="AT402" t="s">
        <v>54</v>
      </c>
    </row>
    <row r="403" spans="1:46" ht="16.5" customHeight="1">
      <c r="A403" t="s">
        <v>74</v>
      </c>
      <c r="B403" t="s">
        <v>75</v>
      </c>
      <c r="C403" t="s">
        <v>673</v>
      </c>
      <c r="D403" t="s">
        <v>64</v>
      </c>
      <c r="E403" t="s">
        <v>65</v>
      </c>
      <c r="F403" t="s">
        <v>24</v>
      </c>
      <c r="G403" t="s">
        <v>66</v>
      </c>
      <c r="H403" t="s">
        <v>54</v>
      </c>
      <c r="I403" t="s">
        <v>55</v>
      </c>
      <c r="J403" t="s">
        <v>1006</v>
      </c>
      <c r="K403" s="119" t="s">
        <v>84</v>
      </c>
      <c r="L403" s="119">
        <v>44750</v>
      </c>
      <c r="M403" s="119">
        <v>44879</v>
      </c>
      <c r="N403" t="s">
        <v>9</v>
      </c>
      <c r="O403" t="s">
        <v>259</v>
      </c>
      <c r="P403" t="s">
        <v>16</v>
      </c>
      <c r="Q403" t="s">
        <v>54</v>
      </c>
      <c r="R403" s="119">
        <v>46266</v>
      </c>
      <c r="S403" s="119"/>
      <c r="T403" s="133"/>
      <c r="AA403" s="176">
        <v>500000</v>
      </c>
      <c r="AB403" t="s">
        <v>58</v>
      </c>
      <c r="AC403" s="149" t="s">
        <v>444</v>
      </c>
      <c r="AD403" t="s">
        <v>478</v>
      </c>
      <c r="AE403" t="s">
        <v>324</v>
      </c>
      <c r="AF403" s="150">
        <v>7.501886792452833</v>
      </c>
      <c r="AG403" s="151">
        <v>1.5094339622641511</v>
      </c>
      <c r="AH403" s="150">
        <v>175.09433962264166</v>
      </c>
      <c r="AI403" s="150">
        <v>3.501886792452833</v>
      </c>
      <c r="AJ403" s="150">
        <v>7.501886792452833</v>
      </c>
      <c r="AK403" s="119">
        <v>46241</v>
      </c>
      <c r="AL403" t="s">
        <v>67</v>
      </c>
      <c r="AM403" t="s">
        <v>67</v>
      </c>
      <c r="AN403" s="198">
        <v>11</v>
      </c>
      <c r="AR403" s="133"/>
      <c r="AS403" s="119">
        <v>44879</v>
      </c>
      <c r="AT403" t="s">
        <v>54</v>
      </c>
    </row>
    <row r="404" spans="1:46" ht="16.5" customHeight="1">
      <c r="A404" t="s">
        <v>74</v>
      </c>
      <c r="B404" t="s">
        <v>75</v>
      </c>
      <c r="C404" t="s">
        <v>673</v>
      </c>
      <c r="D404" t="s">
        <v>64</v>
      </c>
      <c r="E404" t="s">
        <v>65</v>
      </c>
      <c r="F404" t="s">
        <v>24</v>
      </c>
      <c r="G404" t="s">
        <v>66</v>
      </c>
      <c r="H404" t="s">
        <v>54</v>
      </c>
      <c r="I404" t="s">
        <v>55</v>
      </c>
      <c r="J404" t="s">
        <v>1007</v>
      </c>
      <c r="K404" s="119" t="s">
        <v>84</v>
      </c>
      <c r="L404" s="119">
        <v>44750</v>
      </c>
      <c r="M404" s="119">
        <v>44879</v>
      </c>
      <c r="N404" t="s">
        <v>9</v>
      </c>
      <c r="O404" t="s">
        <v>335</v>
      </c>
      <c r="P404" t="s">
        <v>16</v>
      </c>
      <c r="Q404" t="s">
        <v>54</v>
      </c>
      <c r="R404" s="119">
        <v>46266</v>
      </c>
      <c r="S404" s="119"/>
      <c r="T404" s="133"/>
      <c r="AA404" s="176">
        <v>500000</v>
      </c>
      <c r="AB404" t="s">
        <v>58</v>
      </c>
      <c r="AC404" s="149" t="s">
        <v>444</v>
      </c>
      <c r="AD404" t="s">
        <v>478</v>
      </c>
      <c r="AE404" t="s">
        <v>324</v>
      </c>
      <c r="AF404" s="150">
        <v>7.501886792452833</v>
      </c>
      <c r="AG404" s="151">
        <v>1.5094339622641511</v>
      </c>
      <c r="AH404" s="150">
        <v>175.09433962264166</v>
      </c>
      <c r="AI404" s="150">
        <v>3.501886792452833</v>
      </c>
      <c r="AJ404" s="150">
        <v>7.501886792452833</v>
      </c>
      <c r="AK404" s="119">
        <v>46241</v>
      </c>
      <c r="AL404" t="s">
        <v>67</v>
      </c>
      <c r="AM404" t="s">
        <v>67</v>
      </c>
      <c r="AN404" s="198">
        <v>11</v>
      </c>
      <c r="AR404" s="133"/>
      <c r="AS404" s="119">
        <v>44879</v>
      </c>
      <c r="AT404" t="s">
        <v>54</v>
      </c>
    </row>
    <row r="405" spans="1:46" ht="16.5" customHeight="1">
      <c r="A405" t="s">
        <v>155</v>
      </c>
      <c r="B405" t="s">
        <v>156</v>
      </c>
      <c r="C405" t="s">
        <v>681</v>
      </c>
      <c r="D405" t="s">
        <v>76</v>
      </c>
      <c r="E405" t="s">
        <v>76</v>
      </c>
      <c r="F405" t="s">
        <v>25</v>
      </c>
      <c r="G405" t="s">
        <v>66</v>
      </c>
      <c r="H405" t="s">
        <v>54</v>
      </c>
      <c r="I405" t="s">
        <v>55</v>
      </c>
      <c r="J405" t="s">
        <v>1008</v>
      </c>
      <c r="K405" t="s">
        <v>84</v>
      </c>
      <c r="L405" s="119">
        <v>46266</v>
      </c>
      <c r="M405" s="119">
        <v>46287</v>
      </c>
      <c r="N405" t="s">
        <v>9</v>
      </c>
      <c r="O405" t="s">
        <v>331</v>
      </c>
      <c r="P405" t="s">
        <v>17</v>
      </c>
      <c r="Q405" t="s">
        <v>54</v>
      </c>
      <c r="R405" s="119">
        <v>46268</v>
      </c>
      <c r="S405" s="119">
        <v>46273</v>
      </c>
      <c r="AA405" s="176">
        <v>500000</v>
      </c>
      <c r="AB405" t="s">
        <v>58</v>
      </c>
      <c r="AC405" s="149" t="s">
        <v>444</v>
      </c>
      <c r="AD405" t="e">
        <f ca="1">IF((AND((AS405-TODAY())&lt;=30,(L405-TODAY())&lt;=0,(#REF!="P1")))=TRUE,"Yes",IF(AND((AS405-TODAY())&lt;=30,(L405-TODAY())&lt;=0,(#REF!="P2"))=TRUE,"Yes","No"))</f>
        <v>#REF!</v>
      </c>
      <c r="AE405" t="s">
        <v>57</v>
      </c>
      <c r="AF405" s="150">
        <v>31.864151064150793</v>
      </c>
      <c r="AG405" s="151">
        <v>1.5094339622641511</v>
      </c>
      <c r="AH405" s="150">
        <f>SUM($AG$2:AG405)</f>
        <v>1329.8113207547101</v>
      </c>
      <c r="AI405" s="150">
        <v>27.864151064150793</v>
      </c>
      <c r="AJ405" s="150">
        <v>31.864151064150793</v>
      </c>
      <c r="AK405" s="119">
        <v>46084</v>
      </c>
      <c r="AL405" t="s">
        <v>54</v>
      </c>
      <c r="AM405" t="s">
        <v>67</v>
      </c>
      <c r="AN405" s="198">
        <f>AS405-S405</f>
        <v>14</v>
      </c>
      <c r="AS405" s="119">
        <v>46287</v>
      </c>
    </row>
    <row r="406" spans="1:46" ht="16.5" customHeight="1">
      <c r="A406" t="s">
        <v>179</v>
      </c>
      <c r="B406" t="str">
        <f>VLOOKUP(A406,'Data Validation'!S:T,2,FALSE)</f>
        <v>Product Engineering Intelligent Enterprise and Cross Architecture</v>
      </c>
      <c r="C406" t="s">
        <v>1009</v>
      </c>
      <c r="D406" t="s">
        <v>65</v>
      </c>
      <c r="E406" t="s">
        <v>65</v>
      </c>
      <c r="F406" t="s">
        <v>25</v>
      </c>
      <c r="G406" t="s">
        <v>66</v>
      </c>
      <c r="H406" t="s">
        <v>54</v>
      </c>
      <c r="I406" t="s">
        <v>55</v>
      </c>
      <c r="J406" t="s">
        <v>1010</v>
      </c>
      <c r="K406" s="119">
        <v>45917</v>
      </c>
      <c r="L406" s="119">
        <v>46231</v>
      </c>
      <c r="M406" s="119">
        <v>46330</v>
      </c>
      <c r="N406" t="s">
        <v>9</v>
      </c>
      <c r="O406" t="s">
        <v>378</v>
      </c>
      <c r="P406" t="s">
        <v>16</v>
      </c>
      <c r="Q406" t="s">
        <v>54</v>
      </c>
      <c r="R406" s="119">
        <v>46283</v>
      </c>
      <c r="S406" s="119"/>
      <c r="AA406" s="176">
        <v>500000</v>
      </c>
      <c r="AB406" t="s">
        <v>58</v>
      </c>
      <c r="AC406" s="149" t="s">
        <v>444</v>
      </c>
      <c r="AD406" t="str">
        <f ca="1">IF((AND((AS406-TODAY())&lt;=30,(L406-TODAY())&lt;=0,(F406="P1")))=TRUE,"Yes",IF(AND((AS406-TODAY())&lt;=30,(L406-TODAY())&lt;=0,(F406="P2"))=TRUE,"Yes","No"))</f>
        <v>Yes</v>
      </c>
      <c r="AE406" t="str">
        <f>VLOOKUP(O406,'Data Validation'!I:J,2,FALSE)</f>
        <v>C5396309</v>
      </c>
      <c r="AF406" s="150">
        <f ca="1">IF(AJ406&lt;=53,AJ406,AJ406-52)</f>
        <v>18.099999999999881</v>
      </c>
      <c r="AG406" s="151">
        <f>IF(H406="Y",(((160/1000000)*AA406)/5.3)*0.1,((160/1000000)*AA406)/5.3)</f>
        <v>1.5094339622641511</v>
      </c>
      <c r="AH406" s="150">
        <f>SUM($AG$2:AG541)</f>
        <v>1454.9999999999941</v>
      </c>
      <c r="AI406" s="150">
        <f>AH406/50</f>
        <v>29.099999999999881</v>
      </c>
      <c r="AJ406" s="150">
        <f ca="1">WEEKNUM(TODAY())+AI406</f>
        <v>70.099999999999881</v>
      </c>
      <c r="AK406" s="119">
        <v>46261</v>
      </c>
      <c r="AL406" t="s">
        <v>67</v>
      </c>
      <c r="AM406" t="s">
        <v>67</v>
      </c>
      <c r="AN406" s="198">
        <f>AS406-S406</f>
        <v>46330</v>
      </c>
      <c r="AS406" s="119">
        <v>46330</v>
      </c>
    </row>
    <row r="407" spans="1:46" ht="16.5" customHeight="1">
      <c r="A407" t="s">
        <v>179</v>
      </c>
      <c r="B407" t="str">
        <f>VLOOKUP(A407,'Data Validation'!S:T,2,FALSE)</f>
        <v>Product Engineering Intelligent Enterprise and Cross Architecture</v>
      </c>
      <c r="C407" t="s">
        <v>1009</v>
      </c>
      <c r="D407" t="s">
        <v>65</v>
      </c>
      <c r="E407" t="s">
        <v>65</v>
      </c>
      <c r="F407" t="s">
        <v>25</v>
      </c>
      <c r="G407" t="s">
        <v>66</v>
      </c>
      <c r="H407" t="s">
        <v>54</v>
      </c>
      <c r="I407" t="s">
        <v>55</v>
      </c>
      <c r="J407" t="s">
        <v>1011</v>
      </c>
      <c r="K407" s="119">
        <v>45917</v>
      </c>
      <c r="L407" s="119">
        <v>46231</v>
      </c>
      <c r="M407" s="119">
        <v>46428</v>
      </c>
      <c r="N407" t="s">
        <v>56</v>
      </c>
      <c r="O407" t="s">
        <v>57</v>
      </c>
      <c r="P407" t="s">
        <v>23</v>
      </c>
      <c r="Q407" t="s">
        <v>54</v>
      </c>
      <c r="R407" s="119"/>
      <c r="S407" s="119"/>
      <c r="AA407" s="176">
        <v>500000</v>
      </c>
      <c r="AB407" t="s">
        <v>58</v>
      </c>
      <c r="AC407" s="149" t="s">
        <v>444</v>
      </c>
      <c r="AD407" t="str">
        <f ca="1">IF((AND((AS407-TODAY())&lt;=30,(L407-TODAY())&lt;=0,(F407="P1")))=TRUE,"Yes",IF(AND((AS407-TODAY())&lt;=30,(L407-TODAY())&lt;=0,(F407="P2"))=TRUE,"Yes","No"))</f>
        <v>No</v>
      </c>
      <c r="AE407" t="str">
        <f>VLOOKUP(O407,'Data Validation'!I:J,2,FALSE)</f>
        <v>Global</v>
      </c>
      <c r="AF407" s="150">
        <f ca="1">IF(AJ407&lt;=53,AJ407,AJ407-52)</f>
        <v>18.099999999999881</v>
      </c>
      <c r="AG407" s="151">
        <f>IF(H407="Y",(((160/1000000)*AA407)/5.3)*0.1,((160/1000000)*AA407)/5.3)</f>
        <v>1.5094339622641511</v>
      </c>
      <c r="AH407" s="150">
        <f>SUM($AG$2:AG542)</f>
        <v>1454.9999999999941</v>
      </c>
      <c r="AI407" s="150">
        <f>AH407/50</f>
        <v>29.099999999999881</v>
      </c>
      <c r="AJ407" s="150">
        <f ca="1">WEEKNUM(TODAY())+AI407</f>
        <v>70.099999999999881</v>
      </c>
      <c r="AK407" s="119">
        <v>46261</v>
      </c>
      <c r="AL407" t="s">
        <v>67</v>
      </c>
      <c r="AM407" t="s">
        <v>67</v>
      </c>
      <c r="AN407" s="198">
        <f>AS407-S407</f>
        <v>46428</v>
      </c>
      <c r="AS407" s="119">
        <v>46428</v>
      </c>
    </row>
    <row r="408" spans="1:46" ht="16.5" customHeight="1">
      <c r="A408" t="s">
        <v>179</v>
      </c>
      <c r="B408" t="str">
        <f>VLOOKUP(A408,'Data Validation'!S:T,2,FALSE)</f>
        <v>Product Engineering Intelligent Enterprise and Cross Architecture</v>
      </c>
      <c r="C408" t="s">
        <v>1012</v>
      </c>
      <c r="D408" t="s">
        <v>108</v>
      </c>
      <c r="E408" t="s">
        <v>65</v>
      </c>
      <c r="F408" t="s">
        <v>24</v>
      </c>
      <c r="G408" t="s">
        <v>66</v>
      </c>
      <c r="H408" t="s">
        <v>54</v>
      </c>
      <c r="I408" t="s">
        <v>55</v>
      </c>
      <c r="J408" t="s">
        <v>1013</v>
      </c>
      <c r="K408" s="119">
        <v>45323</v>
      </c>
      <c r="L408" s="119">
        <v>46252</v>
      </c>
      <c r="M408" s="119">
        <v>46352</v>
      </c>
      <c r="N408" t="s">
        <v>9</v>
      </c>
      <c r="O408" t="s">
        <v>368</v>
      </c>
      <c r="P408" t="s">
        <v>16</v>
      </c>
      <c r="Q408" t="s">
        <v>54</v>
      </c>
      <c r="R408" s="119">
        <v>46301</v>
      </c>
      <c r="S408" s="119"/>
      <c r="AA408" s="176">
        <v>500000</v>
      </c>
      <c r="AB408" t="s">
        <v>58</v>
      </c>
      <c r="AC408" s="149" t="s">
        <v>444</v>
      </c>
      <c r="AD408" t="str">
        <f ca="1">IF((AND((AS408-TODAY())&lt;=30,(L408-TODAY())&lt;=0,(F408="P1")))=TRUE,"Yes",IF(AND((AS408-TODAY())&lt;=30,(L408-TODAY())&lt;=0,(F408="P2"))=TRUE,"Yes","No"))</f>
        <v>No</v>
      </c>
      <c r="AE408" t="str">
        <f>VLOOKUP(O408,'Data Validation'!I:J,2,FALSE)</f>
        <v>C5385256</v>
      </c>
      <c r="AF408" s="150">
        <f ca="1">IF(AJ408&lt;=53,AJ408,AJ408-52)</f>
        <v>18.099999999999881</v>
      </c>
      <c r="AG408" s="151">
        <f>IF(H408="Y",(((160/1000000)*AA408)/5.3)*0.1,((160/1000000)*AA408)/5.3)</f>
        <v>1.5094339622641511</v>
      </c>
      <c r="AH408" s="150">
        <f>SUM($AG$2:AG543)</f>
        <v>1454.9999999999941</v>
      </c>
      <c r="AI408" s="150">
        <f>AH408/50</f>
        <v>29.099999999999881</v>
      </c>
      <c r="AJ408" s="150">
        <f ca="1">WEEKNUM(TODAY())+AI408</f>
        <v>70.099999999999881</v>
      </c>
      <c r="AK408" s="119">
        <v>46268</v>
      </c>
      <c r="AL408" t="s">
        <v>67</v>
      </c>
      <c r="AM408" t="s">
        <v>67</v>
      </c>
      <c r="AN408" s="198">
        <f>AS408-S408</f>
        <v>46350</v>
      </c>
      <c r="AS408" s="119">
        <v>46350</v>
      </c>
    </row>
    <row r="409" spans="1:46" ht="16.5" customHeight="1">
      <c r="A409" t="s">
        <v>123</v>
      </c>
      <c r="B409" t="s">
        <v>124</v>
      </c>
      <c r="C409" t="s">
        <v>613</v>
      </c>
      <c r="D409" t="s">
        <v>65</v>
      </c>
      <c r="E409" t="s">
        <v>65</v>
      </c>
      <c r="F409" t="s">
        <v>25</v>
      </c>
      <c r="G409" t="s">
        <v>77</v>
      </c>
      <c r="H409" t="s">
        <v>67</v>
      </c>
      <c r="I409" t="s">
        <v>55</v>
      </c>
      <c r="J409" t="s">
        <v>1014</v>
      </c>
      <c r="K409" s="119">
        <v>46220</v>
      </c>
      <c r="L409" s="119">
        <v>46273</v>
      </c>
      <c r="M409" s="119">
        <v>46292</v>
      </c>
      <c r="N409" t="s">
        <v>9</v>
      </c>
      <c r="O409" t="s">
        <v>350</v>
      </c>
      <c r="P409" t="s">
        <v>17</v>
      </c>
      <c r="Q409" t="s">
        <v>54</v>
      </c>
      <c r="R409" s="119">
        <v>46281</v>
      </c>
      <c r="S409" s="119">
        <v>46283</v>
      </c>
      <c r="Z409" t="s">
        <v>536</v>
      </c>
      <c r="AA409" s="176">
        <v>500000</v>
      </c>
      <c r="AB409" t="s">
        <v>58</v>
      </c>
      <c r="AC409" s="149" t="s">
        <v>444</v>
      </c>
      <c r="AD409" t="s">
        <v>478</v>
      </c>
      <c r="AE409" t="s">
        <v>260</v>
      </c>
      <c r="AF409" s="150">
        <v>21.871698233962103</v>
      </c>
      <c r="AG409" s="151">
        <v>1.5094339622641511</v>
      </c>
      <c r="AH409" s="150">
        <v>893.58491169810509</v>
      </c>
      <c r="AI409" s="150">
        <v>17.871698233962103</v>
      </c>
      <c r="AJ409" s="150">
        <v>21.871698233962103</v>
      </c>
      <c r="AK409" s="119">
        <v>46274</v>
      </c>
      <c r="AL409" t="s">
        <v>67</v>
      </c>
      <c r="AM409" t="s">
        <v>54</v>
      </c>
      <c r="AN409" s="198">
        <v>0</v>
      </c>
      <c r="AS409" s="119">
        <v>46279</v>
      </c>
    </row>
    <row r="410" spans="1:46" ht="16.5" customHeight="1">
      <c r="A410" s="220" t="s">
        <v>74</v>
      </c>
      <c r="B410" t="s">
        <v>75</v>
      </c>
      <c r="C410" s="220" t="s">
        <v>623</v>
      </c>
      <c r="D410" t="s">
        <v>108</v>
      </c>
      <c r="E410" t="s">
        <v>65</v>
      </c>
      <c r="F410" t="s">
        <v>24</v>
      </c>
      <c r="G410" t="s">
        <v>66</v>
      </c>
      <c r="H410" t="s">
        <v>54</v>
      </c>
      <c r="I410" t="s">
        <v>55</v>
      </c>
      <c r="J410" t="s">
        <v>1015</v>
      </c>
      <c r="K410" s="119">
        <v>46167</v>
      </c>
      <c r="L410" s="119">
        <v>46262</v>
      </c>
      <c r="M410" s="119">
        <v>46316</v>
      </c>
      <c r="N410" t="s">
        <v>9</v>
      </c>
      <c r="O410" t="s">
        <v>338</v>
      </c>
      <c r="P410" t="s">
        <v>16</v>
      </c>
      <c r="Q410" t="s">
        <v>54</v>
      </c>
      <c r="R410" s="119">
        <v>46282</v>
      </c>
      <c r="S410" s="119"/>
      <c r="AA410" s="176">
        <v>500000</v>
      </c>
      <c r="AB410" t="s">
        <v>58</v>
      </c>
      <c r="AC410" s="149" t="s">
        <v>444</v>
      </c>
      <c r="AD410" t="s">
        <v>478</v>
      </c>
      <c r="AE410" t="s">
        <v>273</v>
      </c>
      <c r="AF410" s="150">
        <v>8.0150943396226459</v>
      </c>
      <c r="AG410" s="151">
        <v>1.5094339622641511</v>
      </c>
      <c r="AH410" s="150">
        <v>200.75471698113225</v>
      </c>
      <c r="AI410" s="150">
        <v>4.0150943396226451</v>
      </c>
      <c r="AJ410" s="150">
        <v>8.0150943396226459</v>
      </c>
      <c r="AK410" s="119">
        <v>46274</v>
      </c>
      <c r="AL410" t="s">
        <v>67</v>
      </c>
      <c r="AM410" t="s">
        <v>67</v>
      </c>
      <c r="AN410" s="198">
        <v>-41</v>
      </c>
      <c r="AS410" s="119">
        <v>46311</v>
      </c>
    </row>
    <row r="411" spans="1:46" ht="16.5" customHeight="1">
      <c r="A411" s="2" t="s">
        <v>261</v>
      </c>
      <c r="B411" s="2" t="s">
        <v>252</v>
      </c>
      <c r="C411" t="s">
        <v>1016</v>
      </c>
      <c r="D411" t="s">
        <v>65</v>
      </c>
      <c r="E411" t="s">
        <v>65</v>
      </c>
      <c r="F411" t="s">
        <v>25</v>
      </c>
      <c r="G411" t="s">
        <v>53</v>
      </c>
      <c r="H411" t="s">
        <v>67</v>
      </c>
      <c r="I411" t="s">
        <v>55</v>
      </c>
      <c r="J411" t="s">
        <v>1017</v>
      </c>
      <c r="K411" t="s">
        <v>84</v>
      </c>
      <c r="L411" s="119">
        <v>46274</v>
      </c>
      <c r="M411" s="119">
        <v>46295</v>
      </c>
      <c r="N411" t="s">
        <v>9</v>
      </c>
      <c r="O411" t="s">
        <v>354</v>
      </c>
      <c r="P411" t="s">
        <v>17</v>
      </c>
      <c r="Q411" t="s">
        <v>54</v>
      </c>
      <c r="R411" s="119">
        <v>46275</v>
      </c>
      <c r="S411" s="119">
        <v>46288</v>
      </c>
      <c r="AA411" s="176">
        <v>500000</v>
      </c>
      <c r="AB411" t="s">
        <v>58</v>
      </c>
      <c r="AC411" s="149" t="s">
        <v>444</v>
      </c>
      <c r="AD411" t="str">
        <f ca="1">IF((AND((AS411-TODAY())&lt;=30,(L411-TODAY())&lt;=0,(F456="P1")))=TRUE,"Yes",IF(AND((AS411-TODAY())&lt;=30,(L411-TODAY())&lt;=0,(F456="P2"))=TRUE,"Yes","No"))</f>
        <v>No</v>
      </c>
      <c r="AE411" t="s">
        <v>205</v>
      </c>
      <c r="AF411" s="150">
        <v>21.479245403773437</v>
      </c>
      <c r="AG411" s="151">
        <v>1.5094339622641511</v>
      </c>
      <c r="AH411" s="150">
        <f>SUM($AG$2:AG411)</f>
        <v>1338.8679245282954</v>
      </c>
      <c r="AI411" s="150">
        <v>17.479245403773437</v>
      </c>
      <c r="AJ411" s="150">
        <v>21.479245403773437</v>
      </c>
      <c r="AK411" s="119">
        <v>46274</v>
      </c>
      <c r="AL411" t="s">
        <v>67</v>
      </c>
      <c r="AM411" t="s">
        <v>67</v>
      </c>
      <c r="AN411" s="198">
        <f>AS411-S411</f>
        <v>6</v>
      </c>
      <c r="AS411" s="119">
        <v>46294</v>
      </c>
    </row>
    <row r="412" spans="1:46" ht="16.5" customHeight="1">
      <c r="A412" t="s">
        <v>179</v>
      </c>
      <c r="B412" t="str">
        <f>VLOOKUP(A412,'Data Validation'!S:T,2,FALSE)</f>
        <v>Product Engineering Intelligent Enterprise and Cross Architecture</v>
      </c>
      <c r="C412" t="s">
        <v>1018</v>
      </c>
      <c r="D412" t="s">
        <v>65</v>
      </c>
      <c r="E412" t="s">
        <v>65</v>
      </c>
      <c r="F412" t="s">
        <v>25</v>
      </c>
      <c r="G412" t="s">
        <v>66</v>
      </c>
      <c r="H412" t="s">
        <v>54</v>
      </c>
      <c r="I412" t="s">
        <v>55</v>
      </c>
      <c r="J412" t="s">
        <v>1019</v>
      </c>
      <c r="K412" t="s">
        <v>84</v>
      </c>
      <c r="L412" s="119">
        <v>46276</v>
      </c>
      <c r="M412" s="119">
        <v>46356</v>
      </c>
      <c r="N412" t="s">
        <v>9</v>
      </c>
      <c r="O412" t="s">
        <v>350</v>
      </c>
      <c r="P412" t="s">
        <v>17</v>
      </c>
      <c r="Q412" t="s">
        <v>54</v>
      </c>
      <c r="R412" s="119">
        <v>46290</v>
      </c>
      <c r="S412" s="119">
        <v>46293</v>
      </c>
      <c r="AA412" s="176">
        <v>500000</v>
      </c>
      <c r="AB412" t="s">
        <v>58</v>
      </c>
      <c r="AC412" s="149" t="s">
        <v>444</v>
      </c>
      <c r="AD412" t="str">
        <f ca="1">IF((AND((AS412-TODAY())&lt;=30,(L412-TODAY())&lt;=0,(F412="P1")))=TRUE,"Yes",IF(AND((AS412-TODAY())&lt;=30,(L412-TODAY())&lt;=0,(F412="P2"))=TRUE,"Yes","No"))</f>
        <v>No</v>
      </c>
      <c r="AE412" t="str">
        <f>VLOOKUP(O412,'Data Validation'!I:J,2,FALSE)</f>
        <v>C5390989</v>
      </c>
      <c r="AF412" s="150">
        <f ca="1">IF(AJ412&lt;=53,AJ412,AJ412-52)</f>
        <v>18.099999999999881</v>
      </c>
      <c r="AG412" s="151">
        <f>IF(H412="Y",(((160/1000000)*AA412)/5.3)*0.1,((160/1000000)*AA412)/5.3)</f>
        <v>1.5094339622641511</v>
      </c>
      <c r="AH412" s="150">
        <f>SUM($AG$2:AG547)</f>
        <v>1454.9999999999941</v>
      </c>
      <c r="AI412" s="150">
        <f>AH412/50</f>
        <v>29.099999999999881</v>
      </c>
      <c r="AJ412" s="150">
        <f ca="1">WEEKNUM(TODAY())+AI412</f>
        <v>70.099999999999881</v>
      </c>
      <c r="AK412" s="119">
        <v>46272</v>
      </c>
      <c r="AL412" t="s">
        <v>67</v>
      </c>
      <c r="AM412" t="s">
        <v>67</v>
      </c>
      <c r="AN412" s="198">
        <f>AS412-S412</f>
        <v>59</v>
      </c>
      <c r="AS412" s="119">
        <v>46352</v>
      </c>
    </row>
    <row r="413" spans="1:46" ht="16.5" customHeight="1">
      <c r="A413" t="s">
        <v>238</v>
      </c>
      <c r="B413" t="s">
        <v>232</v>
      </c>
      <c r="C413" t="s">
        <v>945</v>
      </c>
      <c r="D413" t="s">
        <v>65</v>
      </c>
      <c r="E413" t="s">
        <v>65</v>
      </c>
      <c r="F413" t="s">
        <v>25</v>
      </c>
      <c r="G413" t="s">
        <v>66</v>
      </c>
      <c r="H413" t="s">
        <v>54</v>
      </c>
      <c r="I413" t="s">
        <v>55</v>
      </c>
      <c r="J413" t="s">
        <v>1020</v>
      </c>
      <c r="K413" s="119">
        <v>46090</v>
      </c>
      <c r="L413" s="119">
        <v>46275</v>
      </c>
      <c r="M413" s="119">
        <v>46315</v>
      </c>
      <c r="N413" t="s">
        <v>9</v>
      </c>
      <c r="O413" t="s">
        <v>331</v>
      </c>
      <c r="P413" t="s">
        <v>17</v>
      </c>
      <c r="Q413" t="s">
        <v>54</v>
      </c>
      <c r="R413" s="119">
        <v>46283</v>
      </c>
      <c r="S413" s="119">
        <v>46286</v>
      </c>
      <c r="AA413" s="176">
        <v>500000</v>
      </c>
      <c r="AB413" t="s">
        <v>58</v>
      </c>
      <c r="AC413" s="149" t="s">
        <v>444</v>
      </c>
      <c r="AD413" t="str">
        <f ca="1">IF((AND((AS413-TODAY())&lt;=30,(L413-TODAY())&lt;=0,(F414="P1")))=TRUE,"Yes",IF(AND((AS413-TODAY())&lt;=30,(L413-TODAY())&lt;=0,(F414="P2"))=TRUE,"Yes","No"))</f>
        <v>Yes</v>
      </c>
      <c r="AE413" t="str">
        <f>VLOOKUP(O413,'Data Validation'!I:J,2,FALSE)</f>
        <v>C5403671</v>
      </c>
      <c r="AF413" s="150">
        <v>21.720754837735694</v>
      </c>
      <c r="AG413" s="151">
        <v>1.5094339622641511</v>
      </c>
      <c r="AH413" s="150">
        <f>SUM($AG$2:AG413)</f>
        <v>1341.8867924528238</v>
      </c>
      <c r="AI413" s="150">
        <v>17.720754837735694</v>
      </c>
      <c r="AJ413" s="150">
        <v>21.720754837735694</v>
      </c>
      <c r="AK413" s="119">
        <v>46275</v>
      </c>
      <c r="AL413" t="s">
        <v>67</v>
      </c>
      <c r="AM413" t="s">
        <v>67</v>
      </c>
      <c r="AN413" s="198">
        <v>29</v>
      </c>
      <c r="AS413" s="119">
        <v>46307</v>
      </c>
    </row>
    <row r="414" spans="1:46" ht="16.5" customHeight="1">
      <c r="A414" s="226" t="s">
        <v>244</v>
      </c>
      <c r="B414" t="str">
        <f>VLOOKUP(A414,'Data Validation'!S:T,2,FALSE)</f>
        <v>SAP User Enabl Mgmt SE</v>
      </c>
      <c r="C414" s="62" t="s">
        <v>647</v>
      </c>
      <c r="D414" t="s">
        <v>65</v>
      </c>
      <c r="E414" t="s">
        <v>65</v>
      </c>
      <c r="F414" t="s">
        <v>25</v>
      </c>
      <c r="G414" t="s">
        <v>77</v>
      </c>
      <c r="H414" t="s">
        <v>67</v>
      </c>
      <c r="I414" t="s">
        <v>55</v>
      </c>
      <c r="J414" t="s">
        <v>1021</v>
      </c>
      <c r="K414" t="s">
        <v>84</v>
      </c>
      <c r="L414" s="119">
        <v>46283</v>
      </c>
      <c r="M414" s="119">
        <v>46297</v>
      </c>
      <c r="N414" t="s">
        <v>9</v>
      </c>
      <c r="O414" t="s">
        <v>354</v>
      </c>
      <c r="P414" t="s">
        <v>17</v>
      </c>
      <c r="Q414" t="s">
        <v>54</v>
      </c>
      <c r="R414" s="119">
        <v>46283</v>
      </c>
      <c r="S414" s="119">
        <v>46288</v>
      </c>
      <c r="AA414" s="176">
        <v>500000</v>
      </c>
      <c r="AB414" t="s">
        <v>58</v>
      </c>
      <c r="AC414" s="149" t="s">
        <v>444</v>
      </c>
      <c r="AD414" t="str">
        <f ca="1">IF((AND((AS414-TODAY())&lt;=30,(L414-TODAY())&lt;=0,(F415="P1")))=TRUE,"Yes",IF(AND((AS414-TODAY())&lt;=30,(L414-TODAY())&lt;=0,(F415="P2"))=TRUE,"Yes","No"))</f>
        <v>Yes</v>
      </c>
      <c r="AE414" t="str">
        <f>VLOOKUP(O414,'Data Validation'!I:J,2,FALSE)</f>
        <v>C5385247</v>
      </c>
      <c r="AF414" s="150">
        <f ca="1">IF(AJ414&lt;=53,AJ414,AJ414-52)</f>
        <v>16.139622641509305</v>
      </c>
      <c r="AG414" s="151">
        <f>IF(H414="Y",(((160/1000000)*AA414)/5.3)*0.1,((160/1000000)*AA414)/5.3)</f>
        <v>15.09433962264151</v>
      </c>
      <c r="AH414" s="150">
        <f>SUM($AG$2:AG414)</f>
        <v>1356.9811320754652</v>
      </c>
      <c r="AI414" s="150">
        <f>AH414/50</f>
        <v>27.139622641509305</v>
      </c>
      <c r="AJ414" s="150">
        <f ca="1">WEEKNUM(TODAY())+AI414</f>
        <v>68.139622641509305</v>
      </c>
      <c r="AK414" s="119">
        <v>46276</v>
      </c>
      <c r="AL414" t="s">
        <v>67</v>
      </c>
      <c r="AM414" t="s">
        <v>67</v>
      </c>
      <c r="AN414" s="198">
        <f>AS414-S414</f>
        <v>9</v>
      </c>
      <c r="AS414" s="119">
        <v>46297</v>
      </c>
    </row>
    <row r="415" spans="1:46" ht="16.5" customHeight="1">
      <c r="A415" t="s">
        <v>123</v>
      </c>
      <c r="B415" t="s">
        <v>124</v>
      </c>
      <c r="C415" t="s">
        <v>613</v>
      </c>
      <c r="D415" t="s">
        <v>76</v>
      </c>
      <c r="E415" t="s">
        <v>76</v>
      </c>
      <c r="F415" t="s">
        <v>25</v>
      </c>
      <c r="G415" t="s">
        <v>66</v>
      </c>
      <c r="H415" t="s">
        <v>54</v>
      </c>
      <c r="I415" t="s">
        <v>55</v>
      </c>
      <c r="J415" t="s">
        <v>1022</v>
      </c>
      <c r="K415" s="119">
        <v>46250</v>
      </c>
      <c r="L415" s="119">
        <v>46273</v>
      </c>
      <c r="M415" s="119">
        <v>46290</v>
      </c>
      <c r="N415" t="s">
        <v>9</v>
      </c>
      <c r="O415" t="s">
        <v>350</v>
      </c>
      <c r="P415" t="s">
        <v>17</v>
      </c>
      <c r="Q415" t="s">
        <v>54</v>
      </c>
      <c r="R415" s="119">
        <v>46281</v>
      </c>
      <c r="S415" s="119">
        <v>46283</v>
      </c>
      <c r="Z415" t="s">
        <v>536</v>
      </c>
      <c r="AA415" s="176">
        <v>500000</v>
      </c>
      <c r="AB415" s="205" t="s">
        <v>58</v>
      </c>
      <c r="AC415" s="149" t="s">
        <v>444</v>
      </c>
      <c r="AD415" t="s">
        <v>478</v>
      </c>
      <c r="AE415" t="s">
        <v>339</v>
      </c>
      <c r="AF415" s="150">
        <v>21.418868045282874</v>
      </c>
      <c r="AG415" s="151">
        <v>1.5094339622641511</v>
      </c>
      <c r="AH415" s="150">
        <v>870.94340226414363</v>
      </c>
      <c r="AI415" s="150">
        <v>17.418868045282874</v>
      </c>
      <c r="AJ415" s="150">
        <v>21.418868045282874</v>
      </c>
      <c r="AK415" s="119">
        <v>46274</v>
      </c>
      <c r="AL415" t="s">
        <v>67</v>
      </c>
      <c r="AM415" t="s">
        <v>54</v>
      </c>
      <c r="AN415" s="198">
        <v>-1</v>
      </c>
      <c r="AR415" s="133"/>
      <c r="AS415" s="119">
        <v>46279</v>
      </c>
    </row>
    <row r="416" spans="1:46" ht="16.5" customHeight="1">
      <c r="A416" t="s">
        <v>123</v>
      </c>
      <c r="B416" t="str">
        <f>VLOOKUP(A416,'Data Validation'!S:T,2,FALSE)</f>
        <v>Cross Architecture</v>
      </c>
      <c r="C416" t="s">
        <v>692</v>
      </c>
      <c r="D416" t="s">
        <v>65</v>
      </c>
      <c r="E416" t="s">
        <v>65</v>
      </c>
      <c r="F416" t="s">
        <v>24</v>
      </c>
      <c r="G416" t="s">
        <v>66</v>
      </c>
      <c r="H416" t="s">
        <v>54</v>
      </c>
      <c r="I416" t="s">
        <v>55</v>
      </c>
      <c r="J416" t="s">
        <v>1023</v>
      </c>
      <c r="K416" t="s">
        <v>84</v>
      </c>
      <c r="L416" s="119">
        <v>46275</v>
      </c>
      <c r="M416" s="119">
        <v>46289</v>
      </c>
      <c r="N416" t="s">
        <v>9</v>
      </c>
      <c r="O416" t="s">
        <v>346</v>
      </c>
      <c r="P416" t="s">
        <v>16</v>
      </c>
      <c r="Q416" t="s">
        <v>54</v>
      </c>
      <c r="R416" s="119">
        <v>46280</v>
      </c>
      <c r="S416" s="119"/>
      <c r="Z416" s="220"/>
      <c r="AA416" s="176">
        <v>500000</v>
      </c>
      <c r="AB416" t="s">
        <v>58</v>
      </c>
      <c r="AC416" s="149" t="s">
        <v>444</v>
      </c>
      <c r="AD416" t="e">
        <f ca="1">IF((AND((AS416-TODAY())&lt;=30,(L416-TODAY())&lt;=0,(#REF!="P1")))=TRUE,"Yes",IF(AND((AS416-TODAY())&lt;=30,(L416-TODAY())&lt;=0,(#REF!="P2"))=TRUE,"Yes","No"))</f>
        <v>#REF!</v>
      </c>
      <c r="AE416" t="str">
        <f>VLOOKUP(O416,'Data Validation'!I:J,2,FALSE)</f>
        <v>C5385243</v>
      </c>
      <c r="AF416" s="150">
        <f ca="1">IF(AJ416&lt;=53,AJ416,AJ416-52)</f>
        <v>16.199999999999875</v>
      </c>
      <c r="AG416" s="151">
        <f>IF(H416="Y",(((160/1000000)*AA416)/5.3)*0.1,((160/1000000)*AA416)/5.3)</f>
        <v>1.5094339622641511</v>
      </c>
      <c r="AH416" s="150">
        <f>SUM($AG$2:AG416)</f>
        <v>1359.9999999999936</v>
      </c>
      <c r="AI416" s="150">
        <f>AH416/50</f>
        <v>27.199999999999871</v>
      </c>
      <c r="AJ416" s="150">
        <f ca="1">WEEKNUM(TODAY())+AI416</f>
        <v>68.199999999999875</v>
      </c>
      <c r="AK416" s="119">
        <v>45910</v>
      </c>
      <c r="AL416" t="s">
        <v>54</v>
      </c>
      <c r="AM416" t="s">
        <v>67</v>
      </c>
      <c r="AN416" s="198">
        <f>AS416-S416</f>
        <v>46289</v>
      </c>
      <c r="AS416" s="119">
        <v>46289</v>
      </c>
    </row>
    <row r="417" spans="1:46" ht="16.5" customHeight="1">
      <c r="A417" t="s">
        <v>123</v>
      </c>
      <c r="B417" t="str">
        <f>VLOOKUP(A417,'Data Validation'!S:T,2,FALSE)</f>
        <v>Cross Architecture</v>
      </c>
      <c r="C417" t="s">
        <v>692</v>
      </c>
      <c r="D417" t="s">
        <v>65</v>
      </c>
      <c r="E417" t="s">
        <v>65</v>
      </c>
      <c r="F417" t="s">
        <v>25</v>
      </c>
      <c r="G417" t="s">
        <v>66</v>
      </c>
      <c r="H417" t="s">
        <v>54</v>
      </c>
      <c r="I417" t="s">
        <v>55</v>
      </c>
      <c r="J417" t="s">
        <v>1024</v>
      </c>
      <c r="K417" t="s">
        <v>84</v>
      </c>
      <c r="L417" s="119">
        <v>46275</v>
      </c>
      <c r="M417" s="119">
        <v>46289</v>
      </c>
      <c r="N417" t="s">
        <v>9</v>
      </c>
      <c r="O417" t="s">
        <v>346</v>
      </c>
      <c r="P417" t="s">
        <v>16</v>
      </c>
      <c r="Q417" t="s">
        <v>54</v>
      </c>
      <c r="R417" s="119">
        <v>46280</v>
      </c>
      <c r="S417" s="119"/>
      <c r="AA417" s="176">
        <v>500000</v>
      </c>
      <c r="AB417" t="s">
        <v>58</v>
      </c>
      <c r="AC417" s="149" t="s">
        <v>444</v>
      </c>
      <c r="AD417" t="str">
        <f ca="1">IF((AND((AS417-TODAY())&lt;=30,(L417-TODAY())&lt;=0,(F418="P1")))=TRUE,"Yes",IF(AND((AS417-TODAY())&lt;=30,(L417-TODAY())&lt;=0,(F418="P2"))=TRUE,"Yes","No"))</f>
        <v>Yes</v>
      </c>
      <c r="AE417" t="str">
        <f>VLOOKUP(O417,'Data Validation'!I:J,2,FALSE)</f>
        <v>C5385243</v>
      </c>
      <c r="AF417" s="150">
        <f ca="1">IF(AJ417&lt;=53,AJ417,AJ417-52)</f>
        <v>16.23018867924516</v>
      </c>
      <c r="AG417" s="151">
        <f>IF(H417="Y",(((160/1000000)*AA417)/5.3)*0.1,((160/1000000)*AA417)/5.3)</f>
        <v>1.5094339622641511</v>
      </c>
      <c r="AH417" s="150">
        <f>SUM($AG$2:AG417)</f>
        <v>1361.5094339622578</v>
      </c>
      <c r="AI417" s="150">
        <f>AH417/50</f>
        <v>27.230188679245156</v>
      </c>
      <c r="AJ417" s="150">
        <f ca="1">WEEKNUM(TODAY())+AI417</f>
        <v>68.23018867924516</v>
      </c>
      <c r="AK417" s="119">
        <v>45910</v>
      </c>
      <c r="AL417" t="s">
        <v>54</v>
      </c>
      <c r="AM417" t="s">
        <v>67</v>
      </c>
      <c r="AN417" s="198">
        <f>AS417-S417</f>
        <v>46289</v>
      </c>
      <c r="AS417" s="119">
        <v>46289</v>
      </c>
    </row>
    <row r="418" spans="1:46" ht="16.5" customHeight="1">
      <c r="A418" t="s">
        <v>74</v>
      </c>
      <c r="B418" t="s">
        <v>75</v>
      </c>
      <c r="C418" t="s">
        <v>1025</v>
      </c>
      <c r="D418" t="s">
        <v>65</v>
      </c>
      <c r="E418" t="s">
        <v>65</v>
      </c>
      <c r="F418" t="s">
        <v>25</v>
      </c>
      <c r="G418" t="s">
        <v>66</v>
      </c>
      <c r="H418" t="s">
        <v>54</v>
      </c>
      <c r="I418" t="s">
        <v>55</v>
      </c>
      <c r="J418" t="s">
        <v>1026</v>
      </c>
      <c r="K418" s="119">
        <v>46174</v>
      </c>
      <c r="L418" s="119">
        <v>46234</v>
      </c>
      <c r="M418" s="119">
        <v>46290</v>
      </c>
      <c r="N418" t="s">
        <v>9</v>
      </c>
      <c r="O418" t="s">
        <v>350</v>
      </c>
      <c r="P418" t="s">
        <v>17</v>
      </c>
      <c r="Q418" t="s">
        <v>54</v>
      </c>
      <c r="R418" s="119">
        <v>46283</v>
      </c>
      <c r="S418" s="119">
        <v>46290</v>
      </c>
      <c r="AA418" s="176">
        <v>500000</v>
      </c>
      <c r="AB418" t="s">
        <v>58</v>
      </c>
      <c r="AC418" s="149" t="s">
        <v>444</v>
      </c>
      <c r="AD418" t="str">
        <f ca="1">IF((AND((AS418-TODAY())&lt;=30,(L418-TODAY())&lt;=0,(F418="P1")))=TRUE,"Yes",IF(AND((AS418-TODAY())&lt;=30,(L418-TODAY())&lt;=0,(F418="P2"))=TRUE,"Yes","No"))</f>
        <v>Yes</v>
      </c>
      <c r="AE418" t="str">
        <f>VLOOKUP(O418,'Data Validation'!I:J,2,FALSE)</f>
        <v>C5390989</v>
      </c>
      <c r="AF418" s="150">
        <f ca="1">IF(AJ418&lt;=53,AJ418,AJ418-52)</f>
        <v>18.099999999999881</v>
      </c>
      <c r="AG418" s="151">
        <f>IF(H418="Y",(((160/1000000)*AA418)/5.3)*0.1,((160/1000000)*AA418)/5.3)</f>
        <v>1.5094339622641511</v>
      </c>
      <c r="AH418" s="150">
        <f>SUM($AG$2:AG715)</f>
        <v>1454.9999999999941</v>
      </c>
      <c r="AI418" s="150">
        <f>AH418/50</f>
        <v>29.099999999999881</v>
      </c>
      <c r="AJ418" s="150">
        <f ca="1">WEEKNUM(TODAY())+AI418</f>
        <v>70.099999999999881</v>
      </c>
      <c r="AK418" s="119">
        <v>46279</v>
      </c>
      <c r="AL418" t="s">
        <v>67</v>
      </c>
      <c r="AM418" t="s">
        <v>67</v>
      </c>
      <c r="AN418" s="198">
        <f>AS418-S418</f>
        <v>-2</v>
      </c>
      <c r="AS418" s="119">
        <v>46288</v>
      </c>
    </row>
    <row r="419" spans="1:46" ht="16.5" customHeight="1">
      <c r="A419" t="s">
        <v>238</v>
      </c>
      <c r="B419" t="s">
        <v>232</v>
      </c>
      <c r="C419" t="s">
        <v>945</v>
      </c>
      <c r="D419" t="s">
        <v>65</v>
      </c>
      <c r="E419" t="s">
        <v>65</v>
      </c>
      <c r="F419" t="s">
        <v>25</v>
      </c>
      <c r="G419" t="s">
        <v>66</v>
      </c>
      <c r="H419" t="s">
        <v>54</v>
      </c>
      <c r="I419" t="s">
        <v>55</v>
      </c>
      <c r="J419" t="s">
        <v>1027</v>
      </c>
      <c r="K419" s="119" t="s">
        <v>84</v>
      </c>
      <c r="L419" s="119">
        <v>46272</v>
      </c>
      <c r="M419" s="119">
        <v>46301</v>
      </c>
      <c r="N419" t="s">
        <v>9</v>
      </c>
      <c r="O419" t="s">
        <v>331</v>
      </c>
      <c r="P419" t="s">
        <v>17</v>
      </c>
      <c r="Q419" t="s">
        <v>54</v>
      </c>
      <c r="R419" s="119">
        <v>46283</v>
      </c>
      <c r="S419" s="119">
        <v>46290</v>
      </c>
      <c r="AA419" s="176">
        <v>500000</v>
      </c>
      <c r="AB419" t="s">
        <v>58</v>
      </c>
      <c r="AC419" s="149" t="s">
        <v>444</v>
      </c>
      <c r="AD419" t="str">
        <f ca="1">IF((AND((AS419-TODAY())&lt;=30,(L419-TODAY())&lt;=0,(F446="P1")))=TRUE,"Yes",IF(AND((AS419-TODAY())&lt;=30,(L419-TODAY())&lt;=0,(F446="P2"))=TRUE,"Yes","No"))</f>
        <v>No</v>
      </c>
      <c r="AE419" t="str">
        <f>VLOOKUP(O419,'Data Validation'!I:J,2,FALSE)</f>
        <v>C5403671</v>
      </c>
      <c r="AF419" s="150">
        <v>21.720754837735694</v>
      </c>
      <c r="AG419" s="151">
        <v>1.5094339622641511</v>
      </c>
      <c r="AH419" s="150">
        <f>SUM($AG$2:AG419)</f>
        <v>1364.5283018867863</v>
      </c>
      <c r="AI419" s="150">
        <v>17.720754837735694</v>
      </c>
      <c r="AJ419" s="150">
        <v>21.720754837735694</v>
      </c>
      <c r="AK419" s="119">
        <v>46276</v>
      </c>
      <c r="AL419" t="s">
        <v>67</v>
      </c>
      <c r="AM419" t="s">
        <v>67</v>
      </c>
      <c r="AN419" s="198">
        <v>29</v>
      </c>
      <c r="AS419" s="119">
        <v>46300</v>
      </c>
    </row>
    <row r="420" spans="1:46" ht="16.5" customHeight="1">
      <c r="A420" s="203" t="s">
        <v>244</v>
      </c>
      <c r="B420" t="str">
        <f>VLOOKUP(A420,'Data Validation'!S:T,2,FALSE)</f>
        <v>SAP User Enabl Mgmt SE</v>
      </c>
      <c r="C420" t="s">
        <v>912</v>
      </c>
      <c r="D420" t="s">
        <v>65</v>
      </c>
      <c r="E420" t="s">
        <v>65</v>
      </c>
      <c r="F420" t="s">
        <v>25</v>
      </c>
      <c r="G420" t="s">
        <v>81</v>
      </c>
      <c r="H420" t="s">
        <v>54</v>
      </c>
      <c r="I420" t="s">
        <v>55</v>
      </c>
      <c r="J420" t="s">
        <v>1028</v>
      </c>
      <c r="K420" s="119">
        <v>46143</v>
      </c>
      <c r="L420" s="119">
        <v>46288</v>
      </c>
      <c r="M420" s="119">
        <v>46295</v>
      </c>
      <c r="N420" t="s">
        <v>9</v>
      </c>
      <c r="O420" t="s">
        <v>338</v>
      </c>
      <c r="P420" t="s">
        <v>17</v>
      </c>
      <c r="Q420" t="s">
        <v>54</v>
      </c>
      <c r="R420" s="119">
        <v>46294</v>
      </c>
      <c r="S420" s="119">
        <v>46294</v>
      </c>
      <c r="AA420" s="176">
        <v>500000</v>
      </c>
      <c r="AB420" t="s">
        <v>58</v>
      </c>
      <c r="AC420" s="149" t="s">
        <v>444</v>
      </c>
      <c r="AD420" t="e">
        <f ca="1">IF((AND((#REF!-TODAY())&lt;=30,(L420-TODAY())&lt;=0,(F420="P1")))=TRUE,"Yes",IF(AND((#REF!-TODAY())&lt;=30,(L420-TODAY())&lt;=0,(F420="P2"))=TRUE,"Yes","No"))</f>
        <v>#REF!</v>
      </c>
      <c r="AE420" t="str">
        <f>VLOOKUP(O420,'Data Validation'!I:J,2,FALSE)</f>
        <v>C5385241</v>
      </c>
      <c r="AF420" s="150">
        <f ca="1">IF(AJ420&lt;=53,AJ420,AJ420-52)</f>
        <v>11.030188679245283</v>
      </c>
      <c r="AG420" s="151">
        <f>IF(H420="Y",(((160/1000000)*AA420)/5.3)*0.1,((160/1000000)*AA420)/5.3)</f>
        <v>1.5094339622641511</v>
      </c>
      <c r="AH420" s="150">
        <f ca="1">SUM($AH329:AH$640)</f>
        <v>1.5094339622641511</v>
      </c>
      <c r="AI420" s="150">
        <f ca="1">AH420/50</f>
        <v>3.0188679245283023E-2</v>
      </c>
      <c r="AJ420" s="150">
        <f ca="1">WEEKNUM(TODAY())+AI420</f>
        <v>11.030188679245283</v>
      </c>
      <c r="AK420" s="119">
        <v>46280</v>
      </c>
      <c r="AL420" t="s">
        <v>67</v>
      </c>
      <c r="AM420" t="s">
        <v>67</v>
      </c>
      <c r="AN420" s="198" t="e">
        <f>#REF!-S420</f>
        <v>#REF!</v>
      </c>
      <c r="AS420" s="119">
        <v>46290</v>
      </c>
    </row>
    <row r="421" spans="1:46" ht="16.5" customHeight="1">
      <c r="A421" s="247" t="s">
        <v>244</v>
      </c>
      <c r="B421" s="220" t="s">
        <v>245</v>
      </c>
      <c r="C421" s="220" t="s">
        <v>591</v>
      </c>
      <c r="D421" s="220" t="s">
        <v>65</v>
      </c>
      <c r="E421" s="220" t="s">
        <v>65</v>
      </c>
      <c r="F421" s="220" t="s">
        <v>25</v>
      </c>
      <c r="G421" t="s">
        <v>81</v>
      </c>
      <c r="H421" s="220" t="s">
        <v>54</v>
      </c>
      <c r="I421" s="220" t="s">
        <v>55</v>
      </c>
      <c r="J421" s="248" t="s">
        <v>1029</v>
      </c>
      <c r="K421" s="223">
        <v>46235</v>
      </c>
      <c r="L421" s="119">
        <v>46289</v>
      </c>
      <c r="M421" s="223">
        <v>46295</v>
      </c>
      <c r="N421" t="s">
        <v>9</v>
      </c>
      <c r="O421" t="s">
        <v>331</v>
      </c>
      <c r="P421" t="s">
        <v>17</v>
      </c>
      <c r="Q421" t="s">
        <v>54</v>
      </c>
      <c r="R421" s="119">
        <v>46293</v>
      </c>
      <c r="S421" s="119">
        <v>46293</v>
      </c>
      <c r="T421" s="220"/>
      <c r="U421" s="220"/>
      <c r="V421" s="220"/>
      <c r="W421" s="220"/>
      <c r="X421" s="220"/>
      <c r="Y421" s="220"/>
      <c r="Z421" s="220"/>
      <c r="AA421" s="176">
        <v>500000</v>
      </c>
      <c r="AB421" s="220" t="s">
        <v>58</v>
      </c>
      <c r="AC421" s="249" t="s">
        <v>444</v>
      </c>
      <c r="AD421" s="220" t="s">
        <v>444</v>
      </c>
      <c r="AE421" s="220" t="s">
        <v>263</v>
      </c>
      <c r="AF421" s="250">
        <v>17</v>
      </c>
      <c r="AG421" s="249">
        <v>15</v>
      </c>
      <c r="AH421" s="250">
        <v>986</v>
      </c>
      <c r="AI421" s="250">
        <v>13</v>
      </c>
      <c r="AJ421" s="250">
        <v>17</v>
      </c>
      <c r="AK421" s="119">
        <v>46281</v>
      </c>
      <c r="AL421" s="220" t="s">
        <v>67</v>
      </c>
      <c r="AM421" s="220" t="s">
        <v>67</v>
      </c>
      <c r="AN421" s="220">
        <v>-62</v>
      </c>
      <c r="AO421" s="220"/>
      <c r="AP421" s="220"/>
      <c r="AQ421" s="220"/>
      <c r="AR421" s="220"/>
      <c r="AS421" s="119">
        <v>46290</v>
      </c>
      <c r="AT421" s="220"/>
    </row>
    <row r="422" spans="1:46" ht="16.5" customHeight="1">
      <c r="A422" t="s">
        <v>261</v>
      </c>
      <c r="B422" t="s">
        <v>252</v>
      </c>
      <c r="C422" t="s">
        <v>756</v>
      </c>
      <c r="D422" t="s">
        <v>76</v>
      </c>
      <c r="E422" t="s">
        <v>76</v>
      </c>
      <c r="F422" t="s">
        <v>25</v>
      </c>
      <c r="G422" t="s">
        <v>81</v>
      </c>
      <c r="H422" t="s">
        <v>54</v>
      </c>
      <c r="I422" t="s">
        <v>55</v>
      </c>
      <c r="J422" t="s">
        <v>1030</v>
      </c>
      <c r="K422" s="119">
        <v>46266</v>
      </c>
      <c r="L422" s="119">
        <v>46302</v>
      </c>
      <c r="M422" s="119">
        <v>46316</v>
      </c>
      <c r="N422" t="s">
        <v>9</v>
      </c>
      <c r="O422" t="s">
        <v>382</v>
      </c>
      <c r="P422" t="s">
        <v>16</v>
      </c>
      <c r="Q422" t="s">
        <v>54</v>
      </c>
      <c r="R422" s="119">
        <v>46301</v>
      </c>
      <c r="S422" s="223"/>
      <c r="AA422" s="176">
        <v>500000</v>
      </c>
      <c r="AB422" t="s">
        <v>58</v>
      </c>
      <c r="AC422" s="149" t="s">
        <v>444</v>
      </c>
      <c r="AD422" t="e">
        <v>#REF!</v>
      </c>
      <c r="AE422" t="s">
        <v>332</v>
      </c>
      <c r="AF422" s="150">
        <v>31.592452950943233</v>
      </c>
      <c r="AG422" s="151">
        <v>1.5094339622641511</v>
      </c>
      <c r="AH422" s="150">
        <v>1379.6226475471617</v>
      </c>
      <c r="AI422" s="150">
        <v>27.592452950943233</v>
      </c>
      <c r="AJ422" s="150">
        <v>31.592452950943233</v>
      </c>
      <c r="AK422" s="119">
        <v>46282</v>
      </c>
      <c r="AL422" t="s">
        <v>67</v>
      </c>
      <c r="AM422" t="s">
        <v>67</v>
      </c>
      <c r="AN422" s="198">
        <v>0</v>
      </c>
      <c r="AS422" s="119">
        <v>46315</v>
      </c>
    </row>
    <row r="423" spans="1:46" ht="16.5" customHeight="1">
      <c r="A423" t="s">
        <v>74</v>
      </c>
      <c r="B423" t="s">
        <v>75</v>
      </c>
      <c r="C423" t="s">
        <v>1031</v>
      </c>
      <c r="D423" t="s">
        <v>65</v>
      </c>
      <c r="E423" t="s">
        <v>65</v>
      </c>
      <c r="F423" t="s">
        <v>25</v>
      </c>
      <c r="G423" t="s">
        <v>77</v>
      </c>
      <c r="H423" t="s">
        <v>67</v>
      </c>
      <c r="I423" t="s">
        <v>55</v>
      </c>
      <c r="J423" t="s">
        <v>1032</v>
      </c>
      <c r="K423" s="119">
        <v>43656</v>
      </c>
      <c r="L423" s="119">
        <v>46295</v>
      </c>
      <c r="M423" s="119">
        <v>46310</v>
      </c>
      <c r="N423" t="s">
        <v>9</v>
      </c>
      <c r="O423" t="s">
        <v>259</v>
      </c>
      <c r="P423" t="s">
        <v>16</v>
      </c>
      <c r="Q423" t="s">
        <v>54</v>
      </c>
      <c r="R423" s="119">
        <v>46290</v>
      </c>
      <c r="S423" s="119"/>
      <c r="AA423" s="176">
        <v>500000</v>
      </c>
      <c r="AB423" t="s">
        <v>58</v>
      </c>
      <c r="AC423" s="149" t="s">
        <v>444</v>
      </c>
      <c r="AD423" t="str">
        <f ca="1">IF((AND((AS423-TODAY())&lt;=30,(L423-TODAY())&lt;=0,(F423="P1")))=TRUE,"Yes",IF(AND((AS423-TODAY())&lt;=30,(L423-TODAY())&lt;=0,(F423="P2"))=TRUE,"Yes","No"))</f>
        <v>Yes</v>
      </c>
      <c r="AE423" t="str">
        <f>VLOOKUP(O423,'Data Validation'!I:J,2,FALSE)</f>
        <v>C5367590</v>
      </c>
      <c r="AF423" s="150">
        <f ca="1">IF(AJ423&lt;=53,AJ423,AJ423-52)</f>
        <v>18.099999999999881</v>
      </c>
      <c r="AG423" s="151">
        <f>IF(H423="Y",(((160/1000000)*AA423)/5.3)*0.1,((160/1000000)*AA423)/5.3)</f>
        <v>15.09433962264151</v>
      </c>
      <c r="AH423" s="150">
        <f>SUM($AG$2:AG720)</f>
        <v>1454.9999999999941</v>
      </c>
      <c r="AI423" s="150">
        <f>AH423/50</f>
        <v>29.099999999999881</v>
      </c>
      <c r="AJ423" s="150">
        <f ca="1">WEEKNUM(TODAY())+AI423</f>
        <v>70.099999999999881</v>
      </c>
      <c r="AK423" s="119">
        <v>46230</v>
      </c>
      <c r="AL423" t="s">
        <v>67</v>
      </c>
      <c r="AM423" t="s">
        <v>67</v>
      </c>
      <c r="AN423" s="198">
        <f>AS423-S423</f>
        <v>46310</v>
      </c>
      <c r="AS423" s="119">
        <v>46310</v>
      </c>
      <c r="AT423" t="s">
        <v>54</v>
      </c>
    </row>
    <row r="424" spans="1:46" ht="16.5" customHeight="1">
      <c r="A424" s="2" t="s">
        <v>238</v>
      </c>
      <c r="B424" t="s">
        <v>232</v>
      </c>
      <c r="C424" t="s">
        <v>605</v>
      </c>
      <c r="D424" t="s">
        <v>108</v>
      </c>
      <c r="E424" t="s">
        <v>65</v>
      </c>
      <c r="F424" t="s">
        <v>24</v>
      </c>
      <c r="G424" t="s">
        <v>66</v>
      </c>
      <c r="H424" t="s">
        <v>54</v>
      </c>
      <c r="I424" t="s">
        <v>55</v>
      </c>
      <c r="J424" t="s">
        <v>1033</v>
      </c>
      <c r="K424" s="119">
        <v>46083</v>
      </c>
      <c r="L424" s="119">
        <v>46255</v>
      </c>
      <c r="M424" s="119">
        <v>46302</v>
      </c>
      <c r="N424" t="s">
        <v>9</v>
      </c>
      <c r="O424" t="s">
        <v>335</v>
      </c>
      <c r="P424" t="s">
        <v>16</v>
      </c>
      <c r="Q424" t="s">
        <v>54</v>
      </c>
      <c r="R424" s="119">
        <v>46293</v>
      </c>
      <c r="S424" s="119"/>
      <c r="T424" s="133"/>
      <c r="Z424" t="s">
        <v>536</v>
      </c>
      <c r="AA424" s="176">
        <v>500000</v>
      </c>
      <c r="AB424" t="s">
        <v>58</v>
      </c>
      <c r="AC424" s="149" t="s">
        <v>444</v>
      </c>
      <c r="AD424" t="s">
        <v>478</v>
      </c>
      <c r="AE424" t="str">
        <f>VLOOKUP(O424,'Data Validation'!I:J,2,FALSE)</f>
        <v>C5381614</v>
      </c>
      <c r="AF424" s="150">
        <v>7.501886792452833</v>
      </c>
      <c r="AG424" s="151">
        <v>1.5094339622641511</v>
      </c>
      <c r="AH424" s="150">
        <v>175.09433962264166</v>
      </c>
      <c r="AI424" s="150">
        <v>3.501886792452833</v>
      </c>
      <c r="AJ424" s="150">
        <v>7.501886792452833</v>
      </c>
      <c r="AK424" s="119">
        <v>46286</v>
      </c>
      <c r="AL424" t="s">
        <v>67</v>
      </c>
      <c r="AM424" t="s">
        <v>67</v>
      </c>
      <c r="AN424" s="198">
        <v>-6</v>
      </c>
      <c r="AS424" s="119">
        <v>46301</v>
      </c>
    </row>
    <row r="425" spans="1:46" ht="16.5" customHeight="1">
      <c r="A425" s="220" t="s">
        <v>179</v>
      </c>
      <c r="B425" s="220" t="s">
        <v>180</v>
      </c>
      <c r="C425" s="62" t="s">
        <v>1034</v>
      </c>
      <c r="D425" t="s">
        <v>65</v>
      </c>
      <c r="E425" t="s">
        <v>65</v>
      </c>
      <c r="F425" t="s">
        <v>25</v>
      </c>
      <c r="G425" t="s">
        <v>66</v>
      </c>
      <c r="H425" t="s">
        <v>54</v>
      </c>
      <c r="I425" t="s">
        <v>55</v>
      </c>
      <c r="J425" t="s">
        <v>1035</v>
      </c>
      <c r="K425" s="119" t="s">
        <v>84</v>
      </c>
      <c r="L425" s="119">
        <v>46276</v>
      </c>
      <c r="M425" s="119">
        <v>46349</v>
      </c>
      <c r="N425" t="s">
        <v>9</v>
      </c>
      <c r="O425" t="s">
        <v>331</v>
      </c>
      <c r="P425" t="s">
        <v>16</v>
      </c>
      <c r="Q425" t="s">
        <v>54</v>
      </c>
      <c r="R425" s="119">
        <v>46294</v>
      </c>
      <c r="S425" s="223"/>
      <c r="AA425" s="176">
        <v>500000</v>
      </c>
      <c r="AB425" t="s">
        <v>58</v>
      </c>
      <c r="AC425" s="149" t="s">
        <v>444</v>
      </c>
      <c r="AD425" t="s">
        <v>478</v>
      </c>
      <c r="AE425" t="s">
        <v>260</v>
      </c>
      <c r="AF425" s="150">
        <v>21.871698233962103</v>
      </c>
      <c r="AG425" s="151">
        <v>1.5094339622641511</v>
      </c>
      <c r="AH425" s="150">
        <v>893.58491169810509</v>
      </c>
      <c r="AI425" s="150">
        <v>17.871698233962103</v>
      </c>
      <c r="AJ425" s="150">
        <v>21.871698233962103</v>
      </c>
      <c r="AK425" s="119">
        <v>46287</v>
      </c>
      <c r="AL425" t="s">
        <v>67</v>
      </c>
      <c r="AM425" t="s">
        <v>54</v>
      </c>
      <c r="AN425" s="198">
        <v>0</v>
      </c>
      <c r="AS425" s="119">
        <v>46342</v>
      </c>
    </row>
    <row r="426" spans="1:46" ht="16.5" customHeight="1">
      <c r="A426" s="2" t="s">
        <v>261</v>
      </c>
      <c r="B426" s="2" t="s">
        <v>252</v>
      </c>
      <c r="C426" t="s">
        <v>1036</v>
      </c>
      <c r="D426" t="s">
        <v>65</v>
      </c>
      <c r="E426" t="s">
        <v>65</v>
      </c>
      <c r="F426" t="s">
        <v>25</v>
      </c>
      <c r="G426" t="s">
        <v>77</v>
      </c>
      <c r="H426" t="s">
        <v>67</v>
      </c>
      <c r="I426" t="s">
        <v>55</v>
      </c>
      <c r="J426" t="s">
        <v>1037</v>
      </c>
      <c r="K426" s="119">
        <v>45785</v>
      </c>
      <c r="L426" s="119">
        <v>46311</v>
      </c>
      <c r="M426" s="119">
        <v>46328</v>
      </c>
      <c r="N426" t="s">
        <v>56</v>
      </c>
      <c r="O426" t="s">
        <v>57</v>
      </c>
      <c r="P426" t="s">
        <v>23</v>
      </c>
      <c r="Q426" t="s">
        <v>54</v>
      </c>
      <c r="R426" s="119"/>
      <c r="S426" s="223"/>
      <c r="AA426" s="176">
        <v>500000</v>
      </c>
      <c r="AB426" t="s">
        <v>58</v>
      </c>
      <c r="AC426" s="149" t="s">
        <v>444</v>
      </c>
      <c r="AD426" t="str">
        <f ca="1">IF((AND((AS426-TODAY())&lt;=30,(L426-TODAY())&lt;=0,(F471="P1")))=TRUE,"Yes",IF(AND((AS426-TODAY())&lt;=30,(L426-TODAY())&lt;=0,(F471="P2"))=TRUE,"Yes","No"))</f>
        <v>No</v>
      </c>
      <c r="AE426" t="s">
        <v>205</v>
      </c>
      <c r="AF426" s="150">
        <v>21.479245403773437</v>
      </c>
      <c r="AG426" s="151">
        <v>1.5094339622641511</v>
      </c>
      <c r="AH426" s="150">
        <f>SUM($AG$2:AG426)</f>
        <v>1402.1698113207487</v>
      </c>
      <c r="AI426" s="150">
        <v>17.479245403773437</v>
      </c>
      <c r="AJ426" s="150">
        <v>21.479245403773437</v>
      </c>
      <c r="AK426" s="119">
        <v>46288</v>
      </c>
      <c r="AL426" t="s">
        <v>67</v>
      </c>
      <c r="AM426" t="s">
        <v>67</v>
      </c>
      <c r="AN426" s="198">
        <f>AS426-S426</f>
        <v>46325</v>
      </c>
      <c r="AS426" s="119">
        <v>46325</v>
      </c>
    </row>
    <row r="427" spans="1:46" ht="16.5" customHeight="1">
      <c r="A427" t="s">
        <v>155</v>
      </c>
      <c r="B427" t="str">
        <f>VLOOKUP(A427,'Data Validation'!S:T,2,FALSE)</f>
        <v>SAP S/4 HANA</v>
      </c>
      <c r="C427" t="s">
        <v>723</v>
      </c>
      <c r="D427" t="s">
        <v>65</v>
      </c>
      <c r="E427" t="s">
        <v>65</v>
      </c>
      <c r="F427" t="s">
        <v>25</v>
      </c>
      <c r="G427" t="s">
        <v>66</v>
      </c>
      <c r="H427" t="s">
        <v>54</v>
      </c>
      <c r="I427" t="s">
        <v>55</v>
      </c>
      <c r="J427" t="s">
        <v>1038</v>
      </c>
      <c r="K427" s="119">
        <v>46112</v>
      </c>
      <c r="L427" s="119">
        <v>46293</v>
      </c>
      <c r="M427" s="119">
        <v>46322</v>
      </c>
      <c r="N427" t="s">
        <v>9</v>
      </c>
      <c r="O427" t="s">
        <v>382</v>
      </c>
      <c r="P427" t="s">
        <v>16</v>
      </c>
      <c r="Q427" t="s">
        <v>54</v>
      </c>
      <c r="R427" s="119">
        <v>46294</v>
      </c>
      <c r="S427" s="223"/>
      <c r="AA427" s="176">
        <v>500000</v>
      </c>
      <c r="AB427" t="s">
        <v>58</v>
      </c>
      <c r="AC427" s="149" t="s">
        <v>444</v>
      </c>
      <c r="AD427" t="str">
        <f ca="1">IF((AND((AS427-TODAY())&lt;=30,(L427-TODAY())&lt;=0,(F446="P1")))=TRUE,"Yes",IF(AND((AS427-TODAY())&lt;=30,(L427-TODAY())&lt;=0,(F446="P2"))=TRUE,"Yes","No"))</f>
        <v>No</v>
      </c>
      <c r="AE427" t="str">
        <f>VLOOKUP(O427,'Data Validation'!I:J,2,FALSE)</f>
        <v>C5385242</v>
      </c>
      <c r="AF427" s="150">
        <f ca="1">IF(AJ427&lt;=53,AJ427,AJ427-52)</f>
        <v>17.073584905660255</v>
      </c>
      <c r="AG427" s="151">
        <f>IF(H427="Y",(((160/1000000)*AA427)/5.3)*0.1,((160/1000000)*AA427)/5.3)</f>
        <v>1.5094339622641511</v>
      </c>
      <c r="AH427" s="150">
        <f>SUM($AG$2:AG427)</f>
        <v>1403.679245283013</v>
      </c>
      <c r="AI427" s="150">
        <f>AH427/50</f>
        <v>28.073584905660258</v>
      </c>
      <c r="AJ427" s="150">
        <f ca="1">WEEKNUM(TODAY())+AI427</f>
        <v>69.073584905660255</v>
      </c>
      <c r="AK427" s="119">
        <v>46288</v>
      </c>
      <c r="AL427" t="s">
        <v>67</v>
      </c>
      <c r="AM427" t="s">
        <v>67</v>
      </c>
      <c r="AN427" s="198">
        <f>AS427-S427</f>
        <v>46308</v>
      </c>
      <c r="AS427" s="119">
        <v>46308</v>
      </c>
    </row>
    <row r="428" spans="1:46" ht="16.5" customHeight="1">
      <c r="A428" s="2" t="s">
        <v>261</v>
      </c>
      <c r="B428" s="2" t="s">
        <v>252</v>
      </c>
      <c r="C428" t="s">
        <v>1039</v>
      </c>
      <c r="D428" t="s">
        <v>65</v>
      </c>
      <c r="E428" t="s">
        <v>65</v>
      </c>
      <c r="F428" t="s">
        <v>25</v>
      </c>
      <c r="G428" t="s">
        <v>66</v>
      </c>
      <c r="H428" t="s">
        <v>54</v>
      </c>
      <c r="I428" t="s">
        <v>55</v>
      </c>
      <c r="J428" t="s">
        <v>1040</v>
      </c>
      <c r="K428" s="119">
        <v>46143</v>
      </c>
      <c r="L428" s="119">
        <v>46276</v>
      </c>
      <c r="M428" s="119">
        <v>46304</v>
      </c>
      <c r="N428" t="s">
        <v>9</v>
      </c>
      <c r="O428" t="s">
        <v>368</v>
      </c>
      <c r="P428" t="s">
        <v>16</v>
      </c>
      <c r="Q428" t="s">
        <v>54</v>
      </c>
      <c r="R428" s="119">
        <v>46294</v>
      </c>
      <c r="S428" s="223"/>
      <c r="AA428" s="176">
        <v>500000</v>
      </c>
      <c r="AB428" t="s">
        <v>58</v>
      </c>
      <c r="AC428" s="149" t="s">
        <v>444</v>
      </c>
      <c r="AD428" t="str">
        <f ca="1">IF((AND((AS428-TODAY())&lt;=30,(L428-TODAY())&lt;=0,(F473="P1")))=TRUE,"Yes",IF(AND((AS428-TODAY())&lt;=30,(L428-TODAY())&lt;=0,(F473="P2"))=TRUE,"Yes","No"))</f>
        <v>No</v>
      </c>
      <c r="AE428" t="s">
        <v>205</v>
      </c>
      <c r="AF428" s="150">
        <v>21.479245403773437</v>
      </c>
      <c r="AG428" s="151">
        <v>1.5094339622641511</v>
      </c>
      <c r="AH428" s="150">
        <f>SUM($AG$2:AG428)</f>
        <v>1405.1886792452772</v>
      </c>
      <c r="AI428" s="150">
        <v>17.479245403773437</v>
      </c>
      <c r="AJ428" s="150">
        <v>21.479245403773437</v>
      </c>
      <c r="AK428" s="119">
        <v>46293</v>
      </c>
      <c r="AL428" t="s">
        <v>67</v>
      </c>
      <c r="AM428" t="s">
        <v>67</v>
      </c>
      <c r="AN428" s="198">
        <f>AS428-S428</f>
        <v>46304</v>
      </c>
      <c r="AS428" s="119">
        <v>46304</v>
      </c>
    </row>
    <row r="429" spans="1:46" ht="16.5" customHeight="1">
      <c r="A429" s="2" t="s">
        <v>123</v>
      </c>
      <c r="B429" t="s">
        <v>124</v>
      </c>
      <c r="C429" t="s">
        <v>484</v>
      </c>
      <c r="D429" t="s">
        <v>76</v>
      </c>
      <c r="E429" t="s">
        <v>76</v>
      </c>
      <c r="F429" t="s">
        <v>25</v>
      </c>
      <c r="G429" t="s">
        <v>66</v>
      </c>
      <c r="H429" t="s">
        <v>54</v>
      </c>
      <c r="I429" t="s">
        <v>55</v>
      </c>
      <c r="J429" t="s">
        <v>1041</v>
      </c>
      <c r="K429" t="s">
        <v>84</v>
      </c>
      <c r="L429" s="119">
        <v>46287</v>
      </c>
      <c r="M429" s="119">
        <v>46307</v>
      </c>
      <c r="N429" t="s">
        <v>9</v>
      </c>
      <c r="O429" t="s">
        <v>358</v>
      </c>
      <c r="P429" t="s">
        <v>16</v>
      </c>
      <c r="Q429" t="s">
        <v>54</v>
      </c>
      <c r="R429" s="119">
        <v>46287</v>
      </c>
      <c r="S429" s="119"/>
      <c r="AA429" s="176">
        <v>500000</v>
      </c>
      <c r="AB429" t="s">
        <v>58</v>
      </c>
      <c r="AC429" s="149" t="s">
        <v>444</v>
      </c>
      <c r="AD429" t="str">
        <f ca="1">IF((AND((AS429-TODAY())&lt;=30,(L429-TODAY())&lt;=0,(F430="P1")))=TRUE,"Yes",IF(AND((AS429-TODAY())&lt;=30,(L429-TODAY())&lt;=0,(F430="P2"))=TRUE,"Yes","No"))</f>
        <v>Yes</v>
      </c>
      <c r="AE429" t="s">
        <v>336</v>
      </c>
      <c r="AF429" s="150">
        <v>21.992452950943228</v>
      </c>
      <c r="AG429" s="151">
        <v>1.5094339622641511</v>
      </c>
      <c r="AH429" s="150">
        <f>SUM($AG$2:AG429)</f>
        <v>1406.6981132075414</v>
      </c>
      <c r="AI429" s="150">
        <v>17.992452950943228</v>
      </c>
      <c r="AJ429" s="150">
        <v>21.992452950943228</v>
      </c>
      <c r="AK429" s="119">
        <v>46183</v>
      </c>
      <c r="AL429" t="s">
        <v>54</v>
      </c>
      <c r="AM429" t="s">
        <v>54</v>
      </c>
      <c r="AN429" s="198">
        <f t="shared" ref="AN429:AN430" si="46">AS429-S429</f>
        <v>46307</v>
      </c>
      <c r="AS429" s="119">
        <v>46307</v>
      </c>
    </row>
    <row r="430" spans="1:46" ht="16.5" customHeight="1">
      <c r="A430" s="2" t="s">
        <v>123</v>
      </c>
      <c r="B430" t="s">
        <v>124</v>
      </c>
      <c r="C430" t="s">
        <v>484</v>
      </c>
      <c r="D430" t="s">
        <v>76</v>
      </c>
      <c r="E430" t="s">
        <v>76</v>
      </c>
      <c r="F430" t="s">
        <v>25</v>
      </c>
      <c r="G430" t="s">
        <v>66</v>
      </c>
      <c r="H430" t="s">
        <v>54</v>
      </c>
      <c r="I430" t="s">
        <v>55</v>
      </c>
      <c r="J430" t="s">
        <v>1042</v>
      </c>
      <c r="K430" t="s">
        <v>84</v>
      </c>
      <c r="L430" s="119">
        <v>46287</v>
      </c>
      <c r="M430" s="119">
        <v>46307</v>
      </c>
      <c r="N430" t="s">
        <v>9</v>
      </c>
      <c r="O430" t="s">
        <v>358</v>
      </c>
      <c r="P430" t="s">
        <v>16</v>
      </c>
      <c r="Q430" t="s">
        <v>54</v>
      </c>
      <c r="R430" s="119">
        <v>46287</v>
      </c>
      <c r="S430" s="119"/>
      <c r="AA430" s="176">
        <v>500000</v>
      </c>
      <c r="AB430" t="s">
        <v>58</v>
      </c>
      <c r="AC430" s="149" t="s">
        <v>444</v>
      </c>
      <c r="AD430" t="str">
        <f ca="1">IF((AND((AS430-TODAY())&lt;=30,(L430-TODAY())&lt;=0,(F477="P1")))=TRUE,"Yes",IF(AND((AS430-TODAY())&lt;=30,(L430-TODAY())&lt;=0,(F477="P2"))=TRUE,"Yes","No"))</f>
        <v>No</v>
      </c>
      <c r="AE430" t="s">
        <v>336</v>
      </c>
      <c r="AF430" s="150">
        <v>21.992452950943228</v>
      </c>
      <c r="AG430" s="151">
        <v>1.5094339622641511</v>
      </c>
      <c r="AH430" s="150">
        <f>SUM($AG$2:AG430)</f>
        <v>1408.2075471698056</v>
      </c>
      <c r="AI430" s="150">
        <v>17.992452950943228</v>
      </c>
      <c r="AJ430" s="150">
        <v>21.992452950943228</v>
      </c>
      <c r="AK430" s="119">
        <v>46183</v>
      </c>
      <c r="AL430" t="s">
        <v>54</v>
      </c>
      <c r="AM430" t="s">
        <v>54</v>
      </c>
      <c r="AN430" s="198">
        <f t="shared" si="46"/>
        <v>46307</v>
      </c>
      <c r="AR430" s="133"/>
      <c r="AS430" s="119">
        <v>46307</v>
      </c>
    </row>
    <row r="431" spans="1:46" ht="16.5" customHeight="1">
      <c r="A431" s="203" t="s">
        <v>244</v>
      </c>
      <c r="B431" t="s">
        <v>245</v>
      </c>
      <c r="C431" t="s">
        <v>910</v>
      </c>
      <c r="D431" t="s">
        <v>65</v>
      </c>
      <c r="E431" t="s">
        <v>65</v>
      </c>
      <c r="F431" t="s">
        <v>25</v>
      </c>
      <c r="G431" t="s">
        <v>77</v>
      </c>
      <c r="H431" t="s">
        <v>67</v>
      </c>
      <c r="I431" t="s">
        <v>55</v>
      </c>
      <c r="J431" s="23" t="s">
        <v>1043</v>
      </c>
      <c r="K431" s="119" t="s">
        <v>84</v>
      </c>
      <c r="L431" s="119">
        <v>46213</v>
      </c>
      <c r="M431" s="119">
        <v>46300</v>
      </c>
      <c r="N431" t="s">
        <v>9</v>
      </c>
      <c r="O431" t="s">
        <v>335</v>
      </c>
      <c r="P431" t="s">
        <v>16</v>
      </c>
      <c r="Q431" t="s">
        <v>54</v>
      </c>
      <c r="R431" s="119">
        <v>46290</v>
      </c>
      <c r="S431" s="119"/>
      <c r="Z431" t="s">
        <v>536</v>
      </c>
      <c r="AA431" s="176">
        <v>500000</v>
      </c>
      <c r="AB431" t="s">
        <v>58</v>
      </c>
      <c r="AC431" s="149" t="s">
        <v>444</v>
      </c>
      <c r="AD431" t="str">
        <f ca="1">IF((AND((AS431-TODAY())&lt;=30,(L431-TODAY())&lt;=0,(E446="P1")))=TRUE,"Yes",IF(AND((AS431-TODAY())&lt;=30,(L431-TODAY())&lt;=0,(E446="P2"))=TRUE,"Yes","No"))</f>
        <v>No</v>
      </c>
      <c r="AE431" t="s">
        <v>263</v>
      </c>
      <c r="AF431" s="150">
        <v>16.588679245283018</v>
      </c>
      <c r="AG431" s="151">
        <v>15.09433962264151</v>
      </c>
      <c r="AH431" s="150">
        <f>SUM($AG$2:AG431)</f>
        <v>1423.301886792447</v>
      </c>
      <c r="AI431" s="150">
        <v>12.58867924528302</v>
      </c>
      <c r="AJ431" s="150">
        <v>16.588679245283018</v>
      </c>
      <c r="AK431" s="119">
        <v>46290</v>
      </c>
      <c r="AL431" t="s">
        <v>67</v>
      </c>
      <c r="AM431" t="s">
        <v>67</v>
      </c>
      <c r="AN431" s="198">
        <f t="shared" ref="AN431" si="47">AS431-S431</f>
        <v>46300</v>
      </c>
      <c r="AS431" s="119">
        <v>46300</v>
      </c>
    </row>
    <row r="432" spans="1:46" ht="16.5" customHeight="1">
      <c r="A432" t="s">
        <v>74</v>
      </c>
      <c r="B432" t="s">
        <v>75</v>
      </c>
      <c r="C432" t="s">
        <v>1031</v>
      </c>
      <c r="D432" t="s">
        <v>65</v>
      </c>
      <c r="E432" t="s">
        <v>65</v>
      </c>
      <c r="F432" t="s">
        <v>25</v>
      </c>
      <c r="G432" t="s">
        <v>77</v>
      </c>
      <c r="H432" t="s">
        <v>67</v>
      </c>
      <c r="I432" t="s">
        <v>55</v>
      </c>
      <c r="J432" t="s">
        <v>1044</v>
      </c>
      <c r="K432" s="119">
        <v>43656</v>
      </c>
      <c r="L432" s="119">
        <v>46295</v>
      </c>
      <c r="M432" s="119">
        <v>46310</v>
      </c>
      <c r="N432" t="s">
        <v>9</v>
      </c>
      <c r="O432" t="s">
        <v>378</v>
      </c>
      <c r="P432" t="s">
        <v>16</v>
      </c>
      <c r="Q432" t="s">
        <v>54</v>
      </c>
      <c r="R432" s="119">
        <v>46295</v>
      </c>
      <c r="S432" s="119"/>
      <c r="AA432" s="176">
        <v>500000</v>
      </c>
      <c r="AB432" t="s">
        <v>58</v>
      </c>
      <c r="AC432" s="149" t="s">
        <v>444</v>
      </c>
      <c r="AD432" t="str">
        <f ca="1">IF((AND((AS432-TODAY())&lt;=30,(L432-TODAY())&lt;=0,(F432="P1")))=TRUE,"Yes",IF(AND((AS432-TODAY())&lt;=30,(L432-TODAY())&lt;=0,(F432="P2"))=TRUE,"Yes","No"))</f>
        <v>Yes</v>
      </c>
      <c r="AE432" t="str">
        <f>VLOOKUP(O432,'Data Validation'!I:J,2,FALSE)</f>
        <v>C5396309</v>
      </c>
      <c r="AF432" s="150">
        <f ca="1">IF(AJ432&lt;=53,AJ432,AJ432-52)</f>
        <v>18.099999999999881</v>
      </c>
      <c r="AG432" s="151">
        <f>IF(H432="Y",(((160/1000000)*AA432)/5.3)*0.1,((160/1000000)*AA432)/5.3)</f>
        <v>15.09433962264151</v>
      </c>
      <c r="AH432" s="150">
        <f>SUM($AG$2:AG729)</f>
        <v>1454.9999999999941</v>
      </c>
      <c r="AI432" s="150">
        <f>AH432/50</f>
        <v>29.099999999999881</v>
      </c>
      <c r="AJ432" s="150">
        <f ca="1">WEEKNUM(TODAY())+AI432</f>
        <v>70.099999999999881</v>
      </c>
      <c r="AK432" s="119">
        <v>46230</v>
      </c>
      <c r="AL432" t="s">
        <v>67</v>
      </c>
      <c r="AM432" t="s">
        <v>67</v>
      </c>
      <c r="AN432" s="198">
        <f>AS432-S432</f>
        <v>46310</v>
      </c>
      <c r="AS432" s="119">
        <v>46310</v>
      </c>
      <c r="AT432" t="s">
        <v>54</v>
      </c>
    </row>
    <row r="433" spans="1:45" ht="16.5" customHeight="1">
      <c r="A433" s="2" t="s">
        <v>241</v>
      </c>
      <c r="B433" s="2" t="s">
        <v>232</v>
      </c>
      <c r="C433" t="s">
        <v>585</v>
      </c>
      <c r="D433" t="s">
        <v>65</v>
      </c>
      <c r="E433" t="s">
        <v>65</v>
      </c>
      <c r="F433" t="s">
        <v>25</v>
      </c>
      <c r="G433" t="s">
        <v>81</v>
      </c>
      <c r="H433" t="s">
        <v>54</v>
      </c>
      <c r="I433" t="s">
        <v>55</v>
      </c>
      <c r="J433" t="s">
        <v>1045</v>
      </c>
      <c r="K433" s="119" t="s">
        <v>84</v>
      </c>
      <c r="L433" s="119">
        <v>46320</v>
      </c>
      <c r="M433" s="119">
        <v>46362</v>
      </c>
      <c r="N433" t="s">
        <v>56</v>
      </c>
      <c r="O433" t="s">
        <v>57</v>
      </c>
      <c r="P433" t="s">
        <v>23</v>
      </c>
      <c r="Q433" t="s">
        <v>54</v>
      </c>
      <c r="R433" s="119"/>
      <c r="S433" s="119"/>
      <c r="AA433" s="176">
        <v>500000</v>
      </c>
      <c r="AB433" t="s">
        <v>58</v>
      </c>
      <c r="AC433" s="149" t="s">
        <v>444</v>
      </c>
      <c r="AD433" t="s">
        <v>478</v>
      </c>
      <c r="AE433" t="s">
        <v>260</v>
      </c>
      <c r="AF433" s="150">
        <v>27.637735969811125</v>
      </c>
      <c r="AG433" s="151">
        <v>15.09433962264151</v>
      </c>
      <c r="AH433" s="150">
        <v>1181.8867984905562</v>
      </c>
      <c r="AI433" s="150">
        <v>23.637735969811125</v>
      </c>
      <c r="AJ433" s="150">
        <v>27.637735969811125</v>
      </c>
      <c r="AK433" s="119">
        <v>46296</v>
      </c>
      <c r="AL433" t="s">
        <v>67</v>
      </c>
      <c r="AM433" t="s">
        <v>54</v>
      </c>
      <c r="AN433" s="198">
        <v>8</v>
      </c>
      <c r="AR433" s="133"/>
      <c r="AS433" s="119">
        <v>46356</v>
      </c>
    </row>
    <row r="434" spans="1:45" ht="16.5" customHeight="1">
      <c r="A434" s="2" t="s">
        <v>261</v>
      </c>
      <c r="B434" s="2" t="s">
        <v>252</v>
      </c>
      <c r="C434" s="62" t="s">
        <v>1046</v>
      </c>
      <c r="D434" t="s">
        <v>65</v>
      </c>
      <c r="E434" t="s">
        <v>65</v>
      </c>
      <c r="F434" t="s">
        <v>25</v>
      </c>
      <c r="G434" t="s">
        <v>77</v>
      </c>
      <c r="H434" t="s">
        <v>67</v>
      </c>
      <c r="I434" t="s">
        <v>55</v>
      </c>
      <c r="J434" t="s">
        <v>1047</v>
      </c>
      <c r="K434" s="119">
        <v>46188</v>
      </c>
      <c r="L434" s="119">
        <v>46325</v>
      </c>
      <c r="M434" s="119">
        <v>46339</v>
      </c>
      <c r="N434" t="s">
        <v>56</v>
      </c>
      <c r="O434" t="s">
        <v>57</v>
      </c>
      <c r="P434" t="s">
        <v>23</v>
      </c>
      <c r="Q434" t="s">
        <v>54</v>
      </c>
      <c r="R434" s="119"/>
      <c r="S434" s="223"/>
      <c r="AA434" s="176">
        <v>500000</v>
      </c>
      <c r="AB434" t="s">
        <v>58</v>
      </c>
      <c r="AC434" s="149" t="s">
        <v>444</v>
      </c>
      <c r="AD434" t="str">
        <f ca="1">IF((AND((AS434-TODAY())&lt;=30,(L434-TODAY())&lt;=0,(F479="P1")))=TRUE,"Yes",IF(AND((AS434-TODAY())&lt;=30,(L434-TODAY())&lt;=0,(F479="P2"))=TRUE,"Yes","No"))</f>
        <v>No</v>
      </c>
      <c r="AE434" t="s">
        <v>205</v>
      </c>
      <c r="AF434" s="150">
        <v>21.479245403773437</v>
      </c>
      <c r="AG434" s="151">
        <v>1.5094339622641511</v>
      </c>
      <c r="AH434" s="150">
        <f>SUM($AG$2:AG434)</f>
        <v>1454.9999999999941</v>
      </c>
      <c r="AI434" s="150">
        <v>17.479245403773437</v>
      </c>
      <c r="AJ434" s="150">
        <v>21.479245403773437</v>
      </c>
      <c r="AK434" s="119">
        <v>46297</v>
      </c>
      <c r="AL434" t="s">
        <v>67</v>
      </c>
      <c r="AM434" t="s">
        <v>67</v>
      </c>
      <c r="AN434" s="198">
        <f>AS434-S434</f>
        <v>46331</v>
      </c>
      <c r="AS434" s="119">
        <v>46331</v>
      </c>
    </row>
    <row r="435" spans="1:45" ht="16.5" customHeight="1">
      <c r="A435" s="2"/>
      <c r="B435" s="2"/>
      <c r="K435" s="119"/>
      <c r="L435" s="119"/>
      <c r="M435" s="119"/>
      <c r="R435" s="119"/>
      <c r="S435" s="119"/>
      <c r="AA435" s="176"/>
      <c r="AC435" s="149"/>
      <c r="AF435" s="150"/>
      <c r="AG435" s="151"/>
      <c r="AH435" s="150"/>
      <c r="AI435" s="150"/>
      <c r="AJ435" s="150"/>
      <c r="AK435" s="119"/>
      <c r="AN435" s="198"/>
      <c r="AR435" s="133"/>
      <c r="AS435" s="119"/>
    </row>
    <row r="436" spans="1:45" ht="16.5" customHeight="1">
      <c r="A436" s="2"/>
      <c r="B436" s="2"/>
      <c r="K436" s="119"/>
      <c r="L436" s="119"/>
      <c r="M436" s="119"/>
      <c r="R436" s="119"/>
      <c r="S436" s="119"/>
      <c r="AA436" s="176"/>
      <c r="AC436" s="149"/>
      <c r="AF436" s="150"/>
      <c r="AG436" s="151"/>
      <c r="AH436" s="150"/>
      <c r="AI436" s="150"/>
      <c r="AJ436" s="150"/>
      <c r="AK436" s="119"/>
      <c r="AN436" s="198"/>
      <c r="AR436" s="133"/>
      <c r="AS436" s="119"/>
    </row>
    <row r="437" spans="1:45" ht="16.5" customHeight="1">
      <c r="A437" s="2"/>
      <c r="B437" s="2"/>
      <c r="K437" s="119"/>
      <c r="L437" s="119"/>
      <c r="M437" s="119"/>
      <c r="R437" s="119"/>
      <c r="S437" s="119"/>
      <c r="AA437" s="176"/>
      <c r="AC437" s="149"/>
      <c r="AF437" s="150"/>
      <c r="AG437" s="151"/>
      <c r="AH437" s="150"/>
      <c r="AI437" s="150"/>
      <c r="AJ437" s="150"/>
      <c r="AK437" s="119"/>
      <c r="AN437" s="198"/>
      <c r="AR437" s="133"/>
      <c r="AS437" s="119"/>
    </row>
    <row r="438" spans="1:45" ht="16.5" customHeight="1">
      <c r="A438" s="2"/>
      <c r="B438" s="2"/>
      <c r="K438" s="119"/>
      <c r="L438" s="119"/>
      <c r="M438" s="119"/>
      <c r="R438" s="119"/>
      <c r="S438" s="119"/>
      <c r="AA438" s="176"/>
      <c r="AC438" s="149"/>
      <c r="AF438" s="150"/>
      <c r="AG438" s="151"/>
      <c r="AH438" s="150"/>
      <c r="AI438" s="150"/>
      <c r="AJ438" s="150"/>
      <c r="AK438" s="119"/>
      <c r="AN438" s="198"/>
      <c r="AR438" s="133"/>
      <c r="AS438" s="119"/>
    </row>
    <row r="439" spans="1:45" ht="16.5" customHeight="1">
      <c r="A439" s="2"/>
      <c r="B439" s="2"/>
      <c r="K439" s="119"/>
      <c r="L439" s="119"/>
      <c r="M439" s="119"/>
      <c r="R439" s="119"/>
      <c r="S439" s="119"/>
      <c r="AA439" s="176"/>
      <c r="AC439" s="149"/>
      <c r="AF439" s="150"/>
      <c r="AG439" s="151"/>
      <c r="AH439" s="150"/>
      <c r="AI439" s="150"/>
      <c r="AJ439" s="150"/>
      <c r="AK439" s="119"/>
      <c r="AN439" s="198"/>
      <c r="AR439" s="133"/>
      <c r="AS439" s="119"/>
    </row>
    <row r="440" spans="1:45" ht="16.5" customHeight="1">
      <c r="A440" s="2"/>
      <c r="B440" s="2"/>
      <c r="K440" s="119"/>
      <c r="L440" s="119"/>
      <c r="M440" s="119"/>
      <c r="R440" s="119"/>
      <c r="S440" s="119"/>
      <c r="AA440" s="176"/>
      <c r="AC440" s="149"/>
      <c r="AF440" s="150"/>
      <c r="AG440" s="151"/>
      <c r="AH440" s="150"/>
      <c r="AI440" s="150"/>
      <c r="AJ440" s="150"/>
      <c r="AK440" s="119"/>
      <c r="AN440" s="198"/>
      <c r="AR440" s="133"/>
      <c r="AS440" s="119"/>
    </row>
    <row r="441" spans="1:45" ht="16.5" customHeight="1">
      <c r="A441" s="2"/>
      <c r="B441" s="2"/>
      <c r="K441" s="119"/>
      <c r="L441" s="119"/>
      <c r="M441" s="119"/>
      <c r="R441" s="119"/>
      <c r="S441" s="119"/>
      <c r="AA441" s="176"/>
      <c r="AC441" s="149"/>
      <c r="AF441" s="150"/>
      <c r="AG441" s="151"/>
      <c r="AH441" s="150"/>
      <c r="AI441" s="150"/>
      <c r="AJ441" s="150"/>
      <c r="AK441" s="119"/>
      <c r="AN441" s="198"/>
      <c r="AR441" s="133"/>
      <c r="AS441" s="119"/>
    </row>
    <row r="442" spans="1:45" ht="16.5" customHeight="1">
      <c r="A442" s="2"/>
      <c r="B442" s="2"/>
      <c r="K442" s="119"/>
      <c r="L442" s="119"/>
      <c r="M442" s="119"/>
      <c r="R442" s="119"/>
      <c r="S442" s="119"/>
      <c r="AA442" s="176"/>
      <c r="AC442" s="149"/>
      <c r="AF442" s="150"/>
      <c r="AG442" s="151"/>
      <c r="AH442" s="150"/>
      <c r="AI442" s="150"/>
      <c r="AJ442" s="150"/>
      <c r="AK442" s="119"/>
      <c r="AN442" s="198"/>
      <c r="AR442" s="133"/>
      <c r="AS442" s="119"/>
    </row>
    <row r="443" spans="1:45" ht="16.5" customHeight="1">
      <c r="A443" s="2"/>
      <c r="B443" s="2"/>
      <c r="K443" s="119"/>
      <c r="L443" s="119"/>
      <c r="M443" s="119"/>
      <c r="R443" s="119"/>
      <c r="S443" s="119"/>
      <c r="AA443" s="176"/>
      <c r="AC443" s="149"/>
      <c r="AF443" s="150"/>
      <c r="AG443" s="151"/>
      <c r="AH443" s="150"/>
      <c r="AI443" s="150"/>
      <c r="AJ443" s="150"/>
      <c r="AK443" s="119"/>
      <c r="AN443" s="198"/>
      <c r="AR443" s="133"/>
      <c r="AS443" s="119"/>
    </row>
    <row r="444" spans="1:45" ht="16.5" customHeight="1">
      <c r="A444" s="203"/>
      <c r="J444" s="23"/>
      <c r="K444" s="119"/>
      <c r="L444" s="119"/>
      <c r="M444" s="119"/>
      <c r="R444" s="119"/>
      <c r="S444" s="119"/>
      <c r="AA444" s="176"/>
      <c r="AC444" s="149"/>
      <c r="AF444" s="150"/>
      <c r="AG444" s="151"/>
      <c r="AH444" s="150"/>
      <c r="AI444" s="150"/>
      <c r="AJ444" s="150"/>
      <c r="AK444" s="119"/>
      <c r="AN444" s="198"/>
      <c r="AS444" s="119"/>
    </row>
    <row r="445" spans="1:45" ht="16.5" customHeight="1">
      <c r="A445" s="203"/>
      <c r="J445" s="23"/>
      <c r="K445" s="119"/>
      <c r="L445" s="119"/>
      <c r="M445" s="119"/>
      <c r="R445" s="119"/>
      <c r="S445" s="119"/>
      <c r="AA445" s="176"/>
      <c r="AC445" s="149"/>
      <c r="AF445" s="150"/>
      <c r="AG445" s="151"/>
      <c r="AH445" s="150"/>
      <c r="AI445" s="150"/>
      <c r="AJ445" s="150"/>
      <c r="AK445" s="119"/>
      <c r="AN445" s="198"/>
      <c r="AS445" s="119"/>
    </row>
  </sheetData>
  <sheetProtection autoFilter="0"/>
  <autoFilter ref="A1:AT434" xr:uid="{2DCFCCFC-4FED-4CC3-9499-8CD4A08F33B5}"/>
  <sortState xmlns:xlrd2="http://schemas.microsoft.com/office/spreadsheetml/2017/richdata2" ref="A2:AT392">
    <sortCondition ref="P2:P392" customList="Backlog,In Progress,Done,RTC Passed"/>
    <sortCondition ref="F2:F392" customList="P1,P2,P3,P4"/>
    <sortCondition ref="G2:G392" customList="S1,S2,S3,S4"/>
    <sortCondition ref="M2:M392"/>
  </sortState>
  <dataConsolidate/>
  <phoneticPr fontId="38" type="noConversion"/>
  <conditionalFormatting sqref="M1 AN1:AN17 AS2:AS6 AN111:AN310 AN19:AN109">
    <cfRule type="cellIs" dxfId="97" priority="400" operator="between">
      <formula>10</formula>
      <formula>100</formula>
    </cfRule>
  </conditionalFormatting>
  <conditionalFormatting sqref="AK98">
    <cfRule type="cellIs" dxfId="96" priority="238" operator="between">
      <formula>10</formula>
      <formula>100</formula>
    </cfRule>
  </conditionalFormatting>
  <conditionalFormatting sqref="AN312:AN415">
    <cfRule type="cellIs" dxfId="95" priority="18" operator="between">
      <formula>10</formula>
      <formula>100</formula>
    </cfRule>
  </conditionalFormatting>
  <conditionalFormatting sqref="AN417:AN420">
    <cfRule type="cellIs" dxfId="94" priority="16" operator="between">
      <formula>10</formula>
      <formula>100</formula>
    </cfRule>
  </conditionalFormatting>
  <conditionalFormatting sqref="AN422">
    <cfRule type="cellIs" dxfId="93" priority="15" operator="between">
      <formula>10</formula>
      <formula>100</formula>
    </cfRule>
  </conditionalFormatting>
  <conditionalFormatting sqref="AN446:AN1048576">
    <cfRule type="cellIs" dxfId="92" priority="35" operator="between">
      <formula>10</formula>
      <formula>100</formula>
    </cfRule>
  </conditionalFormatting>
  <conditionalFormatting sqref="AO1:AQ1">
    <cfRule type="cellIs" dxfId="91" priority="418" operator="between">
      <formula>10</formula>
      <formula>100</formula>
    </cfRule>
  </conditionalFormatting>
  <conditionalFormatting sqref="AS9:AS16">
    <cfRule type="cellIs" dxfId="90" priority="342" operator="between">
      <formula>10</formula>
      <formula>100</formula>
    </cfRule>
  </conditionalFormatting>
  <conditionalFormatting sqref="AS19 AS23:AS36 AS38:AS41">
    <cfRule type="cellIs" dxfId="89" priority="340" operator="between">
      <formula>10</formula>
      <formula>100</formula>
    </cfRule>
  </conditionalFormatting>
  <conditionalFormatting sqref="AS45">
    <cfRule type="cellIs" dxfId="88" priority="339" operator="between">
      <formula>10</formula>
      <formula>100</formula>
    </cfRule>
  </conditionalFormatting>
  <conditionalFormatting sqref="AS52">
    <cfRule type="cellIs" dxfId="87" priority="273" operator="between">
      <formula>10</formula>
      <formula>100</formula>
    </cfRule>
  </conditionalFormatting>
  <conditionalFormatting sqref="AS55:AS56">
    <cfRule type="cellIs" dxfId="86" priority="272" operator="between">
      <formula>10</formula>
      <formula>100</formula>
    </cfRule>
  </conditionalFormatting>
  <conditionalFormatting sqref="AS65">
    <cfRule type="cellIs" dxfId="85" priority="267" operator="between">
      <formula>10</formula>
      <formula>100</formula>
    </cfRule>
  </conditionalFormatting>
  <conditionalFormatting sqref="AS67">
    <cfRule type="cellIs" dxfId="84" priority="265" operator="between">
      <formula>10</formula>
      <formula>100</formula>
    </cfRule>
  </conditionalFormatting>
  <conditionalFormatting sqref="AS76">
    <cfRule type="cellIs" dxfId="83" priority="260" operator="between">
      <formula>10</formula>
      <formula>100</formula>
    </cfRule>
  </conditionalFormatting>
  <conditionalFormatting sqref="AS79">
    <cfRule type="cellIs" dxfId="82" priority="257" operator="between">
      <formula>10</formula>
      <formula>100</formula>
    </cfRule>
  </conditionalFormatting>
  <conditionalFormatting sqref="AS81">
    <cfRule type="cellIs" dxfId="81" priority="254" operator="between">
      <formula>10</formula>
      <formula>100</formula>
    </cfRule>
  </conditionalFormatting>
  <conditionalFormatting sqref="AS92 AS95:AS101">
    <cfRule type="cellIs" dxfId="80" priority="236" operator="between">
      <formula>10</formula>
      <formula>100</formula>
    </cfRule>
  </conditionalFormatting>
  <conditionalFormatting sqref="AS104">
    <cfRule type="cellIs" dxfId="79" priority="230" operator="between">
      <formula>10</formula>
      <formula>100</formula>
    </cfRule>
  </conditionalFormatting>
  <conditionalFormatting sqref="AS107:AS109">
    <cfRule type="cellIs" dxfId="78" priority="226" operator="between">
      <formula>10</formula>
      <formula>100</formula>
    </cfRule>
  </conditionalFormatting>
  <conditionalFormatting sqref="AS114">
    <cfRule type="cellIs" dxfId="77" priority="224" operator="between">
      <formula>10</formula>
      <formula>100</formula>
    </cfRule>
  </conditionalFormatting>
  <conditionalFormatting sqref="AS117">
    <cfRule type="cellIs" dxfId="76" priority="221" operator="between">
      <formula>10</formula>
      <formula>100</formula>
    </cfRule>
  </conditionalFormatting>
  <conditionalFormatting sqref="AS123">
    <cfRule type="cellIs" dxfId="75" priority="213" operator="between">
      <formula>10</formula>
      <formula>100</formula>
    </cfRule>
  </conditionalFormatting>
  <conditionalFormatting sqref="AS134:AS135 AS147">
    <cfRule type="cellIs" dxfId="74" priority="202" operator="between">
      <formula>10</formula>
      <formula>100</formula>
    </cfRule>
  </conditionalFormatting>
  <conditionalFormatting sqref="AS137:AS140">
    <cfRule type="cellIs" dxfId="73" priority="199" operator="between">
      <formula>10</formula>
      <formula>100</formula>
    </cfRule>
  </conditionalFormatting>
  <conditionalFormatting sqref="AS144:AS145">
    <cfRule type="cellIs" dxfId="72" priority="191" operator="between">
      <formula>10</formula>
      <formula>100</formula>
    </cfRule>
  </conditionalFormatting>
  <conditionalFormatting sqref="AS149:AS150">
    <cfRule type="cellIs" dxfId="71" priority="186" operator="between">
      <formula>10</formula>
      <formula>100</formula>
    </cfRule>
  </conditionalFormatting>
  <conditionalFormatting sqref="AS154:AS157">
    <cfRule type="cellIs" dxfId="70" priority="179" operator="between">
      <formula>10</formula>
      <formula>100</formula>
    </cfRule>
  </conditionalFormatting>
  <conditionalFormatting sqref="AS195">
    <cfRule type="cellIs" dxfId="69" priority="158" operator="between">
      <formula>10</formula>
      <formula>100</formula>
    </cfRule>
  </conditionalFormatting>
  <conditionalFormatting sqref="AS216">
    <cfRule type="cellIs" dxfId="68" priority="154" operator="between">
      <formula>10</formula>
      <formula>100</formula>
    </cfRule>
  </conditionalFormatting>
  <conditionalFormatting sqref="AS218:AS220">
    <cfRule type="cellIs" dxfId="67" priority="149" operator="between">
      <formula>10</formula>
      <formula>100</formula>
    </cfRule>
  </conditionalFormatting>
  <conditionalFormatting sqref="AS229:AS230">
    <cfRule type="cellIs" dxfId="66" priority="140" operator="between">
      <formula>10</formula>
      <formula>100</formula>
    </cfRule>
  </conditionalFormatting>
  <conditionalFormatting sqref="AS243">
    <cfRule type="cellIs" dxfId="65" priority="131" operator="between">
      <formula>10</formula>
      <formula>100</formula>
    </cfRule>
  </conditionalFormatting>
  <conditionalFormatting sqref="AS252">
    <cfRule type="cellIs" dxfId="64" priority="126" operator="between">
      <formula>10</formula>
      <formula>100</formula>
    </cfRule>
  </conditionalFormatting>
  <conditionalFormatting sqref="AS262">
    <cfRule type="cellIs" dxfId="63" priority="120" operator="between">
      <formula>10</formula>
      <formula>100</formula>
    </cfRule>
  </conditionalFormatting>
  <conditionalFormatting sqref="AS265">
    <cfRule type="cellIs" dxfId="62" priority="119" operator="between">
      <formula>10</formula>
      <formula>100</formula>
    </cfRule>
  </conditionalFormatting>
  <conditionalFormatting sqref="AS288">
    <cfRule type="cellIs" dxfId="61" priority="110" operator="between">
      <formula>10</formula>
      <formula>100</formula>
    </cfRule>
  </conditionalFormatting>
  <conditionalFormatting sqref="AS306">
    <cfRule type="cellIs" dxfId="60" priority="98" operator="between">
      <formula>10</formula>
      <formula>100</formula>
    </cfRule>
  </conditionalFormatting>
  <conditionalFormatting sqref="AS310">
    <cfRule type="cellIs" dxfId="59" priority="96" operator="between">
      <formula>10</formula>
      <formula>100</formula>
    </cfRule>
  </conditionalFormatting>
  <conditionalFormatting sqref="AS313">
    <cfRule type="cellIs" dxfId="58" priority="93" operator="between">
      <formula>10</formula>
      <formula>100</formula>
    </cfRule>
  </conditionalFormatting>
  <conditionalFormatting sqref="AS319">
    <cfRule type="cellIs" dxfId="57" priority="89" operator="between">
      <formula>10</formula>
      <formula>100</formula>
    </cfRule>
  </conditionalFormatting>
  <conditionalFormatting sqref="AS324">
    <cfRule type="cellIs" dxfId="56" priority="85" operator="between">
      <formula>10</formula>
      <formula>100</formula>
    </cfRule>
  </conditionalFormatting>
  <conditionalFormatting sqref="AS335">
    <cfRule type="cellIs" dxfId="55" priority="77" operator="between">
      <formula>10</formula>
      <formula>100</formula>
    </cfRule>
  </conditionalFormatting>
  <conditionalFormatting sqref="AS363">
    <cfRule type="cellIs" dxfId="54" priority="65" operator="between">
      <formula>10</formula>
      <formula>100</formula>
    </cfRule>
  </conditionalFormatting>
  <conditionalFormatting sqref="AS370">
    <cfRule type="cellIs" dxfId="53" priority="58" operator="between">
      <formula>10</formula>
      <formula>100</formula>
    </cfRule>
  </conditionalFormatting>
  <conditionalFormatting sqref="AS375">
    <cfRule type="cellIs" dxfId="52" priority="52" operator="between">
      <formula>10</formula>
      <formula>100</formula>
    </cfRule>
  </conditionalFormatting>
  <conditionalFormatting sqref="AS377:AS378 AS380">
    <cfRule type="cellIs" dxfId="51" priority="47" operator="between">
      <formula>10</formula>
      <formula>100</formula>
    </cfRule>
  </conditionalFormatting>
  <conditionalFormatting sqref="AS393:AS394">
    <cfRule type="cellIs" dxfId="50" priority="33" operator="between">
      <formula>10</formula>
      <formula>100</formula>
    </cfRule>
  </conditionalFormatting>
  <conditionalFormatting sqref="AS396">
    <cfRule type="cellIs" dxfId="49" priority="29" operator="between">
      <formula>10</formula>
      <formula>100</formula>
    </cfRule>
  </conditionalFormatting>
  <conditionalFormatting sqref="AS409">
    <cfRule type="cellIs" dxfId="48" priority="23" operator="between">
      <formula>10</formula>
      <formula>100</formula>
    </cfRule>
  </conditionalFormatting>
  <conditionalFormatting sqref="AN423">
    <cfRule type="cellIs" dxfId="47" priority="14" operator="between">
      <formula>10</formula>
      <formula>100</formula>
    </cfRule>
  </conditionalFormatting>
  <conditionalFormatting sqref="AN424">
    <cfRule type="cellIs" dxfId="46" priority="13" operator="between">
      <formula>10</formula>
      <formula>100</formula>
    </cfRule>
  </conditionalFormatting>
  <conditionalFormatting sqref="AS424">
    <cfRule type="cellIs" dxfId="45" priority="12" operator="between">
      <formula>10</formula>
      <formula>100</formula>
    </cfRule>
  </conditionalFormatting>
  <conditionalFormatting sqref="AN425">
    <cfRule type="cellIs" dxfId="44" priority="11" operator="between">
      <formula>10</formula>
      <formula>100</formula>
    </cfRule>
  </conditionalFormatting>
  <conditionalFormatting sqref="AS425">
    <cfRule type="cellIs" dxfId="43" priority="10" operator="between">
      <formula>10</formula>
      <formula>100</formula>
    </cfRule>
  </conditionalFormatting>
  <conditionalFormatting sqref="AN426">
    <cfRule type="cellIs" dxfId="42" priority="9" operator="between">
      <formula>10</formula>
      <formula>100</formula>
    </cfRule>
  </conditionalFormatting>
  <conditionalFormatting sqref="AN427">
    <cfRule type="cellIs" dxfId="41" priority="8" operator="between">
      <formula>10</formula>
      <formula>100</formula>
    </cfRule>
  </conditionalFormatting>
  <conditionalFormatting sqref="AN428">
    <cfRule type="cellIs" dxfId="40" priority="7" operator="between">
      <formula>10</formula>
      <formula>100</formula>
    </cfRule>
  </conditionalFormatting>
  <conditionalFormatting sqref="AN429:AN430">
    <cfRule type="cellIs" dxfId="39" priority="6" operator="between">
      <formula>10</formula>
      <formula>100</formula>
    </cfRule>
  </conditionalFormatting>
  <conditionalFormatting sqref="AN431 AN444:AN445">
    <cfRule type="cellIs" dxfId="38" priority="5" operator="between">
      <formula>10</formula>
      <formula>100</formula>
    </cfRule>
  </conditionalFormatting>
  <conditionalFormatting sqref="AN432">
    <cfRule type="cellIs" dxfId="37" priority="4" operator="between">
      <formula>10</formula>
      <formula>100</formula>
    </cfRule>
  </conditionalFormatting>
  <conditionalFormatting sqref="AN433 AN435:AN443">
    <cfRule type="cellIs" dxfId="36" priority="3" operator="between">
      <formula>10</formula>
      <formula>100</formula>
    </cfRule>
  </conditionalFormatting>
  <conditionalFormatting sqref="AS433 AS435:AS443">
    <cfRule type="cellIs" dxfId="35" priority="2" operator="between">
      <formula>10</formula>
      <formula>100</formula>
    </cfRule>
  </conditionalFormatting>
  <conditionalFormatting sqref="AN434">
    <cfRule type="cellIs" dxfId="34" priority="1" operator="between">
      <formula>10</formula>
      <formula>100</formula>
    </cfRule>
  </conditionalFormatting>
  <dataValidations count="1">
    <dataValidation type="date" operator="greaterThan" allowBlank="1" showInputMessage="1" showErrorMessage="1" sqref="AK55:AK56 AK137 AK149 AK15 AK195 AK279 AK370 AK2:AK8" xr:uid="{D8B88DEB-4253-45E5-9B52-A6D8D0D13A4E}">
      <formula1>36891</formula1>
    </dataValidation>
  </dataValidations>
  <hyperlinks>
    <hyperlink ref="C159" r:id="rId1" xr:uid="{5F8B5B84-630F-4567-B782-28A88556B825}"/>
    <hyperlink ref="C160" r:id="rId2" xr:uid="{2CD0CCD4-6AD7-42D6-AFB8-C5915C161355}"/>
    <hyperlink ref="C112" r:id="rId3" xr:uid="{B02FEC8F-BF97-4BF8-9F9D-63858B2728D0}"/>
    <hyperlink ref="C114" r:id="rId4" xr:uid="{1F500130-9C48-4E35-B2EE-300AA7A56D1C}"/>
    <hyperlink ref="C146" r:id="rId5" xr:uid="{A2E239DD-D473-4397-8B49-CCC23E59C3C0}"/>
    <hyperlink ref="C134" r:id="rId6" xr:uid="{E7626E69-E005-421B-8199-53DB02123367}"/>
    <hyperlink ref="C364" r:id="rId7" xr:uid="{87358386-4EA2-4265-84E5-E8585F47A901}"/>
    <hyperlink ref="C2" r:id="rId8" xr:uid="{32C74CAA-012F-42AE-8E13-2415D8C23021}"/>
    <hyperlink ref="C271" r:id="rId9" xr:uid="{DD29F097-16E1-4A19-A9F7-4B5186BE1EFD}"/>
    <hyperlink ref="C78" r:id="rId10" xr:uid="{BF9FBB94-E2A6-42C2-8714-6D56D7D12CCB}"/>
    <hyperlink ref="C85" r:id="rId11" display="mailto:Liyakathali,Suhair%3csuhair.liyakathali@sap.com" xr:uid="{EB186C47-8E2D-4CFB-B100-F34C4EE7124B}"/>
    <hyperlink ref="C50" r:id="rId12" xr:uid="{F3AEB968-D871-4B80-9CA5-83988B5EAC73}"/>
    <hyperlink ref="C425" r:id="rId13" xr:uid="{884E9B67-0A6D-4F12-B49E-6A7B2FD86BF7}"/>
    <hyperlink ref="C434" r:id="rId14" xr:uid="{05D7E39E-C5EC-4733-BBE1-2BFCA360C11B}"/>
  </hyperlinks>
  <pageMargins left="0.7" right="0.7" top="0.75" bottom="0.75" header="0.3" footer="0.3"/>
  <pageSetup orientation="portrait" r:id="rId15"/>
  <headerFooter>
    <oddFooter>&amp;L_x000D_&amp;1#&amp;"Calibri"&amp;10&amp;K000000 Confidential</oddFooter>
  </headerFooter>
  <customProperties>
    <customPr name="EpmWorksheetKeyString_GUID" r:id="rId16"/>
  </customProperties>
  <extLst>
    <ext xmlns:x14="http://schemas.microsoft.com/office/spreadsheetml/2009/9/main" uri="{CCE6A557-97BC-4b89-ADB6-D9C93CAAB3DF}">
      <x14:dataValidations xmlns:xm="http://schemas.microsoft.com/office/excel/2006/main" count="8">
        <x14:dataValidation type="list" allowBlank="1" showInputMessage="1" showErrorMessage="1" xr:uid="{C48E0ADB-C80D-437D-9696-E380B6463807}">
          <x14:formula1>
            <xm:f>'Data Validation'!$K$2:$K$9</xm:f>
          </x14:formula1>
          <xm:sqref>T6:T7 W6:W7 T2:T4 P1048565:P1048576 W137 T137 T149 W149 W2:W4 P163 P166:P386 P1:P161 P388:P1047812</xm:sqref>
        </x14:dataValidation>
        <x14:dataValidation type="list" allowBlank="1" showInputMessage="1" showErrorMessage="1" xr:uid="{5BF5A057-BEFB-D341-97AF-CA0B664C03AC}">
          <x14:formula1>
            <xm:f>'Data Validation'!$C$2:$C$4</xm:f>
          </x14:formula1>
          <xm:sqref>E39 E45:E46 AM18 E48:E51 E244:E257 E61:E63 E65:E66 D67:E67 E69 E73:E74 E274:E287 E94:E98 E101:E103 E105:E106 AM110 E110:E112 D114:E114 E115:E118 E120:E122 E124:E133 E137 E141:E142 E144:E145 E148:E153 E156 E159 E161 E163:E175 E178:E191 AM197 E193:E231 AM234 E233:E234 AM239:AM240 E236:E242 E259:E266 E289:E291 E293 E295:E300 E302:E307 AM311 E311 E313:E320 D262 AM322:AM323 E322:E327 E329:E362 E365:E374 E376:E377 E76:E91 E379:E384 E386 E388:E389 E1:E37 E391:E394 E53:E58 E396:E400 E402:E410 E412:E416 AM416 E419:E420 E427 E422 E425 E429:E431 E433 E435:E1048564</xm:sqref>
        </x14:dataValidation>
        <x14:dataValidation type="list" allowBlank="1" showInputMessage="1" showErrorMessage="1" xr:uid="{371B9195-E04F-694D-A965-7C1DE46393C1}">
          <x14:formula1>
            <xm:f>'Data Validation'!$B$2:$B$10</xm:f>
          </x14:formula1>
          <xm:sqref>D47:E47 E38 E40:E43 D45 AL18 D48:D51 D52:E52 E60 AL63 D60:D63 D65:D66 E75 E70:E72 E92:E93 D102:D103 D105:D106 AL110 D109:D112 AL322:AL323 D113:E113 D115:D118 D119:E119 D120:D122 D123:E123 D124:D133 D134:E134 D136:E136 D137 D141:D142 D143:E143 D144:D146 E146 D148:D153 D156 D158:E158 D159 D160:E160 D161 D163:D175 E192 AL197 D178:D231 AL234 D233:D234 AL239:AL240 D236:D242 D59:E59 E258 E267:E273 D288:E288 D289:D291 D293 D292:E292 E301 E308 D295:D308 D309:E310 AL311 D311 D312:E312 D313:D320 D244:D261 D263:D287 AL416 D363:E364 D365:D374 D376:D377 D69:D98 D379:D386 E385 D388:D389 D1:D43 E395 D53:D58 D391:D400 D401:E401 D402:D410 D411:E411 D420:E420 D412:D416 D417:E418 E328 D322:D362 D419:D420 D428:E428 D422 D423:E423 D425 D426:E426 D427 D429:D431 D432:E432 D433 D435:D1048564 D434:E434</xm:sqref>
        </x14:dataValidation>
        <x14:dataValidation type="list" allowBlank="1" showInputMessage="1" showErrorMessage="1" xr:uid="{46D5A90B-DD83-914E-9B36-C8B99FD22E3A}">
          <x14:formula1>
            <xm:f>'Data Validation'!$D$2:$D$4</xm:f>
          </x14:formula1>
          <xm:sqref>AN18 F45:F46 F48:F51 F263:F287 F61:F63 F65:F67 F69 F73:F74 F94:F98 F102:F103 AN110 F105:F112 F114:F118 F120:F122 F124:F133 F137 F141:F142 F144:F145 F148:F153 F156 F159 F161 F163:F175 F178:F191 F193:F231 F233:F234 F236:F242 F314:F320 F289:F291 F293 F296:F300 F302:F308 AN311 F311 F322:F323 F244:F261 AN416 F336:F362 F365:F374 F376:F377 F76:F91 F379:F386 F388:F389 F1:F37 F391:F400 F53:F58 F402:F408 F410 F412:F416 F325:F334 F419:F420 F427 F422 F425 F429:F431 F433 F435:F1048564</xm:sqref>
        </x14:dataValidation>
        <x14:dataValidation type="list" allowBlank="1" showInputMessage="1" showErrorMessage="1" xr:uid="{6A13BB8D-CAA0-F444-8057-D86EF3F3ABF3}">
          <x14:formula1>
            <xm:f>'Data Validation'!$E$2:$E$5</xm:f>
          </x14:formula1>
          <xm:sqref>G45 G48:G51 G69 G274:G281 G94:G98 G102:G103 G105:G112 J123 J134 G114:G134 G137 G140:G145 G148:G156 G158:G161 G163:G175 G178:G191 G193:G231 G233:G234 G259 G261 G263:G266 G313:G320 J288 G283:G293 G296:G297 G299:G307 J310 G310 J313 G322:G323 G236:G257 G325:G327 J335 J363 G330:G363 G365:G374 G73:G91 G376:G386 G53:G67 G388:G389 G1:G37 G391:G394 G396:G400 J409 G402:G410 G412:G415 G419:G423 G425:G1048564</xm:sqref>
        </x14:dataValidation>
        <x14:dataValidation type="list" allowBlank="1" showInputMessage="1" showErrorMessage="1" xr:uid="{C888DC85-3BB6-9744-BAA4-90969EC288C0}">
          <x14:formula1>
            <xm:f>'Data Validation'!$I$2:$I$54</xm:f>
          </x14:formula1>
          <xm:sqref>O1</xm:sqref>
        </x14:dataValidation>
        <x14:dataValidation type="list" allowBlank="1" showInputMessage="1" showErrorMessage="1" xr:uid="{9127465A-47B7-A64E-BB91-532D9BF2C651}">
          <x14:formula1>
            <xm:f>'Data Validation'!$H$2:$H$8</xm:f>
          </x14:formula1>
          <xm:sqref>N163 N369:N386 N388:N404 N166:N367 N1:N161 N406:N1048576</xm:sqref>
        </x14:dataValidation>
        <x14:dataValidation type="list" allowBlank="1" showInputMessage="1" showErrorMessage="1" xr:uid="{73ABC02B-FC2A-FA49-B039-1DD1F8386D0F}">
          <x14:formula1>
            <xm:f>'Data Validation'!$I:$I</xm:f>
          </x14:formula1>
          <xm:sqref>O163 O388:O404 O166:O386 O2:O161 O406:O1048576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H307"/>
  <sheetViews>
    <sheetView zoomScale="56" zoomScaleNormal="58" workbookViewId="0">
      <selection activeCell="E5" sqref="E5"/>
    </sheetView>
  </sheetViews>
  <sheetFormatPr defaultColWidth="15.42578125" defaultRowHeight="15" customHeight="1"/>
  <cols>
    <col min="6" max="6" width="48.140625" customWidth="1"/>
    <col min="7" max="7" width="47.28515625" customWidth="1"/>
  </cols>
  <sheetData>
    <row r="1" spans="1:8" ht="15" customHeight="1">
      <c r="A1" s="224" t="s">
        <v>245</v>
      </c>
      <c r="B1" t="s">
        <v>64</v>
      </c>
      <c r="C1" t="s">
        <v>65</v>
      </c>
      <c r="D1" t="s">
        <v>24</v>
      </c>
      <c r="E1" t="s">
        <v>67</v>
      </c>
      <c r="F1" t="s">
        <v>590</v>
      </c>
      <c r="G1" s="119">
        <v>45998</v>
      </c>
      <c r="H1" t="s">
        <v>339</v>
      </c>
    </row>
    <row r="2" spans="1:8" ht="15" customHeight="1">
      <c r="A2" t="s">
        <v>245</v>
      </c>
      <c r="B2" t="s">
        <v>65</v>
      </c>
      <c r="C2" t="s">
        <v>65</v>
      </c>
      <c r="D2" t="s">
        <v>24</v>
      </c>
      <c r="E2" t="s">
        <v>67</v>
      </c>
      <c r="F2" s="23" t="s">
        <v>592</v>
      </c>
      <c r="G2" s="119">
        <v>46045</v>
      </c>
      <c r="H2" t="s">
        <v>263</v>
      </c>
    </row>
    <row r="3" spans="1:8" ht="15" customHeight="1">
      <c r="A3" t="s">
        <v>245</v>
      </c>
      <c r="B3" t="s">
        <v>65</v>
      </c>
      <c r="C3" t="s">
        <v>65</v>
      </c>
      <c r="D3" t="s">
        <v>24</v>
      </c>
      <c r="E3" t="s">
        <v>67</v>
      </c>
      <c r="F3" s="23" t="s">
        <v>594</v>
      </c>
      <c r="G3" s="119">
        <v>46087</v>
      </c>
      <c r="H3" t="s">
        <v>263</v>
      </c>
    </row>
    <row r="4" spans="1:8" ht="15" customHeight="1">
      <c r="A4" t="s">
        <v>245</v>
      </c>
      <c r="B4" t="s">
        <v>65</v>
      </c>
      <c r="C4" t="s">
        <v>65</v>
      </c>
      <c r="D4" t="s">
        <v>24</v>
      </c>
      <c r="E4" t="s">
        <v>67</v>
      </c>
      <c r="F4" t="s">
        <v>596</v>
      </c>
      <c r="G4" s="119">
        <v>46155</v>
      </c>
      <c r="H4" t="s">
        <v>263</v>
      </c>
    </row>
    <row r="5" spans="1:8" ht="15" customHeight="1">
      <c r="A5" s="2" t="s">
        <v>252</v>
      </c>
      <c r="B5" t="s">
        <v>76</v>
      </c>
      <c r="C5" t="s">
        <v>76</v>
      </c>
      <c r="D5" t="s">
        <v>24</v>
      </c>
      <c r="E5" t="s">
        <v>67</v>
      </c>
      <c r="F5" t="s">
        <v>598</v>
      </c>
      <c r="G5" s="119">
        <v>46233</v>
      </c>
      <c r="H5" t="s">
        <v>205</v>
      </c>
    </row>
    <row r="6" spans="1:8" ht="15" customHeight="1">
      <c r="A6" t="s">
        <v>124</v>
      </c>
      <c r="B6" t="s">
        <v>108</v>
      </c>
      <c r="C6" t="s">
        <v>65</v>
      </c>
      <c r="D6" t="s">
        <v>24</v>
      </c>
      <c r="E6" t="s">
        <v>54</v>
      </c>
      <c r="F6" t="s">
        <v>600</v>
      </c>
      <c r="G6" s="119">
        <v>46087</v>
      </c>
      <c r="H6" t="s">
        <v>324</v>
      </c>
    </row>
    <row r="7" spans="1:8" ht="15" customHeight="1">
      <c r="A7" t="s">
        <v>124</v>
      </c>
      <c r="B7" t="s">
        <v>108</v>
      </c>
      <c r="C7" t="s">
        <v>65</v>
      </c>
      <c r="D7" t="s">
        <v>24</v>
      </c>
      <c r="E7" t="s">
        <v>54</v>
      </c>
      <c r="F7" t="s">
        <v>602</v>
      </c>
      <c r="G7" s="119">
        <v>46087</v>
      </c>
      <c r="H7" t="s">
        <v>328</v>
      </c>
    </row>
    <row r="8" spans="1:8" ht="15" customHeight="1">
      <c r="A8" t="s">
        <v>124</v>
      </c>
      <c r="B8" t="s">
        <v>108</v>
      </c>
      <c r="C8" t="s">
        <v>65</v>
      </c>
      <c r="D8" t="s">
        <v>24</v>
      </c>
      <c r="E8" t="s">
        <v>54</v>
      </c>
      <c r="F8" t="s">
        <v>603</v>
      </c>
      <c r="G8" s="119">
        <v>46087</v>
      </c>
      <c r="H8" t="s">
        <v>300</v>
      </c>
    </row>
    <row r="9" spans="1:8" ht="15" customHeight="1">
      <c r="A9" t="s">
        <v>124</v>
      </c>
      <c r="B9" t="s">
        <v>108</v>
      </c>
      <c r="C9" t="s">
        <v>65</v>
      </c>
      <c r="D9" t="s">
        <v>24</v>
      </c>
      <c r="E9" t="s">
        <v>54</v>
      </c>
      <c r="F9" t="s">
        <v>604</v>
      </c>
      <c r="G9" s="119">
        <v>46087</v>
      </c>
      <c r="H9" t="s">
        <v>314</v>
      </c>
    </row>
    <row r="10" spans="1:8" ht="15" customHeight="1">
      <c r="A10" t="s">
        <v>232</v>
      </c>
      <c r="B10" t="s">
        <v>108</v>
      </c>
      <c r="C10" t="s">
        <v>65</v>
      </c>
      <c r="D10" t="s">
        <v>24</v>
      </c>
      <c r="E10" t="s">
        <v>54</v>
      </c>
      <c r="F10" t="s">
        <v>606</v>
      </c>
      <c r="G10" s="119">
        <v>46091</v>
      </c>
      <c r="H10" t="s">
        <v>246</v>
      </c>
    </row>
    <row r="11" spans="1:8" ht="15" customHeight="1">
      <c r="A11" t="s">
        <v>124</v>
      </c>
      <c r="B11" t="s">
        <v>64</v>
      </c>
      <c r="C11" t="s">
        <v>65</v>
      </c>
      <c r="D11" t="s">
        <v>24</v>
      </c>
      <c r="E11" t="s">
        <v>54</v>
      </c>
      <c r="F11" t="s">
        <v>608</v>
      </c>
      <c r="G11" s="119">
        <v>46092</v>
      </c>
      <c r="H11" t="s">
        <v>332</v>
      </c>
    </row>
    <row r="12" spans="1:8" ht="15" customHeight="1">
      <c r="A12" t="s">
        <v>101</v>
      </c>
      <c r="B12" t="s">
        <v>108</v>
      </c>
      <c r="C12" t="s">
        <v>65</v>
      </c>
      <c r="D12" t="s">
        <v>24</v>
      </c>
      <c r="E12" t="s">
        <v>54</v>
      </c>
      <c r="F12" t="s">
        <v>610</v>
      </c>
      <c r="G12" s="119">
        <v>46101</v>
      </c>
      <c r="H12" t="s">
        <v>246</v>
      </c>
    </row>
    <row r="13" spans="1:8" ht="15" customHeight="1">
      <c r="A13" t="s">
        <v>124</v>
      </c>
      <c r="B13" t="s">
        <v>64</v>
      </c>
      <c r="C13" t="s">
        <v>65</v>
      </c>
      <c r="D13" t="s">
        <v>24</v>
      </c>
      <c r="E13" t="s">
        <v>54</v>
      </c>
      <c r="F13" t="s">
        <v>611</v>
      </c>
      <c r="G13" s="119">
        <v>46157</v>
      </c>
      <c r="H13" t="s">
        <v>332</v>
      </c>
    </row>
    <row r="14" spans="1:8" ht="15" customHeight="1">
      <c r="A14" t="s">
        <v>124</v>
      </c>
      <c r="B14" t="s">
        <v>108</v>
      </c>
      <c r="C14" t="s">
        <v>65</v>
      </c>
      <c r="D14" t="s">
        <v>24</v>
      </c>
      <c r="E14" t="s">
        <v>54</v>
      </c>
      <c r="F14" t="s">
        <v>612</v>
      </c>
      <c r="G14" s="119">
        <v>46162</v>
      </c>
      <c r="H14" t="s">
        <v>336</v>
      </c>
    </row>
    <row r="15" spans="1:8" ht="15" customHeight="1">
      <c r="A15" t="s">
        <v>124</v>
      </c>
      <c r="B15" t="s">
        <v>64</v>
      </c>
      <c r="C15" t="s">
        <v>65</v>
      </c>
      <c r="D15" t="s">
        <v>24</v>
      </c>
      <c r="E15" t="s">
        <v>54</v>
      </c>
      <c r="F15" t="s">
        <v>614</v>
      </c>
      <c r="G15" s="119">
        <v>46189</v>
      </c>
      <c r="H15" t="s">
        <v>260</v>
      </c>
    </row>
    <row r="16" spans="1:8" ht="15" customHeight="1">
      <c r="A16" t="s">
        <v>124</v>
      </c>
      <c r="B16" t="s">
        <v>108</v>
      </c>
      <c r="C16" t="s">
        <v>65</v>
      </c>
      <c r="D16" t="s">
        <v>24</v>
      </c>
      <c r="E16" t="s">
        <v>54</v>
      </c>
      <c r="F16" t="s">
        <v>616</v>
      </c>
      <c r="G16" s="119">
        <v>46190</v>
      </c>
      <c r="H16" t="s">
        <v>260</v>
      </c>
    </row>
    <row r="17" spans="1:8" ht="15" customHeight="1">
      <c r="A17" t="s">
        <v>124</v>
      </c>
      <c r="B17" t="s">
        <v>108</v>
      </c>
      <c r="C17" t="s">
        <v>65</v>
      </c>
      <c r="D17" t="s">
        <v>24</v>
      </c>
      <c r="E17" t="s">
        <v>54</v>
      </c>
      <c r="F17" t="s">
        <v>617</v>
      </c>
      <c r="G17" s="119">
        <v>46190</v>
      </c>
      <c r="H17" t="s">
        <v>260</v>
      </c>
    </row>
    <row r="18" spans="1:8" ht="15" customHeight="1">
      <c r="A18" t="s">
        <v>124</v>
      </c>
      <c r="B18" t="s">
        <v>108</v>
      </c>
      <c r="C18" t="s">
        <v>65</v>
      </c>
      <c r="D18" t="s">
        <v>24</v>
      </c>
      <c r="E18" t="s">
        <v>54</v>
      </c>
      <c r="F18" t="s">
        <v>619</v>
      </c>
      <c r="G18" s="119">
        <v>46190</v>
      </c>
      <c r="H18" t="s">
        <v>273</v>
      </c>
    </row>
    <row r="19" spans="1:8" ht="15" customHeight="1">
      <c r="A19" t="s">
        <v>124</v>
      </c>
      <c r="B19" t="s">
        <v>108</v>
      </c>
      <c r="C19" t="s">
        <v>65</v>
      </c>
      <c r="D19" t="s">
        <v>24</v>
      </c>
      <c r="E19" t="s">
        <v>54</v>
      </c>
      <c r="F19" t="s">
        <v>620</v>
      </c>
      <c r="G19" s="119">
        <v>46190</v>
      </c>
      <c r="H19" t="s">
        <v>300</v>
      </c>
    </row>
    <row r="20" spans="1:8" ht="15" customHeight="1">
      <c r="A20" t="s">
        <v>232</v>
      </c>
      <c r="B20" t="s">
        <v>108</v>
      </c>
      <c r="C20" t="s">
        <v>65</v>
      </c>
      <c r="D20" t="s">
        <v>24</v>
      </c>
      <c r="E20" t="s">
        <v>54</v>
      </c>
      <c r="F20" t="s">
        <v>621</v>
      </c>
      <c r="G20" s="119">
        <v>46192</v>
      </c>
      <c r="H20" t="s">
        <v>336</v>
      </c>
    </row>
    <row r="21" spans="1:8" ht="15" customHeight="1">
      <c r="A21" t="s">
        <v>245</v>
      </c>
      <c r="B21" t="s">
        <v>65</v>
      </c>
      <c r="C21" t="s">
        <v>65</v>
      </c>
      <c r="D21" t="s">
        <v>24</v>
      </c>
      <c r="E21" t="s">
        <v>54</v>
      </c>
      <c r="F21" t="s">
        <v>622</v>
      </c>
      <c r="G21" s="119">
        <v>46197</v>
      </c>
      <c r="H21" t="s">
        <v>339</v>
      </c>
    </row>
    <row r="22" spans="1:8" ht="15" customHeight="1">
      <c r="A22" t="s">
        <v>75</v>
      </c>
      <c r="B22" t="s">
        <v>108</v>
      </c>
      <c r="C22" t="s">
        <v>65</v>
      </c>
      <c r="D22" t="s">
        <v>24</v>
      </c>
      <c r="E22" t="s">
        <v>54</v>
      </c>
      <c r="F22" t="s">
        <v>624</v>
      </c>
      <c r="G22" s="119">
        <v>46206</v>
      </c>
      <c r="H22" t="s">
        <v>273</v>
      </c>
    </row>
    <row r="23" spans="1:8" ht="15" customHeight="1">
      <c r="A23" t="s">
        <v>245</v>
      </c>
      <c r="B23" t="s">
        <v>64</v>
      </c>
      <c r="C23" t="s">
        <v>65</v>
      </c>
      <c r="D23" t="s">
        <v>24</v>
      </c>
      <c r="E23" t="s">
        <v>54</v>
      </c>
      <c r="F23" t="s">
        <v>625</v>
      </c>
      <c r="G23" s="119">
        <v>46234</v>
      </c>
      <c r="H23" t="s">
        <v>336</v>
      </c>
    </row>
    <row r="24" spans="1:8" ht="15" customHeight="1">
      <c r="A24" t="s">
        <v>124</v>
      </c>
      <c r="B24" t="s">
        <v>64</v>
      </c>
      <c r="C24" t="s">
        <v>65</v>
      </c>
      <c r="D24" t="s">
        <v>24</v>
      </c>
      <c r="E24" t="s">
        <v>54</v>
      </c>
      <c r="F24" t="s">
        <v>626</v>
      </c>
      <c r="G24" s="119">
        <v>46238</v>
      </c>
      <c r="H24" t="s">
        <v>332</v>
      </c>
    </row>
    <row r="25" spans="1:8" ht="15" customHeight="1">
      <c r="A25" s="2" t="s">
        <v>252</v>
      </c>
      <c r="B25" t="s">
        <v>65</v>
      </c>
      <c r="C25" t="s">
        <v>65</v>
      </c>
      <c r="D25" t="s">
        <v>24</v>
      </c>
      <c r="E25" t="s">
        <v>54</v>
      </c>
      <c r="F25" t="s">
        <v>628</v>
      </c>
      <c r="G25" s="119">
        <v>46377</v>
      </c>
      <c r="H25" t="s">
        <v>205</v>
      </c>
    </row>
    <row r="26" spans="1:8" ht="15" customHeight="1">
      <c r="A26" t="s">
        <v>245</v>
      </c>
      <c r="B26" t="s">
        <v>65</v>
      </c>
      <c r="C26" t="s">
        <v>65</v>
      </c>
      <c r="D26" t="s">
        <v>24</v>
      </c>
      <c r="E26" t="s">
        <v>67</v>
      </c>
      <c r="F26" t="s">
        <v>630</v>
      </c>
      <c r="G26" s="119">
        <v>46081</v>
      </c>
      <c r="H26" t="s">
        <v>246</v>
      </c>
    </row>
    <row r="27" spans="1:8" ht="15" customHeight="1">
      <c r="A27" t="s">
        <v>101</v>
      </c>
      <c r="B27" t="s">
        <v>108</v>
      </c>
      <c r="C27" t="s">
        <v>65</v>
      </c>
      <c r="D27" t="s">
        <v>24</v>
      </c>
      <c r="E27" t="s">
        <v>54</v>
      </c>
      <c r="F27" t="s">
        <v>632</v>
      </c>
      <c r="G27" s="119">
        <v>46049</v>
      </c>
      <c r="H27" t="s">
        <v>310</v>
      </c>
    </row>
    <row r="28" spans="1:8" ht="15" customHeight="1">
      <c r="A28" t="s">
        <v>75</v>
      </c>
      <c r="B28" t="s">
        <v>108</v>
      </c>
      <c r="C28" t="s">
        <v>65</v>
      </c>
      <c r="D28" t="s">
        <v>24</v>
      </c>
      <c r="E28" t="s">
        <v>54</v>
      </c>
      <c r="F28" t="s">
        <v>634</v>
      </c>
      <c r="G28" s="119">
        <v>46059</v>
      </c>
      <c r="H28" t="s">
        <v>314</v>
      </c>
    </row>
    <row r="29" spans="1:8" ht="15" customHeight="1">
      <c r="A29" t="s">
        <v>232</v>
      </c>
      <c r="B29" t="s">
        <v>65</v>
      </c>
      <c r="C29" t="s">
        <v>65</v>
      </c>
      <c r="D29" t="s">
        <v>25</v>
      </c>
      <c r="E29" t="s">
        <v>67</v>
      </c>
      <c r="F29" t="s">
        <v>636</v>
      </c>
      <c r="G29" s="119">
        <v>46045</v>
      </c>
      <c r="H29" t="s">
        <v>314</v>
      </c>
    </row>
    <row r="30" spans="1:8" ht="15" customHeight="1">
      <c r="A30" s="2" t="s">
        <v>222</v>
      </c>
      <c r="B30" t="s">
        <v>65</v>
      </c>
      <c r="C30" t="s">
        <v>65</v>
      </c>
      <c r="D30" t="s">
        <v>25</v>
      </c>
      <c r="E30" t="s">
        <v>67</v>
      </c>
      <c r="F30" t="s">
        <v>638</v>
      </c>
      <c r="G30" s="119">
        <v>46062</v>
      </c>
      <c r="H30" t="s">
        <v>332</v>
      </c>
    </row>
    <row r="31" spans="1:8" ht="15" customHeight="1">
      <c r="A31" t="s">
        <v>245</v>
      </c>
      <c r="B31" t="s">
        <v>64</v>
      </c>
      <c r="C31" t="s">
        <v>65</v>
      </c>
      <c r="D31" t="s">
        <v>25</v>
      </c>
      <c r="E31" t="s">
        <v>67</v>
      </c>
      <c r="F31" t="s">
        <v>640</v>
      </c>
      <c r="G31" s="119">
        <v>46073</v>
      </c>
      <c r="H31" t="s">
        <v>339</v>
      </c>
    </row>
    <row r="32" spans="1:8" ht="15" customHeight="1">
      <c r="A32" t="s">
        <v>245</v>
      </c>
      <c r="B32" t="s">
        <v>65</v>
      </c>
      <c r="C32" t="s">
        <v>65</v>
      </c>
      <c r="D32" t="s">
        <v>25</v>
      </c>
      <c r="E32" t="s">
        <v>67</v>
      </c>
      <c r="F32" t="s">
        <v>641</v>
      </c>
      <c r="G32" s="119">
        <v>46076</v>
      </c>
      <c r="H32" t="s">
        <v>336</v>
      </c>
    </row>
    <row r="33" spans="1:8" ht="15" customHeight="1">
      <c r="A33" t="s">
        <v>245</v>
      </c>
      <c r="B33" t="s">
        <v>65</v>
      </c>
      <c r="C33" t="s">
        <v>65</v>
      </c>
      <c r="D33" t="s">
        <v>25</v>
      </c>
      <c r="E33" t="s">
        <v>67</v>
      </c>
      <c r="F33" t="s">
        <v>643</v>
      </c>
      <c r="G33" s="119">
        <v>46080</v>
      </c>
      <c r="H33" t="s">
        <v>339</v>
      </c>
    </row>
    <row r="34" spans="1:8" ht="15" customHeight="1">
      <c r="A34" s="2" t="s">
        <v>222</v>
      </c>
      <c r="B34" t="s">
        <v>65</v>
      </c>
      <c r="C34" t="s">
        <v>65</v>
      </c>
      <c r="D34" t="s">
        <v>25</v>
      </c>
      <c r="E34" t="s">
        <v>67</v>
      </c>
      <c r="F34" t="s">
        <v>645</v>
      </c>
      <c r="G34" s="119">
        <v>46081</v>
      </c>
      <c r="H34" t="s">
        <v>336</v>
      </c>
    </row>
    <row r="35" spans="1:8" ht="15" customHeight="1">
      <c r="A35" t="s">
        <v>148</v>
      </c>
      <c r="B35" t="s">
        <v>64</v>
      </c>
      <c r="C35" t="s">
        <v>65</v>
      </c>
      <c r="D35" t="s">
        <v>25</v>
      </c>
      <c r="E35" t="s">
        <v>54</v>
      </c>
      <c r="F35" t="s">
        <v>646</v>
      </c>
      <c r="G35" s="119">
        <v>46100</v>
      </c>
      <c r="H35" t="s">
        <v>260</v>
      </c>
    </row>
    <row r="36" spans="1:8" ht="15" customHeight="1">
      <c r="A36" t="s">
        <v>245</v>
      </c>
      <c r="B36" t="s">
        <v>65</v>
      </c>
      <c r="C36" t="s">
        <v>65</v>
      </c>
      <c r="D36" t="s">
        <v>25</v>
      </c>
      <c r="E36" t="s">
        <v>67</v>
      </c>
      <c r="F36" t="s">
        <v>648</v>
      </c>
      <c r="G36" s="119">
        <v>46113</v>
      </c>
      <c r="H36" t="s">
        <v>339</v>
      </c>
    </row>
    <row r="37" spans="1:8" ht="15" customHeight="1">
      <c r="A37" t="s">
        <v>148</v>
      </c>
      <c r="B37" t="s">
        <v>64</v>
      </c>
      <c r="C37" t="s">
        <v>65</v>
      </c>
      <c r="D37" t="s">
        <v>25</v>
      </c>
      <c r="E37" t="s">
        <v>54</v>
      </c>
      <c r="F37" t="s">
        <v>649</v>
      </c>
      <c r="G37" s="119">
        <v>46126</v>
      </c>
      <c r="H37" t="s">
        <v>260</v>
      </c>
    </row>
    <row r="38" spans="1:8" ht="15" customHeight="1">
      <c r="A38" s="2" t="s">
        <v>431</v>
      </c>
      <c r="B38" t="s">
        <v>76</v>
      </c>
      <c r="C38" t="s">
        <v>76</v>
      </c>
      <c r="D38" t="s">
        <v>25</v>
      </c>
      <c r="E38" t="s">
        <v>67</v>
      </c>
      <c r="F38" t="s">
        <v>651</v>
      </c>
      <c r="G38" s="119">
        <v>46141</v>
      </c>
      <c r="H38" t="s">
        <v>260</v>
      </c>
    </row>
    <row r="39" spans="1:8" ht="15" customHeight="1">
      <c r="A39" t="s">
        <v>148</v>
      </c>
      <c r="B39" t="s">
        <v>64</v>
      </c>
      <c r="C39" t="s">
        <v>65</v>
      </c>
      <c r="D39" t="s">
        <v>25</v>
      </c>
      <c r="E39" t="s">
        <v>54</v>
      </c>
      <c r="F39" t="s">
        <v>652</v>
      </c>
      <c r="G39" s="119">
        <v>46154</v>
      </c>
      <c r="H39" t="s">
        <v>260</v>
      </c>
    </row>
    <row r="40" spans="1:8" ht="15" customHeight="1">
      <c r="A40" t="s">
        <v>245</v>
      </c>
      <c r="B40" t="s">
        <v>65</v>
      </c>
      <c r="C40" t="s">
        <v>65</v>
      </c>
      <c r="D40" t="s">
        <v>25</v>
      </c>
      <c r="E40" t="s">
        <v>67</v>
      </c>
      <c r="F40" t="s">
        <v>654</v>
      </c>
      <c r="G40" s="119">
        <v>46164</v>
      </c>
      <c r="H40" t="s">
        <v>339</v>
      </c>
    </row>
    <row r="41" spans="1:8" ht="15" customHeight="1">
      <c r="A41" t="s">
        <v>245</v>
      </c>
      <c r="B41" t="s">
        <v>65</v>
      </c>
      <c r="C41" t="s">
        <v>65</v>
      </c>
      <c r="D41" t="s">
        <v>25</v>
      </c>
      <c r="E41" t="s">
        <v>67</v>
      </c>
      <c r="F41" s="225" t="s">
        <v>656</v>
      </c>
      <c r="G41" s="119">
        <v>46164</v>
      </c>
      <c r="H41" t="s">
        <v>339</v>
      </c>
    </row>
    <row r="42" spans="1:8" ht="15" customHeight="1">
      <c r="A42" t="s">
        <v>124</v>
      </c>
      <c r="B42" t="s">
        <v>65</v>
      </c>
      <c r="C42" t="s">
        <v>65</v>
      </c>
      <c r="D42" t="s">
        <v>25</v>
      </c>
      <c r="E42" t="s">
        <v>67</v>
      </c>
      <c r="F42" t="s">
        <v>658</v>
      </c>
      <c r="G42" s="119">
        <v>46174</v>
      </c>
      <c r="H42" t="s">
        <v>332</v>
      </c>
    </row>
    <row r="43" spans="1:8" ht="15" customHeight="1">
      <c r="A43" t="s">
        <v>148</v>
      </c>
      <c r="B43" t="s">
        <v>64</v>
      </c>
      <c r="C43" t="s">
        <v>65</v>
      </c>
      <c r="D43" t="s">
        <v>25</v>
      </c>
      <c r="E43" t="s">
        <v>54</v>
      </c>
      <c r="F43" t="s">
        <v>659</v>
      </c>
      <c r="G43" s="119">
        <v>46182</v>
      </c>
      <c r="H43" t="s">
        <v>260</v>
      </c>
    </row>
    <row r="44" spans="1:8" ht="15" customHeight="1">
      <c r="A44" t="s">
        <v>232</v>
      </c>
      <c r="B44" t="s">
        <v>65</v>
      </c>
      <c r="C44" t="s">
        <v>65</v>
      </c>
      <c r="D44" t="s">
        <v>25</v>
      </c>
      <c r="E44" t="s">
        <v>67</v>
      </c>
      <c r="F44" t="s">
        <v>660</v>
      </c>
      <c r="G44" s="119">
        <v>46185</v>
      </c>
      <c r="H44" t="s">
        <v>57</v>
      </c>
    </row>
    <row r="45" spans="1:8" ht="15" customHeight="1">
      <c r="A45" t="s">
        <v>156</v>
      </c>
      <c r="B45" t="s">
        <v>65</v>
      </c>
      <c r="C45" t="s">
        <v>65</v>
      </c>
      <c r="D45" t="s">
        <v>25</v>
      </c>
      <c r="E45" t="s">
        <v>67</v>
      </c>
      <c r="F45" t="s">
        <v>662</v>
      </c>
      <c r="G45" s="119">
        <v>46189</v>
      </c>
      <c r="H45" t="s">
        <v>347</v>
      </c>
    </row>
    <row r="46" spans="1:8" ht="15" customHeight="1">
      <c r="A46" t="s">
        <v>148</v>
      </c>
      <c r="B46" t="s">
        <v>64</v>
      </c>
      <c r="C46" t="s">
        <v>65</v>
      </c>
      <c r="D46" t="s">
        <v>25</v>
      </c>
      <c r="E46" t="s">
        <v>54</v>
      </c>
      <c r="F46" t="s">
        <v>663</v>
      </c>
      <c r="G46" s="119">
        <v>46210</v>
      </c>
      <c r="H46" t="s">
        <v>260</v>
      </c>
    </row>
    <row r="47" spans="1:8" ht="15" customHeight="1">
      <c r="A47" t="s">
        <v>124</v>
      </c>
      <c r="B47" t="s">
        <v>65</v>
      </c>
      <c r="C47" t="s">
        <v>65</v>
      </c>
      <c r="D47" t="s">
        <v>25</v>
      </c>
      <c r="E47" t="s">
        <v>67</v>
      </c>
      <c r="F47" t="s">
        <v>664</v>
      </c>
      <c r="G47" s="119">
        <v>46230</v>
      </c>
      <c r="H47" t="s">
        <v>314</v>
      </c>
    </row>
    <row r="48" spans="1:8" ht="15" customHeight="1">
      <c r="A48" t="s">
        <v>245</v>
      </c>
      <c r="B48" t="s">
        <v>65</v>
      </c>
      <c r="C48" t="s">
        <v>65</v>
      </c>
      <c r="D48" t="s">
        <v>25</v>
      </c>
      <c r="E48" t="s">
        <v>67</v>
      </c>
      <c r="F48" s="225" t="s">
        <v>666</v>
      </c>
      <c r="G48" s="119">
        <v>46230</v>
      </c>
      <c r="H48" t="s">
        <v>339</v>
      </c>
    </row>
    <row r="49" spans="1:8" ht="15" customHeight="1">
      <c r="A49" t="s">
        <v>148</v>
      </c>
      <c r="B49" t="s">
        <v>64</v>
      </c>
      <c r="C49" t="s">
        <v>65</v>
      </c>
      <c r="D49" t="s">
        <v>25</v>
      </c>
      <c r="E49" t="s">
        <v>54</v>
      </c>
      <c r="F49" t="s">
        <v>667</v>
      </c>
      <c r="G49" s="119">
        <v>46238</v>
      </c>
      <c r="H49" t="s">
        <v>260</v>
      </c>
    </row>
    <row r="50" spans="1:8" ht="15" customHeight="1">
      <c r="A50" s="2" t="s">
        <v>152</v>
      </c>
      <c r="B50" t="s">
        <v>65</v>
      </c>
      <c r="C50" t="s">
        <v>65</v>
      </c>
      <c r="D50" t="s">
        <v>25</v>
      </c>
      <c r="E50" t="s">
        <v>67</v>
      </c>
      <c r="F50" t="s">
        <v>669</v>
      </c>
      <c r="G50" s="119">
        <v>46247</v>
      </c>
      <c r="H50" t="s">
        <v>347</v>
      </c>
    </row>
    <row r="51" spans="1:8" ht="15" customHeight="1">
      <c r="A51" t="s">
        <v>75</v>
      </c>
      <c r="B51" t="s">
        <v>65</v>
      </c>
      <c r="C51" t="s">
        <v>65</v>
      </c>
      <c r="D51" t="s">
        <v>25</v>
      </c>
      <c r="E51" t="s">
        <v>67</v>
      </c>
      <c r="F51" t="s">
        <v>671</v>
      </c>
      <c r="G51" s="119">
        <v>46251</v>
      </c>
      <c r="H51" t="s">
        <v>178</v>
      </c>
    </row>
    <row r="52" spans="1:8" ht="15" customHeight="1">
      <c r="A52" t="s">
        <v>148</v>
      </c>
      <c r="B52" t="s">
        <v>64</v>
      </c>
      <c r="C52" t="s">
        <v>65</v>
      </c>
      <c r="D52" t="s">
        <v>25</v>
      </c>
      <c r="E52" t="s">
        <v>54</v>
      </c>
      <c r="F52" t="s">
        <v>672</v>
      </c>
      <c r="G52" s="119">
        <v>46266</v>
      </c>
      <c r="H52" t="s">
        <v>260</v>
      </c>
    </row>
    <row r="53" spans="1:8" ht="15" customHeight="1">
      <c r="A53" t="s">
        <v>75</v>
      </c>
      <c r="B53" t="s">
        <v>65</v>
      </c>
      <c r="C53" t="s">
        <v>65</v>
      </c>
      <c r="D53" t="s">
        <v>25</v>
      </c>
      <c r="E53" t="s">
        <v>54</v>
      </c>
      <c r="F53" t="s">
        <v>674</v>
      </c>
      <c r="G53" s="119">
        <v>42895</v>
      </c>
      <c r="H53" t="s">
        <v>324</v>
      </c>
    </row>
    <row r="54" spans="1:8" ht="15" customHeight="1">
      <c r="A54" t="s">
        <v>101</v>
      </c>
      <c r="B54" t="s">
        <v>65</v>
      </c>
      <c r="C54" t="s">
        <v>65</v>
      </c>
      <c r="D54" t="s">
        <v>25</v>
      </c>
      <c r="E54" t="s">
        <v>54</v>
      </c>
      <c r="F54" t="s">
        <v>676</v>
      </c>
      <c r="G54" s="119">
        <v>45443</v>
      </c>
      <c r="H54" t="s">
        <v>339</v>
      </c>
    </row>
    <row r="55" spans="1:8" ht="15" customHeight="1">
      <c r="A55" t="s">
        <v>148</v>
      </c>
      <c r="B55" t="s">
        <v>65</v>
      </c>
      <c r="C55" t="s">
        <v>65</v>
      </c>
      <c r="D55" t="s">
        <v>25</v>
      </c>
      <c r="E55" t="s">
        <v>54</v>
      </c>
      <c r="F55" t="s">
        <v>678</v>
      </c>
      <c r="G55" s="119">
        <v>46027</v>
      </c>
      <c r="H55" t="s">
        <v>332</v>
      </c>
    </row>
    <row r="56" spans="1:8" ht="15" customHeight="1">
      <c r="A56" t="s">
        <v>124</v>
      </c>
      <c r="B56" t="s">
        <v>65</v>
      </c>
      <c r="C56" t="s">
        <v>65</v>
      </c>
      <c r="D56" t="s">
        <v>25</v>
      </c>
      <c r="E56" t="s">
        <v>54</v>
      </c>
      <c r="F56" s="23" t="s">
        <v>679</v>
      </c>
      <c r="G56" s="119">
        <v>46039</v>
      </c>
      <c r="H56" t="s">
        <v>339</v>
      </c>
    </row>
    <row r="57" spans="1:8" ht="15" customHeight="1">
      <c r="A57" t="s">
        <v>124</v>
      </c>
      <c r="B57" t="s">
        <v>65</v>
      </c>
      <c r="C57" t="s">
        <v>65</v>
      </c>
      <c r="D57" t="s">
        <v>25</v>
      </c>
      <c r="E57" t="s">
        <v>54</v>
      </c>
      <c r="F57" t="s">
        <v>680</v>
      </c>
      <c r="G57" s="119">
        <v>46042</v>
      </c>
      <c r="H57" t="s">
        <v>339</v>
      </c>
    </row>
    <row r="58" spans="1:8" ht="15" customHeight="1">
      <c r="A58" t="s">
        <v>156</v>
      </c>
      <c r="B58" t="s">
        <v>76</v>
      </c>
      <c r="C58" t="s">
        <v>76</v>
      </c>
      <c r="D58" t="s">
        <v>25</v>
      </c>
      <c r="E58" t="s">
        <v>54</v>
      </c>
      <c r="F58" t="s">
        <v>682</v>
      </c>
      <c r="G58" s="119">
        <v>46043</v>
      </c>
      <c r="H58" t="s">
        <v>246</v>
      </c>
    </row>
    <row r="59" spans="1:8" ht="15" customHeight="1">
      <c r="A59" t="s">
        <v>124</v>
      </c>
      <c r="B59" t="s">
        <v>65</v>
      </c>
      <c r="C59" t="s">
        <v>65</v>
      </c>
      <c r="D59" t="s">
        <v>25</v>
      </c>
      <c r="E59" t="s">
        <v>54</v>
      </c>
      <c r="F59" t="s">
        <v>684</v>
      </c>
      <c r="G59" s="119">
        <v>46044</v>
      </c>
      <c r="H59" t="s">
        <v>332</v>
      </c>
    </row>
    <row r="60" spans="1:8" ht="15" customHeight="1">
      <c r="A60" t="s">
        <v>124</v>
      </c>
      <c r="B60" t="s">
        <v>65</v>
      </c>
      <c r="C60" t="s">
        <v>65</v>
      </c>
      <c r="D60" t="s">
        <v>25</v>
      </c>
      <c r="E60" t="s">
        <v>54</v>
      </c>
      <c r="F60" t="s">
        <v>686</v>
      </c>
      <c r="G60" s="119">
        <v>46044</v>
      </c>
      <c r="H60" t="s">
        <v>339</v>
      </c>
    </row>
    <row r="61" spans="1:8" ht="15" customHeight="1">
      <c r="A61" t="s">
        <v>148</v>
      </c>
      <c r="B61" t="s">
        <v>64</v>
      </c>
      <c r="C61" t="s">
        <v>65</v>
      </c>
      <c r="D61" t="s">
        <v>25</v>
      </c>
      <c r="E61" t="s">
        <v>54</v>
      </c>
      <c r="F61" t="s">
        <v>687</v>
      </c>
      <c r="G61" s="119">
        <v>46044</v>
      </c>
      <c r="H61" t="s">
        <v>306</v>
      </c>
    </row>
    <row r="62" spans="1:8" ht="15" customHeight="1">
      <c r="A62" t="s">
        <v>124</v>
      </c>
      <c r="B62" t="s">
        <v>76</v>
      </c>
      <c r="C62" t="s">
        <v>76</v>
      </c>
      <c r="D62" t="s">
        <v>25</v>
      </c>
      <c r="E62" t="s">
        <v>54</v>
      </c>
      <c r="F62" s="220" t="s">
        <v>689</v>
      </c>
      <c r="G62" s="119">
        <v>46051</v>
      </c>
      <c r="H62" t="s">
        <v>336</v>
      </c>
    </row>
    <row r="63" spans="1:8" ht="15" customHeight="1">
      <c r="A63" t="s">
        <v>124</v>
      </c>
      <c r="B63" t="s">
        <v>76</v>
      </c>
      <c r="C63" t="s">
        <v>76</v>
      </c>
      <c r="D63" t="s">
        <v>25</v>
      </c>
      <c r="E63" t="s">
        <v>54</v>
      </c>
      <c r="F63" t="s">
        <v>691</v>
      </c>
      <c r="G63" s="119">
        <v>46051</v>
      </c>
      <c r="H63" t="s">
        <v>336</v>
      </c>
    </row>
    <row r="64" spans="1:8" ht="15" customHeight="1">
      <c r="A64" t="s">
        <v>124</v>
      </c>
      <c r="B64" t="s">
        <v>65</v>
      </c>
      <c r="C64" t="s">
        <v>65</v>
      </c>
      <c r="D64" t="s">
        <v>25</v>
      </c>
      <c r="E64" t="s">
        <v>54</v>
      </c>
      <c r="F64" t="s">
        <v>693</v>
      </c>
      <c r="G64" s="119">
        <v>46051</v>
      </c>
      <c r="H64" t="s">
        <v>324</v>
      </c>
    </row>
    <row r="65" spans="1:8" ht="15" customHeight="1">
      <c r="A65" t="s">
        <v>124</v>
      </c>
      <c r="B65" t="s">
        <v>65</v>
      </c>
      <c r="C65" t="s">
        <v>65</v>
      </c>
      <c r="D65" t="s">
        <v>25</v>
      </c>
      <c r="E65" t="s">
        <v>54</v>
      </c>
      <c r="F65" t="s">
        <v>694</v>
      </c>
      <c r="G65" s="119">
        <v>46051</v>
      </c>
      <c r="H65" t="s">
        <v>324</v>
      </c>
    </row>
    <row r="66" spans="1:8" ht="15" customHeight="1">
      <c r="A66" t="s">
        <v>245</v>
      </c>
      <c r="B66" t="s">
        <v>65</v>
      </c>
      <c r="C66" t="s">
        <v>65</v>
      </c>
      <c r="D66" t="s">
        <v>25</v>
      </c>
      <c r="E66" t="s">
        <v>54</v>
      </c>
      <c r="F66" t="s">
        <v>696</v>
      </c>
      <c r="G66" s="119">
        <v>46051</v>
      </c>
      <c r="H66" t="s">
        <v>336</v>
      </c>
    </row>
    <row r="67" spans="1:8" ht="15" customHeight="1">
      <c r="A67" t="s">
        <v>124</v>
      </c>
      <c r="B67" t="s">
        <v>76</v>
      </c>
      <c r="C67" t="s">
        <v>76</v>
      </c>
      <c r="D67" t="s">
        <v>25</v>
      </c>
      <c r="E67" t="s">
        <v>54</v>
      </c>
      <c r="F67" s="220" t="s">
        <v>697</v>
      </c>
      <c r="G67" s="223">
        <v>46055</v>
      </c>
      <c r="H67" t="s">
        <v>332</v>
      </c>
    </row>
    <row r="68" spans="1:8" ht="15" customHeight="1">
      <c r="A68" t="s">
        <v>124</v>
      </c>
      <c r="B68" t="s">
        <v>76</v>
      </c>
      <c r="C68" t="s">
        <v>76</v>
      </c>
      <c r="D68" t="s">
        <v>25</v>
      </c>
      <c r="E68" t="s">
        <v>54</v>
      </c>
      <c r="F68" t="s">
        <v>698</v>
      </c>
      <c r="G68" s="119">
        <v>46055</v>
      </c>
      <c r="H68" t="s">
        <v>332</v>
      </c>
    </row>
    <row r="69" spans="1:8" ht="15" customHeight="1">
      <c r="A69" t="s">
        <v>180</v>
      </c>
      <c r="B69" t="s">
        <v>64</v>
      </c>
      <c r="C69" t="s">
        <v>76</v>
      </c>
      <c r="D69" t="s">
        <v>25</v>
      </c>
      <c r="E69" t="s">
        <v>54</v>
      </c>
      <c r="F69" t="s">
        <v>699</v>
      </c>
      <c r="G69" s="119">
        <v>46055</v>
      </c>
      <c r="H69" t="s">
        <v>332</v>
      </c>
    </row>
    <row r="70" spans="1:8" ht="15" customHeight="1">
      <c r="A70" t="s">
        <v>124</v>
      </c>
      <c r="B70" t="s">
        <v>76</v>
      </c>
      <c r="C70" t="s">
        <v>76</v>
      </c>
      <c r="D70" t="s">
        <v>25</v>
      </c>
      <c r="E70" t="s">
        <v>54</v>
      </c>
      <c r="F70" t="s">
        <v>701</v>
      </c>
      <c r="G70" s="119">
        <v>46057</v>
      </c>
      <c r="H70" t="s">
        <v>336</v>
      </c>
    </row>
    <row r="71" spans="1:8" ht="15" customHeight="1">
      <c r="A71" t="s">
        <v>124</v>
      </c>
      <c r="B71" t="s">
        <v>76</v>
      </c>
      <c r="C71" t="s">
        <v>76</v>
      </c>
      <c r="D71" t="s">
        <v>25</v>
      </c>
      <c r="E71" t="s">
        <v>54</v>
      </c>
      <c r="F71" t="s">
        <v>702</v>
      </c>
      <c r="G71" s="119">
        <v>46057</v>
      </c>
      <c r="H71" t="s">
        <v>336</v>
      </c>
    </row>
    <row r="72" spans="1:8" ht="15" customHeight="1">
      <c r="A72" t="s">
        <v>101</v>
      </c>
      <c r="B72" t="s">
        <v>76</v>
      </c>
      <c r="C72" t="s">
        <v>76</v>
      </c>
      <c r="D72" t="s">
        <v>25</v>
      </c>
      <c r="E72" t="s">
        <v>54</v>
      </c>
      <c r="F72" t="s">
        <v>704</v>
      </c>
      <c r="G72" s="119">
        <v>46060</v>
      </c>
      <c r="H72" t="s">
        <v>339</v>
      </c>
    </row>
    <row r="73" spans="1:8" ht="15" customHeight="1">
      <c r="A73" s="140" t="s">
        <v>148</v>
      </c>
      <c r="B73" t="s">
        <v>65</v>
      </c>
      <c r="C73" t="s">
        <v>65</v>
      </c>
      <c r="D73" t="s">
        <v>25</v>
      </c>
      <c r="E73" t="s">
        <v>54</v>
      </c>
      <c r="F73" t="s">
        <v>705</v>
      </c>
      <c r="G73" s="119">
        <v>46062</v>
      </c>
      <c r="H73" t="s">
        <v>260</v>
      </c>
    </row>
    <row r="74" spans="1:8" ht="15" customHeight="1">
      <c r="A74" t="s">
        <v>124</v>
      </c>
      <c r="B74" t="s">
        <v>65</v>
      </c>
      <c r="C74" t="s">
        <v>65</v>
      </c>
      <c r="D74" t="s">
        <v>25</v>
      </c>
      <c r="E74" t="s">
        <v>54</v>
      </c>
      <c r="F74" s="23" t="s">
        <v>706</v>
      </c>
      <c r="G74" s="119">
        <v>46065</v>
      </c>
      <c r="H74" t="s">
        <v>300</v>
      </c>
    </row>
    <row r="75" spans="1:8" ht="15" customHeight="1">
      <c r="A75" t="s">
        <v>124</v>
      </c>
      <c r="B75" t="s">
        <v>76</v>
      </c>
      <c r="C75" t="s">
        <v>76</v>
      </c>
      <c r="D75" t="s">
        <v>25</v>
      </c>
      <c r="E75" t="s">
        <v>54</v>
      </c>
      <c r="F75" t="s">
        <v>441</v>
      </c>
      <c r="G75" s="119">
        <v>46065</v>
      </c>
      <c r="H75" t="s">
        <v>190</v>
      </c>
    </row>
    <row r="76" spans="1:8" ht="15" customHeight="1">
      <c r="A76" t="s">
        <v>421</v>
      </c>
      <c r="B76" t="s">
        <v>65</v>
      </c>
      <c r="C76" t="s">
        <v>65</v>
      </c>
      <c r="D76" t="s">
        <v>25</v>
      </c>
      <c r="E76" t="s">
        <v>54</v>
      </c>
      <c r="F76" t="s">
        <v>708</v>
      </c>
      <c r="G76" s="119">
        <v>46066</v>
      </c>
      <c r="H76" t="s">
        <v>339</v>
      </c>
    </row>
    <row r="77" spans="1:8" ht="15" customHeight="1">
      <c r="A77" s="224" t="s">
        <v>421</v>
      </c>
      <c r="B77" t="s">
        <v>65</v>
      </c>
      <c r="C77" t="s">
        <v>65</v>
      </c>
      <c r="D77" t="s">
        <v>25</v>
      </c>
      <c r="E77" t="s">
        <v>54</v>
      </c>
      <c r="F77" s="23" t="s">
        <v>710</v>
      </c>
      <c r="G77" s="119">
        <v>46066</v>
      </c>
      <c r="H77" t="s">
        <v>263</v>
      </c>
    </row>
    <row r="78" spans="1:8" ht="15" customHeight="1">
      <c r="A78" t="s">
        <v>156</v>
      </c>
      <c r="B78" t="s">
        <v>76</v>
      </c>
      <c r="C78" t="s">
        <v>76</v>
      </c>
      <c r="D78" t="s">
        <v>25</v>
      </c>
      <c r="E78" t="s">
        <v>54</v>
      </c>
      <c r="F78" t="s">
        <v>711</v>
      </c>
      <c r="G78" s="231">
        <v>46066</v>
      </c>
      <c r="H78" t="s">
        <v>57</v>
      </c>
    </row>
    <row r="79" spans="1:8" ht="15" customHeight="1">
      <c r="A79" t="s">
        <v>124</v>
      </c>
      <c r="B79" t="s">
        <v>65</v>
      </c>
      <c r="C79" t="s">
        <v>65</v>
      </c>
      <c r="D79" t="s">
        <v>25</v>
      </c>
      <c r="E79" t="s">
        <v>54</v>
      </c>
      <c r="F79" t="s">
        <v>713</v>
      </c>
      <c r="G79" s="119">
        <v>46068</v>
      </c>
      <c r="H79" t="s">
        <v>314</v>
      </c>
    </row>
    <row r="80" spans="1:8" ht="15" customHeight="1">
      <c r="A80" s="2" t="s">
        <v>252</v>
      </c>
      <c r="B80" t="s">
        <v>65</v>
      </c>
      <c r="C80" t="s">
        <v>65</v>
      </c>
      <c r="D80" t="s">
        <v>25</v>
      </c>
      <c r="E80" t="s">
        <v>54</v>
      </c>
      <c r="F80" t="s">
        <v>714</v>
      </c>
      <c r="G80" s="119">
        <v>46068</v>
      </c>
      <c r="H80" t="s">
        <v>205</v>
      </c>
    </row>
    <row r="81" spans="1:8" ht="15" customHeight="1">
      <c r="A81" t="s">
        <v>152</v>
      </c>
      <c r="B81" t="s">
        <v>65</v>
      </c>
      <c r="C81" t="s">
        <v>65</v>
      </c>
      <c r="D81" t="s">
        <v>25</v>
      </c>
      <c r="E81" t="s">
        <v>54</v>
      </c>
      <c r="F81" t="s">
        <v>715</v>
      </c>
      <c r="G81" s="119">
        <v>46073</v>
      </c>
      <c r="H81" t="s">
        <v>332</v>
      </c>
    </row>
    <row r="82" spans="1:8" ht="15" customHeight="1">
      <c r="A82" t="s">
        <v>101</v>
      </c>
      <c r="B82" t="s">
        <v>65</v>
      </c>
      <c r="C82" t="s">
        <v>65</v>
      </c>
      <c r="D82" t="s">
        <v>25</v>
      </c>
      <c r="E82" t="s">
        <v>54</v>
      </c>
      <c r="F82" t="s">
        <v>717</v>
      </c>
      <c r="G82" s="119">
        <v>46073</v>
      </c>
      <c r="H82" t="s">
        <v>339</v>
      </c>
    </row>
    <row r="83" spans="1:8" ht="15" customHeight="1">
      <c r="A83" t="s">
        <v>421</v>
      </c>
      <c r="B83" t="s">
        <v>65</v>
      </c>
      <c r="C83" t="s">
        <v>65</v>
      </c>
      <c r="D83" t="s">
        <v>25</v>
      </c>
      <c r="E83" t="s">
        <v>54</v>
      </c>
      <c r="F83" s="23" t="s">
        <v>718</v>
      </c>
      <c r="G83" s="119">
        <v>46077</v>
      </c>
      <c r="H83" t="s">
        <v>263</v>
      </c>
    </row>
    <row r="84" spans="1:8" ht="15" customHeight="1">
      <c r="A84" t="s">
        <v>232</v>
      </c>
      <c r="B84" t="s">
        <v>65</v>
      </c>
      <c r="C84" t="s">
        <v>65</v>
      </c>
      <c r="D84" t="s">
        <v>25</v>
      </c>
      <c r="E84" t="s">
        <v>54</v>
      </c>
      <c r="F84" t="s">
        <v>720</v>
      </c>
      <c r="G84" s="119">
        <v>46078</v>
      </c>
      <c r="H84" t="s">
        <v>178</v>
      </c>
    </row>
    <row r="85" spans="1:8" ht="15" customHeight="1">
      <c r="A85" t="s">
        <v>124</v>
      </c>
      <c r="B85" t="s">
        <v>65</v>
      </c>
      <c r="C85" t="s">
        <v>65</v>
      </c>
      <c r="D85" t="s">
        <v>25</v>
      </c>
      <c r="E85" t="s">
        <v>54</v>
      </c>
      <c r="F85" t="s">
        <v>721</v>
      </c>
      <c r="G85" s="119">
        <v>46079</v>
      </c>
      <c r="H85" t="s">
        <v>332</v>
      </c>
    </row>
    <row r="86" spans="1:8" ht="15" customHeight="1">
      <c r="A86" t="s">
        <v>124</v>
      </c>
      <c r="B86" t="s">
        <v>65</v>
      </c>
      <c r="C86" t="s">
        <v>65</v>
      </c>
      <c r="D86" t="s">
        <v>25</v>
      </c>
      <c r="E86" t="s">
        <v>54</v>
      </c>
      <c r="F86" t="s">
        <v>722</v>
      </c>
      <c r="G86" s="119">
        <v>46079</v>
      </c>
      <c r="H86" t="s">
        <v>260</v>
      </c>
    </row>
    <row r="87" spans="1:8" ht="15" customHeight="1">
      <c r="A87" t="s">
        <v>156</v>
      </c>
      <c r="B87" t="s">
        <v>65</v>
      </c>
      <c r="C87" t="s">
        <v>65</v>
      </c>
      <c r="D87" t="s">
        <v>25</v>
      </c>
      <c r="E87" t="s">
        <v>54</v>
      </c>
      <c r="F87" t="s">
        <v>724</v>
      </c>
      <c r="G87" s="119">
        <v>46079</v>
      </c>
      <c r="H87" t="s">
        <v>332</v>
      </c>
    </row>
    <row r="88" spans="1:8" ht="15" customHeight="1">
      <c r="A88" t="s">
        <v>124</v>
      </c>
      <c r="B88" t="s">
        <v>76</v>
      </c>
      <c r="C88" t="s">
        <v>76</v>
      </c>
      <c r="D88" t="s">
        <v>25</v>
      </c>
      <c r="E88" t="s">
        <v>54</v>
      </c>
      <c r="F88" t="s">
        <v>725</v>
      </c>
      <c r="G88" s="119">
        <v>46080</v>
      </c>
      <c r="H88" t="s">
        <v>347</v>
      </c>
    </row>
    <row r="89" spans="1:8" ht="15" customHeight="1">
      <c r="A89" t="s">
        <v>124</v>
      </c>
      <c r="B89" t="s">
        <v>76</v>
      </c>
      <c r="C89" t="s">
        <v>76</v>
      </c>
      <c r="D89" t="s">
        <v>25</v>
      </c>
      <c r="E89" t="s">
        <v>54</v>
      </c>
      <c r="F89" s="220" t="s">
        <v>726</v>
      </c>
      <c r="G89" s="119">
        <v>46080</v>
      </c>
      <c r="H89" t="s">
        <v>332</v>
      </c>
    </row>
    <row r="90" spans="1:8" ht="15" customHeight="1">
      <c r="A90" t="s">
        <v>180</v>
      </c>
      <c r="B90" t="s">
        <v>64</v>
      </c>
      <c r="C90" t="s">
        <v>76</v>
      </c>
      <c r="D90" t="s">
        <v>25</v>
      </c>
      <c r="E90" t="s">
        <v>54</v>
      </c>
      <c r="F90" t="s">
        <v>727</v>
      </c>
      <c r="G90" s="119">
        <v>46083</v>
      </c>
      <c r="H90" t="s">
        <v>336</v>
      </c>
    </row>
    <row r="91" spans="1:8" ht="15" customHeight="1">
      <c r="A91" t="s">
        <v>124</v>
      </c>
      <c r="B91" t="s">
        <v>76</v>
      </c>
      <c r="C91" t="s">
        <v>76</v>
      </c>
      <c r="D91" t="s">
        <v>25</v>
      </c>
      <c r="E91" t="s">
        <v>54</v>
      </c>
      <c r="F91" t="s">
        <v>728</v>
      </c>
      <c r="G91" s="119">
        <v>46084</v>
      </c>
      <c r="H91" t="s">
        <v>336</v>
      </c>
    </row>
    <row r="92" spans="1:8" ht="15" customHeight="1">
      <c r="A92" t="s">
        <v>124</v>
      </c>
      <c r="B92" t="s">
        <v>76</v>
      </c>
      <c r="C92" t="s">
        <v>76</v>
      </c>
      <c r="D92" t="s">
        <v>25</v>
      </c>
      <c r="E92" t="s">
        <v>54</v>
      </c>
      <c r="F92" t="s">
        <v>729</v>
      </c>
      <c r="G92" s="119">
        <v>46084</v>
      </c>
      <c r="H92" t="s">
        <v>336</v>
      </c>
    </row>
    <row r="93" spans="1:8" ht="15" customHeight="1">
      <c r="A93" t="s">
        <v>124</v>
      </c>
      <c r="B93" t="s">
        <v>65</v>
      </c>
      <c r="C93" t="s">
        <v>65</v>
      </c>
      <c r="D93" t="s">
        <v>25</v>
      </c>
      <c r="E93" t="s">
        <v>54</v>
      </c>
      <c r="F93" s="23" t="s">
        <v>730</v>
      </c>
      <c r="G93" s="119">
        <v>46087</v>
      </c>
      <c r="H93" t="s">
        <v>351</v>
      </c>
    </row>
    <row r="94" spans="1:8" ht="15" customHeight="1">
      <c r="A94" t="s">
        <v>124</v>
      </c>
      <c r="B94" t="s">
        <v>65</v>
      </c>
      <c r="C94" t="s">
        <v>65</v>
      </c>
      <c r="D94" t="s">
        <v>25</v>
      </c>
      <c r="E94" t="s">
        <v>54</v>
      </c>
      <c r="F94" t="s">
        <v>732</v>
      </c>
      <c r="G94" s="119">
        <v>46087</v>
      </c>
      <c r="H94" t="s">
        <v>343</v>
      </c>
    </row>
    <row r="95" spans="1:8" ht="15" customHeight="1">
      <c r="A95" t="s">
        <v>124</v>
      </c>
      <c r="B95" t="s">
        <v>65</v>
      </c>
      <c r="C95" t="s">
        <v>65</v>
      </c>
      <c r="D95" t="s">
        <v>25</v>
      </c>
      <c r="E95" t="s">
        <v>54</v>
      </c>
      <c r="F95" t="s">
        <v>734</v>
      </c>
      <c r="G95" s="119">
        <v>46091</v>
      </c>
      <c r="H95" t="s">
        <v>314</v>
      </c>
    </row>
    <row r="96" spans="1:8" ht="15" customHeight="1">
      <c r="A96" t="s">
        <v>124</v>
      </c>
      <c r="B96" t="s">
        <v>76</v>
      </c>
      <c r="C96" t="s">
        <v>76</v>
      </c>
      <c r="D96" t="s">
        <v>25</v>
      </c>
      <c r="E96" t="s">
        <v>54</v>
      </c>
      <c r="F96" s="220" t="s">
        <v>735</v>
      </c>
      <c r="G96" s="119">
        <v>46091</v>
      </c>
      <c r="H96" t="s">
        <v>332</v>
      </c>
    </row>
    <row r="97" spans="1:8" ht="15" customHeight="1">
      <c r="A97" t="s">
        <v>124</v>
      </c>
      <c r="B97" t="s">
        <v>76</v>
      </c>
      <c r="C97" t="s">
        <v>76</v>
      </c>
      <c r="D97" t="s">
        <v>25</v>
      </c>
      <c r="E97" t="s">
        <v>54</v>
      </c>
      <c r="F97" t="s">
        <v>736</v>
      </c>
      <c r="G97" s="119">
        <v>46091</v>
      </c>
      <c r="H97" t="s">
        <v>332</v>
      </c>
    </row>
    <row r="98" spans="1:8" ht="15" customHeight="1">
      <c r="A98" t="s">
        <v>180</v>
      </c>
      <c r="B98" t="s">
        <v>64</v>
      </c>
      <c r="C98" t="s">
        <v>76</v>
      </c>
      <c r="D98" t="s">
        <v>25</v>
      </c>
      <c r="E98" t="s">
        <v>54</v>
      </c>
      <c r="F98" t="s">
        <v>737</v>
      </c>
      <c r="G98" s="119">
        <v>46094</v>
      </c>
      <c r="H98" t="s">
        <v>336</v>
      </c>
    </row>
    <row r="99" spans="1:8" ht="15" customHeight="1">
      <c r="A99" t="s">
        <v>124</v>
      </c>
      <c r="B99" t="s">
        <v>65</v>
      </c>
      <c r="C99" t="s">
        <v>65</v>
      </c>
      <c r="D99" t="s">
        <v>25</v>
      </c>
      <c r="E99" t="s">
        <v>54</v>
      </c>
      <c r="F99" t="s">
        <v>739</v>
      </c>
      <c r="G99" s="119">
        <v>46097</v>
      </c>
      <c r="H99" t="s">
        <v>260</v>
      </c>
    </row>
    <row r="100" spans="1:8" ht="15" customHeight="1">
      <c r="A100" t="s">
        <v>124</v>
      </c>
      <c r="B100" t="s">
        <v>65</v>
      </c>
      <c r="C100" t="s">
        <v>65</v>
      </c>
      <c r="D100" t="s">
        <v>25</v>
      </c>
      <c r="E100" t="s">
        <v>54</v>
      </c>
      <c r="F100" t="s">
        <v>740</v>
      </c>
      <c r="G100" s="119">
        <v>46098</v>
      </c>
      <c r="H100" t="s">
        <v>296</v>
      </c>
    </row>
    <row r="101" spans="1:8" ht="15" customHeight="1">
      <c r="A101" t="s">
        <v>156</v>
      </c>
      <c r="B101" t="s">
        <v>76</v>
      </c>
      <c r="C101" t="s">
        <v>76</v>
      </c>
      <c r="D101" t="s">
        <v>25</v>
      </c>
      <c r="E101" t="s">
        <v>54</v>
      </c>
      <c r="F101" t="s">
        <v>741</v>
      </c>
      <c r="G101" s="231">
        <v>46099</v>
      </c>
      <c r="H101" t="s">
        <v>57</v>
      </c>
    </row>
    <row r="102" spans="1:8" ht="15" customHeight="1">
      <c r="A102" t="s">
        <v>124</v>
      </c>
      <c r="B102" t="s">
        <v>65</v>
      </c>
      <c r="C102" t="s">
        <v>65</v>
      </c>
      <c r="D102" t="s">
        <v>25</v>
      </c>
      <c r="E102" t="s">
        <v>54</v>
      </c>
      <c r="F102" t="s">
        <v>742</v>
      </c>
      <c r="G102" s="119">
        <v>46101</v>
      </c>
      <c r="H102" t="s">
        <v>332</v>
      </c>
    </row>
    <row r="103" spans="1:8" ht="15" customHeight="1">
      <c r="A103" t="s">
        <v>152</v>
      </c>
      <c r="B103" t="s">
        <v>65</v>
      </c>
      <c r="C103" t="s">
        <v>65</v>
      </c>
      <c r="D103" t="s">
        <v>25</v>
      </c>
      <c r="E103" t="s">
        <v>54</v>
      </c>
      <c r="F103" t="s">
        <v>743</v>
      </c>
      <c r="G103" s="119">
        <v>46101</v>
      </c>
      <c r="H103" t="s">
        <v>314</v>
      </c>
    </row>
    <row r="104" spans="1:8" ht="15" customHeight="1">
      <c r="A104" t="s">
        <v>245</v>
      </c>
      <c r="B104" t="s">
        <v>65</v>
      </c>
      <c r="C104" t="s">
        <v>65</v>
      </c>
      <c r="D104" t="s">
        <v>25</v>
      </c>
      <c r="E104" t="s">
        <v>54</v>
      </c>
      <c r="F104" t="s">
        <v>745</v>
      </c>
      <c r="G104" s="119">
        <v>46101</v>
      </c>
      <c r="H104" t="s">
        <v>314</v>
      </c>
    </row>
    <row r="105" spans="1:8" ht="15" customHeight="1">
      <c r="A105" t="s">
        <v>124</v>
      </c>
      <c r="B105" t="s">
        <v>76</v>
      </c>
      <c r="C105" t="s">
        <v>76</v>
      </c>
      <c r="D105" t="s">
        <v>25</v>
      </c>
      <c r="E105" t="s">
        <v>54</v>
      </c>
      <c r="F105" s="220" t="s">
        <v>746</v>
      </c>
      <c r="G105" s="119">
        <v>46101</v>
      </c>
      <c r="H105" t="s">
        <v>332</v>
      </c>
    </row>
    <row r="106" spans="1:8" ht="15" customHeight="1">
      <c r="A106" t="s">
        <v>124</v>
      </c>
      <c r="B106" t="s">
        <v>76</v>
      </c>
      <c r="C106" t="s">
        <v>76</v>
      </c>
      <c r="D106" t="s">
        <v>25</v>
      </c>
      <c r="E106" t="s">
        <v>54</v>
      </c>
      <c r="F106" t="s">
        <v>747</v>
      </c>
      <c r="G106" s="119">
        <v>46101</v>
      </c>
      <c r="H106" t="s">
        <v>332</v>
      </c>
    </row>
    <row r="107" spans="1:8" ht="15" customHeight="1">
      <c r="A107" t="s">
        <v>124</v>
      </c>
      <c r="B107" t="s">
        <v>76</v>
      </c>
      <c r="C107" t="s">
        <v>76</v>
      </c>
      <c r="D107" t="s">
        <v>25</v>
      </c>
      <c r="E107" t="s">
        <v>54</v>
      </c>
      <c r="F107" t="s">
        <v>748</v>
      </c>
      <c r="G107" s="119">
        <v>46107</v>
      </c>
      <c r="H107" t="s">
        <v>336</v>
      </c>
    </row>
    <row r="108" spans="1:8" ht="15" customHeight="1">
      <c r="A108" t="s">
        <v>124</v>
      </c>
      <c r="B108" t="s">
        <v>76</v>
      </c>
      <c r="C108" t="s">
        <v>76</v>
      </c>
      <c r="D108" t="s">
        <v>25</v>
      </c>
      <c r="E108" t="s">
        <v>54</v>
      </c>
      <c r="F108" t="s">
        <v>749</v>
      </c>
      <c r="G108" s="119">
        <v>46107</v>
      </c>
      <c r="H108" t="s">
        <v>336</v>
      </c>
    </row>
    <row r="109" spans="1:8" ht="15" customHeight="1">
      <c r="A109" t="s">
        <v>124</v>
      </c>
      <c r="B109" t="s">
        <v>65</v>
      </c>
      <c r="C109" t="s">
        <v>65</v>
      </c>
      <c r="D109" t="s">
        <v>25</v>
      </c>
      <c r="E109" t="s">
        <v>54</v>
      </c>
      <c r="F109" t="s">
        <v>750</v>
      </c>
      <c r="G109" s="119">
        <v>46108</v>
      </c>
      <c r="H109" t="s">
        <v>339</v>
      </c>
    </row>
    <row r="110" spans="1:8" ht="15" customHeight="1">
      <c r="A110" t="s">
        <v>124</v>
      </c>
      <c r="B110" t="s">
        <v>65</v>
      </c>
      <c r="C110" t="s">
        <v>65</v>
      </c>
      <c r="D110" t="s">
        <v>25</v>
      </c>
      <c r="E110" t="s">
        <v>54</v>
      </c>
      <c r="F110" t="s">
        <v>751</v>
      </c>
      <c r="G110" s="119">
        <v>46108</v>
      </c>
      <c r="H110" t="s">
        <v>339</v>
      </c>
    </row>
    <row r="111" spans="1:8" ht="15" customHeight="1">
      <c r="A111" t="s">
        <v>124</v>
      </c>
      <c r="B111" t="s">
        <v>76</v>
      </c>
      <c r="C111" t="s">
        <v>76</v>
      </c>
      <c r="D111" t="s">
        <v>25</v>
      </c>
      <c r="E111" t="s">
        <v>54</v>
      </c>
      <c r="F111" t="s">
        <v>752</v>
      </c>
      <c r="G111" s="119">
        <v>46108</v>
      </c>
      <c r="H111" t="s">
        <v>343</v>
      </c>
    </row>
    <row r="112" spans="1:8" ht="15" customHeight="1">
      <c r="A112" t="s">
        <v>156</v>
      </c>
      <c r="B112" t="s">
        <v>76</v>
      </c>
      <c r="C112" t="s">
        <v>76</v>
      </c>
      <c r="D112" t="s">
        <v>25</v>
      </c>
      <c r="E112" t="s">
        <v>54</v>
      </c>
      <c r="F112" t="s">
        <v>753</v>
      </c>
      <c r="G112" s="231">
        <v>46109</v>
      </c>
      <c r="H112" t="s">
        <v>57</v>
      </c>
    </row>
    <row r="113" spans="1:8" ht="15" customHeight="1">
      <c r="A113" t="s">
        <v>180</v>
      </c>
      <c r="B113" t="s">
        <v>64</v>
      </c>
      <c r="C113" t="s">
        <v>76</v>
      </c>
      <c r="D113" t="s">
        <v>25</v>
      </c>
      <c r="E113" t="s">
        <v>54</v>
      </c>
      <c r="F113" t="s">
        <v>754</v>
      </c>
      <c r="G113" s="119">
        <v>46111</v>
      </c>
      <c r="H113" t="s">
        <v>328</v>
      </c>
    </row>
    <row r="114" spans="1:8" ht="15" customHeight="1">
      <c r="A114" t="s">
        <v>124</v>
      </c>
      <c r="B114" t="s">
        <v>65</v>
      </c>
      <c r="C114" t="s">
        <v>65</v>
      </c>
      <c r="D114" t="s">
        <v>25</v>
      </c>
      <c r="E114" t="s">
        <v>54</v>
      </c>
      <c r="F114" t="s">
        <v>755</v>
      </c>
      <c r="G114" s="119">
        <v>46112</v>
      </c>
      <c r="H114" t="s">
        <v>332</v>
      </c>
    </row>
    <row r="115" spans="1:8" ht="15" customHeight="1">
      <c r="A115" t="s">
        <v>252</v>
      </c>
      <c r="B115" t="s">
        <v>76</v>
      </c>
      <c r="C115" t="s">
        <v>76</v>
      </c>
      <c r="D115" t="s">
        <v>25</v>
      </c>
      <c r="E115" t="s">
        <v>54</v>
      </c>
      <c r="F115" t="s">
        <v>757</v>
      </c>
      <c r="G115" s="119">
        <v>46113</v>
      </c>
      <c r="H115" t="s">
        <v>332</v>
      </c>
    </row>
    <row r="116" spans="1:8" ht="15" customHeight="1">
      <c r="A116" t="s">
        <v>245</v>
      </c>
      <c r="B116" t="s">
        <v>65</v>
      </c>
      <c r="C116" t="s">
        <v>65</v>
      </c>
      <c r="D116" t="s">
        <v>25</v>
      </c>
      <c r="E116" t="s">
        <v>54</v>
      </c>
      <c r="F116" t="s">
        <v>759</v>
      </c>
      <c r="G116" s="119">
        <v>46115</v>
      </c>
      <c r="H116" t="s">
        <v>339</v>
      </c>
    </row>
    <row r="117" spans="1:8" ht="15" customHeight="1">
      <c r="A117" t="s">
        <v>124</v>
      </c>
      <c r="B117" t="s">
        <v>65</v>
      </c>
      <c r="C117" t="s">
        <v>65</v>
      </c>
      <c r="D117" t="s">
        <v>25</v>
      </c>
      <c r="E117" t="s">
        <v>54</v>
      </c>
      <c r="F117" s="23" t="s">
        <v>760</v>
      </c>
      <c r="G117" s="119">
        <v>46115</v>
      </c>
      <c r="H117" t="s">
        <v>351</v>
      </c>
    </row>
    <row r="118" spans="1:8" ht="15" customHeight="1">
      <c r="A118" t="s">
        <v>156</v>
      </c>
      <c r="B118" t="s">
        <v>65</v>
      </c>
      <c r="C118" t="s">
        <v>65</v>
      </c>
      <c r="D118" t="s">
        <v>25</v>
      </c>
      <c r="E118" t="s">
        <v>54</v>
      </c>
      <c r="F118" t="s">
        <v>761</v>
      </c>
      <c r="G118" s="119">
        <v>46119</v>
      </c>
      <c r="H118" t="s">
        <v>369</v>
      </c>
    </row>
    <row r="119" spans="1:8" ht="15" customHeight="1">
      <c r="A119" t="s">
        <v>252</v>
      </c>
      <c r="B119" t="s">
        <v>65</v>
      </c>
      <c r="C119" t="s">
        <v>65</v>
      </c>
      <c r="D119" t="s">
        <v>25</v>
      </c>
      <c r="E119" t="s">
        <v>54</v>
      </c>
      <c r="F119" t="s">
        <v>762</v>
      </c>
      <c r="G119" s="119">
        <v>46119</v>
      </c>
      <c r="H119" t="s">
        <v>243</v>
      </c>
    </row>
    <row r="120" spans="1:8" ht="15" customHeight="1">
      <c r="A120" s="2" t="s">
        <v>152</v>
      </c>
      <c r="B120" t="s">
        <v>65</v>
      </c>
      <c r="C120" t="s">
        <v>65</v>
      </c>
      <c r="D120" t="s">
        <v>25</v>
      </c>
      <c r="E120" t="s">
        <v>54</v>
      </c>
      <c r="F120" t="s">
        <v>763</v>
      </c>
      <c r="G120" s="119">
        <v>46125</v>
      </c>
      <c r="H120" t="s">
        <v>373</v>
      </c>
    </row>
    <row r="121" spans="1:8" ht="15" customHeight="1">
      <c r="A121" t="s">
        <v>156</v>
      </c>
      <c r="B121" t="s">
        <v>76</v>
      </c>
      <c r="C121" t="s">
        <v>76</v>
      </c>
      <c r="D121" t="s">
        <v>25</v>
      </c>
      <c r="E121" t="s">
        <v>54</v>
      </c>
      <c r="F121" t="s">
        <v>764</v>
      </c>
      <c r="G121" s="231">
        <v>46126</v>
      </c>
      <c r="H121" t="s">
        <v>57</v>
      </c>
    </row>
    <row r="122" spans="1:8" ht="15" customHeight="1">
      <c r="A122" t="s">
        <v>124</v>
      </c>
      <c r="B122" t="s">
        <v>65</v>
      </c>
      <c r="C122" t="s">
        <v>65</v>
      </c>
      <c r="D122" t="s">
        <v>25</v>
      </c>
      <c r="E122" t="s">
        <v>54</v>
      </c>
      <c r="F122" t="s">
        <v>765</v>
      </c>
      <c r="G122" s="119">
        <v>46128</v>
      </c>
      <c r="H122" t="s">
        <v>332</v>
      </c>
    </row>
    <row r="123" spans="1:8" ht="15" customHeight="1">
      <c r="A123" t="s">
        <v>124</v>
      </c>
      <c r="B123" t="s">
        <v>65</v>
      </c>
      <c r="C123" t="s">
        <v>65</v>
      </c>
      <c r="D123" t="s">
        <v>25</v>
      </c>
      <c r="E123" t="s">
        <v>54</v>
      </c>
      <c r="F123" t="s">
        <v>766</v>
      </c>
      <c r="G123" s="119">
        <v>46128</v>
      </c>
      <c r="H123" t="s">
        <v>332</v>
      </c>
    </row>
    <row r="124" spans="1:8" ht="15" customHeight="1">
      <c r="A124" t="s">
        <v>152</v>
      </c>
      <c r="B124" t="s">
        <v>65</v>
      </c>
      <c r="C124" t="s">
        <v>65</v>
      </c>
      <c r="D124" t="s">
        <v>25</v>
      </c>
      <c r="E124" t="s">
        <v>54</v>
      </c>
      <c r="F124" t="s">
        <v>767</v>
      </c>
      <c r="G124" s="119">
        <v>46129</v>
      </c>
      <c r="H124" t="s">
        <v>314</v>
      </c>
    </row>
    <row r="125" spans="1:8" ht="15" customHeight="1">
      <c r="A125" t="s">
        <v>148</v>
      </c>
      <c r="B125" t="s">
        <v>65</v>
      </c>
      <c r="C125" t="s">
        <v>65</v>
      </c>
      <c r="D125" t="s">
        <v>25</v>
      </c>
      <c r="E125" t="s">
        <v>54</v>
      </c>
      <c r="F125" t="s">
        <v>768</v>
      </c>
      <c r="G125" s="119">
        <v>46132</v>
      </c>
      <c r="H125" t="s">
        <v>260</v>
      </c>
    </row>
    <row r="126" spans="1:8" ht="15" customHeight="1">
      <c r="A126" t="s">
        <v>124</v>
      </c>
      <c r="B126" t="s">
        <v>76</v>
      </c>
      <c r="C126" t="s">
        <v>76</v>
      </c>
      <c r="D126" t="s">
        <v>25</v>
      </c>
      <c r="E126" t="s">
        <v>54</v>
      </c>
      <c r="F126" s="220" t="s">
        <v>769</v>
      </c>
      <c r="G126" s="119">
        <v>46135</v>
      </c>
      <c r="H126" t="s">
        <v>332</v>
      </c>
    </row>
    <row r="127" spans="1:8" ht="15" customHeight="1">
      <c r="A127" t="s">
        <v>124</v>
      </c>
      <c r="B127" t="s">
        <v>76</v>
      </c>
      <c r="C127" t="s">
        <v>76</v>
      </c>
      <c r="D127" t="s">
        <v>25</v>
      </c>
      <c r="E127" t="s">
        <v>54</v>
      </c>
      <c r="F127" t="s">
        <v>770</v>
      </c>
      <c r="G127" s="119">
        <v>46135</v>
      </c>
      <c r="H127" t="s">
        <v>332</v>
      </c>
    </row>
    <row r="128" spans="1:8" ht="15" customHeight="1">
      <c r="A128" t="s">
        <v>156</v>
      </c>
      <c r="B128" t="s">
        <v>76</v>
      </c>
      <c r="C128" t="s">
        <v>76</v>
      </c>
      <c r="D128" t="s">
        <v>25</v>
      </c>
      <c r="E128" t="s">
        <v>54</v>
      </c>
      <c r="F128" t="s">
        <v>771</v>
      </c>
      <c r="G128" s="231">
        <v>46139</v>
      </c>
      <c r="H128" t="s">
        <v>57</v>
      </c>
    </row>
    <row r="129" spans="1:8" ht="15" customHeight="1">
      <c r="A129" t="s">
        <v>75</v>
      </c>
      <c r="B129" t="s">
        <v>76</v>
      </c>
      <c r="C129" t="s">
        <v>76</v>
      </c>
      <c r="D129" t="s">
        <v>25</v>
      </c>
      <c r="E129" t="s">
        <v>54</v>
      </c>
      <c r="F129" t="s">
        <v>772</v>
      </c>
      <c r="G129" s="119">
        <v>46139</v>
      </c>
      <c r="H129" t="s">
        <v>332</v>
      </c>
    </row>
    <row r="130" spans="1:8" ht="15" customHeight="1">
      <c r="A130" t="s">
        <v>75</v>
      </c>
      <c r="B130" t="s">
        <v>76</v>
      </c>
      <c r="C130" t="s">
        <v>76</v>
      </c>
      <c r="D130" t="s">
        <v>25</v>
      </c>
      <c r="E130" t="s">
        <v>54</v>
      </c>
      <c r="F130" t="s">
        <v>773</v>
      </c>
      <c r="G130" s="119">
        <v>46139</v>
      </c>
      <c r="H130" t="s">
        <v>332</v>
      </c>
    </row>
    <row r="131" spans="1:8" ht="15" customHeight="1">
      <c r="A131" t="s">
        <v>148</v>
      </c>
      <c r="B131" t="s">
        <v>65</v>
      </c>
      <c r="C131" t="s">
        <v>65</v>
      </c>
      <c r="D131" t="s">
        <v>25</v>
      </c>
      <c r="E131" t="s">
        <v>54</v>
      </c>
      <c r="F131" t="s">
        <v>774</v>
      </c>
      <c r="G131" s="119">
        <v>46140</v>
      </c>
      <c r="H131" t="s">
        <v>336</v>
      </c>
    </row>
    <row r="132" spans="1:8" ht="15" customHeight="1">
      <c r="A132" t="s">
        <v>124</v>
      </c>
      <c r="B132" t="s">
        <v>65</v>
      </c>
      <c r="C132" t="s">
        <v>65</v>
      </c>
      <c r="D132" t="s">
        <v>25</v>
      </c>
      <c r="E132" t="s">
        <v>54</v>
      </c>
      <c r="F132" t="s">
        <v>775</v>
      </c>
      <c r="G132" s="119">
        <v>46141</v>
      </c>
      <c r="H132" t="s">
        <v>336</v>
      </c>
    </row>
    <row r="133" spans="1:8" ht="15" customHeight="1">
      <c r="A133" t="s">
        <v>124</v>
      </c>
      <c r="B133" t="s">
        <v>76</v>
      </c>
      <c r="C133" t="s">
        <v>76</v>
      </c>
      <c r="D133" t="s">
        <v>25</v>
      </c>
      <c r="E133" t="s">
        <v>54</v>
      </c>
      <c r="F133" t="s">
        <v>776</v>
      </c>
      <c r="G133" s="119">
        <v>46142</v>
      </c>
      <c r="H133" t="s">
        <v>336</v>
      </c>
    </row>
    <row r="134" spans="1:8" ht="15" customHeight="1">
      <c r="A134" t="s">
        <v>124</v>
      </c>
      <c r="B134" t="s">
        <v>76</v>
      </c>
      <c r="C134" t="s">
        <v>76</v>
      </c>
      <c r="D134" t="s">
        <v>25</v>
      </c>
      <c r="E134" t="s">
        <v>54</v>
      </c>
      <c r="F134" t="s">
        <v>777</v>
      </c>
      <c r="G134" s="119">
        <v>46142</v>
      </c>
      <c r="H134" t="s">
        <v>336</v>
      </c>
    </row>
    <row r="135" spans="1:8" ht="15" customHeight="1">
      <c r="A135" t="s">
        <v>124</v>
      </c>
      <c r="B135" t="s">
        <v>76</v>
      </c>
      <c r="C135" t="s">
        <v>76</v>
      </c>
      <c r="D135" t="s">
        <v>25</v>
      </c>
      <c r="E135" t="s">
        <v>54</v>
      </c>
      <c r="F135" s="220" t="s">
        <v>778</v>
      </c>
      <c r="G135" s="119">
        <v>46142</v>
      </c>
      <c r="H135" t="s">
        <v>332</v>
      </c>
    </row>
    <row r="136" spans="1:8" ht="15" customHeight="1">
      <c r="A136" t="s">
        <v>124</v>
      </c>
      <c r="B136" t="s">
        <v>76</v>
      </c>
      <c r="C136" t="s">
        <v>76</v>
      </c>
      <c r="D136" t="s">
        <v>25</v>
      </c>
      <c r="E136" t="s">
        <v>54</v>
      </c>
      <c r="F136" t="s">
        <v>779</v>
      </c>
      <c r="G136" s="119">
        <v>46142</v>
      </c>
      <c r="H136" t="s">
        <v>332</v>
      </c>
    </row>
    <row r="137" spans="1:8" ht="15" customHeight="1">
      <c r="A137" t="s">
        <v>124</v>
      </c>
      <c r="B137" t="s">
        <v>65</v>
      </c>
      <c r="C137" t="s">
        <v>65</v>
      </c>
      <c r="D137" t="s">
        <v>25</v>
      </c>
      <c r="E137" t="s">
        <v>54</v>
      </c>
      <c r="F137" s="23" t="s">
        <v>780</v>
      </c>
      <c r="G137" s="119">
        <v>46143</v>
      </c>
      <c r="H137" t="s">
        <v>363</v>
      </c>
    </row>
    <row r="138" spans="1:8" ht="15" customHeight="1">
      <c r="A138" t="s">
        <v>180</v>
      </c>
      <c r="B138" t="s">
        <v>64</v>
      </c>
      <c r="C138" t="s">
        <v>76</v>
      </c>
      <c r="D138" t="s">
        <v>25</v>
      </c>
      <c r="E138" t="s">
        <v>54</v>
      </c>
      <c r="F138" t="s">
        <v>781</v>
      </c>
      <c r="G138" s="119">
        <v>46147</v>
      </c>
      <c r="H138" t="s">
        <v>339</v>
      </c>
    </row>
    <row r="139" spans="1:8" ht="15" customHeight="1">
      <c r="A139" t="s">
        <v>124</v>
      </c>
      <c r="B139" t="s">
        <v>76</v>
      </c>
      <c r="C139" t="s">
        <v>76</v>
      </c>
      <c r="D139" t="s">
        <v>25</v>
      </c>
      <c r="E139" t="s">
        <v>54</v>
      </c>
      <c r="F139" t="s">
        <v>782</v>
      </c>
      <c r="G139" s="119">
        <v>46147</v>
      </c>
      <c r="H139" t="s">
        <v>190</v>
      </c>
    </row>
    <row r="140" spans="1:8" ht="15" customHeight="1">
      <c r="A140" t="s">
        <v>148</v>
      </c>
      <c r="B140" t="s">
        <v>65</v>
      </c>
      <c r="C140" t="s">
        <v>65</v>
      </c>
      <c r="D140" t="s">
        <v>25</v>
      </c>
      <c r="E140" t="s">
        <v>54</v>
      </c>
      <c r="F140" t="s">
        <v>783</v>
      </c>
      <c r="G140" s="119">
        <v>46147</v>
      </c>
      <c r="H140" t="s">
        <v>260</v>
      </c>
    </row>
    <row r="141" spans="1:8" ht="15" customHeight="1">
      <c r="A141" t="s">
        <v>124</v>
      </c>
      <c r="B141" t="s">
        <v>76</v>
      </c>
      <c r="C141" t="s">
        <v>76</v>
      </c>
      <c r="D141" t="s">
        <v>25</v>
      </c>
      <c r="E141" t="s">
        <v>54</v>
      </c>
      <c r="F141" t="s">
        <v>784</v>
      </c>
      <c r="G141" s="119">
        <v>46151</v>
      </c>
      <c r="H141" t="s">
        <v>339</v>
      </c>
    </row>
    <row r="142" spans="1:8" ht="15" customHeight="1">
      <c r="A142" t="s">
        <v>124</v>
      </c>
      <c r="B142" t="s">
        <v>76</v>
      </c>
      <c r="C142" t="s">
        <v>76</v>
      </c>
      <c r="D142" t="s">
        <v>25</v>
      </c>
      <c r="E142" t="s">
        <v>54</v>
      </c>
      <c r="F142" t="s">
        <v>785</v>
      </c>
      <c r="G142" s="119">
        <v>46151</v>
      </c>
      <c r="H142" t="s">
        <v>339</v>
      </c>
    </row>
    <row r="143" spans="1:8" ht="15" customHeight="1">
      <c r="A143" s="2" t="s">
        <v>152</v>
      </c>
      <c r="B143" t="s">
        <v>65</v>
      </c>
      <c r="C143" t="s">
        <v>65</v>
      </c>
      <c r="D143" t="s">
        <v>25</v>
      </c>
      <c r="E143" t="s">
        <v>54</v>
      </c>
      <c r="F143" t="s">
        <v>786</v>
      </c>
      <c r="G143" s="119">
        <v>46153</v>
      </c>
      <c r="H143" t="s">
        <v>373</v>
      </c>
    </row>
    <row r="144" spans="1:8" ht="15" customHeight="1">
      <c r="A144" t="s">
        <v>152</v>
      </c>
      <c r="B144" t="s">
        <v>65</v>
      </c>
      <c r="C144" t="s">
        <v>65</v>
      </c>
      <c r="D144" t="s">
        <v>25</v>
      </c>
      <c r="E144" t="s">
        <v>54</v>
      </c>
      <c r="F144" t="s">
        <v>787</v>
      </c>
      <c r="G144" s="119">
        <v>46157</v>
      </c>
      <c r="H144" t="s">
        <v>263</v>
      </c>
    </row>
    <row r="145" spans="1:8" ht="15" customHeight="1">
      <c r="A145" t="s">
        <v>124</v>
      </c>
      <c r="B145" t="s">
        <v>65</v>
      </c>
      <c r="C145" t="s">
        <v>65</v>
      </c>
      <c r="D145" t="s">
        <v>25</v>
      </c>
      <c r="E145" t="s">
        <v>54</v>
      </c>
      <c r="F145" t="s">
        <v>788</v>
      </c>
      <c r="G145" s="119">
        <v>46157</v>
      </c>
      <c r="H145" t="s">
        <v>324</v>
      </c>
    </row>
    <row r="146" spans="1:8" ht="15" customHeight="1">
      <c r="A146" t="s">
        <v>245</v>
      </c>
      <c r="B146" t="s">
        <v>65</v>
      </c>
      <c r="C146" t="s">
        <v>65</v>
      </c>
      <c r="D146" t="s">
        <v>25</v>
      </c>
      <c r="E146" t="s">
        <v>54</v>
      </c>
      <c r="F146" t="s">
        <v>790</v>
      </c>
      <c r="G146" s="119">
        <v>46157</v>
      </c>
      <c r="H146" t="s">
        <v>339</v>
      </c>
    </row>
    <row r="147" spans="1:8" ht="15" customHeight="1">
      <c r="B147" t="s">
        <v>65</v>
      </c>
      <c r="C147" t="s">
        <v>65</v>
      </c>
      <c r="D147" t="s">
        <v>25</v>
      </c>
      <c r="E147" t="s">
        <v>54</v>
      </c>
      <c r="F147" t="s">
        <v>792</v>
      </c>
      <c r="G147" s="119">
        <v>46164</v>
      </c>
      <c r="H147" t="s">
        <v>339</v>
      </c>
    </row>
    <row r="148" spans="1:8" ht="15" customHeight="1">
      <c r="A148" t="s">
        <v>75</v>
      </c>
      <c r="B148" t="s">
        <v>76</v>
      </c>
      <c r="C148" t="s">
        <v>76</v>
      </c>
      <c r="D148" t="s">
        <v>25</v>
      </c>
      <c r="E148" t="s">
        <v>54</v>
      </c>
      <c r="F148" t="s">
        <v>793</v>
      </c>
      <c r="G148" s="119">
        <v>46164</v>
      </c>
      <c r="H148" t="s">
        <v>339</v>
      </c>
    </row>
    <row r="149" spans="1:8" ht="15" customHeight="1">
      <c r="A149" t="s">
        <v>75</v>
      </c>
      <c r="B149" t="s">
        <v>76</v>
      </c>
      <c r="C149" t="s">
        <v>76</v>
      </c>
      <c r="D149" t="s">
        <v>25</v>
      </c>
      <c r="E149" t="s">
        <v>54</v>
      </c>
      <c r="F149" t="s">
        <v>794</v>
      </c>
      <c r="G149" s="119">
        <v>46164</v>
      </c>
      <c r="H149" t="s">
        <v>339</v>
      </c>
    </row>
    <row r="150" spans="1:8" ht="15" customHeight="1">
      <c r="A150" t="s">
        <v>124</v>
      </c>
      <c r="B150" t="s">
        <v>65</v>
      </c>
      <c r="C150" t="s">
        <v>65</v>
      </c>
      <c r="D150" t="s">
        <v>25</v>
      </c>
      <c r="E150" t="s">
        <v>54</v>
      </c>
      <c r="F150" t="s">
        <v>795</v>
      </c>
      <c r="G150" s="119">
        <v>46167</v>
      </c>
      <c r="H150" t="s">
        <v>260</v>
      </c>
    </row>
    <row r="151" spans="1:8" ht="15" customHeight="1">
      <c r="A151" s="2" t="s">
        <v>152</v>
      </c>
      <c r="B151" t="s">
        <v>65</v>
      </c>
      <c r="C151" t="s">
        <v>65</v>
      </c>
      <c r="D151" t="s">
        <v>25</v>
      </c>
      <c r="E151" t="s">
        <v>54</v>
      </c>
      <c r="F151" t="s">
        <v>796</v>
      </c>
      <c r="G151" s="119">
        <v>46167</v>
      </c>
      <c r="H151" t="s">
        <v>373</v>
      </c>
    </row>
    <row r="152" spans="1:8" ht="15" customHeight="1">
      <c r="A152" t="s">
        <v>75</v>
      </c>
      <c r="B152" t="s">
        <v>76</v>
      </c>
      <c r="C152" t="s">
        <v>76</v>
      </c>
      <c r="D152" t="s">
        <v>25</v>
      </c>
      <c r="E152" t="s">
        <v>54</v>
      </c>
      <c r="F152" t="s">
        <v>797</v>
      </c>
      <c r="G152" s="119">
        <v>46168</v>
      </c>
      <c r="H152" t="s">
        <v>339</v>
      </c>
    </row>
    <row r="153" spans="1:8" ht="15" customHeight="1">
      <c r="A153" t="s">
        <v>75</v>
      </c>
      <c r="B153" t="s">
        <v>76</v>
      </c>
      <c r="C153" t="s">
        <v>76</v>
      </c>
      <c r="D153" t="s">
        <v>25</v>
      </c>
      <c r="E153" t="s">
        <v>54</v>
      </c>
      <c r="F153" t="s">
        <v>798</v>
      </c>
      <c r="G153" s="119">
        <v>46168</v>
      </c>
      <c r="H153" t="s">
        <v>339</v>
      </c>
    </row>
    <row r="154" spans="1:8" ht="15" customHeight="1">
      <c r="A154" t="s">
        <v>156</v>
      </c>
      <c r="B154" t="s">
        <v>76</v>
      </c>
      <c r="C154" t="s">
        <v>76</v>
      </c>
      <c r="D154" t="s">
        <v>25</v>
      </c>
      <c r="E154" t="s">
        <v>54</v>
      </c>
      <c r="F154" t="s">
        <v>799</v>
      </c>
      <c r="G154" s="231">
        <v>46169</v>
      </c>
      <c r="H154" t="s">
        <v>57</v>
      </c>
    </row>
    <row r="155" spans="1:8" ht="15" customHeight="1">
      <c r="A155" t="s">
        <v>124</v>
      </c>
      <c r="B155" t="s">
        <v>65</v>
      </c>
      <c r="C155" t="s">
        <v>65</v>
      </c>
      <c r="D155" t="s">
        <v>25</v>
      </c>
      <c r="E155" t="s">
        <v>54</v>
      </c>
      <c r="F155" t="s">
        <v>801</v>
      </c>
      <c r="G155" s="119">
        <v>46169</v>
      </c>
      <c r="H155" t="s">
        <v>339</v>
      </c>
    </row>
    <row r="156" spans="1:8" ht="15" customHeight="1">
      <c r="A156" t="s">
        <v>156</v>
      </c>
      <c r="B156" t="s">
        <v>76</v>
      </c>
      <c r="C156" t="s">
        <v>76</v>
      </c>
      <c r="D156" t="s">
        <v>25</v>
      </c>
      <c r="E156" t="s">
        <v>54</v>
      </c>
      <c r="F156" t="s">
        <v>799</v>
      </c>
      <c r="G156" s="231">
        <v>46169</v>
      </c>
      <c r="H156" t="s">
        <v>57</v>
      </c>
    </row>
    <row r="157" spans="1:8" ht="15" customHeight="1">
      <c r="A157" t="s">
        <v>124</v>
      </c>
      <c r="B157" t="s">
        <v>76</v>
      </c>
      <c r="C157" t="s">
        <v>76</v>
      </c>
      <c r="D157" t="s">
        <v>25</v>
      </c>
      <c r="E157" t="s">
        <v>54</v>
      </c>
      <c r="F157" t="s">
        <v>802</v>
      </c>
      <c r="G157" s="119">
        <v>46170</v>
      </c>
      <c r="H157" t="s">
        <v>336</v>
      </c>
    </row>
    <row r="158" spans="1:8" ht="15" customHeight="1">
      <c r="A158" t="s">
        <v>124</v>
      </c>
      <c r="B158" t="s">
        <v>76</v>
      </c>
      <c r="C158" t="s">
        <v>76</v>
      </c>
      <c r="D158" t="s">
        <v>25</v>
      </c>
      <c r="E158" t="s">
        <v>54</v>
      </c>
      <c r="F158" t="s">
        <v>803</v>
      </c>
      <c r="G158" s="119">
        <v>46170</v>
      </c>
      <c r="H158" t="s">
        <v>336</v>
      </c>
    </row>
    <row r="159" spans="1:8" ht="15" customHeight="1">
      <c r="A159" t="s">
        <v>124</v>
      </c>
      <c r="B159" t="s">
        <v>76</v>
      </c>
      <c r="C159" t="s">
        <v>76</v>
      </c>
      <c r="D159" t="s">
        <v>25</v>
      </c>
      <c r="E159" t="s">
        <v>54</v>
      </c>
      <c r="F159" s="220" t="s">
        <v>804</v>
      </c>
      <c r="G159" s="119">
        <v>46170</v>
      </c>
      <c r="H159" t="s">
        <v>332</v>
      </c>
    </row>
    <row r="160" spans="1:8" ht="15" customHeight="1">
      <c r="A160" t="s">
        <v>124</v>
      </c>
      <c r="B160" t="s">
        <v>76</v>
      </c>
      <c r="C160" t="s">
        <v>76</v>
      </c>
      <c r="D160" t="s">
        <v>25</v>
      </c>
      <c r="E160" t="s">
        <v>54</v>
      </c>
      <c r="F160" t="s">
        <v>805</v>
      </c>
      <c r="G160" s="119">
        <v>46170</v>
      </c>
      <c r="H160" t="s">
        <v>332</v>
      </c>
    </row>
    <row r="161" spans="1:8" ht="15" customHeight="1">
      <c r="A161" t="s">
        <v>124</v>
      </c>
      <c r="B161" t="s">
        <v>65</v>
      </c>
      <c r="C161" t="s">
        <v>65</v>
      </c>
      <c r="D161" t="s">
        <v>25</v>
      </c>
      <c r="E161" t="s">
        <v>54</v>
      </c>
      <c r="F161" s="23" t="s">
        <v>806</v>
      </c>
      <c r="G161" s="119">
        <v>46171</v>
      </c>
      <c r="H161" t="s">
        <v>363</v>
      </c>
    </row>
    <row r="162" spans="1:8" ht="15" customHeight="1">
      <c r="A162" t="s">
        <v>75</v>
      </c>
      <c r="B162" t="s">
        <v>65</v>
      </c>
      <c r="C162" t="s">
        <v>65</v>
      </c>
      <c r="D162" t="s">
        <v>25</v>
      </c>
      <c r="E162" t="s">
        <v>54</v>
      </c>
      <c r="F162" t="s">
        <v>808</v>
      </c>
      <c r="G162" s="119">
        <v>46171</v>
      </c>
      <c r="H162" t="s">
        <v>178</v>
      </c>
    </row>
    <row r="163" spans="1:8" ht="15" customHeight="1">
      <c r="A163" t="s">
        <v>75</v>
      </c>
      <c r="B163" t="s">
        <v>65</v>
      </c>
      <c r="C163" t="s">
        <v>65</v>
      </c>
      <c r="D163" t="s">
        <v>25</v>
      </c>
      <c r="E163" t="s">
        <v>54</v>
      </c>
      <c r="F163" t="s">
        <v>810</v>
      </c>
      <c r="G163" s="119">
        <v>46173</v>
      </c>
      <c r="H163" t="s">
        <v>373</v>
      </c>
    </row>
    <row r="164" spans="1:8" ht="15" customHeight="1">
      <c r="A164" t="s">
        <v>148</v>
      </c>
      <c r="B164" t="s">
        <v>65</v>
      </c>
      <c r="C164" t="s">
        <v>65</v>
      </c>
      <c r="D164" t="s">
        <v>25</v>
      </c>
      <c r="E164" t="s">
        <v>54</v>
      </c>
      <c r="F164" t="s">
        <v>811</v>
      </c>
      <c r="G164" s="119">
        <v>46175</v>
      </c>
      <c r="H164" t="s">
        <v>260</v>
      </c>
    </row>
    <row r="165" spans="1:8" ht="15" customHeight="1">
      <c r="A165" t="s">
        <v>245</v>
      </c>
      <c r="B165" t="s">
        <v>65</v>
      </c>
      <c r="C165" t="s">
        <v>65</v>
      </c>
      <c r="D165" t="s">
        <v>25</v>
      </c>
      <c r="E165" t="s">
        <v>54</v>
      </c>
      <c r="F165" s="225" t="s">
        <v>813</v>
      </c>
      <c r="G165" s="119">
        <v>46177</v>
      </c>
      <c r="H165" t="s">
        <v>351</v>
      </c>
    </row>
    <row r="166" spans="1:8" ht="15" customHeight="1">
      <c r="A166" t="s">
        <v>75</v>
      </c>
      <c r="B166" t="s">
        <v>65</v>
      </c>
      <c r="C166" t="s">
        <v>65</v>
      </c>
      <c r="D166" t="s">
        <v>25</v>
      </c>
      <c r="E166" t="s">
        <v>54</v>
      </c>
      <c r="F166" t="s">
        <v>814</v>
      </c>
      <c r="G166" s="119">
        <v>46178</v>
      </c>
      <c r="H166" t="s">
        <v>178</v>
      </c>
    </row>
    <row r="167" spans="1:8" ht="15" customHeight="1">
      <c r="A167" t="s">
        <v>75</v>
      </c>
      <c r="B167" t="s">
        <v>65</v>
      </c>
      <c r="C167" t="s">
        <v>65</v>
      </c>
      <c r="D167" t="s">
        <v>25</v>
      </c>
      <c r="E167" t="s">
        <v>54</v>
      </c>
      <c r="F167" t="s">
        <v>815</v>
      </c>
      <c r="G167" s="119">
        <v>46178</v>
      </c>
      <c r="H167" t="s">
        <v>332</v>
      </c>
    </row>
    <row r="168" spans="1:8" ht="15" customHeight="1">
      <c r="A168" s="2" t="s">
        <v>152</v>
      </c>
      <c r="B168" t="s">
        <v>65</v>
      </c>
      <c r="C168" t="s">
        <v>65</v>
      </c>
      <c r="D168" t="s">
        <v>25</v>
      </c>
      <c r="E168" t="s">
        <v>54</v>
      </c>
      <c r="F168" t="s">
        <v>816</v>
      </c>
      <c r="G168" s="119">
        <v>46181</v>
      </c>
      <c r="H168" t="s">
        <v>373</v>
      </c>
    </row>
    <row r="169" spans="1:8" ht="15" customHeight="1">
      <c r="A169" t="s">
        <v>124</v>
      </c>
      <c r="B169" t="s">
        <v>76</v>
      </c>
      <c r="C169" t="s">
        <v>76</v>
      </c>
      <c r="D169" t="s">
        <v>25</v>
      </c>
      <c r="E169" t="s">
        <v>54</v>
      </c>
      <c r="F169" s="220" t="s">
        <v>817</v>
      </c>
      <c r="G169" s="119">
        <v>46181</v>
      </c>
      <c r="H169" t="s">
        <v>332</v>
      </c>
    </row>
    <row r="170" spans="1:8" ht="15" customHeight="1">
      <c r="A170" t="s">
        <v>124</v>
      </c>
      <c r="B170" t="s">
        <v>76</v>
      </c>
      <c r="C170" t="s">
        <v>76</v>
      </c>
      <c r="D170" t="s">
        <v>25</v>
      </c>
      <c r="E170" t="s">
        <v>54</v>
      </c>
      <c r="F170" t="s">
        <v>818</v>
      </c>
      <c r="G170" s="119">
        <v>46181</v>
      </c>
      <c r="H170" t="s">
        <v>332</v>
      </c>
    </row>
    <row r="171" spans="1:8" ht="15" customHeight="1">
      <c r="A171" t="s">
        <v>152</v>
      </c>
      <c r="B171" t="s">
        <v>65</v>
      </c>
      <c r="C171" t="s">
        <v>65</v>
      </c>
      <c r="D171" t="s">
        <v>25</v>
      </c>
      <c r="E171" t="s">
        <v>54</v>
      </c>
      <c r="F171" t="s">
        <v>819</v>
      </c>
      <c r="G171" s="119">
        <v>46185</v>
      </c>
      <c r="H171" t="s">
        <v>263</v>
      </c>
    </row>
    <row r="172" spans="1:8" ht="15" customHeight="1">
      <c r="A172" t="s">
        <v>124</v>
      </c>
      <c r="B172" t="s">
        <v>65</v>
      </c>
      <c r="C172" t="s">
        <v>65</v>
      </c>
      <c r="D172" t="s">
        <v>25</v>
      </c>
      <c r="E172" t="s">
        <v>54</v>
      </c>
      <c r="F172" t="s">
        <v>820</v>
      </c>
      <c r="G172" s="119">
        <v>46189</v>
      </c>
      <c r="H172" t="s">
        <v>296</v>
      </c>
    </row>
    <row r="173" spans="1:8" ht="15" customHeight="1">
      <c r="A173" t="s">
        <v>124</v>
      </c>
      <c r="B173" t="s">
        <v>65</v>
      </c>
      <c r="C173" t="s">
        <v>65</v>
      </c>
      <c r="D173" t="s">
        <v>25</v>
      </c>
      <c r="E173" t="s">
        <v>54</v>
      </c>
      <c r="F173" t="s">
        <v>822</v>
      </c>
      <c r="G173" s="119">
        <v>46190</v>
      </c>
      <c r="H173" t="s">
        <v>115</v>
      </c>
    </row>
    <row r="174" spans="1:8" ht="15" customHeight="1">
      <c r="A174" t="s">
        <v>75</v>
      </c>
      <c r="B174" t="s">
        <v>65</v>
      </c>
      <c r="C174" t="s">
        <v>65</v>
      </c>
      <c r="D174" t="s">
        <v>25</v>
      </c>
      <c r="E174" t="s">
        <v>54</v>
      </c>
      <c r="F174" t="s">
        <v>823</v>
      </c>
      <c r="G174" s="119">
        <v>46190</v>
      </c>
      <c r="H174" t="s">
        <v>178</v>
      </c>
    </row>
    <row r="175" spans="1:8" ht="15" customHeight="1">
      <c r="A175" t="s">
        <v>156</v>
      </c>
      <c r="B175" t="s">
        <v>76</v>
      </c>
      <c r="C175" t="s">
        <v>76</v>
      </c>
      <c r="D175" t="s">
        <v>25</v>
      </c>
      <c r="E175" t="s">
        <v>54</v>
      </c>
      <c r="F175" t="s">
        <v>824</v>
      </c>
      <c r="G175" s="231">
        <v>46192</v>
      </c>
      <c r="H175" t="s">
        <v>57</v>
      </c>
    </row>
    <row r="176" spans="1:8" ht="15" customHeight="1">
      <c r="A176" s="2" t="s">
        <v>222</v>
      </c>
      <c r="B176" t="s">
        <v>65</v>
      </c>
      <c r="C176" t="s">
        <v>65</v>
      </c>
      <c r="D176" t="s">
        <v>25</v>
      </c>
      <c r="E176" t="s">
        <v>54</v>
      </c>
      <c r="F176" t="s">
        <v>826</v>
      </c>
      <c r="G176" s="119">
        <v>46192</v>
      </c>
      <c r="H176" t="s">
        <v>324</v>
      </c>
    </row>
    <row r="177" spans="1:8" ht="15" customHeight="1">
      <c r="A177" t="s">
        <v>124</v>
      </c>
      <c r="B177" t="s">
        <v>65</v>
      </c>
      <c r="C177" t="s">
        <v>65</v>
      </c>
      <c r="D177" t="s">
        <v>25</v>
      </c>
      <c r="E177" t="s">
        <v>54</v>
      </c>
      <c r="F177" t="s">
        <v>827</v>
      </c>
      <c r="G177" s="119">
        <v>46193</v>
      </c>
      <c r="H177" t="s">
        <v>332</v>
      </c>
    </row>
    <row r="178" spans="1:8" ht="15" customHeight="1">
      <c r="A178" t="s">
        <v>124</v>
      </c>
      <c r="B178" t="s">
        <v>65</v>
      </c>
      <c r="C178" t="s">
        <v>65</v>
      </c>
      <c r="D178" t="s">
        <v>25</v>
      </c>
      <c r="E178" t="s">
        <v>54</v>
      </c>
      <c r="F178" t="s">
        <v>828</v>
      </c>
      <c r="G178" s="119">
        <v>46193</v>
      </c>
      <c r="H178" t="s">
        <v>332</v>
      </c>
    </row>
    <row r="179" spans="1:8" ht="15" customHeight="1">
      <c r="A179" s="2" t="s">
        <v>152</v>
      </c>
      <c r="B179" t="s">
        <v>65</v>
      </c>
      <c r="C179" t="s">
        <v>65</v>
      </c>
      <c r="D179" t="s">
        <v>25</v>
      </c>
      <c r="E179" t="s">
        <v>54</v>
      </c>
      <c r="F179" t="s">
        <v>829</v>
      </c>
      <c r="G179" s="119">
        <v>46195</v>
      </c>
      <c r="H179" t="s">
        <v>373</v>
      </c>
    </row>
    <row r="180" spans="1:8" ht="15" customHeight="1">
      <c r="A180" t="s">
        <v>124</v>
      </c>
      <c r="B180" t="s">
        <v>65</v>
      </c>
      <c r="C180" t="s">
        <v>65</v>
      </c>
      <c r="D180" t="s">
        <v>25</v>
      </c>
      <c r="E180" t="s">
        <v>54</v>
      </c>
      <c r="F180" t="s">
        <v>831</v>
      </c>
      <c r="G180" s="119">
        <v>46198</v>
      </c>
      <c r="H180" t="s">
        <v>260</v>
      </c>
    </row>
    <row r="181" spans="1:8" ht="15" customHeight="1">
      <c r="A181" t="s">
        <v>156</v>
      </c>
      <c r="B181" t="s">
        <v>76</v>
      </c>
      <c r="C181" t="s">
        <v>76</v>
      </c>
      <c r="D181" t="s">
        <v>25</v>
      </c>
      <c r="E181" t="s">
        <v>54</v>
      </c>
      <c r="F181" t="s">
        <v>832</v>
      </c>
      <c r="G181" s="231">
        <v>46198</v>
      </c>
      <c r="H181" t="s">
        <v>57</v>
      </c>
    </row>
    <row r="182" spans="1:8" ht="15" customHeight="1">
      <c r="A182" t="s">
        <v>124</v>
      </c>
      <c r="B182" t="s">
        <v>65</v>
      </c>
      <c r="C182" t="s">
        <v>65</v>
      </c>
      <c r="D182" t="s">
        <v>25</v>
      </c>
      <c r="E182" t="s">
        <v>54</v>
      </c>
      <c r="F182" s="23" t="s">
        <v>833</v>
      </c>
      <c r="G182" s="119">
        <v>46199</v>
      </c>
      <c r="H182" t="s">
        <v>363</v>
      </c>
    </row>
    <row r="183" spans="1:8" ht="15" customHeight="1">
      <c r="A183" t="s">
        <v>124</v>
      </c>
      <c r="B183" t="s">
        <v>76</v>
      </c>
      <c r="C183" t="s">
        <v>76</v>
      </c>
      <c r="D183" t="s">
        <v>25</v>
      </c>
      <c r="E183" t="s">
        <v>54</v>
      </c>
      <c r="F183" s="220" t="s">
        <v>834</v>
      </c>
      <c r="G183" s="119">
        <v>46199</v>
      </c>
      <c r="H183" t="s">
        <v>336</v>
      </c>
    </row>
    <row r="184" spans="1:8" ht="15" customHeight="1">
      <c r="A184" t="s">
        <v>124</v>
      </c>
      <c r="B184" t="s">
        <v>76</v>
      </c>
      <c r="C184" t="s">
        <v>76</v>
      </c>
      <c r="D184" t="s">
        <v>25</v>
      </c>
      <c r="E184" t="s">
        <v>54</v>
      </c>
      <c r="F184" t="s">
        <v>835</v>
      </c>
      <c r="G184" s="119">
        <v>46199</v>
      </c>
      <c r="H184" t="s">
        <v>336</v>
      </c>
    </row>
    <row r="185" spans="1:8" ht="15" customHeight="1">
      <c r="A185" t="s">
        <v>124</v>
      </c>
      <c r="B185" t="s">
        <v>65</v>
      </c>
      <c r="C185" t="s">
        <v>65</v>
      </c>
      <c r="D185" t="s">
        <v>25</v>
      </c>
      <c r="E185" t="s">
        <v>54</v>
      </c>
      <c r="F185" t="s">
        <v>836</v>
      </c>
      <c r="G185" s="119">
        <v>46202</v>
      </c>
      <c r="H185" t="s">
        <v>339</v>
      </c>
    </row>
    <row r="186" spans="1:8" ht="15" customHeight="1">
      <c r="A186" t="s">
        <v>124</v>
      </c>
      <c r="B186" t="s">
        <v>65</v>
      </c>
      <c r="C186" t="s">
        <v>65</v>
      </c>
      <c r="D186" t="s">
        <v>25</v>
      </c>
      <c r="E186" t="s">
        <v>54</v>
      </c>
      <c r="F186" t="s">
        <v>837</v>
      </c>
      <c r="G186" s="119">
        <v>46202</v>
      </c>
      <c r="H186" t="s">
        <v>339</v>
      </c>
    </row>
    <row r="187" spans="1:8" ht="15" customHeight="1">
      <c r="A187" t="s">
        <v>124</v>
      </c>
      <c r="B187" t="s">
        <v>65</v>
      </c>
      <c r="C187" t="s">
        <v>65</v>
      </c>
      <c r="D187" t="s">
        <v>25</v>
      </c>
      <c r="E187" t="s">
        <v>54</v>
      </c>
      <c r="F187" t="s">
        <v>838</v>
      </c>
      <c r="G187" s="119">
        <v>46203</v>
      </c>
      <c r="H187" t="s">
        <v>339</v>
      </c>
    </row>
    <row r="188" spans="1:8" ht="15" customHeight="1">
      <c r="A188" t="s">
        <v>148</v>
      </c>
      <c r="B188" t="s">
        <v>65</v>
      </c>
      <c r="C188" t="s">
        <v>65</v>
      </c>
      <c r="D188" t="s">
        <v>25</v>
      </c>
      <c r="E188" t="s">
        <v>54</v>
      </c>
      <c r="F188" t="s">
        <v>839</v>
      </c>
      <c r="G188" s="119">
        <v>46203</v>
      </c>
      <c r="H188" t="s">
        <v>260</v>
      </c>
    </row>
    <row r="189" spans="1:8" ht="15" customHeight="1">
      <c r="A189" t="s">
        <v>124</v>
      </c>
      <c r="B189" t="s">
        <v>76</v>
      </c>
      <c r="C189" t="s">
        <v>76</v>
      </c>
      <c r="D189" t="s">
        <v>25</v>
      </c>
      <c r="E189" t="s">
        <v>54</v>
      </c>
      <c r="F189" t="s">
        <v>840</v>
      </c>
      <c r="G189" s="119">
        <v>46203</v>
      </c>
      <c r="H189" t="s">
        <v>336</v>
      </c>
    </row>
    <row r="190" spans="1:8" ht="15" customHeight="1">
      <c r="A190" t="s">
        <v>124</v>
      </c>
      <c r="B190" t="s">
        <v>76</v>
      </c>
      <c r="C190" t="s">
        <v>76</v>
      </c>
      <c r="D190" t="s">
        <v>25</v>
      </c>
      <c r="E190" t="s">
        <v>54</v>
      </c>
      <c r="F190" t="s">
        <v>841</v>
      </c>
      <c r="G190" s="119">
        <v>46203</v>
      </c>
      <c r="H190" t="s">
        <v>336</v>
      </c>
    </row>
    <row r="191" spans="1:8" ht="15" customHeight="1">
      <c r="A191" t="s">
        <v>245</v>
      </c>
      <c r="B191" t="s">
        <v>65</v>
      </c>
      <c r="C191" t="s">
        <v>65</v>
      </c>
      <c r="D191" t="s">
        <v>25</v>
      </c>
      <c r="E191" t="s">
        <v>54</v>
      </c>
      <c r="F191" t="s">
        <v>842</v>
      </c>
      <c r="G191" s="119">
        <v>46203</v>
      </c>
      <c r="H191" t="s">
        <v>336</v>
      </c>
    </row>
    <row r="192" spans="1:8" ht="15" customHeight="1">
      <c r="A192" t="s">
        <v>75</v>
      </c>
      <c r="B192" t="s">
        <v>65</v>
      </c>
      <c r="C192" t="s">
        <v>65</v>
      </c>
      <c r="D192" t="s">
        <v>25</v>
      </c>
      <c r="E192" t="s">
        <v>54</v>
      </c>
      <c r="F192" t="s">
        <v>844</v>
      </c>
      <c r="G192" s="119">
        <v>46204</v>
      </c>
      <c r="H192" t="s">
        <v>281</v>
      </c>
    </row>
    <row r="193" spans="1:8" ht="15" customHeight="1">
      <c r="A193" s="2" t="s">
        <v>152</v>
      </c>
      <c r="B193" t="s">
        <v>65</v>
      </c>
      <c r="C193" t="s">
        <v>65</v>
      </c>
      <c r="D193" t="s">
        <v>25</v>
      </c>
      <c r="E193" t="s">
        <v>54</v>
      </c>
      <c r="F193" t="s">
        <v>845</v>
      </c>
      <c r="G193" s="119">
        <v>46209</v>
      </c>
      <c r="H193" t="s">
        <v>373</v>
      </c>
    </row>
    <row r="194" spans="1:8" ht="15" customHeight="1">
      <c r="A194" t="s">
        <v>124</v>
      </c>
      <c r="B194" t="s">
        <v>76</v>
      </c>
      <c r="C194" t="s">
        <v>76</v>
      </c>
      <c r="D194" t="s">
        <v>25</v>
      </c>
      <c r="E194" t="s">
        <v>54</v>
      </c>
      <c r="F194" t="s">
        <v>846</v>
      </c>
      <c r="G194" s="119">
        <v>46210</v>
      </c>
      <c r="H194" t="s">
        <v>339</v>
      </c>
    </row>
    <row r="195" spans="1:8" ht="15" customHeight="1">
      <c r="A195" t="s">
        <v>124</v>
      </c>
      <c r="B195" t="s">
        <v>65</v>
      </c>
      <c r="C195" t="s">
        <v>65</v>
      </c>
      <c r="D195" t="s">
        <v>25</v>
      </c>
      <c r="E195" t="s">
        <v>54</v>
      </c>
      <c r="F195" t="s">
        <v>848</v>
      </c>
      <c r="G195" s="119">
        <v>46218</v>
      </c>
      <c r="H195" t="s">
        <v>178</v>
      </c>
    </row>
    <row r="196" spans="1:8" ht="15" customHeight="1">
      <c r="A196" t="s">
        <v>124</v>
      </c>
      <c r="B196" t="s">
        <v>65</v>
      </c>
      <c r="C196" t="s">
        <v>65</v>
      </c>
      <c r="D196" t="s">
        <v>25</v>
      </c>
      <c r="E196" t="s">
        <v>54</v>
      </c>
      <c r="F196" t="s">
        <v>850</v>
      </c>
      <c r="G196" s="119">
        <v>46218</v>
      </c>
      <c r="H196" t="s">
        <v>178</v>
      </c>
    </row>
    <row r="197" spans="1:8" ht="15" customHeight="1">
      <c r="A197" t="s">
        <v>124</v>
      </c>
      <c r="B197" t="s">
        <v>65</v>
      </c>
      <c r="C197" t="s">
        <v>65</v>
      </c>
      <c r="D197" t="s">
        <v>25</v>
      </c>
      <c r="E197" t="s">
        <v>54</v>
      </c>
      <c r="F197" t="s">
        <v>851</v>
      </c>
      <c r="G197" s="119">
        <v>46219</v>
      </c>
      <c r="H197" t="s">
        <v>339</v>
      </c>
    </row>
    <row r="198" spans="1:8" ht="15" customHeight="1">
      <c r="A198" t="s">
        <v>152</v>
      </c>
      <c r="B198" t="s">
        <v>65</v>
      </c>
      <c r="C198" t="s">
        <v>65</v>
      </c>
      <c r="D198" t="s">
        <v>25</v>
      </c>
      <c r="E198" t="s">
        <v>54</v>
      </c>
      <c r="F198" t="s">
        <v>852</v>
      </c>
      <c r="G198" s="119">
        <v>46220</v>
      </c>
      <c r="H198" t="s">
        <v>263</v>
      </c>
    </row>
    <row r="199" spans="1:8" ht="15" customHeight="1">
      <c r="A199" t="s">
        <v>124</v>
      </c>
      <c r="B199" t="s">
        <v>76</v>
      </c>
      <c r="C199" t="s">
        <v>76</v>
      </c>
      <c r="D199" t="s">
        <v>25</v>
      </c>
      <c r="E199" t="s">
        <v>54</v>
      </c>
      <c r="F199" s="220" t="s">
        <v>853</v>
      </c>
      <c r="G199" s="119">
        <v>46223</v>
      </c>
      <c r="H199" t="s">
        <v>351</v>
      </c>
    </row>
    <row r="200" spans="1:8" ht="15" customHeight="1">
      <c r="A200" t="s">
        <v>124</v>
      </c>
      <c r="B200" t="s">
        <v>76</v>
      </c>
      <c r="C200" t="s">
        <v>76</v>
      </c>
      <c r="D200" t="s">
        <v>25</v>
      </c>
      <c r="E200" t="s">
        <v>54</v>
      </c>
      <c r="F200" t="s">
        <v>854</v>
      </c>
      <c r="G200" s="119">
        <v>46223</v>
      </c>
      <c r="H200" t="s">
        <v>351</v>
      </c>
    </row>
    <row r="201" spans="1:8" ht="15" customHeight="1">
      <c r="A201" t="s">
        <v>124</v>
      </c>
      <c r="B201" t="s">
        <v>76</v>
      </c>
      <c r="C201" t="s">
        <v>76</v>
      </c>
      <c r="D201" t="s">
        <v>25</v>
      </c>
      <c r="E201" t="s">
        <v>54</v>
      </c>
      <c r="F201" s="220" t="s">
        <v>855</v>
      </c>
      <c r="G201" s="119">
        <v>46223</v>
      </c>
      <c r="H201" t="s">
        <v>347</v>
      </c>
    </row>
    <row r="202" spans="1:8" ht="15" customHeight="1">
      <c r="A202" t="s">
        <v>124</v>
      </c>
      <c r="B202" t="s">
        <v>76</v>
      </c>
      <c r="C202" t="s">
        <v>76</v>
      </c>
      <c r="D202" t="s">
        <v>25</v>
      </c>
      <c r="E202" t="s">
        <v>54</v>
      </c>
      <c r="F202" t="s">
        <v>856</v>
      </c>
      <c r="G202" s="119">
        <v>46223</v>
      </c>
      <c r="H202" t="s">
        <v>347</v>
      </c>
    </row>
    <row r="203" spans="1:8" ht="15" customHeight="1">
      <c r="A203" t="s">
        <v>124</v>
      </c>
      <c r="B203" t="s">
        <v>76</v>
      </c>
      <c r="C203" t="s">
        <v>76</v>
      </c>
      <c r="D203" t="s">
        <v>25</v>
      </c>
      <c r="E203" t="s">
        <v>54</v>
      </c>
      <c r="F203" t="s">
        <v>857</v>
      </c>
      <c r="G203" s="119">
        <v>46223</v>
      </c>
      <c r="H203" t="s">
        <v>336</v>
      </c>
    </row>
    <row r="204" spans="1:8" ht="15" customHeight="1">
      <c r="A204" t="s">
        <v>156</v>
      </c>
      <c r="B204" t="s">
        <v>76</v>
      </c>
      <c r="C204" t="s">
        <v>76</v>
      </c>
      <c r="D204" t="s">
        <v>25</v>
      </c>
      <c r="E204" t="s">
        <v>54</v>
      </c>
      <c r="F204" t="s">
        <v>858</v>
      </c>
      <c r="G204" s="231">
        <v>46223</v>
      </c>
      <c r="H204" t="s">
        <v>57</v>
      </c>
    </row>
    <row r="205" spans="1:8" ht="15" customHeight="1">
      <c r="A205" s="2" t="s">
        <v>152</v>
      </c>
      <c r="B205" t="s">
        <v>65</v>
      </c>
      <c r="C205" t="s">
        <v>65</v>
      </c>
      <c r="D205" t="s">
        <v>25</v>
      </c>
      <c r="E205" t="s">
        <v>54</v>
      </c>
      <c r="F205" t="s">
        <v>859</v>
      </c>
      <c r="G205" s="119">
        <v>46223</v>
      </c>
      <c r="H205" t="s">
        <v>373</v>
      </c>
    </row>
    <row r="206" spans="1:8" ht="15" customHeight="1">
      <c r="A206" t="s">
        <v>124</v>
      </c>
      <c r="B206" t="s">
        <v>76</v>
      </c>
      <c r="C206" t="s">
        <v>76</v>
      </c>
      <c r="D206" t="s">
        <v>25</v>
      </c>
      <c r="E206" t="s">
        <v>54</v>
      </c>
      <c r="F206" t="s">
        <v>860</v>
      </c>
      <c r="G206" s="119">
        <v>46225</v>
      </c>
      <c r="H206" t="s">
        <v>336</v>
      </c>
    </row>
    <row r="207" spans="1:8" ht="15" customHeight="1">
      <c r="A207" t="s">
        <v>180</v>
      </c>
      <c r="B207" t="s">
        <v>64</v>
      </c>
      <c r="C207" t="s">
        <v>76</v>
      </c>
      <c r="D207" t="s">
        <v>25</v>
      </c>
      <c r="E207" t="s">
        <v>54</v>
      </c>
      <c r="F207" t="s">
        <v>861</v>
      </c>
      <c r="G207" s="119">
        <v>46226</v>
      </c>
      <c r="H207" t="s">
        <v>339</v>
      </c>
    </row>
    <row r="208" spans="1:8" ht="15" customHeight="1">
      <c r="A208" t="s">
        <v>124</v>
      </c>
      <c r="B208" t="s">
        <v>65</v>
      </c>
      <c r="C208" t="s">
        <v>65</v>
      </c>
      <c r="D208" t="s">
        <v>25</v>
      </c>
      <c r="E208" t="s">
        <v>54</v>
      </c>
      <c r="F208" s="23" t="s">
        <v>862</v>
      </c>
      <c r="G208" s="119">
        <v>46227</v>
      </c>
      <c r="H208" t="s">
        <v>363</v>
      </c>
    </row>
    <row r="209" spans="1:8" ht="15" customHeight="1">
      <c r="A209" t="s">
        <v>148</v>
      </c>
      <c r="B209" t="s">
        <v>65</v>
      </c>
      <c r="C209" t="s">
        <v>65</v>
      </c>
      <c r="D209" t="s">
        <v>25</v>
      </c>
      <c r="E209" t="s">
        <v>54</v>
      </c>
      <c r="F209" t="s">
        <v>863</v>
      </c>
      <c r="G209" s="119">
        <v>46231</v>
      </c>
      <c r="H209" t="s">
        <v>260</v>
      </c>
    </row>
    <row r="210" spans="1:8" ht="15" customHeight="1">
      <c r="A210" t="s">
        <v>124</v>
      </c>
      <c r="B210" t="s">
        <v>65</v>
      </c>
      <c r="C210" t="s">
        <v>65</v>
      </c>
      <c r="D210" t="s">
        <v>25</v>
      </c>
      <c r="E210" t="s">
        <v>54</v>
      </c>
      <c r="F210" t="s">
        <v>864</v>
      </c>
      <c r="G210" s="119">
        <v>46232</v>
      </c>
      <c r="H210" t="s">
        <v>339</v>
      </c>
    </row>
    <row r="211" spans="1:8" ht="15" customHeight="1">
      <c r="A211" s="2" t="s">
        <v>222</v>
      </c>
      <c r="B211" t="s">
        <v>65</v>
      </c>
      <c r="C211" t="s">
        <v>65</v>
      </c>
      <c r="D211" t="s">
        <v>25</v>
      </c>
      <c r="E211" t="s">
        <v>54</v>
      </c>
      <c r="F211" t="s">
        <v>866</v>
      </c>
      <c r="G211" s="119">
        <v>46232</v>
      </c>
      <c r="H211" t="s">
        <v>324</v>
      </c>
    </row>
    <row r="212" spans="1:8" ht="15" customHeight="1">
      <c r="A212" t="s">
        <v>75</v>
      </c>
      <c r="B212" t="s">
        <v>65</v>
      </c>
      <c r="C212" t="s">
        <v>65</v>
      </c>
      <c r="D212" t="s">
        <v>25</v>
      </c>
      <c r="E212" t="s">
        <v>54</v>
      </c>
      <c r="F212" t="s">
        <v>867</v>
      </c>
      <c r="G212" s="119">
        <v>46234</v>
      </c>
      <c r="H212" t="s">
        <v>373</v>
      </c>
    </row>
    <row r="213" spans="1:8" ht="15" customHeight="1">
      <c r="A213" t="s">
        <v>232</v>
      </c>
      <c r="B213" t="s">
        <v>65</v>
      </c>
      <c r="C213" t="s">
        <v>65</v>
      </c>
      <c r="D213" t="s">
        <v>25</v>
      </c>
      <c r="E213" t="s">
        <v>54</v>
      </c>
      <c r="F213" t="s">
        <v>868</v>
      </c>
      <c r="G213" s="119">
        <v>46234</v>
      </c>
      <c r="H213" t="s">
        <v>363</v>
      </c>
    </row>
    <row r="214" spans="1:8" ht="15" customHeight="1">
      <c r="A214" t="s">
        <v>245</v>
      </c>
      <c r="B214" t="s">
        <v>65</v>
      </c>
      <c r="C214" t="s">
        <v>65</v>
      </c>
      <c r="D214" t="s">
        <v>25</v>
      </c>
      <c r="E214" t="s">
        <v>54</v>
      </c>
      <c r="F214" s="225" t="s">
        <v>869</v>
      </c>
      <c r="G214" s="119">
        <v>46234</v>
      </c>
      <c r="H214" t="s">
        <v>339</v>
      </c>
    </row>
    <row r="215" spans="1:8" ht="15" customHeight="1">
      <c r="A215" s="2" t="s">
        <v>152</v>
      </c>
      <c r="B215" t="s">
        <v>65</v>
      </c>
      <c r="C215" t="s">
        <v>65</v>
      </c>
      <c r="D215" t="s">
        <v>25</v>
      </c>
      <c r="E215" t="s">
        <v>54</v>
      </c>
      <c r="F215" t="s">
        <v>870</v>
      </c>
      <c r="G215" s="119">
        <v>46237</v>
      </c>
      <c r="H215" t="s">
        <v>373</v>
      </c>
    </row>
    <row r="216" spans="1:8" ht="15" customHeight="1">
      <c r="A216" t="s">
        <v>124</v>
      </c>
      <c r="B216" t="s">
        <v>65</v>
      </c>
      <c r="C216" t="s">
        <v>65</v>
      </c>
      <c r="D216" t="s">
        <v>25</v>
      </c>
      <c r="E216" t="s">
        <v>54</v>
      </c>
      <c r="F216" t="s">
        <v>871</v>
      </c>
      <c r="G216" s="119">
        <v>46238</v>
      </c>
      <c r="H216" t="s">
        <v>324</v>
      </c>
    </row>
    <row r="217" spans="1:8" ht="15" customHeight="1">
      <c r="A217" t="s">
        <v>152</v>
      </c>
      <c r="B217" t="s">
        <v>65</v>
      </c>
      <c r="C217" t="s">
        <v>65</v>
      </c>
      <c r="D217" t="s">
        <v>25</v>
      </c>
      <c r="E217" t="s">
        <v>54</v>
      </c>
      <c r="F217" t="s">
        <v>872</v>
      </c>
      <c r="G217" s="119">
        <v>46241</v>
      </c>
      <c r="H217" t="s">
        <v>263</v>
      </c>
    </row>
    <row r="218" spans="1:8" ht="15" customHeight="1">
      <c r="A218" t="s">
        <v>101</v>
      </c>
      <c r="B218" t="s">
        <v>65</v>
      </c>
      <c r="C218" t="s">
        <v>65</v>
      </c>
      <c r="D218" t="s">
        <v>25</v>
      </c>
      <c r="E218" t="s">
        <v>54</v>
      </c>
      <c r="F218" t="s">
        <v>873</v>
      </c>
      <c r="G218" s="119">
        <v>46241</v>
      </c>
      <c r="H218" t="s">
        <v>339</v>
      </c>
    </row>
    <row r="219" spans="1:8" ht="15" customHeight="1">
      <c r="A219" t="s">
        <v>124</v>
      </c>
      <c r="B219" t="s">
        <v>76</v>
      </c>
      <c r="C219" t="s">
        <v>76</v>
      </c>
      <c r="D219" t="s">
        <v>25</v>
      </c>
      <c r="E219" t="s">
        <v>54</v>
      </c>
      <c r="F219" t="s">
        <v>874</v>
      </c>
      <c r="G219" s="119">
        <v>46242</v>
      </c>
      <c r="H219" t="s">
        <v>339</v>
      </c>
    </row>
    <row r="220" spans="1:8" ht="15" customHeight="1">
      <c r="A220" t="s">
        <v>245</v>
      </c>
      <c r="B220" t="s">
        <v>76</v>
      </c>
      <c r="C220" t="s">
        <v>76</v>
      </c>
      <c r="D220" t="s">
        <v>25</v>
      </c>
      <c r="E220" t="s">
        <v>54</v>
      </c>
      <c r="F220" t="s">
        <v>875</v>
      </c>
      <c r="G220" s="119">
        <v>46246</v>
      </c>
      <c r="H220" t="s">
        <v>263</v>
      </c>
    </row>
    <row r="221" spans="1:8" ht="15" customHeight="1">
      <c r="A221" t="s">
        <v>180</v>
      </c>
      <c r="B221" t="s">
        <v>65</v>
      </c>
      <c r="C221" t="s">
        <v>65</v>
      </c>
      <c r="D221" t="s">
        <v>25</v>
      </c>
      <c r="E221" t="s">
        <v>54</v>
      </c>
      <c r="F221" t="s">
        <v>876</v>
      </c>
      <c r="G221" s="119">
        <v>46247</v>
      </c>
      <c r="H221" t="s">
        <v>314</v>
      </c>
    </row>
    <row r="222" spans="1:8" ht="15" customHeight="1">
      <c r="A222" s="2" t="s">
        <v>152</v>
      </c>
      <c r="B222" t="s">
        <v>65</v>
      </c>
      <c r="C222" t="s">
        <v>65</v>
      </c>
      <c r="D222" t="s">
        <v>25</v>
      </c>
      <c r="E222" t="s">
        <v>54</v>
      </c>
      <c r="F222" t="s">
        <v>877</v>
      </c>
      <c r="G222" s="119">
        <v>46251</v>
      </c>
      <c r="H222" t="s">
        <v>373</v>
      </c>
    </row>
    <row r="223" spans="1:8" ht="15" customHeight="1">
      <c r="A223" t="s">
        <v>75</v>
      </c>
      <c r="B223" t="s">
        <v>76</v>
      </c>
      <c r="C223" t="s">
        <v>76</v>
      </c>
      <c r="D223" t="s">
        <v>25</v>
      </c>
      <c r="E223" t="s">
        <v>54</v>
      </c>
      <c r="F223" t="s">
        <v>879</v>
      </c>
      <c r="G223" s="119">
        <v>46252</v>
      </c>
      <c r="H223" t="s">
        <v>178</v>
      </c>
    </row>
    <row r="224" spans="1:8" ht="15" customHeight="1">
      <c r="A224" t="s">
        <v>75</v>
      </c>
      <c r="B224" t="s">
        <v>76</v>
      </c>
      <c r="C224" t="s">
        <v>76</v>
      </c>
      <c r="D224" t="s">
        <v>25</v>
      </c>
      <c r="E224" t="s">
        <v>54</v>
      </c>
      <c r="F224" t="s">
        <v>880</v>
      </c>
      <c r="G224" s="119">
        <v>46252</v>
      </c>
      <c r="H224" t="s">
        <v>178</v>
      </c>
    </row>
    <row r="225" spans="1:8" ht="15" customHeight="1">
      <c r="A225" s="2" t="s">
        <v>152</v>
      </c>
      <c r="B225" t="s">
        <v>65</v>
      </c>
      <c r="C225" t="s">
        <v>65</v>
      </c>
      <c r="D225" t="s">
        <v>25</v>
      </c>
      <c r="E225" t="s">
        <v>54</v>
      </c>
      <c r="F225" t="s">
        <v>882</v>
      </c>
      <c r="G225" s="119">
        <v>46252</v>
      </c>
      <c r="H225" t="s">
        <v>260</v>
      </c>
    </row>
    <row r="226" spans="1:8" ht="15" customHeight="1">
      <c r="A226" t="s">
        <v>124</v>
      </c>
      <c r="B226" t="s">
        <v>65</v>
      </c>
      <c r="C226" t="s">
        <v>65</v>
      </c>
      <c r="D226" t="s">
        <v>25</v>
      </c>
      <c r="E226" t="s">
        <v>54</v>
      </c>
      <c r="F226" s="23" t="s">
        <v>883</v>
      </c>
      <c r="G226" s="119">
        <v>46255</v>
      </c>
      <c r="H226" t="s">
        <v>347</v>
      </c>
    </row>
    <row r="227" spans="1:8" ht="15" customHeight="1">
      <c r="A227" t="s">
        <v>180</v>
      </c>
      <c r="B227" t="s">
        <v>65</v>
      </c>
      <c r="C227" t="s">
        <v>65</v>
      </c>
      <c r="D227" t="s">
        <v>25</v>
      </c>
      <c r="E227" t="s">
        <v>54</v>
      </c>
      <c r="F227" t="s">
        <v>885</v>
      </c>
      <c r="G227" s="119">
        <v>46255</v>
      </c>
      <c r="H227" t="s">
        <v>339</v>
      </c>
    </row>
    <row r="228" spans="1:8" ht="15" customHeight="1">
      <c r="A228" t="s">
        <v>124</v>
      </c>
      <c r="B228" t="s">
        <v>76</v>
      </c>
      <c r="C228" t="s">
        <v>76</v>
      </c>
      <c r="D228" t="s">
        <v>25</v>
      </c>
      <c r="E228" t="s">
        <v>54</v>
      </c>
      <c r="F228" t="s">
        <v>886</v>
      </c>
      <c r="G228" s="119">
        <v>46258</v>
      </c>
      <c r="H228" t="s">
        <v>190</v>
      </c>
    </row>
    <row r="229" spans="1:8" ht="15" customHeight="1">
      <c r="A229" t="s">
        <v>148</v>
      </c>
      <c r="B229" t="s">
        <v>65</v>
      </c>
      <c r="C229" t="s">
        <v>65</v>
      </c>
      <c r="D229" t="s">
        <v>25</v>
      </c>
      <c r="E229" t="s">
        <v>54</v>
      </c>
      <c r="F229" t="s">
        <v>494</v>
      </c>
      <c r="G229" s="119">
        <v>46259</v>
      </c>
      <c r="H229" t="s">
        <v>260</v>
      </c>
    </row>
    <row r="230" spans="1:8" ht="15" customHeight="1">
      <c r="A230" t="s">
        <v>124</v>
      </c>
      <c r="B230" t="s">
        <v>65</v>
      </c>
      <c r="C230" t="s">
        <v>65</v>
      </c>
      <c r="D230" t="s">
        <v>25</v>
      </c>
      <c r="E230" t="s">
        <v>54</v>
      </c>
      <c r="F230" t="s">
        <v>887</v>
      </c>
      <c r="G230" s="119">
        <v>46260</v>
      </c>
      <c r="H230" t="s">
        <v>363</v>
      </c>
    </row>
    <row r="231" spans="1:8" ht="15" customHeight="1">
      <c r="A231" t="s">
        <v>124</v>
      </c>
      <c r="B231" t="s">
        <v>65</v>
      </c>
      <c r="C231" t="s">
        <v>65</v>
      </c>
      <c r="D231" t="s">
        <v>25</v>
      </c>
      <c r="E231" t="s">
        <v>54</v>
      </c>
      <c r="F231" t="s">
        <v>888</v>
      </c>
      <c r="G231" s="119">
        <v>46261</v>
      </c>
      <c r="H231" t="s">
        <v>332</v>
      </c>
    </row>
    <row r="232" spans="1:8" ht="15" customHeight="1">
      <c r="A232" t="s">
        <v>124</v>
      </c>
      <c r="B232" t="s">
        <v>65</v>
      </c>
      <c r="C232" t="s">
        <v>65</v>
      </c>
      <c r="D232" t="s">
        <v>25</v>
      </c>
      <c r="E232" t="s">
        <v>54</v>
      </c>
      <c r="F232" t="s">
        <v>889</v>
      </c>
      <c r="G232" s="119">
        <v>46261</v>
      </c>
      <c r="H232" t="s">
        <v>332</v>
      </c>
    </row>
    <row r="233" spans="1:8" ht="15" customHeight="1">
      <c r="A233" t="s">
        <v>148</v>
      </c>
      <c r="B233" t="s">
        <v>65</v>
      </c>
      <c r="C233" t="s">
        <v>65</v>
      </c>
      <c r="D233" t="s">
        <v>25</v>
      </c>
      <c r="E233" t="s">
        <v>54</v>
      </c>
      <c r="F233" t="s">
        <v>890</v>
      </c>
      <c r="G233" s="119">
        <v>46265</v>
      </c>
      <c r="H233" t="s">
        <v>260</v>
      </c>
    </row>
    <row r="234" spans="1:8" ht="15" customHeight="1">
      <c r="A234" t="s">
        <v>124</v>
      </c>
      <c r="B234" t="s">
        <v>76</v>
      </c>
      <c r="C234" t="s">
        <v>76</v>
      </c>
      <c r="D234" t="s">
        <v>25</v>
      </c>
      <c r="E234" t="s">
        <v>54</v>
      </c>
      <c r="F234" t="s">
        <v>892</v>
      </c>
      <c r="G234" s="119">
        <v>46265</v>
      </c>
      <c r="H234" t="s">
        <v>260</v>
      </c>
    </row>
    <row r="235" spans="1:8" ht="15" customHeight="1">
      <c r="A235" t="s">
        <v>124</v>
      </c>
      <c r="B235" t="s">
        <v>76</v>
      </c>
      <c r="C235" t="s">
        <v>76</v>
      </c>
      <c r="D235" t="s">
        <v>25</v>
      </c>
      <c r="E235" t="s">
        <v>54</v>
      </c>
      <c r="F235" t="s">
        <v>893</v>
      </c>
      <c r="G235" s="119">
        <v>46269</v>
      </c>
      <c r="H235" t="s">
        <v>336</v>
      </c>
    </row>
    <row r="236" spans="1:8" ht="15" customHeight="1">
      <c r="A236" t="s">
        <v>124</v>
      </c>
      <c r="B236" t="s">
        <v>76</v>
      </c>
      <c r="C236" t="s">
        <v>76</v>
      </c>
      <c r="D236" t="s">
        <v>25</v>
      </c>
      <c r="E236" t="s">
        <v>54</v>
      </c>
      <c r="F236" t="s">
        <v>894</v>
      </c>
      <c r="G236" s="119">
        <v>46269</v>
      </c>
      <c r="H236" t="s">
        <v>336</v>
      </c>
    </row>
    <row r="237" spans="1:8" ht="15" customHeight="1">
      <c r="A237" t="s">
        <v>124</v>
      </c>
      <c r="B237" t="s">
        <v>76</v>
      </c>
      <c r="C237" t="s">
        <v>76</v>
      </c>
      <c r="D237" t="s">
        <v>25</v>
      </c>
      <c r="E237" t="s">
        <v>54</v>
      </c>
      <c r="F237" s="220" t="s">
        <v>895</v>
      </c>
      <c r="G237" s="119">
        <v>46269</v>
      </c>
      <c r="H237" t="s">
        <v>359</v>
      </c>
    </row>
    <row r="238" spans="1:8" ht="15" customHeight="1">
      <c r="A238" t="s">
        <v>124</v>
      </c>
      <c r="B238" t="s">
        <v>76</v>
      </c>
      <c r="C238" t="s">
        <v>76</v>
      </c>
      <c r="D238" t="s">
        <v>25</v>
      </c>
      <c r="E238" t="s">
        <v>54</v>
      </c>
      <c r="F238" s="220" t="s">
        <v>896</v>
      </c>
      <c r="G238" s="119">
        <v>46269</v>
      </c>
      <c r="H238" t="s">
        <v>359</v>
      </c>
    </row>
    <row r="239" spans="1:8" ht="15" customHeight="1">
      <c r="A239" s="224" t="s">
        <v>245</v>
      </c>
      <c r="B239" t="s">
        <v>65</v>
      </c>
      <c r="C239" t="s">
        <v>65</v>
      </c>
      <c r="D239" t="s">
        <v>25</v>
      </c>
      <c r="E239" t="s">
        <v>54</v>
      </c>
      <c r="F239" s="225" t="s">
        <v>898</v>
      </c>
      <c r="G239" s="119">
        <v>46278</v>
      </c>
      <c r="H239" t="s">
        <v>359</v>
      </c>
    </row>
    <row r="240" spans="1:8" ht="15" customHeight="1">
      <c r="A240" t="s">
        <v>180</v>
      </c>
      <c r="B240" t="s">
        <v>65</v>
      </c>
      <c r="C240" t="s">
        <v>65</v>
      </c>
      <c r="D240" t="s">
        <v>25</v>
      </c>
      <c r="E240" t="s">
        <v>54</v>
      </c>
      <c r="F240" t="s">
        <v>900</v>
      </c>
      <c r="G240" s="119">
        <v>46290</v>
      </c>
      <c r="H240" t="s">
        <v>339</v>
      </c>
    </row>
    <row r="241" spans="1:8" ht="15" customHeight="1">
      <c r="A241" t="s">
        <v>232</v>
      </c>
      <c r="B241" t="s">
        <v>65</v>
      </c>
      <c r="C241" t="s">
        <v>65</v>
      </c>
      <c r="D241" t="s">
        <v>25</v>
      </c>
      <c r="E241" t="s">
        <v>54</v>
      </c>
      <c r="F241" t="s">
        <v>901</v>
      </c>
      <c r="G241" s="119">
        <v>46302</v>
      </c>
      <c r="H241" t="s">
        <v>178</v>
      </c>
    </row>
    <row r="242" spans="1:8" ht="15" customHeight="1">
      <c r="A242" t="s">
        <v>124</v>
      </c>
      <c r="B242" t="s">
        <v>65</v>
      </c>
      <c r="C242" t="s">
        <v>65</v>
      </c>
      <c r="D242" t="s">
        <v>25</v>
      </c>
      <c r="E242" t="s">
        <v>67</v>
      </c>
      <c r="F242" t="s">
        <v>903</v>
      </c>
      <c r="G242" s="119">
        <v>46029</v>
      </c>
      <c r="H242" t="s">
        <v>332</v>
      </c>
    </row>
    <row r="243" spans="1:8" ht="15" customHeight="1">
      <c r="A243" t="s">
        <v>124</v>
      </c>
      <c r="B243" t="s">
        <v>65</v>
      </c>
      <c r="C243" t="s">
        <v>65</v>
      </c>
      <c r="D243" t="s">
        <v>25</v>
      </c>
      <c r="E243" t="s">
        <v>67</v>
      </c>
      <c r="F243" t="s">
        <v>904</v>
      </c>
      <c r="G243" s="119">
        <v>46047</v>
      </c>
      <c r="H243" t="s">
        <v>332</v>
      </c>
    </row>
    <row r="244" spans="1:8" ht="15" customHeight="1">
      <c r="A244" t="s">
        <v>245</v>
      </c>
      <c r="B244" t="s">
        <v>65</v>
      </c>
      <c r="C244" t="s">
        <v>65</v>
      </c>
      <c r="D244" t="s">
        <v>25</v>
      </c>
      <c r="E244" t="s">
        <v>67</v>
      </c>
      <c r="F244" t="s">
        <v>906</v>
      </c>
      <c r="G244" s="119">
        <v>46053</v>
      </c>
      <c r="H244" t="s">
        <v>336</v>
      </c>
    </row>
    <row r="245" spans="1:8" ht="15" customHeight="1">
      <c r="A245" t="s">
        <v>245</v>
      </c>
      <c r="B245" t="s">
        <v>65</v>
      </c>
      <c r="C245" t="s">
        <v>65</v>
      </c>
      <c r="D245" t="s">
        <v>25</v>
      </c>
      <c r="E245" t="s">
        <v>67</v>
      </c>
      <c r="F245" t="s">
        <v>908</v>
      </c>
      <c r="G245" s="119">
        <v>46066</v>
      </c>
      <c r="H245" t="s">
        <v>314</v>
      </c>
    </row>
    <row r="246" spans="1:8" ht="15" customHeight="1">
      <c r="A246" t="s">
        <v>245</v>
      </c>
      <c r="B246" t="s">
        <v>65</v>
      </c>
      <c r="C246" t="s">
        <v>65</v>
      </c>
      <c r="D246" t="s">
        <v>25</v>
      </c>
      <c r="E246" t="s">
        <v>67</v>
      </c>
      <c r="F246" t="s">
        <v>909</v>
      </c>
      <c r="G246" s="119">
        <v>46080</v>
      </c>
      <c r="H246" t="s">
        <v>339</v>
      </c>
    </row>
    <row r="247" spans="1:8" ht="15" customHeight="1">
      <c r="A247" t="s">
        <v>245</v>
      </c>
      <c r="B247" t="s">
        <v>65</v>
      </c>
      <c r="C247" t="s">
        <v>65</v>
      </c>
      <c r="D247" t="s">
        <v>25</v>
      </c>
      <c r="E247" t="s">
        <v>67</v>
      </c>
      <c r="F247" s="23" t="s">
        <v>911</v>
      </c>
      <c r="G247" s="119">
        <v>46093</v>
      </c>
      <c r="H247" t="s">
        <v>263</v>
      </c>
    </row>
    <row r="248" spans="1:8" ht="15" customHeight="1">
      <c r="A248" t="s">
        <v>245</v>
      </c>
      <c r="B248" t="s">
        <v>65</v>
      </c>
      <c r="C248" t="s">
        <v>65</v>
      </c>
      <c r="D248" t="s">
        <v>25</v>
      </c>
      <c r="E248" t="s">
        <v>67</v>
      </c>
      <c r="F248" t="s">
        <v>913</v>
      </c>
      <c r="G248" s="119">
        <v>46104</v>
      </c>
      <c r="H248" t="s">
        <v>359</v>
      </c>
    </row>
    <row r="249" spans="1:8" ht="15" customHeight="1">
      <c r="A249" t="s">
        <v>245</v>
      </c>
      <c r="B249" t="s">
        <v>65</v>
      </c>
      <c r="C249" t="s">
        <v>65</v>
      </c>
      <c r="D249" t="s">
        <v>25</v>
      </c>
      <c r="E249" t="s">
        <v>67</v>
      </c>
      <c r="F249" s="23" t="s">
        <v>914</v>
      </c>
      <c r="G249" s="119">
        <v>46108</v>
      </c>
      <c r="H249" t="s">
        <v>263</v>
      </c>
    </row>
    <row r="250" spans="1:8" ht="15" customHeight="1">
      <c r="A250" t="s">
        <v>245</v>
      </c>
      <c r="B250" t="s">
        <v>65</v>
      </c>
      <c r="C250" t="s">
        <v>65</v>
      </c>
      <c r="D250" t="s">
        <v>25</v>
      </c>
      <c r="E250" t="s">
        <v>67</v>
      </c>
      <c r="F250" s="225" t="s">
        <v>916</v>
      </c>
      <c r="G250" s="119">
        <v>46122</v>
      </c>
      <c r="H250" t="s">
        <v>351</v>
      </c>
    </row>
    <row r="251" spans="1:8" ht="15" customHeight="1">
      <c r="A251" t="s">
        <v>75</v>
      </c>
      <c r="B251" t="s">
        <v>65</v>
      </c>
      <c r="C251" t="s">
        <v>65</v>
      </c>
      <c r="D251" t="s">
        <v>25</v>
      </c>
      <c r="E251" t="s">
        <v>67</v>
      </c>
      <c r="F251" t="s">
        <v>917</v>
      </c>
      <c r="G251" s="119">
        <v>46122</v>
      </c>
      <c r="H251" t="s">
        <v>343</v>
      </c>
    </row>
    <row r="252" spans="1:8" ht="15" customHeight="1">
      <c r="A252" t="s">
        <v>245</v>
      </c>
      <c r="B252" t="s">
        <v>65</v>
      </c>
      <c r="C252" t="s">
        <v>65</v>
      </c>
      <c r="D252" t="s">
        <v>25</v>
      </c>
      <c r="E252" t="s">
        <v>67</v>
      </c>
      <c r="F252" s="23" t="s">
        <v>918</v>
      </c>
      <c r="G252" s="119">
        <v>46164</v>
      </c>
      <c r="H252" t="s">
        <v>263</v>
      </c>
    </row>
    <row r="253" spans="1:8" ht="15" customHeight="1">
      <c r="A253" t="s">
        <v>124</v>
      </c>
      <c r="B253" t="s">
        <v>76</v>
      </c>
      <c r="C253" t="s">
        <v>76</v>
      </c>
      <c r="D253" t="s">
        <v>25</v>
      </c>
      <c r="E253" t="s">
        <v>67</v>
      </c>
      <c r="F253" t="s">
        <v>919</v>
      </c>
      <c r="G253" s="119">
        <v>46179</v>
      </c>
      <c r="H253" t="s">
        <v>260</v>
      </c>
    </row>
    <row r="254" spans="1:8" ht="15" customHeight="1">
      <c r="A254" t="s">
        <v>245</v>
      </c>
      <c r="B254" t="s">
        <v>65</v>
      </c>
      <c r="C254" t="s">
        <v>65</v>
      </c>
      <c r="D254" t="s">
        <v>25</v>
      </c>
      <c r="E254" t="s">
        <v>67</v>
      </c>
      <c r="F254" t="s">
        <v>921</v>
      </c>
      <c r="G254" s="119">
        <v>46195</v>
      </c>
      <c r="H254" t="s">
        <v>339</v>
      </c>
    </row>
    <row r="255" spans="1:8" ht="15" customHeight="1">
      <c r="A255" t="s">
        <v>124</v>
      </c>
      <c r="B255" t="s">
        <v>65</v>
      </c>
      <c r="C255" t="s">
        <v>65</v>
      </c>
      <c r="D255" t="s">
        <v>25</v>
      </c>
      <c r="E255" t="s">
        <v>67</v>
      </c>
      <c r="F255" t="s">
        <v>922</v>
      </c>
      <c r="G255" s="119">
        <v>46200</v>
      </c>
      <c r="H255" t="s">
        <v>260</v>
      </c>
    </row>
    <row r="256" spans="1:8" ht="15" customHeight="1">
      <c r="A256" t="s">
        <v>245</v>
      </c>
      <c r="B256" t="s">
        <v>65</v>
      </c>
      <c r="C256" t="s">
        <v>65</v>
      </c>
      <c r="D256" t="s">
        <v>25</v>
      </c>
      <c r="E256" t="s">
        <v>67</v>
      </c>
      <c r="F256" s="23" t="s">
        <v>923</v>
      </c>
      <c r="G256" s="119">
        <v>46202</v>
      </c>
      <c r="H256" t="s">
        <v>263</v>
      </c>
    </row>
    <row r="257" spans="1:8" ht="15" customHeight="1">
      <c r="A257" t="s">
        <v>245</v>
      </c>
      <c r="B257" t="s">
        <v>65</v>
      </c>
      <c r="C257" t="s">
        <v>65</v>
      </c>
      <c r="D257" t="s">
        <v>25</v>
      </c>
      <c r="E257" t="s">
        <v>67</v>
      </c>
      <c r="F257" t="s">
        <v>925</v>
      </c>
      <c r="G257" s="119">
        <v>46203</v>
      </c>
      <c r="H257" t="s">
        <v>363</v>
      </c>
    </row>
    <row r="258" spans="1:8" ht="15" customHeight="1">
      <c r="A258" t="s">
        <v>245</v>
      </c>
      <c r="B258" t="s">
        <v>65</v>
      </c>
      <c r="C258" t="s">
        <v>65</v>
      </c>
      <c r="D258" t="s">
        <v>25</v>
      </c>
      <c r="E258" t="s">
        <v>67</v>
      </c>
      <c r="F258" s="225" t="s">
        <v>926</v>
      </c>
      <c r="G258" s="119">
        <v>46209</v>
      </c>
      <c r="H258" t="s">
        <v>339</v>
      </c>
    </row>
    <row r="259" spans="1:8" ht="15" customHeight="1">
      <c r="A259" s="2" t="s">
        <v>222</v>
      </c>
      <c r="B259" t="s">
        <v>65</v>
      </c>
      <c r="C259" t="s">
        <v>65</v>
      </c>
      <c r="D259" t="s">
        <v>25</v>
      </c>
      <c r="E259" t="s">
        <v>67</v>
      </c>
      <c r="F259" t="s">
        <v>927</v>
      </c>
      <c r="G259" s="119">
        <v>46220</v>
      </c>
      <c r="H259" t="s">
        <v>324</v>
      </c>
    </row>
    <row r="260" spans="1:8" ht="15" customHeight="1">
      <c r="A260" t="s">
        <v>245</v>
      </c>
      <c r="B260" t="s">
        <v>65</v>
      </c>
      <c r="C260" t="s">
        <v>65</v>
      </c>
      <c r="D260" t="s">
        <v>25</v>
      </c>
      <c r="E260" t="s">
        <v>67</v>
      </c>
      <c r="F260" t="s">
        <v>929</v>
      </c>
      <c r="G260" s="119">
        <v>46223</v>
      </c>
      <c r="H260" t="s">
        <v>373</v>
      </c>
    </row>
    <row r="261" spans="1:8" ht="15" customHeight="1">
      <c r="A261" t="s">
        <v>245</v>
      </c>
      <c r="B261" t="s">
        <v>65</v>
      </c>
      <c r="C261" t="s">
        <v>65</v>
      </c>
      <c r="D261" t="s">
        <v>25</v>
      </c>
      <c r="E261" t="s">
        <v>67</v>
      </c>
      <c r="F261" s="23" t="s">
        <v>930</v>
      </c>
      <c r="G261" s="119">
        <v>46233</v>
      </c>
      <c r="H261" t="s">
        <v>263</v>
      </c>
    </row>
    <row r="262" spans="1:8" ht="15" customHeight="1">
      <c r="A262" t="s">
        <v>245</v>
      </c>
      <c r="B262" t="s">
        <v>65</v>
      </c>
      <c r="C262" t="s">
        <v>65</v>
      </c>
      <c r="D262" t="s">
        <v>25</v>
      </c>
      <c r="E262" t="s">
        <v>67</v>
      </c>
      <c r="F262" t="s">
        <v>931</v>
      </c>
      <c r="G262" s="119">
        <v>46258</v>
      </c>
      <c r="H262" t="s">
        <v>339</v>
      </c>
    </row>
    <row r="263" spans="1:8" ht="15" customHeight="1">
      <c r="A263" t="s">
        <v>245</v>
      </c>
      <c r="B263" t="s">
        <v>65</v>
      </c>
      <c r="C263" t="s">
        <v>65</v>
      </c>
      <c r="D263" t="s">
        <v>25</v>
      </c>
      <c r="E263" t="s">
        <v>67</v>
      </c>
      <c r="F263" t="s">
        <v>933</v>
      </c>
      <c r="G263" s="119">
        <v>46265</v>
      </c>
      <c r="H263" t="s">
        <v>363</v>
      </c>
    </row>
    <row r="264" spans="1:8" ht="15" customHeight="1">
      <c r="A264" t="s">
        <v>124</v>
      </c>
      <c r="B264" t="s">
        <v>65</v>
      </c>
      <c r="C264" t="s">
        <v>65</v>
      </c>
      <c r="D264" t="s">
        <v>25</v>
      </c>
      <c r="E264" t="s">
        <v>54</v>
      </c>
      <c r="F264" s="23" t="s">
        <v>934</v>
      </c>
      <c r="G264" s="119">
        <v>46044</v>
      </c>
      <c r="H264" t="s">
        <v>246</v>
      </c>
    </row>
    <row r="265" spans="1:8" ht="15" customHeight="1">
      <c r="A265" t="s">
        <v>124</v>
      </c>
      <c r="B265" t="s">
        <v>76</v>
      </c>
      <c r="C265" t="s">
        <v>76</v>
      </c>
      <c r="D265" t="s">
        <v>25</v>
      </c>
      <c r="E265" t="s">
        <v>54</v>
      </c>
      <c r="F265" t="s">
        <v>935</v>
      </c>
      <c r="G265" s="119">
        <v>46051</v>
      </c>
      <c r="H265" t="s">
        <v>332</v>
      </c>
    </row>
    <row r="266" spans="1:8" ht="15" customHeight="1">
      <c r="A266" t="s">
        <v>124</v>
      </c>
      <c r="B266" t="s">
        <v>76</v>
      </c>
      <c r="C266" t="s">
        <v>76</v>
      </c>
      <c r="D266" t="s">
        <v>25</v>
      </c>
      <c r="E266" t="s">
        <v>54</v>
      </c>
      <c r="F266" t="s">
        <v>936</v>
      </c>
      <c r="G266" s="119">
        <v>46051</v>
      </c>
      <c r="H266" t="s">
        <v>332</v>
      </c>
    </row>
    <row r="267" spans="1:8" ht="15" customHeight="1">
      <c r="A267" t="s">
        <v>232</v>
      </c>
      <c r="B267" t="s">
        <v>76</v>
      </c>
      <c r="C267" t="s">
        <v>76</v>
      </c>
      <c r="D267" t="s">
        <v>25</v>
      </c>
      <c r="E267" t="s">
        <v>54</v>
      </c>
      <c r="F267" t="s">
        <v>938</v>
      </c>
      <c r="G267" s="119">
        <v>46052</v>
      </c>
      <c r="H267" t="s">
        <v>260</v>
      </c>
    </row>
    <row r="268" spans="1:8" ht="15" customHeight="1">
      <c r="A268" t="s">
        <v>124</v>
      </c>
      <c r="B268" t="s">
        <v>65</v>
      </c>
      <c r="C268" t="s">
        <v>65</v>
      </c>
      <c r="D268" t="s">
        <v>25</v>
      </c>
      <c r="E268" t="s">
        <v>54</v>
      </c>
      <c r="F268" s="23" t="s">
        <v>939</v>
      </c>
      <c r="G268" s="119">
        <v>46072</v>
      </c>
      <c r="H268" t="s">
        <v>246</v>
      </c>
    </row>
    <row r="269" spans="1:8" ht="15" customHeight="1">
      <c r="A269" t="s">
        <v>232</v>
      </c>
      <c r="B269" t="s">
        <v>65</v>
      </c>
      <c r="C269" t="s">
        <v>65</v>
      </c>
      <c r="D269" t="s">
        <v>25</v>
      </c>
      <c r="E269" t="s">
        <v>54</v>
      </c>
      <c r="F269" t="s">
        <v>941</v>
      </c>
      <c r="G269" s="119">
        <v>46087</v>
      </c>
      <c r="H269" t="s">
        <v>332</v>
      </c>
    </row>
    <row r="270" spans="1:8" ht="15" customHeight="1">
      <c r="A270" t="s">
        <v>124</v>
      </c>
      <c r="B270" t="s">
        <v>65</v>
      </c>
      <c r="C270" t="s">
        <v>65</v>
      </c>
      <c r="D270" t="s">
        <v>25</v>
      </c>
      <c r="E270" t="s">
        <v>54</v>
      </c>
      <c r="F270" s="23" t="s">
        <v>942</v>
      </c>
      <c r="G270" s="119">
        <v>46100</v>
      </c>
      <c r="H270" t="s">
        <v>246</v>
      </c>
    </row>
    <row r="271" spans="1:8" ht="15" customHeight="1">
      <c r="A271" t="s">
        <v>75</v>
      </c>
      <c r="B271" t="s">
        <v>65</v>
      </c>
      <c r="C271" t="s">
        <v>65</v>
      </c>
      <c r="D271" t="s">
        <v>25</v>
      </c>
      <c r="E271" t="s">
        <v>54</v>
      </c>
      <c r="F271" t="s">
        <v>943</v>
      </c>
      <c r="G271" s="119">
        <v>46108</v>
      </c>
      <c r="H271" t="s">
        <v>332</v>
      </c>
    </row>
    <row r="272" spans="1:8" ht="15" customHeight="1">
      <c r="A272" t="s">
        <v>124</v>
      </c>
      <c r="B272" t="s">
        <v>65</v>
      </c>
      <c r="C272" t="s">
        <v>65</v>
      </c>
      <c r="D272" t="s">
        <v>25</v>
      </c>
      <c r="E272" t="s">
        <v>54</v>
      </c>
      <c r="F272" t="s">
        <v>944</v>
      </c>
      <c r="G272" s="119">
        <v>46112</v>
      </c>
      <c r="H272" t="s">
        <v>314</v>
      </c>
    </row>
    <row r="273" spans="1:8" ht="15" customHeight="1">
      <c r="A273" t="s">
        <v>232</v>
      </c>
      <c r="B273" t="s">
        <v>65</v>
      </c>
      <c r="C273" t="s">
        <v>65</v>
      </c>
      <c r="D273" t="s">
        <v>25</v>
      </c>
      <c r="E273" t="s">
        <v>54</v>
      </c>
      <c r="F273" t="s">
        <v>946</v>
      </c>
      <c r="G273" s="119">
        <v>46119</v>
      </c>
      <c r="H273" t="s">
        <v>314</v>
      </c>
    </row>
    <row r="274" spans="1:8" ht="15" customHeight="1">
      <c r="A274" s="2" t="s">
        <v>222</v>
      </c>
      <c r="B274" t="s">
        <v>65</v>
      </c>
      <c r="C274" t="s">
        <v>65</v>
      </c>
      <c r="D274" t="s">
        <v>25</v>
      </c>
      <c r="E274" t="s">
        <v>54</v>
      </c>
      <c r="F274" t="s">
        <v>947</v>
      </c>
      <c r="G274" s="119">
        <v>46126</v>
      </c>
      <c r="H274" t="s">
        <v>324</v>
      </c>
    </row>
    <row r="275" spans="1:8" ht="15" customHeight="1">
      <c r="A275" t="s">
        <v>124</v>
      </c>
      <c r="B275" t="s">
        <v>76</v>
      </c>
      <c r="C275" t="s">
        <v>76</v>
      </c>
      <c r="D275" t="s">
        <v>25</v>
      </c>
      <c r="E275" t="s">
        <v>54</v>
      </c>
      <c r="F275" t="s">
        <v>949</v>
      </c>
      <c r="G275" s="119">
        <v>46127</v>
      </c>
      <c r="H275" t="s">
        <v>332</v>
      </c>
    </row>
    <row r="276" spans="1:8" ht="15" customHeight="1">
      <c r="A276" t="s">
        <v>124</v>
      </c>
      <c r="B276" t="s">
        <v>76</v>
      </c>
      <c r="C276" t="s">
        <v>76</v>
      </c>
      <c r="D276" t="s">
        <v>25</v>
      </c>
      <c r="E276" t="s">
        <v>54</v>
      </c>
      <c r="F276" t="s">
        <v>950</v>
      </c>
      <c r="G276" s="119">
        <v>46127</v>
      </c>
      <c r="H276" t="s">
        <v>332</v>
      </c>
    </row>
    <row r="277" spans="1:8" ht="15" customHeight="1">
      <c r="A277" t="s">
        <v>124</v>
      </c>
      <c r="B277" t="s">
        <v>65</v>
      </c>
      <c r="C277" t="s">
        <v>65</v>
      </c>
      <c r="D277" t="s">
        <v>25</v>
      </c>
      <c r="E277" t="s">
        <v>54</v>
      </c>
      <c r="F277" s="23" t="s">
        <v>951</v>
      </c>
      <c r="G277" s="119">
        <v>46128</v>
      </c>
      <c r="H277" t="s">
        <v>332</v>
      </c>
    </row>
    <row r="278" spans="1:8" ht="15" customHeight="1">
      <c r="A278" t="s">
        <v>124</v>
      </c>
      <c r="B278" t="s">
        <v>65</v>
      </c>
      <c r="C278" t="s">
        <v>65</v>
      </c>
      <c r="D278" t="s">
        <v>25</v>
      </c>
      <c r="E278" t="s">
        <v>54</v>
      </c>
      <c r="F278" t="s">
        <v>952</v>
      </c>
      <c r="G278" s="119">
        <v>46141</v>
      </c>
      <c r="H278" t="s">
        <v>363</v>
      </c>
    </row>
    <row r="279" spans="1:8" ht="15" customHeight="1">
      <c r="A279" t="s">
        <v>232</v>
      </c>
      <c r="B279" t="s">
        <v>76</v>
      </c>
      <c r="C279" t="s">
        <v>76</v>
      </c>
      <c r="D279" t="s">
        <v>25</v>
      </c>
      <c r="E279" t="s">
        <v>54</v>
      </c>
      <c r="F279" t="s">
        <v>953</v>
      </c>
      <c r="G279" s="119">
        <v>46142</v>
      </c>
      <c r="H279" t="s">
        <v>260</v>
      </c>
    </row>
    <row r="280" spans="1:8" ht="15" customHeight="1">
      <c r="A280" t="s">
        <v>124</v>
      </c>
      <c r="B280" t="s">
        <v>65</v>
      </c>
      <c r="C280" t="s">
        <v>65</v>
      </c>
      <c r="D280" t="s">
        <v>25</v>
      </c>
      <c r="E280" t="s">
        <v>54</v>
      </c>
      <c r="F280" s="23" t="s">
        <v>954</v>
      </c>
      <c r="G280" s="119">
        <v>46147</v>
      </c>
      <c r="H280" t="s">
        <v>332</v>
      </c>
    </row>
    <row r="281" spans="1:8" ht="15" customHeight="1">
      <c r="A281" t="s">
        <v>252</v>
      </c>
      <c r="B281" t="s">
        <v>76</v>
      </c>
      <c r="C281" t="s">
        <v>76</v>
      </c>
      <c r="D281" t="s">
        <v>25</v>
      </c>
      <c r="E281" t="s">
        <v>54</v>
      </c>
      <c r="F281" t="s">
        <v>757</v>
      </c>
      <c r="G281" s="119">
        <v>46148</v>
      </c>
      <c r="H281" t="s">
        <v>332</v>
      </c>
    </row>
    <row r="282" spans="1:8" ht="15" customHeight="1">
      <c r="A282" t="s">
        <v>124</v>
      </c>
      <c r="B282" t="s">
        <v>76</v>
      </c>
      <c r="C282" t="s">
        <v>76</v>
      </c>
      <c r="D282" t="s">
        <v>25</v>
      </c>
      <c r="E282" t="s">
        <v>54</v>
      </c>
      <c r="F282" t="s">
        <v>955</v>
      </c>
      <c r="G282" s="119">
        <v>46150</v>
      </c>
      <c r="H282" t="s">
        <v>363</v>
      </c>
    </row>
    <row r="283" spans="1:8" ht="15" customHeight="1">
      <c r="A283" t="s">
        <v>124</v>
      </c>
      <c r="B283" t="s">
        <v>76</v>
      </c>
      <c r="C283" t="s">
        <v>76</v>
      </c>
      <c r="D283" t="s">
        <v>25</v>
      </c>
      <c r="E283" t="s">
        <v>54</v>
      </c>
      <c r="F283" t="s">
        <v>956</v>
      </c>
      <c r="G283" s="119">
        <v>46150</v>
      </c>
      <c r="H283" t="s">
        <v>363</v>
      </c>
    </row>
    <row r="284" spans="1:8" ht="15" customHeight="1">
      <c r="A284" s="2" t="s">
        <v>252</v>
      </c>
      <c r="B284" t="s">
        <v>65</v>
      </c>
      <c r="C284" t="s">
        <v>65</v>
      </c>
      <c r="D284" t="s">
        <v>25</v>
      </c>
      <c r="E284" t="s">
        <v>54</v>
      </c>
      <c r="F284" t="s">
        <v>957</v>
      </c>
      <c r="G284" s="119">
        <v>46160</v>
      </c>
      <c r="H284" t="s">
        <v>205</v>
      </c>
    </row>
    <row r="285" spans="1:8" ht="15" customHeight="1">
      <c r="A285" t="s">
        <v>421</v>
      </c>
      <c r="B285" t="s">
        <v>65</v>
      </c>
      <c r="C285" t="s">
        <v>65</v>
      </c>
      <c r="D285" t="s">
        <v>25</v>
      </c>
      <c r="E285" t="s">
        <v>54</v>
      </c>
      <c r="F285" t="s">
        <v>958</v>
      </c>
      <c r="G285" s="119">
        <v>46171</v>
      </c>
      <c r="H285" t="s">
        <v>339</v>
      </c>
    </row>
    <row r="286" spans="1:8" ht="15" customHeight="1">
      <c r="A286" s="140" t="s">
        <v>124</v>
      </c>
      <c r="B286" t="s">
        <v>65</v>
      </c>
      <c r="C286" t="s">
        <v>65</v>
      </c>
      <c r="D286" t="s">
        <v>25</v>
      </c>
      <c r="E286" t="s">
        <v>54</v>
      </c>
      <c r="F286" s="23" t="s">
        <v>960</v>
      </c>
      <c r="G286" s="119">
        <v>46173</v>
      </c>
      <c r="H286" t="s">
        <v>260</v>
      </c>
    </row>
    <row r="287" spans="1:8" ht="15" customHeight="1">
      <c r="A287" t="s">
        <v>124</v>
      </c>
      <c r="B287" t="s">
        <v>65</v>
      </c>
      <c r="C287" t="s">
        <v>65</v>
      </c>
      <c r="D287" t="s">
        <v>25</v>
      </c>
      <c r="E287" t="s">
        <v>54</v>
      </c>
      <c r="F287" s="23" t="s">
        <v>961</v>
      </c>
      <c r="G287" s="119">
        <v>46181</v>
      </c>
      <c r="H287" t="s">
        <v>332</v>
      </c>
    </row>
    <row r="288" spans="1:8" ht="15" customHeight="1">
      <c r="A288" t="s">
        <v>124</v>
      </c>
      <c r="B288" t="s">
        <v>76</v>
      </c>
      <c r="C288" t="s">
        <v>76</v>
      </c>
      <c r="D288" t="s">
        <v>25</v>
      </c>
      <c r="E288" t="s">
        <v>54</v>
      </c>
      <c r="F288" t="s">
        <v>962</v>
      </c>
      <c r="G288" s="119">
        <v>46185</v>
      </c>
      <c r="H288" t="s">
        <v>332</v>
      </c>
    </row>
    <row r="289" spans="1:8" ht="15" customHeight="1">
      <c r="A289" s="2" t="s">
        <v>222</v>
      </c>
      <c r="B289" t="s">
        <v>65</v>
      </c>
      <c r="C289" t="s">
        <v>65</v>
      </c>
      <c r="D289" t="s">
        <v>25</v>
      </c>
      <c r="E289" t="s">
        <v>54</v>
      </c>
      <c r="F289" t="s">
        <v>963</v>
      </c>
      <c r="G289" s="119">
        <v>46188</v>
      </c>
      <c r="H289" t="s">
        <v>324</v>
      </c>
    </row>
    <row r="290" spans="1:8" ht="15" customHeight="1">
      <c r="A290" t="s">
        <v>245</v>
      </c>
      <c r="B290" t="s">
        <v>65</v>
      </c>
      <c r="C290" t="s">
        <v>65</v>
      </c>
      <c r="D290" t="s">
        <v>25</v>
      </c>
      <c r="E290" t="s">
        <v>54</v>
      </c>
      <c r="F290" t="s">
        <v>964</v>
      </c>
      <c r="G290" s="119">
        <v>46191</v>
      </c>
      <c r="H290" t="s">
        <v>339</v>
      </c>
    </row>
    <row r="291" spans="1:8" ht="15" customHeight="1">
      <c r="A291" s="140" t="s">
        <v>245</v>
      </c>
      <c r="B291" t="s">
        <v>65</v>
      </c>
      <c r="C291" t="s">
        <v>65</v>
      </c>
      <c r="D291" t="s">
        <v>25</v>
      </c>
      <c r="E291" t="s">
        <v>54</v>
      </c>
      <c r="F291" s="23" t="s">
        <v>966</v>
      </c>
      <c r="G291" s="119">
        <v>46192</v>
      </c>
      <c r="H291" t="s">
        <v>263</v>
      </c>
    </row>
    <row r="292" spans="1:8" ht="15" customHeight="1">
      <c r="A292" s="140" t="s">
        <v>156</v>
      </c>
      <c r="B292" t="s">
        <v>65</v>
      </c>
      <c r="C292" t="s">
        <v>65</v>
      </c>
      <c r="D292" t="s">
        <v>25</v>
      </c>
      <c r="E292" t="s">
        <v>54</v>
      </c>
      <c r="F292" t="s">
        <v>968</v>
      </c>
      <c r="G292" s="119">
        <v>46192</v>
      </c>
      <c r="H292" t="s">
        <v>339</v>
      </c>
    </row>
    <row r="293" spans="1:8" ht="15" customHeight="1">
      <c r="A293" t="s">
        <v>245</v>
      </c>
      <c r="B293" t="s">
        <v>65</v>
      </c>
      <c r="C293" t="s">
        <v>65</v>
      </c>
      <c r="D293" t="s">
        <v>25</v>
      </c>
      <c r="E293" t="s">
        <v>67</v>
      </c>
      <c r="F293" t="s">
        <v>970</v>
      </c>
      <c r="G293" s="119">
        <v>46197</v>
      </c>
      <c r="H293" t="s">
        <v>314</v>
      </c>
    </row>
    <row r="294" spans="1:8" ht="15" customHeight="1">
      <c r="A294" t="s">
        <v>124</v>
      </c>
      <c r="B294" t="s">
        <v>76</v>
      </c>
      <c r="C294" t="s">
        <v>76</v>
      </c>
      <c r="D294" t="s">
        <v>25</v>
      </c>
      <c r="E294" t="s">
        <v>54</v>
      </c>
      <c r="F294" t="s">
        <v>971</v>
      </c>
      <c r="G294" s="119">
        <v>46202</v>
      </c>
      <c r="H294" t="s">
        <v>363</v>
      </c>
    </row>
    <row r="295" spans="1:8" ht="15" customHeight="1">
      <c r="A295" t="s">
        <v>124</v>
      </c>
      <c r="B295" t="s">
        <v>76</v>
      </c>
      <c r="C295" t="s">
        <v>76</v>
      </c>
      <c r="D295" t="s">
        <v>25</v>
      </c>
      <c r="E295" t="s">
        <v>54</v>
      </c>
      <c r="F295" t="s">
        <v>972</v>
      </c>
      <c r="G295" s="119">
        <v>46202</v>
      </c>
      <c r="H295" t="s">
        <v>363</v>
      </c>
    </row>
    <row r="296" spans="1:8" ht="15" customHeight="1">
      <c r="A296" t="s">
        <v>124</v>
      </c>
      <c r="B296" t="s">
        <v>65</v>
      </c>
      <c r="C296" t="s">
        <v>65</v>
      </c>
      <c r="D296" t="s">
        <v>25</v>
      </c>
      <c r="E296" t="s">
        <v>54</v>
      </c>
      <c r="F296" s="23" t="s">
        <v>973</v>
      </c>
      <c r="G296" s="119">
        <v>46212</v>
      </c>
      <c r="H296" t="s">
        <v>332</v>
      </c>
    </row>
    <row r="297" spans="1:8" ht="15" customHeight="1">
      <c r="A297" t="s">
        <v>232</v>
      </c>
      <c r="B297" t="s">
        <v>76</v>
      </c>
      <c r="C297" t="s">
        <v>76</v>
      </c>
      <c r="D297" t="s">
        <v>25</v>
      </c>
      <c r="E297" t="s">
        <v>54</v>
      </c>
      <c r="F297" t="s">
        <v>974</v>
      </c>
      <c r="G297" s="119">
        <v>46234</v>
      </c>
      <c r="H297" t="s">
        <v>260</v>
      </c>
    </row>
    <row r="298" spans="1:8" ht="15" customHeight="1">
      <c r="A298" t="s">
        <v>124</v>
      </c>
      <c r="B298" t="s">
        <v>76</v>
      </c>
      <c r="C298" t="s">
        <v>76</v>
      </c>
      <c r="D298" t="s">
        <v>25</v>
      </c>
      <c r="E298" t="s">
        <v>54</v>
      </c>
      <c r="F298" t="s">
        <v>975</v>
      </c>
      <c r="G298" s="119">
        <v>46235</v>
      </c>
      <c r="H298" t="s">
        <v>351</v>
      </c>
    </row>
    <row r="299" spans="1:8" ht="15" customHeight="1">
      <c r="A299" t="s">
        <v>124</v>
      </c>
      <c r="B299" t="s">
        <v>76</v>
      </c>
      <c r="C299" t="s">
        <v>76</v>
      </c>
      <c r="D299" t="s">
        <v>25</v>
      </c>
      <c r="E299" t="s">
        <v>54</v>
      </c>
      <c r="F299" t="s">
        <v>976</v>
      </c>
      <c r="G299" s="119">
        <v>46235</v>
      </c>
      <c r="H299" t="s">
        <v>339</v>
      </c>
    </row>
    <row r="300" spans="1:8" ht="15" customHeight="1">
      <c r="A300" t="s">
        <v>124</v>
      </c>
      <c r="B300" t="s">
        <v>65</v>
      </c>
      <c r="C300" t="s">
        <v>65</v>
      </c>
      <c r="D300" t="s">
        <v>25</v>
      </c>
      <c r="E300" t="s">
        <v>54</v>
      </c>
      <c r="F300" s="23" t="s">
        <v>977</v>
      </c>
      <c r="G300" s="119">
        <v>46240</v>
      </c>
      <c r="H300" t="s">
        <v>332</v>
      </c>
    </row>
    <row r="301" spans="1:8" ht="15" customHeight="1">
      <c r="A301" t="s">
        <v>421</v>
      </c>
      <c r="B301" t="s">
        <v>65</v>
      </c>
      <c r="C301" t="s">
        <v>65</v>
      </c>
      <c r="D301" t="s">
        <v>25</v>
      </c>
      <c r="E301" t="s">
        <v>54</v>
      </c>
      <c r="F301" s="23" t="s">
        <v>978</v>
      </c>
      <c r="G301" s="119">
        <v>46255</v>
      </c>
      <c r="H301" t="s">
        <v>263</v>
      </c>
    </row>
    <row r="302" spans="1:8" ht="15" customHeight="1">
      <c r="A302" t="s">
        <v>124</v>
      </c>
      <c r="B302" t="s">
        <v>65</v>
      </c>
      <c r="C302" t="s">
        <v>65</v>
      </c>
      <c r="D302" t="s">
        <v>25</v>
      </c>
      <c r="E302" t="s">
        <v>54</v>
      </c>
      <c r="F302" t="s">
        <v>979</v>
      </c>
      <c r="G302" s="119">
        <v>46260</v>
      </c>
      <c r="H302" t="s">
        <v>373</v>
      </c>
    </row>
    <row r="303" spans="1:8" ht="15" customHeight="1">
      <c r="A303" t="s">
        <v>124</v>
      </c>
      <c r="B303" t="s">
        <v>65</v>
      </c>
      <c r="C303" t="s">
        <v>65</v>
      </c>
      <c r="D303" t="s">
        <v>25</v>
      </c>
      <c r="E303" t="s">
        <v>54</v>
      </c>
      <c r="F303" s="23" t="s">
        <v>980</v>
      </c>
      <c r="G303" s="119">
        <v>46268</v>
      </c>
      <c r="H303" t="s">
        <v>332</v>
      </c>
    </row>
    <row r="304" spans="1:8" ht="15" customHeight="1">
      <c r="A304" t="s">
        <v>245</v>
      </c>
      <c r="B304" t="s">
        <v>65</v>
      </c>
      <c r="C304" t="s">
        <v>65</v>
      </c>
      <c r="D304" t="s">
        <v>25</v>
      </c>
      <c r="E304" t="s">
        <v>54</v>
      </c>
      <c r="F304" s="225" t="s">
        <v>982</v>
      </c>
      <c r="G304" s="119">
        <v>46269</v>
      </c>
      <c r="H304" t="s">
        <v>339</v>
      </c>
    </row>
    <row r="305" spans="1:8" ht="15" customHeight="1">
      <c r="A305" t="s">
        <v>232</v>
      </c>
      <c r="B305" t="s">
        <v>65</v>
      </c>
      <c r="C305" t="s">
        <v>65</v>
      </c>
      <c r="D305" t="s">
        <v>25</v>
      </c>
      <c r="E305" t="s">
        <v>54</v>
      </c>
      <c r="F305" t="s">
        <v>983</v>
      </c>
      <c r="G305" s="119">
        <v>46310</v>
      </c>
      <c r="H305" t="s">
        <v>260</v>
      </c>
    </row>
    <row r="306" spans="1:8" ht="15" customHeight="1">
      <c r="A306" t="s">
        <v>232</v>
      </c>
      <c r="B306" t="s">
        <v>65</v>
      </c>
      <c r="C306" t="s">
        <v>65</v>
      </c>
      <c r="D306" t="s">
        <v>25</v>
      </c>
      <c r="E306" t="s">
        <v>54</v>
      </c>
      <c r="F306" t="s">
        <v>984</v>
      </c>
      <c r="G306" s="119">
        <v>46310</v>
      </c>
      <c r="H306" t="s">
        <v>260</v>
      </c>
    </row>
    <row r="307" spans="1:8" ht="15" customHeight="1">
      <c r="A307" t="s">
        <v>75</v>
      </c>
      <c r="B307" t="s">
        <v>52</v>
      </c>
      <c r="C307" t="s">
        <v>52</v>
      </c>
      <c r="D307" t="s">
        <v>26</v>
      </c>
      <c r="E307" t="s">
        <v>54</v>
      </c>
      <c r="F307" t="s">
        <v>985</v>
      </c>
      <c r="G307" s="119">
        <v>46141</v>
      </c>
      <c r="H307" t="s">
        <v>178</v>
      </c>
    </row>
  </sheetData>
  <sortState xmlns:xlrd2="http://schemas.microsoft.com/office/spreadsheetml/2017/richdata2" ref="A1:M37">
    <sortCondition ref="J1:J37"/>
  </sortState>
  <phoneticPr fontId="38" type="noConversion"/>
  <pageMargins left="0.7" right="0.7" top="0.75" bottom="0.75" header="0.3" footer="0.3"/>
  <pageSetup paperSize="9" orientation="portrait" horizontalDpi="300" r:id="rId1"/>
  <headerFooter>
    <oddFooter>&amp;L_x000D_&amp;1#&amp;"Calibri"&amp;10&amp;K000000 Confidential</oddFooter>
  </headerFooter>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A7B6-B751-8A43-B51B-945854A9EE94}">
  <sheetPr codeName="Sheet27"/>
  <dimension ref="A1:AL17"/>
  <sheetViews>
    <sheetView workbookViewId="0">
      <selection activeCell="J5" sqref="J5"/>
    </sheetView>
  </sheetViews>
  <sheetFormatPr defaultColWidth="11.42578125" defaultRowHeight="14.45"/>
  <sheetData>
    <row r="1" spans="1:38" ht="108.6">
      <c r="A1" s="8" t="s">
        <v>47</v>
      </c>
      <c r="B1" s="8" t="s">
        <v>48</v>
      </c>
      <c r="C1" s="8" t="s">
        <v>445</v>
      </c>
      <c r="D1" s="8" t="s">
        <v>30</v>
      </c>
      <c r="E1" s="124" t="s">
        <v>31</v>
      </c>
      <c r="F1" s="124" t="s">
        <v>32</v>
      </c>
      <c r="G1" s="124" t="s">
        <v>33</v>
      </c>
      <c r="H1" s="124" t="s">
        <v>34</v>
      </c>
      <c r="I1" s="124" t="s">
        <v>35</v>
      </c>
      <c r="J1" s="34" t="s">
        <v>1048</v>
      </c>
      <c r="K1" s="117" t="s">
        <v>447</v>
      </c>
      <c r="L1" s="117" t="s">
        <v>448</v>
      </c>
      <c r="M1" s="117" t="s">
        <v>449</v>
      </c>
      <c r="N1" s="124" t="s">
        <v>36</v>
      </c>
      <c r="O1" s="124" t="s">
        <v>37</v>
      </c>
      <c r="P1" s="124" t="s">
        <v>39</v>
      </c>
      <c r="Q1" s="124" t="s">
        <v>40</v>
      </c>
      <c r="R1" s="117" t="s">
        <v>450</v>
      </c>
      <c r="S1" s="117" t="s">
        <v>451</v>
      </c>
      <c r="T1" s="124" t="s">
        <v>452</v>
      </c>
      <c r="U1" s="124" t="s">
        <v>453</v>
      </c>
      <c r="V1" s="124" t="s">
        <v>454</v>
      </c>
      <c r="W1" s="124" t="s">
        <v>455</v>
      </c>
      <c r="X1" s="124" t="s">
        <v>44</v>
      </c>
      <c r="Y1" s="124" t="s">
        <v>456</v>
      </c>
      <c r="Z1" s="9" t="s">
        <v>457</v>
      </c>
      <c r="AA1" s="124" t="s">
        <v>458</v>
      </c>
      <c r="AB1" s="124" t="s">
        <v>459</v>
      </c>
      <c r="AC1" s="124" t="s">
        <v>28</v>
      </c>
      <c r="AD1" s="124" t="s">
        <v>460</v>
      </c>
      <c r="AE1" s="124" t="s">
        <v>461</v>
      </c>
      <c r="AF1" s="8" t="s">
        <v>462</v>
      </c>
      <c r="AG1" s="10" t="s">
        <v>463</v>
      </c>
      <c r="AH1" s="11" t="s">
        <v>464</v>
      </c>
      <c r="AI1" s="8" t="s">
        <v>465</v>
      </c>
      <c r="AJ1" s="8" t="s">
        <v>466</v>
      </c>
      <c r="AK1" s="132" t="s">
        <v>467</v>
      </c>
      <c r="AL1" s="34" t="s">
        <v>468</v>
      </c>
    </row>
    <row r="2" spans="1:38">
      <c r="A2" t="s">
        <v>134</v>
      </c>
      <c r="B2" t="s">
        <v>101</v>
      </c>
      <c r="C2" t="s">
        <v>1049</v>
      </c>
      <c r="D2" t="s">
        <v>51</v>
      </c>
      <c r="E2" s="205" t="s">
        <v>52</v>
      </c>
      <c r="F2" s="205" t="s">
        <v>26</v>
      </c>
      <c r="G2" s="205" t="s">
        <v>53</v>
      </c>
      <c r="H2" s="205" t="s">
        <v>67</v>
      </c>
      <c r="I2" s="205" t="s">
        <v>68</v>
      </c>
      <c r="J2" s="205" t="s">
        <v>1050</v>
      </c>
      <c r="K2" s="208">
        <v>44198</v>
      </c>
      <c r="L2" s="209">
        <v>44320</v>
      </c>
      <c r="M2" s="128">
        <v>44347</v>
      </c>
      <c r="N2" s="205" t="s">
        <v>56</v>
      </c>
      <c r="O2" s="205" t="s">
        <v>56</v>
      </c>
      <c r="P2" s="205" t="s">
        <v>23</v>
      </c>
      <c r="Q2" s="205"/>
      <c r="R2" s="207"/>
      <c r="S2" s="207"/>
      <c r="T2" s="205"/>
      <c r="U2" s="205"/>
      <c r="V2" s="188"/>
      <c r="W2" s="206"/>
      <c r="X2" s="205"/>
      <c r="Y2" s="188"/>
      <c r="Z2" s="205"/>
      <c r="AA2" s="206">
        <v>500000</v>
      </c>
      <c r="AB2" s="205" t="s">
        <v>58</v>
      </c>
      <c r="AC2" s="149" t="s">
        <v>444</v>
      </c>
      <c r="AD2" t="s">
        <v>444</v>
      </c>
      <c r="AE2" t="s">
        <v>57</v>
      </c>
      <c r="AF2" s="150">
        <v>2.7207709584905659</v>
      </c>
      <c r="AG2" s="151">
        <v>15.09433962264151</v>
      </c>
      <c r="AH2" s="150">
        <v>86.038547924528288</v>
      </c>
      <c r="AI2" s="150">
        <v>1.7207709584905657</v>
      </c>
      <c r="AJ2" s="150">
        <v>2.7207709584905659</v>
      </c>
      <c r="AK2" s="207"/>
    </row>
    <row r="3" spans="1:38">
      <c r="A3" t="s">
        <v>96</v>
      </c>
      <c r="B3" t="s">
        <v>97</v>
      </c>
      <c r="C3" t="s">
        <v>1051</v>
      </c>
      <c r="D3" t="s">
        <v>51</v>
      </c>
      <c r="E3" s="205" t="s">
        <v>52</v>
      </c>
      <c r="F3" s="205" t="s">
        <v>26</v>
      </c>
      <c r="G3" s="205" t="s">
        <v>66</v>
      </c>
      <c r="H3" s="205" t="s">
        <v>54</v>
      </c>
      <c r="I3" s="205" t="s">
        <v>68</v>
      </c>
      <c r="J3" s="205" t="s">
        <v>1052</v>
      </c>
      <c r="K3" s="207">
        <v>44354</v>
      </c>
      <c r="L3" s="207">
        <v>44365</v>
      </c>
      <c r="M3" s="119">
        <v>44379</v>
      </c>
      <c r="N3" s="205" t="s">
        <v>56</v>
      </c>
      <c r="O3" s="205" t="s">
        <v>56</v>
      </c>
      <c r="P3" s="205" t="s">
        <v>23</v>
      </c>
      <c r="Q3" s="205"/>
      <c r="R3" s="205"/>
      <c r="S3" s="205"/>
      <c r="T3" s="205"/>
      <c r="U3" s="205"/>
      <c r="V3" s="188" t="s">
        <v>1053</v>
      </c>
      <c r="Y3" s="188" t="s">
        <v>1054</v>
      </c>
      <c r="Z3" t="s">
        <v>1055</v>
      </c>
      <c r="AA3" s="206">
        <v>500000</v>
      </c>
      <c r="AB3" s="205" t="s">
        <v>58</v>
      </c>
      <c r="AC3" s="149" t="s">
        <v>444</v>
      </c>
      <c r="AD3" t="s">
        <v>444</v>
      </c>
      <c r="AE3" t="s">
        <v>57</v>
      </c>
      <c r="AF3" s="150">
        <v>2.781148316981132</v>
      </c>
      <c r="AG3" s="151">
        <v>1.5094339622641511</v>
      </c>
      <c r="AH3" s="150">
        <v>89.057415849056596</v>
      </c>
      <c r="AI3" s="150">
        <v>1.781148316981132</v>
      </c>
      <c r="AJ3" s="150">
        <v>2.781148316981132</v>
      </c>
      <c r="AK3" s="207">
        <v>44627</v>
      </c>
      <c r="AL3" t="s">
        <v>54</v>
      </c>
    </row>
    <row r="4" spans="1:38">
      <c r="A4" t="s">
        <v>96</v>
      </c>
      <c r="B4" t="s">
        <v>97</v>
      </c>
      <c r="C4" t="s">
        <v>1056</v>
      </c>
      <c r="D4" t="s">
        <v>51</v>
      </c>
      <c r="E4" s="205" t="s">
        <v>52</v>
      </c>
      <c r="F4" s="205" t="s">
        <v>26</v>
      </c>
      <c r="G4" s="205" t="s">
        <v>66</v>
      </c>
      <c r="H4" s="205" t="s">
        <v>54</v>
      </c>
      <c r="I4" s="205" t="s">
        <v>68</v>
      </c>
      <c r="J4" s="205" t="s">
        <v>1057</v>
      </c>
      <c r="K4" s="208"/>
      <c r="L4" s="209">
        <v>44379</v>
      </c>
      <c r="M4" s="128">
        <v>44392</v>
      </c>
      <c r="N4" s="205" t="s">
        <v>56</v>
      </c>
      <c r="O4" s="205" t="s">
        <v>56</v>
      </c>
      <c r="P4" s="205" t="s">
        <v>23</v>
      </c>
      <c r="Q4" s="205"/>
      <c r="R4" s="207"/>
      <c r="S4" s="207"/>
      <c r="T4" s="205"/>
      <c r="U4" s="205"/>
      <c r="V4" s="63" t="s">
        <v>1058</v>
      </c>
      <c r="W4" t="s">
        <v>16</v>
      </c>
      <c r="X4" t="s">
        <v>59</v>
      </c>
      <c r="Y4" s="63" t="s">
        <v>1059</v>
      </c>
      <c r="Z4" t="s">
        <v>1060</v>
      </c>
      <c r="AA4" s="206">
        <v>500000</v>
      </c>
      <c r="AB4" s="205" t="s">
        <v>58</v>
      </c>
      <c r="AC4" s="149" t="s">
        <v>444</v>
      </c>
      <c r="AD4" t="s">
        <v>444</v>
      </c>
      <c r="AE4" t="s">
        <v>57</v>
      </c>
      <c r="AF4" s="150">
        <v>2.781148316981132</v>
      </c>
      <c r="AG4" s="151">
        <v>1.5094339622641511</v>
      </c>
      <c r="AH4" s="150">
        <v>89.057415849056596</v>
      </c>
      <c r="AI4" s="150">
        <v>1.781148316981132</v>
      </c>
      <c r="AJ4" s="150">
        <v>2.781148316981132</v>
      </c>
      <c r="AK4" s="119">
        <v>44720</v>
      </c>
    </row>
    <row r="5" spans="1:38">
      <c r="A5" t="s">
        <v>96</v>
      </c>
      <c r="B5" t="s">
        <v>97</v>
      </c>
      <c r="C5" t="s">
        <v>1061</v>
      </c>
      <c r="D5" t="s">
        <v>51</v>
      </c>
      <c r="E5" s="205" t="s">
        <v>52</v>
      </c>
      <c r="F5" s="205" t="s">
        <v>26</v>
      </c>
      <c r="G5" s="205" t="s">
        <v>66</v>
      </c>
      <c r="H5" s="205" t="s">
        <v>54</v>
      </c>
      <c r="I5" s="205" t="s">
        <v>68</v>
      </c>
      <c r="J5" s="205" t="s">
        <v>1062</v>
      </c>
      <c r="K5" s="208"/>
      <c r="L5" s="209">
        <v>44437</v>
      </c>
      <c r="M5" s="128">
        <v>44449</v>
      </c>
      <c r="N5" s="205" t="s">
        <v>56</v>
      </c>
      <c r="O5" s="205" t="s">
        <v>56</v>
      </c>
      <c r="P5" s="205" t="s">
        <v>23</v>
      </c>
      <c r="Q5" s="205"/>
      <c r="R5" s="207"/>
      <c r="S5" s="207"/>
      <c r="T5" s="205"/>
      <c r="U5" s="205"/>
      <c r="V5" s="188" t="s">
        <v>1063</v>
      </c>
      <c r="W5" t="s">
        <v>16</v>
      </c>
      <c r="X5" t="s">
        <v>10</v>
      </c>
      <c r="Y5" s="188" t="s">
        <v>1064</v>
      </c>
      <c r="Z5" t="s">
        <v>1060</v>
      </c>
      <c r="AA5" s="206">
        <v>500002</v>
      </c>
      <c r="AB5" s="205" t="s">
        <v>58</v>
      </c>
      <c r="AC5" s="149" t="s">
        <v>444</v>
      </c>
      <c r="AD5" t="s">
        <v>444</v>
      </c>
      <c r="AE5" t="s">
        <v>57</v>
      </c>
      <c r="AF5" s="150">
        <v>2.8113371169811319</v>
      </c>
      <c r="AG5" s="151">
        <v>1.5094400000000001</v>
      </c>
      <c r="AH5" s="150">
        <v>90.566855849056594</v>
      </c>
      <c r="AI5" s="150">
        <v>1.8113371169811319</v>
      </c>
      <c r="AJ5" s="150">
        <v>2.8113371169811319</v>
      </c>
      <c r="AK5" s="119">
        <v>44641</v>
      </c>
    </row>
    <row r="6" spans="1:38">
      <c r="A6" t="s">
        <v>96</v>
      </c>
      <c r="B6" t="s">
        <v>97</v>
      </c>
      <c r="C6" t="s">
        <v>1061</v>
      </c>
      <c r="D6" t="s">
        <v>51</v>
      </c>
      <c r="E6" s="205" t="s">
        <v>52</v>
      </c>
      <c r="F6" s="205" t="s">
        <v>26</v>
      </c>
      <c r="G6" s="205" t="s">
        <v>66</v>
      </c>
      <c r="H6" s="205" t="s">
        <v>54</v>
      </c>
      <c r="I6" s="205" t="s">
        <v>68</v>
      </c>
      <c r="J6" s="205" t="s">
        <v>1065</v>
      </c>
      <c r="K6" s="208"/>
      <c r="L6" s="209">
        <v>44463</v>
      </c>
      <c r="M6" s="128">
        <v>44476</v>
      </c>
      <c r="N6" s="205" t="s">
        <v>56</v>
      </c>
      <c r="O6" s="205" t="s">
        <v>56</v>
      </c>
      <c r="P6" s="205" t="s">
        <v>23</v>
      </c>
      <c r="Q6" s="205"/>
      <c r="R6" s="207"/>
      <c r="S6" s="207"/>
      <c r="T6" s="205"/>
      <c r="U6" s="205"/>
      <c r="V6" s="63" t="s">
        <v>1066</v>
      </c>
      <c r="W6" t="s">
        <v>16</v>
      </c>
      <c r="X6" t="s">
        <v>59</v>
      </c>
      <c r="Y6" s="63" t="s">
        <v>1067</v>
      </c>
      <c r="Z6" t="s">
        <v>1068</v>
      </c>
      <c r="AA6" s="206">
        <v>500002</v>
      </c>
      <c r="AB6" s="205" t="s">
        <v>58</v>
      </c>
      <c r="AC6" s="149" t="s">
        <v>444</v>
      </c>
      <c r="AD6" t="s">
        <v>444</v>
      </c>
      <c r="AE6" t="s">
        <v>57</v>
      </c>
      <c r="AF6" s="150">
        <v>2.8415259169811318</v>
      </c>
      <c r="AG6" s="151">
        <v>1.5094400000000001</v>
      </c>
      <c r="AH6" s="150">
        <v>92.076295849056592</v>
      </c>
      <c r="AI6" s="150">
        <v>1.8415259169811318</v>
      </c>
      <c r="AJ6" s="150">
        <v>2.8415259169811318</v>
      </c>
      <c r="AK6" s="119">
        <v>44735</v>
      </c>
    </row>
    <row r="16" spans="1:38">
      <c r="W16" s="119"/>
      <c r="X16" s="225"/>
      <c r="Y16" s="119"/>
      <c r="AD16" s="119"/>
    </row>
    <row r="17" spans="23:30">
      <c r="W17" s="119"/>
      <c r="X17" s="225"/>
      <c r="Y17" s="119"/>
      <c r="AD17" s="119"/>
    </row>
  </sheetData>
  <dataValidations count="1">
    <dataValidation type="date" operator="greaterThan" allowBlank="1" showInputMessage="1" showErrorMessage="1" sqref="AK1" xr:uid="{7F3A269F-4069-C343-AC49-428CB73A35A7}">
      <formula1>36891</formula1>
    </dataValidation>
  </dataValidations>
  <hyperlinks>
    <hyperlink ref="V5" r:id="rId1" xr:uid="{90C174D5-E333-FD4E-BF3F-05A50980293A}"/>
    <hyperlink ref="Y5" r:id="rId2" xr:uid="{C7E826DC-C4B4-124C-BA74-E7B64FAF4D05}"/>
    <hyperlink ref="V4" r:id="rId3" xr:uid="{65304418-85B5-AA43-AC93-E147745E65E7}"/>
    <hyperlink ref="Y4" r:id="rId4" xr:uid="{9064407D-D060-AD48-90D2-772FFE891FE8}"/>
    <hyperlink ref="V6" r:id="rId5" xr:uid="{E5F891A0-0432-3947-B4C5-AD02F19568AB}"/>
    <hyperlink ref="Y6" r:id="rId6" xr:uid="{2C80D78E-3BBD-DB42-87C0-6F4BD3EE0B19}"/>
  </hyperlink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0B715070-7D72-A344-869D-2C099B95BEDD}">
          <x14:formula1>
            <xm:f>'Data Validation'!$K$2:$K$9</xm:f>
          </x14:formula1>
          <xm:sqref>P1:P6 AB16:AB17</xm:sqref>
        </x14:dataValidation>
        <x14:dataValidation type="list" allowBlank="1" showInputMessage="1" showErrorMessage="1" xr:uid="{B0331809-2A39-B04E-B438-5904717B6AB8}">
          <x14:formula1>
            <xm:f>'Data Validation'!$C$2:$C$5</xm:f>
          </x14:formula1>
          <xm:sqref>E2</xm:sqref>
        </x14:dataValidation>
        <x14:dataValidation type="list" allowBlank="1" showInputMessage="1" showErrorMessage="1" xr:uid="{D210A969-C20F-2A46-8D3B-ECE12E47C1A4}">
          <x14:formula1>
            <xm:f>'Data Validation'!$B$2:$B$14</xm:f>
          </x14:formula1>
          <xm:sqref>D2</xm:sqref>
        </x14:dataValidation>
        <x14:dataValidation type="list" allowBlank="1" showInputMessage="1" showErrorMessage="1" xr:uid="{06538442-28C8-8446-9F53-4A908C1DBC49}">
          <x14:formula1>
            <xm:f>'Data Validation'!$D$2:$D$10</xm:f>
          </x14:formula1>
          <xm:sqref>F2</xm:sqref>
        </x14:dataValidation>
        <x14:dataValidation type="list" allowBlank="1" showInputMessage="1" showErrorMessage="1" xr:uid="{D6EBCA2D-71CF-164D-ACCC-383FE6EA5986}">
          <x14:formula1>
            <xm:f>'Data Validation'!$E$2:$E$9</xm:f>
          </x14:formula1>
          <xm:sqref>G2</xm:sqref>
        </x14:dataValidation>
        <x14:dataValidation type="list" allowBlank="1" showInputMessage="1" showErrorMessage="1" xr:uid="{D9F89BAA-7710-4108-AE59-FA50EEAD30D0}">
          <x14:formula1>
            <xm:f>'Data Validation'!$I:$I</xm:f>
          </x14:formula1>
          <xm:sqref>AA16:AA17</xm:sqref>
        </x14:dataValidation>
        <x14:dataValidation type="list" allowBlank="1" showInputMessage="1" showErrorMessage="1" xr:uid="{11AA23E4-399D-4E1C-9A45-B120AFD32CB1}">
          <x14:formula1>
            <xm:f>'Data Validation'!$H$2:$H$8</xm:f>
          </x14:formula1>
          <xm:sqref>Z16:Z17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67CC0-218F-4CFE-97B2-249D6FF4212C}">
  <sheetPr codeName="Sheet25"/>
  <dimension ref="A1:AM3"/>
  <sheetViews>
    <sheetView workbookViewId="0">
      <selection activeCell="C2" sqref="C2"/>
    </sheetView>
  </sheetViews>
  <sheetFormatPr defaultColWidth="11.42578125" defaultRowHeight="14.45"/>
  <cols>
    <col min="5" max="5" width="14.42578125" bestFit="1" customWidth="1"/>
  </cols>
  <sheetData>
    <row r="1" spans="1:39" s="177" customFormat="1" ht="24" customHeight="1">
      <c r="A1" s="8" t="s">
        <v>47</v>
      </c>
      <c r="B1" s="8" t="s">
        <v>48</v>
      </c>
      <c r="C1" s="8" t="s">
        <v>445</v>
      </c>
      <c r="D1" s="8" t="s">
        <v>30</v>
      </c>
      <c r="E1" s="124" t="s">
        <v>31</v>
      </c>
      <c r="F1" s="124" t="s">
        <v>32</v>
      </c>
      <c r="G1" s="124" t="s">
        <v>33</v>
      </c>
      <c r="H1" s="124" t="s">
        <v>34</v>
      </c>
      <c r="I1" s="124" t="s">
        <v>35</v>
      </c>
      <c r="J1" s="34" t="s">
        <v>1048</v>
      </c>
      <c r="K1" s="117" t="s">
        <v>447</v>
      </c>
      <c r="L1" s="117" t="s">
        <v>448</v>
      </c>
      <c r="M1" s="132" t="s">
        <v>474</v>
      </c>
      <c r="N1" s="117" t="s">
        <v>449</v>
      </c>
      <c r="O1" s="124" t="s">
        <v>36</v>
      </c>
      <c r="P1" s="124" t="s">
        <v>37</v>
      </c>
      <c r="Q1" s="124" t="s">
        <v>39</v>
      </c>
      <c r="R1" s="124" t="s">
        <v>40</v>
      </c>
      <c r="S1" s="117" t="s">
        <v>450</v>
      </c>
      <c r="T1" s="117" t="s">
        <v>451</v>
      </c>
      <c r="U1" s="124" t="s">
        <v>452</v>
      </c>
      <c r="V1" s="124" t="s">
        <v>453</v>
      </c>
      <c r="W1" s="124" t="s">
        <v>454</v>
      </c>
      <c r="X1" s="124" t="s">
        <v>455</v>
      </c>
      <c r="Y1" s="124" t="s">
        <v>44</v>
      </c>
      <c r="Z1" s="124" t="s">
        <v>456</v>
      </c>
      <c r="AA1" s="9" t="s">
        <v>457</v>
      </c>
      <c r="AB1" s="124" t="s">
        <v>458</v>
      </c>
      <c r="AC1" s="124" t="s">
        <v>459</v>
      </c>
      <c r="AD1" s="124" t="s">
        <v>28</v>
      </c>
      <c r="AE1" s="124" t="s">
        <v>460</v>
      </c>
      <c r="AF1" s="124" t="s">
        <v>461</v>
      </c>
      <c r="AG1" s="8" t="s">
        <v>462</v>
      </c>
      <c r="AH1" s="10" t="s">
        <v>463</v>
      </c>
      <c r="AI1" s="11" t="s">
        <v>464</v>
      </c>
      <c r="AJ1" s="8" t="s">
        <v>465</v>
      </c>
      <c r="AK1" s="8" t="s">
        <v>466</v>
      </c>
      <c r="AL1" s="132" t="s">
        <v>467</v>
      </c>
      <c r="AM1" s="34" t="s">
        <v>468</v>
      </c>
    </row>
    <row r="2" spans="1:39" s="148" customFormat="1" ht="16.5" customHeight="1">
      <c r="A2" t="s">
        <v>96</v>
      </c>
      <c r="B2" t="s">
        <v>97</v>
      </c>
      <c r="C2" t="s">
        <v>1069</v>
      </c>
      <c r="D2" t="s">
        <v>52</v>
      </c>
      <c r="E2" s="205" t="s">
        <v>52</v>
      </c>
      <c r="F2" t="s">
        <v>26</v>
      </c>
      <c r="G2" s="154" t="s">
        <v>53</v>
      </c>
      <c r="H2" t="s">
        <v>67</v>
      </c>
      <c r="I2" t="s">
        <v>55</v>
      </c>
      <c r="J2" s="211" t="s">
        <v>1070</v>
      </c>
      <c r="K2" s="208">
        <v>44473</v>
      </c>
      <c r="L2" s="209">
        <v>44519</v>
      </c>
      <c r="M2" s="186"/>
      <c r="N2" s="128">
        <v>44611</v>
      </c>
      <c r="O2" t="s">
        <v>56</v>
      </c>
      <c r="P2" t="s">
        <v>56</v>
      </c>
      <c r="Q2" s="31" t="s">
        <v>23</v>
      </c>
      <c r="R2" s="205"/>
      <c r="S2" s="208"/>
      <c r="T2" s="207"/>
      <c r="U2" s="205"/>
      <c r="V2" s="205"/>
      <c r="W2" s="180" t="s">
        <v>1071</v>
      </c>
      <c r="X2" s="206">
        <v>500000</v>
      </c>
      <c r="Y2" s="205" t="s">
        <v>58</v>
      </c>
      <c r="Z2" s="180" t="s">
        <v>1072</v>
      </c>
      <c r="AA2" s="205" t="s">
        <v>1073</v>
      </c>
      <c r="AB2" s="206">
        <v>500000</v>
      </c>
      <c r="AC2" s="205" t="s">
        <v>58</v>
      </c>
      <c r="AD2" s="149" t="s">
        <v>444</v>
      </c>
      <c r="AE2" s="205" t="s">
        <v>444</v>
      </c>
      <c r="AF2" s="206" t="s">
        <v>56</v>
      </c>
      <c r="AG2" s="150">
        <v>7.7698147018867934</v>
      </c>
      <c r="AH2" s="151">
        <v>15.09433962264151</v>
      </c>
      <c r="AI2" s="150">
        <v>238.49073509433967</v>
      </c>
      <c r="AJ2" s="150">
        <v>4.7698147018867934</v>
      </c>
      <c r="AK2" s="150">
        <v>7.7698147018867934</v>
      </c>
      <c r="AL2" s="207">
        <v>44615</v>
      </c>
      <c r="AM2"/>
    </row>
    <row r="3" spans="1:39" ht="16.5" customHeight="1">
      <c r="A3" t="s">
        <v>126</v>
      </c>
      <c r="B3" t="s">
        <v>127</v>
      </c>
      <c r="C3" t="s">
        <v>1074</v>
      </c>
      <c r="D3" s="205" t="s">
        <v>52</v>
      </c>
      <c r="E3" s="205" t="s">
        <v>52</v>
      </c>
      <c r="F3" t="s">
        <v>26</v>
      </c>
      <c r="G3" t="s">
        <v>66</v>
      </c>
      <c r="H3" t="s">
        <v>54</v>
      </c>
      <c r="I3" t="s">
        <v>55</v>
      </c>
      <c r="J3" t="s">
        <v>1075</v>
      </c>
      <c r="K3" s="119">
        <v>44735</v>
      </c>
      <c r="L3" s="119">
        <v>44781</v>
      </c>
      <c r="M3" s="119">
        <v>44854</v>
      </c>
      <c r="N3" s="119">
        <v>44862</v>
      </c>
      <c r="O3" t="s">
        <v>11</v>
      </c>
      <c r="P3" t="s">
        <v>185</v>
      </c>
      <c r="Q3" t="s">
        <v>17</v>
      </c>
      <c r="S3" s="119">
        <v>44816</v>
      </c>
      <c r="T3" s="119">
        <v>44818</v>
      </c>
      <c r="W3" s="180"/>
      <c r="Z3" s="180"/>
      <c r="AB3" s="206">
        <v>500001</v>
      </c>
      <c r="AC3" s="205" t="s">
        <v>58</v>
      </c>
      <c r="AD3" s="149" t="s">
        <v>444</v>
      </c>
      <c r="AE3" s="205" t="s">
        <v>444</v>
      </c>
      <c r="AF3" s="206" t="s">
        <v>186</v>
      </c>
      <c r="AG3" s="150">
        <v>27.241528875471687</v>
      </c>
      <c r="AH3" s="151">
        <v>1.5094369811320758</v>
      </c>
      <c r="AI3" s="150">
        <v>1212.0764437735843</v>
      </c>
      <c r="AJ3" s="150">
        <v>24.241528875471687</v>
      </c>
      <c r="AK3" s="150">
        <v>27.241528875471687</v>
      </c>
      <c r="AL3" s="119">
        <v>44813</v>
      </c>
    </row>
  </sheetData>
  <dataValidations count="1">
    <dataValidation type="date" operator="greaterThan" allowBlank="1" showInputMessage="1" showErrorMessage="1" sqref="AL1:AL2" xr:uid="{D24E3AC3-32D5-4E60-90B3-198B15935980}">
      <formula1>36891</formula1>
    </dataValidation>
  </dataValidations>
  <pageMargins left="0.7" right="0.7" top="0.75" bottom="0.75" header="0.3" footer="0.3"/>
  <headerFooter>
    <oddFooter>&amp;L_x000D_&amp;1#&amp;"Calibri"&amp;10&amp;K000000 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E81D-7757-C34A-ADEE-6A1E79133992}">
  <sheetPr codeName="Sheet26"/>
  <dimension ref="A1:AO392"/>
  <sheetViews>
    <sheetView topLeftCell="C1" workbookViewId="0">
      <selection activeCell="E204" sqref="E204"/>
    </sheetView>
  </sheetViews>
  <sheetFormatPr defaultColWidth="8.85546875" defaultRowHeight="14.45"/>
  <cols>
    <col min="3" max="3" width="33.85546875" customWidth="1"/>
    <col min="4" max="4" width="31.42578125" customWidth="1"/>
    <col min="5" max="5" width="34.42578125" customWidth="1"/>
    <col min="9" max="9" width="22.42578125" customWidth="1"/>
    <col min="10" max="10" width="42.85546875" customWidth="1"/>
    <col min="11" max="11" width="35" customWidth="1"/>
    <col min="12" max="12" width="20.140625" customWidth="1"/>
    <col min="13" max="13" width="14.85546875" customWidth="1"/>
    <col min="14" max="14" width="18.42578125" customWidth="1"/>
    <col min="16" max="16" width="27.140625" customWidth="1"/>
    <col min="19" max="19" width="21.42578125" customWidth="1"/>
    <col min="20" max="20" width="12.85546875" customWidth="1"/>
    <col min="27" max="27" width="35.42578125" customWidth="1"/>
  </cols>
  <sheetData>
    <row r="1" spans="1:41" ht="139.5">
      <c r="A1" s="8" t="s">
        <v>47</v>
      </c>
      <c r="B1" s="8" t="s">
        <v>48</v>
      </c>
      <c r="C1" s="8" t="s">
        <v>445</v>
      </c>
      <c r="D1" s="8" t="s">
        <v>30</v>
      </c>
      <c r="E1" s="124" t="s">
        <v>31</v>
      </c>
      <c r="F1" s="124" t="s">
        <v>32</v>
      </c>
      <c r="G1" s="124" t="s">
        <v>33</v>
      </c>
      <c r="H1" s="124" t="s">
        <v>34</v>
      </c>
      <c r="I1" s="124" t="s">
        <v>35</v>
      </c>
      <c r="J1" s="34" t="s">
        <v>1048</v>
      </c>
      <c r="K1" s="117" t="s">
        <v>447</v>
      </c>
      <c r="L1" s="117" t="s">
        <v>448</v>
      </c>
      <c r="M1" s="190" t="s">
        <v>474</v>
      </c>
      <c r="N1" s="117" t="s">
        <v>449</v>
      </c>
      <c r="O1" s="124" t="s">
        <v>36</v>
      </c>
      <c r="P1" s="124" t="s">
        <v>37</v>
      </c>
      <c r="Q1" s="124" t="s">
        <v>39</v>
      </c>
      <c r="R1" s="124" t="s">
        <v>40</v>
      </c>
      <c r="S1" s="117" t="s">
        <v>450</v>
      </c>
      <c r="T1" s="117" t="s">
        <v>451</v>
      </c>
      <c r="U1" s="124" t="s">
        <v>452</v>
      </c>
      <c r="V1" s="124" t="s">
        <v>453</v>
      </c>
      <c r="W1" s="124" t="s">
        <v>454</v>
      </c>
      <c r="X1" s="124" t="s">
        <v>455</v>
      </c>
      <c r="Y1" s="124" t="s">
        <v>44</v>
      </c>
      <c r="Z1" s="124" t="s">
        <v>456</v>
      </c>
      <c r="AA1" s="9" t="s">
        <v>457</v>
      </c>
      <c r="AB1" s="124" t="s">
        <v>458</v>
      </c>
      <c r="AC1" s="124" t="s">
        <v>459</v>
      </c>
      <c r="AD1" s="124" t="s">
        <v>28</v>
      </c>
      <c r="AE1" s="124" t="s">
        <v>460</v>
      </c>
      <c r="AF1" s="124" t="s">
        <v>461</v>
      </c>
      <c r="AG1" s="8" t="s">
        <v>462</v>
      </c>
      <c r="AH1" s="10" t="s">
        <v>463</v>
      </c>
      <c r="AI1" s="11" t="s">
        <v>464</v>
      </c>
      <c r="AJ1" s="8" t="s">
        <v>465</v>
      </c>
      <c r="AK1" s="8" t="s">
        <v>466</v>
      </c>
      <c r="AL1" s="132" t="s">
        <v>467</v>
      </c>
      <c r="AM1" s="34" t="s">
        <v>468</v>
      </c>
      <c r="AN1" s="34" t="s">
        <v>469</v>
      </c>
      <c r="AO1" s="30" t="s">
        <v>470</v>
      </c>
    </row>
    <row r="2" spans="1:41">
      <c r="A2" t="s">
        <v>278</v>
      </c>
      <c r="B2" t="s">
        <v>279</v>
      </c>
      <c r="C2" t="s">
        <v>1076</v>
      </c>
      <c r="D2" t="s">
        <v>64</v>
      </c>
      <c r="E2" s="205" t="s">
        <v>65</v>
      </c>
      <c r="F2" t="s">
        <v>24</v>
      </c>
      <c r="G2" t="s">
        <v>53</v>
      </c>
      <c r="H2" t="s">
        <v>67</v>
      </c>
      <c r="I2" s="205" t="s">
        <v>55</v>
      </c>
      <c r="J2" t="s">
        <v>1077</v>
      </c>
      <c r="L2" s="119">
        <v>45233</v>
      </c>
      <c r="M2" s="119">
        <v>45609</v>
      </c>
      <c r="N2" s="119">
        <v>45280</v>
      </c>
      <c r="O2" t="s">
        <v>11</v>
      </c>
      <c r="P2" t="s">
        <v>185</v>
      </c>
      <c r="Q2" t="s">
        <v>17</v>
      </c>
      <c r="R2" t="s">
        <v>54</v>
      </c>
      <c r="S2" s="119">
        <v>45272</v>
      </c>
      <c r="T2" s="119">
        <v>45279</v>
      </c>
      <c r="AB2" s="176">
        <v>500002</v>
      </c>
      <c r="AC2" t="s">
        <v>58</v>
      </c>
      <c r="AD2" s="149" t="s">
        <v>444</v>
      </c>
      <c r="AE2" t="s">
        <v>478</v>
      </c>
      <c r="AF2" t="s">
        <v>186</v>
      </c>
      <c r="AG2" s="150">
        <v>6.9622653584905674</v>
      </c>
      <c r="AH2" s="151">
        <v>15.0944</v>
      </c>
      <c r="AI2" s="150">
        <v>98.113267924528344</v>
      </c>
      <c r="AJ2" s="150">
        <v>1.9622653584905669</v>
      </c>
      <c r="AK2" s="150">
        <v>6.9622653584905674</v>
      </c>
      <c r="AL2" s="119">
        <v>45272</v>
      </c>
      <c r="AN2" t="s">
        <v>67</v>
      </c>
      <c r="AO2" s="198">
        <v>1</v>
      </c>
    </row>
    <row r="3" spans="1:41">
      <c r="A3" t="s">
        <v>134</v>
      </c>
      <c r="B3" t="s">
        <v>101</v>
      </c>
      <c r="C3" t="s">
        <v>1078</v>
      </c>
      <c r="D3" t="s">
        <v>64</v>
      </c>
      <c r="E3" t="s">
        <v>65</v>
      </c>
      <c r="F3" t="s">
        <v>24</v>
      </c>
      <c r="G3" s="154" t="s">
        <v>53</v>
      </c>
      <c r="H3" t="s">
        <v>54</v>
      </c>
      <c r="I3" t="s">
        <v>55</v>
      </c>
      <c r="J3" t="s">
        <v>632</v>
      </c>
      <c r="L3" s="119">
        <v>45264</v>
      </c>
      <c r="M3" s="119">
        <v>45615</v>
      </c>
      <c r="N3" s="119">
        <v>45284</v>
      </c>
      <c r="O3" t="s">
        <v>11</v>
      </c>
      <c r="P3" t="s">
        <v>204</v>
      </c>
      <c r="Q3" t="s">
        <v>17</v>
      </c>
      <c r="R3" t="s">
        <v>54</v>
      </c>
      <c r="S3" s="119">
        <v>45364</v>
      </c>
      <c r="T3" s="119">
        <v>45479</v>
      </c>
      <c r="U3" t="s">
        <v>16</v>
      </c>
      <c r="V3" t="s">
        <v>249</v>
      </c>
      <c r="W3" s="62" t="s">
        <v>1079</v>
      </c>
      <c r="X3" t="s">
        <v>16</v>
      </c>
      <c r="Y3" t="s">
        <v>249</v>
      </c>
      <c r="Z3" s="62" t="s">
        <v>1080</v>
      </c>
      <c r="AA3" t="s">
        <v>1081</v>
      </c>
      <c r="AB3" s="206">
        <v>500000</v>
      </c>
      <c r="AC3" s="205" t="s">
        <v>58</v>
      </c>
      <c r="AD3" s="149" t="s">
        <v>444</v>
      </c>
      <c r="AE3" t="s">
        <v>478</v>
      </c>
      <c r="AF3" t="s">
        <v>205</v>
      </c>
      <c r="AG3" s="150">
        <v>6.9924540377358504</v>
      </c>
      <c r="AH3" s="151">
        <v>1.5094339622641511</v>
      </c>
      <c r="AI3" s="150">
        <v>99.622701886792498</v>
      </c>
      <c r="AJ3" s="150">
        <v>1.9924540377358499</v>
      </c>
      <c r="AK3" s="150">
        <v>6.9924540377358504</v>
      </c>
      <c r="AL3" s="119">
        <v>45268</v>
      </c>
      <c r="AN3" t="s">
        <v>67</v>
      </c>
      <c r="AO3" s="198">
        <v>-195</v>
      </c>
    </row>
    <row r="4" spans="1:41">
      <c r="A4" t="s">
        <v>198</v>
      </c>
      <c r="B4" t="s">
        <v>199</v>
      </c>
      <c r="C4" t="s">
        <v>1082</v>
      </c>
      <c r="D4" t="s">
        <v>64</v>
      </c>
      <c r="E4" s="205" t="s">
        <v>65</v>
      </c>
      <c r="F4" t="s">
        <v>24</v>
      </c>
      <c r="G4" s="154" t="s">
        <v>53</v>
      </c>
      <c r="H4" t="s">
        <v>54</v>
      </c>
      <c r="I4" t="s">
        <v>68</v>
      </c>
      <c r="J4" t="s">
        <v>1083</v>
      </c>
      <c r="L4" s="119">
        <v>45212</v>
      </c>
      <c r="M4" s="119">
        <v>45602</v>
      </c>
      <c r="N4" s="119">
        <v>45306</v>
      </c>
      <c r="O4" t="s">
        <v>11</v>
      </c>
      <c r="P4" t="s">
        <v>177</v>
      </c>
      <c r="Q4" t="s">
        <v>17</v>
      </c>
      <c r="R4" t="s">
        <v>54</v>
      </c>
      <c r="S4" s="119">
        <v>45274</v>
      </c>
      <c r="T4" s="119">
        <v>45281</v>
      </c>
      <c r="W4" s="62"/>
      <c r="Z4" s="62"/>
      <c r="AB4" s="206">
        <v>500000</v>
      </c>
      <c r="AC4" s="205" t="s">
        <v>58</v>
      </c>
      <c r="AD4" s="149" t="s">
        <v>444</v>
      </c>
      <c r="AE4" t="s">
        <v>478</v>
      </c>
      <c r="AF4" t="s">
        <v>178</v>
      </c>
      <c r="AG4" s="150">
        <v>7.0226427169811334</v>
      </c>
      <c r="AH4" s="151">
        <v>1.5094339622641511</v>
      </c>
      <c r="AI4" s="150">
        <v>101.13213584905665</v>
      </c>
      <c r="AJ4" s="150">
        <v>2.022642716981133</v>
      </c>
      <c r="AK4" s="150">
        <v>7.0226427169811334</v>
      </c>
      <c r="AL4" s="119">
        <v>45274</v>
      </c>
      <c r="AN4" t="s">
        <v>67</v>
      </c>
      <c r="AO4" s="198">
        <v>25</v>
      </c>
    </row>
    <row r="5" spans="1:41">
      <c r="A5" t="s">
        <v>198</v>
      </c>
      <c r="B5" t="s">
        <v>199</v>
      </c>
      <c r="C5" t="s">
        <v>1084</v>
      </c>
      <c r="D5" t="s">
        <v>64</v>
      </c>
      <c r="E5" t="s">
        <v>65</v>
      </c>
      <c r="F5" t="s">
        <v>24</v>
      </c>
      <c r="G5" t="s">
        <v>53</v>
      </c>
      <c r="H5" t="s">
        <v>67</v>
      </c>
      <c r="I5" t="s">
        <v>68</v>
      </c>
      <c r="J5" t="s">
        <v>1085</v>
      </c>
      <c r="L5" s="119">
        <v>45252</v>
      </c>
      <c r="M5" s="119">
        <v>45604</v>
      </c>
      <c r="N5" s="119">
        <v>45322</v>
      </c>
      <c r="O5" t="s">
        <v>7</v>
      </c>
      <c r="P5" t="s">
        <v>59</v>
      </c>
      <c r="Q5" t="s">
        <v>17</v>
      </c>
      <c r="R5" t="s">
        <v>54</v>
      </c>
      <c r="S5" s="119">
        <v>45264</v>
      </c>
      <c r="T5" s="119">
        <v>45296</v>
      </c>
      <c r="W5" s="62" t="s">
        <v>1086</v>
      </c>
      <c r="Y5" s="62" t="s">
        <v>1087</v>
      </c>
      <c r="AA5" t="s">
        <v>1088</v>
      </c>
      <c r="AB5" s="176">
        <v>500001</v>
      </c>
      <c r="AC5" t="s">
        <v>58</v>
      </c>
      <c r="AD5" s="149" t="s">
        <v>444</v>
      </c>
      <c r="AE5" t="s">
        <v>478</v>
      </c>
      <c r="AF5" t="s">
        <v>246</v>
      </c>
      <c r="AG5" s="150">
        <v>7.3245301132075484</v>
      </c>
      <c r="AH5" s="151">
        <v>15.094369811320757</v>
      </c>
      <c r="AI5" s="150">
        <v>116.22650566037741</v>
      </c>
      <c r="AJ5" s="150">
        <v>2.3245301132075484</v>
      </c>
      <c r="AK5" s="150">
        <v>7.3245301132075484</v>
      </c>
      <c r="AL5" s="119">
        <v>45248</v>
      </c>
      <c r="AN5" t="s">
        <v>67</v>
      </c>
      <c r="AO5" s="198">
        <v>26</v>
      </c>
    </row>
    <row r="6" spans="1:41">
      <c r="A6" t="s">
        <v>179</v>
      </c>
      <c r="B6" t="s">
        <v>180</v>
      </c>
      <c r="C6" t="s">
        <v>1089</v>
      </c>
      <c r="D6" t="s">
        <v>64</v>
      </c>
      <c r="E6" t="s">
        <v>65</v>
      </c>
      <c r="F6" t="s">
        <v>24</v>
      </c>
      <c r="G6" t="s">
        <v>53</v>
      </c>
      <c r="H6" t="s">
        <v>67</v>
      </c>
      <c r="I6" t="s">
        <v>68</v>
      </c>
      <c r="J6" t="s">
        <v>1090</v>
      </c>
      <c r="L6" s="119">
        <v>45345</v>
      </c>
      <c r="M6" s="119">
        <v>45623</v>
      </c>
      <c r="N6" s="119">
        <v>45350</v>
      </c>
      <c r="O6" t="s">
        <v>9</v>
      </c>
      <c r="P6" t="s">
        <v>262</v>
      </c>
      <c r="Q6" t="s">
        <v>17</v>
      </c>
      <c r="R6" t="s">
        <v>54</v>
      </c>
      <c r="S6" s="119">
        <v>45350</v>
      </c>
      <c r="T6" s="119">
        <v>45358</v>
      </c>
      <c r="AA6" t="s">
        <v>1091</v>
      </c>
      <c r="AB6" s="176">
        <v>500000</v>
      </c>
      <c r="AC6" s="205" t="s">
        <v>58</v>
      </c>
      <c r="AD6" s="149" t="s">
        <v>444</v>
      </c>
      <c r="AE6" t="s">
        <v>478</v>
      </c>
      <c r="AF6" t="s">
        <v>263</v>
      </c>
      <c r="AG6" s="150">
        <v>7.6264169056603777</v>
      </c>
      <c r="AH6" s="151">
        <v>15.09433962264151</v>
      </c>
      <c r="AI6" s="150">
        <v>131.32084528301891</v>
      </c>
      <c r="AJ6" s="150">
        <v>2.6264169056603781</v>
      </c>
      <c r="AK6" s="150">
        <v>7.6264169056603777</v>
      </c>
      <c r="AL6" s="119">
        <v>45345</v>
      </c>
      <c r="AN6" t="s">
        <v>67</v>
      </c>
      <c r="AO6" s="198">
        <v>-8</v>
      </c>
    </row>
    <row r="7" spans="1:41">
      <c r="A7" t="s">
        <v>278</v>
      </c>
      <c r="B7" t="s">
        <v>279</v>
      </c>
      <c r="C7" t="s">
        <v>1092</v>
      </c>
      <c r="D7" t="s">
        <v>64</v>
      </c>
      <c r="E7" t="s">
        <v>65</v>
      </c>
      <c r="F7" t="s">
        <v>24</v>
      </c>
      <c r="G7" t="s">
        <v>53</v>
      </c>
      <c r="H7" t="s">
        <v>67</v>
      </c>
      <c r="I7" t="s">
        <v>55</v>
      </c>
      <c r="J7" t="s">
        <v>1093</v>
      </c>
      <c r="L7" s="119">
        <v>45331</v>
      </c>
      <c r="M7" s="119">
        <v>45628</v>
      </c>
      <c r="N7" s="119">
        <v>45355</v>
      </c>
      <c r="O7" t="s">
        <v>11</v>
      </c>
      <c r="P7" t="s">
        <v>128</v>
      </c>
      <c r="Q7" t="s">
        <v>17</v>
      </c>
      <c r="R7" t="s">
        <v>54</v>
      </c>
      <c r="S7" s="119">
        <v>45335</v>
      </c>
      <c r="T7" s="119">
        <v>45344</v>
      </c>
      <c r="W7" s="62" t="s">
        <v>1094</v>
      </c>
      <c r="Z7" s="62" t="s">
        <v>1095</v>
      </c>
      <c r="AB7" s="176">
        <v>500000</v>
      </c>
      <c r="AC7" s="205" t="s">
        <v>58</v>
      </c>
      <c r="AD7" s="149" t="s">
        <v>444</v>
      </c>
      <c r="AE7" t="s">
        <v>478</v>
      </c>
      <c r="AF7" t="s">
        <v>129</v>
      </c>
      <c r="AG7" s="150">
        <v>7.9283036981132087</v>
      </c>
      <c r="AH7" s="151">
        <v>15.09433962264151</v>
      </c>
      <c r="AI7" s="150">
        <v>146.41518490566042</v>
      </c>
      <c r="AJ7" s="150">
        <v>2.9283036981132087</v>
      </c>
      <c r="AK7" s="150">
        <v>7.9283036981132087</v>
      </c>
      <c r="AL7" s="119">
        <v>45323</v>
      </c>
      <c r="AN7" t="s">
        <v>67</v>
      </c>
      <c r="AO7" s="198">
        <v>11</v>
      </c>
    </row>
    <row r="8" spans="1:41">
      <c r="A8" t="s">
        <v>278</v>
      </c>
      <c r="B8" t="s">
        <v>279</v>
      </c>
      <c r="C8" t="s">
        <v>1096</v>
      </c>
      <c r="D8" t="s">
        <v>64</v>
      </c>
      <c r="E8" t="s">
        <v>52</v>
      </c>
      <c r="F8" t="s">
        <v>24</v>
      </c>
      <c r="G8" t="s">
        <v>53</v>
      </c>
      <c r="H8" t="s">
        <v>67</v>
      </c>
      <c r="I8" t="s">
        <v>68</v>
      </c>
      <c r="J8" t="s">
        <v>1097</v>
      </c>
      <c r="L8" s="119">
        <v>45345</v>
      </c>
      <c r="M8" s="119">
        <v>45622</v>
      </c>
      <c r="N8" s="119">
        <v>45359</v>
      </c>
      <c r="O8" t="s">
        <v>9</v>
      </c>
      <c r="P8" t="s">
        <v>259</v>
      </c>
      <c r="Q8" t="s">
        <v>17</v>
      </c>
      <c r="R8" t="s">
        <v>54</v>
      </c>
      <c r="S8" s="119">
        <v>45356</v>
      </c>
      <c r="T8" s="119">
        <v>45358</v>
      </c>
      <c r="AA8" t="s">
        <v>1098</v>
      </c>
      <c r="AB8" s="176">
        <v>500000</v>
      </c>
      <c r="AC8" s="205" t="s">
        <v>58</v>
      </c>
      <c r="AD8" s="149" t="s">
        <v>444</v>
      </c>
      <c r="AE8" t="s">
        <v>478</v>
      </c>
      <c r="AF8" t="s">
        <v>260</v>
      </c>
      <c r="AG8" s="150">
        <v>8.2301904905660379</v>
      </c>
      <c r="AH8" s="151">
        <v>15.09433962264151</v>
      </c>
      <c r="AI8" s="150">
        <v>161.50952452830194</v>
      </c>
      <c r="AJ8" s="150">
        <v>3.2301904905660388</v>
      </c>
      <c r="AK8" s="150">
        <v>8.2301904905660379</v>
      </c>
      <c r="AL8" s="119">
        <v>45345</v>
      </c>
      <c r="AN8" t="s">
        <v>67</v>
      </c>
      <c r="AO8" s="198">
        <v>1</v>
      </c>
    </row>
    <row r="9" spans="1:41">
      <c r="A9" t="s">
        <v>278</v>
      </c>
      <c r="B9" t="s">
        <v>279</v>
      </c>
      <c r="C9" t="s">
        <v>1099</v>
      </c>
      <c r="D9" t="s">
        <v>64</v>
      </c>
      <c r="E9" t="s">
        <v>65</v>
      </c>
      <c r="F9" t="s">
        <v>24</v>
      </c>
      <c r="G9" t="s">
        <v>53</v>
      </c>
      <c r="H9" t="s">
        <v>67</v>
      </c>
      <c r="I9" t="s">
        <v>55</v>
      </c>
      <c r="J9" t="s">
        <v>1100</v>
      </c>
      <c r="L9" s="119">
        <v>45331</v>
      </c>
      <c r="M9" s="119">
        <v>45622</v>
      </c>
      <c r="N9" s="119">
        <v>45370</v>
      </c>
      <c r="O9" t="s">
        <v>7</v>
      </c>
      <c r="P9" t="s">
        <v>59</v>
      </c>
      <c r="Q9" t="s">
        <v>17</v>
      </c>
      <c r="R9" t="s">
        <v>54</v>
      </c>
      <c r="S9" s="119">
        <v>45356</v>
      </c>
      <c r="T9" s="119">
        <v>45359</v>
      </c>
      <c r="W9" s="62" t="s">
        <v>1101</v>
      </c>
      <c r="Z9" s="62" t="s">
        <v>1102</v>
      </c>
      <c r="AB9" s="176">
        <v>500000</v>
      </c>
      <c r="AC9" s="205" t="s">
        <v>58</v>
      </c>
      <c r="AD9" s="149" t="s">
        <v>444</v>
      </c>
      <c r="AE9" t="s">
        <v>478</v>
      </c>
      <c r="AF9" t="s">
        <v>246</v>
      </c>
      <c r="AG9" s="150">
        <v>8.532077283018868</v>
      </c>
      <c r="AH9" s="151">
        <v>15.09433962264151</v>
      </c>
      <c r="AI9" s="150">
        <v>176.60386415094345</v>
      </c>
      <c r="AJ9" s="150">
        <v>3.5320772830188689</v>
      </c>
      <c r="AK9" s="150">
        <v>8.532077283018868</v>
      </c>
      <c r="AL9" s="119">
        <v>45313</v>
      </c>
      <c r="AN9" t="s">
        <v>67</v>
      </c>
      <c r="AO9" s="198">
        <v>11</v>
      </c>
    </row>
    <row r="10" spans="1:41" ht="15.6">
      <c r="A10" t="s">
        <v>198</v>
      </c>
      <c r="B10" t="s">
        <v>199</v>
      </c>
      <c r="C10" s="95" t="s">
        <v>1103</v>
      </c>
      <c r="D10" t="s">
        <v>64</v>
      </c>
      <c r="E10" t="s">
        <v>65</v>
      </c>
      <c r="F10" t="s">
        <v>24</v>
      </c>
      <c r="G10" t="s">
        <v>53</v>
      </c>
      <c r="H10" t="s">
        <v>67</v>
      </c>
      <c r="I10" t="s">
        <v>55</v>
      </c>
      <c r="J10" t="s">
        <v>1104</v>
      </c>
      <c r="K10" s="119">
        <v>45323</v>
      </c>
      <c r="L10" s="119">
        <v>45366</v>
      </c>
      <c r="M10" s="119">
        <v>45636</v>
      </c>
      <c r="N10" s="119">
        <v>45384</v>
      </c>
      <c r="O10" t="s">
        <v>11</v>
      </c>
      <c r="P10" t="s">
        <v>242</v>
      </c>
      <c r="Q10" t="s">
        <v>17</v>
      </c>
      <c r="R10" t="s">
        <v>54</v>
      </c>
      <c r="S10" s="119">
        <v>45380</v>
      </c>
      <c r="T10" s="119">
        <v>45387</v>
      </c>
      <c r="AA10" t="s">
        <v>1105</v>
      </c>
      <c r="AB10" s="176">
        <v>500000</v>
      </c>
      <c r="AC10" s="205" t="s">
        <v>58</v>
      </c>
      <c r="AD10" s="149" t="s">
        <v>444</v>
      </c>
      <c r="AE10" t="s">
        <v>478</v>
      </c>
      <c r="AF10" t="s">
        <v>243</v>
      </c>
      <c r="AG10" s="150">
        <v>8.8339640754716999</v>
      </c>
      <c r="AH10" s="151">
        <v>15.09433962264151</v>
      </c>
      <c r="AI10" s="150">
        <v>191.69820377358496</v>
      </c>
      <c r="AJ10" s="150">
        <v>3.8339640754716995</v>
      </c>
      <c r="AK10" s="150">
        <v>8.8339640754716999</v>
      </c>
      <c r="AL10" s="119">
        <v>45378</v>
      </c>
      <c r="AM10" t="s">
        <v>54</v>
      </c>
      <c r="AN10" t="s">
        <v>54</v>
      </c>
      <c r="AO10" s="198">
        <v>-3</v>
      </c>
    </row>
    <row r="11" spans="1:41">
      <c r="A11" t="s">
        <v>198</v>
      </c>
      <c r="B11" t="s">
        <v>199</v>
      </c>
      <c r="C11" t="s">
        <v>1106</v>
      </c>
      <c r="D11" t="s">
        <v>64</v>
      </c>
      <c r="E11" t="s">
        <v>65</v>
      </c>
      <c r="F11" t="s">
        <v>24</v>
      </c>
      <c r="G11" t="s">
        <v>53</v>
      </c>
      <c r="H11" t="s">
        <v>67</v>
      </c>
      <c r="I11" t="s">
        <v>68</v>
      </c>
      <c r="J11" t="s">
        <v>1107</v>
      </c>
      <c r="L11" s="119">
        <v>45359</v>
      </c>
      <c r="M11" s="119">
        <v>45651</v>
      </c>
      <c r="N11" s="119">
        <v>45392</v>
      </c>
      <c r="O11" t="s">
        <v>11</v>
      </c>
      <c r="P11" t="s">
        <v>242</v>
      </c>
      <c r="Q11" t="s">
        <v>17</v>
      </c>
      <c r="R11" t="s">
        <v>54</v>
      </c>
      <c r="S11" s="119">
        <v>45364</v>
      </c>
      <c r="T11" s="119">
        <v>45379</v>
      </c>
      <c r="AA11" t="s">
        <v>1108</v>
      </c>
      <c r="AB11" s="206">
        <v>500000</v>
      </c>
      <c r="AC11" s="205" t="s">
        <v>58</v>
      </c>
      <c r="AD11" s="149" t="s">
        <v>444</v>
      </c>
      <c r="AE11" t="s">
        <v>478</v>
      </c>
      <c r="AF11" t="s">
        <v>243</v>
      </c>
      <c r="AG11" s="150">
        <v>9.1358508679245283</v>
      </c>
      <c r="AH11" s="151">
        <v>15.09433962264151</v>
      </c>
      <c r="AI11" s="150">
        <v>206.79254339622648</v>
      </c>
      <c r="AJ11" s="150">
        <v>4.1358508679245292</v>
      </c>
      <c r="AK11" s="150">
        <v>9.1358508679245283</v>
      </c>
      <c r="AL11" s="119">
        <v>45364</v>
      </c>
      <c r="AN11" t="s">
        <v>67</v>
      </c>
      <c r="AO11" s="198">
        <v>13</v>
      </c>
    </row>
    <row r="12" spans="1:41">
      <c r="A12" t="s">
        <v>171</v>
      </c>
      <c r="B12" t="s">
        <v>172</v>
      </c>
      <c r="C12" t="s">
        <v>1109</v>
      </c>
      <c r="D12" t="s">
        <v>64</v>
      </c>
      <c r="E12" t="s">
        <v>52</v>
      </c>
      <c r="F12" t="s">
        <v>24</v>
      </c>
      <c r="G12" t="s">
        <v>53</v>
      </c>
      <c r="H12" t="s">
        <v>67</v>
      </c>
      <c r="I12" t="s">
        <v>68</v>
      </c>
      <c r="J12" t="s">
        <v>1110</v>
      </c>
      <c r="K12" s="119">
        <v>45292</v>
      </c>
      <c r="L12" s="119">
        <v>45383</v>
      </c>
      <c r="M12" s="119">
        <v>44952</v>
      </c>
      <c r="N12" s="119">
        <v>45412</v>
      </c>
      <c r="O12" t="s">
        <v>11</v>
      </c>
      <c r="P12" t="s">
        <v>242</v>
      </c>
      <c r="Q12" t="s">
        <v>17</v>
      </c>
      <c r="R12" t="s">
        <v>54</v>
      </c>
      <c r="S12" s="119">
        <v>45387</v>
      </c>
      <c r="T12" s="119">
        <v>45399</v>
      </c>
      <c r="AA12" t="s">
        <v>1111</v>
      </c>
      <c r="AB12" s="176">
        <v>500000</v>
      </c>
      <c r="AC12" s="205" t="s">
        <v>58</v>
      </c>
      <c r="AD12" s="149" t="s">
        <v>444</v>
      </c>
      <c r="AE12" t="s">
        <v>478</v>
      </c>
      <c r="AF12" t="s">
        <v>243</v>
      </c>
      <c r="AG12" s="150">
        <v>9.4377376603773602</v>
      </c>
      <c r="AH12" s="151">
        <v>15.09433962264151</v>
      </c>
      <c r="AI12" s="150">
        <v>221.88688301886799</v>
      </c>
      <c r="AJ12" s="150">
        <v>4.4377376603773602</v>
      </c>
      <c r="AK12" s="150">
        <v>9.4377376603773602</v>
      </c>
      <c r="AL12" s="119">
        <v>45386</v>
      </c>
      <c r="AN12" t="s">
        <v>54</v>
      </c>
      <c r="AO12" s="198">
        <v>13</v>
      </c>
    </row>
    <row r="13" spans="1:41">
      <c r="A13" t="s">
        <v>278</v>
      </c>
      <c r="B13" t="s">
        <v>279</v>
      </c>
      <c r="C13" t="s">
        <v>1099</v>
      </c>
      <c r="D13" t="s">
        <v>64</v>
      </c>
      <c r="E13" t="s">
        <v>65</v>
      </c>
      <c r="F13" t="s">
        <v>24</v>
      </c>
      <c r="G13" t="s">
        <v>53</v>
      </c>
      <c r="H13" t="s">
        <v>67</v>
      </c>
      <c r="I13" t="s">
        <v>55</v>
      </c>
      <c r="J13" t="s">
        <v>1112</v>
      </c>
      <c r="L13" s="119">
        <v>45394</v>
      </c>
      <c r="M13" s="119">
        <v>45412</v>
      </c>
      <c r="N13" s="119">
        <v>45415</v>
      </c>
      <c r="O13" t="s">
        <v>11</v>
      </c>
      <c r="P13" t="s">
        <v>242</v>
      </c>
      <c r="Q13" t="s">
        <v>17</v>
      </c>
      <c r="R13" t="s">
        <v>54</v>
      </c>
      <c r="S13" s="119">
        <v>45401</v>
      </c>
      <c r="T13" s="119">
        <v>45414</v>
      </c>
      <c r="AB13" s="176">
        <v>500000</v>
      </c>
      <c r="AC13" s="205" t="s">
        <v>58</v>
      </c>
      <c r="AD13" s="149" t="s">
        <v>444</v>
      </c>
      <c r="AE13" t="s">
        <v>478</v>
      </c>
      <c r="AF13" t="s">
        <v>243</v>
      </c>
      <c r="AG13" s="150">
        <v>9.7396244528301903</v>
      </c>
      <c r="AH13" s="151">
        <v>15.09433962264151</v>
      </c>
      <c r="AI13" s="150">
        <v>236.9812226415095</v>
      </c>
      <c r="AJ13" s="150">
        <v>4.7396244528301903</v>
      </c>
      <c r="AK13" s="150">
        <v>9.7396244528301903</v>
      </c>
      <c r="AL13" s="119">
        <v>45399</v>
      </c>
      <c r="AN13" t="s">
        <v>67</v>
      </c>
      <c r="AO13" s="198">
        <v>1</v>
      </c>
    </row>
    <row r="14" spans="1:41">
      <c r="A14" t="s">
        <v>179</v>
      </c>
      <c r="B14" t="s">
        <v>180</v>
      </c>
      <c r="C14" t="s">
        <v>495</v>
      </c>
      <c r="D14" t="s">
        <v>64</v>
      </c>
      <c r="E14" t="s">
        <v>65</v>
      </c>
      <c r="F14" t="s">
        <v>24</v>
      </c>
      <c r="G14" t="s">
        <v>53</v>
      </c>
      <c r="H14" t="s">
        <v>54</v>
      </c>
      <c r="I14" t="s">
        <v>55</v>
      </c>
      <c r="J14" t="s">
        <v>1113</v>
      </c>
      <c r="K14" s="119"/>
      <c r="L14" s="119">
        <v>45435</v>
      </c>
      <c r="M14" s="119">
        <v>45572</v>
      </c>
      <c r="N14" s="119">
        <v>45442</v>
      </c>
      <c r="O14" s="119" t="s">
        <v>7</v>
      </c>
      <c r="P14" t="s">
        <v>59</v>
      </c>
      <c r="Q14" t="s">
        <v>17</v>
      </c>
      <c r="R14" s="119" t="s">
        <v>54</v>
      </c>
      <c r="S14" s="119">
        <v>45387</v>
      </c>
      <c r="T14" s="119">
        <v>45454</v>
      </c>
      <c r="AB14" s="176">
        <v>500000</v>
      </c>
      <c r="AC14" s="205" t="s">
        <v>58</v>
      </c>
      <c r="AD14" s="149" t="s">
        <v>444</v>
      </c>
      <c r="AE14" t="s">
        <v>478</v>
      </c>
      <c r="AF14" t="s">
        <v>246</v>
      </c>
      <c r="AG14" s="150">
        <v>9.7698131320754733</v>
      </c>
      <c r="AH14" s="151">
        <v>1.5094339622641511</v>
      </c>
      <c r="AI14" s="150">
        <v>238.49065660377366</v>
      </c>
      <c r="AJ14" s="150">
        <v>4.7698131320754733</v>
      </c>
      <c r="AK14" s="150">
        <v>9.7698131320754733</v>
      </c>
      <c r="AL14" s="119">
        <v>45369</v>
      </c>
      <c r="AM14" t="s">
        <v>54</v>
      </c>
      <c r="AN14" t="s">
        <v>67</v>
      </c>
      <c r="AO14" s="198">
        <v>-12</v>
      </c>
    </row>
    <row r="15" spans="1:41">
      <c r="A15" t="s">
        <v>244</v>
      </c>
      <c r="B15" t="s">
        <v>245</v>
      </c>
      <c r="C15" t="s">
        <v>1114</v>
      </c>
      <c r="D15" t="s">
        <v>52</v>
      </c>
      <c r="E15" t="s">
        <v>52</v>
      </c>
      <c r="F15" t="s">
        <v>24</v>
      </c>
      <c r="G15" t="s">
        <v>53</v>
      </c>
      <c r="H15" t="s">
        <v>67</v>
      </c>
      <c r="I15" t="s">
        <v>55</v>
      </c>
      <c r="J15" t="s">
        <v>1115</v>
      </c>
      <c r="L15" s="119">
        <v>45485</v>
      </c>
      <c r="M15" s="184">
        <v>45314</v>
      </c>
      <c r="N15" s="119">
        <v>45492</v>
      </c>
      <c r="O15" t="s">
        <v>11</v>
      </c>
      <c r="P15" t="s">
        <v>204</v>
      </c>
      <c r="Q15" t="s">
        <v>17</v>
      </c>
      <c r="R15" t="s">
        <v>54</v>
      </c>
      <c r="S15" s="119">
        <v>45495</v>
      </c>
      <c r="T15" s="119">
        <v>45495</v>
      </c>
      <c r="AB15" s="176">
        <v>500000</v>
      </c>
      <c r="AC15" t="s">
        <v>58</v>
      </c>
      <c r="AD15" t="s">
        <v>444</v>
      </c>
      <c r="AE15" t="s">
        <v>478</v>
      </c>
      <c r="AF15" t="s">
        <v>205</v>
      </c>
      <c r="AG15" s="150">
        <v>10.071699924528303</v>
      </c>
      <c r="AH15" s="151">
        <v>15.09433962264151</v>
      </c>
      <c r="AI15" s="150">
        <v>253.58499622641517</v>
      </c>
      <c r="AJ15" s="150">
        <v>5.0716999245283034</v>
      </c>
      <c r="AK15" s="150">
        <v>10.071699924528303</v>
      </c>
      <c r="AL15" s="119">
        <v>45485</v>
      </c>
      <c r="AM15" t="s">
        <v>54</v>
      </c>
      <c r="AN15" t="s">
        <v>67</v>
      </c>
      <c r="AO15" s="198">
        <v>-3</v>
      </c>
    </row>
    <row r="16" spans="1:41">
      <c r="A16" t="s">
        <v>155</v>
      </c>
      <c r="B16" t="s">
        <v>156</v>
      </c>
      <c r="C16" t="s">
        <v>1116</v>
      </c>
      <c r="D16" t="s">
        <v>64</v>
      </c>
      <c r="E16" t="s">
        <v>65</v>
      </c>
      <c r="F16" t="s">
        <v>24</v>
      </c>
      <c r="G16" t="s">
        <v>53</v>
      </c>
      <c r="H16" t="s">
        <v>67</v>
      </c>
      <c r="I16" t="s">
        <v>55</v>
      </c>
      <c r="J16" t="s">
        <v>1117</v>
      </c>
      <c r="K16" s="119">
        <v>45379</v>
      </c>
      <c r="L16" s="119">
        <v>45541</v>
      </c>
      <c r="M16" s="119">
        <v>45316</v>
      </c>
      <c r="N16" s="119">
        <v>45562</v>
      </c>
      <c r="O16" t="s">
        <v>7</v>
      </c>
      <c r="P16" t="s">
        <v>233</v>
      </c>
      <c r="Q16" t="s">
        <v>17</v>
      </c>
      <c r="R16" t="s">
        <v>54</v>
      </c>
      <c r="S16" s="119">
        <v>45539</v>
      </c>
      <c r="T16" s="119">
        <v>45548</v>
      </c>
      <c r="V16" t="s">
        <v>59</v>
      </c>
      <c r="AB16" s="176">
        <v>500000</v>
      </c>
      <c r="AC16" t="s">
        <v>58</v>
      </c>
      <c r="AD16" t="s">
        <v>444</v>
      </c>
      <c r="AE16" t="s">
        <v>478</v>
      </c>
      <c r="AF16" t="s">
        <v>234</v>
      </c>
      <c r="AG16" s="150">
        <v>11.007548981132075</v>
      </c>
      <c r="AH16" s="151">
        <v>15.09433962264151</v>
      </c>
      <c r="AI16" s="150">
        <v>300.37744905660378</v>
      </c>
      <c r="AJ16" s="150">
        <v>6.0075489811320759</v>
      </c>
      <c r="AK16" s="150">
        <v>11.007548981132075</v>
      </c>
      <c r="AL16" s="119">
        <v>45484</v>
      </c>
      <c r="AM16" t="s">
        <v>54</v>
      </c>
      <c r="AN16" t="s">
        <v>67</v>
      </c>
      <c r="AO16" s="198">
        <v>14</v>
      </c>
    </row>
    <row r="17" spans="1:41">
      <c r="A17" t="s">
        <v>198</v>
      </c>
      <c r="B17" t="s">
        <v>199</v>
      </c>
      <c r="C17" t="s">
        <v>1118</v>
      </c>
      <c r="D17" t="s">
        <v>64</v>
      </c>
      <c r="E17" t="s">
        <v>65</v>
      </c>
      <c r="F17" t="s">
        <v>24</v>
      </c>
      <c r="G17" t="s">
        <v>53</v>
      </c>
      <c r="H17" t="s">
        <v>54</v>
      </c>
      <c r="I17" t="s">
        <v>55</v>
      </c>
      <c r="J17" t="s">
        <v>1119</v>
      </c>
      <c r="L17" s="119">
        <v>45331</v>
      </c>
      <c r="M17" s="119">
        <v>45337</v>
      </c>
      <c r="N17" s="119">
        <v>45596</v>
      </c>
      <c r="O17" t="s">
        <v>7</v>
      </c>
      <c r="P17" t="s">
        <v>59</v>
      </c>
      <c r="Q17" t="s">
        <v>17</v>
      </c>
      <c r="R17" t="s">
        <v>54</v>
      </c>
      <c r="S17" s="119">
        <v>45492</v>
      </c>
      <c r="T17" s="119">
        <v>45495</v>
      </c>
      <c r="AB17" s="176">
        <v>500000</v>
      </c>
      <c r="AC17" t="s">
        <v>58</v>
      </c>
      <c r="AD17" t="s">
        <v>444</v>
      </c>
      <c r="AE17" t="s">
        <v>478</v>
      </c>
      <c r="AF17" t="s">
        <v>246</v>
      </c>
      <c r="AG17" s="150">
        <v>10.403775396226417</v>
      </c>
      <c r="AH17" s="151">
        <v>1.5094339622641511</v>
      </c>
      <c r="AI17" s="150">
        <v>270.18876981132081</v>
      </c>
      <c r="AJ17" s="150">
        <v>5.4037753962264166</v>
      </c>
      <c r="AK17" s="150">
        <v>10.403775396226417</v>
      </c>
      <c r="AL17" s="119">
        <v>45484</v>
      </c>
      <c r="AN17" t="s">
        <v>67</v>
      </c>
      <c r="AO17" s="198">
        <v>101</v>
      </c>
    </row>
    <row r="18" spans="1:41">
      <c r="A18" t="s">
        <v>123</v>
      </c>
      <c r="B18" t="s">
        <v>124</v>
      </c>
      <c r="C18" t="s">
        <v>692</v>
      </c>
      <c r="D18" t="s">
        <v>65</v>
      </c>
      <c r="E18" t="s">
        <v>65</v>
      </c>
      <c r="F18" t="s">
        <v>24</v>
      </c>
      <c r="G18" t="s">
        <v>53</v>
      </c>
      <c r="H18" t="s">
        <v>67</v>
      </c>
      <c r="I18" t="s">
        <v>55</v>
      </c>
      <c r="J18" t="s">
        <v>1120</v>
      </c>
      <c r="K18" s="119">
        <v>45292</v>
      </c>
      <c r="L18" s="119">
        <v>45565</v>
      </c>
      <c r="M18" s="119">
        <v>45337</v>
      </c>
      <c r="N18" s="119">
        <v>45598</v>
      </c>
      <c r="O18" t="s">
        <v>9</v>
      </c>
      <c r="P18" t="s">
        <v>262</v>
      </c>
      <c r="Q18" t="s">
        <v>17</v>
      </c>
      <c r="R18" t="s">
        <v>54</v>
      </c>
      <c r="S18" s="119">
        <v>45593</v>
      </c>
      <c r="T18" s="119">
        <v>45597</v>
      </c>
      <c r="AB18" s="176">
        <v>500000</v>
      </c>
      <c r="AC18" t="s">
        <v>58</v>
      </c>
      <c r="AD18" s="149" t="s">
        <v>444</v>
      </c>
      <c r="AE18" t="s">
        <v>478</v>
      </c>
      <c r="AF18" t="s">
        <v>263</v>
      </c>
      <c r="AG18" s="150">
        <v>11.03773766037736</v>
      </c>
      <c r="AH18" s="151">
        <v>15.09433962264151</v>
      </c>
      <c r="AI18" s="150">
        <v>301.88688301886793</v>
      </c>
      <c r="AJ18" s="150">
        <v>6.0377376603773589</v>
      </c>
      <c r="AK18" s="150">
        <v>11.03773766037736</v>
      </c>
      <c r="AL18" s="119">
        <v>45589</v>
      </c>
      <c r="AN18" t="s">
        <v>67</v>
      </c>
      <c r="AO18" s="198">
        <v>1</v>
      </c>
    </row>
    <row r="19" spans="1:41">
      <c r="A19" t="s">
        <v>134</v>
      </c>
      <c r="B19" t="s">
        <v>101</v>
      </c>
      <c r="C19" t="s">
        <v>565</v>
      </c>
      <c r="D19" t="s">
        <v>108</v>
      </c>
      <c r="E19" t="s">
        <v>65</v>
      </c>
      <c r="F19" t="s">
        <v>24</v>
      </c>
      <c r="G19" t="s">
        <v>66</v>
      </c>
      <c r="H19" t="s">
        <v>54</v>
      </c>
      <c r="I19" t="s">
        <v>55</v>
      </c>
      <c r="J19" t="s">
        <v>1121</v>
      </c>
      <c r="L19" s="119">
        <v>45215</v>
      </c>
      <c r="N19" s="119">
        <v>45307</v>
      </c>
      <c r="O19" t="s">
        <v>7</v>
      </c>
      <c r="P19" t="s">
        <v>59</v>
      </c>
      <c r="Q19" t="s">
        <v>17</v>
      </c>
      <c r="R19" t="s">
        <v>54</v>
      </c>
      <c r="S19" s="119">
        <v>45299</v>
      </c>
      <c r="T19" s="119">
        <v>45299</v>
      </c>
      <c r="W19" s="62" t="s">
        <v>1122</v>
      </c>
      <c r="Z19" s="62" t="s">
        <v>1123</v>
      </c>
      <c r="AB19" s="176">
        <v>500000</v>
      </c>
      <c r="AC19" t="s">
        <v>58</v>
      </c>
      <c r="AD19" s="149" t="s">
        <v>444</v>
      </c>
      <c r="AE19" t="s">
        <v>478</v>
      </c>
      <c r="AF19" t="s">
        <v>246</v>
      </c>
      <c r="AG19" s="150">
        <v>10.73585086792453</v>
      </c>
      <c r="AH19" s="151">
        <v>1.5094339622641511</v>
      </c>
      <c r="AI19" s="150">
        <v>286.79254339622645</v>
      </c>
      <c r="AJ19" s="150">
        <v>5.7358508679245288</v>
      </c>
      <c r="AK19" s="150">
        <v>10.73585086792453</v>
      </c>
      <c r="AL19" s="119">
        <v>45238</v>
      </c>
      <c r="AN19" t="s">
        <v>67</v>
      </c>
      <c r="AO19" s="198">
        <v>8</v>
      </c>
    </row>
    <row r="20" spans="1:41">
      <c r="A20" t="s">
        <v>134</v>
      </c>
      <c r="B20" t="s">
        <v>101</v>
      </c>
      <c r="C20" t="s">
        <v>557</v>
      </c>
      <c r="D20" t="s">
        <v>108</v>
      </c>
      <c r="E20" t="s">
        <v>65</v>
      </c>
      <c r="F20" t="s">
        <v>24</v>
      </c>
      <c r="G20" s="154" t="s">
        <v>66</v>
      </c>
      <c r="H20" t="s">
        <v>54</v>
      </c>
      <c r="I20" t="s">
        <v>55</v>
      </c>
      <c r="J20" t="s">
        <v>1124</v>
      </c>
      <c r="L20" s="119">
        <v>45265</v>
      </c>
      <c r="M20" s="119">
        <v>45357</v>
      </c>
      <c r="N20" s="119">
        <v>45317</v>
      </c>
      <c r="O20" t="s">
        <v>11</v>
      </c>
      <c r="P20" t="s">
        <v>204</v>
      </c>
      <c r="Q20" t="s">
        <v>17</v>
      </c>
      <c r="R20" t="s">
        <v>54</v>
      </c>
      <c r="S20" s="119">
        <v>45278</v>
      </c>
      <c r="T20" s="119">
        <v>45318</v>
      </c>
      <c r="U20" t="s">
        <v>16</v>
      </c>
      <c r="V20" t="s">
        <v>59</v>
      </c>
      <c r="W20" s="62" t="s">
        <v>1125</v>
      </c>
      <c r="AB20" s="176">
        <v>500002</v>
      </c>
      <c r="AC20" t="s">
        <v>58</v>
      </c>
      <c r="AD20" s="149" t="s">
        <v>444</v>
      </c>
      <c r="AE20" t="s">
        <v>478</v>
      </c>
      <c r="AF20" t="s">
        <v>205</v>
      </c>
      <c r="AG20" s="150">
        <v>10.766039667924527</v>
      </c>
      <c r="AH20" s="151">
        <v>1.5094400000000001</v>
      </c>
      <c r="AI20" s="150">
        <v>288.30198339622643</v>
      </c>
      <c r="AJ20" s="150">
        <v>5.7660396679245283</v>
      </c>
      <c r="AK20" s="150">
        <v>10.766039667924527</v>
      </c>
      <c r="AL20" s="119">
        <v>45278</v>
      </c>
      <c r="AN20" t="s">
        <v>67</v>
      </c>
      <c r="AO20" s="198">
        <v>-1</v>
      </c>
    </row>
    <row r="21" spans="1:41">
      <c r="A21" t="s">
        <v>198</v>
      </c>
      <c r="B21" t="s">
        <v>199</v>
      </c>
      <c r="C21" t="s">
        <v>1126</v>
      </c>
      <c r="D21" t="s">
        <v>76</v>
      </c>
      <c r="E21" t="s">
        <v>76</v>
      </c>
      <c r="F21" t="s">
        <v>24</v>
      </c>
      <c r="G21" t="s">
        <v>66</v>
      </c>
      <c r="H21" t="s">
        <v>54</v>
      </c>
      <c r="I21" t="s">
        <v>55</v>
      </c>
      <c r="J21" t="s">
        <v>1127</v>
      </c>
      <c r="L21" s="119">
        <v>45273</v>
      </c>
      <c r="M21" s="119">
        <v>45358</v>
      </c>
      <c r="N21" s="119">
        <v>45340</v>
      </c>
      <c r="O21" t="s">
        <v>9</v>
      </c>
      <c r="P21" t="s">
        <v>181</v>
      </c>
      <c r="Q21" t="s">
        <v>17</v>
      </c>
      <c r="R21" t="s">
        <v>54</v>
      </c>
      <c r="S21" s="119">
        <v>45279</v>
      </c>
      <c r="T21" s="119">
        <v>45314</v>
      </c>
      <c r="W21" s="62" t="s">
        <v>1128</v>
      </c>
      <c r="Z21" s="62" t="s">
        <v>1129</v>
      </c>
      <c r="AA21" s="205" t="s">
        <v>1130</v>
      </c>
      <c r="AB21" s="176">
        <v>500002</v>
      </c>
      <c r="AC21" t="s">
        <v>58</v>
      </c>
      <c r="AD21" s="149" t="s">
        <v>444</v>
      </c>
      <c r="AE21" t="s">
        <v>478</v>
      </c>
      <c r="AF21" t="s">
        <v>182</v>
      </c>
      <c r="AG21" s="150">
        <v>10.796228467924529</v>
      </c>
      <c r="AH21" s="151">
        <v>1.5094400000000001</v>
      </c>
      <c r="AI21" s="150">
        <v>289.81142339622642</v>
      </c>
      <c r="AJ21" s="150">
        <v>5.7962284679245286</v>
      </c>
      <c r="AK21" s="150">
        <v>10.796228467924529</v>
      </c>
      <c r="AL21" s="119">
        <v>45273</v>
      </c>
      <c r="AN21" t="s">
        <v>54</v>
      </c>
      <c r="AO21" s="198">
        <v>26</v>
      </c>
    </row>
    <row r="22" spans="1:41">
      <c r="A22" t="s">
        <v>198</v>
      </c>
      <c r="B22" t="s">
        <v>199</v>
      </c>
      <c r="C22" t="s">
        <v>1103</v>
      </c>
      <c r="D22" t="s">
        <v>64</v>
      </c>
      <c r="E22" t="s">
        <v>65</v>
      </c>
      <c r="F22" t="s">
        <v>24</v>
      </c>
      <c r="G22" t="s">
        <v>66</v>
      </c>
      <c r="H22" t="s">
        <v>54</v>
      </c>
      <c r="I22" t="s">
        <v>55</v>
      </c>
      <c r="J22" t="s">
        <v>1131</v>
      </c>
      <c r="K22" s="119">
        <v>45308</v>
      </c>
      <c r="L22" s="119">
        <v>45329</v>
      </c>
      <c r="N22" s="119">
        <v>45342</v>
      </c>
      <c r="O22" t="s">
        <v>9</v>
      </c>
      <c r="P22" t="s">
        <v>264</v>
      </c>
      <c r="Q22" t="s">
        <v>17</v>
      </c>
      <c r="R22" t="s">
        <v>54</v>
      </c>
      <c r="S22" s="119">
        <v>45338</v>
      </c>
      <c r="T22" s="119">
        <v>45342</v>
      </c>
      <c r="AA22" t="s">
        <v>1132</v>
      </c>
      <c r="AB22" s="176">
        <v>500000</v>
      </c>
      <c r="AC22" s="205" t="s">
        <v>58</v>
      </c>
      <c r="AD22" s="149" t="s">
        <v>444</v>
      </c>
      <c r="AE22" t="s">
        <v>478</v>
      </c>
      <c r="AF22" t="s">
        <v>265</v>
      </c>
      <c r="AG22" s="150">
        <v>10.826417147169812</v>
      </c>
      <c r="AH22" s="151">
        <v>1.5094339622641511</v>
      </c>
      <c r="AI22" s="150">
        <v>291.32085735849057</v>
      </c>
      <c r="AJ22" s="150">
        <v>5.8264171471698116</v>
      </c>
      <c r="AK22" s="150">
        <v>10.826417147169812</v>
      </c>
      <c r="AL22" s="119">
        <v>45311</v>
      </c>
      <c r="AN22" t="s">
        <v>54</v>
      </c>
      <c r="AO22" s="198">
        <v>0</v>
      </c>
    </row>
    <row r="23" spans="1:41">
      <c r="A23" t="s">
        <v>198</v>
      </c>
      <c r="B23" t="s">
        <v>61</v>
      </c>
      <c r="C23" t="s">
        <v>1133</v>
      </c>
      <c r="D23" t="s">
        <v>64</v>
      </c>
      <c r="E23" t="s">
        <v>65</v>
      </c>
      <c r="F23" t="s">
        <v>24</v>
      </c>
      <c r="G23" t="s">
        <v>66</v>
      </c>
      <c r="H23" t="s">
        <v>54</v>
      </c>
      <c r="I23" t="s">
        <v>55</v>
      </c>
      <c r="J23" t="s">
        <v>1134</v>
      </c>
      <c r="L23" s="119">
        <v>45306</v>
      </c>
      <c r="M23" s="119">
        <v>45365</v>
      </c>
      <c r="N23" s="119">
        <v>45342</v>
      </c>
      <c r="O23" t="s">
        <v>11</v>
      </c>
      <c r="P23" t="s">
        <v>242</v>
      </c>
      <c r="Q23" t="s">
        <v>17</v>
      </c>
      <c r="R23" t="s">
        <v>54</v>
      </c>
      <c r="S23" s="119">
        <v>45324</v>
      </c>
      <c r="T23" s="119">
        <v>45335</v>
      </c>
      <c r="W23" s="62" t="s">
        <v>1135</v>
      </c>
      <c r="Z23" s="62" t="s">
        <v>1136</v>
      </c>
      <c r="AA23" t="s">
        <v>1073</v>
      </c>
      <c r="AB23" s="176">
        <v>500001</v>
      </c>
      <c r="AC23" t="s">
        <v>58</v>
      </c>
      <c r="AD23" s="149" t="s">
        <v>444</v>
      </c>
      <c r="AE23" t="s">
        <v>478</v>
      </c>
      <c r="AF23" t="s">
        <v>243</v>
      </c>
      <c r="AG23" s="150">
        <v>10.856605886792453</v>
      </c>
      <c r="AH23" s="151">
        <v>1.5094369811320758</v>
      </c>
      <c r="AI23" s="150">
        <v>292.83029433962264</v>
      </c>
      <c r="AJ23" s="150">
        <v>5.8566058867924529</v>
      </c>
      <c r="AK23" s="150">
        <v>10.856605886792453</v>
      </c>
      <c r="AL23" s="119">
        <v>45111</v>
      </c>
      <c r="AN23" t="s">
        <v>54</v>
      </c>
      <c r="AO23" s="198">
        <v>7</v>
      </c>
    </row>
    <row r="24" spans="1:41">
      <c r="A24" t="s">
        <v>155</v>
      </c>
      <c r="B24" t="s">
        <v>156</v>
      </c>
      <c r="C24" t="s">
        <v>1137</v>
      </c>
      <c r="D24" t="s">
        <v>108</v>
      </c>
      <c r="E24" t="s">
        <v>65</v>
      </c>
      <c r="F24" t="s">
        <v>24</v>
      </c>
      <c r="G24" t="s">
        <v>66</v>
      </c>
      <c r="H24" t="s">
        <v>54</v>
      </c>
      <c r="I24" t="s">
        <v>55</v>
      </c>
      <c r="J24" t="s">
        <v>1138</v>
      </c>
      <c r="K24" s="119">
        <v>45588</v>
      </c>
      <c r="L24" s="119">
        <v>45303</v>
      </c>
      <c r="N24" s="119">
        <v>45351</v>
      </c>
      <c r="O24" t="s">
        <v>7</v>
      </c>
      <c r="P24" t="s">
        <v>59</v>
      </c>
      <c r="Q24" t="s">
        <v>17</v>
      </c>
      <c r="R24" t="s">
        <v>54</v>
      </c>
      <c r="S24" s="119">
        <v>45343</v>
      </c>
      <c r="T24" s="119">
        <v>45355</v>
      </c>
      <c r="W24" s="62" t="s">
        <v>1139</v>
      </c>
      <c r="Z24" s="62" t="s">
        <v>1140</v>
      </c>
      <c r="AA24" t="s">
        <v>1141</v>
      </c>
      <c r="AB24" s="206">
        <v>500000</v>
      </c>
      <c r="AC24" s="205" t="s">
        <v>58</v>
      </c>
      <c r="AD24" s="149" t="s">
        <v>444</v>
      </c>
      <c r="AE24" t="s">
        <v>478</v>
      </c>
      <c r="AF24" t="s">
        <v>246</v>
      </c>
      <c r="AG24" s="150">
        <v>10.886794566037736</v>
      </c>
      <c r="AH24" s="151">
        <v>1.5094339622641511</v>
      </c>
      <c r="AI24" s="150">
        <v>294.33972830188679</v>
      </c>
      <c r="AJ24" s="150">
        <v>5.8867945660377359</v>
      </c>
      <c r="AK24" s="150">
        <v>10.886794566037736</v>
      </c>
      <c r="AL24" s="207">
        <v>45330</v>
      </c>
      <c r="AN24" t="s">
        <v>67</v>
      </c>
      <c r="AO24" s="198">
        <v>-4</v>
      </c>
    </row>
    <row r="25" spans="1:41">
      <c r="A25" t="s">
        <v>198</v>
      </c>
      <c r="B25" t="s">
        <v>199</v>
      </c>
      <c r="C25" t="s">
        <v>1142</v>
      </c>
      <c r="D25" t="s">
        <v>64</v>
      </c>
      <c r="E25" t="s">
        <v>65</v>
      </c>
      <c r="F25" t="s">
        <v>24</v>
      </c>
      <c r="G25" t="s">
        <v>66</v>
      </c>
      <c r="H25" t="s">
        <v>54</v>
      </c>
      <c r="I25" t="s">
        <v>55</v>
      </c>
      <c r="J25" t="s">
        <v>1143</v>
      </c>
      <c r="L25" s="119">
        <v>45320</v>
      </c>
      <c r="M25" s="119">
        <v>45373</v>
      </c>
      <c r="N25" s="119">
        <v>45363</v>
      </c>
      <c r="O25" t="s">
        <v>11</v>
      </c>
      <c r="P25" t="s">
        <v>177</v>
      </c>
      <c r="Q25" t="s">
        <v>17</v>
      </c>
      <c r="R25" t="s">
        <v>54</v>
      </c>
      <c r="S25" s="119">
        <v>45344</v>
      </c>
      <c r="T25" s="119">
        <v>45350</v>
      </c>
      <c r="W25" s="62" t="s">
        <v>1144</v>
      </c>
      <c r="Z25" s="62" t="s">
        <v>1145</v>
      </c>
      <c r="AA25" t="s">
        <v>1073</v>
      </c>
      <c r="AB25" s="206">
        <v>500021</v>
      </c>
      <c r="AC25" s="205" t="s">
        <v>58</v>
      </c>
      <c r="AD25" s="149" t="s">
        <v>444</v>
      </c>
      <c r="AE25" t="s">
        <v>478</v>
      </c>
      <c r="AF25" t="s">
        <v>178</v>
      </c>
      <c r="AG25" s="150">
        <v>10.916984513207549</v>
      </c>
      <c r="AH25" s="151">
        <v>1.5094973584905662</v>
      </c>
      <c r="AI25" s="150">
        <v>295.84922566037739</v>
      </c>
      <c r="AJ25" s="150">
        <v>5.9169845132075478</v>
      </c>
      <c r="AK25" s="150">
        <v>10.916984513207549</v>
      </c>
      <c r="AL25" s="119">
        <v>45251</v>
      </c>
      <c r="AN25" s="133" t="s">
        <v>67</v>
      </c>
      <c r="AO25" s="198">
        <v>13</v>
      </c>
    </row>
    <row r="26" spans="1:41">
      <c r="A26" t="s">
        <v>155</v>
      </c>
      <c r="B26" t="s">
        <v>156</v>
      </c>
      <c r="C26" t="s">
        <v>1146</v>
      </c>
      <c r="D26" t="s">
        <v>64</v>
      </c>
      <c r="E26" t="s">
        <v>65</v>
      </c>
      <c r="F26" t="s">
        <v>24</v>
      </c>
      <c r="G26" t="s">
        <v>66</v>
      </c>
      <c r="H26" t="s">
        <v>54</v>
      </c>
      <c r="I26" t="s">
        <v>55</v>
      </c>
      <c r="J26" t="s">
        <v>1147</v>
      </c>
      <c r="L26" s="119">
        <v>45322</v>
      </c>
      <c r="N26" s="119">
        <v>45366</v>
      </c>
      <c r="O26" t="s">
        <v>11</v>
      </c>
      <c r="P26" t="s">
        <v>256</v>
      </c>
      <c r="Q26" t="s">
        <v>17</v>
      </c>
      <c r="R26" t="s">
        <v>54</v>
      </c>
      <c r="S26" s="119">
        <v>45356</v>
      </c>
      <c r="T26" s="119">
        <v>45366</v>
      </c>
      <c r="W26" s="62" t="s">
        <v>1148</v>
      </c>
      <c r="Z26" s="62" t="s">
        <v>1149</v>
      </c>
      <c r="AA26" t="s">
        <v>1150</v>
      </c>
      <c r="AB26" s="176">
        <v>500000</v>
      </c>
      <c r="AC26" s="205" t="s">
        <v>58</v>
      </c>
      <c r="AD26" s="149" t="s">
        <v>444</v>
      </c>
      <c r="AE26" t="s">
        <v>478</v>
      </c>
      <c r="AF26" t="s">
        <v>257</v>
      </c>
      <c r="AG26" s="150">
        <v>10.94717319245283</v>
      </c>
      <c r="AH26" s="151">
        <v>1.5094339622641511</v>
      </c>
      <c r="AI26" s="150">
        <v>297.35865962264154</v>
      </c>
      <c r="AJ26" s="150">
        <v>5.9471731924528308</v>
      </c>
      <c r="AK26" s="150">
        <v>10.94717319245283</v>
      </c>
      <c r="AL26" s="119">
        <v>45316</v>
      </c>
      <c r="AN26" t="s">
        <v>67</v>
      </c>
      <c r="AO26" s="198">
        <v>0</v>
      </c>
    </row>
    <row r="27" spans="1:41">
      <c r="A27" t="s">
        <v>155</v>
      </c>
      <c r="B27" t="s">
        <v>156</v>
      </c>
      <c r="C27" t="s">
        <v>1151</v>
      </c>
      <c r="D27" t="s">
        <v>64</v>
      </c>
      <c r="E27" t="s">
        <v>65</v>
      </c>
      <c r="F27" t="s">
        <v>24</v>
      </c>
      <c r="G27" t="s">
        <v>66</v>
      </c>
      <c r="H27" t="s">
        <v>54</v>
      </c>
      <c r="I27" t="s">
        <v>55</v>
      </c>
      <c r="J27" t="s">
        <v>1152</v>
      </c>
      <c r="L27" s="119">
        <v>45322</v>
      </c>
      <c r="M27" s="119">
        <v>45393</v>
      </c>
      <c r="N27" s="119">
        <v>45366</v>
      </c>
      <c r="O27" t="s">
        <v>11</v>
      </c>
      <c r="P27" t="s">
        <v>204</v>
      </c>
      <c r="Q27" t="s">
        <v>17</v>
      </c>
      <c r="R27" t="s">
        <v>54</v>
      </c>
      <c r="S27" s="119">
        <v>45344</v>
      </c>
      <c r="T27" s="119">
        <v>45351</v>
      </c>
      <c r="W27" s="62" t="s">
        <v>1153</v>
      </c>
      <c r="Z27" s="62" t="s">
        <v>1154</v>
      </c>
      <c r="AA27" t="s">
        <v>1155</v>
      </c>
      <c r="AB27" s="176">
        <v>500000</v>
      </c>
      <c r="AC27" s="205" t="s">
        <v>58</v>
      </c>
      <c r="AD27" s="149" t="s">
        <v>444</v>
      </c>
      <c r="AE27" t="s">
        <v>478</v>
      </c>
      <c r="AF27" t="s">
        <v>205</v>
      </c>
      <c r="AG27" s="150">
        <v>10.977361871698115</v>
      </c>
      <c r="AH27" s="151">
        <v>1.5094339622641511</v>
      </c>
      <c r="AI27" s="150">
        <v>298.86809358490569</v>
      </c>
      <c r="AJ27" s="150">
        <v>5.9773618716981138</v>
      </c>
      <c r="AK27" s="150">
        <v>10.977361871698115</v>
      </c>
      <c r="AL27" s="119">
        <v>45316</v>
      </c>
      <c r="AN27" t="s">
        <v>67</v>
      </c>
      <c r="AO27" s="198">
        <v>15</v>
      </c>
    </row>
    <row r="28" spans="1:41">
      <c r="A28" t="s">
        <v>155</v>
      </c>
      <c r="B28" t="s">
        <v>156</v>
      </c>
      <c r="C28" t="s">
        <v>1151</v>
      </c>
      <c r="D28" t="s">
        <v>64</v>
      </c>
      <c r="E28" t="s">
        <v>65</v>
      </c>
      <c r="F28" t="s">
        <v>24</v>
      </c>
      <c r="G28" t="s">
        <v>66</v>
      </c>
      <c r="H28" t="s">
        <v>54</v>
      </c>
      <c r="I28" t="s">
        <v>55</v>
      </c>
      <c r="J28" t="s">
        <v>477</v>
      </c>
      <c r="L28" s="119">
        <v>45322</v>
      </c>
      <c r="N28" s="119">
        <v>45366</v>
      </c>
      <c r="O28" t="s">
        <v>11</v>
      </c>
      <c r="P28" t="s">
        <v>204</v>
      </c>
      <c r="Q28" t="s">
        <v>17</v>
      </c>
      <c r="R28" t="s">
        <v>54</v>
      </c>
      <c r="S28" s="119">
        <v>45344</v>
      </c>
      <c r="T28" s="119">
        <v>45360</v>
      </c>
      <c r="W28" s="62" t="s">
        <v>1156</v>
      </c>
      <c r="Z28" s="62" t="s">
        <v>1157</v>
      </c>
      <c r="AA28" t="s">
        <v>1158</v>
      </c>
      <c r="AB28" s="176">
        <v>500000</v>
      </c>
      <c r="AC28" s="205" t="s">
        <v>58</v>
      </c>
      <c r="AD28" s="149" t="s">
        <v>444</v>
      </c>
      <c r="AE28" t="s">
        <v>478</v>
      </c>
      <c r="AF28" t="s">
        <v>205</v>
      </c>
      <c r="AG28" s="150">
        <v>11.007550550943396</v>
      </c>
      <c r="AH28" s="151">
        <v>1.5094339622641511</v>
      </c>
      <c r="AI28" s="150">
        <v>300.37752754716985</v>
      </c>
      <c r="AJ28" s="150">
        <v>6.0075505509433968</v>
      </c>
      <c r="AK28" s="150">
        <v>11.007550550943396</v>
      </c>
      <c r="AL28" s="119">
        <v>45316</v>
      </c>
      <c r="AN28" t="s">
        <v>67</v>
      </c>
      <c r="AO28" s="198">
        <v>6</v>
      </c>
    </row>
    <row r="29" spans="1:41">
      <c r="A29" t="s">
        <v>134</v>
      </c>
      <c r="B29" t="s">
        <v>101</v>
      </c>
      <c r="C29" t="s">
        <v>1159</v>
      </c>
      <c r="D29" t="s">
        <v>64</v>
      </c>
      <c r="E29" t="s">
        <v>65</v>
      </c>
      <c r="F29" t="s">
        <v>24</v>
      </c>
      <c r="G29" t="s">
        <v>66</v>
      </c>
      <c r="H29" t="s">
        <v>54</v>
      </c>
      <c r="I29" t="s">
        <v>55</v>
      </c>
      <c r="J29" t="s">
        <v>1160</v>
      </c>
      <c r="L29" s="119">
        <v>45300</v>
      </c>
      <c r="M29" s="119">
        <v>45404</v>
      </c>
      <c r="N29" s="119">
        <v>45370</v>
      </c>
      <c r="O29" t="s">
        <v>11</v>
      </c>
      <c r="P29" t="s">
        <v>209</v>
      </c>
      <c r="Q29" t="s">
        <v>17</v>
      </c>
      <c r="R29" t="s">
        <v>54</v>
      </c>
      <c r="S29" s="119">
        <v>45316</v>
      </c>
      <c r="T29" s="119">
        <v>45370</v>
      </c>
      <c r="W29" s="62" t="s">
        <v>1161</v>
      </c>
      <c r="Z29" s="62" t="s">
        <v>1162</v>
      </c>
      <c r="AB29" s="176">
        <v>500000</v>
      </c>
      <c r="AC29" s="205" t="s">
        <v>58</v>
      </c>
      <c r="AD29" s="149" t="s">
        <v>444</v>
      </c>
      <c r="AE29" t="s">
        <v>478</v>
      </c>
      <c r="AF29" t="s">
        <v>210</v>
      </c>
      <c r="AG29" s="150">
        <v>11.037739230188681</v>
      </c>
      <c r="AH29" s="151">
        <v>1.5094339622641511</v>
      </c>
      <c r="AI29" s="150">
        <v>301.886961509434</v>
      </c>
      <c r="AJ29" s="150">
        <v>6.0377392301886799</v>
      </c>
      <c r="AK29" s="150">
        <v>11.037739230188681</v>
      </c>
      <c r="AL29" s="119">
        <v>45313</v>
      </c>
      <c r="AN29" t="s">
        <v>54</v>
      </c>
      <c r="AO29" s="198">
        <v>0</v>
      </c>
    </row>
    <row r="30" spans="1:41">
      <c r="A30" t="s">
        <v>179</v>
      </c>
      <c r="B30" t="s">
        <v>180</v>
      </c>
      <c r="C30" t="s">
        <v>495</v>
      </c>
      <c r="D30" t="s">
        <v>64</v>
      </c>
      <c r="E30" t="s">
        <v>65</v>
      </c>
      <c r="F30" t="s">
        <v>24</v>
      </c>
      <c r="G30" t="s">
        <v>66</v>
      </c>
      <c r="H30" t="s">
        <v>54</v>
      </c>
      <c r="I30" t="s">
        <v>55</v>
      </c>
      <c r="J30" t="s">
        <v>1163</v>
      </c>
      <c r="L30" s="119">
        <v>45372</v>
      </c>
      <c r="M30" s="119">
        <v>45404</v>
      </c>
      <c r="N30" s="119">
        <v>45379</v>
      </c>
      <c r="O30" s="119" t="s">
        <v>11</v>
      </c>
      <c r="P30" t="s">
        <v>242</v>
      </c>
      <c r="Q30" t="s">
        <v>17</v>
      </c>
      <c r="R30" s="119" t="s">
        <v>54</v>
      </c>
      <c r="S30" s="119">
        <v>45376</v>
      </c>
      <c r="T30" s="119">
        <v>45386</v>
      </c>
      <c r="AA30" t="s">
        <v>1105</v>
      </c>
      <c r="AB30" s="176">
        <v>500000</v>
      </c>
      <c r="AC30" s="205" t="s">
        <v>58</v>
      </c>
      <c r="AD30" s="149" t="s">
        <v>444</v>
      </c>
      <c r="AE30" t="s">
        <v>478</v>
      </c>
      <c r="AF30" t="s">
        <v>243</v>
      </c>
      <c r="AG30" s="150">
        <v>11.067927909433962</v>
      </c>
      <c r="AH30" s="151">
        <v>1.5094339622641511</v>
      </c>
      <c r="AI30" s="150">
        <v>303.39639547169816</v>
      </c>
      <c r="AJ30" s="150">
        <v>6.0679279094339629</v>
      </c>
      <c r="AK30" s="150">
        <v>11.067927909433962</v>
      </c>
      <c r="AL30" s="119">
        <v>45369</v>
      </c>
      <c r="AM30" t="s">
        <v>54</v>
      </c>
      <c r="AN30" t="s">
        <v>67</v>
      </c>
      <c r="AO30" s="198">
        <v>-7</v>
      </c>
    </row>
    <row r="31" spans="1:41">
      <c r="A31" t="s">
        <v>198</v>
      </c>
      <c r="B31" t="s">
        <v>199</v>
      </c>
      <c r="C31" t="s">
        <v>1164</v>
      </c>
      <c r="D31" t="s">
        <v>64</v>
      </c>
      <c r="E31" t="s">
        <v>52</v>
      </c>
      <c r="F31" t="s">
        <v>24</v>
      </c>
      <c r="G31" t="s">
        <v>66</v>
      </c>
      <c r="H31" t="s">
        <v>54</v>
      </c>
      <c r="I31" t="s">
        <v>68</v>
      </c>
      <c r="J31" t="s">
        <v>1085</v>
      </c>
      <c r="L31" s="119">
        <v>45252</v>
      </c>
      <c r="M31" s="119">
        <v>45404</v>
      </c>
      <c r="N31" s="119">
        <v>45380</v>
      </c>
      <c r="O31" t="s">
        <v>11</v>
      </c>
      <c r="P31" t="s">
        <v>242</v>
      </c>
      <c r="Q31" t="s">
        <v>17</v>
      </c>
      <c r="R31" t="s">
        <v>54</v>
      </c>
      <c r="S31" s="119">
        <v>45362</v>
      </c>
      <c r="T31" s="119">
        <v>45369</v>
      </c>
      <c r="W31" s="62" t="s">
        <v>1165</v>
      </c>
      <c r="Z31" s="62" t="s">
        <v>1166</v>
      </c>
      <c r="AA31" t="s">
        <v>1105</v>
      </c>
      <c r="AB31" s="176">
        <v>500000</v>
      </c>
      <c r="AC31" s="205" t="s">
        <v>58</v>
      </c>
      <c r="AD31" s="149" t="s">
        <v>444</v>
      </c>
      <c r="AE31" t="s">
        <v>478</v>
      </c>
      <c r="AF31" t="s">
        <v>243</v>
      </c>
      <c r="AG31" s="150">
        <v>11.098116588679247</v>
      </c>
      <c r="AH31" s="151">
        <v>1.5094339622641511</v>
      </c>
      <c r="AI31" s="150">
        <v>304.90582943396231</v>
      </c>
      <c r="AJ31" s="150">
        <v>6.0981165886792459</v>
      </c>
      <c r="AK31" s="150">
        <v>11.098116588679247</v>
      </c>
      <c r="AL31" s="119">
        <v>45336</v>
      </c>
      <c r="AN31" t="s">
        <v>67</v>
      </c>
      <c r="AO31" s="198">
        <v>11</v>
      </c>
    </row>
    <row r="32" spans="1:41">
      <c r="A32" t="s">
        <v>198</v>
      </c>
      <c r="B32" t="s">
        <v>199</v>
      </c>
      <c r="C32" t="s">
        <v>1167</v>
      </c>
      <c r="D32" t="s">
        <v>64</v>
      </c>
      <c r="E32" t="s">
        <v>65</v>
      </c>
      <c r="F32" t="s">
        <v>24</v>
      </c>
      <c r="G32" t="s">
        <v>66</v>
      </c>
      <c r="H32" t="s">
        <v>54</v>
      </c>
      <c r="I32" t="s">
        <v>55</v>
      </c>
      <c r="J32" t="s">
        <v>1168</v>
      </c>
      <c r="L32" s="119">
        <v>45364</v>
      </c>
      <c r="M32" s="119">
        <v>45404</v>
      </c>
      <c r="N32" s="119">
        <v>45391</v>
      </c>
      <c r="O32" t="s">
        <v>11</v>
      </c>
      <c r="P32" t="s">
        <v>242</v>
      </c>
      <c r="Q32" t="s">
        <v>17</v>
      </c>
      <c r="R32" t="s">
        <v>54</v>
      </c>
      <c r="S32" s="119">
        <v>45373</v>
      </c>
      <c r="T32" s="119">
        <v>45384</v>
      </c>
      <c r="AB32" s="176">
        <v>500001</v>
      </c>
      <c r="AC32" t="s">
        <v>58</v>
      </c>
      <c r="AD32" s="149" t="s">
        <v>444</v>
      </c>
      <c r="AE32" t="s">
        <v>478</v>
      </c>
      <c r="AF32" t="s">
        <v>243</v>
      </c>
      <c r="AG32" s="150">
        <v>11.128305328301888</v>
      </c>
      <c r="AH32" s="151">
        <v>1.5094369811320758</v>
      </c>
      <c r="AI32" s="150">
        <v>306.41526641509438</v>
      </c>
      <c r="AJ32" s="150">
        <v>6.128305328301888</v>
      </c>
      <c r="AK32" s="150">
        <v>11.128305328301888</v>
      </c>
      <c r="AL32" s="119">
        <v>45366</v>
      </c>
      <c r="AN32" t="s">
        <v>54</v>
      </c>
      <c r="AO32" s="198">
        <v>7</v>
      </c>
    </row>
    <row r="33" spans="1:41" ht="15.6">
      <c r="A33" t="s">
        <v>198</v>
      </c>
      <c r="B33" t="s">
        <v>199</v>
      </c>
      <c r="C33" s="95" t="s">
        <v>1103</v>
      </c>
      <c r="D33" t="s">
        <v>64</v>
      </c>
      <c r="E33" t="s">
        <v>65</v>
      </c>
      <c r="F33" t="s">
        <v>24</v>
      </c>
      <c r="G33" t="s">
        <v>66</v>
      </c>
      <c r="H33" t="s">
        <v>54</v>
      </c>
      <c r="I33" t="s">
        <v>55</v>
      </c>
      <c r="J33" t="s">
        <v>1169</v>
      </c>
      <c r="L33" s="119">
        <v>45397</v>
      </c>
      <c r="N33" s="119">
        <v>45412</v>
      </c>
      <c r="O33" t="s">
        <v>11</v>
      </c>
      <c r="P33" t="s">
        <v>242</v>
      </c>
      <c r="Q33" t="s">
        <v>17</v>
      </c>
      <c r="R33" t="s">
        <v>54</v>
      </c>
      <c r="S33" s="119">
        <v>45404</v>
      </c>
      <c r="T33" s="119">
        <v>45407</v>
      </c>
      <c r="AA33" t="s">
        <v>1170</v>
      </c>
      <c r="AB33" s="176">
        <v>500000</v>
      </c>
      <c r="AC33" s="205" t="s">
        <v>58</v>
      </c>
      <c r="AD33" s="149" t="s">
        <v>444</v>
      </c>
      <c r="AE33" t="s">
        <v>478</v>
      </c>
      <c r="AF33" t="s">
        <v>243</v>
      </c>
      <c r="AG33" s="150">
        <v>11.158494007547171</v>
      </c>
      <c r="AH33" s="151">
        <v>1.5094339622641511</v>
      </c>
      <c r="AI33" s="150">
        <v>307.92470037735853</v>
      </c>
      <c r="AJ33" s="150">
        <v>6.158494007547171</v>
      </c>
      <c r="AK33" s="150">
        <v>11.158494007547171</v>
      </c>
      <c r="AL33" s="119">
        <v>45400</v>
      </c>
      <c r="AM33" t="s">
        <v>54</v>
      </c>
      <c r="AN33" t="s">
        <v>54</v>
      </c>
      <c r="AO33" s="198">
        <v>5</v>
      </c>
    </row>
    <row r="34" spans="1:41">
      <c r="A34" t="s">
        <v>198</v>
      </c>
      <c r="B34" t="s">
        <v>199</v>
      </c>
      <c r="C34" t="s">
        <v>1171</v>
      </c>
      <c r="D34" t="s">
        <v>64</v>
      </c>
      <c r="E34" t="s">
        <v>65</v>
      </c>
      <c r="F34" t="s">
        <v>24</v>
      </c>
      <c r="G34" t="s">
        <v>66</v>
      </c>
      <c r="H34" t="s">
        <v>54</v>
      </c>
      <c r="I34" t="s">
        <v>55</v>
      </c>
      <c r="J34" t="s">
        <v>1172</v>
      </c>
      <c r="L34" s="119">
        <v>45377</v>
      </c>
      <c r="M34" s="119">
        <v>45421</v>
      </c>
      <c r="N34" s="119">
        <v>45454</v>
      </c>
      <c r="O34" t="s">
        <v>11</v>
      </c>
      <c r="P34" t="s">
        <v>177</v>
      </c>
      <c r="Q34" t="s">
        <v>17</v>
      </c>
      <c r="R34" t="s">
        <v>54</v>
      </c>
      <c r="S34" s="119">
        <v>45449</v>
      </c>
      <c r="T34" s="119">
        <v>45461</v>
      </c>
      <c r="AB34" s="176">
        <v>500001</v>
      </c>
      <c r="AC34" t="s">
        <v>58</v>
      </c>
      <c r="AD34" s="149" t="s">
        <v>444</v>
      </c>
      <c r="AE34" t="s">
        <v>478</v>
      </c>
      <c r="AF34" t="s">
        <v>178</v>
      </c>
      <c r="AG34" s="150">
        <v>11.188682747169812</v>
      </c>
      <c r="AH34" s="151">
        <v>1.5094369811320758</v>
      </c>
      <c r="AI34" s="150">
        <v>309.4341373584906</v>
      </c>
      <c r="AJ34" s="150">
        <v>6.1886827471698123</v>
      </c>
      <c r="AK34" s="150">
        <v>11.188682747169812</v>
      </c>
      <c r="AL34" s="119">
        <v>45448</v>
      </c>
      <c r="AN34" t="s">
        <v>67</v>
      </c>
      <c r="AO34" s="198">
        <v>-7</v>
      </c>
    </row>
    <row r="35" spans="1:41">
      <c r="A35" t="s">
        <v>123</v>
      </c>
      <c r="B35" t="s">
        <v>124</v>
      </c>
      <c r="C35" t="s">
        <v>692</v>
      </c>
      <c r="D35" t="s">
        <v>64</v>
      </c>
      <c r="E35" t="s">
        <v>65</v>
      </c>
      <c r="F35" t="s">
        <v>24</v>
      </c>
      <c r="G35" t="s">
        <v>66</v>
      </c>
      <c r="H35" t="s">
        <v>54</v>
      </c>
      <c r="I35" t="s">
        <v>55</v>
      </c>
      <c r="J35" t="s">
        <v>1173</v>
      </c>
      <c r="L35" s="119">
        <v>45443</v>
      </c>
      <c r="M35" s="119">
        <v>45422</v>
      </c>
      <c r="N35" s="119">
        <v>45460</v>
      </c>
      <c r="O35" t="s">
        <v>7</v>
      </c>
      <c r="P35" t="s">
        <v>59</v>
      </c>
      <c r="Q35" t="s">
        <v>17</v>
      </c>
      <c r="R35" t="s">
        <v>54</v>
      </c>
      <c r="S35" s="119">
        <v>45460</v>
      </c>
      <c r="T35" s="119">
        <v>45461</v>
      </c>
      <c r="AB35" s="176">
        <v>500000</v>
      </c>
      <c r="AC35" s="205" t="s">
        <v>58</v>
      </c>
      <c r="AD35" s="149" t="s">
        <v>444</v>
      </c>
      <c r="AE35" t="s">
        <v>478</v>
      </c>
      <c r="AF35" t="s">
        <v>246</v>
      </c>
      <c r="AG35" s="150">
        <v>11.218871426415095</v>
      </c>
      <c r="AH35" s="151">
        <v>1.5094339622641511</v>
      </c>
      <c r="AI35" s="150">
        <v>310.94357132075476</v>
      </c>
      <c r="AJ35" s="150">
        <v>6.2188714264150953</v>
      </c>
      <c r="AK35" s="150">
        <v>11.218871426415095</v>
      </c>
      <c r="AL35" s="119">
        <v>45456</v>
      </c>
      <c r="AN35" t="s">
        <v>67</v>
      </c>
      <c r="AO35" s="198">
        <v>-1</v>
      </c>
    </row>
    <row r="36" spans="1:41">
      <c r="A36" t="s">
        <v>171</v>
      </c>
      <c r="B36" t="s">
        <v>172</v>
      </c>
      <c r="C36" t="s">
        <v>1174</v>
      </c>
      <c r="D36" t="s">
        <v>108</v>
      </c>
      <c r="E36" t="s">
        <v>65</v>
      </c>
      <c r="F36" t="s">
        <v>24</v>
      </c>
      <c r="G36" t="s">
        <v>66</v>
      </c>
      <c r="H36" t="s">
        <v>54</v>
      </c>
      <c r="I36" t="s">
        <v>55</v>
      </c>
      <c r="J36" t="s">
        <v>1175</v>
      </c>
      <c r="L36" s="119">
        <v>45404</v>
      </c>
      <c r="M36" s="119">
        <v>45441</v>
      </c>
      <c r="N36" s="119">
        <v>45471</v>
      </c>
      <c r="O36" t="s">
        <v>11</v>
      </c>
      <c r="P36" t="s">
        <v>177</v>
      </c>
      <c r="Q36" t="s">
        <v>17</v>
      </c>
      <c r="R36" t="s">
        <v>54</v>
      </c>
      <c r="S36" s="119">
        <v>45455</v>
      </c>
      <c r="T36" s="119">
        <v>45469</v>
      </c>
      <c r="AB36" s="176">
        <v>500001</v>
      </c>
      <c r="AC36" t="s">
        <v>58</v>
      </c>
      <c r="AD36" s="149" t="s">
        <v>444</v>
      </c>
      <c r="AE36" t="s">
        <v>478</v>
      </c>
      <c r="AF36" t="s">
        <v>178</v>
      </c>
      <c r="AG36" s="150">
        <v>11.249060166037737</v>
      </c>
      <c r="AH36" s="151">
        <v>1.5094369811320758</v>
      </c>
      <c r="AI36" s="150">
        <v>312.45300830188683</v>
      </c>
      <c r="AJ36" s="150">
        <v>6.2490601660377365</v>
      </c>
      <c r="AK36" s="150">
        <v>11.249060166037737</v>
      </c>
      <c r="AL36" s="119">
        <v>45447</v>
      </c>
      <c r="AN36" t="s">
        <v>67</v>
      </c>
      <c r="AO36" s="198">
        <v>2</v>
      </c>
    </row>
    <row r="37" spans="1:41">
      <c r="A37" t="s">
        <v>198</v>
      </c>
      <c r="B37" t="s">
        <v>199</v>
      </c>
      <c r="C37" t="s">
        <v>1176</v>
      </c>
      <c r="D37" t="s">
        <v>64</v>
      </c>
      <c r="E37" t="s">
        <v>65</v>
      </c>
      <c r="F37" t="s">
        <v>24</v>
      </c>
      <c r="G37" t="s">
        <v>66</v>
      </c>
      <c r="H37" t="s">
        <v>54</v>
      </c>
      <c r="I37" t="s">
        <v>55</v>
      </c>
      <c r="J37" t="s">
        <v>1177</v>
      </c>
      <c r="L37" s="119">
        <v>45455</v>
      </c>
      <c r="N37" s="119">
        <v>45482</v>
      </c>
      <c r="O37" t="s">
        <v>7</v>
      </c>
      <c r="P37" t="s">
        <v>233</v>
      </c>
      <c r="Q37" t="s">
        <v>17</v>
      </c>
      <c r="R37" t="s">
        <v>54</v>
      </c>
      <c r="S37" s="119">
        <v>45461</v>
      </c>
      <c r="T37" s="119">
        <v>45463</v>
      </c>
      <c r="AB37" s="176">
        <v>500000</v>
      </c>
      <c r="AC37" t="s">
        <v>58</v>
      </c>
      <c r="AD37" s="149" t="s">
        <v>444</v>
      </c>
      <c r="AE37" t="s">
        <v>478</v>
      </c>
      <c r="AF37" t="s">
        <v>234</v>
      </c>
      <c r="AG37" s="150">
        <v>11.27924884528302</v>
      </c>
      <c r="AH37" s="151">
        <v>1.5094339622641511</v>
      </c>
      <c r="AI37" s="150">
        <v>313.96244226415098</v>
      </c>
      <c r="AJ37" s="150">
        <v>6.2792488452830195</v>
      </c>
      <c r="AK37" s="150">
        <v>11.27924884528302</v>
      </c>
      <c r="AL37" s="119">
        <v>45460</v>
      </c>
      <c r="AN37" t="s">
        <v>54</v>
      </c>
      <c r="AO37" s="198">
        <v>19</v>
      </c>
    </row>
    <row r="38" spans="1:41">
      <c r="A38" t="s">
        <v>171</v>
      </c>
      <c r="B38" t="s">
        <v>172</v>
      </c>
      <c r="C38" t="s">
        <v>1178</v>
      </c>
      <c r="D38" t="s">
        <v>108</v>
      </c>
      <c r="E38" s="205" t="s">
        <v>65</v>
      </c>
      <c r="F38" t="s">
        <v>24</v>
      </c>
      <c r="G38" t="s">
        <v>66</v>
      </c>
      <c r="H38" t="s">
        <v>54</v>
      </c>
      <c r="I38" t="s">
        <v>55</v>
      </c>
      <c r="J38" t="s">
        <v>1179</v>
      </c>
      <c r="L38" s="119">
        <v>45432</v>
      </c>
      <c r="M38" s="119">
        <v>45449</v>
      </c>
      <c r="N38" s="119">
        <v>45493</v>
      </c>
      <c r="O38" t="s">
        <v>11</v>
      </c>
      <c r="P38" t="s">
        <v>204</v>
      </c>
      <c r="Q38" t="s">
        <v>17</v>
      </c>
      <c r="R38" t="s">
        <v>54</v>
      </c>
      <c r="S38" s="119">
        <v>45434</v>
      </c>
      <c r="T38" s="119">
        <v>45477</v>
      </c>
      <c r="AA38" t="s">
        <v>1105</v>
      </c>
      <c r="AB38" s="176">
        <v>500000</v>
      </c>
      <c r="AC38" s="205" t="s">
        <v>58</v>
      </c>
      <c r="AD38" s="149" t="s">
        <v>444</v>
      </c>
      <c r="AE38" t="s">
        <v>478</v>
      </c>
      <c r="AF38" t="s">
        <v>205</v>
      </c>
      <c r="AG38" s="150">
        <v>11.309437524528303</v>
      </c>
      <c r="AH38" s="151">
        <v>1.5094339622641511</v>
      </c>
      <c r="AI38" s="150">
        <v>315.47187622641513</v>
      </c>
      <c r="AJ38" s="150">
        <v>6.3094375245283025</v>
      </c>
      <c r="AK38" s="150">
        <v>11.309437524528303</v>
      </c>
      <c r="AL38" s="119">
        <v>45313</v>
      </c>
      <c r="AN38" t="s">
        <v>67</v>
      </c>
      <c r="AO38" s="198">
        <v>16</v>
      </c>
    </row>
    <row r="39" spans="1:41">
      <c r="A39" t="s">
        <v>134</v>
      </c>
      <c r="B39" t="s">
        <v>101</v>
      </c>
      <c r="C39" t="s">
        <v>565</v>
      </c>
      <c r="D39" t="s">
        <v>108</v>
      </c>
      <c r="E39" t="s">
        <v>65</v>
      </c>
      <c r="F39" t="s">
        <v>24</v>
      </c>
      <c r="G39" t="s">
        <v>66</v>
      </c>
      <c r="H39" t="s">
        <v>54</v>
      </c>
      <c r="I39" t="s">
        <v>55</v>
      </c>
      <c r="J39" t="s">
        <v>612</v>
      </c>
      <c r="L39" s="119">
        <v>45412</v>
      </c>
      <c r="M39" s="119">
        <v>45469</v>
      </c>
      <c r="N39" s="119">
        <v>45495</v>
      </c>
      <c r="O39" t="s">
        <v>11</v>
      </c>
      <c r="P39" t="s">
        <v>204</v>
      </c>
      <c r="Q39" t="s">
        <v>17</v>
      </c>
      <c r="R39" t="s">
        <v>54</v>
      </c>
      <c r="S39" s="119">
        <v>45436</v>
      </c>
      <c r="T39" s="119">
        <v>45477</v>
      </c>
      <c r="V39" t="s">
        <v>59</v>
      </c>
      <c r="W39" s="62" t="s">
        <v>1180</v>
      </c>
      <c r="AA39" t="s">
        <v>1105</v>
      </c>
      <c r="AB39" s="176">
        <v>500000</v>
      </c>
      <c r="AC39" t="s">
        <v>58</v>
      </c>
      <c r="AD39" s="149" t="s">
        <v>444</v>
      </c>
      <c r="AE39" t="s">
        <v>478</v>
      </c>
      <c r="AF39" t="s">
        <v>205</v>
      </c>
      <c r="AG39" s="150">
        <v>11.339626203773586</v>
      </c>
      <c r="AH39" s="151">
        <v>1.5094339622641511</v>
      </c>
      <c r="AI39" s="150">
        <v>316.98131018867929</v>
      </c>
      <c r="AJ39" s="150">
        <v>6.3396262037735855</v>
      </c>
      <c r="AK39" s="150">
        <v>11.339626203773586</v>
      </c>
      <c r="AL39" s="119">
        <v>45428</v>
      </c>
      <c r="AN39" t="s">
        <v>67</v>
      </c>
      <c r="AO39" s="198">
        <v>18</v>
      </c>
    </row>
    <row r="40" spans="1:41" ht="15.6">
      <c r="A40" t="s">
        <v>198</v>
      </c>
      <c r="B40" t="s">
        <v>199</v>
      </c>
      <c r="C40" s="95" t="s">
        <v>1103</v>
      </c>
      <c r="D40" t="s">
        <v>64</v>
      </c>
      <c r="E40" t="s">
        <v>65</v>
      </c>
      <c r="F40" t="s">
        <v>24</v>
      </c>
      <c r="G40" t="s">
        <v>66</v>
      </c>
      <c r="H40" t="s">
        <v>54</v>
      </c>
      <c r="I40" t="s">
        <v>55</v>
      </c>
      <c r="J40" t="s">
        <v>1181</v>
      </c>
      <c r="L40" s="119">
        <v>45495</v>
      </c>
      <c r="M40" s="119">
        <v>45477</v>
      </c>
      <c r="N40" s="119">
        <v>45499</v>
      </c>
      <c r="O40" t="s">
        <v>13</v>
      </c>
      <c r="P40" t="s">
        <v>249</v>
      </c>
      <c r="Q40" t="s">
        <v>17</v>
      </c>
      <c r="R40" t="s">
        <v>54</v>
      </c>
      <c r="S40" s="119">
        <v>45497</v>
      </c>
      <c r="T40" s="119">
        <v>45503</v>
      </c>
      <c r="AB40" s="176">
        <v>500000</v>
      </c>
      <c r="AC40" s="205" t="s">
        <v>58</v>
      </c>
      <c r="AD40" s="149" t="s">
        <v>444</v>
      </c>
      <c r="AE40" t="s">
        <v>478</v>
      </c>
      <c r="AF40" t="s">
        <v>250</v>
      </c>
      <c r="AG40" s="150">
        <v>11.369814883018869</v>
      </c>
      <c r="AH40" s="151">
        <v>1.5094339622641511</v>
      </c>
      <c r="AI40" s="150">
        <v>318.49074415094344</v>
      </c>
      <c r="AJ40" s="150">
        <v>6.3698148830188686</v>
      </c>
      <c r="AK40" s="150">
        <v>11.369814883018869</v>
      </c>
      <c r="AL40" s="119">
        <v>45405</v>
      </c>
      <c r="AM40" t="s">
        <v>54</v>
      </c>
      <c r="AN40" t="s">
        <v>54</v>
      </c>
      <c r="AO40" s="198">
        <v>-4</v>
      </c>
    </row>
    <row r="41" spans="1:41" ht="15.6">
      <c r="A41" t="s">
        <v>198</v>
      </c>
      <c r="B41" t="s">
        <v>199</v>
      </c>
      <c r="C41" s="95" t="s">
        <v>1103</v>
      </c>
      <c r="D41" t="s">
        <v>64</v>
      </c>
      <c r="E41" t="s">
        <v>65</v>
      </c>
      <c r="F41" t="s">
        <v>24</v>
      </c>
      <c r="G41" t="s">
        <v>66</v>
      </c>
      <c r="H41" t="s">
        <v>54</v>
      </c>
      <c r="I41" t="s">
        <v>55</v>
      </c>
      <c r="J41" t="s">
        <v>1182</v>
      </c>
      <c r="L41" s="119">
        <v>45530</v>
      </c>
      <c r="N41" s="119">
        <v>45534</v>
      </c>
      <c r="O41" t="s">
        <v>13</v>
      </c>
      <c r="P41" t="s">
        <v>249</v>
      </c>
      <c r="Q41" t="s">
        <v>17</v>
      </c>
      <c r="R41" t="s">
        <v>54</v>
      </c>
      <c r="S41" s="119">
        <v>45530</v>
      </c>
      <c r="T41" s="119">
        <v>45530</v>
      </c>
      <c r="AB41" s="176">
        <v>500000</v>
      </c>
      <c r="AC41" s="205" t="s">
        <v>58</v>
      </c>
      <c r="AD41" s="149" t="s">
        <v>444</v>
      </c>
      <c r="AE41" t="s">
        <v>478</v>
      </c>
      <c r="AF41" t="s">
        <v>250</v>
      </c>
      <c r="AG41" s="150">
        <v>11.732079033962265</v>
      </c>
      <c r="AH41" s="151">
        <v>1.5094339622641511</v>
      </c>
      <c r="AI41" s="150">
        <v>336.60395169811324</v>
      </c>
      <c r="AJ41" s="150">
        <v>6.7320790339622647</v>
      </c>
      <c r="AK41" s="150">
        <v>11.732079033962265</v>
      </c>
      <c r="AL41" s="119">
        <v>45405</v>
      </c>
      <c r="AM41" t="s">
        <v>54</v>
      </c>
      <c r="AN41" t="s">
        <v>54</v>
      </c>
      <c r="AO41" s="198">
        <v>4</v>
      </c>
    </row>
    <row r="42" spans="1:41">
      <c r="A42" t="s">
        <v>134</v>
      </c>
      <c r="B42" t="s">
        <v>101</v>
      </c>
      <c r="C42" t="s">
        <v>609</v>
      </c>
      <c r="D42" t="s">
        <v>108</v>
      </c>
      <c r="E42" t="s">
        <v>65</v>
      </c>
      <c r="F42" t="s">
        <v>24</v>
      </c>
      <c r="G42" t="s">
        <v>66</v>
      </c>
      <c r="H42" t="s">
        <v>54</v>
      </c>
      <c r="I42" t="s">
        <v>55</v>
      </c>
      <c r="J42" t="s">
        <v>1183</v>
      </c>
      <c r="K42" s="119">
        <v>45369</v>
      </c>
      <c r="L42" s="119">
        <v>45509</v>
      </c>
      <c r="M42" s="119">
        <v>45477</v>
      </c>
      <c r="N42" s="119">
        <v>45541</v>
      </c>
      <c r="O42" t="s">
        <v>11</v>
      </c>
      <c r="P42" t="s">
        <v>204</v>
      </c>
      <c r="Q42" t="s">
        <v>17</v>
      </c>
      <c r="R42" t="s">
        <v>54</v>
      </c>
      <c r="S42" s="119">
        <v>45527</v>
      </c>
      <c r="T42" s="119">
        <v>45540</v>
      </c>
      <c r="AB42" s="176">
        <v>500000</v>
      </c>
      <c r="AC42" t="s">
        <v>58</v>
      </c>
      <c r="AD42" s="149" t="s">
        <v>444</v>
      </c>
      <c r="AE42" t="s">
        <v>478</v>
      </c>
      <c r="AF42" t="s">
        <v>205</v>
      </c>
      <c r="AG42" s="150">
        <v>11.430192241509435</v>
      </c>
      <c r="AH42" s="151">
        <v>1.5094339622641511</v>
      </c>
      <c r="AI42" s="150">
        <v>321.50961207547175</v>
      </c>
      <c r="AJ42" s="150">
        <v>6.4301922415094346</v>
      </c>
      <c r="AK42" s="150">
        <v>11.430192241509435</v>
      </c>
      <c r="AL42" s="119" t="s">
        <v>1184</v>
      </c>
      <c r="AM42" t="s">
        <v>67</v>
      </c>
      <c r="AN42" t="s">
        <v>67</v>
      </c>
      <c r="AO42" s="198">
        <v>1</v>
      </c>
    </row>
    <row r="43" spans="1:41">
      <c r="A43" t="s">
        <v>198</v>
      </c>
      <c r="B43" t="s">
        <v>199</v>
      </c>
      <c r="C43" s="119" t="s">
        <v>1185</v>
      </c>
      <c r="D43" t="s">
        <v>64</v>
      </c>
      <c r="E43" t="s">
        <v>65</v>
      </c>
      <c r="F43" t="s">
        <v>24</v>
      </c>
      <c r="G43" t="s">
        <v>66</v>
      </c>
      <c r="H43" t="s">
        <v>54</v>
      </c>
      <c r="I43" t="s">
        <v>55</v>
      </c>
      <c r="J43" t="s">
        <v>1186</v>
      </c>
      <c r="L43" s="119">
        <v>45461</v>
      </c>
      <c r="M43" s="119">
        <v>45485</v>
      </c>
      <c r="N43" s="119">
        <v>45544</v>
      </c>
      <c r="O43" t="s">
        <v>13</v>
      </c>
      <c r="P43" t="s">
        <v>249</v>
      </c>
      <c r="Q43" t="s">
        <v>17</v>
      </c>
      <c r="R43" t="s">
        <v>54</v>
      </c>
      <c r="S43" s="119">
        <v>45463</v>
      </c>
      <c r="T43" s="119">
        <v>45518</v>
      </c>
      <c r="AA43" t="s">
        <v>1187</v>
      </c>
      <c r="AB43" s="176">
        <v>500000</v>
      </c>
      <c r="AC43" s="205" t="s">
        <v>58</v>
      </c>
      <c r="AD43" s="149" t="s">
        <v>444</v>
      </c>
      <c r="AE43" t="s">
        <v>478</v>
      </c>
      <c r="AF43" t="s">
        <v>250</v>
      </c>
      <c r="AG43" s="150">
        <v>11.460380920754719</v>
      </c>
      <c r="AH43" s="151">
        <v>1.5094339622641511</v>
      </c>
      <c r="AI43" s="150">
        <v>323.0190460377359</v>
      </c>
      <c r="AJ43" s="150">
        <v>6.4603809207547185</v>
      </c>
      <c r="AK43" s="150">
        <v>11.460380920754719</v>
      </c>
      <c r="AL43" s="119">
        <v>45461</v>
      </c>
      <c r="AM43" t="s">
        <v>67</v>
      </c>
      <c r="AN43" t="s">
        <v>54</v>
      </c>
      <c r="AO43" s="198">
        <v>26</v>
      </c>
    </row>
    <row r="44" spans="1:41">
      <c r="A44" t="s">
        <v>179</v>
      </c>
      <c r="B44" t="s">
        <v>180</v>
      </c>
      <c r="C44" t="s">
        <v>495</v>
      </c>
      <c r="D44" t="s">
        <v>64</v>
      </c>
      <c r="E44" t="s">
        <v>65</v>
      </c>
      <c r="F44" t="s">
        <v>24</v>
      </c>
      <c r="G44" t="s">
        <v>66</v>
      </c>
      <c r="H44" t="s">
        <v>54</v>
      </c>
      <c r="I44" t="s">
        <v>55</v>
      </c>
      <c r="J44" t="s">
        <v>1188</v>
      </c>
      <c r="K44" s="119">
        <v>45536</v>
      </c>
      <c r="L44" s="119">
        <v>45544</v>
      </c>
      <c r="M44" s="119">
        <v>45485</v>
      </c>
      <c r="N44" s="119">
        <v>45551</v>
      </c>
      <c r="O44" t="s">
        <v>11</v>
      </c>
      <c r="P44" t="s">
        <v>185</v>
      </c>
      <c r="Q44" t="s">
        <v>17</v>
      </c>
      <c r="R44" s="119" t="s">
        <v>54</v>
      </c>
      <c r="S44" s="119">
        <v>45544</v>
      </c>
      <c r="T44" s="119">
        <v>45551</v>
      </c>
      <c r="AB44" s="176">
        <v>500000</v>
      </c>
      <c r="AC44" s="205" t="s">
        <v>58</v>
      </c>
      <c r="AD44" s="149" t="s">
        <v>444</v>
      </c>
      <c r="AE44" t="s">
        <v>478</v>
      </c>
      <c r="AF44" t="s">
        <v>186</v>
      </c>
      <c r="AG44" s="150">
        <v>11.490569600000001</v>
      </c>
      <c r="AH44" s="151">
        <v>1.5094339622641511</v>
      </c>
      <c r="AI44" s="150">
        <v>324.52848000000006</v>
      </c>
      <c r="AJ44" s="150">
        <v>6.4905696000000015</v>
      </c>
      <c r="AK44" s="150">
        <v>11.490569600000001</v>
      </c>
      <c r="AL44" s="119">
        <v>45540</v>
      </c>
      <c r="AM44" t="s">
        <v>54</v>
      </c>
      <c r="AN44" t="s">
        <v>67</v>
      </c>
      <c r="AO44" s="198">
        <v>0</v>
      </c>
    </row>
    <row r="45" spans="1:41">
      <c r="A45" t="s">
        <v>85</v>
      </c>
      <c r="B45" t="s">
        <v>86</v>
      </c>
      <c r="C45" t="s">
        <v>1189</v>
      </c>
      <c r="D45" t="s">
        <v>64</v>
      </c>
      <c r="E45" t="s">
        <v>76</v>
      </c>
      <c r="F45" t="s">
        <v>24</v>
      </c>
      <c r="G45" t="s">
        <v>66</v>
      </c>
      <c r="H45" t="s">
        <v>54</v>
      </c>
      <c r="I45" t="s">
        <v>55</v>
      </c>
      <c r="J45" t="s">
        <v>1190</v>
      </c>
      <c r="L45" s="119">
        <v>45505</v>
      </c>
      <c r="M45" s="119">
        <v>45485</v>
      </c>
      <c r="N45" s="119">
        <v>45558</v>
      </c>
      <c r="O45" t="s">
        <v>11</v>
      </c>
      <c r="P45" t="s">
        <v>204</v>
      </c>
      <c r="Q45" t="s">
        <v>17</v>
      </c>
      <c r="R45" t="s">
        <v>54</v>
      </c>
      <c r="S45" s="119">
        <v>45533</v>
      </c>
      <c r="T45" s="119">
        <v>45554</v>
      </c>
      <c r="AB45" s="176">
        <v>500000</v>
      </c>
      <c r="AC45" t="s">
        <v>58</v>
      </c>
      <c r="AD45" s="149" t="s">
        <v>444</v>
      </c>
      <c r="AE45" t="s">
        <v>478</v>
      </c>
      <c r="AF45" t="s">
        <v>205</v>
      </c>
      <c r="AG45" s="150">
        <v>11.520758279245285</v>
      </c>
      <c r="AH45" s="151">
        <v>1.5094339622641511</v>
      </c>
      <c r="AI45" s="150">
        <v>326.03791396226421</v>
      </c>
      <c r="AJ45" s="150">
        <v>6.5207582792452845</v>
      </c>
      <c r="AK45" s="150">
        <v>11.520758279245285</v>
      </c>
      <c r="AL45" s="119">
        <v>45533</v>
      </c>
      <c r="AN45" t="s">
        <v>67</v>
      </c>
      <c r="AO45" s="198">
        <v>4</v>
      </c>
    </row>
    <row r="46" spans="1:41">
      <c r="A46" t="s">
        <v>85</v>
      </c>
      <c r="B46" t="s">
        <v>86</v>
      </c>
      <c r="C46" t="s">
        <v>1191</v>
      </c>
      <c r="D46" t="s">
        <v>64</v>
      </c>
      <c r="E46" t="s">
        <v>76</v>
      </c>
      <c r="F46" t="s">
        <v>24</v>
      </c>
      <c r="G46" t="s">
        <v>66</v>
      </c>
      <c r="H46" t="s">
        <v>54</v>
      </c>
      <c r="I46" t="s">
        <v>55</v>
      </c>
      <c r="J46" t="s">
        <v>1192</v>
      </c>
      <c r="L46" s="119">
        <v>45504</v>
      </c>
      <c r="M46" s="119">
        <v>45505</v>
      </c>
      <c r="N46" s="119">
        <v>45558</v>
      </c>
      <c r="O46" t="s">
        <v>7</v>
      </c>
      <c r="P46" t="s">
        <v>233</v>
      </c>
      <c r="Q46" t="s">
        <v>17</v>
      </c>
      <c r="R46" t="s">
        <v>54</v>
      </c>
      <c r="S46" s="119">
        <v>45533</v>
      </c>
      <c r="T46" s="119">
        <v>45541</v>
      </c>
      <c r="AB46" s="176">
        <v>500000</v>
      </c>
      <c r="AC46" t="s">
        <v>58</v>
      </c>
      <c r="AD46" s="149" t="s">
        <v>444</v>
      </c>
      <c r="AE46" t="s">
        <v>478</v>
      </c>
      <c r="AF46" t="s">
        <v>234</v>
      </c>
      <c r="AG46" s="150">
        <v>11.550946958490567</v>
      </c>
      <c r="AH46" s="151">
        <v>1.5094339622641511</v>
      </c>
      <c r="AI46" s="150">
        <v>327.54734792452837</v>
      </c>
      <c r="AJ46" s="150">
        <v>6.5509469584905675</v>
      </c>
      <c r="AK46" s="150">
        <v>11.550946958490567</v>
      </c>
      <c r="AL46" s="119">
        <v>45533</v>
      </c>
      <c r="AN46" t="s">
        <v>67</v>
      </c>
      <c r="AO46" s="198">
        <v>17</v>
      </c>
    </row>
    <row r="47" spans="1:41" ht="15.6">
      <c r="A47" t="s">
        <v>198</v>
      </c>
      <c r="B47" t="s">
        <v>199</v>
      </c>
      <c r="C47" s="95" t="s">
        <v>1103</v>
      </c>
      <c r="D47" t="s">
        <v>64</v>
      </c>
      <c r="E47" t="s">
        <v>65</v>
      </c>
      <c r="F47" t="s">
        <v>24</v>
      </c>
      <c r="G47" t="s">
        <v>66</v>
      </c>
      <c r="H47" t="s">
        <v>54</v>
      </c>
      <c r="I47" t="s">
        <v>55</v>
      </c>
      <c r="J47" t="s">
        <v>1193</v>
      </c>
      <c r="L47" s="119">
        <v>45558</v>
      </c>
      <c r="M47" s="119">
        <v>45505</v>
      </c>
      <c r="N47" s="119">
        <v>45562</v>
      </c>
      <c r="O47" t="s">
        <v>13</v>
      </c>
      <c r="P47" t="s">
        <v>249</v>
      </c>
      <c r="Q47" t="s">
        <v>17</v>
      </c>
      <c r="R47" t="s">
        <v>54</v>
      </c>
      <c r="S47" s="119">
        <v>45547</v>
      </c>
      <c r="T47" s="119">
        <v>45566</v>
      </c>
      <c r="AB47" s="176">
        <v>500000</v>
      </c>
      <c r="AC47" s="205" t="s">
        <v>58</v>
      </c>
      <c r="AD47" s="149" t="s">
        <v>444</v>
      </c>
      <c r="AE47" t="s">
        <v>478</v>
      </c>
      <c r="AF47" t="s">
        <v>250</v>
      </c>
      <c r="AG47" s="150">
        <v>11.913211109433963</v>
      </c>
      <c r="AH47" s="151">
        <v>1.5094339622641511</v>
      </c>
      <c r="AI47" s="150">
        <v>345.66055547169816</v>
      </c>
      <c r="AJ47" s="150">
        <v>6.9132111094339628</v>
      </c>
      <c r="AK47" s="150">
        <v>11.913211109433963</v>
      </c>
      <c r="AL47" s="119">
        <v>45405</v>
      </c>
      <c r="AM47" t="s">
        <v>54</v>
      </c>
      <c r="AN47" t="s">
        <v>54</v>
      </c>
      <c r="AO47" s="198">
        <v>-4</v>
      </c>
    </row>
    <row r="48" spans="1:41">
      <c r="A48" t="s">
        <v>155</v>
      </c>
      <c r="B48" t="s">
        <v>156</v>
      </c>
      <c r="C48" t="s">
        <v>1137</v>
      </c>
      <c r="D48" t="s">
        <v>108</v>
      </c>
      <c r="E48" t="s">
        <v>65</v>
      </c>
      <c r="F48" t="s">
        <v>24</v>
      </c>
      <c r="G48" t="s">
        <v>66</v>
      </c>
      <c r="H48" t="s">
        <v>54</v>
      </c>
      <c r="I48" t="s">
        <v>55</v>
      </c>
      <c r="J48" t="s">
        <v>1194</v>
      </c>
      <c r="K48" s="119">
        <v>45320</v>
      </c>
      <c r="L48" s="119">
        <v>45527</v>
      </c>
      <c r="N48" s="119">
        <v>45575</v>
      </c>
      <c r="O48" t="s">
        <v>7</v>
      </c>
      <c r="P48" t="s">
        <v>59</v>
      </c>
      <c r="Q48" t="s">
        <v>17</v>
      </c>
      <c r="R48" t="s">
        <v>54</v>
      </c>
      <c r="S48" s="119">
        <v>45573</v>
      </c>
      <c r="T48" s="119">
        <v>45576</v>
      </c>
      <c r="AB48" s="176">
        <v>500000</v>
      </c>
      <c r="AC48" t="s">
        <v>58</v>
      </c>
      <c r="AD48" s="149" t="s">
        <v>444</v>
      </c>
      <c r="AE48" t="s">
        <v>478</v>
      </c>
      <c r="AF48" t="s">
        <v>246</v>
      </c>
      <c r="AG48" s="150">
        <v>11.611324316981133</v>
      </c>
      <c r="AH48" s="151">
        <v>1.5094339622641511</v>
      </c>
      <c r="AI48" s="150">
        <v>330.56621584905668</v>
      </c>
      <c r="AJ48" s="150">
        <v>6.6113243169811335</v>
      </c>
      <c r="AK48" s="150">
        <v>11.611324316981133</v>
      </c>
      <c r="AL48" s="119">
        <v>45572</v>
      </c>
      <c r="AN48" t="s">
        <v>67</v>
      </c>
      <c r="AO48" s="198">
        <v>-1</v>
      </c>
    </row>
    <row r="49" spans="1:41" ht="15.6">
      <c r="A49" t="s">
        <v>198</v>
      </c>
      <c r="B49" t="s">
        <v>199</v>
      </c>
      <c r="C49" s="95" t="s">
        <v>1103</v>
      </c>
      <c r="D49" t="s">
        <v>64</v>
      </c>
      <c r="E49" t="s">
        <v>65</v>
      </c>
      <c r="F49" t="s">
        <v>24</v>
      </c>
      <c r="G49" t="s">
        <v>66</v>
      </c>
      <c r="H49" t="s">
        <v>54</v>
      </c>
      <c r="I49" t="s">
        <v>55</v>
      </c>
      <c r="J49" t="s">
        <v>1195</v>
      </c>
      <c r="L49" s="119">
        <v>45586</v>
      </c>
      <c r="M49" s="119">
        <v>45533</v>
      </c>
      <c r="N49" s="119">
        <v>45590</v>
      </c>
      <c r="O49" t="s">
        <v>13</v>
      </c>
      <c r="P49" t="s">
        <v>249</v>
      </c>
      <c r="Q49" t="s">
        <v>17</v>
      </c>
      <c r="R49" t="s">
        <v>54</v>
      </c>
      <c r="S49" s="119">
        <v>45567</v>
      </c>
      <c r="T49" s="119">
        <v>45603</v>
      </c>
      <c r="AB49" s="176">
        <v>500000</v>
      </c>
      <c r="AC49" s="205" t="s">
        <v>58</v>
      </c>
      <c r="AD49" s="149" t="s">
        <v>444</v>
      </c>
      <c r="AE49" t="s">
        <v>478</v>
      </c>
      <c r="AF49" t="s">
        <v>250</v>
      </c>
      <c r="AG49" s="150">
        <v>11.641512996226417</v>
      </c>
      <c r="AH49" s="151">
        <v>1.5094339622641511</v>
      </c>
      <c r="AI49" s="150">
        <v>332.07564981132083</v>
      </c>
      <c r="AJ49" s="150">
        <v>6.6415129962264166</v>
      </c>
      <c r="AK49" s="150">
        <v>11.641512996226417</v>
      </c>
      <c r="AL49" s="119">
        <v>45405</v>
      </c>
      <c r="AM49" t="s">
        <v>54</v>
      </c>
      <c r="AN49" t="s">
        <v>54</v>
      </c>
      <c r="AO49" s="198">
        <v>-13</v>
      </c>
    </row>
    <row r="50" spans="1:41">
      <c r="A50" t="s">
        <v>198</v>
      </c>
      <c r="B50" t="s">
        <v>199</v>
      </c>
      <c r="C50" t="s">
        <v>1196</v>
      </c>
      <c r="D50" t="s">
        <v>64</v>
      </c>
      <c r="E50" t="s">
        <v>65</v>
      </c>
      <c r="F50" t="s">
        <v>24</v>
      </c>
      <c r="G50" t="s">
        <v>66</v>
      </c>
      <c r="H50" t="s">
        <v>54</v>
      </c>
      <c r="I50" t="s">
        <v>55</v>
      </c>
      <c r="J50" t="s">
        <v>1197</v>
      </c>
      <c r="L50" s="119">
        <v>45582</v>
      </c>
      <c r="M50" s="119">
        <v>45533</v>
      </c>
      <c r="N50" s="119">
        <v>45608</v>
      </c>
      <c r="O50" t="s">
        <v>13</v>
      </c>
      <c r="P50" t="s">
        <v>249</v>
      </c>
      <c r="Q50" t="s">
        <v>17</v>
      </c>
      <c r="R50" t="s">
        <v>54</v>
      </c>
      <c r="S50" s="119">
        <v>45588</v>
      </c>
      <c r="T50" s="119">
        <v>45607</v>
      </c>
      <c r="AB50" s="176">
        <v>500003</v>
      </c>
      <c r="AC50" t="s">
        <v>58</v>
      </c>
      <c r="AD50" s="149" t="s">
        <v>444</v>
      </c>
      <c r="AE50" t="s">
        <v>478</v>
      </c>
      <c r="AF50" t="s">
        <v>250</v>
      </c>
      <c r="AG50" s="150">
        <v>12.003777388679246</v>
      </c>
      <c r="AH50" s="151">
        <v>1.5094430188679249</v>
      </c>
      <c r="AI50" s="150">
        <v>350.18886943396228</v>
      </c>
      <c r="AJ50" s="150">
        <v>7.0037773886792456</v>
      </c>
      <c r="AK50" s="150">
        <v>12.003777388679246</v>
      </c>
      <c r="AL50" s="119">
        <v>45587</v>
      </c>
      <c r="AN50" t="s">
        <v>54</v>
      </c>
      <c r="AO50" s="198">
        <v>1</v>
      </c>
    </row>
    <row r="51" spans="1:41">
      <c r="A51" t="s">
        <v>134</v>
      </c>
      <c r="B51" t="s">
        <v>101</v>
      </c>
      <c r="C51" t="s">
        <v>609</v>
      </c>
      <c r="D51" t="s">
        <v>108</v>
      </c>
      <c r="E51" t="s">
        <v>65</v>
      </c>
      <c r="F51" t="s">
        <v>24</v>
      </c>
      <c r="G51" t="s">
        <v>66</v>
      </c>
      <c r="H51" t="s">
        <v>54</v>
      </c>
      <c r="I51" t="s">
        <v>55</v>
      </c>
      <c r="J51" t="s">
        <v>1198</v>
      </c>
      <c r="K51" s="119">
        <v>45551</v>
      </c>
      <c r="L51" s="119">
        <v>45575</v>
      </c>
      <c r="N51" s="119">
        <v>45611</v>
      </c>
      <c r="O51" t="s">
        <v>7</v>
      </c>
      <c r="P51" t="s">
        <v>233</v>
      </c>
      <c r="Q51" t="s">
        <v>17</v>
      </c>
      <c r="R51" t="s">
        <v>54</v>
      </c>
      <c r="S51" s="119">
        <v>45582</v>
      </c>
      <c r="T51" s="119">
        <v>45596</v>
      </c>
      <c r="AB51" s="176">
        <v>500001</v>
      </c>
      <c r="AC51" t="s">
        <v>58</v>
      </c>
      <c r="AD51" s="149" t="s">
        <v>444</v>
      </c>
      <c r="AE51" t="s">
        <v>478</v>
      </c>
      <c r="AF51" t="s">
        <v>234</v>
      </c>
      <c r="AG51" s="150">
        <v>11.701890596226416</v>
      </c>
      <c r="AH51" s="151">
        <v>1.5094369811320758</v>
      </c>
      <c r="AI51" s="150">
        <v>335.0945298113208</v>
      </c>
      <c r="AJ51" s="150">
        <v>6.7018905962264164</v>
      </c>
      <c r="AK51" s="150">
        <v>11.701890596226416</v>
      </c>
      <c r="AL51" s="119">
        <v>45575</v>
      </c>
      <c r="AN51" t="s">
        <v>67</v>
      </c>
      <c r="AO51" s="198">
        <v>15</v>
      </c>
    </row>
    <row r="52" spans="1:41">
      <c r="A52" t="s">
        <v>430</v>
      </c>
      <c r="B52" t="s">
        <v>431</v>
      </c>
      <c r="C52" t="s">
        <v>1199</v>
      </c>
      <c r="D52" t="s">
        <v>108</v>
      </c>
      <c r="E52" t="s">
        <v>65</v>
      </c>
      <c r="F52" t="s">
        <v>24</v>
      </c>
      <c r="G52" t="s">
        <v>66</v>
      </c>
      <c r="H52" t="s">
        <v>54</v>
      </c>
      <c r="I52" t="s">
        <v>55</v>
      </c>
      <c r="J52" t="s">
        <v>1200</v>
      </c>
      <c r="K52" s="119">
        <v>45205</v>
      </c>
      <c r="L52" s="119">
        <v>45517</v>
      </c>
      <c r="M52" s="119">
        <v>45548</v>
      </c>
      <c r="N52" s="119">
        <v>45616</v>
      </c>
      <c r="O52" t="s">
        <v>11</v>
      </c>
      <c r="P52" t="s">
        <v>177</v>
      </c>
      <c r="Q52" t="s">
        <v>17</v>
      </c>
      <c r="R52" t="s">
        <v>54</v>
      </c>
      <c r="S52" s="119">
        <v>45554</v>
      </c>
      <c r="T52" s="119">
        <v>45606</v>
      </c>
      <c r="AB52" s="176">
        <v>500000</v>
      </c>
      <c r="AC52" t="s">
        <v>58</v>
      </c>
      <c r="AD52" s="149" t="s">
        <v>444</v>
      </c>
      <c r="AE52" t="s">
        <v>478</v>
      </c>
      <c r="AF52" t="s">
        <v>178</v>
      </c>
      <c r="AG52" s="150">
        <v>11.732079275471699</v>
      </c>
      <c r="AH52" s="151">
        <v>1.5094339622641511</v>
      </c>
      <c r="AI52" s="150">
        <v>336.60396377358495</v>
      </c>
      <c r="AJ52" s="150">
        <v>6.7320792754716994</v>
      </c>
      <c r="AK52" s="150">
        <v>11.732079275471699</v>
      </c>
      <c r="AL52" s="119">
        <v>45554</v>
      </c>
      <c r="AM52" t="s">
        <v>54</v>
      </c>
      <c r="AN52" t="s">
        <v>54</v>
      </c>
      <c r="AO52" s="198">
        <v>10</v>
      </c>
    </row>
    <row r="53" spans="1:41">
      <c r="A53" t="s">
        <v>430</v>
      </c>
      <c r="B53" t="s">
        <v>431</v>
      </c>
      <c r="C53" t="s">
        <v>1201</v>
      </c>
      <c r="D53" t="s">
        <v>108</v>
      </c>
      <c r="E53" t="s">
        <v>65</v>
      </c>
      <c r="F53" t="s">
        <v>24</v>
      </c>
      <c r="G53" t="s">
        <v>66</v>
      </c>
      <c r="H53" t="s">
        <v>54</v>
      </c>
      <c r="I53" t="s">
        <v>55</v>
      </c>
      <c r="J53" t="s">
        <v>1202</v>
      </c>
      <c r="L53" s="119">
        <v>45512</v>
      </c>
      <c r="M53" s="119">
        <v>45561</v>
      </c>
      <c r="N53" s="119">
        <v>45616</v>
      </c>
      <c r="O53" t="s">
        <v>7</v>
      </c>
      <c r="P53" t="s">
        <v>59</v>
      </c>
      <c r="Q53" t="s">
        <v>17</v>
      </c>
      <c r="R53" t="s">
        <v>54</v>
      </c>
      <c r="S53" s="119">
        <v>45545</v>
      </c>
      <c r="T53" s="119">
        <v>45555</v>
      </c>
      <c r="AB53" s="176">
        <v>500000</v>
      </c>
      <c r="AC53" s="205" t="s">
        <v>58</v>
      </c>
      <c r="AD53" s="149" t="s">
        <v>444</v>
      </c>
      <c r="AE53" t="s">
        <v>478</v>
      </c>
      <c r="AF53" t="s">
        <v>246</v>
      </c>
      <c r="AG53" s="150">
        <v>11.762267954716982</v>
      </c>
      <c r="AH53" s="151">
        <v>1.5094339622641511</v>
      </c>
      <c r="AI53" s="150">
        <v>338.11339773584911</v>
      </c>
      <c r="AJ53" s="150">
        <v>6.7622679547169824</v>
      </c>
      <c r="AK53" s="150">
        <v>11.762267954716982</v>
      </c>
      <c r="AL53" s="119">
        <v>45532</v>
      </c>
      <c r="AN53" t="s">
        <v>67</v>
      </c>
      <c r="AO53" s="198">
        <v>61</v>
      </c>
    </row>
    <row r="54" spans="1:41">
      <c r="A54" t="s">
        <v>270</v>
      </c>
      <c r="B54" t="s">
        <v>271</v>
      </c>
      <c r="C54" t="s">
        <v>1203</v>
      </c>
      <c r="D54" t="s">
        <v>108</v>
      </c>
      <c r="E54" t="s">
        <v>65</v>
      </c>
      <c r="F54" t="s">
        <v>24</v>
      </c>
      <c r="G54" t="s">
        <v>66</v>
      </c>
      <c r="H54" t="s">
        <v>54</v>
      </c>
      <c r="I54" t="s">
        <v>55</v>
      </c>
      <c r="J54" t="s">
        <v>1204</v>
      </c>
      <c r="L54" s="119">
        <v>45555</v>
      </c>
      <c r="N54" s="119">
        <v>45618</v>
      </c>
      <c r="O54" t="s">
        <v>7</v>
      </c>
      <c r="P54" t="s">
        <v>59</v>
      </c>
      <c r="Q54" t="s">
        <v>17</v>
      </c>
      <c r="R54" t="s">
        <v>54</v>
      </c>
      <c r="S54" s="119">
        <v>45594</v>
      </c>
      <c r="T54" s="119">
        <v>45601</v>
      </c>
      <c r="V54" t="s">
        <v>59</v>
      </c>
      <c r="AB54" s="176">
        <v>500000</v>
      </c>
      <c r="AC54" t="s">
        <v>58</v>
      </c>
      <c r="AD54" s="149" t="s">
        <v>444</v>
      </c>
      <c r="AE54" t="s">
        <v>478</v>
      </c>
      <c r="AF54" t="s">
        <v>246</v>
      </c>
      <c r="AG54" s="150">
        <v>12.124532105660379</v>
      </c>
      <c r="AH54" s="151">
        <v>1.5094339622641511</v>
      </c>
      <c r="AI54" s="150">
        <v>356.2266052830189</v>
      </c>
      <c r="AJ54" s="150">
        <v>7.1245321056603776</v>
      </c>
      <c r="AK54" s="150">
        <v>12.124532105660379</v>
      </c>
      <c r="AL54" s="119">
        <v>45582</v>
      </c>
      <c r="AN54" t="s">
        <v>67</v>
      </c>
      <c r="AO54" s="198">
        <v>17</v>
      </c>
    </row>
    <row r="55" spans="1:41" ht="15.6">
      <c r="A55" t="s">
        <v>198</v>
      </c>
      <c r="B55" t="s">
        <v>199</v>
      </c>
      <c r="C55" s="95" t="s">
        <v>1103</v>
      </c>
      <c r="D55" t="s">
        <v>64</v>
      </c>
      <c r="E55" t="s">
        <v>65</v>
      </c>
      <c r="F55" t="s">
        <v>24</v>
      </c>
      <c r="G55" t="s">
        <v>66</v>
      </c>
      <c r="H55" t="s">
        <v>54</v>
      </c>
      <c r="I55" t="s">
        <v>55</v>
      </c>
      <c r="J55" t="s">
        <v>1205</v>
      </c>
      <c r="L55" s="119">
        <v>45621</v>
      </c>
      <c r="M55" s="119">
        <v>45566</v>
      </c>
      <c r="N55" s="119">
        <v>45625</v>
      </c>
      <c r="O55" t="s">
        <v>13</v>
      </c>
      <c r="P55" t="s">
        <v>249</v>
      </c>
      <c r="Q55" t="s">
        <v>17</v>
      </c>
      <c r="R55" t="s">
        <v>54</v>
      </c>
      <c r="S55" s="119">
        <v>45594</v>
      </c>
      <c r="T55" s="119">
        <v>45622</v>
      </c>
      <c r="AB55" s="176">
        <v>500000</v>
      </c>
      <c r="AC55" s="205" t="s">
        <v>58</v>
      </c>
      <c r="AD55" s="149" t="s">
        <v>444</v>
      </c>
      <c r="AE55" t="s">
        <v>478</v>
      </c>
      <c r="AF55" t="s">
        <v>250</v>
      </c>
      <c r="AG55" s="150">
        <v>11.822645313207548</v>
      </c>
      <c r="AH55" s="151">
        <v>1.5094339622641511</v>
      </c>
      <c r="AI55" s="150">
        <v>341.13226566037741</v>
      </c>
      <c r="AJ55" s="150">
        <v>6.8226453132075484</v>
      </c>
      <c r="AK55" s="150">
        <v>11.822645313207548</v>
      </c>
      <c r="AL55" s="119">
        <v>45405</v>
      </c>
      <c r="AM55" t="s">
        <v>54</v>
      </c>
      <c r="AN55" t="s">
        <v>54</v>
      </c>
      <c r="AO55" s="198">
        <v>3</v>
      </c>
    </row>
    <row r="56" spans="1:41">
      <c r="A56" t="s">
        <v>179</v>
      </c>
      <c r="B56" t="s">
        <v>180</v>
      </c>
      <c r="C56" t="s">
        <v>495</v>
      </c>
      <c r="D56" t="s">
        <v>64</v>
      </c>
      <c r="E56" t="s">
        <v>65</v>
      </c>
      <c r="F56" t="s">
        <v>24</v>
      </c>
      <c r="G56" t="s">
        <v>66</v>
      </c>
      <c r="H56" t="s">
        <v>54</v>
      </c>
      <c r="I56" t="s">
        <v>55</v>
      </c>
      <c r="J56" t="s">
        <v>1206</v>
      </c>
      <c r="K56" s="119">
        <v>45536</v>
      </c>
      <c r="L56" s="119">
        <v>45621</v>
      </c>
      <c r="M56" s="119">
        <v>45589</v>
      </c>
      <c r="N56" s="119">
        <v>45628</v>
      </c>
      <c r="O56" t="s">
        <v>13</v>
      </c>
      <c r="P56" t="s">
        <v>272</v>
      </c>
      <c r="Q56" t="s">
        <v>17</v>
      </c>
      <c r="R56" s="119" t="s">
        <v>54</v>
      </c>
      <c r="S56" s="119">
        <v>45628</v>
      </c>
      <c r="T56" s="119">
        <v>45628</v>
      </c>
      <c r="AB56" s="176">
        <v>500000</v>
      </c>
      <c r="AC56" s="205" t="s">
        <v>58</v>
      </c>
      <c r="AD56" s="149" t="s">
        <v>444</v>
      </c>
      <c r="AE56" t="s">
        <v>478</v>
      </c>
      <c r="AF56" t="s">
        <v>273</v>
      </c>
      <c r="AG56" s="150">
        <v>12.184909464150945</v>
      </c>
      <c r="AH56" s="151">
        <v>1.5094339622641511</v>
      </c>
      <c r="AI56" s="150">
        <v>359.24547320754721</v>
      </c>
      <c r="AJ56" s="150">
        <v>7.1849094641509446</v>
      </c>
      <c r="AK56" s="150">
        <v>12.184909464150945</v>
      </c>
      <c r="AL56" s="119">
        <v>45540</v>
      </c>
      <c r="AM56" t="s">
        <v>54</v>
      </c>
      <c r="AN56" t="s">
        <v>67</v>
      </c>
      <c r="AO56" s="198">
        <v>0</v>
      </c>
    </row>
    <row r="57" spans="1:41">
      <c r="A57" t="s">
        <v>85</v>
      </c>
      <c r="B57" t="s">
        <v>86</v>
      </c>
      <c r="C57" t="s">
        <v>1191</v>
      </c>
      <c r="D57" t="s">
        <v>64</v>
      </c>
      <c r="E57" t="s">
        <v>76</v>
      </c>
      <c r="F57" t="s">
        <v>24</v>
      </c>
      <c r="G57" t="s">
        <v>66</v>
      </c>
      <c r="H57" t="s">
        <v>54</v>
      </c>
      <c r="I57" t="s">
        <v>55</v>
      </c>
      <c r="J57" t="s">
        <v>1207</v>
      </c>
      <c r="L57" s="119">
        <v>45602</v>
      </c>
      <c r="M57" s="119">
        <v>45600</v>
      </c>
      <c r="N57" s="119">
        <v>45629</v>
      </c>
      <c r="O57" t="s">
        <v>13</v>
      </c>
      <c r="P57" t="s">
        <v>249</v>
      </c>
      <c r="Q57" t="s">
        <v>17</v>
      </c>
      <c r="R57" t="s">
        <v>54</v>
      </c>
      <c r="S57" s="119">
        <v>45615</v>
      </c>
      <c r="T57" s="119">
        <v>45622</v>
      </c>
      <c r="AA57" t="s">
        <v>1105</v>
      </c>
      <c r="AB57" s="176">
        <v>500000</v>
      </c>
      <c r="AC57" t="s">
        <v>58</v>
      </c>
      <c r="AD57" s="149" t="s">
        <v>444</v>
      </c>
      <c r="AE57" t="s">
        <v>478</v>
      </c>
      <c r="AF57" t="s">
        <v>250</v>
      </c>
      <c r="AG57" s="150">
        <v>12.184909464150945</v>
      </c>
      <c r="AH57" s="151">
        <v>1.5094339622641511</v>
      </c>
      <c r="AI57" s="150">
        <v>359.24547320754721</v>
      </c>
      <c r="AJ57" s="150">
        <v>7.1849094641509446</v>
      </c>
      <c r="AK57" s="150">
        <v>12.184909464150945</v>
      </c>
      <c r="AL57" s="119">
        <v>45512</v>
      </c>
      <c r="AN57" t="s">
        <v>67</v>
      </c>
      <c r="AO57" s="198">
        <v>7</v>
      </c>
    </row>
    <row r="58" spans="1:41">
      <c r="A58" t="s">
        <v>85</v>
      </c>
      <c r="B58" t="s">
        <v>86</v>
      </c>
      <c r="C58" t="s">
        <v>1189</v>
      </c>
      <c r="D58" t="s">
        <v>64</v>
      </c>
      <c r="E58" t="s">
        <v>76</v>
      </c>
      <c r="F58" t="s">
        <v>24</v>
      </c>
      <c r="G58" t="s">
        <v>66</v>
      </c>
      <c r="H58" t="s">
        <v>54</v>
      </c>
      <c r="I58" t="s">
        <v>55</v>
      </c>
      <c r="J58" t="s">
        <v>1208</v>
      </c>
      <c r="L58" s="119">
        <v>45602</v>
      </c>
      <c r="N58" s="119">
        <v>45629</v>
      </c>
      <c r="O58" t="s">
        <v>13</v>
      </c>
      <c r="P58" t="s">
        <v>109</v>
      </c>
      <c r="Q58" t="s">
        <v>17</v>
      </c>
      <c r="R58" t="s">
        <v>54</v>
      </c>
      <c r="S58" s="119">
        <v>45615</v>
      </c>
      <c r="T58" s="119">
        <v>45623</v>
      </c>
      <c r="AA58" t="s">
        <v>1105</v>
      </c>
      <c r="AB58" s="176">
        <v>500000</v>
      </c>
      <c r="AC58" t="s">
        <v>58</v>
      </c>
      <c r="AD58" s="149" t="s">
        <v>444</v>
      </c>
      <c r="AE58" t="s">
        <v>478</v>
      </c>
      <c r="AF58" t="s">
        <v>110</v>
      </c>
      <c r="AG58" s="150">
        <v>11.913211350943397</v>
      </c>
      <c r="AH58" s="151">
        <v>1.5094339622641511</v>
      </c>
      <c r="AI58" s="150">
        <v>345.66056754716988</v>
      </c>
      <c r="AJ58" s="150">
        <v>6.9132113509433974</v>
      </c>
      <c r="AK58" s="150">
        <v>11.913211350943397</v>
      </c>
      <c r="AL58" s="119">
        <v>45512</v>
      </c>
      <c r="AN58" t="s">
        <v>67</v>
      </c>
      <c r="AO58" s="198">
        <v>6</v>
      </c>
    </row>
    <row r="59" spans="1:41">
      <c r="A59" t="s">
        <v>147</v>
      </c>
      <c r="B59" t="s">
        <v>148</v>
      </c>
      <c r="C59" t="s">
        <v>1209</v>
      </c>
      <c r="D59" t="s">
        <v>108</v>
      </c>
      <c r="E59" t="s">
        <v>65</v>
      </c>
      <c r="F59" t="s">
        <v>24</v>
      </c>
      <c r="G59" t="s">
        <v>66</v>
      </c>
      <c r="H59" t="s">
        <v>54</v>
      </c>
      <c r="I59" t="s">
        <v>55</v>
      </c>
      <c r="J59" t="s">
        <v>1210</v>
      </c>
      <c r="L59" s="119">
        <v>45534</v>
      </c>
      <c r="M59" s="119">
        <v>45463</v>
      </c>
      <c r="N59" s="119">
        <v>45641</v>
      </c>
      <c r="O59" t="s">
        <v>13</v>
      </c>
      <c r="P59" t="s">
        <v>109</v>
      </c>
      <c r="Q59" t="s">
        <v>17</v>
      </c>
      <c r="R59" t="s">
        <v>54</v>
      </c>
      <c r="S59" s="119">
        <v>45607</v>
      </c>
      <c r="T59" s="119">
        <v>45629</v>
      </c>
      <c r="AA59" t="s">
        <v>1105</v>
      </c>
      <c r="AB59" s="176">
        <v>500000</v>
      </c>
      <c r="AC59" t="s">
        <v>58</v>
      </c>
      <c r="AD59" s="149" t="s">
        <v>444</v>
      </c>
      <c r="AE59" t="s">
        <v>478</v>
      </c>
      <c r="AF59" t="s">
        <v>110</v>
      </c>
      <c r="AG59" s="150">
        <v>11.94340003018868</v>
      </c>
      <c r="AH59" s="151">
        <v>1.5094339622641511</v>
      </c>
      <c r="AI59" s="150">
        <v>347.17000150943403</v>
      </c>
      <c r="AJ59" s="150">
        <v>6.9434000301886805</v>
      </c>
      <c r="AK59" s="150">
        <v>11.94340003018868</v>
      </c>
      <c r="AL59" s="119">
        <v>45607</v>
      </c>
      <c r="AN59" t="s">
        <v>67</v>
      </c>
      <c r="AO59" s="198">
        <v>12</v>
      </c>
    </row>
    <row r="60" spans="1:41">
      <c r="A60" t="s">
        <v>179</v>
      </c>
      <c r="B60" t="s">
        <v>180</v>
      </c>
      <c r="C60" t="s">
        <v>495</v>
      </c>
      <c r="D60" t="s">
        <v>64</v>
      </c>
      <c r="E60" t="s">
        <v>65</v>
      </c>
      <c r="F60" t="s">
        <v>24</v>
      </c>
      <c r="G60" t="s">
        <v>66</v>
      </c>
      <c r="H60" t="s">
        <v>54</v>
      </c>
      <c r="I60" t="s">
        <v>55</v>
      </c>
      <c r="J60" t="s">
        <v>1211</v>
      </c>
      <c r="K60" s="119">
        <v>45536</v>
      </c>
      <c r="L60" s="119">
        <v>45635</v>
      </c>
      <c r="M60" s="119">
        <v>45300</v>
      </c>
      <c r="N60" s="119">
        <v>45642</v>
      </c>
      <c r="O60" t="s">
        <v>13</v>
      </c>
      <c r="P60" t="s">
        <v>288</v>
      </c>
      <c r="Q60" t="s">
        <v>17</v>
      </c>
      <c r="R60" s="119" t="s">
        <v>54</v>
      </c>
      <c r="S60" s="119">
        <v>45639</v>
      </c>
      <c r="T60" s="119">
        <v>45639</v>
      </c>
      <c r="AB60" s="176">
        <v>500000</v>
      </c>
      <c r="AC60" s="205" t="s">
        <v>58</v>
      </c>
      <c r="AD60" s="149" t="s">
        <v>444</v>
      </c>
      <c r="AE60" t="s">
        <v>478</v>
      </c>
      <c r="AF60" t="s">
        <v>289</v>
      </c>
      <c r="AG60" s="150">
        <v>12.305664181132077</v>
      </c>
      <c r="AH60" s="151">
        <v>1.5094339622641511</v>
      </c>
      <c r="AI60" s="150">
        <v>365.28320905660382</v>
      </c>
      <c r="AJ60" s="150">
        <v>7.3056641811320766</v>
      </c>
      <c r="AK60" s="150">
        <v>12.305664181132077</v>
      </c>
      <c r="AL60" s="119">
        <v>45540</v>
      </c>
      <c r="AM60" t="s">
        <v>54</v>
      </c>
      <c r="AN60" t="s">
        <v>67</v>
      </c>
      <c r="AO60" s="198">
        <v>3</v>
      </c>
    </row>
    <row r="61" spans="1:41" ht="15.6">
      <c r="A61" t="s">
        <v>198</v>
      </c>
      <c r="B61" t="s">
        <v>199</v>
      </c>
      <c r="C61" s="95" t="s">
        <v>1103</v>
      </c>
      <c r="D61" t="s">
        <v>64</v>
      </c>
      <c r="E61" t="s">
        <v>65</v>
      </c>
      <c r="F61" t="s">
        <v>24</v>
      </c>
      <c r="G61" t="s">
        <v>66</v>
      </c>
      <c r="H61" t="s">
        <v>54</v>
      </c>
      <c r="I61" t="s">
        <v>55</v>
      </c>
      <c r="J61" t="s">
        <v>1212</v>
      </c>
      <c r="L61" s="119">
        <v>45649</v>
      </c>
      <c r="M61" s="119">
        <v>45463</v>
      </c>
      <c r="N61" s="119">
        <v>45653</v>
      </c>
      <c r="O61" t="s">
        <v>13</v>
      </c>
      <c r="P61" t="s">
        <v>249</v>
      </c>
      <c r="Q61" t="s">
        <v>17</v>
      </c>
      <c r="R61" t="s">
        <v>54</v>
      </c>
      <c r="S61" s="119">
        <v>45635</v>
      </c>
      <c r="T61" s="119">
        <v>45644</v>
      </c>
      <c r="AB61" s="176">
        <v>500000</v>
      </c>
      <c r="AC61" s="205" t="s">
        <v>58</v>
      </c>
      <c r="AD61" s="149" t="s">
        <v>444</v>
      </c>
      <c r="AE61" t="s">
        <v>478</v>
      </c>
      <c r="AF61" t="s">
        <v>250</v>
      </c>
      <c r="AG61" s="150">
        <v>12.607552181132077</v>
      </c>
      <c r="AH61" s="151">
        <v>1.5094339622641511</v>
      </c>
      <c r="AI61" s="150">
        <v>380.37760905660383</v>
      </c>
      <c r="AJ61" s="150">
        <v>7.6075521811320765</v>
      </c>
      <c r="AK61" s="150">
        <v>12.607552181132077</v>
      </c>
      <c r="AL61" s="119">
        <v>45405</v>
      </c>
      <c r="AM61" t="s">
        <v>54</v>
      </c>
      <c r="AN61" t="s">
        <v>54</v>
      </c>
      <c r="AO61" s="198">
        <v>9</v>
      </c>
    </row>
    <row r="62" spans="1:41">
      <c r="A62" t="s">
        <v>278</v>
      </c>
      <c r="B62" t="s">
        <v>279</v>
      </c>
      <c r="C62" t="s">
        <v>1213</v>
      </c>
      <c r="D62" t="s">
        <v>64</v>
      </c>
      <c r="E62" t="s">
        <v>65</v>
      </c>
      <c r="F62" t="s">
        <v>24</v>
      </c>
      <c r="G62" t="s">
        <v>77</v>
      </c>
      <c r="H62" t="s">
        <v>67</v>
      </c>
      <c r="I62" t="s">
        <v>55</v>
      </c>
      <c r="J62" t="s">
        <v>1214</v>
      </c>
      <c r="L62" s="119">
        <v>45303</v>
      </c>
      <c r="M62" s="119">
        <v>45473</v>
      </c>
      <c r="N62" s="119">
        <v>45334</v>
      </c>
      <c r="O62" t="s">
        <v>11</v>
      </c>
      <c r="P62" t="s">
        <v>204</v>
      </c>
      <c r="Q62" t="s">
        <v>17</v>
      </c>
      <c r="R62" t="s">
        <v>54</v>
      </c>
      <c r="S62" s="119">
        <v>45302</v>
      </c>
      <c r="T62" s="119">
        <v>45317</v>
      </c>
      <c r="AB62" s="176">
        <v>500002</v>
      </c>
      <c r="AC62" t="s">
        <v>58</v>
      </c>
      <c r="AD62" s="149" t="s">
        <v>444</v>
      </c>
      <c r="AE62" t="s">
        <v>478</v>
      </c>
      <c r="AF62" t="s">
        <v>205</v>
      </c>
      <c r="AG62" s="150">
        <v>12.305665388679248</v>
      </c>
      <c r="AH62" s="151">
        <v>15.0944</v>
      </c>
      <c r="AI62" s="150">
        <v>365.28326943396235</v>
      </c>
      <c r="AJ62" s="150">
        <v>7.3056653886792473</v>
      </c>
      <c r="AK62" s="150">
        <v>12.305665388679248</v>
      </c>
      <c r="AL62" s="119">
        <v>45278</v>
      </c>
      <c r="AN62" t="s">
        <v>67</v>
      </c>
      <c r="AO62" s="198">
        <v>17</v>
      </c>
    </row>
    <row r="63" spans="1:41">
      <c r="A63" t="s">
        <v>155</v>
      </c>
      <c r="B63" t="s">
        <v>156</v>
      </c>
      <c r="C63" t="s">
        <v>1215</v>
      </c>
      <c r="D63" t="s">
        <v>64</v>
      </c>
      <c r="E63" t="s">
        <v>65</v>
      </c>
      <c r="F63" t="s">
        <v>24</v>
      </c>
      <c r="G63" t="s">
        <v>77</v>
      </c>
      <c r="H63" t="s">
        <v>67</v>
      </c>
      <c r="I63" t="s">
        <v>55</v>
      </c>
      <c r="J63" t="s">
        <v>1216</v>
      </c>
      <c r="L63" s="119">
        <v>45394</v>
      </c>
      <c r="M63" s="119">
        <v>45476</v>
      </c>
      <c r="N63" s="119">
        <v>45429</v>
      </c>
      <c r="O63" t="s">
        <v>11</v>
      </c>
      <c r="P63" t="s">
        <v>242</v>
      </c>
      <c r="Q63" t="s">
        <v>17</v>
      </c>
      <c r="R63" t="s">
        <v>54</v>
      </c>
      <c r="S63" s="119">
        <v>45385</v>
      </c>
      <c r="T63" s="119">
        <v>45405</v>
      </c>
      <c r="AA63" t="s">
        <v>1217</v>
      </c>
      <c r="AB63" s="206">
        <v>500000</v>
      </c>
      <c r="AC63" s="205" t="s">
        <v>58</v>
      </c>
      <c r="AD63" s="149" t="s">
        <v>444</v>
      </c>
      <c r="AE63" t="s">
        <v>478</v>
      </c>
      <c r="AF63" t="s">
        <v>243</v>
      </c>
      <c r="AG63" s="150">
        <v>13.241515049056604</v>
      </c>
      <c r="AH63" s="151">
        <v>15.09433962264151</v>
      </c>
      <c r="AI63" s="150">
        <v>412.07575245283022</v>
      </c>
      <c r="AJ63" s="150">
        <v>8.2415150490566038</v>
      </c>
      <c r="AK63" s="150">
        <v>13.241515049056604</v>
      </c>
      <c r="AL63" s="207">
        <v>45385</v>
      </c>
      <c r="AN63" t="s">
        <v>67</v>
      </c>
      <c r="AO63" s="198">
        <v>24</v>
      </c>
    </row>
    <row r="64" spans="1:41">
      <c r="A64" t="s">
        <v>179</v>
      </c>
      <c r="B64" t="s">
        <v>180</v>
      </c>
      <c r="C64" t="s">
        <v>495</v>
      </c>
      <c r="D64" t="s">
        <v>64</v>
      </c>
      <c r="E64" t="s">
        <v>65</v>
      </c>
      <c r="F64" t="s">
        <v>24</v>
      </c>
      <c r="G64" t="s">
        <v>77</v>
      </c>
      <c r="H64" t="s">
        <v>54</v>
      </c>
      <c r="I64" t="s">
        <v>55</v>
      </c>
      <c r="J64" t="s">
        <v>1218</v>
      </c>
      <c r="K64" s="119">
        <v>45536</v>
      </c>
      <c r="L64" s="119">
        <v>45565</v>
      </c>
      <c r="M64" s="119">
        <v>45533</v>
      </c>
      <c r="N64" s="119">
        <v>45572</v>
      </c>
      <c r="O64" t="s">
        <v>13</v>
      </c>
      <c r="P64" t="s">
        <v>109</v>
      </c>
      <c r="Q64" t="s">
        <v>17</v>
      </c>
      <c r="R64" s="119" t="s">
        <v>54</v>
      </c>
      <c r="S64" s="119">
        <v>45559</v>
      </c>
      <c r="T64" s="119">
        <v>45568</v>
      </c>
      <c r="AA64" t="s">
        <v>1105</v>
      </c>
      <c r="AB64" s="176">
        <v>500000</v>
      </c>
      <c r="AC64" s="205" t="s">
        <v>58</v>
      </c>
      <c r="AD64" s="149" t="s">
        <v>444</v>
      </c>
      <c r="AE64" t="s">
        <v>478</v>
      </c>
      <c r="AF64" t="s">
        <v>110</v>
      </c>
      <c r="AG64" s="150">
        <v>12.63774086037736</v>
      </c>
      <c r="AH64" s="151">
        <v>1.5094339622641511</v>
      </c>
      <c r="AI64" s="150">
        <v>381.88704301886798</v>
      </c>
      <c r="AJ64" s="150">
        <v>7.6377408603773596</v>
      </c>
      <c r="AK64" s="150">
        <v>12.63774086037736</v>
      </c>
      <c r="AL64" s="119">
        <v>45540</v>
      </c>
      <c r="AM64" t="s">
        <v>54</v>
      </c>
      <c r="AN64" t="s">
        <v>67</v>
      </c>
      <c r="AO64" s="198">
        <v>4</v>
      </c>
    </row>
    <row r="65" spans="1:41">
      <c r="A65" t="s">
        <v>179</v>
      </c>
      <c r="B65" t="s">
        <v>61</v>
      </c>
      <c r="C65" t="s">
        <v>495</v>
      </c>
      <c r="D65" t="s">
        <v>64</v>
      </c>
      <c r="E65" t="s">
        <v>65</v>
      </c>
      <c r="F65" t="s">
        <v>24</v>
      </c>
      <c r="G65" t="s">
        <v>81</v>
      </c>
      <c r="H65" t="s">
        <v>54</v>
      </c>
      <c r="I65" t="s">
        <v>55</v>
      </c>
      <c r="J65" t="s">
        <v>1219</v>
      </c>
      <c r="K65" s="119">
        <v>45232</v>
      </c>
      <c r="L65" s="119">
        <v>45294</v>
      </c>
      <c r="M65" s="119">
        <v>45559</v>
      </c>
      <c r="N65" s="119">
        <v>45302</v>
      </c>
      <c r="O65" t="s">
        <v>11</v>
      </c>
      <c r="P65" t="s">
        <v>177</v>
      </c>
      <c r="Q65" t="s">
        <v>17</v>
      </c>
      <c r="S65" s="119">
        <v>45279</v>
      </c>
      <c r="T65" s="119">
        <v>45282</v>
      </c>
      <c r="AA65" t="s">
        <v>1220</v>
      </c>
      <c r="AB65" s="206">
        <v>500002</v>
      </c>
      <c r="AC65" s="205" t="s">
        <v>58</v>
      </c>
      <c r="AD65" s="149" t="s">
        <v>444</v>
      </c>
      <c r="AE65" t="s">
        <v>478</v>
      </c>
      <c r="AF65" t="s">
        <v>178</v>
      </c>
      <c r="AG65" s="150">
        <v>28.901908045283012</v>
      </c>
      <c r="AH65" s="151">
        <v>1.5094339622641511</v>
      </c>
      <c r="AI65" s="150">
        <v>1295.0954022641506</v>
      </c>
      <c r="AJ65" s="150">
        <v>25.901908045283012</v>
      </c>
      <c r="AK65" s="150">
        <v>28.901908045283012</v>
      </c>
      <c r="AL65" s="119">
        <v>45250</v>
      </c>
      <c r="AN65" t="s">
        <v>67</v>
      </c>
      <c r="AO65" s="198">
        <v>20</v>
      </c>
    </row>
    <row r="66" spans="1:41">
      <c r="A66" t="s">
        <v>90</v>
      </c>
      <c r="B66" t="s">
        <v>91</v>
      </c>
      <c r="C66" t="s">
        <v>479</v>
      </c>
      <c r="D66" t="s">
        <v>108</v>
      </c>
      <c r="E66" t="s">
        <v>65</v>
      </c>
      <c r="F66" t="s">
        <v>24</v>
      </c>
      <c r="G66" t="s">
        <v>81</v>
      </c>
      <c r="H66" t="s">
        <v>54</v>
      </c>
      <c r="I66" t="s">
        <v>55</v>
      </c>
      <c r="J66" t="s">
        <v>1221</v>
      </c>
      <c r="M66" s="119">
        <v>45582</v>
      </c>
      <c r="N66" s="119">
        <v>45320</v>
      </c>
      <c r="O66" t="s">
        <v>11</v>
      </c>
      <c r="P66" t="s">
        <v>242</v>
      </c>
      <c r="Q66" t="s">
        <v>17</v>
      </c>
      <c r="R66" t="s">
        <v>54</v>
      </c>
      <c r="S66" s="119">
        <v>45315</v>
      </c>
      <c r="T66" s="119">
        <v>45320</v>
      </c>
      <c r="AB66" s="206">
        <v>500002</v>
      </c>
      <c r="AC66" s="205" t="s">
        <v>58</v>
      </c>
      <c r="AD66" s="149" t="s">
        <v>444</v>
      </c>
      <c r="AE66" t="s">
        <v>478</v>
      </c>
      <c r="AF66" t="s">
        <v>243</v>
      </c>
      <c r="AG66" s="150">
        <v>12.698118339622642</v>
      </c>
      <c r="AH66" s="151">
        <v>1.5094400000000001</v>
      </c>
      <c r="AI66" s="150">
        <v>384.90591698113212</v>
      </c>
      <c r="AJ66" s="150">
        <v>7.698118339622642</v>
      </c>
      <c r="AK66" s="150">
        <v>12.698118339622642</v>
      </c>
      <c r="AL66" s="119">
        <v>44930</v>
      </c>
      <c r="AM66" t="s">
        <v>54</v>
      </c>
      <c r="AN66" t="s">
        <v>67</v>
      </c>
      <c r="AO66" s="198">
        <v>0</v>
      </c>
    </row>
    <row r="67" spans="1:41">
      <c r="A67" t="s">
        <v>134</v>
      </c>
      <c r="B67" t="s">
        <v>101</v>
      </c>
      <c r="C67" t="s">
        <v>1078</v>
      </c>
      <c r="D67" t="s">
        <v>64</v>
      </c>
      <c r="E67" t="s">
        <v>65</v>
      </c>
      <c r="F67" t="s">
        <v>24</v>
      </c>
      <c r="G67" t="s">
        <v>81</v>
      </c>
      <c r="H67" t="s">
        <v>54</v>
      </c>
      <c r="I67" t="s">
        <v>55</v>
      </c>
      <c r="J67" t="s">
        <v>1222</v>
      </c>
      <c r="L67" s="119">
        <v>45315</v>
      </c>
      <c r="M67" s="119">
        <v>45300</v>
      </c>
      <c r="N67" s="119">
        <v>45331</v>
      </c>
      <c r="O67" t="s">
        <v>11</v>
      </c>
      <c r="P67" t="s">
        <v>204</v>
      </c>
      <c r="Q67" t="s">
        <v>17</v>
      </c>
      <c r="R67" t="s">
        <v>54</v>
      </c>
      <c r="S67" s="119">
        <v>45316</v>
      </c>
      <c r="T67" s="119">
        <v>45324</v>
      </c>
      <c r="AA67" t="s">
        <v>1223</v>
      </c>
      <c r="AB67" s="176">
        <v>500000</v>
      </c>
      <c r="AC67" s="205" t="s">
        <v>58</v>
      </c>
      <c r="AD67" s="149" t="s">
        <v>444</v>
      </c>
      <c r="AE67" t="s">
        <v>478</v>
      </c>
      <c r="AF67" t="s">
        <v>205</v>
      </c>
      <c r="AG67" s="150">
        <v>12.728307018867927</v>
      </c>
      <c r="AH67" s="151">
        <v>1.5094339622641511</v>
      </c>
      <c r="AI67" s="150">
        <v>386.41535094339628</v>
      </c>
      <c r="AJ67" s="150">
        <v>7.7283070188679259</v>
      </c>
      <c r="AK67" s="150">
        <v>12.728307018867927</v>
      </c>
      <c r="AL67" s="119">
        <v>45309</v>
      </c>
      <c r="AN67" t="s">
        <v>67</v>
      </c>
      <c r="AO67" s="198">
        <v>7</v>
      </c>
    </row>
    <row r="68" spans="1:41">
      <c r="A68" t="s">
        <v>198</v>
      </c>
      <c r="B68" t="s">
        <v>199</v>
      </c>
      <c r="C68" t="s">
        <v>1171</v>
      </c>
      <c r="D68" t="s">
        <v>64</v>
      </c>
      <c r="E68" t="s">
        <v>65</v>
      </c>
      <c r="F68" t="s">
        <v>24</v>
      </c>
      <c r="G68" t="s">
        <v>81</v>
      </c>
      <c r="H68" t="s">
        <v>54</v>
      </c>
      <c r="I68" t="s">
        <v>55</v>
      </c>
      <c r="J68" t="s">
        <v>1224</v>
      </c>
      <c r="L68" s="119">
        <v>45299</v>
      </c>
      <c r="M68" s="119">
        <v>45275</v>
      </c>
      <c r="N68" s="119">
        <v>45342</v>
      </c>
      <c r="O68" t="s">
        <v>11</v>
      </c>
      <c r="P68" t="s">
        <v>177</v>
      </c>
      <c r="Q68" t="s">
        <v>17</v>
      </c>
      <c r="R68" t="s">
        <v>54</v>
      </c>
      <c r="S68" s="119">
        <v>45328</v>
      </c>
      <c r="T68" s="119">
        <v>45343</v>
      </c>
      <c r="W68" s="62" t="s">
        <v>1225</v>
      </c>
      <c r="Z68" s="62" t="s">
        <v>1226</v>
      </c>
      <c r="AA68" t="s">
        <v>1227</v>
      </c>
      <c r="AB68" s="176">
        <v>500001</v>
      </c>
      <c r="AC68" t="s">
        <v>58</v>
      </c>
      <c r="AD68" s="149" t="s">
        <v>444</v>
      </c>
      <c r="AE68" t="s">
        <v>478</v>
      </c>
      <c r="AF68" t="s">
        <v>178</v>
      </c>
      <c r="AG68" s="150">
        <v>12.758495758490568</v>
      </c>
      <c r="AH68" s="151">
        <v>1.5094369811320758</v>
      </c>
      <c r="AI68" s="150">
        <v>387.92478792452835</v>
      </c>
      <c r="AJ68" s="150">
        <v>7.7584957584905672</v>
      </c>
      <c r="AK68" s="150">
        <v>12.758495758490568</v>
      </c>
      <c r="AL68" s="119">
        <v>45246</v>
      </c>
      <c r="AN68" s="133" t="s">
        <v>67</v>
      </c>
      <c r="AO68" s="198">
        <v>-1</v>
      </c>
    </row>
    <row r="69" spans="1:41">
      <c r="A69" t="s">
        <v>96</v>
      </c>
      <c r="B69" t="s">
        <v>97</v>
      </c>
      <c r="C69" t="s">
        <v>1228</v>
      </c>
      <c r="D69" t="s">
        <v>65</v>
      </c>
      <c r="E69" s="205" t="s">
        <v>65</v>
      </c>
      <c r="F69" s="205" t="s">
        <v>24</v>
      </c>
      <c r="G69" s="205" t="s">
        <v>81</v>
      </c>
      <c r="H69" s="205" t="s">
        <v>54</v>
      </c>
      <c r="I69" t="s">
        <v>55</v>
      </c>
      <c r="J69" t="s">
        <v>1229</v>
      </c>
      <c r="K69" s="119">
        <v>45217</v>
      </c>
      <c r="L69" s="119">
        <v>45329</v>
      </c>
      <c r="M69" s="119">
        <v>45315</v>
      </c>
      <c r="N69" s="119">
        <v>45344</v>
      </c>
      <c r="O69" t="s">
        <v>11</v>
      </c>
      <c r="P69" t="s">
        <v>256</v>
      </c>
      <c r="Q69" t="s">
        <v>17</v>
      </c>
      <c r="R69" t="s">
        <v>54</v>
      </c>
      <c r="S69" s="119">
        <v>45316</v>
      </c>
      <c r="T69" s="119">
        <v>45349</v>
      </c>
      <c r="AA69" t="s">
        <v>1230</v>
      </c>
      <c r="AB69" s="206">
        <v>500000</v>
      </c>
      <c r="AC69" s="205" t="s">
        <v>58</v>
      </c>
      <c r="AD69" s="149" t="s">
        <v>444</v>
      </c>
      <c r="AE69" t="s">
        <v>478</v>
      </c>
      <c r="AF69" t="s">
        <v>257</v>
      </c>
      <c r="AG69" s="150">
        <v>12.788684437735849</v>
      </c>
      <c r="AH69" s="151">
        <v>1.5094339622641511</v>
      </c>
      <c r="AI69" s="150">
        <v>389.4342218867925</v>
      </c>
      <c r="AJ69" s="150">
        <v>7.7886844377358502</v>
      </c>
      <c r="AK69" s="150">
        <v>12.788684437735849</v>
      </c>
      <c r="AL69" s="207">
        <v>45309</v>
      </c>
      <c r="AM69" t="s">
        <v>54</v>
      </c>
      <c r="AN69" s="133" t="s">
        <v>67</v>
      </c>
      <c r="AO69" s="198">
        <v>-5</v>
      </c>
    </row>
    <row r="70" spans="1:41">
      <c r="A70" t="s">
        <v>90</v>
      </c>
      <c r="B70" t="s">
        <v>91</v>
      </c>
      <c r="C70" t="s">
        <v>479</v>
      </c>
      <c r="D70" t="s">
        <v>108</v>
      </c>
      <c r="E70" t="s">
        <v>65</v>
      </c>
      <c r="F70" t="s">
        <v>24</v>
      </c>
      <c r="G70" t="s">
        <v>81</v>
      </c>
      <c r="H70" t="s">
        <v>54</v>
      </c>
      <c r="I70" t="s">
        <v>55</v>
      </c>
      <c r="J70" t="s">
        <v>1231</v>
      </c>
      <c r="M70" s="184">
        <v>45307</v>
      </c>
      <c r="N70" s="119">
        <v>45349</v>
      </c>
      <c r="O70" t="s">
        <v>11</v>
      </c>
      <c r="P70" t="s">
        <v>242</v>
      </c>
      <c r="Q70" t="s">
        <v>17</v>
      </c>
      <c r="R70" t="s">
        <v>54</v>
      </c>
      <c r="S70" s="119">
        <v>45330</v>
      </c>
      <c r="T70" s="119">
        <v>45362</v>
      </c>
      <c r="AA70" t="s">
        <v>1232</v>
      </c>
      <c r="AB70" s="206">
        <v>500002</v>
      </c>
      <c r="AC70" s="205" t="s">
        <v>58</v>
      </c>
      <c r="AD70" s="149" t="s">
        <v>444</v>
      </c>
      <c r="AE70" t="s">
        <v>478</v>
      </c>
      <c r="AF70" t="s">
        <v>243</v>
      </c>
      <c r="AG70" s="150">
        <v>12.818873237735851</v>
      </c>
      <c r="AH70" s="151">
        <v>1.5094400000000001</v>
      </c>
      <c r="AI70" s="150">
        <v>390.94366188679248</v>
      </c>
      <c r="AJ70" s="150">
        <v>7.8188732377358496</v>
      </c>
      <c r="AK70" s="150">
        <v>12.818873237735851</v>
      </c>
      <c r="AL70" s="119">
        <v>44930</v>
      </c>
      <c r="AM70" t="s">
        <v>54</v>
      </c>
      <c r="AN70" s="133" t="s">
        <v>67</v>
      </c>
      <c r="AO70" s="198">
        <v>-13</v>
      </c>
    </row>
    <row r="71" spans="1:41">
      <c r="A71" t="s">
        <v>134</v>
      </c>
      <c r="B71" t="s">
        <v>101</v>
      </c>
      <c r="C71" t="s">
        <v>1233</v>
      </c>
      <c r="D71" t="s">
        <v>108</v>
      </c>
      <c r="E71" t="s">
        <v>65</v>
      </c>
      <c r="F71" t="s">
        <v>24</v>
      </c>
      <c r="G71" t="s">
        <v>81</v>
      </c>
      <c r="H71" t="s">
        <v>54</v>
      </c>
      <c r="I71" t="s">
        <v>55</v>
      </c>
      <c r="J71" t="s">
        <v>1234</v>
      </c>
      <c r="L71" s="119">
        <v>45352</v>
      </c>
      <c r="M71" s="119">
        <v>45317</v>
      </c>
      <c r="N71" s="119">
        <v>45359</v>
      </c>
      <c r="O71" t="s">
        <v>7</v>
      </c>
      <c r="P71" t="s">
        <v>59</v>
      </c>
      <c r="Q71" t="s">
        <v>17</v>
      </c>
      <c r="R71" t="s">
        <v>54</v>
      </c>
      <c r="S71" s="119">
        <v>45344</v>
      </c>
      <c r="T71" s="119">
        <v>45351</v>
      </c>
      <c r="W71" s="62" t="s">
        <v>1235</v>
      </c>
      <c r="Z71" s="62" t="s">
        <v>1236</v>
      </c>
      <c r="AA71" t="s">
        <v>1132</v>
      </c>
      <c r="AB71" s="176">
        <v>500000</v>
      </c>
      <c r="AC71" s="205" t="s">
        <v>58</v>
      </c>
      <c r="AD71" s="149" t="s">
        <v>444</v>
      </c>
      <c r="AE71" t="s">
        <v>478</v>
      </c>
      <c r="AF71" t="s">
        <v>246</v>
      </c>
      <c r="AG71" s="150">
        <v>12.849061916981132</v>
      </c>
      <c r="AH71" s="151">
        <v>1.5094339622641511</v>
      </c>
      <c r="AI71" s="150">
        <v>392.45309584905664</v>
      </c>
      <c r="AJ71" s="150">
        <v>7.8490619169811326</v>
      </c>
      <c r="AK71" s="150">
        <v>12.849061916981132</v>
      </c>
      <c r="AL71" s="119">
        <v>45328</v>
      </c>
      <c r="AN71" t="s">
        <v>67</v>
      </c>
      <c r="AO71" s="198">
        <v>8</v>
      </c>
    </row>
    <row r="72" spans="1:41">
      <c r="A72" t="s">
        <v>198</v>
      </c>
      <c r="B72" t="s">
        <v>199</v>
      </c>
      <c r="C72" t="s">
        <v>1167</v>
      </c>
      <c r="D72" t="s">
        <v>64</v>
      </c>
      <c r="E72" t="s">
        <v>65</v>
      </c>
      <c r="F72" t="s">
        <v>24</v>
      </c>
      <c r="G72" t="s">
        <v>81</v>
      </c>
      <c r="H72" t="s">
        <v>54</v>
      </c>
      <c r="I72" t="s">
        <v>55</v>
      </c>
      <c r="J72" t="s">
        <v>1237</v>
      </c>
      <c r="L72" s="119">
        <v>45272</v>
      </c>
      <c r="M72" s="119">
        <v>45317</v>
      </c>
      <c r="N72" s="119">
        <v>45363</v>
      </c>
      <c r="O72" t="s">
        <v>7</v>
      </c>
      <c r="P72" t="s">
        <v>59</v>
      </c>
      <c r="Q72" t="s">
        <v>17</v>
      </c>
      <c r="R72" t="s">
        <v>54</v>
      </c>
      <c r="S72" s="119">
        <v>45356</v>
      </c>
      <c r="T72" s="119">
        <v>45357</v>
      </c>
      <c r="W72" s="62" t="s">
        <v>1238</v>
      </c>
      <c r="Y72" s="62" t="s">
        <v>1239</v>
      </c>
      <c r="AA72" t="s">
        <v>1240</v>
      </c>
      <c r="AB72" s="176">
        <v>500001</v>
      </c>
      <c r="AC72" t="s">
        <v>58</v>
      </c>
      <c r="AD72" s="149" t="s">
        <v>444</v>
      </c>
      <c r="AE72" t="s">
        <v>478</v>
      </c>
      <c r="AF72" t="s">
        <v>246</v>
      </c>
      <c r="AG72" s="150">
        <v>12.879250656603773</v>
      </c>
      <c r="AH72" s="151">
        <v>1.5094369811320758</v>
      </c>
      <c r="AI72" s="150">
        <v>393.96253283018871</v>
      </c>
      <c r="AJ72" s="150">
        <v>7.8792506566037739</v>
      </c>
      <c r="AK72" s="150">
        <v>12.879250656603773</v>
      </c>
      <c r="AL72" s="119">
        <v>45244</v>
      </c>
      <c r="AN72" t="s">
        <v>54</v>
      </c>
      <c r="AO72" s="198">
        <v>6</v>
      </c>
    </row>
    <row r="73" spans="1:41">
      <c r="A73" t="s">
        <v>198</v>
      </c>
      <c r="B73" t="s">
        <v>199</v>
      </c>
      <c r="C73" t="s">
        <v>1103</v>
      </c>
      <c r="D73" t="s">
        <v>64</v>
      </c>
      <c r="E73" t="s">
        <v>65</v>
      </c>
      <c r="F73" t="s">
        <v>24</v>
      </c>
      <c r="G73" t="s">
        <v>81</v>
      </c>
      <c r="H73" t="s">
        <v>54</v>
      </c>
      <c r="I73" t="s">
        <v>55</v>
      </c>
      <c r="J73" t="s">
        <v>1241</v>
      </c>
      <c r="L73" s="119">
        <v>45350</v>
      </c>
      <c r="M73" s="119">
        <v>45314</v>
      </c>
      <c r="N73" s="119">
        <v>45363</v>
      </c>
      <c r="O73" t="s">
        <v>9</v>
      </c>
      <c r="P73" t="s">
        <v>264</v>
      </c>
      <c r="Q73" t="s">
        <v>17</v>
      </c>
      <c r="R73" t="s">
        <v>54</v>
      </c>
      <c r="S73" s="119">
        <v>45343</v>
      </c>
      <c r="T73" s="119">
        <v>45348</v>
      </c>
      <c r="AB73" s="176">
        <v>500000</v>
      </c>
      <c r="AC73" s="205" t="s">
        <v>58</v>
      </c>
      <c r="AD73" s="149" t="s">
        <v>444</v>
      </c>
      <c r="AE73" t="s">
        <v>478</v>
      </c>
      <c r="AF73" t="s">
        <v>265</v>
      </c>
      <c r="AG73" s="150">
        <v>12.909439335849058</v>
      </c>
      <c r="AH73" s="151">
        <v>1.5094339622641511</v>
      </c>
      <c r="AI73" s="150">
        <v>395.47196679245286</v>
      </c>
      <c r="AJ73" s="150">
        <v>7.9094393358490569</v>
      </c>
      <c r="AK73" s="150">
        <v>12.909439335849058</v>
      </c>
      <c r="AL73" s="119">
        <v>45311</v>
      </c>
      <c r="AN73" t="s">
        <v>54</v>
      </c>
      <c r="AO73" s="198">
        <v>15</v>
      </c>
    </row>
    <row r="74" spans="1:41">
      <c r="A74" t="s">
        <v>96</v>
      </c>
      <c r="B74" t="s">
        <v>97</v>
      </c>
      <c r="C74" t="s">
        <v>1228</v>
      </c>
      <c r="D74" t="s">
        <v>65</v>
      </c>
      <c r="E74" s="205" t="s">
        <v>65</v>
      </c>
      <c r="F74" s="205" t="s">
        <v>24</v>
      </c>
      <c r="G74" s="205" t="s">
        <v>81</v>
      </c>
      <c r="H74" s="205" t="s">
        <v>54</v>
      </c>
      <c r="I74" t="s">
        <v>55</v>
      </c>
      <c r="J74" t="s">
        <v>1242</v>
      </c>
      <c r="K74" s="119">
        <v>45329</v>
      </c>
      <c r="L74" s="119">
        <v>45357</v>
      </c>
      <c r="M74" s="119">
        <v>45322</v>
      </c>
      <c r="N74" s="119">
        <v>45372</v>
      </c>
      <c r="O74" t="s">
        <v>11</v>
      </c>
      <c r="P74" t="s">
        <v>256</v>
      </c>
      <c r="Q74" t="s">
        <v>17</v>
      </c>
      <c r="R74" t="s">
        <v>54</v>
      </c>
      <c r="S74" s="119">
        <v>45343</v>
      </c>
      <c r="T74" s="119">
        <v>45349</v>
      </c>
      <c r="AB74" s="206">
        <v>500000</v>
      </c>
      <c r="AC74" s="205" t="s">
        <v>58</v>
      </c>
      <c r="AD74" s="149" t="s">
        <v>444</v>
      </c>
      <c r="AE74" t="s">
        <v>478</v>
      </c>
      <c r="AF74" t="s">
        <v>257</v>
      </c>
      <c r="AG74" s="150">
        <v>12.939628015094339</v>
      </c>
      <c r="AH74" s="151">
        <v>1.5094339622641511</v>
      </c>
      <c r="AI74" s="150">
        <v>396.98140075471701</v>
      </c>
      <c r="AJ74" s="150">
        <v>7.9396280150943399</v>
      </c>
      <c r="AK74" s="150">
        <v>12.939628015094339</v>
      </c>
      <c r="AL74" s="207">
        <v>45309</v>
      </c>
      <c r="AM74" t="s">
        <v>54</v>
      </c>
      <c r="AN74" t="s">
        <v>67</v>
      </c>
      <c r="AO74" s="198">
        <v>23</v>
      </c>
    </row>
    <row r="75" spans="1:41">
      <c r="A75" t="s">
        <v>90</v>
      </c>
      <c r="B75" t="s">
        <v>91</v>
      </c>
      <c r="C75" t="s">
        <v>479</v>
      </c>
      <c r="D75" t="s">
        <v>108</v>
      </c>
      <c r="E75" t="s">
        <v>65</v>
      </c>
      <c r="F75" t="s">
        <v>24</v>
      </c>
      <c r="G75" t="s">
        <v>81</v>
      </c>
      <c r="H75" t="s">
        <v>54</v>
      </c>
      <c r="I75" t="s">
        <v>55</v>
      </c>
      <c r="J75" t="s">
        <v>1243</v>
      </c>
      <c r="M75" s="119">
        <v>45328</v>
      </c>
      <c r="N75" s="119">
        <v>45377</v>
      </c>
      <c r="O75" t="s">
        <v>11</v>
      </c>
      <c r="P75" t="s">
        <v>242</v>
      </c>
      <c r="Q75" t="s">
        <v>17</v>
      </c>
      <c r="R75" t="s">
        <v>54</v>
      </c>
      <c r="S75" s="119">
        <v>45362</v>
      </c>
      <c r="T75" s="119">
        <v>45371</v>
      </c>
      <c r="AA75" t="s">
        <v>1232</v>
      </c>
      <c r="AB75" s="206">
        <v>500002</v>
      </c>
      <c r="AC75" s="205" t="s">
        <v>58</v>
      </c>
      <c r="AD75" s="149" t="s">
        <v>444</v>
      </c>
      <c r="AE75" t="s">
        <v>478</v>
      </c>
      <c r="AF75" t="s">
        <v>243</v>
      </c>
      <c r="AG75" s="150">
        <v>12.96981681509434</v>
      </c>
      <c r="AH75" s="151">
        <v>1.5094400000000001</v>
      </c>
      <c r="AI75" s="150">
        <v>398.490840754717</v>
      </c>
      <c r="AJ75" s="150">
        <v>7.9698168150943403</v>
      </c>
      <c r="AK75" s="150">
        <v>12.96981681509434</v>
      </c>
      <c r="AL75" s="119">
        <v>44930</v>
      </c>
      <c r="AM75" t="s">
        <v>54</v>
      </c>
      <c r="AN75" s="205" t="s">
        <v>67</v>
      </c>
      <c r="AO75" s="198">
        <v>6</v>
      </c>
    </row>
    <row r="76" spans="1:41">
      <c r="A76" t="s">
        <v>171</v>
      </c>
      <c r="B76" t="s">
        <v>172</v>
      </c>
      <c r="C76" t="s">
        <v>1244</v>
      </c>
      <c r="D76" t="s">
        <v>108</v>
      </c>
      <c r="E76" s="205" t="s">
        <v>65</v>
      </c>
      <c r="F76" t="s">
        <v>24</v>
      </c>
      <c r="G76" t="s">
        <v>81</v>
      </c>
      <c r="H76" t="s">
        <v>54</v>
      </c>
      <c r="I76" t="s">
        <v>55</v>
      </c>
      <c r="J76" t="s">
        <v>1245</v>
      </c>
      <c r="L76" s="119">
        <v>45335</v>
      </c>
      <c r="M76" s="119">
        <v>45327</v>
      </c>
      <c r="N76" s="119">
        <v>45377</v>
      </c>
      <c r="O76" t="s">
        <v>11</v>
      </c>
      <c r="P76" t="s">
        <v>242</v>
      </c>
      <c r="Q76" t="s">
        <v>17</v>
      </c>
      <c r="R76" t="s">
        <v>54</v>
      </c>
      <c r="S76" s="119">
        <v>45362</v>
      </c>
      <c r="T76" s="119">
        <v>45371</v>
      </c>
      <c r="W76" s="62" t="s">
        <v>1246</v>
      </c>
      <c r="Z76" s="62" t="s">
        <v>1247</v>
      </c>
      <c r="AB76" s="176">
        <v>500000</v>
      </c>
      <c r="AC76" s="205" t="s">
        <v>58</v>
      </c>
      <c r="AD76" s="149" t="s">
        <v>444</v>
      </c>
      <c r="AE76" t="s">
        <v>478</v>
      </c>
      <c r="AF76" t="s">
        <v>243</v>
      </c>
      <c r="AG76" s="150">
        <v>13.000005494339623</v>
      </c>
      <c r="AH76" s="151">
        <v>1.5094339622641511</v>
      </c>
      <c r="AI76" s="150">
        <v>400.00027471698115</v>
      </c>
      <c r="AJ76" s="150">
        <v>8.0000054943396233</v>
      </c>
      <c r="AK76" s="150">
        <v>13.000005494339623</v>
      </c>
      <c r="AL76" s="119">
        <v>45313</v>
      </c>
      <c r="AN76" t="s">
        <v>67</v>
      </c>
      <c r="AO76" s="198">
        <v>6</v>
      </c>
    </row>
    <row r="77" spans="1:41">
      <c r="A77" t="s">
        <v>198</v>
      </c>
      <c r="B77" t="s">
        <v>199</v>
      </c>
      <c r="C77" t="s">
        <v>1103</v>
      </c>
      <c r="D77" t="s">
        <v>64</v>
      </c>
      <c r="E77" t="s">
        <v>65</v>
      </c>
      <c r="F77" t="s">
        <v>24</v>
      </c>
      <c r="G77" t="s">
        <v>81</v>
      </c>
      <c r="H77" t="s">
        <v>54</v>
      </c>
      <c r="I77" t="s">
        <v>55</v>
      </c>
      <c r="J77" t="s">
        <v>1248</v>
      </c>
      <c r="L77" s="119">
        <v>45378</v>
      </c>
      <c r="M77" s="184">
        <v>45307</v>
      </c>
      <c r="N77" s="119">
        <v>45391</v>
      </c>
      <c r="O77" s="119" t="s">
        <v>11</v>
      </c>
      <c r="P77" t="s">
        <v>242</v>
      </c>
      <c r="Q77" t="s">
        <v>17</v>
      </c>
      <c r="R77" s="119" t="s">
        <v>54</v>
      </c>
      <c r="S77" s="119">
        <v>45390</v>
      </c>
      <c r="T77" s="119">
        <v>45391</v>
      </c>
      <c r="AB77" s="176">
        <v>500000</v>
      </c>
      <c r="AC77" s="205" t="s">
        <v>58</v>
      </c>
      <c r="AD77" s="149" t="s">
        <v>444</v>
      </c>
      <c r="AE77" t="s">
        <v>478</v>
      </c>
      <c r="AF77" t="s">
        <v>243</v>
      </c>
      <c r="AG77" s="150">
        <v>13.030194173584906</v>
      </c>
      <c r="AH77" s="151">
        <v>1.5094339622641511</v>
      </c>
      <c r="AI77" s="150">
        <v>401.50970867924531</v>
      </c>
      <c r="AJ77" s="150">
        <v>8.0301941735849063</v>
      </c>
      <c r="AK77" s="150">
        <v>13.030194173584906</v>
      </c>
      <c r="AL77" s="119">
        <v>45311</v>
      </c>
      <c r="AN77" t="s">
        <v>54</v>
      </c>
      <c r="AO77" s="198">
        <v>0</v>
      </c>
    </row>
    <row r="78" spans="1:41">
      <c r="A78" t="s">
        <v>96</v>
      </c>
      <c r="B78" t="s">
        <v>97</v>
      </c>
      <c r="C78" t="s">
        <v>1228</v>
      </c>
      <c r="D78" t="s">
        <v>65</v>
      </c>
      <c r="E78" s="205" t="s">
        <v>65</v>
      </c>
      <c r="F78" s="205" t="s">
        <v>24</v>
      </c>
      <c r="G78" s="205" t="s">
        <v>81</v>
      </c>
      <c r="H78" s="205" t="s">
        <v>54</v>
      </c>
      <c r="I78" t="s">
        <v>55</v>
      </c>
      <c r="J78" t="s">
        <v>1249</v>
      </c>
      <c r="K78" s="119">
        <v>45357</v>
      </c>
      <c r="L78" s="119">
        <v>45385</v>
      </c>
      <c r="M78" s="119">
        <v>45278</v>
      </c>
      <c r="N78" s="119">
        <v>45400</v>
      </c>
      <c r="O78" t="s">
        <v>11</v>
      </c>
      <c r="P78" t="s">
        <v>256</v>
      </c>
      <c r="Q78" t="s">
        <v>17</v>
      </c>
      <c r="R78" t="s">
        <v>54</v>
      </c>
      <c r="S78" s="119">
        <v>45390</v>
      </c>
      <c r="T78" s="119">
        <v>45434</v>
      </c>
      <c r="AB78" s="206">
        <v>500000</v>
      </c>
      <c r="AC78" s="205" t="s">
        <v>58</v>
      </c>
      <c r="AD78" s="149" t="s">
        <v>444</v>
      </c>
      <c r="AE78" t="s">
        <v>478</v>
      </c>
      <c r="AF78" t="s">
        <v>257</v>
      </c>
      <c r="AG78" s="150">
        <v>13.060382852830189</v>
      </c>
      <c r="AH78" s="151">
        <v>1.5094339622641511</v>
      </c>
      <c r="AI78" s="150">
        <v>403.01914264150946</v>
      </c>
      <c r="AJ78" s="150">
        <v>8.0603828528301893</v>
      </c>
      <c r="AK78" s="150">
        <v>13.060382852830189</v>
      </c>
      <c r="AL78" s="207">
        <v>45309</v>
      </c>
      <c r="AM78" t="s">
        <v>54</v>
      </c>
      <c r="AN78" t="s">
        <v>67</v>
      </c>
      <c r="AO78" s="198">
        <v>-34</v>
      </c>
    </row>
    <row r="79" spans="1:41">
      <c r="A79" t="s">
        <v>90</v>
      </c>
      <c r="B79" t="s">
        <v>91</v>
      </c>
      <c r="C79" t="s">
        <v>479</v>
      </c>
      <c r="D79" t="s">
        <v>108</v>
      </c>
      <c r="E79" t="s">
        <v>65</v>
      </c>
      <c r="F79" t="s">
        <v>24</v>
      </c>
      <c r="G79" t="s">
        <v>81</v>
      </c>
      <c r="H79" t="s">
        <v>54</v>
      </c>
      <c r="I79" t="s">
        <v>55</v>
      </c>
      <c r="J79" t="s">
        <v>1250</v>
      </c>
      <c r="M79" s="119">
        <v>45341</v>
      </c>
      <c r="N79" s="119">
        <v>45405</v>
      </c>
      <c r="O79" t="s">
        <v>11</v>
      </c>
      <c r="P79" t="s">
        <v>242</v>
      </c>
      <c r="Q79" t="s">
        <v>17</v>
      </c>
      <c r="R79" t="s">
        <v>54</v>
      </c>
      <c r="S79" s="119">
        <v>45395</v>
      </c>
      <c r="T79" s="119">
        <v>45398</v>
      </c>
      <c r="AA79" t="s">
        <v>1232</v>
      </c>
      <c r="AB79" s="206">
        <v>500002</v>
      </c>
      <c r="AC79" s="205" t="s">
        <v>58</v>
      </c>
      <c r="AD79" s="149" t="s">
        <v>444</v>
      </c>
      <c r="AE79" t="s">
        <v>478</v>
      </c>
      <c r="AF79" t="s">
        <v>243</v>
      </c>
      <c r="AG79" s="150">
        <v>13.090571652830189</v>
      </c>
      <c r="AH79" s="151">
        <v>1.5094400000000001</v>
      </c>
      <c r="AI79" s="150">
        <v>404.52858264150944</v>
      </c>
      <c r="AJ79" s="150">
        <v>8.0905716528301888</v>
      </c>
      <c r="AK79" s="150">
        <v>13.090571652830189</v>
      </c>
      <c r="AL79" s="119">
        <v>44930</v>
      </c>
      <c r="AM79" t="s">
        <v>54</v>
      </c>
      <c r="AN79" t="s">
        <v>67</v>
      </c>
      <c r="AO79" s="198">
        <v>7</v>
      </c>
    </row>
    <row r="80" spans="1:41">
      <c r="A80" t="s">
        <v>134</v>
      </c>
      <c r="B80" t="s">
        <v>101</v>
      </c>
      <c r="C80" t="s">
        <v>563</v>
      </c>
      <c r="D80" t="s">
        <v>108</v>
      </c>
      <c r="E80" t="s">
        <v>65</v>
      </c>
      <c r="F80" t="s">
        <v>24</v>
      </c>
      <c r="G80" t="s">
        <v>81</v>
      </c>
      <c r="H80" t="s">
        <v>54</v>
      </c>
      <c r="I80" t="s">
        <v>55</v>
      </c>
      <c r="J80" t="s">
        <v>1251</v>
      </c>
      <c r="L80" s="119">
        <v>45328</v>
      </c>
      <c r="M80" s="119">
        <v>45345</v>
      </c>
      <c r="N80" s="119">
        <v>45411</v>
      </c>
      <c r="O80" t="s">
        <v>11</v>
      </c>
      <c r="P80" t="s">
        <v>242</v>
      </c>
      <c r="Q80" t="s">
        <v>17</v>
      </c>
      <c r="R80" t="s">
        <v>54</v>
      </c>
      <c r="S80" s="119">
        <v>45328</v>
      </c>
      <c r="T80" s="119">
        <v>45407</v>
      </c>
      <c r="W80" s="62" t="s">
        <v>1252</v>
      </c>
      <c r="Z80" s="62" t="s">
        <v>1253</v>
      </c>
      <c r="AB80" s="176">
        <v>500000</v>
      </c>
      <c r="AC80" s="205" t="s">
        <v>58</v>
      </c>
      <c r="AD80" s="149" t="s">
        <v>444</v>
      </c>
      <c r="AE80" t="s">
        <v>478</v>
      </c>
      <c r="AF80" t="s">
        <v>243</v>
      </c>
      <c r="AG80" s="150">
        <v>13.120760332075472</v>
      </c>
      <c r="AH80" s="151">
        <v>1.5094339622641511</v>
      </c>
      <c r="AI80" s="150">
        <v>406.0380166037736</v>
      </c>
      <c r="AJ80" s="150">
        <v>8.1207603320754718</v>
      </c>
      <c r="AK80" s="150">
        <v>13.120760332075472</v>
      </c>
      <c r="AL80" s="119">
        <v>45321</v>
      </c>
      <c r="AN80" t="s">
        <v>67</v>
      </c>
      <c r="AO80" s="198">
        <v>4</v>
      </c>
    </row>
    <row r="81" spans="1:41">
      <c r="A81" t="s">
        <v>134</v>
      </c>
      <c r="B81" t="s">
        <v>101</v>
      </c>
      <c r="C81" t="s">
        <v>1254</v>
      </c>
      <c r="D81" t="s">
        <v>108</v>
      </c>
      <c r="E81" t="s">
        <v>65</v>
      </c>
      <c r="F81" t="s">
        <v>24</v>
      </c>
      <c r="G81" t="s">
        <v>81</v>
      </c>
      <c r="H81" t="s">
        <v>54</v>
      </c>
      <c r="I81" t="s">
        <v>55</v>
      </c>
      <c r="J81" t="s">
        <v>1255</v>
      </c>
      <c r="L81" s="119">
        <v>45362</v>
      </c>
      <c r="M81" s="119">
        <v>45345</v>
      </c>
      <c r="N81" s="119">
        <v>45411</v>
      </c>
      <c r="O81" t="s">
        <v>11</v>
      </c>
      <c r="P81" t="s">
        <v>242</v>
      </c>
      <c r="Q81" t="s">
        <v>17</v>
      </c>
      <c r="R81" t="s">
        <v>54</v>
      </c>
      <c r="S81" s="119">
        <v>45370</v>
      </c>
      <c r="T81" s="119">
        <v>45383</v>
      </c>
      <c r="W81" s="62" t="s">
        <v>1256</v>
      </c>
      <c r="Z81" s="62" t="s">
        <v>1257</v>
      </c>
      <c r="AB81" s="176">
        <v>500000</v>
      </c>
      <c r="AC81" t="s">
        <v>58</v>
      </c>
      <c r="AD81" s="149" t="s">
        <v>444</v>
      </c>
      <c r="AE81" t="s">
        <v>478</v>
      </c>
      <c r="AF81" t="s">
        <v>243</v>
      </c>
      <c r="AG81" s="150">
        <v>13.150949011320755</v>
      </c>
      <c r="AH81" s="151">
        <v>1.5094339622641511</v>
      </c>
      <c r="AI81" s="150">
        <v>407.54745056603775</v>
      </c>
      <c r="AJ81" s="150">
        <v>8.1509490113207548</v>
      </c>
      <c r="AK81" s="150">
        <v>13.150949011320755</v>
      </c>
      <c r="AL81" s="119">
        <v>45329</v>
      </c>
      <c r="AN81" t="s">
        <v>67</v>
      </c>
      <c r="AO81" s="198">
        <v>28</v>
      </c>
    </row>
    <row r="82" spans="1:41">
      <c r="A82" t="s">
        <v>134</v>
      </c>
      <c r="B82" t="s">
        <v>101</v>
      </c>
      <c r="C82" t="s">
        <v>1254</v>
      </c>
      <c r="D82" t="s">
        <v>108</v>
      </c>
      <c r="E82" t="s">
        <v>65</v>
      </c>
      <c r="F82" t="s">
        <v>24</v>
      </c>
      <c r="G82" t="s">
        <v>81</v>
      </c>
      <c r="H82" t="s">
        <v>54</v>
      </c>
      <c r="I82" t="s">
        <v>55</v>
      </c>
      <c r="J82" t="s">
        <v>1258</v>
      </c>
      <c r="L82" s="119">
        <v>45362</v>
      </c>
      <c r="M82" s="119">
        <v>45348</v>
      </c>
      <c r="N82" s="119">
        <v>45411</v>
      </c>
      <c r="O82" t="s">
        <v>11</v>
      </c>
      <c r="P82" t="s">
        <v>242</v>
      </c>
      <c r="Q82" t="s">
        <v>17</v>
      </c>
      <c r="R82" t="s">
        <v>54</v>
      </c>
      <c r="S82" s="119">
        <v>45370</v>
      </c>
      <c r="T82" s="119">
        <v>45383</v>
      </c>
      <c r="W82" s="62" t="s">
        <v>1259</v>
      </c>
      <c r="Z82" s="62" t="s">
        <v>1260</v>
      </c>
      <c r="AA82" t="s">
        <v>1132</v>
      </c>
      <c r="AB82" s="176">
        <v>500000</v>
      </c>
      <c r="AC82" t="s">
        <v>58</v>
      </c>
      <c r="AD82" s="149" t="s">
        <v>444</v>
      </c>
      <c r="AE82" t="s">
        <v>478</v>
      </c>
      <c r="AF82" t="s">
        <v>243</v>
      </c>
      <c r="AG82" s="150">
        <v>13.181137690566038</v>
      </c>
      <c r="AH82" s="151">
        <v>1.5094339622641511</v>
      </c>
      <c r="AI82" s="150">
        <v>409.05688452830191</v>
      </c>
      <c r="AJ82" s="150">
        <v>8.1811376905660378</v>
      </c>
      <c r="AK82" s="150">
        <v>13.181137690566038</v>
      </c>
      <c r="AL82" s="119">
        <v>45329</v>
      </c>
      <c r="AN82" t="s">
        <v>67</v>
      </c>
      <c r="AO82" s="198">
        <v>28</v>
      </c>
    </row>
    <row r="83" spans="1:41">
      <c r="A83" t="s">
        <v>134</v>
      </c>
      <c r="B83" t="s">
        <v>101</v>
      </c>
      <c r="C83" t="s">
        <v>565</v>
      </c>
      <c r="D83" t="s">
        <v>108</v>
      </c>
      <c r="E83" t="s">
        <v>65</v>
      </c>
      <c r="F83" t="s">
        <v>24</v>
      </c>
      <c r="G83" t="s">
        <v>81</v>
      </c>
      <c r="H83" t="s">
        <v>54</v>
      </c>
      <c r="I83" t="s">
        <v>55</v>
      </c>
      <c r="J83" t="s">
        <v>1261</v>
      </c>
      <c r="L83" s="119">
        <v>45376</v>
      </c>
      <c r="M83" s="119">
        <v>45345</v>
      </c>
      <c r="N83" s="119">
        <v>45411</v>
      </c>
      <c r="O83" t="s">
        <v>11</v>
      </c>
      <c r="P83" t="s">
        <v>242</v>
      </c>
      <c r="Q83" t="s">
        <v>17</v>
      </c>
      <c r="R83" t="s">
        <v>54</v>
      </c>
      <c r="S83" s="119">
        <v>45370</v>
      </c>
      <c r="T83" s="119">
        <v>45399</v>
      </c>
      <c r="W83" s="62" t="s">
        <v>1262</v>
      </c>
      <c r="Z83" s="62" t="s">
        <v>1263</v>
      </c>
      <c r="AA83" t="s">
        <v>1132</v>
      </c>
      <c r="AB83" s="176">
        <v>500000</v>
      </c>
      <c r="AC83" t="s">
        <v>58</v>
      </c>
      <c r="AD83" s="149" t="s">
        <v>444</v>
      </c>
      <c r="AE83" t="s">
        <v>478</v>
      </c>
      <c r="AF83" t="s">
        <v>243</v>
      </c>
      <c r="AG83" s="150">
        <v>13.211326369811321</v>
      </c>
      <c r="AH83" s="151">
        <v>1.5094339622641511</v>
      </c>
      <c r="AI83" s="150">
        <v>410.56631849056606</v>
      </c>
      <c r="AJ83" s="150">
        <v>8.2113263698113208</v>
      </c>
      <c r="AK83" s="150">
        <v>13.211326369811321</v>
      </c>
      <c r="AL83" s="119">
        <v>45327</v>
      </c>
      <c r="AN83" t="s">
        <v>67</v>
      </c>
      <c r="AO83" s="198">
        <v>12</v>
      </c>
    </row>
    <row r="84" spans="1:41">
      <c r="A84" t="s">
        <v>198</v>
      </c>
      <c r="B84" t="s">
        <v>199</v>
      </c>
      <c r="C84" t="s">
        <v>1103</v>
      </c>
      <c r="D84" t="s">
        <v>64</v>
      </c>
      <c r="E84" t="s">
        <v>65</v>
      </c>
      <c r="F84" t="s">
        <v>24</v>
      </c>
      <c r="G84" t="s">
        <v>81</v>
      </c>
      <c r="H84" t="s">
        <v>54</v>
      </c>
      <c r="I84" t="s">
        <v>55</v>
      </c>
      <c r="J84" t="s">
        <v>1264</v>
      </c>
      <c r="L84" s="119">
        <v>45413</v>
      </c>
      <c r="M84" s="119">
        <v>45315</v>
      </c>
      <c r="N84" s="119">
        <v>45426</v>
      </c>
      <c r="O84" t="s">
        <v>11</v>
      </c>
      <c r="P84" t="s">
        <v>242</v>
      </c>
      <c r="Q84" t="s">
        <v>17</v>
      </c>
      <c r="R84" t="s">
        <v>54</v>
      </c>
      <c r="S84" s="119">
        <v>45404</v>
      </c>
      <c r="T84" s="119">
        <v>45414</v>
      </c>
      <c r="AB84" s="176">
        <v>500000</v>
      </c>
      <c r="AC84" s="205" t="s">
        <v>58</v>
      </c>
      <c r="AD84" s="149" t="s">
        <v>444</v>
      </c>
      <c r="AE84" t="s">
        <v>478</v>
      </c>
      <c r="AF84" t="s">
        <v>243</v>
      </c>
      <c r="AG84" s="150">
        <v>13.241515049056604</v>
      </c>
      <c r="AH84" s="151">
        <v>1.5094339622641511</v>
      </c>
      <c r="AI84" s="150">
        <v>412.07575245283022</v>
      </c>
      <c r="AJ84" s="150">
        <v>8.2415150490566038</v>
      </c>
      <c r="AK84" s="150">
        <v>13.241515049056604</v>
      </c>
      <c r="AL84" s="119">
        <v>45311</v>
      </c>
      <c r="AM84" t="s">
        <v>54</v>
      </c>
      <c r="AN84" t="s">
        <v>54</v>
      </c>
      <c r="AO84" s="198">
        <v>12</v>
      </c>
    </row>
    <row r="85" spans="1:41">
      <c r="A85" t="s">
        <v>96</v>
      </c>
      <c r="B85" t="s">
        <v>97</v>
      </c>
      <c r="C85" t="s">
        <v>1228</v>
      </c>
      <c r="D85" t="s">
        <v>65</v>
      </c>
      <c r="E85" s="205" t="s">
        <v>65</v>
      </c>
      <c r="F85" s="205" t="s">
        <v>24</v>
      </c>
      <c r="G85" s="205" t="s">
        <v>81</v>
      </c>
      <c r="H85" s="205" t="s">
        <v>54</v>
      </c>
      <c r="I85" t="s">
        <v>55</v>
      </c>
      <c r="J85" t="s">
        <v>1265</v>
      </c>
      <c r="K85" s="119">
        <v>45385</v>
      </c>
      <c r="L85" s="119">
        <v>45412</v>
      </c>
      <c r="N85" s="119">
        <v>45428</v>
      </c>
      <c r="O85" t="s">
        <v>11</v>
      </c>
      <c r="P85" t="s">
        <v>256</v>
      </c>
      <c r="Q85" t="s">
        <v>17</v>
      </c>
      <c r="R85" t="s">
        <v>54</v>
      </c>
      <c r="S85" s="119">
        <v>45404</v>
      </c>
      <c r="T85" s="119">
        <v>45420</v>
      </c>
      <c r="AB85" s="206">
        <v>500000</v>
      </c>
      <c r="AC85" s="205" t="s">
        <v>58</v>
      </c>
      <c r="AD85" s="149" t="s">
        <v>444</v>
      </c>
      <c r="AE85" t="s">
        <v>478</v>
      </c>
      <c r="AF85" t="s">
        <v>257</v>
      </c>
      <c r="AG85" s="150">
        <v>13.271703728301887</v>
      </c>
      <c r="AH85" s="151">
        <v>1.5094339622641511</v>
      </c>
      <c r="AI85" s="150">
        <v>413.58518641509437</v>
      </c>
      <c r="AJ85" s="150">
        <v>8.2717037283018868</v>
      </c>
      <c r="AK85" s="150">
        <v>13.271703728301887</v>
      </c>
      <c r="AL85" s="207">
        <v>45309</v>
      </c>
      <c r="AM85" t="s">
        <v>54</v>
      </c>
      <c r="AN85" t="s">
        <v>67</v>
      </c>
      <c r="AO85" s="198">
        <v>8</v>
      </c>
    </row>
    <row r="86" spans="1:41">
      <c r="A86" t="s">
        <v>155</v>
      </c>
      <c r="B86" t="s">
        <v>156</v>
      </c>
      <c r="C86" t="s">
        <v>1266</v>
      </c>
      <c r="D86" t="s">
        <v>108</v>
      </c>
      <c r="E86" t="s">
        <v>65</v>
      </c>
      <c r="F86" t="s">
        <v>24</v>
      </c>
      <c r="G86" t="s">
        <v>81</v>
      </c>
      <c r="H86" t="s">
        <v>54</v>
      </c>
      <c r="I86" t="s">
        <v>55</v>
      </c>
      <c r="J86" t="s">
        <v>1267</v>
      </c>
      <c r="K86" s="119">
        <v>45187</v>
      </c>
      <c r="L86" s="119">
        <v>45366</v>
      </c>
      <c r="M86" s="119">
        <v>45356</v>
      </c>
      <c r="N86" s="119">
        <v>45429</v>
      </c>
      <c r="O86" t="s">
        <v>7</v>
      </c>
      <c r="P86" t="s">
        <v>59</v>
      </c>
      <c r="Q86" t="s">
        <v>17</v>
      </c>
      <c r="S86" s="119">
        <v>45362</v>
      </c>
      <c r="T86" s="119">
        <v>45397</v>
      </c>
      <c r="AA86" t="s">
        <v>1268</v>
      </c>
      <c r="AB86" s="176">
        <v>500000</v>
      </c>
      <c r="AC86" s="205" t="s">
        <v>58</v>
      </c>
      <c r="AD86" s="149" t="s">
        <v>444</v>
      </c>
      <c r="AE86" t="s">
        <v>478</v>
      </c>
      <c r="AF86" t="s">
        <v>246</v>
      </c>
      <c r="AG86" s="150">
        <v>13.30189240754717</v>
      </c>
      <c r="AH86" s="151">
        <v>1.5094339622641511</v>
      </c>
      <c r="AI86" s="150">
        <v>415.09462037735852</v>
      </c>
      <c r="AJ86" s="150">
        <v>8.3018924075471698</v>
      </c>
      <c r="AK86" s="150">
        <v>13.30189240754717</v>
      </c>
      <c r="AL86" s="119">
        <v>45341</v>
      </c>
      <c r="AN86" t="s">
        <v>67</v>
      </c>
      <c r="AO86" s="198">
        <v>32</v>
      </c>
    </row>
    <row r="87" spans="1:41" ht="15.6">
      <c r="A87" t="s">
        <v>198</v>
      </c>
      <c r="B87" t="s">
        <v>199</v>
      </c>
      <c r="C87" s="95" t="s">
        <v>1103</v>
      </c>
      <c r="D87" t="s">
        <v>64</v>
      </c>
      <c r="E87" t="s">
        <v>65</v>
      </c>
      <c r="F87" t="s">
        <v>24</v>
      </c>
      <c r="G87" t="s">
        <v>81</v>
      </c>
      <c r="H87" t="s">
        <v>54</v>
      </c>
      <c r="I87" t="s">
        <v>55</v>
      </c>
      <c r="J87" t="s">
        <v>1269</v>
      </c>
      <c r="L87" s="119">
        <v>45427</v>
      </c>
      <c r="M87" s="119">
        <v>45357</v>
      </c>
      <c r="N87" s="119">
        <v>45442</v>
      </c>
      <c r="O87" t="s">
        <v>11</v>
      </c>
      <c r="P87" t="s">
        <v>204</v>
      </c>
      <c r="Q87" t="s">
        <v>17</v>
      </c>
      <c r="R87" t="s">
        <v>54</v>
      </c>
      <c r="S87" s="119">
        <v>45447</v>
      </c>
      <c r="T87" s="119">
        <v>45449</v>
      </c>
      <c r="AB87" s="176">
        <v>500000</v>
      </c>
      <c r="AC87" s="205" t="s">
        <v>58</v>
      </c>
      <c r="AD87" s="149" t="s">
        <v>444</v>
      </c>
      <c r="AE87" t="s">
        <v>478</v>
      </c>
      <c r="AF87" t="s">
        <v>205</v>
      </c>
      <c r="AG87" s="150">
        <v>13.332081086792453</v>
      </c>
      <c r="AH87" s="151">
        <v>1.5094339622641511</v>
      </c>
      <c r="AI87" s="150">
        <v>416.60405433962268</v>
      </c>
      <c r="AJ87" s="150">
        <v>8.3320810867924529</v>
      </c>
      <c r="AK87" s="150">
        <v>13.332081086792453</v>
      </c>
      <c r="AL87" s="119">
        <v>45400</v>
      </c>
      <c r="AM87" t="s">
        <v>54</v>
      </c>
      <c r="AN87" t="s">
        <v>54</v>
      </c>
      <c r="AO87" s="198">
        <v>-7</v>
      </c>
    </row>
    <row r="88" spans="1:41">
      <c r="A88" t="s">
        <v>198</v>
      </c>
      <c r="B88" t="s">
        <v>199</v>
      </c>
      <c r="C88" t="s">
        <v>1103</v>
      </c>
      <c r="D88" t="s">
        <v>64</v>
      </c>
      <c r="E88" t="s">
        <v>65</v>
      </c>
      <c r="F88" t="s">
        <v>24</v>
      </c>
      <c r="G88" t="s">
        <v>81</v>
      </c>
      <c r="H88" t="s">
        <v>54</v>
      </c>
      <c r="I88" t="s">
        <v>55</v>
      </c>
      <c r="J88" t="s">
        <v>1270</v>
      </c>
      <c r="L88" s="119">
        <v>45441</v>
      </c>
      <c r="M88" s="119">
        <v>45357</v>
      </c>
      <c r="N88" s="119">
        <v>45454</v>
      </c>
      <c r="O88" t="s">
        <v>13</v>
      </c>
      <c r="P88" t="s">
        <v>249</v>
      </c>
      <c r="Q88" t="s">
        <v>17</v>
      </c>
      <c r="R88" t="s">
        <v>54</v>
      </c>
      <c r="S88" s="119">
        <v>45463</v>
      </c>
      <c r="T88" s="119">
        <v>45526</v>
      </c>
      <c r="AB88" s="176">
        <v>500000</v>
      </c>
      <c r="AC88" s="205" t="s">
        <v>58</v>
      </c>
      <c r="AD88" s="149" t="s">
        <v>444</v>
      </c>
      <c r="AE88" t="s">
        <v>478</v>
      </c>
      <c r="AF88" t="s">
        <v>250</v>
      </c>
      <c r="AG88" s="150">
        <v>13.362269766037736</v>
      </c>
      <c r="AH88" s="151">
        <v>1.5094339622641511</v>
      </c>
      <c r="AI88" s="150">
        <v>418.11348830188683</v>
      </c>
      <c r="AJ88" s="150">
        <v>8.3622697660377359</v>
      </c>
      <c r="AK88" s="150">
        <v>13.362269766037736</v>
      </c>
      <c r="AL88" s="119">
        <v>45311</v>
      </c>
      <c r="AM88" t="s">
        <v>54</v>
      </c>
      <c r="AN88" t="s">
        <v>54</v>
      </c>
      <c r="AO88" s="198">
        <v>-72</v>
      </c>
    </row>
    <row r="89" spans="1:41">
      <c r="A89" t="s">
        <v>96</v>
      </c>
      <c r="B89" t="s">
        <v>97</v>
      </c>
      <c r="C89" t="s">
        <v>1228</v>
      </c>
      <c r="D89" t="s">
        <v>65</v>
      </c>
      <c r="E89" s="205" t="s">
        <v>65</v>
      </c>
      <c r="F89" s="205" t="s">
        <v>24</v>
      </c>
      <c r="G89" s="205" t="s">
        <v>81</v>
      </c>
      <c r="H89" s="205" t="s">
        <v>54</v>
      </c>
      <c r="I89" t="s">
        <v>55</v>
      </c>
      <c r="J89" t="s">
        <v>1271</v>
      </c>
      <c r="K89" s="119">
        <v>45412</v>
      </c>
      <c r="L89" s="119">
        <v>45441</v>
      </c>
      <c r="M89" s="119">
        <v>45348</v>
      </c>
      <c r="N89" s="119">
        <v>45456</v>
      </c>
      <c r="O89" t="s">
        <v>11</v>
      </c>
      <c r="P89" t="s">
        <v>256</v>
      </c>
      <c r="Q89" t="s">
        <v>17</v>
      </c>
      <c r="R89" t="s">
        <v>54</v>
      </c>
      <c r="S89" s="119">
        <v>45436</v>
      </c>
      <c r="T89" s="119">
        <v>45450</v>
      </c>
      <c r="AA89" t="s">
        <v>1272</v>
      </c>
      <c r="AB89" s="206">
        <v>500000</v>
      </c>
      <c r="AC89" s="205" t="s">
        <v>58</v>
      </c>
      <c r="AD89" s="149" t="s">
        <v>444</v>
      </c>
      <c r="AE89" t="s">
        <v>478</v>
      </c>
      <c r="AF89" t="s">
        <v>257</v>
      </c>
      <c r="AG89" s="150">
        <v>13.392458445283019</v>
      </c>
      <c r="AH89" s="151">
        <v>1.5094339622641511</v>
      </c>
      <c r="AI89" s="150">
        <v>419.62292226415099</v>
      </c>
      <c r="AJ89" s="150">
        <v>8.3924584452830189</v>
      </c>
      <c r="AK89" s="150">
        <v>13.392458445283019</v>
      </c>
      <c r="AL89" s="207">
        <v>45309</v>
      </c>
      <c r="AM89" t="s">
        <v>54</v>
      </c>
      <c r="AN89" t="s">
        <v>67</v>
      </c>
      <c r="AO89" s="198">
        <v>6</v>
      </c>
    </row>
    <row r="90" spans="1:41" ht="15.6">
      <c r="A90" t="s">
        <v>198</v>
      </c>
      <c r="B90" t="s">
        <v>199</v>
      </c>
      <c r="C90" s="95" t="s">
        <v>1103</v>
      </c>
      <c r="D90" t="s">
        <v>64</v>
      </c>
      <c r="E90" t="s">
        <v>65</v>
      </c>
      <c r="F90" t="s">
        <v>24</v>
      </c>
      <c r="G90" t="s">
        <v>81</v>
      </c>
      <c r="H90" t="s">
        <v>54</v>
      </c>
      <c r="I90" t="s">
        <v>55</v>
      </c>
      <c r="J90" t="s">
        <v>1273</v>
      </c>
      <c r="L90" s="119">
        <v>45455</v>
      </c>
      <c r="N90" s="119">
        <v>45470</v>
      </c>
      <c r="O90" t="s">
        <v>13</v>
      </c>
      <c r="P90" t="s">
        <v>249</v>
      </c>
      <c r="Q90" t="s">
        <v>17</v>
      </c>
      <c r="R90" t="s">
        <v>54</v>
      </c>
      <c r="S90" s="119">
        <v>45461</v>
      </c>
      <c r="T90" s="119">
        <v>45477</v>
      </c>
      <c r="AB90" s="176">
        <v>500000</v>
      </c>
      <c r="AC90" s="205" t="s">
        <v>58</v>
      </c>
      <c r="AD90" s="149" t="s">
        <v>444</v>
      </c>
      <c r="AE90" t="s">
        <v>478</v>
      </c>
      <c r="AF90" t="s">
        <v>250</v>
      </c>
      <c r="AG90" s="150">
        <v>13.422647124528304</v>
      </c>
      <c r="AH90" s="151">
        <v>1.5094339622641511</v>
      </c>
      <c r="AI90" s="150">
        <v>421.13235622641514</v>
      </c>
      <c r="AJ90" s="150">
        <v>8.4226471245283037</v>
      </c>
      <c r="AK90" s="150">
        <v>13.422647124528304</v>
      </c>
      <c r="AL90" s="119">
        <v>45405</v>
      </c>
      <c r="AM90" t="s">
        <v>54</v>
      </c>
      <c r="AN90" t="s">
        <v>54</v>
      </c>
      <c r="AO90" s="198">
        <v>-7</v>
      </c>
    </row>
    <row r="91" spans="1:41">
      <c r="A91" t="s">
        <v>179</v>
      </c>
      <c r="B91" t="s">
        <v>180</v>
      </c>
      <c r="C91" t="s">
        <v>495</v>
      </c>
      <c r="D91" t="s">
        <v>64</v>
      </c>
      <c r="E91" t="s">
        <v>65</v>
      </c>
      <c r="F91" t="s">
        <v>24</v>
      </c>
      <c r="G91" t="s">
        <v>81</v>
      </c>
      <c r="H91" t="s">
        <v>54</v>
      </c>
      <c r="I91" t="s">
        <v>55</v>
      </c>
      <c r="J91" t="s">
        <v>1274</v>
      </c>
      <c r="K91" s="119"/>
      <c r="L91" s="119">
        <v>45470</v>
      </c>
      <c r="M91" s="119">
        <v>45359</v>
      </c>
      <c r="N91" s="119">
        <v>45477</v>
      </c>
      <c r="O91" s="119" t="s">
        <v>7</v>
      </c>
      <c r="P91" t="s">
        <v>59</v>
      </c>
      <c r="Q91" t="s">
        <v>17</v>
      </c>
      <c r="R91" s="119" t="s">
        <v>54</v>
      </c>
      <c r="S91" s="119">
        <v>45475</v>
      </c>
      <c r="T91" s="119">
        <v>45478</v>
      </c>
      <c r="AB91" s="176">
        <v>500000</v>
      </c>
      <c r="AC91" s="205" t="s">
        <v>58</v>
      </c>
      <c r="AD91" s="149" t="s">
        <v>444</v>
      </c>
      <c r="AE91" t="s">
        <v>478</v>
      </c>
      <c r="AF91" t="s">
        <v>246</v>
      </c>
      <c r="AG91" s="150">
        <v>13.452835803773587</v>
      </c>
      <c r="AH91" s="151">
        <v>1.5094339622641511</v>
      </c>
      <c r="AI91" s="150">
        <v>422.64179018867929</v>
      </c>
      <c r="AJ91" s="150">
        <v>8.4528358037735867</v>
      </c>
      <c r="AK91" s="150">
        <v>13.452835803773587</v>
      </c>
      <c r="AL91" s="119">
        <v>45369</v>
      </c>
      <c r="AM91" t="s">
        <v>54</v>
      </c>
      <c r="AN91" t="s">
        <v>67</v>
      </c>
      <c r="AO91" s="198">
        <v>-1</v>
      </c>
    </row>
    <row r="92" spans="1:41">
      <c r="A92" t="s">
        <v>198</v>
      </c>
      <c r="B92" t="s">
        <v>199</v>
      </c>
      <c r="C92" t="s">
        <v>1103</v>
      </c>
      <c r="D92" t="s">
        <v>64</v>
      </c>
      <c r="E92" t="s">
        <v>65</v>
      </c>
      <c r="F92" t="s">
        <v>24</v>
      </c>
      <c r="G92" t="s">
        <v>81</v>
      </c>
      <c r="H92" t="s">
        <v>54</v>
      </c>
      <c r="I92" t="s">
        <v>55</v>
      </c>
      <c r="J92" t="s">
        <v>1275</v>
      </c>
      <c r="L92" s="119">
        <v>45469</v>
      </c>
      <c r="M92" s="119">
        <v>45359</v>
      </c>
      <c r="N92" s="119">
        <v>45482</v>
      </c>
      <c r="O92" t="s">
        <v>13</v>
      </c>
      <c r="P92" t="s">
        <v>249</v>
      </c>
      <c r="Q92" t="s">
        <v>17</v>
      </c>
      <c r="R92" t="s">
        <v>54</v>
      </c>
      <c r="S92" s="119">
        <v>45475</v>
      </c>
      <c r="T92" s="119">
        <v>45566</v>
      </c>
      <c r="AB92" s="176">
        <v>500000</v>
      </c>
      <c r="AC92" s="205" t="s">
        <v>58</v>
      </c>
      <c r="AD92" s="149" t="s">
        <v>444</v>
      </c>
      <c r="AE92" t="s">
        <v>478</v>
      </c>
      <c r="AF92" t="s">
        <v>250</v>
      </c>
      <c r="AG92" s="150">
        <v>13.48302448301887</v>
      </c>
      <c r="AH92" s="151">
        <v>1.5094339622641511</v>
      </c>
      <c r="AI92" s="150">
        <v>424.15122415094345</v>
      </c>
      <c r="AJ92" s="150">
        <v>8.4830244830188697</v>
      </c>
      <c r="AK92" s="150">
        <v>13.48302448301887</v>
      </c>
      <c r="AL92" s="119">
        <v>45438</v>
      </c>
      <c r="AM92" t="s">
        <v>54</v>
      </c>
      <c r="AN92" t="s">
        <v>54</v>
      </c>
      <c r="AO92" s="198">
        <v>-84</v>
      </c>
    </row>
    <row r="93" spans="1:41">
      <c r="A93" t="s">
        <v>96</v>
      </c>
      <c r="B93" t="s">
        <v>97</v>
      </c>
      <c r="C93" t="s">
        <v>1228</v>
      </c>
      <c r="D93" t="s">
        <v>65</v>
      </c>
      <c r="E93" s="205" t="s">
        <v>65</v>
      </c>
      <c r="F93" s="205" t="s">
        <v>24</v>
      </c>
      <c r="G93" s="205" t="s">
        <v>81</v>
      </c>
      <c r="H93" s="205" t="s">
        <v>54</v>
      </c>
      <c r="I93" t="s">
        <v>55</v>
      </c>
      <c r="J93" t="s">
        <v>1276</v>
      </c>
      <c r="K93" s="119">
        <v>45441</v>
      </c>
      <c r="L93" s="119">
        <v>45469</v>
      </c>
      <c r="M93" s="119">
        <v>45357</v>
      </c>
      <c r="N93" s="119">
        <v>45484</v>
      </c>
      <c r="O93" t="s">
        <v>7</v>
      </c>
      <c r="P93" t="s">
        <v>59</v>
      </c>
      <c r="Q93" t="s">
        <v>17</v>
      </c>
      <c r="R93" t="s">
        <v>54</v>
      </c>
      <c r="S93" s="119">
        <v>45476</v>
      </c>
      <c r="T93" s="119">
        <v>45482</v>
      </c>
      <c r="AA93" t="s">
        <v>1277</v>
      </c>
      <c r="AB93" s="206">
        <v>500000</v>
      </c>
      <c r="AC93" s="205" t="s">
        <v>58</v>
      </c>
      <c r="AD93" s="149" t="s">
        <v>444</v>
      </c>
      <c r="AE93" t="s">
        <v>478</v>
      </c>
      <c r="AF93" t="s">
        <v>246</v>
      </c>
      <c r="AG93" s="150">
        <v>13.513213162264153</v>
      </c>
      <c r="AH93" s="151">
        <v>1.5094339622641511</v>
      </c>
      <c r="AI93" s="150">
        <v>425.6606581132076</v>
      </c>
      <c r="AJ93" s="150">
        <v>8.5132131622641527</v>
      </c>
      <c r="AK93" s="150">
        <v>13.513213162264153</v>
      </c>
      <c r="AL93" s="207">
        <v>45309</v>
      </c>
      <c r="AM93" t="s">
        <v>54</v>
      </c>
      <c r="AN93" t="s">
        <v>67</v>
      </c>
      <c r="AO93" s="198">
        <v>2</v>
      </c>
    </row>
    <row r="94" spans="1:41">
      <c r="A94" t="s">
        <v>134</v>
      </c>
      <c r="B94" t="s">
        <v>101</v>
      </c>
      <c r="C94" t="s">
        <v>1278</v>
      </c>
      <c r="D94" t="s">
        <v>108</v>
      </c>
      <c r="E94" t="s">
        <v>65</v>
      </c>
      <c r="F94" t="s">
        <v>24</v>
      </c>
      <c r="G94" t="s">
        <v>81</v>
      </c>
      <c r="H94" t="s">
        <v>54</v>
      </c>
      <c r="I94" t="s">
        <v>55</v>
      </c>
      <c r="J94" t="s">
        <v>1279</v>
      </c>
      <c r="L94" s="119">
        <v>45449</v>
      </c>
      <c r="M94" s="119">
        <v>45371</v>
      </c>
      <c r="N94" s="119">
        <v>45495</v>
      </c>
      <c r="O94" t="s">
        <v>7</v>
      </c>
      <c r="P94" t="s">
        <v>59</v>
      </c>
      <c r="Q94" t="s">
        <v>17</v>
      </c>
      <c r="R94" t="s">
        <v>54</v>
      </c>
      <c r="S94" s="119">
        <v>45442</v>
      </c>
      <c r="T94" s="119">
        <v>45469</v>
      </c>
      <c r="W94" s="62" t="s">
        <v>1280</v>
      </c>
      <c r="AB94" s="176">
        <v>500000</v>
      </c>
      <c r="AC94" s="205" t="s">
        <v>58</v>
      </c>
      <c r="AD94" s="149" t="s">
        <v>444</v>
      </c>
      <c r="AE94" t="s">
        <v>478</v>
      </c>
      <c r="AF94" t="s">
        <v>246</v>
      </c>
      <c r="AG94" s="150">
        <v>13.543401841509436</v>
      </c>
      <c r="AH94" s="151">
        <v>1.5094339622641511</v>
      </c>
      <c r="AI94" s="150">
        <v>427.17009207547176</v>
      </c>
      <c r="AJ94" s="150">
        <v>8.5434018415094357</v>
      </c>
      <c r="AK94" s="150">
        <v>13.543401841509436</v>
      </c>
      <c r="AL94" s="119">
        <v>45442</v>
      </c>
      <c r="AM94" t="s">
        <v>67</v>
      </c>
      <c r="AN94" t="s">
        <v>67</v>
      </c>
      <c r="AO94" s="198">
        <v>26</v>
      </c>
    </row>
    <row r="95" spans="1:41">
      <c r="A95" t="s">
        <v>134</v>
      </c>
      <c r="B95" t="s">
        <v>101</v>
      </c>
      <c r="C95" t="s">
        <v>1278</v>
      </c>
      <c r="D95" t="s">
        <v>108</v>
      </c>
      <c r="E95" t="s">
        <v>65</v>
      </c>
      <c r="F95" t="s">
        <v>24</v>
      </c>
      <c r="G95" t="s">
        <v>81</v>
      </c>
      <c r="H95" t="s">
        <v>54</v>
      </c>
      <c r="I95" t="s">
        <v>55</v>
      </c>
      <c r="J95" t="s">
        <v>1258</v>
      </c>
      <c r="L95" s="119">
        <v>45449</v>
      </c>
      <c r="N95" s="119">
        <v>45495</v>
      </c>
      <c r="O95" t="s">
        <v>7</v>
      </c>
      <c r="P95" t="s">
        <v>59</v>
      </c>
      <c r="Q95" t="s">
        <v>17</v>
      </c>
      <c r="R95" t="s">
        <v>54</v>
      </c>
      <c r="S95" s="119">
        <v>45442</v>
      </c>
      <c r="T95" s="119">
        <v>45469</v>
      </c>
      <c r="W95" s="62" t="s">
        <v>1281</v>
      </c>
      <c r="AB95" s="176">
        <v>500000</v>
      </c>
      <c r="AC95" s="205" t="s">
        <v>58</v>
      </c>
      <c r="AD95" s="149" t="s">
        <v>444</v>
      </c>
      <c r="AE95" t="s">
        <v>478</v>
      </c>
      <c r="AF95" t="s">
        <v>246</v>
      </c>
      <c r="AG95" s="150">
        <v>13.573590520754719</v>
      </c>
      <c r="AH95" s="151">
        <v>1.5094339622641511</v>
      </c>
      <c r="AI95" s="150">
        <v>428.67952603773591</v>
      </c>
      <c r="AJ95" s="150">
        <v>8.5735905207547187</v>
      </c>
      <c r="AK95" s="150">
        <v>13.573590520754719</v>
      </c>
      <c r="AL95" s="119">
        <v>45442</v>
      </c>
      <c r="AM95" t="s">
        <v>67</v>
      </c>
      <c r="AN95" t="s">
        <v>67</v>
      </c>
      <c r="AO95" s="198">
        <v>26</v>
      </c>
    </row>
    <row r="96" spans="1:41">
      <c r="A96" t="s">
        <v>134</v>
      </c>
      <c r="B96" t="s">
        <v>101</v>
      </c>
      <c r="C96" t="s">
        <v>563</v>
      </c>
      <c r="D96" t="s">
        <v>108</v>
      </c>
      <c r="E96" t="s">
        <v>65</v>
      </c>
      <c r="F96" t="s">
        <v>24</v>
      </c>
      <c r="G96" t="s">
        <v>81</v>
      </c>
      <c r="H96" t="s">
        <v>54</v>
      </c>
      <c r="I96" t="s">
        <v>55</v>
      </c>
      <c r="J96" t="s">
        <v>1282</v>
      </c>
      <c r="L96" s="119">
        <v>45464</v>
      </c>
      <c r="M96" s="119">
        <v>45338</v>
      </c>
      <c r="N96" s="119">
        <v>45495</v>
      </c>
      <c r="O96" t="s">
        <v>7</v>
      </c>
      <c r="P96" t="s">
        <v>59</v>
      </c>
      <c r="Q96" t="s">
        <v>17</v>
      </c>
      <c r="R96" t="s">
        <v>54</v>
      </c>
      <c r="S96" s="119">
        <v>45442</v>
      </c>
      <c r="T96" s="119">
        <v>45460</v>
      </c>
      <c r="W96" s="62" t="s">
        <v>1283</v>
      </c>
      <c r="AB96" s="176">
        <v>500000</v>
      </c>
      <c r="AC96" s="205" t="s">
        <v>58</v>
      </c>
      <c r="AD96" s="149" t="s">
        <v>444</v>
      </c>
      <c r="AE96" t="s">
        <v>478</v>
      </c>
      <c r="AF96" t="s">
        <v>246</v>
      </c>
      <c r="AG96" s="150">
        <v>13.603779200000002</v>
      </c>
      <c r="AH96" s="151">
        <v>1.5094339622641511</v>
      </c>
      <c r="AI96" s="150">
        <v>430.18896000000007</v>
      </c>
      <c r="AJ96" s="150">
        <v>8.6037792000000017</v>
      </c>
      <c r="AK96" s="150">
        <v>13.603779200000002</v>
      </c>
      <c r="AL96" s="119">
        <v>45442</v>
      </c>
      <c r="AM96" t="s">
        <v>67</v>
      </c>
      <c r="AN96" t="s">
        <v>67</v>
      </c>
      <c r="AO96" s="198">
        <v>35</v>
      </c>
    </row>
    <row r="97" spans="1:41">
      <c r="A97" t="s">
        <v>179</v>
      </c>
      <c r="B97" t="s">
        <v>180</v>
      </c>
      <c r="C97" t="s">
        <v>495</v>
      </c>
      <c r="D97" t="s">
        <v>64</v>
      </c>
      <c r="E97" t="s">
        <v>65</v>
      </c>
      <c r="F97" t="s">
        <v>24</v>
      </c>
      <c r="G97" t="s">
        <v>81</v>
      </c>
      <c r="H97" t="s">
        <v>54</v>
      </c>
      <c r="I97" t="s">
        <v>55</v>
      </c>
      <c r="J97" t="s">
        <v>1284</v>
      </c>
      <c r="K97" s="119"/>
      <c r="L97" s="119">
        <v>45498</v>
      </c>
      <c r="M97" s="119">
        <v>45373</v>
      </c>
      <c r="N97" s="119">
        <v>45505</v>
      </c>
      <c r="O97" s="119" t="s">
        <v>13</v>
      </c>
      <c r="P97" t="s">
        <v>109</v>
      </c>
      <c r="Q97" t="s">
        <v>17</v>
      </c>
      <c r="R97" s="119" t="s">
        <v>54</v>
      </c>
      <c r="S97" s="119">
        <v>45503</v>
      </c>
      <c r="T97" s="119">
        <v>45552</v>
      </c>
      <c r="AA97" t="s">
        <v>1105</v>
      </c>
      <c r="AB97" s="176">
        <v>500000</v>
      </c>
      <c r="AC97" s="205" t="s">
        <v>58</v>
      </c>
      <c r="AD97" s="149" t="s">
        <v>444</v>
      </c>
      <c r="AE97" t="s">
        <v>478</v>
      </c>
      <c r="AF97" t="s">
        <v>110</v>
      </c>
      <c r="AG97" s="150">
        <v>13.633967879245285</v>
      </c>
      <c r="AH97" s="151">
        <v>1.5094339622641511</v>
      </c>
      <c r="AI97" s="150">
        <v>431.69839396226422</v>
      </c>
      <c r="AJ97" s="150">
        <v>8.6339678792452847</v>
      </c>
      <c r="AK97" s="150">
        <v>13.633967879245285</v>
      </c>
      <c r="AL97" s="119">
        <v>45369</v>
      </c>
      <c r="AM97" t="s">
        <v>54</v>
      </c>
      <c r="AN97" t="s">
        <v>67</v>
      </c>
      <c r="AO97" s="198">
        <v>-47</v>
      </c>
    </row>
    <row r="98" spans="1:41">
      <c r="A98" t="s">
        <v>96</v>
      </c>
      <c r="B98" t="s">
        <v>97</v>
      </c>
      <c r="C98" t="s">
        <v>1228</v>
      </c>
      <c r="D98" t="s">
        <v>65</v>
      </c>
      <c r="E98" s="205" t="s">
        <v>65</v>
      </c>
      <c r="F98" s="205" t="s">
        <v>24</v>
      </c>
      <c r="G98" s="205" t="s">
        <v>81</v>
      </c>
      <c r="H98" s="205" t="s">
        <v>54</v>
      </c>
      <c r="I98" t="s">
        <v>55</v>
      </c>
      <c r="J98" t="s">
        <v>1285</v>
      </c>
      <c r="K98" s="119">
        <v>45469</v>
      </c>
      <c r="L98" s="119">
        <v>45497</v>
      </c>
      <c r="M98" s="119">
        <v>45373</v>
      </c>
      <c r="N98" s="119">
        <v>45512</v>
      </c>
      <c r="O98" t="s">
        <v>7</v>
      </c>
      <c r="P98" t="s">
        <v>59</v>
      </c>
      <c r="Q98" t="s">
        <v>17</v>
      </c>
      <c r="R98" t="s">
        <v>54</v>
      </c>
      <c r="S98" s="119">
        <v>45484</v>
      </c>
      <c r="T98" s="119">
        <v>45503</v>
      </c>
      <c r="AA98" t="s">
        <v>1272</v>
      </c>
      <c r="AB98" s="206">
        <v>500000</v>
      </c>
      <c r="AC98" s="205" t="s">
        <v>58</v>
      </c>
      <c r="AD98" s="149" t="s">
        <v>444</v>
      </c>
      <c r="AE98" t="s">
        <v>478</v>
      </c>
      <c r="AF98" t="s">
        <v>246</v>
      </c>
      <c r="AG98" s="150">
        <v>13.664156558490568</v>
      </c>
      <c r="AH98" s="151">
        <v>1.5094339622641511</v>
      </c>
      <c r="AI98" s="150">
        <v>433.20782792452837</v>
      </c>
      <c r="AJ98" s="150">
        <v>8.6641565584905678</v>
      </c>
      <c r="AK98" s="150">
        <v>13.664156558490568</v>
      </c>
      <c r="AL98" s="207">
        <v>45309</v>
      </c>
      <c r="AM98" t="s">
        <v>54</v>
      </c>
      <c r="AN98" t="s">
        <v>67</v>
      </c>
      <c r="AO98" s="198">
        <v>9</v>
      </c>
    </row>
    <row r="99" spans="1:41">
      <c r="A99" t="s">
        <v>198</v>
      </c>
      <c r="B99" t="s">
        <v>199</v>
      </c>
      <c r="C99" t="s">
        <v>1103</v>
      </c>
      <c r="D99" t="s">
        <v>64</v>
      </c>
      <c r="E99" t="s">
        <v>65</v>
      </c>
      <c r="F99" t="s">
        <v>24</v>
      </c>
      <c r="G99" t="s">
        <v>81</v>
      </c>
      <c r="H99" t="s">
        <v>54</v>
      </c>
      <c r="I99" t="s">
        <v>55</v>
      </c>
      <c r="J99" t="s">
        <v>1286</v>
      </c>
      <c r="L99" s="119">
        <v>45504</v>
      </c>
      <c r="M99" s="119">
        <v>45376</v>
      </c>
      <c r="N99" s="119">
        <v>45517</v>
      </c>
      <c r="O99" t="s">
        <v>13</v>
      </c>
      <c r="P99" t="s">
        <v>249</v>
      </c>
      <c r="Q99" t="s">
        <v>17</v>
      </c>
      <c r="R99" t="s">
        <v>54</v>
      </c>
      <c r="S99" s="119">
        <v>45506</v>
      </c>
      <c r="T99" s="119">
        <v>45519</v>
      </c>
      <c r="AB99" s="176">
        <v>500000</v>
      </c>
      <c r="AC99" s="205" t="s">
        <v>58</v>
      </c>
      <c r="AD99" s="149" t="s">
        <v>444</v>
      </c>
      <c r="AE99" t="s">
        <v>478</v>
      </c>
      <c r="AF99" t="s">
        <v>250</v>
      </c>
      <c r="AG99" s="150">
        <v>13.694345237735851</v>
      </c>
      <c r="AH99" s="151">
        <v>1.5094339622641511</v>
      </c>
      <c r="AI99" s="150">
        <v>434.71726188679253</v>
      </c>
      <c r="AJ99" s="150">
        <v>8.6943452377358508</v>
      </c>
      <c r="AK99" s="150">
        <v>13.694345237735851</v>
      </c>
      <c r="AL99" s="119">
        <v>45438</v>
      </c>
      <c r="AM99" t="s">
        <v>54</v>
      </c>
      <c r="AN99" t="s">
        <v>54</v>
      </c>
      <c r="AO99" s="198">
        <v>-2</v>
      </c>
    </row>
    <row r="100" spans="1:41">
      <c r="A100" t="s">
        <v>179</v>
      </c>
      <c r="B100" t="s">
        <v>180</v>
      </c>
      <c r="C100" t="s">
        <v>495</v>
      </c>
      <c r="D100" t="s">
        <v>64</v>
      </c>
      <c r="E100" t="s">
        <v>65</v>
      </c>
      <c r="F100" t="s">
        <v>24</v>
      </c>
      <c r="G100" t="s">
        <v>81</v>
      </c>
      <c r="H100" t="s">
        <v>54</v>
      </c>
      <c r="I100" t="s">
        <v>55</v>
      </c>
      <c r="J100" t="s">
        <v>1287</v>
      </c>
      <c r="K100" s="119"/>
      <c r="L100" s="119">
        <v>45526</v>
      </c>
      <c r="M100" s="119">
        <v>45373</v>
      </c>
      <c r="N100" s="119">
        <v>45533</v>
      </c>
      <c r="O100" s="119" t="s">
        <v>13</v>
      </c>
      <c r="P100" t="s">
        <v>109</v>
      </c>
      <c r="Q100" t="s">
        <v>17</v>
      </c>
      <c r="R100" s="119" t="s">
        <v>54</v>
      </c>
      <c r="S100" s="119">
        <v>45517</v>
      </c>
      <c r="T100" s="119">
        <v>45552</v>
      </c>
      <c r="AA100" t="s">
        <v>1105</v>
      </c>
      <c r="AB100" s="176">
        <v>500000</v>
      </c>
      <c r="AC100" s="205" t="s">
        <v>58</v>
      </c>
      <c r="AD100" s="149" t="s">
        <v>444</v>
      </c>
      <c r="AE100" t="s">
        <v>478</v>
      </c>
      <c r="AF100" t="s">
        <v>110</v>
      </c>
      <c r="AG100" s="150">
        <v>13.724533916981134</v>
      </c>
      <c r="AH100" s="151">
        <v>1.5094339622641511</v>
      </c>
      <c r="AI100" s="150">
        <v>436.22669584905668</v>
      </c>
      <c r="AJ100" s="150">
        <v>8.7245339169811338</v>
      </c>
      <c r="AK100" s="150">
        <v>13.724533916981134</v>
      </c>
      <c r="AL100" s="119">
        <v>45369</v>
      </c>
      <c r="AM100" t="s">
        <v>54</v>
      </c>
      <c r="AN100" t="s">
        <v>67</v>
      </c>
      <c r="AO100" s="198">
        <v>-19</v>
      </c>
    </row>
    <row r="101" spans="1:41">
      <c r="A101" t="s">
        <v>96</v>
      </c>
      <c r="B101" t="s">
        <v>97</v>
      </c>
      <c r="C101" t="s">
        <v>1228</v>
      </c>
      <c r="D101" t="s">
        <v>65</v>
      </c>
      <c r="E101" s="205" t="s">
        <v>65</v>
      </c>
      <c r="F101" s="205" t="s">
        <v>24</v>
      </c>
      <c r="G101" s="205" t="s">
        <v>81</v>
      </c>
      <c r="H101" s="205" t="s">
        <v>54</v>
      </c>
      <c r="I101" t="s">
        <v>55</v>
      </c>
      <c r="J101" t="s">
        <v>1288</v>
      </c>
      <c r="K101" s="119">
        <v>45497</v>
      </c>
      <c r="L101" s="119">
        <v>45525</v>
      </c>
      <c r="M101" s="119">
        <v>45384</v>
      </c>
      <c r="N101" s="119">
        <v>45540</v>
      </c>
      <c r="O101" t="s">
        <v>7</v>
      </c>
      <c r="P101" t="s">
        <v>59</v>
      </c>
      <c r="Q101" t="s">
        <v>17</v>
      </c>
      <c r="R101" t="s">
        <v>54</v>
      </c>
      <c r="S101" s="119">
        <v>45506</v>
      </c>
      <c r="T101" s="119">
        <v>45559</v>
      </c>
      <c r="AA101" t="s">
        <v>1272</v>
      </c>
      <c r="AB101" s="206">
        <v>500000</v>
      </c>
      <c r="AC101" s="205" t="s">
        <v>58</v>
      </c>
      <c r="AD101" s="149" t="s">
        <v>444</v>
      </c>
      <c r="AE101" t="s">
        <v>478</v>
      </c>
      <c r="AF101" t="s">
        <v>246</v>
      </c>
      <c r="AG101" s="150">
        <v>13.754722596226417</v>
      </c>
      <c r="AH101" s="151">
        <v>1.5094339622641511</v>
      </c>
      <c r="AI101" s="150">
        <v>437.73612981132084</v>
      </c>
      <c r="AJ101" s="150">
        <v>8.7547225962264168</v>
      </c>
      <c r="AK101" s="150">
        <v>13.754722596226417</v>
      </c>
      <c r="AL101" s="207">
        <v>45309</v>
      </c>
      <c r="AM101" t="s">
        <v>54</v>
      </c>
      <c r="AN101" t="s">
        <v>67</v>
      </c>
      <c r="AO101" s="198">
        <v>-19</v>
      </c>
    </row>
    <row r="102" spans="1:41">
      <c r="A102" t="s">
        <v>198</v>
      </c>
      <c r="B102" t="s">
        <v>199</v>
      </c>
      <c r="C102" t="s">
        <v>1103</v>
      </c>
      <c r="D102" t="s">
        <v>64</v>
      </c>
      <c r="E102" t="s">
        <v>65</v>
      </c>
      <c r="F102" t="s">
        <v>24</v>
      </c>
      <c r="G102" t="s">
        <v>81</v>
      </c>
      <c r="H102" t="s">
        <v>54</v>
      </c>
      <c r="I102" t="s">
        <v>55</v>
      </c>
      <c r="J102" t="s">
        <v>1289</v>
      </c>
      <c r="L102" s="119">
        <v>45532</v>
      </c>
      <c r="N102" s="119">
        <v>45545</v>
      </c>
      <c r="O102" t="s">
        <v>13</v>
      </c>
      <c r="P102" t="s">
        <v>249</v>
      </c>
      <c r="Q102" t="s">
        <v>17</v>
      </c>
      <c r="R102" t="s">
        <v>54</v>
      </c>
      <c r="S102" s="119">
        <v>45544</v>
      </c>
      <c r="T102" s="119">
        <v>45554</v>
      </c>
      <c r="AB102" s="176">
        <v>500000</v>
      </c>
      <c r="AC102" s="205" t="s">
        <v>58</v>
      </c>
      <c r="AD102" s="149" t="s">
        <v>444</v>
      </c>
      <c r="AE102" t="s">
        <v>478</v>
      </c>
      <c r="AF102" t="s">
        <v>250</v>
      </c>
      <c r="AG102" s="150">
        <v>13.7849112754717</v>
      </c>
      <c r="AH102" s="151">
        <v>1.5094339622641511</v>
      </c>
      <c r="AI102" s="150">
        <v>439.24556377358499</v>
      </c>
      <c r="AJ102" s="150">
        <v>8.7849112754716998</v>
      </c>
      <c r="AK102" s="150">
        <v>13.7849112754717</v>
      </c>
      <c r="AL102" s="119">
        <v>45438</v>
      </c>
      <c r="AM102" t="s">
        <v>54</v>
      </c>
      <c r="AN102" t="s">
        <v>54</v>
      </c>
      <c r="AO102" s="198">
        <v>-9</v>
      </c>
    </row>
    <row r="103" spans="1:41">
      <c r="A103" t="s">
        <v>85</v>
      </c>
      <c r="B103" t="s">
        <v>86</v>
      </c>
      <c r="C103" t="s">
        <v>1290</v>
      </c>
      <c r="D103" t="s">
        <v>108</v>
      </c>
      <c r="E103" t="s">
        <v>76</v>
      </c>
      <c r="F103" t="s">
        <v>24</v>
      </c>
      <c r="G103" t="s">
        <v>81</v>
      </c>
      <c r="H103" t="s">
        <v>54</v>
      </c>
      <c r="I103" t="s">
        <v>55</v>
      </c>
      <c r="J103" t="s">
        <v>1291</v>
      </c>
      <c r="L103" s="119">
        <v>45541</v>
      </c>
      <c r="M103" s="119">
        <v>45385</v>
      </c>
      <c r="N103" s="119">
        <v>45556</v>
      </c>
      <c r="O103" t="s">
        <v>9</v>
      </c>
      <c r="P103" t="s">
        <v>264</v>
      </c>
      <c r="Q103" t="s">
        <v>17</v>
      </c>
      <c r="R103" t="s">
        <v>54</v>
      </c>
      <c r="S103" s="119">
        <v>45527</v>
      </c>
      <c r="T103" s="119">
        <v>45545</v>
      </c>
      <c r="AB103" s="176">
        <v>500001</v>
      </c>
      <c r="AC103" t="s">
        <v>58</v>
      </c>
      <c r="AD103" s="149" t="s">
        <v>444</v>
      </c>
      <c r="AE103" t="s">
        <v>478</v>
      </c>
      <c r="AF103" t="s">
        <v>265</v>
      </c>
      <c r="AG103" s="150">
        <v>13.815100015094341</v>
      </c>
      <c r="AH103" s="151">
        <v>1.5094369811320758</v>
      </c>
      <c r="AI103" s="150">
        <v>440.75500075471706</v>
      </c>
      <c r="AJ103" s="150">
        <v>8.815100015094341</v>
      </c>
      <c r="AK103" s="150">
        <v>13.815100015094341</v>
      </c>
      <c r="AL103" s="119">
        <v>45556</v>
      </c>
      <c r="AN103" t="s">
        <v>54</v>
      </c>
      <c r="AO103" s="198">
        <v>11</v>
      </c>
    </row>
    <row r="104" spans="1:41">
      <c r="A104" t="s">
        <v>96</v>
      </c>
      <c r="B104" t="s">
        <v>97</v>
      </c>
      <c r="C104" t="s">
        <v>1228</v>
      </c>
      <c r="D104" t="s">
        <v>65</v>
      </c>
      <c r="E104" s="205" t="s">
        <v>65</v>
      </c>
      <c r="F104" s="205" t="s">
        <v>24</v>
      </c>
      <c r="G104" s="205" t="s">
        <v>81</v>
      </c>
      <c r="H104" s="205" t="s">
        <v>54</v>
      </c>
      <c r="I104" t="s">
        <v>55</v>
      </c>
      <c r="J104" t="s">
        <v>1292</v>
      </c>
      <c r="K104" s="119">
        <v>45525</v>
      </c>
      <c r="L104" s="119">
        <v>45553</v>
      </c>
      <c r="M104" s="119">
        <v>45386</v>
      </c>
      <c r="N104" s="119">
        <v>45568</v>
      </c>
      <c r="O104" t="s">
        <v>7</v>
      </c>
      <c r="P104" t="s">
        <v>59</v>
      </c>
      <c r="Q104" t="s">
        <v>17</v>
      </c>
      <c r="R104" t="s">
        <v>54</v>
      </c>
      <c r="S104" s="119">
        <v>45559</v>
      </c>
      <c r="T104" s="119">
        <v>45561</v>
      </c>
      <c r="AA104" t="s">
        <v>1272</v>
      </c>
      <c r="AB104" s="206">
        <v>500000</v>
      </c>
      <c r="AC104" s="205" t="s">
        <v>58</v>
      </c>
      <c r="AD104" s="149" t="s">
        <v>444</v>
      </c>
      <c r="AE104" t="s">
        <v>478</v>
      </c>
      <c r="AF104" t="s">
        <v>246</v>
      </c>
      <c r="AG104" s="150">
        <v>13.845288694339624</v>
      </c>
      <c r="AH104" s="151">
        <v>1.5094339622641511</v>
      </c>
      <c r="AI104" s="150">
        <v>442.26443471698121</v>
      </c>
      <c r="AJ104" s="150">
        <v>8.8452886943396241</v>
      </c>
      <c r="AK104" s="150">
        <v>13.845288694339624</v>
      </c>
      <c r="AL104" s="207">
        <v>45309</v>
      </c>
      <c r="AM104" t="s">
        <v>54</v>
      </c>
      <c r="AN104" t="s">
        <v>67</v>
      </c>
      <c r="AO104" s="198">
        <v>7</v>
      </c>
    </row>
    <row r="105" spans="1:41">
      <c r="A105" t="s">
        <v>198</v>
      </c>
      <c r="B105" t="s">
        <v>199</v>
      </c>
      <c r="C105" t="s">
        <v>1103</v>
      </c>
      <c r="D105" t="s">
        <v>64</v>
      </c>
      <c r="E105" t="s">
        <v>65</v>
      </c>
      <c r="F105" t="s">
        <v>24</v>
      </c>
      <c r="G105" t="s">
        <v>81</v>
      </c>
      <c r="H105" t="s">
        <v>54</v>
      </c>
      <c r="I105" t="s">
        <v>55</v>
      </c>
      <c r="J105" t="s">
        <v>1293</v>
      </c>
      <c r="L105" s="119">
        <v>45560</v>
      </c>
      <c r="N105" s="119">
        <v>45573</v>
      </c>
      <c r="O105" t="s">
        <v>13</v>
      </c>
      <c r="P105" t="s">
        <v>249</v>
      </c>
      <c r="Q105" t="s">
        <v>17</v>
      </c>
      <c r="R105" t="s">
        <v>54</v>
      </c>
      <c r="S105" s="119">
        <v>45544</v>
      </c>
      <c r="T105" s="119">
        <v>45562</v>
      </c>
      <c r="AB105" s="176">
        <v>500000</v>
      </c>
      <c r="AC105" s="205" t="s">
        <v>58</v>
      </c>
      <c r="AD105" s="149" t="s">
        <v>444</v>
      </c>
      <c r="AE105" t="s">
        <v>478</v>
      </c>
      <c r="AF105" t="s">
        <v>250</v>
      </c>
      <c r="AG105" s="150">
        <v>13.875477373584907</v>
      </c>
      <c r="AH105" s="151">
        <v>1.5094339622641511</v>
      </c>
      <c r="AI105" s="150">
        <v>443.77386867924537</v>
      </c>
      <c r="AJ105" s="150">
        <v>8.8754773735849071</v>
      </c>
      <c r="AK105" s="150">
        <v>13.875477373584907</v>
      </c>
      <c r="AL105" s="119">
        <v>45438</v>
      </c>
      <c r="AM105" t="s">
        <v>54</v>
      </c>
      <c r="AN105" t="s">
        <v>54</v>
      </c>
      <c r="AO105" s="198">
        <v>11</v>
      </c>
    </row>
    <row r="106" spans="1:41">
      <c r="A106" t="s">
        <v>198</v>
      </c>
      <c r="B106" t="s">
        <v>199</v>
      </c>
      <c r="C106" t="s">
        <v>1294</v>
      </c>
      <c r="D106" t="s">
        <v>108</v>
      </c>
      <c r="E106" t="s">
        <v>65</v>
      </c>
      <c r="F106" t="s">
        <v>24</v>
      </c>
      <c r="G106" t="s">
        <v>81</v>
      </c>
      <c r="H106" t="s">
        <v>54</v>
      </c>
      <c r="I106" t="s">
        <v>55</v>
      </c>
      <c r="J106" t="s">
        <v>1295</v>
      </c>
      <c r="K106" s="119">
        <v>45475</v>
      </c>
      <c r="L106" s="119">
        <v>45551</v>
      </c>
      <c r="N106" s="119">
        <v>45580</v>
      </c>
      <c r="O106" t="s">
        <v>13</v>
      </c>
      <c r="P106" t="s">
        <v>109</v>
      </c>
      <c r="Q106" t="s">
        <v>17</v>
      </c>
      <c r="R106" t="s">
        <v>54</v>
      </c>
      <c r="S106" s="119">
        <v>45554</v>
      </c>
      <c r="T106" s="119">
        <v>45589</v>
      </c>
      <c r="AA106" t="s">
        <v>1105</v>
      </c>
      <c r="AB106" s="176">
        <v>500000</v>
      </c>
      <c r="AC106" t="s">
        <v>58</v>
      </c>
      <c r="AD106" s="149" t="s">
        <v>444</v>
      </c>
      <c r="AE106" t="s">
        <v>478</v>
      </c>
      <c r="AF106" t="s">
        <v>110</v>
      </c>
      <c r="AG106" s="150">
        <v>13.90566605283019</v>
      </c>
      <c r="AH106" s="151">
        <v>1.5094339622641511</v>
      </c>
      <c r="AI106" s="150">
        <v>445.28330264150952</v>
      </c>
      <c r="AJ106" s="150">
        <v>8.9056660528301901</v>
      </c>
      <c r="AK106" s="150">
        <v>13.90566605283019</v>
      </c>
      <c r="AL106" s="119">
        <v>45530</v>
      </c>
      <c r="AM106" t="s">
        <v>67</v>
      </c>
      <c r="AN106" t="s">
        <v>67</v>
      </c>
      <c r="AO106" s="198">
        <v>-9</v>
      </c>
    </row>
    <row r="107" spans="1:41">
      <c r="A107" t="s">
        <v>96</v>
      </c>
      <c r="B107" t="s">
        <v>97</v>
      </c>
      <c r="C107" t="s">
        <v>1228</v>
      </c>
      <c r="D107" t="s">
        <v>65</v>
      </c>
      <c r="E107" s="205" t="s">
        <v>65</v>
      </c>
      <c r="F107" s="205" t="s">
        <v>24</v>
      </c>
      <c r="G107" s="205" t="s">
        <v>81</v>
      </c>
      <c r="H107" s="205" t="s">
        <v>54</v>
      </c>
      <c r="I107" t="s">
        <v>55</v>
      </c>
      <c r="J107" t="s">
        <v>1296</v>
      </c>
      <c r="K107" s="119">
        <v>45553</v>
      </c>
      <c r="L107" s="119">
        <v>45581</v>
      </c>
      <c r="M107" s="119">
        <v>45399</v>
      </c>
      <c r="N107" s="119">
        <v>45596</v>
      </c>
      <c r="O107" t="s">
        <v>7</v>
      </c>
      <c r="P107" t="s">
        <v>59</v>
      </c>
      <c r="Q107" t="s">
        <v>17</v>
      </c>
      <c r="R107" t="s">
        <v>54</v>
      </c>
      <c r="S107" s="119">
        <v>45568</v>
      </c>
      <c r="T107" s="119">
        <v>45579</v>
      </c>
      <c r="AA107" t="s">
        <v>1272</v>
      </c>
      <c r="AB107" s="206">
        <v>500000</v>
      </c>
      <c r="AC107" s="205" t="s">
        <v>58</v>
      </c>
      <c r="AD107" s="149" t="s">
        <v>444</v>
      </c>
      <c r="AE107" t="s">
        <v>478</v>
      </c>
      <c r="AF107" t="s">
        <v>246</v>
      </c>
      <c r="AG107" s="150">
        <v>13.935854732075473</v>
      </c>
      <c r="AH107" s="151">
        <v>1.5094339622641511</v>
      </c>
      <c r="AI107" s="150">
        <v>446.79273660377368</v>
      </c>
      <c r="AJ107" s="150">
        <v>8.9358547320754731</v>
      </c>
      <c r="AK107" s="150">
        <v>13.935854732075473</v>
      </c>
      <c r="AL107" s="207">
        <v>45309</v>
      </c>
      <c r="AM107" t="s">
        <v>54</v>
      </c>
      <c r="AN107" t="s">
        <v>67</v>
      </c>
      <c r="AO107" s="198">
        <v>17</v>
      </c>
    </row>
    <row r="108" spans="1:41">
      <c r="A108" t="s">
        <v>179</v>
      </c>
      <c r="B108" t="s">
        <v>180</v>
      </c>
      <c r="C108" t="s">
        <v>495</v>
      </c>
      <c r="D108" t="s">
        <v>64</v>
      </c>
      <c r="E108" t="s">
        <v>65</v>
      </c>
      <c r="F108" t="s">
        <v>24</v>
      </c>
      <c r="G108" t="s">
        <v>81</v>
      </c>
      <c r="H108" t="s">
        <v>54</v>
      </c>
      <c r="I108" t="s">
        <v>55</v>
      </c>
      <c r="J108" t="s">
        <v>1297</v>
      </c>
      <c r="K108" s="119">
        <v>45536</v>
      </c>
      <c r="L108" s="119">
        <v>45593</v>
      </c>
      <c r="N108" s="119">
        <v>45600</v>
      </c>
      <c r="O108" t="s">
        <v>7</v>
      </c>
      <c r="P108" t="s">
        <v>59</v>
      </c>
      <c r="Q108" t="s">
        <v>17</v>
      </c>
      <c r="R108" s="119" t="s">
        <v>54</v>
      </c>
      <c r="S108" s="119">
        <v>45593</v>
      </c>
      <c r="T108" s="119">
        <v>45594</v>
      </c>
      <c r="AB108" s="176">
        <v>500000</v>
      </c>
      <c r="AC108" s="205" t="s">
        <v>58</v>
      </c>
      <c r="AD108" s="149" t="s">
        <v>444</v>
      </c>
      <c r="AE108" t="s">
        <v>478</v>
      </c>
      <c r="AF108" t="s">
        <v>246</v>
      </c>
      <c r="AG108" s="150">
        <v>13.966043411320756</v>
      </c>
      <c r="AH108" s="151">
        <v>1.5094339622641511</v>
      </c>
      <c r="AI108" s="150">
        <v>448.30217056603783</v>
      </c>
      <c r="AJ108" s="150">
        <v>8.9660434113207561</v>
      </c>
      <c r="AK108" s="150">
        <v>13.966043411320756</v>
      </c>
      <c r="AL108" s="119">
        <v>45540</v>
      </c>
      <c r="AM108" t="s">
        <v>54</v>
      </c>
      <c r="AN108" t="s">
        <v>67</v>
      </c>
      <c r="AO108" s="198">
        <v>6</v>
      </c>
    </row>
    <row r="109" spans="1:41">
      <c r="A109" t="s">
        <v>198</v>
      </c>
      <c r="B109" t="s">
        <v>199</v>
      </c>
      <c r="C109" t="s">
        <v>1103</v>
      </c>
      <c r="D109" t="s">
        <v>64</v>
      </c>
      <c r="E109" t="s">
        <v>65</v>
      </c>
      <c r="F109" t="s">
        <v>24</v>
      </c>
      <c r="G109" t="s">
        <v>81</v>
      </c>
      <c r="H109" t="s">
        <v>54</v>
      </c>
      <c r="I109" t="s">
        <v>55</v>
      </c>
      <c r="J109" t="s">
        <v>1298</v>
      </c>
      <c r="L109" s="119">
        <v>45595</v>
      </c>
      <c r="M109" s="119">
        <v>45389</v>
      </c>
      <c r="N109" s="119">
        <v>45609</v>
      </c>
      <c r="O109" t="s">
        <v>13</v>
      </c>
      <c r="P109" t="s">
        <v>249</v>
      </c>
      <c r="Q109" t="s">
        <v>17</v>
      </c>
      <c r="R109" t="s">
        <v>54</v>
      </c>
      <c r="S109" s="119">
        <v>45544</v>
      </c>
      <c r="T109" s="119">
        <v>45608</v>
      </c>
      <c r="AB109" s="176">
        <v>500000</v>
      </c>
      <c r="AC109" s="205" t="s">
        <v>58</v>
      </c>
      <c r="AD109" s="149" t="s">
        <v>444</v>
      </c>
      <c r="AE109" t="s">
        <v>478</v>
      </c>
      <c r="AF109" t="s">
        <v>250</v>
      </c>
      <c r="AG109" s="150">
        <v>13.996232090566039</v>
      </c>
      <c r="AH109" s="151">
        <v>1.5094339622641511</v>
      </c>
      <c r="AI109" s="150">
        <v>449.81160452830198</v>
      </c>
      <c r="AJ109" s="150">
        <v>8.9962320905660391</v>
      </c>
      <c r="AK109" s="150">
        <v>13.996232090566039</v>
      </c>
      <c r="AL109" s="119">
        <v>45438</v>
      </c>
      <c r="AM109" t="s">
        <v>54</v>
      </c>
      <c r="AN109" t="s">
        <v>54</v>
      </c>
      <c r="AO109" s="198">
        <v>1</v>
      </c>
    </row>
    <row r="110" spans="1:41">
      <c r="A110" t="s">
        <v>244</v>
      </c>
      <c r="B110" t="s">
        <v>245</v>
      </c>
      <c r="C110" t="s">
        <v>1299</v>
      </c>
      <c r="D110" t="s">
        <v>65</v>
      </c>
      <c r="E110" t="s">
        <v>65</v>
      </c>
      <c r="F110" t="s">
        <v>25</v>
      </c>
      <c r="G110" t="s">
        <v>53</v>
      </c>
      <c r="H110" t="s">
        <v>54</v>
      </c>
      <c r="I110" t="s">
        <v>55</v>
      </c>
      <c r="J110" t="s">
        <v>1300</v>
      </c>
      <c r="K110" s="119">
        <v>45010</v>
      </c>
      <c r="L110" s="119">
        <v>45450</v>
      </c>
      <c r="M110" s="119">
        <v>45400</v>
      </c>
      <c r="N110" s="119">
        <v>45471</v>
      </c>
      <c r="O110" t="s">
        <v>7</v>
      </c>
      <c r="P110" t="s">
        <v>59</v>
      </c>
      <c r="Q110" t="s">
        <v>17</v>
      </c>
      <c r="R110" t="s">
        <v>54</v>
      </c>
      <c r="S110" s="119">
        <v>45470</v>
      </c>
      <c r="T110" s="119">
        <v>45470</v>
      </c>
      <c r="AB110" s="176">
        <v>500000</v>
      </c>
      <c r="AC110" t="s">
        <v>58</v>
      </c>
      <c r="AD110" s="149" t="s">
        <v>444</v>
      </c>
      <c r="AE110" t="s">
        <v>478</v>
      </c>
      <c r="AF110" t="s">
        <v>246</v>
      </c>
      <c r="AG110" s="150">
        <v>14.026420769811322</v>
      </c>
      <c r="AH110" s="151">
        <v>1.5094339622641511</v>
      </c>
      <c r="AI110" s="150">
        <v>451.32103849056614</v>
      </c>
      <c r="AJ110" s="150">
        <v>9.0264207698113221</v>
      </c>
      <c r="AK110" s="150">
        <v>14.026420769811322</v>
      </c>
      <c r="AL110" s="119">
        <v>45469</v>
      </c>
      <c r="AN110" t="s">
        <v>67</v>
      </c>
      <c r="AO110" s="198">
        <v>1</v>
      </c>
    </row>
    <row r="111" spans="1:41">
      <c r="A111" t="s">
        <v>244</v>
      </c>
      <c r="B111" t="s">
        <v>245</v>
      </c>
      <c r="C111" t="s">
        <v>1299</v>
      </c>
      <c r="D111" t="s">
        <v>65</v>
      </c>
      <c r="E111" t="s">
        <v>65</v>
      </c>
      <c r="F111" t="s">
        <v>25</v>
      </c>
      <c r="G111" t="s">
        <v>53</v>
      </c>
      <c r="H111" t="s">
        <v>54</v>
      </c>
      <c r="I111" t="s">
        <v>55</v>
      </c>
      <c r="J111" t="s">
        <v>1301</v>
      </c>
      <c r="K111" s="119">
        <v>44856</v>
      </c>
      <c r="L111" s="119">
        <v>45450</v>
      </c>
      <c r="M111" s="119">
        <v>45404</v>
      </c>
      <c r="N111" s="119">
        <v>45471</v>
      </c>
      <c r="O111" t="s">
        <v>7</v>
      </c>
      <c r="P111" t="s">
        <v>59</v>
      </c>
      <c r="Q111" t="s">
        <v>17</v>
      </c>
      <c r="R111" t="s">
        <v>54</v>
      </c>
      <c r="S111" s="119">
        <v>45470</v>
      </c>
      <c r="T111" s="119">
        <v>45470</v>
      </c>
      <c r="AB111" s="176">
        <v>500000</v>
      </c>
      <c r="AC111" t="s">
        <v>58</v>
      </c>
      <c r="AD111" s="149" t="s">
        <v>444</v>
      </c>
      <c r="AE111" t="s">
        <v>478</v>
      </c>
      <c r="AF111" t="s">
        <v>246</v>
      </c>
      <c r="AG111" s="150">
        <v>14.056609449056605</v>
      </c>
      <c r="AH111" s="151">
        <v>1.5094339622641511</v>
      </c>
      <c r="AI111" s="150">
        <v>452.83047245283029</v>
      </c>
      <c r="AJ111" s="150">
        <v>9.0566094490566051</v>
      </c>
      <c r="AK111" s="150">
        <v>14.056609449056605</v>
      </c>
      <c r="AL111" s="119">
        <v>45469</v>
      </c>
      <c r="AN111" t="s">
        <v>67</v>
      </c>
      <c r="AO111" s="198">
        <v>1</v>
      </c>
    </row>
    <row r="112" spans="1:41">
      <c r="A112" t="s">
        <v>244</v>
      </c>
      <c r="B112" t="s">
        <v>245</v>
      </c>
      <c r="C112" t="s">
        <v>1302</v>
      </c>
      <c r="D112" t="s">
        <v>64</v>
      </c>
      <c r="E112" t="s">
        <v>65</v>
      </c>
      <c r="F112" t="s">
        <v>25</v>
      </c>
      <c r="G112" t="s">
        <v>53</v>
      </c>
      <c r="H112" t="s">
        <v>54</v>
      </c>
      <c r="I112" t="s">
        <v>55</v>
      </c>
      <c r="J112" t="s">
        <v>1303</v>
      </c>
      <c r="L112" s="119">
        <v>45473</v>
      </c>
      <c r="N112" s="119">
        <v>45473</v>
      </c>
      <c r="O112" t="s">
        <v>7</v>
      </c>
      <c r="P112" t="s">
        <v>233</v>
      </c>
      <c r="Q112" t="s">
        <v>17</v>
      </c>
      <c r="R112" t="s">
        <v>54</v>
      </c>
      <c r="S112" s="119">
        <v>45464</v>
      </c>
      <c r="T112" s="119">
        <v>45469</v>
      </c>
      <c r="AB112" s="176">
        <v>500000</v>
      </c>
      <c r="AC112" t="s">
        <v>58</v>
      </c>
      <c r="AD112" t="s">
        <v>444</v>
      </c>
      <c r="AE112" t="s">
        <v>478</v>
      </c>
      <c r="AF112" t="s">
        <v>234</v>
      </c>
      <c r="AG112" s="150">
        <v>39</v>
      </c>
      <c r="AH112" s="151">
        <v>1.5094339622641511</v>
      </c>
      <c r="AI112" s="150">
        <v>454.33990641509445</v>
      </c>
      <c r="AJ112" s="150">
        <v>9.0867981283018882</v>
      </c>
      <c r="AK112" s="150">
        <v>14.086798128301888</v>
      </c>
      <c r="AL112" s="119">
        <v>45463</v>
      </c>
      <c r="AN112" t="s">
        <v>67</v>
      </c>
      <c r="AO112" s="198">
        <v>4</v>
      </c>
    </row>
    <row r="113" spans="1:41">
      <c r="A113" t="s">
        <v>198</v>
      </c>
      <c r="B113" t="s">
        <v>199</v>
      </c>
      <c r="C113" t="s">
        <v>1304</v>
      </c>
      <c r="D113" t="s">
        <v>64</v>
      </c>
      <c r="E113" t="s">
        <v>65</v>
      </c>
      <c r="F113" t="s">
        <v>25</v>
      </c>
      <c r="G113" t="s">
        <v>53</v>
      </c>
      <c r="H113" t="s">
        <v>67</v>
      </c>
      <c r="I113" t="s">
        <v>55</v>
      </c>
      <c r="J113" t="s">
        <v>1305</v>
      </c>
      <c r="L113" s="119">
        <v>45450</v>
      </c>
      <c r="N113" s="119">
        <v>45492</v>
      </c>
      <c r="O113" t="s">
        <v>9</v>
      </c>
      <c r="P113" t="s">
        <v>262</v>
      </c>
      <c r="Q113" t="s">
        <v>17</v>
      </c>
      <c r="R113" t="s">
        <v>54</v>
      </c>
      <c r="S113" s="119">
        <v>45471</v>
      </c>
      <c r="T113" s="119">
        <v>45477</v>
      </c>
      <c r="AB113" s="176">
        <v>500000</v>
      </c>
      <c r="AC113" s="205" t="s">
        <v>58</v>
      </c>
      <c r="AD113" s="149" t="s">
        <v>444</v>
      </c>
      <c r="AE113" t="s">
        <v>478</v>
      </c>
      <c r="AF113" t="s">
        <v>263</v>
      </c>
      <c r="AG113" s="150">
        <v>14.388684920754718</v>
      </c>
      <c r="AH113" s="151">
        <v>15.09433962264151</v>
      </c>
      <c r="AI113" s="150">
        <v>469.43424603773593</v>
      </c>
      <c r="AJ113" s="150">
        <v>9.3886849207547183</v>
      </c>
      <c r="AK113" s="150">
        <v>14.388684920754718</v>
      </c>
      <c r="AL113" s="119">
        <v>45471</v>
      </c>
      <c r="AM113" t="s">
        <v>67</v>
      </c>
      <c r="AN113" t="s">
        <v>67</v>
      </c>
      <c r="AO113" s="198">
        <v>15</v>
      </c>
    </row>
    <row r="114" spans="1:41">
      <c r="A114" t="s">
        <v>198</v>
      </c>
      <c r="B114" t="s">
        <v>199</v>
      </c>
      <c r="C114" t="s">
        <v>1306</v>
      </c>
      <c r="D114" t="s">
        <v>65</v>
      </c>
      <c r="E114" t="s">
        <v>65</v>
      </c>
      <c r="F114" t="s">
        <v>25</v>
      </c>
      <c r="G114" t="s">
        <v>53</v>
      </c>
      <c r="H114" t="s">
        <v>67</v>
      </c>
      <c r="I114" t="s">
        <v>55</v>
      </c>
      <c r="J114" t="s">
        <v>1307</v>
      </c>
      <c r="K114" s="119">
        <v>45309</v>
      </c>
      <c r="L114" s="119">
        <v>45506</v>
      </c>
      <c r="M114" s="119">
        <v>45408</v>
      </c>
      <c r="N114" s="119">
        <v>45555</v>
      </c>
      <c r="O114" t="s">
        <v>11</v>
      </c>
      <c r="P114" t="s">
        <v>185</v>
      </c>
      <c r="Q114" t="s">
        <v>17</v>
      </c>
      <c r="R114" t="s">
        <v>54</v>
      </c>
      <c r="S114" s="119">
        <v>45540</v>
      </c>
      <c r="T114" s="119">
        <v>45542</v>
      </c>
      <c r="AB114" s="176">
        <v>500000</v>
      </c>
      <c r="AC114" s="205" t="s">
        <v>58</v>
      </c>
      <c r="AD114" s="149" t="s">
        <v>444</v>
      </c>
      <c r="AE114" t="s">
        <v>478</v>
      </c>
      <c r="AF114" t="s">
        <v>186</v>
      </c>
      <c r="AG114" s="150">
        <v>14.690571713207548</v>
      </c>
      <c r="AH114" s="151">
        <v>15.09433962264151</v>
      </c>
      <c r="AI114" s="150">
        <v>484.52858566037742</v>
      </c>
      <c r="AJ114" s="150">
        <v>9.6905717132075484</v>
      </c>
      <c r="AK114" s="150">
        <v>14.690571713207548</v>
      </c>
      <c r="AL114" s="119">
        <v>45540</v>
      </c>
      <c r="AN114" t="s">
        <v>67</v>
      </c>
      <c r="AO114" s="198">
        <v>13</v>
      </c>
    </row>
    <row r="115" spans="1:41">
      <c r="A115" t="s">
        <v>247</v>
      </c>
      <c r="B115" t="s">
        <v>248</v>
      </c>
      <c r="C115" t="s">
        <v>1308</v>
      </c>
      <c r="D115" t="s">
        <v>52</v>
      </c>
      <c r="E115" t="s">
        <v>52</v>
      </c>
      <c r="F115" t="s">
        <v>25</v>
      </c>
      <c r="G115" t="s">
        <v>53</v>
      </c>
      <c r="H115" t="s">
        <v>54</v>
      </c>
      <c r="I115" t="s">
        <v>55</v>
      </c>
      <c r="J115" t="s">
        <v>1309</v>
      </c>
      <c r="L115" s="119">
        <v>45559</v>
      </c>
      <c r="N115" s="119">
        <v>45559</v>
      </c>
      <c r="O115" t="s">
        <v>11</v>
      </c>
      <c r="P115" t="s">
        <v>204</v>
      </c>
      <c r="Q115" t="s">
        <v>17</v>
      </c>
      <c r="R115" t="s">
        <v>54</v>
      </c>
      <c r="S115" s="119">
        <v>45504</v>
      </c>
      <c r="T115" s="119">
        <v>45548</v>
      </c>
      <c r="AB115" s="176">
        <v>500000</v>
      </c>
      <c r="AC115" s="205" t="s">
        <v>58</v>
      </c>
      <c r="AD115" s="149" t="s">
        <v>444</v>
      </c>
      <c r="AE115" t="s">
        <v>478</v>
      </c>
      <c r="AF115" t="s">
        <v>205</v>
      </c>
      <c r="AG115" s="150">
        <v>14.720760392452831</v>
      </c>
      <c r="AH115" s="151">
        <v>1.5094339622641511</v>
      </c>
      <c r="AI115" s="150">
        <v>486.03801962264157</v>
      </c>
      <c r="AJ115" s="150">
        <v>9.7207603924528314</v>
      </c>
      <c r="AK115" s="150">
        <v>14.720760392452831</v>
      </c>
      <c r="AL115" s="119">
        <v>45503</v>
      </c>
      <c r="AN115" t="s">
        <v>67</v>
      </c>
      <c r="AO115" s="198">
        <v>11</v>
      </c>
    </row>
    <row r="116" spans="1:41">
      <c r="A116" t="s">
        <v>195</v>
      </c>
      <c r="B116" t="s">
        <v>148</v>
      </c>
      <c r="C116" t="s">
        <v>1310</v>
      </c>
      <c r="D116" t="s">
        <v>65</v>
      </c>
      <c r="E116" t="s">
        <v>65</v>
      </c>
      <c r="F116" t="s">
        <v>25</v>
      </c>
      <c r="G116" t="s">
        <v>53</v>
      </c>
      <c r="H116" t="s">
        <v>54</v>
      </c>
      <c r="I116" t="s">
        <v>55</v>
      </c>
      <c r="J116" t="s">
        <v>1311</v>
      </c>
      <c r="K116" s="119">
        <v>45369</v>
      </c>
      <c r="L116" s="119">
        <v>45492</v>
      </c>
      <c r="N116" s="119">
        <v>45586</v>
      </c>
      <c r="O116" t="s">
        <v>7</v>
      </c>
      <c r="P116" t="s">
        <v>59</v>
      </c>
      <c r="Q116" t="s">
        <v>17</v>
      </c>
      <c r="R116" t="s">
        <v>54</v>
      </c>
      <c r="S116" s="119">
        <v>45503</v>
      </c>
      <c r="T116" s="119">
        <v>45517</v>
      </c>
      <c r="AB116" s="176">
        <v>500000</v>
      </c>
      <c r="AC116" t="s">
        <v>58</v>
      </c>
      <c r="AD116" t="s">
        <v>444</v>
      </c>
      <c r="AE116" t="s">
        <v>478</v>
      </c>
      <c r="AF116" t="s">
        <v>246</v>
      </c>
      <c r="AG116" s="150">
        <v>14.750949071698114</v>
      </c>
      <c r="AH116" s="151">
        <v>1.5094339622641511</v>
      </c>
      <c r="AI116" s="150">
        <v>487.54745358490572</v>
      </c>
      <c r="AJ116" s="150">
        <v>9.7509490716981144</v>
      </c>
      <c r="AK116" s="150">
        <v>14.750949071698114</v>
      </c>
      <c r="AL116" s="119">
        <v>45481</v>
      </c>
      <c r="AN116" t="s">
        <v>67</v>
      </c>
      <c r="AO116" s="198">
        <v>69</v>
      </c>
    </row>
    <row r="117" spans="1:41">
      <c r="A117" t="s">
        <v>195</v>
      </c>
      <c r="B117" t="s">
        <v>148</v>
      </c>
      <c r="C117" t="s">
        <v>1312</v>
      </c>
      <c r="D117" t="s">
        <v>65</v>
      </c>
      <c r="E117" t="s">
        <v>65</v>
      </c>
      <c r="F117" t="s">
        <v>25</v>
      </c>
      <c r="G117" s="205" t="s">
        <v>66</v>
      </c>
      <c r="H117" t="s">
        <v>54</v>
      </c>
      <c r="I117" t="s">
        <v>55</v>
      </c>
      <c r="J117" t="s">
        <v>1313</v>
      </c>
      <c r="L117" s="119">
        <v>45198</v>
      </c>
      <c r="M117" s="119">
        <v>45408</v>
      </c>
      <c r="N117" s="119">
        <v>45278</v>
      </c>
      <c r="O117" t="s">
        <v>7</v>
      </c>
      <c r="P117" t="s">
        <v>59</v>
      </c>
      <c r="Q117" t="s">
        <v>17</v>
      </c>
      <c r="R117" t="s">
        <v>1314</v>
      </c>
      <c r="S117" s="119">
        <v>45266</v>
      </c>
      <c r="T117" s="119">
        <v>45268</v>
      </c>
      <c r="AB117" s="206">
        <v>500000</v>
      </c>
      <c r="AC117" s="205" t="s">
        <v>58</v>
      </c>
      <c r="AD117" s="149" t="s">
        <v>478</v>
      </c>
      <c r="AE117" t="s">
        <v>478</v>
      </c>
      <c r="AF117" t="s">
        <v>246</v>
      </c>
      <c r="AG117" s="150">
        <v>14.781137750943397</v>
      </c>
      <c r="AH117" s="151">
        <v>1.5094339622641511</v>
      </c>
      <c r="AI117" s="150">
        <v>489.05688754716988</v>
      </c>
      <c r="AJ117" s="150">
        <v>9.7811377509433974</v>
      </c>
      <c r="AK117" s="150">
        <v>14.781137750943397</v>
      </c>
      <c r="AL117" s="119">
        <v>45247</v>
      </c>
      <c r="AN117" t="s">
        <v>67</v>
      </c>
      <c r="AO117" s="198">
        <v>10</v>
      </c>
    </row>
    <row r="118" spans="1:41">
      <c r="A118" t="s">
        <v>119</v>
      </c>
      <c r="B118" t="s">
        <v>120</v>
      </c>
      <c r="C118" t="s">
        <v>692</v>
      </c>
      <c r="D118" t="s">
        <v>65</v>
      </c>
      <c r="E118" s="205" t="s">
        <v>65</v>
      </c>
      <c r="F118" t="s">
        <v>25</v>
      </c>
      <c r="G118" t="s">
        <v>66</v>
      </c>
      <c r="H118" t="s">
        <v>54</v>
      </c>
      <c r="I118" s="205" t="s">
        <v>55</v>
      </c>
      <c r="J118" t="s">
        <v>1315</v>
      </c>
      <c r="M118" s="119">
        <v>45412</v>
      </c>
      <c r="N118" s="119">
        <v>45289</v>
      </c>
      <c r="O118" t="s">
        <v>7</v>
      </c>
      <c r="P118" t="s">
        <v>59</v>
      </c>
      <c r="Q118" t="s">
        <v>17</v>
      </c>
      <c r="R118" t="s">
        <v>54</v>
      </c>
      <c r="S118" s="119">
        <v>45274</v>
      </c>
      <c r="T118" s="119">
        <v>45275</v>
      </c>
      <c r="AA118" t="s">
        <v>1316</v>
      </c>
      <c r="AB118" s="206">
        <v>500021</v>
      </c>
      <c r="AC118" s="205" t="s">
        <v>58</v>
      </c>
      <c r="AD118" s="149" t="s">
        <v>444</v>
      </c>
      <c r="AE118" t="s">
        <v>478</v>
      </c>
      <c r="AF118" t="s">
        <v>246</v>
      </c>
      <c r="AG118" s="150">
        <v>14.81132769811321</v>
      </c>
      <c r="AH118" s="151">
        <v>1.5094973584905662</v>
      </c>
      <c r="AI118" s="150">
        <v>490.56638490566047</v>
      </c>
      <c r="AJ118" s="150">
        <v>9.8113276981132103</v>
      </c>
      <c r="AK118" s="150">
        <v>14.81132769811321</v>
      </c>
      <c r="AL118" s="119">
        <v>45037</v>
      </c>
      <c r="AM118" t="s">
        <v>54</v>
      </c>
      <c r="AN118" t="s">
        <v>67</v>
      </c>
      <c r="AO118" s="198">
        <v>14</v>
      </c>
    </row>
    <row r="119" spans="1:41">
      <c r="A119" t="s">
        <v>119</v>
      </c>
      <c r="B119" t="s">
        <v>120</v>
      </c>
      <c r="C119" t="s">
        <v>692</v>
      </c>
      <c r="D119" t="s">
        <v>65</v>
      </c>
      <c r="E119" s="205" t="s">
        <v>65</v>
      </c>
      <c r="F119" t="s">
        <v>25</v>
      </c>
      <c r="G119" t="s">
        <v>66</v>
      </c>
      <c r="H119" t="s">
        <v>54</v>
      </c>
      <c r="I119" s="205" t="s">
        <v>55</v>
      </c>
      <c r="J119" t="s">
        <v>1317</v>
      </c>
      <c r="M119" s="119">
        <v>45412</v>
      </c>
      <c r="N119" s="119">
        <v>45289</v>
      </c>
      <c r="O119" t="s">
        <v>7</v>
      </c>
      <c r="P119" t="s">
        <v>59</v>
      </c>
      <c r="Q119" t="s">
        <v>17</v>
      </c>
      <c r="R119" t="s">
        <v>54</v>
      </c>
      <c r="S119" s="119">
        <v>45274</v>
      </c>
      <c r="T119" s="119">
        <v>45275</v>
      </c>
      <c r="AA119" t="s">
        <v>1316</v>
      </c>
      <c r="AB119" s="206">
        <v>500021</v>
      </c>
      <c r="AC119" s="205" t="s">
        <v>58</v>
      </c>
      <c r="AD119" s="149" t="s">
        <v>444</v>
      </c>
      <c r="AE119" t="s">
        <v>478</v>
      </c>
      <c r="AF119" t="s">
        <v>246</v>
      </c>
      <c r="AG119" s="150">
        <v>14.841517645283021</v>
      </c>
      <c r="AH119" s="151">
        <v>1.5094973584905662</v>
      </c>
      <c r="AI119" s="150">
        <v>492.07588226415106</v>
      </c>
      <c r="AJ119" s="150">
        <v>9.8415176452830213</v>
      </c>
      <c r="AK119" s="150">
        <v>14.841517645283021</v>
      </c>
      <c r="AL119" s="119">
        <v>45037</v>
      </c>
      <c r="AM119" t="s">
        <v>54</v>
      </c>
      <c r="AN119" t="s">
        <v>67</v>
      </c>
      <c r="AO119" s="198">
        <v>14</v>
      </c>
    </row>
    <row r="120" spans="1:41">
      <c r="A120" t="s">
        <v>119</v>
      </c>
      <c r="B120" t="s">
        <v>120</v>
      </c>
      <c r="C120" t="s">
        <v>1318</v>
      </c>
      <c r="D120" t="s">
        <v>65</v>
      </c>
      <c r="E120" t="s">
        <v>65</v>
      </c>
      <c r="F120" t="s">
        <v>25</v>
      </c>
      <c r="G120" t="s">
        <v>66</v>
      </c>
      <c r="H120" t="s">
        <v>54</v>
      </c>
      <c r="I120" t="s">
        <v>55</v>
      </c>
      <c r="J120" t="s">
        <v>1319</v>
      </c>
      <c r="N120" s="119">
        <v>45301</v>
      </c>
      <c r="O120" t="s">
        <v>9</v>
      </c>
      <c r="P120" t="s">
        <v>262</v>
      </c>
      <c r="Q120" t="s">
        <v>17</v>
      </c>
      <c r="R120" t="s">
        <v>54</v>
      </c>
      <c r="S120" s="119">
        <v>45300</v>
      </c>
      <c r="T120" s="119">
        <v>45301</v>
      </c>
      <c r="AB120" s="176">
        <v>500001</v>
      </c>
      <c r="AC120" t="s">
        <v>58</v>
      </c>
      <c r="AD120" s="149" t="s">
        <v>478</v>
      </c>
      <c r="AE120" t="s">
        <v>478</v>
      </c>
      <c r="AF120" t="s">
        <v>263</v>
      </c>
      <c r="AG120" s="150">
        <v>14.871706384905663</v>
      </c>
      <c r="AH120" s="151">
        <v>1.5094369811320758</v>
      </c>
      <c r="AI120" s="150">
        <v>493.58531924528313</v>
      </c>
      <c r="AJ120" s="150">
        <v>9.8717063849056625</v>
      </c>
      <c r="AK120" s="150">
        <v>14.871706384905663</v>
      </c>
      <c r="AL120" s="119">
        <v>45296</v>
      </c>
      <c r="AM120" t="s">
        <v>54</v>
      </c>
      <c r="AN120" t="s">
        <v>67</v>
      </c>
      <c r="AO120" s="198">
        <v>0</v>
      </c>
    </row>
    <row r="121" spans="1:41">
      <c r="A121" t="s">
        <v>100</v>
      </c>
      <c r="B121" t="s">
        <v>101</v>
      </c>
      <c r="C121" t="s">
        <v>1320</v>
      </c>
      <c r="D121" s="205" t="s">
        <v>65</v>
      </c>
      <c r="E121" s="205" t="s">
        <v>65</v>
      </c>
      <c r="F121" t="s">
        <v>25</v>
      </c>
      <c r="G121" t="s">
        <v>66</v>
      </c>
      <c r="H121" t="s">
        <v>54</v>
      </c>
      <c r="I121" s="205" t="s">
        <v>55</v>
      </c>
      <c r="J121" t="s">
        <v>1321</v>
      </c>
      <c r="K121" s="119">
        <v>45231</v>
      </c>
      <c r="L121" s="119">
        <v>45260</v>
      </c>
      <c r="M121" s="119">
        <v>45404</v>
      </c>
      <c r="N121" s="119">
        <v>45302</v>
      </c>
      <c r="O121" t="s">
        <v>9</v>
      </c>
      <c r="P121" t="s">
        <v>259</v>
      </c>
      <c r="Q121" t="s">
        <v>17</v>
      </c>
      <c r="R121" t="s">
        <v>54</v>
      </c>
      <c r="S121" s="119">
        <v>45281</v>
      </c>
      <c r="T121" s="119">
        <v>45301</v>
      </c>
      <c r="AB121" s="206">
        <v>500002</v>
      </c>
      <c r="AC121" s="205" t="s">
        <v>58</v>
      </c>
      <c r="AD121" s="149" t="s">
        <v>478</v>
      </c>
      <c r="AE121" t="s">
        <v>478</v>
      </c>
      <c r="AF121" t="s">
        <v>260</v>
      </c>
      <c r="AG121" s="150">
        <v>14.901895184905662</v>
      </c>
      <c r="AH121" s="151">
        <v>1.5094400000000001</v>
      </c>
      <c r="AI121" s="150">
        <v>495.09475924528311</v>
      </c>
      <c r="AJ121" s="150">
        <v>9.901895184905662</v>
      </c>
      <c r="AK121" s="150">
        <v>14.901895184905662</v>
      </c>
      <c r="AL121" s="119">
        <v>45268</v>
      </c>
      <c r="AN121" t="s">
        <v>67</v>
      </c>
      <c r="AO121" s="198">
        <v>1</v>
      </c>
    </row>
    <row r="122" spans="1:41">
      <c r="A122" t="s">
        <v>179</v>
      </c>
      <c r="B122" t="s">
        <v>180</v>
      </c>
      <c r="C122" t="s">
        <v>1322</v>
      </c>
      <c r="D122" t="s">
        <v>76</v>
      </c>
      <c r="E122" t="s">
        <v>76</v>
      </c>
      <c r="F122" t="s">
        <v>25</v>
      </c>
      <c r="G122" t="s">
        <v>66</v>
      </c>
      <c r="H122" t="s">
        <v>54</v>
      </c>
      <c r="I122" t="s">
        <v>55</v>
      </c>
      <c r="J122" t="s">
        <v>1323</v>
      </c>
      <c r="L122" s="119">
        <v>45240</v>
      </c>
      <c r="M122" s="119">
        <v>45406</v>
      </c>
      <c r="N122" s="119">
        <v>45317</v>
      </c>
      <c r="O122" t="s">
        <v>11</v>
      </c>
      <c r="P122" t="s">
        <v>185</v>
      </c>
      <c r="Q122" t="s">
        <v>17</v>
      </c>
      <c r="R122" t="s">
        <v>54</v>
      </c>
      <c r="S122" s="119">
        <v>45296</v>
      </c>
      <c r="T122" s="119">
        <v>45317</v>
      </c>
      <c r="AB122" s="176">
        <v>500002</v>
      </c>
      <c r="AC122" t="s">
        <v>58</v>
      </c>
      <c r="AD122" s="149" t="s">
        <v>478</v>
      </c>
      <c r="AE122" t="s">
        <v>478</v>
      </c>
      <c r="AF122" t="s">
        <v>186</v>
      </c>
      <c r="AG122" s="150">
        <v>14.932083984905661</v>
      </c>
      <c r="AH122" s="151">
        <v>1.5094400000000001</v>
      </c>
      <c r="AI122" s="150">
        <v>496.6041992452831</v>
      </c>
      <c r="AJ122" s="150">
        <v>9.9320839849056615</v>
      </c>
      <c r="AK122" s="150">
        <v>14.932083984905661</v>
      </c>
      <c r="AL122" s="119">
        <v>45274</v>
      </c>
      <c r="AN122" t="s">
        <v>67</v>
      </c>
      <c r="AO122" s="198">
        <v>0</v>
      </c>
    </row>
    <row r="123" spans="1:41">
      <c r="A123" t="s">
        <v>134</v>
      </c>
      <c r="B123" t="s">
        <v>101</v>
      </c>
      <c r="C123" t="s">
        <v>703</v>
      </c>
      <c r="D123" t="s">
        <v>76</v>
      </c>
      <c r="E123" s="205" t="s">
        <v>76</v>
      </c>
      <c r="F123" t="s">
        <v>25</v>
      </c>
      <c r="G123" t="s">
        <v>66</v>
      </c>
      <c r="H123" t="s">
        <v>54</v>
      </c>
      <c r="I123" t="s">
        <v>55</v>
      </c>
      <c r="J123" t="s">
        <v>1324</v>
      </c>
      <c r="K123" s="119">
        <v>45257</v>
      </c>
      <c r="L123" s="119">
        <v>45301</v>
      </c>
      <c r="M123" s="119">
        <v>45420</v>
      </c>
      <c r="N123" s="119">
        <v>45319</v>
      </c>
      <c r="O123" t="s">
        <v>9</v>
      </c>
      <c r="P123" t="s">
        <v>259</v>
      </c>
      <c r="Q123" t="s">
        <v>17</v>
      </c>
      <c r="R123" t="s">
        <v>54</v>
      </c>
      <c r="S123" s="119">
        <v>45316</v>
      </c>
      <c r="T123" s="119">
        <v>45316</v>
      </c>
      <c r="AB123" s="206">
        <v>500021</v>
      </c>
      <c r="AC123" s="205" t="s">
        <v>58</v>
      </c>
      <c r="AD123" s="149" t="s">
        <v>444</v>
      </c>
      <c r="AE123" t="s">
        <v>478</v>
      </c>
      <c r="AF123" t="s">
        <v>260</v>
      </c>
      <c r="AG123" s="150">
        <v>14.962273932075474</v>
      </c>
      <c r="AH123" s="151">
        <v>1.5094973584905662</v>
      </c>
      <c r="AI123" s="150">
        <v>498.11369660377369</v>
      </c>
      <c r="AJ123" s="150">
        <v>9.9622739320754743</v>
      </c>
      <c r="AK123" s="150">
        <v>14.962273932075474</v>
      </c>
      <c r="AL123" s="119">
        <v>45316</v>
      </c>
      <c r="AM123" t="s">
        <v>54</v>
      </c>
      <c r="AN123" t="s">
        <v>67</v>
      </c>
      <c r="AO123" s="198">
        <v>3</v>
      </c>
    </row>
    <row r="124" spans="1:41">
      <c r="A124" t="s">
        <v>119</v>
      </c>
      <c r="B124" t="s">
        <v>120</v>
      </c>
      <c r="C124" t="s">
        <v>692</v>
      </c>
      <c r="D124" t="s">
        <v>65</v>
      </c>
      <c r="E124" s="205" t="s">
        <v>65</v>
      </c>
      <c r="F124" t="s">
        <v>25</v>
      </c>
      <c r="G124" t="s">
        <v>66</v>
      </c>
      <c r="H124" t="s">
        <v>54</v>
      </c>
      <c r="I124" t="s">
        <v>55</v>
      </c>
      <c r="J124" t="s">
        <v>1325</v>
      </c>
      <c r="N124" s="119">
        <v>45320</v>
      </c>
      <c r="O124" t="s">
        <v>11</v>
      </c>
      <c r="P124" t="s">
        <v>177</v>
      </c>
      <c r="Q124" t="s">
        <v>17</v>
      </c>
      <c r="R124" t="s">
        <v>54</v>
      </c>
      <c r="S124" s="119">
        <v>45314</v>
      </c>
      <c r="T124" s="119">
        <v>45317</v>
      </c>
      <c r="AB124" s="206">
        <v>500000</v>
      </c>
      <c r="AC124" s="205" t="s">
        <v>58</v>
      </c>
      <c r="AD124" s="149" t="s">
        <v>478</v>
      </c>
      <c r="AE124" t="s">
        <v>478</v>
      </c>
      <c r="AF124" t="s">
        <v>178</v>
      </c>
      <c r="AG124" s="150">
        <v>14.992462611320757</v>
      </c>
      <c r="AH124" s="151">
        <v>1.5094339622641511</v>
      </c>
      <c r="AI124" s="150">
        <v>499.62313056603784</v>
      </c>
      <c r="AJ124" s="150">
        <v>9.9924626113207573</v>
      </c>
      <c r="AK124" s="150">
        <v>14.992462611320757</v>
      </c>
      <c r="AL124" s="207">
        <v>45309</v>
      </c>
      <c r="AM124" t="s">
        <v>54</v>
      </c>
      <c r="AN124" t="s">
        <v>67</v>
      </c>
      <c r="AO124" s="198">
        <v>3</v>
      </c>
    </row>
    <row r="125" spans="1:41">
      <c r="A125" t="s">
        <v>119</v>
      </c>
      <c r="B125" t="s">
        <v>120</v>
      </c>
      <c r="C125" t="s">
        <v>692</v>
      </c>
      <c r="D125" t="s">
        <v>65</v>
      </c>
      <c r="E125" s="205" t="s">
        <v>65</v>
      </c>
      <c r="F125" t="s">
        <v>25</v>
      </c>
      <c r="G125" t="s">
        <v>66</v>
      </c>
      <c r="H125" t="s">
        <v>54</v>
      </c>
      <c r="I125" t="s">
        <v>55</v>
      </c>
      <c r="J125" t="s">
        <v>1326</v>
      </c>
      <c r="M125" s="119">
        <v>45426</v>
      </c>
      <c r="N125" s="119">
        <v>45320</v>
      </c>
      <c r="O125" t="s">
        <v>11</v>
      </c>
      <c r="P125" t="s">
        <v>177</v>
      </c>
      <c r="Q125" t="s">
        <v>17</v>
      </c>
      <c r="R125" t="s">
        <v>54</v>
      </c>
      <c r="S125" s="119">
        <v>45314</v>
      </c>
      <c r="T125" s="119">
        <v>45317</v>
      </c>
      <c r="AB125" s="206">
        <v>500000</v>
      </c>
      <c r="AC125" s="205" t="s">
        <v>58</v>
      </c>
      <c r="AD125" s="149" t="s">
        <v>478</v>
      </c>
      <c r="AE125" t="s">
        <v>478</v>
      </c>
      <c r="AF125" t="s">
        <v>178</v>
      </c>
      <c r="AG125" s="150">
        <v>15.02265129056604</v>
      </c>
      <c r="AH125" s="151">
        <v>1.5094339622641511</v>
      </c>
      <c r="AI125" s="150">
        <v>501.132564528302</v>
      </c>
      <c r="AJ125" s="150">
        <v>10.02265129056604</v>
      </c>
      <c r="AK125" s="150">
        <v>15.02265129056604</v>
      </c>
      <c r="AL125" s="207">
        <v>45309</v>
      </c>
      <c r="AM125" t="s">
        <v>54</v>
      </c>
      <c r="AN125" t="s">
        <v>67</v>
      </c>
      <c r="AO125" s="198">
        <v>3</v>
      </c>
    </row>
    <row r="126" spans="1:41">
      <c r="A126" t="s">
        <v>155</v>
      </c>
      <c r="B126" t="s">
        <v>156</v>
      </c>
      <c r="C126" t="s">
        <v>1327</v>
      </c>
      <c r="D126" t="s">
        <v>65</v>
      </c>
      <c r="E126" t="s">
        <v>65</v>
      </c>
      <c r="F126" t="s">
        <v>25</v>
      </c>
      <c r="G126" t="s">
        <v>66</v>
      </c>
      <c r="H126" t="s">
        <v>54</v>
      </c>
      <c r="I126" t="s">
        <v>55</v>
      </c>
      <c r="J126" t="s">
        <v>1328</v>
      </c>
      <c r="L126" s="119">
        <v>45240</v>
      </c>
      <c r="M126" s="119">
        <v>45428</v>
      </c>
      <c r="N126" s="119">
        <v>45320</v>
      </c>
      <c r="O126" t="s">
        <v>11</v>
      </c>
      <c r="P126" t="s">
        <v>242</v>
      </c>
      <c r="Q126" t="s">
        <v>17</v>
      </c>
      <c r="R126" t="s">
        <v>54</v>
      </c>
      <c r="S126" s="119">
        <v>45313</v>
      </c>
      <c r="T126" s="119">
        <v>45320</v>
      </c>
      <c r="AA126" t="s">
        <v>1329</v>
      </c>
      <c r="AB126" s="176">
        <v>500000</v>
      </c>
      <c r="AC126" s="205" t="s">
        <v>58</v>
      </c>
      <c r="AD126" s="149" t="s">
        <v>478</v>
      </c>
      <c r="AE126" t="s">
        <v>478</v>
      </c>
      <c r="AF126" t="s">
        <v>243</v>
      </c>
      <c r="AG126" s="150">
        <v>15.052839969811323</v>
      </c>
      <c r="AH126" s="151">
        <v>1.5094339622641511</v>
      </c>
      <c r="AI126" s="150">
        <v>502.64199849056615</v>
      </c>
      <c r="AJ126" s="150">
        <v>10.052839969811323</v>
      </c>
      <c r="AK126" s="150">
        <v>15.052839969811323</v>
      </c>
      <c r="AL126" s="119">
        <v>45313</v>
      </c>
      <c r="AN126" t="s">
        <v>54</v>
      </c>
      <c r="AO126" s="198">
        <v>0</v>
      </c>
    </row>
    <row r="127" spans="1:41">
      <c r="A127" t="s">
        <v>155</v>
      </c>
      <c r="B127" t="s">
        <v>156</v>
      </c>
      <c r="C127" t="s">
        <v>1330</v>
      </c>
      <c r="D127" t="s">
        <v>76</v>
      </c>
      <c r="E127" s="205" t="s">
        <v>76</v>
      </c>
      <c r="F127" t="s">
        <v>25</v>
      </c>
      <c r="G127" t="s">
        <v>66</v>
      </c>
      <c r="H127" t="s">
        <v>54</v>
      </c>
      <c r="I127" t="s">
        <v>55</v>
      </c>
      <c r="J127" t="s">
        <v>1331</v>
      </c>
      <c r="L127" s="119">
        <v>45282</v>
      </c>
      <c r="M127" s="119">
        <v>45425</v>
      </c>
      <c r="N127" s="119">
        <v>45324</v>
      </c>
      <c r="O127" t="s">
        <v>7</v>
      </c>
      <c r="P127" t="s">
        <v>59</v>
      </c>
      <c r="Q127" t="s">
        <v>17</v>
      </c>
      <c r="R127" t="s">
        <v>54</v>
      </c>
      <c r="S127" s="119">
        <v>45310</v>
      </c>
      <c r="T127" s="119">
        <v>45317</v>
      </c>
      <c r="AA127" t="s">
        <v>1329</v>
      </c>
      <c r="AB127" s="206">
        <v>500000</v>
      </c>
      <c r="AC127" s="205" t="s">
        <v>58</v>
      </c>
      <c r="AD127" s="149" t="s">
        <v>478</v>
      </c>
      <c r="AE127" t="s">
        <v>478</v>
      </c>
      <c r="AF127" t="s">
        <v>246</v>
      </c>
      <c r="AG127" s="150">
        <v>15.083028649056606</v>
      </c>
      <c r="AH127" s="151">
        <v>1.5094339622641511</v>
      </c>
      <c r="AI127" s="150">
        <v>504.15143245283031</v>
      </c>
      <c r="AJ127" s="150">
        <v>10.083028649056606</v>
      </c>
      <c r="AK127" s="150">
        <v>15.083028649056606</v>
      </c>
      <c r="AL127" s="207">
        <v>45309</v>
      </c>
      <c r="AN127" t="s">
        <v>67</v>
      </c>
      <c r="AO127" s="198">
        <v>7</v>
      </c>
    </row>
    <row r="128" spans="1:41">
      <c r="A128" t="s">
        <v>119</v>
      </c>
      <c r="B128" t="s">
        <v>120</v>
      </c>
      <c r="C128" t="s">
        <v>1318</v>
      </c>
      <c r="D128" t="s">
        <v>65</v>
      </c>
      <c r="E128" t="s">
        <v>65</v>
      </c>
      <c r="F128" t="s">
        <v>25</v>
      </c>
      <c r="G128" t="s">
        <v>66</v>
      </c>
      <c r="H128" t="s">
        <v>54</v>
      </c>
      <c r="I128" t="s">
        <v>55</v>
      </c>
      <c r="J128" t="s">
        <v>1332</v>
      </c>
      <c r="M128" s="119">
        <v>45429</v>
      </c>
      <c r="N128" s="119">
        <v>45329</v>
      </c>
      <c r="O128" t="s">
        <v>11</v>
      </c>
      <c r="P128" t="s">
        <v>256</v>
      </c>
      <c r="Q128" t="s">
        <v>17</v>
      </c>
      <c r="R128" t="s">
        <v>54</v>
      </c>
      <c r="S128" s="119">
        <v>45302</v>
      </c>
      <c r="T128" s="119">
        <v>45314</v>
      </c>
      <c r="AB128" s="176">
        <v>500001</v>
      </c>
      <c r="AC128" t="s">
        <v>58</v>
      </c>
      <c r="AD128" s="149" t="s">
        <v>478</v>
      </c>
      <c r="AE128" t="s">
        <v>478</v>
      </c>
      <c r="AF128" t="s">
        <v>257</v>
      </c>
      <c r="AG128" s="150">
        <v>15.113217388679248</v>
      </c>
      <c r="AH128" s="151">
        <v>1.5094369811320758</v>
      </c>
      <c r="AI128" s="150">
        <v>505.66086943396238</v>
      </c>
      <c r="AJ128" s="150">
        <v>10.113217388679248</v>
      </c>
      <c r="AK128" s="150">
        <v>15.113217388679248</v>
      </c>
      <c r="AL128" s="119">
        <v>45296</v>
      </c>
      <c r="AM128" t="s">
        <v>54</v>
      </c>
      <c r="AN128" t="s">
        <v>67</v>
      </c>
      <c r="AO128" s="198">
        <v>15</v>
      </c>
    </row>
    <row r="129" spans="1:41">
      <c r="A129" t="s">
        <v>100</v>
      </c>
      <c r="B129" t="s">
        <v>101</v>
      </c>
      <c r="C129" t="s">
        <v>1333</v>
      </c>
      <c r="D129" t="s">
        <v>65</v>
      </c>
      <c r="E129" s="205" t="s">
        <v>65</v>
      </c>
      <c r="F129" t="s">
        <v>25</v>
      </c>
      <c r="G129" t="s">
        <v>66</v>
      </c>
      <c r="H129" t="s">
        <v>54</v>
      </c>
      <c r="I129" t="s">
        <v>55</v>
      </c>
      <c r="J129" t="s">
        <v>1332</v>
      </c>
      <c r="L129" s="119">
        <v>45303</v>
      </c>
      <c r="M129" s="119">
        <v>45434</v>
      </c>
      <c r="N129" s="119">
        <v>45329</v>
      </c>
      <c r="O129" t="s">
        <v>9</v>
      </c>
      <c r="P129" t="s">
        <v>262</v>
      </c>
      <c r="Q129" t="s">
        <v>17</v>
      </c>
      <c r="R129" t="s">
        <v>54</v>
      </c>
      <c r="S129" s="119">
        <v>45327</v>
      </c>
      <c r="T129" s="119">
        <v>45329</v>
      </c>
      <c r="AB129" s="176">
        <v>500000</v>
      </c>
      <c r="AC129" s="205" t="s">
        <v>58</v>
      </c>
      <c r="AD129" s="149" t="s">
        <v>444</v>
      </c>
      <c r="AE129" t="s">
        <v>478</v>
      </c>
      <c r="AF129" t="s">
        <v>263</v>
      </c>
      <c r="AG129" s="150">
        <v>15.143406067924531</v>
      </c>
      <c r="AH129" s="151">
        <v>1.5094339622641511</v>
      </c>
      <c r="AI129" s="150">
        <v>507.17030339622653</v>
      </c>
      <c r="AJ129" s="150">
        <v>10.143406067924531</v>
      </c>
      <c r="AK129" s="150">
        <v>15.143406067924531</v>
      </c>
      <c r="AL129" s="119">
        <v>45327</v>
      </c>
      <c r="AN129" t="s">
        <v>67</v>
      </c>
      <c r="AO129" s="198">
        <v>0</v>
      </c>
    </row>
    <row r="130" spans="1:41">
      <c r="A130" t="s">
        <v>134</v>
      </c>
      <c r="B130" t="s">
        <v>101</v>
      </c>
      <c r="C130" t="s">
        <v>703</v>
      </c>
      <c r="D130" t="s">
        <v>76</v>
      </c>
      <c r="E130" s="205" t="s">
        <v>76</v>
      </c>
      <c r="F130" t="s">
        <v>25</v>
      </c>
      <c r="G130" t="s">
        <v>66</v>
      </c>
      <c r="H130" t="s">
        <v>54</v>
      </c>
      <c r="I130" t="s">
        <v>55</v>
      </c>
      <c r="J130" t="s">
        <v>1334</v>
      </c>
      <c r="K130" s="119">
        <v>45257</v>
      </c>
      <c r="L130" s="119"/>
      <c r="M130" s="119">
        <v>45425</v>
      </c>
      <c r="N130" s="119">
        <v>45332</v>
      </c>
      <c r="O130" t="s">
        <v>9</v>
      </c>
      <c r="P130" t="s">
        <v>259</v>
      </c>
      <c r="Q130" t="s">
        <v>17</v>
      </c>
      <c r="R130" t="s">
        <v>54</v>
      </c>
      <c r="S130" s="119">
        <v>45322</v>
      </c>
      <c r="T130" s="119">
        <v>45328</v>
      </c>
      <c r="AB130" s="176">
        <v>500000</v>
      </c>
      <c r="AC130" s="205" t="s">
        <v>58</v>
      </c>
      <c r="AD130" s="149" t="s">
        <v>478</v>
      </c>
      <c r="AE130" t="s">
        <v>478</v>
      </c>
      <c r="AF130" t="s">
        <v>260</v>
      </c>
      <c r="AG130" s="150">
        <v>15.173594747169814</v>
      </c>
      <c r="AH130" s="151">
        <v>1.5094339622641511</v>
      </c>
      <c r="AI130" s="150">
        <v>508.67973735849068</v>
      </c>
      <c r="AJ130" s="150">
        <v>10.173594747169814</v>
      </c>
      <c r="AK130" s="150">
        <v>15.173594747169814</v>
      </c>
      <c r="AL130" s="119">
        <v>45316</v>
      </c>
      <c r="AN130" t="s">
        <v>67</v>
      </c>
      <c r="AO130" s="198">
        <v>4</v>
      </c>
    </row>
    <row r="131" spans="1:41">
      <c r="A131" t="s">
        <v>90</v>
      </c>
      <c r="B131" t="s">
        <v>91</v>
      </c>
      <c r="C131" t="s">
        <v>1335</v>
      </c>
      <c r="D131" t="s">
        <v>65</v>
      </c>
      <c r="E131" t="s">
        <v>65</v>
      </c>
      <c r="F131" t="s">
        <v>25</v>
      </c>
      <c r="G131" t="s">
        <v>66</v>
      </c>
      <c r="H131" t="s">
        <v>54</v>
      </c>
      <c r="I131" t="s">
        <v>55</v>
      </c>
      <c r="J131" t="s">
        <v>1336</v>
      </c>
      <c r="L131" s="119">
        <v>45218</v>
      </c>
      <c r="M131" s="119">
        <v>45436</v>
      </c>
      <c r="N131" s="119">
        <v>45334</v>
      </c>
      <c r="O131" t="s">
        <v>9</v>
      </c>
      <c r="P131" t="s">
        <v>262</v>
      </c>
      <c r="Q131" t="s">
        <v>17</v>
      </c>
      <c r="R131" t="s">
        <v>54</v>
      </c>
      <c r="S131" s="119">
        <v>45280</v>
      </c>
      <c r="T131" s="119">
        <v>45327</v>
      </c>
      <c r="AB131" s="176">
        <v>500001</v>
      </c>
      <c r="AC131" t="s">
        <v>58</v>
      </c>
      <c r="AD131" s="149" t="s">
        <v>478</v>
      </c>
      <c r="AE131" t="s">
        <v>478</v>
      </c>
      <c r="AF131" t="s">
        <v>263</v>
      </c>
      <c r="AG131" s="150">
        <v>15.203783486792455</v>
      </c>
      <c r="AH131" s="151">
        <v>1.5094369811320758</v>
      </c>
      <c r="AI131" s="150">
        <v>510.18917433962275</v>
      </c>
      <c r="AJ131" s="150">
        <v>10.203783486792455</v>
      </c>
      <c r="AK131" s="150">
        <v>15.203783486792455</v>
      </c>
      <c r="AL131" s="119">
        <v>45244</v>
      </c>
      <c r="AN131" t="s">
        <v>67</v>
      </c>
      <c r="AO131" s="198">
        <v>7</v>
      </c>
    </row>
    <row r="132" spans="1:41">
      <c r="A132" t="s">
        <v>147</v>
      </c>
      <c r="B132" t="s">
        <v>148</v>
      </c>
      <c r="C132" t="s">
        <v>709</v>
      </c>
      <c r="D132" t="s">
        <v>65</v>
      </c>
      <c r="E132" s="205" t="s">
        <v>65</v>
      </c>
      <c r="F132" t="s">
        <v>25</v>
      </c>
      <c r="G132" t="s">
        <v>66</v>
      </c>
      <c r="H132" t="s">
        <v>54</v>
      </c>
      <c r="I132" t="s">
        <v>55</v>
      </c>
      <c r="J132" t="s">
        <v>1337</v>
      </c>
      <c r="L132" s="119">
        <v>45303</v>
      </c>
      <c r="M132" s="119">
        <v>45436</v>
      </c>
      <c r="N132" s="119">
        <v>45343</v>
      </c>
      <c r="O132" t="s">
        <v>13</v>
      </c>
      <c r="P132" t="s">
        <v>169</v>
      </c>
      <c r="Q132" t="s">
        <v>17</v>
      </c>
      <c r="R132" t="s">
        <v>54</v>
      </c>
      <c r="S132" s="119">
        <v>45322</v>
      </c>
      <c r="T132" s="119">
        <v>45339</v>
      </c>
      <c r="AB132" s="176">
        <v>500000</v>
      </c>
      <c r="AC132" s="205" t="s">
        <v>58</v>
      </c>
      <c r="AD132" s="149" t="s">
        <v>478</v>
      </c>
      <c r="AE132" t="s">
        <v>478</v>
      </c>
      <c r="AF132" t="s">
        <v>170</v>
      </c>
      <c r="AG132" s="150">
        <v>15.233972166037738</v>
      </c>
      <c r="AH132" s="151">
        <v>1.5094339622641511</v>
      </c>
      <c r="AI132" s="150">
        <v>511.69860830188691</v>
      </c>
      <c r="AJ132" s="150">
        <v>10.233972166037738</v>
      </c>
      <c r="AK132" s="150">
        <v>15.233972166037738</v>
      </c>
      <c r="AL132" s="119">
        <v>45316</v>
      </c>
      <c r="AN132" t="s">
        <v>67</v>
      </c>
      <c r="AO132" s="198">
        <v>4</v>
      </c>
    </row>
    <row r="133" spans="1:41">
      <c r="A133" t="s">
        <v>119</v>
      </c>
      <c r="B133" t="s">
        <v>120</v>
      </c>
      <c r="C133" t="s">
        <v>692</v>
      </c>
      <c r="D133" t="s">
        <v>65</v>
      </c>
      <c r="E133" s="205" t="s">
        <v>65</v>
      </c>
      <c r="F133" t="s">
        <v>25</v>
      </c>
      <c r="G133" t="s">
        <v>66</v>
      </c>
      <c r="H133" t="s">
        <v>54</v>
      </c>
      <c r="I133" t="s">
        <v>55</v>
      </c>
      <c r="J133" t="s">
        <v>1338</v>
      </c>
      <c r="N133" s="119">
        <v>45348</v>
      </c>
      <c r="O133" t="s">
        <v>11</v>
      </c>
      <c r="P133" t="s">
        <v>128</v>
      </c>
      <c r="Q133" t="s">
        <v>17</v>
      </c>
      <c r="R133" t="s">
        <v>54</v>
      </c>
      <c r="S133" s="119">
        <v>45328</v>
      </c>
      <c r="T133" s="119">
        <v>45342</v>
      </c>
      <c r="AB133" s="206">
        <v>500000</v>
      </c>
      <c r="AC133" s="205" t="s">
        <v>58</v>
      </c>
      <c r="AD133" s="149" t="s">
        <v>478</v>
      </c>
      <c r="AE133" t="s">
        <v>478</v>
      </c>
      <c r="AF133" t="s">
        <v>129</v>
      </c>
      <c r="AG133" s="150">
        <v>15.264160845283021</v>
      </c>
      <c r="AH133" s="151">
        <v>1.5094339622641511</v>
      </c>
      <c r="AI133" s="150">
        <v>513.208042264151</v>
      </c>
      <c r="AJ133" s="150">
        <v>10.264160845283021</v>
      </c>
      <c r="AK133" s="150">
        <v>15.264160845283021</v>
      </c>
      <c r="AL133" s="207">
        <v>45309</v>
      </c>
      <c r="AM133" t="s">
        <v>54</v>
      </c>
      <c r="AN133" t="s">
        <v>67</v>
      </c>
      <c r="AO133" s="198">
        <v>6</v>
      </c>
    </row>
    <row r="134" spans="1:41">
      <c r="A134" t="s">
        <v>119</v>
      </c>
      <c r="B134" t="s">
        <v>120</v>
      </c>
      <c r="C134" t="s">
        <v>692</v>
      </c>
      <c r="D134" t="s">
        <v>65</v>
      </c>
      <c r="E134" s="205" t="s">
        <v>65</v>
      </c>
      <c r="F134" t="s">
        <v>25</v>
      </c>
      <c r="G134" t="s">
        <v>66</v>
      </c>
      <c r="H134" t="s">
        <v>54</v>
      </c>
      <c r="I134" t="s">
        <v>55</v>
      </c>
      <c r="J134" t="s">
        <v>1339</v>
      </c>
      <c r="M134" s="119">
        <v>45440</v>
      </c>
      <c r="N134" s="119">
        <v>45348</v>
      </c>
      <c r="O134" t="s">
        <v>11</v>
      </c>
      <c r="P134" t="s">
        <v>128</v>
      </c>
      <c r="Q134" t="s">
        <v>17</v>
      </c>
      <c r="R134" t="s">
        <v>54</v>
      </c>
      <c r="S134" s="119">
        <v>45328</v>
      </c>
      <c r="T134" s="119">
        <v>45342</v>
      </c>
      <c r="AB134" s="206">
        <v>500000</v>
      </c>
      <c r="AC134" s="205" t="s">
        <v>58</v>
      </c>
      <c r="AD134" s="149" t="s">
        <v>478</v>
      </c>
      <c r="AE134" t="s">
        <v>478</v>
      </c>
      <c r="AF134" t="s">
        <v>129</v>
      </c>
      <c r="AG134" s="150">
        <v>15.294349524528302</v>
      </c>
      <c r="AH134" s="151">
        <v>1.5094339622641511</v>
      </c>
      <c r="AI134" s="150">
        <v>514.7174762264151</v>
      </c>
      <c r="AJ134" s="150">
        <v>10.294349524528302</v>
      </c>
      <c r="AK134" s="150">
        <v>15.294349524528302</v>
      </c>
      <c r="AL134" s="207">
        <v>45309</v>
      </c>
      <c r="AM134" t="s">
        <v>54</v>
      </c>
      <c r="AN134" t="s">
        <v>67</v>
      </c>
      <c r="AO134" s="198">
        <v>6</v>
      </c>
    </row>
    <row r="135" spans="1:41">
      <c r="A135" t="s">
        <v>100</v>
      </c>
      <c r="B135" t="s">
        <v>101</v>
      </c>
      <c r="C135" t="s">
        <v>1340</v>
      </c>
      <c r="D135" t="s">
        <v>65</v>
      </c>
      <c r="E135" t="s">
        <v>65</v>
      </c>
      <c r="F135" t="s">
        <v>25</v>
      </c>
      <c r="G135" t="s">
        <v>66</v>
      </c>
      <c r="H135" t="s">
        <v>54</v>
      </c>
      <c r="I135" t="s">
        <v>55</v>
      </c>
      <c r="J135" t="s">
        <v>1341</v>
      </c>
      <c r="L135" s="119">
        <v>45338</v>
      </c>
      <c r="N135" s="119">
        <v>45349</v>
      </c>
      <c r="O135" t="s">
        <v>9</v>
      </c>
      <c r="P135" t="s">
        <v>262</v>
      </c>
      <c r="Q135" t="s">
        <v>17</v>
      </c>
      <c r="R135" t="s">
        <v>54</v>
      </c>
      <c r="S135" s="119">
        <v>45349</v>
      </c>
      <c r="T135" s="119">
        <v>45356</v>
      </c>
      <c r="AB135" s="176">
        <v>500000</v>
      </c>
      <c r="AC135" s="205" t="s">
        <v>58</v>
      </c>
      <c r="AD135" s="149" t="s">
        <v>444</v>
      </c>
      <c r="AE135" t="s">
        <v>478</v>
      </c>
      <c r="AF135" t="s">
        <v>263</v>
      </c>
      <c r="AG135" s="150">
        <v>15.324538203773583</v>
      </c>
      <c r="AH135" s="151">
        <v>1.5094339622641511</v>
      </c>
      <c r="AI135" s="150">
        <v>516.2269101886792</v>
      </c>
      <c r="AJ135" s="150">
        <v>10.324538203773583</v>
      </c>
      <c r="AK135" s="150">
        <v>15.324538203773583</v>
      </c>
      <c r="AL135" s="119">
        <v>45344</v>
      </c>
      <c r="AN135" t="s">
        <v>67</v>
      </c>
      <c r="AO135" s="198">
        <v>-7</v>
      </c>
    </row>
    <row r="136" spans="1:41">
      <c r="A136" t="s">
        <v>100</v>
      </c>
      <c r="B136" t="s">
        <v>101</v>
      </c>
      <c r="C136" t="s">
        <v>1340</v>
      </c>
      <c r="D136" t="s">
        <v>65</v>
      </c>
      <c r="E136" t="s">
        <v>65</v>
      </c>
      <c r="F136" t="s">
        <v>25</v>
      </c>
      <c r="G136" t="s">
        <v>66</v>
      </c>
      <c r="H136" t="s">
        <v>54</v>
      </c>
      <c r="I136" t="s">
        <v>55</v>
      </c>
      <c r="J136" t="s">
        <v>1341</v>
      </c>
      <c r="L136" s="119">
        <v>45338</v>
      </c>
      <c r="N136" s="119">
        <v>45349</v>
      </c>
      <c r="O136" t="s">
        <v>9</v>
      </c>
      <c r="P136" t="s">
        <v>262</v>
      </c>
      <c r="Q136" t="s">
        <v>17</v>
      </c>
      <c r="R136" t="s">
        <v>54</v>
      </c>
      <c r="S136" s="119">
        <v>45349</v>
      </c>
      <c r="T136" s="119">
        <v>45354</v>
      </c>
      <c r="AB136" s="176">
        <v>500000</v>
      </c>
      <c r="AC136" s="205" t="s">
        <v>58</v>
      </c>
      <c r="AD136" s="149" t="s">
        <v>444</v>
      </c>
      <c r="AE136" t="s">
        <v>478</v>
      </c>
      <c r="AF136" t="s">
        <v>263</v>
      </c>
      <c r="AG136" s="150">
        <v>15.354726883018866</v>
      </c>
      <c r="AH136" s="151">
        <v>1.5094339622641511</v>
      </c>
      <c r="AI136" s="150">
        <v>517.7363441509433</v>
      </c>
      <c r="AJ136" s="150">
        <v>10.354726883018866</v>
      </c>
      <c r="AK136" s="150">
        <v>15.354726883018866</v>
      </c>
      <c r="AL136" s="119">
        <v>45456</v>
      </c>
      <c r="AM136" t="s">
        <v>54</v>
      </c>
      <c r="AN136" t="s">
        <v>54</v>
      </c>
      <c r="AO136" s="198">
        <v>-5</v>
      </c>
    </row>
    <row r="137" spans="1:41">
      <c r="A137" t="s">
        <v>123</v>
      </c>
      <c r="B137" t="s">
        <v>124</v>
      </c>
      <c r="C137" t="s">
        <v>670</v>
      </c>
      <c r="D137" t="s">
        <v>65</v>
      </c>
      <c r="E137" t="s">
        <v>65</v>
      </c>
      <c r="F137" t="s">
        <v>25</v>
      </c>
      <c r="G137" t="s">
        <v>66</v>
      </c>
      <c r="H137" t="s">
        <v>54</v>
      </c>
      <c r="I137" t="s">
        <v>55</v>
      </c>
      <c r="J137" t="s">
        <v>1342</v>
      </c>
      <c r="L137" s="119">
        <v>45209</v>
      </c>
      <c r="M137" s="119">
        <v>45432</v>
      </c>
      <c r="N137" s="119">
        <v>45350</v>
      </c>
      <c r="O137" t="s">
        <v>11</v>
      </c>
      <c r="P137" t="s">
        <v>128</v>
      </c>
      <c r="Q137" t="s">
        <v>17</v>
      </c>
      <c r="R137" t="s">
        <v>54</v>
      </c>
      <c r="S137" s="119">
        <v>45272</v>
      </c>
      <c r="T137" s="119">
        <v>45484</v>
      </c>
      <c r="AB137" s="176">
        <v>500001</v>
      </c>
      <c r="AC137" t="s">
        <v>58</v>
      </c>
      <c r="AD137" s="149" t="s">
        <v>478</v>
      </c>
      <c r="AE137" t="s">
        <v>478</v>
      </c>
      <c r="AF137" t="s">
        <v>129</v>
      </c>
      <c r="AG137" s="150">
        <v>15.384915622641508</v>
      </c>
      <c r="AH137" s="151">
        <v>1.5094369811320758</v>
      </c>
      <c r="AI137" s="150">
        <v>519.24578113207542</v>
      </c>
      <c r="AJ137" s="150">
        <v>10.384915622641508</v>
      </c>
      <c r="AK137" s="150">
        <v>15.384915622641508</v>
      </c>
      <c r="AL137" s="119">
        <v>45246</v>
      </c>
      <c r="AN137" t="s">
        <v>54</v>
      </c>
      <c r="AO137" s="198">
        <v>-134</v>
      </c>
    </row>
    <row r="138" spans="1:41">
      <c r="A138" t="s">
        <v>134</v>
      </c>
      <c r="B138" t="s">
        <v>101</v>
      </c>
      <c r="C138" t="s">
        <v>703</v>
      </c>
      <c r="D138" t="s">
        <v>76</v>
      </c>
      <c r="E138" s="205" t="s">
        <v>76</v>
      </c>
      <c r="F138" t="s">
        <v>25</v>
      </c>
      <c r="G138" t="s">
        <v>66</v>
      </c>
      <c r="H138" t="s">
        <v>54</v>
      </c>
      <c r="I138" t="s">
        <v>55</v>
      </c>
      <c r="J138" t="s">
        <v>1343</v>
      </c>
      <c r="M138" s="119">
        <v>45362</v>
      </c>
      <c r="N138" s="119">
        <v>45353</v>
      </c>
      <c r="O138" t="s">
        <v>9</v>
      </c>
      <c r="P138" t="s">
        <v>259</v>
      </c>
      <c r="Q138" t="s">
        <v>17</v>
      </c>
      <c r="R138" t="s">
        <v>54</v>
      </c>
      <c r="S138" s="119">
        <v>45343</v>
      </c>
      <c r="T138" s="119">
        <v>45349</v>
      </c>
      <c r="AB138" s="176">
        <v>500000</v>
      </c>
      <c r="AC138" s="205" t="s">
        <v>58</v>
      </c>
      <c r="AD138" s="149" t="s">
        <v>478</v>
      </c>
      <c r="AE138" t="s">
        <v>478</v>
      </c>
      <c r="AF138" t="s">
        <v>260</v>
      </c>
      <c r="AG138" s="150">
        <v>15.415104301886791</v>
      </c>
      <c r="AH138" s="151">
        <v>1.5094339622641511</v>
      </c>
      <c r="AI138" s="150">
        <v>520.75521509433952</v>
      </c>
      <c r="AJ138" s="150">
        <v>10.415104301886791</v>
      </c>
      <c r="AK138" s="150">
        <v>15.415104301886791</v>
      </c>
      <c r="AL138" s="119">
        <v>45316</v>
      </c>
      <c r="AN138" t="s">
        <v>67</v>
      </c>
      <c r="AO138" s="198">
        <v>4</v>
      </c>
    </row>
    <row r="139" spans="1:41">
      <c r="A139" t="s">
        <v>119</v>
      </c>
      <c r="B139" t="s">
        <v>120</v>
      </c>
      <c r="C139" t="s">
        <v>1318</v>
      </c>
      <c r="D139" t="s">
        <v>65</v>
      </c>
      <c r="E139" t="s">
        <v>65</v>
      </c>
      <c r="F139" t="s">
        <v>25</v>
      </c>
      <c r="G139" t="s">
        <v>66</v>
      </c>
      <c r="H139" t="s">
        <v>54</v>
      </c>
      <c r="I139" t="s">
        <v>55</v>
      </c>
      <c r="J139" t="s">
        <v>1344</v>
      </c>
      <c r="N139" s="119">
        <v>45357</v>
      </c>
      <c r="O139" t="s">
        <v>11</v>
      </c>
      <c r="P139" t="s">
        <v>256</v>
      </c>
      <c r="Q139" t="s">
        <v>17</v>
      </c>
      <c r="R139" t="s">
        <v>54</v>
      </c>
      <c r="S139" s="119">
        <v>45329</v>
      </c>
      <c r="T139" s="119">
        <v>45358</v>
      </c>
      <c r="AB139" s="176">
        <v>500001</v>
      </c>
      <c r="AC139" t="s">
        <v>58</v>
      </c>
      <c r="AD139" s="149" t="s">
        <v>478</v>
      </c>
      <c r="AE139" t="s">
        <v>478</v>
      </c>
      <c r="AF139" t="s">
        <v>257</v>
      </c>
      <c r="AG139" s="150">
        <v>15.445293041509434</v>
      </c>
      <c r="AH139" s="151">
        <v>1.5094369811320758</v>
      </c>
      <c r="AI139" s="150">
        <v>522.26465207547164</v>
      </c>
      <c r="AJ139" s="150">
        <v>10.445293041509434</v>
      </c>
      <c r="AK139" s="150">
        <v>15.445293041509434</v>
      </c>
      <c r="AL139" s="119">
        <v>45296</v>
      </c>
      <c r="AM139" t="s">
        <v>54</v>
      </c>
      <c r="AN139" t="s">
        <v>67</v>
      </c>
      <c r="AO139" s="198">
        <v>-1</v>
      </c>
    </row>
    <row r="140" spans="1:41">
      <c r="A140" t="s">
        <v>85</v>
      </c>
      <c r="B140" t="s">
        <v>86</v>
      </c>
      <c r="C140" t="s">
        <v>1345</v>
      </c>
      <c r="D140" t="s">
        <v>76</v>
      </c>
      <c r="E140" t="s">
        <v>76</v>
      </c>
      <c r="F140" t="s">
        <v>25</v>
      </c>
      <c r="G140" t="s">
        <v>66</v>
      </c>
      <c r="H140" t="s">
        <v>54</v>
      </c>
      <c r="I140" t="s">
        <v>55</v>
      </c>
      <c r="J140" t="s">
        <v>1346</v>
      </c>
      <c r="L140" s="119">
        <v>45344</v>
      </c>
      <c r="N140" s="119">
        <v>45358</v>
      </c>
      <c r="O140" t="s">
        <v>11</v>
      </c>
      <c r="P140" t="s">
        <v>242</v>
      </c>
      <c r="Q140" t="s">
        <v>17</v>
      </c>
      <c r="R140" t="s">
        <v>54</v>
      </c>
      <c r="S140" s="119">
        <v>45355</v>
      </c>
      <c r="T140" s="119">
        <v>45357</v>
      </c>
      <c r="AA140" t="s">
        <v>1347</v>
      </c>
      <c r="AB140" s="176">
        <v>500000</v>
      </c>
      <c r="AC140" s="205" t="s">
        <v>58</v>
      </c>
      <c r="AD140" s="149" t="s">
        <v>444</v>
      </c>
      <c r="AE140" t="s">
        <v>478</v>
      </c>
      <c r="AF140" t="s">
        <v>243</v>
      </c>
      <c r="AG140" s="150">
        <v>15.475481720754715</v>
      </c>
      <c r="AH140" s="151">
        <v>1.5094339622641511</v>
      </c>
      <c r="AI140" s="150">
        <v>523.77408603773574</v>
      </c>
      <c r="AJ140" s="150">
        <v>10.475481720754715</v>
      </c>
      <c r="AK140" s="150">
        <v>15.475481720754715</v>
      </c>
      <c r="AL140" s="119">
        <v>45348</v>
      </c>
      <c r="AN140" t="s">
        <v>54</v>
      </c>
      <c r="AO140" s="198">
        <v>1</v>
      </c>
    </row>
    <row r="141" spans="1:41">
      <c r="A141" t="s">
        <v>85</v>
      </c>
      <c r="B141" t="s">
        <v>86</v>
      </c>
      <c r="C141" t="s">
        <v>1345</v>
      </c>
      <c r="D141" t="s">
        <v>76</v>
      </c>
      <c r="E141" t="s">
        <v>76</v>
      </c>
      <c r="F141" t="s">
        <v>25</v>
      </c>
      <c r="G141" t="s">
        <v>66</v>
      </c>
      <c r="H141" t="s">
        <v>54</v>
      </c>
      <c r="I141" t="s">
        <v>55</v>
      </c>
      <c r="J141" t="s">
        <v>1348</v>
      </c>
      <c r="L141" s="119">
        <v>45344</v>
      </c>
      <c r="N141" s="119">
        <v>45358</v>
      </c>
      <c r="O141" t="s">
        <v>11</v>
      </c>
      <c r="P141" t="s">
        <v>242</v>
      </c>
      <c r="Q141" t="s">
        <v>17</v>
      </c>
      <c r="R141" t="s">
        <v>54</v>
      </c>
      <c r="S141" s="119">
        <v>45355</v>
      </c>
      <c r="T141" s="119">
        <v>45357</v>
      </c>
      <c r="AA141" t="s">
        <v>1349</v>
      </c>
      <c r="AB141" s="176">
        <v>500000</v>
      </c>
      <c r="AC141" s="205" t="s">
        <v>58</v>
      </c>
      <c r="AD141" s="149" t="s">
        <v>444</v>
      </c>
      <c r="AE141" t="s">
        <v>478</v>
      </c>
      <c r="AF141" t="s">
        <v>243</v>
      </c>
      <c r="AG141" s="150">
        <v>15.505670399999996</v>
      </c>
      <c r="AH141" s="151">
        <v>1.5094339622641511</v>
      </c>
      <c r="AI141" s="150">
        <v>525.28351999999984</v>
      </c>
      <c r="AJ141" s="150">
        <v>10.505670399999996</v>
      </c>
      <c r="AK141" s="150">
        <v>15.505670399999996</v>
      </c>
      <c r="AL141" s="119">
        <v>45348</v>
      </c>
      <c r="AN141" t="s">
        <v>54</v>
      </c>
      <c r="AO141" s="198">
        <v>1</v>
      </c>
    </row>
    <row r="142" spans="1:41">
      <c r="A142" t="s">
        <v>134</v>
      </c>
      <c r="B142" t="s">
        <v>101</v>
      </c>
      <c r="C142" t="s">
        <v>703</v>
      </c>
      <c r="D142" t="s">
        <v>76</v>
      </c>
      <c r="E142" t="s">
        <v>76</v>
      </c>
      <c r="F142" t="s">
        <v>25</v>
      </c>
      <c r="G142" t="s">
        <v>66</v>
      </c>
      <c r="H142" t="s">
        <v>54</v>
      </c>
      <c r="I142" t="s">
        <v>55</v>
      </c>
      <c r="J142" t="s">
        <v>1350</v>
      </c>
      <c r="L142" s="119">
        <v>45343</v>
      </c>
      <c r="N142" s="119">
        <v>45360</v>
      </c>
      <c r="O142" t="s">
        <v>11</v>
      </c>
      <c r="P142" t="s">
        <v>242</v>
      </c>
      <c r="Q142" t="s">
        <v>17</v>
      </c>
      <c r="R142" t="s">
        <v>54</v>
      </c>
      <c r="S142" s="119">
        <v>45355</v>
      </c>
      <c r="T142" s="119">
        <v>45399</v>
      </c>
      <c r="AA142" t="s">
        <v>1351</v>
      </c>
      <c r="AB142" s="176">
        <v>500000</v>
      </c>
      <c r="AC142" s="205" t="s">
        <v>58</v>
      </c>
      <c r="AD142" s="149" t="s">
        <v>444</v>
      </c>
      <c r="AE142" t="s">
        <v>478</v>
      </c>
      <c r="AF142" t="s">
        <v>243</v>
      </c>
      <c r="AG142" s="150">
        <v>15.535859079245279</v>
      </c>
      <c r="AH142" s="151">
        <v>1.5094339622641511</v>
      </c>
      <c r="AI142" s="150">
        <v>526.79295396226394</v>
      </c>
      <c r="AJ142" s="150">
        <v>10.535859079245279</v>
      </c>
      <c r="AK142" s="150">
        <v>15.535859079245279</v>
      </c>
      <c r="AL142" s="119">
        <v>45351</v>
      </c>
      <c r="AN142" t="s">
        <v>67</v>
      </c>
      <c r="AO142" s="198">
        <v>-39</v>
      </c>
    </row>
    <row r="143" spans="1:41">
      <c r="A143" t="s">
        <v>134</v>
      </c>
      <c r="B143" t="s">
        <v>101</v>
      </c>
      <c r="C143" t="s">
        <v>703</v>
      </c>
      <c r="D143" t="s">
        <v>76</v>
      </c>
      <c r="E143" s="205" t="s">
        <v>76</v>
      </c>
      <c r="F143" t="s">
        <v>25</v>
      </c>
      <c r="G143" t="s">
        <v>66</v>
      </c>
      <c r="H143" t="s">
        <v>54</v>
      </c>
      <c r="I143" t="s">
        <v>55</v>
      </c>
      <c r="J143" t="s">
        <v>1352</v>
      </c>
      <c r="N143" s="119">
        <v>45360</v>
      </c>
      <c r="O143" t="s">
        <v>9</v>
      </c>
      <c r="P143" t="s">
        <v>259</v>
      </c>
      <c r="Q143" t="s">
        <v>17</v>
      </c>
      <c r="R143" t="s">
        <v>54</v>
      </c>
      <c r="S143" s="119">
        <v>45343</v>
      </c>
      <c r="T143" s="119">
        <v>45351</v>
      </c>
      <c r="AB143" s="176">
        <v>500000</v>
      </c>
      <c r="AC143" s="205" t="s">
        <v>58</v>
      </c>
      <c r="AD143" s="149" t="s">
        <v>478</v>
      </c>
      <c r="AE143" t="s">
        <v>478</v>
      </c>
      <c r="AF143" t="s">
        <v>260</v>
      </c>
      <c r="AG143" s="150">
        <v>15.56604775849056</v>
      </c>
      <c r="AH143" s="151">
        <v>1.5094339622641511</v>
      </c>
      <c r="AI143" s="150">
        <v>528.30238792452803</v>
      </c>
      <c r="AJ143" s="150">
        <v>10.56604775849056</v>
      </c>
      <c r="AK143" s="150">
        <v>15.56604775849056</v>
      </c>
      <c r="AL143" s="119">
        <v>45316</v>
      </c>
      <c r="AN143" t="s">
        <v>67</v>
      </c>
      <c r="AO143" s="198">
        <v>9</v>
      </c>
    </row>
    <row r="144" spans="1:41">
      <c r="A144" t="s">
        <v>119</v>
      </c>
      <c r="B144" t="s">
        <v>120</v>
      </c>
      <c r="C144" t="s">
        <v>1353</v>
      </c>
      <c r="D144" t="s">
        <v>65</v>
      </c>
      <c r="E144" t="s">
        <v>65</v>
      </c>
      <c r="F144" t="s">
        <v>25</v>
      </c>
      <c r="G144" t="s">
        <v>66</v>
      </c>
      <c r="H144" t="s">
        <v>54</v>
      </c>
      <c r="I144" t="s">
        <v>55</v>
      </c>
      <c r="J144" t="s">
        <v>1354</v>
      </c>
      <c r="L144" s="119">
        <v>45334</v>
      </c>
      <c r="M144" s="119">
        <v>45460</v>
      </c>
      <c r="N144" s="119">
        <v>45362</v>
      </c>
      <c r="O144" t="s">
        <v>11</v>
      </c>
      <c r="P144" t="s">
        <v>242</v>
      </c>
      <c r="Q144" t="s">
        <v>17</v>
      </c>
      <c r="R144" t="s">
        <v>54</v>
      </c>
      <c r="S144" s="119">
        <v>45359</v>
      </c>
      <c r="T144" s="119">
        <v>45362</v>
      </c>
      <c r="AA144" t="s">
        <v>1355</v>
      </c>
      <c r="AB144" s="176">
        <v>500000</v>
      </c>
      <c r="AC144" s="205" t="s">
        <v>58</v>
      </c>
      <c r="AD144" s="149" t="s">
        <v>444</v>
      </c>
      <c r="AE144" t="s">
        <v>478</v>
      </c>
      <c r="AF144" t="s">
        <v>243</v>
      </c>
      <c r="AG144" s="150">
        <v>15.596236437735843</v>
      </c>
      <c r="AH144" s="151">
        <v>1.5094339622641511</v>
      </c>
      <c r="AI144" s="150">
        <v>529.81182188679213</v>
      </c>
      <c r="AJ144" s="150">
        <v>10.596236437735843</v>
      </c>
      <c r="AK144" s="150">
        <v>15.596236437735843</v>
      </c>
      <c r="AL144" s="119">
        <v>45355</v>
      </c>
      <c r="AN144" t="s">
        <v>67</v>
      </c>
      <c r="AO144" s="198">
        <v>0</v>
      </c>
    </row>
    <row r="145" spans="1:41">
      <c r="A145" t="s">
        <v>119</v>
      </c>
      <c r="B145" t="s">
        <v>120</v>
      </c>
      <c r="C145" t="s">
        <v>1353</v>
      </c>
      <c r="D145" t="s">
        <v>65</v>
      </c>
      <c r="E145" t="s">
        <v>65</v>
      </c>
      <c r="F145" t="s">
        <v>25</v>
      </c>
      <c r="G145" t="s">
        <v>66</v>
      </c>
      <c r="H145" t="s">
        <v>54</v>
      </c>
      <c r="I145" t="s">
        <v>55</v>
      </c>
      <c r="J145" t="s">
        <v>1356</v>
      </c>
      <c r="L145" s="119">
        <v>45334</v>
      </c>
      <c r="M145" s="119">
        <v>45460</v>
      </c>
      <c r="N145" s="119">
        <v>45362</v>
      </c>
      <c r="O145" t="s">
        <v>11</v>
      </c>
      <c r="P145" t="s">
        <v>128</v>
      </c>
      <c r="Q145" t="s">
        <v>17</v>
      </c>
      <c r="R145" t="s">
        <v>54</v>
      </c>
      <c r="S145" s="119">
        <v>45356</v>
      </c>
      <c r="T145" s="119">
        <v>45362</v>
      </c>
      <c r="AA145" t="s">
        <v>1355</v>
      </c>
      <c r="AB145" s="176">
        <v>500000</v>
      </c>
      <c r="AC145" s="205" t="s">
        <v>58</v>
      </c>
      <c r="AD145" s="149" t="s">
        <v>444</v>
      </c>
      <c r="AE145" t="s">
        <v>478</v>
      </c>
      <c r="AF145" t="s">
        <v>129</v>
      </c>
      <c r="AG145" s="150">
        <v>15.626425116981125</v>
      </c>
      <c r="AH145" s="151">
        <v>1.5094339622641511</v>
      </c>
      <c r="AI145" s="150">
        <v>531.32125584905623</v>
      </c>
      <c r="AJ145" s="150">
        <v>10.626425116981125</v>
      </c>
      <c r="AK145" s="150">
        <v>15.626425116981125</v>
      </c>
      <c r="AL145" s="119">
        <v>45355</v>
      </c>
      <c r="AN145" t="s">
        <v>67</v>
      </c>
      <c r="AO145" s="198">
        <v>0</v>
      </c>
    </row>
    <row r="146" spans="1:41">
      <c r="A146" t="s">
        <v>119</v>
      </c>
      <c r="B146" t="s">
        <v>120</v>
      </c>
      <c r="C146" t="s">
        <v>1357</v>
      </c>
      <c r="D146" t="s">
        <v>65</v>
      </c>
      <c r="E146" t="s">
        <v>65</v>
      </c>
      <c r="F146" t="s">
        <v>25</v>
      </c>
      <c r="G146" t="s">
        <v>66</v>
      </c>
      <c r="H146" t="s">
        <v>54</v>
      </c>
      <c r="I146" t="s">
        <v>55</v>
      </c>
      <c r="J146" t="s">
        <v>1358</v>
      </c>
      <c r="L146" s="119">
        <v>45331</v>
      </c>
      <c r="M146" s="119">
        <v>45460</v>
      </c>
      <c r="N146" s="119">
        <v>45362</v>
      </c>
      <c r="O146" t="s">
        <v>13</v>
      </c>
      <c r="P146" t="s">
        <v>266</v>
      </c>
      <c r="Q146" t="s">
        <v>17</v>
      </c>
      <c r="R146" t="s">
        <v>54</v>
      </c>
      <c r="S146" s="119">
        <v>45335</v>
      </c>
      <c r="T146" s="119">
        <v>45353</v>
      </c>
      <c r="AB146" s="176">
        <v>500000</v>
      </c>
      <c r="AC146" t="s">
        <v>58</v>
      </c>
      <c r="AD146" s="149" t="s">
        <v>444</v>
      </c>
      <c r="AE146" t="s">
        <v>478</v>
      </c>
      <c r="AF146" t="s">
        <v>267</v>
      </c>
      <c r="AG146" s="150">
        <v>15.656613796226406</v>
      </c>
      <c r="AH146" s="151">
        <v>1.5094339622641511</v>
      </c>
      <c r="AI146" s="150">
        <v>532.83068981132033</v>
      </c>
      <c r="AJ146" s="150">
        <v>10.656613796226406</v>
      </c>
      <c r="AK146" s="150">
        <v>15.656613796226406</v>
      </c>
      <c r="AL146" s="119">
        <v>45334</v>
      </c>
      <c r="AN146" t="s">
        <v>67</v>
      </c>
      <c r="AO146" s="198">
        <v>9</v>
      </c>
    </row>
    <row r="147" spans="1:41">
      <c r="A147" t="s">
        <v>198</v>
      </c>
      <c r="B147" t="s">
        <v>199</v>
      </c>
      <c r="C147" t="s">
        <v>1359</v>
      </c>
      <c r="D147" t="s">
        <v>76</v>
      </c>
      <c r="E147" t="s">
        <v>76</v>
      </c>
      <c r="F147" t="s">
        <v>25</v>
      </c>
      <c r="G147" t="s">
        <v>66</v>
      </c>
      <c r="H147" t="s">
        <v>54</v>
      </c>
      <c r="I147" t="s">
        <v>55</v>
      </c>
      <c r="J147" t="s">
        <v>1360</v>
      </c>
      <c r="K147" s="119">
        <v>45355</v>
      </c>
      <c r="L147" s="119">
        <v>45366</v>
      </c>
      <c r="M147" s="119">
        <v>45461</v>
      </c>
      <c r="N147" s="119">
        <v>45372</v>
      </c>
      <c r="O147" t="s">
        <v>11</v>
      </c>
      <c r="P147" t="s">
        <v>242</v>
      </c>
      <c r="Q147" t="s">
        <v>17</v>
      </c>
      <c r="R147" t="s">
        <v>54</v>
      </c>
      <c r="S147" s="119">
        <v>45370</v>
      </c>
      <c r="T147" s="119">
        <v>45376</v>
      </c>
      <c r="AA147" t="s">
        <v>1329</v>
      </c>
      <c r="AB147" s="176">
        <v>500000</v>
      </c>
      <c r="AC147" s="205" t="s">
        <v>58</v>
      </c>
      <c r="AD147" s="149" t="s">
        <v>444</v>
      </c>
      <c r="AE147" t="s">
        <v>478</v>
      </c>
      <c r="AF147" t="s">
        <v>243</v>
      </c>
      <c r="AG147" s="150">
        <v>15.686802475471689</v>
      </c>
      <c r="AH147" s="151">
        <v>1.5094339622641511</v>
      </c>
      <c r="AI147" s="150">
        <v>534.34012377358442</v>
      </c>
      <c r="AJ147" s="150">
        <v>10.686802475471689</v>
      </c>
      <c r="AK147" s="150">
        <v>15.686802475471689</v>
      </c>
      <c r="AL147" s="119">
        <v>45370</v>
      </c>
      <c r="AN147" t="s">
        <v>67</v>
      </c>
      <c r="AO147" s="198">
        <v>-4</v>
      </c>
    </row>
    <row r="148" spans="1:41">
      <c r="A148" t="s">
        <v>134</v>
      </c>
      <c r="B148" t="s">
        <v>101</v>
      </c>
      <c r="C148" t="s">
        <v>703</v>
      </c>
      <c r="D148" t="s">
        <v>76</v>
      </c>
      <c r="E148" s="205" t="s">
        <v>76</v>
      </c>
      <c r="F148" t="s">
        <v>25</v>
      </c>
      <c r="G148" t="s">
        <v>66</v>
      </c>
      <c r="H148" t="s">
        <v>54</v>
      </c>
      <c r="I148" t="s">
        <v>55</v>
      </c>
      <c r="J148" t="s">
        <v>1361</v>
      </c>
      <c r="M148" s="119">
        <v>45461</v>
      </c>
      <c r="N148" s="119">
        <v>45374</v>
      </c>
      <c r="O148" t="s">
        <v>9</v>
      </c>
      <c r="P148" t="s">
        <v>259</v>
      </c>
      <c r="Q148" t="s">
        <v>17</v>
      </c>
      <c r="R148" t="s">
        <v>54</v>
      </c>
      <c r="S148" s="119">
        <v>45343</v>
      </c>
      <c r="T148" s="119">
        <v>45363</v>
      </c>
      <c r="AB148" s="176">
        <v>500000</v>
      </c>
      <c r="AC148" s="205" t="s">
        <v>58</v>
      </c>
      <c r="AD148" s="149" t="s">
        <v>478</v>
      </c>
      <c r="AE148" t="s">
        <v>478</v>
      </c>
      <c r="AF148" t="s">
        <v>260</v>
      </c>
      <c r="AG148" s="150">
        <v>15.71699115471697</v>
      </c>
      <c r="AH148" s="151">
        <v>1.5094339622641511</v>
      </c>
      <c r="AI148" s="150">
        <v>535.84955773584852</v>
      </c>
      <c r="AJ148" s="150">
        <v>10.71699115471697</v>
      </c>
      <c r="AK148" s="150">
        <v>15.71699115471697</v>
      </c>
      <c r="AL148" s="119">
        <v>45316</v>
      </c>
      <c r="AN148" t="s">
        <v>67</v>
      </c>
      <c r="AO148" s="198">
        <v>11</v>
      </c>
    </row>
    <row r="149" spans="1:41">
      <c r="A149" t="s">
        <v>155</v>
      </c>
      <c r="B149" t="s">
        <v>156</v>
      </c>
      <c r="C149" t="s">
        <v>1362</v>
      </c>
      <c r="D149" t="s">
        <v>65</v>
      </c>
      <c r="E149" t="s">
        <v>65</v>
      </c>
      <c r="F149" t="s">
        <v>25</v>
      </c>
      <c r="G149" t="s">
        <v>66</v>
      </c>
      <c r="H149" t="s">
        <v>54</v>
      </c>
      <c r="I149" t="s">
        <v>55</v>
      </c>
      <c r="J149" t="s">
        <v>1363</v>
      </c>
      <c r="L149" s="119">
        <v>45317</v>
      </c>
      <c r="M149" s="119">
        <v>45461</v>
      </c>
      <c r="N149" s="119">
        <v>45376</v>
      </c>
      <c r="O149" t="s">
        <v>9</v>
      </c>
      <c r="P149" t="s">
        <v>259</v>
      </c>
      <c r="Q149" t="s">
        <v>17</v>
      </c>
      <c r="R149" t="s">
        <v>54</v>
      </c>
      <c r="S149" s="119">
        <v>45331</v>
      </c>
      <c r="T149" s="119">
        <v>45335</v>
      </c>
      <c r="AB149" s="206">
        <v>500000</v>
      </c>
      <c r="AC149" s="205" t="s">
        <v>58</v>
      </c>
      <c r="AD149" s="149" t="s">
        <v>478</v>
      </c>
      <c r="AE149" t="s">
        <v>478</v>
      </c>
      <c r="AF149" t="s">
        <v>260</v>
      </c>
      <c r="AG149" s="150">
        <v>15.747179833962253</v>
      </c>
      <c r="AH149" s="151">
        <v>1.5094339622641511</v>
      </c>
      <c r="AI149" s="150">
        <v>537.35899169811262</v>
      </c>
      <c r="AJ149" s="150">
        <v>10.747179833962253</v>
      </c>
      <c r="AK149" s="150">
        <v>15.747179833962253</v>
      </c>
      <c r="AL149" s="207">
        <v>45300</v>
      </c>
      <c r="AN149" t="s">
        <v>54</v>
      </c>
      <c r="AO149" s="198">
        <v>41</v>
      </c>
    </row>
    <row r="150" spans="1:41">
      <c r="A150" t="s">
        <v>119</v>
      </c>
      <c r="B150" t="s">
        <v>120</v>
      </c>
      <c r="C150" t="s">
        <v>692</v>
      </c>
      <c r="D150" t="s">
        <v>65</v>
      </c>
      <c r="E150" s="205" t="s">
        <v>65</v>
      </c>
      <c r="F150" t="s">
        <v>25</v>
      </c>
      <c r="G150" t="s">
        <v>66</v>
      </c>
      <c r="H150" t="s">
        <v>54</v>
      </c>
      <c r="I150" t="s">
        <v>55</v>
      </c>
      <c r="J150" t="s">
        <v>1364</v>
      </c>
      <c r="M150" s="119">
        <v>45464</v>
      </c>
      <c r="N150" s="119">
        <v>45376</v>
      </c>
      <c r="O150" t="s">
        <v>11</v>
      </c>
      <c r="P150" t="s">
        <v>242</v>
      </c>
      <c r="Q150" t="s">
        <v>17</v>
      </c>
      <c r="R150" t="s">
        <v>54</v>
      </c>
      <c r="S150" s="119">
        <v>45357</v>
      </c>
      <c r="T150" s="119">
        <v>45364</v>
      </c>
      <c r="AA150" t="s">
        <v>1351</v>
      </c>
      <c r="AB150" s="206">
        <v>500000</v>
      </c>
      <c r="AC150" s="205" t="s">
        <v>58</v>
      </c>
      <c r="AD150" s="149" t="s">
        <v>478</v>
      </c>
      <c r="AE150" t="s">
        <v>478</v>
      </c>
      <c r="AF150" t="s">
        <v>243</v>
      </c>
      <c r="AG150" s="150">
        <v>15.777368513207534</v>
      </c>
      <c r="AH150" s="151">
        <v>1.5094339622641511</v>
      </c>
      <c r="AI150" s="150">
        <v>538.86842566037672</v>
      </c>
      <c r="AJ150" s="150">
        <v>10.777368513207534</v>
      </c>
      <c r="AK150" s="150">
        <v>15.777368513207534</v>
      </c>
      <c r="AL150" s="207">
        <v>45309</v>
      </c>
      <c r="AM150" t="s">
        <v>54</v>
      </c>
      <c r="AN150" t="s">
        <v>67</v>
      </c>
      <c r="AO150" s="198">
        <v>12</v>
      </c>
    </row>
    <row r="151" spans="1:41">
      <c r="A151" t="s">
        <v>119</v>
      </c>
      <c r="B151" t="s">
        <v>120</v>
      </c>
      <c r="C151" t="s">
        <v>692</v>
      </c>
      <c r="D151" t="s">
        <v>65</v>
      </c>
      <c r="E151" s="205" t="s">
        <v>65</v>
      </c>
      <c r="F151" t="s">
        <v>25</v>
      </c>
      <c r="G151" t="s">
        <v>66</v>
      </c>
      <c r="H151" t="s">
        <v>54</v>
      </c>
      <c r="I151" t="s">
        <v>55</v>
      </c>
      <c r="J151" t="s">
        <v>1365</v>
      </c>
      <c r="M151" s="119">
        <v>45464</v>
      </c>
      <c r="N151" s="119">
        <v>45376</v>
      </c>
      <c r="O151" t="s">
        <v>11</v>
      </c>
      <c r="P151" t="s">
        <v>242</v>
      </c>
      <c r="Q151" t="s">
        <v>17</v>
      </c>
      <c r="R151" t="s">
        <v>54</v>
      </c>
      <c r="S151" s="119">
        <v>45357</v>
      </c>
      <c r="T151" s="119">
        <v>45364</v>
      </c>
      <c r="AA151" t="s">
        <v>1351</v>
      </c>
      <c r="AB151" s="206">
        <v>500000</v>
      </c>
      <c r="AC151" s="205" t="s">
        <v>58</v>
      </c>
      <c r="AD151" s="149" t="s">
        <v>478</v>
      </c>
      <c r="AE151" t="s">
        <v>478</v>
      </c>
      <c r="AF151" t="s">
        <v>243</v>
      </c>
      <c r="AG151" s="150">
        <v>15.807557192452816</v>
      </c>
      <c r="AH151" s="151">
        <v>1.5094339622641511</v>
      </c>
      <c r="AI151" s="150">
        <v>540.37785962264081</v>
      </c>
      <c r="AJ151" s="150">
        <v>10.807557192452816</v>
      </c>
      <c r="AK151" s="150">
        <v>15.807557192452816</v>
      </c>
      <c r="AL151" s="207">
        <v>45309</v>
      </c>
      <c r="AM151" t="s">
        <v>54</v>
      </c>
      <c r="AN151" t="s">
        <v>67</v>
      </c>
      <c r="AO151" s="198">
        <v>12</v>
      </c>
    </row>
    <row r="152" spans="1:41">
      <c r="A152" t="s">
        <v>100</v>
      </c>
      <c r="B152" t="s">
        <v>101</v>
      </c>
      <c r="C152" t="s">
        <v>1340</v>
      </c>
      <c r="D152" t="s">
        <v>65</v>
      </c>
      <c r="E152" t="s">
        <v>65</v>
      </c>
      <c r="F152" t="s">
        <v>25</v>
      </c>
      <c r="G152" t="s">
        <v>66</v>
      </c>
      <c r="H152" t="s">
        <v>54</v>
      </c>
      <c r="I152" t="s">
        <v>55</v>
      </c>
      <c r="J152" t="s">
        <v>1366</v>
      </c>
      <c r="L152" s="119">
        <v>45000</v>
      </c>
      <c r="M152" s="119">
        <v>45468</v>
      </c>
      <c r="N152" s="119">
        <v>45377</v>
      </c>
      <c r="O152" t="s">
        <v>11</v>
      </c>
      <c r="P152" t="s">
        <v>242</v>
      </c>
      <c r="Q152" t="s">
        <v>17</v>
      </c>
      <c r="R152" t="s">
        <v>54</v>
      </c>
      <c r="S152" s="119">
        <v>45371</v>
      </c>
      <c r="T152" s="119">
        <v>45376</v>
      </c>
      <c r="AB152" s="176">
        <v>500000</v>
      </c>
      <c r="AC152" s="205" t="s">
        <v>58</v>
      </c>
      <c r="AD152" s="149" t="s">
        <v>444</v>
      </c>
      <c r="AE152" t="s">
        <v>478</v>
      </c>
      <c r="AF152" t="s">
        <v>243</v>
      </c>
      <c r="AG152" s="150">
        <v>15.837745871698099</v>
      </c>
      <c r="AH152" s="151">
        <v>1.5094339622641511</v>
      </c>
      <c r="AI152" s="150">
        <v>541.88729358490491</v>
      </c>
      <c r="AJ152" s="150">
        <v>10.837745871698099</v>
      </c>
      <c r="AK152" s="150">
        <v>15.837745871698099</v>
      </c>
      <c r="AL152" s="119">
        <v>45344</v>
      </c>
      <c r="AN152" t="s">
        <v>67</v>
      </c>
      <c r="AO152" s="198">
        <v>1</v>
      </c>
    </row>
    <row r="153" spans="1:41">
      <c r="A153" t="s">
        <v>155</v>
      </c>
      <c r="B153" t="s">
        <v>156</v>
      </c>
      <c r="C153" t="s">
        <v>623</v>
      </c>
      <c r="D153" t="s">
        <v>64</v>
      </c>
      <c r="E153" t="s">
        <v>65</v>
      </c>
      <c r="F153" t="s">
        <v>25</v>
      </c>
      <c r="G153" t="s">
        <v>66</v>
      </c>
      <c r="H153" t="s">
        <v>54</v>
      </c>
      <c r="I153" t="s">
        <v>55</v>
      </c>
      <c r="J153" t="s">
        <v>1367</v>
      </c>
      <c r="L153" s="119">
        <v>45324</v>
      </c>
      <c r="N153" s="119">
        <v>45380</v>
      </c>
      <c r="O153" t="s">
        <v>11</v>
      </c>
      <c r="P153" t="s">
        <v>242</v>
      </c>
      <c r="Q153" t="s">
        <v>17</v>
      </c>
      <c r="R153" t="s">
        <v>54</v>
      </c>
      <c r="S153" s="119">
        <v>45357</v>
      </c>
      <c r="T153" s="119">
        <v>45362</v>
      </c>
      <c r="W153" s="62"/>
      <c r="Z153" s="62"/>
      <c r="AA153" t="s">
        <v>1368</v>
      </c>
      <c r="AB153" s="176">
        <v>500000</v>
      </c>
      <c r="AC153" t="s">
        <v>58</v>
      </c>
      <c r="AD153" s="149" t="s">
        <v>444</v>
      </c>
      <c r="AE153" t="s">
        <v>478</v>
      </c>
      <c r="AF153" t="s">
        <v>243</v>
      </c>
      <c r="AG153" s="150">
        <v>15.86793455094338</v>
      </c>
      <c r="AH153" s="151">
        <v>1.5094339622641511</v>
      </c>
      <c r="AI153" s="150">
        <v>543.39672754716901</v>
      </c>
      <c r="AJ153" s="150">
        <v>10.86793455094338</v>
      </c>
      <c r="AK153" s="150">
        <v>15.86793455094338</v>
      </c>
      <c r="AL153" s="119">
        <v>45328</v>
      </c>
      <c r="AN153" t="s">
        <v>67</v>
      </c>
      <c r="AO153" s="198">
        <v>18</v>
      </c>
    </row>
    <row r="154" spans="1:41">
      <c r="A154" t="s">
        <v>119</v>
      </c>
      <c r="B154" t="s">
        <v>120</v>
      </c>
      <c r="C154" t="s">
        <v>1318</v>
      </c>
      <c r="D154" t="s">
        <v>65</v>
      </c>
      <c r="E154" t="s">
        <v>65</v>
      </c>
      <c r="F154" t="s">
        <v>25</v>
      </c>
      <c r="G154" t="s">
        <v>66</v>
      </c>
      <c r="H154" t="s">
        <v>54</v>
      </c>
      <c r="I154" t="s">
        <v>55</v>
      </c>
      <c r="J154" t="s">
        <v>1369</v>
      </c>
      <c r="N154" s="119">
        <v>45385</v>
      </c>
      <c r="O154" t="s">
        <v>9</v>
      </c>
      <c r="P154" t="s">
        <v>262</v>
      </c>
      <c r="Q154" t="s">
        <v>17</v>
      </c>
      <c r="R154" t="s">
        <v>54</v>
      </c>
      <c r="S154" s="119">
        <v>45377</v>
      </c>
      <c r="T154" s="119">
        <v>45384</v>
      </c>
      <c r="AA154" t="s">
        <v>1105</v>
      </c>
      <c r="AB154" s="176">
        <v>500001</v>
      </c>
      <c r="AC154" t="s">
        <v>58</v>
      </c>
      <c r="AD154" s="149" t="s">
        <v>478</v>
      </c>
      <c r="AE154" t="s">
        <v>478</v>
      </c>
      <c r="AF154" t="s">
        <v>263</v>
      </c>
      <c r="AG154" s="150">
        <v>15.898123290566023</v>
      </c>
      <c r="AH154" s="151">
        <v>1.5094369811320758</v>
      </c>
      <c r="AI154" s="150">
        <v>544.90616452830113</v>
      </c>
      <c r="AJ154" s="150">
        <v>10.898123290566023</v>
      </c>
      <c r="AK154" s="150">
        <v>15.898123290566023</v>
      </c>
      <c r="AL154" s="119">
        <v>45296</v>
      </c>
      <c r="AM154" t="s">
        <v>54</v>
      </c>
      <c r="AN154" t="s">
        <v>67</v>
      </c>
      <c r="AO154" s="198">
        <v>1</v>
      </c>
    </row>
    <row r="155" spans="1:41">
      <c r="A155" t="s">
        <v>198</v>
      </c>
      <c r="B155" t="s">
        <v>199</v>
      </c>
      <c r="C155" t="s">
        <v>1359</v>
      </c>
      <c r="D155" t="s">
        <v>76</v>
      </c>
      <c r="E155" t="s">
        <v>76</v>
      </c>
      <c r="F155" t="s">
        <v>25</v>
      </c>
      <c r="G155" t="s">
        <v>66</v>
      </c>
      <c r="H155" t="s">
        <v>54</v>
      </c>
      <c r="I155" t="s">
        <v>55</v>
      </c>
      <c r="J155" t="s">
        <v>1370</v>
      </c>
      <c r="L155" s="119">
        <v>45380</v>
      </c>
      <c r="N155" s="119">
        <v>45386</v>
      </c>
      <c r="O155" t="s">
        <v>11</v>
      </c>
      <c r="P155" t="s">
        <v>242</v>
      </c>
      <c r="Q155" t="s">
        <v>17</v>
      </c>
      <c r="R155" t="s">
        <v>54</v>
      </c>
      <c r="S155" s="119">
        <v>45380</v>
      </c>
      <c r="T155" s="119">
        <v>45385</v>
      </c>
      <c r="AA155" t="s">
        <v>1105</v>
      </c>
      <c r="AB155" s="176">
        <v>500000</v>
      </c>
      <c r="AC155" s="205" t="s">
        <v>58</v>
      </c>
      <c r="AD155" s="149" t="s">
        <v>444</v>
      </c>
      <c r="AE155" t="s">
        <v>478</v>
      </c>
      <c r="AF155" t="s">
        <v>243</v>
      </c>
      <c r="AG155" s="150">
        <v>15.928311969811304</v>
      </c>
      <c r="AH155" s="151">
        <v>1.5094339622641511</v>
      </c>
      <c r="AI155" s="150">
        <v>546.41559849056523</v>
      </c>
      <c r="AJ155" s="150">
        <v>10.928311969811304</v>
      </c>
      <c r="AK155" s="150">
        <v>15.928311969811304</v>
      </c>
      <c r="AL155" s="119">
        <v>45370</v>
      </c>
      <c r="AM155" t="s">
        <v>54</v>
      </c>
      <c r="AN155" t="s">
        <v>67</v>
      </c>
      <c r="AO155" s="198">
        <v>1</v>
      </c>
    </row>
    <row r="156" spans="1:41">
      <c r="A156" t="s">
        <v>428</v>
      </c>
      <c r="B156" t="s">
        <v>429</v>
      </c>
      <c r="C156" t="s">
        <v>1371</v>
      </c>
      <c r="D156" t="s">
        <v>65</v>
      </c>
      <c r="E156" t="s">
        <v>65</v>
      </c>
      <c r="F156" t="s">
        <v>25</v>
      </c>
      <c r="G156" t="s">
        <v>66</v>
      </c>
      <c r="H156" t="s">
        <v>54</v>
      </c>
      <c r="I156" t="s">
        <v>55</v>
      </c>
      <c r="J156" t="s">
        <v>1372</v>
      </c>
      <c r="L156" s="119">
        <v>45350</v>
      </c>
      <c r="N156" s="119">
        <v>45386</v>
      </c>
      <c r="O156" t="s">
        <v>11</v>
      </c>
      <c r="P156" t="s">
        <v>242</v>
      </c>
      <c r="Q156" t="s">
        <v>17</v>
      </c>
      <c r="R156" t="s">
        <v>54</v>
      </c>
      <c r="S156" s="119">
        <v>45370</v>
      </c>
      <c r="T156" s="119">
        <v>45379</v>
      </c>
      <c r="AB156" s="176">
        <v>500000</v>
      </c>
      <c r="AC156" s="205" t="s">
        <v>58</v>
      </c>
      <c r="AD156" s="149" t="s">
        <v>444</v>
      </c>
      <c r="AE156" t="s">
        <v>478</v>
      </c>
      <c r="AF156" t="s">
        <v>243</v>
      </c>
      <c r="AG156" s="150">
        <v>15.958500649056587</v>
      </c>
      <c r="AH156" s="151">
        <v>1.5094339622641511</v>
      </c>
      <c r="AI156" s="150">
        <v>547.92503245282933</v>
      </c>
      <c r="AJ156" s="150">
        <v>10.958500649056587</v>
      </c>
      <c r="AK156" s="150">
        <v>15.958500649056587</v>
      </c>
      <c r="AL156" s="119">
        <v>45370</v>
      </c>
      <c r="AN156" t="s">
        <v>67</v>
      </c>
      <c r="AO156" s="198">
        <v>7</v>
      </c>
    </row>
    <row r="157" spans="1:41">
      <c r="A157" t="s">
        <v>119</v>
      </c>
      <c r="B157" t="s">
        <v>120</v>
      </c>
      <c r="C157" t="s">
        <v>1373</v>
      </c>
      <c r="D157" t="s">
        <v>65</v>
      </c>
      <c r="E157" t="s">
        <v>65</v>
      </c>
      <c r="F157" t="s">
        <v>25</v>
      </c>
      <c r="G157" t="s">
        <v>66</v>
      </c>
      <c r="H157" t="s">
        <v>54</v>
      </c>
      <c r="I157" t="s">
        <v>55</v>
      </c>
      <c r="J157" t="s">
        <v>1374</v>
      </c>
      <c r="L157" s="119">
        <v>45359</v>
      </c>
      <c r="M157" s="119">
        <v>45443</v>
      </c>
      <c r="N157" s="119">
        <v>45387</v>
      </c>
      <c r="O157" t="s">
        <v>11</v>
      </c>
      <c r="P157" t="s">
        <v>242</v>
      </c>
      <c r="Q157" t="s">
        <v>17</v>
      </c>
      <c r="R157" t="s">
        <v>54</v>
      </c>
      <c r="S157" s="119">
        <v>45376</v>
      </c>
      <c r="T157" s="119">
        <v>45379</v>
      </c>
      <c r="AA157" t="s">
        <v>1105</v>
      </c>
      <c r="AB157" s="176">
        <v>500000</v>
      </c>
      <c r="AC157" s="205" t="s">
        <v>58</v>
      </c>
      <c r="AD157" s="149" t="s">
        <v>444</v>
      </c>
      <c r="AE157" t="s">
        <v>478</v>
      </c>
      <c r="AF157" t="s">
        <v>243</v>
      </c>
      <c r="AG157" s="150">
        <v>15.988689328301868</v>
      </c>
      <c r="AH157" s="151">
        <v>1.5094339622641511</v>
      </c>
      <c r="AI157" s="150">
        <v>549.43446641509342</v>
      </c>
      <c r="AJ157" s="150">
        <v>10.988689328301868</v>
      </c>
      <c r="AK157" s="150">
        <v>15.988689328301868</v>
      </c>
      <c r="AL157" s="119">
        <v>45376</v>
      </c>
      <c r="AN157" t="s">
        <v>67</v>
      </c>
      <c r="AO157" s="198">
        <v>8</v>
      </c>
    </row>
    <row r="158" spans="1:41">
      <c r="A158" t="s">
        <v>134</v>
      </c>
      <c r="B158" t="s">
        <v>101</v>
      </c>
      <c r="C158" t="s">
        <v>703</v>
      </c>
      <c r="D158" t="s">
        <v>76</v>
      </c>
      <c r="E158" s="205" t="s">
        <v>76</v>
      </c>
      <c r="F158" t="s">
        <v>25</v>
      </c>
      <c r="G158" t="s">
        <v>66</v>
      </c>
      <c r="H158" t="s">
        <v>54</v>
      </c>
      <c r="I158" t="s">
        <v>55</v>
      </c>
      <c r="J158" t="s">
        <v>1375</v>
      </c>
      <c r="M158" s="119">
        <v>45443</v>
      </c>
      <c r="N158" s="119">
        <v>45388</v>
      </c>
      <c r="O158" t="s">
        <v>9</v>
      </c>
      <c r="P158" t="s">
        <v>259</v>
      </c>
      <c r="Q158" t="s">
        <v>17</v>
      </c>
      <c r="R158" t="s">
        <v>54</v>
      </c>
      <c r="S158" s="119">
        <v>45370</v>
      </c>
      <c r="T158" s="119">
        <v>45376</v>
      </c>
      <c r="AB158" s="176">
        <v>500000</v>
      </c>
      <c r="AC158" s="205" t="s">
        <v>58</v>
      </c>
      <c r="AD158" s="149" t="s">
        <v>478</v>
      </c>
      <c r="AE158" t="s">
        <v>478</v>
      </c>
      <c r="AF158" t="s">
        <v>260</v>
      </c>
      <c r="AG158" s="150">
        <v>16.018878007547151</v>
      </c>
      <c r="AH158" s="151">
        <v>1.5094339622641511</v>
      </c>
      <c r="AI158" s="150">
        <v>550.94390037735752</v>
      </c>
      <c r="AJ158" s="150">
        <v>11.018878007547151</v>
      </c>
      <c r="AK158" s="150">
        <v>16.018878007547151</v>
      </c>
      <c r="AL158" s="119">
        <v>45316</v>
      </c>
      <c r="AN158" t="s">
        <v>67</v>
      </c>
      <c r="AO158" s="198">
        <v>12</v>
      </c>
    </row>
    <row r="159" spans="1:41">
      <c r="A159" t="s">
        <v>198</v>
      </c>
      <c r="B159" t="s">
        <v>199</v>
      </c>
      <c r="C159" t="s">
        <v>1359</v>
      </c>
      <c r="D159" t="s">
        <v>76</v>
      </c>
      <c r="E159" t="s">
        <v>76</v>
      </c>
      <c r="F159" t="s">
        <v>25</v>
      </c>
      <c r="G159" t="s">
        <v>66</v>
      </c>
      <c r="H159" t="s">
        <v>54</v>
      </c>
      <c r="I159" t="s">
        <v>55</v>
      </c>
      <c r="J159" t="s">
        <v>1376</v>
      </c>
      <c r="L159" s="119">
        <v>45395</v>
      </c>
      <c r="M159" s="119">
        <v>45471</v>
      </c>
      <c r="N159" s="119">
        <v>45399</v>
      </c>
      <c r="O159" t="s">
        <v>11</v>
      </c>
      <c r="P159" t="s">
        <v>242</v>
      </c>
      <c r="Q159" t="s">
        <v>17</v>
      </c>
      <c r="R159" t="s">
        <v>54</v>
      </c>
      <c r="S159" s="119">
        <v>45398</v>
      </c>
      <c r="T159" s="119">
        <v>45399</v>
      </c>
      <c r="AB159" s="176">
        <v>500000</v>
      </c>
      <c r="AC159" s="205" t="s">
        <v>58</v>
      </c>
      <c r="AD159" s="149" t="s">
        <v>444</v>
      </c>
      <c r="AE159" t="s">
        <v>478</v>
      </c>
      <c r="AF159" t="s">
        <v>243</v>
      </c>
      <c r="AG159" s="150">
        <v>16.049066686792433</v>
      </c>
      <c r="AH159" s="151">
        <v>1.5094339622641511</v>
      </c>
      <c r="AI159" s="150">
        <v>552.45333433962162</v>
      </c>
      <c r="AJ159" s="150">
        <v>11.049066686792433</v>
      </c>
      <c r="AK159" s="150">
        <v>16.049066686792433</v>
      </c>
      <c r="AL159" s="119">
        <v>45370</v>
      </c>
      <c r="AM159" t="s">
        <v>54</v>
      </c>
      <c r="AN159" t="s">
        <v>67</v>
      </c>
      <c r="AO159" s="198">
        <v>0</v>
      </c>
    </row>
    <row r="160" spans="1:41">
      <c r="A160" t="s">
        <v>119</v>
      </c>
      <c r="B160" t="s">
        <v>120</v>
      </c>
      <c r="C160" t="s">
        <v>1318</v>
      </c>
      <c r="D160" t="s">
        <v>65</v>
      </c>
      <c r="E160" t="s">
        <v>65</v>
      </c>
      <c r="F160" t="s">
        <v>25</v>
      </c>
      <c r="G160" t="s">
        <v>66</v>
      </c>
      <c r="H160" t="s">
        <v>54</v>
      </c>
      <c r="I160" t="s">
        <v>55</v>
      </c>
      <c r="J160" t="s">
        <v>1377</v>
      </c>
      <c r="L160" s="119">
        <v>45352</v>
      </c>
      <c r="M160" s="184">
        <v>45470</v>
      </c>
      <c r="N160" s="119">
        <v>45400</v>
      </c>
      <c r="O160" t="s">
        <v>11</v>
      </c>
      <c r="P160" t="s">
        <v>242</v>
      </c>
      <c r="Q160" t="s">
        <v>17</v>
      </c>
      <c r="R160" t="s">
        <v>54</v>
      </c>
      <c r="S160" s="119">
        <v>45390</v>
      </c>
      <c r="T160" s="119">
        <v>45399</v>
      </c>
      <c r="AA160" t="s">
        <v>1105</v>
      </c>
      <c r="AB160" s="176">
        <v>500000</v>
      </c>
      <c r="AC160" s="205" t="s">
        <v>58</v>
      </c>
      <c r="AD160" s="149" t="s">
        <v>444</v>
      </c>
      <c r="AE160" t="s">
        <v>478</v>
      </c>
      <c r="AF160" t="s">
        <v>243</v>
      </c>
      <c r="AG160" s="150">
        <v>16.079255366037714</v>
      </c>
      <c r="AH160" s="151">
        <v>1.5094339622641511</v>
      </c>
      <c r="AI160" s="150">
        <v>553.96276830188572</v>
      </c>
      <c r="AJ160" s="150">
        <v>11.079255366037714</v>
      </c>
      <c r="AK160" s="150">
        <v>16.079255366037714</v>
      </c>
      <c r="AL160" s="119">
        <v>45390</v>
      </c>
      <c r="AM160" t="s">
        <v>67</v>
      </c>
      <c r="AN160" t="s">
        <v>67</v>
      </c>
      <c r="AO160" s="198">
        <v>1</v>
      </c>
    </row>
    <row r="161" spans="1:41">
      <c r="A161" t="s">
        <v>134</v>
      </c>
      <c r="B161" t="s">
        <v>101</v>
      </c>
      <c r="C161" t="s">
        <v>703</v>
      </c>
      <c r="D161" t="s">
        <v>76</v>
      </c>
      <c r="E161" s="205" t="s">
        <v>76</v>
      </c>
      <c r="F161" t="s">
        <v>25</v>
      </c>
      <c r="G161" t="s">
        <v>66</v>
      </c>
      <c r="H161" t="s">
        <v>54</v>
      </c>
      <c r="I161" t="s">
        <v>55</v>
      </c>
      <c r="J161" t="s">
        <v>1378</v>
      </c>
      <c r="M161" s="119">
        <v>45456</v>
      </c>
      <c r="N161" s="119">
        <v>45402</v>
      </c>
      <c r="O161" t="s">
        <v>9</v>
      </c>
      <c r="P161" t="s">
        <v>259</v>
      </c>
      <c r="Q161" t="s">
        <v>17</v>
      </c>
      <c r="R161" t="s">
        <v>54</v>
      </c>
      <c r="S161" s="119">
        <v>45370</v>
      </c>
      <c r="T161" s="119">
        <v>45398</v>
      </c>
      <c r="AB161" s="176">
        <v>500000</v>
      </c>
      <c r="AC161" s="205" t="s">
        <v>58</v>
      </c>
      <c r="AD161" s="149" t="s">
        <v>478</v>
      </c>
      <c r="AE161" t="s">
        <v>478</v>
      </c>
      <c r="AF161" t="s">
        <v>260</v>
      </c>
      <c r="AG161" s="150">
        <v>16.109444045282999</v>
      </c>
      <c r="AH161" s="151">
        <v>1.5094339622641511</v>
      </c>
      <c r="AI161" s="150">
        <v>555.47220226414981</v>
      </c>
      <c r="AJ161" s="150">
        <v>11.109444045282997</v>
      </c>
      <c r="AK161" s="150">
        <v>16.109444045282999</v>
      </c>
      <c r="AL161" s="119">
        <v>45316</v>
      </c>
      <c r="AN161" t="s">
        <v>67</v>
      </c>
      <c r="AO161" s="198">
        <v>4</v>
      </c>
    </row>
    <row r="162" spans="1:41">
      <c r="A162" t="s">
        <v>126</v>
      </c>
      <c r="B162" t="s">
        <v>127</v>
      </c>
      <c r="C162" t="s">
        <v>1379</v>
      </c>
      <c r="D162" t="s">
        <v>65</v>
      </c>
      <c r="E162" t="s">
        <v>65</v>
      </c>
      <c r="F162" t="s">
        <v>25</v>
      </c>
      <c r="G162" t="s">
        <v>66</v>
      </c>
      <c r="H162" t="s">
        <v>54</v>
      </c>
      <c r="I162" t="s">
        <v>55</v>
      </c>
      <c r="J162" t="s">
        <v>1380</v>
      </c>
      <c r="L162" s="119">
        <v>45323</v>
      </c>
      <c r="M162" s="119">
        <v>45484</v>
      </c>
      <c r="N162" s="119">
        <v>45404</v>
      </c>
      <c r="O162" t="s">
        <v>11</v>
      </c>
      <c r="P162" t="s">
        <v>242</v>
      </c>
      <c r="Q162" t="s">
        <v>17</v>
      </c>
      <c r="R162" t="s">
        <v>54</v>
      </c>
      <c r="S162" s="119">
        <v>45362</v>
      </c>
      <c r="T162" s="119">
        <v>45371</v>
      </c>
      <c r="AA162" t="s">
        <v>1351</v>
      </c>
      <c r="AB162" s="176">
        <v>500000</v>
      </c>
      <c r="AC162" s="205" t="s">
        <v>58</v>
      </c>
      <c r="AD162" s="149" t="s">
        <v>444</v>
      </c>
      <c r="AE162" t="s">
        <v>478</v>
      </c>
      <c r="AF162" t="s">
        <v>243</v>
      </c>
      <c r="AG162" s="150">
        <v>16.139632724528276</v>
      </c>
      <c r="AH162" s="151">
        <v>1.5094339622641511</v>
      </c>
      <c r="AI162" s="150">
        <v>556.98163622641391</v>
      </c>
      <c r="AJ162" s="150">
        <v>11.139632724528278</v>
      </c>
      <c r="AK162" s="150">
        <v>16.139632724528276</v>
      </c>
      <c r="AL162" s="119">
        <v>45362</v>
      </c>
      <c r="AN162" t="s">
        <v>67</v>
      </c>
      <c r="AO162" s="198">
        <v>33</v>
      </c>
    </row>
    <row r="163" spans="1:41">
      <c r="A163" t="s">
        <v>100</v>
      </c>
      <c r="B163" t="s">
        <v>101</v>
      </c>
      <c r="C163" t="s">
        <v>1335</v>
      </c>
      <c r="D163" t="s">
        <v>65</v>
      </c>
      <c r="E163" t="s">
        <v>65</v>
      </c>
      <c r="F163" t="s">
        <v>25</v>
      </c>
      <c r="G163" t="s">
        <v>66</v>
      </c>
      <c r="H163" t="s">
        <v>54</v>
      </c>
      <c r="I163" t="s">
        <v>55</v>
      </c>
      <c r="J163" t="s">
        <v>1381</v>
      </c>
      <c r="L163" s="119">
        <v>45330</v>
      </c>
      <c r="N163" s="119">
        <v>45404</v>
      </c>
      <c r="O163" t="s">
        <v>11</v>
      </c>
      <c r="P163" t="s">
        <v>242</v>
      </c>
      <c r="Q163" t="s">
        <v>17</v>
      </c>
      <c r="R163" t="s">
        <v>54</v>
      </c>
      <c r="S163" s="119">
        <v>45364</v>
      </c>
      <c r="T163" s="119">
        <v>45385</v>
      </c>
      <c r="AA163" t="s">
        <v>1105</v>
      </c>
      <c r="AB163" s="176">
        <v>500000</v>
      </c>
      <c r="AC163" s="205" t="s">
        <v>58</v>
      </c>
      <c r="AD163" s="149" t="s">
        <v>444</v>
      </c>
      <c r="AE163" t="s">
        <v>478</v>
      </c>
      <c r="AF163" t="s">
        <v>243</v>
      </c>
      <c r="AG163" s="150">
        <v>16.169821403773561</v>
      </c>
      <c r="AH163" s="151">
        <v>1.5094339622641511</v>
      </c>
      <c r="AI163" s="150">
        <v>558.49107018867801</v>
      </c>
      <c r="AJ163" s="150">
        <v>11.169821403773561</v>
      </c>
      <c r="AK163" s="150">
        <v>16.169821403773561</v>
      </c>
      <c r="AL163" s="119">
        <v>45364</v>
      </c>
      <c r="AN163" t="s">
        <v>67</v>
      </c>
      <c r="AO163" s="198">
        <v>19</v>
      </c>
    </row>
    <row r="164" spans="1:41">
      <c r="A164" s="140" t="s">
        <v>100</v>
      </c>
      <c r="B164" t="s">
        <v>101</v>
      </c>
      <c r="C164" t="s">
        <v>1340</v>
      </c>
      <c r="D164" t="s">
        <v>65</v>
      </c>
      <c r="E164" t="s">
        <v>65</v>
      </c>
      <c r="F164" t="s">
        <v>25</v>
      </c>
      <c r="G164" t="s">
        <v>66</v>
      </c>
      <c r="H164" t="s">
        <v>54</v>
      </c>
      <c r="I164" t="s">
        <v>55</v>
      </c>
      <c r="J164" t="s">
        <v>1382</v>
      </c>
      <c r="L164" s="119">
        <v>45394</v>
      </c>
      <c r="N164" s="119">
        <v>45405</v>
      </c>
      <c r="O164" t="s">
        <v>11</v>
      </c>
      <c r="P164" t="s">
        <v>242</v>
      </c>
      <c r="Q164" t="s">
        <v>17</v>
      </c>
      <c r="R164" t="s">
        <v>54</v>
      </c>
      <c r="S164" s="119">
        <v>45401</v>
      </c>
      <c r="T164" s="119">
        <v>45414</v>
      </c>
      <c r="AB164" s="176">
        <v>500000</v>
      </c>
      <c r="AC164" s="205" t="s">
        <v>58</v>
      </c>
      <c r="AD164" s="149" t="s">
        <v>444</v>
      </c>
      <c r="AE164" t="s">
        <v>478</v>
      </c>
      <c r="AF164" t="s">
        <v>243</v>
      </c>
      <c r="AG164" s="150">
        <v>16.200010083018842</v>
      </c>
      <c r="AH164" s="151">
        <v>1.5094339622641511</v>
      </c>
      <c r="AI164" s="150">
        <v>560.00050415094211</v>
      </c>
      <c r="AJ164" s="150">
        <v>11.200010083018842</v>
      </c>
      <c r="AK164" s="150">
        <v>16.200010083018842</v>
      </c>
      <c r="AL164" s="119">
        <v>45344</v>
      </c>
      <c r="AN164" t="s">
        <v>67</v>
      </c>
      <c r="AO164" s="198">
        <v>-9</v>
      </c>
    </row>
    <row r="165" spans="1:41" ht="15.6">
      <c r="A165" s="135" t="s">
        <v>79</v>
      </c>
      <c r="B165" t="s">
        <v>80</v>
      </c>
      <c r="C165" t="s">
        <v>1383</v>
      </c>
      <c r="D165" t="s">
        <v>76</v>
      </c>
      <c r="E165" t="s">
        <v>76</v>
      </c>
      <c r="F165" t="s">
        <v>25</v>
      </c>
      <c r="G165" t="s">
        <v>66</v>
      </c>
      <c r="H165" t="s">
        <v>54</v>
      </c>
      <c r="I165" t="s">
        <v>55</v>
      </c>
      <c r="J165" t="s">
        <v>1384</v>
      </c>
      <c r="M165" s="119">
        <v>45475</v>
      </c>
      <c r="N165" s="119">
        <v>45408</v>
      </c>
      <c r="O165" t="s">
        <v>9</v>
      </c>
      <c r="P165" t="s">
        <v>196</v>
      </c>
      <c r="Q165" t="s">
        <v>17</v>
      </c>
      <c r="R165" t="s">
        <v>54</v>
      </c>
      <c r="S165" s="119">
        <v>45401</v>
      </c>
      <c r="T165" s="119">
        <v>45401</v>
      </c>
      <c r="AB165" s="176">
        <v>500000</v>
      </c>
      <c r="AC165" s="205" t="s">
        <v>58</v>
      </c>
      <c r="AD165" s="149" t="s">
        <v>478</v>
      </c>
      <c r="AE165" t="s">
        <v>478</v>
      </c>
      <c r="AF165" t="s">
        <v>197</v>
      </c>
      <c r="AG165" s="150">
        <v>16.230198762264124</v>
      </c>
      <c r="AH165" s="151">
        <v>1.5094339622641511</v>
      </c>
      <c r="AI165" s="150">
        <v>561.5099381132062</v>
      </c>
      <c r="AJ165" s="150">
        <v>11.230198762264124</v>
      </c>
      <c r="AK165" s="150">
        <v>16.230198762264124</v>
      </c>
      <c r="AL165" s="119">
        <v>45400</v>
      </c>
      <c r="AM165" t="s">
        <v>54</v>
      </c>
      <c r="AN165" t="s">
        <v>54</v>
      </c>
      <c r="AO165" s="198">
        <v>7</v>
      </c>
    </row>
    <row r="166" spans="1:41" ht="15.6">
      <c r="A166" s="2" t="s">
        <v>79</v>
      </c>
      <c r="B166" t="s">
        <v>80</v>
      </c>
      <c r="C166" t="s">
        <v>1383</v>
      </c>
      <c r="D166" t="s">
        <v>76</v>
      </c>
      <c r="E166" t="s">
        <v>76</v>
      </c>
      <c r="F166" t="s">
        <v>25</v>
      </c>
      <c r="G166" t="s">
        <v>66</v>
      </c>
      <c r="H166" t="s">
        <v>54</v>
      </c>
      <c r="I166" t="s">
        <v>55</v>
      </c>
      <c r="J166" t="s">
        <v>1385</v>
      </c>
      <c r="M166" s="119">
        <v>45488</v>
      </c>
      <c r="N166" s="119">
        <v>45408</v>
      </c>
      <c r="O166" t="s">
        <v>9</v>
      </c>
      <c r="P166" t="s">
        <v>88</v>
      </c>
      <c r="Q166" t="s">
        <v>17</v>
      </c>
      <c r="R166" t="s">
        <v>54</v>
      </c>
      <c r="S166" s="119">
        <v>45372</v>
      </c>
      <c r="T166" s="119">
        <v>45392</v>
      </c>
      <c r="AB166" s="176">
        <v>500000</v>
      </c>
      <c r="AC166" s="205" t="s">
        <v>58</v>
      </c>
      <c r="AD166" s="149" t="s">
        <v>478</v>
      </c>
      <c r="AE166" t="s">
        <v>478</v>
      </c>
      <c r="AF166" t="s">
        <v>89</v>
      </c>
      <c r="AG166" s="150">
        <v>16.260387441509408</v>
      </c>
      <c r="AH166" s="151">
        <v>1.5094339622641511</v>
      </c>
      <c r="AI166" s="150">
        <v>563.0193720754703</v>
      </c>
      <c r="AJ166" s="150">
        <v>11.260387441509407</v>
      </c>
      <c r="AK166" s="150">
        <v>16.260387441509408</v>
      </c>
      <c r="AL166" s="119">
        <v>45400</v>
      </c>
      <c r="AM166" t="s">
        <v>54</v>
      </c>
      <c r="AN166" t="s">
        <v>54</v>
      </c>
      <c r="AO166" s="198">
        <v>16</v>
      </c>
    </row>
    <row r="167" spans="1:41">
      <c r="A167" t="s">
        <v>119</v>
      </c>
      <c r="B167" t="s">
        <v>120</v>
      </c>
      <c r="C167" t="s">
        <v>692</v>
      </c>
      <c r="D167" t="s">
        <v>65</v>
      </c>
      <c r="E167" s="205" t="s">
        <v>65</v>
      </c>
      <c r="F167" t="s">
        <v>25</v>
      </c>
      <c r="G167" t="s">
        <v>66</v>
      </c>
      <c r="H167" t="s">
        <v>54</v>
      </c>
      <c r="I167" t="s">
        <v>55</v>
      </c>
      <c r="J167" t="s">
        <v>1386</v>
      </c>
      <c r="M167" s="119">
        <v>45478</v>
      </c>
      <c r="N167" s="119">
        <v>45411</v>
      </c>
      <c r="O167" t="s">
        <v>11</v>
      </c>
      <c r="P167" t="s">
        <v>204</v>
      </c>
      <c r="Q167" t="s">
        <v>17</v>
      </c>
      <c r="R167" t="s">
        <v>54</v>
      </c>
      <c r="S167" s="119">
        <v>45405</v>
      </c>
      <c r="T167" s="119">
        <v>45422</v>
      </c>
      <c r="AA167" t="s">
        <v>1105</v>
      </c>
      <c r="AB167" s="206">
        <v>500000</v>
      </c>
      <c r="AC167" s="205" t="s">
        <v>58</v>
      </c>
      <c r="AD167" s="149" t="s">
        <v>478</v>
      </c>
      <c r="AE167" t="s">
        <v>478</v>
      </c>
      <c r="AF167" t="s">
        <v>205</v>
      </c>
      <c r="AG167" s="150">
        <v>16.290576120754686</v>
      </c>
      <c r="AH167" s="151">
        <v>1.5094339622641511</v>
      </c>
      <c r="AI167" s="150">
        <v>564.5288060377344</v>
      </c>
      <c r="AJ167" s="150">
        <v>11.290576120754688</v>
      </c>
      <c r="AK167" s="150">
        <v>16.290576120754686</v>
      </c>
      <c r="AL167" s="207">
        <v>45309</v>
      </c>
      <c r="AM167" t="s">
        <v>54</v>
      </c>
      <c r="AN167" t="s">
        <v>67</v>
      </c>
      <c r="AO167" s="198">
        <v>-11</v>
      </c>
    </row>
    <row r="168" spans="1:41">
      <c r="A168" t="s">
        <v>74</v>
      </c>
      <c r="B168" t="s">
        <v>75</v>
      </c>
      <c r="C168" t="s">
        <v>1387</v>
      </c>
      <c r="D168" t="s">
        <v>76</v>
      </c>
      <c r="E168" t="s">
        <v>76</v>
      </c>
      <c r="F168" t="s">
        <v>25</v>
      </c>
      <c r="G168" t="s">
        <v>66</v>
      </c>
      <c r="H168" t="s">
        <v>54</v>
      </c>
      <c r="I168" t="s">
        <v>55</v>
      </c>
      <c r="J168" t="s">
        <v>1388</v>
      </c>
      <c r="K168" s="119">
        <v>45337</v>
      </c>
      <c r="L168" s="119">
        <v>45371</v>
      </c>
      <c r="N168" s="119">
        <v>45411</v>
      </c>
      <c r="O168" t="s">
        <v>9</v>
      </c>
      <c r="P168" t="s">
        <v>88</v>
      </c>
      <c r="Q168" t="s">
        <v>17</v>
      </c>
      <c r="R168" t="s">
        <v>54</v>
      </c>
      <c r="S168" s="119">
        <v>45401</v>
      </c>
      <c r="T168" s="119">
        <v>45412</v>
      </c>
      <c r="AB168" s="176">
        <v>500011</v>
      </c>
      <c r="AC168" t="s">
        <v>58</v>
      </c>
      <c r="AD168" s="149" t="s">
        <v>444</v>
      </c>
      <c r="AE168" t="s">
        <v>478</v>
      </c>
      <c r="AF168" t="s">
        <v>89</v>
      </c>
      <c r="AG168" s="150">
        <v>28.901908045283012</v>
      </c>
      <c r="AH168" s="151">
        <v>1.5094339622641511</v>
      </c>
      <c r="AI168" s="150">
        <v>1295.0954022641506</v>
      </c>
      <c r="AJ168" s="150">
        <v>25.901908045283012</v>
      </c>
      <c r="AK168" s="150">
        <v>28.901908045283012</v>
      </c>
      <c r="AL168" s="119">
        <v>45401</v>
      </c>
      <c r="AM168" t="s">
        <v>54</v>
      </c>
      <c r="AN168" t="s">
        <v>54</v>
      </c>
      <c r="AO168" s="198">
        <v>-1</v>
      </c>
    </row>
    <row r="169" spans="1:41">
      <c r="A169" t="s">
        <v>74</v>
      </c>
      <c r="B169" t="s">
        <v>75</v>
      </c>
      <c r="C169" t="s">
        <v>1387</v>
      </c>
      <c r="D169" t="s">
        <v>76</v>
      </c>
      <c r="E169" t="s">
        <v>76</v>
      </c>
      <c r="F169" t="s">
        <v>25</v>
      </c>
      <c r="G169" t="s">
        <v>66</v>
      </c>
      <c r="H169" t="s">
        <v>54</v>
      </c>
      <c r="I169" t="s">
        <v>55</v>
      </c>
      <c r="J169" t="s">
        <v>1389</v>
      </c>
      <c r="K169" s="119">
        <v>45337</v>
      </c>
      <c r="L169" s="119">
        <v>45371</v>
      </c>
      <c r="N169" s="119">
        <v>45411</v>
      </c>
      <c r="O169" t="s">
        <v>9</v>
      </c>
      <c r="P169" t="s">
        <v>196</v>
      </c>
      <c r="Q169" t="s">
        <v>17</v>
      </c>
      <c r="R169" t="s">
        <v>54</v>
      </c>
      <c r="S169" s="119">
        <v>45401</v>
      </c>
      <c r="T169" s="119">
        <v>45401</v>
      </c>
      <c r="AB169" s="176">
        <v>500011</v>
      </c>
      <c r="AC169" t="s">
        <v>58</v>
      </c>
      <c r="AD169" s="149" t="s">
        <v>444</v>
      </c>
      <c r="AE169" t="s">
        <v>478</v>
      </c>
      <c r="AF169" t="s">
        <v>197</v>
      </c>
      <c r="AG169" s="150">
        <v>28.901908045283012</v>
      </c>
      <c r="AH169" s="151">
        <v>1.5094339622641511</v>
      </c>
      <c r="AI169" s="150">
        <v>1295.0954022641506</v>
      </c>
      <c r="AJ169" s="150">
        <v>25.901908045283012</v>
      </c>
      <c r="AK169" s="150">
        <v>28.901908045283012</v>
      </c>
      <c r="AL169" s="119">
        <v>45401</v>
      </c>
      <c r="AM169" t="s">
        <v>54</v>
      </c>
      <c r="AN169" t="s">
        <v>54</v>
      </c>
      <c r="AO169" s="198">
        <v>10</v>
      </c>
    </row>
    <row r="170" spans="1:41">
      <c r="A170" t="s">
        <v>119</v>
      </c>
      <c r="B170" t="s">
        <v>120</v>
      </c>
      <c r="C170" t="s">
        <v>692</v>
      </c>
      <c r="D170" t="s">
        <v>65</v>
      </c>
      <c r="E170" s="205" t="s">
        <v>65</v>
      </c>
      <c r="F170" t="s">
        <v>25</v>
      </c>
      <c r="G170" t="s">
        <v>66</v>
      </c>
      <c r="H170" t="s">
        <v>54</v>
      </c>
      <c r="I170" t="s">
        <v>55</v>
      </c>
      <c r="J170" t="s">
        <v>1390</v>
      </c>
      <c r="N170" s="119">
        <v>45411</v>
      </c>
      <c r="O170" t="s">
        <v>11</v>
      </c>
      <c r="P170" t="s">
        <v>242</v>
      </c>
      <c r="Q170" t="s">
        <v>17</v>
      </c>
      <c r="R170" t="s">
        <v>54</v>
      </c>
      <c r="S170" s="119">
        <v>45380</v>
      </c>
      <c r="T170" s="119">
        <v>45399</v>
      </c>
      <c r="AA170" t="s">
        <v>1105</v>
      </c>
      <c r="AB170" s="206">
        <v>500000</v>
      </c>
      <c r="AC170" s="205" t="s">
        <v>58</v>
      </c>
      <c r="AD170" s="149" t="s">
        <v>478</v>
      </c>
      <c r="AE170" t="s">
        <v>478</v>
      </c>
      <c r="AF170" t="s">
        <v>243</v>
      </c>
      <c r="AG170" s="150">
        <v>16.381142158490533</v>
      </c>
      <c r="AH170" s="151">
        <v>1.5094339622641511</v>
      </c>
      <c r="AI170" s="150">
        <v>569.05710792452669</v>
      </c>
      <c r="AJ170" s="150">
        <v>11.381142158490533</v>
      </c>
      <c r="AK170" s="150">
        <v>16.381142158490533</v>
      </c>
      <c r="AL170" s="207">
        <v>45309</v>
      </c>
      <c r="AM170" t="s">
        <v>54</v>
      </c>
      <c r="AN170" t="s">
        <v>67</v>
      </c>
      <c r="AO170" s="198">
        <v>12</v>
      </c>
    </row>
    <row r="171" spans="1:41">
      <c r="A171" t="s">
        <v>119</v>
      </c>
      <c r="B171" t="s">
        <v>120</v>
      </c>
      <c r="C171" t="s">
        <v>1318</v>
      </c>
      <c r="D171" t="s">
        <v>65</v>
      </c>
      <c r="E171" t="s">
        <v>65</v>
      </c>
      <c r="F171" t="s">
        <v>25</v>
      </c>
      <c r="G171" t="s">
        <v>66</v>
      </c>
      <c r="H171" t="s">
        <v>54</v>
      </c>
      <c r="I171" t="s">
        <v>55</v>
      </c>
      <c r="J171" t="s">
        <v>1391</v>
      </c>
      <c r="M171" s="119">
        <v>45496</v>
      </c>
      <c r="N171" s="119">
        <v>45413</v>
      </c>
      <c r="O171" t="s">
        <v>9</v>
      </c>
      <c r="P171" t="s">
        <v>262</v>
      </c>
      <c r="Q171" t="s">
        <v>17</v>
      </c>
      <c r="R171" t="s">
        <v>54</v>
      </c>
      <c r="S171" s="119">
        <v>45411</v>
      </c>
      <c r="T171" s="119">
        <v>45412</v>
      </c>
      <c r="AB171" s="176">
        <v>500001</v>
      </c>
      <c r="AC171" t="s">
        <v>58</v>
      </c>
      <c r="AD171" s="149" t="s">
        <v>478</v>
      </c>
      <c r="AE171" t="s">
        <v>478</v>
      </c>
      <c r="AF171" t="s">
        <v>263</v>
      </c>
      <c r="AG171" s="150">
        <v>16.411330898113178</v>
      </c>
      <c r="AH171" s="151">
        <v>1.5094369811320758</v>
      </c>
      <c r="AI171" s="150">
        <v>570.56654490565882</v>
      </c>
      <c r="AJ171" s="150">
        <v>11.411330898113176</v>
      </c>
      <c r="AK171" s="150">
        <v>16.411330898113178</v>
      </c>
      <c r="AL171" s="119">
        <v>45296</v>
      </c>
      <c r="AM171" t="s">
        <v>54</v>
      </c>
      <c r="AN171" t="s">
        <v>67</v>
      </c>
      <c r="AO171" s="198">
        <v>1</v>
      </c>
    </row>
    <row r="172" spans="1:41">
      <c r="A172" t="s">
        <v>155</v>
      </c>
      <c r="B172" t="s">
        <v>156</v>
      </c>
      <c r="C172" t="s">
        <v>1330</v>
      </c>
      <c r="D172" t="s">
        <v>76</v>
      </c>
      <c r="E172" s="205" t="s">
        <v>76</v>
      </c>
      <c r="F172" t="s">
        <v>25</v>
      </c>
      <c r="G172" t="s">
        <v>66</v>
      </c>
      <c r="H172" t="s">
        <v>54</v>
      </c>
      <c r="I172" t="s">
        <v>55</v>
      </c>
      <c r="J172" t="s">
        <v>1392</v>
      </c>
      <c r="L172" s="119">
        <v>45380</v>
      </c>
      <c r="M172" s="119">
        <v>45447</v>
      </c>
      <c r="N172" s="119">
        <v>45415</v>
      </c>
      <c r="O172" t="s">
        <v>11</v>
      </c>
      <c r="P172" t="s">
        <v>242</v>
      </c>
      <c r="Q172" t="s">
        <v>17</v>
      </c>
      <c r="R172" t="s">
        <v>54</v>
      </c>
      <c r="S172" s="119">
        <v>45385</v>
      </c>
      <c r="T172" s="119">
        <v>45398</v>
      </c>
      <c r="AB172" s="206">
        <v>500000</v>
      </c>
      <c r="AC172" s="205" t="s">
        <v>58</v>
      </c>
      <c r="AD172" s="149" t="s">
        <v>478</v>
      </c>
      <c r="AE172" t="s">
        <v>478</v>
      </c>
      <c r="AF172" t="s">
        <v>243</v>
      </c>
      <c r="AG172" s="150">
        <v>17.618878128301837</v>
      </c>
      <c r="AH172" s="151">
        <v>1.5094339622641511</v>
      </c>
      <c r="AI172" s="150">
        <v>630.94390641509187</v>
      </c>
      <c r="AJ172" s="150">
        <v>12.618878128301837</v>
      </c>
      <c r="AK172" s="150">
        <v>17.618878128301837</v>
      </c>
      <c r="AL172" s="207">
        <v>45385</v>
      </c>
      <c r="AN172" t="s">
        <v>67</v>
      </c>
      <c r="AO172" s="198">
        <v>17</v>
      </c>
    </row>
    <row r="173" spans="1:41">
      <c r="A173" t="s">
        <v>134</v>
      </c>
      <c r="B173" t="s">
        <v>101</v>
      </c>
      <c r="C173" t="s">
        <v>703</v>
      </c>
      <c r="D173" t="s">
        <v>76</v>
      </c>
      <c r="E173" s="205" t="s">
        <v>76</v>
      </c>
      <c r="F173" t="s">
        <v>25</v>
      </c>
      <c r="G173" t="s">
        <v>66</v>
      </c>
      <c r="H173" t="s">
        <v>54</v>
      </c>
      <c r="I173" t="s">
        <v>55</v>
      </c>
      <c r="J173" t="s">
        <v>1393</v>
      </c>
      <c r="N173" s="119">
        <v>45416</v>
      </c>
      <c r="O173" t="s">
        <v>9</v>
      </c>
      <c r="P173" t="s">
        <v>259</v>
      </c>
      <c r="Q173" t="s">
        <v>17</v>
      </c>
      <c r="R173" t="s">
        <v>54</v>
      </c>
      <c r="S173" s="119">
        <v>45401</v>
      </c>
      <c r="T173" s="119">
        <v>45411</v>
      </c>
      <c r="AB173" s="176">
        <v>500000</v>
      </c>
      <c r="AC173" s="205" t="s">
        <v>58</v>
      </c>
      <c r="AD173" s="149" t="s">
        <v>478</v>
      </c>
      <c r="AE173" t="s">
        <v>478</v>
      </c>
      <c r="AF173" t="s">
        <v>260</v>
      </c>
      <c r="AG173" s="150">
        <v>16.47170825660374</v>
      </c>
      <c r="AH173" s="151">
        <v>1.5094339622641511</v>
      </c>
      <c r="AI173" s="150">
        <v>573.58541283018701</v>
      </c>
      <c r="AJ173" s="150">
        <v>11.47170825660374</v>
      </c>
      <c r="AK173" s="150">
        <v>16.47170825660374</v>
      </c>
      <c r="AL173" s="119">
        <v>45316</v>
      </c>
      <c r="AM173" t="s">
        <v>54</v>
      </c>
      <c r="AN173" t="s">
        <v>67</v>
      </c>
      <c r="AO173" s="198">
        <v>5</v>
      </c>
    </row>
    <row r="174" spans="1:41">
      <c r="A174" t="s">
        <v>134</v>
      </c>
      <c r="B174" t="s">
        <v>101</v>
      </c>
      <c r="C174" t="s">
        <v>703</v>
      </c>
      <c r="D174" t="s">
        <v>76</v>
      </c>
      <c r="E174" t="s">
        <v>76</v>
      </c>
      <c r="F174" t="s">
        <v>25</v>
      </c>
      <c r="G174" t="s">
        <v>66</v>
      </c>
      <c r="H174" t="s">
        <v>54</v>
      </c>
      <c r="I174" t="s">
        <v>55</v>
      </c>
      <c r="J174" t="s">
        <v>1394</v>
      </c>
      <c r="L174" s="119">
        <v>45399</v>
      </c>
      <c r="M174" s="119">
        <v>45498</v>
      </c>
      <c r="N174" s="119">
        <v>45416</v>
      </c>
      <c r="O174" t="s">
        <v>7</v>
      </c>
      <c r="P174" t="s">
        <v>59</v>
      </c>
      <c r="Q174" t="s">
        <v>17</v>
      </c>
      <c r="R174" t="s">
        <v>54</v>
      </c>
      <c r="S174" s="119">
        <v>45039</v>
      </c>
      <c r="T174" s="119">
        <v>45411</v>
      </c>
      <c r="AB174" s="176">
        <v>500000</v>
      </c>
      <c r="AC174" s="205" t="s">
        <v>58</v>
      </c>
      <c r="AD174" s="149" t="s">
        <v>444</v>
      </c>
      <c r="AE174" t="s">
        <v>478</v>
      </c>
      <c r="AF174" t="s">
        <v>246</v>
      </c>
      <c r="AG174" s="150">
        <v>16.501896935849022</v>
      </c>
      <c r="AH174" s="151">
        <v>1.5094339622641511</v>
      </c>
      <c r="AI174" s="150">
        <v>575.09484679245111</v>
      </c>
      <c r="AJ174" s="150">
        <v>11.501896935849022</v>
      </c>
      <c r="AK174" s="150">
        <v>16.501896935849022</v>
      </c>
      <c r="AL174" s="119">
        <v>45405</v>
      </c>
      <c r="AN174" t="s">
        <v>67</v>
      </c>
      <c r="AO174" s="198">
        <v>5</v>
      </c>
    </row>
    <row r="175" spans="1:41">
      <c r="A175" t="s">
        <v>155</v>
      </c>
      <c r="B175" t="s">
        <v>156</v>
      </c>
      <c r="C175" t="s">
        <v>1327</v>
      </c>
      <c r="D175" t="s">
        <v>65</v>
      </c>
      <c r="E175" t="s">
        <v>65</v>
      </c>
      <c r="F175" t="s">
        <v>25</v>
      </c>
      <c r="G175" t="s">
        <v>66</v>
      </c>
      <c r="H175" t="s">
        <v>54</v>
      </c>
      <c r="I175" t="s">
        <v>55</v>
      </c>
      <c r="J175" t="s">
        <v>1395</v>
      </c>
      <c r="L175" s="119">
        <v>45352</v>
      </c>
      <c r="M175" s="119">
        <v>45492</v>
      </c>
      <c r="N175" s="119">
        <v>45417</v>
      </c>
      <c r="O175" t="s">
        <v>11</v>
      </c>
      <c r="P175" t="s">
        <v>242</v>
      </c>
      <c r="Q175" t="s">
        <v>17</v>
      </c>
      <c r="R175" t="s">
        <v>54</v>
      </c>
      <c r="S175" s="119">
        <v>45366</v>
      </c>
      <c r="T175" s="119">
        <v>45379</v>
      </c>
      <c r="AA175" t="s">
        <v>1396</v>
      </c>
      <c r="AB175" s="176">
        <v>500000</v>
      </c>
      <c r="AC175" s="205" t="s">
        <v>58</v>
      </c>
      <c r="AD175" s="149" t="s">
        <v>478</v>
      </c>
      <c r="AE175" t="s">
        <v>478</v>
      </c>
      <c r="AF175" t="s">
        <v>243</v>
      </c>
      <c r="AG175" s="150">
        <v>16.532085615094303</v>
      </c>
      <c r="AH175" s="151">
        <v>1.5094339622641511</v>
      </c>
      <c r="AI175" s="150">
        <v>576.60428075471521</v>
      </c>
      <c r="AJ175" s="150">
        <v>11.532085615094305</v>
      </c>
      <c r="AK175" s="150">
        <v>16.532085615094303</v>
      </c>
      <c r="AL175" s="119">
        <v>45366</v>
      </c>
      <c r="AN175" t="s">
        <v>54</v>
      </c>
      <c r="AO175" s="198">
        <v>38</v>
      </c>
    </row>
    <row r="176" spans="1:41">
      <c r="A176" t="s">
        <v>85</v>
      </c>
      <c r="B176" t="s">
        <v>86</v>
      </c>
      <c r="C176" t="s">
        <v>574</v>
      </c>
      <c r="D176" t="s">
        <v>65</v>
      </c>
      <c r="E176" t="s">
        <v>65</v>
      </c>
      <c r="F176" t="s">
        <v>25</v>
      </c>
      <c r="G176" t="s">
        <v>66</v>
      </c>
      <c r="H176" t="s">
        <v>54</v>
      </c>
      <c r="I176" t="s">
        <v>55</v>
      </c>
      <c r="J176" t="s">
        <v>1397</v>
      </c>
      <c r="L176" s="119">
        <v>45380</v>
      </c>
      <c r="N176" s="119">
        <v>45422</v>
      </c>
      <c r="O176" t="s">
        <v>11</v>
      </c>
      <c r="P176" t="s">
        <v>204</v>
      </c>
      <c r="Q176" t="s">
        <v>17</v>
      </c>
      <c r="R176" t="s">
        <v>54</v>
      </c>
      <c r="S176" s="119">
        <v>45411</v>
      </c>
      <c r="T176" s="119">
        <v>45456</v>
      </c>
      <c r="AA176" t="s">
        <v>1105</v>
      </c>
      <c r="AB176" s="176">
        <v>500000</v>
      </c>
      <c r="AC176" s="205" t="s">
        <v>58</v>
      </c>
      <c r="AD176" s="149" t="s">
        <v>444</v>
      </c>
      <c r="AE176" t="s">
        <v>478</v>
      </c>
      <c r="AF176" t="s">
        <v>205</v>
      </c>
      <c r="AG176" s="150">
        <v>16.562274294339588</v>
      </c>
      <c r="AH176" s="151">
        <v>1.5094339622641511</v>
      </c>
      <c r="AI176" s="150">
        <v>578.1137147169793</v>
      </c>
      <c r="AJ176" s="150">
        <v>11.562274294339586</v>
      </c>
      <c r="AK176" s="150">
        <v>16.562274294339588</v>
      </c>
      <c r="AL176" s="119">
        <v>45408</v>
      </c>
      <c r="AM176" t="s">
        <v>54</v>
      </c>
      <c r="AN176" t="s">
        <v>67</v>
      </c>
      <c r="AO176" s="198">
        <v>-34</v>
      </c>
    </row>
    <row r="177" spans="1:41">
      <c r="A177" t="s">
        <v>198</v>
      </c>
      <c r="B177" t="s">
        <v>199</v>
      </c>
      <c r="C177" t="s">
        <v>1359</v>
      </c>
      <c r="D177" t="s">
        <v>76</v>
      </c>
      <c r="E177" t="s">
        <v>76</v>
      </c>
      <c r="F177" t="s">
        <v>25</v>
      </c>
      <c r="G177" t="s">
        <v>66</v>
      </c>
      <c r="H177" t="s">
        <v>54</v>
      </c>
      <c r="I177" t="s">
        <v>55</v>
      </c>
      <c r="J177" t="s">
        <v>1398</v>
      </c>
      <c r="L177" s="119">
        <v>45422</v>
      </c>
      <c r="M177" s="119">
        <v>45499</v>
      </c>
      <c r="N177" s="119">
        <v>45427</v>
      </c>
      <c r="O177" t="s">
        <v>11</v>
      </c>
      <c r="P177" t="s">
        <v>204</v>
      </c>
      <c r="Q177" t="s">
        <v>17</v>
      </c>
      <c r="R177" t="s">
        <v>54</v>
      </c>
      <c r="S177" s="119">
        <v>45432</v>
      </c>
      <c r="T177" s="119">
        <v>45435</v>
      </c>
      <c r="AB177" s="176">
        <v>500000</v>
      </c>
      <c r="AC177" s="205" t="s">
        <v>58</v>
      </c>
      <c r="AD177" s="149" t="s">
        <v>444</v>
      </c>
      <c r="AE177" t="s">
        <v>478</v>
      </c>
      <c r="AF177" t="s">
        <v>205</v>
      </c>
      <c r="AG177" s="150">
        <v>16.592462973584865</v>
      </c>
      <c r="AH177" s="151">
        <v>1.5094339622641511</v>
      </c>
      <c r="AI177" s="150">
        <v>579.6231486792434</v>
      </c>
      <c r="AJ177" s="150">
        <v>11.592462973584867</v>
      </c>
      <c r="AK177" s="150">
        <v>16.592462973584865</v>
      </c>
      <c r="AL177" s="119">
        <v>45370</v>
      </c>
      <c r="AM177" t="s">
        <v>54</v>
      </c>
      <c r="AN177" t="s">
        <v>67</v>
      </c>
      <c r="AO177" s="198">
        <v>-8</v>
      </c>
    </row>
    <row r="178" spans="1:41">
      <c r="A178" t="s">
        <v>147</v>
      </c>
      <c r="B178" t="s">
        <v>148</v>
      </c>
      <c r="C178" t="s">
        <v>709</v>
      </c>
      <c r="D178" t="s">
        <v>65</v>
      </c>
      <c r="E178" s="205" t="s">
        <v>65</v>
      </c>
      <c r="F178" t="s">
        <v>25</v>
      </c>
      <c r="G178" t="s">
        <v>66</v>
      </c>
      <c r="H178" t="s">
        <v>54</v>
      </c>
      <c r="I178" t="s">
        <v>55</v>
      </c>
      <c r="J178" t="s">
        <v>1399</v>
      </c>
      <c r="L178" s="119">
        <v>45387</v>
      </c>
      <c r="M178" s="119">
        <v>45499</v>
      </c>
      <c r="N178" s="119">
        <v>45427</v>
      </c>
      <c r="O178" t="s">
        <v>11</v>
      </c>
      <c r="P178" t="s">
        <v>242</v>
      </c>
      <c r="Q178" t="s">
        <v>17</v>
      </c>
      <c r="R178" t="s">
        <v>54</v>
      </c>
      <c r="S178" s="119">
        <v>45401</v>
      </c>
      <c r="T178" s="119">
        <v>45414</v>
      </c>
      <c r="AB178" s="176">
        <v>500000</v>
      </c>
      <c r="AC178" s="205" t="s">
        <v>58</v>
      </c>
      <c r="AD178" s="149" t="s">
        <v>478</v>
      </c>
      <c r="AE178" t="s">
        <v>478</v>
      </c>
      <c r="AF178" t="s">
        <v>243</v>
      </c>
      <c r="AG178" s="150">
        <v>16.62265165283015</v>
      </c>
      <c r="AH178" s="151">
        <v>1.5094339622641511</v>
      </c>
      <c r="AI178" s="150">
        <v>581.1325826415075</v>
      </c>
      <c r="AJ178" s="150">
        <v>11.62265165283015</v>
      </c>
      <c r="AK178" s="150">
        <v>16.62265165283015</v>
      </c>
      <c r="AL178" s="119">
        <v>45400</v>
      </c>
      <c r="AN178" t="s">
        <v>67</v>
      </c>
      <c r="AO178" s="198">
        <v>13</v>
      </c>
    </row>
    <row r="179" spans="1:41">
      <c r="A179" t="s">
        <v>100</v>
      </c>
      <c r="B179" t="s">
        <v>101</v>
      </c>
      <c r="C179" t="s">
        <v>1333</v>
      </c>
      <c r="D179" t="s">
        <v>65</v>
      </c>
      <c r="E179" t="s">
        <v>65</v>
      </c>
      <c r="F179" t="s">
        <v>25</v>
      </c>
      <c r="G179" t="s">
        <v>66</v>
      </c>
      <c r="H179" t="s">
        <v>54</v>
      </c>
      <c r="I179" t="s">
        <v>55</v>
      </c>
      <c r="J179" t="s">
        <v>1400</v>
      </c>
      <c r="L179" s="119">
        <v>45379</v>
      </c>
      <c r="N179" s="119">
        <v>45429</v>
      </c>
      <c r="O179" t="s">
        <v>11</v>
      </c>
      <c r="P179" t="s">
        <v>204</v>
      </c>
      <c r="Q179" t="s">
        <v>17</v>
      </c>
      <c r="R179" t="s">
        <v>54</v>
      </c>
      <c r="S179" s="119">
        <v>45405</v>
      </c>
      <c r="T179" s="119">
        <v>45421</v>
      </c>
      <c r="AB179" s="176">
        <v>500000</v>
      </c>
      <c r="AC179" s="205" t="s">
        <v>58</v>
      </c>
      <c r="AD179" s="149" t="s">
        <v>444</v>
      </c>
      <c r="AE179" t="s">
        <v>478</v>
      </c>
      <c r="AF179" t="s">
        <v>205</v>
      </c>
      <c r="AG179" s="150">
        <v>16.652840332075431</v>
      </c>
      <c r="AH179" s="151">
        <v>1.5094339622641511</v>
      </c>
      <c r="AI179" s="150">
        <v>582.64201660377159</v>
      </c>
      <c r="AJ179" s="150">
        <v>11.652840332075431</v>
      </c>
      <c r="AK179" s="150">
        <v>16.652840332075431</v>
      </c>
      <c r="AL179" s="119">
        <v>45370</v>
      </c>
      <c r="AM179" t="s">
        <v>54</v>
      </c>
      <c r="AN179" t="s">
        <v>67</v>
      </c>
      <c r="AO179" s="198">
        <v>8</v>
      </c>
    </row>
    <row r="180" spans="1:41">
      <c r="A180" t="s">
        <v>195</v>
      </c>
      <c r="B180" t="s">
        <v>148</v>
      </c>
      <c r="C180" t="s">
        <v>1401</v>
      </c>
      <c r="D180" t="s">
        <v>65</v>
      </c>
      <c r="E180" t="s">
        <v>65</v>
      </c>
      <c r="F180" t="s">
        <v>25</v>
      </c>
      <c r="G180" t="s">
        <v>66</v>
      </c>
      <c r="H180" t="s">
        <v>54</v>
      </c>
      <c r="I180" t="s">
        <v>55</v>
      </c>
      <c r="J180" t="s">
        <v>1402</v>
      </c>
      <c r="L180" s="119">
        <v>45359</v>
      </c>
      <c r="N180" s="119">
        <v>45432</v>
      </c>
      <c r="O180" t="s">
        <v>11</v>
      </c>
      <c r="P180" t="s">
        <v>185</v>
      </c>
      <c r="Q180" t="s">
        <v>17</v>
      </c>
      <c r="R180" t="s">
        <v>54</v>
      </c>
      <c r="S180" s="119">
        <v>45414</v>
      </c>
      <c r="T180" s="119">
        <v>45422</v>
      </c>
      <c r="AB180" s="176">
        <v>500000</v>
      </c>
      <c r="AC180" s="205" t="s">
        <v>58</v>
      </c>
      <c r="AD180" s="149" t="s">
        <v>444</v>
      </c>
      <c r="AE180" t="s">
        <v>478</v>
      </c>
      <c r="AF180" t="s">
        <v>186</v>
      </c>
      <c r="AG180" s="150">
        <v>16.683029011320713</v>
      </c>
      <c r="AH180" s="151">
        <v>1.5094339622641511</v>
      </c>
      <c r="AI180" s="150">
        <v>584.15145056603569</v>
      </c>
      <c r="AJ180" s="150">
        <v>11.683029011320714</v>
      </c>
      <c r="AK180" s="150">
        <v>16.683029011320713</v>
      </c>
      <c r="AL180" s="119">
        <v>45341</v>
      </c>
      <c r="AN180" t="s">
        <v>67</v>
      </c>
      <c r="AO180" s="198">
        <v>10</v>
      </c>
    </row>
    <row r="181" spans="1:41">
      <c r="A181" t="s">
        <v>100</v>
      </c>
      <c r="B181" t="s">
        <v>101</v>
      </c>
      <c r="C181" t="s">
        <v>1340</v>
      </c>
      <c r="D181" t="s">
        <v>65</v>
      </c>
      <c r="E181" t="s">
        <v>65</v>
      </c>
      <c r="F181" t="s">
        <v>25</v>
      </c>
      <c r="G181" t="s">
        <v>66</v>
      </c>
      <c r="H181" t="s">
        <v>54</v>
      </c>
      <c r="I181" t="s">
        <v>55</v>
      </c>
      <c r="J181" t="s">
        <v>1403</v>
      </c>
      <c r="L181" s="119">
        <v>45785</v>
      </c>
      <c r="M181" s="119">
        <v>45504</v>
      </c>
      <c r="N181" s="119">
        <v>45433</v>
      </c>
      <c r="O181" t="s">
        <v>11</v>
      </c>
      <c r="P181" t="s">
        <v>204</v>
      </c>
      <c r="Q181" t="s">
        <v>17</v>
      </c>
      <c r="R181" t="s">
        <v>54</v>
      </c>
      <c r="S181" s="119">
        <v>45429</v>
      </c>
      <c r="T181" s="119">
        <v>45429</v>
      </c>
      <c r="AA181" t="s">
        <v>1105</v>
      </c>
      <c r="AB181" s="176">
        <v>500000</v>
      </c>
      <c r="AC181" s="205" t="s">
        <v>58</v>
      </c>
      <c r="AD181" s="149" t="s">
        <v>444</v>
      </c>
      <c r="AE181" t="s">
        <v>444</v>
      </c>
      <c r="AF181" t="s">
        <v>205</v>
      </c>
      <c r="AG181" s="150">
        <v>16.713217690565997</v>
      </c>
      <c r="AH181" s="151">
        <v>1.5094339622641511</v>
      </c>
      <c r="AI181" s="150">
        <v>585.66088452829979</v>
      </c>
      <c r="AJ181" s="150">
        <v>11.713217690565996</v>
      </c>
      <c r="AK181" s="150">
        <v>16.713217690565997</v>
      </c>
      <c r="AL181" s="119">
        <v>45344</v>
      </c>
      <c r="AN181" t="s">
        <v>67</v>
      </c>
      <c r="AO181" s="198">
        <v>4</v>
      </c>
    </row>
    <row r="182" spans="1:41">
      <c r="A182" t="s">
        <v>119</v>
      </c>
      <c r="B182" t="s">
        <v>120</v>
      </c>
      <c r="C182" t="s">
        <v>1353</v>
      </c>
      <c r="D182" t="s">
        <v>65</v>
      </c>
      <c r="E182" t="s">
        <v>65</v>
      </c>
      <c r="F182" t="s">
        <v>25</v>
      </c>
      <c r="G182" t="s">
        <v>66</v>
      </c>
      <c r="H182" t="s">
        <v>54</v>
      </c>
      <c r="I182" t="s">
        <v>55</v>
      </c>
      <c r="J182" t="s">
        <v>1404</v>
      </c>
      <c r="K182" s="119">
        <v>45406</v>
      </c>
      <c r="L182" s="119">
        <v>45418</v>
      </c>
      <c r="N182" s="119">
        <v>45435</v>
      </c>
      <c r="O182" t="s">
        <v>11</v>
      </c>
      <c r="P182" t="s">
        <v>204</v>
      </c>
      <c r="Q182" t="s">
        <v>17</v>
      </c>
      <c r="R182" t="s">
        <v>54</v>
      </c>
      <c r="S182" s="119">
        <v>45425</v>
      </c>
      <c r="T182" s="119">
        <v>45422</v>
      </c>
      <c r="AA182" t="s">
        <v>1105</v>
      </c>
      <c r="AB182" s="176">
        <v>500000</v>
      </c>
      <c r="AC182" s="205" t="s">
        <v>58</v>
      </c>
      <c r="AD182" s="149" t="s">
        <v>444</v>
      </c>
      <c r="AE182" t="s">
        <v>478</v>
      </c>
      <c r="AF182" t="s">
        <v>205</v>
      </c>
      <c r="AG182" s="150">
        <v>16.743406369811275</v>
      </c>
      <c r="AH182" s="151">
        <v>1.5094339622641511</v>
      </c>
      <c r="AI182" s="150">
        <v>587.17031849056389</v>
      </c>
      <c r="AJ182" s="150">
        <v>11.743406369811277</v>
      </c>
      <c r="AK182" s="150">
        <v>16.743406369811275</v>
      </c>
      <c r="AL182" s="119">
        <v>45421</v>
      </c>
      <c r="AM182" t="s">
        <v>67</v>
      </c>
      <c r="AN182" t="s">
        <v>67</v>
      </c>
      <c r="AO182" s="198">
        <v>13</v>
      </c>
    </row>
    <row r="183" spans="1:41">
      <c r="A183" t="s">
        <v>123</v>
      </c>
      <c r="B183" t="s">
        <v>124</v>
      </c>
      <c r="C183" t="s">
        <v>1405</v>
      </c>
      <c r="D183" t="s">
        <v>65</v>
      </c>
      <c r="E183" t="s">
        <v>65</v>
      </c>
      <c r="F183" t="s">
        <v>25</v>
      </c>
      <c r="G183" t="s">
        <v>66</v>
      </c>
      <c r="H183" t="s">
        <v>54</v>
      </c>
      <c r="I183" t="s">
        <v>55</v>
      </c>
      <c r="J183" t="s">
        <v>1406</v>
      </c>
      <c r="L183" s="119">
        <v>45327</v>
      </c>
      <c r="M183" s="119">
        <v>45519</v>
      </c>
      <c r="N183" s="119">
        <v>45436</v>
      </c>
      <c r="O183" t="s">
        <v>11</v>
      </c>
      <c r="P183" t="s">
        <v>242</v>
      </c>
      <c r="Q183" t="s">
        <v>17</v>
      </c>
      <c r="R183" t="s">
        <v>54</v>
      </c>
      <c r="S183" s="119">
        <v>45372</v>
      </c>
      <c r="T183" s="119">
        <v>45414</v>
      </c>
      <c r="AA183" t="s">
        <v>1105</v>
      </c>
      <c r="AB183" s="176">
        <v>500000</v>
      </c>
      <c r="AC183" s="205" t="s">
        <v>58</v>
      </c>
      <c r="AD183" s="149" t="s">
        <v>444</v>
      </c>
      <c r="AE183" t="s">
        <v>478</v>
      </c>
      <c r="AF183" t="s">
        <v>243</v>
      </c>
      <c r="AG183" s="150">
        <v>16.77359504905656</v>
      </c>
      <c r="AH183" s="151">
        <v>1.5094339622641511</v>
      </c>
      <c r="AI183" s="150">
        <v>588.67975245282798</v>
      </c>
      <c r="AJ183" s="150">
        <v>11.77359504905656</v>
      </c>
      <c r="AK183" s="150">
        <v>16.77359504905656</v>
      </c>
      <c r="AL183" s="119">
        <v>45369</v>
      </c>
      <c r="AN183" t="s">
        <v>54</v>
      </c>
      <c r="AO183" s="198">
        <v>22</v>
      </c>
    </row>
    <row r="184" spans="1:41">
      <c r="A184" t="s">
        <v>119</v>
      </c>
      <c r="B184" t="s">
        <v>120</v>
      </c>
      <c r="C184" t="s">
        <v>692</v>
      </c>
      <c r="D184" t="s">
        <v>65</v>
      </c>
      <c r="E184" s="205" t="s">
        <v>65</v>
      </c>
      <c r="F184" t="s">
        <v>25</v>
      </c>
      <c r="G184" t="s">
        <v>66</v>
      </c>
      <c r="H184" t="s">
        <v>54</v>
      </c>
      <c r="I184" t="s">
        <v>55</v>
      </c>
      <c r="J184" t="s">
        <v>1407</v>
      </c>
      <c r="M184" s="119">
        <v>45497</v>
      </c>
      <c r="N184" s="119">
        <v>45439</v>
      </c>
      <c r="O184" t="s">
        <v>11</v>
      </c>
      <c r="P184" t="s">
        <v>204</v>
      </c>
      <c r="Q184" t="s">
        <v>17</v>
      </c>
      <c r="R184" t="s">
        <v>54</v>
      </c>
      <c r="S184" s="119">
        <v>45429</v>
      </c>
      <c r="T184" s="119">
        <v>45429</v>
      </c>
      <c r="AB184" s="206">
        <v>500000</v>
      </c>
      <c r="AC184" s="205" t="s">
        <v>58</v>
      </c>
      <c r="AD184" s="149" t="s">
        <v>478</v>
      </c>
      <c r="AE184" t="s">
        <v>478</v>
      </c>
      <c r="AF184" t="s">
        <v>205</v>
      </c>
      <c r="AG184" s="150">
        <v>16.803783728301841</v>
      </c>
      <c r="AH184" s="151">
        <v>1.5094339622641511</v>
      </c>
      <c r="AI184" s="150">
        <v>590.18918641509208</v>
      </c>
      <c r="AJ184" s="150">
        <v>11.803783728301841</v>
      </c>
      <c r="AK184" s="150">
        <v>16.803783728301841</v>
      </c>
      <c r="AL184" s="207">
        <v>45309</v>
      </c>
      <c r="AM184" t="s">
        <v>54</v>
      </c>
      <c r="AN184" t="s">
        <v>67</v>
      </c>
      <c r="AO184" s="198">
        <v>10</v>
      </c>
    </row>
    <row r="185" spans="1:41">
      <c r="A185" t="s">
        <v>119</v>
      </c>
      <c r="B185" t="s">
        <v>120</v>
      </c>
      <c r="C185" t="s">
        <v>692</v>
      </c>
      <c r="D185" t="s">
        <v>65</v>
      </c>
      <c r="E185" s="205" t="s">
        <v>65</v>
      </c>
      <c r="F185" t="s">
        <v>25</v>
      </c>
      <c r="G185" t="s">
        <v>66</v>
      </c>
      <c r="H185" t="s">
        <v>54</v>
      </c>
      <c r="I185" t="s">
        <v>55</v>
      </c>
      <c r="J185" t="s">
        <v>1408</v>
      </c>
      <c r="M185" s="119">
        <v>45524</v>
      </c>
      <c r="N185" s="119">
        <v>45439</v>
      </c>
      <c r="O185" t="s">
        <v>11</v>
      </c>
      <c r="P185" t="s">
        <v>204</v>
      </c>
      <c r="Q185" t="s">
        <v>17</v>
      </c>
      <c r="R185" t="s">
        <v>54</v>
      </c>
      <c r="S185" s="119">
        <v>45429</v>
      </c>
      <c r="T185" s="119">
        <v>45435</v>
      </c>
      <c r="AB185" s="206">
        <v>500000</v>
      </c>
      <c r="AC185" s="205" t="s">
        <v>58</v>
      </c>
      <c r="AD185" s="149" t="s">
        <v>478</v>
      </c>
      <c r="AE185" t="s">
        <v>478</v>
      </c>
      <c r="AF185" t="s">
        <v>205</v>
      </c>
      <c r="AG185" s="150">
        <v>16.833972407547122</v>
      </c>
      <c r="AH185" s="151">
        <v>1.5094339622641511</v>
      </c>
      <c r="AI185" s="150">
        <v>591.69862037735618</v>
      </c>
      <c r="AJ185" s="150">
        <v>11.833972407547124</v>
      </c>
      <c r="AK185" s="150">
        <v>16.833972407547122</v>
      </c>
      <c r="AL185" s="207">
        <v>45309</v>
      </c>
      <c r="AM185" t="s">
        <v>54</v>
      </c>
      <c r="AN185" t="s">
        <v>67</v>
      </c>
      <c r="AO185" s="198">
        <v>4</v>
      </c>
    </row>
    <row r="186" spans="1:41">
      <c r="A186" t="s">
        <v>198</v>
      </c>
      <c r="B186" t="s">
        <v>199</v>
      </c>
      <c r="C186" t="s">
        <v>1359</v>
      </c>
      <c r="D186" t="s">
        <v>76</v>
      </c>
      <c r="E186" t="s">
        <v>76</v>
      </c>
      <c r="F186" t="s">
        <v>25</v>
      </c>
      <c r="G186" t="s">
        <v>66</v>
      </c>
      <c r="H186" t="s">
        <v>54</v>
      </c>
      <c r="I186" t="s">
        <v>55</v>
      </c>
      <c r="J186" t="s">
        <v>1409</v>
      </c>
      <c r="L186" s="119">
        <v>45436</v>
      </c>
      <c r="M186" s="119">
        <v>45516</v>
      </c>
      <c r="N186" s="119">
        <v>45441</v>
      </c>
      <c r="O186" t="s">
        <v>11</v>
      </c>
      <c r="P186" t="s">
        <v>204</v>
      </c>
      <c r="Q186" t="s">
        <v>17</v>
      </c>
      <c r="R186" t="s">
        <v>54</v>
      </c>
      <c r="S186" s="119">
        <v>45436</v>
      </c>
      <c r="T186" s="119">
        <v>45438</v>
      </c>
      <c r="AA186" t="s">
        <v>1105</v>
      </c>
      <c r="AB186" s="176">
        <v>500000</v>
      </c>
      <c r="AC186" s="205" t="s">
        <v>58</v>
      </c>
      <c r="AD186" s="149" t="s">
        <v>444</v>
      </c>
      <c r="AE186" t="s">
        <v>478</v>
      </c>
      <c r="AF186" t="s">
        <v>205</v>
      </c>
      <c r="AG186" s="150">
        <v>16.864161086792407</v>
      </c>
      <c r="AH186" s="151">
        <v>1.5094339622641511</v>
      </c>
      <c r="AI186" s="150">
        <v>593.20805433962028</v>
      </c>
      <c r="AJ186" s="150">
        <v>11.864161086792405</v>
      </c>
      <c r="AK186" s="150">
        <v>16.864161086792407</v>
      </c>
      <c r="AL186" s="119">
        <v>45370</v>
      </c>
      <c r="AM186" t="s">
        <v>54</v>
      </c>
      <c r="AN186" t="s">
        <v>67</v>
      </c>
      <c r="AO186" s="198">
        <v>3</v>
      </c>
    </row>
    <row r="187" spans="1:41">
      <c r="A187" t="s">
        <v>119</v>
      </c>
      <c r="B187" t="s">
        <v>120</v>
      </c>
      <c r="C187" t="s">
        <v>1318</v>
      </c>
      <c r="D187" t="s">
        <v>65</v>
      </c>
      <c r="E187" t="s">
        <v>65</v>
      </c>
      <c r="F187" t="s">
        <v>25</v>
      </c>
      <c r="G187" t="s">
        <v>66</v>
      </c>
      <c r="H187" t="s">
        <v>54</v>
      </c>
      <c r="I187" t="s">
        <v>55</v>
      </c>
      <c r="J187" t="s">
        <v>1410</v>
      </c>
      <c r="N187" s="119">
        <v>45441</v>
      </c>
      <c r="O187" t="s">
        <v>11</v>
      </c>
      <c r="P187" t="s">
        <v>256</v>
      </c>
      <c r="Q187" t="s">
        <v>17</v>
      </c>
      <c r="R187" t="s">
        <v>54</v>
      </c>
      <c r="S187" s="119">
        <v>45414</v>
      </c>
      <c r="T187" s="119">
        <v>45426</v>
      </c>
      <c r="AB187" s="176">
        <v>500001</v>
      </c>
      <c r="AC187" t="s">
        <v>58</v>
      </c>
      <c r="AD187" s="149" t="s">
        <v>478</v>
      </c>
      <c r="AE187" t="s">
        <v>478</v>
      </c>
      <c r="AF187" t="s">
        <v>257</v>
      </c>
      <c r="AG187" s="150">
        <v>16.894349826415048</v>
      </c>
      <c r="AH187" s="151">
        <v>1.5094369811320758</v>
      </c>
      <c r="AI187" s="150">
        <v>594.7174913207524</v>
      </c>
      <c r="AJ187" s="150">
        <v>11.894349826415048</v>
      </c>
      <c r="AK187" s="150">
        <v>16.894349826415048</v>
      </c>
      <c r="AL187" s="119">
        <v>45296</v>
      </c>
      <c r="AM187" t="s">
        <v>54</v>
      </c>
      <c r="AN187" t="s">
        <v>67</v>
      </c>
      <c r="AO187" s="198">
        <v>15</v>
      </c>
    </row>
    <row r="188" spans="1:41" ht="15.6">
      <c r="A188" s="2" t="s">
        <v>79</v>
      </c>
      <c r="B188" t="s">
        <v>80</v>
      </c>
      <c r="C188" t="s">
        <v>1383</v>
      </c>
      <c r="D188" t="s">
        <v>76</v>
      </c>
      <c r="E188" t="s">
        <v>76</v>
      </c>
      <c r="F188" t="s">
        <v>25</v>
      </c>
      <c r="G188" t="s">
        <v>66</v>
      </c>
      <c r="H188" t="s">
        <v>54</v>
      </c>
      <c r="I188" t="s">
        <v>55</v>
      </c>
      <c r="J188" t="s">
        <v>1411</v>
      </c>
      <c r="M188" s="119">
        <v>45520</v>
      </c>
      <c r="N188" s="119">
        <v>45443</v>
      </c>
      <c r="O188" t="s">
        <v>9</v>
      </c>
      <c r="P188" t="s">
        <v>196</v>
      </c>
      <c r="Q188" t="s">
        <v>17</v>
      </c>
      <c r="R188" t="s">
        <v>54</v>
      </c>
      <c r="S188" s="119">
        <v>45414</v>
      </c>
      <c r="T188" s="119">
        <v>45433</v>
      </c>
      <c r="AB188" s="176">
        <v>500000</v>
      </c>
      <c r="AC188" s="205" t="s">
        <v>58</v>
      </c>
      <c r="AD188" s="149" t="s">
        <v>478</v>
      </c>
      <c r="AE188" t="s">
        <v>478</v>
      </c>
      <c r="AF188" t="s">
        <v>197</v>
      </c>
      <c r="AG188" s="150">
        <v>16.92453850566033</v>
      </c>
      <c r="AH188" s="151">
        <v>1.5094339622641511</v>
      </c>
      <c r="AI188" s="150">
        <v>596.2269252830165</v>
      </c>
      <c r="AJ188" s="150">
        <v>11.92453850566033</v>
      </c>
      <c r="AK188" s="150">
        <v>16.92453850566033</v>
      </c>
      <c r="AL188" s="119">
        <v>45400</v>
      </c>
      <c r="AM188" t="s">
        <v>54</v>
      </c>
      <c r="AN188" t="s">
        <v>54</v>
      </c>
      <c r="AO188" s="198">
        <v>10</v>
      </c>
    </row>
    <row r="189" spans="1:41" ht="15.6">
      <c r="A189" s="2" t="s">
        <v>79</v>
      </c>
      <c r="B189" t="s">
        <v>80</v>
      </c>
      <c r="C189" t="s">
        <v>1383</v>
      </c>
      <c r="D189" t="s">
        <v>76</v>
      </c>
      <c r="E189" t="s">
        <v>76</v>
      </c>
      <c r="F189" t="s">
        <v>25</v>
      </c>
      <c r="G189" t="s">
        <v>66</v>
      </c>
      <c r="H189" t="s">
        <v>54</v>
      </c>
      <c r="I189" t="s">
        <v>55</v>
      </c>
      <c r="J189" t="s">
        <v>1412</v>
      </c>
      <c r="M189" s="119">
        <v>45527</v>
      </c>
      <c r="N189" s="119">
        <v>45443</v>
      </c>
      <c r="O189" t="s">
        <v>9</v>
      </c>
      <c r="P189" t="s">
        <v>88</v>
      </c>
      <c r="Q189" t="s">
        <v>17</v>
      </c>
      <c r="R189" t="s">
        <v>54</v>
      </c>
      <c r="S189" s="119">
        <v>45414</v>
      </c>
      <c r="T189" s="119">
        <v>45427</v>
      </c>
      <c r="AB189" s="176">
        <v>500000</v>
      </c>
      <c r="AC189" s="205" t="s">
        <v>58</v>
      </c>
      <c r="AD189" s="149" t="s">
        <v>478</v>
      </c>
      <c r="AE189" t="s">
        <v>478</v>
      </c>
      <c r="AF189" t="s">
        <v>89</v>
      </c>
      <c r="AG189" s="150">
        <v>16.954727184905614</v>
      </c>
      <c r="AH189" s="151">
        <v>1.5094339622641511</v>
      </c>
      <c r="AI189" s="150">
        <v>597.7363592452806</v>
      </c>
      <c r="AJ189" s="150">
        <v>11.954727184905613</v>
      </c>
      <c r="AK189" s="150">
        <v>16.954727184905614</v>
      </c>
      <c r="AL189" s="119">
        <v>45400</v>
      </c>
      <c r="AM189" t="s">
        <v>54</v>
      </c>
      <c r="AN189" t="s">
        <v>54</v>
      </c>
      <c r="AO189" s="198">
        <v>16</v>
      </c>
    </row>
    <row r="190" spans="1:41">
      <c r="A190" t="s">
        <v>286</v>
      </c>
      <c r="B190" t="s">
        <v>287</v>
      </c>
      <c r="C190" t="s">
        <v>1413</v>
      </c>
      <c r="D190" t="s">
        <v>65</v>
      </c>
      <c r="E190" t="s">
        <v>65</v>
      </c>
      <c r="F190" t="s">
        <v>25</v>
      </c>
      <c r="G190" t="s">
        <v>66</v>
      </c>
      <c r="H190" t="s">
        <v>67</v>
      </c>
      <c r="I190" t="s">
        <v>55</v>
      </c>
      <c r="J190" t="s">
        <v>1414</v>
      </c>
      <c r="K190" s="119">
        <v>45236</v>
      </c>
      <c r="L190" s="119">
        <v>45415</v>
      </c>
      <c r="M190" s="119">
        <v>45527</v>
      </c>
      <c r="N190" s="119">
        <v>45443</v>
      </c>
      <c r="O190" t="s">
        <v>11</v>
      </c>
      <c r="P190" t="s">
        <v>204</v>
      </c>
      <c r="Q190" t="s">
        <v>17</v>
      </c>
      <c r="R190" t="s">
        <v>54</v>
      </c>
      <c r="S190" s="119">
        <v>45421</v>
      </c>
      <c r="T190" s="119">
        <v>45426</v>
      </c>
      <c r="AA190" t="s">
        <v>1415</v>
      </c>
      <c r="AB190" s="176">
        <v>500000</v>
      </c>
      <c r="AC190" s="205" t="s">
        <v>58</v>
      </c>
      <c r="AD190" s="149" t="s">
        <v>444</v>
      </c>
      <c r="AE190" t="s">
        <v>478</v>
      </c>
      <c r="AF190" t="s">
        <v>205</v>
      </c>
      <c r="AG190" s="150">
        <v>17.256613977358441</v>
      </c>
      <c r="AH190" s="151">
        <v>15.09433962264151</v>
      </c>
      <c r="AI190" s="150">
        <v>612.83069886792214</v>
      </c>
      <c r="AJ190" s="150">
        <v>12.256613977358443</v>
      </c>
      <c r="AK190" s="150">
        <v>17.256613977358441</v>
      </c>
      <c r="AL190" s="119">
        <v>45420</v>
      </c>
      <c r="AM190" t="s">
        <v>67</v>
      </c>
      <c r="AN190" t="s">
        <v>67</v>
      </c>
      <c r="AO190" s="198">
        <v>17</v>
      </c>
    </row>
    <row r="191" spans="1:41">
      <c r="A191" t="s">
        <v>134</v>
      </c>
      <c r="B191" t="s">
        <v>101</v>
      </c>
      <c r="C191" t="s">
        <v>1416</v>
      </c>
      <c r="D191" t="s">
        <v>65</v>
      </c>
      <c r="E191" t="s">
        <v>65</v>
      </c>
      <c r="F191" t="s">
        <v>25</v>
      </c>
      <c r="G191" t="s">
        <v>66</v>
      </c>
      <c r="H191" t="s">
        <v>67</v>
      </c>
      <c r="I191" t="s">
        <v>55</v>
      </c>
      <c r="J191" t="s">
        <v>1417</v>
      </c>
      <c r="L191" s="119">
        <v>45323</v>
      </c>
      <c r="M191" s="119">
        <v>45527</v>
      </c>
      <c r="N191" s="119">
        <v>45443</v>
      </c>
      <c r="O191" t="s">
        <v>11</v>
      </c>
      <c r="P191" t="s">
        <v>242</v>
      </c>
      <c r="Q191" t="s">
        <v>17</v>
      </c>
      <c r="R191" t="s">
        <v>54</v>
      </c>
      <c r="S191" s="119">
        <v>45380</v>
      </c>
      <c r="T191" s="119">
        <v>45398</v>
      </c>
      <c r="AA191" t="s">
        <v>1418</v>
      </c>
      <c r="AB191" s="206">
        <v>500000</v>
      </c>
      <c r="AC191" s="205" t="s">
        <v>58</v>
      </c>
      <c r="AD191" s="149" t="s">
        <v>478</v>
      </c>
      <c r="AE191" t="s">
        <v>478</v>
      </c>
      <c r="AF191" t="s">
        <v>243</v>
      </c>
      <c r="AG191" s="150">
        <v>17.558500769811275</v>
      </c>
      <c r="AH191" s="151">
        <v>15.09433962264151</v>
      </c>
      <c r="AI191" s="150">
        <v>627.92503849056368</v>
      </c>
      <c r="AJ191" s="150">
        <v>12.558500769811273</v>
      </c>
      <c r="AK191" s="150">
        <v>17.558500769811275</v>
      </c>
      <c r="AL191" s="207">
        <v>45379</v>
      </c>
      <c r="AN191" t="s">
        <v>54</v>
      </c>
      <c r="AO191" s="198">
        <v>45</v>
      </c>
    </row>
    <row r="192" spans="1:41">
      <c r="A192" t="s">
        <v>134</v>
      </c>
      <c r="B192" t="s">
        <v>101</v>
      </c>
      <c r="C192" t="s">
        <v>703</v>
      </c>
      <c r="D192" t="s">
        <v>76</v>
      </c>
      <c r="E192" s="205" t="s">
        <v>76</v>
      </c>
      <c r="F192" t="s">
        <v>25</v>
      </c>
      <c r="G192" t="s">
        <v>66</v>
      </c>
      <c r="H192" t="s">
        <v>54</v>
      </c>
      <c r="I192" t="s">
        <v>55</v>
      </c>
      <c r="J192" t="s">
        <v>1419</v>
      </c>
      <c r="M192" s="119">
        <v>45529</v>
      </c>
      <c r="N192" s="119">
        <v>45444</v>
      </c>
      <c r="O192" t="s">
        <v>9</v>
      </c>
      <c r="P192" t="s">
        <v>259</v>
      </c>
      <c r="Q192" t="s">
        <v>17</v>
      </c>
      <c r="R192" t="s">
        <v>54</v>
      </c>
      <c r="S192" s="119">
        <v>45436</v>
      </c>
      <c r="T192" s="119">
        <v>45439</v>
      </c>
      <c r="AB192" s="176">
        <v>500000</v>
      </c>
      <c r="AC192" s="205" t="s">
        <v>58</v>
      </c>
      <c r="AD192" s="149" t="s">
        <v>478</v>
      </c>
      <c r="AE192" t="s">
        <v>478</v>
      </c>
      <c r="AF192" t="s">
        <v>260</v>
      </c>
      <c r="AG192" s="150">
        <v>17.588689449056556</v>
      </c>
      <c r="AH192" s="151">
        <v>1.5094339622641511</v>
      </c>
      <c r="AI192" s="150">
        <v>629.43447245282778</v>
      </c>
      <c r="AJ192" s="150">
        <v>12.588689449056556</v>
      </c>
      <c r="AK192" s="150">
        <v>17.588689449056556</v>
      </c>
      <c r="AL192" s="119">
        <v>45316</v>
      </c>
      <c r="AN192" t="s">
        <v>67</v>
      </c>
      <c r="AO192" s="198">
        <v>5</v>
      </c>
    </row>
    <row r="193" spans="1:41">
      <c r="A193" t="s">
        <v>134</v>
      </c>
      <c r="B193" t="s">
        <v>101</v>
      </c>
      <c r="C193" t="s">
        <v>703</v>
      </c>
      <c r="D193" t="s">
        <v>76</v>
      </c>
      <c r="E193" s="205" t="s">
        <v>76</v>
      </c>
      <c r="F193" t="s">
        <v>25</v>
      </c>
      <c r="G193" t="s">
        <v>66</v>
      </c>
      <c r="H193" t="s">
        <v>54</v>
      </c>
      <c r="I193" t="s">
        <v>55</v>
      </c>
      <c r="J193" t="s">
        <v>1420</v>
      </c>
      <c r="N193" s="119">
        <v>45451</v>
      </c>
      <c r="O193" t="s">
        <v>9</v>
      </c>
      <c r="P193" t="s">
        <v>259</v>
      </c>
      <c r="Q193" t="s">
        <v>17</v>
      </c>
      <c r="R193" t="s">
        <v>54</v>
      </c>
      <c r="S193" s="119">
        <v>45436</v>
      </c>
      <c r="T193" s="119">
        <v>45446</v>
      </c>
      <c r="AB193" s="176">
        <v>500000</v>
      </c>
      <c r="AC193" s="205" t="s">
        <v>58</v>
      </c>
      <c r="AD193" s="149" t="s">
        <v>478</v>
      </c>
      <c r="AE193" t="s">
        <v>478</v>
      </c>
      <c r="AF193" t="s">
        <v>260</v>
      </c>
      <c r="AG193" s="150">
        <v>17.618878128301837</v>
      </c>
      <c r="AH193" s="151">
        <v>1.5094339622641511</v>
      </c>
      <c r="AI193" s="150">
        <v>630.94390641509187</v>
      </c>
      <c r="AJ193" s="150">
        <v>12.618878128301837</v>
      </c>
      <c r="AK193" s="150">
        <v>17.618878128301837</v>
      </c>
      <c r="AL193" s="119">
        <v>45316</v>
      </c>
      <c r="AN193" t="s">
        <v>67</v>
      </c>
      <c r="AO193" s="198">
        <v>5</v>
      </c>
    </row>
    <row r="194" spans="1:41">
      <c r="A194" t="s">
        <v>74</v>
      </c>
      <c r="B194" t="s">
        <v>75</v>
      </c>
      <c r="C194" t="s">
        <v>1387</v>
      </c>
      <c r="D194" t="s">
        <v>76</v>
      </c>
      <c r="E194" t="s">
        <v>76</v>
      </c>
      <c r="F194" t="s">
        <v>25</v>
      </c>
      <c r="G194" t="s">
        <v>66</v>
      </c>
      <c r="H194" t="s">
        <v>54</v>
      </c>
      <c r="I194" t="s">
        <v>55</v>
      </c>
      <c r="J194" t="s">
        <v>1421</v>
      </c>
      <c r="N194" s="119">
        <v>45453</v>
      </c>
      <c r="O194" t="s">
        <v>9</v>
      </c>
      <c r="P194" t="s">
        <v>196</v>
      </c>
      <c r="Q194" t="s">
        <v>17</v>
      </c>
      <c r="R194" t="s">
        <v>54</v>
      </c>
      <c r="S194" s="119">
        <v>45436</v>
      </c>
      <c r="T194" s="119">
        <v>45453</v>
      </c>
      <c r="AB194" s="176">
        <v>500011</v>
      </c>
      <c r="AC194" t="s">
        <v>58</v>
      </c>
      <c r="AD194" s="149" t="s">
        <v>444</v>
      </c>
      <c r="AE194" t="s">
        <v>478</v>
      </c>
      <c r="AF194" t="s">
        <v>197</v>
      </c>
      <c r="AG194" s="150">
        <v>28.901908045283012</v>
      </c>
      <c r="AH194" s="151">
        <v>1.5094339622641511</v>
      </c>
      <c r="AI194" s="150">
        <v>1295.0954022641506</v>
      </c>
      <c r="AJ194" s="150">
        <v>25.901908045283012</v>
      </c>
      <c r="AK194" s="150">
        <v>28.901908045283012</v>
      </c>
      <c r="AL194" s="119">
        <v>45401</v>
      </c>
      <c r="AM194" t="s">
        <v>54</v>
      </c>
      <c r="AN194" t="s">
        <v>54</v>
      </c>
      <c r="AO194" s="198">
        <v>0</v>
      </c>
    </row>
    <row r="195" spans="1:41">
      <c r="A195" t="s">
        <v>74</v>
      </c>
      <c r="B195" t="s">
        <v>75</v>
      </c>
      <c r="C195" t="s">
        <v>1387</v>
      </c>
      <c r="D195" t="s">
        <v>76</v>
      </c>
      <c r="E195" t="s">
        <v>76</v>
      </c>
      <c r="F195" t="s">
        <v>25</v>
      </c>
      <c r="G195" t="s">
        <v>66</v>
      </c>
      <c r="H195" t="s">
        <v>54</v>
      </c>
      <c r="I195" t="s">
        <v>55</v>
      </c>
      <c r="J195" t="s">
        <v>1422</v>
      </c>
      <c r="K195" s="119"/>
      <c r="L195" s="119">
        <v>45371</v>
      </c>
      <c r="N195" s="119">
        <v>45453</v>
      </c>
      <c r="O195" t="s">
        <v>9</v>
      </c>
      <c r="P195" t="s">
        <v>88</v>
      </c>
      <c r="Q195" t="s">
        <v>17</v>
      </c>
      <c r="R195" t="s">
        <v>54</v>
      </c>
      <c r="S195" s="119">
        <v>45436</v>
      </c>
      <c r="T195" s="119">
        <v>45442</v>
      </c>
      <c r="AB195" s="176">
        <v>500011</v>
      </c>
      <c r="AC195" t="s">
        <v>58</v>
      </c>
      <c r="AD195" s="149" t="s">
        <v>444</v>
      </c>
      <c r="AE195" t="s">
        <v>478</v>
      </c>
      <c r="AF195" t="s">
        <v>89</v>
      </c>
      <c r="AG195" s="150">
        <v>28.901908045283012</v>
      </c>
      <c r="AH195" s="151">
        <v>1.5094339622641511</v>
      </c>
      <c r="AI195" s="150">
        <v>1295.0954022641506</v>
      </c>
      <c r="AJ195" s="150">
        <v>25.901908045283012</v>
      </c>
      <c r="AK195" s="150">
        <v>28.901908045283012</v>
      </c>
      <c r="AL195" s="119">
        <v>45401</v>
      </c>
      <c r="AM195" t="s">
        <v>54</v>
      </c>
      <c r="AN195" t="s">
        <v>54</v>
      </c>
      <c r="AO195" s="198">
        <v>11</v>
      </c>
    </row>
    <row r="196" spans="1:41">
      <c r="A196" t="s">
        <v>134</v>
      </c>
      <c r="B196" t="s">
        <v>101</v>
      </c>
      <c r="C196" t="s">
        <v>703</v>
      </c>
      <c r="D196" t="s">
        <v>76</v>
      </c>
      <c r="E196" s="205" t="s">
        <v>76</v>
      </c>
      <c r="F196" t="s">
        <v>25</v>
      </c>
      <c r="G196" t="s">
        <v>66</v>
      </c>
      <c r="H196" t="s">
        <v>54</v>
      </c>
      <c r="I196" t="s">
        <v>55</v>
      </c>
      <c r="J196" t="s">
        <v>1423</v>
      </c>
      <c r="M196" s="119">
        <v>45530</v>
      </c>
      <c r="N196" s="119">
        <v>45458</v>
      </c>
      <c r="O196" t="s">
        <v>9</v>
      </c>
      <c r="P196" t="s">
        <v>259</v>
      </c>
      <c r="Q196" t="s">
        <v>17</v>
      </c>
      <c r="R196" t="s">
        <v>54</v>
      </c>
      <c r="S196" s="119">
        <v>45436</v>
      </c>
      <c r="T196" s="119">
        <v>45453</v>
      </c>
      <c r="AB196" s="176">
        <v>500000</v>
      </c>
      <c r="AC196" s="205" t="s">
        <v>58</v>
      </c>
      <c r="AD196" s="149" t="s">
        <v>478</v>
      </c>
      <c r="AE196" t="s">
        <v>478</v>
      </c>
      <c r="AF196" t="s">
        <v>260</v>
      </c>
      <c r="AG196" s="150">
        <v>17.709444166037684</v>
      </c>
      <c r="AH196" s="151">
        <v>1.5094339622641511</v>
      </c>
      <c r="AI196" s="150">
        <v>635.47220830188417</v>
      </c>
      <c r="AJ196" s="150">
        <v>12.709444166037683</v>
      </c>
      <c r="AK196" s="150">
        <v>17.709444166037684</v>
      </c>
      <c r="AL196" s="119">
        <v>45316</v>
      </c>
      <c r="AN196" t="s">
        <v>67</v>
      </c>
      <c r="AO196" s="198">
        <v>5</v>
      </c>
    </row>
    <row r="197" spans="1:41" ht="15.6">
      <c r="A197" s="2" t="s">
        <v>79</v>
      </c>
      <c r="B197" t="s">
        <v>80</v>
      </c>
      <c r="C197" t="s">
        <v>1383</v>
      </c>
      <c r="D197" t="s">
        <v>76</v>
      </c>
      <c r="E197" t="s">
        <v>76</v>
      </c>
      <c r="F197" t="s">
        <v>25</v>
      </c>
      <c r="G197" t="s">
        <v>66</v>
      </c>
      <c r="H197" t="s">
        <v>54</v>
      </c>
      <c r="I197" t="s">
        <v>55</v>
      </c>
      <c r="J197" t="s">
        <v>1424</v>
      </c>
      <c r="K197" s="119">
        <v>45337</v>
      </c>
      <c r="L197" s="119">
        <v>45369</v>
      </c>
      <c r="N197" s="119">
        <v>45460</v>
      </c>
      <c r="O197" t="s">
        <v>9</v>
      </c>
      <c r="P197" t="s">
        <v>88</v>
      </c>
      <c r="Q197" t="s">
        <v>17</v>
      </c>
      <c r="R197" t="s">
        <v>54</v>
      </c>
      <c r="S197" s="119">
        <v>45372</v>
      </c>
      <c r="T197" s="119">
        <v>45404</v>
      </c>
      <c r="AB197" s="176">
        <v>500000</v>
      </c>
      <c r="AC197" s="205" t="s">
        <v>58</v>
      </c>
      <c r="AD197" s="149" t="s">
        <v>444</v>
      </c>
      <c r="AE197" t="s">
        <v>478</v>
      </c>
      <c r="AF197" t="s">
        <v>89</v>
      </c>
      <c r="AG197" s="150">
        <v>17.739632845282966</v>
      </c>
      <c r="AH197" s="151">
        <v>1.5094339622641511</v>
      </c>
      <c r="AI197" s="150">
        <v>636.98164226414826</v>
      </c>
      <c r="AJ197" s="150">
        <v>12.739632845282966</v>
      </c>
      <c r="AK197" s="150">
        <v>17.739632845282966</v>
      </c>
      <c r="AL197" s="119">
        <v>45371</v>
      </c>
      <c r="AN197" t="s">
        <v>54</v>
      </c>
      <c r="AO197" s="198">
        <v>56</v>
      </c>
    </row>
    <row r="198" spans="1:41" ht="15.6">
      <c r="A198" s="2" t="s">
        <v>79</v>
      </c>
      <c r="B198" t="s">
        <v>80</v>
      </c>
      <c r="C198" t="s">
        <v>1383</v>
      </c>
      <c r="D198" t="s">
        <v>76</v>
      </c>
      <c r="E198" t="s">
        <v>76</v>
      </c>
      <c r="F198" t="s">
        <v>25</v>
      </c>
      <c r="G198" t="s">
        <v>66</v>
      </c>
      <c r="H198" t="s">
        <v>54</v>
      </c>
      <c r="I198" t="s">
        <v>55</v>
      </c>
      <c r="J198" t="s">
        <v>1425</v>
      </c>
      <c r="K198" s="119">
        <v>45337</v>
      </c>
      <c r="L198" s="119">
        <v>45369</v>
      </c>
      <c r="N198" s="119">
        <v>45460</v>
      </c>
      <c r="O198" t="s">
        <v>9</v>
      </c>
      <c r="P198" t="s">
        <v>88</v>
      </c>
      <c r="Q198" t="s">
        <v>17</v>
      </c>
      <c r="R198" t="s">
        <v>54</v>
      </c>
      <c r="S198" s="119">
        <v>45372</v>
      </c>
      <c r="T198" s="119">
        <v>45401</v>
      </c>
      <c r="AB198" s="176">
        <v>500000</v>
      </c>
      <c r="AC198" s="205" t="s">
        <v>58</v>
      </c>
      <c r="AD198" s="149" t="s">
        <v>444</v>
      </c>
      <c r="AE198" t="s">
        <v>478</v>
      </c>
      <c r="AF198" t="s">
        <v>89</v>
      </c>
      <c r="AG198" s="150">
        <v>17.769821524528247</v>
      </c>
      <c r="AH198" s="151">
        <v>1.5094339622641511</v>
      </c>
      <c r="AI198" s="150">
        <v>638.49107622641236</v>
      </c>
      <c r="AJ198" s="150">
        <v>12.769821524528247</v>
      </c>
      <c r="AK198" s="150">
        <v>17.769821524528247</v>
      </c>
      <c r="AL198" s="119">
        <v>45371</v>
      </c>
      <c r="AN198" t="s">
        <v>54</v>
      </c>
      <c r="AO198" s="198">
        <v>59</v>
      </c>
    </row>
    <row r="199" spans="1:41">
      <c r="A199" t="s">
        <v>100</v>
      </c>
      <c r="B199" t="s">
        <v>101</v>
      </c>
      <c r="C199" t="s">
        <v>1340</v>
      </c>
      <c r="D199" t="s">
        <v>65</v>
      </c>
      <c r="E199" t="s">
        <v>65</v>
      </c>
      <c r="F199" t="s">
        <v>25</v>
      </c>
      <c r="G199" t="s">
        <v>66</v>
      </c>
      <c r="H199" t="s">
        <v>54</v>
      </c>
      <c r="I199" t="s">
        <v>55</v>
      </c>
      <c r="J199" t="s">
        <v>1426</v>
      </c>
      <c r="L199" s="119">
        <v>45450</v>
      </c>
      <c r="N199" s="119">
        <v>45461</v>
      </c>
      <c r="O199" t="s">
        <v>9</v>
      </c>
      <c r="P199" t="s">
        <v>262</v>
      </c>
      <c r="Q199" t="s">
        <v>17</v>
      </c>
      <c r="R199" t="s">
        <v>54</v>
      </c>
      <c r="S199" s="119">
        <v>45456</v>
      </c>
      <c r="T199" s="119">
        <v>45462</v>
      </c>
      <c r="AB199" s="176">
        <v>500000</v>
      </c>
      <c r="AC199" s="205" t="s">
        <v>58</v>
      </c>
      <c r="AD199" s="149" t="s">
        <v>444</v>
      </c>
      <c r="AE199" t="s">
        <v>478</v>
      </c>
      <c r="AF199" t="s">
        <v>263</v>
      </c>
      <c r="AG199" s="150">
        <v>17.800010203773532</v>
      </c>
      <c r="AH199" s="151">
        <v>1.5094339622641511</v>
      </c>
      <c r="AI199" s="150">
        <v>640.00051018867646</v>
      </c>
      <c r="AJ199" s="150">
        <v>12.80001020377353</v>
      </c>
      <c r="AK199" s="150">
        <v>17.800010203773532</v>
      </c>
      <c r="AL199" s="119">
        <v>45344</v>
      </c>
      <c r="AN199" t="s">
        <v>67</v>
      </c>
      <c r="AO199" s="198">
        <v>-1</v>
      </c>
    </row>
    <row r="200" spans="1:41">
      <c r="A200" t="s">
        <v>198</v>
      </c>
      <c r="B200" t="s">
        <v>199</v>
      </c>
      <c r="C200" t="s">
        <v>1427</v>
      </c>
      <c r="D200" t="s">
        <v>65</v>
      </c>
      <c r="E200" t="s">
        <v>65</v>
      </c>
      <c r="F200" t="s">
        <v>25</v>
      </c>
      <c r="G200" t="s">
        <v>66</v>
      </c>
      <c r="H200" t="s">
        <v>54</v>
      </c>
      <c r="I200" t="s">
        <v>55</v>
      </c>
      <c r="J200" t="s">
        <v>1428</v>
      </c>
      <c r="L200" s="119">
        <v>45402</v>
      </c>
      <c r="M200" s="119">
        <v>45548</v>
      </c>
      <c r="N200" s="119">
        <v>45462</v>
      </c>
      <c r="O200" t="s">
        <v>9</v>
      </c>
      <c r="P200" t="s">
        <v>262</v>
      </c>
      <c r="Q200" t="s">
        <v>17</v>
      </c>
      <c r="R200" t="s">
        <v>54</v>
      </c>
      <c r="S200" s="119">
        <v>45432</v>
      </c>
      <c r="T200" s="119">
        <v>45446</v>
      </c>
      <c r="AB200" s="176">
        <v>500000</v>
      </c>
      <c r="AC200" s="205" t="s">
        <v>58</v>
      </c>
      <c r="AD200" s="149" t="s">
        <v>478</v>
      </c>
      <c r="AE200" t="s">
        <v>478</v>
      </c>
      <c r="AF200" t="s">
        <v>263</v>
      </c>
      <c r="AG200" s="150">
        <v>17.830198883018809</v>
      </c>
      <c r="AH200" s="151">
        <v>1.5094339622641511</v>
      </c>
      <c r="AI200" s="150">
        <v>641.50994415094056</v>
      </c>
      <c r="AJ200" s="150">
        <v>12.830198883018811</v>
      </c>
      <c r="AK200" s="150">
        <v>17.830198883018809</v>
      </c>
      <c r="AL200" s="119">
        <v>45441</v>
      </c>
      <c r="AM200" t="s">
        <v>67</v>
      </c>
      <c r="AN200" t="s">
        <v>67</v>
      </c>
      <c r="AO200" s="198">
        <v>16</v>
      </c>
    </row>
    <row r="201" spans="1:41">
      <c r="A201" t="s">
        <v>85</v>
      </c>
      <c r="B201" t="s">
        <v>86</v>
      </c>
      <c r="C201" t="s">
        <v>1429</v>
      </c>
      <c r="D201" t="s">
        <v>76</v>
      </c>
      <c r="E201" t="s">
        <v>76</v>
      </c>
      <c r="F201" t="s">
        <v>25</v>
      </c>
      <c r="G201" t="s">
        <v>66</v>
      </c>
      <c r="H201" t="s">
        <v>54</v>
      </c>
      <c r="I201" t="s">
        <v>55</v>
      </c>
      <c r="J201" t="s">
        <v>1430</v>
      </c>
      <c r="L201" s="119">
        <v>45449</v>
      </c>
      <c r="M201" s="119">
        <v>45552</v>
      </c>
      <c r="N201" s="119">
        <v>45463</v>
      </c>
      <c r="O201" t="s">
        <v>9</v>
      </c>
      <c r="P201" t="s">
        <v>262</v>
      </c>
      <c r="Q201" t="s">
        <v>17</v>
      </c>
      <c r="R201" t="s">
        <v>54</v>
      </c>
      <c r="S201" s="119">
        <v>45449</v>
      </c>
      <c r="T201" s="119">
        <v>45449</v>
      </c>
      <c r="AB201" s="176">
        <v>500000</v>
      </c>
      <c r="AC201" s="205" t="s">
        <v>58</v>
      </c>
      <c r="AD201" s="149" t="s">
        <v>444</v>
      </c>
      <c r="AE201" t="s">
        <v>478</v>
      </c>
      <c r="AF201" t="s">
        <v>263</v>
      </c>
      <c r="AG201" s="150">
        <v>17.860387562264094</v>
      </c>
      <c r="AH201" s="151">
        <v>1.5094339622641511</v>
      </c>
      <c r="AI201" s="150">
        <v>643.01937811320465</v>
      </c>
      <c r="AJ201" s="150">
        <v>12.860387562264092</v>
      </c>
      <c r="AK201" s="150">
        <v>17.860387562264094</v>
      </c>
      <c r="AL201" s="119">
        <v>45443</v>
      </c>
      <c r="AN201" t="s">
        <v>54</v>
      </c>
      <c r="AO201" s="198">
        <v>14</v>
      </c>
    </row>
    <row r="202" spans="1:41">
      <c r="A202" t="s">
        <v>85</v>
      </c>
      <c r="B202" t="s">
        <v>86</v>
      </c>
      <c r="C202" t="s">
        <v>1431</v>
      </c>
      <c r="D202" t="s">
        <v>76</v>
      </c>
      <c r="E202" t="s">
        <v>76</v>
      </c>
      <c r="F202" t="s">
        <v>25</v>
      </c>
      <c r="G202" t="s">
        <v>66</v>
      </c>
      <c r="H202" t="s">
        <v>54</v>
      </c>
      <c r="I202" t="s">
        <v>55</v>
      </c>
      <c r="J202" t="s">
        <v>1432</v>
      </c>
      <c r="L202" s="119">
        <v>45449</v>
      </c>
      <c r="M202" s="119">
        <v>45552</v>
      </c>
      <c r="N202" s="119">
        <v>45463</v>
      </c>
      <c r="O202" t="s">
        <v>9</v>
      </c>
      <c r="P202" t="s">
        <v>259</v>
      </c>
      <c r="Q202" t="s">
        <v>17</v>
      </c>
      <c r="R202" t="s">
        <v>54</v>
      </c>
      <c r="S202" s="119">
        <v>45449</v>
      </c>
      <c r="T202" s="119">
        <v>45449</v>
      </c>
      <c r="AB202" s="176">
        <v>500000</v>
      </c>
      <c r="AC202" s="205" t="s">
        <v>58</v>
      </c>
      <c r="AD202" s="149" t="s">
        <v>444</v>
      </c>
      <c r="AE202" t="s">
        <v>478</v>
      </c>
      <c r="AF202" t="s">
        <v>260</v>
      </c>
      <c r="AG202" s="150">
        <v>17.890576241509375</v>
      </c>
      <c r="AH202" s="151">
        <v>1.5094339622641511</v>
      </c>
      <c r="AI202" s="150">
        <v>644.52881207546875</v>
      </c>
      <c r="AJ202" s="150">
        <v>12.890576241509375</v>
      </c>
      <c r="AK202" s="150">
        <v>17.890576241509375</v>
      </c>
      <c r="AL202" s="119">
        <v>45443</v>
      </c>
      <c r="AN202" t="s">
        <v>54</v>
      </c>
      <c r="AO202" s="198">
        <v>14</v>
      </c>
    </row>
    <row r="203" spans="1:41">
      <c r="A203" t="s">
        <v>119</v>
      </c>
      <c r="B203" t="s">
        <v>120</v>
      </c>
      <c r="C203" t="s">
        <v>692</v>
      </c>
      <c r="D203" t="s">
        <v>65</v>
      </c>
      <c r="E203" s="205" t="s">
        <v>65</v>
      </c>
      <c r="F203" t="s">
        <v>25</v>
      </c>
      <c r="G203" t="s">
        <v>66</v>
      </c>
      <c r="H203" t="s">
        <v>54</v>
      </c>
      <c r="I203" t="s">
        <v>55</v>
      </c>
      <c r="J203" t="s">
        <v>1433</v>
      </c>
      <c r="M203" s="119">
        <v>45553</v>
      </c>
      <c r="N203" s="119">
        <v>45467</v>
      </c>
      <c r="O203" t="s">
        <v>11</v>
      </c>
      <c r="P203" t="s">
        <v>128</v>
      </c>
      <c r="Q203" t="s">
        <v>17</v>
      </c>
      <c r="R203" t="s">
        <v>54</v>
      </c>
      <c r="S203" s="119">
        <v>45461</v>
      </c>
      <c r="T203" s="119">
        <v>45492</v>
      </c>
      <c r="AB203" s="206">
        <v>500000</v>
      </c>
      <c r="AC203" s="205" t="s">
        <v>58</v>
      </c>
      <c r="AD203" s="149" t="s">
        <v>478</v>
      </c>
      <c r="AE203" t="s">
        <v>478</v>
      </c>
      <c r="AF203" t="s">
        <v>129</v>
      </c>
      <c r="AG203" s="150">
        <v>17.920764920754657</v>
      </c>
      <c r="AH203" s="151">
        <v>1.5094339622641511</v>
      </c>
      <c r="AI203" s="150">
        <v>646.03824603773285</v>
      </c>
      <c r="AJ203" s="150">
        <v>12.920764920754657</v>
      </c>
      <c r="AK203" s="150">
        <v>17.920764920754657</v>
      </c>
      <c r="AL203" s="207">
        <v>45309</v>
      </c>
      <c r="AM203" t="s">
        <v>54</v>
      </c>
      <c r="AN203" t="s">
        <v>67</v>
      </c>
      <c r="AO203" s="198">
        <v>-25</v>
      </c>
    </row>
    <row r="204" spans="1:41">
      <c r="A204" t="s">
        <v>119</v>
      </c>
      <c r="B204" t="s">
        <v>120</v>
      </c>
      <c r="C204" t="s">
        <v>692</v>
      </c>
      <c r="D204" t="s">
        <v>65</v>
      </c>
      <c r="E204" s="205" t="s">
        <v>65</v>
      </c>
      <c r="F204" t="s">
        <v>25</v>
      </c>
      <c r="G204" t="s">
        <v>66</v>
      </c>
      <c r="H204" t="s">
        <v>54</v>
      </c>
      <c r="I204" t="s">
        <v>55</v>
      </c>
      <c r="J204" t="s">
        <v>1434</v>
      </c>
      <c r="M204" s="119">
        <v>45553</v>
      </c>
      <c r="N204" s="119">
        <v>45467</v>
      </c>
      <c r="O204" t="s">
        <v>11</v>
      </c>
      <c r="P204" t="s">
        <v>185</v>
      </c>
      <c r="Q204" t="s">
        <v>17</v>
      </c>
      <c r="R204" t="s">
        <v>54</v>
      </c>
      <c r="S204" s="119">
        <v>45461</v>
      </c>
      <c r="T204" s="119">
        <v>45489</v>
      </c>
      <c r="AB204" s="206">
        <v>500000</v>
      </c>
      <c r="AC204" s="205" t="s">
        <v>58</v>
      </c>
      <c r="AD204" s="149" t="s">
        <v>478</v>
      </c>
      <c r="AE204" t="s">
        <v>478</v>
      </c>
      <c r="AF204" t="s">
        <v>186</v>
      </c>
      <c r="AG204" s="150">
        <v>17.950953599999941</v>
      </c>
      <c r="AH204" s="151">
        <v>1.5094339622641511</v>
      </c>
      <c r="AI204" s="150">
        <v>647.54767999999694</v>
      </c>
      <c r="AJ204" s="150">
        <v>12.95095359999994</v>
      </c>
      <c r="AK204" s="150">
        <v>17.950953599999941</v>
      </c>
      <c r="AL204" s="207">
        <v>45309</v>
      </c>
      <c r="AM204" t="s">
        <v>54</v>
      </c>
      <c r="AN204" t="s">
        <v>67</v>
      </c>
      <c r="AO204" s="198">
        <v>-22</v>
      </c>
    </row>
    <row r="205" spans="1:41">
      <c r="A205" t="s">
        <v>119</v>
      </c>
      <c r="B205" t="s">
        <v>120</v>
      </c>
      <c r="C205" t="s">
        <v>1318</v>
      </c>
      <c r="D205" t="s">
        <v>65</v>
      </c>
      <c r="E205" t="s">
        <v>65</v>
      </c>
      <c r="F205" t="s">
        <v>25</v>
      </c>
      <c r="G205" t="s">
        <v>66</v>
      </c>
      <c r="H205" t="s">
        <v>54</v>
      </c>
      <c r="I205" t="s">
        <v>55</v>
      </c>
      <c r="J205" t="s">
        <v>1435</v>
      </c>
      <c r="N205" s="119">
        <v>45469</v>
      </c>
      <c r="O205" t="s">
        <v>9</v>
      </c>
      <c r="P205" t="s">
        <v>262</v>
      </c>
      <c r="Q205" t="s">
        <v>17</v>
      </c>
      <c r="R205" t="s">
        <v>54</v>
      </c>
      <c r="S205" s="119">
        <v>45461</v>
      </c>
      <c r="T205" s="119">
        <v>45469</v>
      </c>
      <c r="AA205" t="s">
        <v>1436</v>
      </c>
      <c r="AB205" s="176">
        <v>500001</v>
      </c>
      <c r="AC205" t="s">
        <v>58</v>
      </c>
      <c r="AD205" s="149" t="s">
        <v>478</v>
      </c>
      <c r="AE205" t="s">
        <v>478</v>
      </c>
      <c r="AF205" t="s">
        <v>263</v>
      </c>
      <c r="AG205" s="150">
        <v>17.981142339622579</v>
      </c>
      <c r="AH205" s="151">
        <v>1.5094369811320758</v>
      </c>
      <c r="AI205" s="150">
        <v>649.05711698112907</v>
      </c>
      <c r="AJ205" s="150">
        <v>12.981142339622581</v>
      </c>
      <c r="AK205" s="150">
        <v>17.981142339622579</v>
      </c>
      <c r="AL205" s="119">
        <v>45296</v>
      </c>
      <c r="AM205" t="s">
        <v>54</v>
      </c>
      <c r="AN205" t="s">
        <v>67</v>
      </c>
      <c r="AO205" s="198">
        <v>0</v>
      </c>
    </row>
    <row r="206" spans="1:41">
      <c r="A206" t="s">
        <v>134</v>
      </c>
      <c r="B206" t="s">
        <v>101</v>
      </c>
      <c r="C206" t="s">
        <v>1437</v>
      </c>
      <c r="D206" t="s">
        <v>65</v>
      </c>
      <c r="E206" t="s">
        <v>65</v>
      </c>
      <c r="F206" t="s">
        <v>25</v>
      </c>
      <c r="G206" t="s">
        <v>66</v>
      </c>
      <c r="H206" t="s">
        <v>54</v>
      </c>
      <c r="I206" t="s">
        <v>55</v>
      </c>
      <c r="J206" t="s">
        <v>1438</v>
      </c>
      <c r="K206" s="119">
        <v>45416</v>
      </c>
      <c r="L206" s="119">
        <v>45443</v>
      </c>
      <c r="N206" s="119">
        <v>45471</v>
      </c>
      <c r="O206" t="s">
        <v>7</v>
      </c>
      <c r="P206" t="s">
        <v>233</v>
      </c>
      <c r="Q206" t="s">
        <v>17</v>
      </c>
      <c r="R206" t="s">
        <v>54</v>
      </c>
      <c r="S206" s="119">
        <v>45454</v>
      </c>
      <c r="T206" s="119">
        <v>45460</v>
      </c>
      <c r="AB206" s="176">
        <v>500002</v>
      </c>
      <c r="AC206" t="s">
        <v>58</v>
      </c>
      <c r="AD206" s="149" t="s">
        <v>478</v>
      </c>
      <c r="AE206" t="s">
        <v>478</v>
      </c>
      <c r="AF206" t="s">
        <v>234</v>
      </c>
      <c r="AG206" s="150">
        <v>18.011331139622584</v>
      </c>
      <c r="AH206" s="151">
        <v>1.5094400000000001</v>
      </c>
      <c r="AI206" s="150">
        <v>650.56655698112911</v>
      </c>
      <c r="AJ206" s="150">
        <v>13.011331139622582</v>
      </c>
      <c r="AK206" s="150">
        <v>18.011331139622584</v>
      </c>
      <c r="AL206" s="119">
        <v>45449</v>
      </c>
      <c r="AM206" t="s">
        <v>54</v>
      </c>
      <c r="AN206" t="s">
        <v>67</v>
      </c>
      <c r="AO206" s="198">
        <v>11</v>
      </c>
    </row>
    <row r="207" spans="1:41" ht="15.6">
      <c r="A207" s="2" t="s">
        <v>79</v>
      </c>
      <c r="B207" t="s">
        <v>80</v>
      </c>
      <c r="C207" t="s">
        <v>1383</v>
      </c>
      <c r="D207" t="s">
        <v>76</v>
      </c>
      <c r="E207" t="s">
        <v>76</v>
      </c>
      <c r="F207" t="s">
        <v>25</v>
      </c>
      <c r="G207" t="s">
        <v>66</v>
      </c>
      <c r="H207" t="s">
        <v>54</v>
      </c>
      <c r="I207" t="s">
        <v>55</v>
      </c>
      <c r="J207" t="s">
        <v>1439</v>
      </c>
      <c r="M207" s="119">
        <v>45562</v>
      </c>
      <c r="N207" s="119">
        <v>45471</v>
      </c>
      <c r="O207" t="s">
        <v>9</v>
      </c>
      <c r="P207" t="s">
        <v>196</v>
      </c>
      <c r="Q207" t="s">
        <v>17</v>
      </c>
      <c r="R207" t="s">
        <v>54</v>
      </c>
      <c r="S207" s="119">
        <v>45433</v>
      </c>
      <c r="T207" s="119">
        <v>45460</v>
      </c>
      <c r="AB207" s="176">
        <v>500000</v>
      </c>
      <c r="AC207" s="205" t="s">
        <v>58</v>
      </c>
      <c r="AD207" s="149" t="s">
        <v>478</v>
      </c>
      <c r="AE207" t="s">
        <v>478</v>
      </c>
      <c r="AF207" t="s">
        <v>197</v>
      </c>
      <c r="AG207" s="150">
        <v>18.041519818867862</v>
      </c>
      <c r="AH207" s="151">
        <v>1.5094339622641511</v>
      </c>
      <c r="AI207" s="150">
        <v>652.07599094339321</v>
      </c>
      <c r="AJ207" s="150">
        <v>13.041519818867863</v>
      </c>
      <c r="AK207" s="150">
        <v>18.041519818867862</v>
      </c>
      <c r="AL207" s="119">
        <v>45400</v>
      </c>
      <c r="AM207" t="s">
        <v>54</v>
      </c>
      <c r="AN207" t="s">
        <v>54</v>
      </c>
      <c r="AO207" s="198">
        <v>11</v>
      </c>
    </row>
    <row r="208" spans="1:41" ht="15.6">
      <c r="A208" s="2" t="s">
        <v>79</v>
      </c>
      <c r="B208" t="s">
        <v>80</v>
      </c>
      <c r="C208" t="s">
        <v>1383</v>
      </c>
      <c r="D208" t="s">
        <v>76</v>
      </c>
      <c r="E208" t="s">
        <v>76</v>
      </c>
      <c r="F208" t="s">
        <v>25</v>
      </c>
      <c r="G208" t="s">
        <v>66</v>
      </c>
      <c r="H208" t="s">
        <v>54</v>
      </c>
      <c r="I208" t="s">
        <v>55</v>
      </c>
      <c r="J208" t="s">
        <v>1440</v>
      </c>
      <c r="M208" s="119">
        <v>45562</v>
      </c>
      <c r="N208" s="119">
        <v>45471</v>
      </c>
      <c r="O208" t="s">
        <v>9</v>
      </c>
      <c r="P208" t="s">
        <v>88</v>
      </c>
      <c r="Q208" t="s">
        <v>17</v>
      </c>
      <c r="R208" t="s">
        <v>54</v>
      </c>
      <c r="S208" s="119">
        <v>45456</v>
      </c>
      <c r="T208" s="119">
        <v>45456</v>
      </c>
      <c r="AB208" s="176">
        <v>500000</v>
      </c>
      <c r="AC208" s="205" t="s">
        <v>58</v>
      </c>
      <c r="AD208" s="149" t="s">
        <v>478</v>
      </c>
      <c r="AE208" t="s">
        <v>478</v>
      </c>
      <c r="AF208" t="s">
        <v>89</v>
      </c>
      <c r="AG208" s="150">
        <v>18.071708498113146</v>
      </c>
      <c r="AH208" s="151">
        <v>1.5094339622641511</v>
      </c>
      <c r="AI208" s="150">
        <v>653.58542490565731</v>
      </c>
      <c r="AJ208" s="150">
        <v>13.071708498113146</v>
      </c>
      <c r="AK208" s="150">
        <v>18.071708498113146</v>
      </c>
      <c r="AL208" s="119">
        <v>45400</v>
      </c>
      <c r="AM208" t="s">
        <v>54</v>
      </c>
      <c r="AN208" t="s">
        <v>54</v>
      </c>
      <c r="AO208" s="198">
        <v>15</v>
      </c>
    </row>
    <row r="209" spans="1:41">
      <c r="A209" t="s">
        <v>134</v>
      </c>
      <c r="B209" t="s">
        <v>101</v>
      </c>
      <c r="C209" t="s">
        <v>703</v>
      </c>
      <c r="D209" t="s">
        <v>76</v>
      </c>
      <c r="E209" s="205" t="s">
        <v>76</v>
      </c>
      <c r="F209" t="s">
        <v>25</v>
      </c>
      <c r="G209" t="s">
        <v>66</v>
      </c>
      <c r="H209" t="s">
        <v>54</v>
      </c>
      <c r="I209" t="s">
        <v>55</v>
      </c>
      <c r="J209" t="s">
        <v>1441</v>
      </c>
      <c r="N209" s="119">
        <v>45472</v>
      </c>
      <c r="O209" t="s">
        <v>9</v>
      </c>
      <c r="P209" t="s">
        <v>259</v>
      </c>
      <c r="Q209" t="s">
        <v>17</v>
      </c>
      <c r="R209" t="s">
        <v>54</v>
      </c>
      <c r="S209" s="119">
        <v>45436</v>
      </c>
      <c r="T209" s="119">
        <v>45468</v>
      </c>
      <c r="AB209" s="176">
        <v>500000</v>
      </c>
      <c r="AC209" s="205" t="s">
        <v>58</v>
      </c>
      <c r="AD209" s="149" t="s">
        <v>478</v>
      </c>
      <c r="AE209" t="s">
        <v>478</v>
      </c>
      <c r="AF209" t="s">
        <v>260</v>
      </c>
      <c r="AG209" s="150">
        <v>18.101897177358428</v>
      </c>
      <c r="AH209" s="151">
        <v>1.5094339622641511</v>
      </c>
      <c r="AI209" s="150">
        <v>655.0948588679214</v>
      </c>
      <c r="AJ209" s="150">
        <v>13.101897177358428</v>
      </c>
      <c r="AK209" s="150">
        <v>18.101897177358428</v>
      </c>
      <c r="AL209" s="119">
        <v>45316</v>
      </c>
      <c r="AN209" t="s">
        <v>67</v>
      </c>
      <c r="AO209" s="198">
        <v>4</v>
      </c>
    </row>
    <row r="210" spans="1:41">
      <c r="A210" t="s">
        <v>85</v>
      </c>
      <c r="B210" t="s">
        <v>86</v>
      </c>
      <c r="C210" t="s">
        <v>1442</v>
      </c>
      <c r="D210" t="s">
        <v>76</v>
      </c>
      <c r="E210" t="s">
        <v>76</v>
      </c>
      <c r="F210" t="s">
        <v>25</v>
      </c>
      <c r="G210" t="s">
        <v>66</v>
      </c>
      <c r="H210" t="s">
        <v>54</v>
      </c>
      <c r="I210" t="s">
        <v>55</v>
      </c>
      <c r="J210" t="s">
        <v>1443</v>
      </c>
      <c r="K210" s="119">
        <v>45231</v>
      </c>
      <c r="L210" s="119">
        <v>45427</v>
      </c>
      <c r="N210" s="119">
        <v>45473</v>
      </c>
      <c r="O210" t="s">
        <v>11</v>
      </c>
      <c r="P210" t="s">
        <v>204</v>
      </c>
      <c r="Q210" t="s">
        <v>17</v>
      </c>
      <c r="R210" t="s">
        <v>54</v>
      </c>
      <c r="S210" s="119">
        <v>45436</v>
      </c>
      <c r="T210" s="119">
        <v>45460</v>
      </c>
      <c r="AB210" s="176">
        <v>500000</v>
      </c>
      <c r="AC210" t="s">
        <v>58</v>
      </c>
      <c r="AD210" s="149" t="s">
        <v>444</v>
      </c>
      <c r="AE210" t="s">
        <v>478</v>
      </c>
      <c r="AF210" t="s">
        <v>205</v>
      </c>
      <c r="AG210" s="150">
        <v>18.132085856603709</v>
      </c>
      <c r="AH210" s="151">
        <v>1.5094339622641511</v>
      </c>
      <c r="AI210" s="150">
        <v>656.6042928301855</v>
      </c>
      <c r="AJ210" s="150">
        <v>13.132085856603711</v>
      </c>
      <c r="AK210" s="150">
        <v>18.132085856603709</v>
      </c>
      <c r="AL210" s="119">
        <v>45428</v>
      </c>
      <c r="AN210" t="s">
        <v>67</v>
      </c>
      <c r="AO210" s="198">
        <v>13</v>
      </c>
    </row>
    <row r="211" spans="1:41">
      <c r="A211" t="s">
        <v>85</v>
      </c>
      <c r="B211" t="s">
        <v>86</v>
      </c>
      <c r="C211" t="s">
        <v>1442</v>
      </c>
      <c r="D211" t="s">
        <v>76</v>
      </c>
      <c r="E211" t="s">
        <v>76</v>
      </c>
      <c r="F211" t="s">
        <v>25</v>
      </c>
      <c r="G211" t="s">
        <v>66</v>
      </c>
      <c r="H211" t="s">
        <v>54</v>
      </c>
      <c r="I211" t="s">
        <v>55</v>
      </c>
      <c r="J211" t="s">
        <v>1444</v>
      </c>
      <c r="K211" s="119">
        <v>45231</v>
      </c>
      <c r="L211" s="119">
        <v>45427</v>
      </c>
      <c r="N211" s="119">
        <v>45473</v>
      </c>
      <c r="O211" t="s">
        <v>11</v>
      </c>
      <c r="P211" t="s">
        <v>204</v>
      </c>
      <c r="Q211" t="s">
        <v>17</v>
      </c>
      <c r="R211" t="s">
        <v>54</v>
      </c>
      <c r="S211" s="119">
        <v>45436</v>
      </c>
      <c r="T211" s="119">
        <v>45460</v>
      </c>
      <c r="AB211" s="176">
        <v>500000</v>
      </c>
      <c r="AC211" t="s">
        <v>58</v>
      </c>
      <c r="AD211" s="149" t="s">
        <v>444</v>
      </c>
      <c r="AE211" t="s">
        <v>478</v>
      </c>
      <c r="AF211" t="s">
        <v>205</v>
      </c>
      <c r="AG211" s="150">
        <v>18.162274535848994</v>
      </c>
      <c r="AH211" s="151">
        <v>1.5094339622641511</v>
      </c>
      <c r="AI211" s="150">
        <v>658.1137267924496</v>
      </c>
      <c r="AJ211" s="150">
        <v>13.162274535848992</v>
      </c>
      <c r="AK211" s="150">
        <v>18.162274535848994</v>
      </c>
      <c r="AL211" s="119">
        <v>45434</v>
      </c>
      <c r="AN211" t="s">
        <v>67</v>
      </c>
      <c r="AO211" s="198">
        <v>13</v>
      </c>
    </row>
    <row r="212" spans="1:41">
      <c r="A212" t="s">
        <v>286</v>
      </c>
      <c r="B212" t="s">
        <v>287</v>
      </c>
      <c r="C212" t="s">
        <v>1445</v>
      </c>
      <c r="D212" t="s">
        <v>64</v>
      </c>
      <c r="E212" t="s">
        <v>65</v>
      </c>
      <c r="F212" t="s">
        <v>25</v>
      </c>
      <c r="G212" t="s">
        <v>66</v>
      </c>
      <c r="H212" t="s">
        <v>67</v>
      </c>
      <c r="I212" t="s">
        <v>55</v>
      </c>
      <c r="J212" t="s">
        <v>1100</v>
      </c>
      <c r="K212" s="119">
        <v>45413</v>
      </c>
      <c r="L212" s="119">
        <v>45464</v>
      </c>
      <c r="M212" s="119">
        <v>45567</v>
      </c>
      <c r="N212" s="119">
        <v>45474</v>
      </c>
      <c r="O212" t="s">
        <v>11</v>
      </c>
      <c r="P212" t="s">
        <v>242</v>
      </c>
      <c r="Q212" t="s">
        <v>17</v>
      </c>
      <c r="R212" t="s">
        <v>54</v>
      </c>
      <c r="S212" s="119">
        <v>45468</v>
      </c>
      <c r="T212" s="119">
        <v>45475</v>
      </c>
      <c r="AB212" s="176">
        <v>500000</v>
      </c>
      <c r="AC212" t="s">
        <v>58</v>
      </c>
      <c r="AD212" t="s">
        <v>444</v>
      </c>
      <c r="AE212" t="s">
        <v>478</v>
      </c>
      <c r="AF212" t="s">
        <v>243</v>
      </c>
      <c r="AG212" s="150">
        <v>39</v>
      </c>
      <c r="AH212" s="151">
        <v>15.09433962264151</v>
      </c>
      <c r="AI212" s="150">
        <v>673.20806641509114</v>
      </c>
      <c r="AJ212" s="150">
        <v>13.464161328301822</v>
      </c>
      <c r="AK212" s="150">
        <v>18.46416132830182</v>
      </c>
      <c r="AL212" s="119">
        <v>45464</v>
      </c>
      <c r="AN212" t="s">
        <v>67</v>
      </c>
      <c r="AO212" s="198">
        <v>-1</v>
      </c>
    </row>
    <row r="213" spans="1:41">
      <c r="A213" t="s">
        <v>195</v>
      </c>
      <c r="B213" t="s">
        <v>1446</v>
      </c>
      <c r="C213" t="s">
        <v>1312</v>
      </c>
      <c r="D213" t="s">
        <v>65</v>
      </c>
      <c r="E213" t="s">
        <v>65</v>
      </c>
      <c r="F213" t="s">
        <v>25</v>
      </c>
      <c r="G213" s="154" t="s">
        <v>66</v>
      </c>
      <c r="H213" t="s">
        <v>54</v>
      </c>
      <c r="I213" t="s">
        <v>55</v>
      </c>
      <c r="J213" t="s">
        <v>1447</v>
      </c>
      <c r="K213" s="119"/>
      <c r="L213" s="119">
        <v>45387</v>
      </c>
      <c r="M213" s="119">
        <v>45516</v>
      </c>
      <c r="N213" s="119">
        <v>45474</v>
      </c>
      <c r="O213" t="s">
        <v>11</v>
      </c>
      <c r="P213" t="s">
        <v>185</v>
      </c>
      <c r="Q213" t="s">
        <v>17</v>
      </c>
      <c r="R213" t="s">
        <v>54</v>
      </c>
      <c r="S213" s="119">
        <v>45419</v>
      </c>
      <c r="T213" s="119">
        <v>45436</v>
      </c>
      <c r="AB213" s="176">
        <v>500000</v>
      </c>
      <c r="AC213" s="205" t="s">
        <v>58</v>
      </c>
      <c r="AD213" s="149" t="s">
        <v>444</v>
      </c>
      <c r="AE213" t="s">
        <v>478</v>
      </c>
      <c r="AF213" t="s">
        <v>186</v>
      </c>
      <c r="AG213" s="150">
        <v>18.494350007547105</v>
      </c>
      <c r="AH213" s="151">
        <v>1.5094339622641511</v>
      </c>
      <c r="AI213" s="150">
        <v>674.71750037735524</v>
      </c>
      <c r="AJ213" s="150">
        <v>13.494350007547105</v>
      </c>
      <c r="AK213" s="150">
        <v>18.494350007547105</v>
      </c>
      <c r="AL213" s="119">
        <v>45392</v>
      </c>
      <c r="AN213" t="s">
        <v>67</v>
      </c>
      <c r="AO213" s="198">
        <v>38</v>
      </c>
    </row>
    <row r="214" spans="1:41">
      <c r="A214" t="s">
        <v>198</v>
      </c>
      <c r="B214" t="s">
        <v>199</v>
      </c>
      <c r="C214" t="s">
        <v>1448</v>
      </c>
      <c r="D214" t="s">
        <v>65</v>
      </c>
      <c r="E214" t="s">
        <v>65</v>
      </c>
      <c r="F214" t="s">
        <v>25</v>
      </c>
      <c r="G214" t="s">
        <v>66</v>
      </c>
      <c r="H214" t="s">
        <v>54</v>
      </c>
      <c r="I214" t="s">
        <v>55</v>
      </c>
      <c r="J214" t="s">
        <v>1449</v>
      </c>
      <c r="K214" s="119">
        <v>45372</v>
      </c>
      <c r="L214" s="119">
        <v>45428</v>
      </c>
      <c r="M214" s="119">
        <v>45567</v>
      </c>
      <c r="N214" s="119">
        <v>45478</v>
      </c>
      <c r="O214" t="s">
        <v>11</v>
      </c>
      <c r="P214" t="s">
        <v>128</v>
      </c>
      <c r="Q214" t="s">
        <v>17</v>
      </c>
      <c r="R214" t="s">
        <v>54</v>
      </c>
      <c r="S214" s="119">
        <v>45470</v>
      </c>
      <c r="T214" s="119">
        <v>45474</v>
      </c>
      <c r="AB214" s="176">
        <v>500000</v>
      </c>
      <c r="AC214" s="205" t="s">
        <v>58</v>
      </c>
      <c r="AD214" s="149" t="s">
        <v>444</v>
      </c>
      <c r="AE214" t="s">
        <v>478</v>
      </c>
      <c r="AF214" t="s">
        <v>129</v>
      </c>
      <c r="AG214" s="150">
        <v>18.524538686792386</v>
      </c>
      <c r="AH214" s="151">
        <v>1.5094339622641511</v>
      </c>
      <c r="AI214" s="150">
        <v>676.22693433961933</v>
      </c>
      <c r="AJ214" s="150">
        <v>13.524538686792386</v>
      </c>
      <c r="AK214" s="150">
        <v>18.524538686792386</v>
      </c>
      <c r="AL214" s="119">
        <v>45470</v>
      </c>
      <c r="AM214" t="s">
        <v>67</v>
      </c>
      <c r="AN214" t="s">
        <v>67</v>
      </c>
      <c r="AO214" s="198">
        <v>4</v>
      </c>
    </row>
    <row r="215" spans="1:41">
      <c r="A215" t="s">
        <v>123</v>
      </c>
      <c r="B215" t="s">
        <v>124</v>
      </c>
      <c r="C215" t="s">
        <v>1318</v>
      </c>
      <c r="D215" t="s">
        <v>65</v>
      </c>
      <c r="E215" t="s">
        <v>65</v>
      </c>
      <c r="F215" t="s">
        <v>25</v>
      </c>
      <c r="G215" t="s">
        <v>66</v>
      </c>
      <c r="H215" t="s">
        <v>54</v>
      </c>
      <c r="I215" t="s">
        <v>55</v>
      </c>
      <c r="J215" s="119" t="s">
        <v>1450</v>
      </c>
      <c r="L215" s="119">
        <v>45474</v>
      </c>
      <c r="M215" s="119">
        <v>45539</v>
      </c>
      <c r="N215" s="119">
        <v>45485</v>
      </c>
      <c r="O215" t="s">
        <v>11</v>
      </c>
      <c r="P215" t="s">
        <v>177</v>
      </c>
      <c r="Q215" t="s">
        <v>17</v>
      </c>
      <c r="R215" t="s">
        <v>54</v>
      </c>
      <c r="S215" s="119">
        <v>45485</v>
      </c>
      <c r="T215" s="119">
        <v>45489</v>
      </c>
      <c r="AA215" t="s">
        <v>1105</v>
      </c>
      <c r="AB215" s="176">
        <v>500000</v>
      </c>
      <c r="AC215" t="s">
        <v>58</v>
      </c>
      <c r="AD215" t="s">
        <v>444</v>
      </c>
      <c r="AE215" t="s">
        <v>478</v>
      </c>
      <c r="AF215" t="s">
        <v>178</v>
      </c>
      <c r="AG215" s="150">
        <v>18.554727366037667</v>
      </c>
      <c r="AH215" s="151">
        <v>1.5094339622641511</v>
      </c>
      <c r="AI215" s="150">
        <v>677.73636830188343</v>
      </c>
      <c r="AJ215" s="150">
        <v>13.554727366037669</v>
      </c>
      <c r="AK215" s="150">
        <v>18.554727366037667</v>
      </c>
      <c r="AL215" s="119">
        <v>45485</v>
      </c>
      <c r="AM215" t="s">
        <v>54</v>
      </c>
      <c r="AN215" t="s">
        <v>67</v>
      </c>
      <c r="AO215" s="198">
        <v>-4</v>
      </c>
    </row>
    <row r="216" spans="1:41">
      <c r="A216" t="s">
        <v>198</v>
      </c>
      <c r="B216" t="s">
        <v>199</v>
      </c>
      <c r="C216" t="s">
        <v>1359</v>
      </c>
      <c r="D216" t="s">
        <v>76</v>
      </c>
      <c r="E216" t="s">
        <v>76</v>
      </c>
      <c r="F216" t="s">
        <v>25</v>
      </c>
      <c r="G216" t="s">
        <v>66</v>
      </c>
      <c r="H216" t="s">
        <v>54</v>
      </c>
      <c r="I216" t="s">
        <v>55</v>
      </c>
      <c r="J216" t="s">
        <v>1451</v>
      </c>
      <c r="L216" s="119">
        <v>45450</v>
      </c>
      <c r="N216" s="119">
        <v>45485</v>
      </c>
      <c r="O216" t="s">
        <v>11</v>
      </c>
      <c r="P216" t="s">
        <v>177</v>
      </c>
      <c r="Q216" t="s">
        <v>17</v>
      </c>
      <c r="R216" t="s">
        <v>54</v>
      </c>
      <c r="S216" s="119">
        <v>45485</v>
      </c>
      <c r="T216" s="119">
        <v>45485</v>
      </c>
      <c r="AA216" t="s">
        <v>1105</v>
      </c>
      <c r="AB216" s="176">
        <v>500000</v>
      </c>
      <c r="AC216" s="205" t="s">
        <v>58</v>
      </c>
      <c r="AD216" s="149" t="s">
        <v>444</v>
      </c>
      <c r="AE216" t="s">
        <v>478</v>
      </c>
      <c r="AF216" t="s">
        <v>178</v>
      </c>
      <c r="AG216" s="150">
        <v>18.584916045282952</v>
      </c>
      <c r="AH216" s="151">
        <v>1.5094339622641511</v>
      </c>
      <c r="AI216" s="150">
        <v>679.24580226414753</v>
      </c>
      <c r="AJ216" s="150">
        <v>13.58491604528295</v>
      </c>
      <c r="AK216" s="150">
        <v>18.584916045282952</v>
      </c>
      <c r="AL216" s="119">
        <v>45485</v>
      </c>
      <c r="AM216" t="s">
        <v>54</v>
      </c>
      <c r="AN216" t="s">
        <v>67</v>
      </c>
      <c r="AO216" s="198">
        <v>0</v>
      </c>
    </row>
    <row r="217" spans="1:41">
      <c r="A217" t="s">
        <v>134</v>
      </c>
      <c r="B217" t="s">
        <v>101</v>
      </c>
      <c r="C217" t="s">
        <v>703</v>
      </c>
      <c r="D217" t="s">
        <v>76</v>
      </c>
      <c r="E217" s="205" t="s">
        <v>76</v>
      </c>
      <c r="F217" t="s">
        <v>25</v>
      </c>
      <c r="G217" t="s">
        <v>66</v>
      </c>
      <c r="H217" t="s">
        <v>54</v>
      </c>
      <c r="I217" t="s">
        <v>55</v>
      </c>
      <c r="J217" t="s">
        <v>1452</v>
      </c>
      <c r="N217" s="119">
        <v>45486</v>
      </c>
      <c r="O217" t="s">
        <v>9</v>
      </c>
      <c r="P217" t="s">
        <v>259</v>
      </c>
      <c r="Q217" t="s">
        <v>17</v>
      </c>
      <c r="R217" t="s">
        <v>54</v>
      </c>
      <c r="S217" s="119">
        <v>45483</v>
      </c>
      <c r="T217" s="119">
        <v>45484</v>
      </c>
      <c r="AB217" s="176">
        <v>500000</v>
      </c>
      <c r="AC217" s="205" t="s">
        <v>58</v>
      </c>
      <c r="AD217" s="149" t="s">
        <v>478</v>
      </c>
      <c r="AE217" t="s">
        <v>478</v>
      </c>
      <c r="AF217" t="s">
        <v>260</v>
      </c>
      <c r="AG217" s="150">
        <v>18.61510472452823</v>
      </c>
      <c r="AH217" s="151">
        <v>1.5094339622641511</v>
      </c>
      <c r="AI217" s="150">
        <v>680.75523622641163</v>
      </c>
      <c r="AJ217" s="150">
        <v>13.615104724528232</v>
      </c>
      <c r="AK217" s="150">
        <v>18.61510472452823</v>
      </c>
      <c r="AL217" s="119">
        <v>45316</v>
      </c>
      <c r="AN217" t="s">
        <v>67</v>
      </c>
      <c r="AO217" s="198">
        <v>2</v>
      </c>
    </row>
    <row r="218" spans="1:41">
      <c r="A218" t="s">
        <v>134</v>
      </c>
      <c r="B218" t="s">
        <v>101</v>
      </c>
      <c r="C218" t="s">
        <v>703</v>
      </c>
      <c r="D218" t="s">
        <v>76</v>
      </c>
      <c r="E218" t="s">
        <v>76</v>
      </c>
      <c r="F218" t="s">
        <v>25</v>
      </c>
      <c r="G218" t="s">
        <v>66</v>
      </c>
      <c r="H218" t="s">
        <v>54</v>
      </c>
      <c r="I218" t="s">
        <v>55</v>
      </c>
      <c r="J218" t="s">
        <v>1453</v>
      </c>
      <c r="K218" s="119">
        <v>45446</v>
      </c>
      <c r="L218" s="119">
        <v>45469</v>
      </c>
      <c r="N218" s="119">
        <v>45488</v>
      </c>
      <c r="O218" t="s">
        <v>11</v>
      </c>
      <c r="P218" t="s">
        <v>177</v>
      </c>
      <c r="Q218" t="s">
        <v>17</v>
      </c>
      <c r="R218" t="s">
        <v>54</v>
      </c>
      <c r="S218" s="119">
        <v>45475</v>
      </c>
      <c r="T218" s="119">
        <v>45485</v>
      </c>
      <c r="AA218" t="s">
        <v>1105</v>
      </c>
      <c r="AB218" s="206">
        <v>500000</v>
      </c>
      <c r="AC218" s="205" t="s">
        <v>58</v>
      </c>
      <c r="AD218" s="149" t="s">
        <v>478</v>
      </c>
      <c r="AE218" t="s">
        <v>478</v>
      </c>
      <c r="AF218" t="s">
        <v>178</v>
      </c>
      <c r="AG218" s="150">
        <v>18.645293403773515</v>
      </c>
      <c r="AH218" s="151">
        <v>1.5094339622641511</v>
      </c>
      <c r="AI218" s="150">
        <v>682.26467018867572</v>
      </c>
      <c r="AJ218" s="150">
        <v>13.645293403773515</v>
      </c>
      <c r="AK218" s="150">
        <v>18.645293403773515</v>
      </c>
      <c r="AL218" s="207">
        <v>45475</v>
      </c>
      <c r="AN218" t="s">
        <v>67</v>
      </c>
      <c r="AO218" s="198">
        <v>3</v>
      </c>
    </row>
    <row r="219" spans="1:41">
      <c r="A219" t="s">
        <v>100</v>
      </c>
      <c r="B219" t="s">
        <v>101</v>
      </c>
      <c r="C219" t="s">
        <v>1340</v>
      </c>
      <c r="D219" t="s">
        <v>65</v>
      </c>
      <c r="E219" t="s">
        <v>65</v>
      </c>
      <c r="F219" t="s">
        <v>25</v>
      </c>
      <c r="G219" t="s">
        <v>66</v>
      </c>
      <c r="H219" t="s">
        <v>54</v>
      </c>
      <c r="I219" t="s">
        <v>55</v>
      </c>
      <c r="J219" t="s">
        <v>1454</v>
      </c>
      <c r="L219" s="119">
        <v>45478</v>
      </c>
      <c r="M219" s="119">
        <v>45580</v>
      </c>
      <c r="N219" s="119">
        <v>45489</v>
      </c>
      <c r="O219" t="s">
        <v>11</v>
      </c>
      <c r="P219" t="s">
        <v>177</v>
      </c>
      <c r="Q219" t="s">
        <v>17</v>
      </c>
      <c r="R219" t="s">
        <v>54</v>
      </c>
      <c r="S219" s="119">
        <v>45481</v>
      </c>
      <c r="T219" s="119">
        <v>45496</v>
      </c>
      <c r="AA219" t="s">
        <v>1105</v>
      </c>
      <c r="AB219" s="176">
        <v>500000</v>
      </c>
      <c r="AC219" s="205" t="s">
        <v>58</v>
      </c>
      <c r="AD219" s="149" t="s">
        <v>444</v>
      </c>
      <c r="AE219" t="s">
        <v>478</v>
      </c>
      <c r="AF219" t="s">
        <v>178</v>
      </c>
      <c r="AG219" s="150">
        <v>18.675482083018796</v>
      </c>
      <c r="AH219" s="151">
        <v>1.5094339622641511</v>
      </c>
      <c r="AI219" s="150">
        <v>683.77410415093982</v>
      </c>
      <c r="AJ219" s="150">
        <v>13.675482083018796</v>
      </c>
      <c r="AK219" s="150">
        <v>18.675482083018796</v>
      </c>
      <c r="AL219" s="119">
        <v>45344</v>
      </c>
      <c r="AM219" t="s">
        <v>54</v>
      </c>
      <c r="AN219" t="s">
        <v>67</v>
      </c>
      <c r="AO219" s="198">
        <v>-7</v>
      </c>
    </row>
    <row r="220" spans="1:41">
      <c r="A220" t="s">
        <v>198</v>
      </c>
      <c r="B220" t="s">
        <v>199</v>
      </c>
      <c r="C220" t="s">
        <v>1455</v>
      </c>
      <c r="D220" t="s">
        <v>65</v>
      </c>
      <c r="E220" t="s">
        <v>65</v>
      </c>
      <c r="F220" t="s">
        <v>25</v>
      </c>
      <c r="G220" t="s">
        <v>66</v>
      </c>
      <c r="H220" t="s">
        <v>54</v>
      </c>
      <c r="I220" t="s">
        <v>55</v>
      </c>
      <c r="J220" t="s">
        <v>1456</v>
      </c>
      <c r="K220" s="119">
        <v>45215</v>
      </c>
      <c r="L220" s="119">
        <v>45443</v>
      </c>
      <c r="M220" s="119">
        <v>45558</v>
      </c>
      <c r="N220" s="119">
        <v>45492</v>
      </c>
      <c r="O220" t="s">
        <v>11</v>
      </c>
      <c r="P220" t="s">
        <v>177</v>
      </c>
      <c r="Q220" t="s">
        <v>17</v>
      </c>
      <c r="R220" t="s">
        <v>54</v>
      </c>
      <c r="S220" s="119">
        <v>45481</v>
      </c>
      <c r="T220" s="119">
        <v>45485</v>
      </c>
      <c r="AA220" t="s">
        <v>1105</v>
      </c>
      <c r="AB220" s="176">
        <v>500000</v>
      </c>
      <c r="AC220" t="s">
        <v>58</v>
      </c>
      <c r="AD220" t="s">
        <v>444</v>
      </c>
      <c r="AE220" t="s">
        <v>478</v>
      </c>
      <c r="AF220" t="s">
        <v>178</v>
      </c>
      <c r="AG220" s="150">
        <v>18.705670762264077</v>
      </c>
      <c r="AH220" s="151">
        <v>1.5094339622641511</v>
      </c>
      <c r="AI220" s="150">
        <v>685.28353811320392</v>
      </c>
      <c r="AJ220" s="150">
        <v>13.705670762264079</v>
      </c>
      <c r="AK220" s="150">
        <v>18.705670762264077</v>
      </c>
      <c r="AL220" s="119">
        <v>45481</v>
      </c>
      <c r="AN220" t="s">
        <v>67</v>
      </c>
      <c r="AO220" s="198">
        <v>7</v>
      </c>
    </row>
    <row r="221" spans="1:41">
      <c r="A221" t="s">
        <v>74</v>
      </c>
      <c r="B221" t="s">
        <v>75</v>
      </c>
      <c r="C221" t="s">
        <v>1387</v>
      </c>
      <c r="D221" t="s">
        <v>76</v>
      </c>
      <c r="E221" t="s">
        <v>76</v>
      </c>
      <c r="F221" t="s">
        <v>25</v>
      </c>
      <c r="G221" t="s">
        <v>66</v>
      </c>
      <c r="H221" t="s">
        <v>54</v>
      </c>
      <c r="I221" t="s">
        <v>55</v>
      </c>
      <c r="J221" t="s">
        <v>1457</v>
      </c>
      <c r="M221" s="119">
        <v>45580</v>
      </c>
      <c r="N221" s="119">
        <v>45495</v>
      </c>
      <c r="O221" t="s">
        <v>9</v>
      </c>
      <c r="P221" t="s">
        <v>196</v>
      </c>
      <c r="Q221" t="s">
        <v>17</v>
      </c>
      <c r="R221" t="s">
        <v>54</v>
      </c>
      <c r="S221" s="119">
        <v>45484</v>
      </c>
      <c r="T221" s="119">
        <v>45488</v>
      </c>
      <c r="AB221" s="176">
        <v>500011</v>
      </c>
      <c r="AC221" t="s">
        <v>58</v>
      </c>
      <c r="AD221" s="149" t="s">
        <v>444</v>
      </c>
      <c r="AE221" t="s">
        <v>478</v>
      </c>
      <c r="AF221" t="s">
        <v>197</v>
      </c>
      <c r="AG221" s="150">
        <v>28.901908045283012</v>
      </c>
      <c r="AH221" s="151">
        <v>1.5094339622641511</v>
      </c>
      <c r="AI221" s="150">
        <v>1295.0954022641506</v>
      </c>
      <c r="AJ221" s="150">
        <v>25.901908045283012</v>
      </c>
      <c r="AK221" s="150">
        <v>28.901908045283012</v>
      </c>
      <c r="AL221" s="119">
        <v>45401</v>
      </c>
      <c r="AM221" t="s">
        <v>54</v>
      </c>
      <c r="AN221" t="s">
        <v>54</v>
      </c>
      <c r="AO221" s="198">
        <v>7</v>
      </c>
    </row>
    <row r="222" spans="1:41">
      <c r="A222" t="s">
        <v>74</v>
      </c>
      <c r="B222" t="s">
        <v>75</v>
      </c>
      <c r="C222" t="s">
        <v>1387</v>
      </c>
      <c r="D222" t="s">
        <v>76</v>
      </c>
      <c r="E222" t="s">
        <v>76</v>
      </c>
      <c r="F222" t="s">
        <v>25</v>
      </c>
      <c r="G222" t="s">
        <v>66</v>
      </c>
      <c r="H222" t="s">
        <v>54</v>
      </c>
      <c r="I222" t="s">
        <v>55</v>
      </c>
      <c r="J222" t="s">
        <v>1458</v>
      </c>
      <c r="K222" s="119"/>
      <c r="L222" s="119">
        <v>45371</v>
      </c>
      <c r="N222" s="119">
        <v>45495</v>
      </c>
      <c r="O222" t="s">
        <v>9</v>
      </c>
      <c r="P222" t="s">
        <v>88</v>
      </c>
      <c r="Q222" t="s">
        <v>17</v>
      </c>
      <c r="R222" t="s">
        <v>54</v>
      </c>
      <c r="S222" s="119">
        <v>45484</v>
      </c>
      <c r="T222" s="119">
        <v>45484</v>
      </c>
      <c r="AB222" s="176">
        <v>500011</v>
      </c>
      <c r="AC222" t="s">
        <v>58</v>
      </c>
      <c r="AD222" s="149" t="s">
        <v>444</v>
      </c>
      <c r="AE222" t="s">
        <v>478</v>
      </c>
      <c r="AF222" t="s">
        <v>89</v>
      </c>
      <c r="AG222" s="150">
        <v>28.901908045283012</v>
      </c>
      <c r="AH222" s="151">
        <v>1.5094339622641511</v>
      </c>
      <c r="AI222" s="150">
        <v>1295.0954022641506</v>
      </c>
      <c r="AJ222" s="150">
        <v>25.901908045283012</v>
      </c>
      <c r="AK222" s="150">
        <v>28.901908045283012</v>
      </c>
      <c r="AL222" s="119">
        <v>45401</v>
      </c>
      <c r="AM222" t="s">
        <v>54</v>
      </c>
      <c r="AN222" t="s">
        <v>54</v>
      </c>
      <c r="AO222" s="198">
        <v>11</v>
      </c>
    </row>
    <row r="223" spans="1:41">
      <c r="A223" t="s">
        <v>198</v>
      </c>
      <c r="B223" t="s">
        <v>199</v>
      </c>
      <c r="C223" t="s">
        <v>1359</v>
      </c>
      <c r="D223" t="s">
        <v>76</v>
      </c>
      <c r="E223" t="s">
        <v>76</v>
      </c>
      <c r="F223" t="s">
        <v>25</v>
      </c>
      <c r="G223" t="s">
        <v>66</v>
      </c>
      <c r="H223" t="s">
        <v>54</v>
      </c>
      <c r="I223" t="s">
        <v>55</v>
      </c>
      <c r="J223" t="s">
        <v>1459</v>
      </c>
      <c r="L223" s="119">
        <v>45492</v>
      </c>
      <c r="M223" s="119">
        <v>45588</v>
      </c>
      <c r="N223" s="119">
        <v>45496</v>
      </c>
      <c r="O223" t="s">
        <v>11</v>
      </c>
      <c r="P223" t="s">
        <v>177</v>
      </c>
      <c r="Q223" t="s">
        <v>17</v>
      </c>
      <c r="R223" t="s">
        <v>54</v>
      </c>
      <c r="S223" s="119">
        <v>45492</v>
      </c>
      <c r="T223" s="119">
        <v>45530</v>
      </c>
      <c r="AB223" s="176">
        <v>500000</v>
      </c>
      <c r="AC223" s="205" t="s">
        <v>58</v>
      </c>
      <c r="AD223" s="149" t="s">
        <v>444</v>
      </c>
      <c r="AE223" t="s">
        <v>478</v>
      </c>
      <c r="AF223" t="s">
        <v>178</v>
      </c>
      <c r="AG223" s="150">
        <v>18.796236799999924</v>
      </c>
      <c r="AH223" s="151">
        <v>1.5094339622641511</v>
      </c>
      <c r="AI223" s="150">
        <v>689.81183999999621</v>
      </c>
      <c r="AJ223" s="150">
        <v>13.796236799999924</v>
      </c>
      <c r="AK223" s="150">
        <v>18.796236799999924</v>
      </c>
      <c r="AL223" s="119">
        <v>45485</v>
      </c>
      <c r="AM223" t="s">
        <v>54</v>
      </c>
      <c r="AN223" t="s">
        <v>67</v>
      </c>
      <c r="AO223" s="198">
        <v>-34</v>
      </c>
    </row>
    <row r="224" spans="1:41">
      <c r="A224" t="s">
        <v>119</v>
      </c>
      <c r="B224" t="s">
        <v>120</v>
      </c>
      <c r="C224" t="s">
        <v>1318</v>
      </c>
      <c r="D224" t="s">
        <v>65</v>
      </c>
      <c r="E224" t="s">
        <v>65</v>
      </c>
      <c r="F224" t="s">
        <v>25</v>
      </c>
      <c r="G224" t="s">
        <v>66</v>
      </c>
      <c r="H224" t="s">
        <v>54</v>
      </c>
      <c r="I224" t="s">
        <v>55</v>
      </c>
      <c r="J224" t="s">
        <v>1460</v>
      </c>
      <c r="M224" s="119">
        <v>45561</v>
      </c>
      <c r="N224" s="119">
        <v>45497</v>
      </c>
      <c r="O224" t="s">
        <v>9</v>
      </c>
      <c r="P224" t="s">
        <v>262</v>
      </c>
      <c r="Q224" t="s">
        <v>17</v>
      </c>
      <c r="R224" t="s">
        <v>54</v>
      </c>
      <c r="S224" s="119">
        <v>45497</v>
      </c>
      <c r="T224" s="119">
        <v>45497</v>
      </c>
      <c r="AB224" s="176">
        <v>500001</v>
      </c>
      <c r="AC224" t="s">
        <v>58</v>
      </c>
      <c r="AD224" s="149" t="s">
        <v>478</v>
      </c>
      <c r="AE224" t="s">
        <v>478</v>
      </c>
      <c r="AF224" t="s">
        <v>263</v>
      </c>
      <c r="AG224" s="150">
        <v>18.826425539622569</v>
      </c>
      <c r="AH224" s="151">
        <v>1.5094369811320758</v>
      </c>
      <c r="AI224" s="150">
        <v>691.32127698112834</v>
      </c>
      <c r="AJ224" s="150">
        <v>13.826425539622567</v>
      </c>
      <c r="AK224" s="150">
        <v>18.826425539622569</v>
      </c>
      <c r="AL224" s="119">
        <v>45296</v>
      </c>
      <c r="AM224" t="s">
        <v>54</v>
      </c>
      <c r="AN224" t="s">
        <v>67</v>
      </c>
      <c r="AO224" s="198">
        <v>0</v>
      </c>
    </row>
    <row r="225" spans="1:41">
      <c r="A225" t="s">
        <v>106</v>
      </c>
      <c r="B225" t="s">
        <v>107</v>
      </c>
      <c r="C225" t="s">
        <v>1461</v>
      </c>
      <c r="D225" t="s">
        <v>65</v>
      </c>
      <c r="E225" t="s">
        <v>65</v>
      </c>
      <c r="F225" t="s">
        <v>25</v>
      </c>
      <c r="G225" t="s">
        <v>66</v>
      </c>
      <c r="H225" t="s">
        <v>54</v>
      </c>
      <c r="I225" t="s">
        <v>55</v>
      </c>
      <c r="J225" t="s">
        <v>1462</v>
      </c>
      <c r="L225" s="119">
        <v>45418</v>
      </c>
      <c r="N225" s="119">
        <v>45497</v>
      </c>
      <c r="O225" t="s">
        <v>11</v>
      </c>
      <c r="P225" t="s">
        <v>128</v>
      </c>
      <c r="Q225" t="s">
        <v>17</v>
      </c>
      <c r="R225" t="s">
        <v>54</v>
      </c>
      <c r="S225" s="119">
        <v>45467</v>
      </c>
      <c r="T225" s="119">
        <v>45484</v>
      </c>
      <c r="AB225" s="176">
        <v>500000</v>
      </c>
      <c r="AC225" t="s">
        <v>58</v>
      </c>
      <c r="AD225" t="s">
        <v>444</v>
      </c>
      <c r="AE225" t="s">
        <v>478</v>
      </c>
      <c r="AF225" t="s">
        <v>129</v>
      </c>
      <c r="AG225" s="150">
        <v>39</v>
      </c>
      <c r="AH225" s="151">
        <v>1.5094339622641511</v>
      </c>
      <c r="AI225" s="150">
        <v>692.83071094339243</v>
      </c>
      <c r="AJ225" s="150">
        <v>13.856614218867849</v>
      </c>
      <c r="AK225" s="150">
        <v>18.856614218867847</v>
      </c>
      <c r="AL225" s="119">
        <v>45463</v>
      </c>
      <c r="AN225" t="s">
        <v>67</v>
      </c>
      <c r="AO225" s="198">
        <v>13</v>
      </c>
    </row>
    <row r="226" spans="1:41">
      <c r="A226" t="s">
        <v>134</v>
      </c>
      <c r="B226" t="s">
        <v>101</v>
      </c>
      <c r="C226" t="s">
        <v>1437</v>
      </c>
      <c r="D226" t="s">
        <v>65</v>
      </c>
      <c r="E226" t="s">
        <v>65</v>
      </c>
      <c r="F226" t="s">
        <v>25</v>
      </c>
      <c r="G226" t="s">
        <v>66</v>
      </c>
      <c r="H226" t="s">
        <v>54</v>
      </c>
      <c r="I226" t="s">
        <v>55</v>
      </c>
      <c r="J226" t="s">
        <v>1463</v>
      </c>
      <c r="K226" s="119">
        <v>45445</v>
      </c>
      <c r="L226" s="119">
        <v>45471</v>
      </c>
      <c r="N226" s="119">
        <v>45499</v>
      </c>
      <c r="O226" t="s">
        <v>11</v>
      </c>
      <c r="P226" t="s">
        <v>177</v>
      </c>
      <c r="Q226" t="s">
        <v>17</v>
      </c>
      <c r="R226" t="s">
        <v>54</v>
      </c>
      <c r="S226" s="119">
        <v>45488</v>
      </c>
      <c r="T226" s="119">
        <v>45498</v>
      </c>
      <c r="AA226" t="s">
        <v>1105</v>
      </c>
      <c r="AB226" s="176">
        <v>500002</v>
      </c>
      <c r="AC226" t="s">
        <v>58</v>
      </c>
      <c r="AD226" s="149" t="s">
        <v>478</v>
      </c>
      <c r="AE226" t="s">
        <v>478</v>
      </c>
      <c r="AF226" t="s">
        <v>178</v>
      </c>
      <c r="AG226" s="150">
        <v>18.886803018867852</v>
      </c>
      <c r="AH226" s="151">
        <v>1.5094400000000001</v>
      </c>
      <c r="AI226" s="150">
        <v>694.34015094339247</v>
      </c>
      <c r="AJ226" s="150">
        <v>13.88680301886785</v>
      </c>
      <c r="AK226" s="150">
        <v>18.886803018867852</v>
      </c>
      <c r="AL226" s="119">
        <v>45449</v>
      </c>
      <c r="AM226" t="s">
        <v>54</v>
      </c>
      <c r="AN226" t="s">
        <v>67</v>
      </c>
      <c r="AO226" s="198">
        <v>1</v>
      </c>
    </row>
    <row r="227" spans="1:41">
      <c r="A227" t="s">
        <v>123</v>
      </c>
      <c r="B227" t="s">
        <v>124</v>
      </c>
      <c r="C227" t="s">
        <v>1464</v>
      </c>
      <c r="D227" t="s">
        <v>65</v>
      </c>
      <c r="E227" t="s">
        <v>65</v>
      </c>
      <c r="F227" t="s">
        <v>25</v>
      </c>
      <c r="G227" t="s">
        <v>66</v>
      </c>
      <c r="H227" t="s">
        <v>54</v>
      </c>
      <c r="I227" t="s">
        <v>55</v>
      </c>
      <c r="J227" t="s">
        <v>1465</v>
      </c>
      <c r="L227" s="119">
        <v>45443</v>
      </c>
      <c r="M227" s="119">
        <v>45561</v>
      </c>
      <c r="N227" s="119">
        <v>45499</v>
      </c>
      <c r="O227" t="s">
        <v>9</v>
      </c>
      <c r="P227" t="s">
        <v>189</v>
      </c>
      <c r="Q227" t="s">
        <v>17</v>
      </c>
      <c r="R227" t="s">
        <v>54</v>
      </c>
      <c r="S227" s="119">
        <v>45483</v>
      </c>
      <c r="T227" s="119">
        <v>45489</v>
      </c>
      <c r="AB227" s="176">
        <v>500000</v>
      </c>
      <c r="AC227" s="205" t="s">
        <v>58</v>
      </c>
      <c r="AD227" s="149" t="s">
        <v>444</v>
      </c>
      <c r="AE227" t="s">
        <v>478</v>
      </c>
      <c r="AF227" t="s">
        <v>190</v>
      </c>
      <c r="AG227" s="150">
        <v>18.916991698113129</v>
      </c>
      <c r="AH227" s="151">
        <v>1.5094339622641511</v>
      </c>
      <c r="AI227" s="150">
        <v>695.84958490565657</v>
      </c>
      <c r="AJ227" s="150">
        <v>13.916991698113131</v>
      </c>
      <c r="AK227" s="150">
        <v>18.916991698113129</v>
      </c>
      <c r="AL227" s="119">
        <v>45455</v>
      </c>
      <c r="AN227" t="s">
        <v>67</v>
      </c>
      <c r="AO227" s="198">
        <v>10</v>
      </c>
    </row>
    <row r="228" spans="1:41">
      <c r="A228" t="s">
        <v>179</v>
      </c>
      <c r="B228" t="s">
        <v>180</v>
      </c>
      <c r="C228" t="s">
        <v>1322</v>
      </c>
      <c r="D228" t="s">
        <v>76</v>
      </c>
      <c r="E228" t="s">
        <v>76</v>
      </c>
      <c r="F228" t="s">
        <v>25</v>
      </c>
      <c r="G228" t="s">
        <v>66</v>
      </c>
      <c r="H228" t="s">
        <v>54</v>
      </c>
      <c r="I228" t="s">
        <v>55</v>
      </c>
      <c r="J228" t="s">
        <v>1466</v>
      </c>
      <c r="L228" s="119">
        <v>45436</v>
      </c>
      <c r="M228" s="119">
        <v>45561</v>
      </c>
      <c r="N228" s="119">
        <v>45499</v>
      </c>
      <c r="O228" t="s">
        <v>11</v>
      </c>
      <c r="P228" t="s">
        <v>185</v>
      </c>
      <c r="Q228" t="s">
        <v>17</v>
      </c>
      <c r="R228" t="s">
        <v>54</v>
      </c>
      <c r="S228" s="119">
        <v>45449</v>
      </c>
      <c r="T228" s="119">
        <v>45485</v>
      </c>
      <c r="AB228" s="176">
        <v>500002</v>
      </c>
      <c r="AC228" t="s">
        <v>58</v>
      </c>
      <c r="AD228" s="149" t="s">
        <v>478</v>
      </c>
      <c r="AE228" t="s">
        <v>478</v>
      </c>
      <c r="AF228" t="s">
        <v>186</v>
      </c>
      <c r="AG228" s="150">
        <v>18.947180498113134</v>
      </c>
      <c r="AH228" s="151">
        <v>1.5094400000000001</v>
      </c>
      <c r="AI228" s="150">
        <v>697.35902490565661</v>
      </c>
      <c r="AJ228" s="150">
        <v>13.947180498113132</v>
      </c>
      <c r="AK228" s="150">
        <v>18.947180498113134</v>
      </c>
      <c r="AL228" s="119">
        <v>45448</v>
      </c>
      <c r="AM228" t="s">
        <v>54</v>
      </c>
      <c r="AN228" t="s">
        <v>67</v>
      </c>
      <c r="AO228" s="198">
        <v>14</v>
      </c>
    </row>
    <row r="229" spans="1:41">
      <c r="A229" t="s">
        <v>134</v>
      </c>
      <c r="B229" t="s">
        <v>101</v>
      </c>
      <c r="C229" t="s">
        <v>703</v>
      </c>
      <c r="D229" t="s">
        <v>76</v>
      </c>
      <c r="E229" s="205" t="s">
        <v>76</v>
      </c>
      <c r="F229" t="s">
        <v>25</v>
      </c>
      <c r="G229" t="s">
        <v>66</v>
      </c>
      <c r="H229" t="s">
        <v>54</v>
      </c>
      <c r="I229" t="s">
        <v>55</v>
      </c>
      <c r="J229" t="s">
        <v>1467</v>
      </c>
      <c r="M229" s="119">
        <v>45597</v>
      </c>
      <c r="N229" s="119">
        <v>45500</v>
      </c>
      <c r="O229" t="s">
        <v>9</v>
      </c>
      <c r="P229" t="s">
        <v>259</v>
      </c>
      <c r="Q229" t="s">
        <v>17</v>
      </c>
      <c r="R229" t="s">
        <v>54</v>
      </c>
      <c r="S229" s="119">
        <v>45483</v>
      </c>
      <c r="T229" s="119">
        <v>45498</v>
      </c>
      <c r="AB229" s="176">
        <v>500000</v>
      </c>
      <c r="AC229" s="205" t="s">
        <v>58</v>
      </c>
      <c r="AD229" s="149" t="s">
        <v>478</v>
      </c>
      <c r="AE229" t="s">
        <v>478</v>
      </c>
      <c r="AF229" t="s">
        <v>260</v>
      </c>
      <c r="AG229" s="150">
        <v>18.977369177358412</v>
      </c>
      <c r="AH229" s="151">
        <v>1.5094339622641511</v>
      </c>
      <c r="AI229" s="150">
        <v>698.86845886792071</v>
      </c>
      <c r="AJ229" s="150">
        <v>13.977369177358414</v>
      </c>
      <c r="AK229" s="150">
        <v>18.977369177358412</v>
      </c>
      <c r="AL229" s="119">
        <v>45316</v>
      </c>
      <c r="AN229" t="s">
        <v>67</v>
      </c>
      <c r="AO229" s="198">
        <v>2</v>
      </c>
    </row>
    <row r="230" spans="1:41">
      <c r="A230" t="s">
        <v>119</v>
      </c>
      <c r="B230" t="s">
        <v>120</v>
      </c>
      <c r="C230" t="s">
        <v>692</v>
      </c>
      <c r="D230" t="s">
        <v>65</v>
      </c>
      <c r="E230" s="205" t="s">
        <v>65</v>
      </c>
      <c r="F230" t="s">
        <v>25</v>
      </c>
      <c r="G230" t="s">
        <v>66</v>
      </c>
      <c r="H230" t="s">
        <v>54</v>
      </c>
      <c r="I230" t="s">
        <v>55</v>
      </c>
      <c r="J230" t="s">
        <v>1468</v>
      </c>
      <c r="N230" s="119">
        <v>45502</v>
      </c>
      <c r="O230" t="s">
        <v>11</v>
      </c>
      <c r="P230" t="s">
        <v>177</v>
      </c>
      <c r="Q230" t="s">
        <v>17</v>
      </c>
      <c r="R230" t="s">
        <v>54</v>
      </c>
      <c r="S230" s="119">
        <v>45496</v>
      </c>
      <c r="T230" s="119">
        <v>45506</v>
      </c>
      <c r="AA230" t="s">
        <v>1105</v>
      </c>
      <c r="AB230" s="206">
        <v>500000</v>
      </c>
      <c r="AC230" s="205" t="s">
        <v>58</v>
      </c>
      <c r="AD230" s="149" t="s">
        <v>478</v>
      </c>
      <c r="AE230" t="s">
        <v>478</v>
      </c>
      <c r="AF230" t="s">
        <v>178</v>
      </c>
      <c r="AG230" s="150">
        <v>19.007557856603697</v>
      </c>
      <c r="AH230" s="151">
        <v>1.5094339622641511</v>
      </c>
      <c r="AI230" s="150">
        <v>700.37789283018481</v>
      </c>
      <c r="AJ230" s="150">
        <v>14.007557856603697</v>
      </c>
      <c r="AK230" s="150">
        <v>19.007557856603697</v>
      </c>
      <c r="AL230" s="207">
        <v>45309</v>
      </c>
      <c r="AM230" t="s">
        <v>54</v>
      </c>
      <c r="AN230" t="s">
        <v>67</v>
      </c>
      <c r="AO230" s="198">
        <v>-4</v>
      </c>
    </row>
    <row r="231" spans="1:41">
      <c r="A231" t="s">
        <v>119</v>
      </c>
      <c r="B231" t="s">
        <v>120</v>
      </c>
      <c r="C231" t="s">
        <v>692</v>
      </c>
      <c r="D231" t="s">
        <v>65</v>
      </c>
      <c r="E231" s="205" t="s">
        <v>65</v>
      </c>
      <c r="F231" t="s">
        <v>25</v>
      </c>
      <c r="G231" t="s">
        <v>66</v>
      </c>
      <c r="H231" t="s">
        <v>54</v>
      </c>
      <c r="I231" t="s">
        <v>55</v>
      </c>
      <c r="J231" t="s">
        <v>1469</v>
      </c>
      <c r="M231" s="119">
        <v>45586</v>
      </c>
      <c r="N231" s="119">
        <v>45502</v>
      </c>
      <c r="O231" t="s">
        <v>11</v>
      </c>
      <c r="P231" t="s">
        <v>177</v>
      </c>
      <c r="Q231" t="s">
        <v>17</v>
      </c>
      <c r="R231" t="s">
        <v>54</v>
      </c>
      <c r="S231" s="119">
        <v>45496</v>
      </c>
      <c r="T231" s="119">
        <v>45506</v>
      </c>
      <c r="AB231" s="206">
        <v>500000</v>
      </c>
      <c r="AC231" s="205" t="s">
        <v>58</v>
      </c>
      <c r="AD231" s="149" t="s">
        <v>478</v>
      </c>
      <c r="AE231" t="s">
        <v>478</v>
      </c>
      <c r="AF231" t="s">
        <v>178</v>
      </c>
      <c r="AG231" s="150">
        <v>19.037746535848978</v>
      </c>
      <c r="AH231" s="151">
        <v>1.5094339622641511</v>
      </c>
      <c r="AI231" s="150">
        <v>701.8873267924489</v>
      </c>
      <c r="AJ231" s="150">
        <v>14.037746535848978</v>
      </c>
      <c r="AK231" s="150">
        <v>19.037746535848978</v>
      </c>
      <c r="AL231" s="207">
        <v>45309</v>
      </c>
      <c r="AM231" t="s">
        <v>54</v>
      </c>
      <c r="AN231" t="s">
        <v>67</v>
      </c>
      <c r="AO231" s="198">
        <v>-4</v>
      </c>
    </row>
    <row r="232" spans="1:41" ht="15.6">
      <c r="A232" s="2" t="s">
        <v>79</v>
      </c>
      <c r="B232" t="s">
        <v>80</v>
      </c>
      <c r="C232" t="s">
        <v>1383</v>
      </c>
      <c r="D232" t="s">
        <v>76</v>
      </c>
      <c r="E232" t="s">
        <v>76</v>
      </c>
      <c r="F232" t="s">
        <v>25</v>
      </c>
      <c r="G232" t="s">
        <v>66</v>
      </c>
      <c r="H232" t="s">
        <v>54</v>
      </c>
      <c r="I232" t="s">
        <v>55</v>
      </c>
      <c r="J232" t="s">
        <v>1470</v>
      </c>
      <c r="M232" s="119">
        <v>45592</v>
      </c>
      <c r="N232" s="119">
        <v>45504</v>
      </c>
      <c r="O232" t="s">
        <v>9</v>
      </c>
      <c r="P232" t="s">
        <v>189</v>
      </c>
      <c r="Q232" t="s">
        <v>17</v>
      </c>
      <c r="R232" t="s">
        <v>54</v>
      </c>
      <c r="S232" s="119">
        <v>45461</v>
      </c>
      <c r="T232" s="119">
        <v>45513</v>
      </c>
      <c r="AB232" s="176">
        <v>500000</v>
      </c>
      <c r="AC232" s="205" t="s">
        <v>58</v>
      </c>
      <c r="AD232" s="149" t="s">
        <v>478</v>
      </c>
      <c r="AE232" t="s">
        <v>478</v>
      </c>
      <c r="AF232" t="s">
        <v>190</v>
      </c>
      <c r="AG232" s="150">
        <v>19.067935215094259</v>
      </c>
      <c r="AH232" s="151">
        <v>1.5094339622641511</v>
      </c>
      <c r="AI232" s="150">
        <v>703.396760754713</v>
      </c>
      <c r="AJ232" s="150">
        <v>14.067935215094259</v>
      </c>
      <c r="AK232" s="150">
        <v>19.067935215094259</v>
      </c>
      <c r="AL232" s="119">
        <v>45400</v>
      </c>
      <c r="AM232" t="s">
        <v>54</v>
      </c>
      <c r="AN232" t="s">
        <v>54</v>
      </c>
      <c r="AO232" s="198">
        <v>-9</v>
      </c>
    </row>
    <row r="233" spans="1:41" ht="15.6">
      <c r="A233" s="2" t="s">
        <v>79</v>
      </c>
      <c r="B233" t="s">
        <v>80</v>
      </c>
      <c r="C233" t="s">
        <v>1383</v>
      </c>
      <c r="D233" t="s">
        <v>76</v>
      </c>
      <c r="E233" t="s">
        <v>76</v>
      </c>
      <c r="F233" t="s">
        <v>25</v>
      </c>
      <c r="G233" t="s">
        <v>66</v>
      </c>
      <c r="H233" t="s">
        <v>54</v>
      </c>
      <c r="I233" t="s">
        <v>55</v>
      </c>
      <c r="J233" t="s">
        <v>1471</v>
      </c>
      <c r="M233" s="119">
        <v>45602</v>
      </c>
      <c r="N233" s="119">
        <v>45504</v>
      </c>
      <c r="O233" t="s">
        <v>9</v>
      </c>
      <c r="P233" t="s">
        <v>88</v>
      </c>
      <c r="Q233" t="s">
        <v>17</v>
      </c>
      <c r="R233" t="s">
        <v>54</v>
      </c>
      <c r="S233" s="119">
        <v>45461</v>
      </c>
      <c r="T233" s="119">
        <v>45490</v>
      </c>
      <c r="AB233" s="176">
        <v>500000</v>
      </c>
      <c r="AC233" s="205" t="s">
        <v>58</v>
      </c>
      <c r="AD233" s="149" t="s">
        <v>478</v>
      </c>
      <c r="AE233" t="s">
        <v>478</v>
      </c>
      <c r="AF233" t="s">
        <v>89</v>
      </c>
      <c r="AG233" s="150">
        <v>19.098123894339544</v>
      </c>
      <c r="AH233" s="151">
        <v>1.5094339622641511</v>
      </c>
      <c r="AI233" s="150">
        <v>704.9061947169771</v>
      </c>
      <c r="AJ233" s="150">
        <v>14.098123894339542</v>
      </c>
      <c r="AK233" s="150">
        <v>19.098123894339544</v>
      </c>
      <c r="AL233" s="119">
        <v>45400</v>
      </c>
      <c r="AM233" t="s">
        <v>54</v>
      </c>
      <c r="AN233" t="s">
        <v>54</v>
      </c>
      <c r="AO233" s="198">
        <v>14</v>
      </c>
    </row>
    <row r="234" spans="1:41">
      <c r="A234" t="s">
        <v>155</v>
      </c>
      <c r="B234" t="s">
        <v>156</v>
      </c>
      <c r="C234" t="s">
        <v>1472</v>
      </c>
      <c r="D234" t="s">
        <v>65</v>
      </c>
      <c r="E234" t="s">
        <v>65</v>
      </c>
      <c r="F234" t="s">
        <v>25</v>
      </c>
      <c r="G234" t="s">
        <v>66</v>
      </c>
      <c r="H234" t="s">
        <v>54</v>
      </c>
      <c r="I234" t="s">
        <v>55</v>
      </c>
      <c r="J234" t="s">
        <v>1473</v>
      </c>
      <c r="K234" s="119">
        <v>45400</v>
      </c>
      <c r="L234" s="119">
        <v>45464</v>
      </c>
      <c r="M234" s="119">
        <v>45603</v>
      </c>
      <c r="N234" s="119">
        <v>45506</v>
      </c>
      <c r="O234" t="s">
        <v>11</v>
      </c>
      <c r="P234" t="s">
        <v>177</v>
      </c>
      <c r="Q234" t="s">
        <v>17</v>
      </c>
      <c r="R234" t="s">
        <v>54</v>
      </c>
      <c r="S234" s="119">
        <v>45484</v>
      </c>
      <c r="T234" s="119">
        <v>45495</v>
      </c>
      <c r="AA234" t="s">
        <v>1105</v>
      </c>
      <c r="AB234" s="176">
        <v>500000</v>
      </c>
      <c r="AC234" t="s">
        <v>58</v>
      </c>
      <c r="AD234" t="s">
        <v>444</v>
      </c>
      <c r="AE234" t="s">
        <v>478</v>
      </c>
      <c r="AF234" t="s">
        <v>178</v>
      </c>
      <c r="AG234" s="150">
        <v>19.128312573584822</v>
      </c>
      <c r="AH234" s="151">
        <v>1.5094339622641511</v>
      </c>
      <c r="AI234" s="150">
        <v>706.41562867924119</v>
      </c>
      <c r="AJ234" s="150">
        <v>14.128312573584823</v>
      </c>
      <c r="AK234" s="150">
        <v>19.128312573584822</v>
      </c>
      <c r="AL234" s="119">
        <v>45484</v>
      </c>
      <c r="AM234" t="s">
        <v>54</v>
      </c>
      <c r="AN234" t="s">
        <v>67</v>
      </c>
      <c r="AO234" s="198">
        <v>11</v>
      </c>
    </row>
    <row r="235" spans="1:41">
      <c r="A235" t="s">
        <v>134</v>
      </c>
      <c r="B235" t="s">
        <v>101</v>
      </c>
      <c r="C235" t="s">
        <v>703</v>
      </c>
      <c r="D235" t="s">
        <v>76</v>
      </c>
      <c r="E235" s="205" t="s">
        <v>76</v>
      </c>
      <c r="F235" t="s">
        <v>25</v>
      </c>
      <c r="G235" t="s">
        <v>66</v>
      </c>
      <c r="H235" t="s">
        <v>54</v>
      </c>
      <c r="I235" t="s">
        <v>55</v>
      </c>
      <c r="J235" t="s">
        <v>1474</v>
      </c>
      <c r="M235" s="119">
        <v>45607</v>
      </c>
      <c r="N235" s="119">
        <v>45514</v>
      </c>
      <c r="O235" t="s">
        <v>9</v>
      </c>
      <c r="P235" t="s">
        <v>259</v>
      </c>
      <c r="Q235" t="s">
        <v>17</v>
      </c>
      <c r="R235" t="s">
        <v>54</v>
      </c>
      <c r="S235" s="119">
        <v>45506</v>
      </c>
      <c r="T235" s="119">
        <v>45512</v>
      </c>
      <c r="AB235" s="176">
        <v>500000</v>
      </c>
      <c r="AC235" s="205" t="s">
        <v>58</v>
      </c>
      <c r="AD235" s="149" t="s">
        <v>478</v>
      </c>
      <c r="AE235" t="s">
        <v>478</v>
      </c>
      <c r="AF235" t="s">
        <v>260</v>
      </c>
      <c r="AG235" s="150">
        <v>19.158501252830106</v>
      </c>
      <c r="AH235" s="151">
        <v>1.5094339622641511</v>
      </c>
      <c r="AI235" s="150">
        <v>707.92506264150529</v>
      </c>
      <c r="AJ235" s="150">
        <v>14.158501252830106</v>
      </c>
      <c r="AK235" s="150">
        <v>19.158501252830106</v>
      </c>
      <c r="AL235" s="119">
        <v>45316</v>
      </c>
      <c r="AM235" t="s">
        <v>54</v>
      </c>
      <c r="AN235" t="s">
        <v>67</v>
      </c>
      <c r="AO235" s="198">
        <v>2</v>
      </c>
    </row>
    <row r="236" spans="1:41">
      <c r="A236" t="s">
        <v>198</v>
      </c>
      <c r="B236" t="s">
        <v>199</v>
      </c>
      <c r="C236" t="s">
        <v>709</v>
      </c>
      <c r="D236" t="s">
        <v>65</v>
      </c>
      <c r="E236" t="s">
        <v>65</v>
      </c>
      <c r="F236" t="s">
        <v>25</v>
      </c>
      <c r="G236" t="s">
        <v>66</v>
      </c>
      <c r="H236" t="s">
        <v>54</v>
      </c>
      <c r="I236" t="s">
        <v>55</v>
      </c>
      <c r="J236" t="s">
        <v>1475</v>
      </c>
      <c r="L236" s="119">
        <v>45415</v>
      </c>
      <c r="M236" s="119">
        <v>45608</v>
      </c>
      <c r="N236" s="119">
        <v>45520</v>
      </c>
      <c r="O236" t="s">
        <v>11</v>
      </c>
      <c r="P236" t="s">
        <v>128</v>
      </c>
      <c r="Q236" t="s">
        <v>17</v>
      </c>
      <c r="R236" t="s">
        <v>54</v>
      </c>
      <c r="S236" s="119">
        <v>45497</v>
      </c>
      <c r="T236" s="119">
        <v>45504</v>
      </c>
      <c r="AB236" s="176">
        <v>500000</v>
      </c>
      <c r="AC236" s="205" t="s">
        <v>58</v>
      </c>
      <c r="AD236" s="149" t="s">
        <v>444</v>
      </c>
      <c r="AE236" t="s">
        <v>478</v>
      </c>
      <c r="AF236" t="s">
        <v>129</v>
      </c>
      <c r="AG236" s="150">
        <v>19.188689932075388</v>
      </c>
      <c r="AH236" s="151">
        <v>1.5094339622641511</v>
      </c>
      <c r="AI236" s="150">
        <v>709.43449660376939</v>
      </c>
      <c r="AJ236" s="150">
        <v>14.188689932075388</v>
      </c>
      <c r="AK236" s="150">
        <v>19.188689932075388</v>
      </c>
      <c r="AL236" s="119">
        <v>45374</v>
      </c>
      <c r="AM236" t="s">
        <v>67</v>
      </c>
      <c r="AN236" t="s">
        <v>67</v>
      </c>
      <c r="AO236" s="198">
        <v>16</v>
      </c>
    </row>
    <row r="237" spans="1:41">
      <c r="A237" t="s">
        <v>134</v>
      </c>
      <c r="B237" t="s">
        <v>101</v>
      </c>
      <c r="C237" t="s">
        <v>703</v>
      </c>
      <c r="D237" t="s">
        <v>76</v>
      </c>
      <c r="E237" t="s">
        <v>76</v>
      </c>
      <c r="F237" t="s">
        <v>25</v>
      </c>
      <c r="G237" t="s">
        <v>66</v>
      </c>
      <c r="H237" t="s">
        <v>54</v>
      </c>
      <c r="I237" t="s">
        <v>55</v>
      </c>
      <c r="J237" t="s">
        <v>1476</v>
      </c>
      <c r="K237" s="119">
        <v>45475</v>
      </c>
      <c r="L237" s="119">
        <v>45488</v>
      </c>
      <c r="M237" s="119">
        <v>45614</v>
      </c>
      <c r="N237" s="119">
        <v>45524</v>
      </c>
      <c r="O237" t="s">
        <v>11</v>
      </c>
      <c r="P237" t="s">
        <v>128</v>
      </c>
      <c r="Q237" t="s">
        <v>17</v>
      </c>
      <c r="R237" t="s">
        <v>54</v>
      </c>
      <c r="S237" s="119">
        <v>45513</v>
      </c>
      <c r="T237" s="119">
        <v>45517</v>
      </c>
      <c r="AB237" s="176">
        <v>500000</v>
      </c>
      <c r="AC237" s="205" t="s">
        <v>58</v>
      </c>
      <c r="AD237" s="149" t="s">
        <v>444</v>
      </c>
      <c r="AE237" t="s">
        <v>478</v>
      </c>
      <c r="AF237" t="s">
        <v>129</v>
      </c>
      <c r="AG237" s="150">
        <v>19.218878611320669</v>
      </c>
      <c r="AH237" s="151">
        <v>1.5094339622641511</v>
      </c>
      <c r="AI237" s="150">
        <v>710.94393056603349</v>
      </c>
      <c r="AJ237" s="150">
        <v>14.218878611320669</v>
      </c>
      <c r="AK237" s="150">
        <v>19.218878611320669</v>
      </c>
      <c r="AL237" s="119">
        <v>45513</v>
      </c>
      <c r="AM237" t="s">
        <v>54</v>
      </c>
      <c r="AN237" t="s">
        <v>67</v>
      </c>
      <c r="AO237" s="198">
        <v>7</v>
      </c>
    </row>
    <row r="238" spans="1:41">
      <c r="A238" t="s">
        <v>119</v>
      </c>
      <c r="B238" t="s">
        <v>120</v>
      </c>
      <c r="C238" t="s">
        <v>1318</v>
      </c>
      <c r="D238" t="s">
        <v>65</v>
      </c>
      <c r="E238" t="s">
        <v>65</v>
      </c>
      <c r="F238" t="s">
        <v>25</v>
      </c>
      <c r="G238" t="s">
        <v>66</v>
      </c>
      <c r="H238" t="s">
        <v>54</v>
      </c>
      <c r="I238" t="s">
        <v>55</v>
      </c>
      <c r="J238" t="s">
        <v>1477</v>
      </c>
      <c r="N238" s="119">
        <v>45525</v>
      </c>
      <c r="O238" t="s">
        <v>9</v>
      </c>
      <c r="P238" t="s">
        <v>262</v>
      </c>
      <c r="Q238" t="s">
        <v>17</v>
      </c>
      <c r="R238" t="s">
        <v>54</v>
      </c>
      <c r="S238" s="119">
        <v>45547</v>
      </c>
      <c r="T238" s="119">
        <v>45548</v>
      </c>
      <c r="AB238" s="176">
        <v>500001</v>
      </c>
      <c r="AC238" t="s">
        <v>58</v>
      </c>
      <c r="AD238" s="149" t="s">
        <v>478</v>
      </c>
      <c r="AE238" t="s">
        <v>478</v>
      </c>
      <c r="AF238" t="s">
        <v>263</v>
      </c>
      <c r="AG238" s="150">
        <v>19.249067350943314</v>
      </c>
      <c r="AH238" s="151">
        <v>1.5094369811320758</v>
      </c>
      <c r="AI238" s="150">
        <v>712.45336754716561</v>
      </c>
      <c r="AJ238" s="150">
        <v>14.249067350943312</v>
      </c>
      <c r="AK238" s="150">
        <v>19.249067350943314</v>
      </c>
      <c r="AL238" s="119">
        <v>45296</v>
      </c>
      <c r="AM238" t="s">
        <v>54</v>
      </c>
      <c r="AN238" t="s">
        <v>67</v>
      </c>
      <c r="AO238" s="198">
        <v>-23</v>
      </c>
    </row>
    <row r="239" spans="1:41">
      <c r="A239" t="s">
        <v>123</v>
      </c>
      <c r="B239" t="s">
        <v>124</v>
      </c>
      <c r="C239" t="s">
        <v>1478</v>
      </c>
      <c r="D239" t="s">
        <v>65</v>
      </c>
      <c r="E239" t="s">
        <v>65</v>
      </c>
      <c r="F239" t="s">
        <v>25</v>
      </c>
      <c r="G239" t="s">
        <v>66</v>
      </c>
      <c r="H239" t="s">
        <v>54</v>
      </c>
      <c r="I239" t="s">
        <v>55</v>
      </c>
      <c r="J239" t="s">
        <v>1479</v>
      </c>
      <c r="L239" s="119">
        <v>45418</v>
      </c>
      <c r="N239" s="119">
        <v>45527</v>
      </c>
      <c r="O239" t="s">
        <v>11</v>
      </c>
      <c r="P239" t="s">
        <v>177</v>
      </c>
      <c r="Q239" t="s">
        <v>17</v>
      </c>
      <c r="R239" t="s">
        <v>54</v>
      </c>
      <c r="S239" s="119">
        <v>45462</v>
      </c>
      <c r="T239" s="119">
        <v>45547</v>
      </c>
      <c r="AB239" s="176">
        <v>500000</v>
      </c>
      <c r="AC239" t="s">
        <v>58</v>
      </c>
      <c r="AD239" s="149" t="s">
        <v>444</v>
      </c>
      <c r="AE239" t="s">
        <v>478</v>
      </c>
      <c r="AF239" t="s">
        <v>178</v>
      </c>
      <c r="AG239" s="150">
        <v>19.279256030188595</v>
      </c>
      <c r="AH239" s="151">
        <v>1.5094339622641511</v>
      </c>
      <c r="AI239" s="150">
        <v>713.96280150942971</v>
      </c>
      <c r="AJ239" s="150">
        <v>14.279256030188595</v>
      </c>
      <c r="AK239" s="150">
        <v>19.279256030188595</v>
      </c>
      <c r="AL239" s="119">
        <v>45461</v>
      </c>
      <c r="AN239" t="s">
        <v>54</v>
      </c>
      <c r="AO239" s="198">
        <v>-20</v>
      </c>
    </row>
    <row r="240" spans="1:41">
      <c r="A240" t="s">
        <v>134</v>
      </c>
      <c r="B240" t="s">
        <v>101</v>
      </c>
      <c r="C240" t="s">
        <v>1437</v>
      </c>
      <c r="D240" t="s">
        <v>65</v>
      </c>
      <c r="E240" t="s">
        <v>65</v>
      </c>
      <c r="F240" t="s">
        <v>25</v>
      </c>
      <c r="G240" t="s">
        <v>66</v>
      </c>
      <c r="H240" t="s">
        <v>54</v>
      </c>
      <c r="I240" t="s">
        <v>55</v>
      </c>
      <c r="J240" t="s">
        <v>1480</v>
      </c>
      <c r="K240" s="119">
        <v>45474</v>
      </c>
      <c r="L240" s="119">
        <v>45499</v>
      </c>
      <c r="N240" s="119">
        <v>45527</v>
      </c>
      <c r="O240" t="s">
        <v>11</v>
      </c>
      <c r="P240" t="s">
        <v>128</v>
      </c>
      <c r="Q240" t="s">
        <v>17</v>
      </c>
      <c r="R240" t="s">
        <v>54</v>
      </c>
      <c r="S240" s="119">
        <v>45510</v>
      </c>
      <c r="T240" s="119">
        <v>45513</v>
      </c>
      <c r="AB240" s="176">
        <v>500002</v>
      </c>
      <c r="AC240" t="s">
        <v>58</v>
      </c>
      <c r="AD240" s="149" t="s">
        <v>478</v>
      </c>
      <c r="AE240" t="s">
        <v>478</v>
      </c>
      <c r="AF240" t="s">
        <v>129</v>
      </c>
      <c r="AG240" s="150">
        <v>19.309444830188596</v>
      </c>
      <c r="AH240" s="151">
        <v>1.5094400000000001</v>
      </c>
      <c r="AI240" s="150">
        <v>715.47224150942975</v>
      </c>
      <c r="AJ240" s="150">
        <v>14.309444830188594</v>
      </c>
      <c r="AK240" s="150">
        <v>19.309444830188596</v>
      </c>
      <c r="AL240" s="119">
        <v>45449</v>
      </c>
      <c r="AM240" t="s">
        <v>54</v>
      </c>
      <c r="AN240" t="s">
        <v>67</v>
      </c>
      <c r="AO240" s="198">
        <v>14</v>
      </c>
    </row>
    <row r="241" spans="1:41">
      <c r="A241" t="s">
        <v>123</v>
      </c>
      <c r="B241" t="s">
        <v>124</v>
      </c>
      <c r="C241" t="s">
        <v>1318</v>
      </c>
      <c r="D241" t="s">
        <v>65</v>
      </c>
      <c r="E241" t="s">
        <v>65</v>
      </c>
      <c r="F241" t="s">
        <v>25</v>
      </c>
      <c r="G241" t="s">
        <v>66</v>
      </c>
      <c r="H241" t="s">
        <v>54</v>
      </c>
      <c r="I241" t="s">
        <v>55</v>
      </c>
      <c r="J241" t="s">
        <v>1481</v>
      </c>
      <c r="L241" s="119">
        <v>45518</v>
      </c>
      <c r="M241" s="119">
        <v>45624</v>
      </c>
      <c r="N241" s="119">
        <v>45530</v>
      </c>
      <c r="O241" t="s">
        <v>11</v>
      </c>
      <c r="P241" t="s">
        <v>128</v>
      </c>
      <c r="Q241" t="s">
        <v>17</v>
      </c>
      <c r="R241" t="s">
        <v>54</v>
      </c>
      <c r="S241" s="119">
        <v>45527</v>
      </c>
      <c r="T241" s="119">
        <v>45528</v>
      </c>
      <c r="AB241" s="176">
        <v>500000</v>
      </c>
      <c r="AC241" s="205" t="s">
        <v>58</v>
      </c>
      <c r="AD241" s="149" t="s">
        <v>444</v>
      </c>
      <c r="AE241" t="s">
        <v>478</v>
      </c>
      <c r="AF241" t="s">
        <v>129</v>
      </c>
      <c r="AG241" s="150">
        <v>31.026415154716982</v>
      </c>
      <c r="AH241" s="151">
        <v>1.5094339622641511</v>
      </c>
      <c r="AI241" s="150">
        <v>51.320757735849078</v>
      </c>
      <c r="AJ241" s="150">
        <v>1.0264151547169815</v>
      </c>
      <c r="AK241" s="150">
        <v>31.026415154716982</v>
      </c>
      <c r="AL241" s="119">
        <v>45399</v>
      </c>
      <c r="AM241" t="s">
        <v>54</v>
      </c>
      <c r="AN241" t="s">
        <v>67</v>
      </c>
      <c r="AO241" s="198">
        <v>45523</v>
      </c>
    </row>
    <row r="242" spans="1:41">
      <c r="A242" t="s">
        <v>119</v>
      </c>
      <c r="B242" t="s">
        <v>120</v>
      </c>
      <c r="C242" t="s">
        <v>692</v>
      </c>
      <c r="D242" t="s">
        <v>65</v>
      </c>
      <c r="E242" s="205" t="s">
        <v>65</v>
      </c>
      <c r="F242" t="s">
        <v>25</v>
      </c>
      <c r="G242" t="s">
        <v>66</v>
      </c>
      <c r="H242" t="s">
        <v>54</v>
      </c>
      <c r="I242" t="s">
        <v>55</v>
      </c>
      <c r="J242" t="s">
        <v>1482</v>
      </c>
      <c r="M242" s="119">
        <v>45622</v>
      </c>
      <c r="N242" s="119">
        <v>45530</v>
      </c>
      <c r="O242" t="s">
        <v>7</v>
      </c>
      <c r="P242" t="s">
        <v>233</v>
      </c>
      <c r="Q242" t="s">
        <v>17</v>
      </c>
      <c r="R242" t="s">
        <v>54</v>
      </c>
      <c r="S242" s="119">
        <v>45524</v>
      </c>
      <c r="T242" s="119">
        <v>45532</v>
      </c>
      <c r="AB242" s="206">
        <v>500000</v>
      </c>
      <c r="AC242" s="205" t="s">
        <v>58</v>
      </c>
      <c r="AD242" s="149" t="s">
        <v>478</v>
      </c>
      <c r="AE242" t="s">
        <v>478</v>
      </c>
      <c r="AF242" t="s">
        <v>234</v>
      </c>
      <c r="AG242" s="150">
        <v>19.369822188679159</v>
      </c>
      <c r="AH242" s="151">
        <v>1.5094339622641511</v>
      </c>
      <c r="AI242" s="150">
        <v>718.49110943395794</v>
      </c>
      <c r="AJ242" s="150">
        <v>14.369822188679159</v>
      </c>
      <c r="AK242" s="150">
        <v>19.369822188679159</v>
      </c>
      <c r="AL242" s="207">
        <v>45309</v>
      </c>
      <c r="AM242" t="s">
        <v>54</v>
      </c>
      <c r="AN242" t="s">
        <v>67</v>
      </c>
      <c r="AO242" s="198">
        <v>-2</v>
      </c>
    </row>
    <row r="243" spans="1:41">
      <c r="A243" t="s">
        <v>119</v>
      </c>
      <c r="B243" t="s">
        <v>120</v>
      </c>
      <c r="C243" t="s">
        <v>692</v>
      </c>
      <c r="D243" t="s">
        <v>65</v>
      </c>
      <c r="E243" s="205" t="s">
        <v>65</v>
      </c>
      <c r="F243" t="s">
        <v>25</v>
      </c>
      <c r="G243" t="s">
        <v>66</v>
      </c>
      <c r="H243" t="s">
        <v>54</v>
      </c>
      <c r="I243" t="s">
        <v>55</v>
      </c>
      <c r="J243" t="s">
        <v>1483</v>
      </c>
      <c r="N243" s="119">
        <v>45530</v>
      </c>
      <c r="O243" t="s">
        <v>7</v>
      </c>
      <c r="P243" t="s">
        <v>59</v>
      </c>
      <c r="Q243" t="s">
        <v>17</v>
      </c>
      <c r="R243" t="s">
        <v>54</v>
      </c>
      <c r="S243" s="119">
        <v>45524</v>
      </c>
      <c r="T243" s="119">
        <v>45532</v>
      </c>
      <c r="AB243" s="206">
        <v>500000</v>
      </c>
      <c r="AC243" s="205" t="s">
        <v>58</v>
      </c>
      <c r="AD243" s="149" t="s">
        <v>478</v>
      </c>
      <c r="AE243" t="s">
        <v>478</v>
      </c>
      <c r="AF243" t="s">
        <v>246</v>
      </c>
      <c r="AG243" s="150">
        <v>19.400010867924443</v>
      </c>
      <c r="AH243" s="151">
        <v>1.5094339622641511</v>
      </c>
      <c r="AI243" s="150">
        <v>720.00054339622204</v>
      </c>
      <c r="AJ243" s="150">
        <v>14.400010867924442</v>
      </c>
      <c r="AK243" s="150">
        <v>19.400010867924443</v>
      </c>
      <c r="AL243" s="207">
        <v>45309</v>
      </c>
      <c r="AM243" t="s">
        <v>54</v>
      </c>
      <c r="AN243" t="s">
        <v>67</v>
      </c>
      <c r="AO243" s="198">
        <v>-2</v>
      </c>
    </row>
    <row r="244" spans="1:41">
      <c r="A244" t="s">
        <v>123</v>
      </c>
      <c r="B244" t="s">
        <v>124</v>
      </c>
      <c r="C244" t="s">
        <v>1373</v>
      </c>
      <c r="D244" t="s">
        <v>65</v>
      </c>
      <c r="E244" t="s">
        <v>65</v>
      </c>
      <c r="F244" t="s">
        <v>25</v>
      </c>
      <c r="G244" t="s">
        <v>66</v>
      </c>
      <c r="H244" t="s">
        <v>54</v>
      </c>
      <c r="I244" t="s">
        <v>55</v>
      </c>
      <c r="J244" t="s">
        <v>1484</v>
      </c>
      <c r="L244" s="119">
        <v>45497</v>
      </c>
      <c r="N244" s="119">
        <v>45532</v>
      </c>
      <c r="O244" t="s">
        <v>13</v>
      </c>
      <c r="P244" t="s">
        <v>109</v>
      </c>
      <c r="Q244" t="s">
        <v>17</v>
      </c>
      <c r="R244" t="s">
        <v>54</v>
      </c>
      <c r="S244" s="119">
        <v>45518</v>
      </c>
      <c r="T244" s="119">
        <v>45566</v>
      </c>
      <c r="AA244" t="s">
        <v>1105</v>
      </c>
      <c r="AB244" s="176">
        <v>500000</v>
      </c>
      <c r="AC244" t="s">
        <v>58</v>
      </c>
      <c r="AD244" s="149" t="s">
        <v>478</v>
      </c>
      <c r="AE244" t="s">
        <v>478</v>
      </c>
      <c r="AF244" t="s">
        <v>110</v>
      </c>
      <c r="AG244" s="150">
        <v>19.430199547169721</v>
      </c>
      <c r="AH244" s="151">
        <v>1.5094339622641511</v>
      </c>
      <c r="AI244" s="150">
        <v>721.50997735848614</v>
      </c>
      <c r="AJ244" s="150">
        <v>14.430199547169723</v>
      </c>
      <c r="AK244" s="150">
        <v>19.430199547169721</v>
      </c>
      <c r="AL244" s="119">
        <v>45532</v>
      </c>
      <c r="AM244" t="s">
        <v>67</v>
      </c>
      <c r="AN244" t="s">
        <v>67</v>
      </c>
      <c r="AO244" s="198">
        <v>-34</v>
      </c>
    </row>
    <row r="245" spans="1:41">
      <c r="A245" t="s">
        <v>85</v>
      </c>
      <c r="B245" t="s">
        <v>86</v>
      </c>
      <c r="C245" t="s">
        <v>1485</v>
      </c>
      <c r="D245" t="s">
        <v>76</v>
      </c>
      <c r="E245" t="s">
        <v>76</v>
      </c>
      <c r="F245" t="s">
        <v>25</v>
      </c>
      <c r="G245" t="s">
        <v>66</v>
      </c>
      <c r="H245" t="s">
        <v>54</v>
      </c>
      <c r="I245" t="s">
        <v>55</v>
      </c>
      <c r="J245" t="s">
        <v>1486</v>
      </c>
      <c r="K245" s="119">
        <v>45420</v>
      </c>
      <c r="L245" s="119">
        <v>45504</v>
      </c>
      <c r="N245" s="119">
        <v>45532</v>
      </c>
      <c r="O245" t="s">
        <v>11</v>
      </c>
      <c r="P245" t="s">
        <v>128</v>
      </c>
      <c r="Q245" t="s">
        <v>17</v>
      </c>
      <c r="R245" t="s">
        <v>54</v>
      </c>
      <c r="S245" s="119">
        <v>45506</v>
      </c>
      <c r="T245" s="119">
        <v>45506</v>
      </c>
      <c r="AB245" s="176">
        <v>500000</v>
      </c>
      <c r="AC245" t="s">
        <v>58</v>
      </c>
      <c r="AD245" t="s">
        <v>444</v>
      </c>
      <c r="AE245" t="s">
        <v>478</v>
      </c>
      <c r="AF245" t="s">
        <v>129</v>
      </c>
      <c r="AG245" s="150">
        <v>19.460388226415006</v>
      </c>
      <c r="AH245" s="151">
        <v>1.5094339622641511</v>
      </c>
      <c r="AI245" s="150">
        <v>723.01941132075024</v>
      </c>
      <c r="AJ245" s="150">
        <v>14.460388226415004</v>
      </c>
      <c r="AK245" s="150">
        <v>19.460388226415006</v>
      </c>
      <c r="AL245" s="119">
        <v>45481</v>
      </c>
      <c r="AM245" t="s">
        <v>67</v>
      </c>
      <c r="AN245" t="s">
        <v>67</v>
      </c>
      <c r="AO245" s="198">
        <v>26</v>
      </c>
    </row>
    <row r="246" spans="1:41" ht="15.6">
      <c r="A246" s="2" t="s">
        <v>79</v>
      </c>
      <c r="B246" t="s">
        <v>80</v>
      </c>
      <c r="C246" t="s">
        <v>1383</v>
      </c>
      <c r="D246" t="s">
        <v>76</v>
      </c>
      <c r="E246" t="s">
        <v>76</v>
      </c>
      <c r="F246" t="s">
        <v>25</v>
      </c>
      <c r="G246" t="s">
        <v>66</v>
      </c>
      <c r="H246" t="s">
        <v>54</v>
      </c>
      <c r="I246" t="s">
        <v>55</v>
      </c>
      <c r="J246" t="s">
        <v>1487</v>
      </c>
      <c r="M246" s="119">
        <v>45624</v>
      </c>
      <c r="N246" s="119">
        <v>45534</v>
      </c>
      <c r="O246" t="s">
        <v>9</v>
      </c>
      <c r="P246" t="s">
        <v>189</v>
      </c>
      <c r="Q246" t="s">
        <v>17</v>
      </c>
      <c r="R246" t="s">
        <v>54</v>
      </c>
      <c r="S246" s="119">
        <v>45524</v>
      </c>
      <c r="T246" s="119">
        <v>45526</v>
      </c>
      <c r="AB246" s="176">
        <v>500000</v>
      </c>
      <c r="AC246" s="205" t="s">
        <v>58</v>
      </c>
      <c r="AD246" s="149" t="s">
        <v>478</v>
      </c>
      <c r="AE246" t="s">
        <v>478</v>
      </c>
      <c r="AF246" t="s">
        <v>190</v>
      </c>
      <c r="AG246" s="150">
        <v>19.490576905660287</v>
      </c>
      <c r="AH246" s="151">
        <v>1.5094339622641511</v>
      </c>
      <c r="AI246" s="150">
        <v>724.52884528301433</v>
      </c>
      <c r="AJ246" s="150">
        <v>14.490576905660287</v>
      </c>
      <c r="AK246" s="150">
        <v>19.490576905660287</v>
      </c>
      <c r="AL246" s="119">
        <v>45400</v>
      </c>
      <c r="AM246" t="s">
        <v>54</v>
      </c>
      <c r="AN246" t="s">
        <v>54</v>
      </c>
      <c r="AO246" s="198">
        <v>8</v>
      </c>
    </row>
    <row r="247" spans="1:41" ht="15.6">
      <c r="A247" s="2" t="s">
        <v>79</v>
      </c>
      <c r="B247" t="s">
        <v>80</v>
      </c>
      <c r="C247" t="s">
        <v>1383</v>
      </c>
      <c r="D247" t="s">
        <v>76</v>
      </c>
      <c r="E247" t="s">
        <v>76</v>
      </c>
      <c r="F247" t="s">
        <v>25</v>
      </c>
      <c r="G247" t="s">
        <v>66</v>
      </c>
      <c r="H247" t="s">
        <v>54</v>
      </c>
      <c r="I247" t="s">
        <v>55</v>
      </c>
      <c r="J247" t="s">
        <v>1488</v>
      </c>
      <c r="M247" s="119">
        <v>45622</v>
      </c>
      <c r="N247" s="119">
        <v>45534</v>
      </c>
      <c r="O247" t="s">
        <v>9</v>
      </c>
      <c r="P247" t="s">
        <v>88</v>
      </c>
      <c r="Q247" t="s">
        <v>17</v>
      </c>
      <c r="R247" t="s">
        <v>54</v>
      </c>
      <c r="S247" s="119">
        <v>45524</v>
      </c>
      <c r="T247" s="119">
        <v>45524</v>
      </c>
      <c r="AB247" s="176">
        <v>500000</v>
      </c>
      <c r="AC247" s="205" t="s">
        <v>58</v>
      </c>
      <c r="AD247" s="149" t="s">
        <v>478</v>
      </c>
      <c r="AE247" t="s">
        <v>478</v>
      </c>
      <c r="AF247" t="s">
        <v>89</v>
      </c>
      <c r="AG247" s="150">
        <v>19.520765584905568</v>
      </c>
      <c r="AH247" s="151">
        <v>1.5094339622641511</v>
      </c>
      <c r="AI247" s="150">
        <v>726.03827924527843</v>
      </c>
      <c r="AJ247" s="150">
        <v>14.520765584905568</v>
      </c>
      <c r="AK247" s="150">
        <v>19.520765584905568</v>
      </c>
      <c r="AL247" s="119">
        <v>45400</v>
      </c>
      <c r="AM247" t="s">
        <v>54</v>
      </c>
      <c r="AN247" t="s">
        <v>54</v>
      </c>
      <c r="AO247" s="198">
        <v>10</v>
      </c>
    </row>
    <row r="248" spans="1:41">
      <c r="A248" t="s">
        <v>134</v>
      </c>
      <c r="B248" t="s">
        <v>101</v>
      </c>
      <c r="C248" t="s">
        <v>703</v>
      </c>
      <c r="D248" t="s">
        <v>76</v>
      </c>
      <c r="E248" s="205" t="s">
        <v>76</v>
      </c>
      <c r="F248" t="s">
        <v>25</v>
      </c>
      <c r="G248" t="s">
        <v>66</v>
      </c>
      <c r="H248" t="s">
        <v>54</v>
      </c>
      <c r="I248" t="s">
        <v>55</v>
      </c>
      <c r="J248" t="s">
        <v>1489</v>
      </c>
      <c r="N248" s="119">
        <v>45535</v>
      </c>
      <c r="O248" t="s">
        <v>9</v>
      </c>
      <c r="P248" t="s">
        <v>259</v>
      </c>
      <c r="Q248" t="s">
        <v>17</v>
      </c>
      <c r="R248" t="s">
        <v>54</v>
      </c>
      <c r="S248" s="119">
        <v>45506</v>
      </c>
      <c r="T248" s="119">
        <v>45533</v>
      </c>
      <c r="AB248" s="176">
        <v>500000</v>
      </c>
      <c r="AC248" s="205" t="s">
        <v>58</v>
      </c>
      <c r="AD248" s="149" t="s">
        <v>478</v>
      </c>
      <c r="AE248" t="s">
        <v>478</v>
      </c>
      <c r="AF248" t="s">
        <v>260</v>
      </c>
      <c r="AG248" s="150">
        <v>19.550954264150853</v>
      </c>
      <c r="AH248" s="151">
        <v>1.5094339622641511</v>
      </c>
      <c r="AI248" s="150">
        <v>727.54771320754253</v>
      </c>
      <c r="AJ248" s="150">
        <v>14.550954264150851</v>
      </c>
      <c r="AK248" s="150">
        <v>19.550954264150853</v>
      </c>
      <c r="AL248" s="119">
        <v>45316</v>
      </c>
      <c r="AM248" t="s">
        <v>54</v>
      </c>
      <c r="AN248" t="s">
        <v>67</v>
      </c>
      <c r="AO248" s="198">
        <v>2</v>
      </c>
    </row>
    <row r="249" spans="1:41">
      <c r="A249" t="s">
        <v>100</v>
      </c>
      <c r="B249" t="s">
        <v>101</v>
      </c>
      <c r="C249" t="s">
        <v>1335</v>
      </c>
      <c r="D249" t="s">
        <v>65</v>
      </c>
      <c r="E249" t="s">
        <v>65</v>
      </c>
      <c r="F249" t="s">
        <v>25</v>
      </c>
      <c r="G249" t="s">
        <v>66</v>
      </c>
      <c r="H249" t="s">
        <v>54</v>
      </c>
      <c r="I249" t="s">
        <v>55</v>
      </c>
      <c r="J249" t="s">
        <v>1490</v>
      </c>
      <c r="L249" s="119">
        <v>45470</v>
      </c>
      <c r="N249" s="119">
        <v>45537</v>
      </c>
      <c r="O249" t="s">
        <v>11</v>
      </c>
      <c r="P249" t="s">
        <v>128</v>
      </c>
      <c r="Q249" t="s">
        <v>17</v>
      </c>
      <c r="R249" t="s">
        <v>1314</v>
      </c>
      <c r="S249" s="119">
        <v>45506</v>
      </c>
      <c r="T249" s="119">
        <v>45607</v>
      </c>
      <c r="AB249" s="176">
        <v>500000</v>
      </c>
      <c r="AC249" t="s">
        <v>58</v>
      </c>
      <c r="AD249" s="149" t="s">
        <v>444</v>
      </c>
      <c r="AE249" t="s">
        <v>478</v>
      </c>
      <c r="AF249" t="s">
        <v>129</v>
      </c>
      <c r="AG249" s="150">
        <v>19.581142943396131</v>
      </c>
      <c r="AH249" s="151">
        <v>1.5094339622641511</v>
      </c>
      <c r="AI249" s="150">
        <v>729.05714716980663</v>
      </c>
      <c r="AJ249" s="150">
        <v>14.581142943396133</v>
      </c>
      <c r="AK249" s="150">
        <v>19.581142943396131</v>
      </c>
      <c r="AL249" s="119">
        <v>45505</v>
      </c>
      <c r="AN249" t="s">
        <v>67</v>
      </c>
      <c r="AO249" s="198">
        <v>-70</v>
      </c>
    </row>
    <row r="250" spans="1:41">
      <c r="A250" t="s">
        <v>74</v>
      </c>
      <c r="B250" t="s">
        <v>75</v>
      </c>
      <c r="C250" t="s">
        <v>1387</v>
      </c>
      <c r="D250" t="s">
        <v>76</v>
      </c>
      <c r="E250" t="s">
        <v>76</v>
      </c>
      <c r="F250" t="s">
        <v>25</v>
      </c>
      <c r="G250" t="s">
        <v>66</v>
      </c>
      <c r="H250" t="s">
        <v>54</v>
      </c>
      <c r="I250" t="s">
        <v>55</v>
      </c>
      <c r="J250" t="s">
        <v>1491</v>
      </c>
      <c r="M250" s="119">
        <v>45364</v>
      </c>
      <c r="N250" s="119">
        <v>45537</v>
      </c>
      <c r="O250" t="s">
        <v>9</v>
      </c>
      <c r="P250" t="s">
        <v>189</v>
      </c>
      <c r="Q250" t="s">
        <v>17</v>
      </c>
      <c r="R250" t="s">
        <v>54</v>
      </c>
      <c r="S250" s="119">
        <v>45531</v>
      </c>
      <c r="T250" s="119">
        <v>45531</v>
      </c>
      <c r="AB250" s="176">
        <v>500011</v>
      </c>
      <c r="AC250" t="s">
        <v>58</v>
      </c>
      <c r="AD250" s="149" t="s">
        <v>444</v>
      </c>
      <c r="AE250" t="s">
        <v>478</v>
      </c>
      <c r="AF250" t="s">
        <v>197</v>
      </c>
      <c r="AG250" s="150">
        <v>28.901908045283012</v>
      </c>
      <c r="AH250" s="151">
        <v>1.5094339622641511</v>
      </c>
      <c r="AI250" s="150">
        <v>1295.0954022641506</v>
      </c>
      <c r="AJ250" s="150">
        <v>25.901908045283012</v>
      </c>
      <c r="AK250" s="150">
        <v>28.901908045283012</v>
      </c>
      <c r="AL250" s="119">
        <v>45401</v>
      </c>
      <c r="AM250" t="s">
        <v>54</v>
      </c>
      <c r="AN250" t="s">
        <v>54</v>
      </c>
      <c r="AO250" s="198">
        <v>6</v>
      </c>
    </row>
    <row r="251" spans="1:41">
      <c r="A251" t="s">
        <v>74</v>
      </c>
      <c r="B251" t="s">
        <v>75</v>
      </c>
      <c r="C251" t="s">
        <v>1387</v>
      </c>
      <c r="D251" t="s">
        <v>76</v>
      </c>
      <c r="E251" t="s">
        <v>76</v>
      </c>
      <c r="F251" t="s">
        <v>25</v>
      </c>
      <c r="G251" t="s">
        <v>66</v>
      </c>
      <c r="H251" t="s">
        <v>54</v>
      </c>
      <c r="I251" t="s">
        <v>55</v>
      </c>
      <c r="J251" t="s">
        <v>1492</v>
      </c>
      <c r="K251" s="119"/>
      <c r="L251" s="119">
        <v>45371</v>
      </c>
      <c r="M251" s="119">
        <v>45512</v>
      </c>
      <c r="N251" s="119">
        <v>45537</v>
      </c>
      <c r="O251" t="s">
        <v>9</v>
      </c>
      <c r="P251" t="s">
        <v>88</v>
      </c>
      <c r="Q251" t="s">
        <v>17</v>
      </c>
      <c r="R251" t="s">
        <v>54</v>
      </c>
      <c r="S251" s="119">
        <v>45523</v>
      </c>
      <c r="T251" s="119">
        <v>45523</v>
      </c>
      <c r="AB251" s="176">
        <v>500011</v>
      </c>
      <c r="AC251" t="s">
        <v>58</v>
      </c>
      <c r="AD251" s="149" t="s">
        <v>444</v>
      </c>
      <c r="AE251" t="s">
        <v>478</v>
      </c>
      <c r="AF251" t="s">
        <v>197</v>
      </c>
      <c r="AG251" s="150">
        <v>28.901908045283012</v>
      </c>
      <c r="AH251" s="151">
        <v>1.5094339622641511</v>
      </c>
      <c r="AI251" s="150">
        <v>1295.0954022641506</v>
      </c>
      <c r="AJ251" s="150">
        <v>25.901908045283012</v>
      </c>
      <c r="AK251" s="150">
        <v>28.901908045283012</v>
      </c>
      <c r="AL251" s="119">
        <v>45401</v>
      </c>
      <c r="AM251" t="s">
        <v>54</v>
      </c>
      <c r="AN251" t="s">
        <v>54</v>
      </c>
      <c r="AO251" s="198">
        <v>14</v>
      </c>
    </row>
    <row r="252" spans="1:41">
      <c r="A252" t="s">
        <v>134</v>
      </c>
      <c r="B252" t="s">
        <v>101</v>
      </c>
      <c r="C252" t="s">
        <v>703</v>
      </c>
      <c r="D252" t="s">
        <v>76</v>
      </c>
      <c r="E252" s="205" t="s">
        <v>76</v>
      </c>
      <c r="F252" t="s">
        <v>25</v>
      </c>
      <c r="G252" t="s">
        <v>66</v>
      </c>
      <c r="H252" t="s">
        <v>54</v>
      </c>
      <c r="I252" t="s">
        <v>55</v>
      </c>
      <c r="J252" t="s">
        <v>1493</v>
      </c>
      <c r="M252" s="119">
        <v>45572</v>
      </c>
      <c r="N252" s="119">
        <v>45542</v>
      </c>
      <c r="O252" t="s">
        <v>9</v>
      </c>
      <c r="P252" t="s">
        <v>259</v>
      </c>
      <c r="Q252" t="s">
        <v>17</v>
      </c>
      <c r="R252" t="s">
        <v>54</v>
      </c>
      <c r="S252" s="119">
        <v>45530</v>
      </c>
      <c r="T252" s="119">
        <v>45544</v>
      </c>
      <c r="AB252" s="176">
        <v>500000</v>
      </c>
      <c r="AC252" s="205" t="s">
        <v>58</v>
      </c>
      <c r="AD252" s="149" t="s">
        <v>478</v>
      </c>
      <c r="AE252" t="s">
        <v>478</v>
      </c>
      <c r="AF252" t="s">
        <v>260</v>
      </c>
      <c r="AG252" s="150">
        <v>19.671708981131978</v>
      </c>
      <c r="AH252" s="151">
        <v>1.5094339622641511</v>
      </c>
      <c r="AI252" s="150">
        <v>733.58544905659892</v>
      </c>
      <c r="AJ252" s="150">
        <v>14.671708981131978</v>
      </c>
      <c r="AK252" s="150">
        <v>19.671708981131978</v>
      </c>
      <c r="AL252" s="119">
        <v>45316</v>
      </c>
      <c r="AM252" t="s">
        <v>54</v>
      </c>
      <c r="AN252" t="s">
        <v>67</v>
      </c>
      <c r="AO252" s="198">
        <v>-2</v>
      </c>
    </row>
    <row r="253" spans="1:41">
      <c r="A253" t="s">
        <v>123</v>
      </c>
      <c r="B253" t="s">
        <v>124</v>
      </c>
      <c r="C253" t="s">
        <v>1318</v>
      </c>
      <c r="D253" t="s">
        <v>65</v>
      </c>
      <c r="E253" t="s">
        <v>65</v>
      </c>
      <c r="F253" t="s">
        <v>25</v>
      </c>
      <c r="G253" t="s">
        <v>66</v>
      </c>
      <c r="H253" t="s">
        <v>54</v>
      </c>
      <c r="I253" t="s">
        <v>55</v>
      </c>
      <c r="J253" t="s">
        <v>1494</v>
      </c>
      <c r="L253" s="119">
        <v>45537</v>
      </c>
      <c r="M253" s="119">
        <v>45607</v>
      </c>
      <c r="N253" s="119">
        <v>45551</v>
      </c>
      <c r="O253" t="s">
        <v>11</v>
      </c>
      <c r="P253" t="s">
        <v>185</v>
      </c>
      <c r="Q253" t="s">
        <v>17</v>
      </c>
      <c r="R253" t="s">
        <v>54</v>
      </c>
      <c r="S253" s="119">
        <v>45539</v>
      </c>
      <c r="T253" s="119">
        <v>45547</v>
      </c>
      <c r="AB253" s="176">
        <v>500000</v>
      </c>
      <c r="AC253" s="205" t="s">
        <v>58</v>
      </c>
      <c r="AD253" s="149" t="s">
        <v>444</v>
      </c>
      <c r="AE253" t="s">
        <v>478</v>
      </c>
      <c r="AF253" t="s">
        <v>186</v>
      </c>
      <c r="AG253" s="150">
        <v>31.479245524528302</v>
      </c>
      <c r="AH253" s="151">
        <v>1.5094339622641511</v>
      </c>
      <c r="AI253" s="150">
        <v>73.962276226415156</v>
      </c>
      <c r="AJ253" s="150">
        <v>1.4792455245283032</v>
      </c>
      <c r="AK253" s="150">
        <v>31.479245524528302</v>
      </c>
      <c r="AL253" s="119">
        <v>45399</v>
      </c>
      <c r="AM253" t="s">
        <v>54</v>
      </c>
      <c r="AN253" t="s">
        <v>67</v>
      </c>
      <c r="AO253" s="198">
        <v>45551</v>
      </c>
    </row>
    <row r="254" spans="1:41">
      <c r="A254" t="s">
        <v>119</v>
      </c>
      <c r="B254" t="s">
        <v>120</v>
      </c>
      <c r="C254" t="s">
        <v>1318</v>
      </c>
      <c r="D254" t="s">
        <v>65</v>
      </c>
      <c r="E254" t="s">
        <v>65</v>
      </c>
      <c r="F254" t="s">
        <v>25</v>
      </c>
      <c r="G254" t="s">
        <v>66</v>
      </c>
      <c r="H254" t="s">
        <v>54</v>
      </c>
      <c r="I254" t="s">
        <v>55</v>
      </c>
      <c r="J254" t="s">
        <v>1495</v>
      </c>
      <c r="M254" s="119">
        <v>45316</v>
      </c>
      <c r="N254" s="119">
        <v>45553</v>
      </c>
      <c r="O254" t="s">
        <v>9</v>
      </c>
      <c r="P254" t="s">
        <v>262</v>
      </c>
      <c r="Q254" t="s">
        <v>17</v>
      </c>
      <c r="R254" t="s">
        <v>54</v>
      </c>
      <c r="S254" s="119">
        <v>45547</v>
      </c>
      <c r="T254" s="119">
        <v>45548</v>
      </c>
      <c r="AB254" s="176">
        <v>500001</v>
      </c>
      <c r="AC254" t="s">
        <v>58</v>
      </c>
      <c r="AD254" s="149" t="s">
        <v>478</v>
      </c>
      <c r="AE254" t="s">
        <v>478</v>
      </c>
      <c r="AF254" t="s">
        <v>263</v>
      </c>
      <c r="AG254" s="150">
        <v>19.732086399999901</v>
      </c>
      <c r="AH254" s="151">
        <v>1.5094369811320758</v>
      </c>
      <c r="AI254" s="150">
        <v>736.60431999999514</v>
      </c>
      <c r="AJ254" s="150">
        <v>14.732086399999902</v>
      </c>
      <c r="AK254" s="150">
        <v>19.732086399999901</v>
      </c>
      <c r="AL254" s="119">
        <v>45296</v>
      </c>
      <c r="AM254" t="s">
        <v>54</v>
      </c>
      <c r="AN254" t="s">
        <v>67</v>
      </c>
      <c r="AO254" s="198">
        <v>5</v>
      </c>
    </row>
    <row r="255" spans="1:41">
      <c r="A255" t="s">
        <v>85</v>
      </c>
      <c r="B255" t="s">
        <v>86</v>
      </c>
      <c r="C255" t="s">
        <v>574</v>
      </c>
      <c r="D255" t="s">
        <v>76</v>
      </c>
      <c r="E255" t="s">
        <v>76</v>
      </c>
      <c r="F255" t="s">
        <v>25</v>
      </c>
      <c r="G255" t="s">
        <v>66</v>
      </c>
      <c r="H255" t="s">
        <v>54</v>
      </c>
      <c r="I255" t="s">
        <v>55</v>
      </c>
      <c r="J255" t="s">
        <v>1496</v>
      </c>
      <c r="K255" s="119">
        <v>45327</v>
      </c>
      <c r="L255" s="119">
        <v>45492</v>
      </c>
      <c r="M255" s="119">
        <v>45323</v>
      </c>
      <c r="N255" s="119">
        <v>45555</v>
      </c>
      <c r="O255" t="s">
        <v>11</v>
      </c>
      <c r="P255" t="s">
        <v>185</v>
      </c>
      <c r="Q255" t="s">
        <v>17</v>
      </c>
      <c r="R255" t="s">
        <v>54</v>
      </c>
      <c r="S255" s="119">
        <v>45498</v>
      </c>
      <c r="T255" s="119">
        <v>45569</v>
      </c>
      <c r="AB255" s="176">
        <v>500000</v>
      </c>
      <c r="AC255" s="205" t="s">
        <v>58</v>
      </c>
      <c r="AD255" s="149" t="s">
        <v>444</v>
      </c>
      <c r="AE255" t="s">
        <v>478</v>
      </c>
      <c r="AF255" t="s">
        <v>186</v>
      </c>
      <c r="AG255" s="150">
        <v>19.762275079245185</v>
      </c>
      <c r="AH255" s="151">
        <v>1.5094339622641511</v>
      </c>
      <c r="AI255" s="150">
        <v>738.11375396225924</v>
      </c>
      <c r="AJ255" s="150">
        <v>14.762275079245185</v>
      </c>
      <c r="AK255" s="150">
        <v>19.762275079245185</v>
      </c>
      <c r="AL255" s="119">
        <v>45498</v>
      </c>
      <c r="AN255" t="s">
        <v>67</v>
      </c>
      <c r="AO255" s="198">
        <v>-14</v>
      </c>
    </row>
    <row r="256" spans="1:41">
      <c r="A256" t="s">
        <v>85</v>
      </c>
      <c r="B256" t="s">
        <v>86</v>
      </c>
      <c r="C256" t="s">
        <v>1345</v>
      </c>
      <c r="D256" t="s">
        <v>76</v>
      </c>
      <c r="E256" t="s">
        <v>76</v>
      </c>
      <c r="F256" t="s">
        <v>25</v>
      </c>
      <c r="G256" t="s">
        <v>66</v>
      </c>
      <c r="H256" t="s">
        <v>54</v>
      </c>
      <c r="I256" t="s">
        <v>55</v>
      </c>
      <c r="J256" t="s">
        <v>1497</v>
      </c>
      <c r="L256" s="119">
        <v>45544</v>
      </c>
      <c r="M256" s="119">
        <v>45345</v>
      </c>
      <c r="N256" s="119">
        <v>45555</v>
      </c>
      <c r="O256" t="s">
        <v>13</v>
      </c>
      <c r="P256" t="s">
        <v>109</v>
      </c>
      <c r="Q256" t="s">
        <v>17</v>
      </c>
      <c r="R256" s="119" t="s">
        <v>54</v>
      </c>
      <c r="S256" s="119">
        <v>45545</v>
      </c>
      <c r="T256" s="119">
        <v>45566</v>
      </c>
      <c r="AA256" t="s">
        <v>1105</v>
      </c>
      <c r="AB256" s="176">
        <v>500000</v>
      </c>
      <c r="AC256" t="s">
        <v>58</v>
      </c>
      <c r="AD256" s="149" t="s">
        <v>444</v>
      </c>
      <c r="AE256" t="s">
        <v>478</v>
      </c>
      <c r="AF256" t="s">
        <v>110</v>
      </c>
      <c r="AG256" s="150">
        <v>19.792463758490467</v>
      </c>
      <c r="AH256" s="151">
        <v>1.5094339622641511</v>
      </c>
      <c r="AI256" s="150">
        <v>739.62318792452334</v>
      </c>
      <c r="AJ256" s="150">
        <v>14.792463758490467</v>
      </c>
      <c r="AK256" s="150">
        <v>19.792463758490467</v>
      </c>
      <c r="AL256" s="119">
        <v>45545</v>
      </c>
      <c r="AM256" t="s">
        <v>54</v>
      </c>
      <c r="AN256" t="s">
        <v>54</v>
      </c>
      <c r="AO256" s="198">
        <v>-11</v>
      </c>
    </row>
    <row r="257" spans="1:41">
      <c r="A257" t="s">
        <v>85</v>
      </c>
      <c r="B257" t="s">
        <v>86</v>
      </c>
      <c r="C257" t="s">
        <v>1345</v>
      </c>
      <c r="D257" t="s">
        <v>76</v>
      </c>
      <c r="E257" t="s">
        <v>76</v>
      </c>
      <c r="F257" t="s">
        <v>25</v>
      </c>
      <c r="G257" t="s">
        <v>66</v>
      </c>
      <c r="H257" t="s">
        <v>54</v>
      </c>
      <c r="I257" t="s">
        <v>55</v>
      </c>
      <c r="J257" t="s">
        <v>1498</v>
      </c>
      <c r="K257" s="119"/>
      <c r="L257" s="119">
        <v>45544</v>
      </c>
      <c r="M257" s="119">
        <v>45364</v>
      </c>
      <c r="N257" s="119">
        <v>45555</v>
      </c>
      <c r="O257" t="s">
        <v>13</v>
      </c>
      <c r="P257" t="s">
        <v>109</v>
      </c>
      <c r="Q257" t="s">
        <v>17</v>
      </c>
      <c r="R257" s="119" t="s">
        <v>54</v>
      </c>
      <c r="S257" s="119">
        <v>45545</v>
      </c>
      <c r="T257" s="119">
        <v>45566</v>
      </c>
      <c r="AA257" t="s">
        <v>1105</v>
      </c>
      <c r="AB257" s="176">
        <v>500002</v>
      </c>
      <c r="AC257" t="s">
        <v>58</v>
      </c>
      <c r="AD257" s="149" t="s">
        <v>444</v>
      </c>
      <c r="AE257" t="s">
        <v>478</v>
      </c>
      <c r="AF257" t="s">
        <v>110</v>
      </c>
      <c r="AG257" s="150">
        <v>19.822652558490468</v>
      </c>
      <c r="AH257" s="151">
        <v>1.5094400000000001</v>
      </c>
      <c r="AI257" s="150">
        <v>741.13262792452338</v>
      </c>
      <c r="AJ257" s="150">
        <v>14.822652558490468</v>
      </c>
      <c r="AK257" s="150">
        <v>19.822652558490468</v>
      </c>
      <c r="AL257" s="119">
        <v>45547</v>
      </c>
      <c r="AM257" t="s">
        <v>54</v>
      </c>
      <c r="AN257" t="s">
        <v>54</v>
      </c>
      <c r="AO257" s="198">
        <v>-11</v>
      </c>
    </row>
    <row r="258" spans="1:41">
      <c r="A258" t="s">
        <v>134</v>
      </c>
      <c r="B258" t="s">
        <v>101</v>
      </c>
      <c r="C258" t="s">
        <v>1437</v>
      </c>
      <c r="D258" t="s">
        <v>65</v>
      </c>
      <c r="E258" t="s">
        <v>65</v>
      </c>
      <c r="F258" t="s">
        <v>25</v>
      </c>
      <c r="G258" t="s">
        <v>66</v>
      </c>
      <c r="H258" t="s">
        <v>54</v>
      </c>
      <c r="I258" t="s">
        <v>55</v>
      </c>
      <c r="J258" t="s">
        <v>1499</v>
      </c>
      <c r="K258" s="119">
        <v>45502</v>
      </c>
      <c r="L258" s="119">
        <v>45527</v>
      </c>
      <c r="M258" s="119">
        <v>45373</v>
      </c>
      <c r="N258" s="119">
        <v>45555</v>
      </c>
      <c r="O258" t="s">
        <v>11</v>
      </c>
      <c r="P258" t="s">
        <v>128</v>
      </c>
      <c r="Q258" t="s">
        <v>17</v>
      </c>
      <c r="R258" t="s">
        <v>54</v>
      </c>
      <c r="S258" s="119">
        <v>45539</v>
      </c>
      <c r="T258" s="119">
        <v>45554</v>
      </c>
      <c r="AB258" s="176">
        <v>500002</v>
      </c>
      <c r="AC258" t="s">
        <v>58</v>
      </c>
      <c r="AD258" s="149" t="s">
        <v>478</v>
      </c>
      <c r="AE258" t="s">
        <v>478</v>
      </c>
      <c r="AF258" t="s">
        <v>129</v>
      </c>
      <c r="AG258" s="150">
        <v>19.852841358490469</v>
      </c>
      <c r="AH258" s="151">
        <v>1.5094400000000001</v>
      </c>
      <c r="AI258" s="150">
        <v>742.64206792452342</v>
      </c>
      <c r="AJ258" s="150">
        <v>14.852841358490469</v>
      </c>
      <c r="AK258" s="150">
        <v>19.852841358490469</v>
      </c>
      <c r="AL258" s="119">
        <v>45449</v>
      </c>
      <c r="AM258" t="s">
        <v>54</v>
      </c>
      <c r="AN258" t="s">
        <v>67</v>
      </c>
      <c r="AO258" s="198">
        <v>1</v>
      </c>
    </row>
    <row r="259" spans="1:41">
      <c r="A259" t="s">
        <v>134</v>
      </c>
      <c r="B259" t="s">
        <v>101</v>
      </c>
      <c r="C259" t="s">
        <v>703</v>
      </c>
      <c r="D259" t="s">
        <v>76</v>
      </c>
      <c r="E259" s="205" t="s">
        <v>76</v>
      </c>
      <c r="F259" t="s">
        <v>25</v>
      </c>
      <c r="G259" t="s">
        <v>66</v>
      </c>
      <c r="H259" t="s">
        <v>54</v>
      </c>
      <c r="I259" t="s">
        <v>55</v>
      </c>
      <c r="J259" t="s">
        <v>1500</v>
      </c>
      <c r="M259" s="119">
        <v>45373</v>
      </c>
      <c r="N259" s="119">
        <v>45556</v>
      </c>
      <c r="O259" t="s">
        <v>9</v>
      </c>
      <c r="P259" t="s">
        <v>259</v>
      </c>
      <c r="Q259" t="s">
        <v>17</v>
      </c>
      <c r="R259" t="s">
        <v>54</v>
      </c>
      <c r="S259" s="119">
        <v>45530</v>
      </c>
      <c r="T259" s="119">
        <v>45555</v>
      </c>
      <c r="AB259" s="176">
        <v>500000</v>
      </c>
      <c r="AC259" s="205" t="s">
        <v>58</v>
      </c>
      <c r="AD259" s="149" t="s">
        <v>478</v>
      </c>
      <c r="AE259" t="s">
        <v>478</v>
      </c>
      <c r="AF259" t="s">
        <v>260</v>
      </c>
      <c r="AG259" s="150">
        <v>19.88303003773575</v>
      </c>
      <c r="AH259" s="151">
        <v>1.5094339622641511</v>
      </c>
      <c r="AI259" s="150">
        <v>744.15150188678751</v>
      </c>
      <c r="AJ259" s="150">
        <v>14.88303003773575</v>
      </c>
      <c r="AK259" s="150">
        <v>19.88303003773575</v>
      </c>
      <c r="AL259" s="119">
        <v>45316</v>
      </c>
      <c r="AN259" t="s">
        <v>67</v>
      </c>
      <c r="AO259" s="198">
        <v>1</v>
      </c>
    </row>
    <row r="260" spans="1:41">
      <c r="A260" t="s">
        <v>119</v>
      </c>
      <c r="B260" t="s">
        <v>120</v>
      </c>
      <c r="C260" t="s">
        <v>692</v>
      </c>
      <c r="D260" t="s">
        <v>65</v>
      </c>
      <c r="E260" s="205" t="s">
        <v>65</v>
      </c>
      <c r="F260" t="s">
        <v>25</v>
      </c>
      <c r="G260" t="s">
        <v>66</v>
      </c>
      <c r="H260" t="s">
        <v>54</v>
      </c>
      <c r="I260" t="s">
        <v>55</v>
      </c>
      <c r="J260" t="s">
        <v>1501</v>
      </c>
      <c r="M260" s="119">
        <v>45373</v>
      </c>
      <c r="N260" s="119">
        <v>45565</v>
      </c>
      <c r="O260" t="s">
        <v>7</v>
      </c>
      <c r="P260" t="s">
        <v>233</v>
      </c>
      <c r="Q260" t="s">
        <v>17</v>
      </c>
      <c r="R260" t="s">
        <v>54</v>
      </c>
      <c r="S260" s="119">
        <v>45553</v>
      </c>
      <c r="T260" s="119">
        <v>45555</v>
      </c>
      <c r="AB260" s="206">
        <v>500000</v>
      </c>
      <c r="AC260" s="205" t="s">
        <v>58</v>
      </c>
      <c r="AD260" s="149" t="s">
        <v>478</v>
      </c>
      <c r="AE260" t="s">
        <v>478</v>
      </c>
      <c r="AF260" t="s">
        <v>234</v>
      </c>
      <c r="AG260" s="150">
        <v>19.913218716981032</v>
      </c>
      <c r="AH260" s="151">
        <v>1.5094339622641511</v>
      </c>
      <c r="AI260" s="150">
        <v>745.66093584905161</v>
      </c>
      <c r="AJ260" s="150">
        <v>14.913218716981032</v>
      </c>
      <c r="AK260" s="150">
        <v>19.913218716981032</v>
      </c>
      <c r="AL260" s="207">
        <v>45309</v>
      </c>
      <c r="AM260" t="s">
        <v>54</v>
      </c>
      <c r="AN260" t="s">
        <v>67</v>
      </c>
      <c r="AO260" s="198">
        <v>10</v>
      </c>
    </row>
    <row r="261" spans="1:41">
      <c r="A261" t="s">
        <v>119</v>
      </c>
      <c r="B261" t="s">
        <v>120</v>
      </c>
      <c r="C261" t="s">
        <v>692</v>
      </c>
      <c r="D261" t="s">
        <v>65</v>
      </c>
      <c r="E261" s="205" t="s">
        <v>65</v>
      </c>
      <c r="F261" t="s">
        <v>25</v>
      </c>
      <c r="G261" t="s">
        <v>66</v>
      </c>
      <c r="H261" t="s">
        <v>54</v>
      </c>
      <c r="I261" t="s">
        <v>55</v>
      </c>
      <c r="J261" t="s">
        <v>1502</v>
      </c>
      <c r="M261" s="119">
        <v>45379</v>
      </c>
      <c r="N261" s="119">
        <v>45565</v>
      </c>
      <c r="O261" t="s">
        <v>7</v>
      </c>
      <c r="P261" t="s">
        <v>59</v>
      </c>
      <c r="Q261" t="s">
        <v>17</v>
      </c>
      <c r="R261" t="s">
        <v>54</v>
      </c>
      <c r="S261" s="119">
        <v>45553</v>
      </c>
      <c r="T261" s="119">
        <v>45558</v>
      </c>
      <c r="AB261" s="206">
        <v>500000</v>
      </c>
      <c r="AC261" s="205" t="s">
        <v>58</v>
      </c>
      <c r="AD261" s="149" t="s">
        <v>478</v>
      </c>
      <c r="AE261" t="s">
        <v>478</v>
      </c>
      <c r="AF261" t="s">
        <v>246</v>
      </c>
      <c r="AG261" s="150">
        <v>19.943407396226313</v>
      </c>
      <c r="AH261" s="151">
        <v>1.5094339622641511</v>
      </c>
      <c r="AI261" s="150">
        <v>747.17036981131571</v>
      </c>
      <c r="AJ261" s="150">
        <v>14.943407396226315</v>
      </c>
      <c r="AK261" s="150">
        <v>19.943407396226313</v>
      </c>
      <c r="AL261" s="207">
        <v>45309</v>
      </c>
      <c r="AM261" t="s">
        <v>54</v>
      </c>
      <c r="AN261" t="s">
        <v>67</v>
      </c>
      <c r="AO261" s="198">
        <v>7</v>
      </c>
    </row>
    <row r="262" spans="1:41" ht="15.6">
      <c r="A262" s="2" t="s">
        <v>79</v>
      </c>
      <c r="B262" t="s">
        <v>80</v>
      </c>
      <c r="C262" t="s">
        <v>1383</v>
      </c>
      <c r="D262" t="s">
        <v>76</v>
      </c>
      <c r="E262" t="s">
        <v>76</v>
      </c>
      <c r="F262" t="s">
        <v>25</v>
      </c>
      <c r="G262" t="s">
        <v>66</v>
      </c>
      <c r="H262" t="s">
        <v>54</v>
      </c>
      <c r="I262" t="s">
        <v>55</v>
      </c>
      <c r="J262" t="s">
        <v>1503</v>
      </c>
      <c r="M262" s="119">
        <v>45392</v>
      </c>
      <c r="N262" s="119">
        <v>45565</v>
      </c>
      <c r="O262" t="s">
        <v>9</v>
      </c>
      <c r="P262" t="s">
        <v>88</v>
      </c>
      <c r="Q262" t="s">
        <v>17</v>
      </c>
      <c r="R262" t="s">
        <v>54</v>
      </c>
      <c r="S262" s="119">
        <v>45552</v>
      </c>
      <c r="T262" s="119">
        <v>45552</v>
      </c>
      <c r="AB262" s="176">
        <v>500000</v>
      </c>
      <c r="AC262" s="205" t="s">
        <v>58</v>
      </c>
      <c r="AD262" s="149" t="s">
        <v>478</v>
      </c>
      <c r="AE262" t="s">
        <v>478</v>
      </c>
      <c r="AF262" t="s">
        <v>89</v>
      </c>
      <c r="AG262" s="150">
        <v>19.973596075471598</v>
      </c>
      <c r="AH262" s="151">
        <v>1.5094339622641511</v>
      </c>
      <c r="AI262" s="150">
        <v>748.67980377357981</v>
      </c>
      <c r="AJ262" s="150">
        <v>14.973596075471596</v>
      </c>
      <c r="AK262" s="150">
        <v>19.973596075471598</v>
      </c>
      <c r="AL262" s="119">
        <v>45400</v>
      </c>
      <c r="AM262" t="s">
        <v>54</v>
      </c>
      <c r="AN262" t="s">
        <v>54</v>
      </c>
      <c r="AO262" s="198">
        <v>13</v>
      </c>
    </row>
    <row r="263" spans="1:41" ht="15.6">
      <c r="A263" s="2" t="s">
        <v>79</v>
      </c>
      <c r="B263" t="s">
        <v>80</v>
      </c>
      <c r="C263" t="s">
        <v>1383</v>
      </c>
      <c r="D263" t="s">
        <v>76</v>
      </c>
      <c r="E263" t="s">
        <v>76</v>
      </c>
      <c r="F263" t="s">
        <v>25</v>
      </c>
      <c r="G263" t="s">
        <v>66</v>
      </c>
      <c r="H263" t="s">
        <v>54</v>
      </c>
      <c r="I263" t="s">
        <v>55</v>
      </c>
      <c r="J263" t="s">
        <v>1504</v>
      </c>
      <c r="M263" s="119">
        <v>45401</v>
      </c>
      <c r="N263" s="119">
        <v>45565</v>
      </c>
      <c r="O263" t="s">
        <v>9</v>
      </c>
      <c r="P263" t="s">
        <v>189</v>
      </c>
      <c r="Q263" t="s">
        <v>17</v>
      </c>
      <c r="R263" t="s">
        <v>54</v>
      </c>
      <c r="S263" s="119">
        <v>45552</v>
      </c>
      <c r="T263" s="119">
        <v>45552</v>
      </c>
      <c r="AB263" s="176">
        <v>500000</v>
      </c>
      <c r="AC263" s="205" t="s">
        <v>58</v>
      </c>
      <c r="AD263" s="149" t="s">
        <v>478</v>
      </c>
      <c r="AE263" t="s">
        <v>478</v>
      </c>
      <c r="AF263" t="s">
        <v>190</v>
      </c>
      <c r="AG263" s="150">
        <v>20.003784754716879</v>
      </c>
      <c r="AH263" s="151">
        <v>1.5094339622641511</v>
      </c>
      <c r="AI263" s="150">
        <v>750.1892377358439</v>
      </c>
      <c r="AJ263" s="150">
        <v>15.003784754716879</v>
      </c>
      <c r="AK263" s="150">
        <v>20.003784754716879</v>
      </c>
      <c r="AL263" s="119">
        <v>45400</v>
      </c>
      <c r="AM263" t="s">
        <v>54</v>
      </c>
      <c r="AN263" t="s">
        <v>54</v>
      </c>
      <c r="AO263" s="198">
        <v>13</v>
      </c>
    </row>
    <row r="264" spans="1:41">
      <c r="A264" t="s">
        <v>198</v>
      </c>
      <c r="B264" t="s">
        <v>199</v>
      </c>
      <c r="C264" t="s">
        <v>1359</v>
      </c>
      <c r="D264" t="s">
        <v>76</v>
      </c>
      <c r="E264" t="s">
        <v>76</v>
      </c>
      <c r="F264" t="s">
        <v>25</v>
      </c>
      <c r="G264" t="s">
        <v>66</v>
      </c>
      <c r="H264" t="s">
        <v>54</v>
      </c>
      <c r="I264" t="s">
        <v>55</v>
      </c>
      <c r="J264" t="s">
        <v>1505</v>
      </c>
      <c r="L264" s="119">
        <v>45562</v>
      </c>
      <c r="N264" s="119">
        <v>45567</v>
      </c>
      <c r="O264" t="s">
        <v>13</v>
      </c>
      <c r="P264" t="s">
        <v>109</v>
      </c>
      <c r="Q264" t="s">
        <v>17</v>
      </c>
      <c r="R264" t="s">
        <v>54</v>
      </c>
      <c r="S264" s="119">
        <v>45409</v>
      </c>
      <c r="T264" s="119">
        <v>45674</v>
      </c>
      <c r="AA264" t="s">
        <v>1105</v>
      </c>
      <c r="AB264" s="176">
        <v>500000</v>
      </c>
      <c r="AC264" s="205" t="s">
        <v>58</v>
      </c>
      <c r="AD264" s="149" t="s">
        <v>444</v>
      </c>
      <c r="AE264" t="s">
        <v>478</v>
      </c>
      <c r="AF264" t="s">
        <v>110</v>
      </c>
      <c r="AG264" s="150">
        <v>20.03397343396216</v>
      </c>
      <c r="AH264" s="151">
        <v>1.5094339622641511</v>
      </c>
      <c r="AI264" s="150">
        <v>751.698671698108</v>
      </c>
      <c r="AJ264" s="150">
        <v>15.03397343396216</v>
      </c>
      <c r="AK264" s="150">
        <v>20.03397343396216</v>
      </c>
      <c r="AL264" s="119">
        <v>45485</v>
      </c>
      <c r="AM264" t="s">
        <v>54</v>
      </c>
      <c r="AN264" t="s">
        <v>67</v>
      </c>
      <c r="AO264" s="198">
        <v>-107</v>
      </c>
    </row>
    <row r="265" spans="1:41">
      <c r="A265" t="s">
        <v>134</v>
      </c>
      <c r="B265" t="s">
        <v>101</v>
      </c>
      <c r="C265" t="s">
        <v>703</v>
      </c>
      <c r="D265" t="s">
        <v>76</v>
      </c>
      <c r="E265" s="205" t="s">
        <v>76</v>
      </c>
      <c r="F265" t="s">
        <v>25</v>
      </c>
      <c r="G265" t="s">
        <v>66</v>
      </c>
      <c r="H265" t="s">
        <v>54</v>
      </c>
      <c r="I265" t="s">
        <v>55</v>
      </c>
      <c r="J265" t="s">
        <v>1506</v>
      </c>
      <c r="M265" s="119">
        <v>45410</v>
      </c>
      <c r="N265" s="119">
        <v>45570</v>
      </c>
      <c r="O265" t="s">
        <v>9</v>
      </c>
      <c r="P265" t="s">
        <v>259</v>
      </c>
      <c r="Q265" t="s">
        <v>17</v>
      </c>
      <c r="R265" t="s">
        <v>54</v>
      </c>
      <c r="S265" s="119">
        <v>45558</v>
      </c>
      <c r="T265" s="119">
        <v>45568</v>
      </c>
      <c r="AB265" s="176">
        <v>500000</v>
      </c>
      <c r="AC265" s="205" t="s">
        <v>58</v>
      </c>
      <c r="AD265" s="149" t="s">
        <v>478</v>
      </c>
      <c r="AE265" t="s">
        <v>478</v>
      </c>
      <c r="AF265" t="s">
        <v>260</v>
      </c>
      <c r="AG265" s="150">
        <v>20.064162113207441</v>
      </c>
      <c r="AH265" s="151">
        <v>1.5094339622641511</v>
      </c>
      <c r="AI265" s="150">
        <v>753.2081056603721</v>
      </c>
      <c r="AJ265" s="150">
        <v>15.064162113207441</v>
      </c>
      <c r="AK265" s="150">
        <v>20.064162113207441</v>
      </c>
      <c r="AL265" s="119">
        <v>45316</v>
      </c>
      <c r="AN265" t="s">
        <v>67</v>
      </c>
      <c r="AO265" s="198">
        <v>2</v>
      </c>
    </row>
    <row r="266" spans="1:41">
      <c r="A266" t="s">
        <v>244</v>
      </c>
      <c r="B266" t="s">
        <v>245</v>
      </c>
      <c r="C266" t="s">
        <v>1299</v>
      </c>
      <c r="D266" t="s">
        <v>65</v>
      </c>
      <c r="E266" t="s">
        <v>65</v>
      </c>
      <c r="F266" t="s">
        <v>25</v>
      </c>
      <c r="G266" t="s">
        <v>66</v>
      </c>
      <c r="H266" t="s">
        <v>67</v>
      </c>
      <c r="I266" t="s">
        <v>55</v>
      </c>
      <c r="J266" t="s">
        <v>1507</v>
      </c>
      <c r="K266" s="119">
        <v>45180</v>
      </c>
      <c r="L266" s="119">
        <v>45547</v>
      </c>
      <c r="M266" s="119">
        <v>45414</v>
      </c>
      <c r="N266" s="119">
        <v>45573</v>
      </c>
      <c r="O266" t="s">
        <v>13</v>
      </c>
      <c r="P266" t="s">
        <v>109</v>
      </c>
      <c r="Q266" t="s">
        <v>17</v>
      </c>
      <c r="R266" t="s">
        <v>54</v>
      </c>
      <c r="S266" s="119">
        <v>45561</v>
      </c>
      <c r="T266" s="119">
        <v>45589</v>
      </c>
      <c r="AA266" t="s">
        <v>1105</v>
      </c>
      <c r="AB266" s="176">
        <v>500000</v>
      </c>
      <c r="AC266" t="s">
        <v>58</v>
      </c>
      <c r="AD266" s="149" t="s">
        <v>444</v>
      </c>
      <c r="AE266" t="s">
        <v>478</v>
      </c>
      <c r="AF266" t="s">
        <v>110</v>
      </c>
      <c r="AG266" s="150">
        <v>20.366048905660271</v>
      </c>
      <c r="AH266" s="151">
        <v>15.09433962264151</v>
      </c>
      <c r="AI266" s="150">
        <v>768.30244528301364</v>
      </c>
      <c r="AJ266" s="150">
        <v>15.366048905660273</v>
      </c>
      <c r="AK266" s="150">
        <v>20.366048905660271</v>
      </c>
      <c r="AL266" s="119">
        <v>45560</v>
      </c>
      <c r="AN266" t="s">
        <v>67</v>
      </c>
      <c r="AO266" s="198">
        <v>-16</v>
      </c>
    </row>
    <row r="267" spans="1:41">
      <c r="A267" t="s">
        <v>100</v>
      </c>
      <c r="B267" t="s">
        <v>101</v>
      </c>
      <c r="C267" t="s">
        <v>1340</v>
      </c>
      <c r="D267" t="s">
        <v>65</v>
      </c>
      <c r="E267" t="s">
        <v>65</v>
      </c>
      <c r="F267" t="s">
        <v>25</v>
      </c>
      <c r="G267" t="s">
        <v>66</v>
      </c>
      <c r="H267" t="s">
        <v>54</v>
      </c>
      <c r="I267" t="s">
        <v>55</v>
      </c>
      <c r="J267" t="s">
        <v>1508</v>
      </c>
      <c r="L267" s="119">
        <v>45506</v>
      </c>
      <c r="M267" s="119">
        <v>45417</v>
      </c>
      <c r="N267" s="119">
        <v>45573</v>
      </c>
      <c r="O267" t="s">
        <v>13</v>
      </c>
      <c r="P267" t="s">
        <v>109</v>
      </c>
      <c r="Q267" t="s">
        <v>17</v>
      </c>
      <c r="R267" t="s">
        <v>54</v>
      </c>
      <c r="S267" s="119">
        <v>45560</v>
      </c>
      <c r="T267" s="119">
        <v>45573</v>
      </c>
      <c r="AA267" t="s">
        <v>1105</v>
      </c>
      <c r="AB267" s="176">
        <v>500000</v>
      </c>
      <c r="AC267" s="205" t="s">
        <v>58</v>
      </c>
      <c r="AD267" s="149" t="s">
        <v>444</v>
      </c>
      <c r="AE267" t="s">
        <v>478</v>
      </c>
      <c r="AF267" t="s">
        <v>110</v>
      </c>
      <c r="AG267" s="150">
        <v>20.396237584905556</v>
      </c>
      <c r="AH267" s="151">
        <v>1.5094339622641511</v>
      </c>
      <c r="AI267" s="150">
        <v>769.81187924527774</v>
      </c>
      <c r="AJ267" s="150">
        <v>15.396237584905554</v>
      </c>
      <c r="AK267" s="150">
        <v>20.396237584905556</v>
      </c>
      <c r="AL267" s="119">
        <v>45344</v>
      </c>
      <c r="AN267" t="s">
        <v>67</v>
      </c>
      <c r="AO267" s="198">
        <v>0</v>
      </c>
    </row>
    <row r="268" spans="1:41">
      <c r="A268" t="s">
        <v>155</v>
      </c>
      <c r="B268" t="s">
        <v>156</v>
      </c>
      <c r="C268" t="s">
        <v>719</v>
      </c>
      <c r="D268" t="s">
        <v>65</v>
      </c>
      <c r="E268" t="s">
        <v>65</v>
      </c>
      <c r="F268" t="s">
        <v>25</v>
      </c>
      <c r="G268" t="s">
        <v>66</v>
      </c>
      <c r="H268" t="s">
        <v>54</v>
      </c>
      <c r="I268" t="s">
        <v>55</v>
      </c>
      <c r="J268" t="s">
        <v>1509</v>
      </c>
      <c r="L268" s="119">
        <v>45457</v>
      </c>
      <c r="M268" s="119">
        <v>45421</v>
      </c>
      <c r="N268" s="119">
        <v>45573</v>
      </c>
      <c r="O268" t="s">
        <v>11</v>
      </c>
      <c r="P268" t="s">
        <v>128</v>
      </c>
      <c r="Q268" t="s">
        <v>17</v>
      </c>
      <c r="R268" t="s">
        <v>54</v>
      </c>
      <c r="S268" s="119">
        <v>45454</v>
      </c>
      <c r="T268" s="119">
        <v>45538</v>
      </c>
      <c r="AB268" s="176">
        <v>500000</v>
      </c>
      <c r="AC268" s="205" t="s">
        <v>58</v>
      </c>
      <c r="AD268" s="149" t="s">
        <v>444</v>
      </c>
      <c r="AE268" t="s">
        <v>478</v>
      </c>
      <c r="AF268" t="s">
        <v>129</v>
      </c>
      <c r="AG268" s="150">
        <v>20.426426264150837</v>
      </c>
      <c r="AH268" s="151">
        <v>1.5094339622641511</v>
      </c>
      <c r="AI268" s="150">
        <v>771.32131320754183</v>
      </c>
      <c r="AJ268" s="150">
        <v>15.426426264150837</v>
      </c>
      <c r="AK268" s="150">
        <v>20.426426264150837</v>
      </c>
      <c r="AL268" s="119">
        <v>45453</v>
      </c>
      <c r="AN268" t="s">
        <v>54</v>
      </c>
      <c r="AO268" s="198">
        <v>35</v>
      </c>
    </row>
    <row r="269" spans="1:41">
      <c r="A269" t="s">
        <v>123</v>
      </c>
      <c r="B269" t="s">
        <v>124</v>
      </c>
      <c r="C269" t="s">
        <v>670</v>
      </c>
      <c r="D269" t="s">
        <v>65</v>
      </c>
      <c r="E269" t="s">
        <v>65</v>
      </c>
      <c r="F269" t="s">
        <v>25</v>
      </c>
      <c r="G269" t="s">
        <v>66</v>
      </c>
      <c r="H269" t="s">
        <v>54</v>
      </c>
      <c r="I269" t="s">
        <v>55</v>
      </c>
      <c r="J269" t="s">
        <v>1510</v>
      </c>
      <c r="K269" s="119">
        <v>45278</v>
      </c>
      <c r="L269" s="119">
        <v>45453</v>
      </c>
      <c r="M269" s="119">
        <v>45429</v>
      </c>
      <c r="N269" s="119">
        <v>45573</v>
      </c>
      <c r="O269" t="s">
        <v>11</v>
      </c>
      <c r="P269" t="s">
        <v>128</v>
      </c>
      <c r="Q269" t="s">
        <v>17</v>
      </c>
      <c r="R269" t="s">
        <v>54</v>
      </c>
      <c r="S269" s="119">
        <v>45408</v>
      </c>
      <c r="T269" s="119">
        <v>45517</v>
      </c>
      <c r="AB269" s="176">
        <v>500000</v>
      </c>
      <c r="AC269" t="s">
        <v>58</v>
      </c>
      <c r="AD269" t="s">
        <v>444</v>
      </c>
      <c r="AE269" t="s">
        <v>478</v>
      </c>
      <c r="AF269" t="s">
        <v>129</v>
      </c>
      <c r="AG269" s="150">
        <v>39</v>
      </c>
      <c r="AH269" s="151">
        <v>1.5094339622641511</v>
      </c>
      <c r="AI269" s="150">
        <v>772.83074716980593</v>
      </c>
      <c r="AJ269" s="150">
        <v>15.456614943396119</v>
      </c>
      <c r="AK269" s="150">
        <v>20.456614943396119</v>
      </c>
      <c r="AL269" s="119">
        <v>45499</v>
      </c>
      <c r="AN269" t="s">
        <v>54</v>
      </c>
      <c r="AO269" s="198">
        <v>56</v>
      </c>
    </row>
    <row r="270" spans="1:41">
      <c r="A270" t="s">
        <v>134</v>
      </c>
      <c r="B270" t="s">
        <v>101</v>
      </c>
      <c r="C270" t="s">
        <v>703</v>
      </c>
      <c r="D270" t="s">
        <v>76</v>
      </c>
      <c r="E270" s="205" t="s">
        <v>76</v>
      </c>
      <c r="F270" t="s">
        <v>25</v>
      </c>
      <c r="G270" t="s">
        <v>66</v>
      </c>
      <c r="H270" t="s">
        <v>54</v>
      </c>
      <c r="I270" t="s">
        <v>55</v>
      </c>
      <c r="J270" t="s">
        <v>1511</v>
      </c>
      <c r="N270" s="119">
        <v>45577</v>
      </c>
      <c r="O270" t="s">
        <v>9</v>
      </c>
      <c r="P270" t="s">
        <v>259</v>
      </c>
      <c r="Q270" t="s">
        <v>17</v>
      </c>
      <c r="R270" t="s">
        <v>54</v>
      </c>
      <c r="S270" s="119">
        <v>45558</v>
      </c>
      <c r="T270" s="119">
        <v>45582</v>
      </c>
      <c r="AB270" s="176">
        <v>500000</v>
      </c>
      <c r="AC270" s="205" t="s">
        <v>58</v>
      </c>
      <c r="AD270" s="149" t="s">
        <v>478</v>
      </c>
      <c r="AE270" t="s">
        <v>478</v>
      </c>
      <c r="AF270" t="s">
        <v>260</v>
      </c>
      <c r="AG270" s="150">
        <v>20.4868036226414</v>
      </c>
      <c r="AH270" s="151">
        <v>1.5094339622641511</v>
      </c>
      <c r="AI270" s="150">
        <v>774.34018113207003</v>
      </c>
      <c r="AJ270" s="150">
        <v>15.4868036226414</v>
      </c>
      <c r="AK270" s="150">
        <v>20.4868036226414</v>
      </c>
      <c r="AL270" s="119">
        <v>45316</v>
      </c>
      <c r="AN270" t="s">
        <v>67</v>
      </c>
      <c r="AO270" s="198">
        <v>-5</v>
      </c>
    </row>
    <row r="271" spans="1:41">
      <c r="A271" t="s">
        <v>74</v>
      </c>
      <c r="B271" t="s">
        <v>75</v>
      </c>
      <c r="C271" t="s">
        <v>1387</v>
      </c>
      <c r="D271" t="s">
        <v>76</v>
      </c>
      <c r="E271" t="s">
        <v>76</v>
      </c>
      <c r="F271" t="s">
        <v>25</v>
      </c>
      <c r="G271" t="s">
        <v>66</v>
      </c>
      <c r="H271" t="s">
        <v>54</v>
      </c>
      <c r="I271" t="s">
        <v>55</v>
      </c>
      <c r="J271" t="s">
        <v>1512</v>
      </c>
      <c r="K271" s="119"/>
      <c r="L271" s="119">
        <v>45371</v>
      </c>
      <c r="M271" s="119">
        <v>45440</v>
      </c>
      <c r="N271" s="119">
        <v>45579</v>
      </c>
      <c r="O271" t="s">
        <v>9</v>
      </c>
      <c r="P271" t="s">
        <v>88</v>
      </c>
      <c r="Q271" t="s">
        <v>17</v>
      </c>
      <c r="R271" t="s">
        <v>54</v>
      </c>
      <c r="S271" s="119">
        <v>45568</v>
      </c>
      <c r="T271" s="119">
        <v>45574</v>
      </c>
      <c r="AB271" s="176">
        <v>500011</v>
      </c>
      <c r="AC271" t="s">
        <v>58</v>
      </c>
      <c r="AD271" s="149" t="s">
        <v>444</v>
      </c>
      <c r="AE271" t="s">
        <v>478</v>
      </c>
      <c r="AF271" t="s">
        <v>197</v>
      </c>
      <c r="AG271" s="150">
        <v>28.901908045283012</v>
      </c>
      <c r="AH271" s="151">
        <v>1.5094339622641511</v>
      </c>
      <c r="AI271" s="150">
        <v>1295.0954022641506</v>
      </c>
      <c r="AJ271" s="150">
        <v>25.901908045283012</v>
      </c>
      <c r="AK271" s="150">
        <v>28.901908045283012</v>
      </c>
      <c r="AL271" s="119">
        <v>45401</v>
      </c>
      <c r="AM271" t="s">
        <v>54</v>
      </c>
      <c r="AN271" t="s">
        <v>54</v>
      </c>
      <c r="AO271" s="198">
        <v>5</v>
      </c>
    </row>
    <row r="272" spans="1:41">
      <c r="A272" t="s">
        <v>74</v>
      </c>
      <c r="B272" t="s">
        <v>75</v>
      </c>
      <c r="C272" t="s">
        <v>1387</v>
      </c>
      <c r="D272" t="s">
        <v>76</v>
      </c>
      <c r="E272" t="s">
        <v>76</v>
      </c>
      <c r="F272" t="s">
        <v>25</v>
      </c>
      <c r="G272" t="s">
        <v>66</v>
      </c>
      <c r="H272" t="s">
        <v>54</v>
      </c>
      <c r="I272" t="s">
        <v>55</v>
      </c>
      <c r="J272" t="s">
        <v>1513</v>
      </c>
      <c r="M272" s="119">
        <v>45440</v>
      </c>
      <c r="N272" s="119">
        <v>45579</v>
      </c>
      <c r="O272" t="s">
        <v>9</v>
      </c>
      <c r="P272" t="s">
        <v>189</v>
      </c>
      <c r="Q272" t="s">
        <v>17</v>
      </c>
      <c r="R272" t="s">
        <v>54</v>
      </c>
      <c r="S272" s="119">
        <v>45568</v>
      </c>
      <c r="T272" s="119">
        <v>45574</v>
      </c>
      <c r="AB272" s="176">
        <v>500011</v>
      </c>
      <c r="AC272" t="s">
        <v>58</v>
      </c>
      <c r="AD272" s="149" t="s">
        <v>444</v>
      </c>
      <c r="AE272" t="s">
        <v>478</v>
      </c>
      <c r="AF272" t="s">
        <v>197</v>
      </c>
      <c r="AG272" s="150">
        <v>28.901908045283012</v>
      </c>
      <c r="AH272" s="151">
        <v>1.5094339622641511</v>
      </c>
      <c r="AI272" s="150">
        <v>1295.0954022641506</v>
      </c>
      <c r="AJ272" s="150">
        <v>25.901908045283012</v>
      </c>
      <c r="AK272" s="150">
        <v>28.901908045283012</v>
      </c>
      <c r="AL272" s="119">
        <v>45401</v>
      </c>
      <c r="AM272" t="s">
        <v>54</v>
      </c>
      <c r="AN272" t="s">
        <v>54</v>
      </c>
      <c r="AO272" s="198">
        <v>5</v>
      </c>
    </row>
    <row r="273" spans="1:41">
      <c r="A273" t="s">
        <v>119</v>
      </c>
      <c r="B273" t="s">
        <v>120</v>
      </c>
      <c r="C273" t="s">
        <v>1318</v>
      </c>
      <c r="D273" t="s">
        <v>65</v>
      </c>
      <c r="E273" t="s">
        <v>65</v>
      </c>
      <c r="F273" t="s">
        <v>25</v>
      </c>
      <c r="G273" t="s">
        <v>66</v>
      </c>
      <c r="H273" t="s">
        <v>54</v>
      </c>
      <c r="I273" t="s">
        <v>55</v>
      </c>
      <c r="J273" t="s">
        <v>1514</v>
      </c>
      <c r="M273" s="119">
        <v>45457</v>
      </c>
      <c r="N273" s="119">
        <v>45581</v>
      </c>
      <c r="O273" t="s">
        <v>13</v>
      </c>
      <c r="P273" t="s">
        <v>109</v>
      </c>
      <c r="Q273" t="s">
        <v>17</v>
      </c>
      <c r="R273" t="s">
        <v>54</v>
      </c>
      <c r="S273" s="119">
        <v>45568</v>
      </c>
      <c r="T273" s="119">
        <v>45589</v>
      </c>
      <c r="AA273" t="s">
        <v>1105</v>
      </c>
      <c r="AB273" s="176">
        <v>500001</v>
      </c>
      <c r="AC273" t="s">
        <v>58</v>
      </c>
      <c r="AD273" s="149" t="s">
        <v>478</v>
      </c>
      <c r="AE273" t="s">
        <v>478</v>
      </c>
      <c r="AF273" t="s">
        <v>110</v>
      </c>
      <c r="AG273" s="150">
        <v>20.577369720754607</v>
      </c>
      <c r="AH273" s="151">
        <v>1.5094369811320758</v>
      </c>
      <c r="AI273" s="150">
        <v>778.86848603773035</v>
      </c>
      <c r="AJ273" s="150">
        <v>15.577369720754607</v>
      </c>
      <c r="AK273" s="150">
        <v>20.577369720754607</v>
      </c>
      <c r="AL273" s="119">
        <v>45296</v>
      </c>
      <c r="AM273" t="s">
        <v>54</v>
      </c>
      <c r="AN273" t="s">
        <v>67</v>
      </c>
      <c r="AO273" s="198">
        <v>-8</v>
      </c>
    </row>
    <row r="274" spans="1:41">
      <c r="A274" t="s">
        <v>123</v>
      </c>
      <c r="B274" t="s">
        <v>124</v>
      </c>
      <c r="C274" t="s">
        <v>1515</v>
      </c>
      <c r="D274" t="s">
        <v>65</v>
      </c>
      <c r="E274" t="s">
        <v>65</v>
      </c>
      <c r="F274" t="s">
        <v>25</v>
      </c>
      <c r="G274" t="s">
        <v>66</v>
      </c>
      <c r="H274" t="s">
        <v>54</v>
      </c>
      <c r="I274" t="s">
        <v>55</v>
      </c>
      <c r="J274" t="s">
        <v>1516</v>
      </c>
      <c r="L274" s="119">
        <v>45390</v>
      </c>
      <c r="N274" s="119">
        <v>45581</v>
      </c>
      <c r="O274" t="s">
        <v>11</v>
      </c>
      <c r="P274" t="s">
        <v>128</v>
      </c>
      <c r="Q274" t="s">
        <v>17</v>
      </c>
      <c r="R274" t="s">
        <v>54</v>
      </c>
      <c r="S274" s="119">
        <v>45463</v>
      </c>
      <c r="T274" s="119">
        <v>45519</v>
      </c>
      <c r="AB274" s="176">
        <v>500000</v>
      </c>
      <c r="AC274" t="s">
        <v>58</v>
      </c>
      <c r="AD274" s="149" t="s">
        <v>444</v>
      </c>
      <c r="AE274" t="s">
        <v>478</v>
      </c>
      <c r="AF274" t="s">
        <v>129</v>
      </c>
      <c r="AG274" s="150">
        <v>39</v>
      </c>
      <c r="AH274" s="151">
        <v>1.5094339622641511</v>
      </c>
      <c r="AI274" s="150">
        <v>780.37791999999445</v>
      </c>
      <c r="AJ274" s="150">
        <v>15.607558399999888</v>
      </c>
      <c r="AK274" s="150">
        <v>20.607558399999888</v>
      </c>
      <c r="AL274" s="119">
        <v>45462</v>
      </c>
      <c r="AN274" t="s">
        <v>67</v>
      </c>
      <c r="AO274" s="198">
        <v>62</v>
      </c>
    </row>
    <row r="275" spans="1:41">
      <c r="A275" t="s">
        <v>134</v>
      </c>
      <c r="B275" t="s">
        <v>101</v>
      </c>
      <c r="C275" t="s">
        <v>1437</v>
      </c>
      <c r="D275" t="s">
        <v>65</v>
      </c>
      <c r="E275" t="s">
        <v>65</v>
      </c>
      <c r="F275" t="s">
        <v>25</v>
      </c>
      <c r="G275" t="s">
        <v>66</v>
      </c>
      <c r="H275" t="s">
        <v>54</v>
      </c>
      <c r="I275" t="s">
        <v>55</v>
      </c>
      <c r="J275" t="s">
        <v>1517</v>
      </c>
      <c r="K275" s="119">
        <v>45530</v>
      </c>
      <c r="L275" s="119">
        <v>45555</v>
      </c>
      <c r="M275" s="119">
        <v>45300</v>
      </c>
      <c r="N275" s="119">
        <v>45583</v>
      </c>
      <c r="O275" t="s">
        <v>13</v>
      </c>
      <c r="P275" t="s">
        <v>109</v>
      </c>
      <c r="Q275" t="s">
        <v>17</v>
      </c>
      <c r="R275" t="s">
        <v>54</v>
      </c>
      <c r="S275" s="119">
        <v>45558</v>
      </c>
      <c r="AA275" t="s">
        <v>1105</v>
      </c>
      <c r="AB275" s="176">
        <v>500000</v>
      </c>
      <c r="AC275" t="s">
        <v>58</v>
      </c>
      <c r="AD275" s="149" t="s">
        <v>478</v>
      </c>
      <c r="AE275" t="s">
        <v>478</v>
      </c>
      <c r="AF275" t="s">
        <v>110</v>
      </c>
      <c r="AG275" s="150">
        <v>20.637747079245173</v>
      </c>
      <c r="AH275" s="151">
        <v>1.5094339622641511</v>
      </c>
      <c r="AI275" s="150">
        <v>781.88735396225854</v>
      </c>
      <c r="AJ275" s="150">
        <v>15.637747079245171</v>
      </c>
      <c r="AK275" s="150">
        <v>20.637747079245173</v>
      </c>
      <c r="AL275" s="119">
        <v>45449</v>
      </c>
      <c r="AM275" t="s">
        <v>54</v>
      </c>
      <c r="AN275" t="s">
        <v>67</v>
      </c>
      <c r="AO275" s="198">
        <v>45583</v>
      </c>
    </row>
    <row r="276" spans="1:41">
      <c r="A276" t="s">
        <v>123</v>
      </c>
      <c r="B276" t="s">
        <v>124</v>
      </c>
      <c r="C276" t="s">
        <v>1318</v>
      </c>
      <c r="D276" t="s">
        <v>65</v>
      </c>
      <c r="E276" t="s">
        <v>65</v>
      </c>
      <c r="F276" t="s">
        <v>25</v>
      </c>
      <c r="G276" t="s">
        <v>66</v>
      </c>
      <c r="H276" t="s">
        <v>54</v>
      </c>
      <c r="I276" t="s">
        <v>55</v>
      </c>
      <c r="J276" t="s">
        <v>1518</v>
      </c>
      <c r="L276" s="119">
        <v>45572</v>
      </c>
      <c r="M276" s="119">
        <v>45345</v>
      </c>
      <c r="N276" s="119">
        <v>45586</v>
      </c>
      <c r="O276" t="s">
        <v>13</v>
      </c>
      <c r="P276" t="s">
        <v>109</v>
      </c>
      <c r="Q276" t="s">
        <v>17</v>
      </c>
      <c r="R276" t="s">
        <v>54</v>
      </c>
      <c r="S276" s="119">
        <v>45573</v>
      </c>
      <c r="T276" s="119">
        <v>45649</v>
      </c>
      <c r="AA276" t="s">
        <v>1105</v>
      </c>
      <c r="AB276" s="176">
        <v>500000</v>
      </c>
      <c r="AC276" s="205" t="s">
        <v>58</v>
      </c>
      <c r="AD276" s="149" t="s">
        <v>444</v>
      </c>
      <c r="AE276" t="s">
        <v>478</v>
      </c>
      <c r="AF276" t="s">
        <v>110</v>
      </c>
      <c r="AG276" s="150">
        <v>32.052830792452831</v>
      </c>
      <c r="AH276" s="151">
        <v>1.5094339622641511</v>
      </c>
      <c r="AI276" s="150">
        <v>102.6415396226416</v>
      </c>
      <c r="AJ276" s="150">
        <v>2.052830792452832</v>
      </c>
      <c r="AK276" s="150">
        <v>32.052830792452831</v>
      </c>
      <c r="AL276" s="119">
        <v>45399</v>
      </c>
      <c r="AM276" t="s">
        <v>54</v>
      </c>
      <c r="AN276" t="s">
        <v>67</v>
      </c>
      <c r="AO276" s="198">
        <v>45586</v>
      </c>
    </row>
    <row r="277" spans="1:41">
      <c r="A277" t="s">
        <v>106</v>
      </c>
      <c r="B277" t="s">
        <v>107</v>
      </c>
      <c r="C277" t="s">
        <v>1379</v>
      </c>
      <c r="D277" t="s">
        <v>65</v>
      </c>
      <c r="E277" t="s">
        <v>65</v>
      </c>
      <c r="F277" t="s">
        <v>25</v>
      </c>
      <c r="G277" t="s">
        <v>66</v>
      </c>
      <c r="H277" t="s">
        <v>54</v>
      </c>
      <c r="I277" t="s">
        <v>55</v>
      </c>
      <c r="J277" t="s">
        <v>1519</v>
      </c>
      <c r="K277" s="119">
        <v>45474</v>
      </c>
      <c r="L277" s="119">
        <v>45550</v>
      </c>
      <c r="M277" s="119">
        <v>45469</v>
      </c>
      <c r="N277" s="119">
        <v>45587</v>
      </c>
      <c r="O277" t="s">
        <v>11</v>
      </c>
      <c r="P277" t="s">
        <v>128</v>
      </c>
      <c r="Q277" t="s">
        <v>17</v>
      </c>
      <c r="R277" t="s">
        <v>54</v>
      </c>
      <c r="S277" s="119">
        <v>45565</v>
      </c>
      <c r="T277" s="119">
        <v>45573</v>
      </c>
      <c r="AB277" s="176">
        <v>500000</v>
      </c>
      <c r="AC277" t="s">
        <v>58</v>
      </c>
      <c r="AD277" s="149" t="s">
        <v>444</v>
      </c>
      <c r="AE277" t="s">
        <v>478</v>
      </c>
      <c r="AF277" t="s">
        <v>129</v>
      </c>
      <c r="AG277" s="150">
        <v>20.698124437735736</v>
      </c>
      <c r="AH277" s="151">
        <v>1.5094339622641511</v>
      </c>
      <c r="AI277" s="150">
        <v>784.90622188678674</v>
      </c>
      <c r="AJ277" s="150">
        <v>15.698124437735736</v>
      </c>
      <c r="AK277" s="150">
        <v>20.698124437735736</v>
      </c>
      <c r="AL277" s="119">
        <v>45562</v>
      </c>
      <c r="AN277" t="s">
        <v>54</v>
      </c>
      <c r="AO277" s="198">
        <v>14</v>
      </c>
    </row>
    <row r="278" spans="1:41">
      <c r="A278" t="s">
        <v>119</v>
      </c>
      <c r="B278" t="s">
        <v>120</v>
      </c>
      <c r="C278" t="s">
        <v>692</v>
      </c>
      <c r="D278" t="s">
        <v>65</v>
      </c>
      <c r="E278" s="205" t="s">
        <v>65</v>
      </c>
      <c r="F278" t="s">
        <v>25</v>
      </c>
      <c r="G278" t="s">
        <v>66</v>
      </c>
      <c r="H278" t="s">
        <v>54</v>
      </c>
      <c r="I278" t="s">
        <v>55</v>
      </c>
      <c r="J278" t="s">
        <v>1520</v>
      </c>
      <c r="M278" s="119">
        <v>45356</v>
      </c>
      <c r="N278" s="119">
        <v>45593</v>
      </c>
      <c r="O278" t="s">
        <v>13</v>
      </c>
      <c r="P278" t="s">
        <v>109</v>
      </c>
      <c r="Q278" t="s">
        <v>17</v>
      </c>
      <c r="R278" t="s">
        <v>54</v>
      </c>
      <c r="S278" s="119">
        <v>45575</v>
      </c>
      <c r="T278" s="119">
        <v>45632</v>
      </c>
      <c r="AA278" t="s">
        <v>1105</v>
      </c>
      <c r="AB278" s="206">
        <v>500000</v>
      </c>
      <c r="AC278" s="205" t="s">
        <v>58</v>
      </c>
      <c r="AD278" s="149" t="s">
        <v>478</v>
      </c>
      <c r="AE278" t="s">
        <v>478</v>
      </c>
      <c r="AF278" t="s">
        <v>110</v>
      </c>
      <c r="AG278" s="150">
        <v>20.728313116981017</v>
      </c>
      <c r="AH278" s="151">
        <v>1.5094339622641511</v>
      </c>
      <c r="AI278" s="150">
        <v>786.41565584905084</v>
      </c>
      <c r="AJ278" s="150">
        <v>15.728313116981017</v>
      </c>
      <c r="AK278" s="150">
        <v>20.728313116981017</v>
      </c>
      <c r="AL278" s="207">
        <v>45309</v>
      </c>
      <c r="AM278" t="s">
        <v>54</v>
      </c>
      <c r="AN278" t="s">
        <v>67</v>
      </c>
      <c r="AO278" s="198">
        <v>-39</v>
      </c>
    </row>
    <row r="279" spans="1:41">
      <c r="A279" t="s">
        <v>119</v>
      </c>
      <c r="B279" t="s">
        <v>120</v>
      </c>
      <c r="C279" t="s">
        <v>692</v>
      </c>
      <c r="D279" t="s">
        <v>65</v>
      </c>
      <c r="E279" s="205" t="s">
        <v>65</v>
      </c>
      <c r="F279" t="s">
        <v>25</v>
      </c>
      <c r="G279" t="s">
        <v>66</v>
      </c>
      <c r="H279" t="s">
        <v>54</v>
      </c>
      <c r="I279" t="s">
        <v>55</v>
      </c>
      <c r="J279" t="s">
        <v>1521</v>
      </c>
      <c r="M279" s="119">
        <v>45362</v>
      </c>
      <c r="N279" s="119">
        <v>45593</v>
      </c>
      <c r="O279" t="s">
        <v>13</v>
      </c>
      <c r="P279" t="s">
        <v>109</v>
      </c>
      <c r="Q279" t="s">
        <v>17</v>
      </c>
      <c r="R279" t="s">
        <v>54</v>
      </c>
      <c r="S279" s="119">
        <v>45575</v>
      </c>
      <c r="T279" s="119">
        <v>45631</v>
      </c>
      <c r="AA279" t="s">
        <v>1105</v>
      </c>
      <c r="AB279" s="206">
        <v>500000</v>
      </c>
      <c r="AC279" s="205" t="s">
        <v>58</v>
      </c>
      <c r="AD279" s="149" t="s">
        <v>478</v>
      </c>
      <c r="AE279" t="s">
        <v>478</v>
      </c>
      <c r="AF279" t="s">
        <v>110</v>
      </c>
      <c r="AG279" s="150">
        <v>20.758501796226298</v>
      </c>
      <c r="AH279" s="151">
        <v>1.5094339622641511</v>
      </c>
      <c r="AI279" s="150">
        <v>787.92508981131493</v>
      </c>
      <c r="AJ279" s="150">
        <v>15.758501796226298</v>
      </c>
      <c r="AK279" s="150">
        <v>20.758501796226298</v>
      </c>
      <c r="AL279" s="207">
        <v>45309</v>
      </c>
      <c r="AM279" t="s">
        <v>54</v>
      </c>
      <c r="AN279" t="s">
        <v>67</v>
      </c>
      <c r="AO279" s="198">
        <v>-38</v>
      </c>
    </row>
    <row r="280" spans="1:41">
      <c r="A280" t="s">
        <v>198</v>
      </c>
      <c r="B280" t="s">
        <v>199</v>
      </c>
      <c r="C280" t="s">
        <v>1359</v>
      </c>
      <c r="D280" t="s">
        <v>76</v>
      </c>
      <c r="E280" t="s">
        <v>76</v>
      </c>
      <c r="F280" t="s">
        <v>25</v>
      </c>
      <c r="G280" t="s">
        <v>66</v>
      </c>
      <c r="H280" t="s">
        <v>54</v>
      </c>
      <c r="I280" t="s">
        <v>55</v>
      </c>
      <c r="J280" t="s">
        <v>1522</v>
      </c>
      <c r="L280" s="119">
        <v>45590</v>
      </c>
      <c r="M280" s="119">
        <v>45443</v>
      </c>
      <c r="N280" s="119">
        <v>45594</v>
      </c>
      <c r="O280" t="s">
        <v>9</v>
      </c>
      <c r="P280" t="s">
        <v>262</v>
      </c>
      <c r="Q280" t="s">
        <v>17</v>
      </c>
      <c r="R280" t="s">
        <v>54</v>
      </c>
      <c r="S280" s="119">
        <v>45593</v>
      </c>
      <c r="T280" s="119">
        <v>45594</v>
      </c>
      <c r="AB280" s="176">
        <v>500000</v>
      </c>
      <c r="AC280" s="205" t="s">
        <v>58</v>
      </c>
      <c r="AD280" s="149" t="s">
        <v>444</v>
      </c>
      <c r="AE280" t="s">
        <v>478</v>
      </c>
      <c r="AF280" t="s">
        <v>263</v>
      </c>
      <c r="AG280" s="150">
        <v>20.788690475471583</v>
      </c>
      <c r="AH280" s="151">
        <v>1.5094339622641511</v>
      </c>
      <c r="AI280" s="150">
        <v>789.43452377357903</v>
      </c>
      <c r="AJ280" s="150">
        <v>15.788690475471581</v>
      </c>
      <c r="AK280" s="150">
        <v>20.788690475471583</v>
      </c>
      <c r="AL280" s="119">
        <v>45485</v>
      </c>
      <c r="AM280" t="s">
        <v>54</v>
      </c>
      <c r="AN280" t="s">
        <v>67</v>
      </c>
      <c r="AO280" s="198">
        <v>0</v>
      </c>
    </row>
    <row r="281" spans="1:41">
      <c r="A281" t="s">
        <v>155</v>
      </c>
      <c r="B281" t="s">
        <v>156</v>
      </c>
      <c r="C281" t="s">
        <v>1523</v>
      </c>
      <c r="D281" t="s">
        <v>76</v>
      </c>
      <c r="E281" t="s">
        <v>76</v>
      </c>
      <c r="F281" t="s">
        <v>25</v>
      </c>
      <c r="G281" t="s">
        <v>66</v>
      </c>
      <c r="H281" t="s">
        <v>54</v>
      </c>
      <c r="I281" t="s">
        <v>55</v>
      </c>
      <c r="J281" t="s">
        <v>1524</v>
      </c>
      <c r="K281" s="119">
        <v>45491</v>
      </c>
      <c r="L281" s="119">
        <v>45548</v>
      </c>
      <c r="M281" s="119">
        <v>45474</v>
      </c>
      <c r="N281" s="119">
        <v>45595</v>
      </c>
      <c r="O281" t="s">
        <v>11</v>
      </c>
      <c r="P281" t="s">
        <v>185</v>
      </c>
      <c r="Q281" t="s">
        <v>17</v>
      </c>
      <c r="R281" t="s">
        <v>54</v>
      </c>
      <c r="S281" s="119">
        <v>45582</v>
      </c>
      <c r="T281" s="119">
        <v>45589</v>
      </c>
      <c r="AB281" s="176">
        <v>500006</v>
      </c>
      <c r="AC281" t="s">
        <v>58</v>
      </c>
      <c r="AD281" s="149" t="s">
        <v>444</v>
      </c>
      <c r="AE281" t="s">
        <v>478</v>
      </c>
      <c r="AF281" t="s">
        <v>186</v>
      </c>
      <c r="AG281" s="150">
        <v>20.818879516981013</v>
      </c>
      <c r="AH281" s="151">
        <v>1.5094520754716985</v>
      </c>
      <c r="AI281" s="150">
        <v>790.94397584905073</v>
      </c>
      <c r="AJ281" s="150">
        <v>15.818879516981015</v>
      </c>
      <c r="AK281" s="150">
        <v>20.818879516981013</v>
      </c>
      <c r="AL281" s="119">
        <v>45581</v>
      </c>
      <c r="AN281" t="s">
        <v>67</v>
      </c>
      <c r="AO281" s="198">
        <v>6</v>
      </c>
    </row>
    <row r="282" spans="1:41">
      <c r="A282" t="s">
        <v>155</v>
      </c>
      <c r="B282" t="s">
        <v>156</v>
      </c>
      <c r="C282" t="s">
        <v>1525</v>
      </c>
      <c r="D282" t="s">
        <v>65</v>
      </c>
      <c r="E282" t="s">
        <v>65</v>
      </c>
      <c r="F282" t="s">
        <v>25</v>
      </c>
      <c r="G282" t="s">
        <v>66</v>
      </c>
      <c r="H282" t="s">
        <v>54</v>
      </c>
      <c r="I282" t="s">
        <v>55</v>
      </c>
      <c r="J282" t="s">
        <v>1526</v>
      </c>
      <c r="L282" s="119">
        <v>45513</v>
      </c>
      <c r="M282" s="119">
        <v>45485</v>
      </c>
      <c r="N282" s="119">
        <v>45596</v>
      </c>
      <c r="O282" t="s">
        <v>9</v>
      </c>
      <c r="P282" t="s">
        <v>259</v>
      </c>
      <c r="Q282" t="s">
        <v>17</v>
      </c>
      <c r="R282" t="s">
        <v>54</v>
      </c>
      <c r="S282" s="119">
        <v>45582</v>
      </c>
      <c r="T282" s="119">
        <v>45593</v>
      </c>
      <c r="AB282" s="176">
        <v>500004</v>
      </c>
      <c r="AC282" t="s">
        <v>58</v>
      </c>
      <c r="AD282" s="149" t="s">
        <v>444</v>
      </c>
      <c r="AE282" t="s">
        <v>478</v>
      </c>
      <c r="AF282" t="s">
        <v>260</v>
      </c>
      <c r="AG282" s="150">
        <v>20.849068437735731</v>
      </c>
      <c r="AH282" s="151">
        <v>1.5094460377358494</v>
      </c>
      <c r="AI282" s="150">
        <v>792.4534218867866</v>
      </c>
      <c r="AJ282" s="150">
        <v>15.849068437735731</v>
      </c>
      <c r="AK282" s="150">
        <v>20.849068437735731</v>
      </c>
      <c r="AL282" s="119">
        <v>45582</v>
      </c>
      <c r="AN282" t="s">
        <v>67</v>
      </c>
      <c r="AO282" s="198">
        <v>3</v>
      </c>
    </row>
    <row r="283" spans="1:41" ht="15.6">
      <c r="A283" s="2" t="s">
        <v>79</v>
      </c>
      <c r="B283" t="s">
        <v>80</v>
      </c>
      <c r="C283" t="s">
        <v>1383</v>
      </c>
      <c r="D283" t="s">
        <v>76</v>
      </c>
      <c r="E283" t="s">
        <v>76</v>
      </c>
      <c r="F283" t="s">
        <v>25</v>
      </c>
      <c r="G283" t="s">
        <v>66</v>
      </c>
      <c r="H283" t="s">
        <v>54</v>
      </c>
      <c r="I283" t="s">
        <v>55</v>
      </c>
      <c r="J283" t="s">
        <v>1527</v>
      </c>
      <c r="N283" s="119">
        <v>45596</v>
      </c>
      <c r="O283" t="s">
        <v>9</v>
      </c>
      <c r="P283" t="s">
        <v>88</v>
      </c>
      <c r="Q283" t="s">
        <v>17</v>
      </c>
      <c r="R283" t="s">
        <v>54</v>
      </c>
      <c r="S283" s="119">
        <v>45586</v>
      </c>
      <c r="T283" s="119">
        <v>45586</v>
      </c>
      <c r="AB283" s="176">
        <v>500000</v>
      </c>
      <c r="AC283" s="205" t="s">
        <v>58</v>
      </c>
      <c r="AD283" s="149" t="s">
        <v>478</v>
      </c>
      <c r="AE283" t="s">
        <v>478</v>
      </c>
      <c r="AF283" t="s">
        <v>89</v>
      </c>
      <c r="AG283" s="150">
        <v>20.879257116981016</v>
      </c>
      <c r="AH283" s="151">
        <v>1.5094339622641511</v>
      </c>
      <c r="AI283" s="150">
        <v>793.9628558490507</v>
      </c>
      <c r="AJ283" s="150">
        <v>15.879257116981014</v>
      </c>
      <c r="AK283" s="150">
        <v>20.879257116981016</v>
      </c>
      <c r="AL283" s="119">
        <v>45400</v>
      </c>
      <c r="AM283" t="s">
        <v>54</v>
      </c>
      <c r="AN283" t="s">
        <v>54</v>
      </c>
      <c r="AO283" s="198">
        <v>10</v>
      </c>
    </row>
    <row r="284" spans="1:41" ht="15.6">
      <c r="A284" s="2" t="s">
        <v>79</v>
      </c>
      <c r="B284" t="s">
        <v>80</v>
      </c>
      <c r="C284" t="s">
        <v>1383</v>
      </c>
      <c r="D284" t="s">
        <v>76</v>
      </c>
      <c r="E284" t="s">
        <v>76</v>
      </c>
      <c r="F284" t="s">
        <v>25</v>
      </c>
      <c r="G284" t="s">
        <v>66</v>
      </c>
      <c r="H284" t="s">
        <v>54</v>
      </c>
      <c r="I284" t="s">
        <v>55</v>
      </c>
      <c r="J284" t="s">
        <v>1528</v>
      </c>
      <c r="M284" s="119">
        <v>45491</v>
      </c>
      <c r="N284" s="119">
        <v>45596</v>
      </c>
      <c r="O284" t="s">
        <v>9</v>
      </c>
      <c r="P284" t="s">
        <v>189</v>
      </c>
      <c r="Q284" t="s">
        <v>17</v>
      </c>
      <c r="R284" t="s">
        <v>54</v>
      </c>
      <c r="S284" s="119">
        <v>45587</v>
      </c>
      <c r="T284" s="119">
        <v>45587</v>
      </c>
      <c r="AB284" s="176">
        <v>500000</v>
      </c>
      <c r="AC284" s="205" t="s">
        <v>58</v>
      </c>
      <c r="AD284" s="149" t="s">
        <v>478</v>
      </c>
      <c r="AE284" t="s">
        <v>478</v>
      </c>
      <c r="AF284" t="s">
        <v>190</v>
      </c>
      <c r="AG284" s="150">
        <v>20.909445796226294</v>
      </c>
      <c r="AH284" s="151">
        <v>1.5094339622641511</v>
      </c>
      <c r="AI284" s="150">
        <v>795.47228981131479</v>
      </c>
      <c r="AJ284" s="150">
        <v>15.909445796226295</v>
      </c>
      <c r="AK284" s="150">
        <v>20.909445796226294</v>
      </c>
      <c r="AL284" s="119">
        <v>45400</v>
      </c>
      <c r="AM284" t="s">
        <v>54</v>
      </c>
      <c r="AN284" t="s">
        <v>54</v>
      </c>
      <c r="AO284" s="198">
        <v>9</v>
      </c>
    </row>
    <row r="285" spans="1:41">
      <c r="A285" t="s">
        <v>155</v>
      </c>
      <c r="B285" t="s">
        <v>156</v>
      </c>
      <c r="C285" t="s">
        <v>1525</v>
      </c>
      <c r="D285" t="s">
        <v>65</v>
      </c>
      <c r="E285" t="s">
        <v>65</v>
      </c>
      <c r="F285" t="s">
        <v>25</v>
      </c>
      <c r="G285" t="s">
        <v>66</v>
      </c>
      <c r="H285" t="s">
        <v>54</v>
      </c>
      <c r="I285" t="s">
        <v>55</v>
      </c>
      <c r="J285" t="s">
        <v>1529</v>
      </c>
      <c r="L285" s="119">
        <v>45513</v>
      </c>
      <c r="M285" s="119">
        <v>45503</v>
      </c>
      <c r="N285" s="119">
        <v>45596</v>
      </c>
      <c r="O285" t="s">
        <v>9</v>
      </c>
      <c r="P285" t="s">
        <v>262</v>
      </c>
      <c r="Q285" t="s">
        <v>17</v>
      </c>
      <c r="R285" t="s">
        <v>54</v>
      </c>
      <c r="S285" s="119">
        <v>45582</v>
      </c>
      <c r="T285" s="119">
        <v>45587</v>
      </c>
      <c r="AB285" s="176">
        <v>500003</v>
      </c>
      <c r="AC285" t="s">
        <v>58</v>
      </c>
      <c r="AD285" s="149" t="s">
        <v>444</v>
      </c>
      <c r="AE285" t="s">
        <v>478</v>
      </c>
      <c r="AF285" t="s">
        <v>263</v>
      </c>
      <c r="AG285" s="150">
        <v>20.939634656603655</v>
      </c>
      <c r="AH285" s="151">
        <v>1.5094430188679249</v>
      </c>
      <c r="AI285" s="150">
        <v>796.98173283018275</v>
      </c>
      <c r="AJ285" s="150">
        <v>15.939634656603655</v>
      </c>
      <c r="AK285" s="150">
        <v>20.939634656603655</v>
      </c>
      <c r="AL285" s="119">
        <v>45582</v>
      </c>
      <c r="AN285" t="s">
        <v>67</v>
      </c>
      <c r="AO285" s="198">
        <v>9</v>
      </c>
    </row>
    <row r="286" spans="1:41">
      <c r="A286" t="s">
        <v>155</v>
      </c>
      <c r="B286" t="s">
        <v>156</v>
      </c>
      <c r="C286" t="s">
        <v>1525</v>
      </c>
      <c r="D286" t="s">
        <v>65</v>
      </c>
      <c r="E286" t="s">
        <v>65</v>
      </c>
      <c r="F286" t="s">
        <v>25</v>
      </c>
      <c r="G286" t="s">
        <v>66</v>
      </c>
      <c r="H286" t="s">
        <v>54</v>
      </c>
      <c r="I286" t="s">
        <v>55</v>
      </c>
      <c r="J286" t="s">
        <v>1530</v>
      </c>
      <c r="L286" s="119">
        <v>45513</v>
      </c>
      <c r="M286" s="119">
        <v>45504</v>
      </c>
      <c r="N286" s="119">
        <v>45596</v>
      </c>
      <c r="O286" t="s">
        <v>9</v>
      </c>
      <c r="P286" t="s">
        <v>259</v>
      </c>
      <c r="Q286" t="s">
        <v>17</v>
      </c>
      <c r="R286" t="s">
        <v>54</v>
      </c>
      <c r="S286" s="119">
        <v>45582</v>
      </c>
      <c r="T286" s="119">
        <v>45582</v>
      </c>
      <c r="AB286" s="176">
        <v>500005</v>
      </c>
      <c r="AC286" t="s">
        <v>58</v>
      </c>
      <c r="AD286" s="149" t="s">
        <v>444</v>
      </c>
      <c r="AE286" t="s">
        <v>478</v>
      </c>
      <c r="AF286" t="s">
        <v>260</v>
      </c>
      <c r="AG286" s="150">
        <v>20.969823637735729</v>
      </c>
      <c r="AH286" s="151">
        <v>1.5094490566037739</v>
      </c>
      <c r="AI286" s="150">
        <v>798.49118188678653</v>
      </c>
      <c r="AJ286" s="150">
        <v>15.969823637735731</v>
      </c>
      <c r="AK286" s="150">
        <v>20.969823637735729</v>
      </c>
      <c r="AL286" s="119">
        <v>45582</v>
      </c>
      <c r="AN286" t="s">
        <v>67</v>
      </c>
      <c r="AO286" s="198">
        <v>14</v>
      </c>
    </row>
    <row r="287" spans="1:41">
      <c r="A287" t="s">
        <v>123</v>
      </c>
      <c r="B287" t="s">
        <v>124</v>
      </c>
      <c r="C287" t="s">
        <v>692</v>
      </c>
      <c r="D287" t="s">
        <v>65</v>
      </c>
      <c r="E287" t="s">
        <v>65</v>
      </c>
      <c r="F287" t="s">
        <v>25</v>
      </c>
      <c r="G287" t="s">
        <v>66</v>
      </c>
      <c r="H287" t="s">
        <v>67</v>
      </c>
      <c r="I287" t="s">
        <v>55</v>
      </c>
      <c r="J287" t="s">
        <v>1531</v>
      </c>
      <c r="K287" s="119">
        <v>45292</v>
      </c>
      <c r="L287" s="119">
        <v>45566</v>
      </c>
      <c r="M287" s="119">
        <v>45507</v>
      </c>
      <c r="N287" s="119">
        <v>45598</v>
      </c>
      <c r="O287" t="s">
        <v>9</v>
      </c>
      <c r="P287" t="s">
        <v>259</v>
      </c>
      <c r="Q287" t="s">
        <v>17</v>
      </c>
      <c r="R287" t="s">
        <v>54</v>
      </c>
      <c r="S287" s="119">
        <v>45593</v>
      </c>
      <c r="T287" s="119">
        <v>45593</v>
      </c>
      <c r="AB287" s="176">
        <v>500001</v>
      </c>
      <c r="AC287" t="s">
        <v>58</v>
      </c>
      <c r="AD287" s="149" t="s">
        <v>444</v>
      </c>
      <c r="AE287" t="s">
        <v>478</v>
      </c>
      <c r="AF287" t="s">
        <v>260</v>
      </c>
      <c r="AG287" s="150">
        <v>21.271711033962148</v>
      </c>
      <c r="AH287" s="151">
        <v>15.094369811320757</v>
      </c>
      <c r="AI287" s="150">
        <v>813.58555169810734</v>
      </c>
      <c r="AJ287" s="150">
        <v>16.271711033962148</v>
      </c>
      <c r="AK287" s="150">
        <v>21.271711033962148</v>
      </c>
      <c r="AL287" s="119">
        <v>45589</v>
      </c>
      <c r="AN287" t="s">
        <v>67</v>
      </c>
      <c r="AO287" s="198">
        <v>5</v>
      </c>
    </row>
    <row r="288" spans="1:41">
      <c r="A288" t="s">
        <v>134</v>
      </c>
      <c r="B288" t="s">
        <v>101</v>
      </c>
      <c r="C288" t="s">
        <v>703</v>
      </c>
      <c r="D288" t="s">
        <v>76</v>
      </c>
      <c r="E288" s="205" t="s">
        <v>76</v>
      </c>
      <c r="F288" t="s">
        <v>25</v>
      </c>
      <c r="G288" t="s">
        <v>66</v>
      </c>
      <c r="H288" t="s">
        <v>54</v>
      </c>
      <c r="I288" t="s">
        <v>55</v>
      </c>
      <c r="J288" t="s">
        <v>1532</v>
      </c>
      <c r="N288" s="119">
        <v>45598</v>
      </c>
      <c r="O288" t="s">
        <v>9</v>
      </c>
      <c r="P288" t="s">
        <v>259</v>
      </c>
      <c r="Q288" t="s">
        <v>17</v>
      </c>
      <c r="R288" t="s">
        <v>54</v>
      </c>
      <c r="S288" s="119">
        <v>45587</v>
      </c>
      <c r="T288" s="119">
        <v>45594</v>
      </c>
      <c r="AB288" s="176">
        <v>500000</v>
      </c>
      <c r="AC288" s="205" t="s">
        <v>58</v>
      </c>
      <c r="AD288" s="149" t="s">
        <v>478</v>
      </c>
      <c r="AE288" t="s">
        <v>478</v>
      </c>
      <c r="AF288" t="s">
        <v>260</v>
      </c>
      <c r="AG288" s="150">
        <v>21.30189971320743</v>
      </c>
      <c r="AH288" s="151">
        <v>1.5094339622641511</v>
      </c>
      <c r="AI288" s="150">
        <v>815.09498566037144</v>
      </c>
      <c r="AJ288" s="150">
        <v>16.30189971320743</v>
      </c>
      <c r="AK288" s="150">
        <v>21.30189971320743</v>
      </c>
      <c r="AL288" s="119">
        <v>45316</v>
      </c>
      <c r="AN288" t="s">
        <v>67</v>
      </c>
      <c r="AO288" s="198">
        <v>4</v>
      </c>
    </row>
    <row r="289" spans="1:41">
      <c r="A289" t="s">
        <v>134</v>
      </c>
      <c r="B289" t="s">
        <v>101</v>
      </c>
      <c r="C289" t="s">
        <v>1533</v>
      </c>
      <c r="D289" t="s">
        <v>76</v>
      </c>
      <c r="E289" t="s">
        <v>76</v>
      </c>
      <c r="F289" t="s">
        <v>25</v>
      </c>
      <c r="G289" t="s">
        <v>66</v>
      </c>
      <c r="H289" t="s">
        <v>54</v>
      </c>
      <c r="I289" t="s">
        <v>55</v>
      </c>
      <c r="J289" t="s">
        <v>1534</v>
      </c>
      <c r="K289" s="119">
        <v>45558</v>
      </c>
      <c r="L289" s="119">
        <v>45581</v>
      </c>
      <c r="M289" s="119">
        <v>45512</v>
      </c>
      <c r="N289" s="119">
        <v>45598</v>
      </c>
      <c r="O289" t="s">
        <v>11</v>
      </c>
      <c r="P289" t="s">
        <v>128</v>
      </c>
      <c r="Q289" t="s">
        <v>17</v>
      </c>
      <c r="R289" t="s">
        <v>54</v>
      </c>
      <c r="S289" s="119">
        <v>45587</v>
      </c>
      <c r="T289" s="119">
        <v>45595</v>
      </c>
      <c r="AB289" s="176">
        <v>500001</v>
      </c>
      <c r="AC289" t="s">
        <v>58</v>
      </c>
      <c r="AD289" s="149" t="s">
        <v>444</v>
      </c>
      <c r="AE289" t="s">
        <v>478</v>
      </c>
      <c r="AF289" t="s">
        <v>129</v>
      </c>
      <c r="AG289" s="150">
        <v>21.332088452830071</v>
      </c>
      <c r="AH289" s="151">
        <v>1.5094369811320758</v>
      </c>
      <c r="AI289" s="150">
        <v>816.60442264150356</v>
      </c>
      <c r="AJ289" s="150">
        <v>16.332088452830071</v>
      </c>
      <c r="AK289" s="150">
        <v>21.332088452830071</v>
      </c>
      <c r="AL289" s="119">
        <v>45586</v>
      </c>
      <c r="AN289" t="s">
        <v>67</v>
      </c>
      <c r="AO289" s="198">
        <v>3</v>
      </c>
    </row>
    <row r="290" spans="1:41">
      <c r="A290" t="s">
        <v>155</v>
      </c>
      <c r="B290" t="s">
        <v>156</v>
      </c>
      <c r="C290" t="s">
        <v>1535</v>
      </c>
      <c r="D290" t="s">
        <v>65</v>
      </c>
      <c r="E290" t="s">
        <v>65</v>
      </c>
      <c r="F290" t="s">
        <v>25</v>
      </c>
      <c r="G290" t="s">
        <v>66</v>
      </c>
      <c r="H290" t="s">
        <v>54</v>
      </c>
      <c r="I290" t="s">
        <v>55</v>
      </c>
      <c r="J290" t="s">
        <v>1536</v>
      </c>
      <c r="K290" s="119">
        <v>45261</v>
      </c>
      <c r="L290" s="119">
        <v>45540</v>
      </c>
      <c r="M290" s="119">
        <v>45512</v>
      </c>
      <c r="N290" s="119">
        <v>45600</v>
      </c>
      <c r="O290" t="s">
        <v>9</v>
      </c>
      <c r="P290" t="s">
        <v>262</v>
      </c>
      <c r="Q290" t="s">
        <v>17</v>
      </c>
      <c r="R290" t="s">
        <v>54</v>
      </c>
      <c r="S290" s="119">
        <v>45587</v>
      </c>
      <c r="T290" s="119">
        <v>45600</v>
      </c>
      <c r="AB290" s="176">
        <v>500000</v>
      </c>
      <c r="AC290" s="205" t="s">
        <v>58</v>
      </c>
      <c r="AD290" s="149" t="s">
        <v>444</v>
      </c>
      <c r="AE290" t="s">
        <v>478</v>
      </c>
      <c r="AF290" t="s">
        <v>263</v>
      </c>
      <c r="AG290" s="150">
        <v>21.362277132075352</v>
      </c>
      <c r="AH290" s="151">
        <v>1.5094339622641511</v>
      </c>
      <c r="AI290" s="150">
        <v>818.11385660376766</v>
      </c>
      <c r="AJ290" s="150">
        <v>16.362277132075352</v>
      </c>
      <c r="AK290" s="150">
        <v>21.362277132075352</v>
      </c>
      <c r="AL290" s="119">
        <v>45509</v>
      </c>
      <c r="AN290" t="s">
        <v>67</v>
      </c>
      <c r="AO290" s="198">
        <v>0</v>
      </c>
    </row>
    <row r="291" spans="1:41">
      <c r="A291" t="s">
        <v>85</v>
      </c>
      <c r="B291" t="s">
        <v>86</v>
      </c>
      <c r="C291" t="s">
        <v>574</v>
      </c>
      <c r="D291" t="s">
        <v>65</v>
      </c>
      <c r="E291" t="s">
        <v>65</v>
      </c>
      <c r="F291" t="s">
        <v>25</v>
      </c>
      <c r="G291" t="s">
        <v>66</v>
      </c>
      <c r="H291" t="s">
        <v>54</v>
      </c>
      <c r="I291" t="s">
        <v>55</v>
      </c>
      <c r="J291" t="s">
        <v>1537</v>
      </c>
      <c r="K291" s="119">
        <v>45397</v>
      </c>
      <c r="L291" s="119">
        <v>45555</v>
      </c>
      <c r="N291" s="119">
        <v>45604</v>
      </c>
      <c r="O291" t="s">
        <v>9</v>
      </c>
      <c r="P291" t="s">
        <v>259</v>
      </c>
      <c r="Q291" t="s">
        <v>17</v>
      </c>
      <c r="R291" t="s">
        <v>54</v>
      </c>
      <c r="S291" s="119">
        <v>45593</v>
      </c>
      <c r="T291" s="119">
        <v>45604</v>
      </c>
      <c r="AB291" s="176">
        <v>500000</v>
      </c>
      <c r="AC291" t="s">
        <v>58</v>
      </c>
      <c r="AD291" s="149" t="s">
        <v>444</v>
      </c>
      <c r="AE291" t="s">
        <v>478</v>
      </c>
      <c r="AF291" t="s">
        <v>260</v>
      </c>
      <c r="AG291" s="150">
        <v>21.392465811320633</v>
      </c>
      <c r="AH291" s="151">
        <v>1.5094339622641511</v>
      </c>
      <c r="AI291" s="150">
        <v>819.62329056603176</v>
      </c>
      <c r="AJ291" s="150">
        <v>16.392465811320633</v>
      </c>
      <c r="AK291" s="150">
        <v>21.392465811320633</v>
      </c>
      <c r="AL291" s="119">
        <v>45589</v>
      </c>
      <c r="AN291" t="s">
        <v>67</v>
      </c>
      <c r="AO291" s="198">
        <v>0</v>
      </c>
    </row>
    <row r="292" spans="1:41">
      <c r="A292" t="s">
        <v>198</v>
      </c>
      <c r="B292" t="s">
        <v>199</v>
      </c>
      <c r="C292" t="s">
        <v>1359</v>
      </c>
      <c r="D292" t="s">
        <v>76</v>
      </c>
      <c r="E292" t="s">
        <v>76</v>
      </c>
      <c r="F292" t="s">
        <v>25</v>
      </c>
      <c r="G292" t="s">
        <v>66</v>
      </c>
      <c r="H292" t="s">
        <v>54</v>
      </c>
      <c r="I292" t="s">
        <v>55</v>
      </c>
      <c r="J292" t="s">
        <v>1538</v>
      </c>
      <c r="L292" s="119">
        <v>45604</v>
      </c>
      <c r="M292" s="119">
        <v>45362</v>
      </c>
      <c r="N292" s="119">
        <v>45608</v>
      </c>
      <c r="O292" t="s">
        <v>13</v>
      </c>
      <c r="P292" t="s">
        <v>109</v>
      </c>
      <c r="Q292" t="s">
        <v>17</v>
      </c>
      <c r="R292" t="s">
        <v>54</v>
      </c>
      <c r="S292" s="119">
        <v>45604</v>
      </c>
      <c r="T292" s="119">
        <v>45629</v>
      </c>
      <c r="AA292" t="s">
        <v>1105</v>
      </c>
      <c r="AB292" s="176">
        <v>500000</v>
      </c>
      <c r="AC292" s="205" t="s">
        <v>58</v>
      </c>
      <c r="AD292" s="149" t="s">
        <v>444</v>
      </c>
      <c r="AE292" t="s">
        <v>478</v>
      </c>
      <c r="AF292" t="s">
        <v>110</v>
      </c>
      <c r="AG292" s="150">
        <v>21.422654490565918</v>
      </c>
      <c r="AH292" s="151">
        <v>1.5094339622641511</v>
      </c>
      <c r="AI292" s="150">
        <v>821.13272452829585</v>
      </c>
      <c r="AJ292" s="150">
        <v>16.422654490565918</v>
      </c>
      <c r="AK292" s="150">
        <v>21.422654490565918</v>
      </c>
      <c r="AL292" s="119">
        <v>45485</v>
      </c>
      <c r="AM292" t="s">
        <v>54</v>
      </c>
      <c r="AN292" t="s">
        <v>67</v>
      </c>
      <c r="AO292" s="198">
        <v>-21</v>
      </c>
    </row>
    <row r="293" spans="1:41">
      <c r="A293" t="s">
        <v>119</v>
      </c>
      <c r="B293" t="s">
        <v>120</v>
      </c>
      <c r="C293" t="s">
        <v>1318</v>
      </c>
      <c r="D293" t="s">
        <v>65</v>
      </c>
      <c r="E293" t="s">
        <v>65</v>
      </c>
      <c r="F293" t="s">
        <v>25</v>
      </c>
      <c r="G293" t="s">
        <v>66</v>
      </c>
      <c r="H293" t="s">
        <v>54</v>
      </c>
      <c r="I293" t="s">
        <v>55</v>
      </c>
      <c r="J293" t="s">
        <v>1539</v>
      </c>
      <c r="M293" s="119">
        <v>45362</v>
      </c>
      <c r="N293" s="119">
        <v>45609</v>
      </c>
      <c r="O293" t="s">
        <v>13</v>
      </c>
      <c r="P293" t="s">
        <v>109</v>
      </c>
      <c r="Q293" t="s">
        <v>17</v>
      </c>
      <c r="R293" t="s">
        <v>54</v>
      </c>
      <c r="S293" s="119">
        <v>45594</v>
      </c>
      <c r="T293" s="119">
        <v>45635</v>
      </c>
      <c r="AA293" t="s">
        <v>1105</v>
      </c>
      <c r="AB293" s="176">
        <v>500001</v>
      </c>
      <c r="AC293" t="s">
        <v>58</v>
      </c>
      <c r="AD293" s="149" t="s">
        <v>478</v>
      </c>
      <c r="AE293" t="s">
        <v>478</v>
      </c>
      <c r="AF293" t="s">
        <v>110</v>
      </c>
      <c r="AG293" s="150">
        <v>21.452843230188559</v>
      </c>
      <c r="AH293" s="151">
        <v>1.5094369811320758</v>
      </c>
      <c r="AI293" s="150">
        <v>822.64216150942798</v>
      </c>
      <c r="AJ293" s="150">
        <v>16.452843230188559</v>
      </c>
      <c r="AK293" s="150">
        <v>21.452843230188559</v>
      </c>
      <c r="AL293" s="119">
        <v>45296</v>
      </c>
      <c r="AM293" t="s">
        <v>54</v>
      </c>
      <c r="AN293" t="s">
        <v>67</v>
      </c>
      <c r="AO293" s="198">
        <v>-26</v>
      </c>
    </row>
    <row r="294" spans="1:41">
      <c r="A294" t="s">
        <v>195</v>
      </c>
      <c r="B294" t="s">
        <v>148</v>
      </c>
      <c r="C294" t="s">
        <v>1333</v>
      </c>
      <c r="D294" t="s">
        <v>65</v>
      </c>
      <c r="E294" t="s">
        <v>65</v>
      </c>
      <c r="F294" t="s">
        <v>25</v>
      </c>
      <c r="G294" t="s">
        <v>66</v>
      </c>
      <c r="H294" t="s">
        <v>54</v>
      </c>
      <c r="I294" t="s">
        <v>55</v>
      </c>
      <c r="J294" t="s">
        <v>1540</v>
      </c>
      <c r="K294" s="119">
        <v>45420</v>
      </c>
      <c r="L294" s="119">
        <v>45561</v>
      </c>
      <c r="M294" s="119">
        <v>45492</v>
      </c>
      <c r="N294" s="119">
        <v>45609</v>
      </c>
      <c r="O294" t="s">
        <v>9</v>
      </c>
      <c r="P294" t="s">
        <v>189</v>
      </c>
      <c r="Q294" t="s">
        <v>17</v>
      </c>
      <c r="R294" t="s">
        <v>54</v>
      </c>
      <c r="S294" s="119">
        <v>45588</v>
      </c>
      <c r="T294" s="119">
        <v>45594</v>
      </c>
      <c r="AB294" s="176">
        <v>500000</v>
      </c>
      <c r="AC294" t="s">
        <v>58</v>
      </c>
      <c r="AD294" s="149" t="s">
        <v>444</v>
      </c>
      <c r="AE294" t="s">
        <v>478</v>
      </c>
      <c r="AF294" t="s">
        <v>190</v>
      </c>
      <c r="AG294" s="150">
        <v>21.483031909433841</v>
      </c>
      <c r="AH294" s="151">
        <v>1.5094339622641511</v>
      </c>
      <c r="AI294" s="150">
        <v>824.15159547169208</v>
      </c>
      <c r="AJ294" s="150">
        <v>16.483031909433841</v>
      </c>
      <c r="AK294" s="150">
        <v>21.483031909433841</v>
      </c>
      <c r="AL294" s="119">
        <v>45344</v>
      </c>
      <c r="AN294" t="s">
        <v>67</v>
      </c>
      <c r="AO294" s="198">
        <v>15</v>
      </c>
    </row>
    <row r="295" spans="1:41">
      <c r="A295" t="s">
        <v>155</v>
      </c>
      <c r="B295" t="s">
        <v>156</v>
      </c>
      <c r="C295" t="s">
        <v>1541</v>
      </c>
      <c r="D295" t="s">
        <v>65</v>
      </c>
      <c r="E295" t="s">
        <v>65</v>
      </c>
      <c r="F295" t="s">
        <v>25</v>
      </c>
      <c r="G295" t="s">
        <v>66</v>
      </c>
      <c r="H295" t="s">
        <v>54</v>
      </c>
      <c r="I295" t="s">
        <v>55</v>
      </c>
      <c r="J295" t="s">
        <v>1542</v>
      </c>
      <c r="K295" s="119">
        <v>45497</v>
      </c>
      <c r="L295" s="119">
        <v>45581</v>
      </c>
      <c r="M295" s="119">
        <v>45449</v>
      </c>
      <c r="N295" s="119">
        <v>45610</v>
      </c>
      <c r="O295" t="s">
        <v>11</v>
      </c>
      <c r="P295" t="s">
        <v>185</v>
      </c>
      <c r="Q295" t="s">
        <v>17</v>
      </c>
      <c r="R295" t="s">
        <v>54</v>
      </c>
      <c r="S295" s="119">
        <v>45582</v>
      </c>
      <c r="T295" s="119">
        <v>45585</v>
      </c>
      <c r="AB295" s="176">
        <v>500002</v>
      </c>
      <c r="AC295" t="s">
        <v>58</v>
      </c>
      <c r="AD295" s="149" t="s">
        <v>444</v>
      </c>
      <c r="AE295" t="s">
        <v>478</v>
      </c>
      <c r="AF295" t="s">
        <v>186</v>
      </c>
      <c r="AG295" s="150">
        <v>21.513220709433842</v>
      </c>
      <c r="AH295" s="151">
        <v>1.5094400000000001</v>
      </c>
      <c r="AI295" s="150">
        <v>825.66103547169212</v>
      </c>
      <c r="AJ295" s="150">
        <v>16.513220709433842</v>
      </c>
      <c r="AK295" s="150">
        <v>21.513220709433842</v>
      </c>
      <c r="AL295" s="119">
        <v>45582</v>
      </c>
      <c r="AM295" t="s">
        <v>67</v>
      </c>
      <c r="AN295" t="s">
        <v>67</v>
      </c>
      <c r="AO295" s="198">
        <v>25</v>
      </c>
    </row>
    <row r="296" spans="1:41">
      <c r="A296" t="s">
        <v>134</v>
      </c>
      <c r="B296" t="s">
        <v>101</v>
      </c>
      <c r="C296" t="s">
        <v>1437</v>
      </c>
      <c r="D296" t="s">
        <v>65</v>
      </c>
      <c r="E296" t="s">
        <v>65</v>
      </c>
      <c r="F296" t="s">
        <v>25</v>
      </c>
      <c r="G296" t="s">
        <v>66</v>
      </c>
      <c r="H296" t="s">
        <v>54</v>
      </c>
      <c r="I296" t="s">
        <v>55</v>
      </c>
      <c r="J296" t="s">
        <v>1543</v>
      </c>
      <c r="K296" s="119">
        <v>45558</v>
      </c>
      <c r="L296" s="119">
        <v>45583</v>
      </c>
      <c r="M296" s="119">
        <v>45330</v>
      </c>
      <c r="N296" s="119">
        <v>45611</v>
      </c>
      <c r="O296" t="s">
        <v>13</v>
      </c>
      <c r="P296" t="s">
        <v>109</v>
      </c>
      <c r="Q296" t="s">
        <v>17</v>
      </c>
      <c r="R296" t="s">
        <v>54</v>
      </c>
      <c r="S296" s="119">
        <v>45594</v>
      </c>
      <c r="T296" s="119">
        <v>45554</v>
      </c>
      <c r="AA296" t="s">
        <v>1105</v>
      </c>
      <c r="AB296" s="176">
        <v>500002</v>
      </c>
      <c r="AC296" t="s">
        <v>58</v>
      </c>
      <c r="AD296" s="149" t="s">
        <v>478</v>
      </c>
      <c r="AE296" t="s">
        <v>478</v>
      </c>
      <c r="AF296" t="s">
        <v>110</v>
      </c>
      <c r="AG296" s="150">
        <v>21.543409509433843</v>
      </c>
      <c r="AH296" s="151">
        <v>1.5094400000000001</v>
      </c>
      <c r="AI296" s="150">
        <v>827.17047547169216</v>
      </c>
      <c r="AJ296" s="150">
        <v>16.543409509433843</v>
      </c>
      <c r="AK296" s="150">
        <v>21.543409509433843</v>
      </c>
      <c r="AL296" s="119">
        <v>45449</v>
      </c>
      <c r="AM296" t="s">
        <v>54</v>
      </c>
      <c r="AN296" t="s">
        <v>67</v>
      </c>
      <c r="AO296" s="198">
        <v>57</v>
      </c>
    </row>
    <row r="297" spans="1:41">
      <c r="A297" t="s">
        <v>123</v>
      </c>
      <c r="B297" t="s">
        <v>124</v>
      </c>
      <c r="C297" t="s">
        <v>1318</v>
      </c>
      <c r="D297" t="s">
        <v>65</v>
      </c>
      <c r="E297" t="s">
        <v>65</v>
      </c>
      <c r="F297" t="s">
        <v>25</v>
      </c>
      <c r="G297" t="s">
        <v>66</v>
      </c>
      <c r="H297" t="s">
        <v>54</v>
      </c>
      <c r="I297" t="s">
        <v>55</v>
      </c>
      <c r="J297" t="s">
        <v>1544</v>
      </c>
      <c r="L297" s="119">
        <v>45600</v>
      </c>
      <c r="M297" s="119">
        <v>45379</v>
      </c>
      <c r="N297" s="119">
        <v>45614</v>
      </c>
      <c r="O297" t="s">
        <v>13</v>
      </c>
      <c r="P297" t="s">
        <v>109</v>
      </c>
      <c r="Q297" t="s">
        <v>17</v>
      </c>
      <c r="R297" t="s">
        <v>54</v>
      </c>
      <c r="S297" s="119">
        <v>45602</v>
      </c>
      <c r="T297" s="119">
        <v>45635</v>
      </c>
      <c r="AA297" t="s">
        <v>1105</v>
      </c>
      <c r="AB297" s="176">
        <v>500000</v>
      </c>
      <c r="AC297" s="205" t="s">
        <v>58</v>
      </c>
      <c r="AD297" s="149" t="s">
        <v>444</v>
      </c>
      <c r="AE297" t="s">
        <v>478</v>
      </c>
      <c r="AF297" t="s">
        <v>110</v>
      </c>
      <c r="AG297" s="150">
        <v>32.384906445283022</v>
      </c>
      <c r="AH297" s="151">
        <v>1.5094339622641511</v>
      </c>
      <c r="AI297" s="150">
        <v>119.24532226415106</v>
      </c>
      <c r="AJ297" s="150">
        <v>2.3849064452830211</v>
      </c>
      <c r="AK297" s="150">
        <v>32.384906445283022</v>
      </c>
      <c r="AL297" s="119">
        <v>45399</v>
      </c>
      <c r="AM297" t="s">
        <v>54</v>
      </c>
      <c r="AN297" t="s">
        <v>67</v>
      </c>
      <c r="AO297" s="198">
        <v>45614</v>
      </c>
    </row>
    <row r="298" spans="1:41">
      <c r="A298" t="s">
        <v>155</v>
      </c>
      <c r="B298" t="s">
        <v>156</v>
      </c>
      <c r="C298" t="s">
        <v>1545</v>
      </c>
      <c r="D298" t="s">
        <v>65</v>
      </c>
      <c r="E298" t="s">
        <v>65</v>
      </c>
      <c r="F298" t="s">
        <v>25</v>
      </c>
      <c r="G298" t="s">
        <v>66</v>
      </c>
      <c r="H298" t="s">
        <v>54</v>
      </c>
      <c r="I298" t="s">
        <v>55</v>
      </c>
      <c r="J298" t="s">
        <v>1546</v>
      </c>
      <c r="K298" s="119">
        <v>45173</v>
      </c>
      <c r="L298" s="119">
        <v>45471</v>
      </c>
      <c r="M298" s="119">
        <v>45366</v>
      </c>
      <c r="N298" s="119">
        <v>45618</v>
      </c>
      <c r="O298" t="s">
        <v>13</v>
      </c>
      <c r="P298" t="s">
        <v>109</v>
      </c>
      <c r="Q298" t="s">
        <v>17</v>
      </c>
      <c r="R298" t="s">
        <v>54</v>
      </c>
      <c r="S298" s="119">
        <v>45574</v>
      </c>
      <c r="T298" s="119">
        <v>45681</v>
      </c>
      <c r="W298" t="s">
        <v>478</v>
      </c>
      <c r="AA298" t="s">
        <v>1105</v>
      </c>
      <c r="AB298" s="176">
        <v>500000</v>
      </c>
      <c r="AC298" t="s">
        <v>58</v>
      </c>
      <c r="AD298" s="149" t="s">
        <v>444</v>
      </c>
      <c r="AE298" t="s">
        <v>478</v>
      </c>
      <c r="AF298" t="s">
        <v>110</v>
      </c>
      <c r="AG298" s="150">
        <v>21.603786867924406</v>
      </c>
      <c r="AH298" s="151">
        <v>1.5094339622641511</v>
      </c>
      <c r="AI298" s="150">
        <v>830.18934339622035</v>
      </c>
      <c r="AJ298" s="150">
        <v>16.603786867924406</v>
      </c>
      <c r="AK298" s="150">
        <v>21.603786867924406</v>
      </c>
      <c r="AL298" s="119">
        <v>45574</v>
      </c>
      <c r="AN298" t="s">
        <v>67</v>
      </c>
      <c r="AO298" s="198">
        <v>-63</v>
      </c>
    </row>
    <row r="299" spans="1:41">
      <c r="A299" t="s">
        <v>123</v>
      </c>
      <c r="B299" t="s">
        <v>124</v>
      </c>
      <c r="C299" t="s">
        <v>1405</v>
      </c>
      <c r="D299" t="s">
        <v>65</v>
      </c>
      <c r="E299" t="s">
        <v>65</v>
      </c>
      <c r="F299" t="s">
        <v>25</v>
      </c>
      <c r="G299" t="s">
        <v>66</v>
      </c>
      <c r="H299" t="s">
        <v>54</v>
      </c>
      <c r="I299" t="s">
        <v>55</v>
      </c>
      <c r="J299" t="s">
        <v>1547</v>
      </c>
      <c r="L299" s="119">
        <v>45502</v>
      </c>
      <c r="N299" s="119">
        <v>45618</v>
      </c>
      <c r="O299" t="s">
        <v>11</v>
      </c>
      <c r="P299" t="s">
        <v>128</v>
      </c>
      <c r="Q299" t="s">
        <v>17</v>
      </c>
      <c r="R299" t="s">
        <v>54</v>
      </c>
      <c r="S299" s="119">
        <v>45607</v>
      </c>
      <c r="T299" s="119">
        <v>45631</v>
      </c>
      <c r="AA299" t="s">
        <v>1548</v>
      </c>
      <c r="AB299" s="176">
        <v>500002</v>
      </c>
      <c r="AC299" t="s">
        <v>58</v>
      </c>
      <c r="AD299" s="149" t="s">
        <v>444</v>
      </c>
      <c r="AE299" t="s">
        <v>478</v>
      </c>
      <c r="AF299" t="s">
        <v>129</v>
      </c>
      <c r="AG299" s="150">
        <v>21.633975667924407</v>
      </c>
      <c r="AH299" s="151">
        <v>1.5094400000000001</v>
      </c>
      <c r="AI299" s="150">
        <v>831.69878339622039</v>
      </c>
      <c r="AJ299" s="150">
        <v>16.633975667924407</v>
      </c>
      <c r="AK299" s="150">
        <v>21.633975667924407</v>
      </c>
      <c r="AL299" s="119">
        <v>45586</v>
      </c>
      <c r="AN299" t="s">
        <v>54</v>
      </c>
      <c r="AO299" s="198">
        <v>-13</v>
      </c>
    </row>
    <row r="300" spans="1:41">
      <c r="A300" t="s">
        <v>119</v>
      </c>
      <c r="B300" t="s">
        <v>120</v>
      </c>
      <c r="C300" t="s">
        <v>692</v>
      </c>
      <c r="D300" t="s">
        <v>65</v>
      </c>
      <c r="E300" s="205" t="s">
        <v>65</v>
      </c>
      <c r="F300" t="s">
        <v>25</v>
      </c>
      <c r="G300" t="s">
        <v>66</v>
      </c>
      <c r="H300" t="s">
        <v>54</v>
      </c>
      <c r="I300" t="s">
        <v>55</v>
      </c>
      <c r="J300" t="s">
        <v>1549</v>
      </c>
      <c r="M300" s="119">
        <v>45386</v>
      </c>
      <c r="N300" s="119">
        <v>45621</v>
      </c>
      <c r="O300" t="s">
        <v>13</v>
      </c>
      <c r="P300" t="s">
        <v>109</v>
      </c>
      <c r="Q300" t="s">
        <v>17</v>
      </c>
      <c r="R300" t="s">
        <v>54</v>
      </c>
      <c r="S300" s="119">
        <v>45615</v>
      </c>
      <c r="T300" s="119">
        <v>45636</v>
      </c>
      <c r="AA300" t="s">
        <v>1105</v>
      </c>
      <c r="AB300" s="206">
        <v>500000</v>
      </c>
      <c r="AC300" s="205" t="s">
        <v>58</v>
      </c>
      <c r="AD300" s="149" t="s">
        <v>478</v>
      </c>
      <c r="AE300" t="s">
        <v>478</v>
      </c>
      <c r="AF300" t="s">
        <v>110</v>
      </c>
      <c r="AG300" s="150">
        <v>21.664164347169688</v>
      </c>
      <c r="AH300" s="151">
        <v>1.5094339622641511</v>
      </c>
      <c r="AI300" s="150">
        <v>833.20821735848449</v>
      </c>
      <c r="AJ300" s="150">
        <v>16.664164347169688</v>
      </c>
      <c r="AK300" s="150">
        <v>21.664164347169688</v>
      </c>
      <c r="AL300" s="207">
        <v>45309</v>
      </c>
      <c r="AM300" t="s">
        <v>54</v>
      </c>
      <c r="AN300" t="s">
        <v>67</v>
      </c>
      <c r="AO300" s="198">
        <v>-15</v>
      </c>
    </row>
    <row r="301" spans="1:41">
      <c r="A301" t="s">
        <v>119</v>
      </c>
      <c r="B301" t="s">
        <v>120</v>
      </c>
      <c r="C301" t="s">
        <v>692</v>
      </c>
      <c r="D301" t="s">
        <v>65</v>
      </c>
      <c r="E301" s="205" t="s">
        <v>65</v>
      </c>
      <c r="F301" t="s">
        <v>25</v>
      </c>
      <c r="G301" t="s">
        <v>66</v>
      </c>
      <c r="H301" t="s">
        <v>54</v>
      </c>
      <c r="I301" t="s">
        <v>55</v>
      </c>
      <c r="J301" t="s">
        <v>1550</v>
      </c>
      <c r="M301" s="119">
        <v>45411</v>
      </c>
      <c r="N301" s="119">
        <v>45621</v>
      </c>
      <c r="O301" t="s">
        <v>13</v>
      </c>
      <c r="P301" t="s">
        <v>109</v>
      </c>
      <c r="Q301" t="s">
        <v>17</v>
      </c>
      <c r="R301" t="s">
        <v>54</v>
      </c>
      <c r="S301" s="119">
        <v>45615</v>
      </c>
      <c r="T301" s="119">
        <v>45631</v>
      </c>
      <c r="AA301" t="s">
        <v>1105</v>
      </c>
      <c r="AB301" s="206">
        <v>500000</v>
      </c>
      <c r="AC301" s="205" t="s">
        <v>58</v>
      </c>
      <c r="AD301" s="149" t="s">
        <v>478</v>
      </c>
      <c r="AE301" t="s">
        <v>478</v>
      </c>
      <c r="AF301" t="s">
        <v>110</v>
      </c>
      <c r="AG301" s="150">
        <v>21.694353026414973</v>
      </c>
      <c r="AH301" s="151">
        <v>1.5094339622641511</v>
      </c>
      <c r="AI301" s="150">
        <v>834.71765132074859</v>
      </c>
      <c r="AJ301" s="150">
        <v>16.694353026414973</v>
      </c>
      <c r="AK301" s="150">
        <v>21.694353026414973</v>
      </c>
      <c r="AL301" s="207">
        <v>45309</v>
      </c>
      <c r="AM301" t="s">
        <v>54</v>
      </c>
      <c r="AN301" t="s">
        <v>67</v>
      </c>
      <c r="AO301" s="198">
        <v>-10</v>
      </c>
    </row>
    <row r="302" spans="1:41">
      <c r="A302" t="s">
        <v>195</v>
      </c>
      <c r="B302" t="s">
        <v>148</v>
      </c>
      <c r="C302" t="s">
        <v>1401</v>
      </c>
      <c r="D302" t="s">
        <v>65</v>
      </c>
      <c r="E302" t="s">
        <v>65</v>
      </c>
      <c r="F302" t="s">
        <v>25</v>
      </c>
      <c r="G302" t="s">
        <v>66</v>
      </c>
      <c r="H302" t="s">
        <v>54</v>
      </c>
      <c r="I302" t="s">
        <v>55</v>
      </c>
      <c r="J302" t="s">
        <v>1551</v>
      </c>
      <c r="K302" s="119">
        <v>45404</v>
      </c>
      <c r="L302" s="119">
        <v>45548</v>
      </c>
      <c r="M302" s="119">
        <v>45560</v>
      </c>
      <c r="N302" s="119">
        <v>45621</v>
      </c>
      <c r="O302" t="s">
        <v>11</v>
      </c>
      <c r="P302" t="s">
        <v>128</v>
      </c>
      <c r="Q302" t="s">
        <v>17</v>
      </c>
      <c r="R302" t="s">
        <v>54</v>
      </c>
      <c r="S302" s="119">
        <v>45552</v>
      </c>
      <c r="T302" s="119">
        <v>45607</v>
      </c>
      <c r="AB302" s="176">
        <v>500000</v>
      </c>
      <c r="AC302" t="s">
        <v>58</v>
      </c>
      <c r="AD302" s="149" t="s">
        <v>478</v>
      </c>
      <c r="AE302" t="s">
        <v>478</v>
      </c>
      <c r="AF302" t="s">
        <v>129</v>
      </c>
      <c r="AG302" s="150">
        <v>21.724541705660254</v>
      </c>
      <c r="AH302" s="151">
        <v>1.5094339622641511</v>
      </c>
      <c r="AI302" s="150">
        <v>836.22708528301268</v>
      </c>
      <c r="AJ302" s="150">
        <v>16.724541705660254</v>
      </c>
      <c r="AK302" s="150">
        <v>21.724541705660254</v>
      </c>
      <c r="AL302" s="119">
        <v>45552</v>
      </c>
      <c r="AN302" t="s">
        <v>54</v>
      </c>
      <c r="AO302" s="198">
        <v>14</v>
      </c>
    </row>
    <row r="303" spans="1:41">
      <c r="A303" t="s">
        <v>198</v>
      </c>
      <c r="B303" t="s">
        <v>199</v>
      </c>
      <c r="C303" t="s">
        <v>1359</v>
      </c>
      <c r="D303" t="s">
        <v>76</v>
      </c>
      <c r="E303" t="s">
        <v>76</v>
      </c>
      <c r="F303" t="s">
        <v>25</v>
      </c>
      <c r="G303" t="s">
        <v>66</v>
      </c>
      <c r="H303" t="s">
        <v>54</v>
      </c>
      <c r="I303" t="s">
        <v>55</v>
      </c>
      <c r="J303" t="s">
        <v>1552</v>
      </c>
      <c r="L303" s="119">
        <v>45618</v>
      </c>
      <c r="M303" s="119">
        <v>45555</v>
      </c>
      <c r="N303" s="119">
        <v>45622</v>
      </c>
      <c r="O303" t="s">
        <v>9</v>
      </c>
      <c r="P303" t="s">
        <v>189</v>
      </c>
      <c r="Q303" t="s">
        <v>17</v>
      </c>
      <c r="R303" t="s">
        <v>54</v>
      </c>
      <c r="S303" s="119">
        <v>45623</v>
      </c>
      <c r="T303" s="119">
        <v>45629</v>
      </c>
      <c r="AB303" s="176">
        <v>500000</v>
      </c>
      <c r="AC303" s="205" t="s">
        <v>58</v>
      </c>
      <c r="AD303" s="149" t="s">
        <v>444</v>
      </c>
      <c r="AE303" t="s">
        <v>478</v>
      </c>
      <c r="AF303" t="s">
        <v>190</v>
      </c>
      <c r="AG303" s="150">
        <v>21.754730384905535</v>
      </c>
      <c r="AH303" s="151">
        <v>1.5094339622641511</v>
      </c>
      <c r="AI303" s="150">
        <v>837.73651924527678</v>
      </c>
      <c r="AJ303" s="150">
        <v>16.754730384905535</v>
      </c>
      <c r="AK303" s="150">
        <v>21.754730384905535</v>
      </c>
      <c r="AL303" s="119">
        <v>45485</v>
      </c>
      <c r="AM303" t="s">
        <v>54</v>
      </c>
      <c r="AN303" t="s">
        <v>67</v>
      </c>
      <c r="AO303" s="198">
        <v>-7</v>
      </c>
    </row>
    <row r="304" spans="1:41">
      <c r="A304" t="s">
        <v>1553</v>
      </c>
      <c r="B304" t="s">
        <v>287</v>
      </c>
      <c r="C304" t="s">
        <v>1554</v>
      </c>
      <c r="D304" t="s">
        <v>64</v>
      </c>
      <c r="E304" t="s">
        <v>52</v>
      </c>
      <c r="F304" t="s">
        <v>25</v>
      </c>
      <c r="G304" t="s">
        <v>66</v>
      </c>
      <c r="H304" t="s">
        <v>67</v>
      </c>
      <c r="I304" t="s">
        <v>55</v>
      </c>
      <c r="J304" t="s">
        <v>1555</v>
      </c>
      <c r="K304" s="119">
        <v>45566</v>
      </c>
      <c r="L304" s="119">
        <v>45597</v>
      </c>
      <c r="M304" s="119">
        <v>45449</v>
      </c>
      <c r="N304" s="119">
        <v>45625</v>
      </c>
      <c r="O304" t="s">
        <v>13</v>
      </c>
      <c r="P304" t="s">
        <v>276</v>
      </c>
      <c r="Q304" t="s">
        <v>17</v>
      </c>
      <c r="R304" t="s">
        <v>54</v>
      </c>
      <c r="S304" s="119">
        <v>45600</v>
      </c>
      <c r="T304" s="119">
        <v>45630</v>
      </c>
      <c r="AA304" t="s">
        <v>1105</v>
      </c>
      <c r="AB304" s="176">
        <v>500000</v>
      </c>
      <c r="AC304" s="205" t="s">
        <v>58</v>
      </c>
      <c r="AD304" s="149" t="s">
        <v>444</v>
      </c>
      <c r="AE304" t="s">
        <v>478</v>
      </c>
      <c r="AF304" t="s">
        <v>277</v>
      </c>
      <c r="AG304" s="150">
        <v>22.056617177358365</v>
      </c>
      <c r="AH304" s="151">
        <v>15.09433962264151</v>
      </c>
      <c r="AI304" s="150">
        <v>852.83085886791832</v>
      </c>
      <c r="AJ304" s="150">
        <v>17.056617177358365</v>
      </c>
      <c r="AK304" s="150">
        <v>22.056617177358365</v>
      </c>
      <c r="AL304" s="119">
        <v>45600</v>
      </c>
      <c r="AN304" t="s">
        <v>67</v>
      </c>
      <c r="AO304" s="198">
        <v>-5</v>
      </c>
    </row>
    <row r="305" spans="1:41" ht="15.6">
      <c r="A305" s="2" t="s">
        <v>79</v>
      </c>
      <c r="B305" t="s">
        <v>80</v>
      </c>
      <c r="C305" t="s">
        <v>1383</v>
      </c>
      <c r="D305" t="s">
        <v>76</v>
      </c>
      <c r="E305" t="s">
        <v>76</v>
      </c>
      <c r="F305" t="s">
        <v>25</v>
      </c>
      <c r="G305" t="s">
        <v>66</v>
      </c>
      <c r="H305" t="s">
        <v>54</v>
      </c>
      <c r="I305" t="s">
        <v>55</v>
      </c>
      <c r="J305" t="s">
        <v>1556</v>
      </c>
      <c r="N305" s="119">
        <v>45625</v>
      </c>
      <c r="O305" t="s">
        <v>9</v>
      </c>
      <c r="P305" t="s">
        <v>88</v>
      </c>
      <c r="Q305" t="s">
        <v>17</v>
      </c>
      <c r="R305" t="s">
        <v>54</v>
      </c>
      <c r="S305" s="119">
        <v>45621</v>
      </c>
      <c r="T305" s="119">
        <v>45622</v>
      </c>
      <c r="AB305" s="176">
        <v>500000</v>
      </c>
      <c r="AC305" s="205" t="s">
        <v>58</v>
      </c>
      <c r="AD305" s="149" t="s">
        <v>478</v>
      </c>
      <c r="AE305" t="s">
        <v>478</v>
      </c>
      <c r="AF305" t="s">
        <v>89</v>
      </c>
      <c r="AG305" s="150">
        <v>22.086805856603647</v>
      </c>
      <c r="AH305" s="151">
        <v>1.5094339622641511</v>
      </c>
      <c r="AI305" s="150">
        <v>854.34029283018242</v>
      </c>
      <c r="AJ305" s="150">
        <v>17.086805856603647</v>
      </c>
      <c r="AK305" s="150">
        <v>22.086805856603647</v>
      </c>
      <c r="AL305" s="119">
        <v>45400</v>
      </c>
      <c r="AM305" t="s">
        <v>54</v>
      </c>
      <c r="AN305" t="s">
        <v>54</v>
      </c>
      <c r="AO305" s="198">
        <v>3</v>
      </c>
    </row>
    <row r="306" spans="1:41" ht="15.6">
      <c r="A306" s="2" t="s">
        <v>79</v>
      </c>
      <c r="B306" t="s">
        <v>80</v>
      </c>
      <c r="C306" t="s">
        <v>1383</v>
      </c>
      <c r="D306" t="s">
        <v>76</v>
      </c>
      <c r="E306" t="s">
        <v>76</v>
      </c>
      <c r="F306" t="s">
        <v>25</v>
      </c>
      <c r="G306" t="s">
        <v>66</v>
      </c>
      <c r="H306" t="s">
        <v>54</v>
      </c>
      <c r="I306" t="s">
        <v>55</v>
      </c>
      <c r="J306" t="s">
        <v>1557</v>
      </c>
      <c r="M306" s="119">
        <v>45545</v>
      </c>
      <c r="N306" s="119">
        <v>45625</v>
      </c>
      <c r="O306" t="s">
        <v>9</v>
      </c>
      <c r="P306" t="s">
        <v>88</v>
      </c>
      <c r="Q306" t="s">
        <v>17</v>
      </c>
      <c r="R306" t="s">
        <v>54</v>
      </c>
      <c r="S306" s="119">
        <v>45621</v>
      </c>
      <c r="T306" s="119">
        <v>45622</v>
      </c>
      <c r="AB306" s="176">
        <v>500000</v>
      </c>
      <c r="AC306" s="205" t="s">
        <v>58</v>
      </c>
      <c r="AD306" s="149" t="s">
        <v>478</v>
      </c>
      <c r="AE306" t="s">
        <v>478</v>
      </c>
      <c r="AF306" t="s">
        <v>89</v>
      </c>
      <c r="AG306" s="150">
        <v>22.116994535848931</v>
      </c>
      <c r="AH306" s="151">
        <v>1.5094339622641511</v>
      </c>
      <c r="AI306" s="150">
        <v>855.84972679244652</v>
      </c>
      <c r="AJ306" s="150">
        <v>17.116994535848931</v>
      </c>
      <c r="AK306" s="150">
        <v>22.116994535848931</v>
      </c>
      <c r="AL306" s="119">
        <v>45400</v>
      </c>
      <c r="AM306" t="s">
        <v>54</v>
      </c>
      <c r="AN306" t="s">
        <v>54</v>
      </c>
      <c r="AO306" s="198">
        <v>3</v>
      </c>
    </row>
    <row r="307" spans="1:41">
      <c r="A307" t="s">
        <v>123</v>
      </c>
      <c r="B307" t="s">
        <v>124</v>
      </c>
      <c r="C307" t="s">
        <v>1318</v>
      </c>
      <c r="D307" t="s">
        <v>65</v>
      </c>
      <c r="E307" t="s">
        <v>65</v>
      </c>
      <c r="F307" t="s">
        <v>25</v>
      </c>
      <c r="G307" t="s">
        <v>66</v>
      </c>
      <c r="H307" t="s">
        <v>54</v>
      </c>
      <c r="I307" t="s">
        <v>55</v>
      </c>
      <c r="J307" t="s">
        <v>1558</v>
      </c>
      <c r="K307" s="119">
        <v>45495</v>
      </c>
      <c r="L307" s="119">
        <v>45590</v>
      </c>
      <c r="M307" s="119">
        <v>45598</v>
      </c>
      <c r="N307" s="119">
        <v>45625</v>
      </c>
      <c r="O307" t="s">
        <v>9</v>
      </c>
      <c r="P307" t="s">
        <v>259</v>
      </c>
      <c r="Q307" t="s">
        <v>17</v>
      </c>
      <c r="R307" t="s">
        <v>54</v>
      </c>
      <c r="S307" s="119">
        <v>45602</v>
      </c>
      <c r="T307" s="119">
        <v>45624</v>
      </c>
      <c r="AB307" s="176">
        <v>500000</v>
      </c>
      <c r="AC307" t="s">
        <v>58</v>
      </c>
      <c r="AD307" s="149" t="s">
        <v>444</v>
      </c>
      <c r="AE307" t="s">
        <v>478</v>
      </c>
      <c r="AF307" t="s">
        <v>260</v>
      </c>
      <c r="AG307" s="150">
        <v>22.147183215094213</v>
      </c>
      <c r="AH307" s="151">
        <v>1.5094339622641511</v>
      </c>
      <c r="AI307" s="150">
        <v>857.35916075471062</v>
      </c>
      <c r="AJ307" s="150">
        <v>17.147183215094213</v>
      </c>
      <c r="AK307" s="150">
        <v>22.147183215094213</v>
      </c>
      <c r="AL307" s="119">
        <v>45589</v>
      </c>
      <c r="AN307" t="s">
        <v>67</v>
      </c>
      <c r="AO307" s="198">
        <v>1</v>
      </c>
    </row>
    <row r="308" spans="1:41">
      <c r="A308" t="s">
        <v>155</v>
      </c>
      <c r="B308" t="s">
        <v>156</v>
      </c>
      <c r="C308" t="s">
        <v>1559</v>
      </c>
      <c r="D308" t="s">
        <v>65</v>
      </c>
      <c r="E308" t="s">
        <v>65</v>
      </c>
      <c r="F308" t="s">
        <v>25</v>
      </c>
      <c r="G308" t="s">
        <v>66</v>
      </c>
      <c r="H308" t="s">
        <v>54</v>
      </c>
      <c r="I308" t="s">
        <v>55</v>
      </c>
      <c r="J308" t="s">
        <v>1560</v>
      </c>
      <c r="K308" s="119">
        <v>45444</v>
      </c>
      <c r="L308" s="119">
        <v>45576</v>
      </c>
      <c r="N308" s="119">
        <v>45625</v>
      </c>
      <c r="O308" t="s">
        <v>13</v>
      </c>
      <c r="P308" t="s">
        <v>109</v>
      </c>
      <c r="Q308" t="s">
        <v>17</v>
      </c>
      <c r="R308" t="s">
        <v>54</v>
      </c>
      <c r="S308" s="119">
        <v>45562</v>
      </c>
      <c r="T308" s="119">
        <v>45621</v>
      </c>
      <c r="AA308" t="s">
        <v>1105</v>
      </c>
      <c r="AB308" s="176">
        <v>500000</v>
      </c>
      <c r="AC308" t="s">
        <v>58</v>
      </c>
      <c r="AD308" s="149" t="s">
        <v>444</v>
      </c>
      <c r="AE308" t="s">
        <v>478</v>
      </c>
      <c r="AF308" t="s">
        <v>110</v>
      </c>
      <c r="AG308" s="150">
        <v>22.177371894339494</v>
      </c>
      <c r="AH308" s="151">
        <v>1.5094339622641511</v>
      </c>
      <c r="AI308" s="150">
        <v>858.86859471697471</v>
      </c>
      <c r="AJ308" s="150">
        <v>17.177371894339494</v>
      </c>
      <c r="AK308" s="150">
        <v>22.177371894339494</v>
      </c>
      <c r="AL308" s="119">
        <v>45561</v>
      </c>
      <c r="AN308" t="s">
        <v>67</v>
      </c>
      <c r="AO308" s="198">
        <v>4</v>
      </c>
    </row>
    <row r="309" spans="1:41">
      <c r="A309" t="s">
        <v>134</v>
      </c>
      <c r="B309" t="s">
        <v>101</v>
      </c>
      <c r="C309" t="s">
        <v>703</v>
      </c>
      <c r="D309" t="s">
        <v>76</v>
      </c>
      <c r="E309" s="205" t="s">
        <v>76</v>
      </c>
      <c r="F309" t="s">
        <v>25</v>
      </c>
      <c r="G309" t="s">
        <v>66</v>
      </c>
      <c r="H309" t="s">
        <v>54</v>
      </c>
      <c r="I309" t="s">
        <v>55</v>
      </c>
      <c r="J309" t="s">
        <v>1561</v>
      </c>
      <c r="N309" s="119">
        <v>45626</v>
      </c>
      <c r="O309" t="s">
        <v>9</v>
      </c>
      <c r="P309" t="s">
        <v>259</v>
      </c>
      <c r="Q309" t="s">
        <v>17</v>
      </c>
      <c r="R309" t="s">
        <v>54</v>
      </c>
      <c r="S309" s="119">
        <v>45587</v>
      </c>
      <c r="T309" s="119">
        <v>45621</v>
      </c>
      <c r="AB309" s="176">
        <v>500000</v>
      </c>
      <c r="AC309" s="205" t="s">
        <v>58</v>
      </c>
      <c r="AD309" s="149" t="s">
        <v>478</v>
      </c>
      <c r="AE309" t="s">
        <v>478</v>
      </c>
      <c r="AF309" t="s">
        <v>260</v>
      </c>
      <c r="AG309" s="150">
        <v>22.207560573584775</v>
      </c>
      <c r="AH309" s="151">
        <v>1.5094339622641511</v>
      </c>
      <c r="AI309" s="150">
        <v>860.37802867923881</v>
      </c>
      <c r="AJ309" s="150">
        <v>17.207560573584775</v>
      </c>
      <c r="AK309" s="150">
        <v>22.207560573584775</v>
      </c>
      <c r="AL309" s="119">
        <v>45316</v>
      </c>
      <c r="AM309" t="s">
        <v>54</v>
      </c>
      <c r="AN309" t="s">
        <v>67</v>
      </c>
      <c r="AO309" s="198">
        <v>5</v>
      </c>
    </row>
    <row r="310" spans="1:41">
      <c r="A310" t="s">
        <v>74</v>
      </c>
      <c r="B310" t="s">
        <v>75</v>
      </c>
      <c r="C310" t="s">
        <v>1387</v>
      </c>
      <c r="D310" t="s">
        <v>76</v>
      </c>
      <c r="E310" t="s">
        <v>76</v>
      </c>
      <c r="F310" t="s">
        <v>25</v>
      </c>
      <c r="G310" t="s">
        <v>66</v>
      </c>
      <c r="H310" t="s">
        <v>54</v>
      </c>
      <c r="I310" t="s">
        <v>55</v>
      </c>
      <c r="J310" t="s">
        <v>1562</v>
      </c>
      <c r="K310" s="119"/>
      <c r="L310" s="119">
        <v>45371</v>
      </c>
      <c r="N310" s="119">
        <v>45628</v>
      </c>
      <c r="O310" t="s">
        <v>9</v>
      </c>
      <c r="P310" t="s">
        <v>88</v>
      </c>
      <c r="Q310" t="s">
        <v>17</v>
      </c>
      <c r="R310" t="s">
        <v>54</v>
      </c>
      <c r="S310" s="119">
        <v>45628</v>
      </c>
      <c r="T310" s="119">
        <v>45629</v>
      </c>
      <c r="AB310" s="176">
        <v>500011</v>
      </c>
      <c r="AC310" t="s">
        <v>58</v>
      </c>
      <c r="AD310" s="149" t="s">
        <v>444</v>
      </c>
      <c r="AE310" t="s">
        <v>478</v>
      </c>
      <c r="AF310" t="s">
        <v>197</v>
      </c>
      <c r="AG310" s="150">
        <v>28.901908045283012</v>
      </c>
      <c r="AH310" s="151">
        <v>1.5094339622641511</v>
      </c>
      <c r="AI310" s="150">
        <v>1295.0954022641506</v>
      </c>
      <c r="AJ310" s="150">
        <v>25.901908045283012</v>
      </c>
      <c r="AK310" s="150">
        <v>28.901908045283012</v>
      </c>
      <c r="AL310" s="119">
        <v>45401</v>
      </c>
      <c r="AM310" t="s">
        <v>54</v>
      </c>
      <c r="AN310" t="s">
        <v>54</v>
      </c>
      <c r="AO310" s="198">
        <v>-1</v>
      </c>
    </row>
    <row r="311" spans="1:41">
      <c r="A311" t="s">
        <v>74</v>
      </c>
      <c r="B311" t="s">
        <v>75</v>
      </c>
      <c r="C311" t="s">
        <v>1387</v>
      </c>
      <c r="D311" t="s">
        <v>76</v>
      </c>
      <c r="E311" t="s">
        <v>76</v>
      </c>
      <c r="F311" t="s">
        <v>25</v>
      </c>
      <c r="G311" t="s">
        <v>66</v>
      </c>
      <c r="H311" t="s">
        <v>54</v>
      </c>
      <c r="I311" t="s">
        <v>55</v>
      </c>
      <c r="J311" t="s">
        <v>1563</v>
      </c>
      <c r="M311" s="119">
        <v>45638</v>
      </c>
      <c r="N311" s="119">
        <v>45628</v>
      </c>
      <c r="O311" t="s">
        <v>9</v>
      </c>
      <c r="P311" t="s">
        <v>88</v>
      </c>
      <c r="Q311" t="s">
        <v>17</v>
      </c>
      <c r="R311" t="s">
        <v>54</v>
      </c>
      <c r="S311" s="119">
        <v>45624</v>
      </c>
      <c r="T311" s="119">
        <v>45624</v>
      </c>
      <c r="AB311" s="176">
        <v>500011</v>
      </c>
      <c r="AC311" t="s">
        <v>58</v>
      </c>
      <c r="AD311" s="149" t="s">
        <v>444</v>
      </c>
      <c r="AE311" t="s">
        <v>478</v>
      </c>
      <c r="AF311" t="s">
        <v>197</v>
      </c>
      <c r="AG311" s="150">
        <v>28.901908045283012</v>
      </c>
      <c r="AH311" s="151">
        <v>1.5094339622641511</v>
      </c>
      <c r="AI311" s="150">
        <v>1295.0954022641506</v>
      </c>
      <c r="AJ311" s="150">
        <v>25.901908045283012</v>
      </c>
      <c r="AK311" s="150">
        <v>28.901908045283012</v>
      </c>
      <c r="AL311" s="119">
        <v>45401</v>
      </c>
      <c r="AM311" t="s">
        <v>54</v>
      </c>
      <c r="AN311" t="s">
        <v>54</v>
      </c>
      <c r="AO311" s="198">
        <v>4</v>
      </c>
    </row>
    <row r="312" spans="1:41">
      <c r="A312" t="s">
        <v>195</v>
      </c>
      <c r="B312" t="s">
        <v>148</v>
      </c>
      <c r="C312" t="s">
        <v>1564</v>
      </c>
      <c r="D312" t="s">
        <v>65</v>
      </c>
      <c r="E312" t="s">
        <v>65</v>
      </c>
      <c r="F312" t="s">
        <v>25</v>
      </c>
      <c r="G312" t="s">
        <v>66</v>
      </c>
      <c r="H312" t="s">
        <v>54</v>
      </c>
      <c r="I312" t="s">
        <v>55</v>
      </c>
      <c r="J312" t="s">
        <v>1565</v>
      </c>
      <c r="K312" s="119">
        <v>45432</v>
      </c>
      <c r="L312" s="119">
        <v>45548</v>
      </c>
      <c r="M312" s="119">
        <v>45621</v>
      </c>
      <c r="N312" s="119">
        <v>45628</v>
      </c>
      <c r="O312" t="s">
        <v>11</v>
      </c>
      <c r="P312" t="s">
        <v>185</v>
      </c>
      <c r="Q312" t="s">
        <v>17</v>
      </c>
      <c r="R312" t="s">
        <v>54</v>
      </c>
      <c r="S312" s="119">
        <v>45552</v>
      </c>
      <c r="T312" s="119">
        <v>45559</v>
      </c>
      <c r="AB312" s="176">
        <v>500001</v>
      </c>
      <c r="AC312" t="s">
        <v>58</v>
      </c>
      <c r="AD312" s="149" t="s">
        <v>478</v>
      </c>
      <c r="AE312" t="s">
        <v>478</v>
      </c>
      <c r="AF312" t="s">
        <v>186</v>
      </c>
      <c r="AG312" s="150">
        <v>22.298126671697982</v>
      </c>
      <c r="AH312" s="151">
        <v>1.5094369811320758</v>
      </c>
      <c r="AI312" s="150">
        <v>864.90633358489913</v>
      </c>
      <c r="AJ312" s="150">
        <v>17.298126671697982</v>
      </c>
      <c r="AK312" s="150">
        <v>22.298126671697982</v>
      </c>
      <c r="AL312" s="119">
        <v>45552</v>
      </c>
      <c r="AN312" t="s">
        <v>67</v>
      </c>
      <c r="AO312" s="198">
        <v>69</v>
      </c>
    </row>
    <row r="313" spans="1:41">
      <c r="A313" t="s">
        <v>85</v>
      </c>
      <c r="B313" t="s">
        <v>86</v>
      </c>
      <c r="C313" t="s">
        <v>1191</v>
      </c>
      <c r="D313" t="s">
        <v>64</v>
      </c>
      <c r="E313" t="s">
        <v>76</v>
      </c>
      <c r="F313" t="s">
        <v>25</v>
      </c>
      <c r="G313" t="s">
        <v>66</v>
      </c>
      <c r="H313" t="s">
        <v>54</v>
      </c>
      <c r="I313" t="s">
        <v>55</v>
      </c>
      <c r="J313" t="s">
        <v>1566</v>
      </c>
      <c r="L313" s="119">
        <v>45602</v>
      </c>
      <c r="M313" s="119">
        <v>45457</v>
      </c>
      <c r="N313" s="119">
        <v>45629</v>
      </c>
      <c r="O313" t="s">
        <v>13</v>
      </c>
      <c r="P313" t="s">
        <v>109</v>
      </c>
      <c r="Q313" t="s">
        <v>17</v>
      </c>
      <c r="R313" t="s">
        <v>54</v>
      </c>
      <c r="S313" s="119">
        <v>45610</v>
      </c>
      <c r="T313" s="119">
        <v>45685</v>
      </c>
      <c r="AA313" t="s">
        <v>1105</v>
      </c>
      <c r="AB313" s="176">
        <v>500000</v>
      </c>
      <c r="AC313" t="s">
        <v>58</v>
      </c>
      <c r="AD313" s="149" t="s">
        <v>444</v>
      </c>
      <c r="AE313" t="s">
        <v>478</v>
      </c>
      <c r="AF313" t="s">
        <v>110</v>
      </c>
      <c r="AG313" s="150">
        <v>22.328315350943264</v>
      </c>
      <c r="AH313" s="151">
        <v>1.5094339622641511</v>
      </c>
      <c r="AI313" s="150">
        <v>866.41576754716323</v>
      </c>
      <c r="AJ313" s="150">
        <v>17.328315350943264</v>
      </c>
      <c r="AK313" s="150">
        <v>22.328315350943264</v>
      </c>
      <c r="AL313" s="119">
        <v>45607</v>
      </c>
      <c r="AN313" t="s">
        <v>67</v>
      </c>
      <c r="AO313" s="198">
        <v>-56</v>
      </c>
    </row>
    <row r="314" spans="1:41">
      <c r="A314" t="s">
        <v>134</v>
      </c>
      <c r="B314" t="s">
        <v>101</v>
      </c>
      <c r="C314" t="s">
        <v>703</v>
      </c>
      <c r="D314" t="s">
        <v>76</v>
      </c>
      <c r="E314" s="205" t="s">
        <v>76</v>
      </c>
      <c r="F314" t="s">
        <v>25</v>
      </c>
      <c r="G314" t="s">
        <v>66</v>
      </c>
      <c r="H314" t="s">
        <v>54</v>
      </c>
      <c r="I314" t="s">
        <v>55</v>
      </c>
      <c r="J314" t="s">
        <v>1567</v>
      </c>
      <c r="N314" s="119">
        <v>45633</v>
      </c>
      <c r="O314" t="s">
        <v>9</v>
      </c>
      <c r="P314" t="s">
        <v>259</v>
      </c>
      <c r="Q314" t="s">
        <v>17</v>
      </c>
      <c r="R314" t="s">
        <v>54</v>
      </c>
      <c r="S314" s="119">
        <v>45628</v>
      </c>
      <c r="T314" s="119">
        <v>45632</v>
      </c>
      <c r="AB314" s="176">
        <v>500000</v>
      </c>
      <c r="AC314" s="205" t="s">
        <v>58</v>
      </c>
      <c r="AD314" s="149" t="e">
        <v>#REF!</v>
      </c>
      <c r="AE314" t="s">
        <v>478</v>
      </c>
      <c r="AF314" t="s">
        <v>260</v>
      </c>
      <c r="AG314" s="150">
        <v>22.358504030188545</v>
      </c>
      <c r="AH314" s="151">
        <v>1.5094339622641511</v>
      </c>
      <c r="AI314" s="150">
        <v>867.92520150942732</v>
      </c>
      <c r="AJ314" s="150">
        <v>17.358504030188545</v>
      </c>
      <c r="AK314" s="150">
        <v>22.358504030188545</v>
      </c>
      <c r="AL314" s="119">
        <v>45316</v>
      </c>
      <c r="AM314" t="s">
        <v>54</v>
      </c>
      <c r="AN314" t="s">
        <v>67</v>
      </c>
      <c r="AO314" s="198">
        <v>1</v>
      </c>
    </row>
    <row r="315" spans="1:41">
      <c r="A315" t="s">
        <v>119</v>
      </c>
      <c r="B315" t="s">
        <v>120</v>
      </c>
      <c r="C315" t="s">
        <v>1318</v>
      </c>
      <c r="D315" t="s">
        <v>65</v>
      </c>
      <c r="E315" t="s">
        <v>65</v>
      </c>
      <c r="F315" t="s">
        <v>25</v>
      </c>
      <c r="G315" t="s">
        <v>66</v>
      </c>
      <c r="H315" t="s">
        <v>54</v>
      </c>
      <c r="I315" t="s">
        <v>55</v>
      </c>
      <c r="J315" t="s">
        <v>1568</v>
      </c>
      <c r="M315" s="119">
        <v>45475</v>
      </c>
      <c r="N315" s="119">
        <v>45637</v>
      </c>
      <c r="O315" t="s">
        <v>13</v>
      </c>
      <c r="P315" t="s">
        <v>276</v>
      </c>
      <c r="Q315" t="s">
        <v>17</v>
      </c>
      <c r="R315" t="s">
        <v>54</v>
      </c>
      <c r="S315" s="119">
        <v>45628</v>
      </c>
      <c r="T315" s="119">
        <v>45635</v>
      </c>
      <c r="AB315" s="176">
        <v>500001</v>
      </c>
      <c r="AC315" t="s">
        <v>58</v>
      </c>
      <c r="AD315" s="149" t="s">
        <v>478</v>
      </c>
      <c r="AE315" t="s">
        <v>478</v>
      </c>
      <c r="AF315" t="s">
        <v>277</v>
      </c>
      <c r="AG315" s="150">
        <v>22.38869276981119</v>
      </c>
      <c r="AH315" s="151">
        <v>1.5094369811320758</v>
      </c>
      <c r="AI315" s="150">
        <v>869.43463849055945</v>
      </c>
      <c r="AJ315" s="150">
        <v>17.38869276981119</v>
      </c>
      <c r="AK315" s="150">
        <v>22.38869276981119</v>
      </c>
      <c r="AL315" s="119">
        <v>45296</v>
      </c>
      <c r="AM315" t="s">
        <v>54</v>
      </c>
      <c r="AN315" t="s">
        <v>67</v>
      </c>
      <c r="AO315" s="198">
        <v>2</v>
      </c>
    </row>
    <row r="316" spans="1:41">
      <c r="A316" t="s">
        <v>123</v>
      </c>
      <c r="B316" t="s">
        <v>124</v>
      </c>
      <c r="C316" t="s">
        <v>1373</v>
      </c>
      <c r="D316" t="s">
        <v>65</v>
      </c>
      <c r="E316" t="s">
        <v>65</v>
      </c>
      <c r="F316" t="s">
        <v>25</v>
      </c>
      <c r="G316" t="s">
        <v>66</v>
      </c>
      <c r="H316" t="s">
        <v>54</v>
      </c>
      <c r="I316" t="s">
        <v>55</v>
      </c>
      <c r="J316" t="s">
        <v>1569</v>
      </c>
      <c r="L316" s="119">
        <v>45602</v>
      </c>
      <c r="M316" s="119">
        <v>45471</v>
      </c>
      <c r="N316" s="119">
        <v>45637</v>
      </c>
      <c r="O316" t="s">
        <v>13</v>
      </c>
      <c r="P316" t="s">
        <v>280</v>
      </c>
      <c r="Q316" t="s">
        <v>17</v>
      </c>
      <c r="R316" t="s">
        <v>54</v>
      </c>
      <c r="S316" s="119">
        <v>45628</v>
      </c>
      <c r="T316" s="119">
        <v>45631</v>
      </c>
      <c r="AB316" s="176">
        <v>500000</v>
      </c>
      <c r="AC316" s="205" t="s">
        <v>58</v>
      </c>
      <c r="AD316" s="149" t="s">
        <v>444</v>
      </c>
      <c r="AE316" t="s">
        <v>478</v>
      </c>
      <c r="AF316" t="s">
        <v>281</v>
      </c>
      <c r="AG316" s="150">
        <v>22.418881449056471</v>
      </c>
      <c r="AH316" s="151">
        <v>1.5094339622641511</v>
      </c>
      <c r="AI316" s="150">
        <v>870.94407245282355</v>
      </c>
      <c r="AJ316" s="150">
        <v>17.418881449056471</v>
      </c>
      <c r="AK316" s="150">
        <v>22.418881449056471</v>
      </c>
      <c r="AL316" s="119">
        <v>45348</v>
      </c>
      <c r="AM316" t="s">
        <v>67</v>
      </c>
      <c r="AN316" t="s">
        <v>67</v>
      </c>
      <c r="AO316" s="198">
        <v>6</v>
      </c>
    </row>
    <row r="317" spans="1:41">
      <c r="A317" t="s">
        <v>134</v>
      </c>
      <c r="B317" t="s">
        <v>101</v>
      </c>
      <c r="C317" t="s">
        <v>1437</v>
      </c>
      <c r="D317" t="s">
        <v>65</v>
      </c>
      <c r="E317" t="s">
        <v>65</v>
      </c>
      <c r="F317" t="s">
        <v>25</v>
      </c>
      <c r="G317" t="s">
        <v>66</v>
      </c>
      <c r="H317" t="s">
        <v>54</v>
      </c>
      <c r="I317" t="s">
        <v>55</v>
      </c>
      <c r="J317" t="s">
        <v>1570</v>
      </c>
      <c r="K317" s="119">
        <v>45586</v>
      </c>
      <c r="L317" s="119">
        <v>45611</v>
      </c>
      <c r="M317" s="119">
        <v>45485</v>
      </c>
      <c r="N317" s="119">
        <v>45639</v>
      </c>
      <c r="O317" t="s">
        <v>13</v>
      </c>
      <c r="P317" t="s">
        <v>280</v>
      </c>
      <c r="Q317" t="s">
        <v>17</v>
      </c>
      <c r="R317" t="s">
        <v>54</v>
      </c>
      <c r="S317" s="119">
        <v>45635</v>
      </c>
      <c r="T317" s="119">
        <v>45639</v>
      </c>
      <c r="AB317" s="176">
        <v>500002</v>
      </c>
      <c r="AC317" t="s">
        <v>58</v>
      </c>
      <c r="AD317" s="149" t="s">
        <v>478</v>
      </c>
      <c r="AE317" t="s">
        <v>478</v>
      </c>
      <c r="AF317" t="s">
        <v>281</v>
      </c>
      <c r="AG317" s="150">
        <v>22.449070249056472</v>
      </c>
      <c r="AH317" s="151">
        <v>1.5094400000000001</v>
      </c>
      <c r="AI317" s="150">
        <v>872.45351245282359</v>
      </c>
      <c r="AJ317" s="150">
        <v>17.449070249056472</v>
      </c>
      <c r="AK317" s="150">
        <v>22.449070249056472</v>
      </c>
      <c r="AL317" s="119">
        <v>45449</v>
      </c>
      <c r="AM317" t="s">
        <v>54</v>
      </c>
      <c r="AN317" t="s">
        <v>67</v>
      </c>
      <c r="AO317" s="198">
        <v>0</v>
      </c>
    </row>
    <row r="318" spans="1:41">
      <c r="A318" t="s">
        <v>134</v>
      </c>
      <c r="B318" t="s">
        <v>101</v>
      </c>
      <c r="C318" t="s">
        <v>703</v>
      </c>
      <c r="D318" t="s">
        <v>76</v>
      </c>
      <c r="E318" s="205" t="s">
        <v>76</v>
      </c>
      <c r="F318" t="s">
        <v>25</v>
      </c>
      <c r="G318" t="s">
        <v>66</v>
      </c>
      <c r="H318" t="s">
        <v>54</v>
      </c>
      <c r="I318" t="s">
        <v>55</v>
      </c>
      <c r="J318" t="s">
        <v>1571</v>
      </c>
      <c r="N318" s="119">
        <v>45640</v>
      </c>
      <c r="O318" t="s">
        <v>9</v>
      </c>
      <c r="P318" t="s">
        <v>259</v>
      </c>
      <c r="Q318" t="s">
        <v>17</v>
      </c>
      <c r="R318" t="s">
        <v>54</v>
      </c>
      <c r="S318" s="119">
        <v>45628</v>
      </c>
      <c r="T318" s="119">
        <v>45637</v>
      </c>
      <c r="AB318" s="176">
        <v>500000</v>
      </c>
      <c r="AC318" s="205" t="s">
        <v>58</v>
      </c>
      <c r="AD318" s="149" t="s">
        <v>478</v>
      </c>
      <c r="AE318" t="s">
        <v>478</v>
      </c>
      <c r="AF318" t="s">
        <v>260</v>
      </c>
      <c r="AG318" s="150">
        <v>22.479258928301753</v>
      </c>
      <c r="AH318" s="151">
        <v>1.5094339622641511</v>
      </c>
      <c r="AI318" s="150">
        <v>873.96294641508769</v>
      </c>
      <c r="AJ318" s="150">
        <v>17.479258928301753</v>
      </c>
      <c r="AK318" s="150">
        <v>22.479258928301753</v>
      </c>
      <c r="AL318" s="119">
        <v>45316</v>
      </c>
      <c r="AM318" t="s">
        <v>54</v>
      </c>
      <c r="AN318" t="s">
        <v>67</v>
      </c>
      <c r="AO318" s="198">
        <v>3</v>
      </c>
    </row>
    <row r="319" spans="1:41">
      <c r="A319" t="s">
        <v>119</v>
      </c>
      <c r="B319" t="s">
        <v>120</v>
      </c>
      <c r="C319" t="s">
        <v>692</v>
      </c>
      <c r="D319" t="s">
        <v>65</v>
      </c>
      <c r="E319" s="205" t="s">
        <v>65</v>
      </c>
      <c r="F319" t="s">
        <v>25</v>
      </c>
      <c r="G319" t="s">
        <v>66</v>
      </c>
      <c r="H319" t="s">
        <v>54</v>
      </c>
      <c r="I319" t="s">
        <v>55</v>
      </c>
      <c r="J319" t="s">
        <v>1572</v>
      </c>
      <c r="M319" s="119">
        <v>45497</v>
      </c>
      <c r="N319" s="119">
        <v>45642</v>
      </c>
      <c r="O319" t="s">
        <v>13</v>
      </c>
      <c r="P319" t="s">
        <v>276</v>
      </c>
      <c r="Q319" t="s">
        <v>17</v>
      </c>
      <c r="R319" t="s">
        <v>54</v>
      </c>
      <c r="S319" s="119">
        <v>45630</v>
      </c>
      <c r="T319" s="119">
        <v>45636</v>
      </c>
      <c r="AB319" s="206">
        <v>500000</v>
      </c>
      <c r="AC319" s="205" t="s">
        <v>58</v>
      </c>
      <c r="AD319" s="149" t="s">
        <v>478</v>
      </c>
      <c r="AE319" t="s">
        <v>478</v>
      </c>
      <c r="AF319" t="s">
        <v>277</v>
      </c>
      <c r="AG319" s="150">
        <v>22.509447607547035</v>
      </c>
      <c r="AH319" s="151">
        <v>1.5094339622641511</v>
      </c>
      <c r="AI319" s="150">
        <v>875.47238037735178</v>
      </c>
      <c r="AJ319" s="150">
        <v>17.509447607547035</v>
      </c>
      <c r="AK319" s="150">
        <v>22.509447607547035</v>
      </c>
      <c r="AL319" s="207">
        <v>45309</v>
      </c>
      <c r="AM319" t="s">
        <v>54</v>
      </c>
      <c r="AN319" t="s">
        <v>67</v>
      </c>
      <c r="AO319" s="198">
        <v>6</v>
      </c>
    </row>
    <row r="320" spans="1:41">
      <c r="A320" t="s">
        <v>119</v>
      </c>
      <c r="B320" t="s">
        <v>120</v>
      </c>
      <c r="C320" t="s">
        <v>692</v>
      </c>
      <c r="D320" t="s">
        <v>65</v>
      </c>
      <c r="E320" s="205" t="s">
        <v>65</v>
      </c>
      <c r="F320" t="s">
        <v>25</v>
      </c>
      <c r="G320" t="s">
        <v>66</v>
      </c>
      <c r="H320" t="s">
        <v>54</v>
      </c>
      <c r="I320" t="s">
        <v>55</v>
      </c>
      <c r="J320" t="s">
        <v>1573</v>
      </c>
      <c r="M320" s="119">
        <v>45532</v>
      </c>
      <c r="N320" s="119">
        <v>45642</v>
      </c>
      <c r="O320" t="s">
        <v>13</v>
      </c>
      <c r="P320" t="s">
        <v>276</v>
      </c>
      <c r="Q320" t="s">
        <v>17</v>
      </c>
      <c r="R320" t="s">
        <v>54</v>
      </c>
      <c r="S320" s="119">
        <v>45630</v>
      </c>
      <c r="T320" s="119">
        <v>45631</v>
      </c>
      <c r="AB320" s="206">
        <v>500000</v>
      </c>
      <c r="AC320" s="205" t="s">
        <v>58</v>
      </c>
      <c r="AD320" s="149" t="s">
        <v>478</v>
      </c>
      <c r="AE320" t="s">
        <v>478</v>
      </c>
      <c r="AF320" t="s">
        <v>277</v>
      </c>
      <c r="AG320" s="150">
        <v>22.539636286792316</v>
      </c>
      <c r="AH320" s="151">
        <v>1.5094339622641511</v>
      </c>
      <c r="AI320" s="150">
        <v>876.98181433961588</v>
      </c>
      <c r="AJ320" s="150">
        <v>17.539636286792316</v>
      </c>
      <c r="AK320" s="150">
        <v>22.539636286792316</v>
      </c>
      <c r="AL320" s="207">
        <v>45309</v>
      </c>
      <c r="AM320" t="s">
        <v>54</v>
      </c>
      <c r="AN320" t="s">
        <v>67</v>
      </c>
      <c r="AO320" s="198">
        <v>11</v>
      </c>
    </row>
    <row r="321" spans="1:41">
      <c r="A321" t="s">
        <v>123</v>
      </c>
      <c r="B321" t="s">
        <v>124</v>
      </c>
      <c r="C321" t="s">
        <v>1318</v>
      </c>
      <c r="D321" t="s">
        <v>65</v>
      </c>
      <c r="E321" t="s">
        <v>65</v>
      </c>
      <c r="F321" t="s">
        <v>25</v>
      </c>
      <c r="G321" t="s">
        <v>66</v>
      </c>
      <c r="H321" t="s">
        <v>54</v>
      </c>
      <c r="I321" t="s">
        <v>55</v>
      </c>
      <c r="J321" t="s">
        <v>1574</v>
      </c>
      <c r="L321" s="119">
        <v>45628</v>
      </c>
      <c r="M321" s="119">
        <v>45534</v>
      </c>
      <c r="N321" s="119">
        <v>45642</v>
      </c>
      <c r="O321" t="s">
        <v>13</v>
      </c>
      <c r="P321" t="s">
        <v>276</v>
      </c>
      <c r="Q321" t="s">
        <v>17</v>
      </c>
      <c r="R321" t="s">
        <v>54</v>
      </c>
      <c r="S321" s="119">
        <v>45632</v>
      </c>
      <c r="T321" s="119">
        <v>45649</v>
      </c>
      <c r="AB321" s="176">
        <v>500000</v>
      </c>
      <c r="AC321" s="205" t="s">
        <v>58</v>
      </c>
      <c r="AD321" s="149" t="s">
        <v>444</v>
      </c>
      <c r="AE321" t="s">
        <v>478</v>
      </c>
      <c r="AF321" t="s">
        <v>277</v>
      </c>
      <c r="AG321" s="150">
        <v>32.898114173584908</v>
      </c>
      <c r="AH321" s="151">
        <v>1.5094339622641511</v>
      </c>
      <c r="AI321" s="150">
        <v>144.90570867924544</v>
      </c>
      <c r="AJ321" s="150">
        <v>2.8981141735849087</v>
      </c>
      <c r="AK321" s="150">
        <v>32.898114173584908</v>
      </c>
      <c r="AL321" s="119">
        <v>45399</v>
      </c>
      <c r="AM321" t="s">
        <v>54</v>
      </c>
      <c r="AN321" t="s">
        <v>67</v>
      </c>
      <c r="AO321" s="198">
        <v>45642</v>
      </c>
    </row>
    <row r="322" spans="1:41">
      <c r="A322" t="s">
        <v>155</v>
      </c>
      <c r="B322" t="s">
        <v>156</v>
      </c>
      <c r="C322" t="s">
        <v>1455</v>
      </c>
      <c r="D322" t="s">
        <v>65</v>
      </c>
      <c r="E322" t="s">
        <v>65</v>
      </c>
      <c r="F322" t="s">
        <v>25</v>
      </c>
      <c r="G322" t="s">
        <v>66</v>
      </c>
      <c r="H322" t="s">
        <v>54</v>
      </c>
      <c r="I322" t="s">
        <v>55</v>
      </c>
      <c r="J322" t="s">
        <v>1575</v>
      </c>
      <c r="K322" s="119">
        <v>45500</v>
      </c>
      <c r="L322" s="119">
        <v>45651</v>
      </c>
      <c r="M322" s="119">
        <v>45530</v>
      </c>
      <c r="N322" s="119">
        <v>45657</v>
      </c>
      <c r="O322" t="s">
        <v>13</v>
      </c>
      <c r="P322" t="s">
        <v>288</v>
      </c>
      <c r="Q322" t="s">
        <v>17</v>
      </c>
      <c r="R322" t="s">
        <v>54</v>
      </c>
      <c r="S322" s="119">
        <v>45644</v>
      </c>
      <c r="T322" s="119">
        <v>45659</v>
      </c>
      <c r="AB322" s="176">
        <v>500000</v>
      </c>
      <c r="AC322" s="205" t="s">
        <v>58</v>
      </c>
      <c r="AD322" s="149" t="s">
        <v>444</v>
      </c>
      <c r="AE322" t="s">
        <v>478</v>
      </c>
      <c r="AF322" t="s">
        <v>289</v>
      </c>
      <c r="AG322" s="150">
        <v>22.600013645282882</v>
      </c>
      <c r="AH322" s="151">
        <v>1.5094339622641511</v>
      </c>
      <c r="AI322" s="150">
        <v>880.00068226414407</v>
      </c>
      <c r="AJ322" s="150">
        <v>17.600013645282882</v>
      </c>
      <c r="AK322" s="150">
        <v>22.600013645282882</v>
      </c>
      <c r="AL322" s="119">
        <v>45643</v>
      </c>
      <c r="AM322" t="s">
        <v>67</v>
      </c>
      <c r="AN322" t="s">
        <v>67</v>
      </c>
      <c r="AO322" s="198">
        <v>-2</v>
      </c>
    </row>
    <row r="323" spans="1:41">
      <c r="A323" t="s">
        <v>428</v>
      </c>
      <c r="B323" t="s">
        <v>429</v>
      </c>
      <c r="C323" t="s">
        <v>1576</v>
      </c>
      <c r="D323" t="s">
        <v>65</v>
      </c>
      <c r="E323" t="s">
        <v>65</v>
      </c>
      <c r="F323" t="s">
        <v>25</v>
      </c>
      <c r="G323" t="s">
        <v>77</v>
      </c>
      <c r="H323" t="s">
        <v>67</v>
      </c>
      <c r="I323" t="s">
        <v>55</v>
      </c>
      <c r="J323" t="s">
        <v>1577</v>
      </c>
      <c r="L323" s="119">
        <v>45351</v>
      </c>
      <c r="N323" s="119">
        <v>45366</v>
      </c>
      <c r="O323" t="s">
        <v>11</v>
      </c>
      <c r="P323" t="s">
        <v>128</v>
      </c>
      <c r="Q323" t="s">
        <v>17</v>
      </c>
      <c r="R323" t="s">
        <v>54</v>
      </c>
      <c r="S323" s="119">
        <v>45343</v>
      </c>
      <c r="T323" s="119">
        <v>45382</v>
      </c>
      <c r="AA323" t="s">
        <v>1578</v>
      </c>
      <c r="AB323" s="176">
        <v>500000</v>
      </c>
      <c r="AC323" s="205" t="s">
        <v>58</v>
      </c>
      <c r="AD323" s="149" t="s">
        <v>444</v>
      </c>
      <c r="AE323" t="s">
        <v>478</v>
      </c>
      <c r="AF323" t="s">
        <v>129</v>
      </c>
      <c r="AG323" s="150">
        <v>23.143409992452685</v>
      </c>
      <c r="AH323" s="151">
        <v>15.09433962264151</v>
      </c>
      <c r="AI323" s="150">
        <v>907.17049962263434</v>
      </c>
      <c r="AJ323" s="150">
        <v>18.143409992452685</v>
      </c>
      <c r="AK323" s="150">
        <v>23.143409992452685</v>
      </c>
      <c r="AL323" s="119">
        <v>45338</v>
      </c>
      <c r="AN323" t="s">
        <v>67</v>
      </c>
      <c r="AO323" s="198">
        <v>-16</v>
      </c>
    </row>
    <row r="324" spans="1:41">
      <c r="A324" t="s">
        <v>244</v>
      </c>
      <c r="B324" t="s">
        <v>245</v>
      </c>
      <c r="C324" t="s">
        <v>1579</v>
      </c>
      <c r="D324" t="s">
        <v>76</v>
      </c>
      <c r="E324" t="s">
        <v>76</v>
      </c>
      <c r="F324" t="s">
        <v>25</v>
      </c>
      <c r="G324" t="s">
        <v>77</v>
      </c>
      <c r="H324" t="s">
        <v>54</v>
      </c>
      <c r="I324" t="s">
        <v>55</v>
      </c>
      <c r="J324" t="s">
        <v>1580</v>
      </c>
      <c r="L324" s="119">
        <v>43728</v>
      </c>
      <c r="N324" s="119">
        <v>45530</v>
      </c>
      <c r="O324" t="s">
        <v>13</v>
      </c>
      <c r="P324" t="s">
        <v>109</v>
      </c>
      <c r="Q324" t="s">
        <v>17</v>
      </c>
      <c r="R324" t="s">
        <v>54</v>
      </c>
      <c r="S324" s="119">
        <v>45517</v>
      </c>
      <c r="T324" s="119">
        <v>45552</v>
      </c>
      <c r="AB324" s="176">
        <v>500000</v>
      </c>
      <c r="AC324" s="205" t="s">
        <v>58</v>
      </c>
      <c r="AD324" s="149" t="s">
        <v>444</v>
      </c>
      <c r="AE324" t="s">
        <v>478</v>
      </c>
      <c r="AF324" t="s">
        <v>110</v>
      </c>
      <c r="AG324" s="150">
        <v>23.17359867169797</v>
      </c>
      <c r="AH324" s="151">
        <v>1.5094339622641511</v>
      </c>
      <c r="AI324" s="150">
        <v>908.67993358489844</v>
      </c>
      <c r="AJ324" s="150">
        <v>18.17359867169797</v>
      </c>
      <c r="AK324" s="150">
        <v>23.17359867169797</v>
      </c>
      <c r="AL324" s="119">
        <v>45512</v>
      </c>
      <c r="AN324" t="s">
        <v>67</v>
      </c>
      <c r="AO324" s="198">
        <v>-22</v>
      </c>
    </row>
    <row r="325" spans="1:41" ht="15">
      <c r="A325" t="s">
        <v>244</v>
      </c>
      <c r="B325" t="s">
        <v>245</v>
      </c>
      <c r="C325" t="s">
        <v>1581</v>
      </c>
      <c r="D325" t="s">
        <v>64</v>
      </c>
      <c r="E325" t="s">
        <v>65</v>
      </c>
      <c r="F325" t="s">
        <v>25</v>
      </c>
      <c r="G325" t="s">
        <v>77</v>
      </c>
      <c r="H325" t="s">
        <v>67</v>
      </c>
      <c r="I325" t="s">
        <v>55</v>
      </c>
      <c r="J325" t="s">
        <v>1582</v>
      </c>
      <c r="K325" s="119">
        <v>44958</v>
      </c>
      <c r="L325" s="119">
        <v>45560</v>
      </c>
      <c r="N325" s="119">
        <v>45572</v>
      </c>
      <c r="O325" t="s">
        <v>11</v>
      </c>
      <c r="P325" t="s">
        <v>128</v>
      </c>
      <c r="Q325" t="s">
        <v>17</v>
      </c>
      <c r="R325" t="s">
        <v>54</v>
      </c>
      <c r="S325" s="119">
        <v>45553</v>
      </c>
      <c r="T325" s="119">
        <v>45559</v>
      </c>
      <c r="AA325" s="201" t="s">
        <v>1583</v>
      </c>
      <c r="AB325" s="176">
        <v>500000</v>
      </c>
      <c r="AC325" s="205" t="s">
        <v>58</v>
      </c>
      <c r="AD325" s="149" t="s">
        <v>444</v>
      </c>
      <c r="AE325" t="s">
        <v>478</v>
      </c>
      <c r="AF325" t="s">
        <v>129</v>
      </c>
      <c r="AG325" s="150">
        <v>23.4754854641508</v>
      </c>
      <c r="AH325" s="151">
        <v>15.09433962264151</v>
      </c>
      <c r="AI325" s="150">
        <v>923.77427320753998</v>
      </c>
      <c r="AJ325" s="150">
        <v>18.4754854641508</v>
      </c>
      <c r="AK325" s="150">
        <v>23.4754854641508</v>
      </c>
      <c r="AL325" s="119">
        <v>45553</v>
      </c>
      <c r="AN325" t="s">
        <v>67</v>
      </c>
      <c r="AO325" s="198">
        <v>13</v>
      </c>
    </row>
    <row r="326" spans="1:41">
      <c r="A326" t="s">
        <v>286</v>
      </c>
      <c r="B326" t="s">
        <v>287</v>
      </c>
      <c r="C326" t="s">
        <v>1096</v>
      </c>
      <c r="D326" t="s">
        <v>64</v>
      </c>
      <c r="E326" t="s">
        <v>65</v>
      </c>
      <c r="F326" t="s">
        <v>25</v>
      </c>
      <c r="G326" t="s">
        <v>77</v>
      </c>
      <c r="H326" t="s">
        <v>67</v>
      </c>
      <c r="I326" t="s">
        <v>55</v>
      </c>
      <c r="J326" t="s">
        <v>1584</v>
      </c>
      <c r="L326" s="119">
        <v>45576</v>
      </c>
      <c r="N326" s="119">
        <v>45611</v>
      </c>
      <c r="O326" t="s">
        <v>13</v>
      </c>
      <c r="P326" t="s">
        <v>109</v>
      </c>
      <c r="Q326" t="s">
        <v>17</v>
      </c>
      <c r="R326" t="s">
        <v>54</v>
      </c>
      <c r="S326" s="119">
        <v>45574</v>
      </c>
      <c r="T326" s="119">
        <v>45619</v>
      </c>
      <c r="AA326" t="s">
        <v>1105</v>
      </c>
      <c r="AB326" s="176">
        <v>500000</v>
      </c>
      <c r="AC326" t="s">
        <v>58</v>
      </c>
      <c r="AD326" s="149" t="s">
        <v>444</v>
      </c>
      <c r="AE326" t="s">
        <v>478</v>
      </c>
      <c r="AF326" t="s">
        <v>110</v>
      </c>
      <c r="AG326" s="150">
        <v>23.777372256603631</v>
      </c>
      <c r="AH326" s="151">
        <v>15.09433962264151</v>
      </c>
      <c r="AI326" s="150">
        <v>938.86861283018152</v>
      </c>
      <c r="AJ326" s="150">
        <v>18.777372256603631</v>
      </c>
      <c r="AK326" s="150">
        <v>23.777372256603631</v>
      </c>
      <c r="AL326" s="119">
        <v>45573</v>
      </c>
      <c r="AN326" t="s">
        <v>67</v>
      </c>
      <c r="AO326" s="198">
        <v>-8</v>
      </c>
    </row>
    <row r="327" spans="1:41">
      <c r="A327" t="s">
        <v>179</v>
      </c>
      <c r="B327" t="s">
        <v>180</v>
      </c>
      <c r="C327" t="s">
        <v>1585</v>
      </c>
      <c r="D327" t="s">
        <v>76</v>
      </c>
      <c r="E327" s="205" t="s">
        <v>76</v>
      </c>
      <c r="F327" t="s">
        <v>25</v>
      </c>
      <c r="G327" t="s">
        <v>81</v>
      </c>
      <c r="H327" t="s">
        <v>54</v>
      </c>
      <c r="I327" t="s">
        <v>55</v>
      </c>
      <c r="J327" t="s">
        <v>1586</v>
      </c>
      <c r="L327" s="119">
        <v>45303</v>
      </c>
      <c r="N327" s="119">
        <v>45322</v>
      </c>
      <c r="O327" t="s">
        <v>11</v>
      </c>
      <c r="P327" t="s">
        <v>128</v>
      </c>
      <c r="Q327" t="s">
        <v>17</v>
      </c>
      <c r="R327" t="s">
        <v>1314</v>
      </c>
      <c r="S327" s="119">
        <v>45296</v>
      </c>
      <c r="T327" s="119">
        <v>45301</v>
      </c>
      <c r="AB327" s="206">
        <v>500000</v>
      </c>
      <c r="AC327" s="205" t="s">
        <v>58</v>
      </c>
      <c r="AD327" s="149" t="s">
        <v>478</v>
      </c>
      <c r="AE327" t="s">
        <v>478</v>
      </c>
      <c r="AF327" t="s">
        <v>129</v>
      </c>
      <c r="AG327" s="150">
        <v>24.109447728301742</v>
      </c>
      <c r="AH327" s="151">
        <v>1.5094339622641511</v>
      </c>
      <c r="AI327" s="150">
        <v>955.47238641508716</v>
      </c>
      <c r="AJ327" s="150">
        <v>19.109447728301742</v>
      </c>
      <c r="AK327" s="150">
        <v>24.109447728301742</v>
      </c>
      <c r="AL327" s="207">
        <v>45283</v>
      </c>
      <c r="AN327" t="s">
        <v>67</v>
      </c>
      <c r="AO327" s="198">
        <v>21</v>
      </c>
    </row>
    <row r="328" spans="1:41">
      <c r="A328" t="s">
        <v>198</v>
      </c>
      <c r="B328" t="s">
        <v>199</v>
      </c>
      <c r="C328" t="s">
        <v>1587</v>
      </c>
      <c r="D328" t="s">
        <v>65</v>
      </c>
      <c r="E328" s="205" t="s">
        <v>65</v>
      </c>
      <c r="F328" t="s">
        <v>25</v>
      </c>
      <c r="G328" t="s">
        <v>81</v>
      </c>
      <c r="H328" t="s">
        <v>54</v>
      </c>
      <c r="I328" s="205" t="s">
        <v>55</v>
      </c>
      <c r="J328" t="s">
        <v>1588</v>
      </c>
      <c r="L328" s="119">
        <v>45301</v>
      </c>
      <c r="N328" s="119">
        <v>45325</v>
      </c>
      <c r="O328" t="s">
        <v>9</v>
      </c>
      <c r="P328" t="s">
        <v>264</v>
      </c>
      <c r="Q328" t="s">
        <v>17</v>
      </c>
      <c r="R328" t="s">
        <v>54</v>
      </c>
      <c r="S328" s="119">
        <v>45302</v>
      </c>
      <c r="T328" s="119">
        <v>45321</v>
      </c>
      <c r="AB328" s="176">
        <v>500001</v>
      </c>
      <c r="AC328" t="s">
        <v>58</v>
      </c>
      <c r="AD328" s="149" t="s">
        <v>478</v>
      </c>
      <c r="AE328" t="s">
        <v>478</v>
      </c>
      <c r="AF328" t="s">
        <v>265</v>
      </c>
      <c r="AG328" s="150">
        <v>24.139636467924387</v>
      </c>
      <c r="AH328" s="151">
        <v>1.5094369811320758</v>
      </c>
      <c r="AI328" s="150">
        <v>956.98182339621928</v>
      </c>
      <c r="AJ328" s="150">
        <v>19.139636467924387</v>
      </c>
      <c r="AK328" s="150">
        <v>24.139636467924387</v>
      </c>
      <c r="AL328" s="119">
        <v>45271</v>
      </c>
      <c r="AN328" t="s">
        <v>54</v>
      </c>
      <c r="AO328" s="198">
        <v>4</v>
      </c>
    </row>
    <row r="329" spans="1:41">
      <c r="A329" t="s">
        <v>428</v>
      </c>
      <c r="B329" t="s">
        <v>429</v>
      </c>
      <c r="C329" t="s">
        <v>1589</v>
      </c>
      <c r="D329" t="s">
        <v>65</v>
      </c>
      <c r="E329" t="s">
        <v>65</v>
      </c>
      <c r="F329" t="s">
        <v>25</v>
      </c>
      <c r="G329" t="s">
        <v>81</v>
      </c>
      <c r="H329" t="s">
        <v>54</v>
      </c>
      <c r="I329" t="s">
        <v>55</v>
      </c>
      <c r="J329" t="s">
        <v>1590</v>
      </c>
      <c r="L329" s="119">
        <v>45341</v>
      </c>
      <c r="N329" s="119">
        <v>45348</v>
      </c>
      <c r="O329" t="s">
        <v>9</v>
      </c>
      <c r="P329" t="s">
        <v>259</v>
      </c>
      <c r="Q329" t="s">
        <v>17</v>
      </c>
      <c r="R329" t="s">
        <v>54</v>
      </c>
      <c r="S329" s="119">
        <v>45338</v>
      </c>
      <c r="T329" s="119">
        <v>45343</v>
      </c>
      <c r="AB329" s="176">
        <v>500000</v>
      </c>
      <c r="AC329" s="205" t="s">
        <v>58</v>
      </c>
      <c r="AD329" s="149" t="s">
        <v>444</v>
      </c>
      <c r="AE329" t="s">
        <v>478</v>
      </c>
      <c r="AF329" t="s">
        <v>260</v>
      </c>
      <c r="AG329" s="150">
        <v>24.169825147169668</v>
      </c>
      <c r="AH329" s="151">
        <v>1.5094339622641511</v>
      </c>
      <c r="AI329" s="150">
        <v>958.49125735848338</v>
      </c>
      <c r="AJ329" s="150">
        <v>19.169825147169668</v>
      </c>
      <c r="AK329" s="150">
        <v>24.169825147169668</v>
      </c>
      <c r="AL329" s="119">
        <v>45322</v>
      </c>
      <c r="AN329" t="s">
        <v>67</v>
      </c>
      <c r="AO329" s="198">
        <v>5</v>
      </c>
    </row>
    <row r="330" spans="1:41">
      <c r="A330" t="s">
        <v>155</v>
      </c>
      <c r="B330" t="s">
        <v>156</v>
      </c>
      <c r="C330" t="s">
        <v>1591</v>
      </c>
      <c r="D330" t="s">
        <v>65</v>
      </c>
      <c r="E330" t="s">
        <v>65</v>
      </c>
      <c r="F330" t="s">
        <v>25</v>
      </c>
      <c r="G330" t="s">
        <v>81</v>
      </c>
      <c r="H330" t="s">
        <v>54</v>
      </c>
      <c r="I330" t="s">
        <v>55</v>
      </c>
      <c r="J330" t="s">
        <v>1592</v>
      </c>
      <c r="L330" s="119">
        <v>45324</v>
      </c>
      <c r="N330" s="119">
        <v>45366</v>
      </c>
      <c r="O330" t="s">
        <v>9</v>
      </c>
      <c r="P330" t="s">
        <v>262</v>
      </c>
      <c r="Q330" t="s">
        <v>17</v>
      </c>
      <c r="R330" t="s">
        <v>54</v>
      </c>
      <c r="S330" s="119">
        <v>45338</v>
      </c>
      <c r="T330" s="119">
        <v>45358</v>
      </c>
      <c r="AB330" s="206">
        <v>500001</v>
      </c>
      <c r="AC330" s="205" t="s">
        <v>58</v>
      </c>
      <c r="AD330" s="149" t="s">
        <v>478</v>
      </c>
      <c r="AE330" t="s">
        <v>478</v>
      </c>
      <c r="AF330" t="s">
        <v>263</v>
      </c>
      <c r="AG330" s="150">
        <v>24.200013886792309</v>
      </c>
      <c r="AH330" s="151">
        <v>1.5094369811320758</v>
      </c>
      <c r="AI330" s="150">
        <v>960.00069433961551</v>
      </c>
      <c r="AJ330" s="150">
        <v>19.200013886792309</v>
      </c>
      <c r="AK330" s="150">
        <v>24.200013886792309</v>
      </c>
      <c r="AL330" s="119">
        <v>45259</v>
      </c>
      <c r="AN330" t="s">
        <v>67</v>
      </c>
      <c r="AO330" s="198">
        <v>8</v>
      </c>
    </row>
    <row r="331" spans="1:41">
      <c r="A331" t="s">
        <v>428</v>
      </c>
      <c r="B331" t="s">
        <v>429</v>
      </c>
      <c r="C331" t="s">
        <v>1589</v>
      </c>
      <c r="D331" t="s">
        <v>65</v>
      </c>
      <c r="E331" t="s">
        <v>65</v>
      </c>
      <c r="F331" t="s">
        <v>25</v>
      </c>
      <c r="G331" t="s">
        <v>81</v>
      </c>
      <c r="H331" t="s">
        <v>54</v>
      </c>
      <c r="I331" t="s">
        <v>55</v>
      </c>
      <c r="J331" t="s">
        <v>1593</v>
      </c>
      <c r="L331" s="119">
        <v>45369</v>
      </c>
      <c r="N331" s="119">
        <v>45376</v>
      </c>
      <c r="O331" t="s">
        <v>11</v>
      </c>
      <c r="P331" t="s">
        <v>242</v>
      </c>
      <c r="Q331" t="s">
        <v>17</v>
      </c>
      <c r="R331" t="s">
        <v>54</v>
      </c>
      <c r="S331" s="119">
        <v>45365</v>
      </c>
      <c r="T331" s="119">
        <v>45376</v>
      </c>
      <c r="AA331" t="s">
        <v>1105</v>
      </c>
      <c r="AB331" s="176">
        <v>500000</v>
      </c>
      <c r="AC331" s="205" t="s">
        <v>58</v>
      </c>
      <c r="AD331" s="149" t="s">
        <v>444</v>
      </c>
      <c r="AE331" t="s">
        <v>478</v>
      </c>
      <c r="AF331" t="s">
        <v>243</v>
      </c>
      <c r="AG331" s="150">
        <v>24.23020256603759</v>
      </c>
      <c r="AH331" s="151">
        <v>1.5094339622641511</v>
      </c>
      <c r="AI331" s="150">
        <v>961.5101283018796</v>
      </c>
      <c r="AJ331" s="150">
        <v>19.23020256603759</v>
      </c>
      <c r="AK331" s="150">
        <v>24.23020256603759</v>
      </c>
      <c r="AL331" s="119">
        <v>45322</v>
      </c>
      <c r="AN331" t="s">
        <v>67</v>
      </c>
      <c r="AO331" s="198">
        <v>0</v>
      </c>
    </row>
    <row r="332" spans="1:41">
      <c r="A332" t="s">
        <v>179</v>
      </c>
      <c r="B332" t="s">
        <v>180</v>
      </c>
      <c r="C332" t="s">
        <v>1189</v>
      </c>
      <c r="D332" t="s">
        <v>76</v>
      </c>
      <c r="E332" s="205" t="s">
        <v>76</v>
      </c>
      <c r="F332" t="s">
        <v>25</v>
      </c>
      <c r="G332" t="s">
        <v>81</v>
      </c>
      <c r="H332" t="s">
        <v>54</v>
      </c>
      <c r="I332" t="s">
        <v>55</v>
      </c>
      <c r="J332" t="s">
        <v>1594</v>
      </c>
      <c r="L332" s="119">
        <v>45350</v>
      </c>
      <c r="N332" s="119">
        <v>45376</v>
      </c>
      <c r="O332" t="s">
        <v>11</v>
      </c>
      <c r="P332" t="s">
        <v>242</v>
      </c>
      <c r="Q332" t="s">
        <v>17</v>
      </c>
      <c r="R332" t="s">
        <v>1314</v>
      </c>
      <c r="S332" s="119">
        <v>45362</v>
      </c>
      <c r="T332" s="119">
        <v>45371</v>
      </c>
      <c r="AB332" s="176">
        <v>500000</v>
      </c>
      <c r="AC332" s="205" t="s">
        <v>58</v>
      </c>
      <c r="AD332" s="149" t="s">
        <v>478</v>
      </c>
      <c r="AE332" t="s">
        <v>478</v>
      </c>
      <c r="AF332" t="s">
        <v>243</v>
      </c>
      <c r="AG332" s="150">
        <v>24.260391245282875</v>
      </c>
      <c r="AH332" s="151">
        <v>1.5094339622641511</v>
      </c>
      <c r="AI332" s="150">
        <v>963.0195622641437</v>
      </c>
      <c r="AJ332" s="150">
        <v>19.260391245282875</v>
      </c>
      <c r="AK332" s="150">
        <v>24.260391245282875</v>
      </c>
      <c r="AL332" s="119">
        <v>45313</v>
      </c>
      <c r="AN332" t="s">
        <v>67</v>
      </c>
      <c r="AO332" s="198">
        <v>5</v>
      </c>
    </row>
    <row r="333" spans="1:41">
      <c r="A333" t="s">
        <v>179</v>
      </c>
      <c r="B333" t="s">
        <v>180</v>
      </c>
      <c r="C333" t="s">
        <v>1191</v>
      </c>
      <c r="D333" t="s">
        <v>76</v>
      </c>
      <c r="E333" s="205" t="s">
        <v>76</v>
      </c>
      <c r="F333" t="s">
        <v>25</v>
      </c>
      <c r="G333" t="s">
        <v>81</v>
      </c>
      <c r="H333" t="s">
        <v>54</v>
      </c>
      <c r="I333" t="s">
        <v>55</v>
      </c>
      <c r="J333" t="s">
        <v>1595</v>
      </c>
      <c r="L333" s="119">
        <v>45350</v>
      </c>
      <c r="N333" s="119">
        <v>45378</v>
      </c>
      <c r="O333" t="s">
        <v>11</v>
      </c>
      <c r="P333" t="s">
        <v>242</v>
      </c>
      <c r="Q333" t="s">
        <v>17</v>
      </c>
      <c r="R333" t="s">
        <v>1314</v>
      </c>
      <c r="S333" s="119">
        <v>45362</v>
      </c>
      <c r="T333" s="119">
        <v>45371</v>
      </c>
      <c r="AA333" t="s">
        <v>1351</v>
      </c>
      <c r="AB333" s="206">
        <v>500000</v>
      </c>
      <c r="AC333" s="205" t="s">
        <v>58</v>
      </c>
      <c r="AD333" s="149" t="s">
        <v>478</v>
      </c>
      <c r="AE333" t="s">
        <v>478</v>
      </c>
      <c r="AF333" t="s">
        <v>243</v>
      </c>
      <c r="AG333" s="150">
        <v>24.290579924528156</v>
      </c>
      <c r="AH333" s="151">
        <v>1.5094339622641511</v>
      </c>
      <c r="AI333" s="150">
        <v>964.5289962264078</v>
      </c>
      <c r="AJ333" s="150">
        <v>19.290579924528156</v>
      </c>
      <c r="AK333" s="150">
        <v>24.290579924528156</v>
      </c>
      <c r="AL333" s="207">
        <v>45283</v>
      </c>
      <c r="AN333" t="s">
        <v>67</v>
      </c>
      <c r="AO333" s="198">
        <v>7</v>
      </c>
    </row>
    <row r="334" spans="1:41">
      <c r="A334" t="s">
        <v>428</v>
      </c>
      <c r="B334" t="s">
        <v>429</v>
      </c>
      <c r="C334" t="s">
        <v>1596</v>
      </c>
      <c r="D334" t="s">
        <v>65</v>
      </c>
      <c r="E334" t="s">
        <v>65</v>
      </c>
      <c r="F334" t="s">
        <v>25</v>
      </c>
      <c r="G334" t="s">
        <v>81</v>
      </c>
      <c r="H334" t="s">
        <v>54</v>
      </c>
      <c r="I334" t="s">
        <v>55</v>
      </c>
      <c r="J334" t="s">
        <v>1597</v>
      </c>
      <c r="K334" s="119">
        <v>45344</v>
      </c>
      <c r="L334" s="119">
        <v>45369</v>
      </c>
      <c r="N334" s="119">
        <v>45380</v>
      </c>
      <c r="O334" t="s">
        <v>11</v>
      </c>
      <c r="P334" t="s">
        <v>242</v>
      </c>
      <c r="Q334" t="s">
        <v>17</v>
      </c>
      <c r="R334" t="s">
        <v>54</v>
      </c>
      <c r="S334" s="119">
        <v>45364</v>
      </c>
      <c r="T334" s="119">
        <v>45414</v>
      </c>
      <c r="AB334" s="176">
        <v>500000</v>
      </c>
      <c r="AC334" s="205" t="s">
        <v>58</v>
      </c>
      <c r="AD334" s="149" t="s">
        <v>444</v>
      </c>
      <c r="AE334" t="s">
        <v>478</v>
      </c>
      <c r="AF334" t="s">
        <v>243</v>
      </c>
      <c r="AG334" s="150">
        <v>24.320768603773438</v>
      </c>
      <c r="AH334" s="151">
        <v>1.5094339622641511</v>
      </c>
      <c r="AI334" s="150">
        <v>966.0384301886719</v>
      </c>
      <c r="AJ334" s="150">
        <v>19.320768603773438</v>
      </c>
      <c r="AK334" s="150">
        <v>24.320768603773438</v>
      </c>
      <c r="AL334" s="119">
        <v>45344</v>
      </c>
      <c r="AN334" t="s">
        <v>67</v>
      </c>
      <c r="AO334" s="198">
        <v>-34</v>
      </c>
    </row>
    <row r="335" spans="1:41">
      <c r="A335" t="s">
        <v>119</v>
      </c>
      <c r="B335" t="s">
        <v>120</v>
      </c>
      <c r="C335" t="s">
        <v>1598</v>
      </c>
      <c r="D335" t="s">
        <v>65</v>
      </c>
      <c r="E335" s="205" t="s">
        <v>65</v>
      </c>
      <c r="F335" t="s">
        <v>25</v>
      </c>
      <c r="G335" t="s">
        <v>81</v>
      </c>
      <c r="H335" t="s">
        <v>54</v>
      </c>
      <c r="I335" s="205" t="s">
        <v>55</v>
      </c>
      <c r="J335" t="s">
        <v>1599</v>
      </c>
      <c r="L335" s="119">
        <v>45386</v>
      </c>
      <c r="N335" s="119">
        <v>45397</v>
      </c>
      <c r="O335" t="s">
        <v>11</v>
      </c>
      <c r="P335" t="s">
        <v>242</v>
      </c>
      <c r="Q335" t="s">
        <v>17</v>
      </c>
      <c r="R335" t="s">
        <v>54</v>
      </c>
      <c r="S335" s="119">
        <v>45377</v>
      </c>
      <c r="T335" s="119">
        <v>45387</v>
      </c>
      <c r="AA335" t="s">
        <v>1105</v>
      </c>
      <c r="AB335" s="176">
        <v>500000</v>
      </c>
      <c r="AC335" s="205" t="s">
        <v>58</v>
      </c>
      <c r="AD335" s="149" t="s">
        <v>444</v>
      </c>
      <c r="AE335" t="s">
        <v>478</v>
      </c>
      <c r="AF335" t="s">
        <v>243</v>
      </c>
      <c r="AG335" s="150">
        <v>24.350957283018719</v>
      </c>
      <c r="AH335" s="151">
        <v>1.5094339622641511</v>
      </c>
      <c r="AI335" s="150">
        <v>967.54786415093599</v>
      </c>
      <c r="AJ335" s="150">
        <v>19.350957283018719</v>
      </c>
      <c r="AK335" s="150">
        <v>24.350957283018719</v>
      </c>
      <c r="AL335" s="119">
        <v>45322</v>
      </c>
      <c r="AN335" t="s">
        <v>67</v>
      </c>
      <c r="AO335" s="198">
        <v>10</v>
      </c>
    </row>
    <row r="336" spans="1:41">
      <c r="A336" t="s">
        <v>428</v>
      </c>
      <c r="B336" t="s">
        <v>429</v>
      </c>
      <c r="C336" t="s">
        <v>1589</v>
      </c>
      <c r="D336" t="s">
        <v>65</v>
      </c>
      <c r="E336" t="s">
        <v>65</v>
      </c>
      <c r="F336" t="s">
        <v>25</v>
      </c>
      <c r="G336" t="s">
        <v>81</v>
      </c>
      <c r="H336" t="s">
        <v>54</v>
      </c>
      <c r="I336" t="s">
        <v>55</v>
      </c>
      <c r="J336" t="s">
        <v>1600</v>
      </c>
      <c r="L336" s="119">
        <v>45397</v>
      </c>
      <c r="N336" s="119">
        <v>45404</v>
      </c>
      <c r="O336" t="s">
        <v>11</v>
      </c>
      <c r="P336" t="s">
        <v>242</v>
      </c>
      <c r="Q336" t="s">
        <v>17</v>
      </c>
      <c r="R336" t="s">
        <v>54</v>
      </c>
      <c r="S336" s="119">
        <v>45394</v>
      </c>
      <c r="T336" s="119">
        <v>45399</v>
      </c>
      <c r="AB336" s="176">
        <v>500000</v>
      </c>
      <c r="AC336" s="205" t="s">
        <v>58</v>
      </c>
      <c r="AD336" s="149" t="s">
        <v>444</v>
      </c>
      <c r="AE336" t="s">
        <v>478</v>
      </c>
      <c r="AF336" t="s">
        <v>243</v>
      </c>
      <c r="AG336" s="150">
        <v>24.381145962264</v>
      </c>
      <c r="AH336" s="151">
        <v>1.5094339622641511</v>
      </c>
      <c r="AI336" s="150">
        <v>969.05729811320009</v>
      </c>
      <c r="AJ336" s="150">
        <v>19.381145962264</v>
      </c>
      <c r="AK336" s="150">
        <v>24.381145962264</v>
      </c>
      <c r="AL336" s="119">
        <v>45322</v>
      </c>
      <c r="AN336" t="s">
        <v>67</v>
      </c>
      <c r="AO336" s="198">
        <v>5</v>
      </c>
    </row>
    <row r="337" spans="1:41">
      <c r="A337" t="s">
        <v>155</v>
      </c>
      <c r="B337" t="s">
        <v>156</v>
      </c>
      <c r="C337" t="s">
        <v>1601</v>
      </c>
      <c r="D337" t="s">
        <v>65</v>
      </c>
      <c r="E337" s="205" t="s">
        <v>65</v>
      </c>
      <c r="F337" t="s">
        <v>25</v>
      </c>
      <c r="G337" t="s">
        <v>81</v>
      </c>
      <c r="H337" t="s">
        <v>54</v>
      </c>
      <c r="I337" t="s">
        <v>55</v>
      </c>
      <c r="J337" t="s">
        <v>1602</v>
      </c>
      <c r="K337" s="119">
        <v>44958</v>
      </c>
      <c r="L337" s="119">
        <v>45410</v>
      </c>
      <c r="N337" s="119">
        <v>45410</v>
      </c>
      <c r="O337" t="s">
        <v>11</v>
      </c>
      <c r="P337" t="s">
        <v>242</v>
      </c>
      <c r="Q337" t="s">
        <v>17</v>
      </c>
      <c r="R337" t="s">
        <v>54</v>
      </c>
      <c r="S337" s="119">
        <v>45380</v>
      </c>
      <c r="T337" s="119">
        <v>45399</v>
      </c>
      <c r="AA337" t="s">
        <v>1105</v>
      </c>
      <c r="AB337" s="206">
        <v>500000</v>
      </c>
      <c r="AC337" s="205" t="s">
        <v>58</v>
      </c>
      <c r="AD337" s="149" t="s">
        <v>478</v>
      </c>
      <c r="AE337" t="s">
        <v>478</v>
      </c>
      <c r="AF337" t="s">
        <v>243</v>
      </c>
      <c r="AG337" s="150">
        <v>24.411334641509285</v>
      </c>
      <c r="AH337" s="151">
        <v>1.5094339622641511</v>
      </c>
      <c r="AI337" s="150">
        <v>970.56673207546419</v>
      </c>
      <c r="AJ337" s="150">
        <v>19.411334641509285</v>
      </c>
      <c r="AK337" s="150">
        <v>24.411334641509285</v>
      </c>
      <c r="AL337" s="119">
        <v>45272</v>
      </c>
      <c r="AN337" t="s">
        <v>54</v>
      </c>
      <c r="AO337" s="198">
        <v>11</v>
      </c>
    </row>
    <row r="338" spans="1:41">
      <c r="A338" t="s">
        <v>198</v>
      </c>
      <c r="B338" t="s">
        <v>199</v>
      </c>
      <c r="C338" t="s">
        <v>1587</v>
      </c>
      <c r="D338" t="s">
        <v>65</v>
      </c>
      <c r="E338" t="s">
        <v>65</v>
      </c>
      <c r="F338" t="s">
        <v>25</v>
      </c>
      <c r="G338" t="s">
        <v>81</v>
      </c>
      <c r="H338" t="s">
        <v>54</v>
      </c>
      <c r="I338" t="s">
        <v>55</v>
      </c>
      <c r="J338" t="s">
        <v>1603</v>
      </c>
      <c r="L338" s="119">
        <v>45399</v>
      </c>
      <c r="N338" s="119">
        <v>45416</v>
      </c>
      <c r="O338" t="s">
        <v>11</v>
      </c>
      <c r="P338" t="s">
        <v>242</v>
      </c>
      <c r="Q338" t="s">
        <v>17</v>
      </c>
      <c r="R338" t="s">
        <v>54</v>
      </c>
      <c r="S338" s="119">
        <v>45401</v>
      </c>
      <c r="T338" s="119">
        <v>45411</v>
      </c>
      <c r="AB338" s="176">
        <v>500000</v>
      </c>
      <c r="AC338" s="205" t="s">
        <v>58</v>
      </c>
      <c r="AD338" s="149" t="s">
        <v>444</v>
      </c>
      <c r="AE338" t="s">
        <v>478</v>
      </c>
      <c r="AF338" t="s">
        <v>243</v>
      </c>
      <c r="AG338" s="150">
        <v>24.441523320754566</v>
      </c>
      <c r="AH338" s="151">
        <v>1.5094339622641511</v>
      </c>
      <c r="AI338" s="150">
        <v>972.07616603772829</v>
      </c>
      <c r="AJ338" s="150">
        <v>19.441523320754566</v>
      </c>
      <c r="AK338" s="150">
        <v>24.441523320754566</v>
      </c>
      <c r="AL338" s="119">
        <v>45383</v>
      </c>
      <c r="AN338" t="s">
        <v>54</v>
      </c>
      <c r="AO338" s="198">
        <v>5</v>
      </c>
    </row>
    <row r="339" spans="1:41">
      <c r="A339" t="s">
        <v>85</v>
      </c>
      <c r="B339" t="s">
        <v>86</v>
      </c>
      <c r="C339" t="s">
        <v>1485</v>
      </c>
      <c r="D339" t="s">
        <v>76</v>
      </c>
      <c r="E339" t="s">
        <v>76</v>
      </c>
      <c r="F339" t="s">
        <v>25</v>
      </c>
      <c r="G339" t="s">
        <v>81</v>
      </c>
      <c r="H339" t="s">
        <v>54</v>
      </c>
      <c r="I339" t="s">
        <v>55</v>
      </c>
      <c r="J339" t="s">
        <v>1604</v>
      </c>
      <c r="K339" s="119">
        <v>45266</v>
      </c>
      <c r="L339" s="119">
        <v>45392</v>
      </c>
      <c r="N339" s="119">
        <v>45420</v>
      </c>
      <c r="O339" t="s">
        <v>11</v>
      </c>
      <c r="P339" t="s">
        <v>242</v>
      </c>
      <c r="Q339" t="s">
        <v>17</v>
      </c>
      <c r="R339" t="s">
        <v>54</v>
      </c>
      <c r="S339" s="119">
        <v>45398</v>
      </c>
      <c r="T339" s="119">
        <v>45399</v>
      </c>
      <c r="AB339" s="176">
        <v>500000</v>
      </c>
      <c r="AC339" s="205" t="s">
        <v>58</v>
      </c>
      <c r="AD339" s="149" t="s">
        <v>444</v>
      </c>
      <c r="AE339" t="s">
        <v>478</v>
      </c>
      <c r="AF339" t="s">
        <v>243</v>
      </c>
      <c r="AG339" s="150">
        <v>24.471711999999847</v>
      </c>
      <c r="AH339" s="151">
        <v>1.5094339622641511</v>
      </c>
      <c r="AI339" s="150">
        <v>973.58559999999238</v>
      </c>
      <c r="AJ339" s="150">
        <v>19.471711999999847</v>
      </c>
      <c r="AK339" s="150">
        <v>24.471711999999847</v>
      </c>
      <c r="AL339" s="119">
        <v>45357</v>
      </c>
      <c r="AN339" t="s">
        <v>67</v>
      </c>
      <c r="AO339" s="198">
        <v>21</v>
      </c>
    </row>
    <row r="340" spans="1:41">
      <c r="A340" t="s">
        <v>195</v>
      </c>
      <c r="B340" t="s">
        <v>148</v>
      </c>
      <c r="C340" t="s">
        <v>1310</v>
      </c>
      <c r="D340" t="s">
        <v>65</v>
      </c>
      <c r="E340" t="s">
        <v>65</v>
      </c>
      <c r="F340" t="s">
        <v>25</v>
      </c>
      <c r="G340" t="s">
        <v>81</v>
      </c>
      <c r="H340" t="s">
        <v>54</v>
      </c>
      <c r="I340" t="s">
        <v>55</v>
      </c>
      <c r="J340" t="s">
        <v>1605</v>
      </c>
      <c r="L340" s="119">
        <v>45317</v>
      </c>
      <c r="N340" s="119">
        <v>45425</v>
      </c>
      <c r="O340" t="s">
        <v>11</v>
      </c>
      <c r="P340" t="s">
        <v>242</v>
      </c>
      <c r="Q340" t="s">
        <v>17</v>
      </c>
      <c r="R340" t="s">
        <v>54</v>
      </c>
      <c r="S340" s="119">
        <v>45405</v>
      </c>
      <c r="T340" s="119">
        <v>45407</v>
      </c>
      <c r="AB340" s="206">
        <v>500000</v>
      </c>
      <c r="AC340" s="205" t="s">
        <v>58</v>
      </c>
      <c r="AD340" s="149" t="s">
        <v>478</v>
      </c>
      <c r="AE340" t="s">
        <v>478</v>
      </c>
      <c r="AF340" t="s">
        <v>243</v>
      </c>
      <c r="AG340" s="150">
        <v>24.501900679245129</v>
      </c>
      <c r="AH340" s="151">
        <v>1.5094339622641511</v>
      </c>
      <c r="AI340" s="150">
        <v>975.09503396225648</v>
      </c>
      <c r="AJ340" s="150">
        <v>19.501900679245129</v>
      </c>
      <c r="AK340" s="150">
        <v>24.501900679245129</v>
      </c>
      <c r="AL340" s="207">
        <v>45286</v>
      </c>
      <c r="AN340" t="s">
        <v>67</v>
      </c>
      <c r="AO340" s="198">
        <v>18</v>
      </c>
    </row>
    <row r="341" spans="1:41">
      <c r="A341" t="s">
        <v>428</v>
      </c>
      <c r="B341" t="s">
        <v>429</v>
      </c>
      <c r="C341" t="s">
        <v>1589</v>
      </c>
      <c r="D341" t="s">
        <v>65</v>
      </c>
      <c r="E341" t="s">
        <v>65</v>
      </c>
      <c r="F341" t="s">
        <v>25</v>
      </c>
      <c r="G341" t="s">
        <v>81</v>
      </c>
      <c r="H341" t="s">
        <v>54</v>
      </c>
      <c r="I341" t="s">
        <v>55</v>
      </c>
      <c r="J341" t="s">
        <v>1606</v>
      </c>
      <c r="L341" s="119">
        <v>45425</v>
      </c>
      <c r="N341" s="119">
        <v>45432</v>
      </c>
      <c r="O341" t="s">
        <v>9</v>
      </c>
      <c r="P341" t="s">
        <v>259</v>
      </c>
      <c r="Q341" t="s">
        <v>17</v>
      </c>
      <c r="R341" t="s">
        <v>54</v>
      </c>
      <c r="S341" s="119">
        <v>45432</v>
      </c>
      <c r="T341" s="119">
        <v>45432</v>
      </c>
      <c r="AB341" s="176">
        <v>500000</v>
      </c>
      <c r="AC341" s="205" t="s">
        <v>58</v>
      </c>
      <c r="AD341" s="149" t="s">
        <v>444</v>
      </c>
      <c r="AE341" t="s">
        <v>478</v>
      </c>
      <c r="AF341" t="s">
        <v>260</v>
      </c>
      <c r="AG341" s="150">
        <v>24.53208935849041</v>
      </c>
      <c r="AH341" s="151">
        <v>1.5094339622641511</v>
      </c>
      <c r="AI341" s="150">
        <v>976.60446792452058</v>
      </c>
      <c r="AJ341" s="150">
        <v>19.53208935849041</v>
      </c>
      <c r="AK341" s="150">
        <v>24.53208935849041</v>
      </c>
      <c r="AL341" s="119">
        <v>45322</v>
      </c>
      <c r="AN341" t="s">
        <v>67</v>
      </c>
      <c r="AO341" s="198">
        <v>0</v>
      </c>
    </row>
    <row r="342" spans="1:41">
      <c r="A342" t="s">
        <v>90</v>
      </c>
      <c r="B342" t="s">
        <v>91</v>
      </c>
      <c r="C342" t="s">
        <v>479</v>
      </c>
      <c r="D342" t="s">
        <v>108</v>
      </c>
      <c r="E342" t="s">
        <v>65</v>
      </c>
      <c r="F342" t="s">
        <v>25</v>
      </c>
      <c r="G342" t="s">
        <v>81</v>
      </c>
      <c r="H342" t="s">
        <v>54</v>
      </c>
      <c r="I342" t="s">
        <v>55</v>
      </c>
      <c r="J342" t="s">
        <v>1607</v>
      </c>
      <c r="N342" s="119">
        <v>45433</v>
      </c>
      <c r="O342" t="s">
        <v>11</v>
      </c>
      <c r="P342" t="s">
        <v>204</v>
      </c>
      <c r="Q342" t="s">
        <v>17</v>
      </c>
      <c r="R342" t="s">
        <v>54</v>
      </c>
      <c r="S342" s="119">
        <v>45425</v>
      </c>
      <c r="T342" s="119">
        <v>45426</v>
      </c>
      <c r="AA342" t="s">
        <v>1608</v>
      </c>
      <c r="AB342" s="206">
        <v>500002</v>
      </c>
      <c r="AC342" s="205" t="s">
        <v>58</v>
      </c>
      <c r="AD342" s="149" t="s">
        <v>478</v>
      </c>
      <c r="AE342" t="s">
        <v>478</v>
      </c>
      <c r="AF342" t="s">
        <v>205</v>
      </c>
      <c r="AG342" s="150">
        <v>24.562278158490411</v>
      </c>
      <c r="AH342" s="151">
        <v>1.5094400000000001</v>
      </c>
      <c r="AI342" s="150">
        <v>978.11390792452062</v>
      </c>
      <c r="AJ342" s="150">
        <v>19.562278158490411</v>
      </c>
      <c r="AK342" s="150">
        <v>24.562278158490411</v>
      </c>
      <c r="AL342" s="119">
        <v>44930</v>
      </c>
      <c r="AM342" t="s">
        <v>54</v>
      </c>
      <c r="AN342" t="s">
        <v>67</v>
      </c>
      <c r="AO342" s="198">
        <v>7</v>
      </c>
    </row>
    <row r="343" spans="1:41">
      <c r="A343" t="s">
        <v>85</v>
      </c>
      <c r="B343" t="s">
        <v>86</v>
      </c>
      <c r="C343" t="s">
        <v>1609</v>
      </c>
      <c r="D343" t="s">
        <v>76</v>
      </c>
      <c r="E343" s="205" t="s">
        <v>76</v>
      </c>
      <c r="F343" t="s">
        <v>25</v>
      </c>
      <c r="G343" t="s">
        <v>81</v>
      </c>
      <c r="H343" t="s">
        <v>54</v>
      </c>
      <c r="I343" t="s">
        <v>55</v>
      </c>
      <c r="J343" t="s">
        <v>1610</v>
      </c>
      <c r="L343" s="119">
        <v>45420</v>
      </c>
      <c r="N343" s="119">
        <v>45441</v>
      </c>
      <c r="O343" t="s">
        <v>11</v>
      </c>
      <c r="P343" t="s">
        <v>204</v>
      </c>
      <c r="Q343" t="s">
        <v>17</v>
      </c>
      <c r="R343" t="s">
        <v>54</v>
      </c>
      <c r="S343" s="119">
        <v>45426</v>
      </c>
      <c r="T343" s="119">
        <v>45427</v>
      </c>
      <c r="AA343" t="s">
        <v>1108</v>
      </c>
      <c r="AB343" s="206">
        <v>500000</v>
      </c>
      <c r="AC343" s="205" t="s">
        <v>58</v>
      </c>
      <c r="AD343" s="149" t="s">
        <v>478</v>
      </c>
      <c r="AE343" t="s">
        <v>478</v>
      </c>
      <c r="AF343" t="s">
        <v>205</v>
      </c>
      <c r="AG343" s="150">
        <v>24.592466837735696</v>
      </c>
      <c r="AH343" s="151">
        <v>1.5094339622641511</v>
      </c>
      <c r="AI343" s="150">
        <v>979.62334188678471</v>
      </c>
      <c r="AJ343" s="150">
        <v>19.592466837735696</v>
      </c>
      <c r="AK343" s="150">
        <v>24.592466837735696</v>
      </c>
      <c r="AL343" s="207">
        <v>45352</v>
      </c>
      <c r="AN343" t="s">
        <v>67</v>
      </c>
      <c r="AO343" s="198">
        <v>14</v>
      </c>
    </row>
    <row r="344" spans="1:41">
      <c r="A344" t="s">
        <v>85</v>
      </c>
      <c r="B344" t="s">
        <v>86</v>
      </c>
      <c r="C344" t="s">
        <v>1611</v>
      </c>
      <c r="D344" t="s">
        <v>76</v>
      </c>
      <c r="E344" s="205" t="s">
        <v>76</v>
      </c>
      <c r="F344" t="s">
        <v>25</v>
      </c>
      <c r="G344" t="s">
        <v>81</v>
      </c>
      <c r="H344" t="s">
        <v>54</v>
      </c>
      <c r="I344" t="s">
        <v>55</v>
      </c>
      <c r="J344" t="s">
        <v>1612</v>
      </c>
      <c r="L344" s="119">
        <v>45420</v>
      </c>
      <c r="N344" s="119">
        <v>45441</v>
      </c>
      <c r="O344" t="s">
        <v>11</v>
      </c>
      <c r="P344" t="s">
        <v>204</v>
      </c>
      <c r="Q344" t="s">
        <v>17</v>
      </c>
      <c r="R344" t="s">
        <v>54</v>
      </c>
      <c r="S344" s="119">
        <v>45426</v>
      </c>
      <c r="T344" s="119">
        <v>45426</v>
      </c>
      <c r="AA344" t="s">
        <v>1108</v>
      </c>
      <c r="AB344" s="206">
        <v>500000</v>
      </c>
      <c r="AC344" s="205" t="s">
        <v>58</v>
      </c>
      <c r="AD344" s="149" t="s">
        <v>478</v>
      </c>
      <c r="AE344" t="s">
        <v>478</v>
      </c>
      <c r="AF344" t="s">
        <v>205</v>
      </c>
      <c r="AG344" s="150">
        <v>24.622655516980977</v>
      </c>
      <c r="AH344" s="151">
        <v>1.5094339622641511</v>
      </c>
      <c r="AI344" s="150">
        <v>981.13277584904881</v>
      </c>
      <c r="AJ344" s="150">
        <v>19.622655516980977</v>
      </c>
      <c r="AK344" s="150">
        <v>24.622655516980977</v>
      </c>
      <c r="AL344" s="207">
        <v>45352</v>
      </c>
      <c r="AN344" t="s">
        <v>67</v>
      </c>
      <c r="AO344" s="198">
        <v>15</v>
      </c>
    </row>
    <row r="345" spans="1:41">
      <c r="A345" t="s">
        <v>428</v>
      </c>
      <c r="B345" t="s">
        <v>429</v>
      </c>
      <c r="C345" t="s">
        <v>1589</v>
      </c>
      <c r="D345" t="s">
        <v>65</v>
      </c>
      <c r="E345" t="s">
        <v>65</v>
      </c>
      <c r="F345" t="s">
        <v>25</v>
      </c>
      <c r="G345" t="s">
        <v>81</v>
      </c>
      <c r="H345" t="s">
        <v>54</v>
      </c>
      <c r="I345" t="s">
        <v>55</v>
      </c>
      <c r="J345" t="s">
        <v>1613</v>
      </c>
      <c r="L345" s="119">
        <v>45450</v>
      </c>
      <c r="N345" s="119">
        <v>45460</v>
      </c>
      <c r="O345" t="s">
        <v>9</v>
      </c>
      <c r="P345" t="s">
        <v>259</v>
      </c>
      <c r="Q345" t="s">
        <v>17</v>
      </c>
      <c r="R345" t="s">
        <v>54</v>
      </c>
      <c r="S345" s="119">
        <v>45457</v>
      </c>
      <c r="T345" s="119">
        <v>45457</v>
      </c>
      <c r="AB345" s="176">
        <v>500000</v>
      </c>
      <c r="AC345" s="205" t="s">
        <v>58</v>
      </c>
      <c r="AD345" s="149" t="s">
        <v>444</v>
      </c>
      <c r="AE345" t="s">
        <v>478</v>
      </c>
      <c r="AF345" t="s">
        <v>260</v>
      </c>
      <c r="AG345" s="150">
        <v>24.652844196226258</v>
      </c>
      <c r="AH345" s="151">
        <v>1.5094339622641511</v>
      </c>
      <c r="AI345" s="150">
        <v>982.64220981131291</v>
      </c>
      <c r="AJ345" s="150">
        <v>19.652844196226258</v>
      </c>
      <c r="AK345" s="150">
        <v>24.652844196226258</v>
      </c>
      <c r="AL345" s="119">
        <v>45322</v>
      </c>
      <c r="AM345" t="s">
        <v>54</v>
      </c>
      <c r="AN345" t="s">
        <v>67</v>
      </c>
      <c r="AO345" s="198">
        <v>3</v>
      </c>
    </row>
    <row r="346" spans="1:41">
      <c r="A346" t="s">
        <v>90</v>
      </c>
      <c r="B346" t="s">
        <v>91</v>
      </c>
      <c r="C346" t="s">
        <v>479</v>
      </c>
      <c r="D346" t="s">
        <v>108</v>
      </c>
      <c r="E346" t="s">
        <v>65</v>
      </c>
      <c r="F346" t="s">
        <v>25</v>
      </c>
      <c r="G346" t="s">
        <v>81</v>
      </c>
      <c r="H346" t="s">
        <v>54</v>
      </c>
      <c r="I346" t="s">
        <v>55</v>
      </c>
      <c r="J346" t="s">
        <v>1614</v>
      </c>
      <c r="N346" s="119">
        <v>45461</v>
      </c>
      <c r="O346" t="s">
        <v>9</v>
      </c>
      <c r="P346" t="s">
        <v>259</v>
      </c>
      <c r="Q346" t="s">
        <v>17</v>
      </c>
      <c r="R346" t="s">
        <v>54</v>
      </c>
      <c r="S346" s="119">
        <v>45456</v>
      </c>
      <c r="T346" s="119">
        <v>45457</v>
      </c>
      <c r="AA346" t="s">
        <v>1608</v>
      </c>
      <c r="AB346" s="206">
        <v>500002</v>
      </c>
      <c r="AC346" s="205" t="s">
        <v>58</v>
      </c>
      <c r="AD346" s="149" t="s">
        <v>478</v>
      </c>
      <c r="AE346" t="s">
        <v>478</v>
      </c>
      <c r="AF346" t="s">
        <v>260</v>
      </c>
      <c r="AG346" s="150">
        <v>24.68303299622626</v>
      </c>
      <c r="AH346" s="151">
        <v>1.5094400000000001</v>
      </c>
      <c r="AI346" s="150">
        <v>984.15164981131295</v>
      </c>
      <c r="AJ346" s="150">
        <v>19.68303299622626</v>
      </c>
      <c r="AK346" s="150">
        <v>24.68303299622626</v>
      </c>
      <c r="AL346" s="119">
        <v>44930</v>
      </c>
      <c r="AM346" t="s">
        <v>54</v>
      </c>
      <c r="AN346" t="s">
        <v>67</v>
      </c>
      <c r="AO346" s="198">
        <v>4</v>
      </c>
    </row>
    <row r="347" spans="1:41">
      <c r="A347" t="s">
        <v>428</v>
      </c>
      <c r="B347" t="s">
        <v>429</v>
      </c>
      <c r="C347" t="s">
        <v>1596</v>
      </c>
      <c r="D347" t="s">
        <v>65</v>
      </c>
      <c r="E347" t="s">
        <v>65</v>
      </c>
      <c r="F347" t="s">
        <v>25</v>
      </c>
      <c r="G347" t="s">
        <v>81</v>
      </c>
      <c r="H347" t="s">
        <v>54</v>
      </c>
      <c r="I347" t="s">
        <v>55</v>
      </c>
      <c r="J347" t="s">
        <v>1615</v>
      </c>
      <c r="K347" s="119">
        <v>45420</v>
      </c>
      <c r="L347" s="119">
        <v>45460</v>
      </c>
      <c r="N347" s="119">
        <v>45470</v>
      </c>
      <c r="O347" t="s">
        <v>9</v>
      </c>
      <c r="P347" t="s">
        <v>259</v>
      </c>
      <c r="Q347" t="s">
        <v>17</v>
      </c>
      <c r="R347" t="s">
        <v>54</v>
      </c>
      <c r="S347" s="119">
        <v>45461</v>
      </c>
      <c r="T347" s="119">
        <v>45469</v>
      </c>
      <c r="AB347" s="176">
        <v>500000</v>
      </c>
      <c r="AC347" s="205" t="s">
        <v>58</v>
      </c>
      <c r="AD347" s="149" t="s">
        <v>444</v>
      </c>
      <c r="AE347" t="s">
        <v>478</v>
      </c>
      <c r="AF347" t="s">
        <v>260</v>
      </c>
      <c r="AG347" s="150">
        <v>24.713221675471541</v>
      </c>
      <c r="AH347" s="151">
        <v>1.5094339622641511</v>
      </c>
      <c r="AI347" s="150">
        <v>985.66108377357705</v>
      </c>
      <c r="AJ347" s="150">
        <v>19.713221675471541</v>
      </c>
      <c r="AK347" s="150">
        <v>24.713221675471541</v>
      </c>
      <c r="AL347" s="119">
        <v>45344</v>
      </c>
      <c r="AN347" t="s">
        <v>67</v>
      </c>
      <c r="AO347" s="198">
        <v>1</v>
      </c>
    </row>
    <row r="348" spans="1:41">
      <c r="A348" t="s">
        <v>134</v>
      </c>
      <c r="B348" t="s">
        <v>101</v>
      </c>
      <c r="C348" t="s">
        <v>1616</v>
      </c>
      <c r="D348" t="s">
        <v>65</v>
      </c>
      <c r="E348" t="s">
        <v>65</v>
      </c>
      <c r="F348" t="s">
        <v>25</v>
      </c>
      <c r="G348" t="s">
        <v>81</v>
      </c>
      <c r="H348" t="s">
        <v>54</v>
      </c>
      <c r="I348" t="s">
        <v>55</v>
      </c>
      <c r="J348" t="s">
        <v>1617</v>
      </c>
      <c r="L348" s="119">
        <v>45429</v>
      </c>
      <c r="N348" s="119">
        <v>45473</v>
      </c>
      <c r="O348" t="s">
        <v>11</v>
      </c>
      <c r="P348" t="s">
        <v>185</v>
      </c>
      <c r="Q348" t="s">
        <v>17</v>
      </c>
      <c r="R348" t="s">
        <v>54</v>
      </c>
      <c r="S348" s="119">
        <v>45432</v>
      </c>
      <c r="T348" s="119">
        <v>45444</v>
      </c>
      <c r="AB348" s="176">
        <v>500000</v>
      </c>
      <c r="AC348" s="205" t="s">
        <v>58</v>
      </c>
      <c r="AD348" s="149" t="s">
        <v>444</v>
      </c>
      <c r="AE348" t="s">
        <v>478</v>
      </c>
      <c r="AF348" t="s">
        <v>186</v>
      </c>
      <c r="AG348" s="150">
        <v>24.743410354716822</v>
      </c>
      <c r="AH348" s="151">
        <v>1.5094339622641511</v>
      </c>
      <c r="AI348" s="150">
        <v>987.17051773584114</v>
      </c>
      <c r="AJ348" s="150">
        <v>19.743410354716822</v>
      </c>
      <c r="AK348" s="150">
        <v>24.743410354716822</v>
      </c>
      <c r="AL348" s="119">
        <v>45370</v>
      </c>
      <c r="AM348" t="s">
        <v>67</v>
      </c>
      <c r="AN348" t="s">
        <v>54</v>
      </c>
      <c r="AO348" s="198">
        <v>29</v>
      </c>
    </row>
    <row r="349" spans="1:41">
      <c r="A349" t="s">
        <v>155</v>
      </c>
      <c r="B349" t="s">
        <v>156</v>
      </c>
      <c r="C349" t="s">
        <v>1541</v>
      </c>
      <c r="D349" t="s">
        <v>65</v>
      </c>
      <c r="E349" t="s">
        <v>65</v>
      </c>
      <c r="F349" t="s">
        <v>25</v>
      </c>
      <c r="G349" t="s">
        <v>81</v>
      </c>
      <c r="H349" t="s">
        <v>54</v>
      </c>
      <c r="I349" t="s">
        <v>55</v>
      </c>
      <c r="J349" t="s">
        <v>1618</v>
      </c>
      <c r="K349" s="119"/>
      <c r="L349" s="119">
        <v>45455</v>
      </c>
      <c r="N349" s="119">
        <v>45485</v>
      </c>
      <c r="O349" t="s">
        <v>9</v>
      </c>
      <c r="P349" t="s">
        <v>262</v>
      </c>
      <c r="Q349" t="s">
        <v>17</v>
      </c>
      <c r="R349" s="119" t="s">
        <v>54</v>
      </c>
      <c r="S349" s="119">
        <v>45484</v>
      </c>
      <c r="T349" s="119">
        <v>45484</v>
      </c>
      <c r="U349" s="119"/>
      <c r="AB349" s="206">
        <v>500001</v>
      </c>
      <c r="AC349" s="205" t="s">
        <v>58</v>
      </c>
      <c r="AD349" s="149" t="s">
        <v>478</v>
      </c>
      <c r="AE349" t="s">
        <v>478</v>
      </c>
      <c r="AF349" t="s">
        <v>263</v>
      </c>
      <c r="AG349" s="150">
        <v>24.773599094339467</v>
      </c>
      <c r="AH349" s="151">
        <v>1.5094369811320758</v>
      </c>
      <c r="AI349" s="150">
        <v>988.67995471697327</v>
      </c>
      <c r="AJ349" s="150">
        <v>19.773599094339467</v>
      </c>
      <c r="AK349" s="150">
        <v>24.773599094339467</v>
      </c>
      <c r="AL349" s="119">
        <v>45370</v>
      </c>
      <c r="AN349" t="s">
        <v>67</v>
      </c>
      <c r="AO349" s="198">
        <v>1</v>
      </c>
    </row>
    <row r="350" spans="1:41">
      <c r="A350" t="s">
        <v>286</v>
      </c>
      <c r="B350" t="s">
        <v>287</v>
      </c>
      <c r="C350" t="s">
        <v>1096</v>
      </c>
      <c r="D350" t="s">
        <v>64</v>
      </c>
      <c r="E350" t="s">
        <v>65</v>
      </c>
      <c r="F350" t="s">
        <v>25</v>
      </c>
      <c r="G350" t="s">
        <v>81</v>
      </c>
      <c r="H350" t="s">
        <v>67</v>
      </c>
      <c r="I350" t="s">
        <v>55</v>
      </c>
      <c r="J350" t="s">
        <v>1619</v>
      </c>
      <c r="L350" s="119">
        <v>45450</v>
      </c>
      <c r="N350" s="119">
        <v>45485</v>
      </c>
      <c r="O350" t="s">
        <v>9</v>
      </c>
      <c r="P350" t="s">
        <v>259</v>
      </c>
      <c r="Q350" t="s">
        <v>17</v>
      </c>
      <c r="R350" t="s">
        <v>54</v>
      </c>
      <c r="S350" s="119">
        <v>45467</v>
      </c>
      <c r="T350" s="119">
        <v>45468</v>
      </c>
      <c r="AA350" t="s">
        <v>1583</v>
      </c>
      <c r="AB350" s="176">
        <v>500000</v>
      </c>
      <c r="AC350" s="205" t="s">
        <v>58</v>
      </c>
      <c r="AD350" s="149" t="s">
        <v>478</v>
      </c>
      <c r="AE350" t="s">
        <v>478</v>
      </c>
      <c r="AF350" t="s">
        <v>260</v>
      </c>
      <c r="AG350" s="150">
        <v>25.075485886792297</v>
      </c>
      <c r="AH350" s="151">
        <v>15.09433962264151</v>
      </c>
      <c r="AI350" s="150">
        <v>1003.7742943396148</v>
      </c>
      <c r="AJ350" s="150">
        <v>20.075485886792297</v>
      </c>
      <c r="AK350" s="150">
        <v>25.075485886792297</v>
      </c>
      <c r="AL350" s="119">
        <v>45439</v>
      </c>
      <c r="AM350" t="s">
        <v>67</v>
      </c>
      <c r="AN350" t="s">
        <v>67</v>
      </c>
      <c r="AO350" s="198">
        <v>17</v>
      </c>
    </row>
    <row r="351" spans="1:41">
      <c r="A351" t="s">
        <v>90</v>
      </c>
      <c r="B351" t="s">
        <v>91</v>
      </c>
      <c r="C351" t="s">
        <v>479</v>
      </c>
      <c r="D351" t="s">
        <v>108</v>
      </c>
      <c r="E351" t="s">
        <v>65</v>
      </c>
      <c r="F351" t="s">
        <v>25</v>
      </c>
      <c r="G351" t="s">
        <v>81</v>
      </c>
      <c r="H351" t="s">
        <v>54</v>
      </c>
      <c r="I351" t="s">
        <v>55</v>
      </c>
      <c r="J351" t="s">
        <v>1620</v>
      </c>
      <c r="N351" s="119">
        <v>45489</v>
      </c>
      <c r="O351" t="s">
        <v>9</v>
      </c>
      <c r="P351" t="s">
        <v>259</v>
      </c>
      <c r="Q351" t="s">
        <v>17</v>
      </c>
      <c r="R351" t="s">
        <v>54</v>
      </c>
      <c r="S351" s="119">
        <v>45482</v>
      </c>
      <c r="T351" s="119">
        <v>45482</v>
      </c>
      <c r="AA351" t="s">
        <v>1608</v>
      </c>
      <c r="AB351" s="206">
        <v>500002</v>
      </c>
      <c r="AC351" s="205" t="s">
        <v>58</v>
      </c>
      <c r="AD351" s="149" t="s">
        <v>478</v>
      </c>
      <c r="AE351" t="s">
        <v>478</v>
      </c>
      <c r="AF351" t="s">
        <v>260</v>
      </c>
      <c r="AG351" s="150">
        <v>25.105674686792298</v>
      </c>
      <c r="AH351" s="151">
        <v>1.5094400000000001</v>
      </c>
      <c r="AI351" s="150">
        <v>1005.2837343396149</v>
      </c>
      <c r="AJ351" s="150">
        <v>20.105674686792298</v>
      </c>
      <c r="AK351" s="150">
        <v>25.105674686792298</v>
      </c>
      <c r="AL351" s="119">
        <v>44930</v>
      </c>
      <c r="AM351" t="s">
        <v>54</v>
      </c>
      <c r="AN351" t="s">
        <v>67</v>
      </c>
      <c r="AO351" s="198">
        <v>7</v>
      </c>
    </row>
    <row r="352" spans="1:41">
      <c r="A352" t="s">
        <v>119</v>
      </c>
      <c r="B352" t="s">
        <v>120</v>
      </c>
      <c r="C352" t="s">
        <v>1318</v>
      </c>
      <c r="D352" t="s">
        <v>65</v>
      </c>
      <c r="E352" t="s">
        <v>65</v>
      </c>
      <c r="F352" t="s">
        <v>25</v>
      </c>
      <c r="G352" t="s">
        <v>81</v>
      </c>
      <c r="H352" t="s">
        <v>54</v>
      </c>
      <c r="I352" t="s">
        <v>55</v>
      </c>
      <c r="J352" t="s">
        <v>1621</v>
      </c>
      <c r="L352" s="119">
        <v>45457</v>
      </c>
      <c r="N352" s="119">
        <v>45492</v>
      </c>
      <c r="O352" t="s">
        <v>11</v>
      </c>
      <c r="P352" t="s">
        <v>185</v>
      </c>
      <c r="Q352" t="s">
        <v>17</v>
      </c>
      <c r="R352" t="s">
        <v>54</v>
      </c>
      <c r="S352" s="119">
        <v>45483</v>
      </c>
      <c r="T352" s="119">
        <v>45484</v>
      </c>
      <c r="AB352" s="176">
        <v>500000</v>
      </c>
      <c r="AC352" s="205" t="s">
        <v>58</v>
      </c>
      <c r="AD352" s="149" t="s">
        <v>444</v>
      </c>
      <c r="AE352" t="s">
        <v>478</v>
      </c>
      <c r="AF352" t="s">
        <v>186</v>
      </c>
      <c r="AG352" s="150">
        <v>25.135863366037579</v>
      </c>
      <c r="AH352" s="151">
        <v>1.5094339622641511</v>
      </c>
      <c r="AI352" s="150">
        <v>1006.7931683018789</v>
      </c>
      <c r="AJ352" s="150">
        <v>20.135863366037579</v>
      </c>
      <c r="AK352" s="150">
        <v>25.135863366037579</v>
      </c>
      <c r="AL352" s="119">
        <v>45390</v>
      </c>
      <c r="AM352" t="s">
        <v>67</v>
      </c>
      <c r="AN352" t="s">
        <v>67</v>
      </c>
      <c r="AO352" s="198">
        <v>8</v>
      </c>
    </row>
    <row r="353" spans="1:41">
      <c r="A353" t="s">
        <v>123</v>
      </c>
      <c r="B353" t="s">
        <v>124</v>
      </c>
      <c r="C353" t="s">
        <v>1622</v>
      </c>
      <c r="D353" t="s">
        <v>65</v>
      </c>
      <c r="E353" t="s">
        <v>65</v>
      </c>
      <c r="F353" t="s">
        <v>25</v>
      </c>
      <c r="G353" t="s">
        <v>81</v>
      </c>
      <c r="H353" t="s">
        <v>54</v>
      </c>
      <c r="I353" t="s">
        <v>55</v>
      </c>
      <c r="J353" t="s">
        <v>1623</v>
      </c>
      <c r="N353" s="119">
        <v>45504</v>
      </c>
      <c r="O353" t="s">
        <v>11</v>
      </c>
      <c r="P353" t="s">
        <v>128</v>
      </c>
      <c r="Q353" t="s">
        <v>17</v>
      </c>
      <c r="R353" t="s">
        <v>54</v>
      </c>
      <c r="S353" s="119">
        <v>45497</v>
      </c>
      <c r="T353" s="119">
        <v>45502</v>
      </c>
      <c r="AB353" s="176">
        <v>500000</v>
      </c>
      <c r="AC353" t="s">
        <v>58</v>
      </c>
      <c r="AD353" s="149" t="s">
        <v>444</v>
      </c>
      <c r="AE353" t="s">
        <v>478</v>
      </c>
      <c r="AF353" t="s">
        <v>129</v>
      </c>
      <c r="AG353" s="150">
        <v>25.166052045282861</v>
      </c>
      <c r="AH353" s="151">
        <v>1.5094339622641511</v>
      </c>
      <c r="AI353" s="150">
        <v>1008.302602264143</v>
      </c>
      <c r="AJ353" s="150">
        <v>20.166052045282861</v>
      </c>
      <c r="AK353" s="150">
        <v>25.166052045282861</v>
      </c>
      <c r="AL353" s="119">
        <v>45467</v>
      </c>
      <c r="AN353" t="s">
        <v>67</v>
      </c>
      <c r="AO353" s="198">
        <v>2</v>
      </c>
    </row>
    <row r="354" spans="1:41">
      <c r="A354" t="s">
        <v>155</v>
      </c>
      <c r="B354" t="s">
        <v>156</v>
      </c>
      <c r="C354" t="s">
        <v>1327</v>
      </c>
      <c r="D354" t="s">
        <v>65</v>
      </c>
      <c r="E354" t="s">
        <v>65</v>
      </c>
      <c r="F354" t="s">
        <v>25</v>
      </c>
      <c r="G354" t="s">
        <v>81</v>
      </c>
      <c r="H354" t="s">
        <v>54</v>
      </c>
      <c r="I354" t="s">
        <v>55</v>
      </c>
      <c r="J354" t="s">
        <v>1624</v>
      </c>
      <c r="L354" s="119">
        <v>45469</v>
      </c>
      <c r="N354" s="119">
        <v>45506</v>
      </c>
      <c r="O354" t="s">
        <v>13</v>
      </c>
      <c r="P354" t="s">
        <v>109</v>
      </c>
      <c r="Q354" t="s">
        <v>17</v>
      </c>
      <c r="R354" t="s">
        <v>54</v>
      </c>
      <c r="S354" s="119">
        <v>45454</v>
      </c>
      <c r="T354" s="119">
        <v>45553</v>
      </c>
      <c r="AB354" s="176">
        <v>500000</v>
      </c>
      <c r="AC354" s="205" t="s">
        <v>58</v>
      </c>
      <c r="AD354" s="149" t="s">
        <v>444</v>
      </c>
      <c r="AE354" t="s">
        <v>478</v>
      </c>
      <c r="AF354" t="s">
        <v>110</v>
      </c>
      <c r="AG354" s="150">
        <v>25.196240724528142</v>
      </c>
      <c r="AH354" s="151">
        <v>1.5094339622641511</v>
      </c>
      <c r="AI354" s="150">
        <v>1009.8120362264071</v>
      </c>
      <c r="AJ354" s="150">
        <v>20.196240724528142</v>
      </c>
      <c r="AK354" s="150">
        <v>25.196240724528142</v>
      </c>
      <c r="AL354" s="119">
        <v>45453</v>
      </c>
      <c r="AN354" t="s">
        <v>54</v>
      </c>
      <c r="AO354" s="198">
        <v>-47</v>
      </c>
    </row>
    <row r="355" spans="1:41">
      <c r="A355" t="s">
        <v>198</v>
      </c>
      <c r="B355" t="s">
        <v>199</v>
      </c>
      <c r="C355" t="s">
        <v>1625</v>
      </c>
      <c r="D355" t="s">
        <v>65</v>
      </c>
      <c r="E355" t="s">
        <v>65</v>
      </c>
      <c r="F355" t="s">
        <v>25</v>
      </c>
      <c r="G355" t="s">
        <v>81</v>
      </c>
      <c r="H355" t="s">
        <v>54</v>
      </c>
      <c r="I355" t="s">
        <v>55</v>
      </c>
      <c r="J355" t="s">
        <v>1626</v>
      </c>
      <c r="K355" s="119">
        <v>45405</v>
      </c>
      <c r="L355" s="119">
        <v>45490</v>
      </c>
      <c r="N355" s="119">
        <v>45507</v>
      </c>
      <c r="O355" t="s">
        <v>9</v>
      </c>
      <c r="P355" t="s">
        <v>10</v>
      </c>
      <c r="Q355" t="s">
        <v>17</v>
      </c>
      <c r="R355" t="s">
        <v>54</v>
      </c>
      <c r="S355" s="119">
        <v>45470</v>
      </c>
      <c r="T355" s="119">
        <v>45492</v>
      </c>
      <c r="AB355" s="176">
        <v>500000</v>
      </c>
      <c r="AC355" t="s">
        <v>58</v>
      </c>
      <c r="AD355" s="149" t="s">
        <v>444</v>
      </c>
      <c r="AE355" t="s">
        <v>478</v>
      </c>
      <c r="AF355" t="s">
        <v>118</v>
      </c>
      <c r="AG355" s="150">
        <v>25.226429403773423</v>
      </c>
      <c r="AH355" s="151">
        <v>1.5094339622641511</v>
      </c>
      <c r="AI355" s="150">
        <v>1011.3214701886712</v>
      </c>
      <c r="AJ355" s="150">
        <v>20.226429403773423</v>
      </c>
      <c r="AK355" s="150">
        <v>25.226429403773423</v>
      </c>
      <c r="AL355" s="119">
        <v>45469</v>
      </c>
      <c r="AM355" t="s">
        <v>67</v>
      </c>
      <c r="AN355" t="s">
        <v>54</v>
      </c>
      <c r="AO355" s="198">
        <v>15</v>
      </c>
    </row>
    <row r="356" spans="1:41">
      <c r="A356" t="s">
        <v>119</v>
      </c>
      <c r="B356" t="s">
        <v>120</v>
      </c>
      <c r="C356" t="s">
        <v>1598</v>
      </c>
      <c r="D356" t="s">
        <v>65</v>
      </c>
      <c r="E356" s="205" t="s">
        <v>65</v>
      </c>
      <c r="F356" t="s">
        <v>25</v>
      </c>
      <c r="G356" t="s">
        <v>81</v>
      </c>
      <c r="H356" t="s">
        <v>54</v>
      </c>
      <c r="I356" s="205" t="s">
        <v>55</v>
      </c>
      <c r="J356" t="s">
        <v>1627</v>
      </c>
      <c r="N356" s="119">
        <v>45516</v>
      </c>
      <c r="O356" t="s">
        <v>9</v>
      </c>
      <c r="P356" t="s">
        <v>259</v>
      </c>
      <c r="Q356" t="s">
        <v>17</v>
      </c>
      <c r="R356" t="s">
        <v>54</v>
      </c>
      <c r="S356" s="119">
        <v>45529</v>
      </c>
      <c r="T356" s="119">
        <v>45513</v>
      </c>
      <c r="AB356" s="176">
        <v>500000</v>
      </c>
      <c r="AC356" s="205" t="s">
        <v>58</v>
      </c>
      <c r="AD356" s="149" t="s">
        <v>444</v>
      </c>
      <c r="AE356" t="s">
        <v>478</v>
      </c>
      <c r="AF356" t="s">
        <v>260</v>
      </c>
      <c r="AG356" s="150">
        <v>25.256618083018708</v>
      </c>
      <c r="AH356" s="151">
        <v>1.5094339622641511</v>
      </c>
      <c r="AI356" s="150">
        <v>1012.8309041509353</v>
      </c>
      <c r="AJ356" s="150">
        <v>20.256618083018708</v>
      </c>
      <c r="AK356" s="150">
        <v>25.256618083018708</v>
      </c>
      <c r="AL356" s="119">
        <v>45322</v>
      </c>
      <c r="AM356" t="s">
        <v>54</v>
      </c>
      <c r="AN356" t="s">
        <v>67</v>
      </c>
      <c r="AO356" s="198">
        <v>3</v>
      </c>
    </row>
    <row r="357" spans="1:41">
      <c r="A357" t="s">
        <v>85</v>
      </c>
      <c r="B357" t="s">
        <v>86</v>
      </c>
      <c r="C357" t="s">
        <v>1189</v>
      </c>
      <c r="D357" t="s">
        <v>76</v>
      </c>
      <c r="E357" t="s">
        <v>76</v>
      </c>
      <c r="F357" t="s">
        <v>25</v>
      </c>
      <c r="G357" t="s">
        <v>81</v>
      </c>
      <c r="H357" t="s">
        <v>54</v>
      </c>
      <c r="I357" t="s">
        <v>55</v>
      </c>
      <c r="J357" t="s">
        <v>1628</v>
      </c>
      <c r="L357" s="119">
        <v>45490</v>
      </c>
      <c r="N357" s="119">
        <v>45516</v>
      </c>
      <c r="O357" t="s">
        <v>9</v>
      </c>
      <c r="P357" t="s">
        <v>114</v>
      </c>
      <c r="Q357" t="s">
        <v>17</v>
      </c>
      <c r="R357" t="s">
        <v>54</v>
      </c>
      <c r="S357" s="119">
        <v>45467</v>
      </c>
      <c r="T357" s="119">
        <v>45475</v>
      </c>
      <c r="AB357" s="176">
        <v>500000</v>
      </c>
      <c r="AC357" s="205" t="s">
        <v>58</v>
      </c>
      <c r="AD357" s="149" t="s">
        <v>444</v>
      </c>
      <c r="AE357" t="s">
        <v>478</v>
      </c>
      <c r="AF357" t="s">
        <v>115</v>
      </c>
      <c r="AG357" s="150">
        <v>25.286806762263989</v>
      </c>
      <c r="AH357" s="151">
        <v>1.5094339622641511</v>
      </c>
      <c r="AI357" s="150">
        <v>1014.3403381131994</v>
      </c>
      <c r="AJ357" s="150">
        <v>20.286806762263989</v>
      </c>
      <c r="AK357" s="150">
        <v>25.286806762263989</v>
      </c>
      <c r="AL357" s="119">
        <v>45406</v>
      </c>
      <c r="AM357" t="s">
        <v>54</v>
      </c>
      <c r="AN357" t="s">
        <v>67</v>
      </c>
      <c r="AO357" s="198">
        <v>41</v>
      </c>
    </row>
    <row r="358" spans="1:41">
      <c r="A358" t="s">
        <v>85</v>
      </c>
      <c r="B358" t="s">
        <v>86</v>
      </c>
      <c r="C358" t="s">
        <v>1191</v>
      </c>
      <c r="D358" t="s">
        <v>76</v>
      </c>
      <c r="E358" t="s">
        <v>76</v>
      </c>
      <c r="F358" t="s">
        <v>25</v>
      </c>
      <c r="G358" t="s">
        <v>81</v>
      </c>
      <c r="H358" t="s">
        <v>54</v>
      </c>
      <c r="I358" t="s">
        <v>55</v>
      </c>
      <c r="J358" t="s">
        <v>1629</v>
      </c>
      <c r="L358" s="119">
        <v>45490</v>
      </c>
      <c r="N358" s="119">
        <v>45516</v>
      </c>
      <c r="O358" t="s">
        <v>9</v>
      </c>
      <c r="P358" t="s">
        <v>114</v>
      </c>
      <c r="Q358" t="s">
        <v>17</v>
      </c>
      <c r="R358" t="s">
        <v>54</v>
      </c>
      <c r="S358" s="119">
        <v>45467</v>
      </c>
      <c r="T358" s="119">
        <v>45475</v>
      </c>
      <c r="AB358" s="176">
        <v>500000</v>
      </c>
      <c r="AC358" s="205" t="s">
        <v>58</v>
      </c>
      <c r="AD358" s="149" t="s">
        <v>444</v>
      </c>
      <c r="AE358" t="s">
        <v>478</v>
      </c>
      <c r="AF358" t="s">
        <v>115</v>
      </c>
      <c r="AG358" s="150">
        <v>25.31699544150927</v>
      </c>
      <c r="AH358" s="151">
        <v>1.5094339622641511</v>
      </c>
      <c r="AI358" s="150">
        <v>1015.8497720754635</v>
      </c>
      <c r="AJ358" s="150">
        <v>20.31699544150927</v>
      </c>
      <c r="AK358" s="150">
        <v>25.31699544150927</v>
      </c>
      <c r="AL358" s="119">
        <v>45406</v>
      </c>
      <c r="AM358" t="s">
        <v>54</v>
      </c>
      <c r="AN358" t="s">
        <v>67</v>
      </c>
      <c r="AO358" s="198">
        <v>41</v>
      </c>
    </row>
    <row r="359" spans="1:41">
      <c r="A359" t="s">
        <v>90</v>
      </c>
      <c r="B359" t="s">
        <v>91</v>
      </c>
      <c r="C359" t="s">
        <v>479</v>
      </c>
      <c r="D359" t="s">
        <v>108</v>
      </c>
      <c r="E359" t="s">
        <v>65</v>
      </c>
      <c r="F359" t="s">
        <v>25</v>
      </c>
      <c r="G359" t="s">
        <v>81</v>
      </c>
      <c r="H359" t="s">
        <v>54</v>
      </c>
      <c r="I359" t="s">
        <v>55</v>
      </c>
      <c r="J359" t="s">
        <v>1630</v>
      </c>
      <c r="N359" s="119">
        <v>45517</v>
      </c>
      <c r="O359" t="s">
        <v>9</v>
      </c>
      <c r="P359" t="s">
        <v>259</v>
      </c>
      <c r="Q359" t="s">
        <v>17</v>
      </c>
      <c r="R359" t="s">
        <v>54</v>
      </c>
      <c r="S359" s="119">
        <v>45492</v>
      </c>
      <c r="T359" s="119">
        <v>45509</v>
      </c>
      <c r="AA359" t="s">
        <v>1608</v>
      </c>
      <c r="AB359" s="206">
        <v>500002</v>
      </c>
      <c r="AC359" s="205" t="s">
        <v>58</v>
      </c>
      <c r="AD359" s="149" t="s">
        <v>478</v>
      </c>
      <c r="AE359" t="s">
        <v>478</v>
      </c>
      <c r="AF359" t="s">
        <v>260</v>
      </c>
      <c r="AG359" s="150">
        <v>25.347184241509272</v>
      </c>
      <c r="AH359" s="151">
        <v>1.5094400000000001</v>
      </c>
      <c r="AI359" s="150">
        <v>1017.3592120754636</v>
      </c>
      <c r="AJ359" s="150">
        <v>20.347184241509272</v>
      </c>
      <c r="AK359" s="150">
        <v>25.347184241509272</v>
      </c>
      <c r="AL359" s="119">
        <v>44930</v>
      </c>
      <c r="AM359" t="s">
        <v>54</v>
      </c>
      <c r="AN359" t="s">
        <v>67</v>
      </c>
      <c r="AO359" s="198">
        <v>8</v>
      </c>
    </row>
    <row r="360" spans="1:41">
      <c r="A360" t="s">
        <v>155</v>
      </c>
      <c r="B360" t="s">
        <v>156</v>
      </c>
      <c r="C360" t="s">
        <v>1601</v>
      </c>
      <c r="D360" t="s">
        <v>65</v>
      </c>
      <c r="E360" s="205" t="s">
        <v>65</v>
      </c>
      <c r="F360" t="s">
        <v>25</v>
      </c>
      <c r="G360" t="s">
        <v>81</v>
      </c>
      <c r="H360" t="s">
        <v>54</v>
      </c>
      <c r="I360" t="s">
        <v>55</v>
      </c>
      <c r="J360" t="s">
        <v>1631</v>
      </c>
      <c r="L360" s="119">
        <v>45492</v>
      </c>
      <c r="N360" s="119">
        <v>45520</v>
      </c>
      <c r="O360" t="s">
        <v>11</v>
      </c>
      <c r="P360" t="s">
        <v>177</v>
      </c>
      <c r="Q360" t="s">
        <v>17</v>
      </c>
      <c r="R360" t="s">
        <v>54</v>
      </c>
      <c r="S360" s="119">
        <v>45476</v>
      </c>
      <c r="T360" s="119">
        <v>45484</v>
      </c>
      <c r="AA360" t="s">
        <v>1632</v>
      </c>
      <c r="AB360" s="206">
        <v>500000</v>
      </c>
      <c r="AC360" s="205" t="s">
        <v>58</v>
      </c>
      <c r="AD360" s="149" t="s">
        <v>478</v>
      </c>
      <c r="AE360" t="s">
        <v>478</v>
      </c>
      <c r="AF360" t="s">
        <v>178</v>
      </c>
      <c r="AG360" s="150">
        <v>25.377372920754553</v>
      </c>
      <c r="AH360" s="151">
        <v>1.5094339622641511</v>
      </c>
      <c r="AI360" s="150">
        <v>1018.8686460377277</v>
      </c>
      <c r="AJ360" s="150">
        <v>20.377372920754553</v>
      </c>
      <c r="AK360" s="150">
        <v>25.377372920754553</v>
      </c>
      <c r="AL360" s="119">
        <v>45476</v>
      </c>
      <c r="AM360" t="s">
        <v>67</v>
      </c>
      <c r="AN360" t="s">
        <v>67</v>
      </c>
      <c r="AO360" s="198">
        <v>36</v>
      </c>
    </row>
    <row r="361" spans="1:41">
      <c r="A361" t="s">
        <v>221</v>
      </c>
      <c r="B361" t="s">
        <v>222</v>
      </c>
      <c r="C361" t="s">
        <v>1633</v>
      </c>
      <c r="D361" t="s">
        <v>64</v>
      </c>
      <c r="E361" t="s">
        <v>65</v>
      </c>
      <c r="F361" t="s">
        <v>25</v>
      </c>
      <c r="G361" t="s">
        <v>81</v>
      </c>
      <c r="H361" t="s">
        <v>67</v>
      </c>
      <c r="I361" t="s">
        <v>55</v>
      </c>
      <c r="J361" t="s">
        <v>1634</v>
      </c>
      <c r="K361" s="119">
        <v>44958</v>
      </c>
      <c r="L361" s="119">
        <v>45443</v>
      </c>
      <c r="N361" s="119">
        <v>45535</v>
      </c>
      <c r="O361" t="s">
        <v>11</v>
      </c>
      <c r="P361" t="s">
        <v>177</v>
      </c>
      <c r="Q361" t="s">
        <v>17</v>
      </c>
      <c r="R361" t="s">
        <v>54</v>
      </c>
      <c r="S361" s="119">
        <v>45490</v>
      </c>
      <c r="T361" s="119">
        <v>45496</v>
      </c>
      <c r="AA361" t="s">
        <v>1632</v>
      </c>
      <c r="AB361" s="176">
        <v>500000</v>
      </c>
      <c r="AC361" s="205" t="s">
        <v>58</v>
      </c>
      <c r="AD361" s="149" t="s">
        <v>478</v>
      </c>
      <c r="AE361" t="s">
        <v>478</v>
      </c>
      <c r="AF361" t="s">
        <v>178</v>
      </c>
      <c r="AG361" s="150">
        <v>25.679259713207383</v>
      </c>
      <c r="AH361" s="151">
        <v>15.09433962264151</v>
      </c>
      <c r="AI361" s="150">
        <v>1033.9629856603692</v>
      </c>
      <c r="AJ361" s="150">
        <v>20.679259713207383</v>
      </c>
      <c r="AK361" s="150">
        <v>25.679259713207383</v>
      </c>
      <c r="AL361" s="119">
        <v>45441</v>
      </c>
      <c r="AM361" t="s">
        <v>67</v>
      </c>
      <c r="AN361" t="s">
        <v>67</v>
      </c>
      <c r="AO361" s="198">
        <v>39</v>
      </c>
    </row>
    <row r="362" spans="1:41">
      <c r="A362" t="s">
        <v>90</v>
      </c>
      <c r="B362" t="s">
        <v>91</v>
      </c>
      <c r="C362" t="s">
        <v>479</v>
      </c>
      <c r="D362" t="s">
        <v>108</v>
      </c>
      <c r="E362" t="s">
        <v>65</v>
      </c>
      <c r="F362" t="s">
        <v>25</v>
      </c>
      <c r="G362" t="s">
        <v>81</v>
      </c>
      <c r="H362" t="s">
        <v>54</v>
      </c>
      <c r="I362" t="s">
        <v>55</v>
      </c>
      <c r="J362" t="s">
        <v>1635</v>
      </c>
      <c r="N362" s="119">
        <v>45545</v>
      </c>
      <c r="O362" t="s">
        <v>9</v>
      </c>
      <c r="P362" t="s">
        <v>259</v>
      </c>
      <c r="Q362" t="s">
        <v>17</v>
      </c>
      <c r="R362" t="s">
        <v>54</v>
      </c>
      <c r="S362" s="119">
        <v>45538</v>
      </c>
      <c r="T362" s="119">
        <v>45538</v>
      </c>
      <c r="AA362" t="s">
        <v>1608</v>
      </c>
      <c r="AB362" s="206">
        <v>500002</v>
      </c>
      <c r="AC362" s="205" t="s">
        <v>58</v>
      </c>
      <c r="AD362" s="149" t="s">
        <v>478</v>
      </c>
      <c r="AE362" t="s">
        <v>478</v>
      </c>
      <c r="AF362" t="s">
        <v>260</v>
      </c>
      <c r="AG362" s="150">
        <v>25.709448513207384</v>
      </c>
      <c r="AH362" s="151">
        <v>1.5094400000000001</v>
      </c>
      <c r="AI362" s="150">
        <v>1035.4724256603693</v>
      </c>
      <c r="AJ362" s="150">
        <v>20.709448513207384</v>
      </c>
      <c r="AK362" s="150">
        <v>25.709448513207384</v>
      </c>
      <c r="AL362" s="119">
        <v>44930</v>
      </c>
      <c r="AM362" t="s">
        <v>54</v>
      </c>
      <c r="AN362" t="s">
        <v>67</v>
      </c>
      <c r="AO362" s="198">
        <v>7</v>
      </c>
    </row>
    <row r="363" spans="1:41">
      <c r="A363" t="s">
        <v>428</v>
      </c>
      <c r="B363" t="s">
        <v>429</v>
      </c>
      <c r="C363" t="s">
        <v>1596</v>
      </c>
      <c r="D363" t="s">
        <v>65</v>
      </c>
      <c r="E363" t="s">
        <v>65</v>
      </c>
      <c r="F363" t="s">
        <v>25</v>
      </c>
      <c r="G363" t="s">
        <v>81</v>
      </c>
      <c r="H363" t="s">
        <v>54</v>
      </c>
      <c r="I363" t="s">
        <v>55</v>
      </c>
      <c r="J363" t="s">
        <v>1636</v>
      </c>
      <c r="K363" s="119">
        <v>45512</v>
      </c>
      <c r="L363" s="119">
        <v>45551</v>
      </c>
      <c r="N363" s="119">
        <v>45561</v>
      </c>
      <c r="O363" t="s">
        <v>11</v>
      </c>
      <c r="P363" t="s">
        <v>185</v>
      </c>
      <c r="Q363" t="s">
        <v>17</v>
      </c>
      <c r="R363" t="s">
        <v>54</v>
      </c>
      <c r="S363" s="119">
        <v>45539</v>
      </c>
      <c r="T363" s="119">
        <v>45547</v>
      </c>
      <c r="AB363" s="176">
        <v>500000</v>
      </c>
      <c r="AC363" s="205" t="s">
        <v>58</v>
      </c>
      <c r="AD363" s="149" t="s">
        <v>444</v>
      </c>
      <c r="AE363" t="s">
        <v>478</v>
      </c>
      <c r="AF363" t="s">
        <v>186</v>
      </c>
      <c r="AG363" s="150">
        <v>25.739637192452669</v>
      </c>
      <c r="AH363" s="151">
        <v>1.5094339622641511</v>
      </c>
      <c r="AI363" s="150">
        <v>1036.9818596226335</v>
      </c>
      <c r="AJ363" s="150">
        <v>20.739637192452669</v>
      </c>
      <c r="AK363" s="150">
        <v>25.739637192452669</v>
      </c>
      <c r="AL363" s="119">
        <v>45344</v>
      </c>
      <c r="AN363" t="s">
        <v>67</v>
      </c>
      <c r="AO363" s="198">
        <v>14</v>
      </c>
    </row>
    <row r="364" spans="1:41">
      <c r="A364" t="s">
        <v>100</v>
      </c>
      <c r="B364" t="s">
        <v>101</v>
      </c>
      <c r="C364" t="s">
        <v>1637</v>
      </c>
      <c r="D364" t="s">
        <v>65</v>
      </c>
      <c r="E364" t="s">
        <v>65</v>
      </c>
      <c r="F364" t="s">
        <v>25</v>
      </c>
      <c r="G364" t="s">
        <v>81</v>
      </c>
      <c r="H364" t="s">
        <v>54</v>
      </c>
      <c r="I364" t="s">
        <v>55</v>
      </c>
      <c r="J364" t="s">
        <v>1638</v>
      </c>
      <c r="K364" s="119">
        <v>45376</v>
      </c>
      <c r="L364" s="119">
        <v>45541</v>
      </c>
      <c r="N364" s="119">
        <v>45569</v>
      </c>
      <c r="O364" t="s">
        <v>11</v>
      </c>
      <c r="P364" t="s">
        <v>128</v>
      </c>
      <c r="Q364" t="s">
        <v>17</v>
      </c>
      <c r="R364" t="s">
        <v>54</v>
      </c>
      <c r="S364" s="119">
        <v>45559</v>
      </c>
      <c r="T364" s="119">
        <v>45565</v>
      </c>
      <c r="AB364" s="176">
        <v>500000</v>
      </c>
      <c r="AC364" s="205" t="s">
        <v>58</v>
      </c>
      <c r="AD364" s="149" t="s">
        <v>444</v>
      </c>
      <c r="AE364" t="s">
        <v>478</v>
      </c>
      <c r="AF364" t="s">
        <v>129</v>
      </c>
      <c r="AG364" s="150">
        <v>25.769825871697954</v>
      </c>
      <c r="AH364" s="151">
        <v>1.5094339622641511</v>
      </c>
      <c r="AI364" s="150">
        <v>1038.4912935848977</v>
      </c>
      <c r="AJ364" s="150">
        <v>20.769825871697954</v>
      </c>
      <c r="AK364" s="150">
        <v>25.769825871697954</v>
      </c>
      <c r="AL364" s="119">
        <v>45260</v>
      </c>
      <c r="AN364" t="s">
        <v>67</v>
      </c>
      <c r="AO364" s="198">
        <v>4</v>
      </c>
    </row>
    <row r="365" spans="1:41">
      <c r="A365" t="s">
        <v>90</v>
      </c>
      <c r="B365" t="s">
        <v>91</v>
      </c>
      <c r="C365" t="s">
        <v>479</v>
      </c>
      <c r="D365" t="s">
        <v>108</v>
      </c>
      <c r="E365" t="s">
        <v>65</v>
      </c>
      <c r="F365" t="s">
        <v>25</v>
      </c>
      <c r="G365" t="s">
        <v>81</v>
      </c>
      <c r="H365" t="s">
        <v>54</v>
      </c>
      <c r="I365" t="s">
        <v>55</v>
      </c>
      <c r="J365" t="s">
        <v>1639</v>
      </c>
      <c r="N365" s="119">
        <v>45573</v>
      </c>
      <c r="O365" t="s">
        <v>13</v>
      </c>
      <c r="P365" t="s">
        <v>109</v>
      </c>
      <c r="Q365" t="s">
        <v>17</v>
      </c>
      <c r="R365" t="s">
        <v>54</v>
      </c>
      <c r="S365" s="119">
        <v>45559</v>
      </c>
      <c r="T365" s="119">
        <v>45568</v>
      </c>
      <c r="AA365" t="s">
        <v>1640</v>
      </c>
      <c r="AB365" s="206">
        <v>500002</v>
      </c>
      <c r="AC365" s="205" t="s">
        <v>58</v>
      </c>
      <c r="AD365" s="149" t="s">
        <v>478</v>
      </c>
      <c r="AE365" t="s">
        <v>478</v>
      </c>
      <c r="AF365" t="s">
        <v>110</v>
      </c>
      <c r="AG365" s="150">
        <v>25.800014671697955</v>
      </c>
      <c r="AH365" s="151">
        <v>1.5094400000000001</v>
      </c>
      <c r="AI365" s="150">
        <v>1040.0007335848977</v>
      </c>
      <c r="AJ365" s="150">
        <v>20.800014671697955</v>
      </c>
      <c r="AK365" s="150">
        <v>25.800014671697955</v>
      </c>
      <c r="AL365" s="119">
        <v>44930</v>
      </c>
      <c r="AM365" t="s">
        <v>54</v>
      </c>
      <c r="AN365" t="s">
        <v>67</v>
      </c>
      <c r="AO365" s="198">
        <v>5</v>
      </c>
    </row>
    <row r="366" spans="1:41">
      <c r="A366" t="s">
        <v>123</v>
      </c>
      <c r="B366" t="s">
        <v>124</v>
      </c>
      <c r="C366" t="s">
        <v>670</v>
      </c>
      <c r="D366" t="s">
        <v>65</v>
      </c>
      <c r="E366" t="s">
        <v>65</v>
      </c>
      <c r="F366" t="s">
        <v>25</v>
      </c>
      <c r="G366" t="s">
        <v>81</v>
      </c>
      <c r="H366" t="s">
        <v>67</v>
      </c>
      <c r="I366" t="s">
        <v>55</v>
      </c>
      <c r="J366" t="s">
        <v>1641</v>
      </c>
      <c r="L366" s="119">
        <v>45509</v>
      </c>
      <c r="N366" s="119">
        <v>45588</v>
      </c>
      <c r="O366" t="s">
        <v>11</v>
      </c>
      <c r="P366" t="s">
        <v>128</v>
      </c>
      <c r="Q366" t="s">
        <v>17</v>
      </c>
      <c r="R366" t="s">
        <v>54</v>
      </c>
      <c r="S366" s="119">
        <v>45524</v>
      </c>
      <c r="T366" s="119">
        <v>45532</v>
      </c>
      <c r="AB366" s="176">
        <v>500000</v>
      </c>
      <c r="AC366" t="s">
        <v>58</v>
      </c>
      <c r="AD366" s="149" t="s">
        <v>444</v>
      </c>
      <c r="AE366" t="s">
        <v>478</v>
      </c>
      <c r="AF366" t="s">
        <v>129</v>
      </c>
      <c r="AG366" s="150">
        <v>26.101901464150782</v>
      </c>
      <c r="AH366" s="151">
        <v>15.09433962264151</v>
      </c>
      <c r="AI366" s="150">
        <v>1055.0950732075391</v>
      </c>
      <c r="AJ366" s="150">
        <v>21.101901464150782</v>
      </c>
      <c r="AK366" s="150">
        <v>26.101901464150782</v>
      </c>
      <c r="AL366" s="119">
        <v>45524</v>
      </c>
      <c r="AN366" t="s">
        <v>54</v>
      </c>
      <c r="AO366" s="198">
        <v>56</v>
      </c>
    </row>
    <row r="367" spans="1:41">
      <c r="A367" t="s">
        <v>198</v>
      </c>
      <c r="B367" t="s">
        <v>199</v>
      </c>
      <c r="C367" t="s">
        <v>1642</v>
      </c>
      <c r="D367" t="s">
        <v>65</v>
      </c>
      <c r="E367" t="s">
        <v>65</v>
      </c>
      <c r="F367" t="s">
        <v>25</v>
      </c>
      <c r="G367" t="s">
        <v>81</v>
      </c>
      <c r="H367" t="s">
        <v>54</v>
      </c>
      <c r="I367" t="s">
        <v>55</v>
      </c>
      <c r="J367" t="s">
        <v>1643</v>
      </c>
      <c r="K367" s="119">
        <v>45496</v>
      </c>
      <c r="L367" s="119">
        <v>45574</v>
      </c>
      <c r="N367" s="119">
        <v>45598</v>
      </c>
      <c r="O367" t="s">
        <v>9</v>
      </c>
      <c r="P367" t="s">
        <v>264</v>
      </c>
      <c r="Q367" t="s">
        <v>17</v>
      </c>
      <c r="R367" t="s">
        <v>54</v>
      </c>
      <c r="S367" s="119">
        <v>45552</v>
      </c>
      <c r="T367" s="119">
        <v>45573</v>
      </c>
      <c r="AB367" s="176">
        <v>500002</v>
      </c>
      <c r="AC367" t="s">
        <v>58</v>
      </c>
      <c r="AD367" s="149" t="s">
        <v>478</v>
      </c>
      <c r="AE367" t="s">
        <v>478</v>
      </c>
      <c r="AF367" t="s">
        <v>265</v>
      </c>
      <c r="AG367" s="150">
        <v>26.132090264150783</v>
      </c>
      <c r="AH367" s="151">
        <v>1.5094400000000001</v>
      </c>
      <c r="AI367" s="150">
        <v>1056.6045132075392</v>
      </c>
      <c r="AJ367" s="150">
        <v>21.132090264150783</v>
      </c>
      <c r="AK367" s="150">
        <v>26.132090264150783</v>
      </c>
      <c r="AL367" s="119">
        <v>45552</v>
      </c>
      <c r="AN367" t="s">
        <v>54</v>
      </c>
      <c r="AO367" s="198">
        <v>25</v>
      </c>
    </row>
    <row r="368" spans="1:41">
      <c r="A368" t="s">
        <v>90</v>
      </c>
      <c r="B368" t="s">
        <v>91</v>
      </c>
      <c r="C368" t="s">
        <v>479</v>
      </c>
      <c r="D368" t="s">
        <v>108</v>
      </c>
      <c r="E368" t="s">
        <v>65</v>
      </c>
      <c r="F368" t="s">
        <v>25</v>
      </c>
      <c r="G368" t="s">
        <v>81</v>
      </c>
      <c r="H368" t="s">
        <v>54</v>
      </c>
      <c r="I368" t="s">
        <v>55</v>
      </c>
      <c r="J368" t="s">
        <v>1644</v>
      </c>
      <c r="N368" s="119">
        <v>45601</v>
      </c>
      <c r="O368" t="s">
        <v>13</v>
      </c>
      <c r="P368" t="s">
        <v>109</v>
      </c>
      <c r="Q368" t="s">
        <v>17</v>
      </c>
      <c r="R368" t="s">
        <v>54</v>
      </c>
      <c r="S368" s="119">
        <v>45594</v>
      </c>
      <c r="T368" s="119">
        <v>45622</v>
      </c>
      <c r="AA368" t="s">
        <v>1645</v>
      </c>
      <c r="AB368" s="206">
        <v>500002</v>
      </c>
      <c r="AC368" s="205" t="s">
        <v>58</v>
      </c>
      <c r="AD368" s="149" t="s">
        <v>478</v>
      </c>
      <c r="AE368" t="s">
        <v>478</v>
      </c>
      <c r="AF368" t="s">
        <v>110</v>
      </c>
      <c r="AG368" s="150">
        <v>26.162279064150784</v>
      </c>
      <c r="AH368" s="151">
        <v>1.5094400000000001</v>
      </c>
      <c r="AI368" s="150">
        <v>1058.1139532075392</v>
      </c>
      <c r="AJ368" s="150">
        <v>21.162279064150784</v>
      </c>
      <c r="AK368" s="150">
        <v>26.162279064150784</v>
      </c>
      <c r="AL368" s="119">
        <v>44930</v>
      </c>
      <c r="AM368" t="s">
        <v>54</v>
      </c>
      <c r="AN368" t="s">
        <v>67</v>
      </c>
      <c r="AO368" s="198">
        <v>-21</v>
      </c>
    </row>
    <row r="369" spans="1:41">
      <c r="A369" t="s">
        <v>123</v>
      </c>
      <c r="B369" t="s">
        <v>124</v>
      </c>
      <c r="C369" t="s">
        <v>551</v>
      </c>
      <c r="D369" t="s">
        <v>65</v>
      </c>
      <c r="E369" t="s">
        <v>65</v>
      </c>
      <c r="F369" t="s">
        <v>25</v>
      </c>
      <c r="G369" t="s">
        <v>81</v>
      </c>
      <c r="H369" t="s">
        <v>54</v>
      </c>
      <c r="I369" t="s">
        <v>55</v>
      </c>
      <c r="J369" t="s">
        <v>1646</v>
      </c>
      <c r="L369" s="119">
        <v>45609</v>
      </c>
      <c r="N369" s="119">
        <v>45617</v>
      </c>
      <c r="O369" t="s">
        <v>7</v>
      </c>
      <c r="P369" t="s">
        <v>59</v>
      </c>
      <c r="Q369" t="s">
        <v>17</v>
      </c>
      <c r="R369" t="s">
        <v>54</v>
      </c>
      <c r="S369" s="119">
        <v>45615</v>
      </c>
      <c r="AB369" s="176">
        <v>500000</v>
      </c>
      <c r="AC369" s="205" t="s">
        <v>58</v>
      </c>
      <c r="AD369" s="149" t="s">
        <v>444</v>
      </c>
      <c r="AE369" t="s">
        <v>478</v>
      </c>
      <c r="AF369" t="s">
        <v>246</v>
      </c>
      <c r="AG369" s="150">
        <v>26.192467743396069</v>
      </c>
      <c r="AH369" s="151">
        <v>1.5094339622641511</v>
      </c>
      <c r="AI369" s="150">
        <v>1059.6233871698034</v>
      </c>
      <c r="AJ369" s="150">
        <v>21.192467743396069</v>
      </c>
      <c r="AK369" s="150">
        <v>26.192467743396069</v>
      </c>
      <c r="AL369" s="119">
        <v>45615</v>
      </c>
      <c r="AM369" t="s">
        <v>54</v>
      </c>
      <c r="AN369" t="s">
        <v>67</v>
      </c>
      <c r="AO369" s="198">
        <v>45617</v>
      </c>
    </row>
    <row r="370" spans="1:41">
      <c r="A370" t="s">
        <v>1553</v>
      </c>
      <c r="B370" t="s">
        <v>287</v>
      </c>
      <c r="C370" t="s">
        <v>1096</v>
      </c>
      <c r="D370" t="s">
        <v>64</v>
      </c>
      <c r="E370" t="s">
        <v>52</v>
      </c>
      <c r="F370" t="s">
        <v>25</v>
      </c>
      <c r="G370" t="s">
        <v>81</v>
      </c>
      <c r="H370" t="s">
        <v>67</v>
      </c>
      <c r="I370" t="s">
        <v>55</v>
      </c>
      <c r="J370" t="s">
        <v>1647</v>
      </c>
      <c r="K370" s="119">
        <v>45581</v>
      </c>
      <c r="L370" s="119">
        <v>45611</v>
      </c>
      <c r="M370" s="119">
        <v>45560</v>
      </c>
      <c r="N370" s="119">
        <v>45618</v>
      </c>
      <c r="O370" t="s">
        <v>13</v>
      </c>
      <c r="P370" t="s">
        <v>109</v>
      </c>
      <c r="Q370" t="s">
        <v>17</v>
      </c>
      <c r="R370" t="s">
        <v>54</v>
      </c>
      <c r="S370" s="119">
        <v>45609</v>
      </c>
      <c r="T370" s="119">
        <v>45661</v>
      </c>
      <c r="AA370" t="s">
        <v>1105</v>
      </c>
      <c r="AB370" s="176">
        <v>500000</v>
      </c>
      <c r="AC370" t="s">
        <v>58</v>
      </c>
      <c r="AD370" s="149" t="s">
        <v>444</v>
      </c>
      <c r="AE370" t="s">
        <v>478</v>
      </c>
      <c r="AF370" t="s">
        <v>110</v>
      </c>
      <c r="AG370" s="150">
        <v>26.494354535848899</v>
      </c>
      <c r="AH370" s="151">
        <v>15.09433962264151</v>
      </c>
      <c r="AI370" s="150">
        <v>1074.7177267924449</v>
      </c>
      <c r="AJ370" s="150">
        <v>21.494354535848899</v>
      </c>
      <c r="AK370" s="150">
        <v>26.494354535848899</v>
      </c>
      <c r="AL370" s="119">
        <v>45609</v>
      </c>
      <c r="AN370" t="s">
        <v>67</v>
      </c>
      <c r="AO370" s="198">
        <v>-43</v>
      </c>
    </row>
    <row r="371" spans="1:41">
      <c r="A371" t="s">
        <v>428</v>
      </c>
      <c r="B371" t="s">
        <v>429</v>
      </c>
      <c r="C371" t="s">
        <v>1596</v>
      </c>
      <c r="D371" t="s">
        <v>65</v>
      </c>
      <c r="E371" t="s">
        <v>65</v>
      </c>
      <c r="F371" t="s">
        <v>25</v>
      </c>
      <c r="G371" t="s">
        <v>81</v>
      </c>
      <c r="H371" t="s">
        <v>54</v>
      </c>
      <c r="I371" t="s">
        <v>55</v>
      </c>
      <c r="J371" t="s">
        <v>1648</v>
      </c>
      <c r="K371" s="119">
        <v>45583</v>
      </c>
      <c r="L371" s="119">
        <v>45614</v>
      </c>
      <c r="M371" s="119">
        <v>45575</v>
      </c>
      <c r="N371" s="119">
        <v>45624</v>
      </c>
      <c r="O371" t="s">
        <v>13</v>
      </c>
      <c r="P371" t="s">
        <v>249</v>
      </c>
      <c r="Q371" t="s">
        <v>17</v>
      </c>
      <c r="R371" t="s">
        <v>54</v>
      </c>
      <c r="S371" s="119">
        <v>45623</v>
      </c>
      <c r="T371" s="119">
        <v>45625</v>
      </c>
      <c r="AB371" s="176">
        <v>500000</v>
      </c>
      <c r="AC371" s="205" t="s">
        <v>58</v>
      </c>
      <c r="AD371" s="149" t="s">
        <v>444</v>
      </c>
      <c r="AE371" t="s">
        <v>478</v>
      </c>
      <c r="AF371" t="s">
        <v>250</v>
      </c>
      <c r="AG371" s="150">
        <v>26.52454321509418</v>
      </c>
      <c r="AH371" s="151">
        <v>1.5094339622641511</v>
      </c>
      <c r="AI371" s="150">
        <v>1076.2271607547091</v>
      </c>
      <c r="AJ371" s="150">
        <v>21.52454321509418</v>
      </c>
      <c r="AK371" s="150">
        <v>26.52454321509418</v>
      </c>
      <c r="AL371" s="119">
        <v>45344</v>
      </c>
      <c r="AN371" t="s">
        <v>67</v>
      </c>
      <c r="AO371" s="198">
        <v>-1</v>
      </c>
    </row>
    <row r="372" spans="1:41">
      <c r="A372" t="s">
        <v>119</v>
      </c>
      <c r="B372" t="s">
        <v>120</v>
      </c>
      <c r="C372" t="s">
        <v>1598</v>
      </c>
      <c r="D372" t="s">
        <v>65</v>
      </c>
      <c r="E372" s="205" t="s">
        <v>65</v>
      </c>
      <c r="F372" t="s">
        <v>25</v>
      </c>
      <c r="G372" t="s">
        <v>81</v>
      </c>
      <c r="H372" t="s">
        <v>54</v>
      </c>
      <c r="I372" s="205" t="s">
        <v>55</v>
      </c>
      <c r="J372" t="s">
        <v>1649</v>
      </c>
      <c r="N372" s="119">
        <v>45624</v>
      </c>
      <c r="O372" t="s">
        <v>9</v>
      </c>
      <c r="P372" t="s">
        <v>189</v>
      </c>
      <c r="Q372" t="s">
        <v>17</v>
      </c>
      <c r="R372" t="s">
        <v>54</v>
      </c>
      <c r="S372" s="119">
        <v>45623</v>
      </c>
      <c r="T372" s="119">
        <v>45623</v>
      </c>
      <c r="AB372" s="176">
        <v>500000</v>
      </c>
      <c r="AC372" s="205" t="s">
        <v>58</v>
      </c>
      <c r="AD372" s="149" t="s">
        <v>444</v>
      </c>
      <c r="AE372" t="s">
        <v>478</v>
      </c>
      <c r="AF372" t="s">
        <v>190</v>
      </c>
      <c r="AG372" s="150">
        <v>26.554731894339465</v>
      </c>
      <c r="AH372" s="151">
        <v>1.5094339622641511</v>
      </c>
      <c r="AI372" s="150">
        <v>1077.7365947169733</v>
      </c>
      <c r="AJ372" s="150">
        <v>21.554731894339465</v>
      </c>
      <c r="AK372" s="150">
        <v>26.554731894339465</v>
      </c>
      <c r="AL372" s="119">
        <v>45322</v>
      </c>
      <c r="AN372" t="s">
        <v>67</v>
      </c>
      <c r="AO372" s="198">
        <v>1</v>
      </c>
    </row>
    <row r="373" spans="1:41">
      <c r="A373" t="s">
        <v>90</v>
      </c>
      <c r="B373" t="s">
        <v>91</v>
      </c>
      <c r="C373" t="s">
        <v>479</v>
      </c>
      <c r="D373" t="s">
        <v>108</v>
      </c>
      <c r="E373" t="s">
        <v>65</v>
      </c>
      <c r="F373" t="s">
        <v>25</v>
      </c>
      <c r="G373" t="s">
        <v>81</v>
      </c>
      <c r="H373" t="s">
        <v>54</v>
      </c>
      <c r="I373" t="s">
        <v>55</v>
      </c>
      <c r="J373" t="s">
        <v>1650</v>
      </c>
      <c r="N373" s="119">
        <v>45629</v>
      </c>
      <c r="O373" t="s">
        <v>9</v>
      </c>
      <c r="P373" t="s">
        <v>262</v>
      </c>
      <c r="Q373" t="s">
        <v>17</v>
      </c>
      <c r="R373" t="s">
        <v>54</v>
      </c>
      <c r="S373" s="119">
        <v>45622</v>
      </c>
      <c r="T373" s="119">
        <v>45622</v>
      </c>
      <c r="AA373" t="s">
        <v>1608</v>
      </c>
      <c r="AB373" s="206">
        <v>500002</v>
      </c>
      <c r="AC373" s="205" t="s">
        <v>58</v>
      </c>
      <c r="AD373" s="149" t="s">
        <v>478</v>
      </c>
      <c r="AE373" t="s">
        <v>478</v>
      </c>
      <c r="AF373" t="s">
        <v>263</v>
      </c>
      <c r="AG373" s="150">
        <v>26.584920694339466</v>
      </c>
      <c r="AH373" s="151">
        <v>1.5094400000000001</v>
      </c>
      <c r="AI373" s="150">
        <v>1079.2460347169733</v>
      </c>
      <c r="AJ373" s="150">
        <v>21.584920694339466</v>
      </c>
      <c r="AK373" s="150">
        <v>26.584920694339466</v>
      </c>
      <c r="AL373" s="119">
        <v>44930</v>
      </c>
      <c r="AM373" t="s">
        <v>54</v>
      </c>
      <c r="AN373" t="s">
        <v>67</v>
      </c>
      <c r="AO373" s="198">
        <v>7</v>
      </c>
    </row>
    <row r="374" spans="1:41">
      <c r="A374" t="s">
        <v>155</v>
      </c>
      <c r="B374" t="s">
        <v>156</v>
      </c>
      <c r="C374" t="s">
        <v>1601</v>
      </c>
      <c r="D374" t="s">
        <v>65</v>
      </c>
      <c r="E374" t="s">
        <v>65</v>
      </c>
      <c r="F374" t="s">
        <v>25</v>
      </c>
      <c r="G374" t="s">
        <v>81</v>
      </c>
      <c r="H374" t="s">
        <v>54</v>
      </c>
      <c r="I374" t="s">
        <v>55</v>
      </c>
      <c r="J374" t="s">
        <v>1651</v>
      </c>
      <c r="L374" s="119">
        <v>45576</v>
      </c>
      <c r="M374" s="119">
        <v>45588</v>
      </c>
      <c r="N374" s="119">
        <v>45632</v>
      </c>
      <c r="O374" t="s">
        <v>13</v>
      </c>
      <c r="P374" t="s">
        <v>109</v>
      </c>
      <c r="Q374" t="s">
        <v>17</v>
      </c>
      <c r="R374" t="s">
        <v>54</v>
      </c>
      <c r="S374" s="119">
        <v>45594</v>
      </c>
      <c r="T374" s="119">
        <v>45610</v>
      </c>
      <c r="AA374" t="s">
        <v>1632</v>
      </c>
      <c r="AB374" s="176">
        <v>500000</v>
      </c>
      <c r="AC374" t="s">
        <v>58</v>
      </c>
      <c r="AD374" s="149" t="s">
        <v>478</v>
      </c>
      <c r="AE374" t="s">
        <v>478</v>
      </c>
      <c r="AF374" t="s">
        <v>110</v>
      </c>
      <c r="AG374" s="150">
        <v>26.615109373584751</v>
      </c>
      <c r="AH374" s="151">
        <v>1.5094339622641511</v>
      </c>
      <c r="AI374" s="150">
        <v>1080.7554686792375</v>
      </c>
      <c r="AJ374" s="150">
        <v>21.615109373584751</v>
      </c>
      <c r="AK374" s="150">
        <v>26.615109373584751</v>
      </c>
      <c r="AL374" s="119">
        <v>45547</v>
      </c>
      <c r="AN374" t="s">
        <v>67</v>
      </c>
      <c r="AO374" s="198">
        <v>22</v>
      </c>
    </row>
    <row r="375" spans="1:41">
      <c r="A375" t="s">
        <v>74</v>
      </c>
      <c r="B375" t="s">
        <v>75</v>
      </c>
      <c r="C375" t="s">
        <v>1652</v>
      </c>
      <c r="D375" t="s">
        <v>64</v>
      </c>
      <c r="E375" t="s">
        <v>76</v>
      </c>
      <c r="F375" t="s">
        <v>25</v>
      </c>
      <c r="G375" t="s">
        <v>81</v>
      </c>
      <c r="H375" t="s">
        <v>54</v>
      </c>
      <c r="I375" t="s">
        <v>55</v>
      </c>
      <c r="J375" t="s">
        <v>1653</v>
      </c>
      <c r="L375" s="119">
        <v>45638</v>
      </c>
      <c r="N375" s="119">
        <v>45638</v>
      </c>
      <c r="O375" t="s">
        <v>9</v>
      </c>
      <c r="P375" t="s">
        <v>69</v>
      </c>
      <c r="Q375" t="s">
        <v>17</v>
      </c>
      <c r="R375" t="s">
        <v>54</v>
      </c>
      <c r="S375" s="119">
        <v>45629</v>
      </c>
      <c r="T375" s="119">
        <v>45630</v>
      </c>
      <c r="AB375" s="176">
        <v>500000</v>
      </c>
      <c r="AC375" s="205" t="s">
        <v>58</v>
      </c>
      <c r="AD375" s="149" t="s">
        <v>444</v>
      </c>
      <c r="AE375" t="s">
        <v>478</v>
      </c>
      <c r="AF375" t="s">
        <v>70</v>
      </c>
      <c r="AG375" s="150">
        <v>26.645298052830036</v>
      </c>
      <c r="AH375" s="151">
        <v>1.5094339622641511</v>
      </c>
      <c r="AI375" s="150">
        <v>1082.2649026415017</v>
      </c>
      <c r="AJ375" s="150">
        <v>21.645298052830036</v>
      </c>
      <c r="AK375" s="150">
        <v>26.645298052830036</v>
      </c>
      <c r="AL375" s="119">
        <v>45628</v>
      </c>
      <c r="AN375" t="s">
        <v>54</v>
      </c>
      <c r="AO375" s="198">
        <v>8</v>
      </c>
    </row>
    <row r="376" spans="1:41">
      <c r="A376" t="s">
        <v>198</v>
      </c>
      <c r="B376" t="s">
        <v>199</v>
      </c>
      <c r="C376" t="s">
        <v>1654</v>
      </c>
      <c r="D376" t="s">
        <v>65</v>
      </c>
      <c r="E376" t="s">
        <v>65</v>
      </c>
      <c r="F376" t="s">
        <v>25</v>
      </c>
      <c r="G376" t="s">
        <v>81</v>
      </c>
      <c r="H376" t="s">
        <v>54</v>
      </c>
      <c r="I376" t="s">
        <v>55</v>
      </c>
      <c r="J376" t="s">
        <v>1655</v>
      </c>
      <c r="K376" s="119">
        <v>45537</v>
      </c>
      <c r="L376" s="119">
        <v>45583</v>
      </c>
      <c r="N376" s="119">
        <v>45639</v>
      </c>
      <c r="O376" t="s">
        <v>11</v>
      </c>
      <c r="P376" t="s">
        <v>185</v>
      </c>
      <c r="Q376" t="s">
        <v>17</v>
      </c>
      <c r="R376" s="119" t="s">
        <v>54</v>
      </c>
      <c r="S376" s="119">
        <v>45587</v>
      </c>
      <c r="T376" s="119">
        <v>45593</v>
      </c>
      <c r="AB376" s="176">
        <v>500001</v>
      </c>
      <c r="AC376" t="s">
        <v>58</v>
      </c>
      <c r="AD376" s="149" t="s">
        <v>444</v>
      </c>
      <c r="AE376" t="s">
        <v>478</v>
      </c>
      <c r="AF376" t="s">
        <v>186</v>
      </c>
      <c r="AG376" s="150">
        <v>26.675486792452674</v>
      </c>
      <c r="AH376" s="151">
        <v>1.5094369811320758</v>
      </c>
      <c r="AI376" s="150">
        <v>1083.7743396226338</v>
      </c>
      <c r="AJ376" s="150">
        <v>21.675486792452674</v>
      </c>
      <c r="AK376" s="150">
        <v>26.675486792452674</v>
      </c>
      <c r="AL376" s="119">
        <v>45547</v>
      </c>
      <c r="AM376" t="s">
        <v>54</v>
      </c>
      <c r="AN376" t="s">
        <v>67</v>
      </c>
      <c r="AO376" s="198">
        <v>46</v>
      </c>
    </row>
    <row r="377" spans="1:41">
      <c r="A377" t="s">
        <v>251</v>
      </c>
      <c r="B377" t="s">
        <v>252</v>
      </c>
      <c r="C377" t="s">
        <v>1656</v>
      </c>
      <c r="D377" t="s">
        <v>76</v>
      </c>
      <c r="E377" t="s">
        <v>76</v>
      </c>
      <c r="F377" t="s">
        <v>25</v>
      </c>
      <c r="G377" t="s">
        <v>81</v>
      </c>
      <c r="H377" t="s">
        <v>54</v>
      </c>
      <c r="I377" t="s">
        <v>55</v>
      </c>
      <c r="J377" t="s">
        <v>1657</v>
      </c>
      <c r="K377" s="119">
        <v>45170</v>
      </c>
      <c r="L377" s="119">
        <v>45639</v>
      </c>
      <c r="M377" s="119">
        <v>45601</v>
      </c>
      <c r="N377" s="119">
        <v>45657</v>
      </c>
      <c r="O377" t="s">
        <v>13</v>
      </c>
      <c r="P377" t="s">
        <v>288</v>
      </c>
      <c r="Q377" t="s">
        <v>17</v>
      </c>
      <c r="R377" t="s">
        <v>54</v>
      </c>
      <c r="S377" s="119">
        <v>45629</v>
      </c>
      <c r="T377" s="119">
        <v>45638</v>
      </c>
      <c r="AB377" s="176">
        <v>500000</v>
      </c>
      <c r="AC377" t="s">
        <v>58</v>
      </c>
      <c r="AD377" s="149" t="s">
        <v>444</v>
      </c>
      <c r="AE377" t="s">
        <v>478</v>
      </c>
      <c r="AF377" t="s">
        <v>289</v>
      </c>
      <c r="AG377" s="150">
        <v>26.705675471697958</v>
      </c>
      <c r="AH377" s="151">
        <v>1.5094339622641511</v>
      </c>
      <c r="AI377" s="150">
        <v>1085.283773584898</v>
      </c>
      <c r="AJ377" s="150">
        <v>21.705675471697958</v>
      </c>
      <c r="AK377" s="150">
        <v>26.705675471697958</v>
      </c>
      <c r="AL377" s="119">
        <v>45602</v>
      </c>
      <c r="AN377" t="s">
        <v>67</v>
      </c>
      <c r="AO377" s="198">
        <v>19</v>
      </c>
    </row>
    <row r="378" spans="1:41" ht="16.5" customHeight="1">
      <c r="A378" t="s">
        <v>134</v>
      </c>
      <c r="B378" t="str">
        <f>VLOOKUP(A378,'Data Validation'!S:T,2,FALSE)</f>
        <v>SAP HANA Database &amp; Analytics</v>
      </c>
      <c r="C378" t="s">
        <v>563</v>
      </c>
      <c r="D378" t="s">
        <v>108</v>
      </c>
      <c r="E378" t="s">
        <v>65</v>
      </c>
      <c r="F378" t="s">
        <v>24</v>
      </c>
      <c r="G378" t="s">
        <v>66</v>
      </c>
      <c r="H378" t="s">
        <v>54</v>
      </c>
      <c r="I378" t="s">
        <v>55</v>
      </c>
      <c r="J378" t="s">
        <v>1658</v>
      </c>
      <c r="L378" s="119">
        <v>45224</v>
      </c>
      <c r="N378" s="119">
        <v>45307</v>
      </c>
      <c r="O378" t="s">
        <v>56</v>
      </c>
      <c r="P378" t="s">
        <v>56</v>
      </c>
      <c r="Q378" t="s">
        <v>71</v>
      </c>
      <c r="W378" s="62" t="s">
        <v>1659</v>
      </c>
      <c r="Z378" s="62" t="s">
        <v>1660</v>
      </c>
      <c r="AA378" t="s">
        <v>1661</v>
      </c>
      <c r="AB378" s="176">
        <v>500000</v>
      </c>
      <c r="AC378" t="s">
        <v>58</v>
      </c>
      <c r="AD378" s="149" t="str">
        <f ca="1">IF((AND((N378-TODAY())&lt;=0,(F378="P2")))=TRUE,"Yes","No")</f>
        <v>No</v>
      </c>
      <c r="AE378" t="str">
        <f t="shared" ref="AE378:AE392" ca="1" si="0">IF((AND((N378-TODAY())&lt;=30,(L378-TODAY())&lt;=0,(F378="P1")))=TRUE,"Yes",IF(AND((N378-TODAY())&lt;=30,(L378-TODAY())&lt;=0,(F378="P2"))=TRUE,"Yes","No"))</f>
        <v>Yes</v>
      </c>
      <c r="AF378" t="str">
        <f>VLOOKUP(P378,'Data Validation'!I:J,2,FALSE)</f>
        <v>Global</v>
      </c>
      <c r="AG378" s="150">
        <f t="shared" ref="AG378:AG392" ca="1" si="1">IF(AK378&lt;=53,AK378,AK378-52)</f>
        <v>41.030188679245285</v>
      </c>
      <c r="AH378" s="151">
        <f t="shared" ref="AH378:AH392" si="2">IF(H378="Y",(((160/1000000)*AB378)/5.3)*0.1,((160/1000000)*AB378)/5.3)</f>
        <v>1.5094339622641511</v>
      </c>
      <c r="AI378" s="150">
        <f>SUM($AH$378:AH378)</f>
        <v>1.5094339622641511</v>
      </c>
      <c r="AJ378" s="150">
        <f t="shared" ref="AJ378:AJ392" si="3">AI378/50</f>
        <v>3.0188679245283023E-2</v>
      </c>
      <c r="AK378" s="150">
        <f t="shared" ref="AK378:AK392" ca="1" si="4">WEEKNUM(TODAY())+AJ378</f>
        <v>41.030188679245285</v>
      </c>
      <c r="AL378" s="119">
        <v>45238</v>
      </c>
      <c r="AN378" t="s">
        <v>67</v>
      </c>
      <c r="AO378" s="198">
        <f t="shared" ref="AO378:AO392" si="5">N378-T378</f>
        <v>45307</v>
      </c>
    </row>
    <row r="379" spans="1:41" ht="16.5" customHeight="1">
      <c r="A379" t="s">
        <v>134</v>
      </c>
      <c r="B379" t="str">
        <f>VLOOKUP(A379,'Data Validation'!S:T,2,FALSE)</f>
        <v>SAP HANA Database &amp; Analytics</v>
      </c>
      <c r="C379" t="s">
        <v>1278</v>
      </c>
      <c r="D379" t="s">
        <v>108</v>
      </c>
      <c r="E379" s="205" t="s">
        <v>65</v>
      </c>
      <c r="F379" t="s">
        <v>24</v>
      </c>
      <c r="G379" t="s">
        <v>66</v>
      </c>
      <c r="H379" t="s">
        <v>54</v>
      </c>
      <c r="I379" s="205" t="s">
        <v>55</v>
      </c>
      <c r="J379" t="s">
        <v>1662</v>
      </c>
      <c r="L379" s="119">
        <v>45257</v>
      </c>
      <c r="N379" s="119">
        <v>45307</v>
      </c>
      <c r="O379" t="s">
        <v>56</v>
      </c>
      <c r="P379" t="s">
        <v>56</v>
      </c>
      <c r="Q379" t="s">
        <v>71</v>
      </c>
      <c r="W379" s="62" t="s">
        <v>1663</v>
      </c>
      <c r="Z379" s="62" t="s">
        <v>1664</v>
      </c>
      <c r="AA379" t="s">
        <v>1661</v>
      </c>
      <c r="AB379" s="176">
        <v>500000</v>
      </c>
      <c r="AC379" s="205" t="s">
        <v>58</v>
      </c>
      <c r="AD379" s="149" t="str">
        <f ca="1">IF((AND((N379-TODAY())&lt;=0,(F379="P2")))=TRUE,"Yes","No")</f>
        <v>No</v>
      </c>
      <c r="AE379" t="str">
        <f t="shared" ca="1" si="0"/>
        <v>Yes</v>
      </c>
      <c r="AF379" t="str">
        <f>VLOOKUP(P379,'Data Validation'!I:J,2,FALSE)</f>
        <v>Global</v>
      </c>
      <c r="AG379" s="150">
        <f t="shared" ca="1" si="1"/>
        <v>41.06037735849057</v>
      </c>
      <c r="AH379" s="151">
        <f t="shared" si="2"/>
        <v>1.5094339622641511</v>
      </c>
      <c r="AI379" s="150">
        <f>SUM($AH$378:AH379)</f>
        <v>3.0188679245283021</v>
      </c>
      <c r="AJ379" s="150">
        <f t="shared" si="3"/>
        <v>6.0377358490566045E-2</v>
      </c>
      <c r="AK379" s="150">
        <f t="shared" ca="1" si="4"/>
        <v>41.06037735849057</v>
      </c>
      <c r="AL379" s="119">
        <v>45255</v>
      </c>
      <c r="AN379" t="s">
        <v>67</v>
      </c>
      <c r="AO379" s="198">
        <f t="shared" si="5"/>
        <v>45307</v>
      </c>
    </row>
    <row r="380" spans="1:41" ht="16.5" customHeight="1">
      <c r="A380" t="s">
        <v>134</v>
      </c>
      <c r="B380" t="str">
        <f>VLOOKUP(A380,'Data Validation'!S:T,2,FALSE)</f>
        <v>SAP HANA Database &amp; Analytics</v>
      </c>
      <c r="C380" t="s">
        <v>1278</v>
      </c>
      <c r="D380" t="s">
        <v>108</v>
      </c>
      <c r="E380" s="205" t="s">
        <v>65</v>
      </c>
      <c r="F380" t="s">
        <v>24</v>
      </c>
      <c r="G380" t="s">
        <v>66</v>
      </c>
      <c r="H380" t="s">
        <v>54</v>
      </c>
      <c r="I380" s="205" t="s">
        <v>55</v>
      </c>
      <c r="J380" t="s">
        <v>1665</v>
      </c>
      <c r="L380" s="119">
        <v>45257</v>
      </c>
      <c r="N380" s="119">
        <v>45307</v>
      </c>
      <c r="O380" t="s">
        <v>56</v>
      </c>
      <c r="P380" t="s">
        <v>56</v>
      </c>
      <c r="Q380" t="s">
        <v>71</v>
      </c>
      <c r="W380" s="62" t="s">
        <v>1666</v>
      </c>
      <c r="Z380" s="62" t="s">
        <v>1667</v>
      </c>
      <c r="AA380" t="s">
        <v>1661</v>
      </c>
      <c r="AB380" s="176">
        <v>500000</v>
      </c>
      <c r="AC380" s="205" t="s">
        <v>58</v>
      </c>
      <c r="AD380" s="149" t="str">
        <f ca="1">IF((AND((N380-TODAY())&lt;=0,(F380="P2")))=TRUE,"Yes","No")</f>
        <v>No</v>
      </c>
      <c r="AE380" t="str">
        <f t="shared" ca="1" si="0"/>
        <v>Yes</v>
      </c>
      <c r="AF380" t="str">
        <f>VLOOKUP(P380,'Data Validation'!I:J,2,FALSE)</f>
        <v>Global</v>
      </c>
      <c r="AG380" s="150">
        <f t="shared" ca="1" si="1"/>
        <v>41.090566037735847</v>
      </c>
      <c r="AH380" s="151">
        <f t="shared" si="2"/>
        <v>1.5094339622641511</v>
      </c>
      <c r="AI380" s="150">
        <f>SUM($AH$378:AH380)</f>
        <v>4.5283018867924536</v>
      </c>
      <c r="AJ380" s="150">
        <f t="shared" si="3"/>
        <v>9.0566037735849078E-2</v>
      </c>
      <c r="AK380" s="150">
        <f t="shared" ca="1" si="4"/>
        <v>41.090566037735847</v>
      </c>
      <c r="AL380" s="119">
        <v>45255</v>
      </c>
      <c r="AN380" t="s">
        <v>67</v>
      </c>
      <c r="AO380" s="198">
        <f t="shared" si="5"/>
        <v>45307</v>
      </c>
    </row>
    <row r="381" spans="1:41" ht="16.5" customHeight="1">
      <c r="A381" t="s">
        <v>179</v>
      </c>
      <c r="B381" t="str">
        <f>VLOOKUP(A381,'Data Validation'!S:T,2,FALSE)</f>
        <v>Product Engineering Intelligent Enterprise and Cross Architecture</v>
      </c>
      <c r="C381" t="s">
        <v>495</v>
      </c>
      <c r="D381" t="s">
        <v>64</v>
      </c>
      <c r="E381" t="s">
        <v>65</v>
      </c>
      <c r="F381" t="s">
        <v>24</v>
      </c>
      <c r="G381" t="s">
        <v>81</v>
      </c>
      <c r="H381" t="s">
        <v>54</v>
      </c>
      <c r="I381" t="s">
        <v>55</v>
      </c>
      <c r="J381" t="s">
        <v>1668</v>
      </c>
      <c r="K381" s="119"/>
      <c r="L381" s="119">
        <v>45407</v>
      </c>
      <c r="N381" s="119">
        <v>45414</v>
      </c>
      <c r="O381" s="119" t="s">
        <v>56</v>
      </c>
      <c r="P381" t="s">
        <v>57</v>
      </c>
      <c r="Q381" t="s">
        <v>71</v>
      </c>
      <c r="R381" s="119" t="s">
        <v>54</v>
      </c>
      <c r="AB381" s="176">
        <v>500000</v>
      </c>
      <c r="AC381" s="205" t="s">
        <v>58</v>
      </c>
      <c r="AD381" s="149" t="s">
        <v>444</v>
      </c>
      <c r="AE381" t="str">
        <f t="shared" ca="1" si="0"/>
        <v>Yes</v>
      </c>
      <c r="AF381" t="str">
        <f>VLOOKUP(P381,'Data Validation'!I:J,2,FALSE)</f>
        <v>Global</v>
      </c>
      <c r="AG381" s="150">
        <f t="shared" ca="1" si="1"/>
        <v>41.120754716981132</v>
      </c>
      <c r="AH381" s="151">
        <f t="shared" si="2"/>
        <v>1.5094339622641511</v>
      </c>
      <c r="AI381" s="150">
        <f>SUM($AH$378:AH381)</f>
        <v>6.0377358490566042</v>
      </c>
      <c r="AJ381" s="150">
        <f t="shared" si="3"/>
        <v>0.12075471698113209</v>
      </c>
      <c r="AK381" s="150">
        <f t="shared" ca="1" si="4"/>
        <v>41.120754716981132</v>
      </c>
      <c r="AL381" s="119">
        <v>45369</v>
      </c>
      <c r="AM381" t="s">
        <v>54</v>
      </c>
      <c r="AN381" t="s">
        <v>67</v>
      </c>
      <c r="AO381" s="198">
        <f t="shared" si="5"/>
        <v>45414</v>
      </c>
    </row>
    <row r="382" spans="1:41" ht="16.5" customHeight="1">
      <c r="A382" t="s">
        <v>130</v>
      </c>
      <c r="B382" t="str">
        <f>VLOOKUP(A382,'Data Validation'!S:T,2,FALSE)</f>
        <v>New Ventures &amp; Technologies</v>
      </c>
      <c r="C382" t="s">
        <v>1669</v>
      </c>
      <c r="D382" t="s">
        <v>76</v>
      </c>
      <c r="E382" t="s">
        <v>76</v>
      </c>
      <c r="F382" t="s">
        <v>25</v>
      </c>
      <c r="G382" t="s">
        <v>53</v>
      </c>
      <c r="H382" t="s">
        <v>67</v>
      </c>
      <c r="I382" t="s">
        <v>55</v>
      </c>
      <c r="J382" t="s">
        <v>1670</v>
      </c>
      <c r="L382" s="119">
        <v>45261</v>
      </c>
      <c r="N382" s="119">
        <v>45292</v>
      </c>
      <c r="O382" t="s">
        <v>56</v>
      </c>
      <c r="P382" t="s">
        <v>56</v>
      </c>
      <c r="Q382" t="s">
        <v>71</v>
      </c>
      <c r="R382" t="s">
        <v>54</v>
      </c>
      <c r="S382" s="119">
        <v>45280</v>
      </c>
      <c r="T382" s="119">
        <v>45312</v>
      </c>
      <c r="AA382" t="s">
        <v>1671</v>
      </c>
      <c r="AB382" s="176">
        <v>500000</v>
      </c>
      <c r="AC382" s="205" t="s">
        <v>58</v>
      </c>
      <c r="AD382" s="149" t="s">
        <v>444</v>
      </c>
      <c r="AE382" t="str">
        <f t="shared" ca="1" si="0"/>
        <v>Yes</v>
      </c>
      <c r="AF382" t="str">
        <f>VLOOKUP(P382,'Data Validation'!I:J,2,FALSE)</f>
        <v>Global</v>
      </c>
      <c r="AG382" s="150">
        <f t="shared" ca="1" si="1"/>
        <v>41.422641509433966</v>
      </c>
      <c r="AH382" s="151">
        <f t="shared" si="2"/>
        <v>15.09433962264151</v>
      </c>
      <c r="AI382" s="150">
        <f>SUM($AH$378:AH382)</f>
        <v>21.132075471698116</v>
      </c>
      <c r="AJ382" s="150">
        <f t="shared" si="3"/>
        <v>0.42264150943396234</v>
      </c>
      <c r="AK382" s="150">
        <f t="shared" ca="1" si="4"/>
        <v>41.422641509433966</v>
      </c>
      <c r="AL382" s="119">
        <v>45260</v>
      </c>
      <c r="AN382" t="s">
        <v>67</v>
      </c>
      <c r="AO382" s="198">
        <f t="shared" si="5"/>
        <v>-20</v>
      </c>
    </row>
    <row r="383" spans="1:41" ht="16.5" customHeight="1">
      <c r="A383" t="s">
        <v>198</v>
      </c>
      <c r="B383" t="str">
        <f>VLOOKUP(A383,'Data Validation'!S:T,2,FALSE)</f>
        <v>CX Management America</v>
      </c>
      <c r="C383" t="s">
        <v>1359</v>
      </c>
      <c r="D383" t="s">
        <v>76</v>
      </c>
      <c r="E383" t="s">
        <v>76</v>
      </c>
      <c r="F383" t="s">
        <v>25</v>
      </c>
      <c r="G383" t="s">
        <v>66</v>
      </c>
      <c r="H383" t="s">
        <v>54</v>
      </c>
      <c r="I383" t="s">
        <v>55</v>
      </c>
      <c r="J383" t="s">
        <v>1672</v>
      </c>
      <c r="L383" s="119">
        <v>45409</v>
      </c>
      <c r="N383" s="119">
        <v>45412</v>
      </c>
      <c r="O383" t="s">
        <v>56</v>
      </c>
      <c r="P383" t="s">
        <v>57</v>
      </c>
      <c r="Q383" t="s">
        <v>71</v>
      </c>
      <c r="R383" t="s">
        <v>54</v>
      </c>
      <c r="AA383" t="s">
        <v>1673</v>
      </c>
      <c r="AB383" s="176">
        <v>500000</v>
      </c>
      <c r="AC383" s="205" t="s">
        <v>58</v>
      </c>
      <c r="AD383" s="149" t="s">
        <v>444</v>
      </c>
      <c r="AE383" t="str">
        <f t="shared" ca="1" si="0"/>
        <v>Yes</v>
      </c>
      <c r="AF383" t="str">
        <f>VLOOKUP(P383,'Data Validation'!I:J,2,FALSE)</f>
        <v>Global</v>
      </c>
      <c r="AG383" s="150">
        <f t="shared" ca="1" si="1"/>
        <v>41.452830188679243</v>
      </c>
      <c r="AH383" s="151">
        <f t="shared" si="2"/>
        <v>1.5094339622641511</v>
      </c>
      <c r="AI383" s="150">
        <f>SUM($AH$378:AH383)</f>
        <v>22.641509433962266</v>
      </c>
      <c r="AJ383" s="150">
        <f t="shared" si="3"/>
        <v>0.45283018867924535</v>
      </c>
      <c r="AK383" s="150">
        <f t="shared" ca="1" si="4"/>
        <v>41.452830188679243</v>
      </c>
      <c r="AL383" s="119">
        <v>45370</v>
      </c>
      <c r="AM383" t="s">
        <v>54</v>
      </c>
      <c r="AN383" t="s">
        <v>67</v>
      </c>
      <c r="AO383" s="198">
        <f t="shared" si="5"/>
        <v>45412</v>
      </c>
    </row>
    <row r="384" spans="1:41" ht="16.5" customHeight="1">
      <c r="A384" t="s">
        <v>198</v>
      </c>
      <c r="B384" t="str">
        <f>VLOOKUP(A384,'Data Validation'!S:T,2,FALSE)</f>
        <v>CX Management America</v>
      </c>
      <c r="C384" t="s">
        <v>1359</v>
      </c>
      <c r="D384" t="s">
        <v>76</v>
      </c>
      <c r="E384" t="s">
        <v>76</v>
      </c>
      <c r="F384" t="s">
        <v>25</v>
      </c>
      <c r="G384" t="s">
        <v>66</v>
      </c>
      <c r="H384" t="s">
        <v>54</v>
      </c>
      <c r="I384" t="s">
        <v>55</v>
      </c>
      <c r="J384" t="s">
        <v>1674</v>
      </c>
      <c r="L384" s="119">
        <v>45506</v>
      </c>
      <c r="N384" s="119">
        <v>45510</v>
      </c>
      <c r="O384" t="s">
        <v>56</v>
      </c>
      <c r="P384" t="s">
        <v>57</v>
      </c>
      <c r="Q384" t="s">
        <v>71</v>
      </c>
      <c r="R384" t="s">
        <v>54</v>
      </c>
      <c r="AB384" s="176">
        <v>500000</v>
      </c>
      <c r="AC384" s="205" t="s">
        <v>58</v>
      </c>
      <c r="AD384" s="149" t="s">
        <v>444</v>
      </c>
      <c r="AE384" t="str">
        <f t="shared" ca="1" si="0"/>
        <v>Yes</v>
      </c>
      <c r="AF384" t="str">
        <f>VLOOKUP(P384,'Data Validation'!I:J,2,FALSE)</f>
        <v>Global</v>
      </c>
      <c r="AG384" s="150">
        <f t="shared" ca="1" si="1"/>
        <v>41.483018867924528</v>
      </c>
      <c r="AH384" s="151">
        <f t="shared" si="2"/>
        <v>1.5094339622641511</v>
      </c>
      <c r="AI384" s="150">
        <f>SUM($AH$378:AH384)</f>
        <v>24.150943396226417</v>
      </c>
      <c r="AJ384" s="150">
        <f t="shared" si="3"/>
        <v>0.48301886792452836</v>
      </c>
      <c r="AK384" s="150">
        <f t="shared" ca="1" si="4"/>
        <v>41.483018867924528</v>
      </c>
      <c r="AL384" s="119">
        <v>45485</v>
      </c>
      <c r="AM384" t="s">
        <v>54</v>
      </c>
      <c r="AN384" t="s">
        <v>67</v>
      </c>
      <c r="AO384" s="198">
        <f t="shared" si="5"/>
        <v>45510</v>
      </c>
    </row>
    <row r="385" spans="1:41" ht="16.5" customHeight="1">
      <c r="A385" t="s">
        <v>198</v>
      </c>
      <c r="B385" t="str">
        <f>VLOOKUP(A385,'Data Validation'!S:T,2,FALSE)</f>
        <v>CX Management America</v>
      </c>
      <c r="C385" t="s">
        <v>1359</v>
      </c>
      <c r="D385" t="s">
        <v>76</v>
      </c>
      <c r="E385" t="s">
        <v>76</v>
      </c>
      <c r="F385" t="s">
        <v>25</v>
      </c>
      <c r="G385" t="s">
        <v>66</v>
      </c>
      <c r="H385" t="s">
        <v>54</v>
      </c>
      <c r="I385" t="s">
        <v>55</v>
      </c>
      <c r="J385" t="s">
        <v>1675</v>
      </c>
      <c r="L385" s="119">
        <v>45520</v>
      </c>
      <c r="N385" s="119">
        <v>45524</v>
      </c>
      <c r="O385" t="s">
        <v>56</v>
      </c>
      <c r="P385" t="s">
        <v>57</v>
      </c>
      <c r="Q385" t="s">
        <v>71</v>
      </c>
      <c r="R385" t="s">
        <v>54</v>
      </c>
      <c r="AB385" s="176">
        <v>500000</v>
      </c>
      <c r="AC385" s="205" t="s">
        <v>58</v>
      </c>
      <c r="AD385" s="149" t="s">
        <v>444</v>
      </c>
      <c r="AE385" t="str">
        <f t="shared" ca="1" si="0"/>
        <v>Yes</v>
      </c>
      <c r="AF385" t="str">
        <f>VLOOKUP(P385,'Data Validation'!I:J,2,FALSE)</f>
        <v>Global</v>
      </c>
      <c r="AG385" s="150">
        <f t="shared" ca="1" si="1"/>
        <v>41.513207547169813</v>
      </c>
      <c r="AH385" s="151">
        <f t="shared" si="2"/>
        <v>1.5094339622641511</v>
      </c>
      <c r="AI385" s="150">
        <f>SUM($AH$378:AH385)</f>
        <v>25.660377358490567</v>
      </c>
      <c r="AJ385" s="150">
        <f t="shared" si="3"/>
        <v>0.51320754716981132</v>
      </c>
      <c r="AK385" s="150">
        <f t="shared" ca="1" si="4"/>
        <v>41.513207547169813</v>
      </c>
      <c r="AL385" s="119">
        <v>45485</v>
      </c>
      <c r="AM385" t="s">
        <v>54</v>
      </c>
      <c r="AN385" t="s">
        <v>67</v>
      </c>
      <c r="AO385" s="198">
        <f t="shared" si="5"/>
        <v>45524</v>
      </c>
    </row>
    <row r="386" spans="1:41" ht="16.5" customHeight="1">
      <c r="A386" t="s">
        <v>198</v>
      </c>
      <c r="B386" t="str">
        <f>VLOOKUP(A386,'Data Validation'!S:T,2,FALSE)</f>
        <v>CX Management America</v>
      </c>
      <c r="C386" t="s">
        <v>1359</v>
      </c>
      <c r="D386" t="s">
        <v>76</v>
      </c>
      <c r="E386" t="s">
        <v>76</v>
      </c>
      <c r="F386" t="s">
        <v>25</v>
      </c>
      <c r="G386" t="s">
        <v>66</v>
      </c>
      <c r="H386" t="s">
        <v>54</v>
      </c>
      <c r="I386" t="s">
        <v>55</v>
      </c>
      <c r="J386" t="s">
        <v>1676</v>
      </c>
      <c r="L386" s="119">
        <v>45534</v>
      </c>
      <c r="N386" s="119">
        <v>45538</v>
      </c>
      <c r="O386" t="s">
        <v>56</v>
      </c>
      <c r="P386" t="s">
        <v>57</v>
      </c>
      <c r="Q386" t="s">
        <v>71</v>
      </c>
      <c r="R386" t="s">
        <v>54</v>
      </c>
      <c r="AB386" s="176">
        <v>500000</v>
      </c>
      <c r="AC386" s="205" t="s">
        <v>58</v>
      </c>
      <c r="AD386" s="149" t="s">
        <v>444</v>
      </c>
      <c r="AE386" t="str">
        <f t="shared" ca="1" si="0"/>
        <v>Yes</v>
      </c>
      <c r="AF386" t="str">
        <f>VLOOKUP(P386,'Data Validation'!I:J,2,FALSE)</f>
        <v>Global</v>
      </c>
      <c r="AG386" s="150">
        <f t="shared" ca="1" si="1"/>
        <v>41.543396226415098</v>
      </c>
      <c r="AH386" s="151">
        <f t="shared" si="2"/>
        <v>1.5094339622641511</v>
      </c>
      <c r="AI386" s="150">
        <f>SUM($AH$378:AH386)</f>
        <v>27.169811320754718</v>
      </c>
      <c r="AJ386" s="150">
        <f t="shared" si="3"/>
        <v>0.54339622641509433</v>
      </c>
      <c r="AK386" s="150">
        <f t="shared" ca="1" si="4"/>
        <v>41.543396226415098</v>
      </c>
      <c r="AL386" s="119">
        <v>45485</v>
      </c>
      <c r="AM386" t="s">
        <v>54</v>
      </c>
      <c r="AN386" t="s">
        <v>67</v>
      </c>
      <c r="AO386" s="198">
        <f t="shared" si="5"/>
        <v>45538</v>
      </c>
    </row>
    <row r="387" spans="1:41" ht="16.5" customHeight="1">
      <c r="A387" t="s">
        <v>100</v>
      </c>
      <c r="B387" t="str">
        <f>VLOOKUP(A387,'Data Validation'!S:T,2,FALSE)</f>
        <v>SAP HANA Database &amp; Analytics</v>
      </c>
      <c r="C387" t="s">
        <v>1340</v>
      </c>
      <c r="D387" t="s">
        <v>65</v>
      </c>
      <c r="E387" t="s">
        <v>65</v>
      </c>
      <c r="F387" t="s">
        <v>25</v>
      </c>
      <c r="G387" t="s">
        <v>66</v>
      </c>
      <c r="H387" t="s">
        <v>54</v>
      </c>
      <c r="I387" t="s">
        <v>55</v>
      </c>
      <c r="J387" t="s">
        <v>1677</v>
      </c>
      <c r="L387" s="119">
        <v>45534</v>
      </c>
      <c r="N387" s="119">
        <v>45545</v>
      </c>
      <c r="O387" t="s">
        <v>56</v>
      </c>
      <c r="P387" t="s">
        <v>57</v>
      </c>
      <c r="Q387" t="s">
        <v>71</v>
      </c>
      <c r="R387" t="s">
        <v>54</v>
      </c>
      <c r="AB387" s="176">
        <v>500000</v>
      </c>
      <c r="AC387" s="205" t="s">
        <v>58</v>
      </c>
      <c r="AD387" s="149" t="s">
        <v>444</v>
      </c>
      <c r="AE387" t="str">
        <f t="shared" ca="1" si="0"/>
        <v>Yes</v>
      </c>
      <c r="AF387" t="str">
        <f>VLOOKUP(P387,'Data Validation'!I:J,2,FALSE)</f>
        <v>Global</v>
      </c>
      <c r="AG387" s="150">
        <f t="shared" ca="1" si="1"/>
        <v>41.573584905660375</v>
      </c>
      <c r="AH387" s="151">
        <f t="shared" si="2"/>
        <v>1.5094339622641511</v>
      </c>
      <c r="AI387" s="150">
        <f>SUM($AH$378:AH387)</f>
        <v>28.679245283018869</v>
      </c>
      <c r="AJ387" s="150">
        <f t="shared" si="3"/>
        <v>0.57358490566037734</v>
      </c>
      <c r="AK387" s="150">
        <f t="shared" ca="1" si="4"/>
        <v>41.573584905660375</v>
      </c>
      <c r="AL387" s="119">
        <v>45344</v>
      </c>
      <c r="AN387" t="s">
        <v>67</v>
      </c>
      <c r="AO387" s="198">
        <f t="shared" si="5"/>
        <v>45545</v>
      </c>
    </row>
    <row r="388" spans="1:41" ht="16.5" customHeight="1">
      <c r="A388" t="s">
        <v>198</v>
      </c>
      <c r="B388" t="str">
        <f>VLOOKUP(A388,'Data Validation'!S:T,2,FALSE)</f>
        <v>CX Management America</v>
      </c>
      <c r="C388" t="s">
        <v>1359</v>
      </c>
      <c r="D388" t="s">
        <v>76</v>
      </c>
      <c r="E388" t="s">
        <v>76</v>
      </c>
      <c r="F388" t="s">
        <v>25</v>
      </c>
      <c r="G388" t="s">
        <v>66</v>
      </c>
      <c r="H388" t="s">
        <v>54</v>
      </c>
      <c r="I388" t="s">
        <v>55</v>
      </c>
      <c r="J388" t="s">
        <v>1678</v>
      </c>
      <c r="L388" s="119">
        <v>45548</v>
      </c>
      <c r="N388" s="119">
        <v>45552</v>
      </c>
      <c r="O388" t="s">
        <v>56</v>
      </c>
      <c r="P388" t="s">
        <v>57</v>
      </c>
      <c r="Q388" t="s">
        <v>71</v>
      </c>
      <c r="R388" t="s">
        <v>54</v>
      </c>
      <c r="AB388" s="176">
        <v>500000</v>
      </c>
      <c r="AC388" s="205" t="s">
        <v>58</v>
      </c>
      <c r="AD388" s="149" t="s">
        <v>444</v>
      </c>
      <c r="AE388" t="str">
        <f t="shared" ca="1" si="0"/>
        <v>Yes</v>
      </c>
      <c r="AF388" t="str">
        <f>VLOOKUP(P388,'Data Validation'!I:J,2,FALSE)</f>
        <v>Global</v>
      </c>
      <c r="AG388" s="150">
        <f t="shared" ca="1" si="1"/>
        <v>41.60377358490566</v>
      </c>
      <c r="AH388" s="151">
        <f t="shared" si="2"/>
        <v>1.5094339622641511</v>
      </c>
      <c r="AI388" s="150">
        <f>SUM($AH$378:AH388)</f>
        <v>30.188679245283019</v>
      </c>
      <c r="AJ388" s="150">
        <f t="shared" si="3"/>
        <v>0.60377358490566035</v>
      </c>
      <c r="AK388" s="150">
        <f t="shared" ca="1" si="4"/>
        <v>41.60377358490566</v>
      </c>
      <c r="AL388" s="119">
        <v>45485</v>
      </c>
      <c r="AM388" t="s">
        <v>54</v>
      </c>
      <c r="AN388" t="s">
        <v>67</v>
      </c>
      <c r="AO388" s="198">
        <f t="shared" si="5"/>
        <v>45552</v>
      </c>
    </row>
    <row r="389" spans="1:41" ht="16.5" customHeight="1">
      <c r="A389" t="s">
        <v>100</v>
      </c>
      <c r="B389" t="str">
        <f>VLOOKUP(A389,'Data Validation'!S:T,2,FALSE)</f>
        <v>SAP HANA Database &amp; Analytics</v>
      </c>
      <c r="C389" t="s">
        <v>1340</v>
      </c>
      <c r="D389" t="s">
        <v>65</v>
      </c>
      <c r="E389" t="s">
        <v>65</v>
      </c>
      <c r="F389" t="s">
        <v>25</v>
      </c>
      <c r="G389" t="s">
        <v>66</v>
      </c>
      <c r="H389" t="s">
        <v>54</v>
      </c>
      <c r="I389" t="s">
        <v>55</v>
      </c>
      <c r="J389" t="s">
        <v>1679</v>
      </c>
      <c r="L389" s="119">
        <v>45562</v>
      </c>
      <c r="N389" s="119">
        <v>45573</v>
      </c>
      <c r="O389" t="s">
        <v>56</v>
      </c>
      <c r="P389" t="s">
        <v>57</v>
      </c>
      <c r="Q389" t="s">
        <v>71</v>
      </c>
      <c r="R389" t="s">
        <v>54</v>
      </c>
      <c r="AB389" s="176">
        <v>500000</v>
      </c>
      <c r="AC389" s="205" t="s">
        <v>58</v>
      </c>
      <c r="AD389" s="149" t="s">
        <v>444</v>
      </c>
      <c r="AE389" t="str">
        <f t="shared" ca="1" si="0"/>
        <v>Yes</v>
      </c>
      <c r="AF389" t="str">
        <f>VLOOKUP(P389,'Data Validation'!I:J,2,FALSE)</f>
        <v>Global</v>
      </c>
      <c r="AG389" s="150">
        <f t="shared" ca="1" si="1"/>
        <v>41.633962264150945</v>
      </c>
      <c r="AH389" s="151">
        <f t="shared" si="2"/>
        <v>1.5094339622641511</v>
      </c>
      <c r="AI389" s="150">
        <f>SUM($AH$378:AH389)</f>
        <v>31.69811320754717</v>
      </c>
      <c r="AJ389" s="150">
        <f t="shared" si="3"/>
        <v>0.63396226415094337</v>
      </c>
      <c r="AK389" s="150">
        <f t="shared" ca="1" si="4"/>
        <v>41.633962264150945</v>
      </c>
      <c r="AL389" s="119">
        <v>45344</v>
      </c>
      <c r="AN389" t="s">
        <v>67</v>
      </c>
      <c r="AO389" s="198">
        <f t="shared" si="5"/>
        <v>45573</v>
      </c>
    </row>
    <row r="390" spans="1:41" ht="16.5" customHeight="1">
      <c r="A390" t="s">
        <v>198</v>
      </c>
      <c r="B390" t="str">
        <f>VLOOKUP(A390,'Data Validation'!S:T,2,FALSE)</f>
        <v>CX Management America</v>
      </c>
      <c r="C390" t="s">
        <v>1359</v>
      </c>
      <c r="D390" t="s">
        <v>76</v>
      </c>
      <c r="E390" t="s">
        <v>76</v>
      </c>
      <c r="F390" t="s">
        <v>25</v>
      </c>
      <c r="G390" t="s">
        <v>66</v>
      </c>
      <c r="H390" t="s">
        <v>54</v>
      </c>
      <c r="I390" t="s">
        <v>55</v>
      </c>
      <c r="J390" t="s">
        <v>1680</v>
      </c>
      <c r="L390" s="119">
        <v>45576</v>
      </c>
      <c r="N390" s="119">
        <v>45580</v>
      </c>
      <c r="O390" t="s">
        <v>56</v>
      </c>
      <c r="P390" t="s">
        <v>57</v>
      </c>
      <c r="Q390" t="s">
        <v>71</v>
      </c>
      <c r="R390" t="s">
        <v>54</v>
      </c>
      <c r="AB390" s="176">
        <v>500000</v>
      </c>
      <c r="AC390" s="205" t="s">
        <v>58</v>
      </c>
      <c r="AD390" s="149" t="s">
        <v>444</v>
      </c>
      <c r="AE390" t="str">
        <f t="shared" ca="1" si="0"/>
        <v>Yes</v>
      </c>
      <c r="AF390" t="str">
        <f>VLOOKUP(P390,'Data Validation'!I:J,2,FALSE)</f>
        <v>Global</v>
      </c>
      <c r="AG390" s="150">
        <f t="shared" ca="1" si="1"/>
        <v>41.66415094339623</v>
      </c>
      <c r="AH390" s="151">
        <f t="shared" si="2"/>
        <v>1.5094339622641511</v>
      </c>
      <c r="AI390" s="150">
        <f>SUM($AH$378:AH390)</f>
        <v>33.20754716981132</v>
      </c>
      <c r="AJ390" s="150">
        <f t="shared" si="3"/>
        <v>0.66415094339622638</v>
      </c>
      <c r="AK390" s="150">
        <f t="shared" ca="1" si="4"/>
        <v>41.66415094339623</v>
      </c>
      <c r="AL390" s="119">
        <v>45485</v>
      </c>
      <c r="AM390" t="s">
        <v>54</v>
      </c>
      <c r="AN390" t="s">
        <v>67</v>
      </c>
      <c r="AO390" s="198">
        <f t="shared" si="5"/>
        <v>45580</v>
      </c>
    </row>
    <row r="391" spans="1:41" ht="16.5" customHeight="1">
      <c r="A391" t="s">
        <v>100</v>
      </c>
      <c r="B391" t="str">
        <f>VLOOKUP(A391,'Data Validation'!S:T,2,FALSE)</f>
        <v>SAP HANA Database &amp; Analytics</v>
      </c>
      <c r="C391" t="s">
        <v>1340</v>
      </c>
      <c r="D391" t="s">
        <v>65</v>
      </c>
      <c r="E391" t="s">
        <v>65</v>
      </c>
      <c r="F391" t="s">
        <v>25</v>
      </c>
      <c r="G391" t="s">
        <v>66</v>
      </c>
      <c r="H391" t="s">
        <v>54</v>
      </c>
      <c r="I391" t="s">
        <v>55</v>
      </c>
      <c r="J391" t="s">
        <v>774</v>
      </c>
      <c r="L391" s="119">
        <v>45590</v>
      </c>
      <c r="N391" s="119">
        <v>45601</v>
      </c>
      <c r="O391" t="s">
        <v>56</v>
      </c>
      <c r="P391" t="s">
        <v>57</v>
      </c>
      <c r="Q391" t="s">
        <v>71</v>
      </c>
      <c r="R391" t="s">
        <v>54</v>
      </c>
      <c r="AB391" s="176">
        <v>500000</v>
      </c>
      <c r="AC391" s="205" t="s">
        <v>58</v>
      </c>
      <c r="AD391" s="149" t="s">
        <v>444</v>
      </c>
      <c r="AE391" t="str">
        <f t="shared" ca="1" si="0"/>
        <v>Yes</v>
      </c>
      <c r="AF391" t="str">
        <f>VLOOKUP(P391,'Data Validation'!I:J,2,FALSE)</f>
        <v>Global</v>
      </c>
      <c r="AG391" s="150">
        <f t="shared" ca="1" si="1"/>
        <v>41.694339622641508</v>
      </c>
      <c r="AH391" s="151">
        <f t="shared" si="2"/>
        <v>1.5094339622641511</v>
      </c>
      <c r="AI391" s="150">
        <f>SUM($AH$378:AH391)</f>
        <v>34.716981132075475</v>
      </c>
      <c r="AJ391" s="150">
        <f t="shared" si="3"/>
        <v>0.6943396226415095</v>
      </c>
      <c r="AK391" s="150">
        <f t="shared" ca="1" si="4"/>
        <v>41.694339622641508</v>
      </c>
      <c r="AL391" s="119">
        <v>45344</v>
      </c>
      <c r="AN391" t="s">
        <v>67</v>
      </c>
      <c r="AO391" s="198">
        <f t="shared" si="5"/>
        <v>45601</v>
      </c>
    </row>
    <row r="392" spans="1:41" ht="16.5" customHeight="1">
      <c r="A392" t="s">
        <v>100</v>
      </c>
      <c r="B392" t="str">
        <f>VLOOKUP(A392,'Data Validation'!S:T,2,FALSE)</f>
        <v>SAP HANA Database &amp; Analytics</v>
      </c>
      <c r="C392" t="s">
        <v>1340</v>
      </c>
      <c r="D392" t="s">
        <v>65</v>
      </c>
      <c r="E392" t="s">
        <v>65</v>
      </c>
      <c r="F392" t="s">
        <v>25</v>
      </c>
      <c r="G392" t="s">
        <v>66</v>
      </c>
      <c r="H392" t="s">
        <v>54</v>
      </c>
      <c r="I392" t="s">
        <v>55</v>
      </c>
      <c r="J392" t="s">
        <v>1681</v>
      </c>
      <c r="L392" s="119">
        <v>45618</v>
      </c>
      <c r="N392" s="119">
        <v>45629</v>
      </c>
      <c r="O392" t="s">
        <v>56</v>
      </c>
      <c r="P392" t="s">
        <v>57</v>
      </c>
      <c r="Q392" t="s">
        <v>71</v>
      </c>
      <c r="R392" t="s">
        <v>54</v>
      </c>
      <c r="AB392" s="176">
        <v>500000</v>
      </c>
      <c r="AC392" s="205" t="s">
        <v>58</v>
      </c>
      <c r="AD392" s="149" t="s">
        <v>444</v>
      </c>
      <c r="AE392" t="str">
        <f t="shared" ca="1" si="0"/>
        <v>Yes</v>
      </c>
      <c r="AF392" t="str">
        <f>VLOOKUP(P392,'Data Validation'!I:J,2,FALSE)</f>
        <v>Global</v>
      </c>
      <c r="AG392" s="150">
        <f t="shared" ca="1" si="1"/>
        <v>41.724528301886792</v>
      </c>
      <c r="AH392" s="151">
        <f t="shared" si="2"/>
        <v>1.5094339622641511</v>
      </c>
      <c r="AI392" s="150">
        <f>SUM($AH$378:AH392)</f>
        <v>36.226415094339629</v>
      </c>
      <c r="AJ392" s="150">
        <f t="shared" si="3"/>
        <v>0.72452830188679263</v>
      </c>
      <c r="AK392" s="150">
        <f t="shared" ca="1" si="4"/>
        <v>41.724528301886792</v>
      </c>
      <c r="AL392" s="119">
        <v>45344</v>
      </c>
      <c r="AN392" t="s">
        <v>67</v>
      </c>
      <c r="AO392" s="198">
        <f t="shared" si="5"/>
        <v>45629</v>
      </c>
    </row>
  </sheetData>
  <autoFilter ref="A1:AO392" xr:uid="{2477E81D-7757-C34A-ADEE-6A1E79133992}"/>
  <conditionalFormatting sqref="M1:M392 AO1:AO392 L184:M185 L245:M245">
    <cfRule type="cellIs" dxfId="33" priority="4" operator="between">
      <formula>10</formula>
      <formula>100</formula>
    </cfRule>
  </conditionalFormatting>
  <conditionalFormatting sqref="N174">
    <cfRule type="cellIs" dxfId="32" priority="3" operator="between">
      <formula>10</formula>
      <formula>100</formula>
    </cfRule>
  </conditionalFormatting>
  <conditionalFormatting sqref="N234">
    <cfRule type="cellIs" dxfId="31" priority="2" operator="between">
      <formula>10</formula>
      <formula>100</formula>
    </cfRule>
  </conditionalFormatting>
  <conditionalFormatting sqref="N244">
    <cfRule type="cellIs" dxfId="30" priority="5" operator="between">
      <formula>10</formula>
      <formula>100</formula>
    </cfRule>
  </conditionalFormatting>
  <hyperlinks>
    <hyperlink ref="W23" r:id="rId1" display="https://jira.tools.sap/browse/CTPSAPPRODUCT-4704" xr:uid="{3260D5F8-4087-624F-9A98-80D3619927AD}"/>
    <hyperlink ref="Z23" r:id="rId2" display="https://jira.tools.sap/browse/WEBSERVSAPPRODUCT-3656" xr:uid="{61E88D16-D78B-3A4D-8A7F-B03FAEB7794F}"/>
    <hyperlink ref="W72" r:id="rId3" display="https://jira.tools.sap/browse/CTPSAPPRODUCT-4707" xr:uid="{7D4CD73D-B5C9-7949-A360-297119DFEEE5}"/>
    <hyperlink ref="Y72" r:id="rId4" display="https://jira.tools.sap/browse/WEBSERVSAPPRODUCT-3659" xr:uid="{CAB2D1D7-613E-A244-8FF5-CD4FCCC9146D}"/>
    <hyperlink ref="W68" r:id="rId5" display="https://jira.tools.sap/browse/CTPSAPPRODUCT-4709" xr:uid="{208966E7-708C-234A-B4DE-98F57055140B}"/>
    <hyperlink ref="Z68" r:id="rId6" display="https://jira.tools.sap/browse/WEBSERVSAPPRODUCT-3661" xr:uid="{F03155E7-933A-5949-8B81-689CBFD2A784}"/>
    <hyperlink ref="W5" r:id="rId7" display="https://jira.tools.sap/browse/CTPSAPPRODUCT-4710" xr:uid="{446891D0-D49E-9743-A64F-A3DFB2426D78}"/>
    <hyperlink ref="Y5" r:id="rId8" display="https://jira.tools.sap/browse/WEBSERVSAPPRODUCT-3662" xr:uid="{747DC8AF-ABB2-3040-8E11-F4A7D1E93AAA}"/>
    <hyperlink ref="W25" r:id="rId9" display="https://jira.tools.sap/browse/CTPSAPPRODUCT-4711" xr:uid="{60D66F93-44A2-9F41-AAEA-767B6E7DC6BB}"/>
    <hyperlink ref="Z25" r:id="rId10" display="https://jira.tools.sap/browse/WEBSERVSAPPRODUCT-3663" xr:uid="{41847E4E-74F1-AB40-9ED9-0F0BA5D32AD9}"/>
    <hyperlink ref="W3" r:id="rId11" xr:uid="{7A958AF4-7118-6241-A295-FCAF899B4650}"/>
    <hyperlink ref="Z3" r:id="rId12" xr:uid="{30A9FDB4-5742-0A49-9784-87FE798E90FD}"/>
    <hyperlink ref="Z19" r:id="rId13" display="https://jira.tools.sap/browse/WEBSERVSAPPRODUCT-3658" xr:uid="{E8DB7A22-7686-FE40-9397-926BAD04D497}"/>
    <hyperlink ref="W19" r:id="rId14" display="https://jira.tools.sap/browse/CTPSAPPRODUCT-4706" xr:uid="{20872941-D530-7A49-BD3E-A1A88894EA57}"/>
    <hyperlink ref="Z21" r:id="rId15" display="https://jira.tools.sap/browse/WEBSERVSAPPRODUCT-3667" xr:uid="{EBE326FC-F7DE-0241-8CEC-BE5E45A187FA}"/>
    <hyperlink ref="W21" r:id="rId16" display="https://jira.tools.sap/browse/CTPSAPPRODUCT-4715" xr:uid="{01482EF0-EE26-C44A-AE19-4CB2EA19AB5A}"/>
    <hyperlink ref="W20" r:id="rId17" xr:uid="{3FF589CD-4076-4E40-9830-99E40196C33D}"/>
    <hyperlink ref="W76" r:id="rId18" display="https://jira.tools.sap/browse/CTPSAPPRODUCT-4718" xr:uid="{706F844A-ED10-9043-9E30-7811BED2E729}"/>
    <hyperlink ref="Z76" r:id="rId19" display="https://jira.tools.sap/browse/WEBSERVSAPPRODUCT-3669" xr:uid="{AB97277E-921F-C140-86F7-048DD8AB4D1B}"/>
    <hyperlink ref="W29" r:id="rId20" display="https://jira.tools.sap/browse/CTPSAPPRODUCT-4719" xr:uid="{B2FC63A2-FC86-3847-AD89-18B349308C62}"/>
    <hyperlink ref="Z29" r:id="rId21" display="https://jira.tools.sap/browse/WEBSERVSAPPRODUCT-3670" xr:uid="{B8910324-0D9F-1B48-8223-8B3CE2A5CAF6}"/>
    <hyperlink ref="W27" r:id="rId22" display="https://jira.tools.sap/browse/CTPSAPPRODUCT-4720" xr:uid="{94AFDD03-90FF-B840-8609-0482A36615B4}"/>
    <hyperlink ref="Z27" r:id="rId23" display="https://jira.tools.sap/browse/WEBSERVSAPPRODUCT-3671" xr:uid="{254DAFB8-5142-C746-B2BD-083A323C9C36}"/>
    <hyperlink ref="W28" r:id="rId24" display="https://jira.tools.sap/browse/CTPSAPPRODUCT-4721" xr:uid="{58E9F34F-AC7D-CC4F-B044-E2EB9C19A0F4}"/>
    <hyperlink ref="Z28" r:id="rId25" display="https://jira.tools.sap/browse/WEBSERVSAPPRODUCT-3672" xr:uid="{2E26B45B-BA74-8D40-8856-17B165F4D370}"/>
    <hyperlink ref="W26" r:id="rId26" display="https://jira.tools.sap/browse/CTPSAPPRODUCT-4722" xr:uid="{6FDDD9A2-0867-8849-953E-9CE5468072C1}"/>
    <hyperlink ref="Z26" r:id="rId27" display="https://jira.tools.sap/browse/WEBSERVSAPPRODUCT-3673" xr:uid="{E8D4A40B-BE00-7844-8EEB-09FC9A06889D}"/>
    <hyperlink ref="W80" r:id="rId28" display="https://jira.tools.sap/browse/CTPSAPPRODUCT-4723" xr:uid="{4C4DFA0D-9C3E-9844-BFE7-B6003A0018FB}"/>
    <hyperlink ref="Z80" r:id="rId29" display="https://jira.tools.sap/browse/WEBSERVSAPPRODUCT-3674" xr:uid="{49DE3EEA-A81E-C547-87AD-1FA619AB8AD1}"/>
    <hyperlink ref="W7" r:id="rId30" display="https://jira.tools.sap/browse/CTPSAPPRODUCT-4724" xr:uid="{F0EB213C-D601-9648-8306-6D29F6A6C40C}"/>
    <hyperlink ref="Z7" r:id="rId31" display="https://jira.tools.sap/browse/WEBSERVSAPPRODUCT-3675" xr:uid="{3365E868-6FDF-0B4B-B0A5-A1AACE58F8ED}"/>
    <hyperlink ref="Z9" r:id="rId32" display="https://jira.tools.sap/browse/WEBSERVSAPPRODUCT-3676" xr:uid="{82CEA310-E6AC-794E-AAD6-08993ACF2BE0}"/>
    <hyperlink ref="W9" r:id="rId33" display="https://jira.tools.sap/browse/CTPSAPPRODUCT-4725" xr:uid="{551CD747-AF76-1B41-B871-3425CD4C72B4}"/>
    <hyperlink ref="W82" r:id="rId34" xr:uid="{8D8270F1-BD37-6141-8B22-F2B7044203E7}"/>
    <hyperlink ref="Z82" r:id="rId35" xr:uid="{49B7A0CA-4C1A-2B45-A7A0-6FE661CBFC23}"/>
    <hyperlink ref="W81" r:id="rId36" xr:uid="{84BC4BAA-008E-F84B-B677-5497712C5F53}"/>
    <hyperlink ref="Z81" r:id="rId37" xr:uid="{D10D40B8-1B86-4C42-9E1E-BB0E9A4F6F40}"/>
    <hyperlink ref="W71" r:id="rId38" display="https://jira.tools.sap/browse/CTPSAPPRODUCT-4728" xr:uid="{52DE4BE0-20D4-A240-A3DD-C77A3F0686D8}"/>
    <hyperlink ref="Z71" r:id="rId39" display="https://jira.tools.sap/browse/WEBSERVSAPPRODUCT-3679" xr:uid="{17966666-75F8-B44D-9952-9F49B071614E}"/>
    <hyperlink ref="W83" r:id="rId40" display="https://jira.tools.sap/browse/CTPSAPPRODUCT-4730" xr:uid="{A01689AA-7C55-1F4C-9F30-CB308470ED90}"/>
    <hyperlink ref="Z83" r:id="rId41" display="https://jira.tools.sap/browse/WEBSERVSAPPRODUCT-3681" xr:uid="{C283ED65-8100-834E-BED3-5424C1E81FF9}"/>
    <hyperlink ref="W24" r:id="rId42" display="https://jira.tools.sap/browse/CTPSAPPRODUCT-4731" xr:uid="{0DEA729B-BBDE-BB4B-BA43-7DE4AB912CE9}"/>
    <hyperlink ref="Z24" r:id="rId43" display="https://jira.tools.sap/browse/WEBSERVSAPPRODUCT-3682" xr:uid="{178E637B-01C4-4A47-A274-2AFF1E9BD706}"/>
    <hyperlink ref="Z31" r:id="rId44" display="https://jira.tools.sap/browse/WEBSERVSAPPRODUCT-3683" xr:uid="{6F7056FF-968F-2945-9B9A-00787745D5BD}"/>
    <hyperlink ref="W31" r:id="rId45" display="https://jira.tools.sap/browse/CTPSAPPRODUCT-4732" xr:uid="{47C8B975-8B18-CD43-83C9-6A01FBD6979C}"/>
    <hyperlink ref="W39" r:id="rId46" display="https://jira.tools.sap/browse/CTPSAPPRODUCT-4733" xr:uid="{71A75DB6-44CC-4646-B285-F3794D77C406}"/>
    <hyperlink ref="W94" r:id="rId47" display="https://jira.tools.sap/browse/CTPSAPPRODUCT-4734" xr:uid="{87E34999-9B6F-B84B-B266-1CA093EB4F30}"/>
    <hyperlink ref="W95" r:id="rId48" display="https://jira.tools.sap/browse/CTPSAPPRODUCT-4735" xr:uid="{CD6FEEE8-612F-114D-BF83-9C09EB5DFB10}"/>
    <hyperlink ref="W96" r:id="rId49" display="https://jira.tools.sap/browse/CTPSAPPRODUCT-4736" xr:uid="{C3F20ACC-DF07-DB4F-A90C-79628FFE5D92}"/>
    <hyperlink ref="W380" r:id="rId50" display="https://jira.tools.sap/browse/CTPSAPPRODUCT-4712" xr:uid="{4A5535E7-7A07-E744-BD86-93E637A020D3}"/>
    <hyperlink ref="Z380" r:id="rId51" display="https://jira.tools.sap/browse/WEBSERVSAPPRODUCT-3664" xr:uid="{DB8FE53F-B5CB-474C-B9A7-EAE073077A61}"/>
    <hyperlink ref="Z379" r:id="rId52" display="https://jira.tools.sap/browse/WEBSERVSAPPRODUCT-3665" xr:uid="{6C422483-6BB8-624F-8567-4136A542D4D4}"/>
    <hyperlink ref="W379" r:id="rId53" display="https://jira.tools.sap/browse/CTPSAPPRODUCT-4713" xr:uid="{B10A72F3-CF9F-3044-9ADD-2F037BDC02B4}"/>
    <hyperlink ref="Z378" r:id="rId54" display="https://jira.tools.sap/browse/WEBSERVSAPPRODUCT-3657" xr:uid="{F277EF10-B498-614C-BD69-FE4F6BCAB7B7}"/>
    <hyperlink ref="W378" r:id="rId55" display="https://jira.tools.sap/browse/CTPSAPPRODUCT-4705" xr:uid="{2D1E2942-8144-6B44-939D-87C00AF718C8}"/>
  </hyperlinks>
  <pageMargins left="0.7" right="0.7" top="0.75" bottom="0.75" header="0.3" footer="0.3"/>
  <legacyDrawing r:id="rId56"/>
  <extLst>
    <ext xmlns:x14="http://schemas.microsoft.com/office/spreadsheetml/2009/9/main" uri="{CCE6A557-97BC-4b89-ADB6-D9C93CAAB3DF}">
      <x14:dataValidations xmlns:xm="http://schemas.microsoft.com/office/excel/2006/main" count="7">
        <x14:dataValidation type="list" allowBlank="1" showInputMessage="1" showErrorMessage="1" xr:uid="{0A3771F2-E311-F942-82D8-F514A596FE97}">
          <x14:formula1>
            <xm:f>'Data Validation'!$I$2:$I$54</xm:f>
          </x14:formula1>
          <xm:sqref>P1:P183 P186:P290 P297:P377 P383:P392</xm:sqref>
        </x14:dataValidation>
        <x14:dataValidation type="list" allowBlank="1" showInputMessage="1" showErrorMessage="1" xr:uid="{38F492D8-2F56-F24B-8DA1-5B044953006D}">
          <x14:formula1>
            <xm:f>'Data Validation'!$E$2:$E$5</xm:f>
          </x14:formula1>
          <xm:sqref>G1:G183 G186:G290 G296:G392</xm:sqref>
        </x14:dataValidation>
        <x14:dataValidation type="list" allowBlank="1" showInputMessage="1" showErrorMessage="1" xr:uid="{F926436D-0850-3847-9247-C8C7B5C9D439}">
          <x14:formula1>
            <xm:f>'Data Validation'!$D$2:$D$4</xm:f>
          </x14:formula1>
          <xm:sqref>F1:F183 F186:F290 F296:F392</xm:sqref>
        </x14:dataValidation>
        <x14:dataValidation type="list" allowBlank="1" showInputMessage="1" showErrorMessage="1" xr:uid="{370D7111-9EF7-0D47-9920-C56979F634A3}">
          <x14:formula1>
            <xm:f>'Data Validation'!$B$2:$B$10</xm:f>
          </x14:formula1>
          <xm:sqref>D1:D183 D186:D290 D296:D392</xm:sqref>
        </x14:dataValidation>
        <x14:dataValidation type="list" allowBlank="1" showInputMessage="1" showErrorMessage="1" xr:uid="{96FA16E7-2E12-C24F-8D77-C6AEF95EB493}">
          <x14:formula1>
            <xm:f>'Data Validation'!$C$2:$C$4</xm:f>
          </x14:formula1>
          <xm:sqref>E1:E183 E186:E290 E296:E392</xm:sqref>
        </x14:dataValidation>
        <x14:dataValidation type="list" allowBlank="1" showInputMessage="1" showErrorMessage="1" xr:uid="{26EB44CF-5B1F-B54B-BA09-C1A8CFC282C6}">
          <x14:formula1>
            <xm:f>'Data Validation'!$K$2:$K$9</xm:f>
          </x14:formula1>
          <xm:sqref>Q1:Q290 Q296:Q392</xm:sqref>
        </x14:dataValidation>
        <x14:dataValidation type="list" allowBlank="1" showInputMessage="1" showErrorMessage="1" xr:uid="{2A5EF00D-10C6-3342-921D-536B5959C0BC}">
          <x14:formula1>
            <xm:f>'Data Validation'!$H$2:$H$8</xm:f>
          </x14:formula1>
          <xm:sqref>O1:O183 O296:O392 O186:O290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314A-1C01-4F0B-84B3-7B234A08FBD2}">
  <dimension ref="A1:AT338"/>
  <sheetViews>
    <sheetView topLeftCell="A266" workbookViewId="0">
      <selection activeCell="K8" sqref="K8"/>
    </sheetView>
  </sheetViews>
  <sheetFormatPr defaultColWidth="11.42578125" defaultRowHeight="14.45"/>
  <cols>
    <col min="3" max="3" width="47.140625" customWidth="1"/>
    <col min="10" max="10" width="42.85546875" customWidth="1"/>
    <col min="11" max="11" width="13.140625" customWidth="1"/>
    <col min="12" max="12" width="13.28515625" customWidth="1"/>
  </cols>
  <sheetData>
    <row r="1" spans="1:45" ht="108.6">
      <c r="A1" s="8" t="s">
        <v>47</v>
      </c>
      <c r="B1" s="8" t="s">
        <v>48</v>
      </c>
      <c r="C1" s="8" t="s">
        <v>445</v>
      </c>
      <c r="D1" s="8" t="s">
        <v>30</v>
      </c>
      <c r="E1" s="124" t="s">
        <v>31</v>
      </c>
      <c r="F1" s="124" t="s">
        <v>32</v>
      </c>
      <c r="G1" s="124" t="s">
        <v>33</v>
      </c>
      <c r="H1" s="124" t="s">
        <v>34</v>
      </c>
      <c r="I1" s="124" t="s">
        <v>35</v>
      </c>
      <c r="J1" s="34" t="s">
        <v>446</v>
      </c>
      <c r="K1" s="117" t="s">
        <v>447</v>
      </c>
      <c r="L1" s="117" t="s">
        <v>448</v>
      </c>
      <c r="M1" s="190" t="s">
        <v>449</v>
      </c>
      <c r="N1" s="124" t="s">
        <v>36</v>
      </c>
      <c r="O1" s="124" t="s">
        <v>37</v>
      </c>
      <c r="P1" s="124" t="s">
        <v>39</v>
      </c>
      <c r="Q1" s="124" t="s">
        <v>40</v>
      </c>
      <c r="R1" s="117" t="s">
        <v>450</v>
      </c>
      <c r="S1" s="117" t="s">
        <v>451</v>
      </c>
      <c r="T1" s="124" t="s">
        <v>452</v>
      </c>
      <c r="U1" s="124" t="s">
        <v>453</v>
      </c>
      <c r="V1" s="124" t="s">
        <v>454</v>
      </c>
      <c r="W1" s="124" t="s">
        <v>455</v>
      </c>
      <c r="X1" s="124" t="s">
        <v>44</v>
      </c>
      <c r="Y1" s="124" t="s">
        <v>456</v>
      </c>
      <c r="Z1" s="9" t="s">
        <v>457</v>
      </c>
      <c r="AA1" s="124" t="s">
        <v>458</v>
      </c>
      <c r="AB1" s="124" t="s">
        <v>459</v>
      </c>
      <c r="AC1" s="124" t="s">
        <v>28</v>
      </c>
      <c r="AD1" s="124" t="s">
        <v>460</v>
      </c>
      <c r="AE1" s="124" t="s">
        <v>461</v>
      </c>
      <c r="AF1" s="8" t="s">
        <v>462</v>
      </c>
      <c r="AG1" s="10" t="s">
        <v>463</v>
      </c>
      <c r="AH1" s="11" t="s">
        <v>464</v>
      </c>
      <c r="AI1" s="8" t="s">
        <v>465</v>
      </c>
      <c r="AJ1" s="8" t="s">
        <v>466</v>
      </c>
      <c r="AK1" s="132" t="s">
        <v>467</v>
      </c>
      <c r="AL1" s="34" t="s">
        <v>468</v>
      </c>
      <c r="AM1" s="34" t="s">
        <v>469</v>
      </c>
      <c r="AN1" s="30" t="s">
        <v>470</v>
      </c>
      <c r="AO1" s="30" t="s">
        <v>471</v>
      </c>
      <c r="AP1" s="30" t="s">
        <v>472</v>
      </c>
      <c r="AQ1" s="30" t="s">
        <v>473</v>
      </c>
      <c r="AR1" s="210"/>
      <c r="AS1" s="117" t="s">
        <v>474</v>
      </c>
    </row>
    <row r="2" spans="1:45">
      <c r="A2" s="203" t="s">
        <v>74</v>
      </c>
      <c r="B2" t="s">
        <v>75</v>
      </c>
      <c r="C2" s="204" t="s">
        <v>1682</v>
      </c>
      <c r="D2" t="s">
        <v>76</v>
      </c>
      <c r="E2" t="s">
        <v>76</v>
      </c>
      <c r="F2" t="s">
        <v>24</v>
      </c>
      <c r="G2" t="s">
        <v>53</v>
      </c>
      <c r="H2" t="s">
        <v>54</v>
      </c>
      <c r="I2" t="s">
        <v>55</v>
      </c>
      <c r="J2" t="s">
        <v>1683</v>
      </c>
      <c r="L2" s="119">
        <v>45698</v>
      </c>
      <c r="M2" s="119">
        <v>45712</v>
      </c>
      <c r="N2" t="s">
        <v>93</v>
      </c>
      <c r="O2" t="s">
        <v>299</v>
      </c>
      <c r="P2" t="s">
        <v>17</v>
      </c>
      <c r="Q2" t="s">
        <v>54</v>
      </c>
      <c r="R2" s="119">
        <v>45705</v>
      </c>
      <c r="S2" s="119">
        <v>45706</v>
      </c>
      <c r="AA2" s="176">
        <v>500000</v>
      </c>
      <c r="AB2" t="s">
        <v>58</v>
      </c>
      <c r="AC2" s="149" t="s">
        <v>444</v>
      </c>
      <c r="AD2" t="s">
        <v>478</v>
      </c>
      <c r="AE2" t="s">
        <v>300</v>
      </c>
      <c r="AF2" s="150">
        <v>6.7169811320754729</v>
      </c>
      <c r="AG2" s="151">
        <v>1.5094339622641511</v>
      </c>
      <c r="AH2" s="150">
        <v>135.84905660377368</v>
      </c>
      <c r="AI2" s="150">
        <v>2.7169811320754733</v>
      </c>
      <c r="AJ2" s="150">
        <v>6.7169811320754729</v>
      </c>
      <c r="AK2" s="119">
        <v>45710</v>
      </c>
      <c r="AL2" t="s">
        <v>54</v>
      </c>
      <c r="AM2" t="s">
        <v>54</v>
      </c>
      <c r="AN2" s="198">
        <v>-298</v>
      </c>
      <c r="AS2" s="119">
        <v>45408</v>
      </c>
    </row>
    <row r="3" spans="1:45">
      <c r="A3" t="s">
        <v>238</v>
      </c>
      <c r="B3" t="s">
        <v>232</v>
      </c>
      <c r="C3" t="s">
        <v>605</v>
      </c>
      <c r="D3" t="s">
        <v>108</v>
      </c>
      <c r="E3" t="s">
        <v>65</v>
      </c>
      <c r="F3" t="s">
        <v>24</v>
      </c>
      <c r="G3" t="s">
        <v>53</v>
      </c>
      <c r="H3" t="s">
        <v>54</v>
      </c>
      <c r="I3" t="s">
        <v>55</v>
      </c>
      <c r="J3" t="s">
        <v>1684</v>
      </c>
      <c r="K3" s="119">
        <v>45551</v>
      </c>
      <c r="L3" s="119">
        <v>45667</v>
      </c>
      <c r="M3" s="119">
        <v>45714</v>
      </c>
      <c r="N3" t="s">
        <v>11</v>
      </c>
      <c r="O3" t="s">
        <v>204</v>
      </c>
      <c r="P3" t="s">
        <v>17</v>
      </c>
      <c r="Q3" t="s">
        <v>54</v>
      </c>
      <c r="R3" s="119">
        <v>45698</v>
      </c>
      <c r="S3" s="119">
        <v>45716</v>
      </c>
      <c r="AA3" s="176">
        <v>500000</v>
      </c>
      <c r="AB3" t="s">
        <v>58</v>
      </c>
      <c r="AC3" s="149" t="s">
        <v>444</v>
      </c>
      <c r="AD3" t="s">
        <v>478</v>
      </c>
      <c r="AE3" t="s">
        <v>205</v>
      </c>
      <c r="AF3" s="150">
        <v>7.47169811320755</v>
      </c>
      <c r="AG3" s="151">
        <v>1.5094339622641511</v>
      </c>
      <c r="AH3" s="150">
        <v>173.5849056603775</v>
      </c>
      <c r="AI3" s="150">
        <v>3.47169811320755</v>
      </c>
      <c r="AJ3" s="150">
        <v>7.47169811320755</v>
      </c>
      <c r="AK3" s="119">
        <v>45694</v>
      </c>
      <c r="AL3" t="s">
        <v>67</v>
      </c>
      <c r="AM3" t="s">
        <v>67</v>
      </c>
      <c r="AN3" s="198">
        <v>-49</v>
      </c>
      <c r="AS3" s="119">
        <v>45667</v>
      </c>
    </row>
    <row r="4" spans="1:45">
      <c r="A4" t="s">
        <v>123</v>
      </c>
      <c r="B4" t="s">
        <v>124</v>
      </c>
      <c r="C4" t="s">
        <v>1685</v>
      </c>
      <c r="D4" t="s">
        <v>108</v>
      </c>
      <c r="E4" t="s">
        <v>65</v>
      </c>
      <c r="F4" t="s">
        <v>24</v>
      </c>
      <c r="G4" t="s">
        <v>53</v>
      </c>
      <c r="H4" t="s">
        <v>67</v>
      </c>
      <c r="I4" t="s">
        <v>55</v>
      </c>
      <c r="J4" t="s">
        <v>1686</v>
      </c>
      <c r="K4" s="119"/>
      <c r="L4" s="119">
        <v>45961</v>
      </c>
      <c r="M4" s="119">
        <v>45974</v>
      </c>
      <c r="N4" t="s">
        <v>93</v>
      </c>
      <c r="O4" t="s">
        <v>313</v>
      </c>
      <c r="P4" t="s">
        <v>17</v>
      </c>
      <c r="Q4" t="s">
        <v>54</v>
      </c>
      <c r="R4" s="119">
        <v>45967</v>
      </c>
      <c r="S4" s="119">
        <v>45973</v>
      </c>
      <c r="AA4" s="176">
        <v>500000</v>
      </c>
      <c r="AB4" t="s">
        <v>58</v>
      </c>
      <c r="AC4" s="149" t="s">
        <v>444</v>
      </c>
      <c r="AD4" t="s">
        <v>478</v>
      </c>
      <c r="AE4" t="s">
        <v>314</v>
      </c>
      <c r="AF4" s="150">
        <v>7.0490566037735869</v>
      </c>
      <c r="AG4" s="151">
        <v>15.09433962264151</v>
      </c>
      <c r="AH4" s="150">
        <v>152.45283018867934</v>
      </c>
      <c r="AI4" s="150">
        <v>3.0490566037735869</v>
      </c>
      <c r="AJ4" s="150">
        <v>7.0490566037735869</v>
      </c>
      <c r="AK4" s="119">
        <v>45964</v>
      </c>
      <c r="AL4" t="s">
        <v>67</v>
      </c>
      <c r="AM4" t="s">
        <v>67</v>
      </c>
      <c r="AN4" s="198">
        <v>0</v>
      </c>
      <c r="AS4" s="119">
        <v>45973</v>
      </c>
    </row>
    <row r="5" spans="1:45">
      <c r="A5" t="s">
        <v>123</v>
      </c>
      <c r="B5" t="s">
        <v>124</v>
      </c>
      <c r="C5" t="s">
        <v>563</v>
      </c>
      <c r="D5" t="s">
        <v>108</v>
      </c>
      <c r="E5" t="s">
        <v>65</v>
      </c>
      <c r="F5" t="s">
        <v>24</v>
      </c>
      <c r="G5" t="s">
        <v>53</v>
      </c>
      <c r="H5" t="s">
        <v>54</v>
      </c>
      <c r="I5" t="s">
        <v>55</v>
      </c>
      <c r="J5" t="s">
        <v>1687</v>
      </c>
      <c r="L5" s="119">
        <v>45918</v>
      </c>
      <c r="M5" s="119">
        <v>46001</v>
      </c>
      <c r="N5" t="s">
        <v>93</v>
      </c>
      <c r="O5" t="s">
        <v>323</v>
      </c>
      <c r="P5" t="s">
        <v>17</v>
      </c>
      <c r="Q5" t="s">
        <v>54</v>
      </c>
      <c r="R5" s="119">
        <v>45944</v>
      </c>
      <c r="S5" s="119">
        <v>45954</v>
      </c>
      <c r="AA5" s="176">
        <v>500000</v>
      </c>
      <c r="AB5" t="s">
        <v>58</v>
      </c>
      <c r="AC5" s="149" t="s">
        <v>444</v>
      </c>
      <c r="AD5" t="s">
        <v>478</v>
      </c>
      <c r="AE5" t="s">
        <v>324</v>
      </c>
      <c r="AF5" s="150">
        <v>7.1396226415094359</v>
      </c>
      <c r="AG5" s="151">
        <v>1.5094339622641511</v>
      </c>
      <c r="AH5" s="150">
        <v>156.98113207547181</v>
      </c>
      <c r="AI5" s="150">
        <v>3.1396226415094359</v>
      </c>
      <c r="AJ5" s="150">
        <v>7.1396226415094359</v>
      </c>
      <c r="AK5" s="119">
        <v>45925</v>
      </c>
      <c r="AL5" t="s">
        <v>67</v>
      </c>
      <c r="AM5" t="s">
        <v>67</v>
      </c>
      <c r="AN5" s="198">
        <v>40</v>
      </c>
      <c r="AO5">
        <v>17</v>
      </c>
      <c r="AP5">
        <v>0</v>
      </c>
      <c r="AQ5">
        <v>385</v>
      </c>
      <c r="AS5" s="119">
        <v>45994</v>
      </c>
    </row>
    <row r="6" spans="1:45">
      <c r="A6" t="s">
        <v>255</v>
      </c>
      <c r="B6" t="s">
        <v>252</v>
      </c>
      <c r="C6" t="s">
        <v>1196</v>
      </c>
      <c r="D6" t="s">
        <v>64</v>
      </c>
      <c r="E6" t="s">
        <v>65</v>
      </c>
      <c r="F6" t="s">
        <v>24</v>
      </c>
      <c r="G6" t="s">
        <v>66</v>
      </c>
      <c r="H6" t="s">
        <v>54</v>
      </c>
      <c r="I6" t="s">
        <v>55</v>
      </c>
      <c r="J6" t="s">
        <v>1688</v>
      </c>
      <c r="K6" s="119">
        <v>45642</v>
      </c>
      <c r="L6" s="119">
        <v>45672</v>
      </c>
      <c r="M6" s="119">
        <v>45700</v>
      </c>
      <c r="N6" t="s">
        <v>13</v>
      </c>
      <c r="O6" t="s">
        <v>249</v>
      </c>
      <c r="P6" t="s">
        <v>17</v>
      </c>
      <c r="Q6" t="s">
        <v>54</v>
      </c>
      <c r="R6" s="119">
        <v>45674</v>
      </c>
      <c r="S6" s="119">
        <v>45720</v>
      </c>
      <c r="AA6" s="176">
        <v>500000</v>
      </c>
      <c r="AB6" t="s">
        <v>58</v>
      </c>
      <c r="AC6" s="149" t="s">
        <v>444</v>
      </c>
      <c r="AD6" t="s">
        <v>478</v>
      </c>
      <c r="AE6" t="s">
        <v>250</v>
      </c>
      <c r="AF6" s="150">
        <v>7.1094339622641529</v>
      </c>
      <c r="AG6" s="151">
        <v>1.5094339622641511</v>
      </c>
      <c r="AH6" s="150">
        <v>155.47169811320765</v>
      </c>
      <c r="AI6" s="150">
        <v>3.1094339622641529</v>
      </c>
      <c r="AJ6" s="150">
        <v>7.1094339622641529</v>
      </c>
      <c r="AK6" s="119">
        <v>45643</v>
      </c>
      <c r="AL6" t="s">
        <v>67</v>
      </c>
      <c r="AM6" t="s">
        <v>67</v>
      </c>
      <c r="AN6" s="198">
        <v>-28</v>
      </c>
      <c r="AS6" s="119">
        <v>45692</v>
      </c>
    </row>
    <row r="7" spans="1:45">
      <c r="A7" t="s">
        <v>123</v>
      </c>
      <c r="B7" t="s">
        <v>124</v>
      </c>
      <c r="C7" t="s">
        <v>1689</v>
      </c>
      <c r="D7" t="s">
        <v>108</v>
      </c>
      <c r="E7" t="s">
        <v>65</v>
      </c>
      <c r="F7" t="s">
        <v>24</v>
      </c>
      <c r="G7" t="s">
        <v>66</v>
      </c>
      <c r="H7" t="s">
        <v>54</v>
      </c>
      <c r="I7" t="s">
        <v>55</v>
      </c>
      <c r="J7" t="s">
        <v>1690</v>
      </c>
      <c r="K7" s="119">
        <v>45413</v>
      </c>
      <c r="L7" s="119">
        <v>45541</v>
      </c>
      <c r="M7" s="119">
        <v>45706</v>
      </c>
      <c r="N7" t="s">
        <v>13</v>
      </c>
      <c r="O7" t="s">
        <v>280</v>
      </c>
      <c r="P7" t="s">
        <v>17</v>
      </c>
      <c r="Q7" t="s">
        <v>54</v>
      </c>
      <c r="R7" s="119">
        <v>45673</v>
      </c>
      <c r="S7" s="119">
        <v>45699</v>
      </c>
      <c r="AA7" s="176">
        <v>500000</v>
      </c>
      <c r="AB7" t="s">
        <v>58</v>
      </c>
      <c r="AC7" s="149" t="s">
        <v>444</v>
      </c>
      <c r="AD7" t="s">
        <v>478</v>
      </c>
      <c r="AE7" t="s">
        <v>281</v>
      </c>
      <c r="AF7" s="150">
        <v>7.2000000000000028</v>
      </c>
      <c r="AG7" s="151">
        <v>1.5094339622641511</v>
      </c>
      <c r="AH7" s="150">
        <v>160.00000000000011</v>
      </c>
      <c r="AI7" s="150">
        <v>3.2000000000000024</v>
      </c>
      <c r="AJ7" s="150">
        <v>7.2000000000000028</v>
      </c>
      <c r="AK7" s="119">
        <v>45608</v>
      </c>
      <c r="AM7" t="s">
        <v>67</v>
      </c>
      <c r="AN7" s="198">
        <v>0</v>
      </c>
      <c r="AS7" s="119">
        <v>45699</v>
      </c>
    </row>
    <row r="8" spans="1:45">
      <c r="A8" t="s">
        <v>74</v>
      </c>
      <c r="B8" t="s">
        <v>75</v>
      </c>
      <c r="C8" t="s">
        <v>1191</v>
      </c>
      <c r="D8" t="s">
        <v>64</v>
      </c>
      <c r="E8" t="s">
        <v>76</v>
      </c>
      <c r="F8" t="s">
        <v>24</v>
      </c>
      <c r="G8" t="s">
        <v>66</v>
      </c>
      <c r="H8" t="s">
        <v>54</v>
      </c>
      <c r="I8" t="s">
        <v>55</v>
      </c>
      <c r="J8" t="s">
        <v>1691</v>
      </c>
      <c r="L8" s="119">
        <v>45693</v>
      </c>
      <c r="M8" s="119">
        <v>45714</v>
      </c>
      <c r="N8" t="s">
        <v>11</v>
      </c>
      <c r="O8" t="s">
        <v>177</v>
      </c>
      <c r="P8" t="s">
        <v>17</v>
      </c>
      <c r="Q8" t="s">
        <v>54</v>
      </c>
      <c r="R8" s="119">
        <v>45699</v>
      </c>
      <c r="S8" s="119">
        <v>45705</v>
      </c>
      <c r="AA8" s="176">
        <v>500000</v>
      </c>
      <c r="AB8" t="s">
        <v>58</v>
      </c>
      <c r="AC8" s="149" t="s">
        <v>444</v>
      </c>
      <c r="AD8" t="s">
        <v>478</v>
      </c>
      <c r="AE8" t="s">
        <v>178</v>
      </c>
      <c r="AF8" s="150">
        <v>7.622641509433965</v>
      </c>
      <c r="AG8" s="151">
        <v>1.5094339622641511</v>
      </c>
      <c r="AH8" s="150">
        <v>181.13207547169827</v>
      </c>
      <c r="AI8" s="150">
        <v>3.6226415094339655</v>
      </c>
      <c r="AJ8" s="150">
        <v>7.622641509433965</v>
      </c>
      <c r="AK8" s="119">
        <v>45694</v>
      </c>
      <c r="AL8" t="s">
        <v>67</v>
      </c>
      <c r="AM8" t="s">
        <v>67</v>
      </c>
      <c r="AN8" s="198">
        <v>8</v>
      </c>
      <c r="AS8" s="119">
        <v>45713</v>
      </c>
    </row>
    <row r="9" spans="1:45">
      <c r="A9" t="s">
        <v>123</v>
      </c>
      <c r="B9" t="s">
        <v>124</v>
      </c>
      <c r="C9" t="s">
        <v>565</v>
      </c>
      <c r="D9" t="s">
        <v>108</v>
      </c>
      <c r="E9" t="s">
        <v>65</v>
      </c>
      <c r="F9" t="s">
        <v>24</v>
      </c>
      <c r="G9" t="s">
        <v>66</v>
      </c>
      <c r="H9" t="s">
        <v>54</v>
      </c>
      <c r="I9" t="s">
        <v>55</v>
      </c>
      <c r="J9" t="s">
        <v>1692</v>
      </c>
      <c r="L9" s="119">
        <v>45709</v>
      </c>
      <c r="M9" s="119">
        <v>45791</v>
      </c>
      <c r="N9" t="s">
        <v>11</v>
      </c>
      <c r="O9" t="s">
        <v>280</v>
      </c>
      <c r="P9" t="s">
        <v>17</v>
      </c>
      <c r="Q9" t="s">
        <v>54</v>
      </c>
      <c r="R9" s="119">
        <v>45742</v>
      </c>
      <c r="S9" s="119">
        <v>45765</v>
      </c>
      <c r="AA9" s="176">
        <v>500000</v>
      </c>
      <c r="AB9" t="s">
        <v>58</v>
      </c>
      <c r="AC9" s="149" t="s">
        <v>444</v>
      </c>
      <c r="AD9" t="s">
        <v>478</v>
      </c>
      <c r="AE9" t="s">
        <v>281</v>
      </c>
      <c r="AF9" s="150">
        <v>7.2603773584905689</v>
      </c>
      <c r="AG9" s="151">
        <v>1.5094339622641511</v>
      </c>
      <c r="AH9" s="150">
        <v>163.01886792452842</v>
      </c>
      <c r="AI9" s="150">
        <v>3.2603773584905684</v>
      </c>
      <c r="AJ9" s="150">
        <v>7.2603773584905689</v>
      </c>
      <c r="AK9" s="119">
        <v>45714</v>
      </c>
      <c r="AL9" t="s">
        <v>67</v>
      </c>
      <c r="AM9" t="s">
        <v>67</v>
      </c>
      <c r="AN9" s="198">
        <v>19</v>
      </c>
      <c r="AS9" s="119">
        <v>45784</v>
      </c>
    </row>
    <row r="10" spans="1:45">
      <c r="A10" t="s">
        <v>134</v>
      </c>
      <c r="B10" t="s">
        <v>101</v>
      </c>
      <c r="C10" t="s">
        <v>609</v>
      </c>
      <c r="D10" t="s">
        <v>108</v>
      </c>
      <c r="E10" t="s">
        <v>65</v>
      </c>
      <c r="F10" t="s">
        <v>24</v>
      </c>
      <c r="G10" t="s">
        <v>66</v>
      </c>
      <c r="H10" t="s">
        <v>54</v>
      </c>
      <c r="I10" t="s">
        <v>55</v>
      </c>
      <c r="J10" t="s">
        <v>1693</v>
      </c>
      <c r="K10" s="119">
        <v>45744</v>
      </c>
      <c r="L10" s="119">
        <v>45798</v>
      </c>
      <c r="M10" s="119">
        <v>45835</v>
      </c>
      <c r="N10" t="s">
        <v>13</v>
      </c>
      <c r="O10" t="s">
        <v>288</v>
      </c>
      <c r="P10" t="s">
        <v>17</v>
      </c>
      <c r="Q10" t="s">
        <v>54</v>
      </c>
      <c r="R10" s="119">
        <v>45820</v>
      </c>
      <c r="S10" s="119">
        <v>45834</v>
      </c>
      <c r="AA10" s="176">
        <v>500000</v>
      </c>
      <c r="AB10" t="s">
        <v>58</v>
      </c>
      <c r="AC10" s="149" t="s">
        <v>444</v>
      </c>
      <c r="AD10" t="s">
        <v>478</v>
      </c>
      <c r="AE10" t="s">
        <v>289</v>
      </c>
      <c r="AF10" s="150">
        <v>7.652830188679248</v>
      </c>
      <c r="AG10" s="151">
        <v>1.5094339622641511</v>
      </c>
      <c r="AH10" s="150">
        <v>182.64150943396243</v>
      </c>
      <c r="AI10" s="150">
        <v>3.6528301886792485</v>
      </c>
      <c r="AJ10" s="150">
        <v>7.652830188679248</v>
      </c>
      <c r="AK10" s="119">
        <v>45796</v>
      </c>
      <c r="AL10" t="s">
        <v>67</v>
      </c>
      <c r="AM10" t="s">
        <v>67</v>
      </c>
      <c r="AN10" s="198">
        <v>0</v>
      </c>
      <c r="AO10" s="133">
        <v>3</v>
      </c>
      <c r="AP10" s="133">
        <v>0</v>
      </c>
      <c r="AQ10" s="133">
        <v>7</v>
      </c>
      <c r="AS10" s="119">
        <v>45834</v>
      </c>
    </row>
    <row r="11" spans="1:45">
      <c r="A11" t="s">
        <v>134</v>
      </c>
      <c r="B11" t="s">
        <v>101</v>
      </c>
      <c r="C11" t="s">
        <v>1694</v>
      </c>
      <c r="D11" t="s">
        <v>108</v>
      </c>
      <c r="E11" t="s">
        <v>65</v>
      </c>
      <c r="F11" t="s">
        <v>24</v>
      </c>
      <c r="G11" t="s">
        <v>66</v>
      </c>
      <c r="H11" t="s">
        <v>54</v>
      </c>
      <c r="I11" t="s">
        <v>55</v>
      </c>
      <c r="J11" t="s">
        <v>1695</v>
      </c>
      <c r="K11" s="119">
        <v>45512</v>
      </c>
      <c r="L11" s="119">
        <v>45793</v>
      </c>
      <c r="M11" s="119">
        <v>45835</v>
      </c>
      <c r="N11" t="s">
        <v>13</v>
      </c>
      <c r="O11" t="s">
        <v>280</v>
      </c>
      <c r="P11" t="s">
        <v>17</v>
      </c>
      <c r="Q11" t="s">
        <v>54</v>
      </c>
      <c r="R11" s="119">
        <v>45819</v>
      </c>
      <c r="S11" s="119">
        <v>45835</v>
      </c>
      <c r="AA11" s="176">
        <v>500000</v>
      </c>
      <c r="AB11" t="s">
        <v>58</v>
      </c>
      <c r="AC11" s="149" t="s">
        <v>444</v>
      </c>
      <c r="AD11" t="s">
        <v>478</v>
      </c>
      <c r="AE11" t="s">
        <v>281</v>
      </c>
      <c r="AF11" s="150">
        <v>7.984905660377362</v>
      </c>
      <c r="AG11" s="151">
        <v>1.5094339622641511</v>
      </c>
      <c r="AH11" s="150">
        <v>199.24528301886809</v>
      </c>
      <c r="AI11" s="150">
        <v>3.984905660377362</v>
      </c>
      <c r="AJ11" s="150">
        <v>7.984905660377362</v>
      </c>
      <c r="AK11" s="119">
        <v>45811</v>
      </c>
      <c r="AL11" t="s">
        <v>67</v>
      </c>
      <c r="AM11" t="s">
        <v>67</v>
      </c>
      <c r="AN11" s="198">
        <v>-14</v>
      </c>
      <c r="AO11">
        <v>17</v>
      </c>
      <c r="AP11">
        <v>0</v>
      </c>
      <c r="AQ11">
        <v>391</v>
      </c>
      <c r="AS11" s="119">
        <v>45821</v>
      </c>
    </row>
    <row r="12" spans="1:45">
      <c r="A12" s="220" t="s">
        <v>74</v>
      </c>
      <c r="B12" t="s">
        <v>75</v>
      </c>
      <c r="C12" s="220" t="s">
        <v>623</v>
      </c>
      <c r="D12" t="s">
        <v>108</v>
      </c>
      <c r="E12" t="s">
        <v>65</v>
      </c>
      <c r="F12" t="s">
        <v>24</v>
      </c>
      <c r="G12" t="s">
        <v>66</v>
      </c>
      <c r="H12" t="s">
        <v>54</v>
      </c>
      <c r="I12" t="s">
        <v>55</v>
      </c>
      <c r="J12" t="s">
        <v>1696</v>
      </c>
      <c r="L12" s="119">
        <v>45800</v>
      </c>
      <c r="M12" s="119">
        <v>45842</v>
      </c>
      <c r="N12" t="s">
        <v>11</v>
      </c>
      <c r="O12" t="s">
        <v>272</v>
      </c>
      <c r="P12" t="s">
        <v>17</v>
      </c>
      <c r="Q12" t="s">
        <v>54</v>
      </c>
      <c r="R12" s="119">
        <v>45819</v>
      </c>
      <c r="S12" s="119">
        <v>45881</v>
      </c>
      <c r="AA12" s="176">
        <v>500000</v>
      </c>
      <c r="AB12" t="s">
        <v>58</v>
      </c>
      <c r="AC12" s="149" t="s">
        <v>444</v>
      </c>
      <c r="AD12" t="s">
        <v>478</v>
      </c>
      <c r="AE12" t="s">
        <v>273</v>
      </c>
      <c r="AF12" s="150">
        <v>8.0150943396226459</v>
      </c>
      <c r="AG12" s="151">
        <v>1.5094339622641511</v>
      </c>
      <c r="AH12" s="150">
        <v>200.75471698113225</v>
      </c>
      <c r="AI12" s="150">
        <v>4.0150943396226451</v>
      </c>
      <c r="AJ12" s="150">
        <v>8.0150943396226459</v>
      </c>
      <c r="AK12" s="119">
        <v>45811</v>
      </c>
      <c r="AL12" t="s">
        <v>67</v>
      </c>
      <c r="AM12" t="s">
        <v>67</v>
      </c>
      <c r="AN12" s="198">
        <v>-41</v>
      </c>
      <c r="AO12">
        <v>2498</v>
      </c>
      <c r="AP12">
        <v>721</v>
      </c>
      <c r="AQ12">
        <v>26704</v>
      </c>
      <c r="AS12" s="119">
        <v>45840</v>
      </c>
    </row>
    <row r="13" spans="1:45">
      <c r="A13" t="s">
        <v>134</v>
      </c>
      <c r="B13" t="s">
        <v>101</v>
      </c>
      <c r="C13" t="s">
        <v>609</v>
      </c>
      <c r="D13" t="s">
        <v>108</v>
      </c>
      <c r="E13" t="s">
        <v>65</v>
      </c>
      <c r="F13" t="s">
        <v>24</v>
      </c>
      <c r="G13" t="s">
        <v>66</v>
      </c>
      <c r="H13" t="s">
        <v>54</v>
      </c>
      <c r="I13" t="s">
        <v>55</v>
      </c>
      <c r="J13" t="s">
        <v>1697</v>
      </c>
      <c r="K13" s="119">
        <v>45838</v>
      </c>
      <c r="L13" s="119">
        <v>45866</v>
      </c>
      <c r="M13" s="119">
        <v>45905</v>
      </c>
      <c r="N13" t="s">
        <v>93</v>
      </c>
      <c r="O13" t="s">
        <v>309</v>
      </c>
      <c r="P13" t="s">
        <v>17</v>
      </c>
      <c r="Q13" t="s">
        <v>54</v>
      </c>
      <c r="R13" s="119">
        <v>45881</v>
      </c>
      <c r="S13" s="119">
        <v>45888</v>
      </c>
      <c r="AA13" s="176">
        <v>500000</v>
      </c>
      <c r="AB13" t="s">
        <v>58</v>
      </c>
      <c r="AC13" s="149" t="s">
        <v>444</v>
      </c>
      <c r="AD13" t="s">
        <v>478</v>
      </c>
      <c r="AE13" t="s">
        <v>310</v>
      </c>
      <c r="AF13" s="150">
        <v>7.3207547169811349</v>
      </c>
      <c r="AG13" s="151">
        <v>1.5094339622641511</v>
      </c>
      <c r="AH13" s="150">
        <v>166.03773584905673</v>
      </c>
      <c r="AI13" s="150">
        <v>3.3207547169811344</v>
      </c>
      <c r="AJ13" s="150">
        <v>7.3207547169811349</v>
      </c>
      <c r="AK13" s="119">
        <v>45869</v>
      </c>
      <c r="AL13" t="s">
        <v>67</v>
      </c>
      <c r="AM13" t="s">
        <v>67</v>
      </c>
      <c r="AN13" s="198">
        <v>16</v>
      </c>
      <c r="AO13">
        <v>5</v>
      </c>
      <c r="AP13">
        <v>0</v>
      </c>
      <c r="AQ13">
        <v>0</v>
      </c>
      <c r="AS13" s="119">
        <v>45904</v>
      </c>
    </row>
    <row r="14" spans="1:45">
      <c r="A14" t="s">
        <v>123</v>
      </c>
      <c r="B14" t="s">
        <v>124</v>
      </c>
      <c r="C14" t="s">
        <v>565</v>
      </c>
      <c r="D14" t="s">
        <v>108</v>
      </c>
      <c r="E14" t="s">
        <v>65</v>
      </c>
      <c r="F14" t="s">
        <v>24</v>
      </c>
      <c r="G14" t="s">
        <v>66</v>
      </c>
      <c r="H14" t="s">
        <v>54</v>
      </c>
      <c r="I14" t="s">
        <v>55</v>
      </c>
      <c r="J14" s="220" t="s">
        <v>1698</v>
      </c>
      <c r="L14" s="119">
        <v>45834</v>
      </c>
      <c r="M14" s="119">
        <v>45910</v>
      </c>
      <c r="N14" t="s">
        <v>93</v>
      </c>
      <c r="O14" t="s">
        <v>317</v>
      </c>
      <c r="P14" t="s">
        <v>17</v>
      </c>
      <c r="Q14" t="s">
        <v>54</v>
      </c>
      <c r="R14" s="119">
        <v>45870</v>
      </c>
      <c r="S14" s="119">
        <v>45875</v>
      </c>
      <c r="AA14" s="176">
        <v>500000</v>
      </c>
      <c r="AB14" t="s">
        <v>58</v>
      </c>
      <c r="AC14" s="149" t="s">
        <v>444</v>
      </c>
      <c r="AD14" t="s">
        <v>478</v>
      </c>
      <c r="AE14" t="s">
        <v>318</v>
      </c>
      <c r="AF14" s="150">
        <v>7.4113207547169839</v>
      </c>
      <c r="AG14" s="151">
        <v>1.5094339622641511</v>
      </c>
      <c r="AH14" s="150">
        <v>170.56603773584919</v>
      </c>
      <c r="AI14" s="150">
        <v>3.4113207547169839</v>
      </c>
      <c r="AJ14" s="150">
        <v>7.4113207547169839</v>
      </c>
      <c r="AK14" s="119">
        <v>45470</v>
      </c>
      <c r="AL14" t="s">
        <v>67</v>
      </c>
      <c r="AM14" t="s">
        <v>67</v>
      </c>
      <c r="AN14" s="198">
        <v>27</v>
      </c>
      <c r="AO14">
        <v>12</v>
      </c>
      <c r="AP14">
        <v>3</v>
      </c>
      <c r="AQ14">
        <v>1</v>
      </c>
      <c r="AS14" s="119">
        <v>45902</v>
      </c>
    </row>
    <row r="15" spans="1:45">
      <c r="A15" t="s">
        <v>123</v>
      </c>
      <c r="B15" t="s">
        <v>124</v>
      </c>
      <c r="C15" t="s">
        <v>563</v>
      </c>
      <c r="D15" t="s">
        <v>108</v>
      </c>
      <c r="E15" t="s">
        <v>65</v>
      </c>
      <c r="F15" t="s">
        <v>24</v>
      </c>
      <c r="G15" t="s">
        <v>66</v>
      </c>
      <c r="H15" t="s">
        <v>54</v>
      </c>
      <c r="I15" t="s">
        <v>55</v>
      </c>
      <c r="J15" t="s">
        <v>1699</v>
      </c>
      <c r="L15" s="119">
        <v>45835</v>
      </c>
      <c r="M15" s="119">
        <v>45910</v>
      </c>
      <c r="N15" t="s">
        <v>93</v>
      </c>
      <c r="O15" t="s">
        <v>320</v>
      </c>
      <c r="P15" t="s">
        <v>17</v>
      </c>
      <c r="Q15" t="s">
        <v>54</v>
      </c>
      <c r="R15" s="119">
        <v>45870</v>
      </c>
      <c r="S15" s="119">
        <v>45887</v>
      </c>
      <c r="AA15" s="176">
        <v>500000</v>
      </c>
      <c r="AB15" t="s">
        <v>58</v>
      </c>
      <c r="AC15" s="149" t="s">
        <v>444</v>
      </c>
      <c r="AD15" t="s">
        <v>478</v>
      </c>
      <c r="AE15" t="s">
        <v>314</v>
      </c>
      <c r="AF15" s="150">
        <v>7.4415094339622669</v>
      </c>
      <c r="AG15" s="151">
        <v>1.5094339622641511</v>
      </c>
      <c r="AH15" s="150">
        <v>172.07547169811335</v>
      </c>
      <c r="AI15" s="150">
        <v>3.4415094339622669</v>
      </c>
      <c r="AJ15" s="150">
        <v>7.4415094339622669</v>
      </c>
      <c r="AK15" s="119">
        <v>45476</v>
      </c>
      <c r="AL15" t="s">
        <v>67</v>
      </c>
      <c r="AM15" t="s">
        <v>67</v>
      </c>
      <c r="AN15" s="198">
        <v>15</v>
      </c>
      <c r="AO15">
        <v>804</v>
      </c>
      <c r="AP15">
        <v>5</v>
      </c>
      <c r="AQ15">
        <v>714</v>
      </c>
      <c r="AS15" s="119">
        <v>45902</v>
      </c>
    </row>
    <row r="16" spans="1:45">
      <c r="A16" t="s">
        <v>432</v>
      </c>
      <c r="B16" t="s">
        <v>431</v>
      </c>
      <c r="C16" s="62" t="s">
        <v>1700</v>
      </c>
      <c r="D16" t="s">
        <v>64</v>
      </c>
      <c r="E16" t="s">
        <v>65</v>
      </c>
      <c r="F16" t="s">
        <v>24</v>
      </c>
      <c r="G16" t="s">
        <v>66</v>
      </c>
      <c r="H16" t="s">
        <v>54</v>
      </c>
      <c r="I16" t="s">
        <v>55</v>
      </c>
      <c r="J16" t="s">
        <v>1701</v>
      </c>
      <c r="K16" s="119"/>
      <c r="L16" s="119">
        <v>45919</v>
      </c>
      <c r="M16" s="119">
        <v>45930</v>
      </c>
      <c r="N16" t="s">
        <v>93</v>
      </c>
      <c r="O16" t="s">
        <v>320</v>
      </c>
      <c r="P16" t="s">
        <v>17</v>
      </c>
      <c r="Q16" t="s">
        <v>54</v>
      </c>
      <c r="R16" s="119">
        <v>45924</v>
      </c>
      <c r="S16" s="119">
        <v>45929</v>
      </c>
      <c r="AA16" s="176">
        <v>500000</v>
      </c>
      <c r="AB16" t="s">
        <v>58</v>
      </c>
      <c r="AC16" s="149" t="s">
        <v>444</v>
      </c>
      <c r="AD16" t="s">
        <v>478</v>
      </c>
      <c r="AE16" t="s">
        <v>314</v>
      </c>
      <c r="AF16" s="150">
        <v>7.4113207547169839</v>
      </c>
      <c r="AG16" s="151">
        <v>1.5094339622641511</v>
      </c>
      <c r="AH16" s="150">
        <v>170.56603773584919</v>
      </c>
      <c r="AI16" s="150">
        <v>3.4113207547169839</v>
      </c>
      <c r="AJ16" s="150">
        <v>7.4113207547169839</v>
      </c>
      <c r="AK16" s="119">
        <v>45923</v>
      </c>
      <c r="AL16" t="s">
        <v>67</v>
      </c>
      <c r="AM16" t="s">
        <v>67</v>
      </c>
      <c r="AN16" s="198">
        <v>-3</v>
      </c>
      <c r="AO16">
        <v>65</v>
      </c>
      <c r="AP16">
        <v>1</v>
      </c>
      <c r="AQ16">
        <v>233</v>
      </c>
      <c r="AS16" s="119">
        <v>45926</v>
      </c>
    </row>
    <row r="17" spans="1:45" ht="15.6">
      <c r="A17" s="2" t="s">
        <v>238</v>
      </c>
      <c r="B17" t="s">
        <v>232</v>
      </c>
      <c r="C17" t="s">
        <v>605</v>
      </c>
      <c r="D17" t="s">
        <v>108</v>
      </c>
      <c r="E17" t="s">
        <v>65</v>
      </c>
      <c r="F17" t="s">
        <v>24</v>
      </c>
      <c r="G17" t="s">
        <v>66</v>
      </c>
      <c r="H17" t="s">
        <v>54</v>
      </c>
      <c r="I17" t="s">
        <v>55</v>
      </c>
      <c r="J17" t="s">
        <v>1702</v>
      </c>
      <c r="K17" s="119">
        <v>45695</v>
      </c>
      <c r="L17" s="119">
        <v>45863</v>
      </c>
      <c r="M17" s="119">
        <v>45938</v>
      </c>
      <c r="N17" t="s">
        <v>93</v>
      </c>
      <c r="O17" t="s">
        <v>320</v>
      </c>
      <c r="P17" t="s">
        <v>17</v>
      </c>
      <c r="Q17" t="s">
        <v>54</v>
      </c>
      <c r="R17" s="119">
        <v>45929</v>
      </c>
      <c r="S17" s="119">
        <v>45939</v>
      </c>
      <c r="AA17" s="176">
        <v>500000</v>
      </c>
      <c r="AB17" t="s">
        <v>58</v>
      </c>
      <c r="AC17" s="149" t="s">
        <v>444</v>
      </c>
      <c r="AD17" t="s">
        <v>478</v>
      </c>
      <c r="AE17" t="s">
        <v>314</v>
      </c>
      <c r="AF17" s="150">
        <v>7.501886792452833</v>
      </c>
      <c r="AG17" s="151">
        <v>1.5094339622641511</v>
      </c>
      <c r="AH17" s="150">
        <v>175.09433962264166</v>
      </c>
      <c r="AI17" s="150">
        <v>3.501886792452833</v>
      </c>
      <c r="AJ17" s="150">
        <v>7.501886792452833</v>
      </c>
      <c r="AK17" s="119">
        <v>45926</v>
      </c>
      <c r="AL17" t="s">
        <v>67</v>
      </c>
      <c r="AM17" t="s">
        <v>67</v>
      </c>
      <c r="AN17" s="198">
        <v>-6</v>
      </c>
      <c r="AO17">
        <v>449</v>
      </c>
      <c r="AP17">
        <v>174</v>
      </c>
      <c r="AQ17">
        <v>192</v>
      </c>
      <c r="AS17" s="119">
        <v>45933</v>
      </c>
    </row>
    <row r="18" spans="1:45">
      <c r="A18" t="s">
        <v>238</v>
      </c>
      <c r="B18" t="s">
        <v>232</v>
      </c>
      <c r="C18" s="62" t="s">
        <v>476</v>
      </c>
      <c r="D18" t="s">
        <v>108</v>
      </c>
      <c r="E18" t="s">
        <v>65</v>
      </c>
      <c r="F18" t="s">
        <v>24</v>
      </c>
      <c r="G18" t="s">
        <v>66</v>
      </c>
      <c r="H18" t="s">
        <v>54</v>
      </c>
      <c r="I18" t="s">
        <v>55</v>
      </c>
      <c r="J18" s="225" t="s">
        <v>1703</v>
      </c>
      <c r="L18" s="119">
        <v>45939</v>
      </c>
      <c r="M18" s="119">
        <v>45975</v>
      </c>
      <c r="N18" t="s">
        <v>7</v>
      </c>
      <c r="O18" t="s">
        <v>327</v>
      </c>
      <c r="P18" t="s">
        <v>17</v>
      </c>
      <c r="Q18" t="s">
        <v>54</v>
      </c>
      <c r="R18" s="119">
        <v>45966</v>
      </c>
      <c r="S18" s="119">
        <v>45971</v>
      </c>
      <c r="AA18" s="176">
        <v>500000</v>
      </c>
      <c r="AB18" t="s">
        <v>58</v>
      </c>
      <c r="AC18" s="149" t="s">
        <v>444</v>
      </c>
      <c r="AD18" t="s">
        <v>478</v>
      </c>
      <c r="AE18" t="s">
        <v>328</v>
      </c>
      <c r="AF18" s="150">
        <v>8.196226415094344</v>
      </c>
      <c r="AG18" s="151">
        <v>1.5094339622641511</v>
      </c>
      <c r="AH18" s="150">
        <v>209.81132075471717</v>
      </c>
      <c r="AI18" s="150">
        <v>4.1962264150943431</v>
      </c>
      <c r="AJ18" s="150">
        <v>8.196226415094344</v>
      </c>
      <c r="AK18" s="119">
        <v>45939</v>
      </c>
      <c r="AL18" t="s">
        <v>67</v>
      </c>
      <c r="AM18" t="s">
        <v>67</v>
      </c>
      <c r="AN18" s="198">
        <v>0</v>
      </c>
      <c r="AO18">
        <v>187</v>
      </c>
      <c r="AP18">
        <v>0</v>
      </c>
      <c r="AQ18">
        <v>2500</v>
      </c>
      <c r="AS18" s="119">
        <v>45971</v>
      </c>
    </row>
    <row r="19" spans="1:45" ht="15.6">
      <c r="A19" s="2" t="s">
        <v>238</v>
      </c>
      <c r="B19" t="s">
        <v>232</v>
      </c>
      <c r="C19" t="s">
        <v>1704</v>
      </c>
      <c r="D19" t="s">
        <v>65</v>
      </c>
      <c r="E19" t="s">
        <v>65</v>
      </c>
      <c r="F19" t="s">
        <v>24</v>
      </c>
      <c r="G19" t="s">
        <v>66</v>
      </c>
      <c r="H19" t="s">
        <v>54</v>
      </c>
      <c r="I19" t="s">
        <v>55</v>
      </c>
      <c r="J19" t="s">
        <v>1006</v>
      </c>
      <c r="K19" s="119">
        <v>45848</v>
      </c>
      <c r="L19" s="119">
        <v>45888</v>
      </c>
      <c r="M19" s="119">
        <v>45987</v>
      </c>
      <c r="N19" t="s">
        <v>93</v>
      </c>
      <c r="O19" t="s">
        <v>323</v>
      </c>
      <c r="P19" t="s">
        <v>17</v>
      </c>
      <c r="Q19" t="s">
        <v>54</v>
      </c>
      <c r="R19" s="119">
        <v>45936</v>
      </c>
      <c r="S19" s="119">
        <v>45974</v>
      </c>
      <c r="T19" s="133"/>
      <c r="AA19" s="176">
        <v>500000</v>
      </c>
      <c r="AB19" t="s">
        <v>58</v>
      </c>
      <c r="AC19" s="149" t="s">
        <v>444</v>
      </c>
      <c r="AD19" t="s">
        <v>478</v>
      </c>
      <c r="AE19" t="s">
        <v>324</v>
      </c>
      <c r="AF19" s="150">
        <v>7.501886792452833</v>
      </c>
      <c r="AG19" s="151">
        <v>1.5094339622641511</v>
      </c>
      <c r="AH19" s="150">
        <v>175.09433962264166</v>
      </c>
      <c r="AI19" s="150">
        <v>3.501886792452833</v>
      </c>
      <c r="AJ19" s="150">
        <v>7.501886792452833</v>
      </c>
      <c r="AK19" s="119">
        <v>45926</v>
      </c>
      <c r="AL19" t="s">
        <v>67</v>
      </c>
      <c r="AM19" t="s">
        <v>67</v>
      </c>
      <c r="AN19" s="198">
        <v>11</v>
      </c>
      <c r="AO19">
        <v>641</v>
      </c>
      <c r="AP19">
        <v>0</v>
      </c>
      <c r="AQ19">
        <v>0</v>
      </c>
      <c r="AR19" s="133"/>
      <c r="AS19" s="119">
        <v>45985</v>
      </c>
    </row>
    <row r="20" spans="1:45" ht="15.6">
      <c r="A20" s="2" t="s">
        <v>238</v>
      </c>
      <c r="B20" t="s">
        <v>232</v>
      </c>
      <c r="C20" t="s">
        <v>1705</v>
      </c>
      <c r="D20" t="s">
        <v>64</v>
      </c>
      <c r="E20" t="s">
        <v>65</v>
      </c>
      <c r="F20" t="s">
        <v>24</v>
      </c>
      <c r="G20" t="s">
        <v>66</v>
      </c>
      <c r="H20" t="s">
        <v>54</v>
      </c>
      <c r="I20" t="s">
        <v>55</v>
      </c>
      <c r="J20" t="s">
        <v>1706</v>
      </c>
      <c r="K20" s="119">
        <v>45702</v>
      </c>
      <c r="L20" s="119">
        <v>45947</v>
      </c>
      <c r="M20" s="119">
        <v>45989</v>
      </c>
      <c r="N20" t="s">
        <v>93</v>
      </c>
      <c r="O20" t="s">
        <v>309</v>
      </c>
      <c r="P20" t="s">
        <v>17</v>
      </c>
      <c r="Q20" t="s">
        <v>54</v>
      </c>
      <c r="R20" s="119">
        <v>45987</v>
      </c>
      <c r="S20" s="119">
        <v>45994</v>
      </c>
      <c r="AA20" s="176">
        <v>500000</v>
      </c>
      <c r="AB20" t="s">
        <v>58</v>
      </c>
      <c r="AC20" s="149" t="s">
        <v>444</v>
      </c>
      <c r="AD20" t="s">
        <v>478</v>
      </c>
      <c r="AE20" t="s">
        <v>310</v>
      </c>
      <c r="AF20" s="150">
        <v>7.532075471698116</v>
      </c>
      <c r="AG20" s="151">
        <v>1.5094339622641511</v>
      </c>
      <c r="AH20" s="150">
        <v>176.60377358490581</v>
      </c>
      <c r="AI20" s="150">
        <v>3.532075471698116</v>
      </c>
      <c r="AJ20" s="150">
        <v>7.532075471698116</v>
      </c>
      <c r="AK20" s="119">
        <v>45986</v>
      </c>
      <c r="AL20" t="s">
        <v>67</v>
      </c>
      <c r="AM20" t="s">
        <v>67</v>
      </c>
      <c r="AN20" s="198">
        <v>-7</v>
      </c>
      <c r="AO20">
        <v>0</v>
      </c>
      <c r="AP20">
        <v>0</v>
      </c>
      <c r="AQ20">
        <v>0</v>
      </c>
      <c r="AS20" s="119">
        <v>45987</v>
      </c>
    </row>
    <row r="21" spans="1:45">
      <c r="A21" t="s">
        <v>123</v>
      </c>
      <c r="B21" t="s">
        <v>124</v>
      </c>
      <c r="C21" t="s">
        <v>1707</v>
      </c>
      <c r="D21" t="s">
        <v>108</v>
      </c>
      <c r="E21" t="s">
        <v>65</v>
      </c>
      <c r="F21" t="s">
        <v>24</v>
      </c>
      <c r="G21" t="s">
        <v>66</v>
      </c>
      <c r="H21" t="s">
        <v>54</v>
      </c>
      <c r="I21" t="s">
        <v>55</v>
      </c>
      <c r="J21" t="s">
        <v>1708</v>
      </c>
      <c r="K21" s="119">
        <v>45863</v>
      </c>
      <c r="L21" s="119">
        <v>45902</v>
      </c>
      <c r="M21" s="119">
        <v>46001</v>
      </c>
      <c r="N21" t="s">
        <v>7</v>
      </c>
      <c r="O21" t="s">
        <v>233</v>
      </c>
      <c r="P21" t="s">
        <v>17</v>
      </c>
      <c r="Q21" t="s">
        <v>54</v>
      </c>
      <c r="R21" s="119">
        <v>45944</v>
      </c>
      <c r="S21" s="119">
        <v>45964</v>
      </c>
      <c r="AA21" s="176">
        <v>500000</v>
      </c>
      <c r="AB21" t="s">
        <v>58</v>
      </c>
      <c r="AC21" s="149" t="s">
        <v>444</v>
      </c>
      <c r="AD21" t="s">
        <v>478</v>
      </c>
      <c r="AE21" t="s">
        <v>234</v>
      </c>
      <c r="AF21" s="150">
        <v>7.562264150943399</v>
      </c>
      <c r="AG21" s="151">
        <v>1.5094339622641511</v>
      </c>
      <c r="AH21" s="150">
        <v>178.11320754716996</v>
      </c>
      <c r="AI21" s="150">
        <v>3.5622641509433994</v>
      </c>
      <c r="AJ21" s="150">
        <v>7.562264150943399</v>
      </c>
      <c r="AK21" s="119">
        <v>45926</v>
      </c>
      <c r="AL21" t="s">
        <v>67</v>
      </c>
      <c r="AM21" t="s">
        <v>67</v>
      </c>
      <c r="AN21" s="198">
        <v>44</v>
      </c>
      <c r="AO21">
        <v>0</v>
      </c>
      <c r="AP21">
        <v>0</v>
      </c>
      <c r="AQ21">
        <v>129</v>
      </c>
      <c r="AS21" s="119">
        <v>45994</v>
      </c>
    </row>
    <row r="22" spans="1:45">
      <c r="A22" t="s">
        <v>123</v>
      </c>
      <c r="B22" t="s">
        <v>124</v>
      </c>
      <c r="C22" t="s">
        <v>1707</v>
      </c>
      <c r="D22" t="s">
        <v>108</v>
      </c>
      <c r="E22" t="s">
        <v>65</v>
      </c>
      <c r="F22" t="s">
        <v>24</v>
      </c>
      <c r="G22" t="s">
        <v>66</v>
      </c>
      <c r="H22" t="s">
        <v>54</v>
      </c>
      <c r="I22" t="s">
        <v>55</v>
      </c>
      <c r="J22" t="s">
        <v>1709</v>
      </c>
      <c r="K22" s="119">
        <v>45863</v>
      </c>
      <c r="L22" s="119">
        <v>45902</v>
      </c>
      <c r="M22" s="119">
        <v>46001</v>
      </c>
      <c r="N22" t="s">
        <v>93</v>
      </c>
      <c r="O22" t="s">
        <v>327</v>
      </c>
      <c r="P22" t="s">
        <v>17</v>
      </c>
      <c r="Q22" t="s">
        <v>54</v>
      </c>
      <c r="R22" s="119">
        <v>45944</v>
      </c>
      <c r="S22" s="119">
        <v>45950</v>
      </c>
      <c r="AA22" s="176">
        <v>500000</v>
      </c>
      <c r="AB22" t="s">
        <v>58</v>
      </c>
      <c r="AC22" s="149" t="s">
        <v>444</v>
      </c>
      <c r="AD22" t="s">
        <v>478</v>
      </c>
      <c r="AE22" t="s">
        <v>328</v>
      </c>
      <c r="AF22" s="150">
        <v>7.592452830188682</v>
      </c>
      <c r="AG22" s="151">
        <v>1.5094339622641511</v>
      </c>
      <c r="AH22" s="150">
        <v>179.62264150943412</v>
      </c>
      <c r="AI22" s="150">
        <v>3.5924528301886824</v>
      </c>
      <c r="AJ22" s="150">
        <v>7.592452830188682</v>
      </c>
      <c r="AK22" s="119">
        <v>45926</v>
      </c>
      <c r="AL22" t="s">
        <v>67</v>
      </c>
      <c r="AM22" t="s">
        <v>67</v>
      </c>
      <c r="AN22" s="198">
        <v>44</v>
      </c>
      <c r="AO22">
        <v>7</v>
      </c>
      <c r="AP22">
        <v>0</v>
      </c>
      <c r="AQ22">
        <v>278</v>
      </c>
      <c r="AS22" s="119">
        <v>45994</v>
      </c>
    </row>
    <row r="23" spans="1:45">
      <c r="A23" t="s">
        <v>123</v>
      </c>
      <c r="B23" t="s">
        <v>124</v>
      </c>
      <c r="C23" t="s">
        <v>565</v>
      </c>
      <c r="D23" t="s">
        <v>108</v>
      </c>
      <c r="E23" t="s">
        <v>65</v>
      </c>
      <c r="F23" t="s">
        <v>24</v>
      </c>
      <c r="G23" t="s">
        <v>66</v>
      </c>
      <c r="H23" t="s">
        <v>54</v>
      </c>
      <c r="I23" t="s">
        <v>55</v>
      </c>
      <c r="J23" t="s">
        <v>1710</v>
      </c>
      <c r="L23" s="119">
        <v>45918</v>
      </c>
      <c r="M23" s="119">
        <v>46001</v>
      </c>
      <c r="N23" t="s">
        <v>93</v>
      </c>
      <c r="O23" t="s">
        <v>299</v>
      </c>
      <c r="P23" t="s">
        <v>17</v>
      </c>
      <c r="Q23" t="s">
        <v>54</v>
      </c>
      <c r="R23" s="119">
        <v>45944</v>
      </c>
      <c r="S23" s="119">
        <v>45957</v>
      </c>
      <c r="AA23" s="176">
        <v>500000</v>
      </c>
      <c r="AB23" t="s">
        <v>58</v>
      </c>
      <c r="AC23" s="149" t="s">
        <v>444</v>
      </c>
      <c r="AD23" t="s">
        <v>478</v>
      </c>
      <c r="AE23" t="s">
        <v>300</v>
      </c>
      <c r="AF23" s="150">
        <v>7.683018867924531</v>
      </c>
      <c r="AG23" s="151">
        <v>1.5094339622641511</v>
      </c>
      <c r="AH23" s="150">
        <v>184.15094339622658</v>
      </c>
      <c r="AI23" s="150">
        <v>3.6830188679245315</v>
      </c>
      <c r="AJ23" s="150">
        <v>7.683018867924531</v>
      </c>
      <c r="AK23" s="119">
        <v>45926</v>
      </c>
      <c r="AL23" t="s">
        <v>67</v>
      </c>
      <c r="AM23" t="s">
        <v>67</v>
      </c>
      <c r="AN23" s="198">
        <v>37</v>
      </c>
      <c r="AO23">
        <v>3</v>
      </c>
      <c r="AP23">
        <v>1</v>
      </c>
      <c r="AQ23">
        <v>3</v>
      </c>
      <c r="AS23" s="119">
        <v>45994</v>
      </c>
    </row>
    <row r="24" spans="1:45">
      <c r="A24" t="s">
        <v>238</v>
      </c>
      <c r="B24" t="s">
        <v>232</v>
      </c>
      <c r="C24" s="62" t="s">
        <v>1711</v>
      </c>
      <c r="D24" t="s">
        <v>65</v>
      </c>
      <c r="E24" t="s">
        <v>65</v>
      </c>
      <c r="F24" t="s">
        <v>24</v>
      </c>
      <c r="G24" t="s">
        <v>66</v>
      </c>
      <c r="H24" t="s">
        <v>54</v>
      </c>
      <c r="I24" t="s">
        <v>55</v>
      </c>
      <c r="J24" t="s">
        <v>1712</v>
      </c>
      <c r="K24" s="119"/>
      <c r="L24" s="119">
        <v>45968</v>
      </c>
      <c r="M24" s="119">
        <v>46052</v>
      </c>
      <c r="N24" t="s">
        <v>93</v>
      </c>
      <c r="O24" t="s">
        <v>320</v>
      </c>
      <c r="P24" t="s">
        <v>17</v>
      </c>
      <c r="Q24" t="s">
        <v>54</v>
      </c>
      <c r="R24" s="119">
        <v>45995</v>
      </c>
      <c r="S24" s="119">
        <v>46002</v>
      </c>
      <c r="AA24" s="176">
        <v>500000</v>
      </c>
      <c r="AB24" t="s">
        <v>58</v>
      </c>
      <c r="AC24" s="149" t="s">
        <v>444</v>
      </c>
      <c r="AD24" t="s">
        <v>478</v>
      </c>
      <c r="AE24" t="s">
        <v>314</v>
      </c>
      <c r="AF24" s="150">
        <v>7.652830188679248</v>
      </c>
      <c r="AG24" s="151">
        <v>1.5094339622641511</v>
      </c>
      <c r="AH24" s="150">
        <v>182.64150943396243</v>
      </c>
      <c r="AI24" s="150">
        <v>3.6528301886792485</v>
      </c>
      <c r="AJ24" s="150">
        <v>7.652830188679248</v>
      </c>
      <c r="AK24" s="119">
        <v>45938</v>
      </c>
      <c r="AL24" t="s">
        <v>67</v>
      </c>
      <c r="AM24" t="s">
        <v>67</v>
      </c>
      <c r="AN24" s="198">
        <v>42</v>
      </c>
      <c r="AS24" s="119">
        <v>46044</v>
      </c>
    </row>
    <row r="25" spans="1:45">
      <c r="A25" t="s">
        <v>123</v>
      </c>
      <c r="B25" t="s">
        <v>124</v>
      </c>
      <c r="C25" t="s">
        <v>563</v>
      </c>
      <c r="D25" t="s">
        <v>108</v>
      </c>
      <c r="E25" t="s">
        <v>65</v>
      </c>
      <c r="F25" t="s">
        <v>24</v>
      </c>
      <c r="G25" t="s">
        <v>77</v>
      </c>
      <c r="H25" t="s">
        <v>67</v>
      </c>
      <c r="I25" t="s">
        <v>55</v>
      </c>
      <c r="J25" t="s">
        <v>1713</v>
      </c>
      <c r="L25" s="119">
        <v>45617</v>
      </c>
      <c r="M25" s="119">
        <v>45706</v>
      </c>
      <c r="N25" t="s">
        <v>13</v>
      </c>
      <c r="O25" t="s">
        <v>276</v>
      </c>
      <c r="P25" t="s">
        <v>17</v>
      </c>
      <c r="Q25" t="s">
        <v>54</v>
      </c>
      <c r="R25" s="119">
        <v>45602</v>
      </c>
      <c r="S25" s="119">
        <v>45699</v>
      </c>
      <c r="Z25" t="s">
        <v>1105</v>
      </c>
      <c r="AA25" s="176">
        <v>500000</v>
      </c>
      <c r="AB25" t="s">
        <v>58</v>
      </c>
      <c r="AC25" s="149" t="s">
        <v>444</v>
      </c>
      <c r="AD25" t="s">
        <v>478</v>
      </c>
      <c r="AE25" t="s">
        <v>277</v>
      </c>
      <c r="AF25" s="150">
        <v>7.9547169811320781</v>
      </c>
      <c r="AG25" s="151">
        <v>15.09433962264151</v>
      </c>
      <c r="AH25" s="150">
        <v>197.73584905660394</v>
      </c>
      <c r="AI25" s="150">
        <v>3.9547169811320786</v>
      </c>
      <c r="AJ25" s="150">
        <v>7.9547169811320781</v>
      </c>
      <c r="AK25" s="119">
        <v>45582</v>
      </c>
      <c r="AL25" t="s">
        <v>67</v>
      </c>
      <c r="AM25" t="s">
        <v>67</v>
      </c>
      <c r="AN25" s="198">
        <v>0</v>
      </c>
      <c r="AS25" s="119">
        <v>45699</v>
      </c>
    </row>
    <row r="26" spans="1:45">
      <c r="A26" t="s">
        <v>123</v>
      </c>
      <c r="B26" t="s">
        <v>124</v>
      </c>
      <c r="C26" t="s">
        <v>565</v>
      </c>
      <c r="D26" t="s">
        <v>108</v>
      </c>
      <c r="E26" t="s">
        <v>65</v>
      </c>
      <c r="F26" t="s">
        <v>24</v>
      </c>
      <c r="G26" t="s">
        <v>81</v>
      </c>
      <c r="H26" t="s">
        <v>54</v>
      </c>
      <c r="I26" t="s">
        <v>55</v>
      </c>
      <c r="J26" t="s">
        <v>1714</v>
      </c>
      <c r="L26" s="119">
        <v>45617</v>
      </c>
      <c r="M26" s="119">
        <v>45706</v>
      </c>
      <c r="N26" t="s">
        <v>13</v>
      </c>
      <c r="O26" t="s">
        <v>280</v>
      </c>
      <c r="P26" t="s">
        <v>17</v>
      </c>
      <c r="Q26" t="s">
        <v>54</v>
      </c>
      <c r="R26" s="119">
        <v>45602</v>
      </c>
      <c r="S26" s="119">
        <v>45674</v>
      </c>
      <c r="Z26" t="s">
        <v>1105</v>
      </c>
      <c r="AA26" s="176">
        <v>500000</v>
      </c>
      <c r="AB26" t="s">
        <v>58</v>
      </c>
      <c r="AC26" s="149" t="s">
        <v>444</v>
      </c>
      <c r="AD26" t="s">
        <v>478</v>
      </c>
      <c r="AE26" t="s">
        <v>281</v>
      </c>
      <c r="AF26" s="150">
        <v>7.984905660377362</v>
      </c>
      <c r="AG26" s="151">
        <v>1.5094339622641511</v>
      </c>
      <c r="AH26" s="150">
        <v>199.24528301886809</v>
      </c>
      <c r="AI26" s="150">
        <v>3.984905660377362</v>
      </c>
      <c r="AJ26" s="150">
        <v>7.984905660377362</v>
      </c>
      <c r="AK26" s="119">
        <v>45582</v>
      </c>
      <c r="AL26" t="s">
        <v>67</v>
      </c>
      <c r="AM26" t="s">
        <v>67</v>
      </c>
      <c r="AN26" s="198">
        <v>25</v>
      </c>
      <c r="AS26" s="119">
        <v>45699</v>
      </c>
    </row>
    <row r="27" spans="1:45">
      <c r="A27" t="s">
        <v>74</v>
      </c>
      <c r="B27" t="s">
        <v>75</v>
      </c>
      <c r="C27" t="s">
        <v>623</v>
      </c>
      <c r="D27" t="s">
        <v>108</v>
      </c>
      <c r="E27" t="s">
        <v>65</v>
      </c>
      <c r="F27" t="s">
        <v>24</v>
      </c>
      <c r="G27" t="s">
        <v>81</v>
      </c>
      <c r="H27" t="s">
        <v>54</v>
      </c>
      <c r="I27" t="s">
        <v>55</v>
      </c>
      <c r="J27" s="23" t="s">
        <v>1715</v>
      </c>
      <c r="K27" s="119">
        <v>45537</v>
      </c>
      <c r="L27" s="119">
        <v>45618</v>
      </c>
      <c r="M27" s="119">
        <v>45716</v>
      </c>
      <c r="N27" t="s">
        <v>7</v>
      </c>
      <c r="O27" t="s">
        <v>59</v>
      </c>
      <c r="P27" t="s">
        <v>17</v>
      </c>
      <c r="Q27" t="s">
        <v>54</v>
      </c>
      <c r="R27" s="119">
        <v>45643</v>
      </c>
      <c r="S27" s="119">
        <v>45666</v>
      </c>
      <c r="AA27" s="176">
        <v>500000</v>
      </c>
      <c r="AB27" s="205" t="s">
        <v>58</v>
      </c>
      <c r="AC27" s="149" t="s">
        <v>444</v>
      </c>
      <c r="AD27" t="s">
        <v>478</v>
      </c>
      <c r="AE27" t="s">
        <v>246</v>
      </c>
      <c r="AF27" s="150">
        <v>8.0150943396226459</v>
      </c>
      <c r="AG27" s="151">
        <v>1.5094339622641511</v>
      </c>
      <c r="AH27" s="150">
        <v>200.75471698113225</v>
      </c>
      <c r="AI27" s="150">
        <v>4.0150943396226451</v>
      </c>
      <c r="AJ27" s="150">
        <v>8.0150943396226459</v>
      </c>
      <c r="AK27" s="119">
        <v>45614</v>
      </c>
      <c r="AL27" t="s">
        <v>67</v>
      </c>
      <c r="AM27" t="s">
        <v>67</v>
      </c>
      <c r="AN27" s="198">
        <v>50</v>
      </c>
      <c r="AS27" s="119">
        <v>45716</v>
      </c>
    </row>
    <row r="28" spans="1:45">
      <c r="A28" t="s">
        <v>134</v>
      </c>
      <c r="B28" t="s">
        <v>101</v>
      </c>
      <c r="C28" t="s">
        <v>609</v>
      </c>
      <c r="D28" t="s">
        <v>108</v>
      </c>
      <c r="E28" t="s">
        <v>65</v>
      </c>
      <c r="F28" t="s">
        <v>24</v>
      </c>
      <c r="G28" t="s">
        <v>81</v>
      </c>
      <c r="H28" t="s">
        <v>54</v>
      </c>
      <c r="I28" t="s">
        <v>55</v>
      </c>
      <c r="J28" t="s">
        <v>1716</v>
      </c>
      <c r="K28" s="119">
        <v>45596</v>
      </c>
      <c r="L28" s="119">
        <v>45722</v>
      </c>
      <c r="M28" s="119">
        <v>45750</v>
      </c>
      <c r="N28" t="s">
        <v>93</v>
      </c>
      <c r="O28" t="s">
        <v>309</v>
      </c>
      <c r="P28" t="s">
        <v>17</v>
      </c>
      <c r="Q28" t="s">
        <v>54</v>
      </c>
      <c r="R28" s="119">
        <v>45356</v>
      </c>
      <c r="S28" s="119">
        <v>45727</v>
      </c>
      <c r="AA28" s="176">
        <v>500000</v>
      </c>
      <c r="AB28" t="s">
        <v>58</v>
      </c>
      <c r="AC28" s="149" t="s">
        <v>444</v>
      </c>
      <c r="AD28" t="s">
        <v>478</v>
      </c>
      <c r="AE28" t="s">
        <v>310</v>
      </c>
      <c r="AF28" s="150">
        <v>8.0452830188679272</v>
      </c>
      <c r="AG28" s="151">
        <v>1.5094339622641511</v>
      </c>
      <c r="AH28" s="150">
        <v>202.2641509433964</v>
      </c>
      <c r="AI28" s="150">
        <v>4.0452830188679281</v>
      </c>
      <c r="AJ28" s="150">
        <v>8.0452830188679272</v>
      </c>
      <c r="AK28" s="119">
        <v>45635</v>
      </c>
      <c r="AL28" t="s">
        <v>67</v>
      </c>
      <c r="AM28" t="s">
        <v>67</v>
      </c>
      <c r="AN28" s="198">
        <v>-242</v>
      </c>
      <c r="AS28" s="119">
        <v>45485</v>
      </c>
    </row>
    <row r="29" spans="1:45">
      <c r="A29" t="s">
        <v>123</v>
      </c>
      <c r="B29" t="s">
        <v>124</v>
      </c>
      <c r="C29" t="s">
        <v>1717</v>
      </c>
      <c r="D29" t="s">
        <v>108</v>
      </c>
      <c r="E29" t="s">
        <v>65</v>
      </c>
      <c r="F29" t="s">
        <v>24</v>
      </c>
      <c r="G29" t="s">
        <v>81</v>
      </c>
      <c r="H29" t="s">
        <v>54</v>
      </c>
      <c r="I29" t="s">
        <v>55</v>
      </c>
      <c r="J29" t="s">
        <v>1718</v>
      </c>
      <c r="L29" s="119">
        <v>45756</v>
      </c>
      <c r="M29" s="119">
        <v>45791</v>
      </c>
      <c r="N29" t="s">
        <v>93</v>
      </c>
      <c r="O29" t="s">
        <v>317</v>
      </c>
      <c r="P29" t="s">
        <v>17</v>
      </c>
      <c r="Q29" t="s">
        <v>54</v>
      </c>
      <c r="R29" s="119">
        <v>45758</v>
      </c>
      <c r="S29" s="119">
        <v>45775</v>
      </c>
      <c r="AA29" s="176">
        <v>500000</v>
      </c>
      <c r="AB29" t="s">
        <v>58</v>
      </c>
      <c r="AC29" s="149" t="s">
        <v>444</v>
      </c>
      <c r="AD29" t="s">
        <v>478</v>
      </c>
      <c r="AE29" t="s">
        <v>318</v>
      </c>
      <c r="AF29" s="150">
        <v>8.135849056603778</v>
      </c>
      <c r="AG29" s="151">
        <v>1.5094339622641511</v>
      </c>
      <c r="AH29" s="150">
        <v>206.79245283018886</v>
      </c>
      <c r="AI29" s="150">
        <v>4.1358490566037771</v>
      </c>
      <c r="AJ29" s="150">
        <v>8.135849056603778</v>
      </c>
      <c r="AK29" s="119">
        <v>45727</v>
      </c>
      <c r="AL29" t="s">
        <v>67</v>
      </c>
      <c r="AM29" t="s">
        <v>67</v>
      </c>
      <c r="AN29" s="198">
        <v>-27</v>
      </c>
      <c r="AS29" s="119">
        <v>45748</v>
      </c>
    </row>
    <row r="30" spans="1:45">
      <c r="A30" t="s">
        <v>123</v>
      </c>
      <c r="B30" t="s">
        <v>124</v>
      </c>
      <c r="C30" t="s">
        <v>618</v>
      </c>
      <c r="D30" t="s">
        <v>108</v>
      </c>
      <c r="E30" t="s">
        <v>65</v>
      </c>
      <c r="F30" t="s">
        <v>24</v>
      </c>
      <c r="G30" t="s">
        <v>81</v>
      </c>
      <c r="H30" t="s">
        <v>54</v>
      </c>
      <c r="I30" t="s">
        <v>55</v>
      </c>
      <c r="J30" t="s">
        <v>1719</v>
      </c>
      <c r="K30" s="119">
        <v>45616</v>
      </c>
      <c r="L30" s="119">
        <v>45737</v>
      </c>
      <c r="M30" s="119">
        <v>45791</v>
      </c>
      <c r="N30" t="s">
        <v>11</v>
      </c>
      <c r="O30" t="s">
        <v>276</v>
      </c>
      <c r="P30" t="s">
        <v>17</v>
      </c>
      <c r="Q30" t="s">
        <v>54</v>
      </c>
      <c r="R30" s="119">
        <v>45742</v>
      </c>
      <c r="S30" s="119">
        <v>45765</v>
      </c>
      <c r="AA30" s="176">
        <v>500000</v>
      </c>
      <c r="AB30" t="s">
        <v>58</v>
      </c>
      <c r="AC30" s="149" t="s">
        <v>444</v>
      </c>
      <c r="AD30" t="s">
        <v>478</v>
      </c>
      <c r="AE30" t="s">
        <v>277</v>
      </c>
      <c r="AF30" s="150">
        <v>8.1056603773584932</v>
      </c>
      <c r="AG30" s="151">
        <v>1.5094339622641511</v>
      </c>
      <c r="AH30" s="150">
        <v>205.28301886792471</v>
      </c>
      <c r="AI30" s="150">
        <v>4.1056603773584941</v>
      </c>
      <c r="AJ30" s="150">
        <v>8.1056603773584932</v>
      </c>
      <c r="AK30" s="119">
        <v>45714</v>
      </c>
      <c r="AL30" t="s">
        <v>67</v>
      </c>
      <c r="AM30" t="s">
        <v>67</v>
      </c>
      <c r="AN30" s="198">
        <v>19</v>
      </c>
      <c r="AS30" s="119">
        <v>45784</v>
      </c>
    </row>
    <row r="31" spans="1:45">
      <c r="A31" t="s">
        <v>123</v>
      </c>
      <c r="B31" t="s">
        <v>124</v>
      </c>
      <c r="C31" t="s">
        <v>618</v>
      </c>
      <c r="D31" t="s">
        <v>108</v>
      </c>
      <c r="E31" t="s">
        <v>65</v>
      </c>
      <c r="F31" t="s">
        <v>24</v>
      </c>
      <c r="G31" t="s">
        <v>81</v>
      </c>
      <c r="H31" t="s">
        <v>54</v>
      </c>
      <c r="I31" t="s">
        <v>55</v>
      </c>
      <c r="J31" t="s">
        <v>1720</v>
      </c>
      <c r="K31" s="119">
        <v>45616</v>
      </c>
      <c r="L31" s="119">
        <v>45737</v>
      </c>
      <c r="M31" s="119">
        <v>45791</v>
      </c>
      <c r="N31" t="s">
        <v>11</v>
      </c>
      <c r="O31" t="s">
        <v>272</v>
      </c>
      <c r="P31" t="s">
        <v>17</v>
      </c>
      <c r="Q31" t="s">
        <v>54</v>
      </c>
      <c r="R31" s="119">
        <v>45742</v>
      </c>
      <c r="S31" s="119">
        <v>45750</v>
      </c>
      <c r="AA31" s="176">
        <v>500000</v>
      </c>
      <c r="AB31" t="s">
        <v>58</v>
      </c>
      <c r="AC31" s="149" t="s">
        <v>444</v>
      </c>
      <c r="AD31" t="s">
        <v>478</v>
      </c>
      <c r="AE31" t="s">
        <v>273</v>
      </c>
      <c r="AF31" s="150">
        <v>8.135849056603778</v>
      </c>
      <c r="AG31" s="151">
        <v>1.5094339622641511</v>
      </c>
      <c r="AH31" s="150">
        <v>206.79245283018886</v>
      </c>
      <c r="AI31" s="150">
        <v>4.1358490566037771</v>
      </c>
      <c r="AJ31" s="150">
        <v>8.135849056603778</v>
      </c>
      <c r="AK31" s="119">
        <v>45714</v>
      </c>
      <c r="AL31" t="s">
        <v>67</v>
      </c>
      <c r="AM31" t="s">
        <v>67</v>
      </c>
      <c r="AN31" s="198">
        <v>34</v>
      </c>
      <c r="AS31" s="119">
        <v>45784</v>
      </c>
    </row>
    <row r="32" spans="1:45">
      <c r="A32" t="s">
        <v>74</v>
      </c>
      <c r="B32" t="s">
        <v>75</v>
      </c>
      <c r="C32" t="s">
        <v>1189</v>
      </c>
      <c r="D32" t="s">
        <v>64</v>
      </c>
      <c r="E32" t="s">
        <v>76</v>
      </c>
      <c r="F32" t="s">
        <v>24</v>
      </c>
      <c r="G32" t="s">
        <v>81</v>
      </c>
      <c r="H32" t="s">
        <v>54</v>
      </c>
      <c r="I32" t="s">
        <v>55</v>
      </c>
      <c r="J32" t="s">
        <v>1721</v>
      </c>
      <c r="L32" s="119">
        <v>45784</v>
      </c>
      <c r="M32" s="119">
        <v>45805</v>
      </c>
      <c r="N32" t="s">
        <v>93</v>
      </c>
      <c r="O32" t="s">
        <v>295</v>
      </c>
      <c r="P32" t="s">
        <v>17</v>
      </c>
      <c r="Q32" t="s">
        <v>54</v>
      </c>
      <c r="R32" s="119">
        <v>45782</v>
      </c>
      <c r="S32" s="119">
        <v>45790</v>
      </c>
      <c r="AA32" s="176">
        <v>500000</v>
      </c>
      <c r="AB32" t="s">
        <v>58</v>
      </c>
      <c r="AC32" s="149" t="s">
        <v>444</v>
      </c>
      <c r="AD32" t="s">
        <v>478</v>
      </c>
      <c r="AE32" t="s">
        <v>296</v>
      </c>
      <c r="AF32" s="150">
        <v>8.2264150943396253</v>
      </c>
      <c r="AG32" s="151">
        <v>1.5094339622641511</v>
      </c>
      <c r="AH32" s="150">
        <v>211.32075471698133</v>
      </c>
      <c r="AI32" s="150">
        <v>4.2264150943396261</v>
      </c>
      <c r="AJ32" s="150">
        <v>8.2264150943396253</v>
      </c>
      <c r="AK32" s="119">
        <v>45706</v>
      </c>
      <c r="AL32" t="s">
        <v>67</v>
      </c>
      <c r="AM32" t="s">
        <v>67</v>
      </c>
      <c r="AN32" s="198">
        <v>13</v>
      </c>
      <c r="AS32" s="119">
        <v>45803</v>
      </c>
    </row>
    <row r="33" spans="1:45">
      <c r="A33" t="s">
        <v>238</v>
      </c>
      <c r="B33" t="s">
        <v>232</v>
      </c>
      <c r="C33" s="62" t="s">
        <v>1722</v>
      </c>
      <c r="D33" t="s">
        <v>108</v>
      </c>
      <c r="E33" t="s">
        <v>65</v>
      </c>
      <c r="F33" t="s">
        <v>24</v>
      </c>
      <c r="G33" t="s">
        <v>81</v>
      </c>
      <c r="H33" t="s">
        <v>54</v>
      </c>
      <c r="I33" t="s">
        <v>55</v>
      </c>
      <c r="J33" t="s">
        <v>1723</v>
      </c>
      <c r="K33" s="119">
        <v>45516</v>
      </c>
      <c r="L33" s="119">
        <v>45807</v>
      </c>
      <c r="M33" s="119">
        <v>45835</v>
      </c>
      <c r="N33" t="s">
        <v>13</v>
      </c>
      <c r="O33" t="s">
        <v>276</v>
      </c>
      <c r="P33" t="s">
        <v>17</v>
      </c>
      <c r="Q33" t="s">
        <v>54</v>
      </c>
      <c r="R33" s="119">
        <v>45819</v>
      </c>
      <c r="S33" s="119">
        <v>45835</v>
      </c>
      <c r="AA33" s="176">
        <v>500000</v>
      </c>
      <c r="AB33" t="s">
        <v>58</v>
      </c>
      <c r="AC33" s="149" t="s">
        <v>444</v>
      </c>
      <c r="AD33" t="s">
        <v>478</v>
      </c>
      <c r="AE33" t="s">
        <v>277</v>
      </c>
      <c r="AF33" s="150">
        <v>9.7358490566037776</v>
      </c>
      <c r="AG33" s="151">
        <v>1.5094339622641511</v>
      </c>
      <c r="AH33" s="150">
        <v>286.79245283018889</v>
      </c>
      <c r="AI33" s="150">
        <v>5.7358490566037776</v>
      </c>
      <c r="AJ33" s="150">
        <v>9.7358490566037776</v>
      </c>
      <c r="AK33" s="119">
        <v>45810</v>
      </c>
      <c r="AL33" t="s">
        <v>67</v>
      </c>
      <c r="AM33" t="s">
        <v>67</v>
      </c>
      <c r="AN33" s="198">
        <v>-7</v>
      </c>
      <c r="AO33">
        <v>179</v>
      </c>
      <c r="AP33">
        <v>0</v>
      </c>
      <c r="AQ33">
        <v>2659</v>
      </c>
      <c r="AS33" s="119">
        <v>45828</v>
      </c>
    </row>
    <row r="34" spans="1:45">
      <c r="A34" t="s">
        <v>123</v>
      </c>
      <c r="B34" t="s">
        <v>124</v>
      </c>
      <c r="C34" t="s">
        <v>1189</v>
      </c>
      <c r="D34" t="s">
        <v>64</v>
      </c>
      <c r="E34" t="s">
        <v>76</v>
      </c>
      <c r="F34" t="s">
        <v>24</v>
      </c>
      <c r="G34" t="s">
        <v>81</v>
      </c>
      <c r="H34" t="s">
        <v>54</v>
      </c>
      <c r="I34" t="s">
        <v>55</v>
      </c>
      <c r="J34" s="220" t="s">
        <v>1724</v>
      </c>
      <c r="L34" s="119">
        <v>45854</v>
      </c>
      <c r="M34" s="119">
        <v>45875</v>
      </c>
      <c r="N34" t="s">
        <v>93</v>
      </c>
      <c r="O34" t="s">
        <v>317</v>
      </c>
      <c r="P34" t="s">
        <v>17</v>
      </c>
      <c r="Q34" t="s">
        <v>54</v>
      </c>
      <c r="R34" s="119">
        <v>45861</v>
      </c>
      <c r="S34" s="119">
        <v>45863</v>
      </c>
      <c r="AA34" s="176">
        <v>500000</v>
      </c>
      <c r="AB34" t="s">
        <v>58</v>
      </c>
      <c r="AC34" s="149" t="s">
        <v>444</v>
      </c>
      <c r="AD34" t="s">
        <v>478</v>
      </c>
      <c r="AE34" t="s">
        <v>318</v>
      </c>
      <c r="AF34" s="150">
        <v>10.037735849056608</v>
      </c>
      <c r="AG34" s="151">
        <v>1.5094339622641511</v>
      </c>
      <c r="AH34" s="150">
        <v>301.88679245283038</v>
      </c>
      <c r="AI34" s="150">
        <v>6.0377358490566078</v>
      </c>
      <c r="AJ34" s="150">
        <v>10.037735849056608</v>
      </c>
      <c r="AK34" s="119">
        <v>45792</v>
      </c>
      <c r="AL34" t="s">
        <v>67</v>
      </c>
      <c r="AM34" t="s">
        <v>67</v>
      </c>
      <c r="AN34" s="198">
        <v>10</v>
      </c>
      <c r="AO34">
        <v>11</v>
      </c>
      <c r="AP34">
        <v>6</v>
      </c>
      <c r="AQ34">
        <v>45</v>
      </c>
      <c r="AS34" s="119">
        <v>45873</v>
      </c>
    </row>
    <row r="35" spans="1:45">
      <c r="A35" t="s">
        <v>123</v>
      </c>
      <c r="B35" t="s">
        <v>124</v>
      </c>
      <c r="C35" t="s">
        <v>1191</v>
      </c>
      <c r="D35" t="s">
        <v>64</v>
      </c>
      <c r="E35" t="s">
        <v>76</v>
      </c>
      <c r="F35" t="s">
        <v>24</v>
      </c>
      <c r="G35" t="s">
        <v>81</v>
      </c>
      <c r="H35" t="s">
        <v>54</v>
      </c>
      <c r="I35" t="s">
        <v>55</v>
      </c>
      <c r="J35" t="s">
        <v>1725</v>
      </c>
      <c r="L35" s="119">
        <v>45854</v>
      </c>
      <c r="M35" s="119">
        <v>45875</v>
      </c>
      <c r="N35" t="s">
        <v>93</v>
      </c>
      <c r="O35" t="s">
        <v>305</v>
      </c>
      <c r="P35" t="s">
        <v>17</v>
      </c>
      <c r="Q35" t="s">
        <v>54</v>
      </c>
      <c r="R35" s="119">
        <v>45862</v>
      </c>
      <c r="S35" s="119">
        <v>45867</v>
      </c>
      <c r="AA35" s="176">
        <v>500000</v>
      </c>
      <c r="AB35" t="s">
        <v>58</v>
      </c>
      <c r="AC35" s="149" t="s">
        <v>444</v>
      </c>
      <c r="AD35" t="s">
        <v>478</v>
      </c>
      <c r="AE35" t="s">
        <v>306</v>
      </c>
      <c r="AF35" s="150">
        <v>9.7358490566037776</v>
      </c>
      <c r="AG35" s="151">
        <v>1.5094339622641511</v>
      </c>
      <c r="AH35" s="150">
        <v>286.79245283018889</v>
      </c>
      <c r="AI35" s="150">
        <v>5.7358490566037776</v>
      </c>
      <c r="AJ35" s="150">
        <v>9.7358490566037776</v>
      </c>
      <c r="AK35" s="119">
        <v>45792</v>
      </c>
      <c r="AL35" t="s">
        <v>67</v>
      </c>
      <c r="AM35" t="s">
        <v>67</v>
      </c>
      <c r="AN35" s="198">
        <v>6</v>
      </c>
      <c r="AO35" s="133">
        <v>116</v>
      </c>
      <c r="AP35" s="133">
        <v>207</v>
      </c>
      <c r="AQ35" s="133">
        <v>277</v>
      </c>
      <c r="AR35" s="133">
        <v>-81</v>
      </c>
      <c r="AS35" s="119">
        <v>45873</v>
      </c>
    </row>
    <row r="36" spans="1:45">
      <c r="A36" t="s">
        <v>123</v>
      </c>
      <c r="B36" t="s">
        <v>124</v>
      </c>
      <c r="C36" t="s">
        <v>599</v>
      </c>
      <c r="D36" t="s">
        <v>108</v>
      </c>
      <c r="E36" t="s">
        <v>65</v>
      </c>
      <c r="F36" t="s">
        <v>24</v>
      </c>
      <c r="G36" t="s">
        <v>81</v>
      </c>
      <c r="H36" t="s">
        <v>54</v>
      </c>
      <c r="I36" t="s">
        <v>55</v>
      </c>
      <c r="J36" t="s">
        <v>1726</v>
      </c>
      <c r="K36" s="119">
        <v>45737</v>
      </c>
      <c r="L36" s="119">
        <v>45863</v>
      </c>
      <c r="M36" s="119">
        <v>45910</v>
      </c>
      <c r="N36" t="s">
        <v>93</v>
      </c>
      <c r="O36" t="s">
        <v>313</v>
      </c>
      <c r="P36" t="s">
        <v>17</v>
      </c>
      <c r="Q36" t="s">
        <v>54</v>
      </c>
      <c r="R36" s="119">
        <v>45870</v>
      </c>
      <c r="S36" s="119">
        <v>45875</v>
      </c>
      <c r="AA36" s="176">
        <v>500000</v>
      </c>
      <c r="AB36" t="s">
        <v>58</v>
      </c>
      <c r="AC36" s="149" t="s">
        <v>444</v>
      </c>
      <c r="AD36" t="s">
        <v>478</v>
      </c>
      <c r="AE36" t="s">
        <v>314</v>
      </c>
      <c r="AF36" s="150">
        <v>8.2867924528301931</v>
      </c>
      <c r="AG36" s="151">
        <v>1.5094339622641511</v>
      </c>
      <c r="AH36" s="150">
        <v>214.33962264150964</v>
      </c>
      <c r="AI36" s="150">
        <v>4.2867924528301931</v>
      </c>
      <c r="AJ36" s="150">
        <v>8.2867924528301931</v>
      </c>
      <c r="AK36" s="119">
        <v>45737</v>
      </c>
      <c r="AL36" t="s">
        <v>67</v>
      </c>
      <c r="AM36" t="s">
        <v>67</v>
      </c>
      <c r="AN36" s="198">
        <v>27</v>
      </c>
      <c r="AO36">
        <v>45</v>
      </c>
      <c r="AP36">
        <v>0</v>
      </c>
      <c r="AQ36">
        <v>664</v>
      </c>
      <c r="AS36" s="119">
        <v>45902</v>
      </c>
    </row>
    <row r="37" spans="1:45">
      <c r="A37" t="s">
        <v>123</v>
      </c>
      <c r="B37" t="s">
        <v>124</v>
      </c>
      <c r="C37" t="s">
        <v>599</v>
      </c>
      <c r="D37" t="s">
        <v>108</v>
      </c>
      <c r="E37" t="s">
        <v>65</v>
      </c>
      <c r="F37" t="s">
        <v>24</v>
      </c>
      <c r="G37" t="s">
        <v>81</v>
      </c>
      <c r="H37" t="s">
        <v>54</v>
      </c>
      <c r="I37" t="s">
        <v>55</v>
      </c>
      <c r="J37" t="s">
        <v>1727</v>
      </c>
      <c r="K37" s="119">
        <v>45737</v>
      </c>
      <c r="L37" s="119">
        <v>45863</v>
      </c>
      <c r="M37" s="119">
        <v>45910</v>
      </c>
      <c r="N37" t="s">
        <v>93</v>
      </c>
      <c r="O37" t="s">
        <v>327</v>
      </c>
      <c r="P37" t="s">
        <v>17</v>
      </c>
      <c r="Q37" t="s">
        <v>54</v>
      </c>
      <c r="R37" s="119">
        <v>45870</v>
      </c>
      <c r="S37" s="119">
        <v>45888</v>
      </c>
      <c r="AA37" s="176">
        <v>500000</v>
      </c>
      <c r="AB37" t="s">
        <v>58</v>
      </c>
      <c r="AC37" s="149" t="s">
        <v>444</v>
      </c>
      <c r="AD37" t="s">
        <v>478</v>
      </c>
      <c r="AE37" t="s">
        <v>328</v>
      </c>
      <c r="AF37" s="150">
        <v>8.3169811320754761</v>
      </c>
      <c r="AG37" s="151">
        <v>1.5094339622641511</v>
      </c>
      <c r="AH37" s="150">
        <v>215.84905660377379</v>
      </c>
      <c r="AI37" s="150">
        <v>4.3169811320754761</v>
      </c>
      <c r="AJ37" s="150">
        <v>8.3169811320754761</v>
      </c>
      <c r="AK37" s="119">
        <v>45737</v>
      </c>
      <c r="AL37" t="s">
        <v>67</v>
      </c>
      <c r="AM37" t="s">
        <v>67</v>
      </c>
      <c r="AN37" s="198">
        <v>14</v>
      </c>
      <c r="AS37" s="119">
        <v>45902</v>
      </c>
    </row>
    <row r="38" spans="1:45">
      <c r="A38" t="s">
        <v>134</v>
      </c>
      <c r="B38" t="s">
        <v>101</v>
      </c>
      <c r="C38" t="s">
        <v>609</v>
      </c>
      <c r="D38" t="s">
        <v>108</v>
      </c>
      <c r="E38" t="s">
        <v>65</v>
      </c>
      <c r="F38" t="s">
        <v>24</v>
      </c>
      <c r="G38" t="s">
        <v>81</v>
      </c>
      <c r="H38" t="s">
        <v>54</v>
      </c>
      <c r="I38" t="s">
        <v>55</v>
      </c>
      <c r="J38" t="s">
        <v>1728</v>
      </c>
      <c r="K38" s="119">
        <v>45929</v>
      </c>
      <c r="L38" s="119">
        <v>45944</v>
      </c>
      <c r="M38" s="119">
        <v>45968</v>
      </c>
      <c r="N38" t="s">
        <v>93</v>
      </c>
      <c r="O38" t="s">
        <v>320</v>
      </c>
      <c r="P38" t="s">
        <v>17</v>
      </c>
      <c r="Q38" t="s">
        <v>54</v>
      </c>
      <c r="R38" s="119">
        <v>45944</v>
      </c>
      <c r="S38" s="119">
        <v>45954</v>
      </c>
      <c r="AA38" s="176">
        <v>500000</v>
      </c>
      <c r="AB38" t="s">
        <v>58</v>
      </c>
      <c r="AC38" s="149" t="s">
        <v>444</v>
      </c>
      <c r="AD38" t="s">
        <v>478</v>
      </c>
      <c r="AE38" t="s">
        <v>314</v>
      </c>
      <c r="AF38" s="150">
        <v>8.3471698113207591</v>
      </c>
      <c r="AG38" s="151">
        <v>1.5094339622641511</v>
      </c>
      <c r="AH38" s="150">
        <v>217.35849056603794</v>
      </c>
      <c r="AI38" s="150">
        <v>4.3471698113207591</v>
      </c>
      <c r="AJ38" s="150">
        <v>8.3471698113207591</v>
      </c>
      <c r="AK38" s="119">
        <v>45939</v>
      </c>
      <c r="AL38" t="s">
        <v>67</v>
      </c>
      <c r="AM38" t="s">
        <v>67</v>
      </c>
      <c r="AN38" s="198">
        <v>12</v>
      </c>
      <c r="AS38" s="119">
        <v>45966</v>
      </c>
    </row>
    <row r="39" spans="1:45">
      <c r="A39" t="s">
        <v>1553</v>
      </c>
      <c r="B39" t="s">
        <v>287</v>
      </c>
      <c r="C39" t="s">
        <v>865</v>
      </c>
      <c r="D39" t="s">
        <v>64</v>
      </c>
      <c r="E39" t="s">
        <v>65</v>
      </c>
      <c r="F39" t="s">
        <v>25</v>
      </c>
      <c r="G39" t="s">
        <v>53</v>
      </c>
      <c r="H39" t="s">
        <v>67</v>
      </c>
      <c r="I39" t="s">
        <v>55</v>
      </c>
      <c r="J39" t="s">
        <v>1729</v>
      </c>
      <c r="K39" s="119">
        <v>45677</v>
      </c>
      <c r="L39" s="119">
        <v>45695</v>
      </c>
      <c r="M39" s="119">
        <v>45698</v>
      </c>
      <c r="N39" t="s">
        <v>9</v>
      </c>
      <c r="O39" t="s">
        <v>259</v>
      </c>
      <c r="P39" t="s">
        <v>17</v>
      </c>
      <c r="Q39" t="s">
        <v>54</v>
      </c>
      <c r="R39" s="119">
        <v>45698</v>
      </c>
      <c r="S39" s="119">
        <v>45698</v>
      </c>
      <c r="AA39" s="176">
        <v>500000</v>
      </c>
      <c r="AB39" t="s">
        <v>58</v>
      </c>
      <c r="AC39" s="149" t="s">
        <v>444</v>
      </c>
      <c r="AD39" t="s">
        <v>478</v>
      </c>
      <c r="AE39" t="s">
        <v>260</v>
      </c>
      <c r="AF39" s="150">
        <v>8.6490566037735892</v>
      </c>
      <c r="AG39" s="151">
        <v>15.09433962264151</v>
      </c>
      <c r="AH39" s="150">
        <v>232.45283018867946</v>
      </c>
      <c r="AI39" s="150">
        <v>4.6490566037735892</v>
      </c>
      <c r="AJ39" s="150">
        <v>8.6490566037735892</v>
      </c>
      <c r="AK39" s="119">
        <v>45686</v>
      </c>
      <c r="AL39" t="s">
        <v>67</v>
      </c>
      <c r="AM39" t="s">
        <v>67</v>
      </c>
      <c r="AN39" s="198">
        <v>-3</v>
      </c>
      <c r="AS39" s="119">
        <v>45695</v>
      </c>
    </row>
    <row r="40" spans="1:45">
      <c r="A40" t="s">
        <v>195</v>
      </c>
      <c r="B40" t="s">
        <v>148</v>
      </c>
      <c r="C40" t="s">
        <v>479</v>
      </c>
      <c r="D40" t="s">
        <v>64</v>
      </c>
      <c r="E40" t="s">
        <v>65</v>
      </c>
      <c r="F40" t="s">
        <v>25</v>
      </c>
      <c r="G40" t="s">
        <v>53</v>
      </c>
      <c r="H40" t="s">
        <v>54</v>
      </c>
      <c r="I40" t="s">
        <v>55</v>
      </c>
      <c r="J40" t="s">
        <v>1730</v>
      </c>
      <c r="L40" s="119">
        <v>45694</v>
      </c>
      <c r="M40" s="119">
        <v>45713</v>
      </c>
      <c r="N40" t="s">
        <v>9</v>
      </c>
      <c r="O40" t="s">
        <v>189</v>
      </c>
      <c r="P40" t="s">
        <v>17</v>
      </c>
      <c r="Q40" t="s">
        <v>54</v>
      </c>
      <c r="R40" s="119">
        <v>45698</v>
      </c>
      <c r="S40" s="119">
        <v>45701</v>
      </c>
      <c r="AA40" s="176">
        <v>500000</v>
      </c>
      <c r="AB40" t="s">
        <v>58</v>
      </c>
      <c r="AC40" s="149" t="s">
        <v>444</v>
      </c>
      <c r="AD40" t="s">
        <v>478</v>
      </c>
      <c r="AE40" t="s">
        <v>190</v>
      </c>
      <c r="AF40" s="150">
        <v>8.6792452830188722</v>
      </c>
      <c r="AG40" s="151">
        <v>1.5094339622641511</v>
      </c>
      <c r="AH40" s="150">
        <v>233.96226415094361</v>
      </c>
      <c r="AI40" s="150">
        <v>4.6792452830188722</v>
      </c>
      <c r="AJ40" s="150">
        <v>8.6792452830188722</v>
      </c>
      <c r="AK40" s="119">
        <v>45664</v>
      </c>
      <c r="AL40" t="s">
        <v>54</v>
      </c>
      <c r="AM40" t="s">
        <v>67</v>
      </c>
      <c r="AN40" s="198">
        <v>7</v>
      </c>
      <c r="AS40" s="119">
        <v>45708</v>
      </c>
    </row>
    <row r="41" spans="1:45">
      <c r="A41" t="s">
        <v>123</v>
      </c>
      <c r="B41" t="s">
        <v>124</v>
      </c>
      <c r="C41" t="s">
        <v>670</v>
      </c>
      <c r="D41" t="s">
        <v>65</v>
      </c>
      <c r="E41" t="s">
        <v>65</v>
      </c>
      <c r="F41" t="s">
        <v>25</v>
      </c>
      <c r="G41" t="s">
        <v>53</v>
      </c>
      <c r="H41" t="s">
        <v>67</v>
      </c>
      <c r="I41" t="s">
        <v>55</v>
      </c>
      <c r="J41" t="s">
        <v>1731</v>
      </c>
      <c r="K41" s="119">
        <v>45509</v>
      </c>
      <c r="L41" s="119">
        <v>45579</v>
      </c>
      <c r="M41" s="119">
        <v>45714</v>
      </c>
      <c r="N41" t="s">
        <v>11</v>
      </c>
      <c r="O41" t="s">
        <v>177</v>
      </c>
      <c r="P41" t="s">
        <v>17</v>
      </c>
      <c r="Q41" t="s">
        <v>54</v>
      </c>
      <c r="R41" s="119">
        <v>45645</v>
      </c>
      <c r="S41" s="119">
        <v>45674</v>
      </c>
      <c r="AA41" s="176">
        <v>500000</v>
      </c>
      <c r="AB41" s="205" t="s">
        <v>58</v>
      </c>
      <c r="AC41" s="149" t="s">
        <v>444</v>
      </c>
      <c r="AD41" t="s">
        <v>478</v>
      </c>
      <c r="AE41" t="s">
        <v>178</v>
      </c>
      <c r="AF41" s="150">
        <v>9.3132075471698155</v>
      </c>
      <c r="AG41" s="151">
        <v>15.09433962264151</v>
      </c>
      <c r="AH41" s="150">
        <v>265.66037735849079</v>
      </c>
      <c r="AI41" s="150">
        <v>5.3132075471698155</v>
      </c>
      <c r="AJ41" s="150">
        <v>9.3132075471698155</v>
      </c>
      <c r="AK41" s="119">
        <v>45643</v>
      </c>
      <c r="AL41" t="s">
        <v>67</v>
      </c>
      <c r="AM41" t="s">
        <v>67</v>
      </c>
      <c r="AN41" s="198">
        <v>-326</v>
      </c>
      <c r="AS41" s="119">
        <v>45348</v>
      </c>
    </row>
    <row r="42" spans="1:45">
      <c r="A42" t="s">
        <v>1553</v>
      </c>
      <c r="B42" t="s">
        <v>287</v>
      </c>
      <c r="C42" t="s">
        <v>1096</v>
      </c>
      <c r="D42" t="s">
        <v>64</v>
      </c>
      <c r="E42" t="s">
        <v>65</v>
      </c>
      <c r="F42" t="s">
        <v>25</v>
      </c>
      <c r="G42" t="s">
        <v>53</v>
      </c>
      <c r="H42" t="s">
        <v>67</v>
      </c>
      <c r="I42" t="s">
        <v>55</v>
      </c>
      <c r="J42" t="s">
        <v>1732</v>
      </c>
      <c r="K42" s="119">
        <v>45656</v>
      </c>
      <c r="L42" s="119">
        <v>45709</v>
      </c>
      <c r="M42" s="119">
        <v>45719</v>
      </c>
      <c r="N42" t="s">
        <v>11</v>
      </c>
      <c r="O42" t="s">
        <v>236</v>
      </c>
      <c r="P42" t="s">
        <v>17</v>
      </c>
      <c r="Q42" t="s">
        <v>54</v>
      </c>
      <c r="R42" s="119">
        <v>45686</v>
      </c>
      <c r="S42" s="119">
        <v>45694</v>
      </c>
      <c r="AA42" s="176">
        <v>500000</v>
      </c>
      <c r="AB42" s="205" t="s">
        <v>58</v>
      </c>
      <c r="AC42" s="149" t="s">
        <v>444</v>
      </c>
      <c r="AD42" t="s">
        <v>478</v>
      </c>
      <c r="AE42" t="s">
        <v>237</v>
      </c>
      <c r="AF42" s="150">
        <v>9.2830188679245325</v>
      </c>
      <c r="AG42" s="151">
        <v>15.09433962264151</v>
      </c>
      <c r="AH42" s="150">
        <v>264.15094339622664</v>
      </c>
      <c r="AI42" s="150">
        <v>5.2830188679245325</v>
      </c>
      <c r="AJ42" s="150">
        <v>9.2830188679245325</v>
      </c>
      <c r="AK42" s="119">
        <v>45672</v>
      </c>
      <c r="AL42" t="s">
        <v>67</v>
      </c>
      <c r="AM42" t="s">
        <v>67</v>
      </c>
      <c r="AN42" s="198">
        <v>-14</v>
      </c>
      <c r="AS42" s="119">
        <v>45680</v>
      </c>
    </row>
    <row r="43" spans="1:45">
      <c r="A43" t="s">
        <v>195</v>
      </c>
      <c r="B43" t="s">
        <v>148</v>
      </c>
      <c r="C43" t="s">
        <v>479</v>
      </c>
      <c r="D43" t="s">
        <v>64</v>
      </c>
      <c r="E43" t="s">
        <v>65</v>
      </c>
      <c r="F43" t="s">
        <v>25</v>
      </c>
      <c r="G43" t="s">
        <v>53</v>
      </c>
      <c r="H43" t="s">
        <v>54</v>
      </c>
      <c r="I43" t="s">
        <v>55</v>
      </c>
      <c r="J43" t="s">
        <v>1733</v>
      </c>
      <c r="L43" s="119">
        <v>45694</v>
      </c>
      <c r="M43" s="119">
        <v>45736</v>
      </c>
      <c r="N43" t="s">
        <v>93</v>
      </c>
      <c r="O43" t="s">
        <v>305</v>
      </c>
      <c r="P43" t="s">
        <v>17</v>
      </c>
      <c r="Q43" t="s">
        <v>54</v>
      </c>
      <c r="R43" s="119">
        <v>45723</v>
      </c>
      <c r="S43" s="119">
        <v>45729</v>
      </c>
      <c r="AA43" s="176">
        <v>500000</v>
      </c>
      <c r="AB43" t="s">
        <v>58</v>
      </c>
      <c r="AC43" s="149" t="s">
        <v>444</v>
      </c>
      <c r="AD43" t="s">
        <v>478</v>
      </c>
      <c r="AE43" t="s">
        <v>306</v>
      </c>
      <c r="AF43" s="150">
        <v>6.0226415094339636</v>
      </c>
      <c r="AG43" s="151">
        <v>1.5094339622641511</v>
      </c>
      <c r="AH43" s="150">
        <v>101.13207547169817</v>
      </c>
      <c r="AI43" s="150">
        <v>2.0226415094339636</v>
      </c>
      <c r="AJ43" s="150">
        <v>6.0226415094339636</v>
      </c>
      <c r="AK43" s="119">
        <v>45664</v>
      </c>
      <c r="AL43" t="s">
        <v>54</v>
      </c>
      <c r="AM43" t="s">
        <v>67</v>
      </c>
      <c r="AN43" s="198">
        <v>-21</v>
      </c>
      <c r="AS43" s="119">
        <v>45708</v>
      </c>
    </row>
    <row r="44" spans="1:45">
      <c r="A44" t="s">
        <v>195</v>
      </c>
      <c r="B44" t="s">
        <v>148</v>
      </c>
      <c r="C44" t="s">
        <v>479</v>
      </c>
      <c r="D44" t="s">
        <v>64</v>
      </c>
      <c r="E44" t="s">
        <v>65</v>
      </c>
      <c r="F44" t="s">
        <v>25</v>
      </c>
      <c r="G44" t="s">
        <v>53</v>
      </c>
      <c r="H44" t="s">
        <v>54</v>
      </c>
      <c r="I44" t="s">
        <v>55</v>
      </c>
      <c r="J44" t="s">
        <v>1734</v>
      </c>
      <c r="L44" s="119">
        <v>45694</v>
      </c>
      <c r="M44" s="119">
        <v>45764</v>
      </c>
      <c r="N44" t="s">
        <v>93</v>
      </c>
      <c r="O44" t="s">
        <v>305</v>
      </c>
      <c r="P44" t="s">
        <v>17</v>
      </c>
      <c r="Q44" t="s">
        <v>54</v>
      </c>
      <c r="R44" s="119">
        <v>45758</v>
      </c>
      <c r="S44" s="119">
        <v>45762</v>
      </c>
      <c r="AA44" s="176">
        <v>500000</v>
      </c>
      <c r="AB44" t="s">
        <v>58</v>
      </c>
      <c r="AC44" s="149" t="s">
        <v>444</v>
      </c>
      <c r="AD44" t="s">
        <v>478</v>
      </c>
      <c r="AE44" t="s">
        <v>306</v>
      </c>
      <c r="AF44" s="150">
        <v>9.3433962264150985</v>
      </c>
      <c r="AG44" s="151">
        <v>1.5094339622641511</v>
      </c>
      <c r="AH44" s="150">
        <v>267.16981132075495</v>
      </c>
      <c r="AI44" s="150">
        <v>5.3433962264150985</v>
      </c>
      <c r="AJ44" s="150">
        <v>9.3433962264150985</v>
      </c>
      <c r="AK44" s="119">
        <v>45664</v>
      </c>
      <c r="AL44" t="s">
        <v>54</v>
      </c>
      <c r="AM44" t="s">
        <v>67</v>
      </c>
      <c r="AN44" s="198">
        <v>-54</v>
      </c>
      <c r="AS44" s="119">
        <v>45708</v>
      </c>
    </row>
    <row r="45" spans="1:45">
      <c r="A45" t="s">
        <v>195</v>
      </c>
      <c r="B45" t="s">
        <v>148</v>
      </c>
      <c r="C45" t="s">
        <v>479</v>
      </c>
      <c r="D45" t="s">
        <v>64</v>
      </c>
      <c r="E45" t="s">
        <v>65</v>
      </c>
      <c r="F45" t="s">
        <v>25</v>
      </c>
      <c r="G45" t="s">
        <v>53</v>
      </c>
      <c r="H45" t="s">
        <v>54</v>
      </c>
      <c r="I45" t="s">
        <v>55</v>
      </c>
      <c r="J45" t="s">
        <v>1735</v>
      </c>
      <c r="L45" s="119">
        <v>45694</v>
      </c>
      <c r="M45" s="119">
        <v>45792</v>
      </c>
      <c r="N45" t="s">
        <v>93</v>
      </c>
      <c r="O45" t="s">
        <v>305</v>
      </c>
      <c r="P45" t="s">
        <v>17</v>
      </c>
      <c r="Q45" t="s">
        <v>54</v>
      </c>
      <c r="R45" s="119">
        <v>45785</v>
      </c>
      <c r="S45" s="119">
        <v>45786</v>
      </c>
      <c r="AA45" s="176">
        <v>500000</v>
      </c>
      <c r="AB45" t="s">
        <v>58</v>
      </c>
      <c r="AC45" s="149" t="s">
        <v>444</v>
      </c>
      <c r="AD45" t="s">
        <v>478</v>
      </c>
      <c r="AE45" t="s">
        <v>306</v>
      </c>
      <c r="AF45" s="150">
        <v>9.3735849056603833</v>
      </c>
      <c r="AG45" s="151">
        <v>1.5094339622641511</v>
      </c>
      <c r="AH45" s="150">
        <v>268.6792452830191</v>
      </c>
      <c r="AI45" s="150">
        <v>5.3735849056603824</v>
      </c>
      <c r="AJ45" s="150">
        <v>9.3735849056603833</v>
      </c>
      <c r="AK45" s="119">
        <v>45664</v>
      </c>
      <c r="AL45" t="s">
        <v>54</v>
      </c>
      <c r="AM45" t="s">
        <v>67</v>
      </c>
      <c r="AN45" s="198">
        <v>-78</v>
      </c>
      <c r="AS45" s="119">
        <v>45708</v>
      </c>
    </row>
    <row r="46" spans="1:45">
      <c r="A46" t="s">
        <v>261</v>
      </c>
      <c r="B46" t="s">
        <v>252</v>
      </c>
      <c r="C46" t="s">
        <v>1736</v>
      </c>
      <c r="D46" t="s">
        <v>76</v>
      </c>
      <c r="E46" t="s">
        <v>76</v>
      </c>
      <c r="F46" t="s">
        <v>25</v>
      </c>
      <c r="G46" t="s">
        <v>53</v>
      </c>
      <c r="H46" t="s">
        <v>54</v>
      </c>
      <c r="I46" t="s">
        <v>55</v>
      </c>
      <c r="J46" t="s">
        <v>1737</v>
      </c>
      <c r="L46" s="119">
        <v>45784</v>
      </c>
      <c r="M46" s="119">
        <v>45796</v>
      </c>
      <c r="N46" t="s">
        <v>9</v>
      </c>
      <c r="O46" t="s">
        <v>259</v>
      </c>
      <c r="P46" t="s">
        <v>17</v>
      </c>
      <c r="Q46" t="s">
        <v>54</v>
      </c>
      <c r="R46" s="119">
        <v>45796</v>
      </c>
      <c r="S46" s="119">
        <v>45800</v>
      </c>
      <c r="AA46" s="176">
        <v>500000</v>
      </c>
      <c r="AB46" t="s">
        <v>58</v>
      </c>
      <c r="AC46" s="149" t="s">
        <v>444</v>
      </c>
      <c r="AD46" t="s">
        <v>478</v>
      </c>
      <c r="AE46" t="s">
        <v>260</v>
      </c>
      <c r="AF46" s="150">
        <v>9.4037735849056645</v>
      </c>
      <c r="AG46" s="151">
        <v>1.5094339622641511</v>
      </c>
      <c r="AH46" s="150">
        <v>270.18867924528325</v>
      </c>
      <c r="AI46" s="150">
        <v>5.4037735849056654</v>
      </c>
      <c r="AJ46" s="150">
        <v>9.4037735849056645</v>
      </c>
      <c r="AK46" s="119">
        <v>45784</v>
      </c>
      <c r="AL46" t="s">
        <v>67</v>
      </c>
      <c r="AM46" t="s">
        <v>67</v>
      </c>
      <c r="AN46" s="198">
        <v>-7</v>
      </c>
      <c r="AS46" s="119">
        <v>45793</v>
      </c>
    </row>
    <row r="47" spans="1:45">
      <c r="A47" t="s">
        <v>261</v>
      </c>
      <c r="B47" t="s">
        <v>252</v>
      </c>
      <c r="C47" t="s">
        <v>1736</v>
      </c>
      <c r="D47" t="s">
        <v>76</v>
      </c>
      <c r="E47" t="s">
        <v>76</v>
      </c>
      <c r="F47" t="s">
        <v>25</v>
      </c>
      <c r="G47" t="s">
        <v>53</v>
      </c>
      <c r="H47" t="s">
        <v>54</v>
      </c>
      <c r="I47" t="s">
        <v>55</v>
      </c>
      <c r="J47" t="s">
        <v>1738</v>
      </c>
      <c r="L47" s="119">
        <v>45799</v>
      </c>
      <c r="M47" s="119">
        <v>45803</v>
      </c>
      <c r="N47" t="s">
        <v>13</v>
      </c>
      <c r="O47" t="s">
        <v>276</v>
      </c>
      <c r="P47" t="s">
        <v>17</v>
      </c>
      <c r="Q47" t="s">
        <v>54</v>
      </c>
      <c r="R47" s="119">
        <v>45800</v>
      </c>
      <c r="S47" s="119">
        <v>45834</v>
      </c>
      <c r="AA47" s="176">
        <v>500000</v>
      </c>
      <c r="AB47" t="s">
        <v>58</v>
      </c>
      <c r="AC47" s="149" t="s">
        <v>444</v>
      </c>
      <c r="AD47" t="s">
        <v>478</v>
      </c>
      <c r="AE47" t="s">
        <v>277</v>
      </c>
      <c r="AF47" s="150">
        <v>12.845283018867924</v>
      </c>
      <c r="AG47" s="151">
        <v>1.5094339622641511</v>
      </c>
      <c r="AH47" s="150">
        <v>442.2641509433962</v>
      </c>
      <c r="AI47" s="150">
        <v>8.8452830188679243</v>
      </c>
      <c r="AJ47" s="150">
        <v>12.845283018867924</v>
      </c>
      <c r="AK47" s="119">
        <v>45799</v>
      </c>
      <c r="AL47" t="s">
        <v>67</v>
      </c>
      <c r="AM47" t="s">
        <v>67</v>
      </c>
      <c r="AN47" s="198">
        <v>-31</v>
      </c>
      <c r="AS47" s="119">
        <v>45803</v>
      </c>
    </row>
    <row r="48" spans="1:45">
      <c r="A48" t="s">
        <v>155</v>
      </c>
      <c r="B48" t="s">
        <v>156</v>
      </c>
      <c r="C48" t="s">
        <v>723</v>
      </c>
      <c r="D48" t="s">
        <v>65</v>
      </c>
      <c r="E48" t="s">
        <v>65</v>
      </c>
      <c r="F48" t="s">
        <v>25</v>
      </c>
      <c r="G48" t="s">
        <v>53</v>
      </c>
      <c r="H48" t="s">
        <v>67</v>
      </c>
      <c r="I48" t="s">
        <v>55</v>
      </c>
      <c r="J48" t="s">
        <v>1739</v>
      </c>
      <c r="K48" s="119">
        <v>45580</v>
      </c>
      <c r="L48" s="119">
        <v>45782</v>
      </c>
      <c r="M48" s="119">
        <v>45813</v>
      </c>
      <c r="N48" t="s">
        <v>7</v>
      </c>
      <c r="O48" t="s">
        <v>59</v>
      </c>
      <c r="P48" t="s">
        <v>17</v>
      </c>
      <c r="Q48" t="s">
        <v>54</v>
      </c>
      <c r="R48" s="119">
        <v>45797</v>
      </c>
      <c r="S48" s="119">
        <v>45803</v>
      </c>
      <c r="AA48" s="176">
        <v>500000</v>
      </c>
      <c r="AB48" t="s">
        <v>58</v>
      </c>
      <c r="AC48" s="149" t="s">
        <v>444</v>
      </c>
      <c r="AD48" t="s">
        <v>478</v>
      </c>
      <c r="AE48" t="s">
        <v>246</v>
      </c>
      <c r="AF48" s="150">
        <v>9.7358490566037776</v>
      </c>
      <c r="AG48" s="151">
        <v>15.09433962264151</v>
      </c>
      <c r="AH48" s="150">
        <v>286.79245283018889</v>
      </c>
      <c r="AI48" s="150">
        <v>5.7358490566037776</v>
      </c>
      <c r="AJ48" s="150">
        <v>9.7358490566037776</v>
      </c>
      <c r="AK48" s="119">
        <v>45777</v>
      </c>
      <c r="AL48" t="s">
        <v>67</v>
      </c>
      <c r="AM48" t="s">
        <v>67</v>
      </c>
      <c r="AN48" s="198">
        <v>14</v>
      </c>
      <c r="AS48" s="119">
        <v>45817</v>
      </c>
    </row>
    <row r="49" spans="1:45">
      <c r="A49" s="203" t="s">
        <v>244</v>
      </c>
      <c r="B49" t="s">
        <v>245</v>
      </c>
      <c r="C49" t="s">
        <v>1740</v>
      </c>
      <c r="D49" t="s">
        <v>64</v>
      </c>
      <c r="E49" t="s">
        <v>65</v>
      </c>
      <c r="F49" t="s">
        <v>25</v>
      </c>
      <c r="G49" t="s">
        <v>53</v>
      </c>
      <c r="H49" t="s">
        <v>67</v>
      </c>
      <c r="I49" t="s">
        <v>55</v>
      </c>
      <c r="J49" t="s">
        <v>1741</v>
      </c>
      <c r="L49" s="119">
        <v>45803</v>
      </c>
      <c r="M49" s="119">
        <v>45814</v>
      </c>
      <c r="N49" t="s">
        <v>13</v>
      </c>
      <c r="O49" t="s">
        <v>280</v>
      </c>
      <c r="P49" t="s">
        <v>17</v>
      </c>
      <c r="Q49" t="s">
        <v>54</v>
      </c>
      <c r="R49" s="119">
        <v>45828</v>
      </c>
      <c r="S49" s="119">
        <v>45828</v>
      </c>
      <c r="AA49" s="176">
        <v>500000</v>
      </c>
      <c r="AB49" t="s">
        <v>58</v>
      </c>
      <c r="AC49" s="149" t="s">
        <v>444</v>
      </c>
      <c r="AD49" t="s">
        <v>478</v>
      </c>
      <c r="AE49" t="s">
        <v>281</v>
      </c>
      <c r="AF49" s="150">
        <v>12.90566037735849</v>
      </c>
      <c r="AG49" s="151">
        <v>15.09433962264151</v>
      </c>
      <c r="AH49" s="150">
        <v>445.28301886792451</v>
      </c>
      <c r="AI49" s="150">
        <v>8.9056603773584904</v>
      </c>
      <c r="AJ49" s="150">
        <v>12.90566037735849</v>
      </c>
      <c r="AK49" s="119">
        <v>45803</v>
      </c>
      <c r="AL49" t="s">
        <v>67</v>
      </c>
      <c r="AM49" t="s">
        <v>67</v>
      </c>
      <c r="AN49" s="198">
        <v>-25</v>
      </c>
      <c r="AS49" s="119">
        <v>45803</v>
      </c>
    </row>
    <row r="50" spans="1:45">
      <c r="A50" s="203" t="s">
        <v>244</v>
      </c>
      <c r="B50" t="s">
        <v>245</v>
      </c>
      <c r="C50" t="s">
        <v>1740</v>
      </c>
      <c r="D50" t="s">
        <v>64</v>
      </c>
      <c r="E50" t="s">
        <v>65</v>
      </c>
      <c r="F50" t="s">
        <v>25</v>
      </c>
      <c r="G50" t="s">
        <v>53</v>
      </c>
      <c r="H50" t="s">
        <v>67</v>
      </c>
      <c r="I50" t="s">
        <v>55</v>
      </c>
      <c r="J50" t="s">
        <v>1742</v>
      </c>
      <c r="L50" s="119">
        <v>45803</v>
      </c>
      <c r="M50" s="119">
        <v>45814</v>
      </c>
      <c r="N50" t="s">
        <v>13</v>
      </c>
      <c r="O50" t="s">
        <v>280</v>
      </c>
      <c r="P50" t="s">
        <v>17</v>
      </c>
      <c r="Q50" t="s">
        <v>54</v>
      </c>
      <c r="R50" s="119">
        <v>45753</v>
      </c>
      <c r="S50" s="119">
        <v>45812</v>
      </c>
      <c r="AA50" s="176">
        <v>500000</v>
      </c>
      <c r="AB50" t="s">
        <v>58</v>
      </c>
      <c r="AC50" s="149" t="s">
        <v>444</v>
      </c>
      <c r="AD50" t="s">
        <v>478</v>
      </c>
      <c r="AE50" t="s">
        <v>281</v>
      </c>
      <c r="AF50" s="150">
        <v>13.20754716981132</v>
      </c>
      <c r="AG50" s="151">
        <v>15.09433962264151</v>
      </c>
      <c r="AH50" s="150">
        <v>460.377358490566</v>
      </c>
      <c r="AI50" s="150">
        <v>9.2075471698113205</v>
      </c>
      <c r="AJ50" s="150">
        <v>13.20754716981132</v>
      </c>
      <c r="AK50" s="119">
        <v>45803</v>
      </c>
      <c r="AL50" t="s">
        <v>67</v>
      </c>
      <c r="AM50" t="s">
        <v>67</v>
      </c>
      <c r="AN50" s="198">
        <v>-9</v>
      </c>
      <c r="AS50" s="119">
        <v>45803</v>
      </c>
    </row>
    <row r="51" spans="1:45">
      <c r="A51" t="s">
        <v>123</v>
      </c>
      <c r="B51" t="s">
        <v>124</v>
      </c>
      <c r="C51" t="s">
        <v>692</v>
      </c>
      <c r="D51" t="s">
        <v>64</v>
      </c>
      <c r="E51" t="s">
        <v>65</v>
      </c>
      <c r="F51" t="s">
        <v>25</v>
      </c>
      <c r="G51" t="s">
        <v>53</v>
      </c>
      <c r="H51" t="s">
        <v>67</v>
      </c>
      <c r="I51" t="s">
        <v>55</v>
      </c>
      <c r="J51" t="s">
        <v>1743</v>
      </c>
      <c r="K51" s="119">
        <v>45691</v>
      </c>
      <c r="L51" s="119">
        <v>45807</v>
      </c>
      <c r="M51" s="119">
        <v>45821</v>
      </c>
      <c r="N51" t="s">
        <v>11</v>
      </c>
      <c r="O51" t="s">
        <v>272</v>
      </c>
      <c r="P51" t="s">
        <v>17</v>
      </c>
      <c r="Q51" t="s">
        <v>54</v>
      </c>
      <c r="R51" s="119">
        <v>45817</v>
      </c>
      <c r="S51" s="119">
        <v>45821</v>
      </c>
      <c r="AA51" s="176">
        <v>500000</v>
      </c>
      <c r="AB51" t="s">
        <v>58</v>
      </c>
      <c r="AC51" s="149" t="s">
        <v>444</v>
      </c>
      <c r="AD51" t="s">
        <v>478</v>
      </c>
      <c r="AE51" t="s">
        <v>273</v>
      </c>
      <c r="AF51" s="150">
        <v>13.811320754716979</v>
      </c>
      <c r="AG51" s="151">
        <v>15.09433962264151</v>
      </c>
      <c r="AH51" s="150">
        <v>490.56603773584897</v>
      </c>
      <c r="AI51" s="150">
        <v>9.811320754716979</v>
      </c>
      <c r="AJ51" s="150">
        <v>13.811320754716979</v>
      </c>
      <c r="AK51" s="119">
        <v>45807</v>
      </c>
      <c r="AL51" t="s">
        <v>67</v>
      </c>
      <c r="AM51" t="s">
        <v>67</v>
      </c>
      <c r="AN51" s="198">
        <v>-7</v>
      </c>
      <c r="AO51">
        <v>18</v>
      </c>
      <c r="AP51">
        <v>3</v>
      </c>
      <c r="AQ51">
        <v>0</v>
      </c>
      <c r="AS51" s="119">
        <v>45814</v>
      </c>
    </row>
    <row r="52" spans="1:45">
      <c r="A52" t="s">
        <v>74</v>
      </c>
      <c r="B52" t="s">
        <v>75</v>
      </c>
      <c r="C52" t="s">
        <v>1744</v>
      </c>
      <c r="D52" t="s">
        <v>65</v>
      </c>
      <c r="E52" t="s">
        <v>65</v>
      </c>
      <c r="F52" t="s">
        <v>25</v>
      </c>
      <c r="G52" t="s">
        <v>53</v>
      </c>
      <c r="H52" t="s">
        <v>67</v>
      </c>
      <c r="I52" t="s">
        <v>55</v>
      </c>
      <c r="J52" t="s">
        <v>1745</v>
      </c>
      <c r="L52" s="119">
        <v>45814</v>
      </c>
      <c r="M52" s="119">
        <v>45835</v>
      </c>
      <c r="N52" t="s">
        <v>13</v>
      </c>
      <c r="O52" t="s">
        <v>280</v>
      </c>
      <c r="P52" t="s">
        <v>17</v>
      </c>
      <c r="Q52" t="s">
        <v>54</v>
      </c>
      <c r="R52" s="119">
        <v>45819</v>
      </c>
      <c r="S52" s="119">
        <v>45819</v>
      </c>
      <c r="AA52" s="176">
        <v>500000</v>
      </c>
      <c r="AB52" t="s">
        <v>58</v>
      </c>
      <c r="AC52" s="149" t="s">
        <v>444</v>
      </c>
      <c r="AD52" t="s">
        <v>478</v>
      </c>
      <c r="AE52" t="s">
        <v>281</v>
      </c>
      <c r="AF52" s="150">
        <v>14.113207547169809</v>
      </c>
      <c r="AG52" s="151">
        <v>15.09433962264151</v>
      </c>
      <c r="AH52" s="150">
        <v>505.66037735849045</v>
      </c>
      <c r="AI52" s="150">
        <v>10.113207547169809</v>
      </c>
      <c r="AJ52" s="150">
        <v>14.113207547169809</v>
      </c>
      <c r="AK52" s="119">
        <v>45815</v>
      </c>
      <c r="AL52" t="s">
        <v>67</v>
      </c>
      <c r="AM52" t="s">
        <v>67</v>
      </c>
      <c r="AN52" s="198">
        <v>13</v>
      </c>
      <c r="AO52">
        <v>1458</v>
      </c>
      <c r="AP52">
        <v>3</v>
      </c>
      <c r="AQ52">
        <v>0</v>
      </c>
      <c r="AS52" s="119">
        <v>45832</v>
      </c>
    </row>
    <row r="53" spans="1:45">
      <c r="A53" t="s">
        <v>1553</v>
      </c>
      <c r="B53" t="s">
        <v>287</v>
      </c>
      <c r="C53" s="62" t="s">
        <v>1746</v>
      </c>
      <c r="D53" t="s">
        <v>64</v>
      </c>
      <c r="E53" t="s">
        <v>65</v>
      </c>
      <c r="F53" t="s">
        <v>25</v>
      </c>
      <c r="G53" t="s">
        <v>53</v>
      </c>
      <c r="H53" t="s">
        <v>67</v>
      </c>
      <c r="I53" t="s">
        <v>55</v>
      </c>
      <c r="J53" t="s">
        <v>1747</v>
      </c>
      <c r="K53" s="119">
        <v>45383</v>
      </c>
      <c r="L53" s="119">
        <v>45823</v>
      </c>
      <c r="M53" s="119">
        <v>45838</v>
      </c>
      <c r="N53" t="s">
        <v>13</v>
      </c>
      <c r="O53" t="s">
        <v>280</v>
      </c>
      <c r="P53" t="s">
        <v>17</v>
      </c>
      <c r="Q53" t="s">
        <v>54</v>
      </c>
      <c r="R53" s="119">
        <v>45826</v>
      </c>
      <c r="S53" s="119">
        <v>45826</v>
      </c>
      <c r="AA53" s="176">
        <v>500000</v>
      </c>
      <c r="AB53" t="s">
        <v>58</v>
      </c>
      <c r="AC53" s="149" t="s">
        <v>444</v>
      </c>
      <c r="AD53" t="s">
        <v>478</v>
      </c>
      <c r="AE53" t="s">
        <v>281</v>
      </c>
      <c r="AF53" s="150">
        <v>14.113207547169809</v>
      </c>
      <c r="AG53" s="151">
        <v>15.09433962264151</v>
      </c>
      <c r="AH53" s="150">
        <v>505.66037735849045</v>
      </c>
      <c r="AI53" s="150">
        <v>10.113207547169809</v>
      </c>
      <c r="AJ53" s="150">
        <v>14.113207547169809</v>
      </c>
      <c r="AK53" s="119">
        <v>45821</v>
      </c>
      <c r="AL53" t="s">
        <v>67</v>
      </c>
      <c r="AM53" t="s">
        <v>67</v>
      </c>
      <c r="AN53" s="198">
        <v>12</v>
      </c>
      <c r="AO53">
        <v>378</v>
      </c>
      <c r="AP53">
        <v>0</v>
      </c>
      <c r="AQ53">
        <v>0</v>
      </c>
      <c r="AS53" s="119">
        <v>45838</v>
      </c>
    </row>
    <row r="54" spans="1:45">
      <c r="A54" t="s">
        <v>195</v>
      </c>
      <c r="B54" t="s">
        <v>148</v>
      </c>
      <c r="C54" t="s">
        <v>479</v>
      </c>
      <c r="D54" t="s">
        <v>64</v>
      </c>
      <c r="E54" t="s">
        <v>65</v>
      </c>
      <c r="F54" t="s">
        <v>25</v>
      </c>
      <c r="G54" t="s">
        <v>53</v>
      </c>
      <c r="H54" t="s">
        <v>54</v>
      </c>
      <c r="I54" t="s">
        <v>55</v>
      </c>
      <c r="J54" t="s">
        <v>1748</v>
      </c>
      <c r="L54" s="119">
        <v>45694</v>
      </c>
      <c r="M54" s="119">
        <v>45848</v>
      </c>
      <c r="N54" t="s">
        <v>93</v>
      </c>
      <c r="O54" t="s">
        <v>305</v>
      </c>
      <c r="P54" t="s">
        <v>17</v>
      </c>
      <c r="Q54" t="s">
        <v>54</v>
      </c>
      <c r="R54" s="119">
        <v>45838</v>
      </c>
      <c r="S54" s="119">
        <v>45839</v>
      </c>
      <c r="AA54" s="176">
        <v>500000</v>
      </c>
      <c r="AB54" t="s">
        <v>58</v>
      </c>
      <c r="AC54" s="149" t="s">
        <v>444</v>
      </c>
      <c r="AD54" t="s">
        <v>478</v>
      </c>
      <c r="AE54" t="s">
        <v>306</v>
      </c>
      <c r="AF54" s="150">
        <v>11.275471698113209</v>
      </c>
      <c r="AG54" s="151">
        <v>1.5094339622641511</v>
      </c>
      <c r="AH54" s="150">
        <v>363.77358490566047</v>
      </c>
      <c r="AI54" s="150">
        <v>7.2754716981132095</v>
      </c>
      <c r="AJ54" s="150">
        <v>11.275471698113209</v>
      </c>
      <c r="AK54" s="119">
        <v>45835</v>
      </c>
      <c r="AL54" t="s">
        <v>54</v>
      </c>
      <c r="AM54" t="s">
        <v>67</v>
      </c>
      <c r="AN54" s="198">
        <v>-131</v>
      </c>
      <c r="AO54" s="133">
        <v>72</v>
      </c>
      <c r="AP54" s="133">
        <v>0</v>
      </c>
      <c r="AQ54" s="133">
        <v>2</v>
      </c>
      <c r="AS54" s="119">
        <v>45708</v>
      </c>
    </row>
    <row r="55" spans="1:45">
      <c r="A55" t="s">
        <v>123</v>
      </c>
      <c r="B55" t="s">
        <v>124</v>
      </c>
      <c r="C55" t="s">
        <v>692</v>
      </c>
      <c r="D55" t="s">
        <v>65</v>
      </c>
      <c r="E55" t="s">
        <v>65</v>
      </c>
      <c r="F55" t="s">
        <v>25</v>
      </c>
      <c r="G55" t="s">
        <v>53</v>
      </c>
      <c r="H55" t="s">
        <v>67</v>
      </c>
      <c r="I55" t="s">
        <v>55</v>
      </c>
      <c r="J55" t="s">
        <v>1749</v>
      </c>
      <c r="K55" s="119">
        <v>45292</v>
      </c>
      <c r="L55" s="119">
        <v>45838</v>
      </c>
      <c r="M55" s="119">
        <v>45869</v>
      </c>
      <c r="N55" t="s">
        <v>93</v>
      </c>
      <c r="O55" t="s">
        <v>313</v>
      </c>
      <c r="P55" t="s">
        <v>17</v>
      </c>
      <c r="Q55" t="s">
        <v>54</v>
      </c>
      <c r="R55" s="119">
        <v>45852</v>
      </c>
      <c r="S55" s="119">
        <v>45853</v>
      </c>
      <c r="AA55" s="176">
        <v>500000</v>
      </c>
      <c r="AB55" t="s">
        <v>58</v>
      </c>
      <c r="AC55" s="149" t="s">
        <v>444</v>
      </c>
      <c r="AD55" t="s">
        <v>478</v>
      </c>
      <c r="AE55" t="s">
        <v>314</v>
      </c>
      <c r="AF55" s="150">
        <v>14.747169811320752</v>
      </c>
      <c r="AG55" s="151">
        <v>15.09433962264151</v>
      </c>
      <c r="AH55" s="150">
        <v>537.35849056603763</v>
      </c>
      <c r="AI55" s="150">
        <v>10.747169811320752</v>
      </c>
      <c r="AJ55" s="150">
        <v>14.747169811320752</v>
      </c>
      <c r="AK55" s="119">
        <v>45475</v>
      </c>
      <c r="AL55" t="s">
        <v>67</v>
      </c>
      <c r="AM55" t="s">
        <v>67</v>
      </c>
      <c r="AN55" s="198">
        <v>2</v>
      </c>
      <c r="AO55">
        <v>2</v>
      </c>
      <c r="AP55">
        <v>5</v>
      </c>
      <c r="AQ55">
        <v>0</v>
      </c>
      <c r="AS55" s="119">
        <v>45855</v>
      </c>
    </row>
    <row r="56" spans="1:45">
      <c r="A56" t="s">
        <v>123</v>
      </c>
      <c r="B56" t="s">
        <v>124</v>
      </c>
      <c r="C56" t="s">
        <v>692</v>
      </c>
      <c r="D56" t="s">
        <v>65</v>
      </c>
      <c r="E56" t="s">
        <v>65</v>
      </c>
      <c r="F56" t="s">
        <v>25</v>
      </c>
      <c r="G56" t="s">
        <v>53</v>
      </c>
      <c r="H56" t="s">
        <v>67</v>
      </c>
      <c r="I56" t="s">
        <v>55</v>
      </c>
      <c r="J56" t="s">
        <v>1750</v>
      </c>
      <c r="K56" s="119">
        <v>45292</v>
      </c>
      <c r="L56" s="119">
        <v>45838</v>
      </c>
      <c r="M56" s="119">
        <v>45869</v>
      </c>
      <c r="N56" t="s">
        <v>93</v>
      </c>
      <c r="O56" t="s">
        <v>320</v>
      </c>
      <c r="P56" t="s">
        <v>17</v>
      </c>
      <c r="Q56" t="s">
        <v>54</v>
      </c>
      <c r="R56" s="119">
        <v>45852</v>
      </c>
      <c r="S56" s="119">
        <v>45853</v>
      </c>
      <c r="AA56" s="176">
        <v>500000</v>
      </c>
      <c r="AB56" t="s">
        <v>58</v>
      </c>
      <c r="AC56" s="149" t="s">
        <v>444</v>
      </c>
      <c r="AD56" t="s">
        <v>478</v>
      </c>
      <c r="AE56" t="s">
        <v>314</v>
      </c>
      <c r="AF56" s="150">
        <v>15.049056603773584</v>
      </c>
      <c r="AG56" s="151">
        <v>15.09433962264151</v>
      </c>
      <c r="AH56" s="150">
        <v>552.45283018867917</v>
      </c>
      <c r="AI56" s="150">
        <v>11.049056603773584</v>
      </c>
      <c r="AJ56" s="150">
        <v>15.049056603773584</v>
      </c>
      <c r="AK56" s="119">
        <v>45475</v>
      </c>
      <c r="AL56" t="s">
        <v>67</v>
      </c>
      <c r="AM56" t="s">
        <v>67</v>
      </c>
      <c r="AN56" s="198">
        <v>2</v>
      </c>
      <c r="AO56">
        <v>0</v>
      </c>
      <c r="AP56">
        <v>22</v>
      </c>
      <c r="AQ56">
        <v>0</v>
      </c>
      <c r="AR56" s="205"/>
      <c r="AS56" s="119">
        <v>45855</v>
      </c>
    </row>
    <row r="57" spans="1:45">
      <c r="A57" t="s">
        <v>123</v>
      </c>
      <c r="B57" t="s">
        <v>124</v>
      </c>
      <c r="C57" t="s">
        <v>692</v>
      </c>
      <c r="D57" t="s">
        <v>65</v>
      </c>
      <c r="E57" t="s">
        <v>65</v>
      </c>
      <c r="F57" t="s">
        <v>25</v>
      </c>
      <c r="G57" t="s">
        <v>53</v>
      </c>
      <c r="H57" t="s">
        <v>67</v>
      </c>
      <c r="I57" t="s">
        <v>55</v>
      </c>
      <c r="J57" t="s">
        <v>1751</v>
      </c>
      <c r="K57" s="119">
        <v>45201</v>
      </c>
      <c r="L57" s="119">
        <v>46171</v>
      </c>
      <c r="M57" s="119">
        <v>45869</v>
      </c>
      <c r="N57" t="s">
        <v>93</v>
      </c>
      <c r="O57" t="s">
        <v>295</v>
      </c>
      <c r="P57" t="s">
        <v>17</v>
      </c>
      <c r="Q57" t="s">
        <v>54</v>
      </c>
      <c r="R57" s="119">
        <v>45852</v>
      </c>
      <c r="S57" s="119">
        <v>45860</v>
      </c>
      <c r="AA57" s="176">
        <v>500000</v>
      </c>
      <c r="AB57" t="s">
        <v>58</v>
      </c>
      <c r="AC57" s="149" t="s">
        <v>444</v>
      </c>
      <c r="AD57" t="s">
        <v>444</v>
      </c>
      <c r="AE57" t="s">
        <v>296</v>
      </c>
      <c r="AF57" s="150">
        <v>15.049056603773584</v>
      </c>
      <c r="AG57" s="151">
        <v>15.09433962264151</v>
      </c>
      <c r="AH57" s="150">
        <v>552.45283018867917</v>
      </c>
      <c r="AI57" s="150">
        <v>11.049056603773584</v>
      </c>
      <c r="AJ57" s="150">
        <v>15.049056603773584</v>
      </c>
      <c r="AK57" s="119">
        <v>45477</v>
      </c>
      <c r="AL57" t="s">
        <v>67</v>
      </c>
      <c r="AM57" t="s">
        <v>67</v>
      </c>
      <c r="AN57" s="198">
        <v>2</v>
      </c>
      <c r="AO57">
        <v>313</v>
      </c>
      <c r="AP57">
        <v>16</v>
      </c>
      <c r="AQ57">
        <v>0</v>
      </c>
      <c r="AR57" s="133">
        <v>-385</v>
      </c>
      <c r="AS57" s="119">
        <v>45862</v>
      </c>
    </row>
    <row r="58" spans="1:45">
      <c r="A58" t="s">
        <v>195</v>
      </c>
      <c r="B58" t="s">
        <v>148</v>
      </c>
      <c r="C58" t="s">
        <v>479</v>
      </c>
      <c r="D58" t="s">
        <v>64</v>
      </c>
      <c r="E58" t="s">
        <v>65</v>
      </c>
      <c r="F58" t="s">
        <v>25</v>
      </c>
      <c r="G58" t="s">
        <v>53</v>
      </c>
      <c r="H58" t="s">
        <v>54</v>
      </c>
      <c r="I58" t="s">
        <v>55</v>
      </c>
      <c r="J58" t="s">
        <v>1752</v>
      </c>
      <c r="L58" s="119">
        <v>45862</v>
      </c>
      <c r="M58" s="119">
        <v>45876</v>
      </c>
      <c r="N58" t="s">
        <v>93</v>
      </c>
      <c r="O58" t="s">
        <v>305</v>
      </c>
      <c r="P58" t="s">
        <v>17</v>
      </c>
      <c r="Q58" t="s">
        <v>54</v>
      </c>
      <c r="R58" s="119">
        <v>45870</v>
      </c>
      <c r="S58" s="119">
        <v>45873</v>
      </c>
      <c r="AA58" s="176">
        <v>500000</v>
      </c>
      <c r="AB58" t="s">
        <v>58</v>
      </c>
      <c r="AC58" s="149" t="s">
        <v>444</v>
      </c>
      <c r="AD58" t="s">
        <v>478</v>
      </c>
      <c r="AE58" t="s">
        <v>306</v>
      </c>
      <c r="AF58" s="150">
        <v>12.211320754716981</v>
      </c>
      <c r="AG58" s="151">
        <v>1.5094339622641511</v>
      </c>
      <c r="AH58" s="150">
        <v>410.56603773584908</v>
      </c>
      <c r="AI58" s="150">
        <v>8.2113207547169811</v>
      </c>
      <c r="AJ58" s="150">
        <v>12.211320754716981</v>
      </c>
      <c r="AK58" s="119">
        <v>45664</v>
      </c>
      <c r="AL58" t="s">
        <v>54</v>
      </c>
      <c r="AM58" t="s">
        <v>67</v>
      </c>
      <c r="AN58" s="198">
        <v>4</v>
      </c>
      <c r="AO58" s="133">
        <v>2</v>
      </c>
      <c r="AP58" s="133">
        <v>0</v>
      </c>
      <c r="AQ58" s="133">
        <v>0</v>
      </c>
      <c r="AR58" s="133">
        <v>-213</v>
      </c>
      <c r="AS58" s="119">
        <v>45877</v>
      </c>
    </row>
    <row r="59" spans="1:45">
      <c r="A59" t="s">
        <v>123</v>
      </c>
      <c r="B59" t="s">
        <v>124</v>
      </c>
      <c r="C59" t="s">
        <v>1753</v>
      </c>
      <c r="D59" t="s">
        <v>65</v>
      </c>
      <c r="E59" t="s">
        <v>65</v>
      </c>
      <c r="F59" t="s">
        <v>25</v>
      </c>
      <c r="G59" t="s">
        <v>53</v>
      </c>
      <c r="H59" t="s">
        <v>67</v>
      </c>
      <c r="I59" t="s">
        <v>55</v>
      </c>
      <c r="J59" t="s">
        <v>1754</v>
      </c>
      <c r="K59" s="119">
        <v>45721</v>
      </c>
      <c r="L59" s="119">
        <v>45838</v>
      </c>
      <c r="M59" s="119">
        <v>45883</v>
      </c>
      <c r="N59" t="s">
        <v>9</v>
      </c>
      <c r="O59" t="s">
        <v>262</v>
      </c>
      <c r="P59" t="s">
        <v>17</v>
      </c>
      <c r="Q59" t="s">
        <v>54</v>
      </c>
      <c r="R59" s="119">
        <v>45869</v>
      </c>
      <c r="S59" s="119">
        <v>45870</v>
      </c>
      <c r="AA59" s="176">
        <v>500000</v>
      </c>
      <c r="AB59" t="s">
        <v>58</v>
      </c>
      <c r="AC59" s="149" t="s">
        <v>444</v>
      </c>
      <c r="AD59" t="s">
        <v>478</v>
      </c>
      <c r="AE59" t="s">
        <v>263</v>
      </c>
      <c r="AF59" s="150">
        <v>12.513207547169811</v>
      </c>
      <c r="AG59" s="151">
        <v>15.09433962264151</v>
      </c>
      <c r="AH59" s="150">
        <v>425.66037735849056</v>
      </c>
      <c r="AI59" s="150">
        <v>8.5132075471698112</v>
      </c>
      <c r="AJ59" s="150">
        <v>12.513207547169811</v>
      </c>
      <c r="AK59" s="119">
        <v>45868</v>
      </c>
      <c r="AL59" t="s">
        <v>67</v>
      </c>
      <c r="AM59" t="s">
        <v>67</v>
      </c>
      <c r="AN59" s="198">
        <v>12</v>
      </c>
      <c r="AO59">
        <v>0</v>
      </c>
      <c r="AP59">
        <v>0</v>
      </c>
      <c r="AQ59">
        <v>0</v>
      </c>
      <c r="AS59" s="119">
        <v>45882</v>
      </c>
    </row>
    <row r="60" spans="1:45">
      <c r="A60" t="s">
        <v>123</v>
      </c>
      <c r="B60" t="s">
        <v>124</v>
      </c>
      <c r="C60" t="s">
        <v>821</v>
      </c>
      <c r="D60" t="s">
        <v>65</v>
      </c>
      <c r="E60" t="s">
        <v>65</v>
      </c>
      <c r="F60" t="s">
        <v>25</v>
      </c>
      <c r="G60" t="s">
        <v>53</v>
      </c>
      <c r="H60" t="s">
        <v>67</v>
      </c>
      <c r="I60" t="s">
        <v>55</v>
      </c>
      <c r="J60" t="s">
        <v>1755</v>
      </c>
      <c r="K60" s="119">
        <v>45708</v>
      </c>
      <c r="L60" s="119">
        <v>45838</v>
      </c>
      <c r="M60" s="119">
        <v>45888</v>
      </c>
      <c r="N60" t="s">
        <v>7</v>
      </c>
      <c r="O60" t="s">
        <v>59</v>
      </c>
      <c r="P60" t="s">
        <v>17</v>
      </c>
      <c r="Q60" t="s">
        <v>54</v>
      </c>
      <c r="R60" s="119">
        <v>45881</v>
      </c>
      <c r="S60" s="119">
        <v>45882</v>
      </c>
      <c r="AA60" s="176">
        <v>500000</v>
      </c>
      <c r="AB60" t="s">
        <v>58</v>
      </c>
      <c r="AC60" s="149" t="s">
        <v>444</v>
      </c>
      <c r="AD60" t="s">
        <v>478</v>
      </c>
      <c r="AE60" t="s">
        <v>246</v>
      </c>
      <c r="AF60" s="150">
        <v>12.815094339622641</v>
      </c>
      <c r="AG60" s="151">
        <v>15.09433962264151</v>
      </c>
      <c r="AH60" s="150">
        <v>440.75471698113205</v>
      </c>
      <c r="AI60" s="150">
        <v>8.8150943396226413</v>
      </c>
      <c r="AJ60" s="150">
        <v>12.815094339622641</v>
      </c>
      <c r="AK60" s="119">
        <v>45880</v>
      </c>
      <c r="AL60" t="s">
        <v>67</v>
      </c>
      <c r="AM60" t="s">
        <v>67</v>
      </c>
      <c r="AN60" s="198">
        <v>5</v>
      </c>
      <c r="AO60">
        <v>1</v>
      </c>
      <c r="AP60">
        <v>1</v>
      </c>
      <c r="AQ60">
        <v>0</v>
      </c>
      <c r="AS60" s="119">
        <v>45887</v>
      </c>
    </row>
    <row r="61" spans="1:45">
      <c r="A61" t="s">
        <v>195</v>
      </c>
      <c r="B61" t="s">
        <v>148</v>
      </c>
      <c r="C61" t="s">
        <v>479</v>
      </c>
      <c r="D61" t="s">
        <v>64</v>
      </c>
      <c r="E61" t="s">
        <v>65</v>
      </c>
      <c r="F61" t="s">
        <v>25</v>
      </c>
      <c r="G61" t="s">
        <v>53</v>
      </c>
      <c r="H61" t="s">
        <v>54</v>
      </c>
      <c r="I61" t="s">
        <v>55</v>
      </c>
      <c r="J61" t="s">
        <v>1756</v>
      </c>
      <c r="L61" s="119">
        <v>45890</v>
      </c>
      <c r="M61" s="119">
        <v>45904</v>
      </c>
      <c r="N61" t="s">
        <v>93</v>
      </c>
      <c r="O61" t="s">
        <v>305</v>
      </c>
      <c r="P61" t="s">
        <v>17</v>
      </c>
      <c r="Q61" t="s">
        <v>54</v>
      </c>
      <c r="R61" s="119">
        <v>45890</v>
      </c>
      <c r="S61" s="119">
        <v>45891</v>
      </c>
      <c r="AA61" s="176">
        <v>500000</v>
      </c>
      <c r="AB61" t="s">
        <v>58</v>
      </c>
      <c r="AC61" s="149" t="s">
        <v>444</v>
      </c>
      <c r="AD61" t="s">
        <v>478</v>
      </c>
      <c r="AE61" t="s">
        <v>306</v>
      </c>
      <c r="AF61" s="150">
        <v>12.845283018867924</v>
      </c>
      <c r="AG61" s="151">
        <v>1.5094339622641511</v>
      </c>
      <c r="AH61" s="150">
        <v>442.2641509433962</v>
      </c>
      <c r="AI61" s="150">
        <v>8.8452830188679243</v>
      </c>
      <c r="AJ61" s="150">
        <v>12.845283018867924</v>
      </c>
      <c r="AK61" s="119">
        <v>45664</v>
      </c>
      <c r="AL61" t="s">
        <v>54</v>
      </c>
      <c r="AM61" t="s">
        <v>67</v>
      </c>
      <c r="AN61" s="198">
        <v>13</v>
      </c>
      <c r="AO61">
        <v>105</v>
      </c>
      <c r="AP61">
        <v>180</v>
      </c>
      <c r="AQ61">
        <v>0</v>
      </c>
      <c r="AS61" s="119">
        <v>45904</v>
      </c>
    </row>
    <row r="62" spans="1:45">
      <c r="A62" s="203" t="s">
        <v>244</v>
      </c>
      <c r="B62" t="s">
        <v>245</v>
      </c>
      <c r="C62" s="62" t="s">
        <v>1757</v>
      </c>
      <c r="D62" t="s">
        <v>65</v>
      </c>
      <c r="E62" t="s">
        <v>65</v>
      </c>
      <c r="F62" t="s">
        <v>25</v>
      </c>
      <c r="G62" t="s">
        <v>53</v>
      </c>
      <c r="H62" t="s">
        <v>54</v>
      </c>
      <c r="I62" t="s">
        <v>55</v>
      </c>
      <c r="J62" t="s">
        <v>1758</v>
      </c>
      <c r="K62" s="119"/>
      <c r="L62" s="119">
        <v>45884</v>
      </c>
      <c r="M62" s="119">
        <v>45917</v>
      </c>
      <c r="N62" t="s">
        <v>93</v>
      </c>
      <c r="O62" t="s">
        <v>320</v>
      </c>
      <c r="P62" t="s">
        <v>17</v>
      </c>
      <c r="Q62" t="s">
        <v>54</v>
      </c>
      <c r="R62" s="119">
        <v>45911</v>
      </c>
      <c r="S62" s="119">
        <v>45915</v>
      </c>
      <c r="AA62" s="176">
        <v>500000</v>
      </c>
      <c r="AB62" t="s">
        <v>58</v>
      </c>
      <c r="AC62" s="149" t="s">
        <v>444</v>
      </c>
      <c r="AD62" t="s">
        <v>478</v>
      </c>
      <c r="AE62" t="s">
        <v>314</v>
      </c>
      <c r="AF62" s="150">
        <v>12.875471698113207</v>
      </c>
      <c r="AG62" s="151">
        <v>1.5094339622641511</v>
      </c>
      <c r="AH62" s="150">
        <v>443.77358490566036</v>
      </c>
      <c r="AI62" s="150">
        <v>8.8754716981132074</v>
      </c>
      <c r="AJ62" s="150">
        <v>12.875471698113207</v>
      </c>
      <c r="AK62" s="119">
        <v>45910</v>
      </c>
      <c r="AL62" t="s">
        <v>67</v>
      </c>
      <c r="AM62" t="s">
        <v>67</v>
      </c>
      <c r="AN62" s="198">
        <v>2</v>
      </c>
      <c r="AO62">
        <v>114</v>
      </c>
      <c r="AP62">
        <v>21</v>
      </c>
      <c r="AQ62">
        <v>0</v>
      </c>
      <c r="AS62" s="119">
        <v>45917</v>
      </c>
    </row>
    <row r="63" spans="1:45">
      <c r="A63" t="s">
        <v>195</v>
      </c>
      <c r="B63" t="s">
        <v>148</v>
      </c>
      <c r="C63" t="s">
        <v>479</v>
      </c>
      <c r="D63" t="s">
        <v>64</v>
      </c>
      <c r="E63" t="s">
        <v>65</v>
      </c>
      <c r="F63" t="s">
        <v>25</v>
      </c>
      <c r="G63" t="s">
        <v>53</v>
      </c>
      <c r="H63" t="s">
        <v>54</v>
      </c>
      <c r="I63" t="s">
        <v>55</v>
      </c>
      <c r="J63" t="s">
        <v>1759</v>
      </c>
      <c r="L63" s="119">
        <v>45918</v>
      </c>
      <c r="M63" s="119">
        <v>45932</v>
      </c>
      <c r="N63" t="s">
        <v>7</v>
      </c>
      <c r="O63" t="s">
        <v>59</v>
      </c>
      <c r="P63" t="s">
        <v>17</v>
      </c>
      <c r="Q63" t="s">
        <v>54</v>
      </c>
      <c r="R63" s="119">
        <v>45918</v>
      </c>
      <c r="S63" s="119">
        <v>45922</v>
      </c>
      <c r="AA63" s="176">
        <v>500000</v>
      </c>
      <c r="AB63" t="s">
        <v>58</v>
      </c>
      <c r="AC63" s="149" t="s">
        <v>444</v>
      </c>
      <c r="AD63" t="s">
        <v>478</v>
      </c>
      <c r="AE63" t="s">
        <v>246</v>
      </c>
      <c r="AF63" s="150">
        <v>12.90566037735849</v>
      </c>
      <c r="AG63" s="151">
        <v>1.5094339622641511</v>
      </c>
      <c r="AH63" s="150">
        <v>445.28301886792451</v>
      </c>
      <c r="AI63" s="150">
        <v>8.9056603773584904</v>
      </c>
      <c r="AJ63" s="150">
        <v>12.90566037735849</v>
      </c>
      <c r="AK63" s="119">
        <v>45664</v>
      </c>
      <c r="AL63" t="s">
        <v>54</v>
      </c>
      <c r="AM63" t="s">
        <v>67</v>
      </c>
      <c r="AN63" s="198">
        <v>-214</v>
      </c>
      <c r="AO63">
        <v>12</v>
      </c>
      <c r="AP63">
        <v>42</v>
      </c>
      <c r="AQ63">
        <v>0</v>
      </c>
      <c r="AS63" s="119">
        <v>45708</v>
      </c>
    </row>
    <row r="64" spans="1:45">
      <c r="A64" t="s">
        <v>123</v>
      </c>
      <c r="B64" t="s">
        <v>124</v>
      </c>
      <c r="C64" t="s">
        <v>545</v>
      </c>
      <c r="D64" t="s">
        <v>65</v>
      </c>
      <c r="E64" t="s">
        <v>65</v>
      </c>
      <c r="F64" t="s">
        <v>25</v>
      </c>
      <c r="G64" t="s">
        <v>53</v>
      </c>
      <c r="H64" t="s">
        <v>67</v>
      </c>
      <c r="I64" t="s">
        <v>55</v>
      </c>
      <c r="J64" t="s">
        <v>1760</v>
      </c>
      <c r="K64" s="119"/>
      <c r="L64" s="119">
        <v>45915</v>
      </c>
      <c r="M64" s="119">
        <v>45936</v>
      </c>
      <c r="N64" t="s">
        <v>93</v>
      </c>
      <c r="O64" t="s">
        <v>309</v>
      </c>
      <c r="P64" t="s">
        <v>17</v>
      </c>
      <c r="Q64" t="s">
        <v>54</v>
      </c>
      <c r="R64" s="119">
        <v>45930</v>
      </c>
      <c r="S64" s="119">
        <v>45932</v>
      </c>
      <c r="AA64" s="176">
        <v>500000</v>
      </c>
      <c r="AB64" s="205" t="s">
        <v>58</v>
      </c>
      <c r="AC64" s="149" t="s">
        <v>444</v>
      </c>
      <c r="AD64" t="s">
        <v>478</v>
      </c>
      <c r="AE64" t="s">
        <v>310</v>
      </c>
      <c r="AF64" s="150">
        <v>13.20754716981132</v>
      </c>
      <c r="AG64" s="151">
        <v>15.09433962264151</v>
      </c>
      <c r="AH64" s="150">
        <v>460.377358490566</v>
      </c>
      <c r="AI64" s="150">
        <v>9.2075471698113205</v>
      </c>
      <c r="AJ64" s="150">
        <v>13.20754716981132</v>
      </c>
      <c r="AK64" s="119">
        <v>45929</v>
      </c>
      <c r="AL64" t="s">
        <v>67</v>
      </c>
      <c r="AM64" t="s">
        <v>67</v>
      </c>
      <c r="AN64" s="198">
        <v>1</v>
      </c>
      <c r="AO64">
        <v>202</v>
      </c>
      <c r="AP64">
        <v>3</v>
      </c>
      <c r="AQ64">
        <v>0</v>
      </c>
      <c r="AS64" s="119">
        <v>45933</v>
      </c>
    </row>
    <row r="65" spans="1:45">
      <c r="A65" t="s">
        <v>123</v>
      </c>
      <c r="B65" t="s">
        <v>124</v>
      </c>
      <c r="C65" t="s">
        <v>1761</v>
      </c>
      <c r="D65" t="s">
        <v>76</v>
      </c>
      <c r="E65" t="s">
        <v>76</v>
      </c>
      <c r="F65" t="s">
        <v>25</v>
      </c>
      <c r="G65" t="s">
        <v>53</v>
      </c>
      <c r="H65" t="s">
        <v>67</v>
      </c>
      <c r="I65" t="s">
        <v>55</v>
      </c>
      <c r="J65" t="s">
        <v>1762</v>
      </c>
      <c r="L65" s="119"/>
      <c r="M65" s="119">
        <v>45940</v>
      </c>
      <c r="N65" t="s">
        <v>7</v>
      </c>
      <c r="O65" t="s">
        <v>59</v>
      </c>
      <c r="P65" t="s">
        <v>17</v>
      </c>
      <c r="Q65" t="s">
        <v>54</v>
      </c>
      <c r="R65" s="119">
        <v>45939</v>
      </c>
      <c r="S65" s="119">
        <v>45951</v>
      </c>
      <c r="AA65" s="176">
        <v>500000</v>
      </c>
      <c r="AB65" t="s">
        <v>58</v>
      </c>
      <c r="AC65" s="149" t="s">
        <v>444</v>
      </c>
      <c r="AD65" t="s">
        <v>478</v>
      </c>
      <c r="AE65" t="s">
        <v>246</v>
      </c>
      <c r="AF65" s="150">
        <v>16.588679245283018</v>
      </c>
      <c r="AG65" s="151">
        <v>15.09433962264151</v>
      </c>
      <c r="AH65" s="150">
        <v>629.43396226415098</v>
      </c>
      <c r="AI65" s="150">
        <v>12.58867924528302</v>
      </c>
      <c r="AJ65" s="150">
        <v>16.588679245283018</v>
      </c>
      <c r="AK65" s="119">
        <v>45933</v>
      </c>
      <c r="AL65" t="s">
        <v>67</v>
      </c>
      <c r="AM65" t="s">
        <v>67</v>
      </c>
      <c r="AN65" s="198">
        <v>-11</v>
      </c>
      <c r="AO65">
        <v>1290</v>
      </c>
      <c r="AP65">
        <v>90</v>
      </c>
      <c r="AQ65">
        <v>0</v>
      </c>
      <c r="AS65" s="119">
        <v>45940</v>
      </c>
    </row>
    <row r="66" spans="1:45">
      <c r="A66" t="s">
        <v>123</v>
      </c>
      <c r="B66" t="s">
        <v>124</v>
      </c>
      <c r="C66" t="s">
        <v>545</v>
      </c>
      <c r="D66" t="s">
        <v>65</v>
      </c>
      <c r="E66" t="s">
        <v>65</v>
      </c>
      <c r="F66" t="s">
        <v>25</v>
      </c>
      <c r="G66" t="s">
        <v>53</v>
      </c>
      <c r="H66" t="s">
        <v>67</v>
      </c>
      <c r="I66" t="s">
        <v>55</v>
      </c>
      <c r="J66" t="s">
        <v>1763</v>
      </c>
      <c r="K66" s="119">
        <v>45887</v>
      </c>
      <c r="L66" s="119">
        <v>45926</v>
      </c>
      <c r="M66" s="119">
        <v>45943</v>
      </c>
      <c r="N66" t="s">
        <v>9</v>
      </c>
      <c r="O66" t="s">
        <v>259</v>
      </c>
      <c r="P66" t="s">
        <v>17</v>
      </c>
      <c r="Q66" t="s">
        <v>54</v>
      </c>
      <c r="R66" s="119">
        <v>45936</v>
      </c>
      <c r="S66" s="119">
        <v>45939</v>
      </c>
      <c r="AA66" s="176">
        <v>500000</v>
      </c>
      <c r="AB66" s="205" t="s">
        <v>58</v>
      </c>
      <c r="AC66" s="149" t="s">
        <v>444</v>
      </c>
      <c r="AD66" t="s">
        <v>478</v>
      </c>
      <c r="AE66" t="s">
        <v>260</v>
      </c>
      <c r="AF66" s="150">
        <v>13.811320754716979</v>
      </c>
      <c r="AG66" s="151">
        <v>15.09433962264151</v>
      </c>
      <c r="AH66" s="150">
        <v>490.56603773584897</v>
      </c>
      <c r="AI66" s="150">
        <v>9.811320754716979</v>
      </c>
      <c r="AJ66" s="150">
        <v>13.811320754716979</v>
      </c>
      <c r="AK66" s="119">
        <v>45933</v>
      </c>
      <c r="AL66" t="s">
        <v>67</v>
      </c>
      <c r="AM66" t="s">
        <v>54</v>
      </c>
      <c r="AN66" s="198">
        <v>1</v>
      </c>
      <c r="AO66">
        <v>900</v>
      </c>
      <c r="AP66">
        <v>4</v>
      </c>
      <c r="AQ66">
        <v>0</v>
      </c>
      <c r="AS66" s="119">
        <v>45940</v>
      </c>
    </row>
    <row r="67" spans="1:45" ht="15.6">
      <c r="A67" s="2" t="s">
        <v>221</v>
      </c>
      <c r="B67" s="2" t="s">
        <v>222</v>
      </c>
      <c r="C67" s="62" t="s">
        <v>865</v>
      </c>
      <c r="D67" t="s">
        <v>65</v>
      </c>
      <c r="E67" t="s">
        <v>65</v>
      </c>
      <c r="F67" t="s">
        <v>25</v>
      </c>
      <c r="G67" t="s">
        <v>53</v>
      </c>
      <c r="H67" t="s">
        <v>67</v>
      </c>
      <c r="I67" t="s">
        <v>55</v>
      </c>
      <c r="J67" t="s">
        <v>1764</v>
      </c>
      <c r="K67" s="119"/>
      <c r="L67" s="119">
        <v>45939</v>
      </c>
      <c r="M67" s="119">
        <v>45947</v>
      </c>
      <c r="N67" t="s">
        <v>9</v>
      </c>
      <c r="O67" t="s">
        <v>259</v>
      </c>
      <c r="P67" t="s">
        <v>17</v>
      </c>
      <c r="Q67" t="s">
        <v>54</v>
      </c>
      <c r="R67" s="119">
        <v>45937</v>
      </c>
      <c r="S67" s="119">
        <v>45943</v>
      </c>
      <c r="AA67" s="176">
        <v>500000</v>
      </c>
      <c r="AB67" t="s">
        <v>58</v>
      </c>
      <c r="AC67" s="149" t="s">
        <v>444</v>
      </c>
      <c r="AD67" t="e">
        <v>#REF!</v>
      </c>
      <c r="AE67" t="s">
        <v>260</v>
      </c>
      <c r="AF67" s="150">
        <v>14.113207547169809</v>
      </c>
      <c r="AG67" s="151">
        <v>15.09433962264151</v>
      </c>
      <c r="AH67" s="150">
        <v>505.66037735849045</v>
      </c>
      <c r="AI67" s="150">
        <v>10.113207547169809</v>
      </c>
      <c r="AJ67" s="150">
        <v>14.113207547169809</v>
      </c>
      <c r="AK67" s="119">
        <v>45936</v>
      </c>
      <c r="AL67" t="s">
        <v>67</v>
      </c>
      <c r="AM67" t="s">
        <v>67</v>
      </c>
      <c r="AN67" s="198">
        <v>0</v>
      </c>
      <c r="AO67">
        <v>1174</v>
      </c>
      <c r="AP67">
        <v>9</v>
      </c>
      <c r="AQ67">
        <v>0</v>
      </c>
      <c r="AS67" s="119">
        <v>45943</v>
      </c>
    </row>
    <row r="68" spans="1:45">
      <c r="A68" t="s">
        <v>123</v>
      </c>
      <c r="B68" t="s">
        <v>124</v>
      </c>
      <c r="C68" t="s">
        <v>502</v>
      </c>
      <c r="D68" t="s">
        <v>65</v>
      </c>
      <c r="E68" t="s">
        <v>65</v>
      </c>
      <c r="F68" t="s">
        <v>25</v>
      </c>
      <c r="G68" t="s">
        <v>53</v>
      </c>
      <c r="H68" t="s">
        <v>67</v>
      </c>
      <c r="I68" t="s">
        <v>55</v>
      </c>
      <c r="J68" t="s">
        <v>1765</v>
      </c>
      <c r="K68" s="119"/>
      <c r="L68" s="119">
        <v>45919</v>
      </c>
      <c r="M68" s="119">
        <v>45950</v>
      </c>
      <c r="N68" t="s">
        <v>93</v>
      </c>
      <c r="O68" t="s">
        <v>299</v>
      </c>
      <c r="P68" t="s">
        <v>17</v>
      </c>
      <c r="Q68" t="s">
        <v>54</v>
      </c>
      <c r="R68" s="119">
        <v>45930</v>
      </c>
      <c r="S68" s="119">
        <v>45944</v>
      </c>
      <c r="AA68" s="176">
        <v>500000</v>
      </c>
      <c r="AB68" s="205" t="s">
        <v>58</v>
      </c>
      <c r="AC68" s="149" t="s">
        <v>444</v>
      </c>
      <c r="AD68" t="s">
        <v>478</v>
      </c>
      <c r="AE68" t="s">
        <v>300</v>
      </c>
      <c r="AF68" s="150">
        <v>14.415094339622639</v>
      </c>
      <c r="AG68" s="151">
        <v>15.09433962264151</v>
      </c>
      <c r="AH68" s="150">
        <v>520.75471698113199</v>
      </c>
      <c r="AI68" s="150">
        <v>10.415094339622639</v>
      </c>
      <c r="AJ68" s="150">
        <v>14.415094339622639</v>
      </c>
      <c r="AK68" s="119">
        <v>45926</v>
      </c>
      <c r="AL68" t="s">
        <v>67</v>
      </c>
      <c r="AM68" t="s">
        <v>67</v>
      </c>
      <c r="AN68" s="198">
        <v>-28</v>
      </c>
      <c r="AO68">
        <v>95</v>
      </c>
      <c r="AP68">
        <v>4</v>
      </c>
      <c r="AQ68">
        <v>0</v>
      </c>
      <c r="AS68" s="119">
        <v>45916</v>
      </c>
    </row>
    <row r="69" spans="1:45">
      <c r="A69" t="s">
        <v>195</v>
      </c>
      <c r="B69" t="s">
        <v>148</v>
      </c>
      <c r="C69" t="s">
        <v>479</v>
      </c>
      <c r="D69" t="s">
        <v>64</v>
      </c>
      <c r="E69" t="s">
        <v>65</v>
      </c>
      <c r="F69" t="s">
        <v>25</v>
      </c>
      <c r="G69" t="s">
        <v>53</v>
      </c>
      <c r="H69" t="s">
        <v>54</v>
      </c>
      <c r="I69" t="s">
        <v>55</v>
      </c>
      <c r="J69" t="s">
        <v>1766</v>
      </c>
      <c r="L69" s="119">
        <v>45946</v>
      </c>
      <c r="M69" s="119">
        <v>45960</v>
      </c>
      <c r="N69" t="s">
        <v>93</v>
      </c>
      <c r="O69" t="s">
        <v>305</v>
      </c>
      <c r="P69" t="s">
        <v>17</v>
      </c>
      <c r="Q69" t="s">
        <v>54</v>
      </c>
      <c r="R69" s="119">
        <v>45946</v>
      </c>
      <c r="S69" s="119">
        <v>45952</v>
      </c>
      <c r="AA69" s="176">
        <v>500000</v>
      </c>
      <c r="AB69" t="s">
        <v>58</v>
      </c>
      <c r="AC69" s="149" t="s">
        <v>444</v>
      </c>
      <c r="AD69" t="s">
        <v>478</v>
      </c>
      <c r="AE69" t="s">
        <v>306</v>
      </c>
      <c r="AF69" s="150">
        <v>14.445283018867922</v>
      </c>
      <c r="AG69" s="151">
        <v>1.5094339622641511</v>
      </c>
      <c r="AH69" s="150">
        <v>522.26415094339609</v>
      </c>
      <c r="AI69" s="150">
        <v>10.445283018867922</v>
      </c>
      <c r="AJ69" s="150">
        <v>14.445283018867922</v>
      </c>
      <c r="AK69" s="119">
        <v>45664</v>
      </c>
      <c r="AL69" t="s">
        <v>54</v>
      </c>
      <c r="AM69" t="s">
        <v>67</v>
      </c>
      <c r="AN69" s="198">
        <v>-244</v>
      </c>
      <c r="AO69" s="205"/>
      <c r="AP69" s="205"/>
      <c r="AQ69" s="205"/>
      <c r="AS69" s="119">
        <v>45708</v>
      </c>
    </row>
    <row r="70" spans="1:45" ht="15.6">
      <c r="A70" t="s">
        <v>155</v>
      </c>
      <c r="B70" t="s">
        <v>156</v>
      </c>
      <c r="C70" t="s">
        <v>681</v>
      </c>
      <c r="D70" t="s">
        <v>76</v>
      </c>
      <c r="E70" t="s">
        <v>76</v>
      </c>
      <c r="F70" t="s">
        <v>25</v>
      </c>
      <c r="G70" t="s">
        <v>53</v>
      </c>
      <c r="H70" t="s">
        <v>67</v>
      </c>
      <c r="I70" t="s">
        <v>55</v>
      </c>
      <c r="J70" t="s">
        <v>1767</v>
      </c>
      <c r="L70" s="119">
        <v>45961</v>
      </c>
      <c r="M70" s="218">
        <v>45973</v>
      </c>
      <c r="N70" t="s">
        <v>9</v>
      </c>
      <c r="O70" t="s">
        <v>262</v>
      </c>
      <c r="P70" t="s">
        <v>17</v>
      </c>
      <c r="Q70" t="s">
        <v>54</v>
      </c>
      <c r="R70" s="119"/>
      <c r="AA70" s="176">
        <v>500000</v>
      </c>
      <c r="AB70" t="s">
        <v>58</v>
      </c>
      <c r="AC70" s="149" t="s">
        <v>444</v>
      </c>
      <c r="AD70" t="s">
        <v>478</v>
      </c>
      <c r="AE70" t="s">
        <v>263</v>
      </c>
      <c r="AF70" s="150">
        <v>14.747169811320752</v>
      </c>
      <c r="AG70" s="151">
        <v>15.09433962264151</v>
      </c>
      <c r="AH70" s="150">
        <v>537.35849056603763</v>
      </c>
      <c r="AI70" s="150">
        <v>10.747169811320752</v>
      </c>
      <c r="AJ70" s="150">
        <v>14.747169811320752</v>
      </c>
      <c r="AK70" s="119">
        <v>45594</v>
      </c>
      <c r="AL70" t="s">
        <v>67</v>
      </c>
      <c r="AM70" t="s">
        <v>67</v>
      </c>
      <c r="AN70" s="198">
        <v>45972</v>
      </c>
      <c r="AS70" s="119">
        <v>45972</v>
      </c>
    </row>
    <row r="71" spans="1:45">
      <c r="A71" t="s">
        <v>238</v>
      </c>
      <c r="B71" t="s">
        <v>232</v>
      </c>
      <c r="C71" s="62" t="s">
        <v>1768</v>
      </c>
      <c r="D71" t="s">
        <v>65</v>
      </c>
      <c r="E71" t="s">
        <v>65</v>
      </c>
      <c r="F71" t="s">
        <v>25</v>
      </c>
      <c r="G71" t="s">
        <v>53</v>
      </c>
      <c r="H71" t="s">
        <v>67</v>
      </c>
      <c r="I71" t="s">
        <v>55</v>
      </c>
      <c r="J71" t="s">
        <v>1769</v>
      </c>
      <c r="K71" s="119"/>
      <c r="L71" s="119">
        <v>45828</v>
      </c>
      <c r="M71" s="119">
        <v>45975</v>
      </c>
      <c r="N71" t="s">
        <v>9</v>
      </c>
      <c r="O71" t="s">
        <v>259</v>
      </c>
      <c r="P71" t="s">
        <v>17</v>
      </c>
      <c r="Q71" t="s">
        <v>54</v>
      </c>
      <c r="R71" s="119">
        <v>45944</v>
      </c>
      <c r="S71" s="119">
        <v>45954</v>
      </c>
      <c r="AA71" s="176">
        <v>500000</v>
      </c>
      <c r="AB71" t="s">
        <v>58</v>
      </c>
      <c r="AC71" s="149" t="s">
        <v>444</v>
      </c>
      <c r="AD71" t="e">
        <v>#REF!</v>
      </c>
      <c r="AE71" t="s">
        <v>260</v>
      </c>
      <c r="AF71" s="150">
        <v>15.049056603773584</v>
      </c>
      <c r="AG71" s="151">
        <v>15.09433962264151</v>
      </c>
      <c r="AH71" s="150">
        <v>552.45283018867917</v>
      </c>
      <c r="AI71" s="150">
        <v>11.049056603773584</v>
      </c>
      <c r="AJ71" s="150">
        <v>15.049056603773584</v>
      </c>
      <c r="AK71" s="119">
        <v>45943</v>
      </c>
      <c r="AL71" t="s">
        <v>67</v>
      </c>
      <c r="AM71" t="s">
        <v>67</v>
      </c>
      <c r="AN71" s="198">
        <v>7</v>
      </c>
      <c r="AO71">
        <v>620</v>
      </c>
      <c r="AP71">
        <v>2</v>
      </c>
      <c r="AQ71">
        <v>0</v>
      </c>
      <c r="AS71" s="119">
        <v>45961</v>
      </c>
    </row>
    <row r="72" spans="1:45">
      <c r="A72" t="s">
        <v>195</v>
      </c>
      <c r="B72" t="s">
        <v>148</v>
      </c>
      <c r="C72" t="s">
        <v>479</v>
      </c>
      <c r="D72" t="s">
        <v>64</v>
      </c>
      <c r="E72" t="s">
        <v>65</v>
      </c>
      <c r="F72" t="s">
        <v>25</v>
      </c>
      <c r="G72" t="s">
        <v>53</v>
      </c>
      <c r="H72" t="s">
        <v>54</v>
      </c>
      <c r="I72" t="s">
        <v>55</v>
      </c>
      <c r="J72" t="s">
        <v>1770</v>
      </c>
      <c r="L72" s="119">
        <v>45973</v>
      </c>
      <c r="M72" s="119">
        <v>45988</v>
      </c>
      <c r="N72" t="s">
        <v>93</v>
      </c>
      <c r="O72" t="s">
        <v>305</v>
      </c>
      <c r="P72" t="s">
        <v>17</v>
      </c>
      <c r="Q72" t="s">
        <v>54</v>
      </c>
      <c r="R72" s="119">
        <v>45973</v>
      </c>
      <c r="S72" s="119">
        <v>45975</v>
      </c>
      <c r="AA72" s="176">
        <v>500000</v>
      </c>
      <c r="AB72" t="s">
        <v>58</v>
      </c>
      <c r="AC72" s="149" t="s">
        <v>444</v>
      </c>
      <c r="AD72" t="s">
        <v>478</v>
      </c>
      <c r="AE72" t="s">
        <v>306</v>
      </c>
      <c r="AF72" s="150">
        <v>15.079245283018865</v>
      </c>
      <c r="AG72" s="151">
        <v>1.5094339622641511</v>
      </c>
      <c r="AH72" s="150">
        <v>553.96226415094327</v>
      </c>
      <c r="AI72" s="150">
        <v>11.079245283018865</v>
      </c>
      <c r="AJ72" s="150">
        <v>15.079245283018865</v>
      </c>
      <c r="AK72" s="119">
        <v>45664</v>
      </c>
      <c r="AL72" t="s">
        <v>54</v>
      </c>
      <c r="AM72" t="s">
        <v>67</v>
      </c>
      <c r="AN72" s="198">
        <v>-267</v>
      </c>
      <c r="AS72" s="119">
        <v>45708</v>
      </c>
    </row>
    <row r="73" spans="1:45">
      <c r="A73" s="203" t="s">
        <v>244</v>
      </c>
      <c r="B73" t="s">
        <v>245</v>
      </c>
      <c r="C73" s="62" t="s">
        <v>1771</v>
      </c>
      <c r="D73" t="s">
        <v>65</v>
      </c>
      <c r="E73" t="s">
        <v>65</v>
      </c>
      <c r="F73" t="s">
        <v>25</v>
      </c>
      <c r="G73" t="s">
        <v>53</v>
      </c>
      <c r="H73" t="s">
        <v>67</v>
      </c>
      <c r="I73" t="s">
        <v>55</v>
      </c>
      <c r="J73" t="s">
        <v>1772</v>
      </c>
      <c r="K73" s="119">
        <v>45393</v>
      </c>
      <c r="L73" s="119">
        <v>45884</v>
      </c>
      <c r="M73" s="119">
        <v>45989</v>
      </c>
      <c r="N73" t="s">
        <v>9</v>
      </c>
      <c r="O73" t="s">
        <v>338</v>
      </c>
      <c r="P73" t="s">
        <v>17</v>
      </c>
      <c r="Q73" t="s">
        <v>54</v>
      </c>
      <c r="R73" s="119">
        <v>45938</v>
      </c>
      <c r="S73" s="119">
        <v>45958</v>
      </c>
      <c r="AA73" s="176">
        <v>500000</v>
      </c>
      <c r="AB73" t="s">
        <v>58</v>
      </c>
      <c r="AC73" s="149" t="s">
        <v>444</v>
      </c>
      <c r="AD73" t="s">
        <v>478</v>
      </c>
      <c r="AE73" t="s">
        <v>339</v>
      </c>
      <c r="AF73" s="150">
        <v>15.381132075471696</v>
      </c>
      <c r="AG73" s="151">
        <v>15.09433962264151</v>
      </c>
      <c r="AH73" s="150">
        <v>569.05660377358481</v>
      </c>
      <c r="AI73" s="150">
        <v>11.381132075471696</v>
      </c>
      <c r="AJ73" s="150">
        <v>15.381132075471696</v>
      </c>
      <c r="AK73" s="119">
        <v>45925</v>
      </c>
      <c r="AL73" t="s">
        <v>67</v>
      </c>
      <c r="AM73" t="s">
        <v>67</v>
      </c>
      <c r="AN73" s="198" t="e">
        <v>#REF!</v>
      </c>
      <c r="AS73" s="119">
        <v>45943</v>
      </c>
    </row>
    <row r="74" spans="1:45">
      <c r="A74" t="s">
        <v>123</v>
      </c>
      <c r="B74" t="s">
        <v>124</v>
      </c>
      <c r="C74" t="s">
        <v>738</v>
      </c>
      <c r="D74" t="s">
        <v>65</v>
      </c>
      <c r="E74" t="s">
        <v>65</v>
      </c>
      <c r="F74" t="s">
        <v>25</v>
      </c>
      <c r="G74" t="s">
        <v>53</v>
      </c>
      <c r="H74" t="s">
        <v>67</v>
      </c>
      <c r="I74" t="s">
        <v>55</v>
      </c>
      <c r="J74" t="s">
        <v>1773</v>
      </c>
      <c r="K74" s="119"/>
      <c r="L74" s="119">
        <v>45970</v>
      </c>
      <c r="M74" s="119">
        <v>45999</v>
      </c>
      <c r="N74" t="s">
        <v>11</v>
      </c>
      <c r="O74" t="s">
        <v>204</v>
      </c>
      <c r="P74" t="s">
        <v>17</v>
      </c>
      <c r="Q74" t="s">
        <v>54</v>
      </c>
      <c r="R74" s="119">
        <v>45987</v>
      </c>
      <c r="S74" s="119">
        <v>45988</v>
      </c>
      <c r="AA74" s="176">
        <v>500000</v>
      </c>
      <c r="AB74" t="s">
        <v>58</v>
      </c>
      <c r="AC74" s="149" t="s">
        <v>444</v>
      </c>
      <c r="AD74" t="s">
        <v>478</v>
      </c>
      <c r="AE74" t="s">
        <v>205</v>
      </c>
      <c r="AF74" s="150">
        <v>15.683018867924527</v>
      </c>
      <c r="AG74" s="151">
        <v>15.09433962264151</v>
      </c>
      <c r="AH74" s="150">
        <v>584.15094339622635</v>
      </c>
      <c r="AI74" s="150">
        <v>11.683018867924527</v>
      </c>
      <c r="AJ74" s="150">
        <v>15.683018867924527</v>
      </c>
      <c r="AK74" s="119">
        <v>45987</v>
      </c>
      <c r="AL74" t="s">
        <v>67</v>
      </c>
      <c r="AM74" t="s">
        <v>54</v>
      </c>
      <c r="AN74" s="198">
        <v>-1</v>
      </c>
      <c r="AS74" s="119">
        <v>45987</v>
      </c>
    </row>
    <row r="75" spans="1:45">
      <c r="A75" s="203" t="s">
        <v>244</v>
      </c>
      <c r="B75" t="s">
        <v>245</v>
      </c>
      <c r="C75" s="62" t="s">
        <v>534</v>
      </c>
      <c r="D75" t="s">
        <v>65</v>
      </c>
      <c r="E75" t="s">
        <v>65</v>
      </c>
      <c r="F75" t="s">
        <v>25</v>
      </c>
      <c r="G75" t="s">
        <v>53</v>
      </c>
      <c r="H75" t="s">
        <v>67</v>
      </c>
      <c r="I75" t="s">
        <v>55</v>
      </c>
      <c r="J75" t="s">
        <v>1774</v>
      </c>
      <c r="K75" s="119">
        <v>45945</v>
      </c>
      <c r="L75" s="119">
        <v>46006</v>
      </c>
      <c r="M75" s="119">
        <v>46013</v>
      </c>
      <c r="N75" t="s">
        <v>9</v>
      </c>
      <c r="O75" t="s">
        <v>335</v>
      </c>
      <c r="P75" t="s">
        <v>17</v>
      </c>
      <c r="Q75" t="s">
        <v>54</v>
      </c>
      <c r="R75" s="119">
        <v>46009</v>
      </c>
      <c r="S75" s="119">
        <v>46011</v>
      </c>
      <c r="AA75" s="176">
        <v>500000</v>
      </c>
      <c r="AB75" s="205" t="s">
        <v>58</v>
      </c>
      <c r="AC75" s="149" t="s">
        <v>444</v>
      </c>
      <c r="AD75" t="s">
        <v>478</v>
      </c>
      <c r="AE75" t="s">
        <v>336</v>
      </c>
      <c r="AF75" s="150">
        <v>15.984905660377358</v>
      </c>
      <c r="AG75" s="151">
        <v>15.09433962264151</v>
      </c>
      <c r="AH75" s="150">
        <v>599.24528301886789</v>
      </c>
      <c r="AI75" s="150">
        <v>11.984905660377358</v>
      </c>
      <c r="AJ75" s="150">
        <v>15.984905660377358</v>
      </c>
      <c r="AK75" s="119">
        <v>46007</v>
      </c>
      <c r="AL75" t="s">
        <v>67</v>
      </c>
      <c r="AM75" t="s">
        <v>67</v>
      </c>
      <c r="AN75" s="198">
        <v>-2</v>
      </c>
      <c r="AS75" s="119">
        <v>46009</v>
      </c>
    </row>
    <row r="76" spans="1:45">
      <c r="A76" s="203" t="s">
        <v>244</v>
      </c>
      <c r="B76" t="s">
        <v>245</v>
      </c>
      <c r="C76" t="s">
        <v>1775</v>
      </c>
      <c r="D76" t="s">
        <v>65</v>
      </c>
      <c r="E76" t="s">
        <v>65</v>
      </c>
      <c r="F76" t="s">
        <v>25</v>
      </c>
      <c r="G76" t="s">
        <v>53</v>
      </c>
      <c r="H76" t="s">
        <v>67</v>
      </c>
      <c r="I76" t="s">
        <v>55</v>
      </c>
      <c r="J76" t="s">
        <v>1776</v>
      </c>
      <c r="K76" s="119">
        <v>45866</v>
      </c>
      <c r="L76" s="119">
        <v>46008</v>
      </c>
      <c r="M76" s="119">
        <v>46043</v>
      </c>
      <c r="N76" t="s">
        <v>9</v>
      </c>
      <c r="O76" t="s">
        <v>262</v>
      </c>
      <c r="P76" t="s">
        <v>17</v>
      </c>
      <c r="Q76" t="s">
        <v>54</v>
      </c>
      <c r="R76" s="119">
        <v>46009</v>
      </c>
      <c r="S76" s="119">
        <v>46014</v>
      </c>
      <c r="AA76" s="176">
        <v>500000</v>
      </c>
      <c r="AB76" t="s">
        <v>58</v>
      </c>
      <c r="AC76" s="149" t="s">
        <v>444</v>
      </c>
      <c r="AD76" t="s">
        <v>478</v>
      </c>
      <c r="AE76" t="s">
        <v>263</v>
      </c>
      <c r="AF76" s="150">
        <v>16.286792452830191</v>
      </c>
      <c r="AG76" s="151">
        <v>15.09433962264151</v>
      </c>
      <c r="AH76" s="150">
        <v>614.33962264150944</v>
      </c>
      <c r="AI76" s="150">
        <v>12.28679245283019</v>
      </c>
      <c r="AJ76" s="150">
        <v>16.286792452830191</v>
      </c>
      <c r="AK76" s="119">
        <v>45999</v>
      </c>
      <c r="AL76" t="s">
        <v>67</v>
      </c>
      <c r="AM76" t="s">
        <v>67</v>
      </c>
      <c r="AN76" s="198">
        <v>29</v>
      </c>
      <c r="AR76" s="133">
        <v>-44</v>
      </c>
      <c r="AS76" s="119">
        <v>46043</v>
      </c>
    </row>
    <row r="77" spans="1:45">
      <c r="A77" t="s">
        <v>134</v>
      </c>
      <c r="B77" t="s">
        <v>101</v>
      </c>
      <c r="C77" t="s">
        <v>1777</v>
      </c>
      <c r="D77" t="s">
        <v>65</v>
      </c>
      <c r="E77" t="s">
        <v>65</v>
      </c>
      <c r="F77" t="s">
        <v>25</v>
      </c>
      <c r="G77" t="s">
        <v>53</v>
      </c>
      <c r="H77" t="s">
        <v>67</v>
      </c>
      <c r="I77" t="s">
        <v>55</v>
      </c>
      <c r="J77" t="s">
        <v>1778</v>
      </c>
      <c r="K77" s="119">
        <v>45901</v>
      </c>
      <c r="L77" s="119">
        <v>45989</v>
      </c>
      <c r="M77" s="119">
        <v>46055</v>
      </c>
      <c r="N77" t="s">
        <v>93</v>
      </c>
      <c r="O77" t="s">
        <v>342</v>
      </c>
      <c r="P77" t="s">
        <v>17</v>
      </c>
      <c r="Q77" t="s">
        <v>54</v>
      </c>
      <c r="R77" s="119">
        <v>45995</v>
      </c>
      <c r="S77" s="119">
        <v>46003</v>
      </c>
      <c r="AA77" s="176">
        <v>500000</v>
      </c>
      <c r="AB77" t="s">
        <v>58</v>
      </c>
      <c r="AC77" s="149" t="s">
        <v>444</v>
      </c>
      <c r="AD77" t="s">
        <v>478</v>
      </c>
      <c r="AE77" t="s">
        <v>343</v>
      </c>
      <c r="AF77" s="150">
        <v>16.890566037735852</v>
      </c>
      <c r="AG77" s="151">
        <v>15.09433962264151</v>
      </c>
      <c r="AH77" s="150">
        <v>644.52830188679252</v>
      </c>
      <c r="AI77" s="150">
        <v>12.89056603773585</v>
      </c>
      <c r="AJ77" s="150">
        <v>16.890566037735852</v>
      </c>
      <c r="AK77" s="119">
        <v>45993</v>
      </c>
      <c r="AL77" t="s">
        <v>67</v>
      </c>
      <c r="AM77" t="s">
        <v>67</v>
      </c>
      <c r="AN77" s="198">
        <v>34</v>
      </c>
      <c r="AO77">
        <v>28</v>
      </c>
      <c r="AP77">
        <v>116</v>
      </c>
      <c r="AQ77">
        <v>0</v>
      </c>
      <c r="AS77" s="119">
        <v>46037</v>
      </c>
    </row>
    <row r="78" spans="1:45">
      <c r="A78" t="s">
        <v>134</v>
      </c>
      <c r="B78" t="s">
        <v>101</v>
      </c>
      <c r="C78" t="s">
        <v>703</v>
      </c>
      <c r="D78" t="s">
        <v>76</v>
      </c>
      <c r="E78" t="s">
        <v>76</v>
      </c>
      <c r="F78" t="s">
        <v>25</v>
      </c>
      <c r="G78" t="s">
        <v>66</v>
      </c>
      <c r="H78" t="s">
        <v>54</v>
      </c>
      <c r="I78" t="s">
        <v>55</v>
      </c>
      <c r="J78" t="s">
        <v>1779</v>
      </c>
      <c r="K78" s="119">
        <v>45600</v>
      </c>
      <c r="L78" s="119">
        <v>45623</v>
      </c>
      <c r="M78" s="119">
        <v>45661</v>
      </c>
      <c r="N78" t="s">
        <v>13</v>
      </c>
      <c r="O78" t="s">
        <v>272</v>
      </c>
      <c r="P78" t="s">
        <v>17</v>
      </c>
      <c r="Q78" t="s">
        <v>54</v>
      </c>
      <c r="R78" s="119">
        <v>45650</v>
      </c>
      <c r="S78" s="119">
        <v>45660</v>
      </c>
      <c r="AA78" s="176">
        <v>500000</v>
      </c>
      <c r="AB78" s="205" t="s">
        <v>58</v>
      </c>
      <c r="AC78" s="149" t="s">
        <v>444</v>
      </c>
      <c r="AD78" t="s">
        <v>478</v>
      </c>
      <c r="AE78" t="s">
        <v>273</v>
      </c>
      <c r="AF78" s="150">
        <v>17.222641509433963</v>
      </c>
      <c r="AG78" s="151">
        <v>1.5094339622641511</v>
      </c>
      <c r="AH78" s="150">
        <v>661.13207547169816</v>
      </c>
      <c r="AI78" s="150">
        <v>13.222641509433963</v>
      </c>
      <c r="AJ78" s="150">
        <v>17.222641509433963</v>
      </c>
      <c r="AK78" s="119">
        <v>45346</v>
      </c>
      <c r="AL78" t="s">
        <v>67</v>
      </c>
      <c r="AM78" t="s">
        <v>67</v>
      </c>
      <c r="AN78" s="198">
        <v>-109</v>
      </c>
      <c r="AS78" s="119">
        <v>45551</v>
      </c>
    </row>
    <row r="79" spans="1:45">
      <c r="A79" t="s">
        <v>195</v>
      </c>
      <c r="B79" t="s">
        <v>148</v>
      </c>
      <c r="C79" t="s">
        <v>1335</v>
      </c>
      <c r="D79" t="s">
        <v>65</v>
      </c>
      <c r="E79" t="s">
        <v>65</v>
      </c>
      <c r="F79" t="s">
        <v>25</v>
      </c>
      <c r="G79" t="s">
        <v>66</v>
      </c>
      <c r="H79" t="s">
        <v>54</v>
      </c>
      <c r="I79" t="s">
        <v>55</v>
      </c>
      <c r="J79" t="s">
        <v>1780</v>
      </c>
      <c r="L79" s="119">
        <v>45582</v>
      </c>
      <c r="M79" s="119">
        <v>45664</v>
      </c>
      <c r="N79" t="s">
        <v>13</v>
      </c>
      <c r="O79" t="s">
        <v>284</v>
      </c>
      <c r="P79" t="s">
        <v>17</v>
      </c>
      <c r="Q79" t="s">
        <v>54</v>
      </c>
      <c r="R79" s="119">
        <v>45628</v>
      </c>
      <c r="S79" s="119">
        <v>45643</v>
      </c>
      <c r="AA79" s="176">
        <v>500000</v>
      </c>
      <c r="AB79" s="205" t="s">
        <v>58</v>
      </c>
      <c r="AC79" s="149" t="s">
        <v>444</v>
      </c>
      <c r="AD79" t="s">
        <v>478</v>
      </c>
      <c r="AE79" t="s">
        <v>285</v>
      </c>
      <c r="AF79" s="150">
        <v>17.252830188679248</v>
      </c>
      <c r="AG79" s="151">
        <v>1.5094339622641511</v>
      </c>
      <c r="AH79" s="150">
        <v>662.64150943396226</v>
      </c>
      <c r="AI79" s="150">
        <v>13.252830188679246</v>
      </c>
      <c r="AJ79" s="150">
        <v>17.252830188679248</v>
      </c>
      <c r="AK79" s="119">
        <v>45349</v>
      </c>
      <c r="AL79" t="s">
        <v>67</v>
      </c>
      <c r="AM79" t="s">
        <v>67</v>
      </c>
      <c r="AN79" s="198">
        <v>-89</v>
      </c>
      <c r="AS79" s="119">
        <v>45554</v>
      </c>
    </row>
    <row r="80" spans="1:45">
      <c r="A80" t="s">
        <v>123</v>
      </c>
      <c r="B80" t="s">
        <v>124</v>
      </c>
      <c r="C80" t="s">
        <v>670</v>
      </c>
      <c r="D80" t="s">
        <v>65</v>
      </c>
      <c r="E80" t="s">
        <v>52</v>
      </c>
      <c r="F80" t="s">
        <v>25</v>
      </c>
      <c r="G80" t="s">
        <v>66</v>
      </c>
      <c r="H80" t="s">
        <v>54</v>
      </c>
      <c r="I80" t="s">
        <v>55</v>
      </c>
      <c r="J80" t="s">
        <v>1781</v>
      </c>
      <c r="K80" s="119">
        <v>45560</v>
      </c>
      <c r="L80" s="119">
        <v>45579</v>
      </c>
      <c r="M80" s="119">
        <v>45664</v>
      </c>
      <c r="N80" t="s">
        <v>11</v>
      </c>
      <c r="O80" t="s">
        <v>128</v>
      </c>
      <c r="P80" t="s">
        <v>17</v>
      </c>
      <c r="Q80" t="s">
        <v>54</v>
      </c>
      <c r="R80" s="119">
        <v>45609</v>
      </c>
      <c r="S80" s="119">
        <v>45623</v>
      </c>
      <c r="AA80" s="176">
        <v>500000</v>
      </c>
      <c r="AB80" t="s">
        <v>58</v>
      </c>
      <c r="AC80" s="149" t="s">
        <v>444</v>
      </c>
      <c r="AD80" t="s">
        <v>478</v>
      </c>
      <c r="AE80" t="s">
        <v>129</v>
      </c>
      <c r="AF80" s="150">
        <v>17.283018867924525</v>
      </c>
      <c r="AG80" s="151">
        <v>1.5094339622641511</v>
      </c>
      <c r="AH80" s="150">
        <v>664.15094339622635</v>
      </c>
      <c r="AI80" s="150">
        <v>13.283018867924527</v>
      </c>
      <c r="AJ80" s="150">
        <v>17.283018867924525</v>
      </c>
      <c r="AK80" s="119">
        <v>45609</v>
      </c>
      <c r="AL80" t="s">
        <v>67</v>
      </c>
      <c r="AM80" t="s">
        <v>54</v>
      </c>
      <c r="AN80" s="198">
        <v>-45623</v>
      </c>
    </row>
    <row r="81" spans="1:45">
      <c r="A81" t="s">
        <v>134</v>
      </c>
      <c r="B81" t="s">
        <v>101</v>
      </c>
      <c r="C81" t="s">
        <v>1437</v>
      </c>
      <c r="D81" t="s">
        <v>65</v>
      </c>
      <c r="E81" t="s">
        <v>65</v>
      </c>
      <c r="F81" t="s">
        <v>25</v>
      </c>
      <c r="G81" t="s">
        <v>66</v>
      </c>
      <c r="H81" t="s">
        <v>54</v>
      </c>
      <c r="I81" t="s">
        <v>55</v>
      </c>
      <c r="J81" t="s">
        <v>1782</v>
      </c>
      <c r="K81" s="119">
        <v>45614</v>
      </c>
      <c r="L81" s="119">
        <v>45639</v>
      </c>
      <c r="M81" s="119">
        <v>45667</v>
      </c>
      <c r="N81" t="s">
        <v>13</v>
      </c>
      <c r="O81" t="s">
        <v>280</v>
      </c>
      <c r="P81" t="s">
        <v>17</v>
      </c>
      <c r="Q81" t="s">
        <v>54</v>
      </c>
      <c r="R81" s="119">
        <v>45665</v>
      </c>
      <c r="S81" s="119">
        <v>45667</v>
      </c>
      <c r="AA81" s="176">
        <v>500002</v>
      </c>
      <c r="AB81" t="s">
        <v>58</v>
      </c>
      <c r="AC81" s="149" t="s">
        <v>478</v>
      </c>
      <c r="AD81" t="s">
        <v>478</v>
      </c>
      <c r="AE81" t="s">
        <v>281</v>
      </c>
      <c r="AF81" s="150">
        <v>17.31320766792453</v>
      </c>
      <c r="AG81" s="151">
        <v>1.5094400000000001</v>
      </c>
      <c r="AH81" s="150">
        <v>665.66038339622639</v>
      </c>
      <c r="AI81" s="150">
        <v>13.313207667924528</v>
      </c>
      <c r="AJ81" s="150">
        <v>17.31320766792453</v>
      </c>
      <c r="AK81" s="119">
        <v>45449</v>
      </c>
      <c r="AL81" t="s">
        <v>54</v>
      </c>
      <c r="AM81" t="s">
        <v>67</v>
      </c>
      <c r="AN81" s="198">
        <v>-312</v>
      </c>
      <c r="AS81" s="119">
        <v>45355</v>
      </c>
    </row>
    <row r="82" spans="1:45">
      <c r="A82" t="s">
        <v>258</v>
      </c>
      <c r="B82" t="s">
        <v>252</v>
      </c>
      <c r="C82" t="s">
        <v>1290</v>
      </c>
      <c r="D82" t="s">
        <v>76</v>
      </c>
      <c r="E82" t="s">
        <v>76</v>
      </c>
      <c r="F82" t="s">
        <v>25</v>
      </c>
      <c r="G82" t="s">
        <v>66</v>
      </c>
      <c r="H82" t="s">
        <v>54</v>
      </c>
      <c r="I82" t="s">
        <v>55</v>
      </c>
      <c r="J82" t="s">
        <v>1783</v>
      </c>
      <c r="L82" s="119">
        <v>45662</v>
      </c>
      <c r="M82" s="119">
        <v>45675</v>
      </c>
      <c r="N82" t="s">
        <v>9</v>
      </c>
      <c r="O82" t="s">
        <v>189</v>
      </c>
      <c r="P82" t="s">
        <v>17</v>
      </c>
      <c r="Q82" t="s">
        <v>54</v>
      </c>
      <c r="R82" s="119">
        <v>45665</v>
      </c>
      <c r="S82" s="119">
        <v>45667</v>
      </c>
      <c r="AA82" s="176">
        <v>500000</v>
      </c>
      <c r="AB82" s="205" t="s">
        <v>58</v>
      </c>
      <c r="AC82" s="149" t="s">
        <v>444</v>
      </c>
      <c r="AD82" t="s">
        <v>478</v>
      </c>
      <c r="AE82" t="s">
        <v>190</v>
      </c>
      <c r="AF82" s="150">
        <v>17.343396347169808</v>
      </c>
      <c r="AG82" s="151">
        <v>1.5094339622641511</v>
      </c>
      <c r="AH82" s="150">
        <v>667.16981735849049</v>
      </c>
      <c r="AI82" s="150">
        <v>13.34339634716981</v>
      </c>
      <c r="AJ82" s="150">
        <v>17.343396347169808</v>
      </c>
      <c r="AK82" s="119">
        <v>45665</v>
      </c>
      <c r="AL82" t="s">
        <v>54</v>
      </c>
      <c r="AM82" t="s">
        <v>54</v>
      </c>
      <c r="AN82" s="198">
        <v>8</v>
      </c>
      <c r="AS82" s="119">
        <v>45675</v>
      </c>
    </row>
    <row r="83" spans="1:45">
      <c r="A83" s="203" t="s">
        <v>244</v>
      </c>
      <c r="B83" t="s">
        <v>245</v>
      </c>
      <c r="C83" t="s">
        <v>695</v>
      </c>
      <c r="D83" t="s">
        <v>64</v>
      </c>
      <c r="E83" t="s">
        <v>65</v>
      </c>
      <c r="F83" t="s">
        <v>25</v>
      </c>
      <c r="G83" t="s">
        <v>66</v>
      </c>
      <c r="H83" t="s">
        <v>54</v>
      </c>
      <c r="I83" t="s">
        <v>55</v>
      </c>
      <c r="J83" t="s">
        <v>1784</v>
      </c>
      <c r="L83" s="119">
        <v>45677</v>
      </c>
      <c r="M83" s="119">
        <v>45677</v>
      </c>
      <c r="N83" t="s">
        <v>11</v>
      </c>
      <c r="O83" t="s">
        <v>276</v>
      </c>
      <c r="P83" t="s">
        <v>17</v>
      </c>
      <c r="Q83" t="s">
        <v>54</v>
      </c>
      <c r="R83" s="119">
        <v>45828</v>
      </c>
      <c r="S83" s="119">
        <v>45833</v>
      </c>
      <c r="AA83" s="176">
        <v>500000</v>
      </c>
      <c r="AB83" t="s">
        <v>58</v>
      </c>
      <c r="AC83" s="149" t="s">
        <v>444</v>
      </c>
      <c r="AD83" t="s">
        <v>478</v>
      </c>
      <c r="AE83" t="s">
        <v>277</v>
      </c>
      <c r="AF83" s="150">
        <v>17.826415215094322</v>
      </c>
      <c r="AG83" s="151">
        <v>1.5094339622641511</v>
      </c>
      <c r="AH83" s="150">
        <v>691.32076075471605</v>
      </c>
      <c r="AI83" s="150">
        <v>13.826415215094322</v>
      </c>
      <c r="AJ83" s="150">
        <v>17.826415215094322</v>
      </c>
      <c r="AK83" s="119">
        <v>45805</v>
      </c>
      <c r="AL83" t="s">
        <v>67</v>
      </c>
      <c r="AM83" t="s">
        <v>67</v>
      </c>
      <c r="AN83" s="198">
        <v>-156</v>
      </c>
      <c r="AO83">
        <v>126</v>
      </c>
      <c r="AP83">
        <v>43</v>
      </c>
      <c r="AQ83">
        <v>0</v>
      </c>
      <c r="AS83" s="119">
        <v>45677</v>
      </c>
    </row>
    <row r="84" spans="1:45">
      <c r="A84" t="s">
        <v>74</v>
      </c>
      <c r="B84" t="s">
        <v>75</v>
      </c>
      <c r="C84" t="s">
        <v>574</v>
      </c>
      <c r="D84" t="s">
        <v>76</v>
      </c>
      <c r="E84" t="s">
        <v>76</v>
      </c>
      <c r="F84" t="s">
        <v>25</v>
      </c>
      <c r="G84" t="s">
        <v>66</v>
      </c>
      <c r="H84" t="s">
        <v>54</v>
      </c>
      <c r="I84" t="s">
        <v>55</v>
      </c>
      <c r="J84" t="s">
        <v>1785</v>
      </c>
      <c r="K84" s="119">
        <v>45481</v>
      </c>
      <c r="L84" s="119">
        <v>45639</v>
      </c>
      <c r="M84" s="119">
        <v>45681</v>
      </c>
      <c r="N84" t="s">
        <v>13</v>
      </c>
      <c r="O84" t="s">
        <v>272</v>
      </c>
      <c r="P84" t="s">
        <v>17</v>
      </c>
      <c r="Q84" t="s">
        <v>54</v>
      </c>
      <c r="R84" s="119">
        <v>45684</v>
      </c>
      <c r="S84" s="119">
        <v>45685</v>
      </c>
      <c r="AA84" s="176">
        <v>500000</v>
      </c>
      <c r="AB84" s="205" t="s">
        <v>58</v>
      </c>
      <c r="AC84" s="149" t="s">
        <v>444</v>
      </c>
      <c r="AD84" t="s">
        <v>478</v>
      </c>
      <c r="AE84" t="s">
        <v>273</v>
      </c>
      <c r="AF84" s="150">
        <v>17.403773705660374</v>
      </c>
      <c r="AG84" s="151">
        <v>1.5094339622641511</v>
      </c>
      <c r="AH84" s="150">
        <v>670.18868528301869</v>
      </c>
      <c r="AI84" s="150">
        <v>13.403773705660374</v>
      </c>
      <c r="AJ84" s="150">
        <v>17.403773705660374</v>
      </c>
      <c r="AK84" s="119">
        <v>45667</v>
      </c>
      <c r="AL84" t="s">
        <v>67</v>
      </c>
      <c r="AM84" t="s">
        <v>67</v>
      </c>
      <c r="AN84" s="198">
        <v>-5</v>
      </c>
      <c r="AS84" s="119">
        <v>45680</v>
      </c>
    </row>
    <row r="85" spans="1:45">
      <c r="A85" t="s">
        <v>74</v>
      </c>
      <c r="B85" t="s">
        <v>75</v>
      </c>
      <c r="C85" t="s">
        <v>1786</v>
      </c>
      <c r="D85" t="s">
        <v>108</v>
      </c>
      <c r="E85" t="s">
        <v>76</v>
      </c>
      <c r="F85" t="s">
        <v>25</v>
      </c>
      <c r="G85" t="s">
        <v>66</v>
      </c>
      <c r="H85" t="s">
        <v>54</v>
      </c>
      <c r="I85" t="s">
        <v>55</v>
      </c>
      <c r="J85" t="s">
        <v>1787</v>
      </c>
      <c r="L85" s="119">
        <v>45667</v>
      </c>
      <c r="M85" s="119">
        <v>45681</v>
      </c>
      <c r="N85" t="s">
        <v>13</v>
      </c>
      <c r="O85" t="s">
        <v>280</v>
      </c>
      <c r="P85" t="s">
        <v>17</v>
      </c>
      <c r="Q85" t="s">
        <v>54</v>
      </c>
      <c r="R85" s="119">
        <v>45671</v>
      </c>
      <c r="S85" s="119">
        <v>45672</v>
      </c>
      <c r="AA85" s="176">
        <v>500000</v>
      </c>
      <c r="AB85" t="s">
        <v>58</v>
      </c>
      <c r="AC85" s="149" t="s">
        <v>444</v>
      </c>
      <c r="AD85" t="s">
        <v>478</v>
      </c>
      <c r="AE85" t="s">
        <v>281</v>
      </c>
      <c r="AF85" s="150">
        <v>17.433962384905655</v>
      </c>
      <c r="AG85" s="151">
        <v>1.5094339622641511</v>
      </c>
      <c r="AH85" s="150">
        <v>671.69811924528278</v>
      </c>
      <c r="AI85" s="150">
        <v>13.433962384905655</v>
      </c>
      <c r="AJ85" s="150">
        <v>17.433962384905655</v>
      </c>
      <c r="AK85" s="119">
        <v>45670</v>
      </c>
      <c r="AL85" t="s">
        <v>54</v>
      </c>
      <c r="AM85" t="s">
        <v>54</v>
      </c>
      <c r="AN85" s="198">
        <v>9</v>
      </c>
      <c r="AS85" s="119">
        <v>45681</v>
      </c>
    </row>
    <row r="86" spans="1:45">
      <c r="A86" t="s">
        <v>74</v>
      </c>
      <c r="B86" t="s">
        <v>75</v>
      </c>
      <c r="C86" t="s">
        <v>1788</v>
      </c>
      <c r="D86" t="s">
        <v>76</v>
      </c>
      <c r="E86" t="s">
        <v>76</v>
      </c>
      <c r="F86" t="s">
        <v>25</v>
      </c>
      <c r="G86" t="s">
        <v>66</v>
      </c>
      <c r="H86" t="s">
        <v>54</v>
      </c>
      <c r="I86" t="s">
        <v>55</v>
      </c>
      <c r="J86" t="s">
        <v>1789</v>
      </c>
      <c r="L86" s="119">
        <v>45680</v>
      </c>
      <c r="M86" s="119">
        <v>45687</v>
      </c>
      <c r="N86" t="s">
        <v>13</v>
      </c>
      <c r="O86" t="s">
        <v>272</v>
      </c>
      <c r="P86" t="s">
        <v>17</v>
      </c>
      <c r="Q86" t="s">
        <v>54</v>
      </c>
      <c r="R86" s="119">
        <v>45680</v>
      </c>
      <c r="S86" s="119">
        <v>45688</v>
      </c>
      <c r="AA86" s="176">
        <v>500000</v>
      </c>
      <c r="AB86" t="s">
        <v>58</v>
      </c>
      <c r="AC86" s="149" t="s">
        <v>444</v>
      </c>
      <c r="AD86" t="s">
        <v>478</v>
      </c>
      <c r="AE86" t="s">
        <v>273</v>
      </c>
      <c r="AF86" s="150">
        <v>17.46415106415094</v>
      </c>
      <c r="AG86" s="151">
        <v>1.5094339622641511</v>
      </c>
      <c r="AH86" s="150">
        <v>673.20755320754688</v>
      </c>
      <c r="AI86" s="150">
        <v>13.464151064150938</v>
      </c>
      <c r="AJ86" s="150">
        <v>17.46415106415094</v>
      </c>
      <c r="AK86" s="119">
        <v>45680</v>
      </c>
      <c r="AL86" t="s">
        <v>54</v>
      </c>
      <c r="AM86" t="s">
        <v>54</v>
      </c>
      <c r="AN86" s="198">
        <v>-1</v>
      </c>
      <c r="AS86" s="119">
        <v>45687</v>
      </c>
    </row>
    <row r="87" spans="1:45">
      <c r="A87" t="s">
        <v>74</v>
      </c>
      <c r="B87" t="s">
        <v>75</v>
      </c>
      <c r="C87" t="s">
        <v>1788</v>
      </c>
      <c r="D87" t="s">
        <v>76</v>
      </c>
      <c r="E87" t="s">
        <v>76</v>
      </c>
      <c r="F87" t="s">
        <v>25</v>
      </c>
      <c r="G87" t="s">
        <v>66</v>
      </c>
      <c r="H87" t="s">
        <v>54</v>
      </c>
      <c r="I87" t="s">
        <v>55</v>
      </c>
      <c r="J87" t="s">
        <v>1790</v>
      </c>
      <c r="L87" s="119">
        <v>45680</v>
      </c>
      <c r="M87" s="119">
        <v>45687</v>
      </c>
      <c r="N87" t="s">
        <v>13</v>
      </c>
      <c r="O87" t="s">
        <v>288</v>
      </c>
      <c r="P87" t="s">
        <v>17</v>
      </c>
      <c r="Q87" t="s">
        <v>54</v>
      </c>
      <c r="R87" s="119">
        <v>45680</v>
      </c>
      <c r="S87" s="119">
        <v>45685</v>
      </c>
      <c r="AA87" s="176">
        <v>500000</v>
      </c>
      <c r="AB87" t="s">
        <v>58</v>
      </c>
      <c r="AC87" s="149" t="s">
        <v>444</v>
      </c>
      <c r="AD87" t="s">
        <v>478</v>
      </c>
      <c r="AE87" t="s">
        <v>289</v>
      </c>
      <c r="AF87" s="150">
        <v>17.494339743396218</v>
      </c>
      <c r="AG87" s="151">
        <v>1.5094339622641511</v>
      </c>
      <c r="AH87" s="150">
        <v>674.71698716981098</v>
      </c>
      <c r="AI87" s="150">
        <v>13.494339743396219</v>
      </c>
      <c r="AJ87" s="150">
        <v>17.494339743396218</v>
      </c>
      <c r="AK87" s="119">
        <v>45680</v>
      </c>
      <c r="AL87" t="s">
        <v>54</v>
      </c>
      <c r="AM87" t="s">
        <v>54</v>
      </c>
      <c r="AN87" s="198">
        <v>2</v>
      </c>
      <c r="AS87" s="119">
        <v>45687</v>
      </c>
    </row>
    <row r="88" spans="1:45">
      <c r="A88" t="s">
        <v>155</v>
      </c>
      <c r="B88" t="s">
        <v>156</v>
      </c>
      <c r="C88" t="s">
        <v>1791</v>
      </c>
      <c r="D88" t="s">
        <v>76</v>
      </c>
      <c r="E88" t="s">
        <v>76</v>
      </c>
      <c r="F88" t="s">
        <v>25</v>
      </c>
      <c r="G88" t="s">
        <v>66</v>
      </c>
      <c r="H88" t="s">
        <v>54</v>
      </c>
      <c r="I88" t="s">
        <v>55</v>
      </c>
      <c r="J88" t="s">
        <v>1792</v>
      </c>
      <c r="K88" s="119">
        <v>45579</v>
      </c>
      <c r="L88" s="119">
        <v>45646</v>
      </c>
      <c r="M88" s="119">
        <v>45688</v>
      </c>
      <c r="N88" t="s">
        <v>13</v>
      </c>
      <c r="O88" t="s">
        <v>280</v>
      </c>
      <c r="P88" t="s">
        <v>17</v>
      </c>
      <c r="Q88" t="s">
        <v>54</v>
      </c>
      <c r="R88" s="119">
        <v>45680</v>
      </c>
      <c r="S88" s="119">
        <v>45680</v>
      </c>
      <c r="AA88" s="176">
        <v>500000</v>
      </c>
      <c r="AB88" t="s">
        <v>58</v>
      </c>
      <c r="AC88" s="149" t="s">
        <v>444</v>
      </c>
      <c r="AD88" t="s">
        <v>478</v>
      </c>
      <c r="AE88" t="s">
        <v>281</v>
      </c>
      <c r="AF88" s="150">
        <v>17.524528422641502</v>
      </c>
      <c r="AG88" s="151">
        <v>1.5094339622641511</v>
      </c>
      <c r="AH88" s="150">
        <v>676.22642113207507</v>
      </c>
      <c r="AI88" s="150">
        <v>13.524528422641502</v>
      </c>
      <c r="AJ88" s="150">
        <v>17.524528422641502</v>
      </c>
      <c r="AK88" s="119">
        <v>45678</v>
      </c>
      <c r="AL88" t="s">
        <v>67</v>
      </c>
      <c r="AM88" t="s">
        <v>67</v>
      </c>
      <c r="AN88" s="198">
        <v>6</v>
      </c>
      <c r="AS88" s="119">
        <v>45686</v>
      </c>
    </row>
    <row r="89" spans="1:45">
      <c r="A89" t="s">
        <v>155</v>
      </c>
      <c r="B89" t="s">
        <v>156</v>
      </c>
      <c r="C89" t="s">
        <v>1793</v>
      </c>
      <c r="D89" t="s">
        <v>65</v>
      </c>
      <c r="E89" t="s">
        <v>65</v>
      </c>
      <c r="F89" t="s">
        <v>25</v>
      </c>
      <c r="G89" t="s">
        <v>66</v>
      </c>
      <c r="H89" t="s">
        <v>54</v>
      </c>
      <c r="I89" t="s">
        <v>55</v>
      </c>
      <c r="J89" t="s">
        <v>1794</v>
      </c>
      <c r="K89" s="119">
        <v>45471</v>
      </c>
      <c r="L89" s="119">
        <v>45583</v>
      </c>
      <c r="M89" s="119">
        <v>45688</v>
      </c>
      <c r="N89" t="s">
        <v>13</v>
      </c>
      <c r="O89" t="s">
        <v>272</v>
      </c>
      <c r="P89" t="s">
        <v>17</v>
      </c>
      <c r="Q89" t="s">
        <v>54</v>
      </c>
      <c r="R89" s="119">
        <v>45639</v>
      </c>
      <c r="S89" s="119">
        <v>45660</v>
      </c>
      <c r="AA89" s="176">
        <v>500000</v>
      </c>
      <c r="AB89" t="s">
        <v>58</v>
      </c>
      <c r="AC89" s="149" t="s">
        <v>444</v>
      </c>
      <c r="AD89" t="s">
        <v>478</v>
      </c>
      <c r="AE89" t="s">
        <v>273</v>
      </c>
      <c r="AF89" s="150">
        <v>17.554717101886784</v>
      </c>
      <c r="AG89" s="151">
        <v>1.5094339622641511</v>
      </c>
      <c r="AH89" s="150">
        <v>677.73585509433917</v>
      </c>
      <c r="AI89" s="150">
        <v>13.554717101886784</v>
      </c>
      <c r="AJ89" s="150">
        <v>17.554717101886784</v>
      </c>
      <c r="AK89" s="119">
        <v>45631</v>
      </c>
      <c r="AL89" t="s">
        <v>67</v>
      </c>
      <c r="AM89" t="s">
        <v>67</v>
      </c>
      <c r="AN89" s="198">
        <v>-303</v>
      </c>
      <c r="AS89" s="119">
        <v>45357</v>
      </c>
    </row>
    <row r="90" spans="1:45">
      <c r="A90" t="s">
        <v>134</v>
      </c>
      <c r="B90" t="s">
        <v>101</v>
      </c>
      <c r="C90" t="s">
        <v>703</v>
      </c>
      <c r="D90" t="s">
        <v>76</v>
      </c>
      <c r="E90" t="s">
        <v>76</v>
      </c>
      <c r="F90" t="s">
        <v>25</v>
      </c>
      <c r="G90" t="s">
        <v>66</v>
      </c>
      <c r="H90" t="s">
        <v>54</v>
      </c>
      <c r="I90" t="s">
        <v>55</v>
      </c>
      <c r="J90" t="s">
        <v>1795</v>
      </c>
      <c r="K90" s="119">
        <v>45628</v>
      </c>
      <c r="L90" s="119">
        <v>45663</v>
      </c>
      <c r="M90" s="119">
        <v>45689</v>
      </c>
      <c r="N90" t="s">
        <v>13</v>
      </c>
      <c r="O90" t="s">
        <v>288</v>
      </c>
      <c r="P90" t="s">
        <v>17</v>
      </c>
      <c r="Q90" t="s">
        <v>54</v>
      </c>
      <c r="R90" s="119">
        <v>45684</v>
      </c>
      <c r="S90" s="119">
        <v>45685</v>
      </c>
      <c r="AA90" s="176">
        <v>500000</v>
      </c>
      <c r="AB90" t="s">
        <v>58</v>
      </c>
      <c r="AC90" s="149" t="s">
        <v>444</v>
      </c>
      <c r="AD90" t="s">
        <v>478</v>
      </c>
      <c r="AE90" t="s">
        <v>289</v>
      </c>
      <c r="AF90" s="150">
        <v>17.584905781132065</v>
      </c>
      <c r="AG90" s="151">
        <v>1.5094339622641511</v>
      </c>
      <c r="AH90" s="150">
        <v>679.24528905660327</v>
      </c>
      <c r="AI90" s="150">
        <v>13.584905781132065</v>
      </c>
      <c r="AJ90" s="150">
        <v>17.584905781132065</v>
      </c>
      <c r="AK90" s="119">
        <v>45678</v>
      </c>
      <c r="AL90" t="s">
        <v>67</v>
      </c>
      <c r="AM90" t="s">
        <v>54</v>
      </c>
      <c r="AN90" s="198">
        <v>-13</v>
      </c>
      <c r="AS90" s="119">
        <v>45672</v>
      </c>
    </row>
    <row r="91" spans="1:45">
      <c r="A91" t="s">
        <v>179</v>
      </c>
      <c r="B91" t="s">
        <v>180</v>
      </c>
      <c r="C91" t="s">
        <v>495</v>
      </c>
      <c r="D91" t="s">
        <v>64</v>
      </c>
      <c r="E91" t="s">
        <v>76</v>
      </c>
      <c r="F91" t="s">
        <v>25</v>
      </c>
      <c r="G91" t="s">
        <v>66</v>
      </c>
      <c r="H91" t="s">
        <v>54</v>
      </c>
      <c r="I91" t="s">
        <v>55</v>
      </c>
      <c r="J91" t="s">
        <v>1796</v>
      </c>
      <c r="K91" s="119">
        <v>45658</v>
      </c>
      <c r="L91" s="119">
        <v>45684</v>
      </c>
      <c r="M91" s="119">
        <v>45691</v>
      </c>
      <c r="N91" t="s">
        <v>11</v>
      </c>
      <c r="O91" t="s">
        <v>239</v>
      </c>
      <c r="P91" t="s">
        <v>17</v>
      </c>
      <c r="Q91" t="s">
        <v>54</v>
      </c>
      <c r="R91" s="119">
        <v>45685</v>
      </c>
      <c r="S91" s="119">
        <v>45687</v>
      </c>
      <c r="AA91" s="176">
        <v>500000</v>
      </c>
      <c r="AB91" t="s">
        <v>58</v>
      </c>
      <c r="AC91" s="149" t="s">
        <v>444</v>
      </c>
      <c r="AD91" t="s">
        <v>478</v>
      </c>
      <c r="AE91" t="s">
        <v>240</v>
      </c>
      <c r="AF91" s="150">
        <v>18.067924649056579</v>
      </c>
      <c r="AG91" s="151">
        <v>1.5094339622641511</v>
      </c>
      <c r="AH91" s="150">
        <v>703.39623245282883</v>
      </c>
      <c r="AI91" s="150">
        <v>14.067924649056577</v>
      </c>
      <c r="AJ91" s="150">
        <v>18.067924649056579</v>
      </c>
      <c r="AK91" s="119">
        <v>45673</v>
      </c>
      <c r="AL91" t="s">
        <v>54</v>
      </c>
      <c r="AM91" t="s">
        <v>67</v>
      </c>
      <c r="AN91" s="198">
        <v>4</v>
      </c>
      <c r="AS91" s="119">
        <v>45691</v>
      </c>
    </row>
    <row r="92" spans="1:45">
      <c r="A92" t="s">
        <v>123</v>
      </c>
      <c r="B92" t="s">
        <v>124</v>
      </c>
      <c r="C92" t="s">
        <v>716</v>
      </c>
      <c r="D92" t="s">
        <v>65</v>
      </c>
      <c r="E92" t="s">
        <v>65</v>
      </c>
      <c r="F92" t="s">
        <v>25</v>
      </c>
      <c r="G92" t="s">
        <v>66</v>
      </c>
      <c r="H92" t="s">
        <v>54</v>
      </c>
      <c r="I92" t="s">
        <v>55</v>
      </c>
      <c r="J92" t="s">
        <v>1797</v>
      </c>
      <c r="K92" s="119">
        <v>45607</v>
      </c>
      <c r="L92" s="119">
        <v>45670</v>
      </c>
      <c r="M92" s="119">
        <v>45708</v>
      </c>
      <c r="N92" t="s">
        <v>11</v>
      </c>
      <c r="O92" t="s">
        <v>239</v>
      </c>
      <c r="P92" t="s">
        <v>17</v>
      </c>
      <c r="Q92" t="s">
        <v>54</v>
      </c>
      <c r="R92" s="119">
        <v>45691</v>
      </c>
      <c r="S92" s="119">
        <v>45691</v>
      </c>
      <c r="AA92" s="176">
        <v>500000</v>
      </c>
      <c r="AB92" t="s">
        <v>58</v>
      </c>
      <c r="AC92" s="149" t="s">
        <v>444</v>
      </c>
      <c r="AD92" t="s">
        <v>478</v>
      </c>
      <c r="AE92" t="s">
        <v>240</v>
      </c>
      <c r="AF92" s="150">
        <v>17.645283139622627</v>
      </c>
      <c r="AG92" s="151">
        <v>1.5094339622641511</v>
      </c>
      <c r="AH92" s="150">
        <v>682.26415698113146</v>
      </c>
      <c r="AI92" s="150">
        <v>13.645283139622629</v>
      </c>
      <c r="AJ92" s="150">
        <v>17.645283139622627</v>
      </c>
      <c r="AK92" s="119">
        <v>45663</v>
      </c>
      <c r="AL92" t="s">
        <v>67</v>
      </c>
      <c r="AM92" t="s">
        <v>54</v>
      </c>
      <c r="AN92" s="198">
        <v>-7</v>
      </c>
      <c r="AS92" s="119">
        <v>45684</v>
      </c>
    </row>
    <row r="93" spans="1:45">
      <c r="A93" t="s">
        <v>123</v>
      </c>
      <c r="B93" t="s">
        <v>124</v>
      </c>
      <c r="C93" t="s">
        <v>1318</v>
      </c>
      <c r="D93" t="s">
        <v>65</v>
      </c>
      <c r="E93" t="s">
        <v>65</v>
      </c>
      <c r="F93" t="s">
        <v>25</v>
      </c>
      <c r="G93" t="s">
        <v>66</v>
      </c>
      <c r="H93" t="s">
        <v>54</v>
      </c>
      <c r="I93" t="s">
        <v>55</v>
      </c>
      <c r="J93" t="s">
        <v>1798</v>
      </c>
      <c r="L93" s="119">
        <v>45700</v>
      </c>
      <c r="M93" s="119">
        <v>45712</v>
      </c>
      <c r="N93" t="s">
        <v>9</v>
      </c>
      <c r="O93" t="s">
        <v>262</v>
      </c>
      <c r="P93" t="s">
        <v>17</v>
      </c>
      <c r="Q93" t="s">
        <v>54</v>
      </c>
      <c r="R93" s="119">
        <v>45714</v>
      </c>
      <c r="S93" s="119">
        <v>45715</v>
      </c>
      <c r="AA93" s="176">
        <v>500000</v>
      </c>
      <c r="AB93" t="s">
        <v>58</v>
      </c>
      <c r="AC93" s="149" t="s">
        <v>444</v>
      </c>
      <c r="AD93" t="s">
        <v>478</v>
      </c>
      <c r="AE93" t="s">
        <v>263</v>
      </c>
      <c r="AF93" s="150">
        <v>17.675471818867912</v>
      </c>
      <c r="AG93" s="151">
        <v>1.5094339622641511</v>
      </c>
      <c r="AH93" s="150">
        <v>683.77359094339556</v>
      </c>
      <c r="AI93" s="150">
        <v>13.675471818867912</v>
      </c>
      <c r="AJ93" s="150">
        <v>17.675471818867912</v>
      </c>
      <c r="AK93" s="119">
        <v>45671</v>
      </c>
      <c r="AL93" t="s">
        <v>54</v>
      </c>
      <c r="AM93" t="s">
        <v>67</v>
      </c>
      <c r="AN93" s="198">
        <v>-6</v>
      </c>
      <c r="AS93" s="119">
        <v>45709</v>
      </c>
    </row>
    <row r="94" spans="1:45">
      <c r="A94" t="s">
        <v>179</v>
      </c>
      <c r="B94" t="s">
        <v>180</v>
      </c>
      <c r="C94" t="s">
        <v>495</v>
      </c>
      <c r="D94" t="s">
        <v>64</v>
      </c>
      <c r="E94" t="s">
        <v>76</v>
      </c>
      <c r="F94" t="s">
        <v>25</v>
      </c>
      <c r="G94" t="s">
        <v>66</v>
      </c>
      <c r="H94" t="s">
        <v>54</v>
      </c>
      <c r="I94" t="s">
        <v>55</v>
      </c>
      <c r="J94" t="s">
        <v>1799</v>
      </c>
      <c r="K94" s="119">
        <v>45658</v>
      </c>
      <c r="L94" s="119">
        <v>45684</v>
      </c>
      <c r="M94" s="119">
        <v>45712</v>
      </c>
      <c r="N94" t="s">
        <v>11</v>
      </c>
      <c r="O94" t="s">
        <v>239</v>
      </c>
      <c r="P94" t="s">
        <v>17</v>
      </c>
      <c r="Q94" t="s">
        <v>54</v>
      </c>
      <c r="R94" s="119">
        <v>45685</v>
      </c>
      <c r="S94" s="119">
        <v>45687</v>
      </c>
      <c r="AA94" s="176">
        <v>500000</v>
      </c>
      <c r="AB94" t="s">
        <v>58</v>
      </c>
      <c r="AC94" s="149" t="s">
        <v>444</v>
      </c>
      <c r="AD94" t="s">
        <v>478</v>
      </c>
      <c r="AE94" t="s">
        <v>240</v>
      </c>
      <c r="AF94" s="150">
        <v>18.158490686792423</v>
      </c>
      <c r="AG94" s="151">
        <v>1.5094339622641511</v>
      </c>
      <c r="AH94" s="150">
        <v>707.92453433962112</v>
      </c>
      <c r="AI94" s="150">
        <v>14.158490686792423</v>
      </c>
      <c r="AJ94" s="150">
        <v>18.158490686792423</v>
      </c>
      <c r="AK94" s="119">
        <v>45673</v>
      </c>
      <c r="AL94" t="s">
        <v>54</v>
      </c>
      <c r="AM94" t="s">
        <v>67</v>
      </c>
      <c r="AN94" s="198">
        <v>4</v>
      </c>
      <c r="AS94" s="119">
        <v>45691</v>
      </c>
    </row>
    <row r="95" spans="1:45">
      <c r="A95" t="s">
        <v>195</v>
      </c>
      <c r="B95" t="s">
        <v>148</v>
      </c>
      <c r="C95" t="s">
        <v>1333</v>
      </c>
      <c r="D95" t="s">
        <v>1800</v>
      </c>
      <c r="E95" t="s">
        <v>65</v>
      </c>
      <c r="F95" t="s">
        <v>25</v>
      </c>
      <c r="G95" t="s">
        <v>66</v>
      </c>
      <c r="H95" t="s">
        <v>54</v>
      </c>
      <c r="I95" t="s">
        <v>55</v>
      </c>
      <c r="J95" t="s">
        <v>1801</v>
      </c>
      <c r="K95" s="119">
        <v>45423</v>
      </c>
      <c r="L95" s="119">
        <v>45687</v>
      </c>
      <c r="M95" s="119">
        <v>45714</v>
      </c>
      <c r="N95" t="s">
        <v>93</v>
      </c>
      <c r="O95" t="s">
        <v>313</v>
      </c>
      <c r="P95" t="s">
        <v>17</v>
      </c>
      <c r="Q95" t="s">
        <v>54</v>
      </c>
      <c r="R95" s="119">
        <v>45707</v>
      </c>
      <c r="S95" s="119">
        <v>45712</v>
      </c>
      <c r="AA95" s="176">
        <v>500000</v>
      </c>
      <c r="AB95" t="s">
        <v>58</v>
      </c>
      <c r="AC95" s="149" t="s">
        <v>444</v>
      </c>
      <c r="AD95" t="s">
        <v>478</v>
      </c>
      <c r="AE95" t="s">
        <v>314</v>
      </c>
      <c r="AF95" s="150">
        <v>17.735849177358475</v>
      </c>
      <c r="AG95" s="151">
        <v>1.5094339622641511</v>
      </c>
      <c r="AH95" s="150">
        <v>686.79245886792376</v>
      </c>
      <c r="AI95" s="150">
        <v>13.735849177358475</v>
      </c>
      <c r="AJ95" s="150">
        <v>17.735849177358475</v>
      </c>
      <c r="AK95" s="119">
        <v>45701</v>
      </c>
      <c r="AL95" t="s">
        <v>67</v>
      </c>
      <c r="AM95" t="s">
        <v>67</v>
      </c>
      <c r="AN95" s="198">
        <v>-3</v>
      </c>
      <c r="AS95" s="119">
        <v>45709</v>
      </c>
    </row>
    <row r="96" spans="1:45">
      <c r="A96" t="s">
        <v>74</v>
      </c>
      <c r="B96" t="s">
        <v>75</v>
      </c>
      <c r="C96" t="s">
        <v>1189</v>
      </c>
      <c r="D96" t="s">
        <v>64</v>
      </c>
      <c r="E96" t="s">
        <v>76</v>
      </c>
      <c r="F96" t="s">
        <v>25</v>
      </c>
      <c r="G96" t="s">
        <v>66</v>
      </c>
      <c r="H96" t="s">
        <v>54</v>
      </c>
      <c r="I96" t="s">
        <v>55</v>
      </c>
      <c r="J96" t="s">
        <v>1802</v>
      </c>
      <c r="L96" s="119">
        <v>45693</v>
      </c>
      <c r="M96" s="119">
        <v>45714</v>
      </c>
      <c r="N96" t="s">
        <v>93</v>
      </c>
      <c r="O96" t="s">
        <v>295</v>
      </c>
      <c r="P96" t="s">
        <v>17</v>
      </c>
      <c r="Q96" t="s">
        <v>54</v>
      </c>
      <c r="R96" s="119">
        <v>45705</v>
      </c>
      <c r="S96" s="119">
        <v>45714</v>
      </c>
      <c r="AA96" s="176">
        <v>500000</v>
      </c>
      <c r="AB96" t="s">
        <v>58</v>
      </c>
      <c r="AC96" s="149" t="s">
        <v>444</v>
      </c>
      <c r="AD96" t="s">
        <v>478</v>
      </c>
      <c r="AE96" t="s">
        <v>296</v>
      </c>
      <c r="AF96" s="150">
        <v>17.766037856603759</v>
      </c>
      <c r="AG96" s="151">
        <v>1.5094339622641511</v>
      </c>
      <c r="AH96" s="150">
        <v>688.30189283018785</v>
      </c>
      <c r="AI96" s="150">
        <v>13.766037856603758</v>
      </c>
      <c r="AJ96" s="150">
        <v>17.766037856603759</v>
      </c>
      <c r="AK96" s="119">
        <v>45710</v>
      </c>
      <c r="AL96" t="s">
        <v>67</v>
      </c>
      <c r="AM96" t="s">
        <v>67</v>
      </c>
      <c r="AN96" s="198">
        <v>-1</v>
      </c>
      <c r="AS96" s="119">
        <v>45713</v>
      </c>
    </row>
    <row r="97" spans="1:45">
      <c r="A97" t="s">
        <v>155</v>
      </c>
      <c r="B97" t="s">
        <v>156</v>
      </c>
      <c r="C97" t="s">
        <v>719</v>
      </c>
      <c r="D97" t="s">
        <v>65</v>
      </c>
      <c r="E97" t="s">
        <v>65</v>
      </c>
      <c r="F97" t="s">
        <v>25</v>
      </c>
      <c r="G97" t="s">
        <v>66</v>
      </c>
      <c r="H97" t="s">
        <v>54</v>
      </c>
      <c r="I97" t="s">
        <v>55</v>
      </c>
      <c r="J97" t="s">
        <v>1803</v>
      </c>
      <c r="K97" s="119">
        <v>45512</v>
      </c>
      <c r="L97" s="119">
        <v>45596</v>
      </c>
      <c r="M97" s="119">
        <v>45714</v>
      </c>
      <c r="N97" t="s">
        <v>11</v>
      </c>
      <c r="O97" t="s">
        <v>128</v>
      </c>
      <c r="P97" t="s">
        <v>17</v>
      </c>
      <c r="Q97" t="s">
        <v>54</v>
      </c>
      <c r="R97" s="119">
        <v>45605</v>
      </c>
      <c r="S97" s="119">
        <v>45678</v>
      </c>
      <c r="AA97" s="176">
        <v>500000</v>
      </c>
      <c r="AB97" t="s">
        <v>58</v>
      </c>
      <c r="AC97" s="149" t="s">
        <v>444</v>
      </c>
      <c r="AD97" t="s">
        <v>478</v>
      </c>
      <c r="AE97" t="s">
        <v>129</v>
      </c>
      <c r="AF97" s="150">
        <v>17.796226535849037</v>
      </c>
      <c r="AG97" s="151">
        <v>1.5094339622641511</v>
      </c>
      <c r="AH97" s="150">
        <v>689.81132679245195</v>
      </c>
      <c r="AI97" s="150">
        <v>13.796226535849039</v>
      </c>
      <c r="AJ97" s="150">
        <v>17.796226535849037</v>
      </c>
      <c r="AK97" s="119">
        <v>45611</v>
      </c>
      <c r="AL97" t="s">
        <v>67</v>
      </c>
      <c r="AM97" t="s">
        <v>54</v>
      </c>
      <c r="AN97" s="198">
        <v>-124</v>
      </c>
      <c r="AS97" s="119">
        <v>45554</v>
      </c>
    </row>
    <row r="98" spans="1:45">
      <c r="A98" t="s">
        <v>123</v>
      </c>
      <c r="B98" t="s">
        <v>124</v>
      </c>
      <c r="C98" t="s">
        <v>1318</v>
      </c>
      <c r="D98" t="s">
        <v>1800</v>
      </c>
      <c r="E98" t="s">
        <v>65</v>
      </c>
      <c r="F98" t="s">
        <v>25</v>
      </c>
      <c r="G98" t="s">
        <v>66</v>
      </c>
      <c r="H98" t="s">
        <v>54</v>
      </c>
      <c r="I98" t="s">
        <v>55</v>
      </c>
      <c r="J98" t="s">
        <v>1804</v>
      </c>
      <c r="L98" s="119">
        <v>45667</v>
      </c>
      <c r="M98" s="119">
        <v>45721</v>
      </c>
      <c r="N98" t="s">
        <v>93</v>
      </c>
      <c r="O98" t="s">
        <v>323</v>
      </c>
      <c r="P98" t="s">
        <v>17</v>
      </c>
      <c r="Q98" t="s">
        <v>54</v>
      </c>
      <c r="R98" s="119">
        <v>45715</v>
      </c>
      <c r="S98" s="119">
        <v>45720</v>
      </c>
      <c r="AA98" s="176">
        <v>500000</v>
      </c>
      <c r="AB98" t="s">
        <v>58</v>
      </c>
      <c r="AC98" s="149" t="s">
        <v>444</v>
      </c>
      <c r="AD98" t="s">
        <v>478</v>
      </c>
      <c r="AE98" t="s">
        <v>324</v>
      </c>
      <c r="AF98" s="150">
        <v>17.826415215094322</v>
      </c>
      <c r="AG98" s="151">
        <v>1.5094339622641511</v>
      </c>
      <c r="AH98" s="150">
        <v>691.32076075471605</v>
      </c>
      <c r="AI98" s="150">
        <v>13.826415215094322</v>
      </c>
      <c r="AJ98" s="150">
        <v>17.826415215094322</v>
      </c>
      <c r="AK98" s="119">
        <v>45672</v>
      </c>
      <c r="AL98" t="s">
        <v>67</v>
      </c>
      <c r="AM98" t="s">
        <v>67</v>
      </c>
      <c r="AN98" s="198">
        <v>-21</v>
      </c>
      <c r="AS98" s="119">
        <v>45699</v>
      </c>
    </row>
    <row r="99" spans="1:45">
      <c r="A99" t="s">
        <v>238</v>
      </c>
      <c r="B99" t="s">
        <v>232</v>
      </c>
      <c r="C99" t="s">
        <v>1805</v>
      </c>
      <c r="D99" t="s">
        <v>108</v>
      </c>
      <c r="E99" t="s">
        <v>65</v>
      </c>
      <c r="F99" t="s">
        <v>24</v>
      </c>
      <c r="G99" t="s">
        <v>66</v>
      </c>
      <c r="H99" t="s">
        <v>54</v>
      </c>
      <c r="I99" t="s">
        <v>55</v>
      </c>
      <c r="J99" t="s">
        <v>1806</v>
      </c>
      <c r="L99" s="119">
        <v>45534</v>
      </c>
      <c r="M99" s="119">
        <v>45728</v>
      </c>
      <c r="N99" t="s">
        <v>13</v>
      </c>
      <c r="O99" t="s">
        <v>276</v>
      </c>
      <c r="P99" t="s">
        <v>17</v>
      </c>
      <c r="Q99" t="s">
        <v>54</v>
      </c>
      <c r="R99" s="119">
        <v>45721</v>
      </c>
      <c r="S99" s="119">
        <v>45723</v>
      </c>
      <c r="AA99" s="176">
        <v>500000</v>
      </c>
      <c r="AB99" t="s">
        <v>58</v>
      </c>
      <c r="AC99" s="149" t="s">
        <v>444</v>
      </c>
      <c r="AD99" t="s">
        <v>478</v>
      </c>
      <c r="AE99" t="s">
        <v>277</v>
      </c>
      <c r="AF99" s="150">
        <v>17.856603894339603</v>
      </c>
      <c r="AG99" s="151">
        <v>1.5094339622641511</v>
      </c>
      <c r="AH99" s="150">
        <v>692.83019471698015</v>
      </c>
      <c r="AI99" s="150">
        <v>13.856603894339603</v>
      </c>
      <c r="AJ99" s="150">
        <v>17.856603894339603</v>
      </c>
      <c r="AK99" s="119">
        <v>45674</v>
      </c>
      <c r="AL99" t="s">
        <v>54</v>
      </c>
      <c r="AM99" t="s">
        <v>54</v>
      </c>
      <c r="AN99" s="198">
        <v>-2</v>
      </c>
      <c r="AS99" s="119">
        <v>45721</v>
      </c>
    </row>
    <row r="100" spans="1:45">
      <c r="A100" t="s">
        <v>134</v>
      </c>
      <c r="B100" t="s">
        <v>101</v>
      </c>
      <c r="C100" t="s">
        <v>609</v>
      </c>
      <c r="D100" t="s">
        <v>65</v>
      </c>
      <c r="E100" t="s">
        <v>65</v>
      </c>
      <c r="F100" t="s">
        <v>25</v>
      </c>
      <c r="G100" t="s">
        <v>66</v>
      </c>
      <c r="H100" t="s">
        <v>54</v>
      </c>
      <c r="I100" t="s">
        <v>55</v>
      </c>
      <c r="J100" t="s">
        <v>1807</v>
      </c>
      <c r="K100" s="119">
        <v>45579</v>
      </c>
      <c r="L100" s="119">
        <v>45694</v>
      </c>
      <c r="M100" s="119">
        <v>45729</v>
      </c>
      <c r="N100" t="s">
        <v>93</v>
      </c>
      <c r="O100" t="s">
        <v>320</v>
      </c>
      <c r="P100" t="s">
        <v>17</v>
      </c>
      <c r="Q100" t="s">
        <v>54</v>
      </c>
      <c r="R100" s="119">
        <v>45714</v>
      </c>
      <c r="S100" s="119">
        <v>45720</v>
      </c>
      <c r="AA100" s="176">
        <v>500000</v>
      </c>
      <c r="AB100" s="205" t="s">
        <v>58</v>
      </c>
      <c r="AC100" s="149" t="s">
        <v>444</v>
      </c>
      <c r="AD100" t="s">
        <v>478</v>
      </c>
      <c r="AE100" t="s">
        <v>314</v>
      </c>
      <c r="AF100" s="150">
        <v>17.947169932075447</v>
      </c>
      <c r="AG100" s="151">
        <v>1.5094339622641511</v>
      </c>
      <c r="AH100" s="150">
        <v>697.35849660377244</v>
      </c>
      <c r="AI100" s="150">
        <v>13.947169932075449</v>
      </c>
      <c r="AJ100" s="150">
        <v>17.947169932075447</v>
      </c>
      <c r="AK100" s="119">
        <v>45679</v>
      </c>
      <c r="AL100" t="s">
        <v>67</v>
      </c>
      <c r="AM100" t="s">
        <v>67</v>
      </c>
      <c r="AN100" s="198">
        <v>8</v>
      </c>
      <c r="AS100" s="119">
        <v>45728</v>
      </c>
    </row>
    <row r="101" spans="1:45">
      <c r="A101" t="s">
        <v>74</v>
      </c>
      <c r="B101" t="s">
        <v>75</v>
      </c>
      <c r="C101" t="s">
        <v>1788</v>
      </c>
      <c r="D101" t="s">
        <v>76</v>
      </c>
      <c r="E101" t="s">
        <v>76</v>
      </c>
      <c r="F101" t="s">
        <v>25</v>
      </c>
      <c r="G101" t="s">
        <v>66</v>
      </c>
      <c r="H101" t="s">
        <v>54</v>
      </c>
      <c r="I101" t="s">
        <v>55</v>
      </c>
      <c r="J101" t="s">
        <v>1808</v>
      </c>
      <c r="L101" s="119">
        <v>45720</v>
      </c>
      <c r="M101" s="119">
        <v>45730</v>
      </c>
      <c r="N101" t="s">
        <v>13</v>
      </c>
      <c r="O101" t="s">
        <v>272</v>
      </c>
      <c r="P101" t="s">
        <v>17</v>
      </c>
      <c r="Q101" t="s">
        <v>54</v>
      </c>
      <c r="R101" s="119">
        <v>45722</v>
      </c>
      <c r="S101" s="119">
        <v>45728</v>
      </c>
      <c r="AA101" s="176">
        <v>500000</v>
      </c>
      <c r="AB101" t="s">
        <v>58</v>
      </c>
      <c r="AC101" s="149" t="s">
        <v>444</v>
      </c>
      <c r="AD101" t="s">
        <v>478</v>
      </c>
      <c r="AE101" t="s">
        <v>273</v>
      </c>
      <c r="AF101" s="150">
        <v>17.916981252830169</v>
      </c>
      <c r="AG101" s="151">
        <v>1.5094339622641511</v>
      </c>
      <c r="AH101" s="150">
        <v>695.84906264150834</v>
      </c>
      <c r="AI101" s="150">
        <v>13.916981252830167</v>
      </c>
      <c r="AJ101" s="150">
        <v>17.916981252830169</v>
      </c>
      <c r="AK101" s="119">
        <v>45721</v>
      </c>
      <c r="AL101" t="s">
        <v>54</v>
      </c>
      <c r="AM101" t="s">
        <v>54</v>
      </c>
      <c r="AN101" s="198">
        <v>2</v>
      </c>
      <c r="AS101" s="119">
        <v>45730</v>
      </c>
    </row>
    <row r="102" spans="1:45">
      <c r="A102" t="s">
        <v>74</v>
      </c>
      <c r="B102" t="s">
        <v>75</v>
      </c>
      <c r="C102" t="s">
        <v>1788</v>
      </c>
      <c r="D102" t="s">
        <v>76</v>
      </c>
      <c r="E102" t="s">
        <v>76</v>
      </c>
      <c r="F102" t="s">
        <v>25</v>
      </c>
      <c r="G102" t="s">
        <v>66</v>
      </c>
      <c r="H102" t="s">
        <v>54</v>
      </c>
      <c r="I102" t="s">
        <v>55</v>
      </c>
      <c r="J102" t="s">
        <v>1809</v>
      </c>
      <c r="L102" s="119">
        <v>45720</v>
      </c>
      <c r="M102" s="119">
        <v>45730</v>
      </c>
      <c r="N102" t="s">
        <v>13</v>
      </c>
      <c r="O102" t="s">
        <v>280</v>
      </c>
      <c r="P102" t="s">
        <v>17</v>
      </c>
      <c r="Q102" t="s">
        <v>54</v>
      </c>
      <c r="R102" s="119">
        <v>45722</v>
      </c>
      <c r="S102" s="119">
        <v>45727</v>
      </c>
      <c r="AA102" s="176">
        <v>500000</v>
      </c>
      <c r="AB102" t="s">
        <v>58</v>
      </c>
      <c r="AC102" s="149" t="s">
        <v>444</v>
      </c>
      <c r="AD102" t="s">
        <v>478</v>
      </c>
      <c r="AE102" t="s">
        <v>281</v>
      </c>
      <c r="AF102" s="150">
        <v>17.947169932075447</v>
      </c>
      <c r="AG102" s="151">
        <v>1.5094339622641511</v>
      </c>
      <c r="AH102" s="150">
        <v>697.35849660377244</v>
      </c>
      <c r="AI102" s="150">
        <v>13.947169932075449</v>
      </c>
      <c r="AJ102" s="150">
        <v>17.947169932075447</v>
      </c>
      <c r="AK102" s="119">
        <v>45721</v>
      </c>
      <c r="AL102" t="s">
        <v>54</v>
      </c>
      <c r="AM102" t="s">
        <v>54</v>
      </c>
      <c r="AN102" s="198">
        <v>3</v>
      </c>
      <c r="AS102" s="119">
        <v>45730</v>
      </c>
    </row>
    <row r="103" spans="1:45">
      <c r="A103" t="s">
        <v>123</v>
      </c>
      <c r="B103" t="s">
        <v>124</v>
      </c>
      <c r="C103" t="s">
        <v>1318</v>
      </c>
      <c r="D103" t="s">
        <v>65</v>
      </c>
      <c r="E103" t="s">
        <v>65</v>
      </c>
      <c r="F103" t="s">
        <v>25</v>
      </c>
      <c r="G103" t="s">
        <v>66</v>
      </c>
      <c r="H103" t="s">
        <v>54</v>
      </c>
      <c r="I103" t="s">
        <v>55</v>
      </c>
      <c r="J103" t="s">
        <v>1810</v>
      </c>
      <c r="L103" s="119">
        <v>45735</v>
      </c>
      <c r="M103" s="119">
        <v>45740</v>
      </c>
      <c r="N103" t="s">
        <v>13</v>
      </c>
      <c r="O103" t="s">
        <v>276</v>
      </c>
      <c r="P103" t="s">
        <v>17</v>
      </c>
      <c r="Q103" t="s">
        <v>54</v>
      </c>
      <c r="R103" s="119">
        <v>45735</v>
      </c>
      <c r="S103" s="119">
        <v>45736</v>
      </c>
      <c r="AA103" s="176">
        <v>500000</v>
      </c>
      <c r="AB103" t="s">
        <v>58</v>
      </c>
      <c r="AC103" s="149" t="s">
        <v>444</v>
      </c>
      <c r="AD103" t="s">
        <v>478</v>
      </c>
      <c r="AE103" t="s">
        <v>277</v>
      </c>
      <c r="AF103" s="150">
        <v>17.977358611320732</v>
      </c>
      <c r="AG103" s="151">
        <v>1.5094339622641511</v>
      </c>
      <c r="AH103" s="150">
        <v>698.86793056603653</v>
      </c>
      <c r="AI103" s="150">
        <v>13.977358611320732</v>
      </c>
      <c r="AJ103" s="150">
        <v>17.977358611320732</v>
      </c>
      <c r="AK103" s="119">
        <v>45671</v>
      </c>
      <c r="AL103" t="s">
        <v>54</v>
      </c>
      <c r="AM103" t="s">
        <v>67</v>
      </c>
      <c r="AN103" s="198">
        <v>1</v>
      </c>
      <c r="AS103" s="119">
        <v>45737</v>
      </c>
    </row>
    <row r="104" spans="1:45" ht="29.1">
      <c r="A104" t="s">
        <v>74</v>
      </c>
      <c r="B104" t="s">
        <v>75</v>
      </c>
      <c r="C104" s="23" t="s">
        <v>1786</v>
      </c>
      <c r="D104" t="s">
        <v>76</v>
      </c>
      <c r="E104" t="s">
        <v>76</v>
      </c>
      <c r="F104" t="s">
        <v>25</v>
      </c>
      <c r="G104" t="s">
        <v>66</v>
      </c>
      <c r="H104" t="s">
        <v>54</v>
      </c>
      <c r="I104" t="s">
        <v>55</v>
      </c>
      <c r="J104" t="s">
        <v>1811</v>
      </c>
      <c r="L104" s="119">
        <v>45727</v>
      </c>
      <c r="M104" s="119">
        <v>45741</v>
      </c>
      <c r="N104" t="s">
        <v>13</v>
      </c>
      <c r="O104" t="s">
        <v>280</v>
      </c>
      <c r="P104" t="s">
        <v>17</v>
      </c>
      <c r="Q104" t="s">
        <v>54</v>
      </c>
      <c r="R104" s="119">
        <v>45729</v>
      </c>
      <c r="S104" s="119">
        <v>45734</v>
      </c>
      <c r="AA104" s="176">
        <v>500000</v>
      </c>
      <c r="AB104" t="s">
        <v>58</v>
      </c>
      <c r="AC104" s="149" t="s">
        <v>444</v>
      </c>
      <c r="AD104" t="s">
        <v>478</v>
      </c>
      <c r="AE104" t="s">
        <v>281</v>
      </c>
      <c r="AF104" s="150">
        <v>18.007547290566013</v>
      </c>
      <c r="AG104" s="151">
        <v>1.5094339622641511</v>
      </c>
      <c r="AH104" s="150">
        <v>700.37736452830063</v>
      </c>
      <c r="AI104" s="150">
        <v>14.007547290566013</v>
      </c>
      <c r="AJ104" s="150">
        <v>18.007547290566013</v>
      </c>
      <c r="AK104" s="119">
        <v>45729</v>
      </c>
      <c r="AL104" t="s">
        <v>54</v>
      </c>
      <c r="AM104" t="s">
        <v>54</v>
      </c>
      <c r="AN104" s="198">
        <v>7</v>
      </c>
      <c r="AS104" s="119">
        <v>45741</v>
      </c>
    </row>
    <row r="105" spans="1:45" ht="29.1">
      <c r="A105" t="s">
        <v>74</v>
      </c>
      <c r="B105" t="s">
        <v>75</v>
      </c>
      <c r="C105" s="23" t="s">
        <v>1786</v>
      </c>
      <c r="D105" t="s">
        <v>76</v>
      </c>
      <c r="E105" t="s">
        <v>76</v>
      </c>
      <c r="F105" t="s">
        <v>25</v>
      </c>
      <c r="G105" t="s">
        <v>66</v>
      </c>
      <c r="H105" t="s">
        <v>54</v>
      </c>
      <c r="I105" t="s">
        <v>55</v>
      </c>
      <c r="J105" t="s">
        <v>1812</v>
      </c>
      <c r="L105" s="119">
        <v>45743</v>
      </c>
      <c r="M105" s="119">
        <v>45744</v>
      </c>
      <c r="N105" t="s">
        <v>13</v>
      </c>
      <c r="O105" t="s">
        <v>276</v>
      </c>
      <c r="P105" t="s">
        <v>17</v>
      </c>
      <c r="Q105" t="s">
        <v>54</v>
      </c>
      <c r="R105" s="119">
        <v>45729</v>
      </c>
      <c r="S105" s="119">
        <v>45733</v>
      </c>
      <c r="AA105" s="176">
        <v>500000</v>
      </c>
      <c r="AB105" t="s">
        <v>58</v>
      </c>
      <c r="AC105" s="149" t="s">
        <v>444</v>
      </c>
      <c r="AD105" t="s">
        <v>478</v>
      </c>
      <c r="AE105" t="s">
        <v>277</v>
      </c>
      <c r="AF105" s="150">
        <v>18.037735969811294</v>
      </c>
      <c r="AG105" s="151">
        <v>1.5094339622641511</v>
      </c>
      <c r="AH105" s="150">
        <v>701.88679849056473</v>
      </c>
      <c r="AI105" s="150">
        <v>14.037735969811294</v>
      </c>
      <c r="AJ105" s="150">
        <v>18.037735969811294</v>
      </c>
      <c r="AK105" s="119">
        <v>45729</v>
      </c>
      <c r="AL105" t="s">
        <v>54</v>
      </c>
      <c r="AM105" t="s">
        <v>54</v>
      </c>
      <c r="AN105" s="198">
        <v>11</v>
      </c>
      <c r="AS105" s="119">
        <v>45744</v>
      </c>
    </row>
    <row r="106" spans="1:45">
      <c r="A106" t="s">
        <v>420</v>
      </c>
      <c r="B106" t="s">
        <v>421</v>
      </c>
      <c r="C106" t="s">
        <v>1813</v>
      </c>
      <c r="D106" t="s">
        <v>1800</v>
      </c>
      <c r="E106" t="s">
        <v>65</v>
      </c>
      <c r="F106" t="s">
        <v>25</v>
      </c>
      <c r="G106" t="s">
        <v>66</v>
      </c>
      <c r="H106" t="s">
        <v>54</v>
      </c>
      <c r="I106" t="s">
        <v>55</v>
      </c>
      <c r="J106" t="s">
        <v>1814</v>
      </c>
      <c r="L106" s="119">
        <v>45695</v>
      </c>
      <c r="M106" s="119">
        <v>45747</v>
      </c>
      <c r="N106" t="s">
        <v>13</v>
      </c>
      <c r="O106" t="s">
        <v>276</v>
      </c>
      <c r="P106" t="s">
        <v>17</v>
      </c>
      <c r="Q106" t="s">
        <v>54</v>
      </c>
      <c r="R106" s="119">
        <v>45743</v>
      </c>
      <c r="S106" s="119">
        <v>45805</v>
      </c>
      <c r="AA106" s="176">
        <v>500000</v>
      </c>
      <c r="AB106" t="s">
        <v>58</v>
      </c>
      <c r="AC106" s="149" t="s">
        <v>444</v>
      </c>
      <c r="AD106" t="s">
        <v>478</v>
      </c>
      <c r="AE106" t="s">
        <v>277</v>
      </c>
      <c r="AF106" s="150">
        <v>18.520754837735808</v>
      </c>
      <c r="AG106" s="151">
        <v>1.5094339622641511</v>
      </c>
      <c r="AH106" s="150">
        <v>726.03774188679029</v>
      </c>
      <c r="AI106" s="150">
        <v>14.520754837735806</v>
      </c>
      <c r="AJ106" s="150">
        <v>18.520754837735808</v>
      </c>
      <c r="AK106" s="119">
        <v>45741</v>
      </c>
      <c r="AL106" t="s">
        <v>67</v>
      </c>
      <c r="AM106" t="s">
        <v>67</v>
      </c>
      <c r="AN106" s="198">
        <v>-61</v>
      </c>
      <c r="AS106" s="119">
        <v>45744</v>
      </c>
    </row>
    <row r="107" spans="1:45">
      <c r="A107" t="s">
        <v>179</v>
      </c>
      <c r="B107" t="s">
        <v>180</v>
      </c>
      <c r="C107" t="s">
        <v>495</v>
      </c>
      <c r="D107" t="s">
        <v>64</v>
      </c>
      <c r="E107" t="s">
        <v>76</v>
      </c>
      <c r="F107" t="s">
        <v>25</v>
      </c>
      <c r="G107" t="s">
        <v>66</v>
      </c>
      <c r="H107" t="s">
        <v>54</v>
      </c>
      <c r="I107" t="s">
        <v>55</v>
      </c>
      <c r="J107" t="s">
        <v>1815</v>
      </c>
      <c r="K107" s="119">
        <v>45658</v>
      </c>
      <c r="L107" s="119">
        <v>45684</v>
      </c>
      <c r="M107" s="119">
        <v>45747</v>
      </c>
      <c r="N107" t="s">
        <v>13</v>
      </c>
      <c r="O107" t="s">
        <v>280</v>
      </c>
      <c r="P107" t="s">
        <v>17</v>
      </c>
      <c r="Q107" t="s">
        <v>54</v>
      </c>
      <c r="R107" s="119">
        <v>45728</v>
      </c>
      <c r="S107" s="119">
        <v>45728</v>
      </c>
      <c r="AA107" s="176">
        <v>500000</v>
      </c>
      <c r="AB107" t="s">
        <v>58</v>
      </c>
      <c r="AC107" s="149" t="s">
        <v>444</v>
      </c>
      <c r="AD107" t="s">
        <v>478</v>
      </c>
      <c r="AE107" t="s">
        <v>281</v>
      </c>
      <c r="AF107" s="150">
        <v>18.520754837735808</v>
      </c>
      <c r="AG107" s="151">
        <v>1.5094339622641511</v>
      </c>
      <c r="AH107" s="150">
        <v>726.03774188679029</v>
      </c>
      <c r="AI107" s="150">
        <v>14.520754837735806</v>
      </c>
      <c r="AJ107" s="150">
        <v>18.520754837735808</v>
      </c>
      <c r="AK107" s="119">
        <v>45673</v>
      </c>
      <c r="AL107" t="s">
        <v>54</v>
      </c>
      <c r="AM107" t="s">
        <v>67</v>
      </c>
      <c r="AN107" s="198">
        <v>-37</v>
      </c>
      <c r="AS107" s="119">
        <v>45691</v>
      </c>
    </row>
    <row r="108" spans="1:45">
      <c r="A108" t="s">
        <v>123</v>
      </c>
      <c r="B108" t="s">
        <v>124</v>
      </c>
      <c r="C108" t="s">
        <v>692</v>
      </c>
      <c r="D108" t="s">
        <v>65</v>
      </c>
      <c r="E108" t="s">
        <v>65</v>
      </c>
      <c r="F108" t="s">
        <v>25</v>
      </c>
      <c r="G108" t="s">
        <v>66</v>
      </c>
      <c r="H108" t="s">
        <v>54</v>
      </c>
      <c r="I108" t="s">
        <v>55</v>
      </c>
      <c r="J108" t="s">
        <v>1816</v>
      </c>
      <c r="K108" s="119">
        <v>45720</v>
      </c>
      <c r="L108" s="119">
        <v>45741</v>
      </c>
      <c r="M108" s="119">
        <v>45747</v>
      </c>
      <c r="N108" t="s">
        <v>13</v>
      </c>
      <c r="O108" t="s">
        <v>280</v>
      </c>
      <c r="P108" t="s">
        <v>17</v>
      </c>
      <c r="Q108" t="s">
        <v>54</v>
      </c>
      <c r="R108" s="119">
        <v>45727</v>
      </c>
      <c r="S108" s="119">
        <v>45728</v>
      </c>
      <c r="AA108" s="176">
        <v>500000</v>
      </c>
      <c r="AB108" t="s">
        <v>58</v>
      </c>
      <c r="AC108" s="149" t="s">
        <v>444</v>
      </c>
      <c r="AD108" t="s">
        <v>478</v>
      </c>
      <c r="AE108" t="s">
        <v>281</v>
      </c>
      <c r="AF108" s="150">
        <v>18.128302007547141</v>
      </c>
      <c r="AG108" s="151">
        <v>1.5094339622641511</v>
      </c>
      <c r="AH108" s="150">
        <v>706.41510037735702</v>
      </c>
      <c r="AI108" s="150">
        <v>14.128302007547141</v>
      </c>
      <c r="AJ108" s="150">
        <v>18.128302007547141</v>
      </c>
      <c r="AK108" s="119">
        <v>45737</v>
      </c>
      <c r="AL108" t="s">
        <v>54</v>
      </c>
      <c r="AM108" t="s">
        <v>67</v>
      </c>
      <c r="AN108" s="198">
        <v>16</v>
      </c>
      <c r="AS108" s="119">
        <v>45744</v>
      </c>
    </row>
    <row r="109" spans="1:45">
      <c r="A109" t="s">
        <v>123</v>
      </c>
      <c r="B109" t="s">
        <v>124</v>
      </c>
      <c r="C109" t="s">
        <v>692</v>
      </c>
      <c r="D109" t="s">
        <v>65</v>
      </c>
      <c r="E109" t="s">
        <v>65</v>
      </c>
      <c r="F109" t="s">
        <v>25</v>
      </c>
      <c r="G109" t="s">
        <v>66</v>
      </c>
      <c r="H109" t="s">
        <v>54</v>
      </c>
      <c r="I109" t="s">
        <v>55</v>
      </c>
      <c r="J109" t="s">
        <v>1817</v>
      </c>
      <c r="K109" s="119">
        <v>45720</v>
      </c>
      <c r="L109" s="119">
        <v>45741</v>
      </c>
      <c r="M109" s="119">
        <v>45747</v>
      </c>
      <c r="N109" t="s">
        <v>13</v>
      </c>
      <c r="O109" t="s">
        <v>272</v>
      </c>
      <c r="P109" t="s">
        <v>17</v>
      </c>
      <c r="Q109" t="s">
        <v>54</v>
      </c>
      <c r="R109" s="119">
        <v>45727</v>
      </c>
      <c r="S109" s="119">
        <v>45730</v>
      </c>
      <c r="AA109" s="176">
        <v>500000</v>
      </c>
      <c r="AB109" t="s">
        <v>58</v>
      </c>
      <c r="AC109" s="149" t="s">
        <v>444</v>
      </c>
      <c r="AD109" t="s">
        <v>478</v>
      </c>
      <c r="AE109" t="s">
        <v>273</v>
      </c>
      <c r="AF109" s="150">
        <v>18.158490686792423</v>
      </c>
      <c r="AG109" s="151">
        <v>1.5094339622641511</v>
      </c>
      <c r="AH109" s="150">
        <v>707.92453433962112</v>
      </c>
      <c r="AI109" s="150">
        <v>14.158490686792423</v>
      </c>
      <c r="AJ109" s="150">
        <v>18.158490686792423</v>
      </c>
      <c r="AK109" s="119">
        <v>45737</v>
      </c>
      <c r="AL109" t="s">
        <v>54</v>
      </c>
      <c r="AM109" t="s">
        <v>67</v>
      </c>
      <c r="AN109" s="198">
        <v>14</v>
      </c>
      <c r="AS109" s="119">
        <v>45744</v>
      </c>
    </row>
    <row r="110" spans="1:45">
      <c r="A110" t="s">
        <v>123</v>
      </c>
      <c r="B110" t="s">
        <v>124</v>
      </c>
      <c r="C110" t="s">
        <v>670</v>
      </c>
      <c r="D110" t="s">
        <v>65</v>
      </c>
      <c r="E110" t="s">
        <v>65</v>
      </c>
      <c r="F110" t="s">
        <v>25</v>
      </c>
      <c r="G110" t="s">
        <v>66</v>
      </c>
      <c r="H110" t="s">
        <v>54</v>
      </c>
      <c r="I110" t="s">
        <v>55</v>
      </c>
      <c r="J110" t="s">
        <v>1818</v>
      </c>
      <c r="K110" s="119">
        <v>45630</v>
      </c>
      <c r="L110" s="119">
        <v>45691</v>
      </c>
      <c r="M110" s="119">
        <v>45747</v>
      </c>
      <c r="N110" t="s">
        <v>13</v>
      </c>
      <c r="O110" t="s">
        <v>128</v>
      </c>
      <c r="P110" t="s">
        <v>17</v>
      </c>
      <c r="Q110" t="s">
        <v>54</v>
      </c>
      <c r="R110" s="119">
        <v>45721</v>
      </c>
      <c r="S110" s="119">
        <v>45733</v>
      </c>
      <c r="AA110" s="176">
        <v>500000</v>
      </c>
      <c r="AB110" t="s">
        <v>58</v>
      </c>
      <c r="AC110" s="149" t="s">
        <v>444</v>
      </c>
      <c r="AD110" t="s">
        <v>478</v>
      </c>
      <c r="AE110" t="s">
        <v>129</v>
      </c>
      <c r="AF110" s="150">
        <v>18.188679366037704</v>
      </c>
      <c r="AG110" s="151">
        <v>1.5094339622641511</v>
      </c>
      <c r="AH110" s="150">
        <v>709.43396830188522</v>
      </c>
      <c r="AI110" s="150">
        <v>14.188679366037704</v>
      </c>
      <c r="AJ110" s="150">
        <v>18.188679366037704</v>
      </c>
      <c r="AK110" s="119">
        <v>45720</v>
      </c>
      <c r="AL110" t="s">
        <v>54</v>
      </c>
      <c r="AM110" t="s">
        <v>54</v>
      </c>
      <c r="AN110" s="198">
        <v>-6</v>
      </c>
      <c r="AS110" s="119">
        <v>45727</v>
      </c>
    </row>
    <row r="111" spans="1:45">
      <c r="A111" t="s">
        <v>261</v>
      </c>
      <c r="B111" t="s">
        <v>252</v>
      </c>
      <c r="C111" t="s">
        <v>1819</v>
      </c>
      <c r="D111" t="s">
        <v>76</v>
      </c>
      <c r="E111" t="s">
        <v>76</v>
      </c>
      <c r="F111" t="s">
        <v>25</v>
      </c>
      <c r="G111" t="s">
        <v>66</v>
      </c>
      <c r="H111" t="s">
        <v>54</v>
      </c>
      <c r="I111" t="s">
        <v>55</v>
      </c>
      <c r="J111" t="s">
        <v>1820</v>
      </c>
      <c r="L111" s="119">
        <v>45716</v>
      </c>
      <c r="M111" s="119">
        <v>45748</v>
      </c>
      <c r="N111" t="s">
        <v>13</v>
      </c>
      <c r="O111" t="s">
        <v>280</v>
      </c>
      <c r="P111" t="s">
        <v>17</v>
      </c>
      <c r="Q111" t="s">
        <v>54</v>
      </c>
      <c r="R111" s="119">
        <v>45737</v>
      </c>
      <c r="S111" s="119">
        <v>45742</v>
      </c>
      <c r="AA111" s="176">
        <v>500000</v>
      </c>
      <c r="AB111" t="s">
        <v>58</v>
      </c>
      <c r="AC111" s="149" t="s">
        <v>444</v>
      </c>
      <c r="AD111" t="s">
        <v>478</v>
      </c>
      <c r="AE111" t="s">
        <v>281</v>
      </c>
      <c r="AF111" s="150">
        <v>18.218868045282989</v>
      </c>
      <c r="AG111" s="151">
        <v>1.5094339622641511</v>
      </c>
      <c r="AH111" s="150">
        <v>710.94340226414931</v>
      </c>
      <c r="AI111" s="150">
        <v>14.218868045282987</v>
      </c>
      <c r="AJ111" s="150">
        <v>18.218868045282989</v>
      </c>
      <c r="AK111" s="119">
        <v>45720</v>
      </c>
      <c r="AL111" t="s">
        <v>67</v>
      </c>
      <c r="AM111" t="s">
        <v>67</v>
      </c>
      <c r="AN111" s="198">
        <v>1</v>
      </c>
      <c r="AS111" s="119">
        <v>45743</v>
      </c>
    </row>
    <row r="112" spans="1:45">
      <c r="A112" t="s">
        <v>74</v>
      </c>
      <c r="B112" t="s">
        <v>75</v>
      </c>
      <c r="C112" t="s">
        <v>1786</v>
      </c>
      <c r="D112" t="s">
        <v>76</v>
      </c>
      <c r="E112" t="s">
        <v>76</v>
      </c>
      <c r="F112" t="s">
        <v>25</v>
      </c>
      <c r="G112" t="s">
        <v>66</v>
      </c>
      <c r="H112" t="s">
        <v>54</v>
      </c>
      <c r="I112" t="s">
        <v>55</v>
      </c>
      <c r="J112" t="s">
        <v>1821</v>
      </c>
      <c r="L112" s="119">
        <v>45750</v>
      </c>
      <c r="M112" s="119">
        <v>45751</v>
      </c>
      <c r="N112" t="s">
        <v>9</v>
      </c>
      <c r="O112" t="s">
        <v>69</v>
      </c>
      <c r="P112" t="s">
        <v>17</v>
      </c>
      <c r="Q112" t="s">
        <v>54</v>
      </c>
      <c r="R112" s="119">
        <v>45750</v>
      </c>
      <c r="S112" s="119">
        <v>45751</v>
      </c>
      <c r="AA112" s="176">
        <v>500000</v>
      </c>
      <c r="AB112" t="s">
        <v>58</v>
      </c>
      <c r="AC112" s="149" t="s">
        <v>444</v>
      </c>
      <c r="AD112" t="s">
        <v>478</v>
      </c>
      <c r="AE112" t="s">
        <v>70</v>
      </c>
      <c r="AF112" s="150">
        <v>18.671698233962218</v>
      </c>
      <c r="AG112" s="151">
        <v>1.5094339622641511</v>
      </c>
      <c r="AH112" s="150">
        <v>733.58491169811077</v>
      </c>
      <c r="AI112" s="150">
        <v>14.671698233962216</v>
      </c>
      <c r="AJ112" s="150">
        <v>18.671698233962218</v>
      </c>
      <c r="AK112" s="119">
        <v>45749</v>
      </c>
      <c r="AL112" t="s">
        <v>54</v>
      </c>
      <c r="AM112" t="s">
        <v>54</v>
      </c>
      <c r="AN112" s="198">
        <v>0</v>
      </c>
      <c r="AS112" s="119">
        <v>45751</v>
      </c>
    </row>
    <row r="113" spans="1:45">
      <c r="A113" t="s">
        <v>74</v>
      </c>
      <c r="B113" t="s">
        <v>75</v>
      </c>
      <c r="C113" t="s">
        <v>1786</v>
      </c>
      <c r="D113" t="s">
        <v>76</v>
      </c>
      <c r="E113" t="s">
        <v>76</v>
      </c>
      <c r="F113" t="s">
        <v>25</v>
      </c>
      <c r="G113" t="s">
        <v>66</v>
      </c>
      <c r="H113" t="s">
        <v>54</v>
      </c>
      <c r="I113" t="s">
        <v>55</v>
      </c>
      <c r="J113" t="s">
        <v>1822</v>
      </c>
      <c r="L113" s="119">
        <v>45750</v>
      </c>
      <c r="M113" s="119">
        <v>45751</v>
      </c>
      <c r="N113" t="s">
        <v>9</v>
      </c>
      <c r="O113" t="s">
        <v>88</v>
      </c>
      <c r="P113" t="s">
        <v>17</v>
      </c>
      <c r="Q113" t="s">
        <v>54</v>
      </c>
      <c r="R113" s="119">
        <v>45744</v>
      </c>
      <c r="S113" s="119">
        <v>45744</v>
      </c>
      <c r="AA113" s="176">
        <v>500000</v>
      </c>
      <c r="AB113" t="s">
        <v>58</v>
      </c>
      <c r="AC113" s="149" t="s">
        <v>444</v>
      </c>
      <c r="AD113" t="s">
        <v>478</v>
      </c>
      <c r="AE113" t="s">
        <v>89</v>
      </c>
      <c r="AF113" s="150">
        <v>18.701886913207495</v>
      </c>
      <c r="AG113" s="151">
        <v>1.5094339622641511</v>
      </c>
      <c r="AH113" s="150">
        <v>735.09434566037487</v>
      </c>
      <c r="AI113" s="150">
        <v>14.701886913207497</v>
      </c>
      <c r="AJ113" s="150">
        <v>18.701886913207495</v>
      </c>
      <c r="AK113" s="119">
        <v>45744</v>
      </c>
      <c r="AL113" t="s">
        <v>54</v>
      </c>
      <c r="AM113" t="s">
        <v>54</v>
      </c>
      <c r="AN113" s="198">
        <v>7</v>
      </c>
      <c r="AS113" s="119">
        <v>45751</v>
      </c>
    </row>
    <row r="114" spans="1:45">
      <c r="A114" t="s">
        <v>123</v>
      </c>
      <c r="B114" t="s">
        <v>124</v>
      </c>
      <c r="C114" s="23" t="s">
        <v>1318</v>
      </c>
      <c r="D114" t="s">
        <v>65</v>
      </c>
      <c r="E114" t="s">
        <v>65</v>
      </c>
      <c r="F114" t="s">
        <v>25</v>
      </c>
      <c r="G114" t="s">
        <v>66</v>
      </c>
      <c r="H114" t="s">
        <v>54</v>
      </c>
      <c r="I114" t="s">
        <v>55</v>
      </c>
      <c r="J114" t="s">
        <v>1823</v>
      </c>
      <c r="K114" s="119">
        <v>45635</v>
      </c>
      <c r="L114" s="119">
        <v>45716</v>
      </c>
      <c r="M114" s="119">
        <v>45751</v>
      </c>
      <c r="N114" t="s">
        <v>13</v>
      </c>
      <c r="O114" t="s">
        <v>276</v>
      </c>
      <c r="P114" t="s">
        <v>17</v>
      </c>
      <c r="Q114" t="s">
        <v>54</v>
      </c>
      <c r="R114" s="119">
        <v>45728</v>
      </c>
      <c r="S114" s="119">
        <v>45728</v>
      </c>
      <c r="AA114" s="176">
        <v>500000</v>
      </c>
      <c r="AB114" t="s">
        <v>58</v>
      </c>
      <c r="AC114" s="149" t="s">
        <v>444</v>
      </c>
      <c r="AD114" t="s">
        <v>478</v>
      </c>
      <c r="AE114" t="s">
        <v>277</v>
      </c>
      <c r="AF114" s="150">
        <v>18.309434083018832</v>
      </c>
      <c r="AG114" s="151">
        <v>1.5094339622641511</v>
      </c>
      <c r="AH114" s="150">
        <v>715.4717041509416</v>
      </c>
      <c r="AI114" s="150">
        <v>14.309434083018832</v>
      </c>
      <c r="AJ114" s="150">
        <v>18.309434083018832</v>
      </c>
      <c r="AK114" s="119">
        <v>45712</v>
      </c>
      <c r="AL114" t="s">
        <v>67</v>
      </c>
      <c r="AM114" t="s">
        <v>67</v>
      </c>
      <c r="AN114" s="198">
        <v>22</v>
      </c>
      <c r="AS114" s="119">
        <v>45750</v>
      </c>
    </row>
    <row r="115" spans="1:45">
      <c r="A115" t="s">
        <v>123</v>
      </c>
      <c r="B115" t="s">
        <v>124</v>
      </c>
      <c r="C115" t="s">
        <v>1824</v>
      </c>
      <c r="D115" t="s">
        <v>65</v>
      </c>
      <c r="E115" t="s">
        <v>65</v>
      </c>
      <c r="F115" t="s">
        <v>25</v>
      </c>
      <c r="G115" t="s">
        <v>66</v>
      </c>
      <c r="H115" t="s">
        <v>54</v>
      </c>
      <c r="I115" t="s">
        <v>55</v>
      </c>
      <c r="J115" t="s">
        <v>1825</v>
      </c>
      <c r="K115" s="119">
        <v>45688</v>
      </c>
      <c r="L115" s="119">
        <v>45688</v>
      </c>
      <c r="M115" s="119">
        <v>45762</v>
      </c>
      <c r="N115" t="s">
        <v>9</v>
      </c>
      <c r="O115" t="s">
        <v>262</v>
      </c>
      <c r="P115" t="s">
        <v>17</v>
      </c>
      <c r="Q115" t="s">
        <v>54</v>
      </c>
      <c r="R115" s="119">
        <v>45751</v>
      </c>
      <c r="S115" s="119">
        <v>45751</v>
      </c>
      <c r="AA115" s="176">
        <v>500000</v>
      </c>
      <c r="AB115" t="s">
        <v>58</v>
      </c>
      <c r="AC115" s="149" t="s">
        <v>444</v>
      </c>
      <c r="AD115" t="s">
        <v>478</v>
      </c>
      <c r="AE115" t="s">
        <v>263</v>
      </c>
      <c r="AF115" s="150">
        <v>18.339622762264113</v>
      </c>
      <c r="AG115" s="151">
        <v>1.5094339622641511</v>
      </c>
      <c r="AH115" s="150">
        <v>716.9811381132057</v>
      </c>
      <c r="AI115" s="150">
        <v>14.339622762264113</v>
      </c>
      <c r="AJ115" s="150">
        <v>18.339622762264113</v>
      </c>
      <c r="AK115" s="119">
        <v>45709</v>
      </c>
      <c r="AL115" t="s">
        <v>67</v>
      </c>
      <c r="AM115" t="s">
        <v>67</v>
      </c>
      <c r="AN115" s="198">
        <v>6</v>
      </c>
      <c r="AS115" s="119">
        <v>45757</v>
      </c>
    </row>
    <row r="116" spans="1:45">
      <c r="A116" t="s">
        <v>195</v>
      </c>
      <c r="B116" t="s">
        <v>148</v>
      </c>
      <c r="C116" t="s">
        <v>493</v>
      </c>
      <c r="D116" t="s">
        <v>65</v>
      </c>
      <c r="E116" t="s">
        <v>65</v>
      </c>
      <c r="F116" t="s">
        <v>25</v>
      </c>
      <c r="G116" t="s">
        <v>66</v>
      </c>
      <c r="H116" t="s">
        <v>54</v>
      </c>
      <c r="I116" t="s">
        <v>55</v>
      </c>
      <c r="J116" t="s">
        <v>1826</v>
      </c>
      <c r="K116" s="119">
        <v>45586</v>
      </c>
      <c r="L116" s="119">
        <v>45694</v>
      </c>
      <c r="M116" s="119">
        <v>45769</v>
      </c>
      <c r="N116" t="s">
        <v>13</v>
      </c>
      <c r="O116" t="s">
        <v>272</v>
      </c>
      <c r="P116" t="s">
        <v>17</v>
      </c>
      <c r="Q116" t="s">
        <v>54</v>
      </c>
      <c r="R116" s="119">
        <v>45737</v>
      </c>
      <c r="S116" s="119">
        <v>45769</v>
      </c>
      <c r="AA116" s="176">
        <v>500000</v>
      </c>
      <c r="AB116" t="s">
        <v>58</v>
      </c>
      <c r="AC116" s="149" t="s">
        <v>444</v>
      </c>
      <c r="AD116" t="e">
        <v>#REF!</v>
      </c>
      <c r="AE116" t="s">
        <v>273</v>
      </c>
      <c r="AF116" s="150">
        <v>18.369811441509398</v>
      </c>
      <c r="AG116" s="151">
        <v>1.5094339622641511</v>
      </c>
      <c r="AH116" s="150">
        <v>718.4905720754698</v>
      </c>
      <c r="AI116" s="150">
        <v>14.369811441509396</v>
      </c>
      <c r="AJ116" s="150">
        <v>18.369811441509398</v>
      </c>
      <c r="AK116" s="119">
        <v>45737</v>
      </c>
      <c r="AL116" t="s">
        <v>67</v>
      </c>
      <c r="AM116" t="s">
        <v>67</v>
      </c>
      <c r="AN116" s="198">
        <v>-6</v>
      </c>
      <c r="AS116" s="119">
        <v>45763</v>
      </c>
    </row>
    <row r="117" spans="1:45">
      <c r="A117" t="s">
        <v>74</v>
      </c>
      <c r="B117" t="s">
        <v>75</v>
      </c>
      <c r="C117" t="s">
        <v>1827</v>
      </c>
      <c r="D117" t="s">
        <v>76</v>
      </c>
      <c r="E117" t="s">
        <v>76</v>
      </c>
      <c r="F117" t="s">
        <v>25</v>
      </c>
      <c r="G117" t="s">
        <v>66</v>
      </c>
      <c r="H117" t="s">
        <v>54</v>
      </c>
      <c r="I117" t="s">
        <v>55</v>
      </c>
      <c r="J117" t="s">
        <v>1828</v>
      </c>
      <c r="L117" s="119">
        <v>45770</v>
      </c>
      <c r="M117" s="119">
        <v>45775</v>
      </c>
      <c r="N117" t="s">
        <v>93</v>
      </c>
      <c r="O117" t="s">
        <v>299</v>
      </c>
      <c r="P117" t="s">
        <v>17</v>
      </c>
      <c r="Q117" t="s">
        <v>54</v>
      </c>
      <c r="R117" s="119">
        <v>45772</v>
      </c>
      <c r="S117" s="119">
        <v>45772</v>
      </c>
      <c r="AA117" s="176">
        <v>500000</v>
      </c>
      <c r="AB117" t="s">
        <v>58</v>
      </c>
      <c r="AC117" s="149" t="s">
        <v>444</v>
      </c>
      <c r="AD117" t="s">
        <v>478</v>
      </c>
      <c r="AE117" t="s">
        <v>300</v>
      </c>
      <c r="AF117" s="150">
        <v>18.852830309433905</v>
      </c>
      <c r="AG117" s="151">
        <v>1.5094339622641511</v>
      </c>
      <c r="AH117" s="150">
        <v>742.64151547169536</v>
      </c>
      <c r="AI117" s="150">
        <v>14.852830309433907</v>
      </c>
      <c r="AJ117" s="150">
        <v>18.852830309433905</v>
      </c>
      <c r="AK117" s="119">
        <v>45772</v>
      </c>
      <c r="AL117" t="s">
        <v>54</v>
      </c>
      <c r="AM117" t="s">
        <v>54</v>
      </c>
      <c r="AN117" s="198">
        <v>3</v>
      </c>
      <c r="AS117" s="119">
        <v>45775</v>
      </c>
    </row>
    <row r="118" spans="1:45">
      <c r="A118" t="s">
        <v>123</v>
      </c>
      <c r="B118" t="s">
        <v>124</v>
      </c>
      <c r="C118" t="s">
        <v>692</v>
      </c>
      <c r="D118" t="s">
        <v>65</v>
      </c>
      <c r="E118" t="s">
        <v>65</v>
      </c>
      <c r="F118" t="s">
        <v>25</v>
      </c>
      <c r="G118" t="s">
        <v>66</v>
      </c>
      <c r="H118" t="s">
        <v>54</v>
      </c>
      <c r="I118" t="s">
        <v>55</v>
      </c>
      <c r="J118" t="s">
        <v>1829</v>
      </c>
      <c r="K118" s="119">
        <v>45720</v>
      </c>
      <c r="L118" s="119">
        <v>45762</v>
      </c>
      <c r="M118" s="119">
        <v>45775</v>
      </c>
      <c r="N118" t="s">
        <v>11</v>
      </c>
      <c r="O118" t="s">
        <v>236</v>
      </c>
      <c r="P118" t="s">
        <v>17</v>
      </c>
      <c r="Q118" t="s">
        <v>54</v>
      </c>
      <c r="R118" s="119">
        <v>45748</v>
      </c>
      <c r="S118" s="119">
        <v>45769</v>
      </c>
      <c r="AA118" s="176">
        <v>500000</v>
      </c>
      <c r="AB118" t="s">
        <v>58</v>
      </c>
      <c r="AC118" s="149" t="s">
        <v>444</v>
      </c>
      <c r="AD118" t="s">
        <v>478</v>
      </c>
      <c r="AE118" t="s">
        <v>237</v>
      </c>
      <c r="AF118" s="150">
        <v>18.430188799999961</v>
      </c>
      <c r="AG118" s="151">
        <v>1.5094339622641511</v>
      </c>
      <c r="AH118" s="150">
        <v>721.50943999999799</v>
      </c>
      <c r="AI118" s="150">
        <v>14.430188799999961</v>
      </c>
      <c r="AJ118" s="150">
        <v>18.430188799999961</v>
      </c>
      <c r="AK118" s="119">
        <v>45737</v>
      </c>
      <c r="AL118" t="s">
        <v>54</v>
      </c>
      <c r="AM118" t="s">
        <v>67</v>
      </c>
      <c r="AN118" s="198">
        <v>6</v>
      </c>
      <c r="AS118" s="119">
        <v>45775</v>
      </c>
    </row>
    <row r="119" spans="1:45" ht="15.6">
      <c r="A119" t="s">
        <v>179</v>
      </c>
      <c r="B119" t="s">
        <v>180</v>
      </c>
      <c r="C119" t="s">
        <v>495</v>
      </c>
      <c r="D119" t="s">
        <v>64</v>
      </c>
      <c r="E119" t="s">
        <v>76</v>
      </c>
      <c r="F119" t="s">
        <v>25</v>
      </c>
      <c r="G119" t="s">
        <v>66</v>
      </c>
      <c r="H119" t="s">
        <v>54</v>
      </c>
      <c r="I119" t="s">
        <v>55</v>
      </c>
      <c r="J119" t="s">
        <v>1830</v>
      </c>
      <c r="K119" s="119">
        <v>45658</v>
      </c>
      <c r="L119" s="218">
        <v>45775</v>
      </c>
      <c r="M119" s="218">
        <v>45782</v>
      </c>
      <c r="N119" t="s">
        <v>93</v>
      </c>
      <c r="O119" t="s">
        <v>323</v>
      </c>
      <c r="P119" t="s">
        <v>17</v>
      </c>
      <c r="Q119" t="s">
        <v>54</v>
      </c>
      <c r="R119" s="119">
        <v>45785</v>
      </c>
      <c r="S119" s="119">
        <v>45786</v>
      </c>
      <c r="AA119" s="176">
        <v>500000</v>
      </c>
      <c r="AB119" t="s">
        <v>58</v>
      </c>
      <c r="AC119" s="149" t="s">
        <v>444</v>
      </c>
      <c r="AD119" t="s">
        <v>478</v>
      </c>
      <c r="AE119" t="s">
        <v>324</v>
      </c>
      <c r="AF119" s="150">
        <v>18.913207667924471</v>
      </c>
      <c r="AG119" s="151">
        <v>1.5094339622641511</v>
      </c>
      <c r="AH119" s="150">
        <v>745.66038339622355</v>
      </c>
      <c r="AI119" s="150">
        <v>14.913207667924471</v>
      </c>
      <c r="AJ119" s="150">
        <v>18.913207667924471</v>
      </c>
      <c r="AK119" s="119">
        <v>45673</v>
      </c>
      <c r="AL119" t="s">
        <v>54</v>
      </c>
      <c r="AM119" t="s">
        <v>67</v>
      </c>
      <c r="AN119" s="198">
        <v>-4</v>
      </c>
      <c r="AS119" s="218">
        <v>45782</v>
      </c>
    </row>
    <row r="120" spans="1:45">
      <c r="A120" t="s">
        <v>74</v>
      </c>
      <c r="B120" t="s">
        <v>75</v>
      </c>
      <c r="C120" t="s">
        <v>1786</v>
      </c>
      <c r="D120" t="s">
        <v>76</v>
      </c>
      <c r="E120" t="s">
        <v>76</v>
      </c>
      <c r="F120" t="s">
        <v>25</v>
      </c>
      <c r="G120" t="s">
        <v>66</v>
      </c>
      <c r="H120" t="s">
        <v>54</v>
      </c>
      <c r="I120" t="s">
        <v>55</v>
      </c>
      <c r="J120" t="s">
        <v>1831</v>
      </c>
      <c r="L120" s="119">
        <v>45776</v>
      </c>
      <c r="M120" s="119">
        <v>45782</v>
      </c>
      <c r="N120" t="s">
        <v>9</v>
      </c>
      <c r="O120" t="s">
        <v>259</v>
      </c>
      <c r="P120" t="s">
        <v>17</v>
      </c>
      <c r="Q120" t="s">
        <v>54</v>
      </c>
      <c r="R120" s="119">
        <v>45776</v>
      </c>
      <c r="S120" s="119">
        <v>45777</v>
      </c>
      <c r="AA120" s="176">
        <v>500000</v>
      </c>
      <c r="AB120" t="s">
        <v>58</v>
      </c>
      <c r="AC120" s="149" t="s">
        <v>444</v>
      </c>
      <c r="AD120" t="s">
        <v>478</v>
      </c>
      <c r="AE120" t="s">
        <v>260</v>
      </c>
      <c r="AF120" s="150">
        <v>18.943396347169752</v>
      </c>
      <c r="AG120" s="151">
        <v>1.5094339622641511</v>
      </c>
      <c r="AH120" s="150">
        <v>747.16981735848765</v>
      </c>
      <c r="AI120" s="150">
        <v>14.943396347169752</v>
      </c>
      <c r="AJ120" s="150">
        <v>18.943396347169752</v>
      </c>
      <c r="AK120" s="119">
        <v>45776</v>
      </c>
      <c r="AL120" t="s">
        <v>54</v>
      </c>
      <c r="AM120" t="s">
        <v>54</v>
      </c>
      <c r="AN120" s="198">
        <v>2</v>
      </c>
      <c r="AS120" s="119">
        <v>45779</v>
      </c>
    </row>
    <row r="121" spans="1:45">
      <c r="A121" t="s">
        <v>123</v>
      </c>
      <c r="B121" t="s">
        <v>124</v>
      </c>
      <c r="C121" t="s">
        <v>1832</v>
      </c>
      <c r="D121" t="s">
        <v>65</v>
      </c>
      <c r="E121" t="s">
        <v>65</v>
      </c>
      <c r="F121" t="s">
        <v>25</v>
      </c>
      <c r="G121" t="s">
        <v>66</v>
      </c>
      <c r="H121" t="s">
        <v>54</v>
      </c>
      <c r="I121" t="s">
        <v>55</v>
      </c>
      <c r="J121" t="s">
        <v>1833</v>
      </c>
      <c r="K121" s="119">
        <v>45587</v>
      </c>
      <c r="L121" s="119">
        <v>45763</v>
      </c>
      <c r="M121" s="119">
        <v>45787</v>
      </c>
      <c r="N121" t="s">
        <v>9</v>
      </c>
      <c r="O121" t="s">
        <v>262</v>
      </c>
      <c r="P121" t="s">
        <v>17</v>
      </c>
      <c r="Q121" t="s">
        <v>54</v>
      </c>
      <c r="R121" s="119">
        <v>45791</v>
      </c>
      <c r="S121" s="119">
        <v>45791</v>
      </c>
      <c r="AA121" s="176">
        <v>500000</v>
      </c>
      <c r="AB121" t="s">
        <v>58</v>
      </c>
      <c r="AC121" s="149" t="s">
        <v>444</v>
      </c>
      <c r="AD121" t="s">
        <v>478</v>
      </c>
      <c r="AE121" t="s">
        <v>263</v>
      </c>
      <c r="AF121" s="150">
        <v>18.520754837735808</v>
      </c>
      <c r="AG121" s="151">
        <v>1.5094339622641511</v>
      </c>
      <c r="AH121" s="150">
        <v>726.03774188679029</v>
      </c>
      <c r="AI121" s="150">
        <v>14.520754837735806</v>
      </c>
      <c r="AJ121" s="150">
        <v>18.520754837735808</v>
      </c>
      <c r="AK121" s="119">
        <v>45790</v>
      </c>
      <c r="AL121" t="s">
        <v>67</v>
      </c>
      <c r="AM121" t="s">
        <v>67</v>
      </c>
      <c r="AN121" s="198">
        <v>-14</v>
      </c>
      <c r="AS121" s="119">
        <v>45777</v>
      </c>
    </row>
    <row r="122" spans="1:45">
      <c r="A122" t="s">
        <v>134</v>
      </c>
      <c r="B122" t="s">
        <v>101</v>
      </c>
      <c r="C122" t="s">
        <v>703</v>
      </c>
      <c r="D122" t="s">
        <v>76</v>
      </c>
      <c r="E122" t="s">
        <v>76</v>
      </c>
      <c r="F122" t="s">
        <v>25</v>
      </c>
      <c r="G122" t="s">
        <v>66</v>
      </c>
      <c r="H122" t="s">
        <v>54</v>
      </c>
      <c r="I122" t="s">
        <v>55</v>
      </c>
      <c r="J122" t="s">
        <v>1834</v>
      </c>
      <c r="K122" s="119">
        <v>45747</v>
      </c>
      <c r="L122" s="119">
        <v>45761</v>
      </c>
      <c r="M122" s="119">
        <v>45787</v>
      </c>
      <c r="N122" t="s">
        <v>93</v>
      </c>
      <c r="O122" t="s">
        <v>299</v>
      </c>
      <c r="P122" t="s">
        <v>17</v>
      </c>
      <c r="Q122" t="s">
        <v>54</v>
      </c>
      <c r="R122" s="119">
        <v>45782</v>
      </c>
      <c r="S122" s="119">
        <v>45783</v>
      </c>
      <c r="AA122" s="176">
        <v>500000</v>
      </c>
      <c r="AB122" t="s">
        <v>58</v>
      </c>
      <c r="AC122" s="149" t="s">
        <v>444</v>
      </c>
      <c r="AD122" t="s">
        <v>478</v>
      </c>
      <c r="AE122" t="s">
        <v>300</v>
      </c>
      <c r="AF122" s="150">
        <v>19.003773705660315</v>
      </c>
      <c r="AG122" s="151">
        <v>1.5094339622641511</v>
      </c>
      <c r="AH122" s="150">
        <v>750.18868528301584</v>
      </c>
      <c r="AI122" s="150">
        <v>15.003773705660317</v>
      </c>
      <c r="AJ122" s="150">
        <v>19.003773705660315</v>
      </c>
      <c r="AK122" s="119">
        <v>45775</v>
      </c>
      <c r="AL122" t="s">
        <v>67</v>
      </c>
      <c r="AM122" t="s">
        <v>54</v>
      </c>
      <c r="AN122" s="198">
        <v>-13</v>
      </c>
      <c r="AS122" s="119">
        <v>45770</v>
      </c>
    </row>
    <row r="123" spans="1:45">
      <c r="A123" t="s">
        <v>134</v>
      </c>
      <c r="B123" t="s">
        <v>101</v>
      </c>
      <c r="C123" t="s">
        <v>703</v>
      </c>
      <c r="D123" t="s">
        <v>76</v>
      </c>
      <c r="E123" t="s">
        <v>76</v>
      </c>
      <c r="F123" t="s">
        <v>25</v>
      </c>
      <c r="G123" t="s">
        <v>66</v>
      </c>
      <c r="H123" t="s">
        <v>54</v>
      </c>
      <c r="I123" t="s">
        <v>55</v>
      </c>
      <c r="J123" t="s">
        <v>1835</v>
      </c>
      <c r="K123" s="119">
        <v>45747</v>
      </c>
      <c r="L123" s="119">
        <v>45761</v>
      </c>
      <c r="M123" s="119">
        <v>45787</v>
      </c>
      <c r="N123" t="s">
        <v>93</v>
      </c>
      <c r="O123" t="s">
        <v>320</v>
      </c>
      <c r="P123" t="s">
        <v>17</v>
      </c>
      <c r="Q123" t="s">
        <v>54</v>
      </c>
      <c r="R123" s="119">
        <v>45782</v>
      </c>
      <c r="S123" s="119">
        <v>45784</v>
      </c>
      <c r="AA123" s="176">
        <v>500000</v>
      </c>
      <c r="AB123" t="s">
        <v>58</v>
      </c>
      <c r="AC123" s="149" t="s">
        <v>444</v>
      </c>
      <c r="AD123" t="s">
        <v>478</v>
      </c>
      <c r="AE123" t="s">
        <v>314</v>
      </c>
      <c r="AF123" s="150">
        <v>19.0339623849056</v>
      </c>
      <c r="AG123" s="151">
        <v>1.5094339622641511</v>
      </c>
      <c r="AH123" s="150">
        <v>751.69811924527994</v>
      </c>
      <c r="AI123" s="150">
        <v>15.0339623849056</v>
      </c>
      <c r="AJ123" s="150">
        <v>19.0339623849056</v>
      </c>
      <c r="AK123" s="119">
        <v>45771</v>
      </c>
      <c r="AL123" t="s">
        <v>67</v>
      </c>
      <c r="AM123" t="s">
        <v>67</v>
      </c>
      <c r="AN123" s="198">
        <v>-14</v>
      </c>
      <c r="AS123" s="119">
        <v>45770</v>
      </c>
    </row>
    <row r="124" spans="1:45">
      <c r="A124" t="s">
        <v>123</v>
      </c>
      <c r="B124" t="s">
        <v>124</v>
      </c>
      <c r="C124" t="s">
        <v>581</v>
      </c>
      <c r="D124" t="s">
        <v>65</v>
      </c>
      <c r="E124" t="s">
        <v>65</v>
      </c>
      <c r="F124" t="s">
        <v>25</v>
      </c>
      <c r="G124" t="s">
        <v>66</v>
      </c>
      <c r="H124" t="s">
        <v>54</v>
      </c>
      <c r="I124" t="s">
        <v>55</v>
      </c>
      <c r="J124" t="s">
        <v>1836</v>
      </c>
      <c r="L124" s="119">
        <v>45684</v>
      </c>
      <c r="M124" s="119">
        <v>45793</v>
      </c>
      <c r="N124" t="s">
        <v>93</v>
      </c>
      <c r="O124" t="s">
        <v>327</v>
      </c>
      <c r="P124" t="s">
        <v>17</v>
      </c>
      <c r="Q124" t="s">
        <v>54</v>
      </c>
      <c r="R124" s="119">
        <v>45783</v>
      </c>
      <c r="S124" s="119">
        <v>45792</v>
      </c>
      <c r="AA124" s="176">
        <v>500000</v>
      </c>
      <c r="AB124" t="s">
        <v>58</v>
      </c>
      <c r="AC124" s="149" t="s">
        <v>444</v>
      </c>
      <c r="AD124" t="s">
        <v>478</v>
      </c>
      <c r="AE124" t="s">
        <v>328</v>
      </c>
      <c r="AF124" s="150">
        <v>18.611320875471652</v>
      </c>
      <c r="AG124" s="151">
        <v>1.5094339622641511</v>
      </c>
      <c r="AH124" s="150">
        <v>730.56604377358258</v>
      </c>
      <c r="AI124" s="150">
        <v>14.611320875471652</v>
      </c>
      <c r="AJ124" s="150">
        <v>18.611320875471652</v>
      </c>
      <c r="AK124" s="119">
        <v>45770</v>
      </c>
      <c r="AL124" t="s">
        <v>67</v>
      </c>
      <c r="AM124" t="s">
        <v>67</v>
      </c>
      <c r="AN124" s="198">
        <v>-3</v>
      </c>
      <c r="AS124" s="119">
        <v>45789</v>
      </c>
    </row>
    <row r="125" spans="1:45">
      <c r="A125" t="s">
        <v>198</v>
      </c>
      <c r="B125" t="s">
        <v>199</v>
      </c>
      <c r="C125" t="s">
        <v>1359</v>
      </c>
      <c r="D125" t="s">
        <v>76</v>
      </c>
      <c r="E125" t="s">
        <v>76</v>
      </c>
      <c r="F125" t="s">
        <v>25</v>
      </c>
      <c r="G125" t="s">
        <v>66</v>
      </c>
      <c r="H125" t="s">
        <v>54</v>
      </c>
      <c r="I125" t="s">
        <v>55</v>
      </c>
      <c r="J125" t="s">
        <v>1837</v>
      </c>
      <c r="L125" s="119"/>
      <c r="M125" s="119">
        <v>45793</v>
      </c>
      <c r="N125" t="s">
        <v>13</v>
      </c>
      <c r="O125" t="s">
        <v>272</v>
      </c>
      <c r="P125" t="s">
        <v>17</v>
      </c>
      <c r="Q125" t="s">
        <v>54</v>
      </c>
      <c r="R125" s="119">
        <v>45635</v>
      </c>
      <c r="S125" s="119">
        <v>45798</v>
      </c>
      <c r="Z125" t="s">
        <v>1838</v>
      </c>
      <c r="AA125" s="176">
        <v>500000</v>
      </c>
      <c r="AB125" s="205" t="s">
        <v>58</v>
      </c>
      <c r="AC125" s="149" t="s">
        <v>444</v>
      </c>
      <c r="AD125" t="s">
        <v>478</v>
      </c>
      <c r="AE125" t="s">
        <v>273</v>
      </c>
      <c r="AF125" s="150">
        <v>18.641509554716933</v>
      </c>
      <c r="AG125" s="151">
        <v>1.5094339622641511</v>
      </c>
      <c r="AH125" s="150">
        <v>732.07547773584668</v>
      </c>
      <c r="AI125" s="150">
        <v>14.641509554716933</v>
      </c>
      <c r="AJ125" s="150">
        <v>18.641509554716933</v>
      </c>
      <c r="AK125" s="119">
        <v>45485</v>
      </c>
      <c r="AL125" t="s">
        <v>54</v>
      </c>
      <c r="AM125" t="s">
        <v>67</v>
      </c>
      <c r="AN125" s="198">
        <v>-45798</v>
      </c>
      <c r="AS125" s="119"/>
    </row>
    <row r="126" spans="1:45">
      <c r="A126" t="s">
        <v>195</v>
      </c>
      <c r="B126" t="s">
        <v>148</v>
      </c>
      <c r="C126" t="s">
        <v>1839</v>
      </c>
      <c r="D126" t="s">
        <v>65</v>
      </c>
      <c r="E126" t="s">
        <v>65</v>
      </c>
      <c r="F126" t="s">
        <v>25</v>
      </c>
      <c r="G126" t="s">
        <v>66</v>
      </c>
      <c r="H126" t="s">
        <v>54</v>
      </c>
      <c r="I126" t="s">
        <v>55</v>
      </c>
      <c r="J126" t="s">
        <v>1840</v>
      </c>
      <c r="L126" s="119">
        <v>45730</v>
      </c>
      <c r="M126" s="119">
        <v>45796</v>
      </c>
      <c r="N126" t="s">
        <v>93</v>
      </c>
      <c r="O126" t="s">
        <v>317</v>
      </c>
      <c r="P126" t="s">
        <v>17</v>
      </c>
      <c r="Q126" t="s">
        <v>54</v>
      </c>
      <c r="R126" s="119">
        <v>45737</v>
      </c>
      <c r="S126" s="119">
        <v>45741</v>
      </c>
      <c r="AA126" s="176">
        <v>500000</v>
      </c>
      <c r="AB126" t="s">
        <v>58</v>
      </c>
      <c r="AC126" s="149" t="s">
        <v>444</v>
      </c>
      <c r="AD126" t="s">
        <v>478</v>
      </c>
      <c r="AE126" t="s">
        <v>318</v>
      </c>
      <c r="AF126" s="150">
        <v>18.671698233962218</v>
      </c>
      <c r="AG126" s="151">
        <v>1.5094339622641511</v>
      </c>
      <c r="AH126" s="150">
        <v>733.58491169811077</v>
      </c>
      <c r="AI126" s="150">
        <v>14.671698233962216</v>
      </c>
      <c r="AJ126" s="150">
        <v>18.671698233962218</v>
      </c>
      <c r="AK126" s="119">
        <v>45737</v>
      </c>
      <c r="AL126" t="s">
        <v>67</v>
      </c>
      <c r="AM126" t="s">
        <v>54</v>
      </c>
      <c r="AN126" s="198">
        <v>52</v>
      </c>
      <c r="AS126" s="119">
        <v>45793</v>
      </c>
    </row>
    <row r="127" spans="1:45">
      <c r="A127" t="s">
        <v>123</v>
      </c>
      <c r="B127" t="s">
        <v>124</v>
      </c>
      <c r="C127" t="s">
        <v>692</v>
      </c>
      <c r="D127" t="s">
        <v>65</v>
      </c>
      <c r="E127" t="s">
        <v>65</v>
      </c>
      <c r="F127" t="s">
        <v>25</v>
      </c>
      <c r="G127" t="s">
        <v>66</v>
      </c>
      <c r="H127" t="s">
        <v>54</v>
      </c>
      <c r="I127" t="s">
        <v>55</v>
      </c>
      <c r="J127" t="s">
        <v>1841</v>
      </c>
      <c r="K127" s="119">
        <v>45720</v>
      </c>
      <c r="L127" s="119">
        <v>45797</v>
      </c>
      <c r="M127" s="119">
        <v>45800</v>
      </c>
      <c r="N127" t="s">
        <v>11</v>
      </c>
      <c r="O127" t="s">
        <v>280</v>
      </c>
      <c r="P127" t="s">
        <v>17</v>
      </c>
      <c r="Q127" t="s">
        <v>54</v>
      </c>
      <c r="R127" s="119">
        <v>45796</v>
      </c>
      <c r="S127" s="119">
        <v>45799</v>
      </c>
      <c r="AA127" s="176">
        <v>500000</v>
      </c>
      <c r="AB127" t="s">
        <v>58</v>
      </c>
      <c r="AC127" s="149" t="s">
        <v>444</v>
      </c>
      <c r="AD127" t="s">
        <v>478</v>
      </c>
      <c r="AE127" t="s">
        <v>281</v>
      </c>
      <c r="AF127" s="150">
        <v>18.701886913207495</v>
      </c>
      <c r="AG127" s="151">
        <v>1.5094339622641511</v>
      </c>
      <c r="AH127" s="150">
        <v>735.09434566037487</v>
      </c>
      <c r="AI127" s="150">
        <v>14.701886913207497</v>
      </c>
      <c r="AJ127" s="150">
        <v>18.701886913207495</v>
      </c>
      <c r="AK127" s="119">
        <v>45737</v>
      </c>
      <c r="AL127" t="s">
        <v>54</v>
      </c>
      <c r="AM127" t="s">
        <v>67</v>
      </c>
      <c r="AN127" s="198">
        <v>1</v>
      </c>
      <c r="AS127" s="119">
        <v>45800</v>
      </c>
    </row>
    <row r="128" spans="1:45">
      <c r="A128" t="s">
        <v>123</v>
      </c>
      <c r="B128" t="s">
        <v>124</v>
      </c>
      <c r="C128" t="s">
        <v>692</v>
      </c>
      <c r="D128" t="s">
        <v>65</v>
      </c>
      <c r="E128" t="s">
        <v>65</v>
      </c>
      <c r="F128" t="s">
        <v>25</v>
      </c>
      <c r="G128" t="s">
        <v>66</v>
      </c>
      <c r="H128" t="s">
        <v>54</v>
      </c>
      <c r="I128" t="s">
        <v>55</v>
      </c>
      <c r="J128" t="s">
        <v>1842</v>
      </c>
      <c r="K128" s="119">
        <v>45720</v>
      </c>
      <c r="L128" s="119">
        <v>45797</v>
      </c>
      <c r="M128" s="119">
        <v>45800</v>
      </c>
      <c r="N128" t="s">
        <v>13</v>
      </c>
      <c r="O128" t="s">
        <v>276</v>
      </c>
      <c r="P128" t="s">
        <v>17</v>
      </c>
      <c r="Q128" t="s">
        <v>54</v>
      </c>
      <c r="R128" s="119">
        <v>45796</v>
      </c>
      <c r="S128" s="119">
        <v>45798</v>
      </c>
      <c r="AA128" s="176">
        <v>500000</v>
      </c>
      <c r="AB128" t="s">
        <v>58</v>
      </c>
      <c r="AC128" s="149" t="s">
        <v>444</v>
      </c>
      <c r="AD128" t="s">
        <v>478</v>
      </c>
      <c r="AE128" t="s">
        <v>277</v>
      </c>
      <c r="AF128" s="150">
        <v>18.73207559245278</v>
      </c>
      <c r="AG128" s="151">
        <v>1.5094339622641511</v>
      </c>
      <c r="AH128" s="150">
        <v>736.60377962263897</v>
      </c>
      <c r="AI128" s="150">
        <v>14.73207559245278</v>
      </c>
      <c r="AJ128" s="150">
        <v>18.73207559245278</v>
      </c>
      <c r="AK128" s="119">
        <v>45737</v>
      </c>
      <c r="AL128" t="s">
        <v>54</v>
      </c>
      <c r="AM128" t="s">
        <v>67</v>
      </c>
      <c r="AN128" s="198">
        <v>2</v>
      </c>
      <c r="AS128" s="119">
        <v>45800</v>
      </c>
    </row>
    <row r="129" spans="1:45">
      <c r="A129" t="s">
        <v>74</v>
      </c>
      <c r="B129" t="s">
        <v>75</v>
      </c>
      <c r="C129" t="s">
        <v>1827</v>
      </c>
      <c r="D129" t="s">
        <v>76</v>
      </c>
      <c r="E129" t="s">
        <v>76</v>
      </c>
      <c r="F129" t="s">
        <v>25</v>
      </c>
      <c r="G129" t="s">
        <v>66</v>
      </c>
      <c r="H129" t="s">
        <v>54</v>
      </c>
      <c r="I129" t="s">
        <v>55</v>
      </c>
      <c r="J129" t="s">
        <v>1843</v>
      </c>
      <c r="L129" s="119">
        <v>45770</v>
      </c>
      <c r="M129" s="119">
        <v>45803</v>
      </c>
      <c r="N129" t="s">
        <v>11</v>
      </c>
      <c r="O129" t="s">
        <v>276</v>
      </c>
      <c r="P129" t="s">
        <v>17</v>
      </c>
      <c r="Q129" t="s">
        <v>54</v>
      </c>
      <c r="R129" s="119">
        <v>45797</v>
      </c>
      <c r="S129" s="119">
        <v>45797</v>
      </c>
      <c r="AA129" s="176">
        <v>500000</v>
      </c>
      <c r="AB129" t="s">
        <v>58</v>
      </c>
      <c r="AC129" s="149" t="s">
        <v>444</v>
      </c>
      <c r="AD129" t="s">
        <v>478</v>
      </c>
      <c r="AE129" t="s">
        <v>277</v>
      </c>
      <c r="AF129" s="150">
        <v>19.184905781132009</v>
      </c>
      <c r="AG129" s="151">
        <v>1.5094339622641511</v>
      </c>
      <c r="AH129" s="150">
        <v>759.24528905660043</v>
      </c>
      <c r="AI129" s="150">
        <v>15.184905781132009</v>
      </c>
      <c r="AJ129" s="150">
        <v>19.184905781132009</v>
      </c>
      <c r="AK129" s="119">
        <v>45772</v>
      </c>
      <c r="AL129" t="s">
        <v>54</v>
      </c>
      <c r="AM129" t="s">
        <v>54</v>
      </c>
      <c r="AN129" s="198">
        <v>6</v>
      </c>
      <c r="AS129" s="119">
        <v>45803</v>
      </c>
    </row>
    <row r="130" spans="1:45">
      <c r="A130" t="s">
        <v>74</v>
      </c>
      <c r="B130" t="s">
        <v>75</v>
      </c>
      <c r="C130" t="s">
        <v>1786</v>
      </c>
      <c r="D130" t="s">
        <v>76</v>
      </c>
      <c r="E130" t="s">
        <v>76</v>
      </c>
      <c r="F130" t="s">
        <v>25</v>
      </c>
      <c r="G130" t="s">
        <v>66</v>
      </c>
      <c r="H130" t="s">
        <v>54</v>
      </c>
      <c r="I130" t="s">
        <v>55</v>
      </c>
      <c r="J130" t="s">
        <v>1844</v>
      </c>
      <c r="L130" s="119">
        <v>45776</v>
      </c>
      <c r="M130" s="119">
        <v>45803</v>
      </c>
      <c r="N130" t="s">
        <v>9</v>
      </c>
      <c r="O130" t="s">
        <v>259</v>
      </c>
      <c r="P130" t="s">
        <v>17</v>
      </c>
      <c r="Q130" t="s">
        <v>54</v>
      </c>
      <c r="R130" s="119">
        <v>45791</v>
      </c>
      <c r="S130" s="119">
        <v>45793</v>
      </c>
      <c r="AA130" s="176">
        <v>500000</v>
      </c>
      <c r="AB130" t="s">
        <v>58</v>
      </c>
      <c r="AC130" s="149" t="s">
        <v>444</v>
      </c>
      <c r="AD130" t="s">
        <v>478</v>
      </c>
      <c r="AE130" t="s">
        <v>260</v>
      </c>
      <c r="AF130" s="150">
        <v>19.215094460377291</v>
      </c>
      <c r="AG130" s="151">
        <v>1.5094339622641511</v>
      </c>
      <c r="AH130" s="150">
        <v>760.75472301886452</v>
      </c>
      <c r="AI130" s="150">
        <v>15.215094460377291</v>
      </c>
      <c r="AJ130" s="150">
        <v>19.215094460377291</v>
      </c>
      <c r="AK130" s="119">
        <v>45776</v>
      </c>
      <c r="AL130" t="s">
        <v>54</v>
      </c>
      <c r="AM130" t="s">
        <v>54</v>
      </c>
      <c r="AN130" s="198">
        <v>10</v>
      </c>
      <c r="AS130" s="119">
        <v>45803</v>
      </c>
    </row>
    <row r="131" spans="1:45">
      <c r="A131" t="s">
        <v>123</v>
      </c>
      <c r="B131" t="s">
        <v>124</v>
      </c>
      <c r="C131" t="s">
        <v>1189</v>
      </c>
      <c r="D131" t="s">
        <v>76</v>
      </c>
      <c r="E131" t="s">
        <v>76</v>
      </c>
      <c r="F131" t="s">
        <v>25</v>
      </c>
      <c r="G131" t="s">
        <v>66</v>
      </c>
      <c r="H131" t="s">
        <v>54</v>
      </c>
      <c r="I131" t="s">
        <v>55</v>
      </c>
      <c r="J131" t="s">
        <v>1845</v>
      </c>
      <c r="K131" s="119">
        <v>45715</v>
      </c>
      <c r="L131" s="119">
        <v>45784</v>
      </c>
      <c r="M131" s="119">
        <v>45805</v>
      </c>
      <c r="N131" t="s">
        <v>11</v>
      </c>
      <c r="O131" t="s">
        <v>272</v>
      </c>
      <c r="P131" t="s">
        <v>17</v>
      </c>
      <c r="Q131" t="s">
        <v>54</v>
      </c>
      <c r="R131" s="119">
        <v>45796</v>
      </c>
      <c r="S131" s="119">
        <v>45797</v>
      </c>
      <c r="AA131" s="176">
        <v>500000</v>
      </c>
      <c r="AB131" t="s">
        <v>58</v>
      </c>
      <c r="AC131" s="149" t="s">
        <v>444</v>
      </c>
      <c r="AD131" t="s">
        <v>478</v>
      </c>
      <c r="AE131" t="s">
        <v>273</v>
      </c>
      <c r="AF131" s="150">
        <v>19.275471818867857</v>
      </c>
      <c r="AG131" s="151">
        <v>1.5094339622641511</v>
      </c>
      <c r="AH131" s="150">
        <v>763.77359094339272</v>
      </c>
      <c r="AI131" s="150">
        <v>15.275471818867855</v>
      </c>
      <c r="AJ131" s="150">
        <v>19.275471818867857</v>
      </c>
      <c r="AK131" s="119">
        <v>45672</v>
      </c>
      <c r="AL131" t="s">
        <v>67</v>
      </c>
      <c r="AM131" t="s">
        <v>67</v>
      </c>
      <c r="AN131" s="198">
        <v>6</v>
      </c>
      <c r="AS131" s="119">
        <v>45803</v>
      </c>
    </row>
    <row r="132" spans="1:45">
      <c r="A132" t="s">
        <v>123</v>
      </c>
      <c r="B132" t="s">
        <v>124</v>
      </c>
      <c r="C132" t="s">
        <v>1191</v>
      </c>
      <c r="D132" t="s">
        <v>76</v>
      </c>
      <c r="E132" t="s">
        <v>76</v>
      </c>
      <c r="F132" t="s">
        <v>25</v>
      </c>
      <c r="G132" t="s">
        <v>66</v>
      </c>
      <c r="H132" t="s">
        <v>54</v>
      </c>
      <c r="I132" t="s">
        <v>55</v>
      </c>
      <c r="J132" t="s">
        <v>1846</v>
      </c>
      <c r="L132" s="119">
        <v>45784</v>
      </c>
      <c r="M132" s="119">
        <v>45805</v>
      </c>
      <c r="N132" t="s">
        <v>11</v>
      </c>
      <c r="O132" t="s">
        <v>280</v>
      </c>
      <c r="P132" t="s">
        <v>17</v>
      </c>
      <c r="Q132" t="s">
        <v>54</v>
      </c>
      <c r="R132" s="119">
        <v>45796</v>
      </c>
      <c r="S132" s="119">
        <v>45799</v>
      </c>
      <c r="AA132" s="176">
        <v>500000</v>
      </c>
      <c r="AB132" t="s">
        <v>58</v>
      </c>
      <c r="AC132" s="149" t="s">
        <v>444</v>
      </c>
      <c r="AD132" t="s">
        <v>478</v>
      </c>
      <c r="AE132" t="s">
        <v>281</v>
      </c>
      <c r="AF132" s="150">
        <v>19.305660498113134</v>
      </c>
      <c r="AG132" s="151">
        <v>1.5094339622641511</v>
      </c>
      <c r="AH132" s="150">
        <v>765.28302490565682</v>
      </c>
      <c r="AI132" s="150">
        <v>15.305660498113136</v>
      </c>
      <c r="AJ132" s="150">
        <v>19.305660498113134</v>
      </c>
      <c r="AK132" s="119">
        <v>45706</v>
      </c>
      <c r="AL132" t="s">
        <v>67</v>
      </c>
      <c r="AM132" t="s">
        <v>67</v>
      </c>
      <c r="AN132" s="198">
        <v>4</v>
      </c>
      <c r="AS132" s="119">
        <v>45803</v>
      </c>
    </row>
    <row r="133" spans="1:45">
      <c r="A133" t="s">
        <v>195</v>
      </c>
      <c r="B133" t="s">
        <v>148</v>
      </c>
      <c r="C133" t="s">
        <v>1333</v>
      </c>
      <c r="D133" t="s">
        <v>65</v>
      </c>
      <c r="E133" t="s">
        <v>65</v>
      </c>
      <c r="F133" t="s">
        <v>25</v>
      </c>
      <c r="G133" t="s">
        <v>66</v>
      </c>
      <c r="H133" t="s">
        <v>54</v>
      </c>
      <c r="I133" t="s">
        <v>55</v>
      </c>
      <c r="J133" t="s">
        <v>1847</v>
      </c>
      <c r="K133" s="119">
        <v>45716</v>
      </c>
      <c r="L133" s="119">
        <v>45757</v>
      </c>
      <c r="M133" s="119">
        <v>45805</v>
      </c>
      <c r="N133" t="s">
        <v>11</v>
      </c>
      <c r="O133" t="s">
        <v>272</v>
      </c>
      <c r="P133" t="s">
        <v>17</v>
      </c>
      <c r="Q133" t="s">
        <v>54</v>
      </c>
      <c r="R133" s="119">
        <v>45753</v>
      </c>
      <c r="S133" s="119">
        <v>45818</v>
      </c>
      <c r="AA133" s="176">
        <v>500000</v>
      </c>
      <c r="AB133" t="s">
        <v>58</v>
      </c>
      <c r="AC133" s="149" t="s">
        <v>444</v>
      </c>
      <c r="AD133" t="s">
        <v>478</v>
      </c>
      <c r="AE133" t="s">
        <v>273</v>
      </c>
      <c r="AF133" s="150">
        <v>19.335849177358419</v>
      </c>
      <c r="AG133" s="151">
        <v>1.5094339622641511</v>
      </c>
      <c r="AH133" s="150">
        <v>766.79245886792091</v>
      </c>
      <c r="AI133" s="150">
        <v>15.335849177358419</v>
      </c>
      <c r="AJ133" s="150">
        <v>19.335849177358419</v>
      </c>
      <c r="AK133" s="119">
        <v>45803</v>
      </c>
      <c r="AL133" t="s">
        <v>67</v>
      </c>
      <c r="AM133" t="s">
        <v>67</v>
      </c>
      <c r="AN133" s="198">
        <v>-14</v>
      </c>
      <c r="AS133" s="119">
        <v>45804</v>
      </c>
    </row>
    <row r="134" spans="1:45">
      <c r="A134" t="s">
        <v>74</v>
      </c>
      <c r="B134" t="s">
        <v>75</v>
      </c>
      <c r="C134" t="s">
        <v>1788</v>
      </c>
      <c r="D134" t="s">
        <v>76</v>
      </c>
      <c r="E134" t="s">
        <v>76</v>
      </c>
      <c r="F134" t="s">
        <v>25</v>
      </c>
      <c r="G134" t="s">
        <v>66</v>
      </c>
      <c r="H134" t="s">
        <v>54</v>
      </c>
      <c r="I134" t="s">
        <v>55</v>
      </c>
      <c r="J134" t="s">
        <v>1848</v>
      </c>
      <c r="L134" s="119">
        <v>45803</v>
      </c>
      <c r="M134" s="119">
        <v>45811</v>
      </c>
      <c r="N134" t="s">
        <v>93</v>
      </c>
      <c r="O134" t="s">
        <v>305</v>
      </c>
      <c r="P134" t="s">
        <v>17</v>
      </c>
      <c r="Q134" t="s">
        <v>54</v>
      </c>
      <c r="R134" s="119">
        <v>45805</v>
      </c>
      <c r="S134" s="119">
        <v>45806</v>
      </c>
      <c r="AA134" s="176">
        <v>500000</v>
      </c>
      <c r="AB134" t="s">
        <v>58</v>
      </c>
      <c r="AC134" s="149" t="s">
        <v>444</v>
      </c>
      <c r="AD134" t="s">
        <v>478</v>
      </c>
      <c r="AE134" t="s">
        <v>306</v>
      </c>
      <c r="AF134" s="150">
        <v>19.335849177358419</v>
      </c>
      <c r="AG134" s="151">
        <v>1.5094339622641511</v>
      </c>
      <c r="AH134" s="150">
        <v>766.79245886792091</v>
      </c>
      <c r="AI134" s="150">
        <v>15.335849177358419</v>
      </c>
      <c r="AJ134" s="150">
        <v>19.335849177358419</v>
      </c>
      <c r="AK134" s="119">
        <v>45804</v>
      </c>
      <c r="AL134" t="s">
        <v>54</v>
      </c>
      <c r="AM134" t="s">
        <v>54</v>
      </c>
      <c r="AN134" s="198">
        <v>5</v>
      </c>
      <c r="AS134" s="119">
        <v>45811</v>
      </c>
    </row>
    <row r="135" spans="1:45">
      <c r="A135" t="s">
        <v>74</v>
      </c>
      <c r="B135" t="s">
        <v>75</v>
      </c>
      <c r="C135" t="s">
        <v>1788</v>
      </c>
      <c r="D135" t="s">
        <v>76</v>
      </c>
      <c r="E135" t="s">
        <v>76</v>
      </c>
      <c r="F135" t="s">
        <v>25</v>
      </c>
      <c r="G135" t="s">
        <v>66</v>
      </c>
      <c r="H135" t="s">
        <v>54</v>
      </c>
      <c r="I135" t="s">
        <v>55</v>
      </c>
      <c r="J135" t="s">
        <v>1849</v>
      </c>
      <c r="L135" s="119">
        <v>45803</v>
      </c>
      <c r="M135" s="119">
        <v>45811</v>
      </c>
      <c r="N135" t="s">
        <v>93</v>
      </c>
      <c r="O135" t="s">
        <v>317</v>
      </c>
      <c r="P135" t="s">
        <v>17</v>
      </c>
      <c r="Q135" t="s">
        <v>54</v>
      </c>
      <c r="R135" s="119">
        <v>45805</v>
      </c>
      <c r="S135" s="119">
        <v>45806</v>
      </c>
      <c r="AA135" s="176">
        <v>500000</v>
      </c>
      <c r="AB135" t="s">
        <v>58</v>
      </c>
      <c r="AC135" s="149" t="s">
        <v>444</v>
      </c>
      <c r="AD135" t="s">
        <v>478</v>
      </c>
      <c r="AE135" t="s">
        <v>318</v>
      </c>
      <c r="AF135" s="150">
        <v>19.3660378566037</v>
      </c>
      <c r="AG135" s="151">
        <v>1.5094339622641511</v>
      </c>
      <c r="AH135" s="150">
        <v>768.30189283018501</v>
      </c>
      <c r="AI135" s="150">
        <v>15.3660378566037</v>
      </c>
      <c r="AJ135" s="150">
        <v>19.3660378566037</v>
      </c>
      <c r="AK135" s="119">
        <v>45804</v>
      </c>
      <c r="AL135" t="s">
        <v>54</v>
      </c>
      <c r="AM135" t="s">
        <v>54</v>
      </c>
      <c r="AN135" s="198">
        <v>5</v>
      </c>
      <c r="AS135" s="119">
        <v>45811</v>
      </c>
    </row>
    <row r="136" spans="1:45">
      <c r="A136" t="s">
        <v>134</v>
      </c>
      <c r="B136" t="s">
        <v>101</v>
      </c>
      <c r="C136" t="s">
        <v>703</v>
      </c>
      <c r="D136" t="s">
        <v>76</v>
      </c>
      <c r="E136" t="s">
        <v>76</v>
      </c>
      <c r="F136" t="s">
        <v>25</v>
      </c>
      <c r="G136" t="s">
        <v>66</v>
      </c>
      <c r="H136" t="s">
        <v>54</v>
      </c>
      <c r="I136" t="s">
        <v>55</v>
      </c>
      <c r="J136" t="s">
        <v>1850</v>
      </c>
      <c r="K136" s="119">
        <v>45775</v>
      </c>
      <c r="L136" s="119">
        <v>45789</v>
      </c>
      <c r="M136" s="119">
        <v>45815</v>
      </c>
      <c r="N136" t="s">
        <v>93</v>
      </c>
      <c r="O136" t="s">
        <v>320</v>
      </c>
      <c r="P136" t="s">
        <v>17</v>
      </c>
      <c r="Q136" t="s">
        <v>54</v>
      </c>
      <c r="R136" s="119">
        <v>45806</v>
      </c>
      <c r="S136" s="119">
        <v>45826</v>
      </c>
      <c r="AA136" s="176">
        <v>500000</v>
      </c>
      <c r="AB136" t="s">
        <v>58</v>
      </c>
      <c r="AC136" s="149" t="s">
        <v>444</v>
      </c>
      <c r="AD136" t="s">
        <v>478</v>
      </c>
      <c r="AE136" t="s">
        <v>314</v>
      </c>
      <c r="AF136" s="150">
        <v>19.396226535848982</v>
      </c>
      <c r="AG136" s="151">
        <v>1.5094339622641511</v>
      </c>
      <c r="AH136" s="150">
        <v>769.81132679244911</v>
      </c>
      <c r="AI136" s="150">
        <v>15.396226535848982</v>
      </c>
      <c r="AJ136" s="150">
        <v>19.396226535848982</v>
      </c>
      <c r="AK136" s="119">
        <v>45805</v>
      </c>
      <c r="AL136" t="s">
        <v>67</v>
      </c>
      <c r="AM136" t="s">
        <v>67</v>
      </c>
      <c r="AN136" s="198">
        <v>-28</v>
      </c>
      <c r="AO136">
        <v>2</v>
      </c>
      <c r="AP136">
        <v>1</v>
      </c>
      <c r="AQ136">
        <v>0</v>
      </c>
      <c r="AS136" s="119">
        <v>45798</v>
      </c>
    </row>
    <row r="137" spans="1:45">
      <c r="A137" t="s">
        <v>123</v>
      </c>
      <c r="B137" t="s">
        <v>124</v>
      </c>
      <c r="C137" t="s">
        <v>1379</v>
      </c>
      <c r="D137" t="s">
        <v>65</v>
      </c>
      <c r="E137" t="s">
        <v>65</v>
      </c>
      <c r="F137" t="s">
        <v>25</v>
      </c>
      <c r="G137" t="s">
        <v>66</v>
      </c>
      <c r="H137" t="s">
        <v>54</v>
      </c>
      <c r="I137" t="s">
        <v>55</v>
      </c>
      <c r="J137" t="s">
        <v>1851</v>
      </c>
      <c r="K137" s="119">
        <v>45658</v>
      </c>
      <c r="L137" s="119">
        <v>45778</v>
      </c>
      <c r="M137" s="119">
        <v>45816</v>
      </c>
      <c r="N137" t="s">
        <v>93</v>
      </c>
      <c r="O137" t="s">
        <v>327</v>
      </c>
      <c r="P137" t="s">
        <v>17</v>
      </c>
      <c r="Q137" t="s">
        <v>54</v>
      </c>
      <c r="R137" s="119">
        <v>45805</v>
      </c>
      <c r="S137" s="119">
        <v>45806</v>
      </c>
      <c r="AA137" s="176">
        <v>500000</v>
      </c>
      <c r="AB137" t="s">
        <v>58</v>
      </c>
      <c r="AC137" s="149" t="s">
        <v>444</v>
      </c>
      <c r="AD137" t="s">
        <v>478</v>
      </c>
      <c r="AE137" t="s">
        <v>328</v>
      </c>
      <c r="AF137" s="150">
        <v>19.456603894339544</v>
      </c>
      <c r="AG137" s="151">
        <v>1.5094339622641511</v>
      </c>
      <c r="AH137" s="150">
        <v>772.8301947169773</v>
      </c>
      <c r="AI137" s="150">
        <v>15.456603894339546</v>
      </c>
      <c r="AJ137" s="150">
        <v>19.456603894339544</v>
      </c>
      <c r="AK137" s="119">
        <v>45784</v>
      </c>
      <c r="AL137" t="s">
        <v>67</v>
      </c>
      <c r="AM137" t="s">
        <v>67</v>
      </c>
      <c r="AN137" s="198">
        <v>8</v>
      </c>
      <c r="AS137" s="119">
        <v>45814</v>
      </c>
    </row>
    <row r="138" spans="1:45">
      <c r="A138" t="s">
        <v>1553</v>
      </c>
      <c r="B138" t="s">
        <v>287</v>
      </c>
      <c r="C138" t="s">
        <v>1852</v>
      </c>
      <c r="D138" t="s">
        <v>108</v>
      </c>
      <c r="E138" t="s">
        <v>65</v>
      </c>
      <c r="F138" t="s">
        <v>25</v>
      </c>
      <c r="G138" t="s">
        <v>66</v>
      </c>
      <c r="H138" t="s">
        <v>54</v>
      </c>
      <c r="I138" t="s">
        <v>55</v>
      </c>
      <c r="J138" t="s">
        <v>1853</v>
      </c>
      <c r="K138" s="119">
        <v>45719</v>
      </c>
      <c r="L138" s="119">
        <v>45814</v>
      </c>
      <c r="M138" s="119">
        <v>45819</v>
      </c>
      <c r="N138" t="s">
        <v>13</v>
      </c>
      <c r="O138" t="s">
        <v>288</v>
      </c>
      <c r="P138" t="s">
        <v>17</v>
      </c>
      <c r="Q138" t="s">
        <v>54</v>
      </c>
      <c r="R138" s="119">
        <v>45819</v>
      </c>
      <c r="S138" s="119">
        <v>45821</v>
      </c>
      <c r="AA138" s="176">
        <v>500000</v>
      </c>
      <c r="AB138" t="s">
        <v>58</v>
      </c>
      <c r="AC138" s="149" t="s">
        <v>444</v>
      </c>
      <c r="AD138" t="s">
        <v>478</v>
      </c>
      <c r="AE138" t="s">
        <v>289</v>
      </c>
      <c r="AF138" s="150">
        <v>19.486792573584829</v>
      </c>
      <c r="AG138" s="151">
        <v>1.5094339622641511</v>
      </c>
      <c r="AH138" s="150">
        <v>774.3396286792414</v>
      </c>
      <c r="AI138" s="150">
        <v>15.486792573584829</v>
      </c>
      <c r="AJ138" s="150">
        <v>19.486792573584829</v>
      </c>
      <c r="AK138" s="119">
        <v>45818</v>
      </c>
      <c r="AL138" t="s">
        <v>67</v>
      </c>
      <c r="AM138" t="s">
        <v>67</v>
      </c>
      <c r="AN138" s="198">
        <v>-7</v>
      </c>
      <c r="AO138">
        <v>93</v>
      </c>
      <c r="AP138">
        <v>0</v>
      </c>
      <c r="AQ138">
        <v>0</v>
      </c>
      <c r="AS138" s="119">
        <v>45814</v>
      </c>
    </row>
    <row r="139" spans="1:45">
      <c r="A139" t="s">
        <v>195</v>
      </c>
      <c r="B139" t="s">
        <v>148</v>
      </c>
      <c r="C139" t="s">
        <v>479</v>
      </c>
      <c r="D139" t="s">
        <v>64</v>
      </c>
      <c r="E139" t="s">
        <v>65</v>
      </c>
      <c r="F139" t="s">
        <v>25</v>
      </c>
      <c r="G139" t="s">
        <v>66</v>
      </c>
      <c r="H139" t="s">
        <v>54</v>
      </c>
      <c r="I139" t="s">
        <v>55</v>
      </c>
      <c r="J139" t="s">
        <v>1854</v>
      </c>
      <c r="L139" s="119">
        <v>45694</v>
      </c>
      <c r="M139" s="119">
        <v>45820</v>
      </c>
      <c r="N139" t="s">
        <v>11</v>
      </c>
      <c r="O139" t="s">
        <v>280</v>
      </c>
      <c r="P139" t="s">
        <v>17</v>
      </c>
      <c r="Q139" t="s">
        <v>54</v>
      </c>
      <c r="R139" s="119">
        <v>45817</v>
      </c>
      <c r="S139" s="119">
        <v>45817</v>
      </c>
      <c r="AA139" s="176">
        <v>500000</v>
      </c>
      <c r="AB139" t="s">
        <v>58</v>
      </c>
      <c r="AC139" s="149" t="s">
        <v>444</v>
      </c>
      <c r="AD139" t="s">
        <v>478</v>
      </c>
      <c r="AE139" t="s">
        <v>281</v>
      </c>
      <c r="AF139" s="150">
        <v>19.124528422641447</v>
      </c>
      <c r="AG139" s="151">
        <v>1.5094339622641511</v>
      </c>
      <c r="AH139" s="150">
        <v>756.22642113207223</v>
      </c>
      <c r="AI139" s="150">
        <v>15.124528422641445</v>
      </c>
      <c r="AJ139" s="150">
        <v>19.124528422641447</v>
      </c>
      <c r="AK139" s="119">
        <v>45664</v>
      </c>
      <c r="AL139" t="s">
        <v>54</v>
      </c>
      <c r="AM139" t="s">
        <v>67</v>
      </c>
      <c r="AN139" s="198">
        <v>-109</v>
      </c>
      <c r="AO139" s="133">
        <v>3</v>
      </c>
      <c r="AP139" s="133">
        <v>1</v>
      </c>
      <c r="AQ139" s="133">
        <v>0</v>
      </c>
      <c r="AS139" s="119">
        <v>45708</v>
      </c>
    </row>
    <row r="140" spans="1:45" ht="15.6">
      <c r="A140" t="s">
        <v>179</v>
      </c>
      <c r="B140" t="s">
        <v>180</v>
      </c>
      <c r="C140" t="s">
        <v>495</v>
      </c>
      <c r="D140" t="s">
        <v>64</v>
      </c>
      <c r="E140" t="s">
        <v>76</v>
      </c>
      <c r="F140" t="s">
        <v>25</v>
      </c>
      <c r="G140" t="s">
        <v>66</v>
      </c>
      <c r="H140" t="s">
        <v>54</v>
      </c>
      <c r="I140" t="s">
        <v>55</v>
      </c>
      <c r="J140" t="s">
        <v>1855</v>
      </c>
      <c r="K140" s="119">
        <v>45658</v>
      </c>
      <c r="L140" s="218">
        <v>45684</v>
      </c>
      <c r="M140" s="218">
        <v>45820</v>
      </c>
      <c r="N140" t="s">
        <v>13</v>
      </c>
      <c r="O140" t="s">
        <v>276</v>
      </c>
      <c r="P140" t="s">
        <v>17</v>
      </c>
      <c r="Q140" t="s">
        <v>54</v>
      </c>
      <c r="R140" s="119">
        <v>45817</v>
      </c>
      <c r="S140" s="119">
        <v>45819</v>
      </c>
      <c r="AA140" s="176">
        <v>500000</v>
      </c>
      <c r="AB140" t="s">
        <v>58</v>
      </c>
      <c r="AC140" s="149" t="s">
        <v>444</v>
      </c>
      <c r="AD140" t="s">
        <v>478</v>
      </c>
      <c r="AE140" t="s">
        <v>277</v>
      </c>
      <c r="AF140" s="150">
        <v>19.547169932075391</v>
      </c>
      <c r="AG140" s="151">
        <v>1.5094339622641511</v>
      </c>
      <c r="AH140" s="150">
        <v>777.35849660376959</v>
      </c>
      <c r="AI140" s="150">
        <v>15.547169932075391</v>
      </c>
      <c r="AJ140" s="150">
        <v>19.547169932075391</v>
      </c>
      <c r="AK140" s="119">
        <v>45673</v>
      </c>
      <c r="AL140" t="s">
        <v>54</v>
      </c>
      <c r="AM140" t="s">
        <v>67</v>
      </c>
      <c r="AN140" s="198">
        <v>-128</v>
      </c>
      <c r="AO140">
        <v>3</v>
      </c>
      <c r="AP140">
        <v>1</v>
      </c>
      <c r="AQ140">
        <v>0</v>
      </c>
      <c r="AS140" s="218">
        <v>45691</v>
      </c>
    </row>
    <row r="141" spans="1:45">
      <c r="A141" t="s">
        <v>123</v>
      </c>
      <c r="B141" t="s">
        <v>124</v>
      </c>
      <c r="C141" t="s">
        <v>1856</v>
      </c>
      <c r="D141" t="s">
        <v>65</v>
      </c>
      <c r="E141" t="s">
        <v>65</v>
      </c>
      <c r="F141" t="s">
        <v>25</v>
      </c>
      <c r="G141" t="s">
        <v>66</v>
      </c>
      <c r="H141" t="s">
        <v>54</v>
      </c>
      <c r="I141" t="s">
        <v>55</v>
      </c>
      <c r="J141" t="s">
        <v>1857</v>
      </c>
      <c r="L141" s="119">
        <v>45819</v>
      </c>
      <c r="M141" s="119">
        <v>45821</v>
      </c>
      <c r="N141" t="s">
        <v>13</v>
      </c>
      <c r="O141" t="s">
        <v>249</v>
      </c>
      <c r="P141" t="s">
        <v>17</v>
      </c>
      <c r="Q141" t="s">
        <v>54</v>
      </c>
      <c r="R141" s="119">
        <v>45819</v>
      </c>
      <c r="S141" s="119">
        <v>45820</v>
      </c>
      <c r="AA141" s="176">
        <v>500000</v>
      </c>
      <c r="AB141" t="s">
        <v>58</v>
      </c>
      <c r="AC141" s="149" t="s">
        <v>444</v>
      </c>
      <c r="AD141" t="s">
        <v>478</v>
      </c>
      <c r="AE141" t="s">
        <v>250</v>
      </c>
      <c r="AF141" s="150">
        <v>19.547169932075391</v>
      </c>
      <c r="AG141" s="151">
        <v>1.5094339622641511</v>
      </c>
      <c r="AH141" s="150">
        <v>777.35849660376959</v>
      </c>
      <c r="AI141" s="150">
        <v>15.547169932075391</v>
      </c>
      <c r="AJ141" s="150">
        <v>19.547169932075391</v>
      </c>
      <c r="AK141" s="119">
        <v>45819</v>
      </c>
      <c r="AL141" t="s">
        <v>67</v>
      </c>
      <c r="AM141" t="s">
        <v>67</v>
      </c>
      <c r="AN141" s="198">
        <v>-2</v>
      </c>
      <c r="AO141">
        <v>62</v>
      </c>
      <c r="AP141">
        <v>37</v>
      </c>
      <c r="AQ141">
        <v>0</v>
      </c>
      <c r="AS141" s="119">
        <v>45818</v>
      </c>
    </row>
    <row r="142" spans="1:45">
      <c r="A142" t="s">
        <v>74</v>
      </c>
      <c r="B142" t="s">
        <v>75</v>
      </c>
      <c r="C142" t="s">
        <v>843</v>
      </c>
      <c r="D142" t="s">
        <v>65</v>
      </c>
      <c r="E142" t="s">
        <v>65</v>
      </c>
      <c r="F142" t="s">
        <v>25</v>
      </c>
      <c r="G142" t="s">
        <v>66</v>
      </c>
      <c r="H142" t="s">
        <v>54</v>
      </c>
      <c r="I142" t="s">
        <v>55</v>
      </c>
      <c r="J142" t="s">
        <v>1858</v>
      </c>
      <c r="K142" s="119">
        <v>45679</v>
      </c>
      <c r="L142" s="119">
        <v>45786</v>
      </c>
      <c r="M142" s="119">
        <v>45821</v>
      </c>
      <c r="N142" t="s">
        <v>13</v>
      </c>
      <c r="O142" t="s">
        <v>280</v>
      </c>
      <c r="P142" t="s">
        <v>17</v>
      </c>
      <c r="Q142" t="s">
        <v>54</v>
      </c>
      <c r="R142" s="119">
        <v>45800</v>
      </c>
      <c r="S142" s="119">
        <v>45805</v>
      </c>
      <c r="AA142" s="176">
        <v>500000</v>
      </c>
      <c r="AB142" t="s">
        <v>58</v>
      </c>
      <c r="AC142" s="149" t="s">
        <v>444</v>
      </c>
      <c r="AD142" t="s">
        <v>478</v>
      </c>
      <c r="AE142" t="s">
        <v>281</v>
      </c>
      <c r="AF142" s="150">
        <v>19.154717101886725</v>
      </c>
      <c r="AG142" s="151">
        <v>1.5094339622641511</v>
      </c>
      <c r="AH142" s="150">
        <v>757.73585509433633</v>
      </c>
      <c r="AI142" s="150">
        <v>15.154717101886726</v>
      </c>
      <c r="AJ142" s="150">
        <v>19.154717101886725</v>
      </c>
      <c r="AK142" s="119">
        <v>45763</v>
      </c>
      <c r="AL142" t="s">
        <v>67</v>
      </c>
      <c r="AM142" t="s">
        <v>67</v>
      </c>
      <c r="AN142" s="198">
        <v>9</v>
      </c>
      <c r="AS142" s="119">
        <v>45814</v>
      </c>
    </row>
    <row r="143" spans="1:45">
      <c r="A143" t="s">
        <v>123</v>
      </c>
      <c r="B143" t="s">
        <v>124</v>
      </c>
      <c r="C143" t="s">
        <v>551</v>
      </c>
      <c r="D143" t="s">
        <v>65</v>
      </c>
      <c r="E143" t="s">
        <v>65</v>
      </c>
      <c r="F143" t="s">
        <v>25</v>
      </c>
      <c r="G143" t="s">
        <v>66</v>
      </c>
      <c r="H143" t="s">
        <v>54</v>
      </c>
      <c r="I143" t="s">
        <v>55</v>
      </c>
      <c r="J143" s="23" t="s">
        <v>1859</v>
      </c>
      <c r="L143" s="119">
        <v>45609</v>
      </c>
      <c r="M143" s="119">
        <v>45822</v>
      </c>
      <c r="N143" t="s">
        <v>13</v>
      </c>
      <c r="O143" t="s">
        <v>288</v>
      </c>
      <c r="P143" t="s">
        <v>17</v>
      </c>
      <c r="Q143" t="s">
        <v>54</v>
      </c>
      <c r="R143" s="119">
        <v>45817</v>
      </c>
      <c r="S143" s="119">
        <v>45835</v>
      </c>
      <c r="AA143" s="176">
        <v>500000</v>
      </c>
      <c r="AB143" t="s">
        <v>58</v>
      </c>
      <c r="AC143" s="149" t="s">
        <v>444</v>
      </c>
      <c r="AD143" t="s">
        <v>478</v>
      </c>
      <c r="AE143" t="s">
        <v>289</v>
      </c>
      <c r="AF143" s="150">
        <v>19.184905781132009</v>
      </c>
      <c r="AG143" s="151">
        <v>1.5094339622641511</v>
      </c>
      <c r="AH143" s="150">
        <v>759.24528905660043</v>
      </c>
      <c r="AI143" s="150">
        <v>15.184905781132009</v>
      </c>
      <c r="AJ143" s="150">
        <v>19.184905781132009</v>
      </c>
      <c r="AK143" s="119">
        <v>45615</v>
      </c>
      <c r="AL143" t="s">
        <v>54</v>
      </c>
      <c r="AM143" t="s">
        <v>67</v>
      </c>
      <c r="AN143" s="198">
        <v>-218</v>
      </c>
      <c r="AO143">
        <v>62</v>
      </c>
      <c r="AP143">
        <v>0</v>
      </c>
      <c r="AQ143">
        <v>6000</v>
      </c>
      <c r="AS143" s="119">
        <v>45617</v>
      </c>
    </row>
    <row r="144" spans="1:45">
      <c r="A144" t="s">
        <v>123</v>
      </c>
      <c r="B144" t="s">
        <v>124</v>
      </c>
      <c r="C144" t="s">
        <v>1199</v>
      </c>
      <c r="D144" t="s">
        <v>108</v>
      </c>
      <c r="E144" t="s">
        <v>65</v>
      </c>
      <c r="F144" t="s">
        <v>25</v>
      </c>
      <c r="G144" t="s">
        <v>66</v>
      </c>
      <c r="H144" t="s">
        <v>54</v>
      </c>
      <c r="I144" t="s">
        <v>55</v>
      </c>
      <c r="J144" t="s">
        <v>1860</v>
      </c>
      <c r="L144" s="119">
        <v>45748</v>
      </c>
      <c r="M144" s="119">
        <v>45825</v>
      </c>
      <c r="N144" t="s">
        <v>13</v>
      </c>
      <c r="O144" t="s">
        <v>272</v>
      </c>
      <c r="P144" t="s">
        <v>17</v>
      </c>
      <c r="Q144" t="s">
        <v>54</v>
      </c>
      <c r="R144" s="119">
        <v>45811</v>
      </c>
      <c r="S144" s="119">
        <v>45811</v>
      </c>
      <c r="AA144" s="176">
        <v>500000</v>
      </c>
      <c r="AB144" t="s">
        <v>58</v>
      </c>
      <c r="AC144" s="149" t="s">
        <v>444</v>
      </c>
      <c r="AD144" t="s">
        <v>478</v>
      </c>
      <c r="AE144" t="s">
        <v>273</v>
      </c>
      <c r="AF144" s="150">
        <v>19.215094460377291</v>
      </c>
      <c r="AG144" s="151">
        <v>1.5094339622641511</v>
      </c>
      <c r="AH144" s="150">
        <v>760.75472301886452</v>
      </c>
      <c r="AI144" s="150">
        <v>15.215094460377291</v>
      </c>
      <c r="AJ144" s="150">
        <v>19.215094460377291</v>
      </c>
      <c r="AK144" s="119">
        <v>45784</v>
      </c>
      <c r="AL144" t="s">
        <v>67</v>
      </c>
      <c r="AM144" t="s">
        <v>67</v>
      </c>
      <c r="AN144" s="198">
        <v>-34</v>
      </c>
      <c r="AO144" s="133">
        <v>3</v>
      </c>
      <c r="AP144" s="133">
        <v>0</v>
      </c>
      <c r="AQ144" s="133">
        <v>0</v>
      </c>
      <c r="AS144" s="119">
        <v>45777</v>
      </c>
    </row>
    <row r="145" spans="1:45">
      <c r="A145" t="s">
        <v>238</v>
      </c>
      <c r="B145" t="s">
        <v>232</v>
      </c>
      <c r="C145" s="62" t="s">
        <v>476</v>
      </c>
      <c r="D145" t="s">
        <v>108</v>
      </c>
      <c r="E145" t="s">
        <v>65</v>
      </c>
      <c r="F145" t="s">
        <v>24</v>
      </c>
      <c r="G145" t="s">
        <v>66</v>
      </c>
      <c r="H145" t="s">
        <v>54</v>
      </c>
      <c r="I145" t="s">
        <v>55</v>
      </c>
      <c r="J145" t="s">
        <v>1861</v>
      </c>
      <c r="L145" s="119">
        <v>45807</v>
      </c>
      <c r="M145" s="119">
        <v>45828</v>
      </c>
      <c r="N145" t="s">
        <v>13</v>
      </c>
      <c r="O145" t="s">
        <v>288</v>
      </c>
      <c r="P145" t="s">
        <v>17</v>
      </c>
      <c r="Q145" t="s">
        <v>54</v>
      </c>
      <c r="R145" s="119">
        <v>45820</v>
      </c>
      <c r="S145" s="119">
        <v>45825</v>
      </c>
      <c r="AA145" s="176">
        <v>500000</v>
      </c>
      <c r="AB145" t="s">
        <v>58</v>
      </c>
      <c r="AC145" s="149" t="s">
        <v>444</v>
      </c>
      <c r="AD145" t="s">
        <v>478</v>
      </c>
      <c r="AE145" t="s">
        <v>289</v>
      </c>
      <c r="AF145" s="150">
        <v>19.698113328301801</v>
      </c>
      <c r="AG145" s="151">
        <v>1.5094339622641511</v>
      </c>
      <c r="AH145" s="150">
        <v>784.90566641509008</v>
      </c>
      <c r="AI145" s="150">
        <v>15.698113328301801</v>
      </c>
      <c r="AJ145" s="150">
        <v>19.698113328301801</v>
      </c>
      <c r="AK145" s="119">
        <v>45811</v>
      </c>
      <c r="AL145" t="s">
        <v>67</v>
      </c>
      <c r="AM145" t="s">
        <v>67</v>
      </c>
      <c r="AN145" s="198">
        <v>-1</v>
      </c>
      <c r="AS145" s="119">
        <v>45824</v>
      </c>
    </row>
    <row r="146" spans="1:45">
      <c r="A146" t="s">
        <v>123</v>
      </c>
      <c r="B146" t="s">
        <v>124</v>
      </c>
      <c r="C146" t="s">
        <v>574</v>
      </c>
      <c r="D146" t="s">
        <v>65</v>
      </c>
      <c r="E146" t="s">
        <v>65</v>
      </c>
      <c r="F146" t="s">
        <v>25</v>
      </c>
      <c r="G146" t="s">
        <v>66</v>
      </c>
      <c r="H146" t="s">
        <v>54</v>
      </c>
      <c r="I146" t="s">
        <v>55</v>
      </c>
      <c r="J146" t="s">
        <v>1862</v>
      </c>
      <c r="L146" s="119">
        <v>45779</v>
      </c>
      <c r="M146" s="119">
        <v>45833</v>
      </c>
      <c r="N146" t="s">
        <v>13</v>
      </c>
      <c r="O146" t="s">
        <v>272</v>
      </c>
      <c r="P146" t="s">
        <v>17</v>
      </c>
      <c r="Q146" t="s">
        <v>54</v>
      </c>
      <c r="R146" s="119">
        <v>45819</v>
      </c>
      <c r="S146" s="119">
        <v>45835</v>
      </c>
      <c r="AA146" s="176">
        <v>500000</v>
      </c>
      <c r="AB146" t="s">
        <v>58</v>
      </c>
      <c r="AC146" s="149" t="s">
        <v>444</v>
      </c>
      <c r="AD146" t="s">
        <v>478</v>
      </c>
      <c r="AE146" t="s">
        <v>273</v>
      </c>
      <c r="AF146" s="150">
        <v>19.728302007547086</v>
      </c>
      <c r="AG146" s="151">
        <v>1.5094339622641511</v>
      </c>
      <c r="AH146" s="150">
        <v>786.41510037735418</v>
      </c>
      <c r="AI146" s="150">
        <v>15.728302007547084</v>
      </c>
      <c r="AJ146" s="150">
        <v>19.728302007547086</v>
      </c>
      <c r="AK146" s="119">
        <v>45811</v>
      </c>
      <c r="AL146" t="s">
        <v>67</v>
      </c>
      <c r="AM146" t="s">
        <v>67</v>
      </c>
      <c r="AN146" s="198">
        <v>-4</v>
      </c>
      <c r="AO146">
        <v>102</v>
      </c>
      <c r="AP146">
        <v>8</v>
      </c>
      <c r="AQ146">
        <v>0</v>
      </c>
      <c r="AS146" s="119">
        <v>45831</v>
      </c>
    </row>
    <row r="147" spans="1:45">
      <c r="A147" t="s">
        <v>123</v>
      </c>
      <c r="B147" t="s">
        <v>124</v>
      </c>
      <c r="C147" t="s">
        <v>692</v>
      </c>
      <c r="D147" t="s">
        <v>65</v>
      </c>
      <c r="E147" t="s">
        <v>65</v>
      </c>
      <c r="F147" t="s">
        <v>25</v>
      </c>
      <c r="G147" t="s">
        <v>66</v>
      </c>
      <c r="H147" t="s">
        <v>54</v>
      </c>
      <c r="I147" t="s">
        <v>55</v>
      </c>
      <c r="J147" t="s">
        <v>1863</v>
      </c>
      <c r="K147" s="119">
        <v>45814</v>
      </c>
      <c r="L147" s="119">
        <v>45832</v>
      </c>
      <c r="M147" s="119">
        <v>45835</v>
      </c>
      <c r="N147" t="s">
        <v>13</v>
      </c>
      <c r="O147" t="s">
        <v>280</v>
      </c>
      <c r="P147" t="s">
        <v>17</v>
      </c>
      <c r="Q147" t="s">
        <v>54</v>
      </c>
      <c r="R147" s="119">
        <v>45833</v>
      </c>
      <c r="S147" s="119">
        <v>45833</v>
      </c>
      <c r="AA147" s="176">
        <v>500000</v>
      </c>
      <c r="AB147" t="s">
        <v>58</v>
      </c>
      <c r="AC147" s="149" t="s">
        <v>444</v>
      </c>
      <c r="AD147" t="s">
        <v>478</v>
      </c>
      <c r="AE147" t="s">
        <v>281</v>
      </c>
      <c r="AF147" s="150">
        <v>19.305660498113134</v>
      </c>
      <c r="AG147" s="151">
        <v>1.5094339622641511</v>
      </c>
      <c r="AH147" s="150">
        <v>765.28302490565682</v>
      </c>
      <c r="AI147" s="150">
        <v>15.305660498113136</v>
      </c>
      <c r="AJ147" s="150">
        <v>19.305660498113134</v>
      </c>
      <c r="AK147" s="119">
        <v>45737</v>
      </c>
      <c r="AL147" t="s">
        <v>54</v>
      </c>
      <c r="AM147" t="s">
        <v>67</v>
      </c>
      <c r="AN147" s="198">
        <v>2</v>
      </c>
      <c r="AO147">
        <v>98</v>
      </c>
      <c r="AP147">
        <v>146</v>
      </c>
      <c r="AQ147">
        <v>35</v>
      </c>
      <c r="AS147" s="119">
        <v>45835</v>
      </c>
    </row>
    <row r="148" spans="1:45">
      <c r="A148" t="s">
        <v>123</v>
      </c>
      <c r="B148" t="s">
        <v>124</v>
      </c>
      <c r="C148" t="s">
        <v>692</v>
      </c>
      <c r="D148" t="s">
        <v>65</v>
      </c>
      <c r="E148" t="s">
        <v>65</v>
      </c>
      <c r="F148" t="s">
        <v>25</v>
      </c>
      <c r="G148" t="s">
        <v>66</v>
      </c>
      <c r="H148" t="s">
        <v>54</v>
      </c>
      <c r="I148" t="s">
        <v>55</v>
      </c>
      <c r="J148" t="s">
        <v>1864</v>
      </c>
      <c r="K148" s="119">
        <v>45814</v>
      </c>
      <c r="L148" s="119">
        <v>45832</v>
      </c>
      <c r="M148" s="119">
        <v>45835</v>
      </c>
      <c r="N148" t="s">
        <v>93</v>
      </c>
      <c r="O148" t="s">
        <v>320</v>
      </c>
      <c r="P148" t="s">
        <v>17</v>
      </c>
      <c r="Q148" t="s">
        <v>54</v>
      </c>
      <c r="R148" s="119">
        <v>45828</v>
      </c>
      <c r="S148" s="119">
        <v>45834</v>
      </c>
      <c r="AA148" s="176">
        <v>500000</v>
      </c>
      <c r="AB148" t="s">
        <v>58</v>
      </c>
      <c r="AC148" s="149" t="s">
        <v>444</v>
      </c>
      <c r="AD148" t="s">
        <v>478</v>
      </c>
      <c r="AE148" t="s">
        <v>314</v>
      </c>
      <c r="AF148" s="150">
        <v>19.335849177358419</v>
      </c>
      <c r="AG148" s="151">
        <v>1.5094339622641511</v>
      </c>
      <c r="AH148" s="150">
        <v>766.79245886792091</v>
      </c>
      <c r="AI148" s="150">
        <v>15.335849177358419</v>
      </c>
      <c r="AJ148" s="150">
        <v>19.335849177358419</v>
      </c>
      <c r="AK148" s="119">
        <v>45727</v>
      </c>
      <c r="AL148" t="s">
        <v>54</v>
      </c>
      <c r="AM148" t="s">
        <v>67</v>
      </c>
      <c r="AN148" s="198">
        <v>1</v>
      </c>
      <c r="AS148" s="119">
        <v>45835</v>
      </c>
    </row>
    <row r="149" spans="1:45">
      <c r="A149" t="s">
        <v>74</v>
      </c>
      <c r="B149" t="s">
        <v>75</v>
      </c>
      <c r="C149" t="s">
        <v>1786</v>
      </c>
      <c r="D149" t="s">
        <v>76</v>
      </c>
      <c r="E149" t="s">
        <v>76</v>
      </c>
      <c r="F149" t="s">
        <v>25</v>
      </c>
      <c r="G149" t="s">
        <v>66</v>
      </c>
      <c r="H149" t="s">
        <v>54</v>
      </c>
      <c r="I149" t="s">
        <v>55</v>
      </c>
      <c r="J149" t="s">
        <v>1865</v>
      </c>
      <c r="L149" s="119">
        <v>45776</v>
      </c>
      <c r="M149" s="119">
        <v>45835</v>
      </c>
      <c r="N149" t="s">
        <v>93</v>
      </c>
      <c r="O149" t="s">
        <v>305</v>
      </c>
      <c r="P149" t="s">
        <v>17</v>
      </c>
      <c r="Q149" t="s">
        <v>54</v>
      </c>
      <c r="R149" s="119">
        <v>45824</v>
      </c>
      <c r="S149" s="119">
        <v>45826</v>
      </c>
      <c r="AA149" s="176">
        <v>500000</v>
      </c>
      <c r="AB149" t="s">
        <v>58</v>
      </c>
      <c r="AC149" s="149" t="s">
        <v>444</v>
      </c>
      <c r="AD149" t="s">
        <v>478</v>
      </c>
      <c r="AE149" t="s">
        <v>306</v>
      </c>
      <c r="AF149" s="150">
        <v>19.788679366037648</v>
      </c>
      <c r="AG149" s="151">
        <v>1.5094339622641511</v>
      </c>
      <c r="AH149" s="150">
        <v>789.43396830188237</v>
      </c>
      <c r="AI149" s="150">
        <v>15.788679366037648</v>
      </c>
      <c r="AJ149" s="150">
        <v>19.788679366037648</v>
      </c>
      <c r="AK149" s="119">
        <v>45776</v>
      </c>
      <c r="AL149" t="s">
        <v>54</v>
      </c>
      <c r="AM149" t="s">
        <v>54</v>
      </c>
      <c r="AN149" s="198">
        <v>-23</v>
      </c>
      <c r="AO149">
        <v>94</v>
      </c>
      <c r="AP149">
        <v>74</v>
      </c>
      <c r="AQ149">
        <v>0</v>
      </c>
      <c r="AS149" s="119">
        <v>45803</v>
      </c>
    </row>
    <row r="150" spans="1:45">
      <c r="A150" t="s">
        <v>74</v>
      </c>
      <c r="B150" t="s">
        <v>75</v>
      </c>
      <c r="C150" t="s">
        <v>1827</v>
      </c>
      <c r="D150" t="s">
        <v>76</v>
      </c>
      <c r="E150" t="s">
        <v>76</v>
      </c>
      <c r="F150" t="s">
        <v>25</v>
      </c>
      <c r="G150" t="s">
        <v>66</v>
      </c>
      <c r="H150" t="s">
        <v>54</v>
      </c>
      <c r="I150" t="s">
        <v>55</v>
      </c>
      <c r="J150" t="s">
        <v>1866</v>
      </c>
      <c r="L150" s="119">
        <v>45770</v>
      </c>
      <c r="M150" s="119">
        <v>45835</v>
      </c>
      <c r="N150" t="s">
        <v>93</v>
      </c>
      <c r="O150" t="s">
        <v>317</v>
      </c>
      <c r="P150" t="s">
        <v>17</v>
      </c>
      <c r="Q150" t="s">
        <v>54</v>
      </c>
      <c r="R150" s="119">
        <v>45824</v>
      </c>
      <c r="S150" s="119">
        <v>45825</v>
      </c>
      <c r="AA150" s="176">
        <v>500000</v>
      </c>
      <c r="AB150" t="s">
        <v>58</v>
      </c>
      <c r="AC150" s="149" t="s">
        <v>444</v>
      </c>
      <c r="AD150" t="s">
        <v>478</v>
      </c>
      <c r="AE150" t="s">
        <v>318</v>
      </c>
      <c r="AF150" s="150">
        <v>19.81886804528293</v>
      </c>
      <c r="AG150" s="151">
        <v>1.5094339622641511</v>
      </c>
      <c r="AH150" s="150">
        <v>790.94340226414647</v>
      </c>
      <c r="AI150" s="150">
        <v>15.81886804528293</v>
      </c>
      <c r="AJ150" s="150">
        <v>19.81886804528293</v>
      </c>
      <c r="AK150" s="119">
        <v>45772</v>
      </c>
      <c r="AL150" t="s">
        <v>54</v>
      </c>
      <c r="AM150" t="s">
        <v>54</v>
      </c>
      <c r="AN150" s="198">
        <v>-22</v>
      </c>
      <c r="AO150">
        <v>2</v>
      </c>
      <c r="AP150">
        <v>27</v>
      </c>
      <c r="AQ150">
        <v>0</v>
      </c>
      <c r="AS150" s="119">
        <v>45803</v>
      </c>
    </row>
    <row r="151" spans="1:45">
      <c r="A151" t="s">
        <v>123</v>
      </c>
      <c r="B151" t="s">
        <v>124</v>
      </c>
      <c r="C151" t="s">
        <v>884</v>
      </c>
      <c r="D151" t="s">
        <v>65</v>
      </c>
      <c r="E151" t="s">
        <v>65</v>
      </c>
      <c r="F151" t="s">
        <v>25</v>
      </c>
      <c r="G151" t="s">
        <v>66</v>
      </c>
      <c r="H151" t="s">
        <v>54</v>
      </c>
      <c r="I151" t="s">
        <v>55</v>
      </c>
      <c r="J151" t="s">
        <v>1867</v>
      </c>
      <c r="K151" s="119">
        <v>45782</v>
      </c>
      <c r="L151" s="119">
        <v>45807</v>
      </c>
      <c r="M151" s="119">
        <v>45835</v>
      </c>
      <c r="N151" t="s">
        <v>13</v>
      </c>
      <c r="O151" t="s">
        <v>280</v>
      </c>
      <c r="P151" t="s">
        <v>17</v>
      </c>
      <c r="Q151" t="s">
        <v>54</v>
      </c>
      <c r="R151" s="119">
        <v>45820</v>
      </c>
      <c r="S151" s="119">
        <v>45821</v>
      </c>
      <c r="AA151" s="176">
        <v>500000</v>
      </c>
      <c r="AB151" t="s">
        <v>58</v>
      </c>
      <c r="AC151" s="149" t="s">
        <v>444</v>
      </c>
      <c r="AD151" t="s">
        <v>478</v>
      </c>
      <c r="AE151" t="s">
        <v>281</v>
      </c>
      <c r="AF151" s="150">
        <v>19.879245403773496</v>
      </c>
      <c r="AG151" s="151">
        <v>1.5094339622641511</v>
      </c>
      <c r="AH151" s="150">
        <v>793.96227018867467</v>
      </c>
      <c r="AI151" s="150">
        <v>15.879245403773494</v>
      </c>
      <c r="AJ151" s="150">
        <v>19.879245403773496</v>
      </c>
      <c r="AK151" s="119">
        <v>45811</v>
      </c>
      <c r="AL151" t="s">
        <v>67</v>
      </c>
      <c r="AM151" t="s">
        <v>67</v>
      </c>
      <c r="AN151" s="198">
        <v>13</v>
      </c>
      <c r="AO151">
        <v>0</v>
      </c>
      <c r="AP151">
        <v>8</v>
      </c>
      <c r="AQ151">
        <v>0</v>
      </c>
      <c r="AS151" s="119">
        <v>45834</v>
      </c>
    </row>
    <row r="152" spans="1:45">
      <c r="A152" t="s">
        <v>74</v>
      </c>
      <c r="B152" t="s">
        <v>75</v>
      </c>
      <c r="C152" t="s">
        <v>623</v>
      </c>
      <c r="D152" t="s">
        <v>65</v>
      </c>
      <c r="E152" t="s">
        <v>65</v>
      </c>
      <c r="F152" t="s">
        <v>25</v>
      </c>
      <c r="G152" t="s">
        <v>66</v>
      </c>
      <c r="H152" t="s">
        <v>54</v>
      </c>
      <c r="I152" t="s">
        <v>55</v>
      </c>
      <c r="J152" t="s">
        <v>1868</v>
      </c>
      <c r="K152" s="119">
        <v>45390</v>
      </c>
      <c r="L152" s="119">
        <v>45758</v>
      </c>
      <c r="M152" s="119">
        <v>45835</v>
      </c>
      <c r="N152" t="s">
        <v>93</v>
      </c>
      <c r="O152" t="s">
        <v>309</v>
      </c>
      <c r="P152" t="s">
        <v>17</v>
      </c>
      <c r="Q152" t="s">
        <v>54</v>
      </c>
      <c r="R152" s="119">
        <v>45800</v>
      </c>
      <c r="S152" s="119">
        <v>45817</v>
      </c>
      <c r="AA152" s="176">
        <v>500000</v>
      </c>
      <c r="AB152" t="s">
        <v>58</v>
      </c>
      <c r="AC152" s="149" t="s">
        <v>444</v>
      </c>
      <c r="AD152" t="s">
        <v>478</v>
      </c>
      <c r="AE152" t="s">
        <v>310</v>
      </c>
      <c r="AF152" s="150">
        <v>19.879245403773496</v>
      </c>
      <c r="AG152" s="151">
        <v>1.5094339622641511</v>
      </c>
      <c r="AH152" s="150">
        <v>793.96227018867467</v>
      </c>
      <c r="AI152" s="150">
        <v>15.879245403773494</v>
      </c>
      <c r="AJ152" s="150">
        <v>19.879245403773496</v>
      </c>
      <c r="AK152" s="119">
        <v>45775</v>
      </c>
      <c r="AL152" t="s">
        <v>67</v>
      </c>
      <c r="AM152" t="s">
        <v>67</v>
      </c>
      <c r="AN152" s="198">
        <v>11</v>
      </c>
      <c r="AS152" s="119">
        <v>45828</v>
      </c>
    </row>
    <row r="153" spans="1:45">
      <c r="A153" t="s">
        <v>123</v>
      </c>
      <c r="B153" t="s">
        <v>124</v>
      </c>
      <c r="C153" s="219" t="s">
        <v>557</v>
      </c>
      <c r="D153" t="s">
        <v>108</v>
      </c>
      <c r="E153" t="s">
        <v>65</v>
      </c>
      <c r="F153" t="s">
        <v>24</v>
      </c>
      <c r="G153" t="s">
        <v>66</v>
      </c>
      <c r="H153" t="s">
        <v>54</v>
      </c>
      <c r="I153" t="s">
        <v>55</v>
      </c>
      <c r="J153" t="s">
        <v>1869</v>
      </c>
      <c r="K153" s="119">
        <v>45748</v>
      </c>
      <c r="L153" s="119">
        <v>45798</v>
      </c>
      <c r="M153" s="119">
        <v>45838</v>
      </c>
      <c r="N153" t="s">
        <v>11</v>
      </c>
      <c r="O153" t="s">
        <v>272</v>
      </c>
      <c r="P153" t="s">
        <v>17</v>
      </c>
      <c r="Q153" t="s">
        <v>54</v>
      </c>
      <c r="R153" s="119">
        <v>45812</v>
      </c>
      <c r="S153" s="119">
        <v>45813</v>
      </c>
      <c r="AA153" s="176">
        <v>500000</v>
      </c>
      <c r="AB153" t="s">
        <v>58</v>
      </c>
      <c r="AC153" s="149" t="s">
        <v>444</v>
      </c>
      <c r="AD153" t="s">
        <v>478</v>
      </c>
      <c r="AE153" t="s">
        <v>273</v>
      </c>
      <c r="AF153" s="150">
        <v>19.909434083018773</v>
      </c>
      <c r="AG153" s="151">
        <v>1.5094339622641511</v>
      </c>
      <c r="AH153" s="150">
        <v>795.47170415093876</v>
      </c>
      <c r="AI153" s="150">
        <v>15.909434083018775</v>
      </c>
      <c r="AJ153" s="150">
        <v>19.909434083018773</v>
      </c>
      <c r="AK153" s="119">
        <v>45798</v>
      </c>
      <c r="AL153" t="s">
        <v>67</v>
      </c>
      <c r="AM153" t="s">
        <v>67</v>
      </c>
      <c r="AN153" s="198">
        <v>18</v>
      </c>
      <c r="AO153">
        <v>11</v>
      </c>
      <c r="AP153">
        <v>0</v>
      </c>
      <c r="AQ153">
        <v>0</v>
      </c>
      <c r="AS153" s="119">
        <v>45831</v>
      </c>
    </row>
    <row r="154" spans="1:45">
      <c r="A154" s="203" t="s">
        <v>244</v>
      </c>
      <c r="B154" t="s">
        <v>245</v>
      </c>
      <c r="C154" t="s">
        <v>1870</v>
      </c>
      <c r="D154" t="s">
        <v>65</v>
      </c>
      <c r="E154" t="s">
        <v>65</v>
      </c>
      <c r="F154" t="s">
        <v>25</v>
      </c>
      <c r="G154" t="s">
        <v>66</v>
      </c>
      <c r="H154" t="s">
        <v>54</v>
      </c>
      <c r="I154" t="s">
        <v>55</v>
      </c>
      <c r="J154" t="s">
        <v>1871</v>
      </c>
      <c r="L154" s="119">
        <v>45838</v>
      </c>
      <c r="M154" s="119">
        <v>45841</v>
      </c>
      <c r="N154" t="s">
        <v>13</v>
      </c>
      <c r="O154" t="s">
        <v>249</v>
      </c>
      <c r="P154" t="s">
        <v>17</v>
      </c>
      <c r="Q154" t="s">
        <v>54</v>
      </c>
      <c r="R154" s="119"/>
      <c r="S154" s="119">
        <v>45841</v>
      </c>
      <c r="AA154" s="176">
        <v>500000</v>
      </c>
      <c r="AB154" t="s">
        <v>58</v>
      </c>
      <c r="AC154" s="149" t="s">
        <v>444</v>
      </c>
      <c r="AD154" t="s">
        <v>478</v>
      </c>
      <c r="AE154" t="s">
        <v>250</v>
      </c>
      <c r="AF154" s="150">
        <v>19.51698125283011</v>
      </c>
      <c r="AG154" s="151">
        <v>1.5094339622641511</v>
      </c>
      <c r="AH154" s="150">
        <v>775.8490626415055</v>
      </c>
      <c r="AI154" s="150">
        <v>15.51698125283011</v>
      </c>
      <c r="AJ154" s="150">
        <v>19.51698125283011</v>
      </c>
      <c r="AK154" s="119">
        <v>45845</v>
      </c>
      <c r="AL154" t="s">
        <v>67</v>
      </c>
      <c r="AM154" t="s">
        <v>67</v>
      </c>
      <c r="AN154" s="198">
        <v>0</v>
      </c>
      <c r="AO154">
        <v>113</v>
      </c>
      <c r="AP154">
        <v>0</v>
      </c>
      <c r="AQ154">
        <v>0</v>
      </c>
      <c r="AS154" s="119">
        <v>45841</v>
      </c>
    </row>
    <row r="155" spans="1:45" ht="15.6">
      <c r="A155" t="s">
        <v>179</v>
      </c>
      <c r="B155" t="s">
        <v>180</v>
      </c>
      <c r="C155" t="s">
        <v>495</v>
      </c>
      <c r="D155" t="s">
        <v>64</v>
      </c>
      <c r="E155" t="s">
        <v>76</v>
      </c>
      <c r="F155" t="s">
        <v>25</v>
      </c>
      <c r="G155" t="s">
        <v>66</v>
      </c>
      <c r="H155" t="s">
        <v>54</v>
      </c>
      <c r="I155" t="s">
        <v>55</v>
      </c>
      <c r="J155" t="s">
        <v>1872</v>
      </c>
      <c r="K155" s="119">
        <v>45658</v>
      </c>
      <c r="L155" s="218">
        <v>45838</v>
      </c>
      <c r="M155" s="218">
        <v>45845</v>
      </c>
      <c r="N155" t="s">
        <v>93</v>
      </c>
      <c r="O155" t="s">
        <v>323</v>
      </c>
      <c r="P155" t="s">
        <v>17</v>
      </c>
      <c r="Q155" t="s">
        <v>54</v>
      </c>
      <c r="R155" s="119">
        <v>45839</v>
      </c>
      <c r="S155" s="119">
        <v>45840</v>
      </c>
      <c r="AA155" s="176">
        <v>500000</v>
      </c>
      <c r="AB155" t="s">
        <v>58</v>
      </c>
      <c r="AC155" s="149" t="s">
        <v>444</v>
      </c>
      <c r="AD155" t="s">
        <v>478</v>
      </c>
      <c r="AE155" t="s">
        <v>324</v>
      </c>
      <c r="AF155" s="150">
        <v>20.000000120754621</v>
      </c>
      <c r="AG155" s="151">
        <v>1.5094339622641511</v>
      </c>
      <c r="AH155" s="150">
        <v>800.00000603773105</v>
      </c>
      <c r="AI155" s="150">
        <v>16.000000120754621</v>
      </c>
      <c r="AJ155" s="150">
        <v>20.000000120754621</v>
      </c>
      <c r="AK155" s="119">
        <v>45838</v>
      </c>
      <c r="AL155" t="s">
        <v>54</v>
      </c>
      <c r="AM155" t="s">
        <v>67</v>
      </c>
      <c r="AN155" s="198">
        <v>5</v>
      </c>
      <c r="AO155">
        <v>23</v>
      </c>
      <c r="AP155">
        <v>5</v>
      </c>
      <c r="AQ155">
        <v>0</v>
      </c>
      <c r="AS155" s="218">
        <v>45845</v>
      </c>
    </row>
    <row r="156" spans="1:45">
      <c r="A156" t="s">
        <v>74</v>
      </c>
      <c r="B156" t="s">
        <v>75</v>
      </c>
      <c r="C156" t="s">
        <v>1652</v>
      </c>
      <c r="D156" t="s">
        <v>76</v>
      </c>
      <c r="E156" t="s">
        <v>76</v>
      </c>
      <c r="F156" t="s">
        <v>25</v>
      </c>
      <c r="G156" t="s">
        <v>66</v>
      </c>
      <c r="H156" t="s">
        <v>54</v>
      </c>
      <c r="I156" t="s">
        <v>55</v>
      </c>
      <c r="J156" t="s">
        <v>1873</v>
      </c>
      <c r="L156" s="119">
        <v>45833</v>
      </c>
      <c r="M156" s="119">
        <v>45845</v>
      </c>
      <c r="N156" t="s">
        <v>13</v>
      </c>
      <c r="O156" t="s">
        <v>288</v>
      </c>
      <c r="P156" t="s">
        <v>17</v>
      </c>
      <c r="Q156" t="s">
        <v>54</v>
      </c>
      <c r="R156" s="119">
        <v>45834</v>
      </c>
      <c r="S156" s="119">
        <v>45841</v>
      </c>
      <c r="AA156" s="176">
        <v>500000</v>
      </c>
      <c r="AB156" t="s">
        <v>58</v>
      </c>
      <c r="AC156" s="149" t="s">
        <v>444</v>
      </c>
      <c r="AD156" t="s">
        <v>478</v>
      </c>
      <c r="AE156" t="s">
        <v>289</v>
      </c>
      <c r="AF156" s="150">
        <v>19.577358611320676</v>
      </c>
      <c r="AG156" s="151">
        <v>1.5094339622641511</v>
      </c>
      <c r="AH156" s="150">
        <v>778.86793056603369</v>
      </c>
      <c r="AI156" s="150">
        <v>15.577358611320674</v>
      </c>
      <c r="AJ156" s="150">
        <v>19.577358611320676</v>
      </c>
      <c r="AK156" s="119">
        <v>45468</v>
      </c>
      <c r="AL156" t="s">
        <v>54</v>
      </c>
      <c r="AM156" t="s">
        <v>67</v>
      </c>
      <c r="AN156" s="198">
        <v>4</v>
      </c>
      <c r="AO156">
        <v>39</v>
      </c>
      <c r="AP156">
        <v>0</v>
      </c>
      <c r="AQ156">
        <v>0</v>
      </c>
      <c r="AS156" s="119">
        <v>45845</v>
      </c>
    </row>
    <row r="157" spans="1:45">
      <c r="A157" t="s">
        <v>420</v>
      </c>
      <c r="B157" t="s">
        <v>421</v>
      </c>
      <c r="C157" t="s">
        <v>1874</v>
      </c>
      <c r="D157" t="s">
        <v>76</v>
      </c>
      <c r="E157" t="s">
        <v>76</v>
      </c>
      <c r="F157" t="s">
        <v>25</v>
      </c>
      <c r="G157" t="s">
        <v>66</v>
      </c>
      <c r="H157" t="s">
        <v>54</v>
      </c>
      <c r="I157" t="s">
        <v>55</v>
      </c>
      <c r="J157" t="s">
        <v>1875</v>
      </c>
      <c r="L157" s="119">
        <v>45831</v>
      </c>
      <c r="M157" s="119">
        <v>45845</v>
      </c>
      <c r="N157" t="s">
        <v>93</v>
      </c>
      <c r="O157" t="s">
        <v>323</v>
      </c>
      <c r="P157" t="s">
        <v>17</v>
      </c>
      <c r="Q157" t="s">
        <v>54</v>
      </c>
      <c r="R157" s="119">
        <v>45832</v>
      </c>
      <c r="S157" s="119">
        <v>45834</v>
      </c>
      <c r="AA157" s="176">
        <v>500000</v>
      </c>
      <c r="AB157" t="s">
        <v>58</v>
      </c>
      <c r="AC157" s="149" t="s">
        <v>444</v>
      </c>
      <c r="AD157" t="s">
        <v>478</v>
      </c>
      <c r="AE157" t="s">
        <v>324</v>
      </c>
      <c r="AF157" s="150">
        <v>19.607547290565954</v>
      </c>
      <c r="AG157" s="151">
        <v>1.5094339622641511</v>
      </c>
      <c r="AH157" s="150">
        <v>780.37736452829779</v>
      </c>
      <c r="AI157" s="150">
        <v>15.607547290565956</v>
      </c>
      <c r="AJ157" s="150">
        <v>19.607547290565954</v>
      </c>
      <c r="AK157" s="119">
        <v>45737</v>
      </c>
      <c r="AL157" t="s">
        <v>67</v>
      </c>
      <c r="AM157" t="s">
        <v>54</v>
      </c>
      <c r="AN157" s="198">
        <v>11</v>
      </c>
      <c r="AO157">
        <v>260</v>
      </c>
      <c r="AP157">
        <v>101</v>
      </c>
      <c r="AQ157">
        <v>0</v>
      </c>
      <c r="AS157" s="119">
        <v>45845</v>
      </c>
    </row>
    <row r="158" spans="1:45">
      <c r="A158" t="s">
        <v>155</v>
      </c>
      <c r="B158" t="s">
        <v>156</v>
      </c>
      <c r="C158" t="s">
        <v>1541</v>
      </c>
      <c r="D158" t="s">
        <v>65</v>
      </c>
      <c r="E158" t="s">
        <v>65</v>
      </c>
      <c r="F158" t="s">
        <v>25</v>
      </c>
      <c r="G158" t="s">
        <v>66</v>
      </c>
      <c r="H158" t="s">
        <v>54</v>
      </c>
      <c r="I158" t="s">
        <v>55</v>
      </c>
      <c r="J158" t="s">
        <v>1876</v>
      </c>
      <c r="K158" s="119">
        <v>45734</v>
      </c>
      <c r="L158" s="119">
        <v>45797</v>
      </c>
      <c r="M158" s="119">
        <v>45849</v>
      </c>
      <c r="N158" t="s">
        <v>13</v>
      </c>
      <c r="O158" t="s">
        <v>272</v>
      </c>
      <c r="P158" t="s">
        <v>17</v>
      </c>
      <c r="Q158" t="s">
        <v>54</v>
      </c>
      <c r="R158" s="119">
        <v>45833</v>
      </c>
      <c r="S158" s="119">
        <v>45840</v>
      </c>
      <c r="AA158" s="176">
        <v>500000</v>
      </c>
      <c r="AB158" t="s">
        <v>58</v>
      </c>
      <c r="AC158" s="149" t="s">
        <v>444</v>
      </c>
      <c r="AD158" t="s">
        <v>478</v>
      </c>
      <c r="AE158" t="s">
        <v>273</v>
      </c>
      <c r="AF158" s="150">
        <v>19.637735969811239</v>
      </c>
      <c r="AG158" s="151">
        <v>1.5094339622641511</v>
      </c>
      <c r="AH158" s="150">
        <v>781.88679849056189</v>
      </c>
      <c r="AI158" s="150">
        <v>15.637735969811239</v>
      </c>
      <c r="AJ158" s="150">
        <v>19.637735969811239</v>
      </c>
      <c r="AK158" s="119">
        <v>45729</v>
      </c>
      <c r="AL158" t="s">
        <v>67</v>
      </c>
      <c r="AM158" t="s">
        <v>67</v>
      </c>
      <c r="AN158" s="198">
        <v>7</v>
      </c>
      <c r="AO158">
        <v>51</v>
      </c>
      <c r="AP158">
        <v>1</v>
      </c>
      <c r="AQ158">
        <v>0</v>
      </c>
      <c r="AS158" s="119">
        <v>45847</v>
      </c>
    </row>
    <row r="159" spans="1:45">
      <c r="A159" t="s">
        <v>74</v>
      </c>
      <c r="B159" t="s">
        <v>75</v>
      </c>
      <c r="C159" t="s">
        <v>1788</v>
      </c>
      <c r="D159" t="s">
        <v>76</v>
      </c>
      <c r="E159" t="s">
        <v>76</v>
      </c>
      <c r="F159" t="s">
        <v>25</v>
      </c>
      <c r="G159" t="s">
        <v>66</v>
      </c>
      <c r="H159" t="s">
        <v>54</v>
      </c>
      <c r="I159" t="s">
        <v>55</v>
      </c>
      <c r="J159" s="220" t="s">
        <v>1877</v>
      </c>
      <c r="L159" s="119">
        <v>45848</v>
      </c>
      <c r="M159" s="119">
        <v>45856</v>
      </c>
      <c r="N159" t="s">
        <v>93</v>
      </c>
      <c r="O159" t="s">
        <v>305</v>
      </c>
      <c r="P159" t="s">
        <v>17</v>
      </c>
      <c r="Q159" t="s">
        <v>54</v>
      </c>
      <c r="R159" s="119">
        <v>45852</v>
      </c>
      <c r="S159" s="119">
        <v>45854</v>
      </c>
      <c r="AA159" s="176">
        <v>500000</v>
      </c>
      <c r="AB159" t="s">
        <v>58</v>
      </c>
      <c r="AC159" s="149" t="s">
        <v>444</v>
      </c>
      <c r="AD159" t="s">
        <v>478</v>
      </c>
      <c r="AE159" t="s">
        <v>306</v>
      </c>
      <c r="AF159" s="150">
        <v>20.090566158490468</v>
      </c>
      <c r="AG159" s="151">
        <v>1.5094339622641511</v>
      </c>
      <c r="AH159" s="150">
        <v>804.52830792452335</v>
      </c>
      <c r="AI159" s="150">
        <v>16.090566158490468</v>
      </c>
      <c r="AJ159" s="150">
        <v>20.090566158490468</v>
      </c>
      <c r="AK159" s="119">
        <v>45849</v>
      </c>
      <c r="AL159" t="s">
        <v>54</v>
      </c>
      <c r="AM159" t="s">
        <v>54</v>
      </c>
      <c r="AN159" s="198">
        <v>2</v>
      </c>
      <c r="AO159">
        <v>0</v>
      </c>
      <c r="AP159">
        <v>0</v>
      </c>
      <c r="AQ159">
        <v>0</v>
      </c>
      <c r="AR159" s="133">
        <v>-7</v>
      </c>
      <c r="AS159" s="119">
        <v>45856</v>
      </c>
    </row>
    <row r="160" spans="1:45">
      <c r="A160" t="s">
        <v>74</v>
      </c>
      <c r="B160" t="s">
        <v>75</v>
      </c>
      <c r="C160" t="s">
        <v>1788</v>
      </c>
      <c r="D160" t="s">
        <v>76</v>
      </c>
      <c r="E160" t="s">
        <v>76</v>
      </c>
      <c r="F160" t="s">
        <v>25</v>
      </c>
      <c r="G160" t="s">
        <v>66</v>
      </c>
      <c r="H160" t="s">
        <v>54</v>
      </c>
      <c r="I160" t="s">
        <v>55</v>
      </c>
      <c r="J160" t="s">
        <v>1878</v>
      </c>
      <c r="L160" s="119">
        <v>45848</v>
      </c>
      <c r="M160" s="119">
        <v>45856</v>
      </c>
      <c r="N160" t="s">
        <v>93</v>
      </c>
      <c r="O160" t="s">
        <v>317</v>
      </c>
      <c r="P160" t="s">
        <v>17</v>
      </c>
      <c r="Q160" t="s">
        <v>54</v>
      </c>
      <c r="R160" s="119">
        <v>45852</v>
      </c>
      <c r="S160" s="119">
        <v>45852</v>
      </c>
      <c r="AA160" s="176">
        <v>500000</v>
      </c>
      <c r="AB160" t="s">
        <v>58</v>
      </c>
      <c r="AC160" s="149" t="s">
        <v>444</v>
      </c>
      <c r="AD160" t="s">
        <v>478</v>
      </c>
      <c r="AE160" t="s">
        <v>318</v>
      </c>
      <c r="AF160" s="150">
        <v>20.120754837735749</v>
      </c>
      <c r="AG160" s="151">
        <v>1.5094339622641511</v>
      </c>
      <c r="AH160" s="150">
        <v>806.03774188678744</v>
      </c>
      <c r="AI160" s="150">
        <v>16.120754837735749</v>
      </c>
      <c r="AJ160" s="150">
        <v>20.120754837735749</v>
      </c>
      <c r="AK160" s="119">
        <v>45849</v>
      </c>
      <c r="AL160" t="s">
        <v>54</v>
      </c>
      <c r="AM160" t="s">
        <v>54</v>
      </c>
      <c r="AN160" s="198">
        <v>4</v>
      </c>
      <c r="AO160">
        <v>8</v>
      </c>
      <c r="AP160">
        <v>1</v>
      </c>
      <c r="AQ160">
        <v>0</v>
      </c>
      <c r="AR160" s="133">
        <v>-7</v>
      </c>
      <c r="AS160" s="119">
        <v>45856</v>
      </c>
    </row>
    <row r="161" spans="1:45">
      <c r="A161" s="203" t="s">
        <v>74</v>
      </c>
      <c r="B161" t="s">
        <v>75</v>
      </c>
      <c r="C161" s="204" t="s">
        <v>1682</v>
      </c>
      <c r="D161" t="s">
        <v>76</v>
      </c>
      <c r="E161" t="s">
        <v>76</v>
      </c>
      <c r="F161" t="s">
        <v>25</v>
      </c>
      <c r="G161" t="s">
        <v>66</v>
      </c>
      <c r="H161" t="s">
        <v>54</v>
      </c>
      <c r="I161" t="s">
        <v>55</v>
      </c>
      <c r="J161" t="s">
        <v>1879</v>
      </c>
      <c r="L161" s="119">
        <v>45832</v>
      </c>
      <c r="M161" s="119">
        <v>45856</v>
      </c>
      <c r="N161" t="s">
        <v>11</v>
      </c>
      <c r="O161" t="s">
        <v>272</v>
      </c>
      <c r="P161" t="s">
        <v>17</v>
      </c>
      <c r="Q161" t="s">
        <v>54</v>
      </c>
      <c r="R161" s="119">
        <v>45833</v>
      </c>
      <c r="S161" s="119">
        <v>45848</v>
      </c>
      <c r="AA161" s="176">
        <v>500000</v>
      </c>
      <c r="AB161" t="s">
        <v>58</v>
      </c>
      <c r="AC161" s="149" t="s">
        <v>444</v>
      </c>
      <c r="AD161" t="s">
        <v>478</v>
      </c>
      <c r="AE161" t="s">
        <v>273</v>
      </c>
      <c r="AF161" s="150">
        <v>19.728302007547086</v>
      </c>
      <c r="AG161" s="151">
        <v>1.5094339622641511</v>
      </c>
      <c r="AH161" s="150">
        <v>786.41510037735418</v>
      </c>
      <c r="AI161" s="150">
        <v>15.728302007547084</v>
      </c>
      <c r="AJ161" s="150">
        <v>19.728302007547086</v>
      </c>
      <c r="AK161" s="119">
        <v>45467</v>
      </c>
      <c r="AL161" t="s">
        <v>67</v>
      </c>
      <c r="AM161" t="s">
        <v>54</v>
      </c>
      <c r="AN161" s="198">
        <v>8</v>
      </c>
      <c r="AO161">
        <v>1</v>
      </c>
      <c r="AP161">
        <v>1</v>
      </c>
      <c r="AQ161">
        <v>0</v>
      </c>
      <c r="AS161" s="119">
        <v>45856</v>
      </c>
    </row>
    <row r="162" spans="1:45">
      <c r="A162" s="203" t="s">
        <v>244</v>
      </c>
      <c r="B162" t="s">
        <v>245</v>
      </c>
      <c r="C162" t="s">
        <v>1775</v>
      </c>
      <c r="D162" t="s">
        <v>65</v>
      </c>
      <c r="E162" t="s">
        <v>65</v>
      </c>
      <c r="F162" t="s">
        <v>25</v>
      </c>
      <c r="G162" t="s">
        <v>66</v>
      </c>
      <c r="H162" t="s">
        <v>54</v>
      </c>
      <c r="I162" t="s">
        <v>55</v>
      </c>
      <c r="J162" t="s">
        <v>1880</v>
      </c>
      <c r="K162" s="119">
        <v>45726</v>
      </c>
      <c r="L162" s="119">
        <v>45842</v>
      </c>
      <c r="M162" s="119">
        <v>45856</v>
      </c>
      <c r="N162" t="s">
        <v>9</v>
      </c>
      <c r="O162" t="s">
        <v>262</v>
      </c>
      <c r="P162" t="s">
        <v>17</v>
      </c>
      <c r="Q162" t="s">
        <v>54</v>
      </c>
      <c r="R162" s="119">
        <v>45854</v>
      </c>
      <c r="S162" s="119">
        <v>45855</v>
      </c>
      <c r="AA162" s="176">
        <v>500000</v>
      </c>
      <c r="AB162" t="s">
        <v>58</v>
      </c>
      <c r="AC162" s="149" t="s">
        <v>444</v>
      </c>
      <c r="AD162" t="s">
        <v>478</v>
      </c>
      <c r="AE162" t="s">
        <v>263</v>
      </c>
      <c r="AF162" s="150">
        <v>19.758490686792364</v>
      </c>
      <c r="AG162" s="151">
        <v>1.5094339622641511</v>
      </c>
      <c r="AH162" s="150">
        <v>787.92453433961828</v>
      </c>
      <c r="AI162" s="150">
        <v>15.758490686792365</v>
      </c>
      <c r="AJ162" s="150">
        <v>19.758490686792364</v>
      </c>
      <c r="AK162" s="119">
        <v>45852</v>
      </c>
      <c r="AL162" t="s">
        <v>67</v>
      </c>
      <c r="AM162" t="s">
        <v>67</v>
      </c>
      <c r="AN162" s="198">
        <v>-2</v>
      </c>
      <c r="AO162">
        <v>0</v>
      </c>
      <c r="AP162">
        <v>0</v>
      </c>
      <c r="AQ162">
        <v>0</v>
      </c>
      <c r="AR162" s="133">
        <v>-1</v>
      </c>
      <c r="AS162" s="119">
        <v>45853</v>
      </c>
    </row>
    <row r="163" spans="1:45">
      <c r="A163" t="s">
        <v>74</v>
      </c>
      <c r="B163" t="s">
        <v>75</v>
      </c>
      <c r="C163" t="s">
        <v>1827</v>
      </c>
      <c r="D163" t="s">
        <v>76</v>
      </c>
      <c r="E163" t="s">
        <v>76</v>
      </c>
      <c r="F163" t="s">
        <v>25</v>
      </c>
      <c r="G163" t="s">
        <v>66</v>
      </c>
      <c r="H163" t="s">
        <v>54</v>
      </c>
      <c r="I163" t="s">
        <v>55</v>
      </c>
      <c r="J163" t="s">
        <v>1881</v>
      </c>
      <c r="L163" s="119">
        <v>45852</v>
      </c>
      <c r="M163" s="119">
        <v>45862</v>
      </c>
      <c r="N163" t="s">
        <v>93</v>
      </c>
      <c r="O163" t="s">
        <v>317</v>
      </c>
      <c r="P163" t="s">
        <v>17</v>
      </c>
      <c r="Q163" t="s">
        <v>54</v>
      </c>
      <c r="R163" s="119">
        <v>45855</v>
      </c>
      <c r="S163" s="119">
        <v>45855</v>
      </c>
      <c r="AA163" s="176">
        <v>500000</v>
      </c>
      <c r="AB163" t="s">
        <v>58</v>
      </c>
      <c r="AC163" s="149" t="s">
        <v>444</v>
      </c>
      <c r="AD163" t="s">
        <v>478</v>
      </c>
      <c r="AE163" t="s">
        <v>318</v>
      </c>
      <c r="AF163" s="150">
        <v>20.241509554716878</v>
      </c>
      <c r="AG163" s="151">
        <v>1.5094339622641511</v>
      </c>
      <c r="AH163" s="150">
        <v>812.07547773584383</v>
      </c>
      <c r="AI163" s="150">
        <v>16.241509554716878</v>
      </c>
      <c r="AJ163" s="150">
        <v>20.241509554716878</v>
      </c>
      <c r="AK163" s="119">
        <v>45772</v>
      </c>
      <c r="AL163" t="s">
        <v>54</v>
      </c>
      <c r="AM163" t="s">
        <v>54</v>
      </c>
      <c r="AN163" s="198">
        <v>7</v>
      </c>
      <c r="AO163">
        <v>17</v>
      </c>
      <c r="AP163">
        <v>2</v>
      </c>
      <c r="AQ163">
        <v>0</v>
      </c>
      <c r="AR163" s="133">
        <v>-90</v>
      </c>
      <c r="AS163" s="119">
        <v>45862</v>
      </c>
    </row>
    <row r="164" spans="1:45">
      <c r="A164" t="s">
        <v>74</v>
      </c>
      <c r="B164" t="s">
        <v>75</v>
      </c>
      <c r="C164" t="s">
        <v>1786</v>
      </c>
      <c r="D164" t="s">
        <v>76</v>
      </c>
      <c r="E164" t="s">
        <v>76</v>
      </c>
      <c r="F164" t="s">
        <v>25</v>
      </c>
      <c r="G164" t="s">
        <v>66</v>
      </c>
      <c r="H164" t="s">
        <v>54</v>
      </c>
      <c r="I164" t="s">
        <v>55</v>
      </c>
      <c r="J164" t="s">
        <v>1882</v>
      </c>
      <c r="L164" s="119">
        <v>45852</v>
      </c>
      <c r="M164" s="119">
        <v>45862</v>
      </c>
      <c r="N164" t="s">
        <v>93</v>
      </c>
      <c r="O164" t="s">
        <v>305</v>
      </c>
      <c r="P164" t="s">
        <v>17</v>
      </c>
      <c r="Q164" t="s">
        <v>54</v>
      </c>
      <c r="R164" s="119">
        <v>45852</v>
      </c>
      <c r="S164" s="119">
        <v>45859</v>
      </c>
      <c r="AA164" s="176">
        <v>500000</v>
      </c>
      <c r="AB164" t="s">
        <v>58</v>
      </c>
      <c r="AC164" s="149" t="s">
        <v>444</v>
      </c>
      <c r="AD164" t="s">
        <v>478</v>
      </c>
      <c r="AE164" t="s">
        <v>306</v>
      </c>
      <c r="AF164" s="150">
        <v>20.241509554716878</v>
      </c>
      <c r="AG164" s="151">
        <v>1.5094339622641511</v>
      </c>
      <c r="AH164" s="150">
        <v>812.07547773584383</v>
      </c>
      <c r="AI164" s="150">
        <v>16.241509554716878</v>
      </c>
      <c r="AJ164" s="150">
        <v>20.241509554716878</v>
      </c>
      <c r="AK164" s="119">
        <v>45852</v>
      </c>
      <c r="AL164" t="s">
        <v>54</v>
      </c>
      <c r="AM164" t="s">
        <v>54</v>
      </c>
      <c r="AN164" s="198">
        <v>3</v>
      </c>
      <c r="AO164">
        <v>17</v>
      </c>
      <c r="AP164">
        <v>66</v>
      </c>
      <c r="AQ164">
        <v>0</v>
      </c>
      <c r="AR164" s="133">
        <v>-10</v>
      </c>
      <c r="AS164" s="119">
        <v>45862</v>
      </c>
    </row>
    <row r="165" spans="1:45">
      <c r="A165" t="s">
        <v>123</v>
      </c>
      <c r="B165" t="s">
        <v>124</v>
      </c>
      <c r="C165" t="s">
        <v>692</v>
      </c>
      <c r="D165" t="s">
        <v>65</v>
      </c>
      <c r="E165" t="s">
        <v>65</v>
      </c>
      <c r="F165" t="s">
        <v>25</v>
      </c>
      <c r="G165" t="s">
        <v>66</v>
      </c>
      <c r="H165" t="s">
        <v>54</v>
      </c>
      <c r="I165" t="s">
        <v>55</v>
      </c>
      <c r="J165" t="s">
        <v>1883</v>
      </c>
      <c r="K165" s="119">
        <v>45841</v>
      </c>
      <c r="L165" s="119">
        <v>45862</v>
      </c>
      <c r="M165" s="119">
        <v>45865</v>
      </c>
      <c r="N165" t="s">
        <v>93</v>
      </c>
      <c r="O165" t="s">
        <v>320</v>
      </c>
      <c r="P165" t="s">
        <v>17</v>
      </c>
      <c r="Q165" t="s">
        <v>54</v>
      </c>
      <c r="R165" s="119">
        <v>45853</v>
      </c>
      <c r="S165" s="119">
        <v>45856</v>
      </c>
      <c r="AA165" s="176">
        <v>500000</v>
      </c>
      <c r="AB165" t="s">
        <v>58</v>
      </c>
      <c r="AC165" s="149" t="s">
        <v>444</v>
      </c>
      <c r="AD165" t="s">
        <v>478</v>
      </c>
      <c r="AE165" t="s">
        <v>314</v>
      </c>
      <c r="AF165" s="150">
        <v>19.849056724528211</v>
      </c>
      <c r="AG165" s="151">
        <v>1.5094339622641511</v>
      </c>
      <c r="AH165" s="150">
        <v>792.45283622641057</v>
      </c>
      <c r="AI165" s="150">
        <v>15.849056724528211</v>
      </c>
      <c r="AJ165" s="150">
        <v>19.849056724528211</v>
      </c>
      <c r="AK165" s="119">
        <v>45852</v>
      </c>
      <c r="AL165" t="s">
        <v>54</v>
      </c>
      <c r="AM165" t="s">
        <v>67</v>
      </c>
      <c r="AN165" s="198">
        <v>9</v>
      </c>
      <c r="AO165">
        <v>40</v>
      </c>
      <c r="AP165">
        <v>7</v>
      </c>
      <c r="AQ165">
        <v>4</v>
      </c>
      <c r="AR165" s="133">
        <v>-13</v>
      </c>
      <c r="AS165" s="119">
        <v>45865</v>
      </c>
    </row>
    <row r="166" spans="1:45">
      <c r="A166" t="s">
        <v>123</v>
      </c>
      <c r="B166" t="s">
        <v>124</v>
      </c>
      <c r="C166" t="s">
        <v>692</v>
      </c>
      <c r="D166" t="s">
        <v>65</v>
      </c>
      <c r="E166" t="s">
        <v>65</v>
      </c>
      <c r="F166" t="s">
        <v>25</v>
      </c>
      <c r="G166" t="s">
        <v>66</v>
      </c>
      <c r="H166" t="s">
        <v>54</v>
      </c>
      <c r="I166" t="s">
        <v>55</v>
      </c>
      <c r="J166" t="s">
        <v>1884</v>
      </c>
      <c r="K166" s="119">
        <v>45841</v>
      </c>
      <c r="L166" s="119">
        <v>45862</v>
      </c>
      <c r="M166" s="119">
        <v>45865</v>
      </c>
      <c r="N166" t="s">
        <v>13</v>
      </c>
      <c r="O166" t="s">
        <v>280</v>
      </c>
      <c r="P166" t="s">
        <v>17</v>
      </c>
      <c r="Q166" t="s">
        <v>54</v>
      </c>
      <c r="R166" s="119">
        <v>45852</v>
      </c>
      <c r="S166" s="119">
        <v>45854</v>
      </c>
      <c r="AA166" s="176">
        <v>500000</v>
      </c>
      <c r="AB166" t="s">
        <v>58</v>
      </c>
      <c r="AC166" s="149" t="s">
        <v>444</v>
      </c>
      <c r="AD166" t="s">
        <v>478</v>
      </c>
      <c r="AE166" t="s">
        <v>281</v>
      </c>
      <c r="AF166" s="150">
        <v>19.879245403773496</v>
      </c>
      <c r="AG166" s="151">
        <v>1.5094339622641511</v>
      </c>
      <c r="AH166" s="150">
        <v>793.96227018867467</v>
      </c>
      <c r="AI166" s="150">
        <v>15.879245403773494</v>
      </c>
      <c r="AJ166" s="150">
        <v>19.879245403773496</v>
      </c>
      <c r="AK166" s="119">
        <v>45852</v>
      </c>
      <c r="AL166" t="s">
        <v>54</v>
      </c>
      <c r="AM166" t="s">
        <v>67</v>
      </c>
      <c r="AN166" s="198">
        <v>9</v>
      </c>
      <c r="AO166">
        <v>0</v>
      </c>
      <c r="AP166">
        <v>134</v>
      </c>
      <c r="AQ166">
        <v>157</v>
      </c>
      <c r="AS166" s="119">
        <v>45863</v>
      </c>
    </row>
    <row r="167" spans="1:45">
      <c r="A167" t="s">
        <v>123</v>
      </c>
      <c r="B167" t="s">
        <v>124</v>
      </c>
      <c r="C167" t="s">
        <v>574</v>
      </c>
      <c r="D167" t="s">
        <v>76</v>
      </c>
      <c r="E167" t="s">
        <v>76</v>
      </c>
      <c r="F167" t="s">
        <v>25</v>
      </c>
      <c r="G167" t="s">
        <v>66</v>
      </c>
      <c r="H167" t="s">
        <v>54</v>
      </c>
      <c r="I167" t="s">
        <v>55</v>
      </c>
      <c r="J167" t="s">
        <v>1885</v>
      </c>
      <c r="K167" s="119">
        <v>45747</v>
      </c>
      <c r="L167" s="119">
        <v>45835</v>
      </c>
      <c r="M167" s="119">
        <v>45868</v>
      </c>
      <c r="N167" t="s">
        <v>93</v>
      </c>
      <c r="O167" t="s">
        <v>299</v>
      </c>
      <c r="P167" t="s">
        <v>17</v>
      </c>
      <c r="Q167" t="s">
        <v>54</v>
      </c>
      <c r="R167" s="119">
        <v>45866</v>
      </c>
      <c r="S167" s="119">
        <v>45867</v>
      </c>
      <c r="AA167" s="176">
        <v>500000</v>
      </c>
      <c r="AB167" s="205" t="s">
        <v>58</v>
      </c>
      <c r="AC167" s="149" t="s">
        <v>444</v>
      </c>
      <c r="AD167" t="s">
        <v>478</v>
      </c>
      <c r="AE167" t="s">
        <v>300</v>
      </c>
      <c r="AF167" s="150">
        <v>19.909434083018773</v>
      </c>
      <c r="AG167" s="151">
        <v>1.5094339622641511</v>
      </c>
      <c r="AH167" s="150">
        <v>795.47170415093876</v>
      </c>
      <c r="AI167" s="150">
        <v>15.909434083018775</v>
      </c>
      <c r="AJ167" s="150">
        <v>19.909434083018773</v>
      </c>
      <c r="AK167" s="119">
        <v>45498</v>
      </c>
      <c r="AL167" t="s">
        <v>67</v>
      </c>
      <c r="AM167" t="s">
        <v>67</v>
      </c>
      <c r="AN167" s="198">
        <v>0</v>
      </c>
      <c r="AO167">
        <v>88</v>
      </c>
      <c r="AP167">
        <v>5</v>
      </c>
      <c r="AQ167">
        <v>0</v>
      </c>
      <c r="AR167" s="133">
        <v>-369</v>
      </c>
      <c r="AS167" s="119">
        <v>45867</v>
      </c>
    </row>
    <row r="168" spans="1:45">
      <c r="A168" t="s">
        <v>123</v>
      </c>
      <c r="B168" t="s">
        <v>124</v>
      </c>
      <c r="C168" t="s">
        <v>821</v>
      </c>
      <c r="D168" t="s">
        <v>65</v>
      </c>
      <c r="E168" t="s">
        <v>65</v>
      </c>
      <c r="F168" t="s">
        <v>25</v>
      </c>
      <c r="G168" t="s">
        <v>66</v>
      </c>
      <c r="H168" t="s">
        <v>54</v>
      </c>
      <c r="I168" t="s">
        <v>55</v>
      </c>
      <c r="J168" t="s">
        <v>1886</v>
      </c>
      <c r="K168" s="119">
        <v>45748</v>
      </c>
      <c r="L168" s="119">
        <v>45845</v>
      </c>
      <c r="M168" s="119">
        <v>45869</v>
      </c>
      <c r="N168" t="s">
        <v>9</v>
      </c>
      <c r="O168" t="s">
        <v>114</v>
      </c>
      <c r="P168" t="s">
        <v>17</v>
      </c>
      <c r="Q168" t="s">
        <v>54</v>
      </c>
      <c r="R168" s="119">
        <v>45861</v>
      </c>
      <c r="S168" s="119">
        <v>45869</v>
      </c>
      <c r="AA168" s="176">
        <v>500000</v>
      </c>
      <c r="AB168" t="s">
        <v>58</v>
      </c>
      <c r="AC168" s="149" t="s">
        <v>444</v>
      </c>
      <c r="AD168" t="s">
        <v>478</v>
      </c>
      <c r="AE168" t="s">
        <v>115</v>
      </c>
      <c r="AF168" s="150">
        <v>19.939622762264058</v>
      </c>
      <c r="AG168" s="151">
        <v>1.5094339622641511</v>
      </c>
      <c r="AH168" s="150">
        <v>796.98113811320286</v>
      </c>
      <c r="AI168" s="150">
        <v>15.939622762264058</v>
      </c>
      <c r="AJ168" s="150">
        <v>19.939622762264058</v>
      </c>
      <c r="AK168" s="119">
        <v>45859</v>
      </c>
      <c r="AL168" t="s">
        <v>67</v>
      </c>
      <c r="AM168" t="s">
        <v>67</v>
      </c>
      <c r="AN168" s="198">
        <v>-1</v>
      </c>
      <c r="AR168" s="133">
        <v>-9</v>
      </c>
      <c r="AS168" s="119">
        <v>45868</v>
      </c>
    </row>
    <row r="169" spans="1:45">
      <c r="A169" t="s">
        <v>155</v>
      </c>
      <c r="B169" t="s">
        <v>156</v>
      </c>
      <c r="C169" t="s">
        <v>1791</v>
      </c>
      <c r="D169" t="s">
        <v>76</v>
      </c>
      <c r="E169" t="s">
        <v>76</v>
      </c>
      <c r="F169" t="s">
        <v>25</v>
      </c>
      <c r="G169" t="s">
        <v>66</v>
      </c>
      <c r="H169" t="s">
        <v>54</v>
      </c>
      <c r="I169" t="s">
        <v>55</v>
      </c>
      <c r="J169" t="s">
        <v>1887</v>
      </c>
      <c r="K169" s="119">
        <v>45764</v>
      </c>
      <c r="L169" s="119">
        <v>45828</v>
      </c>
      <c r="M169" s="119">
        <v>45870</v>
      </c>
      <c r="N169" t="s">
        <v>9</v>
      </c>
      <c r="O169" t="s">
        <v>259</v>
      </c>
      <c r="P169" t="s">
        <v>17</v>
      </c>
      <c r="Q169" t="s">
        <v>54</v>
      </c>
      <c r="R169" s="119">
        <v>45859</v>
      </c>
      <c r="S169" s="119">
        <v>45866</v>
      </c>
      <c r="AA169" s="176">
        <v>500000</v>
      </c>
      <c r="AB169" t="s">
        <v>58</v>
      </c>
      <c r="AC169" s="149" t="s">
        <v>444</v>
      </c>
      <c r="AD169" t="s">
        <v>478</v>
      </c>
      <c r="AE169" t="s">
        <v>260</v>
      </c>
      <c r="AF169" s="150">
        <v>19.969811441509339</v>
      </c>
      <c r="AG169" s="151">
        <v>1.5094339622641511</v>
      </c>
      <c r="AH169" s="150">
        <v>798.49057207546696</v>
      </c>
      <c r="AI169" s="150">
        <v>15.969811441509339</v>
      </c>
      <c r="AJ169" s="150">
        <v>19.969811441509339</v>
      </c>
      <c r="AK169" s="119">
        <v>45855</v>
      </c>
      <c r="AL169" t="s">
        <v>67</v>
      </c>
      <c r="AM169" t="s">
        <v>67</v>
      </c>
      <c r="AN169" s="198">
        <v>2</v>
      </c>
      <c r="AO169">
        <v>238</v>
      </c>
      <c r="AP169">
        <v>3</v>
      </c>
      <c r="AQ169">
        <v>0</v>
      </c>
      <c r="AR169" s="133">
        <v>-13</v>
      </c>
      <c r="AS169" s="119">
        <v>45868</v>
      </c>
    </row>
    <row r="170" spans="1:45">
      <c r="A170" t="s">
        <v>261</v>
      </c>
      <c r="B170" t="s">
        <v>252</v>
      </c>
      <c r="C170" t="s">
        <v>1888</v>
      </c>
      <c r="D170" t="s">
        <v>65</v>
      </c>
      <c r="E170" t="s">
        <v>65</v>
      </c>
      <c r="F170" t="s">
        <v>25</v>
      </c>
      <c r="G170" t="s">
        <v>66</v>
      </c>
      <c r="H170" t="s">
        <v>54</v>
      </c>
      <c r="I170" t="s">
        <v>55</v>
      </c>
      <c r="J170" t="s">
        <v>1889</v>
      </c>
      <c r="K170" s="119">
        <v>45782</v>
      </c>
      <c r="L170" s="119">
        <v>45856</v>
      </c>
      <c r="M170" s="119">
        <v>45871</v>
      </c>
      <c r="N170" t="s">
        <v>93</v>
      </c>
      <c r="O170" t="s">
        <v>313</v>
      </c>
      <c r="P170" t="s">
        <v>17</v>
      </c>
      <c r="Q170" t="s">
        <v>54</v>
      </c>
      <c r="R170" s="119">
        <v>45862</v>
      </c>
      <c r="S170" s="119">
        <v>45863</v>
      </c>
      <c r="AA170" s="176">
        <v>500000</v>
      </c>
      <c r="AB170" t="s">
        <v>58</v>
      </c>
      <c r="AC170" s="149" t="s">
        <v>444</v>
      </c>
      <c r="AD170" t="s">
        <v>478</v>
      </c>
      <c r="AE170" t="s">
        <v>314</v>
      </c>
      <c r="AF170" s="150">
        <v>20.000000120754621</v>
      </c>
      <c r="AG170" s="151">
        <v>1.5094339622641511</v>
      </c>
      <c r="AH170" s="150">
        <v>800.00000603773105</v>
      </c>
      <c r="AI170" s="150">
        <v>16.000000120754621</v>
      </c>
      <c r="AJ170" s="150">
        <v>20.000000120754621</v>
      </c>
      <c r="AK170" s="119">
        <v>45860</v>
      </c>
      <c r="AL170" t="s">
        <v>67</v>
      </c>
      <c r="AM170" t="s">
        <v>67</v>
      </c>
      <c r="AN170" s="198">
        <v>6</v>
      </c>
      <c r="AO170">
        <v>308</v>
      </c>
      <c r="AP170">
        <v>4</v>
      </c>
      <c r="AQ170">
        <v>0</v>
      </c>
      <c r="AR170" s="133">
        <v>-9</v>
      </c>
      <c r="AS170" s="119">
        <v>45869</v>
      </c>
    </row>
    <row r="171" spans="1:45">
      <c r="A171" t="s">
        <v>134</v>
      </c>
      <c r="B171" t="s">
        <v>101</v>
      </c>
      <c r="C171" t="s">
        <v>703</v>
      </c>
      <c r="D171" t="s">
        <v>76</v>
      </c>
      <c r="E171" t="s">
        <v>76</v>
      </c>
      <c r="F171" t="s">
        <v>25</v>
      </c>
      <c r="G171" t="s">
        <v>66</v>
      </c>
      <c r="H171" t="s">
        <v>54</v>
      </c>
      <c r="I171" t="s">
        <v>55</v>
      </c>
      <c r="J171" t="s">
        <v>1890</v>
      </c>
      <c r="K171" s="119">
        <v>45831</v>
      </c>
      <c r="L171" s="119">
        <v>45845</v>
      </c>
      <c r="M171" s="119">
        <v>45871</v>
      </c>
      <c r="N171" t="s">
        <v>93</v>
      </c>
      <c r="O171" t="s">
        <v>299</v>
      </c>
      <c r="P171" t="s">
        <v>17</v>
      </c>
      <c r="Q171" t="s">
        <v>54</v>
      </c>
      <c r="R171" s="119">
        <v>45869</v>
      </c>
      <c r="S171" s="119">
        <v>45870</v>
      </c>
      <c r="AA171" s="176">
        <v>500000</v>
      </c>
      <c r="AB171" s="205" t="s">
        <v>58</v>
      </c>
      <c r="AC171" s="149" t="s">
        <v>444</v>
      </c>
      <c r="AD171" t="s">
        <v>478</v>
      </c>
      <c r="AE171" t="s">
        <v>300</v>
      </c>
      <c r="AF171" s="150">
        <v>20.030188799999902</v>
      </c>
      <c r="AG171" s="151">
        <v>1.5094339622641511</v>
      </c>
      <c r="AH171" s="150">
        <v>801.50943999999515</v>
      </c>
      <c r="AI171" s="150">
        <v>16.030188799999902</v>
      </c>
      <c r="AJ171" s="150">
        <v>20.030188799999902</v>
      </c>
      <c r="AK171" s="119">
        <v>45496</v>
      </c>
      <c r="AL171" t="s">
        <v>67</v>
      </c>
      <c r="AM171" t="s">
        <v>54</v>
      </c>
      <c r="AN171" s="198">
        <v>-11</v>
      </c>
      <c r="AO171">
        <v>10</v>
      </c>
      <c r="AP171">
        <v>0</v>
      </c>
      <c r="AQ171">
        <v>0</v>
      </c>
      <c r="AR171" s="133">
        <v>-363</v>
      </c>
      <c r="AS171" s="119">
        <v>45859</v>
      </c>
    </row>
    <row r="172" spans="1:45" ht="15.6">
      <c r="A172" t="s">
        <v>179</v>
      </c>
      <c r="B172" t="s">
        <v>180</v>
      </c>
      <c r="C172" t="s">
        <v>495</v>
      </c>
      <c r="D172" t="s">
        <v>64</v>
      </c>
      <c r="E172" t="s">
        <v>76</v>
      </c>
      <c r="F172" t="s">
        <v>25</v>
      </c>
      <c r="G172" t="s">
        <v>66</v>
      </c>
      <c r="H172" t="s">
        <v>54</v>
      </c>
      <c r="I172" t="s">
        <v>55</v>
      </c>
      <c r="J172" t="s">
        <v>1891</v>
      </c>
      <c r="K172" s="119">
        <v>45658</v>
      </c>
      <c r="L172" s="218">
        <v>45866</v>
      </c>
      <c r="M172" s="218">
        <v>45873</v>
      </c>
      <c r="N172" t="s">
        <v>93</v>
      </c>
      <c r="O172" t="s">
        <v>323</v>
      </c>
      <c r="P172" t="s">
        <v>17</v>
      </c>
      <c r="Q172" t="s">
        <v>54</v>
      </c>
      <c r="R172" s="218">
        <v>45868</v>
      </c>
      <c r="S172" s="218">
        <v>45868</v>
      </c>
      <c r="AA172" s="176">
        <v>500000</v>
      </c>
      <c r="AB172" t="s">
        <v>58</v>
      </c>
      <c r="AC172" s="149" t="s">
        <v>444</v>
      </c>
      <c r="AD172" t="s">
        <v>478</v>
      </c>
      <c r="AE172" t="s">
        <v>324</v>
      </c>
      <c r="AF172" s="150">
        <v>20.513207667924416</v>
      </c>
      <c r="AG172" s="151">
        <v>1.5094339622641511</v>
      </c>
      <c r="AH172" s="150">
        <v>825.66038339622071</v>
      </c>
      <c r="AI172" s="150">
        <v>16.513207667924416</v>
      </c>
      <c r="AJ172" s="150">
        <v>20.513207667924416</v>
      </c>
      <c r="AK172" s="218">
        <v>45866</v>
      </c>
      <c r="AL172" t="s">
        <v>54</v>
      </c>
      <c r="AM172" t="s">
        <v>67</v>
      </c>
      <c r="AN172" s="198">
        <v>8</v>
      </c>
      <c r="AO172">
        <v>19</v>
      </c>
      <c r="AP172">
        <v>4</v>
      </c>
      <c r="AQ172">
        <v>0</v>
      </c>
      <c r="AR172" s="133">
        <v>-10</v>
      </c>
      <c r="AS172" s="218">
        <v>45876</v>
      </c>
    </row>
    <row r="173" spans="1:45">
      <c r="A173" t="s">
        <v>155</v>
      </c>
      <c r="B173" t="s">
        <v>156</v>
      </c>
      <c r="C173" t="s">
        <v>681</v>
      </c>
      <c r="D173" t="s">
        <v>76</v>
      </c>
      <c r="E173" t="s">
        <v>76</v>
      </c>
      <c r="F173" t="s">
        <v>25</v>
      </c>
      <c r="G173" t="s">
        <v>66</v>
      </c>
      <c r="H173" t="s">
        <v>54</v>
      </c>
      <c r="I173" t="s">
        <v>55</v>
      </c>
      <c r="J173" t="s">
        <v>1892</v>
      </c>
      <c r="L173" s="119">
        <v>45870</v>
      </c>
      <c r="M173" s="119">
        <v>45874</v>
      </c>
      <c r="N173" t="s">
        <v>93</v>
      </c>
      <c r="O173" t="s">
        <v>313</v>
      </c>
      <c r="P173" t="s">
        <v>17</v>
      </c>
      <c r="Q173" t="s">
        <v>54</v>
      </c>
      <c r="R173" s="119">
        <v>45883</v>
      </c>
      <c r="S173" s="119">
        <v>45883</v>
      </c>
      <c r="AA173" s="176">
        <v>500000</v>
      </c>
      <c r="AB173" t="s">
        <v>58</v>
      </c>
      <c r="AC173" s="149" t="s">
        <v>444</v>
      </c>
      <c r="AD173" t="s">
        <v>478</v>
      </c>
      <c r="AE173" t="s">
        <v>314</v>
      </c>
      <c r="AF173" s="150">
        <v>20.090566158490468</v>
      </c>
      <c r="AG173" s="151">
        <v>1.5094339622641511</v>
      </c>
      <c r="AH173" s="150">
        <v>804.52830792452335</v>
      </c>
      <c r="AI173" s="150">
        <v>16.090566158490468</v>
      </c>
      <c r="AJ173" s="150">
        <v>20.090566158490468</v>
      </c>
      <c r="AK173" s="119">
        <v>45467</v>
      </c>
      <c r="AL173" t="s">
        <v>54</v>
      </c>
      <c r="AM173" t="s">
        <v>67</v>
      </c>
      <c r="AN173" s="198">
        <v>-10</v>
      </c>
      <c r="AO173">
        <v>4</v>
      </c>
      <c r="AP173">
        <v>2</v>
      </c>
      <c r="AQ173">
        <v>0</v>
      </c>
      <c r="AS173" s="119">
        <v>45873</v>
      </c>
    </row>
    <row r="174" spans="1:45">
      <c r="A174" t="s">
        <v>123</v>
      </c>
      <c r="B174" t="s">
        <v>124</v>
      </c>
      <c r="C174" t="s">
        <v>683</v>
      </c>
      <c r="D174" t="s">
        <v>65</v>
      </c>
      <c r="E174" t="s">
        <v>65</v>
      </c>
      <c r="F174" t="s">
        <v>25</v>
      </c>
      <c r="G174" t="s">
        <v>66</v>
      </c>
      <c r="H174" t="s">
        <v>54</v>
      </c>
      <c r="I174" t="s">
        <v>55</v>
      </c>
      <c r="J174" t="s">
        <v>1893</v>
      </c>
      <c r="K174" s="119">
        <v>45792</v>
      </c>
      <c r="L174" s="119">
        <v>45858</v>
      </c>
      <c r="M174" s="119">
        <v>45881</v>
      </c>
      <c r="N174" t="s">
        <v>13</v>
      </c>
      <c r="O174" t="s">
        <v>109</v>
      </c>
      <c r="P174" t="s">
        <v>17</v>
      </c>
      <c r="Q174" t="s">
        <v>54</v>
      </c>
      <c r="R174" s="119">
        <v>45880</v>
      </c>
      <c r="S174" s="119">
        <v>45881</v>
      </c>
      <c r="AA174" s="176">
        <v>500000</v>
      </c>
      <c r="AB174" s="205" t="s">
        <v>58</v>
      </c>
      <c r="AC174" s="149" t="s">
        <v>444</v>
      </c>
      <c r="AD174" t="s">
        <v>478</v>
      </c>
      <c r="AE174" t="s">
        <v>110</v>
      </c>
      <c r="AF174" s="150">
        <v>20.120754837735749</v>
      </c>
      <c r="AG174" s="151">
        <v>1.5094339622641511</v>
      </c>
      <c r="AH174" s="150">
        <v>806.03774188678744</v>
      </c>
      <c r="AI174" s="150">
        <v>16.120754837735749</v>
      </c>
      <c r="AJ174" s="150">
        <v>20.120754837735749</v>
      </c>
      <c r="AK174" s="119">
        <v>45510</v>
      </c>
      <c r="AL174" t="s">
        <v>67</v>
      </c>
      <c r="AM174" t="s">
        <v>67</v>
      </c>
      <c r="AN174" s="198">
        <v>-4</v>
      </c>
      <c r="AO174">
        <v>433</v>
      </c>
      <c r="AP174">
        <v>0</v>
      </c>
      <c r="AQ174">
        <v>0</v>
      </c>
      <c r="AR174" s="133">
        <v>-367</v>
      </c>
      <c r="AS174" s="119">
        <v>45877</v>
      </c>
    </row>
    <row r="175" spans="1:45" ht="29.1">
      <c r="A175" t="s">
        <v>420</v>
      </c>
      <c r="B175" t="s">
        <v>421</v>
      </c>
      <c r="C175" t="s">
        <v>709</v>
      </c>
      <c r="D175" t="s">
        <v>65</v>
      </c>
      <c r="E175" t="s">
        <v>65</v>
      </c>
      <c r="F175" t="s">
        <v>25</v>
      </c>
      <c r="G175" t="s">
        <v>66</v>
      </c>
      <c r="H175" t="s">
        <v>54</v>
      </c>
      <c r="I175" t="s">
        <v>55</v>
      </c>
      <c r="J175" s="23" t="s">
        <v>1894</v>
      </c>
      <c r="K175" s="119"/>
      <c r="L175" s="119">
        <v>45842</v>
      </c>
      <c r="M175" s="119">
        <v>45884</v>
      </c>
      <c r="N175" t="s">
        <v>9</v>
      </c>
      <c r="O175" t="s">
        <v>262</v>
      </c>
      <c r="P175" t="s">
        <v>17</v>
      </c>
      <c r="Q175" t="s">
        <v>54</v>
      </c>
      <c r="R175" s="119">
        <v>45859</v>
      </c>
      <c r="S175" s="119">
        <v>45888</v>
      </c>
      <c r="AA175" s="176">
        <v>500000</v>
      </c>
      <c r="AB175" s="205" t="s">
        <v>58</v>
      </c>
      <c r="AC175" s="149" t="s">
        <v>444</v>
      </c>
      <c r="AD175" t="s">
        <v>478</v>
      </c>
      <c r="AE175" t="s">
        <v>263</v>
      </c>
      <c r="AF175" s="150">
        <v>20.211320875471596</v>
      </c>
      <c r="AG175" s="151">
        <v>1.5094339622641511</v>
      </c>
      <c r="AH175" s="150">
        <v>810.56604377357974</v>
      </c>
      <c r="AI175" s="150">
        <v>16.211320875471596</v>
      </c>
      <c r="AJ175" s="150">
        <v>20.211320875471596</v>
      </c>
      <c r="AK175" s="119">
        <v>45845</v>
      </c>
      <c r="AL175" t="s">
        <v>67</v>
      </c>
      <c r="AM175" t="s">
        <v>67</v>
      </c>
      <c r="AN175" s="198">
        <v>-18</v>
      </c>
      <c r="AO175">
        <v>0</v>
      </c>
      <c r="AP175">
        <v>0</v>
      </c>
      <c r="AQ175">
        <v>0</v>
      </c>
      <c r="AR175" s="133"/>
      <c r="AS175" s="119">
        <v>45870</v>
      </c>
    </row>
    <row r="176" spans="1:45">
      <c r="A176" t="s">
        <v>123</v>
      </c>
      <c r="B176" t="s">
        <v>124</v>
      </c>
      <c r="C176" t="s">
        <v>581</v>
      </c>
      <c r="D176" t="s">
        <v>65</v>
      </c>
      <c r="E176" t="s">
        <v>65</v>
      </c>
      <c r="F176" t="s">
        <v>25</v>
      </c>
      <c r="G176" t="s">
        <v>66</v>
      </c>
      <c r="H176" t="s">
        <v>54</v>
      </c>
      <c r="I176" t="s">
        <v>55</v>
      </c>
      <c r="J176" t="s">
        <v>1895</v>
      </c>
      <c r="L176" s="119">
        <v>45782</v>
      </c>
      <c r="M176" s="119">
        <v>45891</v>
      </c>
      <c r="N176" t="s">
        <v>93</v>
      </c>
      <c r="O176" t="s">
        <v>323</v>
      </c>
      <c r="P176" t="s">
        <v>17</v>
      </c>
      <c r="Q176" t="s">
        <v>54</v>
      </c>
      <c r="R176" s="119">
        <v>45848</v>
      </c>
      <c r="S176" s="119">
        <v>45898</v>
      </c>
      <c r="AA176" s="176">
        <v>500000</v>
      </c>
      <c r="AB176" t="s">
        <v>58</v>
      </c>
      <c r="AC176" s="149" t="s">
        <v>444</v>
      </c>
      <c r="AD176" t="s">
        <v>478</v>
      </c>
      <c r="AE176" t="s">
        <v>324</v>
      </c>
      <c r="AF176" s="150">
        <v>20.181132196226311</v>
      </c>
      <c r="AG176" s="151">
        <v>1.5094339622641511</v>
      </c>
      <c r="AH176" s="150">
        <v>809.05660981131564</v>
      </c>
      <c r="AI176" s="150">
        <v>16.181132196226311</v>
      </c>
      <c r="AJ176" s="150">
        <v>20.181132196226311</v>
      </c>
      <c r="AK176" s="119">
        <v>45847</v>
      </c>
      <c r="AL176" t="s">
        <v>67</v>
      </c>
      <c r="AM176" t="s">
        <v>67</v>
      </c>
      <c r="AN176" s="198">
        <v>-18</v>
      </c>
      <c r="AS176" s="119">
        <v>45880</v>
      </c>
    </row>
    <row r="177" spans="1:45">
      <c r="A177" t="s">
        <v>74</v>
      </c>
      <c r="B177" t="s">
        <v>75</v>
      </c>
      <c r="C177" t="s">
        <v>1786</v>
      </c>
      <c r="D177" t="s">
        <v>76</v>
      </c>
      <c r="E177" t="s">
        <v>76</v>
      </c>
      <c r="F177" t="s">
        <v>25</v>
      </c>
      <c r="G177" t="s">
        <v>66</v>
      </c>
      <c r="H177" t="s">
        <v>54</v>
      </c>
      <c r="I177" t="s">
        <v>55</v>
      </c>
      <c r="J177" s="220" t="s">
        <v>1896</v>
      </c>
      <c r="L177" s="119">
        <v>45883</v>
      </c>
      <c r="M177" s="119">
        <v>45893</v>
      </c>
      <c r="N177" t="s">
        <v>93</v>
      </c>
      <c r="O177" t="s">
        <v>305</v>
      </c>
      <c r="P177" t="s">
        <v>17</v>
      </c>
      <c r="Q177" t="s">
        <v>54</v>
      </c>
      <c r="R177" s="119">
        <v>45887</v>
      </c>
      <c r="S177" s="119">
        <v>45889</v>
      </c>
      <c r="AA177" s="176">
        <v>500000</v>
      </c>
      <c r="AB177" t="s">
        <v>58</v>
      </c>
      <c r="AC177" s="149" t="s">
        <v>444</v>
      </c>
      <c r="AD177" t="s">
        <v>478</v>
      </c>
      <c r="AE177" t="s">
        <v>306</v>
      </c>
      <c r="AF177" s="150">
        <v>20.573585026414978</v>
      </c>
      <c r="AG177" s="151">
        <v>1.5094339622641511</v>
      </c>
      <c r="AH177" s="150">
        <v>828.6792513207489</v>
      </c>
      <c r="AI177" s="150">
        <v>16.573585026414978</v>
      </c>
      <c r="AJ177" s="150">
        <v>20.573585026414978</v>
      </c>
      <c r="AK177" s="119">
        <v>45852</v>
      </c>
      <c r="AL177" t="s">
        <v>54</v>
      </c>
      <c r="AM177" t="s">
        <v>54</v>
      </c>
      <c r="AN177" s="198">
        <v>4</v>
      </c>
      <c r="AO177">
        <v>103</v>
      </c>
      <c r="AP177">
        <v>95</v>
      </c>
      <c r="AQ177">
        <v>0</v>
      </c>
      <c r="AS177" s="119">
        <v>45893</v>
      </c>
    </row>
    <row r="178" spans="1:45">
      <c r="A178" t="s">
        <v>74</v>
      </c>
      <c r="B178" t="s">
        <v>75</v>
      </c>
      <c r="C178" t="s">
        <v>1827</v>
      </c>
      <c r="D178" t="s">
        <v>76</v>
      </c>
      <c r="E178" t="s">
        <v>76</v>
      </c>
      <c r="F178" t="s">
        <v>25</v>
      </c>
      <c r="G178" t="s">
        <v>66</v>
      </c>
      <c r="H178" t="s">
        <v>54</v>
      </c>
      <c r="I178" t="s">
        <v>55</v>
      </c>
      <c r="J178" t="s">
        <v>1897</v>
      </c>
      <c r="L178" s="119">
        <v>45883</v>
      </c>
      <c r="M178" s="119">
        <v>45893</v>
      </c>
      <c r="N178" t="s">
        <v>93</v>
      </c>
      <c r="O178" t="s">
        <v>317</v>
      </c>
      <c r="P178" t="s">
        <v>17</v>
      </c>
      <c r="Q178" t="s">
        <v>54</v>
      </c>
      <c r="R178" s="119">
        <v>45887</v>
      </c>
      <c r="S178" s="119">
        <v>45889</v>
      </c>
      <c r="AA178" s="176">
        <v>500000</v>
      </c>
      <c r="AB178" t="s">
        <v>58</v>
      </c>
      <c r="AC178" s="149" t="s">
        <v>444</v>
      </c>
      <c r="AD178" t="s">
        <v>478</v>
      </c>
      <c r="AE178" t="s">
        <v>318</v>
      </c>
      <c r="AF178" s="150">
        <v>20.603773705660259</v>
      </c>
      <c r="AG178" s="151">
        <v>1.5094339622641511</v>
      </c>
      <c r="AH178" s="150">
        <v>830.188685283013</v>
      </c>
      <c r="AI178" s="150">
        <v>16.603773705660259</v>
      </c>
      <c r="AJ178" s="150">
        <v>20.603773705660259</v>
      </c>
      <c r="AK178" s="119">
        <v>45772</v>
      </c>
      <c r="AL178" t="s">
        <v>54</v>
      </c>
      <c r="AM178" t="s">
        <v>54</v>
      </c>
      <c r="AN178" s="198">
        <v>4</v>
      </c>
      <c r="AO178">
        <v>2</v>
      </c>
      <c r="AP178">
        <v>19</v>
      </c>
      <c r="AQ178">
        <v>0</v>
      </c>
      <c r="AS178" s="119">
        <v>45893</v>
      </c>
    </row>
    <row r="179" spans="1:45">
      <c r="A179" t="s">
        <v>123</v>
      </c>
      <c r="B179" t="s">
        <v>124</v>
      </c>
      <c r="C179" t="s">
        <v>692</v>
      </c>
      <c r="D179" t="s">
        <v>65</v>
      </c>
      <c r="E179" t="s">
        <v>65</v>
      </c>
      <c r="F179" t="s">
        <v>25</v>
      </c>
      <c r="G179" t="s">
        <v>66</v>
      </c>
      <c r="H179" t="s">
        <v>54</v>
      </c>
      <c r="I179" t="s">
        <v>55</v>
      </c>
      <c r="J179" t="s">
        <v>1898</v>
      </c>
      <c r="K179" s="119">
        <v>45872</v>
      </c>
      <c r="L179" s="119">
        <v>45883</v>
      </c>
      <c r="M179" s="119">
        <v>45896</v>
      </c>
      <c r="N179" t="s">
        <v>7</v>
      </c>
      <c r="O179" t="s">
        <v>59</v>
      </c>
      <c r="P179" t="s">
        <v>17</v>
      </c>
      <c r="Q179" t="s">
        <v>54</v>
      </c>
      <c r="R179" s="119">
        <v>45883</v>
      </c>
      <c r="S179" s="119">
        <v>45884</v>
      </c>
      <c r="AA179" s="176">
        <v>500000</v>
      </c>
      <c r="AB179" t="s">
        <v>58</v>
      </c>
      <c r="AC179" s="149" t="s">
        <v>444</v>
      </c>
      <c r="AD179" t="s">
        <v>478</v>
      </c>
      <c r="AE179" t="s">
        <v>246</v>
      </c>
      <c r="AF179" s="150">
        <v>20.271698233962159</v>
      </c>
      <c r="AG179" s="151">
        <v>1.5094339622641511</v>
      </c>
      <c r="AH179" s="150">
        <v>813.58491169810793</v>
      </c>
      <c r="AI179" s="150">
        <v>16.271698233962159</v>
      </c>
      <c r="AJ179" s="150">
        <v>20.271698233962159</v>
      </c>
      <c r="AK179" s="119">
        <v>45852</v>
      </c>
      <c r="AL179" t="s">
        <v>54</v>
      </c>
      <c r="AM179" t="s">
        <v>67</v>
      </c>
      <c r="AN179" s="198">
        <v>10</v>
      </c>
      <c r="AO179">
        <v>169</v>
      </c>
      <c r="AP179">
        <v>173</v>
      </c>
      <c r="AQ179">
        <v>52</v>
      </c>
      <c r="AS179" s="119">
        <v>45894</v>
      </c>
    </row>
    <row r="180" spans="1:45">
      <c r="A180" t="s">
        <v>123</v>
      </c>
      <c r="B180" t="s">
        <v>124</v>
      </c>
      <c r="C180" t="s">
        <v>692</v>
      </c>
      <c r="D180" t="s">
        <v>65</v>
      </c>
      <c r="E180" t="s">
        <v>65</v>
      </c>
      <c r="F180" t="s">
        <v>25</v>
      </c>
      <c r="G180" t="s">
        <v>66</v>
      </c>
      <c r="H180" t="s">
        <v>54</v>
      </c>
      <c r="I180" t="s">
        <v>55</v>
      </c>
      <c r="J180" t="s">
        <v>1899</v>
      </c>
      <c r="K180" s="119">
        <v>45872</v>
      </c>
      <c r="L180" s="119">
        <v>45893</v>
      </c>
      <c r="M180" s="119">
        <v>45896</v>
      </c>
      <c r="N180" t="s">
        <v>93</v>
      </c>
      <c r="O180" t="s">
        <v>320</v>
      </c>
      <c r="P180" t="s">
        <v>17</v>
      </c>
      <c r="Q180" t="s">
        <v>54</v>
      </c>
      <c r="R180" s="119">
        <v>45894</v>
      </c>
      <c r="S180" s="119">
        <v>45895</v>
      </c>
      <c r="AA180" s="176">
        <v>500000</v>
      </c>
      <c r="AB180" t="s">
        <v>58</v>
      </c>
      <c r="AC180" s="149" t="s">
        <v>444</v>
      </c>
      <c r="AD180" t="s">
        <v>478</v>
      </c>
      <c r="AE180" t="s">
        <v>314</v>
      </c>
      <c r="AF180" s="150">
        <v>20.30188691320744</v>
      </c>
      <c r="AG180" s="151">
        <v>1.5094339622641511</v>
      </c>
      <c r="AH180" s="150">
        <v>815.09434566037203</v>
      </c>
      <c r="AI180" s="150">
        <v>16.30188691320744</v>
      </c>
      <c r="AJ180" s="150">
        <v>20.30188691320744</v>
      </c>
      <c r="AK180" s="119">
        <v>45852</v>
      </c>
      <c r="AL180" t="s">
        <v>54</v>
      </c>
      <c r="AM180" t="s">
        <v>67</v>
      </c>
      <c r="AN180" s="198">
        <v>1</v>
      </c>
      <c r="AS180" s="119">
        <v>45896</v>
      </c>
    </row>
    <row r="181" spans="1:45" ht="15.6">
      <c r="A181" t="s">
        <v>179</v>
      </c>
      <c r="B181" t="s">
        <v>180</v>
      </c>
      <c r="C181" t="s">
        <v>495</v>
      </c>
      <c r="D181" t="s">
        <v>64</v>
      </c>
      <c r="E181" t="s">
        <v>76</v>
      </c>
      <c r="F181" t="s">
        <v>25</v>
      </c>
      <c r="G181" t="s">
        <v>66</v>
      </c>
      <c r="H181" t="s">
        <v>54</v>
      </c>
      <c r="I181" t="s">
        <v>55</v>
      </c>
      <c r="J181" t="s">
        <v>1900</v>
      </c>
      <c r="K181" s="119">
        <v>45658</v>
      </c>
      <c r="L181" s="218">
        <v>45894</v>
      </c>
      <c r="M181" s="218">
        <v>45901</v>
      </c>
      <c r="N181" t="s">
        <v>93</v>
      </c>
      <c r="O181" t="s">
        <v>323</v>
      </c>
      <c r="P181" t="s">
        <v>17</v>
      </c>
      <c r="Q181" t="s">
        <v>54</v>
      </c>
      <c r="R181" s="119">
        <v>45894</v>
      </c>
      <c r="S181" s="119">
        <v>45896</v>
      </c>
      <c r="AA181" s="176">
        <v>500000</v>
      </c>
      <c r="AB181" t="s">
        <v>58</v>
      </c>
      <c r="AC181" s="149" t="s">
        <v>444</v>
      </c>
      <c r="AD181" t="s">
        <v>478</v>
      </c>
      <c r="AE181" t="s">
        <v>324</v>
      </c>
      <c r="AF181" s="150">
        <v>20.78490578113195</v>
      </c>
      <c r="AG181" s="151">
        <v>1.5094339622641511</v>
      </c>
      <c r="AH181" s="150">
        <v>839.24528905659758</v>
      </c>
      <c r="AI181" s="150">
        <v>16.78490578113195</v>
      </c>
      <c r="AJ181" s="150">
        <v>20.78490578113195</v>
      </c>
      <c r="AK181" s="119">
        <v>45894</v>
      </c>
      <c r="AL181" t="s">
        <v>54</v>
      </c>
      <c r="AM181" t="s">
        <v>67</v>
      </c>
      <c r="AN181" s="198">
        <v>-20</v>
      </c>
      <c r="AO181">
        <v>23</v>
      </c>
      <c r="AP181">
        <v>2</v>
      </c>
      <c r="AQ181">
        <v>0</v>
      </c>
      <c r="AS181" s="218">
        <v>45876</v>
      </c>
    </row>
    <row r="182" spans="1:45">
      <c r="A182" t="s">
        <v>195</v>
      </c>
      <c r="B182" t="s">
        <v>148</v>
      </c>
      <c r="C182" t="s">
        <v>493</v>
      </c>
      <c r="D182" t="s">
        <v>65</v>
      </c>
      <c r="E182" t="s">
        <v>65</v>
      </c>
      <c r="F182" t="s">
        <v>25</v>
      </c>
      <c r="G182" t="s">
        <v>66</v>
      </c>
      <c r="H182" t="s">
        <v>54</v>
      </c>
      <c r="I182" t="s">
        <v>55</v>
      </c>
      <c r="J182" t="s">
        <v>1901</v>
      </c>
      <c r="K182" s="119">
        <v>45690</v>
      </c>
      <c r="L182" s="119">
        <v>45834</v>
      </c>
      <c r="M182" s="119">
        <v>45901</v>
      </c>
      <c r="N182" t="s">
        <v>9</v>
      </c>
      <c r="O182" t="s">
        <v>259</v>
      </c>
      <c r="P182" t="s">
        <v>17</v>
      </c>
      <c r="Q182" t="s">
        <v>54</v>
      </c>
      <c r="R182" s="119">
        <v>45874</v>
      </c>
      <c r="S182" s="119">
        <v>45876</v>
      </c>
      <c r="AA182" s="176">
        <v>500000</v>
      </c>
      <c r="AB182" t="s">
        <v>58</v>
      </c>
      <c r="AC182" s="149" t="s">
        <v>444</v>
      </c>
      <c r="AD182" t="s">
        <v>478</v>
      </c>
      <c r="AE182" t="s">
        <v>260</v>
      </c>
      <c r="AF182" s="150">
        <v>20.362264271698006</v>
      </c>
      <c r="AG182" s="151">
        <v>1.5094339622641511</v>
      </c>
      <c r="AH182" s="150">
        <v>818.11321358490022</v>
      </c>
      <c r="AI182" s="150">
        <v>16.362264271698006</v>
      </c>
      <c r="AJ182" s="150">
        <v>20.362264271698006</v>
      </c>
      <c r="AK182" s="119">
        <v>45861</v>
      </c>
      <c r="AL182" t="s">
        <v>67</v>
      </c>
      <c r="AM182" t="s">
        <v>67</v>
      </c>
      <c r="AN182" s="198">
        <v>18</v>
      </c>
      <c r="AO182">
        <v>35</v>
      </c>
      <c r="AP182">
        <v>1</v>
      </c>
      <c r="AQ182">
        <v>0</v>
      </c>
      <c r="AS182" s="119">
        <v>45894</v>
      </c>
    </row>
    <row r="183" spans="1:45">
      <c r="A183" t="s">
        <v>74</v>
      </c>
      <c r="B183" t="s">
        <v>75</v>
      </c>
      <c r="C183" t="s">
        <v>1788</v>
      </c>
      <c r="D183" t="s">
        <v>76</v>
      </c>
      <c r="E183" t="s">
        <v>76</v>
      </c>
      <c r="F183" t="s">
        <v>25</v>
      </c>
      <c r="G183" t="s">
        <v>66</v>
      </c>
      <c r="H183" t="s">
        <v>54</v>
      </c>
      <c r="I183" t="s">
        <v>55</v>
      </c>
      <c r="J183" s="220" t="s">
        <v>1902</v>
      </c>
      <c r="L183" s="119">
        <v>45879</v>
      </c>
      <c r="M183" s="119">
        <v>45904</v>
      </c>
      <c r="N183" t="s">
        <v>93</v>
      </c>
      <c r="O183" t="s">
        <v>305</v>
      </c>
      <c r="P183" t="s">
        <v>17</v>
      </c>
      <c r="Q183" t="s">
        <v>54</v>
      </c>
      <c r="R183" s="119">
        <v>45898</v>
      </c>
      <c r="S183" s="119">
        <v>45898</v>
      </c>
      <c r="AA183" s="176">
        <v>500000</v>
      </c>
      <c r="AB183" t="s">
        <v>58</v>
      </c>
      <c r="AC183" s="149" t="s">
        <v>444</v>
      </c>
      <c r="AD183" t="s">
        <v>478</v>
      </c>
      <c r="AE183" t="s">
        <v>306</v>
      </c>
      <c r="AF183" s="150">
        <v>20.754717101886669</v>
      </c>
      <c r="AG183" s="151">
        <v>1.5094339622641511</v>
      </c>
      <c r="AH183" s="150">
        <v>837.73585509433349</v>
      </c>
      <c r="AI183" s="150">
        <v>16.754717101886669</v>
      </c>
      <c r="AJ183" s="150">
        <v>20.754717101886669</v>
      </c>
      <c r="AK183" s="119">
        <v>45898</v>
      </c>
      <c r="AL183" t="s">
        <v>54</v>
      </c>
      <c r="AM183" t="s">
        <v>54</v>
      </c>
      <c r="AN183" s="198">
        <v>6</v>
      </c>
      <c r="AO183">
        <v>2</v>
      </c>
      <c r="AP183">
        <v>5</v>
      </c>
      <c r="AQ183">
        <v>0</v>
      </c>
      <c r="AS183" s="119">
        <v>45904</v>
      </c>
    </row>
    <row r="184" spans="1:45">
      <c r="A184" t="s">
        <v>74</v>
      </c>
      <c r="B184" t="s">
        <v>75</v>
      </c>
      <c r="C184" t="s">
        <v>1788</v>
      </c>
      <c r="D184" t="s">
        <v>76</v>
      </c>
      <c r="E184" t="s">
        <v>76</v>
      </c>
      <c r="F184" t="s">
        <v>25</v>
      </c>
      <c r="G184" t="s">
        <v>66</v>
      </c>
      <c r="H184" t="s">
        <v>54</v>
      </c>
      <c r="I184" t="s">
        <v>55</v>
      </c>
      <c r="J184" t="s">
        <v>1903</v>
      </c>
      <c r="L184" s="119">
        <v>45879</v>
      </c>
      <c r="M184" s="119">
        <v>45904</v>
      </c>
      <c r="N184" t="s">
        <v>93</v>
      </c>
      <c r="O184" t="s">
        <v>317</v>
      </c>
      <c r="P184" t="s">
        <v>17</v>
      </c>
      <c r="Q184" t="s">
        <v>54</v>
      </c>
      <c r="R184" s="119">
        <v>45897</v>
      </c>
      <c r="S184" s="119">
        <v>45898</v>
      </c>
      <c r="AA184" s="176">
        <v>500000</v>
      </c>
      <c r="AB184" t="s">
        <v>58</v>
      </c>
      <c r="AC184" s="149" t="s">
        <v>444</v>
      </c>
      <c r="AD184" t="s">
        <v>478</v>
      </c>
      <c r="AE184" t="s">
        <v>318</v>
      </c>
      <c r="AF184" s="150">
        <v>20.815094460377235</v>
      </c>
      <c r="AG184" s="151">
        <v>1.5094339622641511</v>
      </c>
      <c r="AH184" s="150">
        <v>840.75472301886168</v>
      </c>
      <c r="AI184" s="150">
        <v>16.815094460377235</v>
      </c>
      <c r="AJ184" s="150">
        <v>20.815094460377235</v>
      </c>
      <c r="AK184" s="119">
        <v>45897</v>
      </c>
      <c r="AL184" t="s">
        <v>54</v>
      </c>
      <c r="AM184" t="s">
        <v>54</v>
      </c>
      <c r="AN184" s="198">
        <v>-11</v>
      </c>
      <c r="AO184">
        <v>30</v>
      </c>
      <c r="AP184">
        <v>1</v>
      </c>
      <c r="AQ184">
        <v>0</v>
      </c>
      <c r="AS184" s="119">
        <v>45887</v>
      </c>
    </row>
    <row r="185" spans="1:45">
      <c r="A185" t="s">
        <v>261</v>
      </c>
      <c r="B185" t="s">
        <v>252</v>
      </c>
      <c r="C185" t="s">
        <v>756</v>
      </c>
      <c r="D185" t="s">
        <v>76</v>
      </c>
      <c r="E185" t="s">
        <v>76</v>
      </c>
      <c r="F185" t="s">
        <v>25</v>
      </c>
      <c r="G185" t="s">
        <v>66</v>
      </c>
      <c r="H185" t="s">
        <v>54</v>
      </c>
      <c r="I185" t="s">
        <v>55</v>
      </c>
      <c r="J185" t="s">
        <v>1904</v>
      </c>
      <c r="L185" s="119">
        <v>45888</v>
      </c>
      <c r="M185" s="119">
        <v>45904</v>
      </c>
      <c r="N185" t="s">
        <v>93</v>
      </c>
      <c r="O185" t="s">
        <v>313</v>
      </c>
      <c r="P185" t="s">
        <v>17</v>
      </c>
      <c r="Q185" t="s">
        <v>54</v>
      </c>
      <c r="R185" s="119">
        <v>45888</v>
      </c>
      <c r="S185" s="119">
        <v>45894</v>
      </c>
      <c r="AA185" s="176">
        <v>500000</v>
      </c>
      <c r="AB185" t="s">
        <v>58</v>
      </c>
      <c r="AC185" s="149" t="s">
        <v>444</v>
      </c>
      <c r="AD185" t="e">
        <v>#REF!</v>
      </c>
      <c r="AE185" t="s">
        <v>314</v>
      </c>
      <c r="AF185" s="150">
        <v>20.45283030943385</v>
      </c>
      <c r="AG185" s="151">
        <v>1.5094339622641511</v>
      </c>
      <c r="AH185" s="150">
        <v>822.64151547169251</v>
      </c>
      <c r="AI185" s="150">
        <v>16.45283030943385</v>
      </c>
      <c r="AJ185" s="150">
        <v>20.45283030943385</v>
      </c>
      <c r="AK185" s="119">
        <v>45874</v>
      </c>
      <c r="AL185" t="s">
        <v>67</v>
      </c>
      <c r="AM185" t="s">
        <v>67</v>
      </c>
      <c r="AN185" s="198">
        <v>3</v>
      </c>
      <c r="AO185">
        <v>499</v>
      </c>
      <c r="AP185">
        <v>150</v>
      </c>
      <c r="AQ185">
        <v>0</v>
      </c>
      <c r="AS185" s="119">
        <v>45897</v>
      </c>
    </row>
    <row r="186" spans="1:45">
      <c r="A186" t="s">
        <v>74</v>
      </c>
      <c r="B186" t="s">
        <v>75</v>
      </c>
      <c r="C186" t="s">
        <v>1905</v>
      </c>
      <c r="D186" t="s">
        <v>76</v>
      </c>
      <c r="E186" t="s">
        <v>76</v>
      </c>
      <c r="F186" t="s">
        <v>25</v>
      </c>
      <c r="G186" t="s">
        <v>66</v>
      </c>
      <c r="H186" t="s">
        <v>54</v>
      </c>
      <c r="I186" t="s">
        <v>55</v>
      </c>
      <c r="J186" t="s">
        <v>1906</v>
      </c>
      <c r="L186" s="119">
        <v>45894</v>
      </c>
      <c r="M186" s="119">
        <v>45912</v>
      </c>
      <c r="N186" t="s">
        <v>93</v>
      </c>
      <c r="O186" t="s">
        <v>323</v>
      </c>
      <c r="P186" t="s">
        <v>17</v>
      </c>
      <c r="Q186" t="s">
        <v>54</v>
      </c>
      <c r="R186" s="119">
        <v>45897</v>
      </c>
      <c r="S186" s="119">
        <v>45903</v>
      </c>
      <c r="AA186" s="176">
        <v>500000</v>
      </c>
      <c r="AB186" t="s">
        <v>58</v>
      </c>
      <c r="AC186" s="149" t="s">
        <v>444</v>
      </c>
      <c r="AD186" t="s">
        <v>478</v>
      </c>
      <c r="AE186" t="s">
        <v>324</v>
      </c>
      <c r="AF186" s="150">
        <v>20.483018988679131</v>
      </c>
      <c r="AG186" s="151">
        <v>1.5094339622641511</v>
      </c>
      <c r="AH186" s="150">
        <v>824.15094943395661</v>
      </c>
      <c r="AI186" s="150">
        <v>16.483018988679131</v>
      </c>
      <c r="AJ186" s="150">
        <v>20.483018988679131</v>
      </c>
      <c r="AK186" s="119">
        <v>45897</v>
      </c>
      <c r="AL186" t="s">
        <v>67</v>
      </c>
      <c r="AM186" t="s">
        <v>54</v>
      </c>
      <c r="AN186" s="198">
        <v>9</v>
      </c>
      <c r="AO186">
        <v>79</v>
      </c>
      <c r="AP186">
        <v>93</v>
      </c>
      <c r="AQ186">
        <v>0</v>
      </c>
      <c r="AS186" s="119">
        <v>45912</v>
      </c>
    </row>
    <row r="187" spans="1:45">
      <c r="A187" t="s">
        <v>123</v>
      </c>
      <c r="B187" t="s">
        <v>124</v>
      </c>
      <c r="C187" t="s">
        <v>613</v>
      </c>
      <c r="D187" t="s">
        <v>76</v>
      </c>
      <c r="E187" t="s">
        <v>76</v>
      </c>
      <c r="F187" t="s">
        <v>25</v>
      </c>
      <c r="G187" t="s">
        <v>66</v>
      </c>
      <c r="H187" t="s">
        <v>54</v>
      </c>
      <c r="I187" t="s">
        <v>55</v>
      </c>
      <c r="J187" t="s">
        <v>1907</v>
      </c>
      <c r="K187" s="119">
        <v>45874</v>
      </c>
      <c r="L187" s="119">
        <v>45887</v>
      </c>
      <c r="M187" s="119">
        <v>45913</v>
      </c>
      <c r="N187" t="s">
        <v>9</v>
      </c>
      <c r="O187" t="s">
        <v>331</v>
      </c>
      <c r="P187" t="s">
        <v>17</v>
      </c>
      <c r="Q187" t="s">
        <v>54</v>
      </c>
      <c r="R187" s="119">
        <v>45901</v>
      </c>
      <c r="S187" s="119">
        <v>45910</v>
      </c>
      <c r="AA187" s="176">
        <v>500000</v>
      </c>
      <c r="AB187" t="s">
        <v>58</v>
      </c>
      <c r="AC187" s="149" t="s">
        <v>444</v>
      </c>
      <c r="AD187" t="s">
        <v>478</v>
      </c>
      <c r="AE187" t="s">
        <v>332</v>
      </c>
      <c r="AF187" s="150">
        <v>20.905660498113079</v>
      </c>
      <c r="AG187" s="151">
        <v>1.5094339622641511</v>
      </c>
      <c r="AH187" s="150">
        <v>845.28302490565397</v>
      </c>
      <c r="AI187" s="150">
        <v>16.905660498113079</v>
      </c>
      <c r="AJ187" s="150">
        <v>20.905660498113079</v>
      </c>
      <c r="AK187" s="119">
        <v>45898</v>
      </c>
      <c r="AL187" t="s">
        <v>67</v>
      </c>
      <c r="AM187" t="s">
        <v>54</v>
      </c>
      <c r="AN187" s="198">
        <v>-14</v>
      </c>
      <c r="AO187">
        <v>43</v>
      </c>
      <c r="AP187">
        <v>10</v>
      </c>
      <c r="AQ187">
        <v>0</v>
      </c>
      <c r="AS187" s="119">
        <v>45896</v>
      </c>
    </row>
    <row r="188" spans="1:45">
      <c r="A188" t="s">
        <v>123</v>
      </c>
      <c r="B188" t="s">
        <v>124</v>
      </c>
      <c r="C188" t="s">
        <v>545</v>
      </c>
      <c r="D188" t="s">
        <v>65</v>
      </c>
      <c r="E188" t="s">
        <v>65</v>
      </c>
      <c r="F188" t="s">
        <v>25</v>
      </c>
      <c r="G188" t="s">
        <v>66</v>
      </c>
      <c r="H188" t="s">
        <v>54</v>
      </c>
      <c r="I188" t="s">
        <v>55</v>
      </c>
      <c r="J188" t="s">
        <v>1908</v>
      </c>
      <c r="K188" s="119">
        <v>45817</v>
      </c>
      <c r="L188" s="119">
        <v>45891</v>
      </c>
      <c r="M188" s="119">
        <v>45922</v>
      </c>
      <c r="N188" t="s">
        <v>93</v>
      </c>
      <c r="O188" t="s">
        <v>295</v>
      </c>
      <c r="P188" t="s">
        <v>17</v>
      </c>
      <c r="Q188" t="s">
        <v>54</v>
      </c>
      <c r="R188" s="119">
        <v>45904</v>
      </c>
      <c r="S188" s="119">
        <v>45905</v>
      </c>
      <c r="T188" s="133"/>
      <c r="AA188" s="176">
        <v>500000</v>
      </c>
      <c r="AB188" s="205" t="s">
        <v>58</v>
      </c>
      <c r="AC188" s="149" t="s">
        <v>444</v>
      </c>
      <c r="AD188" t="s">
        <v>478</v>
      </c>
      <c r="AE188" t="s">
        <v>296</v>
      </c>
      <c r="AF188" s="150">
        <v>20.543396347169697</v>
      </c>
      <c r="AG188" s="151">
        <v>1.5094339622641511</v>
      </c>
      <c r="AH188" s="150">
        <v>827.16981735848481</v>
      </c>
      <c r="AI188" s="150">
        <v>16.543396347169697</v>
      </c>
      <c r="AJ188" s="150">
        <v>20.543396347169697</v>
      </c>
      <c r="AK188" s="119">
        <v>45903</v>
      </c>
      <c r="AL188" t="s">
        <v>67</v>
      </c>
      <c r="AM188" t="s">
        <v>67</v>
      </c>
      <c r="AN188" s="198">
        <v>14</v>
      </c>
      <c r="AO188">
        <v>612</v>
      </c>
      <c r="AP188">
        <v>0</v>
      </c>
      <c r="AQ188">
        <v>0</v>
      </c>
      <c r="AR188" s="133"/>
      <c r="AS188" s="119">
        <v>45919</v>
      </c>
    </row>
    <row r="189" spans="1:45">
      <c r="A189" t="s">
        <v>74</v>
      </c>
      <c r="B189" t="s">
        <v>75</v>
      </c>
      <c r="C189" t="s">
        <v>1786</v>
      </c>
      <c r="D189" t="s">
        <v>76</v>
      </c>
      <c r="E189" t="s">
        <v>76</v>
      </c>
      <c r="F189" t="s">
        <v>25</v>
      </c>
      <c r="G189" t="s">
        <v>66</v>
      </c>
      <c r="H189" t="s">
        <v>54</v>
      </c>
      <c r="I189" t="s">
        <v>55</v>
      </c>
      <c r="J189" s="220" t="s">
        <v>1909</v>
      </c>
      <c r="L189" s="119">
        <v>45914</v>
      </c>
      <c r="M189" s="119">
        <v>45924</v>
      </c>
      <c r="N189" t="s">
        <v>93</v>
      </c>
      <c r="O189" t="s">
        <v>331</v>
      </c>
      <c r="P189" t="s">
        <v>17</v>
      </c>
      <c r="Q189" t="s">
        <v>54</v>
      </c>
      <c r="R189" s="119">
        <v>45917</v>
      </c>
      <c r="S189" s="119">
        <v>45924</v>
      </c>
      <c r="AA189" s="176">
        <v>500000</v>
      </c>
      <c r="AB189" t="s">
        <v>58</v>
      </c>
      <c r="AC189" s="149" t="s">
        <v>444</v>
      </c>
      <c r="AD189" t="s">
        <v>478</v>
      </c>
      <c r="AE189" t="s">
        <v>332</v>
      </c>
      <c r="AF189" s="150">
        <v>20.93584917735836</v>
      </c>
      <c r="AG189" s="151">
        <v>1.5094339622641511</v>
      </c>
      <c r="AH189" s="150">
        <v>846.79245886791807</v>
      </c>
      <c r="AI189" s="150">
        <v>16.93584917735836</v>
      </c>
      <c r="AJ189" s="150">
        <v>20.93584917735836</v>
      </c>
      <c r="AK189" s="119">
        <v>45852</v>
      </c>
      <c r="AL189" t="s">
        <v>54</v>
      </c>
      <c r="AM189" t="s">
        <v>54</v>
      </c>
      <c r="AN189" s="198">
        <v>0</v>
      </c>
      <c r="AO189">
        <v>23</v>
      </c>
      <c r="AP189">
        <v>68</v>
      </c>
      <c r="AQ189">
        <v>0</v>
      </c>
      <c r="AS189" s="119">
        <v>45924</v>
      </c>
    </row>
    <row r="190" spans="1:45">
      <c r="A190" t="s">
        <v>261</v>
      </c>
      <c r="B190" t="s">
        <v>252</v>
      </c>
      <c r="C190" t="s">
        <v>1910</v>
      </c>
      <c r="D190" t="s">
        <v>65</v>
      </c>
      <c r="E190" t="s">
        <v>65</v>
      </c>
      <c r="F190" t="s">
        <v>25</v>
      </c>
      <c r="G190" t="s">
        <v>66</v>
      </c>
      <c r="H190" t="s">
        <v>54</v>
      </c>
      <c r="I190" t="s">
        <v>55</v>
      </c>
      <c r="J190" t="s">
        <v>1911</v>
      </c>
      <c r="K190" s="119"/>
      <c r="L190" s="119">
        <v>45877</v>
      </c>
      <c r="M190" s="119">
        <v>45926</v>
      </c>
      <c r="N190" t="s">
        <v>93</v>
      </c>
      <c r="O190" t="s">
        <v>313</v>
      </c>
      <c r="P190" t="s">
        <v>17</v>
      </c>
      <c r="Q190" t="s">
        <v>54</v>
      </c>
      <c r="R190" s="119">
        <v>45908</v>
      </c>
      <c r="S190" s="119">
        <v>45909</v>
      </c>
      <c r="T190" s="133"/>
      <c r="AA190" s="176">
        <v>500000</v>
      </c>
      <c r="AB190" t="s">
        <v>58</v>
      </c>
      <c r="AC190" s="149" t="s">
        <v>444</v>
      </c>
      <c r="AD190" t="s">
        <v>478</v>
      </c>
      <c r="AE190" t="s">
        <v>314</v>
      </c>
      <c r="AF190" s="150">
        <v>20.603773705660259</v>
      </c>
      <c r="AG190" s="151">
        <v>1.5094339622641511</v>
      </c>
      <c r="AH190" s="150">
        <v>830.188685283013</v>
      </c>
      <c r="AI190" s="150">
        <v>16.603773705660259</v>
      </c>
      <c r="AJ190" s="150">
        <v>20.603773705660259</v>
      </c>
      <c r="AK190" s="119">
        <v>45905</v>
      </c>
      <c r="AL190" t="s">
        <v>67</v>
      </c>
      <c r="AM190" t="s">
        <v>67</v>
      </c>
      <c r="AN190" s="198">
        <v>9</v>
      </c>
      <c r="AO190">
        <v>80</v>
      </c>
      <c r="AP190">
        <v>717</v>
      </c>
      <c r="AQ190">
        <v>0</v>
      </c>
      <c r="AR190" s="133"/>
      <c r="AS190" s="119">
        <v>45918</v>
      </c>
    </row>
    <row r="191" spans="1:45">
      <c r="A191" t="s">
        <v>123</v>
      </c>
      <c r="B191" t="s">
        <v>124</v>
      </c>
      <c r="C191" t="s">
        <v>692</v>
      </c>
      <c r="D191" t="s">
        <v>65</v>
      </c>
      <c r="E191" t="s">
        <v>65</v>
      </c>
      <c r="F191" t="s">
        <v>25</v>
      </c>
      <c r="G191" t="s">
        <v>66</v>
      </c>
      <c r="H191" t="s">
        <v>54</v>
      </c>
      <c r="I191" t="s">
        <v>55</v>
      </c>
      <c r="J191" t="s">
        <v>1912</v>
      </c>
      <c r="K191" s="119">
        <v>45903</v>
      </c>
      <c r="L191" s="119">
        <v>45924</v>
      </c>
      <c r="M191" s="119">
        <v>45927</v>
      </c>
      <c r="N191" t="s">
        <v>93</v>
      </c>
      <c r="O191" t="s">
        <v>320</v>
      </c>
      <c r="P191" t="s">
        <v>17</v>
      </c>
      <c r="Q191" t="s">
        <v>54</v>
      </c>
      <c r="R191" s="119">
        <v>45923</v>
      </c>
      <c r="S191" s="119">
        <v>45924</v>
      </c>
      <c r="AA191" s="176">
        <v>500000</v>
      </c>
      <c r="AB191" t="s">
        <v>58</v>
      </c>
      <c r="AC191" s="149" t="s">
        <v>444</v>
      </c>
      <c r="AD191" t="s">
        <v>478</v>
      </c>
      <c r="AE191" t="s">
        <v>314</v>
      </c>
      <c r="AF191" s="150">
        <v>20.633962384905541</v>
      </c>
      <c r="AG191" s="151">
        <v>1.5094339622641511</v>
      </c>
      <c r="AH191" s="150">
        <v>831.6981192452771</v>
      </c>
      <c r="AI191" s="150">
        <v>16.633962384905541</v>
      </c>
      <c r="AJ191" s="150">
        <v>20.633962384905541</v>
      </c>
      <c r="AK191" s="119">
        <v>45852</v>
      </c>
      <c r="AL191" t="s">
        <v>54</v>
      </c>
      <c r="AM191" t="s">
        <v>67</v>
      </c>
      <c r="AN191" s="198">
        <v>3</v>
      </c>
      <c r="AS191" s="119">
        <v>45927</v>
      </c>
    </row>
    <row r="192" spans="1:45">
      <c r="A192" t="s">
        <v>123</v>
      </c>
      <c r="B192" t="s">
        <v>124</v>
      </c>
      <c r="C192" t="s">
        <v>800</v>
      </c>
      <c r="D192" t="s">
        <v>65</v>
      </c>
      <c r="E192" t="s">
        <v>65</v>
      </c>
      <c r="F192" t="s">
        <v>25</v>
      </c>
      <c r="G192" t="s">
        <v>66</v>
      </c>
      <c r="H192" t="s">
        <v>54</v>
      </c>
      <c r="I192" t="s">
        <v>55</v>
      </c>
      <c r="J192" t="s">
        <v>1913</v>
      </c>
      <c r="K192" s="119">
        <v>45078</v>
      </c>
      <c r="L192" s="119">
        <v>45807</v>
      </c>
      <c r="M192" s="119">
        <v>45929</v>
      </c>
      <c r="N192" t="s">
        <v>93</v>
      </c>
      <c r="O192" t="s">
        <v>317</v>
      </c>
      <c r="P192" t="s">
        <v>17</v>
      </c>
      <c r="Q192" t="s">
        <v>54</v>
      </c>
      <c r="R192" s="119">
        <v>45877</v>
      </c>
      <c r="S192" s="119">
        <v>45887</v>
      </c>
      <c r="AA192" s="176">
        <v>500000</v>
      </c>
      <c r="AB192" t="s">
        <v>58</v>
      </c>
      <c r="AC192" s="149" t="s">
        <v>444</v>
      </c>
      <c r="AD192" t="s">
        <v>478</v>
      </c>
      <c r="AE192" t="s">
        <v>318</v>
      </c>
      <c r="AF192" s="150">
        <v>20.664151064150825</v>
      </c>
      <c r="AG192" s="151">
        <v>1.5094339622641511</v>
      </c>
      <c r="AH192" s="150">
        <v>833.2075532075412</v>
      </c>
      <c r="AI192" s="150">
        <v>16.664151064150825</v>
      </c>
      <c r="AJ192" s="150">
        <v>20.664151064150825</v>
      </c>
      <c r="AK192" s="119">
        <v>45874</v>
      </c>
      <c r="AL192" t="s">
        <v>67</v>
      </c>
      <c r="AM192" t="s">
        <v>67</v>
      </c>
      <c r="AN192" s="198">
        <v>29</v>
      </c>
      <c r="AS192" s="119">
        <v>45916</v>
      </c>
    </row>
    <row r="193" spans="1:45">
      <c r="A193" t="s">
        <v>123</v>
      </c>
      <c r="B193" t="s">
        <v>124</v>
      </c>
      <c r="C193" t="s">
        <v>545</v>
      </c>
      <c r="D193" t="s">
        <v>65</v>
      </c>
      <c r="E193" t="s">
        <v>65</v>
      </c>
      <c r="F193" t="s">
        <v>25</v>
      </c>
      <c r="G193" t="s">
        <v>66</v>
      </c>
      <c r="H193" t="s">
        <v>54</v>
      </c>
      <c r="I193" t="s">
        <v>55</v>
      </c>
      <c r="J193" t="s">
        <v>1914</v>
      </c>
      <c r="K193" s="119">
        <v>45817</v>
      </c>
      <c r="L193" s="119">
        <v>45898</v>
      </c>
      <c r="M193" s="119">
        <v>45929</v>
      </c>
      <c r="N193" t="s">
        <v>93</v>
      </c>
      <c r="O193" t="s">
        <v>317</v>
      </c>
      <c r="P193" t="s">
        <v>17</v>
      </c>
      <c r="Q193" t="s">
        <v>54</v>
      </c>
      <c r="R193" s="119">
        <v>45904</v>
      </c>
      <c r="S193" s="119">
        <v>45911</v>
      </c>
      <c r="T193" s="133"/>
      <c r="AA193" s="176">
        <v>500000</v>
      </c>
      <c r="AB193" s="205" t="s">
        <v>58</v>
      </c>
      <c r="AC193" s="149" t="s">
        <v>444</v>
      </c>
      <c r="AD193" t="s">
        <v>478</v>
      </c>
      <c r="AE193" t="s">
        <v>318</v>
      </c>
      <c r="AF193" s="150">
        <v>20.694339743396107</v>
      </c>
      <c r="AG193" s="151">
        <v>1.5094339622641511</v>
      </c>
      <c r="AH193" s="150">
        <v>834.71698716980529</v>
      </c>
      <c r="AI193" s="150">
        <v>16.694339743396107</v>
      </c>
      <c r="AJ193" s="150">
        <v>20.694339743396107</v>
      </c>
      <c r="AK193" s="119">
        <v>45904</v>
      </c>
      <c r="AL193" t="s">
        <v>67</v>
      </c>
      <c r="AM193" t="s">
        <v>67</v>
      </c>
      <c r="AN193" s="198">
        <v>15</v>
      </c>
      <c r="AO193">
        <v>1347</v>
      </c>
      <c r="AP193">
        <v>4</v>
      </c>
      <c r="AQ193">
        <v>0</v>
      </c>
      <c r="AR193" s="133"/>
      <c r="AS193" s="119">
        <v>45926</v>
      </c>
    </row>
    <row r="194" spans="1:45">
      <c r="A194" t="s">
        <v>123</v>
      </c>
      <c r="B194" t="s">
        <v>124</v>
      </c>
      <c r="C194" t="s">
        <v>545</v>
      </c>
      <c r="D194" t="s">
        <v>76</v>
      </c>
      <c r="E194" t="s">
        <v>76</v>
      </c>
      <c r="F194" t="s">
        <v>25</v>
      </c>
      <c r="G194" t="s">
        <v>66</v>
      </c>
      <c r="H194" t="s">
        <v>54</v>
      </c>
      <c r="I194" t="s">
        <v>55</v>
      </c>
      <c r="J194" t="s">
        <v>1915</v>
      </c>
      <c r="K194" s="119">
        <v>45817</v>
      </c>
      <c r="L194" s="119">
        <v>45884</v>
      </c>
      <c r="M194" s="119">
        <v>45929</v>
      </c>
      <c r="N194" t="s">
        <v>9</v>
      </c>
      <c r="O194" t="s">
        <v>262</v>
      </c>
      <c r="P194" t="s">
        <v>17</v>
      </c>
      <c r="Q194" t="s">
        <v>54</v>
      </c>
      <c r="R194" s="119">
        <v>45908</v>
      </c>
      <c r="S194" s="119">
        <v>45916</v>
      </c>
      <c r="T194" s="133"/>
      <c r="AA194" s="176">
        <v>500000</v>
      </c>
      <c r="AB194" s="205" t="s">
        <v>58</v>
      </c>
      <c r="AC194" s="149" t="s">
        <v>444</v>
      </c>
      <c r="AD194" t="s">
        <v>478</v>
      </c>
      <c r="AE194" t="s">
        <v>263</v>
      </c>
      <c r="AF194" s="150">
        <v>20.724528422641388</v>
      </c>
      <c r="AG194" s="151">
        <v>1.5094339622641511</v>
      </c>
      <c r="AH194" s="150">
        <v>836.22642113206939</v>
      </c>
      <c r="AI194" s="150">
        <v>16.724528422641388</v>
      </c>
      <c r="AJ194" s="150">
        <v>20.724528422641388</v>
      </c>
      <c r="AK194" s="119">
        <v>45903</v>
      </c>
      <c r="AL194" t="s">
        <v>67</v>
      </c>
      <c r="AM194" t="s">
        <v>67</v>
      </c>
      <c r="AN194" s="198">
        <v>10</v>
      </c>
      <c r="AO194">
        <v>0</v>
      </c>
      <c r="AP194">
        <v>0</v>
      </c>
      <c r="AQ194">
        <v>0</v>
      </c>
      <c r="AR194" s="133"/>
      <c r="AS194" s="119">
        <v>45926</v>
      </c>
    </row>
    <row r="195" spans="1:45">
      <c r="A195" t="s">
        <v>123</v>
      </c>
      <c r="B195" t="s">
        <v>124</v>
      </c>
      <c r="C195" t="s">
        <v>545</v>
      </c>
      <c r="D195" t="s">
        <v>65</v>
      </c>
      <c r="E195" t="s">
        <v>65</v>
      </c>
      <c r="F195" t="s">
        <v>25</v>
      </c>
      <c r="G195" t="s">
        <v>66</v>
      </c>
      <c r="H195" t="s">
        <v>54</v>
      </c>
      <c r="I195" t="s">
        <v>55</v>
      </c>
      <c r="J195" t="s">
        <v>1916</v>
      </c>
      <c r="K195" s="119">
        <v>45817</v>
      </c>
      <c r="L195" s="119">
        <v>45884</v>
      </c>
      <c r="M195" s="119">
        <v>45929</v>
      </c>
      <c r="N195" t="s">
        <v>9</v>
      </c>
      <c r="O195" t="s">
        <v>262</v>
      </c>
      <c r="P195" t="s">
        <v>17</v>
      </c>
      <c r="Q195" t="s">
        <v>54</v>
      </c>
      <c r="R195" s="119">
        <v>45908</v>
      </c>
      <c r="S195" s="119">
        <v>45916</v>
      </c>
      <c r="T195" s="133"/>
      <c r="AA195" s="176">
        <v>500000</v>
      </c>
      <c r="AB195" s="205" t="s">
        <v>58</v>
      </c>
      <c r="AC195" s="149" t="s">
        <v>444</v>
      </c>
      <c r="AD195" t="s">
        <v>478</v>
      </c>
      <c r="AE195" t="s">
        <v>263</v>
      </c>
      <c r="AF195" s="150">
        <v>20.754717101886669</v>
      </c>
      <c r="AG195" s="151">
        <v>1.5094339622641511</v>
      </c>
      <c r="AH195" s="150">
        <v>837.73585509433349</v>
      </c>
      <c r="AI195" s="150">
        <v>16.754717101886669</v>
      </c>
      <c r="AJ195" s="150">
        <v>20.754717101886669</v>
      </c>
      <c r="AK195" s="119">
        <v>45903</v>
      </c>
      <c r="AL195" t="s">
        <v>67</v>
      </c>
      <c r="AM195" t="s">
        <v>67</v>
      </c>
      <c r="AN195" s="198">
        <v>10</v>
      </c>
      <c r="AO195">
        <v>0</v>
      </c>
      <c r="AP195">
        <v>0</v>
      </c>
      <c r="AQ195">
        <v>0</v>
      </c>
      <c r="AR195" s="133"/>
      <c r="AS195" s="119">
        <v>45926</v>
      </c>
    </row>
    <row r="196" spans="1:45">
      <c r="A196" t="s">
        <v>123</v>
      </c>
      <c r="B196" t="s">
        <v>124</v>
      </c>
      <c r="C196" t="s">
        <v>692</v>
      </c>
      <c r="D196" t="s">
        <v>65</v>
      </c>
      <c r="E196" t="s">
        <v>65</v>
      </c>
      <c r="F196" t="s">
        <v>25</v>
      </c>
      <c r="G196" t="s">
        <v>66</v>
      </c>
      <c r="H196" t="s">
        <v>54</v>
      </c>
      <c r="I196" t="s">
        <v>55</v>
      </c>
      <c r="J196" t="s">
        <v>1917</v>
      </c>
      <c r="K196" s="119">
        <v>45872</v>
      </c>
      <c r="L196" s="119">
        <v>45923</v>
      </c>
      <c r="M196" s="119">
        <v>45929</v>
      </c>
      <c r="N196" t="s">
        <v>93</v>
      </c>
      <c r="O196" t="s">
        <v>313</v>
      </c>
      <c r="P196" t="s">
        <v>17</v>
      </c>
      <c r="Q196" t="s">
        <v>54</v>
      </c>
      <c r="R196" s="119">
        <v>45923</v>
      </c>
      <c r="S196" s="119">
        <v>45924</v>
      </c>
      <c r="AA196" s="176">
        <v>500000</v>
      </c>
      <c r="AB196" t="s">
        <v>58</v>
      </c>
      <c r="AC196" s="149" t="s">
        <v>444</v>
      </c>
      <c r="AD196" t="s">
        <v>478</v>
      </c>
      <c r="AE196" t="s">
        <v>314</v>
      </c>
      <c r="AF196" s="150">
        <v>20.78490578113195</v>
      </c>
      <c r="AG196" s="151">
        <v>1.5094339622641511</v>
      </c>
      <c r="AH196" s="150">
        <v>839.24528905659758</v>
      </c>
      <c r="AI196" s="150">
        <v>16.78490578113195</v>
      </c>
      <c r="AJ196" s="150">
        <v>20.78490578113195</v>
      </c>
      <c r="AK196" s="119">
        <v>45911</v>
      </c>
      <c r="AL196" t="s">
        <v>54</v>
      </c>
      <c r="AM196" t="s">
        <v>67</v>
      </c>
      <c r="AN196" s="198">
        <v>2</v>
      </c>
      <c r="AO196">
        <v>92</v>
      </c>
      <c r="AP196">
        <v>266</v>
      </c>
      <c r="AQ196">
        <v>5</v>
      </c>
      <c r="AS196" s="119">
        <v>45926</v>
      </c>
    </row>
    <row r="197" spans="1:45">
      <c r="A197" t="s">
        <v>74</v>
      </c>
      <c r="B197" t="s">
        <v>75</v>
      </c>
      <c r="C197" t="s">
        <v>1827</v>
      </c>
      <c r="D197" t="s">
        <v>76</v>
      </c>
      <c r="E197" t="s">
        <v>76</v>
      </c>
      <c r="F197" t="s">
        <v>25</v>
      </c>
      <c r="G197" t="s">
        <v>66</v>
      </c>
      <c r="H197" t="s">
        <v>54</v>
      </c>
      <c r="I197" t="s">
        <v>55</v>
      </c>
      <c r="J197" t="s">
        <v>1918</v>
      </c>
      <c r="L197" s="119">
        <v>45914</v>
      </c>
      <c r="M197" s="119">
        <v>45930</v>
      </c>
      <c r="N197" t="s">
        <v>9</v>
      </c>
      <c r="O197" t="s">
        <v>331</v>
      </c>
      <c r="P197" t="s">
        <v>17</v>
      </c>
      <c r="Q197" t="s">
        <v>54</v>
      </c>
      <c r="R197" s="119">
        <v>45916</v>
      </c>
      <c r="S197" s="119">
        <v>45918</v>
      </c>
      <c r="AA197" s="176">
        <v>500000</v>
      </c>
      <c r="AB197" t="s">
        <v>58</v>
      </c>
      <c r="AC197" s="149" t="s">
        <v>444</v>
      </c>
      <c r="AD197" t="s">
        <v>478</v>
      </c>
      <c r="AE197" t="s">
        <v>332</v>
      </c>
      <c r="AF197" s="150">
        <v>21.177358611320617</v>
      </c>
      <c r="AG197" s="151">
        <v>1.5094339622641511</v>
      </c>
      <c r="AH197" s="150">
        <v>858.86793056603085</v>
      </c>
      <c r="AI197" s="150">
        <v>17.177358611320617</v>
      </c>
      <c r="AJ197" s="150">
        <v>21.177358611320617</v>
      </c>
      <c r="AK197" s="119">
        <v>45772</v>
      </c>
      <c r="AL197" t="s">
        <v>54</v>
      </c>
      <c r="AM197" t="s">
        <v>54</v>
      </c>
      <c r="AN197" s="198">
        <v>6</v>
      </c>
      <c r="AO197">
        <v>21</v>
      </c>
      <c r="AP197">
        <v>23</v>
      </c>
      <c r="AQ197">
        <v>0</v>
      </c>
      <c r="AS197" s="119">
        <v>45924</v>
      </c>
    </row>
    <row r="198" spans="1:45">
      <c r="A198" t="s">
        <v>123</v>
      </c>
      <c r="B198" t="s">
        <v>124</v>
      </c>
      <c r="C198" t="s">
        <v>545</v>
      </c>
      <c r="D198" t="s">
        <v>65</v>
      </c>
      <c r="E198" t="s">
        <v>65</v>
      </c>
      <c r="F198" t="s">
        <v>25</v>
      </c>
      <c r="G198" t="s">
        <v>66</v>
      </c>
      <c r="H198" t="s">
        <v>54</v>
      </c>
      <c r="I198" t="s">
        <v>55</v>
      </c>
      <c r="J198" t="s">
        <v>1919</v>
      </c>
      <c r="K198" s="119">
        <v>45817</v>
      </c>
      <c r="L198" s="119">
        <v>45898</v>
      </c>
      <c r="M198" s="119">
        <v>45930</v>
      </c>
      <c r="N198" t="s">
        <v>93</v>
      </c>
      <c r="O198" t="s">
        <v>313</v>
      </c>
      <c r="P198" t="s">
        <v>17</v>
      </c>
      <c r="Q198" t="s">
        <v>54</v>
      </c>
      <c r="R198" s="119">
        <v>45904</v>
      </c>
      <c r="S198" s="119">
        <v>45906</v>
      </c>
      <c r="T198" s="133"/>
      <c r="AA198" s="176">
        <v>500000</v>
      </c>
      <c r="AB198" s="205" t="s">
        <v>58</v>
      </c>
      <c r="AC198" s="149" t="s">
        <v>444</v>
      </c>
      <c r="AD198" t="s">
        <v>478</v>
      </c>
      <c r="AE198" t="s">
        <v>314</v>
      </c>
      <c r="AF198" s="150">
        <v>20.845283139622516</v>
      </c>
      <c r="AG198" s="151">
        <v>1.5094339622641511</v>
      </c>
      <c r="AH198" s="150">
        <v>842.26415698112578</v>
      </c>
      <c r="AI198" s="150">
        <v>16.845283139622516</v>
      </c>
      <c r="AJ198" s="150">
        <v>20.845283139622516</v>
      </c>
      <c r="AK198" s="119">
        <v>45903</v>
      </c>
      <c r="AL198" t="s">
        <v>54</v>
      </c>
      <c r="AM198" t="s">
        <v>54</v>
      </c>
      <c r="AN198" s="198">
        <v>20</v>
      </c>
      <c r="AO198">
        <v>135</v>
      </c>
      <c r="AP198">
        <v>4</v>
      </c>
      <c r="AQ198">
        <v>0</v>
      </c>
      <c r="AR198" s="133"/>
      <c r="AS198" s="119">
        <v>45926</v>
      </c>
    </row>
    <row r="199" spans="1:45">
      <c r="A199" t="s">
        <v>123</v>
      </c>
      <c r="B199" t="s">
        <v>124</v>
      </c>
      <c r="C199" t="s">
        <v>545</v>
      </c>
      <c r="D199" t="s">
        <v>65</v>
      </c>
      <c r="E199" t="s">
        <v>65</v>
      </c>
      <c r="F199" t="s">
        <v>25</v>
      </c>
      <c r="G199" t="s">
        <v>66</v>
      </c>
      <c r="H199" t="s">
        <v>54</v>
      </c>
      <c r="I199" t="s">
        <v>55</v>
      </c>
      <c r="J199" t="s">
        <v>1920</v>
      </c>
      <c r="K199" s="119"/>
      <c r="L199" s="119">
        <v>45912</v>
      </c>
      <c r="M199" s="119">
        <v>45930</v>
      </c>
      <c r="N199" t="s">
        <v>93</v>
      </c>
      <c r="O199" t="s">
        <v>313</v>
      </c>
      <c r="P199" t="s">
        <v>17</v>
      </c>
      <c r="Q199" t="s">
        <v>54</v>
      </c>
      <c r="R199" s="119">
        <v>45919</v>
      </c>
      <c r="S199" s="119">
        <v>45919</v>
      </c>
      <c r="T199" s="133"/>
      <c r="AA199" s="176">
        <v>500000</v>
      </c>
      <c r="AB199" t="s">
        <v>58</v>
      </c>
      <c r="AC199" s="149" t="s">
        <v>444</v>
      </c>
      <c r="AD199" t="s">
        <v>478</v>
      </c>
      <c r="AE199" t="s">
        <v>314</v>
      </c>
      <c r="AF199" s="150">
        <v>20.875471818867798</v>
      </c>
      <c r="AG199" s="151">
        <v>1.5094339622641511</v>
      </c>
      <c r="AH199" s="150">
        <v>843.77359094338988</v>
      </c>
      <c r="AI199" s="150">
        <v>16.875471818867798</v>
      </c>
      <c r="AJ199" s="150">
        <v>20.875471818867798</v>
      </c>
      <c r="AK199" s="119">
        <v>45919</v>
      </c>
      <c r="AL199" t="s">
        <v>67</v>
      </c>
      <c r="AM199" t="s">
        <v>67</v>
      </c>
      <c r="AN199" s="198">
        <v>10</v>
      </c>
      <c r="AO199">
        <v>5</v>
      </c>
      <c r="AP199">
        <v>1</v>
      </c>
      <c r="AQ199">
        <v>0</v>
      </c>
      <c r="AR199" s="133"/>
      <c r="AS199" s="119">
        <v>45929</v>
      </c>
    </row>
    <row r="200" spans="1:45">
      <c r="A200" t="s">
        <v>74</v>
      </c>
      <c r="B200" t="s">
        <v>75</v>
      </c>
      <c r="C200" t="s">
        <v>843</v>
      </c>
      <c r="D200" t="s">
        <v>65</v>
      </c>
      <c r="E200" t="s">
        <v>65</v>
      </c>
      <c r="F200" t="s">
        <v>25</v>
      </c>
      <c r="G200" t="s">
        <v>66</v>
      </c>
      <c r="H200" t="s">
        <v>54</v>
      </c>
      <c r="I200" t="s">
        <v>55</v>
      </c>
      <c r="J200" t="s">
        <v>1921</v>
      </c>
      <c r="K200" s="119">
        <v>45777</v>
      </c>
      <c r="L200" s="119">
        <v>45912</v>
      </c>
      <c r="M200" s="119">
        <v>45930</v>
      </c>
      <c r="N200" t="s">
        <v>9</v>
      </c>
      <c r="O200" t="s">
        <v>338</v>
      </c>
      <c r="P200" t="s">
        <v>17</v>
      </c>
      <c r="Q200" t="s">
        <v>54</v>
      </c>
      <c r="R200" s="119">
        <v>45926</v>
      </c>
      <c r="S200" s="119">
        <v>45926</v>
      </c>
      <c r="AA200" s="176">
        <v>500000</v>
      </c>
      <c r="AB200" t="s">
        <v>58</v>
      </c>
      <c r="AC200" s="149" t="s">
        <v>444</v>
      </c>
      <c r="AD200" t="s">
        <v>478</v>
      </c>
      <c r="AE200" t="s">
        <v>339</v>
      </c>
      <c r="AF200" s="150">
        <v>20.905660498113079</v>
      </c>
      <c r="AG200" s="151">
        <v>1.5094339622641511</v>
      </c>
      <c r="AH200" s="150">
        <v>845.28302490565397</v>
      </c>
      <c r="AI200" s="150">
        <v>16.905660498113079</v>
      </c>
      <c r="AJ200" s="150">
        <v>20.905660498113079</v>
      </c>
      <c r="AK200" s="119">
        <v>45922</v>
      </c>
      <c r="AL200" t="s">
        <v>67</v>
      </c>
      <c r="AM200" t="s">
        <v>67</v>
      </c>
      <c r="AN200" s="198">
        <v>-14</v>
      </c>
      <c r="AS200" s="119">
        <v>45912</v>
      </c>
    </row>
    <row r="201" spans="1:45" ht="15.6">
      <c r="A201" s="2" t="s">
        <v>195</v>
      </c>
      <c r="B201" t="s">
        <v>148</v>
      </c>
      <c r="C201" t="s">
        <v>1922</v>
      </c>
      <c r="D201" t="s">
        <v>65</v>
      </c>
      <c r="E201" t="s">
        <v>65</v>
      </c>
      <c r="F201" t="s">
        <v>25</v>
      </c>
      <c r="G201" t="s">
        <v>66</v>
      </c>
      <c r="H201" t="s">
        <v>54</v>
      </c>
      <c r="I201" t="s">
        <v>55</v>
      </c>
      <c r="J201" t="s">
        <v>1923</v>
      </c>
      <c r="K201" s="119">
        <v>45887</v>
      </c>
      <c r="L201" s="119">
        <v>45912</v>
      </c>
      <c r="M201" s="119">
        <v>45933</v>
      </c>
      <c r="N201" t="s">
        <v>9</v>
      </c>
      <c r="O201" t="s">
        <v>331</v>
      </c>
      <c r="P201" t="s">
        <v>17</v>
      </c>
      <c r="Q201" t="s">
        <v>54</v>
      </c>
      <c r="R201" s="119">
        <v>45937</v>
      </c>
      <c r="S201" s="119">
        <v>45932</v>
      </c>
      <c r="T201" t="s">
        <v>17</v>
      </c>
      <c r="U201" t="s">
        <v>295</v>
      </c>
      <c r="AA201" s="176">
        <v>500000</v>
      </c>
      <c r="AB201" t="s">
        <v>58</v>
      </c>
      <c r="AC201" s="149" t="s">
        <v>444</v>
      </c>
      <c r="AD201" t="s">
        <v>478</v>
      </c>
      <c r="AE201" t="s">
        <v>332</v>
      </c>
      <c r="AF201" s="150">
        <v>20.93584917735836</v>
      </c>
      <c r="AG201" s="151">
        <v>1.5094339622641511</v>
      </c>
      <c r="AH201" s="150">
        <v>846.79245886791807</v>
      </c>
      <c r="AI201" s="150">
        <v>16.93584917735836</v>
      </c>
      <c r="AJ201" s="150">
        <v>20.93584917735836</v>
      </c>
      <c r="AK201" s="119">
        <v>45924</v>
      </c>
      <c r="AL201" t="s">
        <v>67</v>
      </c>
      <c r="AM201" t="s">
        <v>67</v>
      </c>
      <c r="AN201" s="198">
        <v>-1</v>
      </c>
      <c r="AS201" s="119">
        <v>45931</v>
      </c>
    </row>
    <row r="202" spans="1:45" ht="15.6">
      <c r="A202" t="s">
        <v>179</v>
      </c>
      <c r="B202" t="s">
        <v>180</v>
      </c>
      <c r="C202" t="s">
        <v>495</v>
      </c>
      <c r="D202" t="s">
        <v>64</v>
      </c>
      <c r="E202" t="s">
        <v>76</v>
      </c>
      <c r="F202" t="s">
        <v>25</v>
      </c>
      <c r="G202" t="s">
        <v>66</v>
      </c>
      <c r="H202" t="s">
        <v>54</v>
      </c>
      <c r="I202" t="s">
        <v>55</v>
      </c>
      <c r="J202" t="s">
        <v>1924</v>
      </c>
      <c r="K202" s="119">
        <v>45658</v>
      </c>
      <c r="L202" s="218">
        <v>45929</v>
      </c>
      <c r="M202" s="218">
        <v>45936</v>
      </c>
      <c r="N202" t="s">
        <v>93</v>
      </c>
      <c r="O202" t="s">
        <v>317</v>
      </c>
      <c r="P202" t="s">
        <v>17</v>
      </c>
      <c r="Q202" t="s">
        <v>54</v>
      </c>
      <c r="R202" s="119">
        <v>45930</v>
      </c>
      <c r="S202" s="119">
        <v>45936</v>
      </c>
      <c r="AA202" s="176">
        <v>500000</v>
      </c>
      <c r="AB202" t="s">
        <v>58</v>
      </c>
      <c r="AC202" s="149" t="s">
        <v>444</v>
      </c>
      <c r="AD202" t="s">
        <v>478</v>
      </c>
      <c r="AE202" t="s">
        <v>318</v>
      </c>
      <c r="AF202" s="150">
        <v>21.418868045282874</v>
      </c>
      <c r="AG202" s="151">
        <v>1.5094339622641511</v>
      </c>
      <c r="AH202" s="150">
        <v>870.94340226414363</v>
      </c>
      <c r="AI202" s="150">
        <v>17.418868045282874</v>
      </c>
      <c r="AJ202" s="150">
        <v>21.418868045282874</v>
      </c>
      <c r="AK202" s="119">
        <v>45929</v>
      </c>
      <c r="AL202" t="s">
        <v>54</v>
      </c>
      <c r="AM202" t="s">
        <v>67</v>
      </c>
      <c r="AN202" s="198">
        <v>-60</v>
      </c>
      <c r="AO202">
        <v>28</v>
      </c>
      <c r="AP202">
        <v>1</v>
      </c>
      <c r="AQ202">
        <v>0</v>
      </c>
      <c r="AS202" s="218">
        <v>45876</v>
      </c>
    </row>
    <row r="203" spans="1:45">
      <c r="A203" t="s">
        <v>238</v>
      </c>
      <c r="B203" t="s">
        <v>232</v>
      </c>
      <c r="C203" t="s">
        <v>719</v>
      </c>
      <c r="D203" t="s">
        <v>65</v>
      </c>
      <c r="E203" t="s">
        <v>65</v>
      </c>
      <c r="F203" t="s">
        <v>25</v>
      </c>
      <c r="G203" t="s">
        <v>66</v>
      </c>
      <c r="H203" t="s">
        <v>54</v>
      </c>
      <c r="I203" t="s">
        <v>55</v>
      </c>
      <c r="J203" t="s">
        <v>1925</v>
      </c>
      <c r="K203" s="119">
        <v>45278</v>
      </c>
      <c r="L203" s="119">
        <v>45800</v>
      </c>
      <c r="M203" s="119">
        <v>45938</v>
      </c>
      <c r="N203" t="s">
        <v>13</v>
      </c>
      <c r="O203" t="s">
        <v>288</v>
      </c>
      <c r="P203" t="s">
        <v>17</v>
      </c>
      <c r="Q203" t="s">
        <v>54</v>
      </c>
      <c r="R203" s="119">
        <v>45818</v>
      </c>
      <c r="S203" s="119">
        <v>45856</v>
      </c>
      <c r="AA203" s="176">
        <v>500000</v>
      </c>
      <c r="AB203" t="s">
        <v>58</v>
      </c>
      <c r="AC203" s="149" t="s">
        <v>444</v>
      </c>
      <c r="AD203" t="s">
        <v>478</v>
      </c>
      <c r="AE203" t="s">
        <v>289</v>
      </c>
      <c r="AF203" s="150">
        <v>21.449056724528155</v>
      </c>
      <c r="AG203" s="151">
        <v>1.5094339622641511</v>
      </c>
      <c r="AH203" s="150">
        <v>872.45283622640773</v>
      </c>
      <c r="AI203" s="150">
        <v>17.449056724528155</v>
      </c>
      <c r="AJ203" s="150">
        <v>21.449056724528155</v>
      </c>
      <c r="AK203" s="119">
        <v>45790</v>
      </c>
      <c r="AL203" t="s">
        <v>67</v>
      </c>
      <c r="AM203" t="s">
        <v>67</v>
      </c>
      <c r="AN203" s="198">
        <v>73</v>
      </c>
      <c r="AS203" s="119">
        <v>45929</v>
      </c>
    </row>
    <row r="204" spans="1:45">
      <c r="A204" s="203" t="s">
        <v>244</v>
      </c>
      <c r="B204" t="s">
        <v>245</v>
      </c>
      <c r="C204" t="s">
        <v>1003</v>
      </c>
      <c r="D204" t="s">
        <v>65</v>
      </c>
      <c r="E204" t="s">
        <v>65</v>
      </c>
      <c r="F204" t="s">
        <v>25</v>
      </c>
      <c r="G204" t="s">
        <v>66</v>
      </c>
      <c r="H204" t="s">
        <v>54</v>
      </c>
      <c r="I204" t="s">
        <v>55</v>
      </c>
      <c r="J204" t="s">
        <v>1926</v>
      </c>
      <c r="K204" s="119">
        <v>45558</v>
      </c>
      <c r="L204" s="119">
        <v>45838</v>
      </c>
      <c r="M204" s="119">
        <v>45938</v>
      </c>
      <c r="N204" t="s">
        <v>9</v>
      </c>
      <c r="O204" t="s">
        <v>262</v>
      </c>
      <c r="P204" t="s">
        <v>17</v>
      </c>
      <c r="Q204" t="s">
        <v>54</v>
      </c>
      <c r="R204" s="119">
        <v>45887</v>
      </c>
      <c r="S204" s="119">
        <v>45929</v>
      </c>
      <c r="AA204" s="176">
        <v>500000</v>
      </c>
      <c r="AB204" t="s">
        <v>58</v>
      </c>
      <c r="AC204" s="149" t="s">
        <v>444</v>
      </c>
      <c r="AD204" t="s">
        <v>478</v>
      </c>
      <c r="AE204" t="s">
        <v>263</v>
      </c>
      <c r="AF204" s="150">
        <v>21.026415215094207</v>
      </c>
      <c r="AG204" s="151">
        <v>1.5094339622641511</v>
      </c>
      <c r="AH204" s="150">
        <v>851.32076075471036</v>
      </c>
      <c r="AI204" s="150">
        <v>17.026415215094207</v>
      </c>
      <c r="AJ204" s="150">
        <v>21.026415215094207</v>
      </c>
      <c r="AK204" s="119">
        <v>45881</v>
      </c>
      <c r="AL204" t="s">
        <v>67</v>
      </c>
      <c r="AM204" t="s">
        <v>67</v>
      </c>
      <c r="AN204" s="198">
        <v>3</v>
      </c>
      <c r="AO204">
        <v>0</v>
      </c>
      <c r="AP204">
        <v>0</v>
      </c>
      <c r="AQ204">
        <v>0</v>
      </c>
      <c r="AS204" s="119">
        <v>45932</v>
      </c>
    </row>
    <row r="205" spans="1:45">
      <c r="A205" t="s">
        <v>74</v>
      </c>
      <c r="B205" t="s">
        <v>75</v>
      </c>
      <c r="C205" t="s">
        <v>1788</v>
      </c>
      <c r="D205" t="s">
        <v>76</v>
      </c>
      <c r="E205" t="s">
        <v>76</v>
      </c>
      <c r="F205" t="s">
        <v>25</v>
      </c>
      <c r="G205" t="s">
        <v>66</v>
      </c>
      <c r="H205" t="s">
        <v>54</v>
      </c>
      <c r="I205" t="s">
        <v>55</v>
      </c>
      <c r="J205" s="220" t="s">
        <v>1927</v>
      </c>
      <c r="L205" s="223">
        <v>45939</v>
      </c>
      <c r="M205" s="223">
        <v>45946</v>
      </c>
      <c r="N205" t="s">
        <v>9</v>
      </c>
      <c r="O205" t="s">
        <v>331</v>
      </c>
      <c r="P205" t="s">
        <v>17</v>
      </c>
      <c r="Q205" t="s">
        <v>54</v>
      </c>
      <c r="R205" s="119">
        <v>45939</v>
      </c>
      <c r="S205" s="119">
        <v>45945</v>
      </c>
      <c r="AA205" s="176">
        <v>500000</v>
      </c>
      <c r="AB205" t="s">
        <v>58</v>
      </c>
      <c r="AC205" s="149" t="s">
        <v>444</v>
      </c>
      <c r="AD205" t="s">
        <v>478</v>
      </c>
      <c r="AE205" t="s">
        <v>332</v>
      </c>
      <c r="AF205" s="150">
        <v>21.418868045282874</v>
      </c>
      <c r="AG205" s="151">
        <v>1.5094339622641511</v>
      </c>
      <c r="AH205" s="150">
        <v>870.94340226414363</v>
      </c>
      <c r="AI205" s="150">
        <v>17.418868045282874</v>
      </c>
      <c r="AJ205" s="150">
        <v>21.418868045282874</v>
      </c>
      <c r="AK205" s="119">
        <v>45849</v>
      </c>
      <c r="AL205" t="s">
        <v>54</v>
      </c>
      <c r="AM205" t="s">
        <v>54</v>
      </c>
      <c r="AN205" s="198">
        <v>-27</v>
      </c>
      <c r="AO205">
        <v>14</v>
      </c>
      <c r="AP205">
        <v>0</v>
      </c>
      <c r="AQ205">
        <v>0</v>
      </c>
      <c r="AS205" s="119">
        <v>45918</v>
      </c>
    </row>
    <row r="206" spans="1:45">
      <c r="A206" t="s">
        <v>74</v>
      </c>
      <c r="B206" t="s">
        <v>75</v>
      </c>
      <c r="C206" t="s">
        <v>1788</v>
      </c>
      <c r="D206" t="s">
        <v>76</v>
      </c>
      <c r="E206" t="s">
        <v>76</v>
      </c>
      <c r="F206" t="s">
        <v>25</v>
      </c>
      <c r="G206" t="s">
        <v>66</v>
      </c>
      <c r="H206" t="s">
        <v>54</v>
      </c>
      <c r="I206" t="s">
        <v>55</v>
      </c>
      <c r="J206" t="s">
        <v>1928</v>
      </c>
      <c r="L206" s="119">
        <v>45939</v>
      </c>
      <c r="M206" s="119">
        <v>45946</v>
      </c>
      <c r="N206" t="s">
        <v>9</v>
      </c>
      <c r="O206" t="s">
        <v>331</v>
      </c>
      <c r="P206" t="s">
        <v>17</v>
      </c>
      <c r="Q206" t="s">
        <v>54</v>
      </c>
      <c r="R206" s="119">
        <v>45939</v>
      </c>
      <c r="S206" s="119">
        <v>45944</v>
      </c>
      <c r="AA206" s="176">
        <v>500000</v>
      </c>
      <c r="AB206" t="s">
        <v>58</v>
      </c>
      <c r="AC206" s="149" t="s">
        <v>444</v>
      </c>
      <c r="AD206" t="s">
        <v>478</v>
      </c>
      <c r="AE206" t="s">
        <v>332</v>
      </c>
      <c r="AF206" s="150">
        <v>21.479245403773437</v>
      </c>
      <c r="AG206" s="151">
        <v>1.5094339622641511</v>
      </c>
      <c r="AH206" s="150">
        <v>873.96227018867182</v>
      </c>
      <c r="AI206" s="150">
        <v>17.479245403773437</v>
      </c>
      <c r="AJ206" s="150">
        <v>21.479245403773437</v>
      </c>
      <c r="AK206" s="119">
        <v>45849</v>
      </c>
      <c r="AL206" t="s">
        <v>54</v>
      </c>
      <c r="AM206" t="s">
        <v>54</v>
      </c>
      <c r="AN206" s="198">
        <v>-26</v>
      </c>
      <c r="AO206">
        <v>5</v>
      </c>
      <c r="AP206">
        <v>3</v>
      </c>
      <c r="AQ206">
        <v>0</v>
      </c>
      <c r="AS206" s="119">
        <v>45918</v>
      </c>
    </row>
    <row r="207" spans="1:45">
      <c r="A207" t="s">
        <v>155</v>
      </c>
      <c r="B207" t="s">
        <v>156</v>
      </c>
      <c r="C207" t="s">
        <v>723</v>
      </c>
      <c r="D207" t="s">
        <v>65</v>
      </c>
      <c r="E207" t="s">
        <v>65</v>
      </c>
      <c r="F207" t="s">
        <v>25</v>
      </c>
      <c r="G207" t="s">
        <v>66</v>
      </c>
      <c r="H207" t="s">
        <v>54</v>
      </c>
      <c r="I207" t="s">
        <v>55</v>
      </c>
      <c r="J207" t="s">
        <v>1929</v>
      </c>
      <c r="K207" s="119">
        <v>45832</v>
      </c>
      <c r="L207" s="119">
        <v>45923</v>
      </c>
      <c r="M207" s="119">
        <v>45951</v>
      </c>
      <c r="N207" t="s">
        <v>9</v>
      </c>
      <c r="O207" t="s">
        <v>331</v>
      </c>
      <c r="P207" t="s">
        <v>17</v>
      </c>
      <c r="Q207" t="s">
        <v>54</v>
      </c>
      <c r="R207" s="119">
        <v>45937</v>
      </c>
      <c r="S207" s="119">
        <v>45945</v>
      </c>
      <c r="AA207" s="176">
        <v>500000</v>
      </c>
      <c r="AB207" t="s">
        <v>58</v>
      </c>
      <c r="AC207" s="149" t="s">
        <v>444</v>
      </c>
      <c r="AD207" t="s">
        <v>478</v>
      </c>
      <c r="AE207" t="s">
        <v>332</v>
      </c>
      <c r="AF207" s="150">
        <v>21.116981252830055</v>
      </c>
      <c r="AG207" s="151">
        <v>1.5094339622641511</v>
      </c>
      <c r="AH207" s="150">
        <v>855.84906264150266</v>
      </c>
      <c r="AI207" s="150">
        <v>17.116981252830055</v>
      </c>
      <c r="AJ207" s="150">
        <v>21.116981252830055</v>
      </c>
      <c r="AK207" s="119">
        <v>45925</v>
      </c>
      <c r="AL207" t="s">
        <v>67</v>
      </c>
      <c r="AM207" t="s">
        <v>67</v>
      </c>
      <c r="AN207" s="198">
        <v>2</v>
      </c>
      <c r="AO207">
        <v>55</v>
      </c>
      <c r="AP207">
        <v>32</v>
      </c>
      <c r="AQ207">
        <v>0</v>
      </c>
      <c r="AS207" s="119">
        <v>45947</v>
      </c>
    </row>
    <row r="208" spans="1:45">
      <c r="A208" t="s">
        <v>123</v>
      </c>
      <c r="B208" t="s">
        <v>124</v>
      </c>
      <c r="C208" t="s">
        <v>738</v>
      </c>
      <c r="D208" t="s">
        <v>65</v>
      </c>
      <c r="E208" t="s">
        <v>65</v>
      </c>
      <c r="F208" t="s">
        <v>25</v>
      </c>
      <c r="G208" t="s">
        <v>66</v>
      </c>
      <c r="H208" t="s">
        <v>54</v>
      </c>
      <c r="I208" t="s">
        <v>55</v>
      </c>
      <c r="J208" t="s">
        <v>1930</v>
      </c>
      <c r="K208" s="119"/>
      <c r="L208" s="119">
        <v>45898</v>
      </c>
      <c r="M208" s="119">
        <v>45961</v>
      </c>
      <c r="N208" t="s">
        <v>11</v>
      </c>
      <c r="O208" t="s">
        <v>204</v>
      </c>
      <c r="P208" t="s">
        <v>17</v>
      </c>
      <c r="Q208" t="s">
        <v>54</v>
      </c>
      <c r="R208" s="119">
        <v>45915</v>
      </c>
      <c r="S208" s="119">
        <v>45918</v>
      </c>
      <c r="AA208" s="176">
        <v>500000</v>
      </c>
      <c r="AB208" t="s">
        <v>58</v>
      </c>
      <c r="AC208" s="149" t="s">
        <v>444</v>
      </c>
      <c r="AD208" t="s">
        <v>478</v>
      </c>
      <c r="AE208" t="s">
        <v>205</v>
      </c>
      <c r="AF208" s="150">
        <v>21.147169932075336</v>
      </c>
      <c r="AG208" s="151">
        <v>1.5094339622641511</v>
      </c>
      <c r="AH208" s="150">
        <v>857.35849660376675</v>
      </c>
      <c r="AI208" s="150">
        <v>17.147169932075336</v>
      </c>
      <c r="AJ208" s="150">
        <v>21.147169932075336</v>
      </c>
      <c r="AK208" s="119">
        <v>45912</v>
      </c>
      <c r="AL208" t="s">
        <v>67</v>
      </c>
      <c r="AM208" t="s">
        <v>54</v>
      </c>
      <c r="AN208" s="198">
        <v>41</v>
      </c>
      <c r="AO208">
        <v>0</v>
      </c>
      <c r="AP208">
        <v>23</v>
      </c>
      <c r="AQ208">
        <v>0</v>
      </c>
      <c r="AS208" s="119">
        <v>45959</v>
      </c>
    </row>
    <row r="209" spans="1:45" ht="15.6">
      <c r="A209" s="2" t="s">
        <v>195</v>
      </c>
      <c r="B209" t="s">
        <v>148</v>
      </c>
      <c r="C209" t="s">
        <v>677</v>
      </c>
      <c r="D209" t="s">
        <v>65</v>
      </c>
      <c r="E209" t="s">
        <v>65</v>
      </c>
      <c r="F209" t="s">
        <v>25</v>
      </c>
      <c r="G209" t="s">
        <v>66</v>
      </c>
      <c r="H209" t="s">
        <v>54</v>
      </c>
      <c r="I209" t="s">
        <v>55</v>
      </c>
      <c r="J209" t="s">
        <v>1931</v>
      </c>
      <c r="K209" s="119">
        <v>45908</v>
      </c>
      <c r="L209" s="119">
        <v>45938</v>
      </c>
      <c r="M209" s="119">
        <v>45961</v>
      </c>
      <c r="N209" t="s">
        <v>93</v>
      </c>
      <c r="O209" t="s">
        <v>320</v>
      </c>
      <c r="P209" t="s">
        <v>17</v>
      </c>
      <c r="Q209" t="s">
        <v>54</v>
      </c>
      <c r="R209" s="119">
        <v>45951</v>
      </c>
      <c r="S209" s="119">
        <v>45960</v>
      </c>
      <c r="AA209" s="176">
        <v>500000</v>
      </c>
      <c r="AB209" t="s">
        <v>58</v>
      </c>
      <c r="AC209" s="149" t="s">
        <v>444</v>
      </c>
      <c r="AD209" t="s">
        <v>478</v>
      </c>
      <c r="AE209" t="s">
        <v>314</v>
      </c>
      <c r="AF209" s="150">
        <v>21.177358611320617</v>
      </c>
      <c r="AG209" s="151">
        <v>1.5094339622641511</v>
      </c>
      <c r="AH209" s="150">
        <v>858.86793056603085</v>
      </c>
      <c r="AI209" s="150">
        <v>17.177358611320617</v>
      </c>
      <c r="AJ209" s="150">
        <v>21.177358611320617</v>
      </c>
      <c r="AK209" s="119">
        <v>45940</v>
      </c>
      <c r="AL209" t="s">
        <v>67</v>
      </c>
      <c r="AM209" t="s">
        <v>67</v>
      </c>
      <c r="AN209" s="198">
        <v>-1</v>
      </c>
      <c r="AS209" s="119">
        <v>45959</v>
      </c>
    </row>
    <row r="210" spans="1:45">
      <c r="A210" t="s">
        <v>123</v>
      </c>
      <c r="B210" t="s">
        <v>124</v>
      </c>
      <c r="C210" t="s">
        <v>738</v>
      </c>
      <c r="D210" t="s">
        <v>65</v>
      </c>
      <c r="E210" t="s">
        <v>65</v>
      </c>
      <c r="F210" t="s">
        <v>25</v>
      </c>
      <c r="G210" t="s">
        <v>66</v>
      </c>
      <c r="H210" t="s">
        <v>54</v>
      </c>
      <c r="I210" t="s">
        <v>55</v>
      </c>
      <c r="J210" t="s">
        <v>1932</v>
      </c>
      <c r="K210" s="119"/>
      <c r="L210" s="119">
        <v>45944</v>
      </c>
      <c r="M210" s="119">
        <v>45961</v>
      </c>
      <c r="N210" t="s">
        <v>11</v>
      </c>
      <c r="O210" t="s">
        <v>204</v>
      </c>
      <c r="P210" t="s">
        <v>17</v>
      </c>
      <c r="Q210" t="s">
        <v>54</v>
      </c>
      <c r="R210" s="119">
        <v>45946</v>
      </c>
      <c r="S210" s="119">
        <v>45953</v>
      </c>
      <c r="AA210" s="176">
        <v>500000</v>
      </c>
      <c r="AB210" t="s">
        <v>58</v>
      </c>
      <c r="AC210" s="149" t="s">
        <v>444</v>
      </c>
      <c r="AD210" t="s">
        <v>478</v>
      </c>
      <c r="AE210" t="s">
        <v>205</v>
      </c>
      <c r="AF210" s="150">
        <v>21.207547290565898</v>
      </c>
      <c r="AG210" s="151">
        <v>1.5094339622641511</v>
      </c>
      <c r="AH210" s="150">
        <v>860.37736452829495</v>
      </c>
      <c r="AI210" s="150">
        <v>17.207547290565898</v>
      </c>
      <c r="AJ210" s="150">
        <v>21.207547290565898</v>
      </c>
      <c r="AK210" s="119">
        <v>45946</v>
      </c>
      <c r="AL210" t="s">
        <v>67</v>
      </c>
      <c r="AM210" t="s">
        <v>54</v>
      </c>
      <c r="AN210" s="198">
        <v>6</v>
      </c>
      <c r="AS210" s="119">
        <v>45959</v>
      </c>
    </row>
    <row r="211" spans="1:45">
      <c r="A211" t="s">
        <v>123</v>
      </c>
      <c r="B211" t="s">
        <v>124</v>
      </c>
      <c r="C211" t="s">
        <v>738</v>
      </c>
      <c r="D211" t="s">
        <v>65</v>
      </c>
      <c r="E211" t="s">
        <v>65</v>
      </c>
      <c r="F211" t="s">
        <v>25</v>
      </c>
      <c r="G211" t="s">
        <v>66</v>
      </c>
      <c r="H211" t="s">
        <v>54</v>
      </c>
      <c r="I211" t="s">
        <v>55</v>
      </c>
      <c r="J211" t="s">
        <v>1933</v>
      </c>
      <c r="K211" s="119"/>
      <c r="L211" s="119">
        <v>45944</v>
      </c>
      <c r="M211" s="119">
        <v>45961</v>
      </c>
      <c r="N211" t="s">
        <v>11</v>
      </c>
      <c r="O211" t="s">
        <v>204</v>
      </c>
      <c r="P211" t="s">
        <v>17</v>
      </c>
      <c r="Q211" t="s">
        <v>54</v>
      </c>
      <c r="R211" s="119">
        <v>45946</v>
      </c>
      <c r="S211" s="119">
        <v>45987</v>
      </c>
      <c r="AA211" s="176">
        <v>500000</v>
      </c>
      <c r="AB211" t="s">
        <v>58</v>
      </c>
      <c r="AC211" s="149" t="s">
        <v>444</v>
      </c>
      <c r="AD211" t="s">
        <v>478</v>
      </c>
      <c r="AE211" t="s">
        <v>205</v>
      </c>
      <c r="AF211" s="150">
        <v>21.23773596981118</v>
      </c>
      <c r="AG211" s="151">
        <v>1.5094339622641511</v>
      </c>
      <c r="AH211" s="150">
        <v>861.88679849055904</v>
      </c>
      <c r="AI211" s="150">
        <v>17.23773596981118</v>
      </c>
      <c r="AJ211" s="150">
        <v>21.23773596981118</v>
      </c>
      <c r="AK211" s="119">
        <v>45946</v>
      </c>
      <c r="AL211" t="s">
        <v>67</v>
      </c>
      <c r="AM211" t="s">
        <v>54</v>
      </c>
      <c r="AN211" s="198">
        <v>-28</v>
      </c>
      <c r="AS211" s="119">
        <v>45959</v>
      </c>
    </row>
    <row r="212" spans="1:45">
      <c r="A212" t="s">
        <v>238</v>
      </c>
      <c r="B212" t="s">
        <v>232</v>
      </c>
      <c r="C212" t="s">
        <v>1934</v>
      </c>
      <c r="D212" t="s">
        <v>76</v>
      </c>
      <c r="E212" t="s">
        <v>76</v>
      </c>
      <c r="F212" t="s">
        <v>25</v>
      </c>
      <c r="G212" t="s">
        <v>66</v>
      </c>
      <c r="H212" t="s">
        <v>54</v>
      </c>
      <c r="I212" t="s">
        <v>55</v>
      </c>
      <c r="J212" t="s">
        <v>1935</v>
      </c>
      <c r="K212" s="119">
        <v>45855</v>
      </c>
      <c r="L212" s="119">
        <v>45912</v>
      </c>
      <c r="M212" s="119">
        <v>45961</v>
      </c>
      <c r="N212" t="s">
        <v>9</v>
      </c>
      <c r="O212" t="s">
        <v>338</v>
      </c>
      <c r="P212" t="s">
        <v>17</v>
      </c>
      <c r="Q212" t="s">
        <v>54</v>
      </c>
      <c r="R212" s="119">
        <v>45958</v>
      </c>
      <c r="S212" s="119">
        <v>45958</v>
      </c>
      <c r="AA212" s="176">
        <v>500000</v>
      </c>
      <c r="AB212" t="s">
        <v>58</v>
      </c>
      <c r="AC212" s="149" t="s">
        <v>444</v>
      </c>
      <c r="AD212" t="s">
        <v>478</v>
      </c>
      <c r="AE212" t="s">
        <v>339</v>
      </c>
      <c r="AF212" s="150">
        <v>21.267924649056464</v>
      </c>
      <c r="AG212" s="151">
        <v>1.5094339622641511</v>
      </c>
      <c r="AH212" s="150">
        <v>863.39623245282314</v>
      </c>
      <c r="AI212" s="150">
        <v>17.267924649056464</v>
      </c>
      <c r="AJ212" s="150">
        <v>21.267924649056464</v>
      </c>
      <c r="AK212" s="119">
        <v>45953</v>
      </c>
      <c r="AL212" t="s">
        <v>67</v>
      </c>
      <c r="AM212" t="s">
        <v>67</v>
      </c>
      <c r="AN212" s="198">
        <v>0</v>
      </c>
      <c r="AO212">
        <v>1</v>
      </c>
      <c r="AP212">
        <v>0</v>
      </c>
      <c r="AQ212">
        <v>0</v>
      </c>
      <c r="AR212" s="133"/>
      <c r="AS212" s="119">
        <v>45958</v>
      </c>
    </row>
    <row r="213" spans="1:45" ht="15.6">
      <c r="A213" s="178" t="s">
        <v>238</v>
      </c>
      <c r="B213" t="s">
        <v>232</v>
      </c>
      <c r="C213" t="s">
        <v>1936</v>
      </c>
      <c r="D213" t="s">
        <v>65</v>
      </c>
      <c r="E213" t="s">
        <v>65</v>
      </c>
      <c r="F213" t="s">
        <v>25</v>
      </c>
      <c r="G213" t="s">
        <v>66</v>
      </c>
      <c r="H213" t="s">
        <v>54</v>
      </c>
      <c r="I213" t="s">
        <v>55</v>
      </c>
      <c r="J213" s="222" t="s">
        <v>1937</v>
      </c>
      <c r="K213" s="119">
        <v>45628</v>
      </c>
      <c r="L213" s="119">
        <v>45904</v>
      </c>
      <c r="M213" s="119">
        <v>45964</v>
      </c>
      <c r="N213" t="s">
        <v>93</v>
      </c>
      <c r="O213" t="s">
        <v>313</v>
      </c>
      <c r="P213" t="s">
        <v>17</v>
      </c>
      <c r="Q213" t="s">
        <v>54</v>
      </c>
      <c r="R213" s="119">
        <v>45939</v>
      </c>
      <c r="S213" s="119">
        <v>45939</v>
      </c>
      <c r="AA213" s="176">
        <v>500000</v>
      </c>
      <c r="AB213" t="s">
        <v>58</v>
      </c>
      <c r="AC213" s="149" t="s">
        <v>444</v>
      </c>
      <c r="AD213" t="s">
        <v>478</v>
      </c>
      <c r="AE213" t="s">
        <v>314</v>
      </c>
      <c r="AF213" s="150">
        <v>21.298113328301746</v>
      </c>
      <c r="AG213" s="151">
        <v>1.5094339622641511</v>
      </c>
      <c r="AH213" s="150">
        <v>864.90566641508724</v>
      </c>
      <c r="AI213" s="150">
        <v>17.298113328301746</v>
      </c>
      <c r="AJ213" s="150">
        <v>21.298113328301746</v>
      </c>
      <c r="AK213" s="119">
        <v>45924</v>
      </c>
      <c r="AL213" t="s">
        <v>67</v>
      </c>
      <c r="AM213" t="s">
        <v>67</v>
      </c>
      <c r="AN213" s="198">
        <v>11</v>
      </c>
      <c r="AO213">
        <v>105</v>
      </c>
      <c r="AP213">
        <v>149</v>
      </c>
      <c r="AQ213">
        <v>0</v>
      </c>
      <c r="AS213" s="119">
        <v>45950</v>
      </c>
    </row>
    <row r="214" spans="1:45" ht="15.6">
      <c r="A214" t="s">
        <v>179</v>
      </c>
      <c r="B214" t="s">
        <v>180</v>
      </c>
      <c r="C214" t="s">
        <v>495</v>
      </c>
      <c r="D214" t="s">
        <v>64</v>
      </c>
      <c r="E214" t="s">
        <v>76</v>
      </c>
      <c r="F214" t="s">
        <v>25</v>
      </c>
      <c r="G214" t="s">
        <v>66</v>
      </c>
      <c r="H214" t="s">
        <v>54</v>
      </c>
      <c r="I214" t="s">
        <v>55</v>
      </c>
      <c r="J214" t="s">
        <v>1938</v>
      </c>
      <c r="K214" s="119">
        <v>45658</v>
      </c>
      <c r="L214" s="218">
        <v>45957</v>
      </c>
      <c r="M214" s="218">
        <v>45964</v>
      </c>
      <c r="N214" t="s">
        <v>7</v>
      </c>
      <c r="O214" t="s">
        <v>59</v>
      </c>
      <c r="P214" t="s">
        <v>17</v>
      </c>
      <c r="Q214" t="s">
        <v>54</v>
      </c>
      <c r="R214" s="119">
        <v>45959</v>
      </c>
      <c r="S214" s="119">
        <v>45959</v>
      </c>
      <c r="AA214" s="176">
        <v>500000</v>
      </c>
      <c r="AB214" t="s">
        <v>58</v>
      </c>
      <c r="AC214" s="149" t="s">
        <v>444</v>
      </c>
      <c r="AD214" t="s">
        <v>478</v>
      </c>
      <c r="AE214" t="s">
        <v>246</v>
      </c>
      <c r="AF214" s="150">
        <v>21.781132196226256</v>
      </c>
      <c r="AG214" s="151">
        <v>1.5094339622641511</v>
      </c>
      <c r="AH214" s="150">
        <v>889.0566098113128</v>
      </c>
      <c r="AI214" s="150">
        <v>17.781132196226256</v>
      </c>
      <c r="AJ214" s="150">
        <v>21.781132196226256</v>
      </c>
      <c r="AK214" s="119"/>
      <c r="AL214" t="s">
        <v>54</v>
      </c>
      <c r="AM214" t="s">
        <v>67</v>
      </c>
      <c r="AN214" s="198">
        <v>1</v>
      </c>
      <c r="AS214" s="218">
        <v>45960</v>
      </c>
    </row>
    <row r="215" spans="1:45" ht="15.6">
      <c r="A215" s="135" t="s">
        <v>195</v>
      </c>
      <c r="B215" t="s">
        <v>148</v>
      </c>
      <c r="C215" t="s">
        <v>487</v>
      </c>
      <c r="D215" t="s">
        <v>65</v>
      </c>
      <c r="E215" t="s">
        <v>65</v>
      </c>
      <c r="F215" t="s">
        <v>25</v>
      </c>
      <c r="G215" t="s">
        <v>66</v>
      </c>
      <c r="H215" t="s">
        <v>54</v>
      </c>
      <c r="I215" t="s">
        <v>55</v>
      </c>
      <c r="J215" t="s">
        <v>1679</v>
      </c>
      <c r="K215" s="119"/>
      <c r="L215" s="119">
        <v>45954</v>
      </c>
      <c r="M215" s="119">
        <v>45965</v>
      </c>
      <c r="N215" t="s">
        <v>9</v>
      </c>
      <c r="O215" t="s">
        <v>335</v>
      </c>
      <c r="P215" t="s">
        <v>17</v>
      </c>
      <c r="Q215" t="s">
        <v>54</v>
      </c>
      <c r="R215" s="119">
        <v>45958</v>
      </c>
      <c r="S215" s="119">
        <v>45959</v>
      </c>
      <c r="AA215" s="176">
        <v>500000</v>
      </c>
      <c r="AB215" t="s">
        <v>58</v>
      </c>
      <c r="AC215" s="149" t="s">
        <v>444</v>
      </c>
      <c r="AD215" t="s">
        <v>478</v>
      </c>
      <c r="AE215" t="s">
        <v>336</v>
      </c>
      <c r="AF215" s="150">
        <v>21.358490686792308</v>
      </c>
      <c r="AG215" s="151">
        <v>1.5094339622641511</v>
      </c>
      <c r="AH215" s="150">
        <v>867.92453433961543</v>
      </c>
      <c r="AI215" s="150">
        <v>17.358490686792308</v>
      </c>
      <c r="AJ215" s="150">
        <v>21.358490686792308</v>
      </c>
      <c r="AK215" s="119">
        <v>45957</v>
      </c>
      <c r="AL215" t="s">
        <v>67</v>
      </c>
      <c r="AM215" t="s">
        <v>67</v>
      </c>
      <c r="AN215" s="198">
        <v>5</v>
      </c>
      <c r="AO215">
        <v>134</v>
      </c>
      <c r="AP215">
        <v>1</v>
      </c>
      <c r="AQ215">
        <v>0</v>
      </c>
      <c r="AS215" s="119">
        <v>45964</v>
      </c>
    </row>
    <row r="216" spans="1:45">
      <c r="A216" s="224" t="s">
        <v>123</v>
      </c>
      <c r="B216" t="s">
        <v>124</v>
      </c>
      <c r="C216" t="s">
        <v>581</v>
      </c>
      <c r="D216" t="s">
        <v>65</v>
      </c>
      <c r="E216" t="s">
        <v>65</v>
      </c>
      <c r="F216" t="s">
        <v>25</v>
      </c>
      <c r="G216" t="s">
        <v>66</v>
      </c>
      <c r="H216" t="s">
        <v>54</v>
      </c>
      <c r="I216" t="s">
        <v>55</v>
      </c>
      <c r="J216" t="s">
        <v>1939</v>
      </c>
      <c r="K216" s="119">
        <v>45782</v>
      </c>
      <c r="L216" s="119">
        <v>45859</v>
      </c>
      <c r="M216" s="119">
        <v>45968</v>
      </c>
      <c r="N216" t="s">
        <v>93</v>
      </c>
      <c r="O216" t="s">
        <v>323</v>
      </c>
      <c r="P216" t="s">
        <v>17</v>
      </c>
      <c r="Q216" t="s">
        <v>54</v>
      </c>
      <c r="R216" s="119">
        <v>45903</v>
      </c>
      <c r="S216" s="119">
        <v>45940</v>
      </c>
      <c r="AA216" s="176">
        <v>500000</v>
      </c>
      <c r="AB216" t="s">
        <v>58</v>
      </c>
      <c r="AC216" s="149" t="s">
        <v>444</v>
      </c>
      <c r="AD216" t="s">
        <v>478</v>
      </c>
      <c r="AE216" t="s">
        <v>324</v>
      </c>
      <c r="AF216" s="150">
        <v>21.388679366037589</v>
      </c>
      <c r="AG216" s="151">
        <v>1.5094339622641511</v>
      </c>
      <c r="AH216" s="150">
        <v>869.43396830187953</v>
      </c>
      <c r="AI216" s="150">
        <v>17.388679366037589</v>
      </c>
      <c r="AJ216" s="150">
        <v>21.388679366037589</v>
      </c>
      <c r="AK216" s="119">
        <v>45898</v>
      </c>
      <c r="AL216" t="s">
        <v>67</v>
      </c>
      <c r="AM216" t="s">
        <v>67</v>
      </c>
      <c r="AN216" s="198">
        <v>17</v>
      </c>
      <c r="AS216" s="119">
        <v>45957</v>
      </c>
    </row>
    <row r="217" spans="1:45">
      <c r="A217" t="s">
        <v>134</v>
      </c>
      <c r="B217" t="s">
        <v>101</v>
      </c>
      <c r="C217" t="s">
        <v>703</v>
      </c>
      <c r="D217" t="s">
        <v>76</v>
      </c>
      <c r="E217" t="s">
        <v>76</v>
      </c>
      <c r="F217" t="s">
        <v>25</v>
      </c>
      <c r="G217" t="s">
        <v>66</v>
      </c>
      <c r="H217" t="s">
        <v>54</v>
      </c>
      <c r="I217" t="s">
        <v>55</v>
      </c>
      <c r="J217" t="s">
        <v>1940</v>
      </c>
      <c r="K217" s="119">
        <v>45929</v>
      </c>
      <c r="L217" s="119">
        <v>45952</v>
      </c>
      <c r="M217" s="119">
        <v>45969</v>
      </c>
      <c r="N217" t="s">
        <v>9</v>
      </c>
      <c r="O217" t="s">
        <v>338</v>
      </c>
      <c r="P217" t="s">
        <v>17</v>
      </c>
      <c r="Q217" t="s">
        <v>54</v>
      </c>
      <c r="R217" s="119">
        <v>45958</v>
      </c>
      <c r="S217" s="119">
        <v>45958</v>
      </c>
      <c r="AA217" s="176">
        <v>500000</v>
      </c>
      <c r="AB217" s="205" t="s">
        <v>58</v>
      </c>
      <c r="AC217" s="149" t="s">
        <v>444</v>
      </c>
      <c r="AD217" t="s">
        <v>478</v>
      </c>
      <c r="AE217" t="s">
        <v>339</v>
      </c>
      <c r="AF217" s="150">
        <v>21.418868045282874</v>
      </c>
      <c r="AG217" s="151">
        <v>1.5094339622641511</v>
      </c>
      <c r="AH217" s="150">
        <v>870.94340226414363</v>
      </c>
      <c r="AI217" s="150">
        <v>17.418868045282874</v>
      </c>
      <c r="AJ217" s="150">
        <v>21.418868045282874</v>
      </c>
      <c r="AK217" s="119">
        <v>45946</v>
      </c>
      <c r="AL217" t="s">
        <v>67</v>
      </c>
      <c r="AM217" t="s">
        <v>54</v>
      </c>
      <c r="AN217" s="198">
        <v>-1</v>
      </c>
      <c r="AO217">
        <v>1</v>
      </c>
      <c r="AP217">
        <v>0</v>
      </c>
      <c r="AQ217">
        <v>0</v>
      </c>
      <c r="AR217" s="133"/>
      <c r="AS217" s="119">
        <v>45957</v>
      </c>
    </row>
    <row r="218" spans="1:45" ht="15.6">
      <c r="A218" s="2" t="s">
        <v>123</v>
      </c>
      <c r="B218" t="s">
        <v>124</v>
      </c>
      <c r="C218" t="s">
        <v>738</v>
      </c>
      <c r="D218" t="s">
        <v>65</v>
      </c>
      <c r="E218" t="s">
        <v>65</v>
      </c>
      <c r="F218" t="s">
        <v>25</v>
      </c>
      <c r="G218" t="s">
        <v>66</v>
      </c>
      <c r="H218" t="s">
        <v>54</v>
      </c>
      <c r="I218" t="s">
        <v>55</v>
      </c>
      <c r="J218" t="s">
        <v>1941</v>
      </c>
      <c r="K218" s="119"/>
      <c r="L218" s="119">
        <v>45947</v>
      </c>
      <c r="M218" s="119">
        <v>45977</v>
      </c>
      <c r="N218" t="s">
        <v>93</v>
      </c>
      <c r="O218" t="s">
        <v>313</v>
      </c>
      <c r="P218" t="s">
        <v>17</v>
      </c>
      <c r="Q218" t="s">
        <v>54</v>
      </c>
      <c r="R218" s="119">
        <v>45965</v>
      </c>
      <c r="S218" s="119">
        <v>45986</v>
      </c>
      <c r="AA218" s="176">
        <v>500000</v>
      </c>
      <c r="AB218" t="s">
        <v>58</v>
      </c>
      <c r="AC218" s="149" t="s">
        <v>444</v>
      </c>
      <c r="AD218" t="e">
        <v>#REF!</v>
      </c>
      <c r="AE218" t="s">
        <v>314</v>
      </c>
      <c r="AF218" s="150">
        <v>21.449056724528155</v>
      </c>
      <c r="AG218" s="151">
        <v>1.5094339622641511</v>
      </c>
      <c r="AH218" s="150">
        <v>872.45283622640773</v>
      </c>
      <c r="AI218" s="150">
        <v>17.449056724528155</v>
      </c>
      <c r="AJ218" s="150">
        <v>21.449056724528155</v>
      </c>
      <c r="AK218" s="119">
        <v>45964</v>
      </c>
      <c r="AL218" t="s">
        <v>67</v>
      </c>
      <c r="AM218" t="s">
        <v>54</v>
      </c>
      <c r="AN218" s="198">
        <v>-14</v>
      </c>
      <c r="AR218" s="133">
        <v>-8</v>
      </c>
      <c r="AS218" s="119">
        <v>45972</v>
      </c>
    </row>
    <row r="219" spans="1:45" ht="15.6">
      <c r="A219" s="2" t="s">
        <v>123</v>
      </c>
      <c r="B219" t="s">
        <v>124</v>
      </c>
      <c r="C219" t="s">
        <v>1942</v>
      </c>
      <c r="D219" t="s">
        <v>65</v>
      </c>
      <c r="E219" t="s">
        <v>65</v>
      </c>
      <c r="F219" t="s">
        <v>25</v>
      </c>
      <c r="G219" t="s">
        <v>66</v>
      </c>
      <c r="H219" t="s">
        <v>54</v>
      </c>
      <c r="I219" t="s">
        <v>55</v>
      </c>
      <c r="J219" t="s">
        <v>1943</v>
      </c>
      <c r="K219" s="119"/>
      <c r="L219" s="119">
        <v>45961</v>
      </c>
      <c r="M219" s="119">
        <v>45977</v>
      </c>
      <c r="N219" t="s">
        <v>11</v>
      </c>
      <c r="O219" t="s">
        <v>204</v>
      </c>
      <c r="P219" t="s">
        <v>17</v>
      </c>
      <c r="Q219" t="s">
        <v>54</v>
      </c>
      <c r="R219" s="119">
        <v>45971</v>
      </c>
      <c r="S219" s="119">
        <v>45980</v>
      </c>
      <c r="AA219" s="176">
        <v>500000</v>
      </c>
      <c r="AB219" t="s">
        <v>58</v>
      </c>
      <c r="AC219" s="149" t="s">
        <v>444</v>
      </c>
      <c r="AD219" t="s">
        <v>478</v>
      </c>
      <c r="AE219" t="s">
        <v>205</v>
      </c>
      <c r="AF219" s="150">
        <v>21.479245403773437</v>
      </c>
      <c r="AG219" s="151">
        <v>1.5094339622641511</v>
      </c>
      <c r="AH219" s="150">
        <v>873.96227018867182</v>
      </c>
      <c r="AI219" s="150">
        <v>17.479245403773437</v>
      </c>
      <c r="AJ219" s="150">
        <v>21.479245403773437</v>
      </c>
      <c r="AK219" s="119">
        <v>45971</v>
      </c>
      <c r="AL219" t="s">
        <v>67</v>
      </c>
      <c r="AM219" t="s">
        <v>54</v>
      </c>
      <c r="AN219" s="198">
        <v>-8</v>
      </c>
      <c r="AR219" s="133">
        <v>-1</v>
      </c>
      <c r="AS219" s="119">
        <v>45972</v>
      </c>
    </row>
    <row r="220" spans="1:45">
      <c r="A220" t="s">
        <v>123</v>
      </c>
      <c r="B220" t="s">
        <v>124</v>
      </c>
      <c r="C220" t="s">
        <v>613</v>
      </c>
      <c r="D220" t="s">
        <v>65</v>
      </c>
      <c r="E220" t="s">
        <v>65</v>
      </c>
      <c r="F220" t="s">
        <v>25</v>
      </c>
      <c r="G220" t="s">
        <v>66</v>
      </c>
      <c r="H220" t="s">
        <v>54</v>
      </c>
      <c r="I220" t="s">
        <v>55</v>
      </c>
      <c r="J220" t="s">
        <v>1944</v>
      </c>
      <c r="K220" s="119"/>
      <c r="L220" s="119">
        <v>45926</v>
      </c>
      <c r="M220" s="119">
        <v>45978</v>
      </c>
      <c r="N220" t="s">
        <v>9</v>
      </c>
      <c r="O220" t="s">
        <v>259</v>
      </c>
      <c r="P220" t="s">
        <v>17</v>
      </c>
      <c r="Q220" t="s">
        <v>54</v>
      </c>
      <c r="R220" s="119">
        <v>45964</v>
      </c>
      <c r="S220" s="119">
        <v>45975</v>
      </c>
      <c r="AA220" s="176">
        <v>500000</v>
      </c>
      <c r="AB220" t="s">
        <v>58</v>
      </c>
      <c r="AC220" s="149" t="s">
        <v>444</v>
      </c>
      <c r="AD220" t="s">
        <v>478</v>
      </c>
      <c r="AE220" t="s">
        <v>260</v>
      </c>
      <c r="AF220" s="150">
        <v>21.871698233962103</v>
      </c>
      <c r="AG220" s="151">
        <v>1.5094339622641511</v>
      </c>
      <c r="AH220" s="150">
        <v>893.58491169810509</v>
      </c>
      <c r="AI220" s="150">
        <v>17.871698233962103</v>
      </c>
      <c r="AJ220" s="150">
        <v>21.871698233962103</v>
      </c>
      <c r="AK220" s="119">
        <v>45959</v>
      </c>
      <c r="AL220" t="s">
        <v>67</v>
      </c>
      <c r="AM220" t="s">
        <v>54</v>
      </c>
      <c r="AN220" s="198">
        <v>0</v>
      </c>
      <c r="AO220">
        <v>40</v>
      </c>
      <c r="AP220">
        <v>700</v>
      </c>
      <c r="AQ220">
        <v>0</v>
      </c>
      <c r="AS220" s="119">
        <v>45975</v>
      </c>
    </row>
    <row r="221" spans="1:45">
      <c r="A221" t="s">
        <v>123</v>
      </c>
      <c r="B221" t="s">
        <v>124</v>
      </c>
      <c r="C221" t="s">
        <v>1945</v>
      </c>
      <c r="D221" t="s">
        <v>65</v>
      </c>
      <c r="E221" t="s">
        <v>65</v>
      </c>
      <c r="F221" t="s">
        <v>25</v>
      </c>
      <c r="G221" t="s">
        <v>66</v>
      </c>
      <c r="H221" t="s">
        <v>54</v>
      </c>
      <c r="I221" t="s">
        <v>55</v>
      </c>
      <c r="J221" t="s">
        <v>1946</v>
      </c>
      <c r="K221" s="119"/>
      <c r="L221" s="119">
        <v>45947</v>
      </c>
      <c r="M221" s="119">
        <v>45978</v>
      </c>
      <c r="N221" t="s">
        <v>7</v>
      </c>
      <c r="O221" t="s">
        <v>233</v>
      </c>
      <c r="P221" t="s">
        <v>17</v>
      </c>
      <c r="Q221" t="s">
        <v>54</v>
      </c>
      <c r="R221" s="119">
        <v>45959</v>
      </c>
      <c r="S221" s="119">
        <v>45966</v>
      </c>
      <c r="AA221" s="176">
        <v>500000</v>
      </c>
      <c r="AB221" s="205" t="s">
        <v>58</v>
      </c>
      <c r="AC221" s="149" t="s">
        <v>444</v>
      </c>
      <c r="AD221" t="s">
        <v>478</v>
      </c>
      <c r="AE221" t="s">
        <v>234</v>
      </c>
      <c r="AF221" s="150">
        <v>21.539622762263999</v>
      </c>
      <c r="AG221" s="151">
        <v>1.5094339622641511</v>
      </c>
      <c r="AH221" s="150">
        <v>876.98113811320002</v>
      </c>
      <c r="AI221" s="150">
        <v>17.539622762263999</v>
      </c>
      <c r="AJ221" s="150">
        <v>21.539622762263999</v>
      </c>
      <c r="AK221" s="119">
        <v>45958</v>
      </c>
      <c r="AL221" t="s">
        <v>67</v>
      </c>
      <c r="AM221" t="s">
        <v>67</v>
      </c>
      <c r="AN221" s="198">
        <v>8</v>
      </c>
      <c r="AO221">
        <v>15</v>
      </c>
      <c r="AP221">
        <v>12</v>
      </c>
      <c r="AQ221">
        <v>0</v>
      </c>
      <c r="AS221" s="119">
        <v>45974</v>
      </c>
    </row>
    <row r="222" spans="1:45">
      <c r="A222" t="s">
        <v>123</v>
      </c>
      <c r="B222" t="s">
        <v>124</v>
      </c>
      <c r="C222" t="s">
        <v>574</v>
      </c>
      <c r="D222" t="s">
        <v>76</v>
      </c>
      <c r="E222" t="s">
        <v>76</v>
      </c>
      <c r="F222" t="s">
        <v>25</v>
      </c>
      <c r="G222" t="s">
        <v>66</v>
      </c>
      <c r="H222" t="s">
        <v>54</v>
      </c>
      <c r="I222" t="s">
        <v>55</v>
      </c>
      <c r="J222" t="s">
        <v>1947</v>
      </c>
      <c r="K222" s="119">
        <v>45803</v>
      </c>
      <c r="L222" s="119">
        <v>45926</v>
      </c>
      <c r="M222" s="119">
        <v>45982</v>
      </c>
      <c r="N222" t="s">
        <v>9</v>
      </c>
      <c r="O222" t="s">
        <v>331</v>
      </c>
      <c r="P222" t="s">
        <v>17</v>
      </c>
      <c r="Q222" t="s">
        <v>54</v>
      </c>
      <c r="R222" s="119">
        <v>45957</v>
      </c>
      <c r="S222" s="119">
        <v>46000</v>
      </c>
      <c r="AA222" s="176">
        <v>500000</v>
      </c>
      <c r="AB222" t="s">
        <v>58</v>
      </c>
      <c r="AC222" s="149" t="s">
        <v>444</v>
      </c>
      <c r="AD222" t="s">
        <v>478</v>
      </c>
      <c r="AE222" t="s">
        <v>332</v>
      </c>
      <c r="AF222" s="150">
        <v>21.932075592452666</v>
      </c>
      <c r="AG222" s="151">
        <v>1.5094339622641511</v>
      </c>
      <c r="AH222" s="150">
        <v>896.60377962263328</v>
      </c>
      <c r="AI222" s="150">
        <v>17.932075592452666</v>
      </c>
      <c r="AJ222" s="150">
        <v>21.932075592452666</v>
      </c>
      <c r="AK222" s="119">
        <v>45951</v>
      </c>
      <c r="AL222" t="s">
        <v>67</v>
      </c>
      <c r="AM222" t="s">
        <v>67</v>
      </c>
      <c r="AN222" s="198">
        <v>-20</v>
      </c>
      <c r="AO222">
        <v>82</v>
      </c>
      <c r="AP222">
        <v>9</v>
      </c>
      <c r="AQ222">
        <v>0</v>
      </c>
      <c r="AS222" s="119">
        <v>45980</v>
      </c>
    </row>
    <row r="223" spans="1:45" ht="15.6">
      <c r="A223" t="s">
        <v>155</v>
      </c>
      <c r="B223" t="s">
        <v>156</v>
      </c>
      <c r="C223" t="s">
        <v>681</v>
      </c>
      <c r="D223" t="s">
        <v>76</v>
      </c>
      <c r="E223" t="s">
        <v>76</v>
      </c>
      <c r="F223" t="s">
        <v>25</v>
      </c>
      <c r="G223" t="s">
        <v>66</v>
      </c>
      <c r="H223" t="s">
        <v>54</v>
      </c>
      <c r="I223" t="s">
        <v>55</v>
      </c>
      <c r="J223" t="s">
        <v>1948</v>
      </c>
      <c r="L223" s="119">
        <v>45917</v>
      </c>
      <c r="M223" s="218">
        <v>45985</v>
      </c>
      <c r="N223" t="s">
        <v>93</v>
      </c>
      <c r="O223" t="s">
        <v>323</v>
      </c>
      <c r="P223" t="s">
        <v>17</v>
      </c>
      <c r="Q223" t="s">
        <v>54</v>
      </c>
      <c r="R223" s="119">
        <v>45959</v>
      </c>
      <c r="S223" s="119">
        <v>45960</v>
      </c>
      <c r="AA223" s="176">
        <v>500000</v>
      </c>
      <c r="AB223" t="s">
        <v>58</v>
      </c>
      <c r="AC223" s="149" t="s">
        <v>444</v>
      </c>
      <c r="AD223" t="s">
        <v>478</v>
      </c>
      <c r="AE223" t="s">
        <v>324</v>
      </c>
      <c r="AF223" s="150">
        <v>21.600000120754565</v>
      </c>
      <c r="AG223" s="151">
        <v>1.5094339622641511</v>
      </c>
      <c r="AH223" s="150">
        <v>880.00000603772821</v>
      </c>
      <c r="AI223" s="150">
        <v>17.600000120754565</v>
      </c>
      <c r="AJ223" s="150">
        <v>21.600000120754565</v>
      </c>
      <c r="AK223" s="119">
        <v>45467</v>
      </c>
      <c r="AL223" t="s">
        <v>54</v>
      </c>
      <c r="AM223" t="s">
        <v>67</v>
      </c>
      <c r="AN223" s="198">
        <v>-45</v>
      </c>
      <c r="AS223" s="119">
        <v>45915</v>
      </c>
    </row>
    <row r="224" spans="1:45" ht="15.6">
      <c r="A224" s="178" t="s">
        <v>195</v>
      </c>
      <c r="B224" t="s">
        <v>148</v>
      </c>
      <c r="C224" t="s">
        <v>677</v>
      </c>
      <c r="D224" t="s">
        <v>65</v>
      </c>
      <c r="E224" t="s">
        <v>65</v>
      </c>
      <c r="F224" t="s">
        <v>25</v>
      </c>
      <c r="G224" t="s">
        <v>66</v>
      </c>
      <c r="H224" t="s">
        <v>54</v>
      </c>
      <c r="I224" t="s">
        <v>55</v>
      </c>
      <c r="J224" t="s">
        <v>1949</v>
      </c>
      <c r="K224" s="119">
        <v>45943</v>
      </c>
      <c r="L224" s="119">
        <v>45961</v>
      </c>
      <c r="M224" s="119">
        <v>45987</v>
      </c>
      <c r="N224" t="s">
        <v>93</v>
      </c>
      <c r="O224" t="s">
        <v>320</v>
      </c>
      <c r="P224" t="s">
        <v>17</v>
      </c>
      <c r="Q224" t="s">
        <v>54</v>
      </c>
      <c r="R224" s="119">
        <v>45971</v>
      </c>
      <c r="S224" s="119">
        <v>45986</v>
      </c>
      <c r="AA224" s="176">
        <v>500000</v>
      </c>
      <c r="AB224" t="s">
        <v>58</v>
      </c>
      <c r="AC224" s="149" t="s">
        <v>444</v>
      </c>
      <c r="AD224" t="s">
        <v>478</v>
      </c>
      <c r="AE224" t="s">
        <v>314</v>
      </c>
      <c r="AF224" s="150">
        <v>21.630188799999846</v>
      </c>
      <c r="AG224" s="151">
        <v>1.5094339622641511</v>
      </c>
      <c r="AH224" s="150">
        <v>881.50943999999231</v>
      </c>
      <c r="AI224" s="150">
        <v>17.630188799999846</v>
      </c>
      <c r="AJ224" s="150">
        <v>21.630188799999846</v>
      </c>
      <c r="AK224" s="119">
        <v>45968</v>
      </c>
      <c r="AL224" t="s">
        <v>67</v>
      </c>
      <c r="AM224" t="s">
        <v>67</v>
      </c>
      <c r="AN224" s="198">
        <v>1</v>
      </c>
      <c r="AS224" s="119">
        <v>45987</v>
      </c>
    </row>
    <row r="225" spans="1:45">
      <c r="A225" s="224" t="s">
        <v>123</v>
      </c>
      <c r="B225" t="s">
        <v>124</v>
      </c>
      <c r="C225" t="s">
        <v>692</v>
      </c>
      <c r="D225" t="s">
        <v>65</v>
      </c>
      <c r="E225" t="s">
        <v>65</v>
      </c>
      <c r="F225" t="s">
        <v>25</v>
      </c>
      <c r="G225" t="s">
        <v>66</v>
      </c>
      <c r="H225" t="s">
        <v>54</v>
      </c>
      <c r="I225" t="s">
        <v>55</v>
      </c>
      <c r="J225" t="s">
        <v>1950</v>
      </c>
      <c r="K225" s="119">
        <v>45964</v>
      </c>
      <c r="L225" s="119">
        <v>45971</v>
      </c>
      <c r="M225" s="119">
        <v>45988</v>
      </c>
      <c r="N225" t="s">
        <v>93</v>
      </c>
      <c r="O225" t="s">
        <v>323</v>
      </c>
      <c r="P225" t="s">
        <v>17</v>
      </c>
      <c r="Q225" t="s">
        <v>54</v>
      </c>
      <c r="R225" s="119">
        <v>45972</v>
      </c>
      <c r="S225" s="119">
        <v>45979</v>
      </c>
      <c r="AA225" s="176">
        <v>500000</v>
      </c>
      <c r="AB225" t="s">
        <v>58</v>
      </c>
      <c r="AC225" s="149" t="s">
        <v>444</v>
      </c>
      <c r="AD225" t="s">
        <v>478</v>
      </c>
      <c r="AE225" t="s">
        <v>324</v>
      </c>
      <c r="AF225" s="150">
        <v>21.660377479245128</v>
      </c>
      <c r="AG225" s="151">
        <v>1.5094339622641511</v>
      </c>
      <c r="AH225" s="150">
        <v>883.01887396225641</v>
      </c>
      <c r="AI225" s="150">
        <v>17.660377479245128</v>
      </c>
      <c r="AJ225" s="150">
        <v>21.660377479245128</v>
      </c>
      <c r="AK225" s="119">
        <v>45852</v>
      </c>
      <c r="AL225" t="s">
        <v>54</v>
      </c>
      <c r="AM225" t="s">
        <v>67</v>
      </c>
      <c r="AN225" s="198">
        <v>9</v>
      </c>
      <c r="AS225" s="119">
        <v>45988</v>
      </c>
    </row>
    <row r="226" spans="1:45">
      <c r="A226" t="s">
        <v>123</v>
      </c>
      <c r="B226" t="s">
        <v>124</v>
      </c>
      <c r="C226" t="s">
        <v>692</v>
      </c>
      <c r="D226" t="s">
        <v>65</v>
      </c>
      <c r="E226" t="s">
        <v>65</v>
      </c>
      <c r="F226" t="s">
        <v>25</v>
      </c>
      <c r="G226" t="s">
        <v>66</v>
      </c>
      <c r="H226" t="s">
        <v>54</v>
      </c>
      <c r="I226" t="s">
        <v>55</v>
      </c>
      <c r="J226" t="s">
        <v>1951</v>
      </c>
      <c r="K226" s="119"/>
      <c r="L226" s="119">
        <v>45971</v>
      </c>
      <c r="M226" s="119">
        <v>45988</v>
      </c>
      <c r="N226" t="s">
        <v>93</v>
      </c>
      <c r="O226" t="s">
        <v>309</v>
      </c>
      <c r="P226" t="s">
        <v>17</v>
      </c>
      <c r="Q226" t="s">
        <v>54</v>
      </c>
      <c r="R226" s="119">
        <v>45972</v>
      </c>
      <c r="S226" s="119">
        <v>45979</v>
      </c>
      <c r="AA226" s="176">
        <v>500000</v>
      </c>
      <c r="AB226" t="s">
        <v>58</v>
      </c>
      <c r="AC226" s="149" t="s">
        <v>444</v>
      </c>
      <c r="AD226" t="s">
        <v>478</v>
      </c>
      <c r="AE226" t="s">
        <v>310</v>
      </c>
      <c r="AF226" s="150">
        <v>21.690566158490409</v>
      </c>
      <c r="AG226" s="151">
        <v>1.5094339622641511</v>
      </c>
      <c r="AH226" s="150">
        <v>884.5283079245205</v>
      </c>
      <c r="AI226" s="150">
        <v>17.690566158490409</v>
      </c>
      <c r="AJ226" s="150">
        <v>21.690566158490409</v>
      </c>
      <c r="AK226" s="119">
        <v>45911</v>
      </c>
      <c r="AL226" t="s">
        <v>54</v>
      </c>
      <c r="AM226" t="s">
        <v>67</v>
      </c>
      <c r="AN226" s="198">
        <v>6</v>
      </c>
      <c r="AS226" s="119">
        <v>45985</v>
      </c>
    </row>
    <row r="227" spans="1:45">
      <c r="A227" t="s">
        <v>238</v>
      </c>
      <c r="B227" t="s">
        <v>232</v>
      </c>
      <c r="C227" t="s">
        <v>945</v>
      </c>
      <c r="D227" t="s">
        <v>65</v>
      </c>
      <c r="E227" t="s">
        <v>65</v>
      </c>
      <c r="F227" t="s">
        <v>25</v>
      </c>
      <c r="G227" t="s">
        <v>66</v>
      </c>
      <c r="H227" t="s">
        <v>54</v>
      </c>
      <c r="I227" t="s">
        <v>55</v>
      </c>
      <c r="J227" t="s">
        <v>1952</v>
      </c>
      <c r="K227" s="119"/>
      <c r="L227" s="119">
        <v>45821</v>
      </c>
      <c r="M227" s="119">
        <v>45989</v>
      </c>
      <c r="N227" t="s">
        <v>93</v>
      </c>
      <c r="O227" t="s">
        <v>313</v>
      </c>
      <c r="P227" t="s">
        <v>17</v>
      </c>
      <c r="Q227" t="s">
        <v>54</v>
      </c>
      <c r="R227" s="119">
        <v>45944</v>
      </c>
      <c r="S227" s="119">
        <v>45951</v>
      </c>
      <c r="AA227" s="176">
        <v>500000</v>
      </c>
      <c r="AB227" t="s">
        <v>58</v>
      </c>
      <c r="AC227" s="149" t="s">
        <v>444</v>
      </c>
      <c r="AD227" t="e">
        <v>#REF!</v>
      </c>
      <c r="AE227" t="s">
        <v>314</v>
      </c>
      <c r="AF227" s="150">
        <v>21.720754837735694</v>
      </c>
      <c r="AG227" s="151">
        <v>1.5094339622641511</v>
      </c>
      <c r="AH227" s="150">
        <v>886.0377418867846</v>
      </c>
      <c r="AI227" s="150">
        <v>17.720754837735694</v>
      </c>
      <c r="AJ227" s="150">
        <v>21.720754837735694</v>
      </c>
      <c r="AK227" s="119">
        <v>45940</v>
      </c>
      <c r="AL227" t="s">
        <v>67</v>
      </c>
      <c r="AM227" t="s">
        <v>67</v>
      </c>
      <c r="AN227" s="198">
        <v>29</v>
      </c>
      <c r="AS227" s="119">
        <v>45980</v>
      </c>
    </row>
    <row r="228" spans="1:45">
      <c r="A228" t="s">
        <v>74</v>
      </c>
      <c r="B228" t="s">
        <v>75</v>
      </c>
      <c r="C228" t="s">
        <v>1953</v>
      </c>
      <c r="D228" t="s">
        <v>76</v>
      </c>
      <c r="E228" t="s">
        <v>76</v>
      </c>
      <c r="F228" t="s">
        <v>25</v>
      </c>
      <c r="G228" t="s">
        <v>66</v>
      </c>
      <c r="H228" t="s">
        <v>54</v>
      </c>
      <c r="I228" t="s">
        <v>55</v>
      </c>
      <c r="J228" t="s">
        <v>1954</v>
      </c>
      <c r="L228" s="119">
        <v>45973</v>
      </c>
      <c r="M228" s="119">
        <v>45989</v>
      </c>
      <c r="N228" t="s">
        <v>9</v>
      </c>
      <c r="O228" t="s">
        <v>189</v>
      </c>
      <c r="P228" t="s">
        <v>17</v>
      </c>
      <c r="Q228" t="s">
        <v>54</v>
      </c>
      <c r="R228" s="119">
        <v>45978</v>
      </c>
      <c r="S228" s="119">
        <v>45981</v>
      </c>
      <c r="AA228" s="176">
        <v>500000</v>
      </c>
      <c r="AB228" t="s">
        <v>58</v>
      </c>
      <c r="AC228" s="149" t="s">
        <v>444</v>
      </c>
      <c r="AD228" t="s">
        <v>478</v>
      </c>
      <c r="AE228" t="s">
        <v>190</v>
      </c>
      <c r="AF228" s="150">
        <v>22.173585026414923</v>
      </c>
      <c r="AG228" s="151">
        <v>1.5094339622641511</v>
      </c>
      <c r="AH228" s="150">
        <v>908.67925132074606</v>
      </c>
      <c r="AI228" s="150">
        <v>18.173585026414923</v>
      </c>
      <c r="AJ228" s="150">
        <v>22.173585026414923</v>
      </c>
      <c r="AK228" s="119">
        <v>45974</v>
      </c>
      <c r="AL228" t="s">
        <v>67</v>
      </c>
      <c r="AM228" t="s">
        <v>54</v>
      </c>
      <c r="AN228" s="198">
        <v>8</v>
      </c>
      <c r="AS228" s="119">
        <v>45989</v>
      </c>
    </row>
    <row r="229" spans="1:45">
      <c r="A229" s="224" t="s">
        <v>123</v>
      </c>
      <c r="B229" s="224" t="s">
        <v>124</v>
      </c>
      <c r="C229" t="s">
        <v>738</v>
      </c>
      <c r="D229" t="s">
        <v>65</v>
      </c>
      <c r="E229" t="s">
        <v>65</v>
      </c>
      <c r="F229" t="s">
        <v>25</v>
      </c>
      <c r="G229" t="s">
        <v>66</v>
      </c>
      <c r="H229" t="s">
        <v>54</v>
      </c>
      <c r="I229" t="s">
        <v>55</v>
      </c>
      <c r="J229" t="s">
        <v>1955</v>
      </c>
      <c r="K229" s="119"/>
      <c r="L229" s="119">
        <v>45970</v>
      </c>
      <c r="M229" s="119">
        <v>45991</v>
      </c>
      <c r="N229" t="s">
        <v>11</v>
      </c>
      <c r="O229" t="s">
        <v>204</v>
      </c>
      <c r="P229" t="s">
        <v>17</v>
      </c>
      <c r="Q229" t="s">
        <v>54</v>
      </c>
      <c r="R229" s="119">
        <v>45987</v>
      </c>
      <c r="S229" s="119">
        <v>45988</v>
      </c>
      <c r="AA229" s="176">
        <v>500000</v>
      </c>
      <c r="AB229" t="s">
        <v>58</v>
      </c>
      <c r="AC229" s="149" t="s">
        <v>444</v>
      </c>
      <c r="AD229" t="s">
        <v>478</v>
      </c>
      <c r="AE229" t="s">
        <v>205</v>
      </c>
      <c r="AF229" s="150">
        <v>21.781132196226256</v>
      </c>
      <c r="AG229" s="151">
        <v>1.5094339622641511</v>
      </c>
      <c r="AH229" s="150">
        <v>889.0566098113128</v>
      </c>
      <c r="AI229" s="150">
        <v>17.781132196226256</v>
      </c>
      <c r="AJ229" s="150">
        <v>21.781132196226256</v>
      </c>
      <c r="AK229" s="119">
        <v>45987</v>
      </c>
      <c r="AL229" t="s">
        <v>67</v>
      </c>
      <c r="AM229" t="s">
        <v>54</v>
      </c>
      <c r="AN229" s="198">
        <v>-1</v>
      </c>
      <c r="AS229" s="119">
        <v>45987</v>
      </c>
    </row>
    <row r="230" spans="1:45" ht="15.6">
      <c r="A230" t="s">
        <v>179</v>
      </c>
      <c r="B230" t="s">
        <v>180</v>
      </c>
      <c r="C230" t="s">
        <v>495</v>
      </c>
      <c r="D230" t="s">
        <v>64</v>
      </c>
      <c r="E230" t="s">
        <v>76</v>
      </c>
      <c r="F230" t="s">
        <v>25</v>
      </c>
      <c r="G230" t="s">
        <v>66</v>
      </c>
      <c r="H230" t="s">
        <v>54</v>
      </c>
      <c r="I230" t="s">
        <v>55</v>
      </c>
      <c r="J230" t="s">
        <v>1956</v>
      </c>
      <c r="K230" s="119">
        <v>45658</v>
      </c>
      <c r="L230" s="218">
        <v>45985</v>
      </c>
      <c r="M230" s="218">
        <v>45992</v>
      </c>
      <c r="N230" t="s">
        <v>9</v>
      </c>
      <c r="O230" t="s">
        <v>338</v>
      </c>
      <c r="P230" t="s">
        <v>17</v>
      </c>
      <c r="Q230" t="s">
        <v>54</v>
      </c>
      <c r="R230" s="119">
        <v>45986</v>
      </c>
      <c r="S230" s="119">
        <v>45988</v>
      </c>
      <c r="AA230" s="176">
        <v>500000</v>
      </c>
      <c r="AB230" t="s">
        <v>58</v>
      </c>
      <c r="AC230" s="149" t="s">
        <v>444</v>
      </c>
      <c r="AD230" t="s">
        <v>478</v>
      </c>
      <c r="AE230" t="s">
        <v>339</v>
      </c>
      <c r="AF230" s="150">
        <v>22.264151064150767</v>
      </c>
      <c r="AG230" s="151">
        <v>1.5094339622641511</v>
      </c>
      <c r="AH230" s="150">
        <v>913.20755320753835</v>
      </c>
      <c r="AI230" s="150">
        <v>18.264151064150767</v>
      </c>
      <c r="AJ230" s="150">
        <v>22.264151064150767</v>
      </c>
      <c r="AK230" s="119">
        <v>45985</v>
      </c>
      <c r="AL230" t="s">
        <v>54</v>
      </c>
      <c r="AM230" t="s">
        <v>67</v>
      </c>
      <c r="AN230" s="198">
        <v>-112</v>
      </c>
      <c r="AS230" s="218">
        <v>45876</v>
      </c>
    </row>
    <row r="231" spans="1:45">
      <c r="A231" t="s">
        <v>74</v>
      </c>
      <c r="B231" t="s">
        <v>75</v>
      </c>
      <c r="C231" t="s">
        <v>1786</v>
      </c>
      <c r="D231" t="s">
        <v>76</v>
      </c>
      <c r="E231" t="s">
        <v>76</v>
      </c>
      <c r="F231" t="s">
        <v>25</v>
      </c>
      <c r="G231" t="s">
        <v>66</v>
      </c>
      <c r="H231" t="s">
        <v>54</v>
      </c>
      <c r="I231" t="s">
        <v>55</v>
      </c>
      <c r="J231" s="220" t="s">
        <v>1957</v>
      </c>
      <c r="L231" s="119">
        <v>45975</v>
      </c>
      <c r="M231" s="119">
        <v>45995</v>
      </c>
      <c r="N231" t="s">
        <v>9</v>
      </c>
      <c r="O231" t="s">
        <v>331</v>
      </c>
      <c r="P231" t="s">
        <v>17</v>
      </c>
      <c r="Q231" t="s">
        <v>54</v>
      </c>
      <c r="R231" s="119">
        <v>45987</v>
      </c>
      <c r="S231" s="119">
        <v>45992</v>
      </c>
      <c r="AA231" s="176">
        <v>500000</v>
      </c>
      <c r="AB231" t="s">
        <v>58</v>
      </c>
      <c r="AC231" s="149" t="s">
        <v>444</v>
      </c>
      <c r="AD231" t="s">
        <v>478</v>
      </c>
      <c r="AE231" t="s">
        <v>332</v>
      </c>
      <c r="AF231" s="150">
        <v>22.233962384905485</v>
      </c>
      <c r="AG231" s="151">
        <v>1.5094339622641511</v>
      </c>
      <c r="AH231" s="150">
        <v>911.69811924527426</v>
      </c>
      <c r="AI231" s="150">
        <v>18.233962384905485</v>
      </c>
      <c r="AJ231" s="150">
        <v>22.233962384905485</v>
      </c>
      <c r="AK231" s="119">
        <v>45852</v>
      </c>
      <c r="AL231" t="s">
        <v>54</v>
      </c>
      <c r="AM231" t="s">
        <v>54</v>
      </c>
      <c r="AN231" s="198">
        <v>-7</v>
      </c>
      <c r="AS231" s="119">
        <v>45985</v>
      </c>
    </row>
    <row r="232" spans="1:45">
      <c r="A232" t="s">
        <v>74</v>
      </c>
      <c r="B232" t="s">
        <v>75</v>
      </c>
      <c r="C232" t="s">
        <v>1827</v>
      </c>
      <c r="D232" t="s">
        <v>76</v>
      </c>
      <c r="E232" t="s">
        <v>76</v>
      </c>
      <c r="F232" t="s">
        <v>25</v>
      </c>
      <c r="G232" t="s">
        <v>66</v>
      </c>
      <c r="H232" t="s">
        <v>54</v>
      </c>
      <c r="I232" t="s">
        <v>55</v>
      </c>
      <c r="J232" t="s">
        <v>1958</v>
      </c>
      <c r="L232" s="119">
        <v>45975</v>
      </c>
      <c r="M232" s="119">
        <v>45995</v>
      </c>
      <c r="N232" t="s">
        <v>9</v>
      </c>
      <c r="O232" t="s">
        <v>331</v>
      </c>
      <c r="P232" t="s">
        <v>17</v>
      </c>
      <c r="Q232" t="s">
        <v>54</v>
      </c>
      <c r="R232" s="119">
        <v>45986</v>
      </c>
      <c r="S232" s="119">
        <v>45988</v>
      </c>
      <c r="AA232" s="176">
        <v>500000</v>
      </c>
      <c r="AB232" t="s">
        <v>58</v>
      </c>
      <c r="AC232" s="149" t="s">
        <v>444</v>
      </c>
      <c r="AD232" t="s">
        <v>478</v>
      </c>
      <c r="AE232" t="s">
        <v>332</v>
      </c>
      <c r="AF232" s="150">
        <v>22.264151064150767</v>
      </c>
      <c r="AG232" s="151">
        <v>1.5094339622641511</v>
      </c>
      <c r="AH232" s="150">
        <v>913.20755320753835</v>
      </c>
      <c r="AI232" s="150">
        <v>18.264151064150767</v>
      </c>
      <c r="AJ232" s="150">
        <v>22.264151064150767</v>
      </c>
      <c r="AK232" s="119">
        <v>45772</v>
      </c>
      <c r="AL232" t="s">
        <v>54</v>
      </c>
      <c r="AM232" t="s">
        <v>54</v>
      </c>
      <c r="AN232" s="198">
        <v>-3</v>
      </c>
      <c r="AS232" s="119">
        <v>45985</v>
      </c>
    </row>
    <row r="233" spans="1:45" ht="15.6">
      <c r="A233" t="s">
        <v>155</v>
      </c>
      <c r="B233" t="s">
        <v>156</v>
      </c>
      <c r="C233" t="s">
        <v>681</v>
      </c>
      <c r="D233" t="s">
        <v>76</v>
      </c>
      <c r="E233" t="s">
        <v>76</v>
      </c>
      <c r="F233" t="s">
        <v>25</v>
      </c>
      <c r="G233" t="s">
        <v>66</v>
      </c>
      <c r="H233" t="s">
        <v>54</v>
      </c>
      <c r="I233" t="s">
        <v>55</v>
      </c>
      <c r="J233" t="s">
        <v>1959</v>
      </c>
      <c r="L233" s="119">
        <v>45958</v>
      </c>
      <c r="M233" s="218">
        <v>45999</v>
      </c>
      <c r="N233" t="s">
        <v>9</v>
      </c>
      <c r="O233" t="s">
        <v>338</v>
      </c>
      <c r="P233" t="s">
        <v>17</v>
      </c>
      <c r="Q233" t="s">
        <v>54</v>
      </c>
      <c r="R233" s="119">
        <v>45967</v>
      </c>
      <c r="S233" s="119">
        <v>45973</v>
      </c>
      <c r="AA233" s="176">
        <v>500000</v>
      </c>
      <c r="AB233" t="s">
        <v>58</v>
      </c>
      <c r="AC233" s="149" t="s">
        <v>444</v>
      </c>
      <c r="AD233" t="s">
        <v>478</v>
      </c>
      <c r="AE233" t="s">
        <v>339</v>
      </c>
      <c r="AF233" s="150">
        <v>21.901886913207385</v>
      </c>
      <c r="AG233" s="151">
        <v>1.5094339622641511</v>
      </c>
      <c r="AH233" s="150">
        <v>895.09434566036919</v>
      </c>
      <c r="AI233" s="150">
        <v>17.901886913207385</v>
      </c>
      <c r="AJ233" s="150">
        <v>21.901886913207385</v>
      </c>
      <c r="AK233" s="119">
        <v>45467</v>
      </c>
      <c r="AL233" t="s">
        <v>54</v>
      </c>
      <c r="AM233" t="s">
        <v>67</v>
      </c>
      <c r="AN233" s="198">
        <v>-44</v>
      </c>
      <c r="AS233" s="119">
        <v>45929</v>
      </c>
    </row>
    <row r="234" spans="1:45">
      <c r="A234" t="s">
        <v>74</v>
      </c>
      <c r="B234" t="s">
        <v>75</v>
      </c>
      <c r="C234" t="s">
        <v>1788</v>
      </c>
      <c r="D234" t="s">
        <v>76</v>
      </c>
      <c r="E234" t="s">
        <v>76</v>
      </c>
      <c r="F234" t="s">
        <v>25</v>
      </c>
      <c r="G234" t="s">
        <v>66</v>
      </c>
      <c r="H234" t="s">
        <v>54</v>
      </c>
      <c r="I234" t="s">
        <v>55</v>
      </c>
      <c r="J234" s="220" t="s">
        <v>1960</v>
      </c>
      <c r="L234" s="223">
        <v>45992</v>
      </c>
      <c r="M234" s="223">
        <v>45999</v>
      </c>
      <c r="N234" t="s">
        <v>9</v>
      </c>
      <c r="O234" t="s">
        <v>331</v>
      </c>
      <c r="P234" t="s">
        <v>17</v>
      </c>
      <c r="Q234" t="s">
        <v>54</v>
      </c>
      <c r="R234" s="119">
        <v>45989</v>
      </c>
      <c r="S234" s="119">
        <v>45993</v>
      </c>
      <c r="AA234" s="176">
        <v>500000</v>
      </c>
      <c r="AB234" t="s">
        <v>58</v>
      </c>
      <c r="AC234" s="149" t="s">
        <v>444</v>
      </c>
      <c r="AD234" t="s">
        <v>478</v>
      </c>
      <c r="AE234" t="s">
        <v>332</v>
      </c>
      <c r="AF234" s="150">
        <v>22.294339743396048</v>
      </c>
      <c r="AG234" s="151">
        <v>1.5094339622641511</v>
      </c>
      <c r="AH234" s="150">
        <v>914.71698716980245</v>
      </c>
      <c r="AI234" s="150">
        <v>18.294339743396048</v>
      </c>
      <c r="AJ234" s="150">
        <v>22.294339743396048</v>
      </c>
      <c r="AK234" s="119">
        <v>45849</v>
      </c>
      <c r="AL234" t="s">
        <v>54</v>
      </c>
      <c r="AM234" t="s">
        <v>54</v>
      </c>
      <c r="AN234" s="198">
        <v>-45</v>
      </c>
      <c r="AO234">
        <v>6</v>
      </c>
      <c r="AP234">
        <v>1</v>
      </c>
      <c r="AQ234">
        <v>0</v>
      </c>
      <c r="AS234" s="119">
        <v>45948</v>
      </c>
    </row>
    <row r="235" spans="1:45">
      <c r="A235" t="s">
        <v>74</v>
      </c>
      <c r="B235" t="s">
        <v>75</v>
      </c>
      <c r="C235" t="s">
        <v>1788</v>
      </c>
      <c r="D235" t="s">
        <v>76</v>
      </c>
      <c r="E235" t="s">
        <v>76</v>
      </c>
      <c r="F235" t="s">
        <v>25</v>
      </c>
      <c r="G235" t="s">
        <v>66</v>
      </c>
      <c r="H235" t="s">
        <v>54</v>
      </c>
      <c r="I235" t="s">
        <v>55</v>
      </c>
      <c r="J235" t="s">
        <v>1961</v>
      </c>
      <c r="L235" s="119">
        <v>45992</v>
      </c>
      <c r="M235" s="119">
        <v>45999</v>
      </c>
      <c r="N235" t="s">
        <v>9</v>
      </c>
      <c r="O235" t="s">
        <v>331</v>
      </c>
      <c r="P235" t="s">
        <v>17</v>
      </c>
      <c r="Q235" t="s">
        <v>54</v>
      </c>
      <c r="R235" s="119">
        <v>45992</v>
      </c>
      <c r="S235" s="119">
        <v>45993</v>
      </c>
      <c r="AA235" s="176">
        <v>500000</v>
      </c>
      <c r="AB235" t="s">
        <v>58</v>
      </c>
      <c r="AC235" s="149" t="s">
        <v>444</v>
      </c>
      <c r="AD235" t="s">
        <v>478</v>
      </c>
      <c r="AE235" t="s">
        <v>332</v>
      </c>
      <c r="AF235" s="150">
        <v>22.354717101886614</v>
      </c>
      <c r="AG235" s="151">
        <v>1.5094339622641511</v>
      </c>
      <c r="AH235" s="150">
        <v>917.73585509433065</v>
      </c>
      <c r="AI235" s="150">
        <v>18.354717101886614</v>
      </c>
      <c r="AJ235" s="150">
        <v>22.354717101886614</v>
      </c>
      <c r="AK235" s="119">
        <v>45849</v>
      </c>
      <c r="AL235" t="s">
        <v>54</v>
      </c>
      <c r="AM235" t="s">
        <v>54</v>
      </c>
      <c r="AN235" s="198">
        <v>-45</v>
      </c>
      <c r="AO235">
        <v>15</v>
      </c>
      <c r="AP235">
        <v>1</v>
      </c>
      <c r="AQ235">
        <v>0</v>
      </c>
      <c r="AS235" s="119">
        <v>45948</v>
      </c>
    </row>
    <row r="236" spans="1:45" ht="15.6">
      <c r="A236" s="2" t="s">
        <v>123</v>
      </c>
      <c r="B236" t="s">
        <v>124</v>
      </c>
      <c r="C236" s="23" t="s">
        <v>700</v>
      </c>
      <c r="D236" t="s">
        <v>76</v>
      </c>
      <c r="E236" t="s">
        <v>76</v>
      </c>
      <c r="F236" t="s">
        <v>25</v>
      </c>
      <c r="G236" t="s">
        <v>66</v>
      </c>
      <c r="H236" t="s">
        <v>54</v>
      </c>
      <c r="I236" t="s">
        <v>55</v>
      </c>
      <c r="J236" t="s">
        <v>1962</v>
      </c>
      <c r="L236" s="119">
        <v>45986</v>
      </c>
      <c r="M236" s="119">
        <v>46002</v>
      </c>
      <c r="N236" t="s">
        <v>9</v>
      </c>
      <c r="O236" t="s">
        <v>335</v>
      </c>
      <c r="P236" t="s">
        <v>17</v>
      </c>
      <c r="Q236" t="s">
        <v>54</v>
      </c>
      <c r="R236" s="119">
        <v>45987</v>
      </c>
      <c r="S236" s="119">
        <v>45995</v>
      </c>
      <c r="AA236" s="176">
        <v>500000</v>
      </c>
      <c r="AB236" t="s">
        <v>58</v>
      </c>
      <c r="AC236" s="149" t="s">
        <v>444</v>
      </c>
      <c r="AD236" t="s">
        <v>478</v>
      </c>
      <c r="AE236" t="s">
        <v>336</v>
      </c>
      <c r="AF236" s="150">
        <v>21.992452950943228</v>
      </c>
      <c r="AG236" s="151">
        <v>1.5094339622641511</v>
      </c>
      <c r="AH236" s="150">
        <v>899.62264754716148</v>
      </c>
      <c r="AI236" s="150">
        <v>17.992452950943228</v>
      </c>
      <c r="AJ236" s="150">
        <v>21.992452950943228</v>
      </c>
      <c r="AK236" s="119">
        <v>45986</v>
      </c>
      <c r="AL236" t="s">
        <v>67</v>
      </c>
      <c r="AM236" t="s">
        <v>54</v>
      </c>
      <c r="AN236" s="198">
        <v>7</v>
      </c>
      <c r="AS236" s="119">
        <v>46002</v>
      </c>
    </row>
    <row r="237" spans="1:45" ht="15.6">
      <c r="A237" s="2" t="s">
        <v>123</v>
      </c>
      <c r="B237" t="s">
        <v>124</v>
      </c>
      <c r="C237" s="23" t="s">
        <v>690</v>
      </c>
      <c r="D237" t="s">
        <v>76</v>
      </c>
      <c r="E237" t="s">
        <v>76</v>
      </c>
      <c r="F237" t="s">
        <v>25</v>
      </c>
      <c r="G237" t="s">
        <v>66</v>
      </c>
      <c r="H237" t="s">
        <v>54</v>
      </c>
      <c r="I237" t="s">
        <v>55</v>
      </c>
      <c r="J237" t="s">
        <v>1963</v>
      </c>
      <c r="L237" s="119">
        <v>45986</v>
      </c>
      <c r="M237" s="119">
        <v>46002</v>
      </c>
      <c r="N237" t="s">
        <v>9</v>
      </c>
      <c r="O237" t="s">
        <v>335</v>
      </c>
      <c r="P237" t="s">
        <v>17</v>
      </c>
      <c r="Q237" t="s">
        <v>54</v>
      </c>
      <c r="R237" s="119">
        <v>45987</v>
      </c>
      <c r="S237" s="119">
        <v>45988</v>
      </c>
      <c r="AA237" s="176">
        <v>500000</v>
      </c>
      <c r="AB237" t="s">
        <v>58</v>
      </c>
      <c r="AC237" s="149" t="s">
        <v>444</v>
      </c>
      <c r="AD237" t="s">
        <v>478</v>
      </c>
      <c r="AE237" t="s">
        <v>336</v>
      </c>
      <c r="AF237" s="150">
        <v>22.022641630188513</v>
      </c>
      <c r="AG237" s="151">
        <v>1.5094339622641511</v>
      </c>
      <c r="AH237" s="150">
        <v>901.13208150942557</v>
      </c>
      <c r="AI237" s="150">
        <v>18.022641630188513</v>
      </c>
      <c r="AJ237" s="150">
        <v>22.022641630188513</v>
      </c>
      <c r="AK237" s="119">
        <v>45986</v>
      </c>
      <c r="AL237" t="s">
        <v>67</v>
      </c>
      <c r="AM237" t="s">
        <v>54</v>
      </c>
      <c r="AN237" s="198">
        <v>14</v>
      </c>
      <c r="AS237" s="119">
        <v>46002</v>
      </c>
    </row>
    <row r="238" spans="1:45" ht="15.6">
      <c r="A238" t="s">
        <v>179</v>
      </c>
      <c r="B238" t="s">
        <v>180</v>
      </c>
      <c r="C238" t="s">
        <v>495</v>
      </c>
      <c r="D238" t="s">
        <v>64</v>
      </c>
      <c r="E238" t="s">
        <v>76</v>
      </c>
      <c r="F238" t="s">
        <v>25</v>
      </c>
      <c r="G238" t="s">
        <v>66</v>
      </c>
      <c r="H238" t="s">
        <v>54</v>
      </c>
      <c r="I238" t="s">
        <v>55</v>
      </c>
      <c r="J238" t="s">
        <v>1964</v>
      </c>
      <c r="K238" s="119">
        <v>45658</v>
      </c>
      <c r="L238" s="218">
        <v>45999</v>
      </c>
      <c r="M238" s="218">
        <v>46006</v>
      </c>
      <c r="N238" t="s">
        <v>9</v>
      </c>
      <c r="O238" t="s">
        <v>338</v>
      </c>
      <c r="P238" t="s">
        <v>17</v>
      </c>
      <c r="Q238" t="s">
        <v>54</v>
      </c>
      <c r="R238" s="119">
        <v>46001</v>
      </c>
      <c r="S238" s="119">
        <v>46002</v>
      </c>
      <c r="AA238" s="176">
        <v>500000</v>
      </c>
      <c r="AB238" t="s">
        <v>58</v>
      </c>
      <c r="AC238" s="149" t="s">
        <v>444</v>
      </c>
      <c r="AD238" t="s">
        <v>478</v>
      </c>
      <c r="AE238" t="s">
        <v>339</v>
      </c>
      <c r="AF238" s="150">
        <v>22.505660498113023</v>
      </c>
      <c r="AG238" s="151">
        <v>1.5094339622641511</v>
      </c>
      <c r="AH238" s="150">
        <v>925.28302490565113</v>
      </c>
      <c r="AI238" s="150">
        <v>18.505660498113023</v>
      </c>
      <c r="AJ238" s="150">
        <v>22.505660498113023</v>
      </c>
      <c r="AK238" s="119"/>
      <c r="AL238" t="s">
        <v>54</v>
      </c>
      <c r="AM238" t="s">
        <v>67</v>
      </c>
      <c r="AN238" s="198">
        <v>-126</v>
      </c>
      <c r="AS238" s="218">
        <v>45876</v>
      </c>
    </row>
    <row r="239" spans="1:45">
      <c r="A239" t="s">
        <v>123</v>
      </c>
      <c r="B239" t="s">
        <v>124</v>
      </c>
      <c r="C239" t="s">
        <v>692</v>
      </c>
      <c r="D239" t="s">
        <v>65</v>
      </c>
      <c r="E239" t="s">
        <v>65</v>
      </c>
      <c r="F239" t="s">
        <v>25</v>
      </c>
      <c r="G239" t="s">
        <v>66</v>
      </c>
      <c r="H239" t="s">
        <v>54</v>
      </c>
      <c r="I239" t="s">
        <v>55</v>
      </c>
      <c r="J239" t="s">
        <v>1965</v>
      </c>
      <c r="K239" s="119"/>
      <c r="L239" s="119">
        <v>45999</v>
      </c>
      <c r="M239" s="119">
        <v>46013</v>
      </c>
      <c r="N239" t="s">
        <v>93</v>
      </c>
      <c r="O239" t="s">
        <v>323</v>
      </c>
      <c r="P239" t="s">
        <v>17</v>
      </c>
      <c r="Q239" t="s">
        <v>54</v>
      </c>
      <c r="R239" s="119">
        <v>46000</v>
      </c>
      <c r="S239" s="119">
        <v>46000</v>
      </c>
      <c r="AA239" s="176">
        <v>500000</v>
      </c>
      <c r="AB239" t="s">
        <v>58</v>
      </c>
      <c r="AC239" s="149" t="s">
        <v>444</v>
      </c>
      <c r="AD239" t="s">
        <v>478</v>
      </c>
      <c r="AE239" t="s">
        <v>324</v>
      </c>
      <c r="AF239" s="150">
        <v>22.083018988679076</v>
      </c>
      <c r="AG239" s="151">
        <v>1.5094339622641511</v>
      </c>
      <c r="AH239" s="150">
        <v>904.15094943395377</v>
      </c>
      <c r="AI239" s="150">
        <v>18.083018988679076</v>
      </c>
      <c r="AJ239" s="150">
        <v>22.083018988679076</v>
      </c>
      <c r="AK239" s="119">
        <v>45911</v>
      </c>
      <c r="AL239" t="s">
        <v>54</v>
      </c>
      <c r="AM239" t="s">
        <v>67</v>
      </c>
      <c r="AN239" s="198">
        <v>10</v>
      </c>
      <c r="AS239" s="119">
        <v>46010</v>
      </c>
    </row>
    <row r="240" spans="1:45">
      <c r="A240" t="s">
        <v>123</v>
      </c>
      <c r="B240" t="s">
        <v>124</v>
      </c>
      <c r="C240" t="s">
        <v>683</v>
      </c>
      <c r="D240" t="s">
        <v>65</v>
      </c>
      <c r="E240" t="s">
        <v>65</v>
      </c>
      <c r="F240" t="s">
        <v>25</v>
      </c>
      <c r="G240" t="s">
        <v>66</v>
      </c>
      <c r="H240" t="s">
        <v>54</v>
      </c>
      <c r="I240" t="s">
        <v>55</v>
      </c>
      <c r="J240" t="s">
        <v>1966</v>
      </c>
      <c r="K240" s="119">
        <v>45931</v>
      </c>
      <c r="L240" s="119">
        <v>45951</v>
      </c>
      <c r="M240" s="119">
        <v>46015</v>
      </c>
      <c r="N240" t="s">
        <v>13</v>
      </c>
      <c r="O240" t="s">
        <v>109</v>
      </c>
      <c r="P240" t="s">
        <v>17</v>
      </c>
      <c r="Q240" t="s">
        <v>54</v>
      </c>
      <c r="R240" s="119">
        <v>46003</v>
      </c>
      <c r="S240" s="119">
        <v>46031</v>
      </c>
      <c r="AA240" s="176">
        <v>500000</v>
      </c>
      <c r="AB240" t="s">
        <v>58</v>
      </c>
      <c r="AC240" s="149" t="s">
        <v>444</v>
      </c>
      <c r="AD240" t="s">
        <v>478</v>
      </c>
      <c r="AE240" t="s">
        <v>110</v>
      </c>
      <c r="AF240" s="150">
        <v>22.113207667924357</v>
      </c>
      <c r="AG240" s="151">
        <v>1.5094339622641511</v>
      </c>
      <c r="AH240" s="150">
        <v>905.66038339621787</v>
      </c>
      <c r="AI240" s="150">
        <v>18.113207667924357</v>
      </c>
      <c r="AJ240" s="150">
        <v>22.113207667924357</v>
      </c>
      <c r="AK240" s="119">
        <v>46002</v>
      </c>
      <c r="AL240" t="s">
        <v>67</v>
      </c>
      <c r="AM240" t="s">
        <v>67</v>
      </c>
      <c r="AN240" s="198">
        <v>-45</v>
      </c>
      <c r="AR240" s="133">
        <v>16</v>
      </c>
      <c r="AS240" s="119">
        <v>45986</v>
      </c>
    </row>
    <row r="241" spans="1:45">
      <c r="A241" t="s">
        <v>123</v>
      </c>
      <c r="B241" t="s">
        <v>124</v>
      </c>
      <c r="C241" t="s">
        <v>692</v>
      </c>
      <c r="D241" t="s">
        <v>65</v>
      </c>
      <c r="E241" t="s">
        <v>65</v>
      </c>
      <c r="F241" t="s">
        <v>25</v>
      </c>
      <c r="G241" t="s">
        <v>66</v>
      </c>
      <c r="H241" t="s">
        <v>54</v>
      </c>
      <c r="I241" t="s">
        <v>55</v>
      </c>
      <c r="J241" t="s">
        <v>1967</v>
      </c>
      <c r="K241" s="119">
        <v>45994</v>
      </c>
      <c r="L241" s="119">
        <v>46015</v>
      </c>
      <c r="M241" s="119">
        <v>46018</v>
      </c>
      <c r="N241" t="s">
        <v>93</v>
      </c>
      <c r="O241" t="s">
        <v>320</v>
      </c>
      <c r="P241" t="s">
        <v>17</v>
      </c>
      <c r="Q241" t="s">
        <v>54</v>
      </c>
      <c r="R241" s="119">
        <v>45999</v>
      </c>
      <c r="S241" s="119">
        <v>46003</v>
      </c>
      <c r="AA241" s="176">
        <v>500000</v>
      </c>
      <c r="AB241" t="s">
        <v>58</v>
      </c>
      <c r="AC241" s="149" t="s">
        <v>444</v>
      </c>
      <c r="AD241" t="s">
        <v>478</v>
      </c>
      <c r="AE241" t="s">
        <v>314</v>
      </c>
      <c r="AF241" s="150">
        <v>22.143396347169638</v>
      </c>
      <c r="AG241" s="151">
        <v>1.5094339622641511</v>
      </c>
      <c r="AH241" s="150">
        <v>907.16981735848196</v>
      </c>
      <c r="AI241" s="150">
        <v>18.143396347169638</v>
      </c>
      <c r="AJ241" s="150">
        <v>22.143396347169638</v>
      </c>
      <c r="AK241" s="119">
        <v>45852</v>
      </c>
      <c r="AL241" t="s">
        <v>54</v>
      </c>
      <c r="AM241" t="s">
        <v>67</v>
      </c>
      <c r="AN241" s="198">
        <v>15</v>
      </c>
      <c r="AS241" s="119">
        <v>46018</v>
      </c>
    </row>
    <row r="242" spans="1:45" ht="15.6">
      <c r="A242" s="135" t="s">
        <v>74</v>
      </c>
      <c r="B242" t="s">
        <v>75</v>
      </c>
      <c r="C242" t="s">
        <v>670</v>
      </c>
      <c r="D242" t="s">
        <v>65</v>
      </c>
      <c r="E242" t="s">
        <v>65</v>
      </c>
      <c r="F242" t="s">
        <v>25</v>
      </c>
      <c r="G242" t="s">
        <v>66</v>
      </c>
      <c r="H242" t="s">
        <v>54</v>
      </c>
      <c r="I242" t="s">
        <v>55</v>
      </c>
      <c r="J242" t="s">
        <v>1968</v>
      </c>
      <c r="K242" s="119">
        <v>45924</v>
      </c>
      <c r="L242" s="119">
        <v>45943</v>
      </c>
      <c r="M242" s="119">
        <v>46029</v>
      </c>
      <c r="N242" t="s">
        <v>11</v>
      </c>
      <c r="O242" t="s">
        <v>177</v>
      </c>
      <c r="P242" t="s">
        <v>17</v>
      </c>
      <c r="Q242" t="s">
        <v>54</v>
      </c>
      <c r="R242" s="119">
        <v>45972</v>
      </c>
      <c r="S242" s="119">
        <v>45980</v>
      </c>
      <c r="AA242" s="176">
        <v>500000</v>
      </c>
      <c r="AB242" t="s">
        <v>58</v>
      </c>
      <c r="AC242" s="149" t="s">
        <v>444</v>
      </c>
      <c r="AD242" t="s">
        <v>478</v>
      </c>
      <c r="AE242" t="s">
        <v>178</v>
      </c>
      <c r="AF242" s="150">
        <v>22.264151064150767</v>
      </c>
      <c r="AG242" s="151">
        <v>1.5094339622641511</v>
      </c>
      <c r="AH242" s="150">
        <v>913.20755320753835</v>
      </c>
      <c r="AI242" s="150">
        <v>18.264151064150767</v>
      </c>
      <c r="AJ242" s="150">
        <v>22.264151064150767</v>
      </c>
      <c r="AK242" s="119">
        <v>45606</v>
      </c>
      <c r="AL242" t="s">
        <v>67</v>
      </c>
      <c r="AM242" t="s">
        <v>67</v>
      </c>
      <c r="AN242" s="198">
        <v>-1</v>
      </c>
      <c r="AS242" s="119">
        <v>45979</v>
      </c>
    </row>
    <row r="243" spans="1:45">
      <c r="A243" s="220" t="s">
        <v>261</v>
      </c>
      <c r="B243" t="s">
        <v>252</v>
      </c>
      <c r="C243" t="s">
        <v>491</v>
      </c>
      <c r="D243" t="s">
        <v>65</v>
      </c>
      <c r="E243" t="s">
        <v>65</v>
      </c>
      <c r="F243" t="s">
        <v>25</v>
      </c>
      <c r="G243" t="s">
        <v>66</v>
      </c>
      <c r="H243" t="s">
        <v>54</v>
      </c>
      <c r="I243" t="s">
        <v>55</v>
      </c>
      <c r="J243" t="s">
        <v>1969</v>
      </c>
      <c r="K243" s="119"/>
      <c r="L243" s="119">
        <v>45975</v>
      </c>
      <c r="M243" s="119">
        <v>46029</v>
      </c>
      <c r="N243" t="s">
        <v>11</v>
      </c>
      <c r="O243" t="s">
        <v>242</v>
      </c>
      <c r="P243" t="s">
        <v>17</v>
      </c>
      <c r="Q243" t="s">
        <v>54</v>
      </c>
      <c r="R243" s="119">
        <v>45986</v>
      </c>
      <c r="S243" s="119">
        <v>46002</v>
      </c>
      <c r="AA243" s="176">
        <v>500000</v>
      </c>
      <c r="AB243" s="205" t="s">
        <v>58</v>
      </c>
      <c r="AC243" s="149" t="s">
        <v>444</v>
      </c>
      <c r="AD243" t="s">
        <v>478</v>
      </c>
      <c r="AE243" t="s">
        <v>243</v>
      </c>
      <c r="AF243" s="150">
        <v>22.294339743396048</v>
      </c>
      <c r="AG243" s="151">
        <v>1.5094339622641511</v>
      </c>
      <c r="AH243" s="150">
        <v>914.71698716980245</v>
      </c>
      <c r="AI243" s="150">
        <v>18.294339743396048</v>
      </c>
      <c r="AJ243" s="150">
        <v>22.294339743396048</v>
      </c>
      <c r="AK243" s="119">
        <v>45615</v>
      </c>
      <c r="AL243" t="s">
        <v>67</v>
      </c>
      <c r="AM243" t="s">
        <v>67</v>
      </c>
      <c r="AN243" s="198">
        <v>-13</v>
      </c>
      <c r="AS243" s="119">
        <v>45989</v>
      </c>
    </row>
    <row r="244" spans="1:45" ht="15.6">
      <c r="A244" s="2" t="s">
        <v>74</v>
      </c>
      <c r="B244" t="s">
        <v>75</v>
      </c>
      <c r="C244" t="s">
        <v>1970</v>
      </c>
      <c r="D244" t="s">
        <v>65</v>
      </c>
      <c r="E244" t="s">
        <v>65</v>
      </c>
      <c r="F244" t="s">
        <v>25</v>
      </c>
      <c r="G244" t="s">
        <v>66</v>
      </c>
      <c r="H244" t="s">
        <v>54</v>
      </c>
      <c r="I244" t="s">
        <v>55</v>
      </c>
      <c r="J244" t="s">
        <v>1971</v>
      </c>
      <c r="K244" s="119"/>
      <c r="L244" s="119">
        <v>45973</v>
      </c>
      <c r="M244" s="119">
        <v>46036</v>
      </c>
      <c r="N244" t="s">
        <v>11</v>
      </c>
      <c r="O244" t="s">
        <v>177</v>
      </c>
      <c r="P244" t="s">
        <v>17</v>
      </c>
      <c r="Q244" t="s">
        <v>54</v>
      </c>
      <c r="R244" s="119">
        <v>45986</v>
      </c>
      <c r="S244" s="119">
        <v>46001</v>
      </c>
      <c r="AA244" s="176">
        <v>500000</v>
      </c>
      <c r="AB244" s="205" t="s">
        <v>58</v>
      </c>
      <c r="AC244" s="149" t="s">
        <v>444</v>
      </c>
      <c r="AD244" t="s">
        <v>478</v>
      </c>
      <c r="AE244" t="s">
        <v>178</v>
      </c>
      <c r="AF244" s="150">
        <v>22.324528422641333</v>
      </c>
      <c r="AG244" s="151">
        <v>1.5094339622641511</v>
      </c>
      <c r="AH244" s="150">
        <v>916.22642113206655</v>
      </c>
      <c r="AI244" s="150">
        <v>18.324528422641333</v>
      </c>
      <c r="AJ244" s="150">
        <v>22.324528422641333</v>
      </c>
      <c r="AK244" s="119">
        <v>45621</v>
      </c>
      <c r="AL244" t="s">
        <v>67</v>
      </c>
      <c r="AM244" t="s">
        <v>67</v>
      </c>
      <c r="AN244" s="198">
        <v>34</v>
      </c>
      <c r="AS244" s="119">
        <v>46035</v>
      </c>
    </row>
    <row r="245" spans="1:45" ht="15.6">
      <c r="A245" s="2" t="s">
        <v>74</v>
      </c>
      <c r="B245" t="s">
        <v>75</v>
      </c>
      <c r="C245" t="s">
        <v>670</v>
      </c>
      <c r="D245" t="s">
        <v>65</v>
      </c>
      <c r="E245" t="s">
        <v>65</v>
      </c>
      <c r="F245" t="s">
        <v>25</v>
      </c>
      <c r="G245" t="s">
        <v>66</v>
      </c>
      <c r="H245" t="s">
        <v>54</v>
      </c>
      <c r="I245" t="s">
        <v>55</v>
      </c>
      <c r="J245" t="s">
        <v>1972</v>
      </c>
      <c r="K245" s="119">
        <v>45859</v>
      </c>
      <c r="L245" s="119">
        <v>45943</v>
      </c>
      <c r="M245" s="119">
        <v>46038</v>
      </c>
      <c r="N245" t="s">
        <v>11</v>
      </c>
      <c r="O245" t="s">
        <v>177</v>
      </c>
      <c r="P245" t="s">
        <v>17</v>
      </c>
      <c r="Q245" t="s">
        <v>54</v>
      </c>
      <c r="R245" s="119">
        <v>45972</v>
      </c>
      <c r="S245" s="119">
        <v>46003</v>
      </c>
      <c r="AA245" s="176">
        <v>500000</v>
      </c>
      <c r="AB245" s="205" t="s">
        <v>58</v>
      </c>
      <c r="AC245" s="149" t="s">
        <v>444</v>
      </c>
      <c r="AD245" t="s">
        <v>478</v>
      </c>
      <c r="AE245" t="s">
        <v>178</v>
      </c>
      <c r="AF245" s="150">
        <v>22.354717101886614</v>
      </c>
      <c r="AG245" s="151">
        <v>1.5094339622641511</v>
      </c>
      <c r="AH245" s="150">
        <v>917.73585509433065</v>
      </c>
      <c r="AI245" s="150">
        <v>18.354717101886614</v>
      </c>
      <c r="AJ245" s="150">
        <v>22.354717101886614</v>
      </c>
      <c r="AK245" s="119">
        <v>45607</v>
      </c>
      <c r="AL245" t="s">
        <v>67</v>
      </c>
      <c r="AM245" t="s">
        <v>67</v>
      </c>
      <c r="AN245" s="198">
        <v>32</v>
      </c>
      <c r="AS245" s="119">
        <v>46035</v>
      </c>
    </row>
    <row r="246" spans="1:45">
      <c r="A246" t="s">
        <v>123</v>
      </c>
      <c r="B246" t="s">
        <v>124</v>
      </c>
      <c r="C246" t="s">
        <v>738</v>
      </c>
      <c r="D246" t="s">
        <v>65</v>
      </c>
      <c r="E246" t="s">
        <v>65</v>
      </c>
      <c r="F246" t="s">
        <v>25</v>
      </c>
      <c r="G246" t="s">
        <v>66</v>
      </c>
      <c r="H246" t="s">
        <v>54</v>
      </c>
      <c r="I246" t="s">
        <v>55</v>
      </c>
      <c r="J246" t="s">
        <v>1973</v>
      </c>
      <c r="K246" s="119"/>
      <c r="L246" s="119">
        <v>45984</v>
      </c>
      <c r="M246" s="119">
        <v>46041</v>
      </c>
      <c r="N246" t="s">
        <v>11</v>
      </c>
      <c r="O246" t="s">
        <v>204</v>
      </c>
      <c r="P246" t="s">
        <v>17</v>
      </c>
      <c r="Q246" t="s">
        <v>54</v>
      </c>
      <c r="R246" s="119">
        <v>45988</v>
      </c>
      <c r="S246" s="119">
        <v>45989</v>
      </c>
      <c r="AA246" s="176">
        <v>500000</v>
      </c>
      <c r="AB246" t="s">
        <v>58</v>
      </c>
      <c r="AC246" s="149" t="s">
        <v>444</v>
      </c>
      <c r="AD246" t="s">
        <v>478</v>
      </c>
      <c r="AE246" t="s">
        <v>205</v>
      </c>
      <c r="AF246" s="150">
        <v>22.354717101886614</v>
      </c>
      <c r="AG246" s="151">
        <v>1.5094339622641511</v>
      </c>
      <c r="AH246" s="150">
        <v>917.73585509433065</v>
      </c>
      <c r="AI246" s="150">
        <v>18.354717101886614</v>
      </c>
      <c r="AJ246" s="150">
        <v>22.354717101886614</v>
      </c>
      <c r="AK246" s="119">
        <v>45987</v>
      </c>
      <c r="AL246" t="s">
        <v>67</v>
      </c>
      <c r="AM246" t="s">
        <v>54</v>
      </c>
      <c r="AN246" s="198">
        <v>20</v>
      </c>
      <c r="AS246" s="119">
        <v>46009</v>
      </c>
    </row>
    <row r="247" spans="1:45">
      <c r="A247" t="s">
        <v>432</v>
      </c>
      <c r="B247" t="s">
        <v>431</v>
      </c>
      <c r="C247" t="s">
        <v>1974</v>
      </c>
      <c r="D247" t="s">
        <v>65</v>
      </c>
      <c r="E247" t="s">
        <v>65</v>
      </c>
      <c r="F247" t="s">
        <v>25</v>
      </c>
      <c r="G247" t="s">
        <v>66</v>
      </c>
      <c r="H247" t="s">
        <v>54</v>
      </c>
      <c r="I247" t="s">
        <v>55</v>
      </c>
      <c r="J247" t="s">
        <v>1975</v>
      </c>
      <c r="K247" s="119">
        <v>45465</v>
      </c>
      <c r="L247" s="119">
        <v>45807</v>
      </c>
      <c r="M247" s="119">
        <v>46248</v>
      </c>
      <c r="N247" t="s">
        <v>7</v>
      </c>
      <c r="O247" t="s">
        <v>59</v>
      </c>
      <c r="P247" t="s">
        <v>17</v>
      </c>
      <c r="Q247" t="s">
        <v>54</v>
      </c>
      <c r="R247" s="119">
        <v>45875</v>
      </c>
      <c r="S247" s="119">
        <v>45876</v>
      </c>
      <c r="AA247" s="176">
        <v>500000</v>
      </c>
      <c r="AB247" t="s">
        <v>58</v>
      </c>
      <c r="AC247" s="149" t="s">
        <v>444</v>
      </c>
      <c r="AD247" t="s">
        <v>444</v>
      </c>
      <c r="AE247" t="s">
        <v>246</v>
      </c>
      <c r="AF247" s="150">
        <v>22.505660498113023</v>
      </c>
      <c r="AG247" s="151">
        <v>1.5094339622641511</v>
      </c>
      <c r="AH247" s="150">
        <v>925.28302490565113</v>
      </c>
      <c r="AI247" s="150">
        <v>18.505660498113023</v>
      </c>
      <c r="AJ247" s="150">
        <v>22.505660498113023</v>
      </c>
      <c r="AK247" s="119">
        <v>45874</v>
      </c>
      <c r="AL247" t="s">
        <v>67</v>
      </c>
      <c r="AM247" t="s">
        <v>67</v>
      </c>
      <c r="AN247" s="198">
        <v>364</v>
      </c>
      <c r="AR247" s="133">
        <v>-366</v>
      </c>
      <c r="AS247" s="119">
        <v>46240</v>
      </c>
    </row>
    <row r="248" spans="1:45">
      <c r="A248" t="s">
        <v>1553</v>
      </c>
      <c r="B248" t="s">
        <v>287</v>
      </c>
      <c r="C248" t="s">
        <v>1096</v>
      </c>
      <c r="D248" t="s">
        <v>64</v>
      </c>
      <c r="E248" t="s">
        <v>65</v>
      </c>
      <c r="F248" t="s">
        <v>25</v>
      </c>
      <c r="G248" t="s">
        <v>77</v>
      </c>
      <c r="H248" t="s">
        <v>67</v>
      </c>
      <c r="I248" t="s">
        <v>55</v>
      </c>
      <c r="J248" t="s">
        <v>1976</v>
      </c>
      <c r="K248" s="119">
        <v>45581</v>
      </c>
      <c r="L248" s="119">
        <v>45667</v>
      </c>
      <c r="M248" s="119">
        <v>45677</v>
      </c>
      <c r="N248" t="s">
        <v>13</v>
      </c>
      <c r="O248" t="s">
        <v>276</v>
      </c>
      <c r="P248" t="s">
        <v>17</v>
      </c>
      <c r="Q248" t="s">
        <v>54</v>
      </c>
      <c r="S248" s="119">
        <v>45673</v>
      </c>
      <c r="AA248" s="176">
        <v>500000</v>
      </c>
      <c r="AB248" t="s">
        <v>58</v>
      </c>
      <c r="AC248" s="149" t="s">
        <v>444</v>
      </c>
      <c r="AD248" t="s">
        <v>478</v>
      </c>
      <c r="AE248" t="s">
        <v>277</v>
      </c>
      <c r="AF248" s="150">
        <v>22.807547290565854</v>
      </c>
      <c r="AG248" s="151">
        <v>15.09433962264151</v>
      </c>
      <c r="AH248" s="150">
        <v>940.37736452829267</v>
      </c>
      <c r="AI248" s="150">
        <v>18.807547290565854</v>
      </c>
      <c r="AJ248" s="150">
        <v>22.807547290565854</v>
      </c>
      <c r="AK248" s="119">
        <v>45639</v>
      </c>
      <c r="AL248" t="s">
        <v>54</v>
      </c>
      <c r="AM248" t="s">
        <v>67</v>
      </c>
      <c r="AN248" s="198">
        <v>1</v>
      </c>
      <c r="AS248" s="119">
        <v>45674</v>
      </c>
    </row>
    <row r="249" spans="1:45">
      <c r="A249" t="s">
        <v>1553</v>
      </c>
      <c r="B249" t="s">
        <v>287</v>
      </c>
      <c r="C249" t="s">
        <v>1096</v>
      </c>
      <c r="D249" t="s">
        <v>64</v>
      </c>
      <c r="E249" t="s">
        <v>65</v>
      </c>
      <c r="F249" t="s">
        <v>25</v>
      </c>
      <c r="G249" t="s">
        <v>77</v>
      </c>
      <c r="H249" t="s">
        <v>67</v>
      </c>
      <c r="I249" t="s">
        <v>55</v>
      </c>
      <c r="J249" t="s">
        <v>1977</v>
      </c>
      <c r="K249" s="119">
        <v>45622</v>
      </c>
      <c r="L249" s="119">
        <v>45681</v>
      </c>
      <c r="M249" s="119">
        <v>45684</v>
      </c>
      <c r="N249" t="s">
        <v>13</v>
      </c>
      <c r="O249" t="s">
        <v>272</v>
      </c>
      <c r="P249" t="s">
        <v>17</v>
      </c>
      <c r="Q249" t="s">
        <v>54</v>
      </c>
      <c r="R249" s="119">
        <v>45674</v>
      </c>
      <c r="S249" s="119">
        <v>45685</v>
      </c>
      <c r="AA249" s="176">
        <v>500000</v>
      </c>
      <c r="AB249" t="s">
        <v>58</v>
      </c>
      <c r="AC249" s="149" t="s">
        <v>444</v>
      </c>
      <c r="AD249" t="s">
        <v>478</v>
      </c>
      <c r="AE249" t="s">
        <v>273</v>
      </c>
      <c r="AF249" s="150">
        <v>23.109434083018684</v>
      </c>
      <c r="AG249" s="151">
        <v>15.09433962264151</v>
      </c>
      <c r="AH249" s="150">
        <v>955.47170415093422</v>
      </c>
      <c r="AI249" s="150">
        <v>19.109434083018684</v>
      </c>
      <c r="AJ249" s="150">
        <v>23.109434083018684</v>
      </c>
      <c r="AK249" s="119">
        <v>45659</v>
      </c>
      <c r="AL249" t="s">
        <v>67</v>
      </c>
      <c r="AM249" t="s">
        <v>67</v>
      </c>
      <c r="AN249" s="198">
        <v>-4</v>
      </c>
      <c r="AS249" s="119">
        <v>45681</v>
      </c>
    </row>
    <row r="250" spans="1:45">
      <c r="A250" s="140" t="s">
        <v>1553</v>
      </c>
      <c r="B250" t="s">
        <v>287</v>
      </c>
      <c r="C250" t="s">
        <v>1096</v>
      </c>
      <c r="D250" t="s">
        <v>64</v>
      </c>
      <c r="E250" t="s">
        <v>65</v>
      </c>
      <c r="F250" t="s">
        <v>25</v>
      </c>
      <c r="G250" t="s">
        <v>77</v>
      </c>
      <c r="H250" t="s">
        <v>67</v>
      </c>
      <c r="I250" t="s">
        <v>55</v>
      </c>
      <c r="J250" t="s">
        <v>1978</v>
      </c>
      <c r="K250" s="119">
        <v>45604</v>
      </c>
      <c r="L250" s="119">
        <v>45681</v>
      </c>
      <c r="M250" s="119">
        <v>45702</v>
      </c>
      <c r="N250" t="s">
        <v>13</v>
      </c>
      <c r="O250" t="s">
        <v>288</v>
      </c>
      <c r="P250" t="s">
        <v>17</v>
      </c>
      <c r="Q250" t="s">
        <v>54</v>
      </c>
      <c r="R250" s="119">
        <v>45684</v>
      </c>
      <c r="S250" s="119">
        <v>45686</v>
      </c>
      <c r="AA250" s="176">
        <v>500000</v>
      </c>
      <c r="AB250" t="s">
        <v>58</v>
      </c>
      <c r="AC250" s="149" t="s">
        <v>444</v>
      </c>
      <c r="AD250" t="s">
        <v>478</v>
      </c>
      <c r="AE250" t="s">
        <v>289</v>
      </c>
      <c r="AF250" s="150">
        <v>23.743396347169629</v>
      </c>
      <c r="AG250" s="151">
        <v>15.09433962264151</v>
      </c>
      <c r="AH250" s="150">
        <v>987.1698173584814</v>
      </c>
      <c r="AI250" s="150">
        <v>19.743396347169629</v>
      </c>
      <c r="AJ250" s="150">
        <v>23.743396347169629</v>
      </c>
      <c r="AK250" s="119">
        <v>45637</v>
      </c>
      <c r="AL250" t="s">
        <v>67</v>
      </c>
      <c r="AM250" t="s">
        <v>67</v>
      </c>
      <c r="AN250" s="198">
        <v>-45686</v>
      </c>
    </row>
    <row r="251" spans="1:45">
      <c r="A251" t="s">
        <v>244</v>
      </c>
      <c r="B251" t="s">
        <v>245</v>
      </c>
      <c r="C251" t="s">
        <v>1979</v>
      </c>
      <c r="D251" t="s">
        <v>64</v>
      </c>
      <c r="E251" t="s">
        <v>65</v>
      </c>
      <c r="F251" t="s">
        <v>25</v>
      </c>
      <c r="G251" t="s">
        <v>77</v>
      </c>
      <c r="H251" t="s">
        <v>67</v>
      </c>
      <c r="I251" t="s">
        <v>55</v>
      </c>
      <c r="J251" t="s">
        <v>1980</v>
      </c>
      <c r="L251" s="119">
        <v>45709</v>
      </c>
      <c r="M251" s="119">
        <v>45709</v>
      </c>
      <c r="N251" t="s">
        <v>9</v>
      </c>
      <c r="O251" t="s">
        <v>259</v>
      </c>
      <c r="P251" t="s">
        <v>17</v>
      </c>
      <c r="Q251" t="s">
        <v>54</v>
      </c>
      <c r="R251" s="119">
        <v>45701</v>
      </c>
      <c r="S251" s="119">
        <v>45702</v>
      </c>
      <c r="AA251" s="176">
        <v>500000</v>
      </c>
      <c r="AB251" t="s">
        <v>58</v>
      </c>
      <c r="AC251" s="149" t="s">
        <v>444</v>
      </c>
      <c r="AD251" t="s">
        <v>478</v>
      </c>
      <c r="AE251" t="s">
        <v>260</v>
      </c>
      <c r="AF251" s="150">
        <v>28.241509554716782</v>
      </c>
      <c r="AG251" s="151">
        <v>15.09433962264151</v>
      </c>
      <c r="AH251" s="150">
        <v>1212.0754777358391</v>
      </c>
      <c r="AI251" s="150">
        <v>24.241509554716782</v>
      </c>
      <c r="AJ251" s="150">
        <v>28.241509554716782</v>
      </c>
      <c r="AK251" s="119" t="s">
        <v>1981</v>
      </c>
      <c r="AL251" t="s">
        <v>67</v>
      </c>
      <c r="AM251" t="s">
        <v>67</v>
      </c>
      <c r="AN251" s="198">
        <v>7</v>
      </c>
      <c r="AS251" s="119">
        <v>45709</v>
      </c>
    </row>
    <row r="252" spans="1:45">
      <c r="A252" t="s">
        <v>244</v>
      </c>
      <c r="B252" t="s">
        <v>245</v>
      </c>
      <c r="C252" t="s">
        <v>969</v>
      </c>
      <c r="D252" t="s">
        <v>64</v>
      </c>
      <c r="E252" t="s">
        <v>65</v>
      </c>
      <c r="F252" t="s">
        <v>25</v>
      </c>
      <c r="G252" t="s">
        <v>77</v>
      </c>
      <c r="H252" t="s">
        <v>67</v>
      </c>
      <c r="I252" t="s">
        <v>55</v>
      </c>
      <c r="J252" t="s">
        <v>1982</v>
      </c>
      <c r="K252" s="119">
        <v>45733</v>
      </c>
      <c r="L252" s="119">
        <v>45793</v>
      </c>
      <c r="M252" s="119">
        <v>45821</v>
      </c>
      <c r="N252" t="s">
        <v>93</v>
      </c>
      <c r="O252" t="s">
        <v>313</v>
      </c>
      <c r="P252" t="s">
        <v>17</v>
      </c>
      <c r="Q252" t="s">
        <v>54</v>
      </c>
      <c r="R252" s="119">
        <v>45806</v>
      </c>
      <c r="S252" s="119">
        <v>45813</v>
      </c>
      <c r="AA252" s="176">
        <v>500000</v>
      </c>
      <c r="AB252" t="s">
        <v>58</v>
      </c>
      <c r="AC252" s="149" t="s">
        <v>444</v>
      </c>
      <c r="AD252" t="s">
        <v>478</v>
      </c>
      <c r="AE252" t="s">
        <v>314</v>
      </c>
      <c r="AF252" s="150">
        <v>28.543396347169608</v>
      </c>
      <c r="AG252" s="151">
        <v>15.09433962264151</v>
      </c>
      <c r="AH252" s="150">
        <v>1227.1698173584805</v>
      </c>
      <c r="AI252" s="150">
        <v>24.543396347169608</v>
      </c>
      <c r="AJ252" s="150">
        <v>28.543396347169608</v>
      </c>
      <c r="AK252" s="119">
        <v>45776</v>
      </c>
      <c r="AL252" t="s">
        <v>67</v>
      </c>
      <c r="AM252" t="s">
        <v>67</v>
      </c>
      <c r="AN252" s="198">
        <v>7</v>
      </c>
      <c r="AS252" s="119">
        <v>45820</v>
      </c>
    </row>
    <row r="253" spans="1:45">
      <c r="A253" s="226" t="s">
        <v>244</v>
      </c>
      <c r="B253" t="s">
        <v>245</v>
      </c>
      <c r="C253" s="62" t="s">
        <v>1983</v>
      </c>
      <c r="D253" t="s">
        <v>64</v>
      </c>
      <c r="E253" t="s">
        <v>65</v>
      </c>
      <c r="F253" t="s">
        <v>24</v>
      </c>
      <c r="G253" t="s">
        <v>77</v>
      </c>
      <c r="H253" t="s">
        <v>67</v>
      </c>
      <c r="I253" t="s">
        <v>55</v>
      </c>
      <c r="J253" t="s">
        <v>1984</v>
      </c>
      <c r="L253" s="119">
        <v>45831</v>
      </c>
      <c r="M253" s="119">
        <v>45838</v>
      </c>
      <c r="N253" t="s">
        <v>9</v>
      </c>
      <c r="O253" t="s">
        <v>262</v>
      </c>
      <c r="P253" t="s">
        <v>17</v>
      </c>
      <c r="Q253" t="s">
        <v>54</v>
      </c>
      <c r="R253" s="119">
        <v>45821</v>
      </c>
      <c r="S253" s="119">
        <v>45824</v>
      </c>
      <c r="AA253" s="176">
        <v>500000</v>
      </c>
      <c r="AB253" t="s">
        <v>58</v>
      </c>
      <c r="AC253" s="149" t="s">
        <v>444</v>
      </c>
      <c r="AD253" t="s">
        <v>478</v>
      </c>
      <c r="AE253" t="s">
        <v>263</v>
      </c>
      <c r="AF253" s="150">
        <v>28.845283139622438</v>
      </c>
      <c r="AG253" s="151">
        <v>15.09433962264151</v>
      </c>
      <c r="AH253" s="150">
        <v>1242.2641569811219</v>
      </c>
      <c r="AI253" s="150">
        <v>24.845283139622438</v>
      </c>
      <c r="AJ253" s="150">
        <v>28.845283139622438</v>
      </c>
      <c r="AK253" s="119">
        <v>45811</v>
      </c>
      <c r="AL253" t="s">
        <v>67</v>
      </c>
      <c r="AM253" t="s">
        <v>67</v>
      </c>
      <c r="AN253" s="198">
        <v>7</v>
      </c>
      <c r="AS253" s="119">
        <v>45831</v>
      </c>
    </row>
    <row r="254" spans="1:45">
      <c r="A254" s="226" t="s">
        <v>244</v>
      </c>
      <c r="B254" t="s">
        <v>245</v>
      </c>
      <c r="C254" s="62" t="s">
        <v>1983</v>
      </c>
      <c r="D254" t="s">
        <v>64</v>
      </c>
      <c r="E254" t="s">
        <v>65</v>
      </c>
      <c r="F254" t="s">
        <v>25</v>
      </c>
      <c r="G254" t="s">
        <v>77</v>
      </c>
      <c r="H254" t="s">
        <v>67</v>
      </c>
      <c r="I254" t="s">
        <v>55</v>
      </c>
      <c r="J254" t="s">
        <v>1985</v>
      </c>
      <c r="L254" s="119">
        <v>45831</v>
      </c>
      <c r="M254" s="119">
        <v>45838</v>
      </c>
      <c r="N254" t="s">
        <v>9</v>
      </c>
      <c r="O254" t="s">
        <v>262</v>
      </c>
      <c r="P254" t="s">
        <v>17</v>
      </c>
      <c r="Q254" t="s">
        <v>54</v>
      </c>
      <c r="R254" s="119">
        <v>45821</v>
      </c>
      <c r="S254" s="119">
        <v>45824</v>
      </c>
      <c r="AA254" s="176">
        <v>500000</v>
      </c>
      <c r="AB254" t="s">
        <v>58</v>
      </c>
      <c r="AC254" s="149" t="s">
        <v>444</v>
      </c>
      <c r="AD254" t="s">
        <v>478</v>
      </c>
      <c r="AE254" t="s">
        <v>263</v>
      </c>
      <c r="AF254" s="150">
        <v>29.147169932075268</v>
      </c>
      <c r="AG254" s="151">
        <v>15.09433962264151</v>
      </c>
      <c r="AH254" s="150">
        <v>1257.3584966037633</v>
      </c>
      <c r="AI254" s="150">
        <v>25.147169932075268</v>
      </c>
      <c r="AJ254" s="150">
        <v>29.147169932075268</v>
      </c>
      <c r="AK254" s="119">
        <v>45811</v>
      </c>
      <c r="AL254" t="s">
        <v>67</v>
      </c>
      <c r="AM254" t="s">
        <v>67</v>
      </c>
      <c r="AN254" s="198">
        <v>7</v>
      </c>
      <c r="AS254" s="119">
        <v>45831</v>
      </c>
    </row>
    <row r="255" spans="1:45">
      <c r="A255" s="203" t="s">
        <v>244</v>
      </c>
      <c r="B255" t="s">
        <v>245</v>
      </c>
      <c r="C255" s="62" t="s">
        <v>1983</v>
      </c>
      <c r="D255" t="s">
        <v>64</v>
      </c>
      <c r="E255" t="s">
        <v>65</v>
      </c>
      <c r="F255" t="s">
        <v>25</v>
      </c>
      <c r="G255" t="s">
        <v>77</v>
      </c>
      <c r="H255" t="s">
        <v>67</v>
      </c>
      <c r="I255" t="s">
        <v>55</v>
      </c>
      <c r="J255" t="s">
        <v>1986</v>
      </c>
      <c r="L255" s="119">
        <v>45831</v>
      </c>
      <c r="M255" s="119">
        <v>45838</v>
      </c>
      <c r="N255" t="s">
        <v>9</v>
      </c>
      <c r="O255" t="s">
        <v>262</v>
      </c>
      <c r="P255" t="s">
        <v>17</v>
      </c>
      <c r="Q255" t="s">
        <v>54</v>
      </c>
      <c r="R255" s="119">
        <v>45821</v>
      </c>
      <c r="S255" s="119">
        <v>45824</v>
      </c>
      <c r="AA255" s="176">
        <v>500000</v>
      </c>
      <c r="AB255" t="s">
        <v>58</v>
      </c>
      <c r="AC255" s="149" t="s">
        <v>444</v>
      </c>
      <c r="AD255" t="s">
        <v>478</v>
      </c>
      <c r="AE255" t="s">
        <v>263</v>
      </c>
      <c r="AF255" s="150">
        <v>29.449056724528095</v>
      </c>
      <c r="AG255" s="151">
        <v>15.09433962264151</v>
      </c>
      <c r="AH255" s="150">
        <v>1272.4528362264048</v>
      </c>
      <c r="AI255" s="150">
        <v>25.449056724528095</v>
      </c>
      <c r="AJ255" s="150">
        <v>29.449056724528095</v>
      </c>
      <c r="AK255" s="119">
        <v>45811</v>
      </c>
      <c r="AL255" t="s">
        <v>67</v>
      </c>
      <c r="AM255" t="s">
        <v>67</v>
      </c>
      <c r="AN255" s="198">
        <v>7</v>
      </c>
      <c r="AS255" s="119">
        <v>45831</v>
      </c>
    </row>
    <row r="256" spans="1:45">
      <c r="A256" s="203" t="s">
        <v>244</v>
      </c>
      <c r="B256" t="s">
        <v>245</v>
      </c>
      <c r="C256" s="62" t="s">
        <v>1983</v>
      </c>
      <c r="D256" t="s">
        <v>64</v>
      </c>
      <c r="E256" t="s">
        <v>65</v>
      </c>
      <c r="F256" t="s">
        <v>25</v>
      </c>
      <c r="G256" t="s">
        <v>77</v>
      </c>
      <c r="H256" t="s">
        <v>67</v>
      </c>
      <c r="I256" t="s">
        <v>55</v>
      </c>
      <c r="J256" t="s">
        <v>1987</v>
      </c>
      <c r="L256" s="119">
        <v>45831</v>
      </c>
      <c r="M256" s="119">
        <v>45838</v>
      </c>
      <c r="N256" t="s">
        <v>9</v>
      </c>
      <c r="O256" t="s">
        <v>262</v>
      </c>
      <c r="P256" t="s">
        <v>17</v>
      </c>
      <c r="Q256" t="s">
        <v>54</v>
      </c>
      <c r="R256" s="119">
        <v>45821</v>
      </c>
      <c r="S256" s="119">
        <v>45824</v>
      </c>
      <c r="AA256" s="176">
        <v>500000</v>
      </c>
      <c r="AB256" t="s">
        <v>58</v>
      </c>
      <c r="AC256" s="149" t="s">
        <v>444</v>
      </c>
      <c r="AD256" t="s">
        <v>478</v>
      </c>
      <c r="AE256" t="s">
        <v>263</v>
      </c>
      <c r="AF256" s="150">
        <v>29.750943516980925</v>
      </c>
      <c r="AG256" s="151">
        <v>15.09433962264151</v>
      </c>
      <c r="AH256" s="150">
        <v>1287.5471758490462</v>
      </c>
      <c r="AI256" s="150">
        <v>25.750943516980925</v>
      </c>
      <c r="AJ256" s="150">
        <v>29.750943516980925</v>
      </c>
      <c r="AK256" s="119">
        <v>45811</v>
      </c>
      <c r="AL256" t="s">
        <v>67</v>
      </c>
      <c r="AM256" t="s">
        <v>67</v>
      </c>
      <c r="AN256" s="198">
        <v>7</v>
      </c>
      <c r="AS256" s="119">
        <v>45831</v>
      </c>
    </row>
    <row r="257" spans="1:45">
      <c r="A257" s="203" t="s">
        <v>244</v>
      </c>
      <c r="B257" t="s">
        <v>245</v>
      </c>
      <c r="C257" s="62" t="s">
        <v>1988</v>
      </c>
      <c r="D257" t="s">
        <v>65</v>
      </c>
      <c r="E257" t="s">
        <v>65</v>
      </c>
      <c r="F257" t="s">
        <v>25</v>
      </c>
      <c r="G257" t="s">
        <v>77</v>
      </c>
      <c r="H257" t="s">
        <v>67</v>
      </c>
      <c r="I257" t="s">
        <v>55</v>
      </c>
      <c r="J257" t="s">
        <v>1989</v>
      </c>
      <c r="K257" s="119"/>
      <c r="L257" s="119">
        <v>45856</v>
      </c>
      <c r="M257" s="119">
        <v>45856</v>
      </c>
      <c r="N257" t="s">
        <v>13</v>
      </c>
      <c r="O257" t="s">
        <v>288</v>
      </c>
      <c r="P257" t="s">
        <v>17</v>
      </c>
      <c r="Q257" t="s">
        <v>54</v>
      </c>
      <c r="R257" s="119">
        <v>45847</v>
      </c>
      <c r="S257" s="119">
        <v>45853</v>
      </c>
      <c r="AA257" s="176">
        <v>500000</v>
      </c>
      <c r="AB257" t="s">
        <v>58</v>
      </c>
      <c r="AC257" s="149" t="s">
        <v>444</v>
      </c>
      <c r="AD257" t="s">
        <v>478</v>
      </c>
      <c r="AE257" t="s">
        <v>289</v>
      </c>
      <c r="AF257" s="150">
        <v>29.449056724528095</v>
      </c>
      <c r="AG257" s="151">
        <v>15.09433962264151</v>
      </c>
      <c r="AH257" s="150">
        <v>1272.4528362264048</v>
      </c>
      <c r="AI257" s="150">
        <v>25.449056724528095</v>
      </c>
      <c r="AJ257" s="150">
        <v>29.449056724528095</v>
      </c>
      <c r="AK257" s="119">
        <v>45846</v>
      </c>
      <c r="AL257" t="s">
        <v>67</v>
      </c>
      <c r="AM257" t="s">
        <v>67</v>
      </c>
      <c r="AN257" s="198">
        <v>3</v>
      </c>
      <c r="AO257">
        <v>1282</v>
      </c>
      <c r="AP257">
        <v>4</v>
      </c>
      <c r="AQ257">
        <v>0</v>
      </c>
      <c r="AR257" s="133">
        <v>-10</v>
      </c>
      <c r="AS257" s="119">
        <v>45856</v>
      </c>
    </row>
    <row r="258" spans="1:45">
      <c r="A258" t="s">
        <v>123</v>
      </c>
      <c r="B258" t="s">
        <v>124</v>
      </c>
      <c r="C258" t="s">
        <v>670</v>
      </c>
      <c r="D258" t="s">
        <v>65</v>
      </c>
      <c r="E258" t="s">
        <v>65</v>
      </c>
      <c r="F258" t="s">
        <v>25</v>
      </c>
      <c r="G258" t="s">
        <v>77</v>
      </c>
      <c r="H258" t="s">
        <v>67</v>
      </c>
      <c r="I258" t="s">
        <v>55</v>
      </c>
      <c r="J258" t="s">
        <v>1990</v>
      </c>
      <c r="K258" s="119">
        <v>45700</v>
      </c>
      <c r="L258" s="119">
        <v>45775</v>
      </c>
      <c r="M258" s="119">
        <v>45880</v>
      </c>
      <c r="N258" t="s">
        <v>13</v>
      </c>
      <c r="O258" t="s">
        <v>276</v>
      </c>
      <c r="P258" t="s">
        <v>17</v>
      </c>
      <c r="Q258" t="s">
        <v>54</v>
      </c>
      <c r="R258" s="119">
        <v>45853</v>
      </c>
      <c r="S258" s="119">
        <v>45861</v>
      </c>
      <c r="AA258" s="176">
        <v>500000</v>
      </c>
      <c r="AB258" t="s">
        <v>58</v>
      </c>
      <c r="AC258" s="149" t="s">
        <v>444</v>
      </c>
      <c r="AD258" t="s">
        <v>478</v>
      </c>
      <c r="AE258" t="s">
        <v>277</v>
      </c>
      <c r="AF258" s="150">
        <v>30.354717101886582</v>
      </c>
      <c r="AG258" s="151">
        <v>15.09433962264151</v>
      </c>
      <c r="AH258" s="150">
        <v>1317.7358550943291</v>
      </c>
      <c r="AI258" s="150">
        <v>26.354717101886582</v>
      </c>
      <c r="AJ258" s="150">
        <v>30.354717101886582</v>
      </c>
      <c r="AK258" s="119">
        <v>45819</v>
      </c>
      <c r="AL258" t="s">
        <v>67</v>
      </c>
      <c r="AM258" t="s">
        <v>54</v>
      </c>
      <c r="AN258" s="198">
        <v>0</v>
      </c>
      <c r="AS258" s="119">
        <v>45861</v>
      </c>
    </row>
    <row r="259" spans="1:45">
      <c r="A259" s="203" t="s">
        <v>244</v>
      </c>
      <c r="B259" t="s">
        <v>245</v>
      </c>
      <c r="C259" t="s">
        <v>1991</v>
      </c>
      <c r="D259" t="s">
        <v>65</v>
      </c>
      <c r="E259" t="s">
        <v>65</v>
      </c>
      <c r="F259" t="s">
        <v>25</v>
      </c>
      <c r="G259" t="s">
        <v>77</v>
      </c>
      <c r="H259" t="s">
        <v>67</v>
      </c>
      <c r="I259" t="s">
        <v>55</v>
      </c>
      <c r="J259" t="s">
        <v>1992</v>
      </c>
      <c r="K259" s="119">
        <v>45807</v>
      </c>
      <c r="L259" s="119">
        <v>45918</v>
      </c>
      <c r="M259" s="119">
        <v>45908</v>
      </c>
      <c r="N259" t="s">
        <v>7</v>
      </c>
      <c r="O259" t="s">
        <v>59</v>
      </c>
      <c r="P259" t="s">
        <v>17</v>
      </c>
      <c r="Q259" t="s">
        <v>54</v>
      </c>
      <c r="R259" s="119">
        <v>45887</v>
      </c>
      <c r="S259" s="119">
        <v>45889</v>
      </c>
      <c r="AA259" s="176">
        <v>500000</v>
      </c>
      <c r="AB259" t="s">
        <v>58</v>
      </c>
      <c r="AC259" s="149" t="s">
        <v>444</v>
      </c>
      <c r="AD259" t="s">
        <v>478</v>
      </c>
      <c r="AE259" t="s">
        <v>246</v>
      </c>
      <c r="AF259" s="150">
        <v>26.128302007546981</v>
      </c>
      <c r="AG259" s="151">
        <v>15.09433962264151</v>
      </c>
      <c r="AH259" s="150">
        <v>1106.4151003773491</v>
      </c>
      <c r="AI259" s="150">
        <v>22.128302007546981</v>
      </c>
      <c r="AJ259" s="150">
        <v>26.128302007546981</v>
      </c>
      <c r="AK259" s="119">
        <v>45874</v>
      </c>
      <c r="AL259" t="s">
        <v>67</v>
      </c>
      <c r="AM259" t="s">
        <v>67</v>
      </c>
      <c r="AN259" s="198">
        <v>19</v>
      </c>
      <c r="AO259">
        <v>249</v>
      </c>
      <c r="AP259">
        <v>4</v>
      </c>
      <c r="AQ259">
        <v>0</v>
      </c>
      <c r="AS259" s="119">
        <v>45908</v>
      </c>
    </row>
    <row r="260" spans="1:45">
      <c r="A260" s="226" t="s">
        <v>244</v>
      </c>
      <c r="B260" t="s">
        <v>245</v>
      </c>
      <c r="C260" s="62" t="s">
        <v>1993</v>
      </c>
      <c r="D260" t="s">
        <v>65</v>
      </c>
      <c r="E260" t="s">
        <v>65</v>
      </c>
      <c r="F260" t="s">
        <v>25</v>
      </c>
      <c r="G260" t="s">
        <v>77</v>
      </c>
      <c r="H260" t="s">
        <v>67</v>
      </c>
      <c r="I260" t="s">
        <v>55</v>
      </c>
      <c r="J260" s="222" t="s">
        <v>1634</v>
      </c>
      <c r="K260" s="119">
        <v>45691</v>
      </c>
      <c r="L260" s="119">
        <v>45890</v>
      </c>
      <c r="M260" s="119">
        <v>45922</v>
      </c>
      <c r="N260" t="s">
        <v>9</v>
      </c>
      <c r="O260" t="s">
        <v>331</v>
      </c>
      <c r="P260" t="s">
        <v>17</v>
      </c>
      <c r="Q260" t="s">
        <v>54</v>
      </c>
      <c r="R260" s="119">
        <v>45908</v>
      </c>
      <c r="S260" s="119">
        <v>45915</v>
      </c>
      <c r="AA260" s="176">
        <v>500000</v>
      </c>
      <c r="AB260" t="s">
        <v>58</v>
      </c>
      <c r="AC260" s="149" t="s">
        <v>444</v>
      </c>
      <c r="AD260" t="s">
        <v>478</v>
      </c>
      <c r="AE260" t="s">
        <v>332</v>
      </c>
      <c r="AF260" s="150">
        <v>26.430188799999812</v>
      </c>
      <c r="AG260" s="151">
        <v>15.09433962264151</v>
      </c>
      <c r="AH260" s="150">
        <v>1121.5094399999905</v>
      </c>
      <c r="AI260" s="150">
        <v>22.430188799999812</v>
      </c>
      <c r="AJ260" s="150">
        <v>26.430188799999812</v>
      </c>
      <c r="AK260" s="119">
        <v>45859</v>
      </c>
      <c r="AL260" t="s">
        <v>67</v>
      </c>
      <c r="AM260" t="s">
        <v>67</v>
      </c>
      <c r="AN260" s="198">
        <v>4</v>
      </c>
      <c r="AO260">
        <v>50</v>
      </c>
      <c r="AP260">
        <v>0</v>
      </c>
      <c r="AQ260">
        <v>0</v>
      </c>
      <c r="AS260" s="119">
        <v>45919</v>
      </c>
    </row>
    <row r="261" spans="1:45" ht="15.6">
      <c r="A261" s="135" t="s">
        <v>221</v>
      </c>
      <c r="B261" t="s">
        <v>222</v>
      </c>
      <c r="C261" s="62" t="s">
        <v>865</v>
      </c>
      <c r="D261" t="s">
        <v>65</v>
      </c>
      <c r="E261" t="s">
        <v>65</v>
      </c>
      <c r="F261" t="s">
        <v>25</v>
      </c>
      <c r="G261" t="s">
        <v>77</v>
      </c>
      <c r="H261" t="s">
        <v>67</v>
      </c>
      <c r="I261" t="s">
        <v>55</v>
      </c>
      <c r="J261" t="s">
        <v>1994</v>
      </c>
      <c r="K261" s="119">
        <v>45908</v>
      </c>
      <c r="L261" s="119">
        <v>45926</v>
      </c>
      <c r="M261" s="119">
        <v>45940</v>
      </c>
      <c r="N261" t="s">
        <v>93</v>
      </c>
      <c r="O261" t="s">
        <v>313</v>
      </c>
      <c r="P261" t="s">
        <v>17</v>
      </c>
      <c r="Q261" t="s">
        <v>54</v>
      </c>
      <c r="R261" s="119">
        <v>45929</v>
      </c>
      <c r="S261" s="119">
        <v>45930</v>
      </c>
      <c r="AA261" s="176">
        <v>500000</v>
      </c>
      <c r="AB261" t="s">
        <v>58</v>
      </c>
      <c r="AC261" s="149" t="s">
        <v>444</v>
      </c>
      <c r="AD261" t="s">
        <v>478</v>
      </c>
      <c r="AE261" t="s">
        <v>314</v>
      </c>
      <c r="AF261" s="150">
        <v>26.732075592452638</v>
      </c>
      <c r="AG261" s="151">
        <v>15.09433962264151</v>
      </c>
      <c r="AH261" s="150">
        <v>1136.6037796226319</v>
      </c>
      <c r="AI261" s="150">
        <v>22.732075592452638</v>
      </c>
      <c r="AJ261" s="150">
        <v>26.732075592452638</v>
      </c>
      <c r="AK261" s="119">
        <v>45923</v>
      </c>
      <c r="AL261" t="s">
        <v>67</v>
      </c>
      <c r="AM261" t="s">
        <v>67</v>
      </c>
      <c r="AN261" s="198">
        <v>6</v>
      </c>
      <c r="AO261">
        <v>306</v>
      </c>
      <c r="AP261">
        <v>0</v>
      </c>
      <c r="AQ261">
        <v>0</v>
      </c>
      <c r="AS261" s="119">
        <v>45936</v>
      </c>
    </row>
    <row r="262" spans="1:45">
      <c r="A262" s="140" t="s">
        <v>123</v>
      </c>
      <c r="B262" t="s">
        <v>124</v>
      </c>
      <c r="C262" t="s">
        <v>902</v>
      </c>
      <c r="D262" t="s">
        <v>65</v>
      </c>
      <c r="E262" t="s">
        <v>65</v>
      </c>
      <c r="F262" t="s">
        <v>25</v>
      </c>
      <c r="G262" t="s">
        <v>77</v>
      </c>
      <c r="H262" t="s">
        <v>67</v>
      </c>
      <c r="I262" t="s">
        <v>55</v>
      </c>
      <c r="J262" t="s">
        <v>1995</v>
      </c>
      <c r="K262" s="119"/>
      <c r="L262" s="119">
        <v>45932</v>
      </c>
      <c r="M262" s="119">
        <v>45949</v>
      </c>
      <c r="N262" t="s">
        <v>93</v>
      </c>
      <c r="O262" t="s">
        <v>320</v>
      </c>
      <c r="P262" t="s">
        <v>17</v>
      </c>
      <c r="Q262" t="s">
        <v>54</v>
      </c>
      <c r="R262" s="119">
        <v>45936</v>
      </c>
      <c r="S262" s="119">
        <v>45940</v>
      </c>
      <c r="T262" s="133"/>
      <c r="AA262" s="176">
        <v>500000</v>
      </c>
      <c r="AB262" t="s">
        <v>58</v>
      </c>
      <c r="AC262" s="149" t="s">
        <v>444</v>
      </c>
      <c r="AD262" t="s">
        <v>478</v>
      </c>
      <c r="AE262" t="s">
        <v>314</v>
      </c>
      <c r="AF262" s="150">
        <v>27.033962384905468</v>
      </c>
      <c r="AG262" s="151">
        <v>15.09433962264151</v>
      </c>
      <c r="AH262" s="150">
        <v>1151.6981192452733</v>
      </c>
      <c r="AI262" s="150">
        <v>23.033962384905468</v>
      </c>
      <c r="AJ262" s="150">
        <v>27.033962384905468</v>
      </c>
      <c r="AK262" s="119">
        <v>45915</v>
      </c>
      <c r="AL262" t="s">
        <v>54</v>
      </c>
      <c r="AM262" t="s">
        <v>67</v>
      </c>
      <c r="AN262" s="198">
        <v>20</v>
      </c>
      <c r="AO262">
        <v>2125</v>
      </c>
      <c r="AP262">
        <v>19</v>
      </c>
      <c r="AQ262">
        <v>0</v>
      </c>
      <c r="AR262" s="133"/>
      <c r="AS262" s="119">
        <v>45960</v>
      </c>
    </row>
    <row r="263" spans="1:45">
      <c r="A263" s="226" t="s">
        <v>244</v>
      </c>
      <c r="B263" t="s">
        <v>245</v>
      </c>
      <c r="C263" s="62" t="s">
        <v>534</v>
      </c>
      <c r="D263" t="s">
        <v>65</v>
      </c>
      <c r="E263" t="s">
        <v>65</v>
      </c>
      <c r="F263" t="s">
        <v>25</v>
      </c>
      <c r="G263" t="s">
        <v>77</v>
      </c>
      <c r="H263" t="s">
        <v>67</v>
      </c>
      <c r="I263" t="s">
        <v>55</v>
      </c>
      <c r="J263" t="s">
        <v>1996</v>
      </c>
      <c r="K263" s="119">
        <v>45733</v>
      </c>
      <c r="L263" s="119">
        <v>45909</v>
      </c>
      <c r="M263" s="119">
        <v>45950</v>
      </c>
      <c r="N263" t="s">
        <v>9</v>
      </c>
      <c r="O263" t="s">
        <v>335</v>
      </c>
      <c r="P263" t="s">
        <v>17</v>
      </c>
      <c r="Q263" t="s">
        <v>54</v>
      </c>
      <c r="R263" s="119">
        <v>45910</v>
      </c>
      <c r="S263" s="119">
        <v>45915</v>
      </c>
      <c r="AA263" s="176">
        <v>500000</v>
      </c>
      <c r="AB263" s="205" t="s">
        <v>58</v>
      </c>
      <c r="AC263" s="149" t="s">
        <v>444</v>
      </c>
      <c r="AD263" t="s">
        <v>478</v>
      </c>
      <c r="AE263" t="s">
        <v>336</v>
      </c>
      <c r="AF263" s="150">
        <v>27.335849177358295</v>
      </c>
      <c r="AG263" s="151">
        <v>15.09433962264151</v>
      </c>
      <c r="AH263" s="150">
        <v>1166.7924588679148</v>
      </c>
      <c r="AI263" s="150">
        <v>23.335849177358295</v>
      </c>
      <c r="AJ263" s="150">
        <v>27.335849177358295</v>
      </c>
      <c r="AK263" s="119">
        <v>45840</v>
      </c>
      <c r="AL263" t="s">
        <v>67</v>
      </c>
      <c r="AM263" t="s">
        <v>67</v>
      </c>
      <c r="AN263" s="198">
        <v>25</v>
      </c>
      <c r="AO263">
        <v>262</v>
      </c>
      <c r="AP263">
        <v>0</v>
      </c>
      <c r="AQ263">
        <v>0</v>
      </c>
      <c r="AS263" s="119">
        <v>45940</v>
      </c>
    </row>
    <row r="264" spans="1:45">
      <c r="A264" s="224" t="s">
        <v>123</v>
      </c>
      <c r="B264" t="s">
        <v>124</v>
      </c>
      <c r="C264" t="s">
        <v>738</v>
      </c>
      <c r="D264" t="s">
        <v>65</v>
      </c>
      <c r="E264" t="s">
        <v>65</v>
      </c>
      <c r="F264" t="s">
        <v>25</v>
      </c>
      <c r="G264" t="s">
        <v>77</v>
      </c>
      <c r="H264" t="s">
        <v>67</v>
      </c>
      <c r="I264" t="s">
        <v>55</v>
      </c>
      <c r="J264" t="s">
        <v>1997</v>
      </c>
      <c r="K264" s="119">
        <v>45873</v>
      </c>
      <c r="L264" s="119">
        <v>45947</v>
      </c>
      <c r="M264" s="119">
        <v>45977</v>
      </c>
      <c r="N264" t="s">
        <v>9</v>
      </c>
      <c r="O264" t="s">
        <v>259</v>
      </c>
      <c r="P264" t="s">
        <v>17</v>
      </c>
      <c r="Q264" t="s">
        <v>54</v>
      </c>
      <c r="R264" s="119">
        <v>45957</v>
      </c>
      <c r="S264" s="119">
        <v>45964</v>
      </c>
      <c r="AA264" s="176">
        <v>500000</v>
      </c>
      <c r="AB264" t="s">
        <v>58</v>
      </c>
      <c r="AC264" s="149" t="s">
        <v>444</v>
      </c>
      <c r="AD264" t="s">
        <v>478</v>
      </c>
      <c r="AE264" t="s">
        <v>260</v>
      </c>
      <c r="AF264" s="150">
        <v>27.637735969811125</v>
      </c>
      <c r="AG264" s="151">
        <v>15.09433962264151</v>
      </c>
      <c r="AH264" s="150">
        <v>1181.8867984905562</v>
      </c>
      <c r="AI264" s="150">
        <v>23.637735969811125</v>
      </c>
      <c r="AJ264" s="150">
        <v>27.637735969811125</v>
      </c>
      <c r="AK264" s="119">
        <v>45946</v>
      </c>
      <c r="AL264" t="s">
        <v>67</v>
      </c>
      <c r="AM264" t="s">
        <v>54</v>
      </c>
      <c r="AN264" s="198">
        <v>8</v>
      </c>
      <c r="AS264" s="119">
        <v>45972</v>
      </c>
    </row>
    <row r="265" spans="1:45">
      <c r="A265" t="s">
        <v>123</v>
      </c>
      <c r="B265" t="s">
        <v>124</v>
      </c>
      <c r="C265" t="s">
        <v>902</v>
      </c>
      <c r="D265" t="s">
        <v>65</v>
      </c>
      <c r="E265" t="s">
        <v>65</v>
      </c>
      <c r="F265" t="s">
        <v>25</v>
      </c>
      <c r="G265" t="s">
        <v>77</v>
      </c>
      <c r="H265" t="s">
        <v>67</v>
      </c>
      <c r="I265" t="s">
        <v>55</v>
      </c>
      <c r="J265" t="s">
        <v>1998</v>
      </c>
      <c r="K265" s="119"/>
      <c r="L265" s="119">
        <v>45974</v>
      </c>
      <c r="M265" s="119">
        <v>45988</v>
      </c>
      <c r="N265" t="s">
        <v>9</v>
      </c>
      <c r="O265" t="s">
        <v>331</v>
      </c>
      <c r="P265" t="s">
        <v>17</v>
      </c>
      <c r="Q265" t="s">
        <v>54</v>
      </c>
      <c r="R265" s="119">
        <v>45981</v>
      </c>
      <c r="S265" s="119">
        <v>45987</v>
      </c>
      <c r="T265" s="133"/>
      <c r="AA265" s="176">
        <v>500000</v>
      </c>
      <c r="AB265" t="s">
        <v>58</v>
      </c>
      <c r="AC265" s="149" t="s">
        <v>444</v>
      </c>
      <c r="AD265" t="s">
        <v>478</v>
      </c>
      <c r="AE265" t="s">
        <v>332</v>
      </c>
      <c r="AF265" s="150">
        <v>27.939622762263951</v>
      </c>
      <c r="AG265" s="151">
        <v>15.09433962264151</v>
      </c>
      <c r="AH265" s="150">
        <v>1196.9811381131976</v>
      </c>
      <c r="AI265" s="150">
        <v>23.939622762263951</v>
      </c>
      <c r="AJ265" s="150">
        <v>27.939622762263951</v>
      </c>
      <c r="AK265" s="119">
        <v>45915</v>
      </c>
      <c r="AL265" t="s">
        <v>67</v>
      </c>
      <c r="AM265" t="s">
        <v>67</v>
      </c>
      <c r="AN265" s="198">
        <v>1</v>
      </c>
      <c r="AR265" s="133"/>
      <c r="AS265" s="119">
        <v>45988</v>
      </c>
    </row>
    <row r="266" spans="1:45">
      <c r="A266" s="203" t="s">
        <v>244</v>
      </c>
      <c r="B266" t="s">
        <v>245</v>
      </c>
      <c r="C266" s="62" t="s">
        <v>1999</v>
      </c>
      <c r="D266" t="s">
        <v>65</v>
      </c>
      <c r="E266" t="s">
        <v>65</v>
      </c>
      <c r="F266" t="s">
        <v>25</v>
      </c>
      <c r="G266" t="s">
        <v>77</v>
      </c>
      <c r="H266" t="s">
        <v>67</v>
      </c>
      <c r="I266" t="s">
        <v>55</v>
      </c>
      <c r="J266" t="s">
        <v>2000</v>
      </c>
      <c r="K266" s="119"/>
      <c r="L266" s="119">
        <v>45926</v>
      </c>
      <c r="M266" s="119">
        <v>45989</v>
      </c>
      <c r="N266" t="s">
        <v>9</v>
      </c>
      <c r="O266" t="s">
        <v>338</v>
      </c>
      <c r="P266" t="s">
        <v>17</v>
      </c>
      <c r="Q266" t="s">
        <v>54</v>
      </c>
      <c r="R266" s="119">
        <v>45947</v>
      </c>
      <c r="S266" s="119">
        <v>45959</v>
      </c>
      <c r="AA266" s="176">
        <v>500000</v>
      </c>
      <c r="AB266" t="s">
        <v>58</v>
      </c>
      <c r="AC266" s="149" t="s">
        <v>444</v>
      </c>
      <c r="AD266" t="e">
        <v>#REF!</v>
      </c>
      <c r="AE266" t="s">
        <v>339</v>
      </c>
      <c r="AF266" s="150">
        <v>28.241509554716782</v>
      </c>
      <c r="AG266" s="151">
        <v>15.09433962264151</v>
      </c>
      <c r="AH266" s="150">
        <v>1212.0754777358391</v>
      </c>
      <c r="AI266" s="150">
        <v>24.241509554716782</v>
      </c>
      <c r="AJ266" s="150">
        <v>28.241509554716782</v>
      </c>
      <c r="AK266" s="119">
        <v>45901</v>
      </c>
      <c r="AL266" t="s">
        <v>67</v>
      </c>
      <c r="AM266" t="s">
        <v>67</v>
      </c>
      <c r="AN266" s="198">
        <v>26</v>
      </c>
      <c r="AO266">
        <v>6</v>
      </c>
      <c r="AP266">
        <v>2</v>
      </c>
      <c r="AQ266">
        <v>0</v>
      </c>
      <c r="AS266" s="119">
        <v>45985</v>
      </c>
    </row>
    <row r="267" spans="1:45">
      <c r="A267" s="203" t="s">
        <v>244</v>
      </c>
      <c r="B267" t="s">
        <v>245</v>
      </c>
      <c r="C267" s="62" t="s">
        <v>2001</v>
      </c>
      <c r="D267" t="s">
        <v>65</v>
      </c>
      <c r="E267" t="s">
        <v>65</v>
      </c>
      <c r="F267" t="s">
        <v>25</v>
      </c>
      <c r="G267" t="s">
        <v>77</v>
      </c>
      <c r="H267" t="s">
        <v>67</v>
      </c>
      <c r="I267" t="s">
        <v>55</v>
      </c>
      <c r="J267" s="225" t="s">
        <v>2002</v>
      </c>
      <c r="K267" s="119">
        <v>45597</v>
      </c>
      <c r="L267" s="119">
        <v>45964</v>
      </c>
      <c r="M267" s="119">
        <v>45989</v>
      </c>
      <c r="N267" t="s">
        <v>9</v>
      </c>
      <c r="O267" t="s">
        <v>331</v>
      </c>
      <c r="P267" t="s">
        <v>17</v>
      </c>
      <c r="Q267" t="s">
        <v>54</v>
      </c>
      <c r="R267" s="119">
        <v>45964</v>
      </c>
      <c r="S267" s="119">
        <v>45968</v>
      </c>
      <c r="AA267" s="176">
        <v>500000</v>
      </c>
      <c r="AB267" t="s">
        <v>58</v>
      </c>
      <c r="AC267" s="149" t="s">
        <v>444</v>
      </c>
      <c r="AD267" t="s">
        <v>478</v>
      </c>
      <c r="AE267" t="s">
        <v>332</v>
      </c>
      <c r="AF267" s="150">
        <v>28.543396347169608</v>
      </c>
      <c r="AG267" s="151">
        <v>15.09433962264151</v>
      </c>
      <c r="AH267" s="150">
        <v>1227.1698173584805</v>
      </c>
      <c r="AI267" s="150">
        <v>24.543396347169608</v>
      </c>
      <c r="AJ267" s="150">
        <v>28.543396347169608</v>
      </c>
      <c r="AK267" s="119">
        <v>45943</v>
      </c>
      <c r="AL267" t="s">
        <v>67</v>
      </c>
      <c r="AM267" t="s">
        <v>67</v>
      </c>
      <c r="AN267" s="198">
        <v>21</v>
      </c>
      <c r="AO267">
        <v>415</v>
      </c>
      <c r="AP267">
        <v>14</v>
      </c>
      <c r="AQ267">
        <v>0</v>
      </c>
      <c r="AS267" s="119">
        <v>45989</v>
      </c>
    </row>
    <row r="268" spans="1:45" ht="15.6">
      <c r="A268" s="135" t="s">
        <v>221</v>
      </c>
      <c r="B268" s="2" t="s">
        <v>222</v>
      </c>
      <c r="C268" s="62" t="s">
        <v>865</v>
      </c>
      <c r="D268" t="s">
        <v>64</v>
      </c>
      <c r="E268" t="s">
        <v>76</v>
      </c>
      <c r="F268" t="s">
        <v>25</v>
      </c>
      <c r="G268" t="s">
        <v>77</v>
      </c>
      <c r="H268" t="s">
        <v>67</v>
      </c>
      <c r="I268" t="s">
        <v>55</v>
      </c>
      <c r="J268" t="s">
        <v>2003</v>
      </c>
      <c r="K268" s="119">
        <v>45944</v>
      </c>
      <c r="L268" s="119">
        <v>45975</v>
      </c>
      <c r="M268" s="119">
        <v>46003</v>
      </c>
      <c r="N268" t="s">
        <v>93</v>
      </c>
      <c r="O268" t="s">
        <v>323</v>
      </c>
      <c r="P268" t="s">
        <v>17</v>
      </c>
      <c r="Q268" t="s">
        <v>54</v>
      </c>
      <c r="R268" s="119">
        <v>45980</v>
      </c>
      <c r="S268" s="119">
        <v>45994</v>
      </c>
      <c r="AA268" s="176">
        <v>500000</v>
      </c>
      <c r="AB268" t="s">
        <v>58</v>
      </c>
      <c r="AC268" s="149" t="s">
        <v>444</v>
      </c>
      <c r="AD268" t="e">
        <v>#REF!</v>
      </c>
      <c r="AE268" t="s">
        <v>324</v>
      </c>
      <c r="AF268" s="150">
        <v>28.845283139622438</v>
      </c>
      <c r="AG268" s="151">
        <v>15.09433962264151</v>
      </c>
      <c r="AH268" s="150">
        <v>1242.2641569811219</v>
      </c>
      <c r="AI268" s="150">
        <v>24.845283139622438</v>
      </c>
      <c r="AJ268" s="150">
        <v>28.845283139622438</v>
      </c>
      <c r="AK268" s="119">
        <v>45964</v>
      </c>
      <c r="AL268" t="s">
        <v>67</v>
      </c>
      <c r="AM268" t="s">
        <v>67</v>
      </c>
      <c r="AN268" s="198">
        <v>-5</v>
      </c>
      <c r="AS268" s="119">
        <v>45989</v>
      </c>
    </row>
    <row r="269" spans="1:45">
      <c r="A269" t="s">
        <v>123</v>
      </c>
      <c r="B269" t="s">
        <v>124</v>
      </c>
      <c r="C269" t="s">
        <v>902</v>
      </c>
      <c r="D269" t="s">
        <v>65</v>
      </c>
      <c r="E269" t="s">
        <v>65</v>
      </c>
      <c r="F269" t="s">
        <v>25</v>
      </c>
      <c r="G269" t="s">
        <v>77</v>
      </c>
      <c r="H269" t="s">
        <v>67</v>
      </c>
      <c r="I269" t="s">
        <v>55</v>
      </c>
      <c r="J269" t="s">
        <v>2004</v>
      </c>
      <c r="K269" s="119"/>
      <c r="L269" s="119">
        <v>45988</v>
      </c>
      <c r="M269" s="119">
        <v>46005</v>
      </c>
      <c r="N269" t="s">
        <v>9</v>
      </c>
      <c r="O269" t="s">
        <v>331</v>
      </c>
      <c r="P269" t="s">
        <v>17</v>
      </c>
      <c r="Q269" t="s">
        <v>54</v>
      </c>
      <c r="R269" s="119">
        <v>45995</v>
      </c>
      <c r="S269" s="119">
        <v>45999</v>
      </c>
      <c r="T269" s="133"/>
      <c r="AA269" s="176">
        <v>500000</v>
      </c>
      <c r="AB269" t="s">
        <v>58</v>
      </c>
      <c r="AC269" s="149" t="s">
        <v>444</v>
      </c>
      <c r="AD269" t="s">
        <v>478</v>
      </c>
      <c r="AE269" t="s">
        <v>332</v>
      </c>
      <c r="AF269" s="150">
        <v>29.147169932075268</v>
      </c>
      <c r="AG269" s="151">
        <v>15.09433962264151</v>
      </c>
      <c r="AH269" s="150">
        <v>1257.3584966037633</v>
      </c>
      <c r="AI269" s="150">
        <v>25.147169932075268</v>
      </c>
      <c r="AJ269" s="150">
        <v>29.147169932075268</v>
      </c>
      <c r="AK269" s="119">
        <v>45988</v>
      </c>
      <c r="AL269" t="s">
        <v>54</v>
      </c>
      <c r="AM269" t="s">
        <v>67</v>
      </c>
      <c r="AN269" s="198">
        <v>-11</v>
      </c>
      <c r="AR269" s="133"/>
      <c r="AS269" s="119">
        <v>45988</v>
      </c>
    </row>
    <row r="270" spans="1:45">
      <c r="A270" t="s">
        <v>123</v>
      </c>
      <c r="B270" t="s">
        <v>124</v>
      </c>
      <c r="C270" t="s">
        <v>902</v>
      </c>
      <c r="D270" t="s">
        <v>65</v>
      </c>
      <c r="E270" t="s">
        <v>65</v>
      </c>
      <c r="F270" t="s">
        <v>25</v>
      </c>
      <c r="G270" t="s">
        <v>77</v>
      </c>
      <c r="H270" t="s">
        <v>67</v>
      </c>
      <c r="I270" t="s">
        <v>55</v>
      </c>
      <c r="J270" t="s">
        <v>2005</v>
      </c>
      <c r="K270" s="119"/>
      <c r="L270" s="119">
        <v>46002</v>
      </c>
      <c r="M270" s="119">
        <v>46019</v>
      </c>
      <c r="N270" t="s">
        <v>9</v>
      </c>
      <c r="O270" t="s">
        <v>331</v>
      </c>
      <c r="P270" t="s">
        <v>17</v>
      </c>
      <c r="Q270" t="s">
        <v>54</v>
      </c>
      <c r="R270" s="119">
        <v>46006</v>
      </c>
      <c r="S270" s="119">
        <v>46022</v>
      </c>
      <c r="T270" s="133"/>
      <c r="AA270" s="176">
        <v>500000</v>
      </c>
      <c r="AB270" t="s">
        <v>58</v>
      </c>
      <c r="AC270" s="149" t="s">
        <v>444</v>
      </c>
      <c r="AD270" t="s">
        <v>478</v>
      </c>
      <c r="AE270" t="s">
        <v>332</v>
      </c>
      <c r="AF270" s="150">
        <v>29.449056724528095</v>
      </c>
      <c r="AG270" s="151">
        <v>15.09433962264151</v>
      </c>
      <c r="AH270" s="150">
        <v>1272.4528362264048</v>
      </c>
      <c r="AI270" s="150">
        <v>25.449056724528095</v>
      </c>
      <c r="AJ270" s="150">
        <v>29.449056724528095</v>
      </c>
      <c r="AK270" s="119">
        <v>46002</v>
      </c>
      <c r="AL270" t="s">
        <v>54</v>
      </c>
      <c r="AM270" t="s">
        <v>67</v>
      </c>
      <c r="AN270" s="198">
        <v>-3</v>
      </c>
      <c r="AR270" s="133"/>
      <c r="AS270" s="119">
        <v>46019</v>
      </c>
    </row>
    <row r="271" spans="1:45">
      <c r="A271" s="203" t="s">
        <v>244</v>
      </c>
      <c r="B271" t="s">
        <v>245</v>
      </c>
      <c r="C271" s="62" t="s">
        <v>1993</v>
      </c>
      <c r="D271" t="s">
        <v>65</v>
      </c>
      <c r="E271" t="s">
        <v>65</v>
      </c>
      <c r="F271" t="s">
        <v>25</v>
      </c>
      <c r="G271" t="s">
        <v>77</v>
      </c>
      <c r="H271" t="s">
        <v>67</v>
      </c>
      <c r="I271" t="s">
        <v>55</v>
      </c>
      <c r="J271" s="225" t="s">
        <v>2006</v>
      </c>
      <c r="K271" s="119"/>
      <c r="L271" s="119">
        <v>45996</v>
      </c>
      <c r="M271" s="119">
        <v>46031</v>
      </c>
      <c r="N271" t="s">
        <v>93</v>
      </c>
      <c r="O271" t="s">
        <v>323</v>
      </c>
      <c r="P271" t="s">
        <v>17</v>
      </c>
      <c r="Q271" t="s">
        <v>54</v>
      </c>
      <c r="R271" s="119">
        <v>45995</v>
      </c>
      <c r="S271" s="119">
        <v>46002</v>
      </c>
      <c r="AA271" s="176">
        <v>500000</v>
      </c>
      <c r="AB271" t="s">
        <v>58</v>
      </c>
      <c r="AC271" s="149" t="s">
        <v>444</v>
      </c>
      <c r="AD271" t="s">
        <v>478</v>
      </c>
      <c r="AE271" t="s">
        <v>324</v>
      </c>
      <c r="AF271" s="150">
        <v>30.052830309433752</v>
      </c>
      <c r="AG271" s="151">
        <v>15.09433962264151</v>
      </c>
      <c r="AH271" s="150">
        <v>1302.6415154716876</v>
      </c>
      <c r="AI271" s="150">
        <v>26.052830309433752</v>
      </c>
      <c r="AJ271" s="150">
        <v>30.052830309433752</v>
      </c>
      <c r="AK271" s="119">
        <v>45994</v>
      </c>
      <c r="AL271" t="s">
        <v>67</v>
      </c>
      <c r="AM271" t="s">
        <v>67</v>
      </c>
      <c r="AN271" s="198">
        <v>8</v>
      </c>
      <c r="AS271" s="119">
        <v>46010</v>
      </c>
    </row>
    <row r="272" spans="1:45">
      <c r="A272" s="140" t="s">
        <v>123</v>
      </c>
      <c r="B272" t="s">
        <v>124</v>
      </c>
      <c r="C272" t="s">
        <v>551</v>
      </c>
      <c r="D272" t="s">
        <v>65</v>
      </c>
      <c r="E272" t="s">
        <v>65</v>
      </c>
      <c r="F272" t="s">
        <v>25</v>
      </c>
      <c r="G272" t="s">
        <v>81</v>
      </c>
      <c r="H272" t="s">
        <v>54</v>
      </c>
      <c r="I272" t="s">
        <v>55</v>
      </c>
      <c r="J272" t="s">
        <v>2007</v>
      </c>
      <c r="L272" s="119">
        <v>45609</v>
      </c>
      <c r="M272" s="119">
        <v>45680</v>
      </c>
      <c r="N272" t="s">
        <v>7</v>
      </c>
      <c r="O272" t="s">
        <v>59</v>
      </c>
      <c r="P272" t="s">
        <v>17</v>
      </c>
      <c r="Q272" t="s">
        <v>54</v>
      </c>
      <c r="R272" s="119">
        <v>45667</v>
      </c>
      <c r="S272" s="119">
        <v>45667</v>
      </c>
      <c r="AA272" s="176">
        <v>500000</v>
      </c>
      <c r="AB272" s="205" t="s">
        <v>58</v>
      </c>
      <c r="AC272" s="149" t="s">
        <v>444</v>
      </c>
      <c r="AD272" t="s">
        <v>478</v>
      </c>
      <c r="AE272" t="s">
        <v>246</v>
      </c>
      <c r="AF272" s="150">
        <v>30.384905781131867</v>
      </c>
      <c r="AG272" s="151">
        <v>1.5094339622641511</v>
      </c>
      <c r="AH272" s="150">
        <v>1319.2452890565933</v>
      </c>
      <c r="AI272" s="150">
        <v>26.384905781131867</v>
      </c>
      <c r="AJ272" s="150">
        <v>30.384905781131867</v>
      </c>
      <c r="AK272" s="119">
        <v>45980</v>
      </c>
      <c r="AL272" t="s">
        <v>54</v>
      </c>
      <c r="AM272" t="s">
        <v>67</v>
      </c>
      <c r="AN272" s="198">
        <v>-334</v>
      </c>
      <c r="AS272" s="119">
        <v>45333</v>
      </c>
    </row>
    <row r="273" spans="1:45">
      <c r="A273" t="s">
        <v>74</v>
      </c>
      <c r="B273" t="s">
        <v>75</v>
      </c>
      <c r="C273" t="s">
        <v>1786</v>
      </c>
      <c r="D273" t="s">
        <v>108</v>
      </c>
      <c r="E273" t="s">
        <v>76</v>
      </c>
      <c r="F273" t="s">
        <v>24</v>
      </c>
      <c r="G273" t="s">
        <v>81</v>
      </c>
      <c r="H273" t="s">
        <v>54</v>
      </c>
      <c r="I273" t="s">
        <v>55</v>
      </c>
      <c r="J273" t="s">
        <v>2008</v>
      </c>
      <c r="L273" s="119">
        <v>45667</v>
      </c>
      <c r="M273" s="119">
        <v>45681</v>
      </c>
      <c r="N273" t="s">
        <v>13</v>
      </c>
      <c r="O273" t="s">
        <v>272</v>
      </c>
      <c r="P273" t="s">
        <v>17</v>
      </c>
      <c r="Q273" t="s">
        <v>54</v>
      </c>
      <c r="R273" s="119">
        <v>45667</v>
      </c>
      <c r="S273" s="119">
        <v>45677</v>
      </c>
      <c r="AA273" s="176">
        <v>500000</v>
      </c>
      <c r="AB273" s="205" t="s">
        <v>58</v>
      </c>
      <c r="AC273" s="149" t="s">
        <v>444</v>
      </c>
      <c r="AD273" t="s">
        <v>478</v>
      </c>
      <c r="AE273" t="s">
        <v>273</v>
      </c>
      <c r="AF273" s="150">
        <v>30.415094460377148</v>
      </c>
      <c r="AG273" s="151">
        <v>1.5094339622641511</v>
      </c>
      <c r="AH273" s="150">
        <v>1320.7547230188575</v>
      </c>
      <c r="AI273" s="150">
        <v>26.415094460377148</v>
      </c>
      <c r="AJ273" s="150">
        <v>30.415094460377148</v>
      </c>
      <c r="AK273" s="119">
        <v>45667</v>
      </c>
      <c r="AL273" t="s">
        <v>54</v>
      </c>
      <c r="AM273" t="s">
        <v>54</v>
      </c>
      <c r="AN273" s="198">
        <v>4</v>
      </c>
      <c r="AS273" s="119">
        <v>45681</v>
      </c>
    </row>
    <row r="274" spans="1:45">
      <c r="A274" t="s">
        <v>90</v>
      </c>
      <c r="B274" t="s">
        <v>91</v>
      </c>
      <c r="C274" t="s">
        <v>479</v>
      </c>
      <c r="D274" t="s">
        <v>108</v>
      </c>
      <c r="E274" t="s">
        <v>65</v>
      </c>
      <c r="F274" t="s">
        <v>25</v>
      </c>
      <c r="G274" t="s">
        <v>81</v>
      </c>
      <c r="H274" t="s">
        <v>54</v>
      </c>
      <c r="I274" t="s">
        <v>55</v>
      </c>
      <c r="J274" t="s">
        <v>2009</v>
      </c>
      <c r="M274" s="119">
        <v>45685</v>
      </c>
      <c r="N274" t="s">
        <v>13</v>
      </c>
      <c r="O274" t="s">
        <v>272</v>
      </c>
      <c r="P274" t="s">
        <v>17</v>
      </c>
      <c r="Q274" t="s">
        <v>54</v>
      </c>
      <c r="S274" s="119">
        <v>45672</v>
      </c>
      <c r="Z274" t="s">
        <v>1608</v>
      </c>
      <c r="AA274" s="206">
        <v>500000</v>
      </c>
      <c r="AB274" s="205" t="s">
        <v>58</v>
      </c>
      <c r="AC274" s="149" t="s">
        <v>478</v>
      </c>
      <c r="AD274" t="s">
        <v>478</v>
      </c>
      <c r="AE274" t="s">
        <v>273</v>
      </c>
      <c r="AF274" s="150">
        <v>30.445283139622433</v>
      </c>
      <c r="AG274" s="151">
        <v>1.5094339622641511</v>
      </c>
      <c r="AH274" s="150">
        <v>1322.2641569811217</v>
      </c>
      <c r="AI274" s="150">
        <v>26.445283139622433</v>
      </c>
      <c r="AJ274" s="150">
        <v>30.445283139622433</v>
      </c>
      <c r="AK274" s="119">
        <v>44930</v>
      </c>
      <c r="AL274" t="s">
        <v>54</v>
      </c>
      <c r="AM274" t="s">
        <v>67</v>
      </c>
      <c r="AN274" s="198">
        <v>-288</v>
      </c>
      <c r="AS274" s="119">
        <v>45384</v>
      </c>
    </row>
    <row r="275" spans="1:45">
      <c r="A275" t="s">
        <v>255</v>
      </c>
      <c r="B275" t="s">
        <v>252</v>
      </c>
      <c r="C275" t="s">
        <v>1642</v>
      </c>
      <c r="D275" t="s">
        <v>65</v>
      </c>
      <c r="E275" t="s">
        <v>65</v>
      </c>
      <c r="F275" t="s">
        <v>25</v>
      </c>
      <c r="G275" t="s">
        <v>81</v>
      </c>
      <c r="H275" t="s">
        <v>54</v>
      </c>
      <c r="I275" t="s">
        <v>55</v>
      </c>
      <c r="J275" s="23" t="s">
        <v>2010</v>
      </c>
      <c r="K275" s="119">
        <v>45580</v>
      </c>
      <c r="L275" s="119">
        <v>45672</v>
      </c>
      <c r="M275" s="119">
        <v>45689</v>
      </c>
      <c r="N275" t="s">
        <v>9</v>
      </c>
      <c r="O275" t="s">
        <v>264</v>
      </c>
      <c r="P275" t="s">
        <v>17</v>
      </c>
      <c r="Q275" t="s">
        <v>54</v>
      </c>
      <c r="R275" s="119">
        <v>45674</v>
      </c>
      <c r="S275" s="119">
        <v>45679</v>
      </c>
      <c r="AA275" s="176">
        <v>500000</v>
      </c>
      <c r="AB275" s="205" t="s">
        <v>58</v>
      </c>
      <c r="AC275" s="149" t="s">
        <v>444</v>
      </c>
      <c r="AD275" t="s">
        <v>478</v>
      </c>
      <c r="AE275" t="s">
        <v>265</v>
      </c>
      <c r="AF275" s="150">
        <v>30.475471818867717</v>
      </c>
      <c r="AG275" s="151">
        <v>1.5094339622641511</v>
      </c>
      <c r="AH275" s="150">
        <v>1323.7735909433859</v>
      </c>
      <c r="AI275" s="150">
        <v>26.475471818867717</v>
      </c>
      <c r="AJ275" s="150">
        <v>30.475471818867717</v>
      </c>
      <c r="AK275" s="119">
        <v>45663</v>
      </c>
      <c r="AL275" t="s">
        <v>67</v>
      </c>
      <c r="AM275" t="s">
        <v>54</v>
      </c>
      <c r="AN275" s="198">
        <v>10</v>
      </c>
      <c r="AS275" s="119">
        <v>45689</v>
      </c>
    </row>
    <row r="276" spans="1:45">
      <c r="A276" t="s">
        <v>123</v>
      </c>
      <c r="B276" t="s">
        <v>124</v>
      </c>
      <c r="C276" t="s">
        <v>551</v>
      </c>
      <c r="D276" t="s">
        <v>65</v>
      </c>
      <c r="E276" t="s">
        <v>65</v>
      </c>
      <c r="F276" t="s">
        <v>25</v>
      </c>
      <c r="G276" t="s">
        <v>81</v>
      </c>
      <c r="H276" t="s">
        <v>54</v>
      </c>
      <c r="I276" t="s">
        <v>55</v>
      </c>
      <c r="J276" t="s">
        <v>2011</v>
      </c>
      <c r="L276" s="119">
        <v>45609</v>
      </c>
      <c r="M276" s="119">
        <v>45708</v>
      </c>
      <c r="N276" t="s">
        <v>7</v>
      </c>
      <c r="O276" t="s">
        <v>59</v>
      </c>
      <c r="P276" t="s">
        <v>17</v>
      </c>
      <c r="Q276" t="s">
        <v>54</v>
      </c>
      <c r="R276" s="119">
        <v>45699</v>
      </c>
      <c r="S276" s="119">
        <v>45699</v>
      </c>
      <c r="AA276" s="176">
        <v>500000</v>
      </c>
      <c r="AB276" s="205" t="s">
        <v>58</v>
      </c>
      <c r="AC276" s="149" t="s">
        <v>444</v>
      </c>
      <c r="AD276" t="s">
        <v>478</v>
      </c>
      <c r="AE276" t="s">
        <v>246</v>
      </c>
      <c r="AF276" s="150">
        <v>30.566037856603565</v>
      </c>
      <c r="AG276" s="151">
        <v>1.5094339622641511</v>
      </c>
      <c r="AH276" s="150">
        <v>1328.3018928301783</v>
      </c>
      <c r="AI276" s="150">
        <v>26.566037856603565</v>
      </c>
      <c r="AJ276" s="150">
        <v>30.566037856603565</v>
      </c>
      <c r="AK276" s="119">
        <v>45980</v>
      </c>
      <c r="AL276" t="s">
        <v>54</v>
      </c>
      <c r="AM276" t="s">
        <v>67</v>
      </c>
      <c r="AN276" s="198">
        <v>-312</v>
      </c>
      <c r="AS276" s="119">
        <v>45387</v>
      </c>
    </row>
    <row r="277" spans="1:45">
      <c r="A277" t="s">
        <v>74</v>
      </c>
      <c r="B277" t="s">
        <v>75</v>
      </c>
      <c r="C277" t="s">
        <v>2012</v>
      </c>
      <c r="D277" t="s">
        <v>76</v>
      </c>
      <c r="E277" t="s">
        <v>76</v>
      </c>
      <c r="F277" t="s">
        <v>25</v>
      </c>
      <c r="G277" t="s">
        <v>81</v>
      </c>
      <c r="H277" t="s">
        <v>54</v>
      </c>
      <c r="I277" t="s">
        <v>55</v>
      </c>
      <c r="J277" t="s">
        <v>2013</v>
      </c>
      <c r="K277" s="119">
        <v>45292</v>
      </c>
      <c r="L277" s="119">
        <v>45681</v>
      </c>
      <c r="M277" s="119">
        <v>45709</v>
      </c>
      <c r="N277" t="s">
        <v>13</v>
      </c>
      <c r="O277" t="s">
        <v>276</v>
      </c>
      <c r="P277" t="s">
        <v>17</v>
      </c>
      <c r="Q277" t="s">
        <v>54</v>
      </c>
      <c r="R277" s="119">
        <v>45679</v>
      </c>
      <c r="S277" s="119">
        <v>45701</v>
      </c>
      <c r="AA277" s="176">
        <v>500000</v>
      </c>
      <c r="AB277" t="s">
        <v>58</v>
      </c>
      <c r="AC277" s="149" t="s">
        <v>444</v>
      </c>
      <c r="AD277" t="s">
        <v>478</v>
      </c>
      <c r="AE277" t="s">
        <v>277</v>
      </c>
      <c r="AF277" s="150">
        <v>30.535849177358287</v>
      </c>
      <c r="AG277" s="151">
        <v>1.5094339622641511</v>
      </c>
      <c r="AH277" s="150">
        <v>1326.7924588679143</v>
      </c>
      <c r="AI277" s="150">
        <v>26.535849177358287</v>
      </c>
      <c r="AJ277" s="150">
        <v>30.535849177358287</v>
      </c>
      <c r="AK277" s="119">
        <v>45673</v>
      </c>
      <c r="AL277" t="s">
        <v>67</v>
      </c>
      <c r="AM277" t="s">
        <v>67</v>
      </c>
      <c r="AN277" s="198">
        <v>6</v>
      </c>
      <c r="AS277" s="119">
        <v>45707</v>
      </c>
    </row>
    <row r="278" spans="1:45">
      <c r="A278" t="s">
        <v>74</v>
      </c>
      <c r="B278" t="s">
        <v>75</v>
      </c>
      <c r="C278" t="s">
        <v>1652</v>
      </c>
      <c r="D278" t="s">
        <v>76</v>
      </c>
      <c r="E278" t="s">
        <v>76</v>
      </c>
      <c r="F278" t="s">
        <v>25</v>
      </c>
      <c r="G278" t="s">
        <v>81</v>
      </c>
      <c r="H278" t="s">
        <v>54</v>
      </c>
      <c r="I278" t="s">
        <v>55</v>
      </c>
      <c r="J278" t="s">
        <v>2014</v>
      </c>
      <c r="L278" s="119">
        <v>45708</v>
      </c>
      <c r="M278" s="119">
        <v>45712</v>
      </c>
      <c r="N278" t="s">
        <v>93</v>
      </c>
      <c r="O278" t="s">
        <v>305</v>
      </c>
      <c r="P278" t="s">
        <v>17</v>
      </c>
      <c r="Q278" t="s">
        <v>54</v>
      </c>
      <c r="R278" s="119">
        <v>45705</v>
      </c>
      <c r="S278" s="119">
        <v>45706</v>
      </c>
      <c r="AA278" s="176">
        <v>500000</v>
      </c>
      <c r="AB278" t="s">
        <v>58</v>
      </c>
      <c r="AC278" s="149" t="s">
        <v>444</v>
      </c>
      <c r="AD278" t="s">
        <v>478</v>
      </c>
      <c r="AE278" t="s">
        <v>306</v>
      </c>
      <c r="AF278" s="150">
        <v>30.566037856603572</v>
      </c>
      <c r="AG278" s="151">
        <v>1.5094339622641511</v>
      </c>
      <c r="AH278" s="150">
        <v>1328.3018928301785</v>
      </c>
      <c r="AI278" s="150">
        <v>26.566037856603572</v>
      </c>
      <c r="AJ278" s="150">
        <v>30.566037856603572</v>
      </c>
      <c r="AK278" s="119">
        <v>45711</v>
      </c>
      <c r="AL278" t="s">
        <v>54</v>
      </c>
      <c r="AM278" t="s">
        <v>54</v>
      </c>
      <c r="AN278" s="198">
        <v>6</v>
      </c>
      <c r="AS278" s="119">
        <v>45712</v>
      </c>
    </row>
    <row r="279" spans="1:45">
      <c r="A279" t="s">
        <v>85</v>
      </c>
      <c r="B279" t="s">
        <v>86</v>
      </c>
      <c r="C279" t="s">
        <v>1189</v>
      </c>
      <c r="D279" t="s">
        <v>76</v>
      </c>
      <c r="E279" t="s">
        <v>76</v>
      </c>
      <c r="F279" t="s">
        <v>25</v>
      </c>
      <c r="G279" t="s">
        <v>81</v>
      </c>
      <c r="H279" t="s">
        <v>54</v>
      </c>
      <c r="I279" t="s">
        <v>55</v>
      </c>
      <c r="J279" t="s">
        <v>2015</v>
      </c>
      <c r="K279" s="119">
        <v>45624</v>
      </c>
      <c r="L279" s="119">
        <v>45693</v>
      </c>
      <c r="M279" s="119">
        <v>45714</v>
      </c>
      <c r="N279" t="s">
        <v>13</v>
      </c>
      <c r="O279" t="s">
        <v>280</v>
      </c>
      <c r="P279" t="s">
        <v>17</v>
      </c>
      <c r="Q279" t="s">
        <v>54</v>
      </c>
      <c r="R279" s="119">
        <v>45681</v>
      </c>
      <c r="S279" s="119">
        <v>45695</v>
      </c>
      <c r="AA279" s="176">
        <v>500000</v>
      </c>
      <c r="AB279" t="s">
        <v>58</v>
      </c>
      <c r="AC279" s="149" t="s">
        <v>444</v>
      </c>
      <c r="AD279" t="s">
        <v>478</v>
      </c>
      <c r="AE279" t="s">
        <v>281</v>
      </c>
      <c r="AF279" s="150">
        <v>30.596226535848857</v>
      </c>
      <c r="AG279" s="151">
        <v>1.5094339622641511</v>
      </c>
      <c r="AH279" s="150">
        <v>1329.8113267924427</v>
      </c>
      <c r="AI279" s="150">
        <v>26.596226535848857</v>
      </c>
      <c r="AJ279" s="150">
        <v>30.596226535848857</v>
      </c>
      <c r="AK279" s="119">
        <v>45710</v>
      </c>
      <c r="AL279" t="s">
        <v>67</v>
      </c>
      <c r="AM279" t="s">
        <v>67</v>
      </c>
      <c r="AN279" s="198">
        <v>-287</v>
      </c>
      <c r="AS279" s="119">
        <v>45408</v>
      </c>
    </row>
    <row r="280" spans="1:45">
      <c r="A280" t="s">
        <v>85</v>
      </c>
      <c r="B280" t="s">
        <v>86</v>
      </c>
      <c r="C280" t="s">
        <v>2016</v>
      </c>
      <c r="D280" t="s">
        <v>76</v>
      </c>
      <c r="E280" t="s">
        <v>76</v>
      </c>
      <c r="F280" t="s">
        <v>25</v>
      </c>
      <c r="G280" t="s">
        <v>81</v>
      </c>
      <c r="H280" t="s">
        <v>54</v>
      </c>
      <c r="I280" t="s">
        <v>55</v>
      </c>
      <c r="J280" t="s">
        <v>2017</v>
      </c>
      <c r="K280" s="119">
        <v>45624</v>
      </c>
      <c r="L280" s="119">
        <v>45693</v>
      </c>
      <c r="M280" s="119">
        <v>45714</v>
      </c>
      <c r="N280" t="s">
        <v>13</v>
      </c>
      <c r="O280" t="s">
        <v>272</v>
      </c>
      <c r="P280" t="s">
        <v>17</v>
      </c>
      <c r="Q280" t="s">
        <v>54</v>
      </c>
      <c r="S280" s="119">
        <v>45693</v>
      </c>
      <c r="AA280" s="176">
        <v>500000</v>
      </c>
      <c r="AB280" t="s">
        <v>58</v>
      </c>
      <c r="AC280" s="149" t="s">
        <v>444</v>
      </c>
      <c r="AD280" t="s">
        <v>478</v>
      </c>
      <c r="AE280" t="s">
        <v>273</v>
      </c>
      <c r="AF280" s="150">
        <v>30.626415215094138</v>
      </c>
      <c r="AG280" s="151">
        <v>1.5094339622641511</v>
      </c>
      <c r="AH280" s="150">
        <v>1331.320760754707</v>
      </c>
      <c r="AI280" s="150">
        <v>26.626415215094138</v>
      </c>
      <c r="AJ280" s="150">
        <v>30.626415215094138</v>
      </c>
      <c r="AK280" s="119">
        <v>45610</v>
      </c>
      <c r="AL280" t="s">
        <v>67</v>
      </c>
      <c r="AM280" t="s">
        <v>67</v>
      </c>
      <c r="AN280" s="198">
        <v>-296</v>
      </c>
      <c r="AS280" s="119">
        <v>45397</v>
      </c>
    </row>
    <row r="281" spans="1:45">
      <c r="A281" t="s">
        <v>155</v>
      </c>
      <c r="B281" t="s">
        <v>156</v>
      </c>
      <c r="C281" t="s">
        <v>709</v>
      </c>
      <c r="D281" t="s">
        <v>65</v>
      </c>
      <c r="E281" t="s">
        <v>65</v>
      </c>
      <c r="F281" t="s">
        <v>25</v>
      </c>
      <c r="G281" t="s">
        <v>81</v>
      </c>
      <c r="H281" t="s">
        <v>54</v>
      </c>
      <c r="I281" t="s">
        <v>55</v>
      </c>
      <c r="J281" t="s">
        <v>1475</v>
      </c>
      <c r="K281" s="119">
        <v>45506</v>
      </c>
      <c r="L281" s="119">
        <v>45667</v>
      </c>
      <c r="M281" s="119">
        <v>45716</v>
      </c>
      <c r="N281" t="s">
        <v>9</v>
      </c>
      <c r="O281" t="s">
        <v>259</v>
      </c>
      <c r="P281" t="s">
        <v>17</v>
      </c>
      <c r="Q281" t="s">
        <v>54</v>
      </c>
      <c r="R281" s="119">
        <v>45699</v>
      </c>
      <c r="S281" s="119">
        <v>45700</v>
      </c>
      <c r="AA281" s="176">
        <v>500000</v>
      </c>
      <c r="AB281" t="s">
        <v>58</v>
      </c>
      <c r="AC281" s="149" t="s">
        <v>444</v>
      </c>
      <c r="AD281" t="s">
        <v>478</v>
      </c>
      <c r="AE281" t="s">
        <v>260</v>
      </c>
      <c r="AF281" s="150">
        <v>30.656603894339423</v>
      </c>
      <c r="AG281" s="151">
        <v>1.5094339622641511</v>
      </c>
      <c r="AH281" s="150">
        <v>1332.8301947169712</v>
      </c>
      <c r="AI281" s="150">
        <v>26.656603894339423</v>
      </c>
      <c r="AJ281" s="150">
        <v>30.656603894339423</v>
      </c>
      <c r="AK281" s="119">
        <v>45609</v>
      </c>
      <c r="AM281" t="s">
        <v>67</v>
      </c>
      <c r="AN281" s="198">
        <v>-258</v>
      </c>
      <c r="AS281" s="119">
        <v>45442</v>
      </c>
    </row>
    <row r="282" spans="1:45">
      <c r="A282" t="s">
        <v>155</v>
      </c>
      <c r="B282" t="s">
        <v>156</v>
      </c>
      <c r="C282" t="s">
        <v>1541</v>
      </c>
      <c r="D282" t="s">
        <v>65</v>
      </c>
      <c r="E282" t="s">
        <v>65</v>
      </c>
      <c r="F282" t="s">
        <v>25</v>
      </c>
      <c r="G282" t="s">
        <v>81</v>
      </c>
      <c r="H282" t="s">
        <v>54</v>
      </c>
      <c r="I282" t="s">
        <v>55</v>
      </c>
      <c r="J282" t="s">
        <v>2018</v>
      </c>
      <c r="K282" s="119">
        <v>45629</v>
      </c>
      <c r="L282" s="119">
        <v>45682</v>
      </c>
      <c r="M282" s="119">
        <v>45723</v>
      </c>
      <c r="N282" t="s">
        <v>93</v>
      </c>
      <c r="O282" t="s">
        <v>317</v>
      </c>
      <c r="P282" t="s">
        <v>17</v>
      </c>
      <c r="Q282" t="s">
        <v>54</v>
      </c>
      <c r="R282" s="119">
        <v>45714</v>
      </c>
      <c r="S282" s="119">
        <v>45715</v>
      </c>
      <c r="AA282" s="176">
        <v>500000</v>
      </c>
      <c r="AB282" s="205" t="s">
        <v>58</v>
      </c>
      <c r="AC282" s="149" t="s">
        <v>444</v>
      </c>
      <c r="AD282" t="s">
        <v>478</v>
      </c>
      <c r="AE282" t="s">
        <v>318</v>
      </c>
      <c r="AF282" s="150">
        <v>30.686792573584707</v>
      </c>
      <c r="AG282" s="151">
        <v>1.5094339622641511</v>
      </c>
      <c r="AH282" s="150">
        <v>1334.3396286792354</v>
      </c>
      <c r="AI282" s="150">
        <v>26.686792573584707</v>
      </c>
      <c r="AJ282" s="150">
        <v>30.686792573584707</v>
      </c>
      <c r="AK282" s="119">
        <v>45630</v>
      </c>
      <c r="AL282" t="s">
        <v>67</v>
      </c>
      <c r="AM282" t="s">
        <v>67</v>
      </c>
      <c r="AN282" s="198">
        <v>-155</v>
      </c>
      <c r="AS282" s="119">
        <v>45560</v>
      </c>
    </row>
    <row r="283" spans="1:45">
      <c r="A283" t="s">
        <v>123</v>
      </c>
      <c r="B283" t="s">
        <v>124</v>
      </c>
      <c r="C283" t="s">
        <v>551</v>
      </c>
      <c r="D283" t="s">
        <v>65</v>
      </c>
      <c r="E283" t="s">
        <v>65</v>
      </c>
      <c r="F283" t="s">
        <v>25</v>
      </c>
      <c r="G283" t="s">
        <v>81</v>
      </c>
      <c r="H283" t="s">
        <v>54</v>
      </c>
      <c r="I283" t="s">
        <v>55</v>
      </c>
      <c r="J283" t="s">
        <v>2019</v>
      </c>
      <c r="L283" s="119">
        <v>45609</v>
      </c>
      <c r="M283" s="119">
        <v>45736</v>
      </c>
      <c r="N283" t="s">
        <v>7</v>
      </c>
      <c r="O283" t="s">
        <v>59</v>
      </c>
      <c r="P283" t="s">
        <v>17</v>
      </c>
      <c r="Q283" t="s">
        <v>54</v>
      </c>
      <c r="R283" s="119">
        <v>45714</v>
      </c>
      <c r="S283" s="119">
        <v>45722</v>
      </c>
      <c r="AA283" s="176">
        <v>500000</v>
      </c>
      <c r="AB283" s="205" t="s">
        <v>58</v>
      </c>
      <c r="AC283" s="149" t="s">
        <v>444</v>
      </c>
      <c r="AD283" t="s">
        <v>478</v>
      </c>
      <c r="AE283" t="s">
        <v>246</v>
      </c>
      <c r="AF283" s="150">
        <v>30.716981252829992</v>
      </c>
      <c r="AG283" s="151">
        <v>1.5094339622641511</v>
      </c>
      <c r="AH283" s="150">
        <v>1335.8490626414996</v>
      </c>
      <c r="AI283" s="150">
        <v>26.716981252829992</v>
      </c>
      <c r="AJ283" s="150">
        <v>30.716981252829992</v>
      </c>
      <c r="AK283" s="119">
        <v>45615</v>
      </c>
      <c r="AL283" t="s">
        <v>54</v>
      </c>
      <c r="AM283" t="s">
        <v>67</v>
      </c>
      <c r="AN283" s="198">
        <v>-239</v>
      </c>
      <c r="AS283" s="119">
        <v>45483</v>
      </c>
    </row>
    <row r="284" spans="1:45">
      <c r="A284" s="204" t="s">
        <v>241</v>
      </c>
      <c r="B284" t="s">
        <v>232</v>
      </c>
      <c r="C284" s="203" t="s">
        <v>2020</v>
      </c>
      <c r="D284" t="s">
        <v>1800</v>
      </c>
      <c r="E284" t="s">
        <v>65</v>
      </c>
      <c r="F284" t="s">
        <v>25</v>
      </c>
      <c r="G284" t="s">
        <v>81</v>
      </c>
      <c r="H284" t="s">
        <v>54</v>
      </c>
      <c r="I284" t="s">
        <v>55</v>
      </c>
      <c r="J284" t="s">
        <v>2021</v>
      </c>
      <c r="K284" s="119">
        <v>45559</v>
      </c>
      <c r="L284" s="119">
        <v>45733</v>
      </c>
      <c r="M284" s="119">
        <v>45740</v>
      </c>
      <c r="N284" t="s">
        <v>9</v>
      </c>
      <c r="O284" t="s">
        <v>189</v>
      </c>
      <c r="P284" t="s">
        <v>17</v>
      </c>
      <c r="Q284" t="s">
        <v>54</v>
      </c>
      <c r="R284" s="119">
        <v>45699</v>
      </c>
      <c r="S284" s="119">
        <v>45702</v>
      </c>
      <c r="AA284" s="176">
        <v>500000</v>
      </c>
      <c r="AB284" t="s">
        <v>58</v>
      </c>
      <c r="AC284" s="149" t="s">
        <v>444</v>
      </c>
      <c r="AD284" t="s">
        <v>478</v>
      </c>
      <c r="AE284" t="s">
        <v>190</v>
      </c>
      <c r="AF284" s="150">
        <v>30.747169932075277</v>
      </c>
      <c r="AG284" s="151">
        <v>1.5094339622641511</v>
      </c>
      <c r="AH284" s="150">
        <v>1337.3584966037638</v>
      </c>
      <c r="AI284" s="150">
        <v>26.747169932075277</v>
      </c>
      <c r="AJ284" s="150">
        <v>30.747169932075277</v>
      </c>
      <c r="AK284" s="119">
        <v>45710</v>
      </c>
      <c r="AL284" t="s">
        <v>54</v>
      </c>
      <c r="AM284" t="s">
        <v>54</v>
      </c>
      <c r="AN284" s="198">
        <v>-294</v>
      </c>
      <c r="AS284" s="119">
        <v>45408</v>
      </c>
    </row>
    <row r="285" spans="1:45">
      <c r="A285" t="s">
        <v>123</v>
      </c>
      <c r="B285" t="s">
        <v>124</v>
      </c>
      <c r="C285" s="23" t="s">
        <v>1318</v>
      </c>
      <c r="D285" t="s">
        <v>65</v>
      </c>
      <c r="E285" t="s">
        <v>65</v>
      </c>
      <c r="F285" t="s">
        <v>25</v>
      </c>
      <c r="G285" t="s">
        <v>81</v>
      </c>
      <c r="H285" t="s">
        <v>54</v>
      </c>
      <c r="I285" t="s">
        <v>55</v>
      </c>
      <c r="J285" t="s">
        <v>2022</v>
      </c>
      <c r="L285" s="119">
        <v>45741</v>
      </c>
      <c r="M285" s="119">
        <v>45749</v>
      </c>
      <c r="N285" t="s">
        <v>11</v>
      </c>
      <c r="O285" t="s">
        <v>276</v>
      </c>
      <c r="P285" t="s">
        <v>17</v>
      </c>
      <c r="Q285" t="s">
        <v>54</v>
      </c>
      <c r="R285" s="119">
        <v>45727</v>
      </c>
      <c r="S285" s="119">
        <v>45735</v>
      </c>
      <c r="AA285" s="176">
        <v>500000</v>
      </c>
      <c r="AB285" t="s">
        <v>58</v>
      </c>
      <c r="AC285" s="149" t="s">
        <v>444</v>
      </c>
      <c r="AD285" t="s">
        <v>478</v>
      </c>
      <c r="AE285" t="s">
        <v>277</v>
      </c>
      <c r="AF285" s="150">
        <v>30.777358611320562</v>
      </c>
      <c r="AG285" s="151">
        <v>1.5094339622641511</v>
      </c>
      <c r="AH285" s="150">
        <v>1338.867930566028</v>
      </c>
      <c r="AI285" s="150">
        <v>26.777358611320562</v>
      </c>
      <c r="AJ285" s="150">
        <v>30.777358611320562</v>
      </c>
      <c r="AK285" s="119">
        <v>45727</v>
      </c>
      <c r="AL285" t="s">
        <v>54</v>
      </c>
      <c r="AM285" t="s">
        <v>67</v>
      </c>
      <c r="AN285" s="198">
        <v>13</v>
      </c>
      <c r="AS285" s="119">
        <v>45748</v>
      </c>
    </row>
    <row r="286" spans="1:45">
      <c r="A286" t="s">
        <v>123</v>
      </c>
      <c r="B286" t="s">
        <v>124</v>
      </c>
      <c r="C286" t="s">
        <v>1318</v>
      </c>
      <c r="D286" t="s">
        <v>65</v>
      </c>
      <c r="E286" t="s">
        <v>65</v>
      </c>
      <c r="F286" t="s">
        <v>25</v>
      </c>
      <c r="G286" t="s">
        <v>81</v>
      </c>
      <c r="H286" t="s">
        <v>54</v>
      </c>
      <c r="I286" t="s">
        <v>55</v>
      </c>
      <c r="J286" t="s">
        <v>2023</v>
      </c>
      <c r="L286" s="119">
        <v>45754</v>
      </c>
      <c r="M286" s="119">
        <v>45762</v>
      </c>
      <c r="N286" t="s">
        <v>11</v>
      </c>
      <c r="O286" t="s">
        <v>272</v>
      </c>
      <c r="P286" t="s">
        <v>17</v>
      </c>
      <c r="Q286" t="s">
        <v>54</v>
      </c>
      <c r="R286" s="119">
        <v>45748</v>
      </c>
      <c r="S286" s="119">
        <v>45755</v>
      </c>
      <c r="AA286" s="176">
        <v>500000</v>
      </c>
      <c r="AB286" t="s">
        <v>58</v>
      </c>
      <c r="AC286" s="149" t="s">
        <v>444</v>
      </c>
      <c r="AD286" t="s">
        <v>478</v>
      </c>
      <c r="AE286" t="s">
        <v>273</v>
      </c>
      <c r="AF286" s="150">
        <v>30.807547290565843</v>
      </c>
      <c r="AG286" s="151">
        <v>1.5094339622641511</v>
      </c>
      <c r="AH286" s="150">
        <v>1340.3773645282922</v>
      </c>
      <c r="AI286" s="150">
        <v>26.807547290565843</v>
      </c>
      <c r="AJ286" s="150">
        <v>30.807547290565843</v>
      </c>
      <c r="AK286" s="119">
        <v>45729</v>
      </c>
      <c r="AL286" t="s">
        <v>67</v>
      </c>
      <c r="AM286" t="s">
        <v>54</v>
      </c>
      <c r="AN286" s="198">
        <v>-28</v>
      </c>
      <c r="AS286" s="119">
        <v>45727</v>
      </c>
    </row>
    <row r="287" spans="1:45">
      <c r="A287" t="s">
        <v>123</v>
      </c>
      <c r="B287" t="s">
        <v>124</v>
      </c>
      <c r="C287" t="s">
        <v>545</v>
      </c>
      <c r="D287" t="s">
        <v>65</v>
      </c>
      <c r="E287" t="s">
        <v>65</v>
      </c>
      <c r="F287" t="s">
        <v>25</v>
      </c>
      <c r="G287" t="s">
        <v>81</v>
      </c>
      <c r="H287" t="s">
        <v>54</v>
      </c>
      <c r="I287" t="s">
        <v>55</v>
      </c>
      <c r="J287" s="23" t="s">
        <v>2024</v>
      </c>
      <c r="K287" s="119">
        <v>45663</v>
      </c>
      <c r="L287" s="119">
        <v>45728</v>
      </c>
      <c r="M287" s="119">
        <v>45763</v>
      </c>
      <c r="N287" t="s">
        <v>11</v>
      </c>
      <c r="O287" t="s">
        <v>276</v>
      </c>
      <c r="P287" t="s">
        <v>17</v>
      </c>
      <c r="Q287" t="s">
        <v>54</v>
      </c>
      <c r="R287" s="119">
        <v>45735</v>
      </c>
      <c r="S287" s="119">
        <v>45736</v>
      </c>
      <c r="AA287" s="176">
        <v>500000</v>
      </c>
      <c r="AB287" s="205" t="s">
        <v>58</v>
      </c>
      <c r="AC287" s="149" t="s">
        <v>444</v>
      </c>
      <c r="AD287" t="s">
        <v>478</v>
      </c>
      <c r="AE287" t="s">
        <v>277</v>
      </c>
      <c r="AF287" s="150">
        <v>30.837735969811128</v>
      </c>
      <c r="AG287" s="151">
        <v>1.5094339622641511</v>
      </c>
      <c r="AH287" s="150">
        <v>1341.8867984905564</v>
      </c>
      <c r="AI287" s="150">
        <v>26.837735969811128</v>
      </c>
      <c r="AJ287" s="150">
        <v>30.837735969811128</v>
      </c>
      <c r="AK287" s="119">
        <v>45670</v>
      </c>
      <c r="AL287" t="s">
        <v>67</v>
      </c>
      <c r="AM287" t="s">
        <v>67</v>
      </c>
      <c r="AN287" s="198">
        <v>21</v>
      </c>
      <c r="AS287" s="119">
        <v>45757</v>
      </c>
    </row>
    <row r="288" spans="1:45">
      <c r="A288" t="s">
        <v>123</v>
      </c>
      <c r="B288" t="s">
        <v>124</v>
      </c>
      <c r="C288" t="s">
        <v>551</v>
      </c>
      <c r="D288" t="s">
        <v>65</v>
      </c>
      <c r="E288" t="s">
        <v>65</v>
      </c>
      <c r="F288" t="s">
        <v>25</v>
      </c>
      <c r="G288" t="s">
        <v>81</v>
      </c>
      <c r="H288" t="s">
        <v>54</v>
      </c>
      <c r="I288" t="s">
        <v>55</v>
      </c>
      <c r="J288" t="s">
        <v>2025</v>
      </c>
      <c r="L288" s="119">
        <v>45609</v>
      </c>
      <c r="M288" s="119">
        <v>45764</v>
      </c>
      <c r="N288" t="s">
        <v>7</v>
      </c>
      <c r="O288" t="s">
        <v>59</v>
      </c>
      <c r="P288" t="s">
        <v>17</v>
      </c>
      <c r="Q288" t="s">
        <v>54</v>
      </c>
      <c r="R288" s="119"/>
      <c r="AA288" s="176">
        <v>500000</v>
      </c>
      <c r="AB288" t="s">
        <v>58</v>
      </c>
      <c r="AC288" s="149" t="s">
        <v>444</v>
      </c>
      <c r="AD288" t="s">
        <v>478</v>
      </c>
      <c r="AE288" t="s">
        <v>246</v>
      </c>
      <c r="AF288" s="150">
        <v>30.867924649056413</v>
      </c>
      <c r="AG288" s="151">
        <v>1.5094339622641511</v>
      </c>
      <c r="AH288" s="150">
        <v>1343.3962324528206</v>
      </c>
      <c r="AI288" s="150">
        <v>26.867924649056413</v>
      </c>
      <c r="AJ288" s="150">
        <v>30.867924649056413</v>
      </c>
      <c r="AK288" s="119">
        <v>45615</v>
      </c>
      <c r="AL288" t="s">
        <v>54</v>
      </c>
      <c r="AM288" t="s">
        <v>67</v>
      </c>
      <c r="AN288" s="198">
        <v>0</v>
      </c>
    </row>
    <row r="289" spans="1:45">
      <c r="A289" t="s">
        <v>74</v>
      </c>
      <c r="B289" t="s">
        <v>75</v>
      </c>
      <c r="C289" s="62" t="s">
        <v>2026</v>
      </c>
      <c r="D289" t="s">
        <v>65</v>
      </c>
      <c r="E289" t="s">
        <v>65</v>
      </c>
      <c r="F289" t="s">
        <v>25</v>
      </c>
      <c r="G289" t="s">
        <v>81</v>
      </c>
      <c r="H289" t="s">
        <v>54</v>
      </c>
      <c r="I289" t="s">
        <v>55</v>
      </c>
      <c r="J289" t="s">
        <v>2027</v>
      </c>
      <c r="K289" s="119"/>
      <c r="L289" s="119">
        <v>45952</v>
      </c>
      <c r="M289" s="119">
        <v>45789</v>
      </c>
      <c r="N289" t="s">
        <v>9</v>
      </c>
      <c r="O289" t="s">
        <v>262</v>
      </c>
      <c r="P289" t="s">
        <v>17</v>
      </c>
      <c r="Q289" t="s">
        <v>54</v>
      </c>
      <c r="R289" s="119">
        <v>45959</v>
      </c>
      <c r="S289" s="119">
        <v>45959</v>
      </c>
      <c r="AA289" s="176">
        <v>500000</v>
      </c>
      <c r="AB289" t="s">
        <v>58</v>
      </c>
      <c r="AC289" s="149" t="s">
        <v>444</v>
      </c>
      <c r="AD289" t="e">
        <v>#REF!</v>
      </c>
      <c r="AE289" t="s">
        <v>263</v>
      </c>
      <c r="AF289" s="150">
        <v>30.898113328301697</v>
      </c>
      <c r="AG289" s="151">
        <v>1.5094339622641511</v>
      </c>
      <c r="AH289" s="150">
        <v>1344.9056664150849</v>
      </c>
      <c r="AI289" s="150">
        <v>26.898113328301697</v>
      </c>
      <c r="AJ289" s="150">
        <v>30.898113328301697</v>
      </c>
      <c r="AK289" s="119">
        <v>45938</v>
      </c>
      <c r="AL289" t="s">
        <v>67</v>
      </c>
      <c r="AM289" t="s">
        <v>67</v>
      </c>
      <c r="AN289" s="198">
        <v>2</v>
      </c>
      <c r="AO289">
        <v>0</v>
      </c>
      <c r="AP289">
        <v>64</v>
      </c>
      <c r="AQ289">
        <v>0</v>
      </c>
      <c r="AS289" s="119">
        <v>45961</v>
      </c>
    </row>
    <row r="290" spans="1:45">
      <c r="A290" t="s">
        <v>155</v>
      </c>
      <c r="B290" t="s">
        <v>156</v>
      </c>
      <c r="C290" t="s">
        <v>2028</v>
      </c>
      <c r="D290" t="s">
        <v>65</v>
      </c>
      <c r="E290" t="s">
        <v>65</v>
      </c>
      <c r="F290" t="s">
        <v>25</v>
      </c>
      <c r="G290" t="s">
        <v>81</v>
      </c>
      <c r="H290" t="s">
        <v>54</v>
      </c>
      <c r="I290" t="s">
        <v>55</v>
      </c>
      <c r="J290" t="s">
        <v>2029</v>
      </c>
      <c r="K290" s="119">
        <v>45474</v>
      </c>
      <c r="L290" s="119">
        <v>45688</v>
      </c>
      <c r="M290" s="119">
        <v>45793</v>
      </c>
      <c r="N290" t="s">
        <v>13</v>
      </c>
      <c r="O290" t="s">
        <v>280</v>
      </c>
      <c r="P290" t="s">
        <v>17</v>
      </c>
      <c r="Q290" t="s">
        <v>54</v>
      </c>
      <c r="R290" s="119">
        <v>45748</v>
      </c>
      <c r="S290" s="119">
        <v>45756</v>
      </c>
      <c r="AA290" s="176">
        <v>500000</v>
      </c>
      <c r="AB290" s="205" t="s">
        <v>58</v>
      </c>
      <c r="AC290" s="149" t="s">
        <v>444</v>
      </c>
      <c r="AD290" t="s">
        <v>478</v>
      </c>
      <c r="AE290" t="s">
        <v>281</v>
      </c>
      <c r="AF290" s="150">
        <v>30.928302007546982</v>
      </c>
      <c r="AG290" s="151">
        <v>1.5094339622641511</v>
      </c>
      <c r="AH290" s="150">
        <v>1346.4151003773491</v>
      </c>
      <c r="AI290" s="150">
        <v>26.928302007546982</v>
      </c>
      <c r="AJ290" s="150">
        <v>30.928302007546982</v>
      </c>
      <c r="AK290" s="119">
        <v>45643</v>
      </c>
      <c r="AL290" t="s">
        <v>67</v>
      </c>
      <c r="AM290" t="s">
        <v>67</v>
      </c>
      <c r="AN290" s="198">
        <v>-159</v>
      </c>
      <c r="AS290" s="119">
        <v>45597</v>
      </c>
    </row>
    <row r="291" spans="1:45">
      <c r="A291" t="s">
        <v>74</v>
      </c>
      <c r="B291" t="s">
        <v>75</v>
      </c>
      <c r="C291" t="s">
        <v>2016</v>
      </c>
      <c r="D291" t="s">
        <v>76</v>
      </c>
      <c r="E291" t="s">
        <v>76</v>
      </c>
      <c r="F291" t="s">
        <v>25</v>
      </c>
      <c r="G291" t="s">
        <v>81</v>
      </c>
      <c r="H291" t="s">
        <v>54</v>
      </c>
      <c r="I291" t="s">
        <v>55</v>
      </c>
      <c r="J291" t="s">
        <v>2030</v>
      </c>
      <c r="K291" s="119">
        <v>45715</v>
      </c>
      <c r="L291" s="119">
        <v>45784</v>
      </c>
      <c r="M291" s="119">
        <v>45805</v>
      </c>
      <c r="N291" t="s">
        <v>9</v>
      </c>
      <c r="O291" t="s">
        <v>189</v>
      </c>
      <c r="P291" t="s">
        <v>17</v>
      </c>
      <c r="Q291" t="s">
        <v>54</v>
      </c>
      <c r="R291" s="119">
        <v>45698</v>
      </c>
      <c r="S291" s="119">
        <v>45721</v>
      </c>
      <c r="AA291" s="176">
        <v>500000</v>
      </c>
      <c r="AB291" t="s">
        <v>58</v>
      </c>
      <c r="AC291" s="149" t="s">
        <v>444</v>
      </c>
      <c r="AD291" t="s">
        <v>478</v>
      </c>
      <c r="AE291" t="s">
        <v>190</v>
      </c>
      <c r="AF291" s="150">
        <v>31.290566158490392</v>
      </c>
      <c r="AG291" s="151">
        <v>1.5094339622641511</v>
      </c>
      <c r="AH291" s="150">
        <v>1364.5283079245196</v>
      </c>
      <c r="AI291" s="150">
        <v>27.290566158490392</v>
      </c>
      <c r="AJ291" s="150">
        <v>31.290566158490392</v>
      </c>
      <c r="AK291" s="119">
        <v>45672</v>
      </c>
      <c r="AL291" t="s">
        <v>67</v>
      </c>
      <c r="AM291" t="s">
        <v>67</v>
      </c>
      <c r="AN291" s="198">
        <v>82</v>
      </c>
      <c r="AS291" s="119">
        <v>45803</v>
      </c>
    </row>
    <row r="292" spans="1:45">
      <c r="A292" t="s">
        <v>123</v>
      </c>
      <c r="B292" t="s">
        <v>124</v>
      </c>
      <c r="C292" t="s">
        <v>551</v>
      </c>
      <c r="D292" t="s">
        <v>65</v>
      </c>
      <c r="E292" t="s">
        <v>65</v>
      </c>
      <c r="F292" t="s">
        <v>25</v>
      </c>
      <c r="G292" t="s">
        <v>81</v>
      </c>
      <c r="H292" t="s">
        <v>54</v>
      </c>
      <c r="I292" t="s">
        <v>55</v>
      </c>
      <c r="J292" s="23" t="s">
        <v>2031</v>
      </c>
      <c r="L292" s="119">
        <v>45609</v>
      </c>
      <c r="M292" s="119">
        <v>45850</v>
      </c>
      <c r="N292" t="s">
        <v>7</v>
      </c>
      <c r="O292" t="s">
        <v>59</v>
      </c>
      <c r="P292" t="s">
        <v>17</v>
      </c>
      <c r="Q292" t="s">
        <v>54</v>
      </c>
      <c r="R292" s="119">
        <v>45838</v>
      </c>
      <c r="S292" s="119">
        <v>45839</v>
      </c>
      <c r="AA292" s="176">
        <v>500000</v>
      </c>
      <c r="AB292" t="s">
        <v>58</v>
      </c>
      <c r="AC292" s="149" t="s">
        <v>444</v>
      </c>
      <c r="AD292" t="s">
        <v>478</v>
      </c>
      <c r="AE292" t="s">
        <v>246</v>
      </c>
      <c r="AF292" s="150">
        <v>30.988679366037548</v>
      </c>
      <c r="AG292" s="151">
        <v>1.5094339622641511</v>
      </c>
      <c r="AH292" s="150">
        <v>1349.4339683018775</v>
      </c>
      <c r="AI292" s="150">
        <v>26.988679366037548</v>
      </c>
      <c r="AJ292" s="150">
        <v>30.988679366037548</v>
      </c>
      <c r="AK292" s="119">
        <v>45615</v>
      </c>
      <c r="AL292" t="s">
        <v>54</v>
      </c>
      <c r="AM292" t="s">
        <v>67</v>
      </c>
      <c r="AN292" s="198">
        <v>-45839</v>
      </c>
      <c r="AO292">
        <v>227</v>
      </c>
      <c r="AP292">
        <v>0</v>
      </c>
      <c r="AQ292">
        <v>24</v>
      </c>
    </row>
    <row r="293" spans="1:45">
      <c r="A293" t="s">
        <v>123</v>
      </c>
      <c r="B293" t="s">
        <v>124</v>
      </c>
      <c r="C293" t="s">
        <v>1189</v>
      </c>
      <c r="D293" t="s">
        <v>76</v>
      </c>
      <c r="E293" t="s">
        <v>76</v>
      </c>
      <c r="F293" t="s">
        <v>25</v>
      </c>
      <c r="G293" t="s">
        <v>81</v>
      </c>
      <c r="H293" t="s">
        <v>54</v>
      </c>
      <c r="I293" t="s">
        <v>55</v>
      </c>
      <c r="J293" t="s">
        <v>2032</v>
      </c>
      <c r="K293" s="119">
        <v>45806</v>
      </c>
      <c r="L293" s="119">
        <v>45854</v>
      </c>
      <c r="M293" s="119">
        <v>45875</v>
      </c>
      <c r="N293" t="s">
        <v>93</v>
      </c>
      <c r="O293" t="s">
        <v>317</v>
      </c>
      <c r="P293" t="s">
        <v>17</v>
      </c>
      <c r="Q293" t="s">
        <v>54</v>
      </c>
      <c r="R293" s="119">
        <v>45861</v>
      </c>
      <c r="S293" s="119">
        <v>45863</v>
      </c>
      <c r="AA293" s="176">
        <v>500000</v>
      </c>
      <c r="AB293" t="s">
        <v>58</v>
      </c>
      <c r="AC293" s="149" t="s">
        <v>444</v>
      </c>
      <c r="AD293" t="s">
        <v>478</v>
      </c>
      <c r="AE293" t="s">
        <v>318</v>
      </c>
      <c r="AF293" s="150">
        <v>31.471698233962098</v>
      </c>
      <c r="AG293" s="151">
        <v>1.5094339622641511</v>
      </c>
      <c r="AH293" s="150">
        <v>1373.5849116981049</v>
      </c>
      <c r="AI293" s="150">
        <v>27.471698233962098</v>
      </c>
      <c r="AJ293" s="150">
        <v>31.471698233962098</v>
      </c>
      <c r="AK293" s="119">
        <v>45792</v>
      </c>
      <c r="AL293" t="s">
        <v>67</v>
      </c>
      <c r="AM293" t="s">
        <v>67</v>
      </c>
      <c r="AN293" s="198">
        <v>10</v>
      </c>
      <c r="AO293">
        <v>13</v>
      </c>
      <c r="AP293">
        <v>4</v>
      </c>
      <c r="AQ293">
        <v>45</v>
      </c>
      <c r="AS293" s="119">
        <v>45873</v>
      </c>
    </row>
    <row r="294" spans="1:45">
      <c r="A294" t="s">
        <v>123</v>
      </c>
      <c r="B294" t="s">
        <v>124</v>
      </c>
      <c r="C294" t="s">
        <v>545</v>
      </c>
      <c r="D294" t="s">
        <v>65</v>
      </c>
      <c r="E294" t="s">
        <v>65</v>
      </c>
      <c r="F294" t="s">
        <v>25</v>
      </c>
      <c r="G294" t="s">
        <v>81</v>
      </c>
      <c r="H294" t="s">
        <v>54</v>
      </c>
      <c r="I294" t="s">
        <v>55</v>
      </c>
      <c r="J294" s="23" t="s">
        <v>2033</v>
      </c>
      <c r="K294" s="119"/>
      <c r="L294" s="119">
        <v>45839</v>
      </c>
      <c r="M294" s="119">
        <v>45875</v>
      </c>
      <c r="N294" t="s">
        <v>9</v>
      </c>
      <c r="O294" t="s">
        <v>262</v>
      </c>
      <c r="P294" t="s">
        <v>17</v>
      </c>
      <c r="Q294" t="s">
        <v>54</v>
      </c>
      <c r="R294" s="119">
        <v>45859</v>
      </c>
      <c r="S294" s="119">
        <v>45875</v>
      </c>
      <c r="T294" s="133"/>
      <c r="AA294" s="176">
        <v>500000</v>
      </c>
      <c r="AB294" s="205" t="s">
        <v>58</v>
      </c>
      <c r="AC294" s="149" t="s">
        <v>444</v>
      </c>
      <c r="AD294" t="s">
        <v>478</v>
      </c>
      <c r="AE294" t="s">
        <v>263</v>
      </c>
      <c r="AF294" s="150">
        <v>31.049056724528118</v>
      </c>
      <c r="AG294" s="151">
        <v>1.5094339622641511</v>
      </c>
      <c r="AH294" s="150">
        <v>1352.4528362264059</v>
      </c>
      <c r="AI294" s="150">
        <v>27.049056724528118</v>
      </c>
      <c r="AJ294" s="150">
        <v>31.049056724528118</v>
      </c>
      <c r="AK294" s="119">
        <v>45469</v>
      </c>
      <c r="AL294" t="s">
        <v>67</v>
      </c>
      <c r="AM294" t="s">
        <v>67</v>
      </c>
      <c r="AN294" s="198">
        <v>-7</v>
      </c>
      <c r="AO294">
        <v>1</v>
      </c>
      <c r="AP294">
        <v>0</v>
      </c>
      <c r="AQ294">
        <v>0</v>
      </c>
      <c r="AR294" s="133">
        <v>-399</v>
      </c>
      <c r="AS294" s="119">
        <v>45868</v>
      </c>
    </row>
    <row r="295" spans="1:45">
      <c r="A295" t="s">
        <v>123</v>
      </c>
      <c r="B295" t="s">
        <v>124</v>
      </c>
      <c r="C295" t="s">
        <v>2016</v>
      </c>
      <c r="D295" t="s">
        <v>76</v>
      </c>
      <c r="E295" t="s">
        <v>76</v>
      </c>
      <c r="F295" t="s">
        <v>25</v>
      </c>
      <c r="G295" t="s">
        <v>81</v>
      </c>
      <c r="H295" t="s">
        <v>54</v>
      </c>
      <c r="I295" t="s">
        <v>55</v>
      </c>
      <c r="J295" t="s">
        <v>2034</v>
      </c>
      <c r="K295" s="119">
        <v>45806</v>
      </c>
      <c r="L295" s="119">
        <v>45854</v>
      </c>
      <c r="M295" s="119">
        <v>45875</v>
      </c>
      <c r="N295" t="s">
        <v>9</v>
      </c>
      <c r="O295" t="s">
        <v>262</v>
      </c>
      <c r="P295" t="s">
        <v>17</v>
      </c>
      <c r="Q295" t="s">
        <v>54</v>
      </c>
      <c r="R295" s="119">
        <v>45867</v>
      </c>
      <c r="S295" s="119">
        <v>45867</v>
      </c>
      <c r="AA295" s="176">
        <v>500000</v>
      </c>
      <c r="AB295" t="s">
        <v>58</v>
      </c>
      <c r="AC295" s="149" t="s">
        <v>444</v>
      </c>
      <c r="AD295" t="s">
        <v>478</v>
      </c>
      <c r="AE295" t="s">
        <v>263</v>
      </c>
      <c r="AF295" s="150">
        <v>31.079245403773403</v>
      </c>
      <c r="AG295" s="151">
        <v>1.5094339622641511</v>
      </c>
      <c r="AH295" s="150">
        <v>1353.9622701886701</v>
      </c>
      <c r="AI295" s="150">
        <v>27.079245403773403</v>
      </c>
      <c r="AJ295" s="150">
        <v>31.079245403773403</v>
      </c>
      <c r="AK295" s="119">
        <v>45792</v>
      </c>
      <c r="AL295" t="s">
        <v>67</v>
      </c>
      <c r="AM295" t="s">
        <v>67</v>
      </c>
      <c r="AN295" s="198">
        <v>6</v>
      </c>
      <c r="AO295" s="133">
        <v>116</v>
      </c>
      <c r="AP295" s="133">
        <v>207</v>
      </c>
      <c r="AQ295" s="133">
        <v>277</v>
      </c>
      <c r="AR295" s="133">
        <v>-81</v>
      </c>
      <c r="AS295" s="119">
        <v>45873</v>
      </c>
    </row>
    <row r="296" spans="1:45" ht="15.6">
      <c r="A296" t="s">
        <v>123</v>
      </c>
      <c r="B296" t="s">
        <v>124</v>
      </c>
      <c r="C296" t="s">
        <v>551</v>
      </c>
      <c r="D296" t="s">
        <v>65</v>
      </c>
      <c r="E296" t="s">
        <v>65</v>
      </c>
      <c r="F296" t="s">
        <v>25</v>
      </c>
      <c r="G296" t="s">
        <v>81</v>
      </c>
      <c r="H296" t="s">
        <v>54</v>
      </c>
      <c r="I296" t="s">
        <v>55</v>
      </c>
      <c r="J296" s="23" t="s">
        <v>2035</v>
      </c>
      <c r="L296" s="119">
        <v>45861</v>
      </c>
      <c r="M296" s="119">
        <v>45878</v>
      </c>
      <c r="N296" t="s">
        <v>7</v>
      </c>
      <c r="O296" t="s">
        <v>59</v>
      </c>
      <c r="P296" t="s">
        <v>17</v>
      </c>
      <c r="Q296" t="s">
        <v>54</v>
      </c>
      <c r="R296" s="119">
        <v>45862</v>
      </c>
      <c r="S296" s="218">
        <v>45868</v>
      </c>
      <c r="AA296" s="176">
        <v>500000</v>
      </c>
      <c r="AB296" t="s">
        <v>58</v>
      </c>
      <c r="AC296" s="149" t="s">
        <v>444</v>
      </c>
      <c r="AD296" t="s">
        <v>478</v>
      </c>
      <c r="AE296" t="s">
        <v>246</v>
      </c>
      <c r="AF296" s="150">
        <v>31.109434083018687</v>
      </c>
      <c r="AG296" s="151">
        <v>1.5094339622641511</v>
      </c>
      <c r="AH296" s="150">
        <v>1355.4717041509343</v>
      </c>
      <c r="AI296" s="150">
        <v>27.109434083018687</v>
      </c>
      <c r="AJ296" s="150">
        <v>31.109434083018687</v>
      </c>
      <c r="AK296" s="119">
        <v>45615</v>
      </c>
      <c r="AL296" t="s">
        <v>54</v>
      </c>
      <c r="AM296" t="s">
        <v>67</v>
      </c>
      <c r="AN296" s="198">
        <v>-45868</v>
      </c>
      <c r="AO296">
        <v>109</v>
      </c>
      <c r="AP296">
        <v>0</v>
      </c>
      <c r="AQ296">
        <v>17513</v>
      </c>
    </row>
    <row r="297" spans="1:45">
      <c r="A297" t="s">
        <v>123</v>
      </c>
      <c r="B297" t="s">
        <v>124</v>
      </c>
      <c r="C297" t="s">
        <v>959</v>
      </c>
      <c r="D297" t="s">
        <v>65</v>
      </c>
      <c r="E297" t="s">
        <v>65</v>
      </c>
      <c r="F297" t="s">
        <v>25</v>
      </c>
      <c r="G297" t="s">
        <v>81</v>
      </c>
      <c r="H297" t="s">
        <v>54</v>
      </c>
      <c r="I297" t="s">
        <v>55</v>
      </c>
      <c r="J297" s="23" t="s">
        <v>2036</v>
      </c>
      <c r="K297" s="119">
        <v>44907</v>
      </c>
      <c r="L297" s="119">
        <v>45862</v>
      </c>
      <c r="M297" s="119">
        <v>45884</v>
      </c>
      <c r="N297" t="s">
        <v>9</v>
      </c>
      <c r="O297" t="s">
        <v>259</v>
      </c>
      <c r="P297" t="s">
        <v>17</v>
      </c>
      <c r="Q297" t="s">
        <v>54</v>
      </c>
      <c r="R297" s="119">
        <v>45867</v>
      </c>
      <c r="S297" s="119">
        <v>45869</v>
      </c>
      <c r="AA297" s="176">
        <v>500000</v>
      </c>
      <c r="AB297" t="s">
        <v>58</v>
      </c>
      <c r="AC297" s="149" t="s">
        <v>444</v>
      </c>
      <c r="AD297" t="s">
        <v>478</v>
      </c>
      <c r="AE297" t="s">
        <v>260</v>
      </c>
      <c r="AF297" s="150">
        <v>31.139622762263972</v>
      </c>
      <c r="AG297" s="151">
        <v>1.5094339622641511</v>
      </c>
      <c r="AH297" s="150">
        <v>1356.9811381131985</v>
      </c>
      <c r="AI297" s="150">
        <v>27.139622762263972</v>
      </c>
      <c r="AJ297" s="150">
        <v>31.139622762263972</v>
      </c>
      <c r="AK297" s="119">
        <v>45845</v>
      </c>
      <c r="AL297" t="s">
        <v>67</v>
      </c>
      <c r="AM297" t="s">
        <v>67</v>
      </c>
      <c r="AN297" s="198">
        <v>6</v>
      </c>
      <c r="AO297">
        <v>29</v>
      </c>
      <c r="AP297">
        <v>0</v>
      </c>
      <c r="AQ297">
        <v>0</v>
      </c>
      <c r="AS297" s="119">
        <v>45875</v>
      </c>
    </row>
    <row r="298" spans="1:45">
      <c r="A298" s="203" t="s">
        <v>244</v>
      </c>
      <c r="B298" t="s">
        <v>245</v>
      </c>
      <c r="C298" t="s">
        <v>744</v>
      </c>
      <c r="D298" t="s">
        <v>65</v>
      </c>
      <c r="E298" t="s">
        <v>65</v>
      </c>
      <c r="F298" t="s">
        <v>25</v>
      </c>
      <c r="G298" t="s">
        <v>81</v>
      </c>
      <c r="H298" t="s">
        <v>54</v>
      </c>
      <c r="I298" t="s">
        <v>55</v>
      </c>
      <c r="J298" t="s">
        <v>2037</v>
      </c>
      <c r="K298" s="119">
        <v>45705</v>
      </c>
      <c r="L298" s="119">
        <v>45849</v>
      </c>
      <c r="M298" s="119">
        <v>45891</v>
      </c>
      <c r="N298" t="s">
        <v>93</v>
      </c>
      <c r="O298" t="s">
        <v>327</v>
      </c>
      <c r="P298" t="s">
        <v>17</v>
      </c>
      <c r="Q298" t="s">
        <v>54</v>
      </c>
      <c r="R298" s="119">
        <v>45867</v>
      </c>
      <c r="S298" s="119">
        <v>45867</v>
      </c>
      <c r="AA298" s="176">
        <v>500000</v>
      </c>
      <c r="AB298" t="s">
        <v>58</v>
      </c>
      <c r="AC298" s="149" t="s">
        <v>444</v>
      </c>
      <c r="AD298" t="s">
        <v>478</v>
      </c>
      <c r="AE298" t="s">
        <v>328</v>
      </c>
      <c r="AF298" s="150">
        <v>31.592452950943233</v>
      </c>
      <c r="AG298" s="151">
        <v>1.5094339622641511</v>
      </c>
      <c r="AH298" s="150">
        <v>1379.6226475471617</v>
      </c>
      <c r="AI298" s="150">
        <v>27.592452950943233</v>
      </c>
      <c r="AJ298" s="150">
        <v>31.592452950943233</v>
      </c>
      <c r="AK298" s="119">
        <v>45845</v>
      </c>
      <c r="AL298" t="s">
        <v>67</v>
      </c>
      <c r="AM298" t="s">
        <v>67</v>
      </c>
      <c r="AN298" s="198">
        <v>17</v>
      </c>
      <c r="AO298">
        <v>256</v>
      </c>
      <c r="AP298">
        <v>3</v>
      </c>
      <c r="AQ298">
        <v>0</v>
      </c>
      <c r="AS298" s="119">
        <v>45884</v>
      </c>
    </row>
    <row r="299" spans="1:45">
      <c r="A299" t="s">
        <v>179</v>
      </c>
      <c r="B299" t="s">
        <v>180</v>
      </c>
      <c r="C299" t="s">
        <v>2012</v>
      </c>
      <c r="D299" t="s">
        <v>65</v>
      </c>
      <c r="E299" t="s">
        <v>65</v>
      </c>
      <c r="F299" t="s">
        <v>25</v>
      </c>
      <c r="G299" t="s">
        <v>81</v>
      </c>
      <c r="H299" t="s">
        <v>54</v>
      </c>
      <c r="I299" t="s">
        <v>55</v>
      </c>
      <c r="J299" t="s">
        <v>2038</v>
      </c>
      <c r="K299" s="119">
        <v>45810</v>
      </c>
      <c r="L299" s="119">
        <v>45879</v>
      </c>
      <c r="M299" s="119">
        <v>45896</v>
      </c>
      <c r="N299" t="s">
        <v>93</v>
      </c>
      <c r="O299" t="s">
        <v>317</v>
      </c>
      <c r="P299" t="s">
        <v>17</v>
      </c>
      <c r="Q299" t="s">
        <v>54</v>
      </c>
      <c r="R299" s="119">
        <v>45881</v>
      </c>
      <c r="S299" s="119">
        <v>45883</v>
      </c>
      <c r="AA299" s="176">
        <v>500000</v>
      </c>
      <c r="AB299" t="s">
        <v>58</v>
      </c>
      <c r="AC299" s="149" t="s">
        <v>444</v>
      </c>
      <c r="AD299" t="s">
        <v>478</v>
      </c>
      <c r="AE299" t="s">
        <v>318</v>
      </c>
      <c r="AF299" s="150">
        <v>31.200000120754538</v>
      </c>
      <c r="AG299" s="151">
        <v>1.5094339622641511</v>
      </c>
      <c r="AH299" s="150">
        <v>1360.000006037727</v>
      </c>
      <c r="AI299" s="150">
        <v>27.200000120754538</v>
      </c>
      <c r="AJ299" s="150">
        <v>31.200000120754538</v>
      </c>
      <c r="AK299" s="119">
        <v>45873</v>
      </c>
      <c r="AL299" t="s">
        <v>67</v>
      </c>
      <c r="AM299" t="s">
        <v>67</v>
      </c>
      <c r="AN299" s="198">
        <v>12</v>
      </c>
      <c r="AS299" s="119">
        <v>45895</v>
      </c>
    </row>
    <row r="300" spans="1:45">
      <c r="A300" t="s">
        <v>123</v>
      </c>
      <c r="B300" t="s">
        <v>124</v>
      </c>
      <c r="C300" t="s">
        <v>551</v>
      </c>
      <c r="D300" t="s">
        <v>65</v>
      </c>
      <c r="E300" t="s">
        <v>65</v>
      </c>
      <c r="F300" t="s">
        <v>25</v>
      </c>
      <c r="G300" t="s">
        <v>81</v>
      </c>
      <c r="H300" t="s">
        <v>54</v>
      </c>
      <c r="I300" t="s">
        <v>55</v>
      </c>
      <c r="J300" s="23" t="s">
        <v>2039</v>
      </c>
      <c r="L300" s="119">
        <v>45892</v>
      </c>
      <c r="M300" s="119">
        <v>45906</v>
      </c>
      <c r="N300" t="s">
        <v>7</v>
      </c>
      <c r="O300" t="s">
        <v>59</v>
      </c>
      <c r="P300" t="s">
        <v>17</v>
      </c>
      <c r="Q300" t="s">
        <v>54</v>
      </c>
      <c r="R300" s="119">
        <v>45894</v>
      </c>
      <c r="S300" s="119">
        <v>45896</v>
      </c>
      <c r="AA300" s="176">
        <v>500000</v>
      </c>
      <c r="AB300" t="s">
        <v>58</v>
      </c>
      <c r="AC300" s="149" t="s">
        <v>444</v>
      </c>
      <c r="AD300" t="s">
        <v>478</v>
      </c>
      <c r="AE300" t="s">
        <v>246</v>
      </c>
      <c r="AF300" s="150">
        <v>31.230188799999823</v>
      </c>
      <c r="AG300" s="151">
        <v>1.5094339622641511</v>
      </c>
      <c r="AH300" s="150">
        <v>1361.5094399999912</v>
      </c>
      <c r="AI300" s="150">
        <v>27.230188799999823</v>
      </c>
      <c r="AJ300" s="150">
        <v>31.230188799999823</v>
      </c>
      <c r="AK300" s="119">
        <v>45615</v>
      </c>
      <c r="AL300" t="s">
        <v>54</v>
      </c>
      <c r="AM300" t="s">
        <v>67</v>
      </c>
      <c r="AN300" s="198">
        <v>10</v>
      </c>
      <c r="AO300">
        <v>71</v>
      </c>
      <c r="AP300">
        <v>0</v>
      </c>
      <c r="AQ300">
        <v>826</v>
      </c>
      <c r="AS300" s="119">
        <v>45906</v>
      </c>
    </row>
    <row r="301" spans="1:45">
      <c r="A301" t="s">
        <v>123</v>
      </c>
      <c r="B301" t="s">
        <v>124</v>
      </c>
      <c r="C301" t="s">
        <v>551</v>
      </c>
      <c r="D301" t="s">
        <v>65</v>
      </c>
      <c r="E301" t="s">
        <v>65</v>
      </c>
      <c r="F301" t="s">
        <v>25</v>
      </c>
      <c r="G301" t="s">
        <v>81</v>
      </c>
      <c r="H301" t="s">
        <v>54</v>
      </c>
      <c r="I301" t="s">
        <v>55</v>
      </c>
      <c r="J301" s="23" t="s">
        <v>2040</v>
      </c>
      <c r="L301" s="119">
        <v>45923</v>
      </c>
      <c r="M301" s="119">
        <v>45934</v>
      </c>
      <c r="N301" t="s">
        <v>7</v>
      </c>
      <c r="O301" t="s">
        <v>59</v>
      </c>
      <c r="P301" t="s">
        <v>17</v>
      </c>
      <c r="Q301" t="s">
        <v>54</v>
      </c>
      <c r="R301" s="119">
        <v>45923</v>
      </c>
      <c r="S301" s="119">
        <v>45926</v>
      </c>
      <c r="AA301" s="176">
        <v>500000</v>
      </c>
      <c r="AB301" t="s">
        <v>58</v>
      </c>
      <c r="AC301" s="149" t="s">
        <v>444</v>
      </c>
      <c r="AD301" t="s">
        <v>478</v>
      </c>
      <c r="AE301" t="s">
        <v>246</v>
      </c>
      <c r="AF301" s="150">
        <v>31.260377479245108</v>
      </c>
      <c r="AG301" s="151">
        <v>1.5094339622641511</v>
      </c>
      <c r="AH301" s="150">
        <v>1363.0188739622554</v>
      </c>
      <c r="AI301" s="150">
        <v>27.260377479245108</v>
      </c>
      <c r="AJ301" s="150">
        <v>31.260377479245108</v>
      </c>
      <c r="AK301" s="119">
        <v>45615</v>
      </c>
      <c r="AL301" t="s">
        <v>54</v>
      </c>
      <c r="AM301" t="s">
        <v>67</v>
      </c>
      <c r="AN301" s="198">
        <v>-45926</v>
      </c>
      <c r="AO301">
        <v>72</v>
      </c>
      <c r="AP301">
        <v>0</v>
      </c>
      <c r="AQ301">
        <v>17000</v>
      </c>
    </row>
    <row r="302" spans="1:45">
      <c r="A302" t="s">
        <v>195</v>
      </c>
      <c r="B302" t="s">
        <v>148</v>
      </c>
      <c r="C302" t="s">
        <v>579</v>
      </c>
      <c r="D302" t="s">
        <v>65</v>
      </c>
      <c r="E302" t="s">
        <v>65</v>
      </c>
      <c r="F302" t="s">
        <v>25</v>
      </c>
      <c r="G302" t="s">
        <v>81</v>
      </c>
      <c r="H302" t="s">
        <v>54</v>
      </c>
      <c r="I302" t="s">
        <v>55</v>
      </c>
      <c r="J302" t="s">
        <v>2041</v>
      </c>
      <c r="K302" s="119">
        <v>45480</v>
      </c>
      <c r="L302" s="119">
        <v>45842</v>
      </c>
      <c r="M302" s="119">
        <v>45947</v>
      </c>
      <c r="N302" t="s">
        <v>7</v>
      </c>
      <c r="O302" t="s">
        <v>59</v>
      </c>
      <c r="P302" t="s">
        <v>17</v>
      </c>
      <c r="Q302" t="s">
        <v>54</v>
      </c>
      <c r="R302" s="119">
        <v>45890</v>
      </c>
      <c r="S302" s="119">
        <v>45902</v>
      </c>
      <c r="AA302" s="176">
        <v>500000</v>
      </c>
      <c r="AB302" t="s">
        <v>58</v>
      </c>
      <c r="AC302" s="149" t="s">
        <v>444</v>
      </c>
      <c r="AD302" t="s">
        <v>478</v>
      </c>
      <c r="AE302" t="s">
        <v>246</v>
      </c>
      <c r="AF302" s="150">
        <v>31.290566158490392</v>
      </c>
      <c r="AG302" s="151">
        <v>1.5094339622641511</v>
      </c>
      <c r="AH302" s="150">
        <v>1364.5283079245196</v>
      </c>
      <c r="AI302" s="150">
        <v>27.290566158490392</v>
      </c>
      <c r="AJ302" s="150">
        <v>31.290566158490392</v>
      </c>
      <c r="AK302" s="119">
        <v>45737</v>
      </c>
      <c r="AL302" t="s">
        <v>67</v>
      </c>
      <c r="AM302" t="s">
        <v>67</v>
      </c>
      <c r="AN302" s="198">
        <v>42</v>
      </c>
      <c r="AO302">
        <v>96</v>
      </c>
      <c r="AP302">
        <v>0</v>
      </c>
      <c r="AQ302">
        <v>0</v>
      </c>
      <c r="AS302" s="119">
        <v>45944</v>
      </c>
    </row>
    <row r="303" spans="1:45">
      <c r="A303" t="s">
        <v>238</v>
      </c>
      <c r="B303" t="s">
        <v>232</v>
      </c>
      <c r="C303" t="s">
        <v>2042</v>
      </c>
      <c r="D303" t="s">
        <v>65</v>
      </c>
      <c r="E303" t="s">
        <v>65</v>
      </c>
      <c r="F303" t="s">
        <v>25</v>
      </c>
      <c r="G303" t="s">
        <v>81</v>
      </c>
      <c r="H303" t="s">
        <v>54</v>
      </c>
      <c r="I303" t="s">
        <v>55</v>
      </c>
      <c r="J303" s="221" t="s">
        <v>2043</v>
      </c>
      <c r="K303" s="119"/>
      <c r="L303" s="119">
        <v>45905</v>
      </c>
      <c r="M303" s="119">
        <v>45961</v>
      </c>
      <c r="N303" t="s">
        <v>93</v>
      </c>
      <c r="O303" t="s">
        <v>327</v>
      </c>
      <c r="P303" t="s">
        <v>17</v>
      </c>
      <c r="Q303" t="s">
        <v>54</v>
      </c>
      <c r="R303" s="119">
        <v>45888</v>
      </c>
      <c r="S303" s="119">
        <v>45890</v>
      </c>
      <c r="AA303" s="176">
        <v>500000</v>
      </c>
      <c r="AB303" t="s">
        <v>58</v>
      </c>
      <c r="AC303" s="149" t="s">
        <v>444</v>
      </c>
      <c r="AD303" t="s">
        <v>478</v>
      </c>
      <c r="AE303" t="s">
        <v>328</v>
      </c>
      <c r="AF303" s="150">
        <v>31.320754837735677</v>
      </c>
      <c r="AG303" s="151">
        <v>1.5094339622641511</v>
      </c>
      <c r="AH303" s="150">
        <v>1366.0377418867838</v>
      </c>
      <c r="AI303" s="150">
        <v>27.320754837735677</v>
      </c>
      <c r="AJ303" s="150">
        <v>31.320754837735677</v>
      </c>
      <c r="AK303" s="119">
        <v>45679</v>
      </c>
      <c r="AL303" t="s">
        <v>67</v>
      </c>
      <c r="AM303" t="s">
        <v>67</v>
      </c>
      <c r="AN303" s="198">
        <v>60</v>
      </c>
      <c r="AO303">
        <v>1777</v>
      </c>
      <c r="AP303">
        <v>25</v>
      </c>
      <c r="AQ303">
        <v>0</v>
      </c>
      <c r="AS303" s="119">
        <v>45950</v>
      </c>
    </row>
    <row r="304" spans="1:45">
      <c r="A304" t="s">
        <v>123</v>
      </c>
      <c r="B304" t="s">
        <v>124</v>
      </c>
      <c r="C304" t="s">
        <v>551</v>
      </c>
      <c r="D304" t="s">
        <v>65</v>
      </c>
      <c r="E304" t="s">
        <v>65</v>
      </c>
      <c r="F304" t="s">
        <v>25</v>
      </c>
      <c r="G304" t="s">
        <v>81</v>
      </c>
      <c r="H304" t="s">
        <v>54</v>
      </c>
      <c r="I304" t="s">
        <v>55</v>
      </c>
      <c r="J304" t="s">
        <v>2044</v>
      </c>
      <c r="L304" s="119">
        <v>45949</v>
      </c>
      <c r="M304" s="119">
        <v>45962</v>
      </c>
      <c r="N304" t="s">
        <v>7</v>
      </c>
      <c r="O304" t="s">
        <v>59</v>
      </c>
      <c r="P304" t="s">
        <v>17</v>
      </c>
      <c r="Q304" t="s">
        <v>54</v>
      </c>
      <c r="R304" s="119">
        <v>45951</v>
      </c>
      <c r="S304" s="119">
        <v>45953</v>
      </c>
      <c r="AA304" s="176">
        <v>500000</v>
      </c>
      <c r="AB304" t="s">
        <v>58</v>
      </c>
      <c r="AC304" s="149" t="s">
        <v>444</v>
      </c>
      <c r="AD304" t="s">
        <v>478</v>
      </c>
      <c r="AE304" t="s">
        <v>246</v>
      </c>
      <c r="AF304" s="150">
        <v>31.350943516980962</v>
      </c>
      <c r="AG304" s="151">
        <v>1.5094339622641511</v>
      </c>
      <c r="AH304" s="150">
        <v>1367.547175849048</v>
      </c>
      <c r="AI304" s="150">
        <v>27.350943516980962</v>
      </c>
      <c r="AJ304" s="150">
        <v>31.350943516980962</v>
      </c>
      <c r="AK304" s="119">
        <v>45615</v>
      </c>
      <c r="AL304" t="s">
        <v>54</v>
      </c>
      <c r="AM304" t="s">
        <v>67</v>
      </c>
      <c r="AN304" s="198">
        <v>8</v>
      </c>
      <c r="AS304" s="230">
        <v>45961</v>
      </c>
    </row>
    <row r="305" spans="1:45">
      <c r="A305" t="s">
        <v>123</v>
      </c>
      <c r="B305" t="s">
        <v>124</v>
      </c>
      <c r="C305" t="s">
        <v>2016</v>
      </c>
      <c r="D305" t="s">
        <v>76</v>
      </c>
      <c r="E305" t="s">
        <v>76</v>
      </c>
      <c r="F305" t="s">
        <v>25</v>
      </c>
      <c r="G305" t="s">
        <v>81</v>
      </c>
      <c r="H305" t="s">
        <v>54</v>
      </c>
      <c r="I305" t="s">
        <v>55</v>
      </c>
      <c r="J305" t="s">
        <v>2045</v>
      </c>
      <c r="K305" s="119">
        <v>45883</v>
      </c>
      <c r="L305" s="119">
        <v>45966</v>
      </c>
      <c r="M305" s="119">
        <v>45987</v>
      </c>
      <c r="N305" t="s">
        <v>7</v>
      </c>
      <c r="O305" t="s">
        <v>59</v>
      </c>
      <c r="P305" t="s">
        <v>17</v>
      </c>
      <c r="Q305" t="s">
        <v>54</v>
      </c>
      <c r="R305" s="119">
        <v>45966</v>
      </c>
      <c r="S305" s="119">
        <v>45972</v>
      </c>
      <c r="AA305" s="176">
        <v>500000</v>
      </c>
      <c r="AB305" t="s">
        <v>58</v>
      </c>
      <c r="AC305" s="149" t="s">
        <v>444</v>
      </c>
      <c r="AD305" t="s">
        <v>478</v>
      </c>
      <c r="AE305" t="s">
        <v>246</v>
      </c>
      <c r="AF305" s="150">
        <v>31.381132196226243</v>
      </c>
      <c r="AG305" s="151">
        <v>1.5094339622641511</v>
      </c>
      <c r="AH305" s="150">
        <v>1369.0566098113122</v>
      </c>
      <c r="AI305" s="150">
        <v>27.381132196226243</v>
      </c>
      <c r="AJ305" s="150">
        <v>31.381132196226243</v>
      </c>
      <c r="AK305" s="119">
        <v>45869</v>
      </c>
      <c r="AL305" t="s">
        <v>67</v>
      </c>
      <c r="AM305" t="s">
        <v>67</v>
      </c>
      <c r="AN305" s="198">
        <v>13</v>
      </c>
      <c r="AO305" s="133"/>
      <c r="AP305" s="133"/>
      <c r="AQ305" s="133"/>
      <c r="AS305" s="229">
        <v>45985</v>
      </c>
    </row>
    <row r="306" spans="1:45">
      <c r="A306" t="s">
        <v>123</v>
      </c>
      <c r="B306" t="s">
        <v>124</v>
      </c>
      <c r="C306" t="s">
        <v>1189</v>
      </c>
      <c r="D306" t="s">
        <v>76</v>
      </c>
      <c r="E306" t="s">
        <v>76</v>
      </c>
      <c r="F306" t="s">
        <v>25</v>
      </c>
      <c r="G306" t="s">
        <v>81</v>
      </c>
      <c r="H306" t="s">
        <v>54</v>
      </c>
      <c r="I306" t="s">
        <v>55</v>
      </c>
      <c r="J306" t="s">
        <v>2046</v>
      </c>
      <c r="K306" s="119">
        <v>45883</v>
      </c>
      <c r="L306" s="119">
        <v>45966</v>
      </c>
      <c r="M306" s="119">
        <v>45987</v>
      </c>
      <c r="N306" t="s">
        <v>7</v>
      </c>
      <c r="O306" t="s">
        <v>59</v>
      </c>
      <c r="P306" t="s">
        <v>17</v>
      </c>
      <c r="Q306" t="s">
        <v>54</v>
      </c>
      <c r="R306" s="119">
        <v>45966</v>
      </c>
      <c r="S306" s="119">
        <v>45971</v>
      </c>
      <c r="AA306" s="176">
        <v>500000</v>
      </c>
      <c r="AB306" t="s">
        <v>58</v>
      </c>
      <c r="AC306" s="149" t="s">
        <v>444</v>
      </c>
      <c r="AD306" t="s">
        <v>478</v>
      </c>
      <c r="AE306" t="s">
        <v>246</v>
      </c>
      <c r="AF306" s="150">
        <v>31.833962384905508</v>
      </c>
      <c r="AG306" s="151">
        <v>1.5094339622641511</v>
      </c>
      <c r="AH306" s="150">
        <v>1391.6981192452754</v>
      </c>
      <c r="AI306" s="150">
        <v>27.833962384905508</v>
      </c>
      <c r="AJ306" s="150">
        <v>31.833962384905508</v>
      </c>
      <c r="AK306" s="119">
        <v>45869</v>
      </c>
      <c r="AL306" t="s">
        <v>67</v>
      </c>
      <c r="AM306" t="s">
        <v>67</v>
      </c>
      <c r="AN306" s="198">
        <v>14</v>
      </c>
      <c r="AS306" s="229">
        <v>45985</v>
      </c>
    </row>
    <row r="307" spans="1:45">
      <c r="A307" t="s">
        <v>123</v>
      </c>
      <c r="B307" t="s">
        <v>124</v>
      </c>
      <c r="C307" t="s">
        <v>551</v>
      </c>
      <c r="D307" t="s">
        <v>65</v>
      </c>
      <c r="E307" t="s">
        <v>65</v>
      </c>
      <c r="F307" t="s">
        <v>25</v>
      </c>
      <c r="G307" t="s">
        <v>81</v>
      </c>
      <c r="H307" t="s">
        <v>54</v>
      </c>
      <c r="I307" t="s">
        <v>55</v>
      </c>
      <c r="J307" s="23" t="s">
        <v>2047</v>
      </c>
      <c r="L307" s="119">
        <v>45973</v>
      </c>
      <c r="M307" s="119">
        <v>45988</v>
      </c>
      <c r="N307" t="s">
        <v>7</v>
      </c>
      <c r="O307" t="s">
        <v>59</v>
      </c>
      <c r="P307" t="s">
        <v>17</v>
      </c>
      <c r="Q307" t="s">
        <v>54</v>
      </c>
      <c r="R307" s="119">
        <v>45973</v>
      </c>
      <c r="S307" s="119">
        <v>45982</v>
      </c>
      <c r="AA307" s="176">
        <v>500000</v>
      </c>
      <c r="AB307" t="s">
        <v>58</v>
      </c>
      <c r="AC307" s="149" t="s">
        <v>444</v>
      </c>
      <c r="AD307" t="s">
        <v>478</v>
      </c>
      <c r="AE307" t="s">
        <v>246</v>
      </c>
      <c r="AF307" s="150">
        <v>31.441509554716813</v>
      </c>
      <c r="AG307" s="151">
        <v>1.5094339622641511</v>
      </c>
      <c r="AH307" s="150">
        <v>1372.0754777358406</v>
      </c>
      <c r="AI307" s="150">
        <v>27.441509554716813</v>
      </c>
      <c r="AJ307" s="150">
        <v>31.441509554716813</v>
      </c>
      <c r="AK307" s="119">
        <v>45615</v>
      </c>
      <c r="AL307" t="s">
        <v>54</v>
      </c>
      <c r="AM307" t="s">
        <v>67</v>
      </c>
      <c r="AN307" s="198">
        <v>-45982</v>
      </c>
      <c r="AS307" s="228"/>
    </row>
    <row r="308" spans="1:45">
      <c r="A308" t="s">
        <v>74</v>
      </c>
      <c r="B308" t="s">
        <v>75</v>
      </c>
      <c r="C308" s="62" t="s">
        <v>2048</v>
      </c>
      <c r="D308" t="s">
        <v>65</v>
      </c>
      <c r="E308" t="s">
        <v>65</v>
      </c>
      <c r="F308" t="s">
        <v>25</v>
      </c>
      <c r="G308" t="s">
        <v>81</v>
      </c>
      <c r="H308" t="s">
        <v>54</v>
      </c>
      <c r="I308" t="s">
        <v>55</v>
      </c>
      <c r="J308" s="225" t="s">
        <v>2049</v>
      </c>
      <c r="K308" s="119">
        <v>45628</v>
      </c>
      <c r="L308" s="119">
        <v>45940</v>
      </c>
      <c r="M308" s="119">
        <v>45989</v>
      </c>
      <c r="N308" t="s">
        <v>9</v>
      </c>
      <c r="O308" t="s">
        <v>338</v>
      </c>
      <c r="P308" t="s">
        <v>17</v>
      </c>
      <c r="Q308" t="s">
        <v>54</v>
      </c>
      <c r="R308" s="119">
        <v>45947</v>
      </c>
      <c r="S308" s="119">
        <v>45971</v>
      </c>
      <c r="AA308" s="176">
        <v>500000</v>
      </c>
      <c r="AB308" t="s">
        <v>58</v>
      </c>
      <c r="AC308" s="149" t="s">
        <v>444</v>
      </c>
      <c r="AD308" t="e">
        <v>#REF!</v>
      </c>
      <c r="AE308" t="s">
        <v>339</v>
      </c>
      <c r="AF308" s="150">
        <v>31.471698233962098</v>
      </c>
      <c r="AG308" s="151">
        <v>1.5094339622641511</v>
      </c>
      <c r="AH308" s="150">
        <v>1373.5849116981049</v>
      </c>
      <c r="AI308" s="150">
        <v>27.471698233962098</v>
      </c>
      <c r="AJ308" s="150">
        <v>31.471698233962098</v>
      </c>
      <c r="AK308" s="119">
        <v>45936</v>
      </c>
      <c r="AL308" t="s">
        <v>67</v>
      </c>
      <c r="AM308" t="s">
        <v>67</v>
      </c>
      <c r="AN308" s="198">
        <v>15</v>
      </c>
      <c r="AO308">
        <v>26</v>
      </c>
      <c r="AP308">
        <v>0</v>
      </c>
      <c r="AQ308">
        <v>0</v>
      </c>
      <c r="AS308" s="229">
        <v>45986</v>
      </c>
    </row>
    <row r="309" spans="1:45" ht="15.6">
      <c r="A309" s="2" t="s">
        <v>420</v>
      </c>
      <c r="B309" t="s">
        <v>421</v>
      </c>
      <c r="C309" s="62" t="s">
        <v>707</v>
      </c>
      <c r="D309" t="s">
        <v>65</v>
      </c>
      <c r="E309" t="s">
        <v>65</v>
      </c>
      <c r="F309" t="s">
        <v>25</v>
      </c>
      <c r="G309" t="s">
        <v>81</v>
      </c>
      <c r="H309" t="s">
        <v>54</v>
      </c>
      <c r="I309" t="s">
        <v>55</v>
      </c>
      <c r="J309" t="s">
        <v>2050</v>
      </c>
      <c r="K309" s="119"/>
      <c r="L309" s="119">
        <v>45961</v>
      </c>
      <c r="M309" s="119">
        <v>45989</v>
      </c>
      <c r="N309" t="s">
        <v>9</v>
      </c>
      <c r="O309" t="s">
        <v>338</v>
      </c>
      <c r="P309" t="s">
        <v>17</v>
      </c>
      <c r="Q309" t="s">
        <v>54</v>
      </c>
      <c r="R309" s="119">
        <v>45966</v>
      </c>
      <c r="S309" s="119">
        <v>45971</v>
      </c>
      <c r="AA309" s="176">
        <v>500000</v>
      </c>
      <c r="AB309" t="s">
        <v>58</v>
      </c>
      <c r="AC309" s="149" t="s">
        <v>444</v>
      </c>
      <c r="AD309" t="e">
        <v>#REF!</v>
      </c>
      <c r="AE309" t="s">
        <v>339</v>
      </c>
      <c r="AF309" s="150">
        <v>31.501886913207382</v>
      </c>
      <c r="AG309" s="151">
        <v>1.5094339622641511</v>
      </c>
      <c r="AH309" s="150">
        <v>1375.0943456603691</v>
      </c>
      <c r="AI309" s="150">
        <v>27.501886913207382</v>
      </c>
      <c r="AJ309" s="150">
        <v>31.501886913207382</v>
      </c>
      <c r="AK309" s="119">
        <v>45958</v>
      </c>
      <c r="AL309" t="s">
        <v>67</v>
      </c>
      <c r="AM309" t="s">
        <v>67</v>
      </c>
      <c r="AN309" s="198">
        <v>11</v>
      </c>
      <c r="AS309" s="229">
        <v>45982</v>
      </c>
    </row>
    <row r="310" spans="1:45">
      <c r="A310" t="s">
        <v>123</v>
      </c>
      <c r="B310" t="s">
        <v>124</v>
      </c>
      <c r="C310" t="s">
        <v>685</v>
      </c>
      <c r="D310" t="s">
        <v>65</v>
      </c>
      <c r="E310" t="s">
        <v>65</v>
      </c>
      <c r="F310" t="s">
        <v>25</v>
      </c>
      <c r="G310" t="s">
        <v>81</v>
      </c>
      <c r="H310" t="s">
        <v>54</v>
      </c>
      <c r="I310" t="s">
        <v>55</v>
      </c>
      <c r="J310" t="s">
        <v>2051</v>
      </c>
      <c r="K310" s="119">
        <v>45880</v>
      </c>
      <c r="L310" s="119">
        <v>45972</v>
      </c>
      <c r="M310" s="119">
        <v>45991</v>
      </c>
      <c r="N310" t="s">
        <v>93</v>
      </c>
      <c r="O310" t="s">
        <v>331</v>
      </c>
      <c r="P310" t="s">
        <v>17</v>
      </c>
      <c r="Q310" t="s">
        <v>54</v>
      </c>
      <c r="R310" s="119">
        <v>45972</v>
      </c>
      <c r="S310" s="119">
        <v>45981</v>
      </c>
      <c r="T310" s="133"/>
      <c r="AA310" s="176">
        <v>500000</v>
      </c>
      <c r="AB310" s="205" t="s">
        <v>58</v>
      </c>
      <c r="AC310" s="149" t="s">
        <v>444</v>
      </c>
      <c r="AD310" t="s">
        <v>478</v>
      </c>
      <c r="AE310" t="s">
        <v>332</v>
      </c>
      <c r="AF310" s="150">
        <v>31.532075592452667</v>
      </c>
      <c r="AG310" s="151">
        <v>1.5094339622641511</v>
      </c>
      <c r="AH310" s="150">
        <v>1376.6037796226333</v>
      </c>
      <c r="AI310" s="150">
        <v>27.532075592452667</v>
      </c>
      <c r="AJ310" s="150">
        <v>31.532075592452667</v>
      </c>
      <c r="AK310" s="119">
        <v>45947</v>
      </c>
      <c r="AL310" t="s">
        <v>67</v>
      </c>
      <c r="AM310" t="s">
        <v>67</v>
      </c>
      <c r="AN310" s="198">
        <v>6</v>
      </c>
      <c r="AR310" s="133"/>
      <c r="AS310" s="119">
        <v>45987</v>
      </c>
    </row>
    <row r="311" spans="1:45">
      <c r="A311" t="s">
        <v>195</v>
      </c>
      <c r="B311" t="s">
        <v>148</v>
      </c>
      <c r="C311" t="s">
        <v>1312</v>
      </c>
      <c r="D311" t="s">
        <v>65</v>
      </c>
      <c r="E311" t="s">
        <v>65</v>
      </c>
      <c r="F311" t="s">
        <v>25</v>
      </c>
      <c r="G311" t="s">
        <v>81</v>
      </c>
      <c r="H311" t="s">
        <v>54</v>
      </c>
      <c r="I311" t="s">
        <v>55</v>
      </c>
      <c r="J311" t="s">
        <v>2052</v>
      </c>
      <c r="L311" s="119">
        <v>45905</v>
      </c>
      <c r="M311" s="119">
        <v>45992</v>
      </c>
      <c r="N311" t="s">
        <v>9</v>
      </c>
      <c r="O311" t="s">
        <v>338</v>
      </c>
      <c r="P311" t="s">
        <v>17</v>
      </c>
      <c r="Q311" t="s">
        <v>54</v>
      </c>
      <c r="R311" s="119">
        <v>45917</v>
      </c>
      <c r="S311" s="119">
        <v>45945</v>
      </c>
      <c r="AA311" s="176">
        <v>500000</v>
      </c>
      <c r="AB311" t="s">
        <v>58</v>
      </c>
      <c r="AC311" s="149" t="s">
        <v>444</v>
      </c>
      <c r="AD311" t="s">
        <v>478</v>
      </c>
      <c r="AE311" t="s">
        <v>339</v>
      </c>
      <c r="AF311" s="150">
        <v>31.562264271697948</v>
      </c>
      <c r="AG311" s="151">
        <v>1.5094339622641511</v>
      </c>
      <c r="AH311" s="150">
        <v>1378.1132135848975</v>
      </c>
      <c r="AI311" s="150">
        <v>27.562264271697948</v>
      </c>
      <c r="AJ311" s="150">
        <v>31.562264271697948</v>
      </c>
      <c r="AK311" s="119">
        <v>45784</v>
      </c>
      <c r="AL311" t="s">
        <v>67</v>
      </c>
      <c r="AM311" t="s">
        <v>67</v>
      </c>
      <c r="AN311" s="198">
        <v>37</v>
      </c>
      <c r="AS311" s="119">
        <v>45982</v>
      </c>
    </row>
    <row r="312" spans="1:45">
      <c r="A312" t="s">
        <v>261</v>
      </c>
      <c r="B312" t="s">
        <v>252</v>
      </c>
      <c r="C312" t="s">
        <v>756</v>
      </c>
      <c r="D312" t="s">
        <v>76</v>
      </c>
      <c r="E312" t="s">
        <v>76</v>
      </c>
      <c r="F312" t="s">
        <v>25</v>
      </c>
      <c r="G312" t="s">
        <v>81</v>
      </c>
      <c r="H312" t="s">
        <v>54</v>
      </c>
      <c r="I312" t="s">
        <v>55</v>
      </c>
      <c r="J312" t="s">
        <v>2053</v>
      </c>
      <c r="K312" s="119">
        <v>45870</v>
      </c>
      <c r="L312" s="119">
        <v>45989</v>
      </c>
      <c r="M312" s="119">
        <v>45995</v>
      </c>
      <c r="N312" t="s">
        <v>9</v>
      </c>
      <c r="O312" t="s">
        <v>331</v>
      </c>
      <c r="P312" t="s">
        <v>17</v>
      </c>
      <c r="Q312" t="s">
        <v>54</v>
      </c>
      <c r="R312" s="119">
        <v>45993</v>
      </c>
      <c r="S312" s="119">
        <v>45994</v>
      </c>
      <c r="AA312" s="176">
        <v>500000</v>
      </c>
      <c r="AB312" t="s">
        <v>58</v>
      </c>
      <c r="AC312" s="149" t="s">
        <v>444</v>
      </c>
      <c r="AD312" t="e">
        <v>#REF!</v>
      </c>
      <c r="AE312" t="s">
        <v>332</v>
      </c>
      <c r="AF312" s="150">
        <v>31.592452950943233</v>
      </c>
      <c r="AG312" s="151">
        <v>1.5094339622641511</v>
      </c>
      <c r="AH312" s="150">
        <v>1379.6226475471617</v>
      </c>
      <c r="AI312" s="150">
        <v>27.592452950943233</v>
      </c>
      <c r="AJ312" s="150">
        <v>31.592452950943233</v>
      </c>
      <c r="AK312" s="119">
        <v>45979</v>
      </c>
      <c r="AL312" t="s">
        <v>67</v>
      </c>
      <c r="AM312" t="s">
        <v>67</v>
      </c>
      <c r="AN312" s="198">
        <v>0</v>
      </c>
      <c r="AS312" s="119">
        <v>45994</v>
      </c>
    </row>
    <row r="313" spans="1:45">
      <c r="A313" s="224" t="s">
        <v>123</v>
      </c>
      <c r="B313" t="s">
        <v>124</v>
      </c>
      <c r="C313" t="s">
        <v>1318</v>
      </c>
      <c r="D313" t="s">
        <v>65</v>
      </c>
      <c r="E313" t="s">
        <v>65</v>
      </c>
      <c r="F313" t="s">
        <v>25</v>
      </c>
      <c r="G313" t="s">
        <v>66</v>
      </c>
      <c r="H313" t="s">
        <v>54</v>
      </c>
      <c r="I313" t="s">
        <v>55</v>
      </c>
      <c r="J313" t="s">
        <v>2054</v>
      </c>
      <c r="L313" s="119">
        <v>45754</v>
      </c>
      <c r="M313" s="119">
        <v>45768</v>
      </c>
      <c r="N313" t="s">
        <v>56</v>
      </c>
      <c r="O313" t="s">
        <v>57</v>
      </c>
      <c r="P313" t="s">
        <v>71</v>
      </c>
      <c r="Q313" t="s">
        <v>54</v>
      </c>
      <c r="R313" s="119"/>
      <c r="S313" s="119"/>
      <c r="Z313" t="s">
        <v>2055</v>
      </c>
      <c r="AA313" s="176">
        <v>500000</v>
      </c>
      <c r="AB313" t="s">
        <v>58</v>
      </c>
      <c r="AC313" s="149" t="s">
        <v>444</v>
      </c>
      <c r="AD313" t="s">
        <v>478</v>
      </c>
      <c r="AE313" t="s">
        <v>57</v>
      </c>
      <c r="AF313" s="150">
        <v>31.683018988679088</v>
      </c>
      <c r="AG313" s="151">
        <v>1.5094339622641511</v>
      </c>
      <c r="AH313" s="150">
        <v>1384.1509494339543</v>
      </c>
      <c r="AI313" s="150">
        <v>27.683018988679088</v>
      </c>
      <c r="AJ313" s="150">
        <v>31.683018988679088</v>
      </c>
      <c r="AK313" s="119">
        <v>45671</v>
      </c>
      <c r="AL313" t="s">
        <v>54</v>
      </c>
      <c r="AM313" t="s">
        <v>67</v>
      </c>
      <c r="AN313" s="198">
        <v>45765</v>
      </c>
      <c r="AS313" s="119">
        <v>45765</v>
      </c>
    </row>
    <row r="314" spans="1:45">
      <c r="A314" t="s">
        <v>123</v>
      </c>
      <c r="B314" t="s">
        <v>124</v>
      </c>
      <c r="C314" t="s">
        <v>692</v>
      </c>
      <c r="D314" t="s">
        <v>65</v>
      </c>
      <c r="E314" t="s">
        <v>65</v>
      </c>
      <c r="F314" t="s">
        <v>25</v>
      </c>
      <c r="G314" t="s">
        <v>66</v>
      </c>
      <c r="H314" t="s">
        <v>54</v>
      </c>
      <c r="I314" t="s">
        <v>55</v>
      </c>
      <c r="J314" t="s">
        <v>2056</v>
      </c>
      <c r="K314" s="119">
        <v>45720</v>
      </c>
      <c r="L314" s="119">
        <v>45762</v>
      </c>
      <c r="M314" s="119">
        <v>45775</v>
      </c>
      <c r="N314" t="s">
        <v>56</v>
      </c>
      <c r="O314" t="s">
        <v>57</v>
      </c>
      <c r="P314" t="s">
        <v>71</v>
      </c>
      <c r="Q314" t="s">
        <v>54</v>
      </c>
      <c r="R314" s="119"/>
      <c r="S314" s="119"/>
      <c r="AA314" s="176">
        <v>500000</v>
      </c>
      <c r="AB314" t="s">
        <v>58</v>
      </c>
      <c r="AC314" s="149" t="s">
        <v>444</v>
      </c>
      <c r="AD314" t="s">
        <v>478</v>
      </c>
      <c r="AE314" t="s">
        <v>57</v>
      </c>
      <c r="AF314" s="150">
        <v>31.713207667924372</v>
      </c>
      <c r="AG314" s="151">
        <v>1.5094339622641511</v>
      </c>
      <c r="AH314" s="150">
        <v>1385.6603833962185</v>
      </c>
      <c r="AI314" s="150">
        <v>27.713207667924372</v>
      </c>
      <c r="AJ314" s="150">
        <v>31.713207667924372</v>
      </c>
      <c r="AK314" s="119">
        <v>45737</v>
      </c>
      <c r="AL314" t="s">
        <v>54</v>
      </c>
      <c r="AM314" t="s">
        <v>67</v>
      </c>
      <c r="AN314" s="198">
        <v>45775</v>
      </c>
      <c r="AS314" s="119">
        <v>45775</v>
      </c>
    </row>
    <row r="315" spans="1:45">
      <c r="A315" s="140" t="s">
        <v>155</v>
      </c>
      <c r="B315" t="s">
        <v>156</v>
      </c>
      <c r="C315" t="s">
        <v>1791</v>
      </c>
      <c r="D315" t="s">
        <v>76</v>
      </c>
      <c r="E315" t="s">
        <v>76</v>
      </c>
      <c r="F315" t="s">
        <v>25</v>
      </c>
      <c r="G315" t="s">
        <v>66</v>
      </c>
      <c r="H315" t="s">
        <v>54</v>
      </c>
      <c r="I315" t="s">
        <v>55</v>
      </c>
      <c r="J315" t="s">
        <v>2057</v>
      </c>
      <c r="K315" s="119">
        <v>45673</v>
      </c>
      <c r="L315" s="119">
        <v>45730</v>
      </c>
      <c r="M315" s="119">
        <v>45779</v>
      </c>
      <c r="N315" t="s">
        <v>56</v>
      </c>
      <c r="O315" t="s">
        <v>57</v>
      </c>
      <c r="P315" t="s">
        <v>71</v>
      </c>
      <c r="Q315" t="s">
        <v>54</v>
      </c>
      <c r="R315" s="119">
        <v>45772</v>
      </c>
      <c r="Z315" t="s">
        <v>2058</v>
      </c>
      <c r="AA315" s="176">
        <v>500000</v>
      </c>
      <c r="AB315" t="s">
        <v>58</v>
      </c>
      <c r="AC315" s="149" t="s">
        <v>444</v>
      </c>
      <c r="AD315" t="s">
        <v>478</v>
      </c>
      <c r="AE315" t="s">
        <v>57</v>
      </c>
      <c r="AF315" s="150">
        <v>31.984905781131928</v>
      </c>
      <c r="AG315" s="151">
        <v>1.5094339622641511</v>
      </c>
      <c r="AH315" s="150">
        <v>1399.2452890565964</v>
      </c>
      <c r="AI315" s="150">
        <v>27.984905781131928</v>
      </c>
      <c r="AJ315" s="150">
        <v>31.984905781131928</v>
      </c>
      <c r="AK315" s="119">
        <v>45764</v>
      </c>
      <c r="AL315" t="s">
        <v>67</v>
      </c>
      <c r="AM315" t="s">
        <v>67</v>
      </c>
      <c r="AN315" s="198">
        <v>45777</v>
      </c>
      <c r="AS315" s="119">
        <v>45777</v>
      </c>
    </row>
    <row r="316" spans="1:45">
      <c r="A316" t="s">
        <v>155</v>
      </c>
      <c r="B316" t="s">
        <v>156</v>
      </c>
      <c r="C316" t="s">
        <v>681</v>
      </c>
      <c r="D316" t="s">
        <v>76</v>
      </c>
      <c r="E316" t="s">
        <v>76</v>
      </c>
      <c r="F316" t="s">
        <v>25</v>
      </c>
      <c r="G316" t="s">
        <v>66</v>
      </c>
      <c r="H316" t="s">
        <v>54</v>
      </c>
      <c r="I316" t="s">
        <v>55</v>
      </c>
      <c r="J316" t="s">
        <v>2059</v>
      </c>
      <c r="L316" s="119">
        <v>45842</v>
      </c>
      <c r="M316" s="119">
        <v>45846</v>
      </c>
      <c r="N316" t="s">
        <v>56</v>
      </c>
      <c r="O316" t="s">
        <v>57</v>
      </c>
      <c r="P316" t="s">
        <v>71</v>
      </c>
      <c r="Q316" t="s">
        <v>54</v>
      </c>
      <c r="R316" s="119">
        <v>45845</v>
      </c>
      <c r="Z316" t="s">
        <v>2060</v>
      </c>
      <c r="AA316" s="176">
        <v>500000</v>
      </c>
      <c r="AB316" t="s">
        <v>58</v>
      </c>
      <c r="AC316" s="149" t="s">
        <v>444</v>
      </c>
      <c r="AD316" t="s">
        <v>478</v>
      </c>
      <c r="AE316" t="s">
        <v>57</v>
      </c>
      <c r="AF316" s="150">
        <v>31.773585026414938</v>
      </c>
      <c r="AG316" s="151">
        <v>1.5094339622641511</v>
      </c>
      <c r="AH316" s="150">
        <v>1388.679251320747</v>
      </c>
      <c r="AI316" s="150">
        <v>27.773585026414938</v>
      </c>
      <c r="AJ316" s="150">
        <v>31.773585026414938</v>
      </c>
      <c r="AK316" s="119">
        <v>45467</v>
      </c>
      <c r="AL316" t="s">
        <v>54</v>
      </c>
      <c r="AM316" t="s">
        <v>67</v>
      </c>
      <c r="AN316" s="198">
        <v>45845</v>
      </c>
      <c r="AO316">
        <v>0</v>
      </c>
      <c r="AP316">
        <v>0</v>
      </c>
      <c r="AQ316">
        <v>0</v>
      </c>
      <c r="AS316" s="119">
        <v>45845</v>
      </c>
    </row>
    <row r="317" spans="1:45">
      <c r="A317" t="s">
        <v>155</v>
      </c>
      <c r="B317" t="s">
        <v>156</v>
      </c>
      <c r="C317" t="s">
        <v>681</v>
      </c>
      <c r="D317" t="s">
        <v>76</v>
      </c>
      <c r="E317" t="s">
        <v>76</v>
      </c>
      <c r="F317" t="s">
        <v>25</v>
      </c>
      <c r="G317" t="s">
        <v>66</v>
      </c>
      <c r="H317" t="s">
        <v>54</v>
      </c>
      <c r="I317" t="s">
        <v>55</v>
      </c>
      <c r="J317" t="s">
        <v>2061</v>
      </c>
      <c r="L317" s="119">
        <v>45856</v>
      </c>
      <c r="M317" s="119">
        <v>45860</v>
      </c>
      <c r="N317" t="s">
        <v>56</v>
      </c>
      <c r="O317" t="s">
        <v>57</v>
      </c>
      <c r="P317" t="s">
        <v>71</v>
      </c>
      <c r="Q317" t="s">
        <v>54</v>
      </c>
      <c r="R317" s="119"/>
      <c r="Z317" t="s">
        <v>2060</v>
      </c>
      <c r="AA317" s="176">
        <v>500000</v>
      </c>
      <c r="AB317" t="s">
        <v>58</v>
      </c>
      <c r="AC317" s="149" t="s">
        <v>444</v>
      </c>
      <c r="AD317" t="s">
        <v>478</v>
      </c>
      <c r="AE317" t="s">
        <v>57</v>
      </c>
      <c r="AF317" s="150">
        <v>31.803773705660223</v>
      </c>
      <c r="AG317" s="151">
        <v>1.5094339622641511</v>
      </c>
      <c r="AH317" s="150">
        <v>1390.1886852830112</v>
      </c>
      <c r="AI317" s="150">
        <v>27.803773705660223</v>
      </c>
      <c r="AJ317" s="150">
        <v>31.803773705660223</v>
      </c>
      <c r="AK317" s="119">
        <v>45467</v>
      </c>
      <c r="AL317" t="s">
        <v>54</v>
      </c>
      <c r="AM317" t="s">
        <v>67</v>
      </c>
      <c r="AN317" s="198">
        <v>45859</v>
      </c>
      <c r="AS317" s="119">
        <v>45859</v>
      </c>
    </row>
    <row r="318" spans="1:45">
      <c r="A318" t="s">
        <v>155</v>
      </c>
      <c r="B318" t="s">
        <v>156</v>
      </c>
      <c r="C318" t="s">
        <v>681</v>
      </c>
      <c r="D318" t="s">
        <v>76</v>
      </c>
      <c r="E318" t="s">
        <v>76</v>
      </c>
      <c r="F318" t="s">
        <v>25</v>
      </c>
      <c r="G318" t="s">
        <v>66</v>
      </c>
      <c r="H318" t="s">
        <v>54</v>
      </c>
      <c r="I318" t="s">
        <v>55</v>
      </c>
      <c r="J318" t="s">
        <v>2062</v>
      </c>
      <c r="L318" s="119">
        <v>45884</v>
      </c>
      <c r="M318" s="119">
        <v>45929</v>
      </c>
      <c r="N318" t="s">
        <v>56</v>
      </c>
      <c r="O318" t="s">
        <v>57</v>
      </c>
      <c r="P318" t="s">
        <v>71</v>
      </c>
      <c r="Q318" t="s">
        <v>54</v>
      </c>
      <c r="R318" s="119"/>
      <c r="AA318" s="176">
        <v>500000</v>
      </c>
      <c r="AB318" t="s">
        <v>58</v>
      </c>
      <c r="AC318" s="149" t="s">
        <v>444</v>
      </c>
      <c r="AD318" t="s">
        <v>478</v>
      </c>
      <c r="AE318" t="s">
        <v>57</v>
      </c>
      <c r="AF318" s="150">
        <v>31.833962384905508</v>
      </c>
      <c r="AG318" s="151">
        <v>1.5094339622641511</v>
      </c>
      <c r="AH318" s="150">
        <v>1391.6981192452754</v>
      </c>
      <c r="AI318" s="150">
        <v>27.833962384905508</v>
      </c>
      <c r="AJ318" s="150">
        <v>31.833962384905508</v>
      </c>
      <c r="AK318" s="119">
        <v>45467</v>
      </c>
      <c r="AL318" t="s">
        <v>54</v>
      </c>
      <c r="AM318" t="s">
        <v>67</v>
      </c>
      <c r="AN318" s="198">
        <v>45887</v>
      </c>
      <c r="AS318" s="119">
        <v>45887</v>
      </c>
    </row>
    <row r="319" spans="1:45" ht="15.6">
      <c r="A319" t="s">
        <v>155</v>
      </c>
      <c r="B319" t="s">
        <v>156</v>
      </c>
      <c r="C319" t="s">
        <v>681</v>
      </c>
      <c r="D319" t="s">
        <v>76</v>
      </c>
      <c r="E319" t="s">
        <v>76</v>
      </c>
      <c r="F319" t="s">
        <v>25</v>
      </c>
      <c r="G319" t="s">
        <v>66</v>
      </c>
      <c r="H319" t="s">
        <v>54</v>
      </c>
      <c r="I319" t="s">
        <v>55</v>
      </c>
      <c r="J319" t="s">
        <v>2063</v>
      </c>
      <c r="L319" s="119">
        <v>45898</v>
      </c>
      <c r="M319" s="218">
        <v>45957</v>
      </c>
      <c r="N319" t="s">
        <v>56</v>
      </c>
      <c r="O319" t="s">
        <v>57</v>
      </c>
      <c r="P319" t="s">
        <v>71</v>
      </c>
      <c r="Q319" t="s">
        <v>54</v>
      </c>
      <c r="R319" s="119"/>
      <c r="Z319" t="s">
        <v>2064</v>
      </c>
      <c r="AA319" s="176">
        <v>500000</v>
      </c>
      <c r="AB319" t="s">
        <v>58</v>
      </c>
      <c r="AC319" s="149" t="s">
        <v>444</v>
      </c>
      <c r="AD319" t="s">
        <v>478</v>
      </c>
      <c r="AE319" t="s">
        <v>57</v>
      </c>
      <c r="AF319" s="150">
        <v>31.864151064150793</v>
      </c>
      <c r="AG319" s="151">
        <v>1.5094339622641511</v>
      </c>
      <c r="AH319" s="150">
        <v>1393.2075532075396</v>
      </c>
      <c r="AI319" s="150">
        <v>27.864151064150793</v>
      </c>
      <c r="AJ319" s="150">
        <v>31.864151064150793</v>
      </c>
      <c r="AK319" s="119">
        <v>45467</v>
      </c>
      <c r="AL319" t="s">
        <v>54</v>
      </c>
      <c r="AM319" t="s">
        <v>67</v>
      </c>
      <c r="AN319" s="198">
        <v>45901</v>
      </c>
      <c r="AS319" s="119">
        <v>45901</v>
      </c>
    </row>
    <row r="320" spans="1:45">
      <c r="A320" t="s">
        <v>123</v>
      </c>
      <c r="B320" t="s">
        <v>124</v>
      </c>
      <c r="C320" t="s">
        <v>692</v>
      </c>
      <c r="D320" t="s">
        <v>65</v>
      </c>
      <c r="E320" t="s">
        <v>65</v>
      </c>
      <c r="F320" t="s">
        <v>25</v>
      </c>
      <c r="G320" t="s">
        <v>66</v>
      </c>
      <c r="H320" t="s">
        <v>54</v>
      </c>
      <c r="I320" t="s">
        <v>55</v>
      </c>
      <c r="J320" t="s">
        <v>2065</v>
      </c>
      <c r="K320" s="119">
        <v>45933</v>
      </c>
      <c r="L320" s="119">
        <v>45954</v>
      </c>
      <c r="M320" s="119">
        <v>45957</v>
      </c>
      <c r="N320" t="s">
        <v>56</v>
      </c>
      <c r="O320" t="s">
        <v>57</v>
      </c>
      <c r="P320" t="s">
        <v>71</v>
      </c>
      <c r="Q320" t="s">
        <v>54</v>
      </c>
      <c r="R320" s="119"/>
      <c r="S320" s="119"/>
      <c r="Z320" t="s">
        <v>2066</v>
      </c>
      <c r="AA320" s="176">
        <v>500000</v>
      </c>
      <c r="AB320" t="s">
        <v>58</v>
      </c>
      <c r="AC320" s="149" t="s">
        <v>444</v>
      </c>
      <c r="AD320" t="s">
        <v>478</v>
      </c>
      <c r="AE320" t="s">
        <v>57</v>
      </c>
      <c r="AF320" s="150">
        <v>31.894339743396078</v>
      </c>
      <c r="AG320" s="151">
        <v>1.5094339622641511</v>
      </c>
      <c r="AH320" s="150">
        <v>1394.7169871698038</v>
      </c>
      <c r="AI320" s="150">
        <v>27.894339743396078</v>
      </c>
      <c r="AJ320" s="150">
        <v>31.894339743396078</v>
      </c>
      <c r="AK320" s="119">
        <v>45852</v>
      </c>
      <c r="AL320" t="s">
        <v>54</v>
      </c>
      <c r="AM320" t="s">
        <v>67</v>
      </c>
      <c r="AN320" s="198">
        <v>45957</v>
      </c>
      <c r="AS320" s="119">
        <v>45957</v>
      </c>
    </row>
    <row r="321" spans="1:46">
      <c r="A321" t="s">
        <v>123</v>
      </c>
      <c r="B321" t="s">
        <v>124</v>
      </c>
      <c r="C321" t="s">
        <v>692</v>
      </c>
      <c r="D321" t="s">
        <v>65</v>
      </c>
      <c r="E321" t="s">
        <v>65</v>
      </c>
      <c r="F321" t="s">
        <v>25</v>
      </c>
      <c r="G321" t="s">
        <v>66</v>
      </c>
      <c r="H321" t="s">
        <v>54</v>
      </c>
      <c r="I321" t="s">
        <v>55</v>
      </c>
      <c r="J321" t="s">
        <v>2067</v>
      </c>
      <c r="K321" s="119"/>
      <c r="L321" s="119">
        <v>45951</v>
      </c>
      <c r="M321" s="119">
        <v>45957</v>
      </c>
      <c r="N321" t="s">
        <v>56</v>
      </c>
      <c r="O321" t="s">
        <v>57</v>
      </c>
      <c r="P321" t="s">
        <v>71</v>
      </c>
      <c r="Q321" t="s">
        <v>54</v>
      </c>
      <c r="R321" s="119"/>
      <c r="S321" s="119"/>
      <c r="Z321" t="s">
        <v>2068</v>
      </c>
      <c r="AA321" s="176">
        <v>500000</v>
      </c>
      <c r="AB321" t="s">
        <v>58</v>
      </c>
      <c r="AC321" s="149" t="s">
        <v>444</v>
      </c>
      <c r="AD321" t="s">
        <v>478</v>
      </c>
      <c r="AE321" t="s">
        <v>57</v>
      </c>
      <c r="AF321" s="150">
        <v>31.924528422641359</v>
      </c>
      <c r="AG321" s="151">
        <v>1.5094339622641511</v>
      </c>
      <c r="AH321" s="150">
        <v>1396.226421132068</v>
      </c>
      <c r="AI321" s="150">
        <v>27.924528422641359</v>
      </c>
      <c r="AJ321" s="150">
        <v>31.924528422641359</v>
      </c>
      <c r="AK321" s="119">
        <v>45911</v>
      </c>
      <c r="AL321" t="s">
        <v>54</v>
      </c>
      <c r="AM321" t="s">
        <v>67</v>
      </c>
      <c r="AN321" s="198">
        <v>45954</v>
      </c>
      <c r="AS321" s="119">
        <v>45954</v>
      </c>
    </row>
    <row r="322" spans="1:46">
      <c r="A322" t="s">
        <v>123</v>
      </c>
      <c r="B322" t="s">
        <v>124</v>
      </c>
      <c r="C322" t="s">
        <v>551</v>
      </c>
      <c r="D322" t="s">
        <v>65</v>
      </c>
      <c r="E322" t="s">
        <v>65</v>
      </c>
      <c r="F322" t="s">
        <v>25</v>
      </c>
      <c r="G322" t="s">
        <v>81</v>
      </c>
      <c r="H322" t="s">
        <v>54</v>
      </c>
      <c r="I322" t="s">
        <v>55</v>
      </c>
      <c r="J322" s="23" t="s">
        <v>2069</v>
      </c>
      <c r="L322" s="119">
        <v>45609</v>
      </c>
      <c r="M322" s="119">
        <v>45794</v>
      </c>
      <c r="N322" t="s">
        <v>56</v>
      </c>
      <c r="O322" t="s">
        <v>57</v>
      </c>
      <c r="P322" t="s">
        <v>71</v>
      </c>
      <c r="Q322" t="s">
        <v>54</v>
      </c>
      <c r="R322" s="119"/>
      <c r="Z322" t="s">
        <v>2070</v>
      </c>
      <c r="AA322" s="176">
        <v>500000</v>
      </c>
      <c r="AB322" t="s">
        <v>58</v>
      </c>
      <c r="AC322" s="149" t="s">
        <v>444</v>
      </c>
      <c r="AD322" t="s">
        <v>478</v>
      </c>
      <c r="AE322" t="s">
        <v>57</v>
      </c>
      <c r="AF322" s="150">
        <v>31.954717101886644</v>
      </c>
      <c r="AG322" s="151">
        <v>1.5094339622641511</v>
      </c>
      <c r="AH322" s="150">
        <v>1397.7358550943322</v>
      </c>
      <c r="AI322" s="150">
        <v>27.954717101886644</v>
      </c>
      <c r="AJ322" s="150">
        <v>31.954717101886644</v>
      </c>
      <c r="AK322" s="119">
        <v>45615</v>
      </c>
      <c r="AL322" t="s">
        <v>54</v>
      </c>
      <c r="AM322" t="s">
        <v>67</v>
      </c>
      <c r="AN322" s="198">
        <v>0</v>
      </c>
    </row>
    <row r="323" spans="1:46">
      <c r="A323" t="s">
        <v>238</v>
      </c>
      <c r="B323" t="s">
        <v>232</v>
      </c>
      <c r="C323" t="s">
        <v>587</v>
      </c>
      <c r="D323" t="s">
        <v>65</v>
      </c>
      <c r="E323" t="s">
        <v>65</v>
      </c>
      <c r="F323" t="s">
        <v>25</v>
      </c>
      <c r="G323" t="s">
        <v>81</v>
      </c>
      <c r="H323" t="s">
        <v>54</v>
      </c>
      <c r="I323" t="s">
        <v>55</v>
      </c>
      <c r="J323" t="s">
        <v>2071</v>
      </c>
      <c r="K323" s="119">
        <v>45824</v>
      </c>
      <c r="L323" s="119">
        <v>45912</v>
      </c>
      <c r="M323" s="119">
        <v>45975</v>
      </c>
      <c r="N323" t="s">
        <v>56</v>
      </c>
      <c r="O323" t="s">
        <v>57</v>
      </c>
      <c r="P323" t="s">
        <v>71</v>
      </c>
      <c r="Q323" t="s">
        <v>54</v>
      </c>
      <c r="R323" s="119"/>
      <c r="S323" s="119"/>
      <c r="Z323" t="s">
        <v>2072</v>
      </c>
      <c r="AA323" s="176">
        <v>500000</v>
      </c>
      <c r="AB323" t="s">
        <v>58</v>
      </c>
      <c r="AC323" s="149" t="s">
        <v>444</v>
      </c>
      <c r="AD323" t="s">
        <v>444</v>
      </c>
      <c r="AE323" t="s">
        <v>57</v>
      </c>
      <c r="AF323" s="150">
        <v>31.984905781131928</v>
      </c>
      <c r="AG323" s="151">
        <v>1.5094339622641511</v>
      </c>
      <c r="AH323" s="150">
        <v>1399.2452890565964</v>
      </c>
      <c r="AI323" s="150">
        <v>27.984905781131928</v>
      </c>
      <c r="AJ323" s="150">
        <v>31.984905781131928</v>
      </c>
      <c r="AK323" s="119">
        <v>45859</v>
      </c>
      <c r="AL323" t="s">
        <v>67</v>
      </c>
      <c r="AM323" t="s">
        <v>67</v>
      </c>
      <c r="AN323" s="198">
        <v>45968</v>
      </c>
      <c r="AS323" s="119">
        <v>45968</v>
      </c>
    </row>
    <row r="327" spans="1:46">
      <c r="A327" t="s">
        <v>2073</v>
      </c>
    </row>
    <row r="328" spans="1:46">
      <c r="A328" t="s">
        <v>238</v>
      </c>
      <c r="B328" t="s">
        <v>232</v>
      </c>
      <c r="C328" t="s">
        <v>1704</v>
      </c>
      <c r="D328" t="s">
        <v>65</v>
      </c>
      <c r="E328" t="s">
        <v>65</v>
      </c>
      <c r="F328" t="s">
        <v>24</v>
      </c>
      <c r="G328" t="s">
        <v>66</v>
      </c>
      <c r="H328" t="s">
        <v>54</v>
      </c>
      <c r="I328" t="s">
        <v>55</v>
      </c>
      <c r="J328" t="s">
        <v>2074</v>
      </c>
      <c r="K328" s="119">
        <v>46093</v>
      </c>
      <c r="L328" s="119">
        <v>46133</v>
      </c>
      <c r="M328" s="119">
        <v>46176</v>
      </c>
      <c r="N328" t="s">
        <v>56</v>
      </c>
      <c r="O328" t="s">
        <v>57</v>
      </c>
      <c r="P328" t="s">
        <v>23</v>
      </c>
      <c r="Q328" t="s">
        <v>54</v>
      </c>
      <c r="R328" t="s">
        <v>2073</v>
      </c>
      <c r="S328" t="s">
        <v>2073</v>
      </c>
      <c r="T328" t="s">
        <v>2073</v>
      </c>
      <c r="U328" t="s">
        <v>2073</v>
      </c>
      <c r="V328" t="s">
        <v>2073</v>
      </c>
      <c r="W328" t="s">
        <v>2073</v>
      </c>
      <c r="X328" t="s">
        <v>2073</v>
      </c>
      <c r="Y328" t="s">
        <v>2073</v>
      </c>
      <c r="Z328" t="s">
        <v>2075</v>
      </c>
      <c r="AA328">
        <v>500000</v>
      </c>
      <c r="AB328" t="s">
        <v>58</v>
      </c>
      <c r="AC328" t="s">
        <v>444</v>
      </c>
      <c r="AD328" t="s">
        <v>444</v>
      </c>
      <c r="AE328" t="s">
        <v>57</v>
      </c>
      <c r="AF328">
        <v>26</v>
      </c>
      <c r="AG328">
        <v>2</v>
      </c>
      <c r="AH328">
        <v>172</v>
      </c>
      <c r="AI328">
        <v>3</v>
      </c>
      <c r="AJ328">
        <v>26</v>
      </c>
      <c r="AK328" s="119">
        <v>46107</v>
      </c>
      <c r="AL328" t="s">
        <v>67</v>
      </c>
      <c r="AM328" t="s">
        <v>54</v>
      </c>
      <c r="AN328">
        <v>46174</v>
      </c>
      <c r="AO328" t="s">
        <v>2073</v>
      </c>
      <c r="AP328" t="s">
        <v>2073</v>
      </c>
      <c r="AQ328" t="s">
        <v>2073</v>
      </c>
      <c r="AR328" t="s">
        <v>2073</v>
      </c>
      <c r="AS328" s="119">
        <v>46174</v>
      </c>
      <c r="AT328" t="s">
        <v>2073</v>
      </c>
    </row>
    <row r="329" spans="1:46">
      <c r="A329" t="s">
        <v>2073</v>
      </c>
    </row>
    <row r="330" spans="1:46">
      <c r="C330" s="62"/>
      <c r="J330" s="225"/>
      <c r="L330" s="119"/>
      <c r="M330" s="119"/>
      <c r="R330" s="119"/>
      <c r="S330" s="119"/>
      <c r="AA330" s="176"/>
      <c r="AC330" s="149"/>
      <c r="AF330" s="150"/>
      <c r="AG330" s="151"/>
      <c r="AH330" s="150"/>
      <c r="AI330" s="150"/>
      <c r="AJ330" s="150"/>
      <c r="AK330" s="119"/>
      <c r="AN330" s="198"/>
      <c r="AS330" s="119"/>
    </row>
    <row r="331" spans="1:46">
      <c r="A331" s="203"/>
      <c r="J331" s="225"/>
      <c r="K331" s="119"/>
      <c r="L331" s="119"/>
      <c r="M331" s="119"/>
      <c r="R331" s="119"/>
      <c r="S331" s="119"/>
      <c r="AA331" s="176"/>
      <c r="AC331" s="149"/>
      <c r="AF331" s="150"/>
      <c r="AG331" s="151"/>
      <c r="AH331" s="150"/>
      <c r="AI331" s="150"/>
      <c r="AJ331" s="150"/>
      <c r="AK331" s="119"/>
      <c r="AN331" s="198"/>
      <c r="AS331" s="119"/>
    </row>
    <row r="332" spans="1:46">
      <c r="A332" s="140" t="s">
        <v>244</v>
      </c>
      <c r="B332" t="s">
        <v>245</v>
      </c>
      <c r="C332" t="s">
        <v>2076</v>
      </c>
      <c r="D332" t="s">
        <v>65</v>
      </c>
      <c r="E332" t="s">
        <v>65</v>
      </c>
      <c r="F332" t="s">
        <v>25</v>
      </c>
      <c r="G332" t="s">
        <v>77</v>
      </c>
      <c r="H332" t="s">
        <v>67</v>
      </c>
      <c r="I332" t="s">
        <v>55</v>
      </c>
      <c r="J332" t="s">
        <v>1043</v>
      </c>
      <c r="K332" t="s">
        <v>84</v>
      </c>
      <c r="L332" s="119">
        <v>46230</v>
      </c>
      <c r="M332" s="119">
        <v>46247</v>
      </c>
      <c r="N332" t="s">
        <v>56</v>
      </c>
      <c r="O332" t="s">
        <v>57</v>
      </c>
      <c r="P332" t="s">
        <v>23</v>
      </c>
      <c r="Q332" t="s">
        <v>54</v>
      </c>
      <c r="R332" s="119"/>
      <c r="S332" s="119"/>
      <c r="Y332" t="s">
        <v>2077</v>
      </c>
      <c r="AA332" s="176">
        <v>500000</v>
      </c>
      <c r="AB332" t="s">
        <v>58</v>
      </c>
      <c r="AC332" s="149" t="s">
        <v>444</v>
      </c>
      <c r="AD332" t="s">
        <v>478</v>
      </c>
      <c r="AE332" t="s">
        <v>314</v>
      </c>
      <c r="AF332" s="150">
        <v>28.543396347169608</v>
      </c>
      <c r="AG332" s="151">
        <v>15.09433962264151</v>
      </c>
      <c r="AH332" s="150">
        <v>1227.1698173584805</v>
      </c>
      <c r="AI332" s="150">
        <v>24.543396347169608</v>
      </c>
      <c r="AJ332" s="150">
        <v>28.543396347169608</v>
      </c>
      <c r="AK332" s="119">
        <v>46198</v>
      </c>
      <c r="AL332" t="s">
        <v>67</v>
      </c>
      <c r="AM332" t="s">
        <v>67</v>
      </c>
      <c r="AN332" s="198">
        <v>7</v>
      </c>
      <c r="AS332" s="119">
        <v>46227</v>
      </c>
    </row>
    <row r="334" spans="1:46">
      <c r="A334" s="203"/>
      <c r="J334" s="225"/>
      <c r="K334" s="119"/>
      <c r="L334" s="119"/>
      <c r="M334" s="119"/>
      <c r="R334" s="119"/>
      <c r="S334" s="119"/>
      <c r="AA334" s="176"/>
      <c r="AC334" s="149"/>
      <c r="AF334" s="150"/>
      <c r="AG334" s="151"/>
      <c r="AH334" s="150"/>
      <c r="AI334" s="150"/>
      <c r="AJ334" s="150"/>
      <c r="AK334" s="119"/>
      <c r="AN334" s="198"/>
      <c r="AS334" s="119"/>
    </row>
    <row r="338" spans="11:45">
      <c r="K338" s="119"/>
      <c r="L338" s="119"/>
      <c r="M338" s="119"/>
      <c r="R338" s="119"/>
      <c r="S338" s="119"/>
      <c r="AA338" s="176"/>
      <c r="AC338" s="149"/>
      <c r="AF338" s="150"/>
      <c r="AG338" s="151"/>
      <c r="AH338" s="150"/>
      <c r="AI338" s="150"/>
      <c r="AJ338" s="150"/>
      <c r="AK338" s="119"/>
      <c r="AN338" s="198"/>
      <c r="AS338" s="119"/>
    </row>
  </sheetData>
  <autoFilter ref="A1:AS323" xr:uid="{2332314A-1C01-4F0B-84B3-7B234A08FBD2}"/>
  <conditionalFormatting sqref="M1 AN12:AN163 AN168:AN191 AN194:AN323">
    <cfRule type="cellIs" dxfId="29" priority="41" operator="between">
      <formula>10</formula>
      <formula>100</formula>
    </cfRule>
  </conditionalFormatting>
  <conditionalFormatting sqref="M48:M53">
    <cfRule type="cellIs" dxfId="28" priority="40" operator="between">
      <formula>10</formula>
      <formula>100</formula>
    </cfRule>
  </conditionalFormatting>
  <conditionalFormatting sqref="AK311">
    <cfRule type="cellIs" dxfId="27" priority="18" operator="between">
      <formula>10</formula>
      <formula>100</formula>
    </cfRule>
  </conditionalFormatting>
  <conditionalFormatting sqref="AN330:AN332">
    <cfRule type="cellIs" dxfId="26" priority="1" operator="between">
      <formula>10</formula>
      <formula>100</formula>
    </cfRule>
  </conditionalFormatting>
  <conditionalFormatting sqref="AN334">
    <cfRule type="cellIs" dxfId="25" priority="2" operator="between">
      <formula>10</formula>
      <formula>100</formula>
    </cfRule>
  </conditionalFormatting>
  <conditionalFormatting sqref="AN338">
    <cfRule type="cellIs" dxfId="24" priority="8" operator="between">
      <formula>10</formula>
      <formula>100</formula>
    </cfRule>
  </conditionalFormatting>
  <conditionalFormatting sqref="AN1:AQ1 AN2:AN10">
    <cfRule type="cellIs" dxfId="23" priority="42" operator="between">
      <formula>10</formula>
      <formula>100</formula>
    </cfRule>
  </conditionalFormatting>
  <conditionalFormatting sqref="AS7:AS10">
    <cfRule type="cellIs" dxfId="22" priority="39" operator="between">
      <formula>10</formula>
      <formula>100</formula>
    </cfRule>
  </conditionalFormatting>
  <conditionalFormatting sqref="AS12:AS67 AS106:AS107 AS128">
    <cfRule type="cellIs" dxfId="21" priority="38" operator="between">
      <formula>10</formula>
      <formula>100</formula>
    </cfRule>
  </conditionalFormatting>
  <conditionalFormatting sqref="AS126">
    <cfRule type="cellIs" dxfId="20" priority="37" operator="between">
      <formula>10</formula>
      <formula>100</formula>
    </cfRule>
  </conditionalFormatting>
  <conditionalFormatting sqref="AS139:AS145">
    <cfRule type="cellIs" dxfId="19" priority="36" operator="between">
      <formula>10</formula>
      <formula>100</formula>
    </cfRule>
  </conditionalFormatting>
  <conditionalFormatting sqref="AS186">
    <cfRule type="cellIs" dxfId="18" priority="35" operator="between">
      <formula>10</formula>
      <formula>100</formula>
    </cfRule>
  </conditionalFormatting>
  <conditionalFormatting sqref="AS191">
    <cfRule type="cellIs" dxfId="17" priority="34" operator="between">
      <formula>10</formula>
      <formula>100</formula>
    </cfRule>
  </conditionalFormatting>
  <conditionalFormatting sqref="AS195">
    <cfRule type="cellIs" dxfId="16" priority="33" operator="between">
      <formula>10</formula>
      <formula>100</formula>
    </cfRule>
  </conditionalFormatting>
  <conditionalFormatting sqref="AS217:AS218">
    <cfRule type="cellIs" dxfId="15" priority="32" operator="between">
      <formula>10</formula>
      <formula>100</formula>
    </cfRule>
  </conditionalFormatting>
  <conditionalFormatting sqref="AS220:AS222">
    <cfRule type="cellIs" dxfId="14" priority="31" operator="between">
      <formula>10</formula>
      <formula>100</formula>
    </cfRule>
  </conditionalFormatting>
  <conditionalFormatting sqref="AS224">
    <cfRule type="cellIs" dxfId="13" priority="30" operator="between">
      <formula>10</formula>
      <formula>100</formula>
    </cfRule>
  </conditionalFormatting>
  <conditionalFormatting sqref="AS226:AS228">
    <cfRule type="cellIs" dxfId="12" priority="29" operator="between">
      <formula>10</formula>
      <formula>100</formula>
    </cfRule>
  </conditionalFormatting>
  <conditionalFormatting sqref="AS231">
    <cfRule type="cellIs" dxfId="11" priority="28" operator="between">
      <formula>10</formula>
      <formula>100</formula>
    </cfRule>
  </conditionalFormatting>
  <conditionalFormatting sqref="AS247">
    <cfRule type="cellIs" dxfId="10" priority="26" operator="between">
      <formula>10</formula>
      <formula>100</formula>
    </cfRule>
  </conditionalFormatting>
  <conditionalFormatting sqref="AS258">
    <cfRule type="cellIs" dxfId="9" priority="25" operator="between">
      <formula>10</formula>
      <formula>100</formula>
    </cfRule>
  </conditionalFormatting>
  <conditionalFormatting sqref="AS262:AS263">
    <cfRule type="cellIs" dxfId="8" priority="24" operator="between">
      <formula>10</formula>
      <formula>100</formula>
    </cfRule>
  </conditionalFormatting>
  <conditionalFormatting sqref="AS273">
    <cfRule type="cellIs" dxfId="7" priority="22" operator="between">
      <formula>10</formula>
      <formula>100</formula>
    </cfRule>
  </conditionalFormatting>
  <conditionalFormatting sqref="AS275:AS276">
    <cfRule type="cellIs" dxfId="6" priority="21" operator="between">
      <formula>10</formula>
      <formula>100</formula>
    </cfRule>
  </conditionalFormatting>
  <conditionalFormatting sqref="AS280">
    <cfRule type="cellIs" dxfId="5" priority="20" operator="between">
      <formula>10</formula>
      <formula>100</formula>
    </cfRule>
  </conditionalFormatting>
  <conditionalFormatting sqref="AS310:AS311">
    <cfRule type="cellIs" dxfId="4" priority="19" operator="between">
      <formula>10</formula>
      <formula>100</formula>
    </cfRule>
  </conditionalFormatting>
  <conditionalFormatting sqref="AS317">
    <cfRule type="cellIs" dxfId="3" priority="17" operator="between">
      <formula>10</formula>
      <formula>100</formula>
    </cfRule>
  </conditionalFormatting>
  <conditionalFormatting sqref="AS330">
    <cfRule type="cellIs" dxfId="2" priority="4" operator="between">
      <formula>10</formula>
      <formula>100</formula>
    </cfRule>
  </conditionalFormatting>
  <conditionalFormatting sqref="AS338">
    <cfRule type="cellIs" dxfId="1" priority="7" operator="between">
      <formula>10</formula>
      <formula>100</formula>
    </cfRule>
  </conditionalFormatting>
  <dataValidations count="1">
    <dataValidation type="date" operator="greaterThan" allowBlank="1" showInputMessage="1" showErrorMessage="1" sqref="AK186 AK273 AK275:AK276 AK278 AK310 AK338" xr:uid="{F07B554E-8419-4A49-A5F1-989AC11F26A6}">
      <formula1>36891</formula1>
    </dataValidation>
  </dataValidations>
  <hyperlinks>
    <hyperlink ref="C145" r:id="rId1" xr:uid="{F1FB49D4-8D2D-204F-A4DC-2699D6B1116A}"/>
    <hyperlink ref="C33" r:id="rId2" display="Gelle,Sreenivasulu&lt;sreenivasulu.gelle@sap.com&gt;" xr:uid="{2D02E26F-5877-F54E-BCE5-63FB13AFC8FB}"/>
    <hyperlink ref="C253" r:id="rId3" display="keenan,leighvi@sap.com" xr:uid="{F8EB15B7-AF8F-5840-A44A-189E118427AB}"/>
    <hyperlink ref="C254" r:id="rId4" display="keenan,leighvi@sap.com" xr:uid="{E73A1E0F-0B4B-7641-AD1A-6775C11F4B2D}"/>
    <hyperlink ref="C255" r:id="rId5" display="keenan,leighvi@sap.com" xr:uid="{A7CA96CA-0A16-814E-A59A-8CA34C3066E3}"/>
    <hyperlink ref="C256" r:id="rId6" display="keenan,leighvi@sap.com" xr:uid="{3F0E4253-577A-AD49-B893-EF3290D8F015}"/>
    <hyperlink ref="C53" r:id="rId7" xr:uid="{5B00592F-8635-AE43-B5C6-259BD75E6635}"/>
    <hyperlink ref="C263" r:id="rId8" xr:uid="{CABA6CB3-83D9-A24B-955B-D77528039F71}"/>
    <hyperlink ref="C257" r:id="rId9" xr:uid="{45C847E4-345A-EB41-B070-4FDA8E6EAD4D}"/>
    <hyperlink ref="C18" r:id="rId10" xr:uid="{26DEE11C-337C-0445-9778-647596964BFC}"/>
    <hyperlink ref="C75" r:id="rId11" xr:uid="{DF694076-8CED-644C-B2EE-7543D8038D13}"/>
  </hyperlink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4B2C7558-D447-8B4B-9B1C-99776386E66E}">
          <x14:formula1>
            <xm:f>'Data Validation'!$H$2:$H$8</xm:f>
          </x14:formula1>
          <xm:sqref>N1 N3 N11:N12 N14:N323 N330:N332 N338 N334</xm:sqref>
        </x14:dataValidation>
        <x14:dataValidation type="list" allowBlank="1" showInputMessage="1" showErrorMessage="1" xr:uid="{D5F32BBF-D321-0043-85C2-581D534EC541}">
          <x14:formula1>
            <xm:f>'Data Validation'!$I$2:$I$54</xm:f>
          </x14:formula1>
          <xm:sqref>O1</xm:sqref>
        </x14:dataValidation>
        <x14:dataValidation type="list" allowBlank="1" showInputMessage="1" showErrorMessage="1" xr:uid="{79CAC1FB-DE2B-F148-B14C-8DD9150004C0}">
          <x14:formula1>
            <xm:f>'Data Validation'!$E$2:$E$5</xm:f>
          </x14:formula1>
          <xm:sqref>G1 G7:G11 G13:G16 AS11 G27:G47 G196:G218 G220:G234 G236:G248 G54:G193 G250:G323 G331:G332 G338</xm:sqref>
        </x14:dataValidation>
        <x14:dataValidation type="list" allowBlank="1" showInputMessage="1" showErrorMessage="1" xr:uid="{CFA568FC-F93A-3448-ACD6-78DB45AA958A}">
          <x14:formula1>
            <xm:f>'Data Validation'!$D$2:$D$4</xm:f>
          </x14:formula1>
          <xm:sqref>F1 AN11 F7:F11 F14:F16 F54:F57 F27:F47 F128:F130 AN192:AN193 F177:F194 F196:F218 F220:F234 AN164:AN167 F132:F171 F238:F247 F59:F126 F249:F323 F331:F332 F338 F334</xm:sqref>
        </x14:dataValidation>
        <x14:dataValidation type="list" allowBlank="1" showInputMessage="1" showErrorMessage="1" xr:uid="{8F34BF81-2A46-F846-9BE0-6503C60F19F2}">
          <x14:formula1>
            <xm:f>'Data Validation'!$B$2:$B$10</xm:f>
          </x14:formula1>
          <xm:sqref>D1 D7 AL11 D11:D16 E45 D57 D54:D55 D91 D93:D95 D97:D99 D27:D47 D101:D106 D115:D126 D127:E127 D129:E131 D128 D132 D133:E133 D172:E176 D177:D190 D108:D113 AL192:AL193 D192:D193 D196:D217 D220:D234 AL164:AL167 D238:D240 D248:E248 E257 D253:D257 D134:D171 D249:D251 D242:D247 D60:D89 D260:D323 D331:D332 D338 D334</xm:sqref>
        </x14:dataValidation>
        <x14:dataValidation type="list" allowBlank="1" showInputMessage="1" showErrorMessage="1" xr:uid="{EB4719B0-654E-BE49-9022-3D713FC389C1}">
          <x14:formula1>
            <xm:f>'Data Validation'!$C$2:$C$4</xm:f>
          </x14:formula1>
          <xm:sqref>E1 D8:E8 E3 E7 AM11 E11:E16 E27:E44 E46:E47 D56 D58:D59 D90 D92 D96 D100:E100 D107 E101:E126 E128 E132 E177:E190 D114 AM192 E192:E194 E196:E217 D218:E218 E220:E234 AM164:AM167 D241 D252 D259 E134:E171 E249:E256 E238:E247 E54:E99 E259:E323 E331:E332 E338 E334</xm:sqref>
        </x14:dataValidation>
        <x14:dataValidation type="list" allowBlank="1" showInputMessage="1" showErrorMessage="1" xr:uid="{E0182173-FECF-E94A-8E10-FB1BF88CF9F1}">
          <x14:formula1>
            <xm:f>'Data Validation'!$K$2:$K$9</xm:f>
          </x14:formula1>
          <xm:sqref>P1:P2 T186 W186 W273 T273 T310 W310 P7:P323 P330:P332 P338 P334</xm:sqref>
        </x14:dataValidation>
        <x14:dataValidation type="list" allowBlank="1" showInputMessage="1" showErrorMessage="1" xr:uid="{5BC360D4-3C22-3D4B-A168-8FB7EECA9C74}">
          <x14:formula1>
            <xm:f>'Data Validation'!$I:$I</xm:f>
          </x14:formula1>
          <xm:sqref>O2:O323 O330:O332 O338 O334</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36819-68BE-834C-92F6-45698B634A39}">
  <sheetPr codeName="Sheet28"/>
  <dimension ref="A1:AM365"/>
  <sheetViews>
    <sheetView workbookViewId="0">
      <selection activeCell="T254" sqref="T254"/>
    </sheetView>
  </sheetViews>
  <sheetFormatPr defaultColWidth="11.42578125" defaultRowHeight="14.45"/>
  <cols>
    <col min="10" max="10" width="51.42578125" bestFit="1" customWidth="1"/>
  </cols>
  <sheetData>
    <row r="1" spans="1:39" ht="108.6">
      <c r="A1" s="8" t="s">
        <v>47</v>
      </c>
      <c r="B1" s="8" t="s">
        <v>48</v>
      </c>
      <c r="C1" s="8" t="s">
        <v>445</v>
      </c>
      <c r="D1" s="8" t="s">
        <v>30</v>
      </c>
      <c r="E1" s="124" t="s">
        <v>31</v>
      </c>
      <c r="F1" s="124" t="s">
        <v>32</v>
      </c>
      <c r="G1" s="124" t="s">
        <v>33</v>
      </c>
      <c r="H1" s="124" t="s">
        <v>34</v>
      </c>
      <c r="I1" s="124" t="s">
        <v>35</v>
      </c>
      <c r="J1" s="34" t="s">
        <v>1048</v>
      </c>
      <c r="K1" s="117" t="s">
        <v>447</v>
      </c>
      <c r="L1" s="117" t="s">
        <v>448</v>
      </c>
      <c r="M1" s="190" t="s">
        <v>474</v>
      </c>
      <c r="N1" s="117" t="s">
        <v>449</v>
      </c>
      <c r="O1" s="124" t="s">
        <v>36</v>
      </c>
      <c r="P1" s="124" t="s">
        <v>37</v>
      </c>
      <c r="Q1" s="124" t="s">
        <v>39</v>
      </c>
      <c r="R1" s="124" t="s">
        <v>40</v>
      </c>
      <c r="S1" s="117" t="s">
        <v>450</v>
      </c>
      <c r="T1" s="117" t="s">
        <v>451</v>
      </c>
      <c r="U1" s="124" t="s">
        <v>452</v>
      </c>
      <c r="V1" s="124" t="s">
        <v>453</v>
      </c>
      <c r="W1" s="124" t="s">
        <v>454</v>
      </c>
      <c r="X1" s="124" t="s">
        <v>455</v>
      </c>
      <c r="Y1" s="124" t="s">
        <v>44</v>
      </c>
      <c r="Z1" s="124" t="s">
        <v>456</v>
      </c>
      <c r="AA1" s="9" t="s">
        <v>457</v>
      </c>
      <c r="AB1" s="124" t="s">
        <v>458</v>
      </c>
      <c r="AC1" s="124" t="s">
        <v>459</v>
      </c>
      <c r="AD1" s="124" t="s">
        <v>28</v>
      </c>
      <c r="AE1" s="124" t="s">
        <v>460</v>
      </c>
      <c r="AF1" s="124" t="s">
        <v>461</v>
      </c>
      <c r="AG1" s="8" t="s">
        <v>462</v>
      </c>
      <c r="AH1" s="10" t="s">
        <v>463</v>
      </c>
      <c r="AI1" s="11" t="s">
        <v>464</v>
      </c>
      <c r="AJ1" s="8" t="s">
        <v>465</v>
      </c>
      <c r="AK1" s="8" t="s">
        <v>466</v>
      </c>
      <c r="AL1" s="132" t="s">
        <v>467</v>
      </c>
      <c r="AM1" s="34" t="s">
        <v>468</v>
      </c>
    </row>
    <row r="2" spans="1:39">
      <c r="A2" t="s">
        <v>147</v>
      </c>
      <c r="B2" t="s">
        <v>148</v>
      </c>
      <c r="C2" t="s">
        <v>1114</v>
      </c>
      <c r="D2" t="s">
        <v>64</v>
      </c>
      <c r="E2" s="205" t="s">
        <v>65</v>
      </c>
      <c r="F2" t="s">
        <v>24</v>
      </c>
      <c r="G2" t="s">
        <v>53</v>
      </c>
      <c r="H2" t="s">
        <v>67</v>
      </c>
      <c r="I2" t="s">
        <v>68</v>
      </c>
      <c r="J2" t="s">
        <v>2078</v>
      </c>
      <c r="M2" s="167"/>
      <c r="N2" s="119">
        <v>44954</v>
      </c>
      <c r="O2" t="s">
        <v>9</v>
      </c>
      <c r="P2" t="s">
        <v>78</v>
      </c>
      <c r="Q2" t="s">
        <v>17</v>
      </c>
      <c r="S2" s="119">
        <v>44946</v>
      </c>
      <c r="T2" s="119">
        <v>44957</v>
      </c>
      <c r="U2" t="s">
        <v>17</v>
      </c>
      <c r="V2" t="s">
        <v>78</v>
      </c>
      <c r="W2" s="62" t="s">
        <v>2079</v>
      </c>
      <c r="X2" t="s">
        <v>17</v>
      </c>
      <c r="Y2" t="s">
        <v>78</v>
      </c>
      <c r="Z2" s="62" t="s">
        <v>2080</v>
      </c>
      <c r="AB2" s="206">
        <v>500001</v>
      </c>
      <c r="AC2" s="205" t="s">
        <v>58</v>
      </c>
      <c r="AD2" s="149" t="s">
        <v>444</v>
      </c>
      <c r="AE2" s="205" t="s">
        <v>478</v>
      </c>
      <c r="AF2" t="s">
        <v>216</v>
      </c>
      <c r="AG2" s="150">
        <v>4.6830546716981134</v>
      </c>
      <c r="AH2" s="151">
        <v>15.094369811320757</v>
      </c>
      <c r="AI2" s="150">
        <v>184.15273358490566</v>
      </c>
      <c r="AJ2" s="150">
        <v>3.6830546716981134</v>
      </c>
      <c r="AK2" s="150">
        <v>4.6830546716981134</v>
      </c>
      <c r="AL2" s="119">
        <v>44949</v>
      </c>
    </row>
    <row r="3" spans="1:39">
      <c r="A3" t="s">
        <v>147</v>
      </c>
      <c r="B3" t="s">
        <v>148</v>
      </c>
      <c r="C3" t="s">
        <v>2081</v>
      </c>
      <c r="D3" t="s">
        <v>64</v>
      </c>
      <c r="E3" t="s">
        <v>52</v>
      </c>
      <c r="F3" t="s">
        <v>24</v>
      </c>
      <c r="G3" t="s">
        <v>53</v>
      </c>
      <c r="H3" t="s">
        <v>67</v>
      </c>
      <c r="I3" t="s">
        <v>68</v>
      </c>
      <c r="J3" t="s">
        <v>2082</v>
      </c>
      <c r="M3" s="167"/>
      <c r="N3" s="119">
        <v>44975</v>
      </c>
      <c r="O3" t="s">
        <v>11</v>
      </c>
      <c r="P3" t="s">
        <v>242</v>
      </c>
      <c r="Q3" t="s">
        <v>17</v>
      </c>
      <c r="S3" s="119">
        <v>44950</v>
      </c>
      <c r="T3" s="119">
        <v>44971</v>
      </c>
      <c r="U3" t="s">
        <v>17</v>
      </c>
      <c r="V3" t="s">
        <v>242</v>
      </c>
      <c r="W3" s="62" t="s">
        <v>2083</v>
      </c>
      <c r="X3" t="s">
        <v>17</v>
      </c>
      <c r="Y3" t="s">
        <v>242</v>
      </c>
      <c r="Z3" s="62" t="s">
        <v>2084</v>
      </c>
      <c r="AB3" s="206">
        <v>500003</v>
      </c>
      <c r="AC3" s="205" t="s">
        <v>58</v>
      </c>
      <c r="AD3" s="149" t="s">
        <v>444</v>
      </c>
      <c r="AE3" s="205" t="s">
        <v>478</v>
      </c>
      <c r="AF3" t="s">
        <v>243</v>
      </c>
      <c r="AG3" s="150">
        <v>4.9849432754716982</v>
      </c>
      <c r="AH3" s="151">
        <v>15.094430188679247</v>
      </c>
      <c r="AI3" s="150">
        <v>199.2471637735849</v>
      </c>
      <c r="AJ3" s="150">
        <v>3.9849432754716982</v>
      </c>
      <c r="AK3" s="150">
        <v>4.9849432754716982</v>
      </c>
      <c r="AL3" s="119">
        <v>44949</v>
      </c>
    </row>
    <row r="4" spans="1:39" ht="16.5" customHeight="1">
      <c r="A4" t="s">
        <v>198</v>
      </c>
      <c r="B4" t="str">
        <f>VLOOKUP(A4,'Data Validation'!S:T,2,FALSE)</f>
        <v>CX Management America</v>
      </c>
      <c r="C4" t="s">
        <v>2085</v>
      </c>
      <c r="D4" t="s">
        <v>64</v>
      </c>
      <c r="E4" s="205" t="s">
        <v>65</v>
      </c>
      <c r="F4" t="s">
        <v>25</v>
      </c>
      <c r="G4" t="s">
        <v>53</v>
      </c>
      <c r="H4" t="s">
        <v>67</v>
      </c>
      <c r="I4" s="205" t="s">
        <v>55</v>
      </c>
      <c r="J4" t="s">
        <v>2086</v>
      </c>
      <c r="M4" s="119">
        <v>45258</v>
      </c>
      <c r="N4" s="119">
        <v>45289</v>
      </c>
      <c r="O4" t="s">
        <v>11</v>
      </c>
      <c r="P4" t="s">
        <v>128</v>
      </c>
      <c r="Q4" t="s">
        <v>17</v>
      </c>
      <c r="R4" t="s">
        <v>54</v>
      </c>
      <c r="S4" s="119">
        <v>45273</v>
      </c>
      <c r="T4" s="119">
        <v>45289</v>
      </c>
      <c r="AB4" s="176">
        <v>500002</v>
      </c>
      <c r="AC4" t="s">
        <v>58</v>
      </c>
      <c r="AD4" s="149" t="str">
        <f ca="1">IF((AND((N4-TODAY())&lt;=0,(F4="P2")))=TRUE,"Yes","No")</f>
        <v>Yes</v>
      </c>
      <c r="AE4" t="str">
        <f ca="1">IF((AND((N4-TODAY())&lt;=30,(M4-TODAY())&lt;=0,(F4="P1")))=TRUE,"Yes",IF(AND((N4-TODAY())&lt;=30,(M4-TODAY())&lt;=0,(F4="P2"))=TRUE,"Yes","No"))</f>
        <v>Yes</v>
      </c>
      <c r="AF4" t="str">
        <f>VLOOKUP(P4,'Data Validation'!I:J,2,FALSE)</f>
        <v>D059874</v>
      </c>
      <c r="AG4" s="150">
        <f ca="1">IF(AK4&lt;=53,AK4,AK4-52)</f>
        <v>41.301887999999998</v>
      </c>
      <c r="AH4" s="151">
        <f>IF(H4="Y",(((160/1000000)*AB4)/5.3)*0.1,((160/1000000)*AB4)/5.3)</f>
        <v>15.0944</v>
      </c>
      <c r="AI4" s="150">
        <f>SUM($AH$4:AH4)</f>
        <v>15.0944</v>
      </c>
      <c r="AJ4" s="150">
        <f>AI4/50</f>
        <v>0.30188799999999999</v>
      </c>
      <c r="AK4" s="150">
        <f ca="1">WEEKNUM(TODAY())+AJ4</f>
        <v>41.301887999999998</v>
      </c>
      <c r="AL4" s="119">
        <v>45273</v>
      </c>
      <c r="AM4" s="119">
        <v>45271</v>
      </c>
    </row>
    <row r="5" spans="1:39">
      <c r="A5" t="s">
        <v>147</v>
      </c>
      <c r="B5" t="s">
        <v>148</v>
      </c>
      <c r="C5" t="s">
        <v>2087</v>
      </c>
      <c r="D5" t="s">
        <v>64</v>
      </c>
      <c r="E5" s="205" t="s">
        <v>65</v>
      </c>
      <c r="F5" t="s">
        <v>24</v>
      </c>
      <c r="G5" t="s">
        <v>53</v>
      </c>
      <c r="H5" t="s">
        <v>67</v>
      </c>
      <c r="I5" s="205" t="s">
        <v>68</v>
      </c>
      <c r="J5" t="s">
        <v>2088</v>
      </c>
      <c r="M5" s="167"/>
      <c r="N5" s="119">
        <v>44984</v>
      </c>
      <c r="O5" t="s">
        <v>7</v>
      </c>
      <c r="P5" t="s">
        <v>59</v>
      </c>
      <c r="Q5" t="s">
        <v>17</v>
      </c>
      <c r="S5" s="119">
        <v>44943</v>
      </c>
      <c r="T5" s="119">
        <v>44985</v>
      </c>
      <c r="U5" t="s">
        <v>17</v>
      </c>
      <c r="V5" t="s">
        <v>59</v>
      </c>
      <c r="W5" s="62" t="s">
        <v>2089</v>
      </c>
      <c r="X5" t="s">
        <v>17</v>
      </c>
      <c r="Y5" t="s">
        <v>59</v>
      </c>
      <c r="Z5" s="62" t="s">
        <v>2090</v>
      </c>
      <c r="AB5" s="206">
        <v>500000</v>
      </c>
      <c r="AC5" s="205" t="s">
        <v>58</v>
      </c>
      <c r="AD5" s="149" t="s">
        <v>444</v>
      </c>
      <c r="AE5" s="205" t="s">
        <v>478</v>
      </c>
      <c r="AF5" t="s">
        <v>246</v>
      </c>
      <c r="AG5" s="150">
        <v>5.2868300679245284</v>
      </c>
      <c r="AH5" s="151">
        <v>15.09433962264151</v>
      </c>
      <c r="AI5" s="150">
        <v>214.34150339622641</v>
      </c>
      <c r="AJ5" s="150">
        <v>4.2868300679245284</v>
      </c>
      <c r="AK5" s="150">
        <v>5.2868300679245284</v>
      </c>
      <c r="AL5" s="119">
        <v>44939</v>
      </c>
    </row>
    <row r="6" spans="1:39">
      <c r="A6" t="s">
        <v>134</v>
      </c>
      <c r="B6" t="s">
        <v>101</v>
      </c>
      <c r="C6" t="s">
        <v>2091</v>
      </c>
      <c r="D6" t="s">
        <v>108</v>
      </c>
      <c r="E6" s="205" t="s">
        <v>65</v>
      </c>
      <c r="F6" t="s">
        <v>24</v>
      </c>
      <c r="G6" t="s">
        <v>53</v>
      </c>
      <c r="H6" t="s">
        <v>67</v>
      </c>
      <c r="I6" s="205" t="s">
        <v>55</v>
      </c>
      <c r="J6" t="s">
        <v>2092</v>
      </c>
      <c r="K6" s="119">
        <v>44866</v>
      </c>
      <c r="L6" s="119">
        <v>44896</v>
      </c>
      <c r="M6" s="167"/>
      <c r="N6" s="119">
        <v>44993</v>
      </c>
      <c r="O6" t="s">
        <v>13</v>
      </c>
      <c r="P6" t="s">
        <v>249</v>
      </c>
      <c r="Q6" t="s">
        <v>17</v>
      </c>
      <c r="S6" s="119">
        <v>44987</v>
      </c>
      <c r="T6" s="119">
        <v>45035</v>
      </c>
      <c r="U6" t="s">
        <v>17</v>
      </c>
      <c r="V6" t="s">
        <v>249</v>
      </c>
      <c r="W6" s="62" t="s">
        <v>2093</v>
      </c>
      <c r="X6" t="s">
        <v>17</v>
      </c>
      <c r="Y6" t="s">
        <v>249</v>
      </c>
      <c r="Z6" s="62" t="s">
        <v>2094</v>
      </c>
      <c r="AB6" s="206">
        <v>500010</v>
      </c>
      <c r="AC6" s="205" t="s">
        <v>58</v>
      </c>
      <c r="AD6" s="149" t="s">
        <v>444</v>
      </c>
      <c r="AE6" s="205" t="s">
        <v>478</v>
      </c>
      <c r="AF6" t="s">
        <v>250</v>
      </c>
      <c r="AG6" s="150">
        <v>5.5887228981132075</v>
      </c>
      <c r="AH6" s="151">
        <v>15.094641509433965</v>
      </c>
      <c r="AI6" s="150">
        <v>229.43614490566037</v>
      </c>
      <c r="AJ6" s="150">
        <v>4.5887228981132075</v>
      </c>
      <c r="AK6" s="150">
        <v>5.5887228981132075</v>
      </c>
      <c r="AL6" s="119">
        <v>44973</v>
      </c>
    </row>
    <row r="7" spans="1:39">
      <c r="A7" t="s">
        <v>198</v>
      </c>
      <c r="B7" t="s">
        <v>61</v>
      </c>
      <c r="C7" t="s">
        <v>2095</v>
      </c>
      <c r="D7" t="s">
        <v>64</v>
      </c>
      <c r="E7" s="205" t="s">
        <v>65</v>
      </c>
      <c r="F7" t="s">
        <v>24</v>
      </c>
      <c r="G7" t="s">
        <v>53</v>
      </c>
      <c r="H7" t="s">
        <v>67</v>
      </c>
      <c r="I7" t="s">
        <v>55</v>
      </c>
      <c r="J7" t="s">
        <v>2096</v>
      </c>
      <c r="L7" s="119">
        <v>44972</v>
      </c>
      <c r="M7" s="184">
        <v>44998</v>
      </c>
      <c r="N7" s="119">
        <v>45002</v>
      </c>
      <c r="O7" t="s">
        <v>11</v>
      </c>
      <c r="P7" t="s">
        <v>209</v>
      </c>
      <c r="Q7" t="s">
        <v>17</v>
      </c>
      <c r="S7" s="119">
        <v>44992</v>
      </c>
      <c r="T7" s="119">
        <v>45008</v>
      </c>
      <c r="AA7" t="s">
        <v>2097</v>
      </c>
      <c r="AB7" s="206">
        <v>500002</v>
      </c>
      <c r="AC7" s="205" t="s">
        <v>58</v>
      </c>
      <c r="AD7" s="149" t="s">
        <v>444</v>
      </c>
      <c r="AE7" s="205" t="s">
        <v>478</v>
      </c>
      <c r="AF7" t="s">
        <v>210</v>
      </c>
      <c r="AG7" s="150">
        <v>28.901908045283012</v>
      </c>
      <c r="AH7" s="151">
        <v>1.5094339622641511</v>
      </c>
      <c r="AI7" s="150">
        <v>1295.0954022641506</v>
      </c>
      <c r="AJ7" s="150">
        <v>25.901908045283012</v>
      </c>
      <c r="AK7" s="150">
        <v>28.901908045283012</v>
      </c>
      <c r="AL7" s="119">
        <v>44984</v>
      </c>
    </row>
    <row r="8" spans="1:39">
      <c r="A8" t="s">
        <v>198</v>
      </c>
      <c r="B8" t="s">
        <v>61</v>
      </c>
      <c r="C8" t="s">
        <v>2095</v>
      </c>
      <c r="D8" t="s">
        <v>64</v>
      </c>
      <c r="E8" s="205" t="s">
        <v>65</v>
      </c>
      <c r="F8" t="s">
        <v>24</v>
      </c>
      <c r="G8" t="s">
        <v>53</v>
      </c>
      <c r="H8" t="s">
        <v>67</v>
      </c>
      <c r="I8" t="s">
        <v>55</v>
      </c>
      <c r="J8" t="s">
        <v>2098</v>
      </c>
      <c r="L8" s="119">
        <v>44972</v>
      </c>
      <c r="M8" s="184">
        <v>44998</v>
      </c>
      <c r="N8" s="119">
        <v>45002</v>
      </c>
      <c r="O8" t="s">
        <v>7</v>
      </c>
      <c r="P8" t="s">
        <v>59</v>
      </c>
      <c r="Q8" t="s">
        <v>17</v>
      </c>
      <c r="S8" s="119">
        <v>44994</v>
      </c>
      <c r="T8" s="119">
        <v>45001</v>
      </c>
      <c r="AA8" t="s">
        <v>2097</v>
      </c>
      <c r="AB8" s="206">
        <v>500005</v>
      </c>
      <c r="AC8" s="205" t="s">
        <v>58</v>
      </c>
      <c r="AD8" s="149" t="s">
        <v>444</v>
      </c>
      <c r="AE8" s="205" t="s">
        <v>478</v>
      </c>
      <c r="AF8" t="s">
        <v>246</v>
      </c>
      <c r="AG8" s="150">
        <v>28.901908045283012</v>
      </c>
      <c r="AH8" s="151">
        <v>1.5094339622641511</v>
      </c>
      <c r="AI8" s="150">
        <v>1295.0954022641506</v>
      </c>
      <c r="AJ8" s="150">
        <v>25.901908045283012</v>
      </c>
      <c r="AK8" s="150">
        <v>28.901908045283012</v>
      </c>
      <c r="AL8" s="119">
        <v>44987</v>
      </c>
    </row>
    <row r="9" spans="1:39">
      <c r="A9" t="s">
        <v>198</v>
      </c>
      <c r="B9" t="s">
        <v>61</v>
      </c>
      <c r="C9" t="s">
        <v>2099</v>
      </c>
      <c r="D9" t="s">
        <v>64</v>
      </c>
      <c r="E9" s="205" t="s">
        <v>65</v>
      </c>
      <c r="F9" t="s">
        <v>24</v>
      </c>
      <c r="G9" t="s">
        <v>53</v>
      </c>
      <c r="H9" t="s">
        <v>67</v>
      </c>
      <c r="I9" t="s">
        <v>68</v>
      </c>
      <c r="J9" t="s">
        <v>2100</v>
      </c>
      <c r="M9" s="167"/>
      <c r="N9" s="119">
        <v>45022</v>
      </c>
      <c r="O9" t="s">
        <v>7</v>
      </c>
      <c r="P9" t="s">
        <v>59</v>
      </c>
      <c r="Q9" t="s">
        <v>17</v>
      </c>
      <c r="S9" s="119">
        <v>45001</v>
      </c>
      <c r="T9" s="119">
        <v>45008</v>
      </c>
      <c r="U9" t="s">
        <v>16</v>
      </c>
      <c r="V9" t="s">
        <v>59</v>
      </c>
      <c r="W9" s="62" t="s">
        <v>2101</v>
      </c>
      <c r="X9" t="s">
        <v>16</v>
      </c>
      <c r="Y9" t="s">
        <v>59</v>
      </c>
      <c r="Z9" s="62" t="s">
        <v>2102</v>
      </c>
      <c r="AA9" t="s">
        <v>2103</v>
      </c>
      <c r="AB9" s="206">
        <v>500009</v>
      </c>
      <c r="AC9" s="205" t="s">
        <v>58</v>
      </c>
      <c r="AD9" s="149" t="s">
        <v>444</v>
      </c>
      <c r="AE9" s="205" t="s">
        <v>478</v>
      </c>
      <c r="AF9" t="s">
        <v>246</v>
      </c>
      <c r="AG9" s="150">
        <v>28.901908045283012</v>
      </c>
      <c r="AH9" s="151">
        <v>1.5094339622641511</v>
      </c>
      <c r="AI9" s="150">
        <v>1295.0954022641506</v>
      </c>
      <c r="AJ9" s="150">
        <v>25.901908045283012</v>
      </c>
      <c r="AK9" s="150">
        <v>28.901908045283012</v>
      </c>
      <c r="AL9" s="119">
        <v>44999</v>
      </c>
    </row>
    <row r="10" spans="1:39">
      <c r="A10" t="s">
        <v>198</v>
      </c>
      <c r="B10" t="s">
        <v>120</v>
      </c>
      <c r="C10" t="s">
        <v>2104</v>
      </c>
      <c r="D10" t="s">
        <v>64</v>
      </c>
      <c r="E10" s="205" t="s">
        <v>65</v>
      </c>
      <c r="F10" t="s">
        <v>24</v>
      </c>
      <c r="G10" t="s">
        <v>53</v>
      </c>
      <c r="H10" t="s">
        <v>67</v>
      </c>
      <c r="I10" t="s">
        <v>68</v>
      </c>
      <c r="J10" t="s">
        <v>2105</v>
      </c>
      <c r="K10" s="119"/>
      <c r="L10" s="119"/>
      <c r="M10" s="184">
        <v>45079</v>
      </c>
      <c r="N10" s="119">
        <v>45079</v>
      </c>
      <c r="O10" t="s">
        <v>11</v>
      </c>
      <c r="P10" t="s">
        <v>242</v>
      </c>
      <c r="Q10" t="s">
        <v>17</v>
      </c>
      <c r="S10" s="119">
        <v>45061</v>
      </c>
      <c r="T10" s="119">
        <v>45083</v>
      </c>
      <c r="U10" t="s">
        <v>17</v>
      </c>
      <c r="V10" t="s">
        <v>242</v>
      </c>
      <c r="W10" s="62" t="s">
        <v>2106</v>
      </c>
      <c r="X10" t="s">
        <v>17</v>
      </c>
      <c r="Y10" t="s">
        <v>242</v>
      </c>
      <c r="Z10" s="62" t="s">
        <v>2107</v>
      </c>
      <c r="AA10" t="s">
        <v>1155</v>
      </c>
      <c r="AB10" s="176">
        <v>500002</v>
      </c>
      <c r="AC10" t="s">
        <v>58</v>
      </c>
      <c r="AD10" s="149" t="s">
        <v>444</v>
      </c>
      <c r="AE10" t="s">
        <v>478</v>
      </c>
      <c r="AF10" t="s">
        <v>243</v>
      </c>
      <c r="AG10" s="150">
        <v>5.9811769358490565</v>
      </c>
      <c r="AH10" s="151">
        <v>15.0944</v>
      </c>
      <c r="AI10" s="150">
        <v>249.05884679245284</v>
      </c>
      <c r="AJ10" s="150">
        <v>4.9811769358490565</v>
      </c>
      <c r="AK10" s="150">
        <v>5.9811769358490565</v>
      </c>
      <c r="AL10" s="119">
        <v>45062</v>
      </c>
    </row>
    <row r="11" spans="1:39">
      <c r="A11" t="s">
        <v>198</v>
      </c>
      <c r="B11" t="s">
        <v>2108</v>
      </c>
      <c r="C11" t="s">
        <v>1082</v>
      </c>
      <c r="D11" t="s">
        <v>64</v>
      </c>
      <c r="E11" s="205" t="s">
        <v>65</v>
      </c>
      <c r="F11" t="s">
        <v>24</v>
      </c>
      <c r="G11" s="154" t="s">
        <v>53</v>
      </c>
      <c r="H11" t="s">
        <v>67</v>
      </c>
      <c r="I11" t="s">
        <v>68</v>
      </c>
      <c r="J11" t="s">
        <v>1083</v>
      </c>
      <c r="L11" s="119">
        <v>45036</v>
      </c>
      <c r="M11" s="184">
        <v>45086</v>
      </c>
      <c r="N11" s="119">
        <v>45086</v>
      </c>
      <c r="O11" t="s">
        <v>7</v>
      </c>
      <c r="P11" t="s">
        <v>59</v>
      </c>
      <c r="Q11" t="s">
        <v>17</v>
      </c>
      <c r="S11" s="119">
        <v>45055</v>
      </c>
      <c r="T11" s="119">
        <v>45062</v>
      </c>
      <c r="U11" t="s">
        <v>17</v>
      </c>
      <c r="V11" t="s">
        <v>59</v>
      </c>
      <c r="W11" s="62" t="s">
        <v>2109</v>
      </c>
      <c r="X11" t="s">
        <v>17</v>
      </c>
      <c r="Y11" t="s">
        <v>59</v>
      </c>
      <c r="Z11" s="62" t="s">
        <v>2110</v>
      </c>
      <c r="AA11" t="s">
        <v>2111</v>
      </c>
      <c r="AB11" s="206">
        <v>500007</v>
      </c>
      <c r="AC11" s="205" t="s">
        <v>58</v>
      </c>
      <c r="AD11" s="149" t="s">
        <v>444</v>
      </c>
      <c r="AE11" s="205" t="s">
        <v>444</v>
      </c>
      <c r="AF11" t="s">
        <v>246</v>
      </c>
      <c r="AG11" s="150">
        <v>6.283067954716981</v>
      </c>
      <c r="AH11" s="151">
        <v>15.094550943396227</v>
      </c>
      <c r="AI11" s="150">
        <v>264.15339773584907</v>
      </c>
      <c r="AJ11" s="150">
        <v>5.283067954716981</v>
      </c>
      <c r="AK11" s="150">
        <v>6.283067954716981</v>
      </c>
      <c r="AL11" s="119">
        <v>45054</v>
      </c>
    </row>
    <row r="12" spans="1:39">
      <c r="A12" t="s">
        <v>198</v>
      </c>
      <c r="B12" t="s">
        <v>61</v>
      </c>
      <c r="C12" t="s">
        <v>2095</v>
      </c>
      <c r="D12" t="s">
        <v>64</v>
      </c>
      <c r="E12" s="205" t="s">
        <v>65</v>
      </c>
      <c r="F12" t="s">
        <v>24</v>
      </c>
      <c r="G12" t="s">
        <v>53</v>
      </c>
      <c r="H12" t="s">
        <v>54</v>
      </c>
      <c r="I12" s="205" t="s">
        <v>55</v>
      </c>
      <c r="J12" t="s">
        <v>2112</v>
      </c>
      <c r="L12" s="119">
        <v>45057</v>
      </c>
      <c r="M12" s="184">
        <v>45085</v>
      </c>
      <c r="N12" s="119">
        <v>45090</v>
      </c>
      <c r="O12" t="s">
        <v>7</v>
      </c>
      <c r="P12" t="s">
        <v>59</v>
      </c>
      <c r="Q12" t="s">
        <v>17</v>
      </c>
      <c r="S12" s="119">
        <v>45077</v>
      </c>
      <c r="T12" s="119">
        <v>45092</v>
      </c>
      <c r="AA12" t="s">
        <v>1060</v>
      </c>
      <c r="AB12" s="206">
        <v>500000</v>
      </c>
      <c r="AC12" s="205" t="s">
        <v>58</v>
      </c>
      <c r="AD12" s="149" t="s">
        <v>444</v>
      </c>
      <c r="AE12" s="205" t="s">
        <v>444</v>
      </c>
      <c r="AF12" t="s">
        <v>246</v>
      </c>
      <c r="AG12" s="150">
        <v>6.3132566339622649</v>
      </c>
      <c r="AH12" s="151">
        <v>1.5094339622641511</v>
      </c>
      <c r="AI12" s="150">
        <v>265.66283169811322</v>
      </c>
      <c r="AJ12" s="150">
        <v>5.3132566339622649</v>
      </c>
      <c r="AK12" s="150">
        <v>6.3132566339622649</v>
      </c>
      <c r="AL12" s="119">
        <v>44944</v>
      </c>
    </row>
    <row r="13" spans="1:39">
      <c r="A13" t="s">
        <v>198</v>
      </c>
      <c r="B13" t="s">
        <v>2108</v>
      </c>
      <c r="C13" t="s">
        <v>2113</v>
      </c>
      <c r="D13" t="s">
        <v>64</v>
      </c>
      <c r="E13" s="205" t="s">
        <v>65</v>
      </c>
      <c r="F13" t="s">
        <v>24</v>
      </c>
      <c r="G13" s="154" t="s">
        <v>53</v>
      </c>
      <c r="H13" t="s">
        <v>67</v>
      </c>
      <c r="I13" t="s">
        <v>68</v>
      </c>
      <c r="J13" t="s">
        <v>2114</v>
      </c>
      <c r="L13" s="119">
        <v>45125</v>
      </c>
      <c r="M13" s="119">
        <v>45142</v>
      </c>
      <c r="N13" s="119">
        <v>45142</v>
      </c>
      <c r="O13" t="s">
        <v>9</v>
      </c>
      <c r="P13" t="s">
        <v>78</v>
      </c>
      <c r="Q13" t="s">
        <v>17</v>
      </c>
      <c r="T13" s="119">
        <v>45133</v>
      </c>
      <c r="U13" t="s">
        <v>17</v>
      </c>
      <c r="V13" t="s">
        <v>78</v>
      </c>
      <c r="W13" s="62" t="s">
        <v>2115</v>
      </c>
      <c r="X13" t="s">
        <v>17</v>
      </c>
      <c r="Y13" t="s">
        <v>78</v>
      </c>
      <c r="Z13" s="62" t="s">
        <v>2116</v>
      </c>
      <c r="AA13" t="s">
        <v>2103</v>
      </c>
      <c r="AB13" s="206">
        <v>500003</v>
      </c>
      <c r="AC13" s="205" t="s">
        <v>58</v>
      </c>
      <c r="AD13" s="149" t="s">
        <v>444</v>
      </c>
      <c r="AE13" s="205" t="s">
        <v>478</v>
      </c>
      <c r="AF13" t="s">
        <v>216</v>
      </c>
      <c r="AG13" s="150">
        <v>6.6151452377358497</v>
      </c>
      <c r="AH13" s="151">
        <v>15.094430188679247</v>
      </c>
      <c r="AI13" s="150">
        <v>280.75726188679249</v>
      </c>
      <c r="AJ13" s="150">
        <v>5.6151452377358497</v>
      </c>
      <c r="AK13" s="150">
        <v>6.6151452377358497</v>
      </c>
      <c r="AL13" s="119">
        <v>45127</v>
      </c>
    </row>
    <row r="14" spans="1:39">
      <c r="A14" t="s">
        <v>179</v>
      </c>
      <c r="B14" t="s">
        <v>180</v>
      </c>
      <c r="C14" t="s">
        <v>2117</v>
      </c>
      <c r="D14" t="s">
        <v>64</v>
      </c>
      <c r="E14" t="s">
        <v>65</v>
      </c>
      <c r="F14" t="s">
        <v>24</v>
      </c>
      <c r="G14" s="154" t="s">
        <v>53</v>
      </c>
      <c r="H14" t="s">
        <v>54</v>
      </c>
      <c r="I14" t="s">
        <v>55</v>
      </c>
      <c r="J14" t="s">
        <v>2118</v>
      </c>
      <c r="L14" s="119">
        <v>45126</v>
      </c>
      <c r="M14" s="119">
        <v>45131</v>
      </c>
      <c r="N14" s="119">
        <v>45142</v>
      </c>
      <c r="O14" t="s">
        <v>11</v>
      </c>
      <c r="P14" t="s">
        <v>177</v>
      </c>
      <c r="Q14" t="s">
        <v>17</v>
      </c>
      <c r="S14" s="119">
        <v>45127</v>
      </c>
      <c r="T14" s="119">
        <v>45139</v>
      </c>
      <c r="U14" t="s">
        <v>17</v>
      </c>
      <c r="V14" t="s">
        <v>249</v>
      </c>
      <c r="W14" s="62" t="s">
        <v>2119</v>
      </c>
      <c r="X14" t="s">
        <v>17</v>
      </c>
      <c r="Y14" t="s">
        <v>249</v>
      </c>
      <c r="Z14" s="62" t="s">
        <v>2120</v>
      </c>
      <c r="AA14" t="s">
        <v>2111</v>
      </c>
      <c r="AB14" s="176">
        <v>500001</v>
      </c>
      <c r="AC14" t="s">
        <v>58</v>
      </c>
      <c r="AD14" s="149" t="s">
        <v>444</v>
      </c>
      <c r="AE14" t="s">
        <v>478</v>
      </c>
      <c r="AF14" t="s">
        <v>178</v>
      </c>
      <c r="AG14" s="150">
        <v>6.645333977358491</v>
      </c>
      <c r="AH14" s="151">
        <v>1.5094369811320758</v>
      </c>
      <c r="AI14" s="150">
        <v>282.26669886792456</v>
      </c>
      <c r="AJ14" s="150">
        <v>5.645333977358491</v>
      </c>
      <c r="AK14" s="150">
        <v>6.645333977358491</v>
      </c>
      <c r="AL14" s="119">
        <v>45125</v>
      </c>
    </row>
    <row r="15" spans="1:39">
      <c r="A15" t="s">
        <v>79</v>
      </c>
      <c r="B15" t="s">
        <v>61</v>
      </c>
      <c r="C15" t="s">
        <v>2121</v>
      </c>
      <c r="D15" t="s">
        <v>64</v>
      </c>
      <c r="E15" t="s">
        <v>65</v>
      </c>
      <c r="F15" t="s">
        <v>24</v>
      </c>
      <c r="G15" t="s">
        <v>53</v>
      </c>
      <c r="H15" t="s">
        <v>67</v>
      </c>
      <c r="I15" t="s">
        <v>68</v>
      </c>
      <c r="J15" t="s">
        <v>2122</v>
      </c>
      <c r="N15" s="119">
        <v>45184</v>
      </c>
      <c r="O15" t="s">
        <v>11</v>
      </c>
      <c r="P15" t="s">
        <v>242</v>
      </c>
      <c r="Q15" t="s">
        <v>17</v>
      </c>
      <c r="S15" s="119">
        <v>45175</v>
      </c>
      <c r="T15" s="119">
        <v>45184</v>
      </c>
      <c r="U15" t="s">
        <v>17</v>
      </c>
      <c r="V15" t="s">
        <v>242</v>
      </c>
      <c r="W15" s="62" t="s">
        <v>2123</v>
      </c>
      <c r="X15" t="s">
        <v>17</v>
      </c>
      <c r="Y15" t="s">
        <v>242</v>
      </c>
      <c r="Z15" s="62" t="s">
        <v>2124</v>
      </c>
      <c r="AA15" t="s">
        <v>1060</v>
      </c>
      <c r="AB15" s="176">
        <v>500001</v>
      </c>
      <c r="AC15" t="s">
        <v>58</v>
      </c>
      <c r="AD15" s="149" t="s">
        <v>444</v>
      </c>
      <c r="AE15" t="s">
        <v>478</v>
      </c>
      <c r="AF15" t="s">
        <v>243</v>
      </c>
      <c r="AG15" s="150">
        <v>6.947221373584906</v>
      </c>
      <c r="AH15" s="151">
        <v>15.094369811320757</v>
      </c>
      <c r="AI15" s="150">
        <v>297.36106867924531</v>
      </c>
      <c r="AJ15" s="150">
        <v>5.947221373584906</v>
      </c>
      <c r="AK15" s="150">
        <v>6.947221373584906</v>
      </c>
      <c r="AL15" s="119">
        <v>45175</v>
      </c>
    </row>
    <row r="16" spans="1:39">
      <c r="A16" t="s">
        <v>79</v>
      </c>
      <c r="B16" t="s">
        <v>61</v>
      </c>
      <c r="C16" t="s">
        <v>2121</v>
      </c>
      <c r="D16" t="s">
        <v>64</v>
      </c>
      <c r="E16" t="s">
        <v>65</v>
      </c>
      <c r="F16" t="s">
        <v>24</v>
      </c>
      <c r="G16" t="s">
        <v>53</v>
      </c>
      <c r="H16" t="s">
        <v>67</v>
      </c>
      <c r="I16" t="s">
        <v>68</v>
      </c>
      <c r="J16" t="s">
        <v>2125</v>
      </c>
      <c r="L16" s="119">
        <v>45291</v>
      </c>
      <c r="N16" s="119">
        <v>45212</v>
      </c>
      <c r="O16" t="s">
        <v>11</v>
      </c>
      <c r="P16" t="s">
        <v>242</v>
      </c>
      <c r="Q16" t="s">
        <v>17</v>
      </c>
      <c r="S16" s="119">
        <v>45203</v>
      </c>
      <c r="T16" s="119">
        <v>45215</v>
      </c>
      <c r="W16" s="62" t="s">
        <v>2126</v>
      </c>
      <c r="Z16" s="62" t="s">
        <v>2127</v>
      </c>
      <c r="AA16" t="s">
        <v>1060</v>
      </c>
      <c r="AB16" s="206">
        <v>500000</v>
      </c>
      <c r="AC16" s="205" t="s">
        <v>58</v>
      </c>
      <c r="AD16" s="149" t="s">
        <v>444</v>
      </c>
      <c r="AE16" s="205" t="s">
        <v>478</v>
      </c>
      <c r="AF16" t="s">
        <v>243</v>
      </c>
      <c r="AG16" s="150">
        <v>7.2491081660377361</v>
      </c>
      <c r="AH16" s="151">
        <v>15.09433962264151</v>
      </c>
      <c r="AI16" s="150">
        <v>312.45540830188679</v>
      </c>
      <c r="AJ16" s="150">
        <v>6.2491081660377361</v>
      </c>
      <c r="AK16" s="150">
        <v>7.2491081660377361</v>
      </c>
      <c r="AL16" s="119">
        <v>45197</v>
      </c>
    </row>
    <row r="17" spans="1:39">
      <c r="A17" t="s">
        <v>119</v>
      </c>
      <c r="B17" t="s">
        <v>120</v>
      </c>
      <c r="C17" t="s">
        <v>2128</v>
      </c>
      <c r="D17" t="s">
        <v>108</v>
      </c>
      <c r="E17" s="205" t="s">
        <v>65</v>
      </c>
      <c r="F17" t="s">
        <v>24</v>
      </c>
      <c r="G17" t="s">
        <v>53</v>
      </c>
      <c r="H17" t="s">
        <v>67</v>
      </c>
      <c r="I17" s="205" t="s">
        <v>55</v>
      </c>
      <c r="J17" t="s">
        <v>2129</v>
      </c>
      <c r="K17" s="119">
        <v>45173</v>
      </c>
      <c r="L17" s="119">
        <v>45230</v>
      </c>
      <c r="M17" s="119">
        <v>45212</v>
      </c>
      <c r="N17" s="119">
        <v>45240</v>
      </c>
      <c r="O17" t="s">
        <v>11</v>
      </c>
      <c r="P17" t="s">
        <v>242</v>
      </c>
      <c r="Q17" t="s">
        <v>17</v>
      </c>
      <c r="S17" s="119">
        <v>45226</v>
      </c>
      <c r="T17" s="119">
        <v>45244</v>
      </c>
      <c r="W17" s="62" t="s">
        <v>2130</v>
      </c>
      <c r="Z17" s="62" t="s">
        <v>2130</v>
      </c>
      <c r="AB17" s="206">
        <v>500002</v>
      </c>
      <c r="AC17" s="205" t="s">
        <v>58</v>
      </c>
      <c r="AD17" s="149" t="s">
        <v>444</v>
      </c>
      <c r="AE17" s="205" t="s">
        <v>478</v>
      </c>
      <c r="AF17" t="s">
        <v>243</v>
      </c>
      <c r="AG17" s="150">
        <v>7.550996166037736</v>
      </c>
      <c r="AH17" s="151">
        <v>15.0944</v>
      </c>
      <c r="AI17" s="150">
        <v>327.5498083018868</v>
      </c>
      <c r="AJ17" s="150">
        <v>6.550996166037736</v>
      </c>
      <c r="AK17" s="150">
        <v>7.550996166037736</v>
      </c>
      <c r="AL17" s="119">
        <v>45215</v>
      </c>
    </row>
    <row r="18" spans="1:39">
      <c r="A18" t="s">
        <v>198</v>
      </c>
      <c r="B18" t="s">
        <v>2108</v>
      </c>
      <c r="C18" t="s">
        <v>2095</v>
      </c>
      <c r="D18" t="s">
        <v>64</v>
      </c>
      <c r="E18" t="s">
        <v>65</v>
      </c>
      <c r="F18" t="s">
        <v>24</v>
      </c>
      <c r="G18" t="s">
        <v>53</v>
      </c>
      <c r="H18" t="s">
        <v>67</v>
      </c>
      <c r="I18" t="s">
        <v>55</v>
      </c>
      <c r="J18" t="s">
        <v>2131</v>
      </c>
      <c r="K18" s="119">
        <v>45139</v>
      </c>
      <c r="L18" s="119">
        <v>45245</v>
      </c>
      <c r="M18" s="119">
        <v>45257</v>
      </c>
      <c r="N18" s="119">
        <v>45258</v>
      </c>
      <c r="O18" t="s">
        <v>7</v>
      </c>
      <c r="P18" t="s">
        <v>59</v>
      </c>
      <c r="Q18" t="s">
        <v>17</v>
      </c>
      <c r="S18" s="119">
        <v>45251</v>
      </c>
      <c r="T18" s="119">
        <v>45250</v>
      </c>
      <c r="W18" s="62" t="s">
        <v>2132</v>
      </c>
      <c r="Z18" s="62" t="s">
        <v>2133</v>
      </c>
      <c r="AA18" t="s">
        <v>1060</v>
      </c>
      <c r="AB18" s="176">
        <v>500001</v>
      </c>
      <c r="AC18" t="s">
        <v>58</v>
      </c>
      <c r="AD18" s="149" t="s">
        <v>444</v>
      </c>
      <c r="AE18" t="s">
        <v>478</v>
      </c>
      <c r="AF18" t="s">
        <v>246</v>
      </c>
      <c r="AG18" s="150">
        <v>7.8528835622641511</v>
      </c>
      <c r="AH18" s="151">
        <v>15.094369811320757</v>
      </c>
      <c r="AI18" s="150">
        <v>342.64417811320754</v>
      </c>
      <c r="AJ18" s="150">
        <v>6.8528835622641511</v>
      </c>
      <c r="AK18" s="150">
        <v>7.8528835622641511</v>
      </c>
      <c r="AL18" s="119">
        <v>45250</v>
      </c>
      <c r="AM18" s="119"/>
    </row>
    <row r="19" spans="1:39">
      <c r="A19" t="s">
        <v>119</v>
      </c>
      <c r="B19" t="s">
        <v>120</v>
      </c>
      <c r="C19" t="s">
        <v>2128</v>
      </c>
      <c r="D19" t="s">
        <v>108</v>
      </c>
      <c r="E19" t="s">
        <v>65</v>
      </c>
      <c r="F19" t="s">
        <v>24</v>
      </c>
      <c r="G19" t="s">
        <v>66</v>
      </c>
      <c r="H19" t="s">
        <v>54</v>
      </c>
      <c r="I19" s="205" t="s">
        <v>55</v>
      </c>
      <c r="J19" t="s">
        <v>2134</v>
      </c>
      <c r="K19" s="119">
        <v>44883</v>
      </c>
      <c r="L19" s="119">
        <v>44910</v>
      </c>
      <c r="M19" s="184">
        <v>44938</v>
      </c>
      <c r="N19" s="119">
        <v>44940</v>
      </c>
      <c r="O19" t="s">
        <v>9</v>
      </c>
      <c r="P19" t="s">
        <v>196</v>
      </c>
      <c r="Q19" t="s">
        <v>17</v>
      </c>
      <c r="R19" t="s">
        <v>54</v>
      </c>
      <c r="S19" s="119">
        <v>44917</v>
      </c>
      <c r="T19" s="119">
        <v>44921</v>
      </c>
      <c r="AB19" s="206">
        <v>500000</v>
      </c>
      <c r="AC19" s="205" t="s">
        <v>58</v>
      </c>
      <c r="AD19" s="149" t="s">
        <v>444</v>
      </c>
      <c r="AE19" s="205" t="s">
        <v>478</v>
      </c>
      <c r="AF19" t="s">
        <v>197</v>
      </c>
      <c r="AG19" s="150">
        <v>7.8830722415094341</v>
      </c>
      <c r="AH19" s="151">
        <v>1.5094339622641511</v>
      </c>
      <c r="AI19" s="150">
        <v>344.1536120754717</v>
      </c>
      <c r="AJ19" s="150">
        <v>6.8830722415094341</v>
      </c>
      <c r="AK19" s="150">
        <v>7.8830722415094341</v>
      </c>
      <c r="AL19" s="119">
        <v>44915</v>
      </c>
    </row>
    <row r="20" spans="1:39">
      <c r="A20" t="s">
        <v>167</v>
      </c>
      <c r="B20" t="s">
        <v>168</v>
      </c>
      <c r="C20" t="s">
        <v>2135</v>
      </c>
      <c r="D20" t="s">
        <v>64</v>
      </c>
      <c r="E20" s="205" t="s">
        <v>65</v>
      </c>
      <c r="F20" t="s">
        <v>24</v>
      </c>
      <c r="G20" t="s">
        <v>66</v>
      </c>
      <c r="H20" s="205" t="s">
        <v>54</v>
      </c>
      <c r="I20" s="205" t="s">
        <v>55</v>
      </c>
      <c r="J20" t="s">
        <v>2136</v>
      </c>
      <c r="L20" s="119">
        <v>44909</v>
      </c>
      <c r="M20" s="167"/>
      <c r="N20" s="119">
        <v>44944</v>
      </c>
      <c r="O20" t="s">
        <v>11</v>
      </c>
      <c r="P20" t="s">
        <v>242</v>
      </c>
      <c r="Q20" t="s">
        <v>17</v>
      </c>
      <c r="S20" s="119">
        <v>44935</v>
      </c>
      <c r="T20" s="119">
        <v>44950</v>
      </c>
      <c r="U20" t="s">
        <v>17</v>
      </c>
      <c r="V20" t="s">
        <v>242</v>
      </c>
      <c r="W20" s="62" t="s">
        <v>2137</v>
      </c>
      <c r="X20" t="s">
        <v>17</v>
      </c>
      <c r="Y20" t="s">
        <v>242</v>
      </c>
      <c r="Z20" s="62" t="s">
        <v>2138</v>
      </c>
      <c r="AA20" t="s">
        <v>1240</v>
      </c>
      <c r="AB20" s="206">
        <v>500000</v>
      </c>
      <c r="AC20" s="205" t="s">
        <v>58</v>
      </c>
      <c r="AD20" s="149" t="s">
        <v>444</v>
      </c>
      <c r="AE20" s="205" t="s">
        <v>478</v>
      </c>
      <c r="AF20" t="s">
        <v>243</v>
      </c>
      <c r="AG20" s="150">
        <v>7.9132609207547171</v>
      </c>
      <c r="AH20" s="151">
        <v>1.5094339622641511</v>
      </c>
      <c r="AI20" s="150">
        <v>345.66304603773585</v>
      </c>
      <c r="AJ20" s="150">
        <v>6.9132609207547171</v>
      </c>
      <c r="AK20" s="150">
        <v>7.9132609207547171</v>
      </c>
      <c r="AL20" s="119">
        <v>44924</v>
      </c>
      <c r="AM20" t="s">
        <v>54</v>
      </c>
    </row>
    <row r="21" spans="1:39">
      <c r="A21" t="s">
        <v>60</v>
      </c>
      <c r="B21" t="s">
        <v>61</v>
      </c>
      <c r="C21" t="s">
        <v>2139</v>
      </c>
      <c r="D21" t="s">
        <v>64</v>
      </c>
      <c r="E21" s="205" t="s">
        <v>65</v>
      </c>
      <c r="F21" t="s">
        <v>24</v>
      </c>
      <c r="G21" t="s">
        <v>66</v>
      </c>
      <c r="H21" t="s">
        <v>54</v>
      </c>
      <c r="I21" t="s">
        <v>55</v>
      </c>
      <c r="L21" s="119">
        <v>44945</v>
      </c>
      <c r="M21" s="184">
        <v>44959</v>
      </c>
      <c r="N21" s="119">
        <v>44959</v>
      </c>
      <c r="O21" t="s">
        <v>9</v>
      </c>
      <c r="P21" t="s">
        <v>78</v>
      </c>
      <c r="Q21" t="s">
        <v>17</v>
      </c>
      <c r="S21" s="119">
        <v>44977</v>
      </c>
      <c r="T21" s="119">
        <v>44985</v>
      </c>
      <c r="W21" s="180"/>
      <c r="X21" s="205"/>
      <c r="Y21" s="205"/>
      <c r="Z21" s="180"/>
      <c r="AA21" s="205"/>
      <c r="AB21" s="206">
        <v>500000</v>
      </c>
      <c r="AC21" s="205" t="s">
        <v>58</v>
      </c>
      <c r="AD21" s="149" t="s">
        <v>444</v>
      </c>
      <c r="AE21" s="205" t="s">
        <v>478</v>
      </c>
      <c r="AF21" t="s">
        <v>216</v>
      </c>
      <c r="AG21" s="150">
        <v>28.901908045283012</v>
      </c>
      <c r="AH21" s="151">
        <v>1.5094339622641511</v>
      </c>
      <c r="AI21" s="150">
        <v>1295.0954022641506</v>
      </c>
      <c r="AJ21" s="150">
        <v>25.901908045283012</v>
      </c>
      <c r="AK21" s="150">
        <v>28.901908045283012</v>
      </c>
      <c r="AL21" s="207">
        <v>44977</v>
      </c>
      <c r="AM21" t="s">
        <v>54</v>
      </c>
    </row>
    <row r="22" spans="1:39">
      <c r="A22" t="s">
        <v>198</v>
      </c>
      <c r="B22" t="s">
        <v>2108</v>
      </c>
      <c r="C22" t="s">
        <v>2140</v>
      </c>
      <c r="D22" t="s">
        <v>64</v>
      </c>
      <c r="E22" s="205" t="s">
        <v>65</v>
      </c>
      <c r="F22" t="s">
        <v>24</v>
      </c>
      <c r="G22" t="s">
        <v>66</v>
      </c>
      <c r="H22" s="205" t="s">
        <v>54</v>
      </c>
      <c r="I22" s="205" t="s">
        <v>55</v>
      </c>
      <c r="J22" t="s">
        <v>2141</v>
      </c>
      <c r="K22" s="119">
        <v>44835</v>
      </c>
      <c r="L22" s="119">
        <v>44937</v>
      </c>
      <c r="M22" s="184">
        <v>44963</v>
      </c>
      <c r="N22" s="119">
        <v>44972</v>
      </c>
      <c r="O22" t="s">
        <v>7</v>
      </c>
      <c r="P22" t="s">
        <v>59</v>
      </c>
      <c r="Q22" t="s">
        <v>17</v>
      </c>
      <c r="S22" s="119">
        <v>44958</v>
      </c>
      <c r="T22" s="119">
        <v>44971</v>
      </c>
      <c r="U22" t="s">
        <v>17</v>
      </c>
      <c r="V22" t="s">
        <v>59</v>
      </c>
      <c r="W22" s="62" t="s">
        <v>2142</v>
      </c>
      <c r="X22" t="s">
        <v>17</v>
      </c>
      <c r="Y22" t="s">
        <v>59</v>
      </c>
      <c r="Z22" s="62" t="s">
        <v>2143</v>
      </c>
      <c r="AB22" s="206">
        <v>500000</v>
      </c>
      <c r="AC22" s="205" t="s">
        <v>58</v>
      </c>
      <c r="AD22" s="149" t="s">
        <v>444</v>
      </c>
      <c r="AE22" s="205" t="s">
        <v>478</v>
      </c>
      <c r="AF22" t="s">
        <v>246</v>
      </c>
      <c r="AG22" s="150">
        <v>7.9736382792452831</v>
      </c>
      <c r="AH22" s="151">
        <v>1.5094339622641511</v>
      </c>
      <c r="AI22" s="150">
        <v>348.68191396226416</v>
      </c>
      <c r="AJ22" s="150">
        <v>6.9736382792452831</v>
      </c>
      <c r="AK22" s="150">
        <v>7.9736382792452831</v>
      </c>
      <c r="AL22" s="119">
        <v>44944</v>
      </c>
    </row>
    <row r="23" spans="1:39">
      <c r="A23" t="s">
        <v>167</v>
      </c>
      <c r="B23" t="s">
        <v>168</v>
      </c>
      <c r="C23" t="s">
        <v>2135</v>
      </c>
      <c r="D23" t="s">
        <v>64</v>
      </c>
      <c r="E23" s="205" t="s">
        <v>65</v>
      </c>
      <c r="F23" t="s">
        <v>24</v>
      </c>
      <c r="G23" t="s">
        <v>66</v>
      </c>
      <c r="H23" s="205" t="s">
        <v>54</v>
      </c>
      <c r="I23" s="205" t="s">
        <v>55</v>
      </c>
      <c r="J23" t="s">
        <v>2144</v>
      </c>
      <c r="M23" s="167"/>
      <c r="N23" s="119">
        <v>44972</v>
      </c>
      <c r="O23" t="s">
        <v>11</v>
      </c>
      <c r="P23" t="s">
        <v>242</v>
      </c>
      <c r="Q23" t="s">
        <v>17</v>
      </c>
      <c r="S23" s="119">
        <v>44958</v>
      </c>
      <c r="T23" s="119">
        <v>44964</v>
      </c>
      <c r="U23" t="s">
        <v>17</v>
      </c>
      <c r="V23" t="s">
        <v>242</v>
      </c>
      <c r="X23" t="s">
        <v>17</v>
      </c>
      <c r="Y23" t="s">
        <v>242</v>
      </c>
      <c r="AB23" s="206">
        <v>500000</v>
      </c>
      <c r="AC23" s="205" t="s">
        <v>58</v>
      </c>
      <c r="AD23" s="149" t="s">
        <v>444</v>
      </c>
      <c r="AE23" s="205" t="s">
        <v>478</v>
      </c>
      <c r="AF23" t="s">
        <v>243</v>
      </c>
      <c r="AG23" s="150">
        <v>8.003826958490567</v>
      </c>
      <c r="AH23" s="151">
        <v>1.5094339622641511</v>
      </c>
      <c r="AI23" s="150">
        <v>350.19134792452832</v>
      </c>
      <c r="AJ23" s="150">
        <v>7.0038269584905661</v>
      </c>
      <c r="AK23" s="150">
        <v>8.003826958490567</v>
      </c>
      <c r="AL23" s="119">
        <v>44958</v>
      </c>
      <c r="AM23" t="s">
        <v>54</v>
      </c>
    </row>
    <row r="24" spans="1:39">
      <c r="A24" t="s">
        <v>147</v>
      </c>
      <c r="B24" t="s">
        <v>148</v>
      </c>
      <c r="C24" t="s">
        <v>1209</v>
      </c>
      <c r="D24" t="s">
        <v>108</v>
      </c>
      <c r="E24" s="205" t="s">
        <v>65</v>
      </c>
      <c r="F24" t="s">
        <v>24</v>
      </c>
      <c r="G24" t="s">
        <v>66</v>
      </c>
      <c r="H24" t="s">
        <v>54</v>
      </c>
      <c r="I24" s="205" t="s">
        <v>55</v>
      </c>
      <c r="J24" t="s">
        <v>2145</v>
      </c>
      <c r="K24" s="119">
        <v>44606</v>
      </c>
      <c r="L24" s="119">
        <v>44918</v>
      </c>
      <c r="M24" s="184">
        <v>44970</v>
      </c>
      <c r="N24" s="119">
        <v>44974</v>
      </c>
      <c r="O24" t="s">
        <v>11</v>
      </c>
      <c r="P24" t="s">
        <v>242</v>
      </c>
      <c r="Q24" t="s">
        <v>17</v>
      </c>
      <c r="S24" s="119">
        <v>44965</v>
      </c>
      <c r="T24" s="119">
        <v>44971</v>
      </c>
      <c r="U24" t="s">
        <v>17</v>
      </c>
      <c r="V24" t="s">
        <v>242</v>
      </c>
      <c r="W24" s="62" t="s">
        <v>2146</v>
      </c>
      <c r="X24" t="s">
        <v>17</v>
      </c>
      <c r="Y24" t="s">
        <v>242</v>
      </c>
      <c r="Z24" s="62" t="s">
        <v>2147</v>
      </c>
      <c r="AB24" s="206">
        <v>500004</v>
      </c>
      <c r="AC24" s="205" t="s">
        <v>58</v>
      </c>
      <c r="AD24" s="149" t="s">
        <v>444</v>
      </c>
      <c r="AE24" s="205" t="s">
        <v>478</v>
      </c>
      <c r="AF24" t="s">
        <v>243</v>
      </c>
      <c r="AG24" s="150">
        <v>8.0340158792452847</v>
      </c>
      <c r="AH24" s="151">
        <v>1.5094460377358494</v>
      </c>
      <c r="AI24" s="150">
        <v>351.70079396226419</v>
      </c>
      <c r="AJ24" s="150">
        <v>7.0340158792452838</v>
      </c>
      <c r="AK24" s="150">
        <v>8.0340158792452847</v>
      </c>
      <c r="AL24" s="119">
        <v>44959</v>
      </c>
    </row>
    <row r="25" spans="1:39">
      <c r="A25" t="s">
        <v>198</v>
      </c>
      <c r="B25" t="s">
        <v>2108</v>
      </c>
      <c r="C25" t="s">
        <v>2148</v>
      </c>
      <c r="D25" t="s">
        <v>64</v>
      </c>
      <c r="E25" s="205" t="s">
        <v>76</v>
      </c>
      <c r="F25" t="s">
        <v>24</v>
      </c>
      <c r="G25" t="s">
        <v>66</v>
      </c>
      <c r="H25" t="s">
        <v>54</v>
      </c>
      <c r="I25" s="205" t="s">
        <v>55</v>
      </c>
      <c r="J25" t="s">
        <v>2149</v>
      </c>
      <c r="K25" s="119">
        <v>44852</v>
      </c>
      <c r="L25" s="119">
        <v>44909</v>
      </c>
      <c r="M25" s="184">
        <v>44959</v>
      </c>
      <c r="N25" s="119">
        <v>44975</v>
      </c>
      <c r="O25" t="s">
        <v>7</v>
      </c>
      <c r="P25" t="s">
        <v>59</v>
      </c>
      <c r="Q25" t="s">
        <v>17</v>
      </c>
      <c r="S25" s="119">
        <v>44932</v>
      </c>
      <c r="T25" s="119">
        <v>44957</v>
      </c>
      <c r="U25" t="s">
        <v>17</v>
      </c>
      <c r="V25" t="s">
        <v>59</v>
      </c>
      <c r="W25" s="62" t="s">
        <v>2150</v>
      </c>
      <c r="X25" t="s">
        <v>17</v>
      </c>
      <c r="Y25" t="s">
        <v>59</v>
      </c>
      <c r="Z25" s="62" t="s">
        <v>2151</v>
      </c>
      <c r="AA25" t="s">
        <v>1060</v>
      </c>
      <c r="AB25" s="176">
        <v>500001</v>
      </c>
      <c r="AC25" t="s">
        <v>58</v>
      </c>
      <c r="AD25" s="149" t="s">
        <v>444</v>
      </c>
      <c r="AE25" t="s">
        <v>478</v>
      </c>
      <c r="AF25" t="s">
        <v>246</v>
      </c>
      <c r="AG25" s="150">
        <v>8.0642046188679259</v>
      </c>
      <c r="AH25" s="151">
        <v>1.5094369811320758</v>
      </c>
      <c r="AI25" s="150">
        <v>353.21023094339625</v>
      </c>
      <c r="AJ25" s="150">
        <v>7.0642046188679251</v>
      </c>
      <c r="AK25" s="150">
        <v>8.0642046188679259</v>
      </c>
      <c r="AL25" s="119">
        <v>44922</v>
      </c>
    </row>
    <row r="26" spans="1:39">
      <c r="A26" t="s">
        <v>155</v>
      </c>
      <c r="B26" t="s">
        <v>156</v>
      </c>
      <c r="C26" t="s">
        <v>1137</v>
      </c>
      <c r="D26" t="s">
        <v>108</v>
      </c>
      <c r="E26" s="205" t="s">
        <v>65</v>
      </c>
      <c r="F26" t="s">
        <v>24</v>
      </c>
      <c r="G26" t="s">
        <v>66</v>
      </c>
      <c r="H26" t="s">
        <v>54</v>
      </c>
      <c r="I26" s="205" t="s">
        <v>55</v>
      </c>
      <c r="J26" t="s">
        <v>2152</v>
      </c>
      <c r="K26" s="119">
        <v>44851</v>
      </c>
      <c r="L26" s="119">
        <v>44932</v>
      </c>
      <c r="M26" s="184">
        <v>44977</v>
      </c>
      <c r="N26" s="119">
        <v>44979</v>
      </c>
      <c r="O26" t="s">
        <v>13</v>
      </c>
      <c r="P26" t="s">
        <v>249</v>
      </c>
      <c r="Q26" t="s">
        <v>17</v>
      </c>
      <c r="T26" s="119">
        <v>44992</v>
      </c>
      <c r="W26" s="62" t="s">
        <v>2153</v>
      </c>
      <c r="Z26" s="62" t="s">
        <v>2154</v>
      </c>
      <c r="AB26" s="206">
        <v>500006</v>
      </c>
      <c r="AC26" s="205" t="s">
        <v>58</v>
      </c>
      <c r="AD26" s="149" t="s">
        <v>444</v>
      </c>
      <c r="AE26" s="205" t="s">
        <v>444</v>
      </c>
      <c r="AF26" t="s">
        <v>250</v>
      </c>
      <c r="AG26" s="150">
        <v>8.0943936603773601</v>
      </c>
      <c r="AH26" s="151">
        <v>1.5094520754716985</v>
      </c>
      <c r="AI26" s="150">
        <v>354.71968301886795</v>
      </c>
      <c r="AJ26" s="150">
        <v>7.0943936603773592</v>
      </c>
      <c r="AK26" s="150">
        <v>8.0943936603773601</v>
      </c>
      <c r="AL26" s="119">
        <v>44956</v>
      </c>
    </row>
    <row r="27" spans="1:39">
      <c r="A27" t="s">
        <v>134</v>
      </c>
      <c r="B27" t="s">
        <v>101</v>
      </c>
      <c r="C27" t="s">
        <v>2155</v>
      </c>
      <c r="D27" t="s">
        <v>108</v>
      </c>
      <c r="E27" s="205" t="s">
        <v>65</v>
      </c>
      <c r="F27" t="s">
        <v>24</v>
      </c>
      <c r="G27" t="s">
        <v>66</v>
      </c>
      <c r="H27" t="s">
        <v>54</v>
      </c>
      <c r="I27" s="205" t="s">
        <v>55</v>
      </c>
      <c r="J27" t="s">
        <v>2156</v>
      </c>
      <c r="K27" s="119">
        <v>44896</v>
      </c>
      <c r="L27" s="119">
        <v>44946</v>
      </c>
      <c r="M27" s="184">
        <v>44983</v>
      </c>
      <c r="N27" s="119">
        <v>44985</v>
      </c>
      <c r="O27" t="s">
        <v>7</v>
      </c>
      <c r="P27" t="s">
        <v>59</v>
      </c>
      <c r="Q27" t="s">
        <v>17</v>
      </c>
      <c r="S27" s="119">
        <v>44978</v>
      </c>
      <c r="T27" s="119">
        <v>45001</v>
      </c>
      <c r="W27" s="62" t="s">
        <v>2157</v>
      </c>
      <c r="Z27" s="62" t="s">
        <v>2158</v>
      </c>
      <c r="AB27" s="206">
        <v>500007</v>
      </c>
      <c r="AC27" s="205" t="s">
        <v>58</v>
      </c>
      <c r="AD27" s="149" t="s">
        <v>444</v>
      </c>
      <c r="AE27" s="205" t="s">
        <v>444</v>
      </c>
      <c r="AF27" t="s">
        <v>246</v>
      </c>
      <c r="AG27" s="150">
        <v>8.1245827622641507</v>
      </c>
      <c r="AH27" s="151">
        <v>1.5094550943396228</v>
      </c>
      <c r="AI27" s="150">
        <v>356.22913811320757</v>
      </c>
      <c r="AJ27" s="150">
        <v>7.1245827622641515</v>
      </c>
      <c r="AK27" s="150">
        <v>8.1245827622641507</v>
      </c>
      <c r="AL27" s="119">
        <v>44956</v>
      </c>
    </row>
    <row r="28" spans="1:39">
      <c r="A28" t="s">
        <v>134</v>
      </c>
      <c r="B28" t="s">
        <v>101</v>
      </c>
      <c r="C28" t="s">
        <v>2159</v>
      </c>
      <c r="D28" t="s">
        <v>108</v>
      </c>
      <c r="E28" s="205" t="s">
        <v>65</v>
      </c>
      <c r="F28" t="s">
        <v>24</v>
      </c>
      <c r="G28" t="s">
        <v>66</v>
      </c>
      <c r="H28" t="s">
        <v>54</v>
      </c>
      <c r="I28" s="205" t="s">
        <v>55</v>
      </c>
      <c r="J28" t="s">
        <v>2160</v>
      </c>
      <c r="K28" s="119">
        <v>44896</v>
      </c>
      <c r="L28" s="119">
        <v>44946</v>
      </c>
      <c r="M28" s="184">
        <v>44983</v>
      </c>
      <c r="N28" s="119">
        <v>44985</v>
      </c>
      <c r="O28" t="s">
        <v>7</v>
      </c>
      <c r="P28" t="s">
        <v>59</v>
      </c>
      <c r="Q28" t="s">
        <v>17</v>
      </c>
      <c r="S28" s="119">
        <v>44973</v>
      </c>
      <c r="T28" s="119">
        <v>45001</v>
      </c>
      <c r="U28" t="s">
        <v>17</v>
      </c>
      <c r="V28" t="s">
        <v>59</v>
      </c>
      <c r="W28" s="62" t="s">
        <v>2161</v>
      </c>
      <c r="X28" t="s">
        <v>17</v>
      </c>
      <c r="Y28" t="s">
        <v>59</v>
      </c>
      <c r="Z28" s="62" t="s">
        <v>2162</v>
      </c>
      <c r="AB28" s="206">
        <v>500008</v>
      </c>
      <c r="AC28" s="205" t="s">
        <v>58</v>
      </c>
      <c r="AD28" s="149" t="s">
        <v>444</v>
      </c>
      <c r="AE28" s="205" t="s">
        <v>444</v>
      </c>
      <c r="AF28" t="s">
        <v>246</v>
      </c>
      <c r="AG28" s="150">
        <v>8.1547719245283012</v>
      </c>
      <c r="AH28" s="151">
        <v>1.5094581132075475</v>
      </c>
      <c r="AI28" s="150">
        <v>357.7385962264151</v>
      </c>
      <c r="AJ28" s="150">
        <v>7.1547719245283021</v>
      </c>
      <c r="AK28" s="150">
        <v>8.1547719245283012</v>
      </c>
      <c r="AL28" s="119">
        <v>44956</v>
      </c>
    </row>
    <row r="29" spans="1:39">
      <c r="A29" t="s">
        <v>134</v>
      </c>
      <c r="B29" t="s">
        <v>101</v>
      </c>
      <c r="C29" t="s">
        <v>2163</v>
      </c>
      <c r="D29" t="s">
        <v>108</v>
      </c>
      <c r="E29" s="205" t="s">
        <v>65</v>
      </c>
      <c r="F29" t="s">
        <v>24</v>
      </c>
      <c r="G29" t="s">
        <v>66</v>
      </c>
      <c r="H29" t="s">
        <v>54</v>
      </c>
      <c r="I29" s="205" t="s">
        <v>55</v>
      </c>
      <c r="J29" t="s">
        <v>2164</v>
      </c>
      <c r="K29" s="119">
        <v>44896</v>
      </c>
      <c r="L29" s="119">
        <v>44946</v>
      </c>
      <c r="M29" s="184">
        <v>44983</v>
      </c>
      <c r="N29" s="119">
        <v>44985</v>
      </c>
      <c r="O29" t="s">
        <v>11</v>
      </c>
      <c r="P29" t="s">
        <v>242</v>
      </c>
      <c r="Q29" t="s">
        <v>17</v>
      </c>
      <c r="S29" s="119">
        <v>44973</v>
      </c>
      <c r="T29" s="119">
        <v>44985</v>
      </c>
      <c r="W29" s="62" t="s">
        <v>2165</v>
      </c>
      <c r="Z29" s="62" t="s">
        <v>2166</v>
      </c>
      <c r="AB29" s="206">
        <v>500009</v>
      </c>
      <c r="AC29" s="205" t="s">
        <v>58</v>
      </c>
      <c r="AD29" s="149" t="s">
        <v>444</v>
      </c>
      <c r="AE29" s="205" t="s">
        <v>444</v>
      </c>
      <c r="AF29" t="s">
        <v>243</v>
      </c>
      <c r="AG29" s="150">
        <v>8.1849611471698118</v>
      </c>
      <c r="AH29" s="151">
        <v>1.5094611320754718</v>
      </c>
      <c r="AI29" s="150">
        <v>359.24805735849054</v>
      </c>
      <c r="AJ29" s="150">
        <v>7.1849611471698109</v>
      </c>
      <c r="AK29" s="150">
        <v>8.1849611471698118</v>
      </c>
      <c r="AL29" s="119">
        <v>44957</v>
      </c>
    </row>
    <row r="30" spans="1:39">
      <c r="A30" t="s">
        <v>60</v>
      </c>
      <c r="B30" t="s">
        <v>61</v>
      </c>
      <c r="C30" t="s">
        <v>2139</v>
      </c>
      <c r="D30" t="s">
        <v>64</v>
      </c>
      <c r="E30" s="205" t="s">
        <v>65</v>
      </c>
      <c r="F30" t="s">
        <v>24</v>
      </c>
      <c r="G30" t="s">
        <v>66</v>
      </c>
      <c r="H30" t="s">
        <v>54</v>
      </c>
      <c r="I30" t="s">
        <v>55</v>
      </c>
      <c r="J30" t="s">
        <v>2167</v>
      </c>
      <c r="L30" s="119">
        <v>44973</v>
      </c>
      <c r="M30" s="184">
        <v>44987</v>
      </c>
      <c r="N30" s="119">
        <v>44987</v>
      </c>
      <c r="O30" t="s">
        <v>9</v>
      </c>
      <c r="P30" t="s">
        <v>78</v>
      </c>
      <c r="Q30" t="s">
        <v>17</v>
      </c>
      <c r="S30" s="119">
        <v>44979</v>
      </c>
      <c r="T30" s="119">
        <v>45001</v>
      </c>
      <c r="AB30" s="206">
        <v>500001</v>
      </c>
      <c r="AC30" s="205" t="s">
        <v>58</v>
      </c>
      <c r="AD30" s="149" t="s">
        <v>444</v>
      </c>
      <c r="AE30" s="205" t="s">
        <v>478</v>
      </c>
      <c r="AF30" t="s">
        <v>216</v>
      </c>
      <c r="AG30" s="150">
        <v>28.901908045283012</v>
      </c>
      <c r="AH30" s="151">
        <v>1.5094339622641511</v>
      </c>
      <c r="AI30" s="150">
        <v>1295.0954022641506</v>
      </c>
      <c r="AJ30" s="150">
        <v>25.901908045283012</v>
      </c>
      <c r="AK30" s="150">
        <v>28.901908045283012</v>
      </c>
      <c r="AL30" s="207">
        <v>44977</v>
      </c>
      <c r="AM30" t="s">
        <v>54</v>
      </c>
    </row>
    <row r="31" spans="1:39">
      <c r="A31" t="s">
        <v>198</v>
      </c>
      <c r="B31" t="s">
        <v>61</v>
      </c>
      <c r="C31" t="s">
        <v>2168</v>
      </c>
      <c r="D31" t="s">
        <v>64</v>
      </c>
      <c r="E31" s="205" t="s">
        <v>65</v>
      </c>
      <c r="F31" t="s">
        <v>24</v>
      </c>
      <c r="G31" t="s">
        <v>66</v>
      </c>
      <c r="H31" t="s">
        <v>54</v>
      </c>
      <c r="I31" t="s">
        <v>55</v>
      </c>
      <c r="J31" t="s">
        <v>2169</v>
      </c>
      <c r="M31" s="167"/>
      <c r="N31" s="119">
        <v>45002</v>
      </c>
      <c r="O31" t="s">
        <v>11</v>
      </c>
      <c r="P31" t="s">
        <v>242</v>
      </c>
      <c r="Q31" t="s">
        <v>17</v>
      </c>
      <c r="S31" s="119">
        <v>44993</v>
      </c>
      <c r="T31" s="119">
        <v>45001</v>
      </c>
      <c r="W31" s="62" t="s">
        <v>2170</v>
      </c>
      <c r="Z31" s="62" t="s">
        <v>2171</v>
      </c>
      <c r="AA31" t="s">
        <v>2172</v>
      </c>
      <c r="AB31" s="206">
        <v>500003</v>
      </c>
      <c r="AC31" s="205" t="s">
        <v>58</v>
      </c>
      <c r="AD31" s="149" t="s">
        <v>444</v>
      </c>
      <c r="AE31" s="205" t="s">
        <v>478</v>
      </c>
      <c r="AF31" t="s">
        <v>243</v>
      </c>
      <c r="AG31" s="150">
        <v>28.901908045283012</v>
      </c>
      <c r="AH31" s="151">
        <v>1.5094339622641511</v>
      </c>
      <c r="AI31" s="150">
        <v>1295.0954022641506</v>
      </c>
      <c r="AJ31" s="150">
        <v>25.901908045283012</v>
      </c>
      <c r="AK31" s="150">
        <v>28.901908045283012</v>
      </c>
      <c r="AL31" s="119">
        <v>44986</v>
      </c>
    </row>
    <row r="32" spans="1:39">
      <c r="A32" t="s">
        <v>60</v>
      </c>
      <c r="B32" t="s">
        <v>61</v>
      </c>
      <c r="C32" t="s">
        <v>2139</v>
      </c>
      <c r="D32" t="s">
        <v>64</v>
      </c>
      <c r="E32" s="205" t="s">
        <v>65</v>
      </c>
      <c r="F32" t="s">
        <v>24</v>
      </c>
      <c r="G32" t="s">
        <v>66</v>
      </c>
      <c r="H32" t="s">
        <v>54</v>
      </c>
      <c r="I32" t="s">
        <v>55</v>
      </c>
      <c r="J32" t="s">
        <v>2173</v>
      </c>
      <c r="L32" s="119">
        <v>45001</v>
      </c>
      <c r="M32" s="184">
        <v>45015</v>
      </c>
      <c r="N32" s="119">
        <v>45015</v>
      </c>
      <c r="O32" t="s">
        <v>9</v>
      </c>
      <c r="P32" t="s">
        <v>78</v>
      </c>
      <c r="Q32" t="s">
        <v>17</v>
      </c>
      <c r="S32" s="119">
        <v>45001</v>
      </c>
      <c r="T32" s="119">
        <v>45020</v>
      </c>
      <c r="AB32" s="206">
        <v>500002</v>
      </c>
      <c r="AC32" s="205" t="s">
        <v>58</v>
      </c>
      <c r="AD32" s="149" t="s">
        <v>444</v>
      </c>
      <c r="AE32" s="205" t="s">
        <v>478</v>
      </c>
      <c r="AF32" t="s">
        <v>216</v>
      </c>
      <c r="AG32" s="150">
        <v>28.901908045283012</v>
      </c>
      <c r="AH32" s="151">
        <v>1.5094339622641511</v>
      </c>
      <c r="AI32" s="150">
        <v>1295.0954022641506</v>
      </c>
      <c r="AJ32" s="150">
        <v>25.901908045283012</v>
      </c>
      <c r="AK32" s="150">
        <v>28.901908045283012</v>
      </c>
      <c r="AL32" s="207">
        <v>44977</v>
      </c>
      <c r="AM32" t="s">
        <v>54</v>
      </c>
    </row>
    <row r="33" spans="1:39">
      <c r="A33" t="s">
        <v>134</v>
      </c>
      <c r="B33" t="s">
        <v>101</v>
      </c>
      <c r="C33" t="s">
        <v>2174</v>
      </c>
      <c r="D33" t="s">
        <v>108</v>
      </c>
      <c r="E33" s="205" t="s">
        <v>65</v>
      </c>
      <c r="F33" t="s">
        <v>24</v>
      </c>
      <c r="G33" t="s">
        <v>66</v>
      </c>
      <c r="H33" t="s">
        <v>54</v>
      </c>
      <c r="I33" s="205" t="s">
        <v>55</v>
      </c>
      <c r="J33" t="s">
        <v>2175</v>
      </c>
      <c r="L33" s="119">
        <v>44960</v>
      </c>
      <c r="M33" s="184">
        <v>45013</v>
      </c>
      <c r="N33" s="119">
        <v>45020</v>
      </c>
      <c r="O33" t="s">
        <v>11</v>
      </c>
      <c r="P33" t="s">
        <v>242</v>
      </c>
      <c r="Q33" t="s">
        <v>17</v>
      </c>
      <c r="S33" s="119">
        <v>45001</v>
      </c>
      <c r="T33" s="119">
        <v>45048</v>
      </c>
      <c r="W33" s="62" t="s">
        <v>2176</v>
      </c>
      <c r="Z33" s="62" t="s">
        <v>2177</v>
      </c>
      <c r="AB33" s="206">
        <v>500013</v>
      </c>
      <c r="AC33" s="205" t="s">
        <v>58</v>
      </c>
      <c r="AD33" s="149" t="s">
        <v>444</v>
      </c>
      <c r="AE33" s="205" t="s">
        <v>478</v>
      </c>
      <c r="AF33" t="s">
        <v>243</v>
      </c>
      <c r="AG33" s="150">
        <v>8.3057166490566026</v>
      </c>
      <c r="AH33" s="151">
        <v>1.5094732075471702</v>
      </c>
      <c r="AI33" s="150">
        <v>365.28583245283016</v>
      </c>
      <c r="AJ33" s="150">
        <v>7.3057166490566035</v>
      </c>
      <c r="AK33" s="150">
        <v>8.3057166490566026</v>
      </c>
      <c r="AL33" s="119">
        <v>44974</v>
      </c>
    </row>
    <row r="34" spans="1:39">
      <c r="A34" t="s">
        <v>134</v>
      </c>
      <c r="B34" t="s">
        <v>61</v>
      </c>
      <c r="C34" t="s">
        <v>2178</v>
      </c>
      <c r="D34" t="s">
        <v>108</v>
      </c>
      <c r="E34" s="205" t="s">
        <v>65</v>
      </c>
      <c r="F34" t="s">
        <v>24</v>
      </c>
      <c r="G34" t="s">
        <v>66</v>
      </c>
      <c r="H34" t="s">
        <v>54</v>
      </c>
      <c r="I34" t="s">
        <v>55</v>
      </c>
      <c r="J34" t="s">
        <v>2179</v>
      </c>
      <c r="K34" s="119">
        <v>44927</v>
      </c>
      <c r="L34" s="119">
        <v>44986</v>
      </c>
      <c r="M34" s="167"/>
      <c r="N34" s="119">
        <v>45030</v>
      </c>
      <c r="O34" t="s">
        <v>13</v>
      </c>
      <c r="P34" t="s">
        <v>249</v>
      </c>
      <c r="Q34" t="s">
        <v>17</v>
      </c>
      <c r="S34" s="119">
        <v>45013</v>
      </c>
      <c r="T34" s="119">
        <v>45037</v>
      </c>
      <c r="U34" t="s">
        <v>17</v>
      </c>
      <c r="V34" t="s">
        <v>249</v>
      </c>
      <c r="W34" s="62" t="s">
        <v>2180</v>
      </c>
      <c r="X34" t="s">
        <v>17</v>
      </c>
      <c r="Y34" t="s">
        <v>249</v>
      </c>
      <c r="Z34" s="62" t="s">
        <v>2181</v>
      </c>
      <c r="AB34" s="206">
        <v>500007</v>
      </c>
      <c r="AC34" s="205" t="s">
        <v>58</v>
      </c>
      <c r="AD34" s="149" t="s">
        <v>444</v>
      </c>
      <c r="AE34" s="205" t="s">
        <v>478</v>
      </c>
      <c r="AF34" t="s">
        <v>250</v>
      </c>
      <c r="AG34" s="150">
        <v>28.901908045283012</v>
      </c>
      <c r="AH34" s="151">
        <v>1.5094339622641511</v>
      </c>
      <c r="AI34" s="150">
        <v>1295.0954022641506</v>
      </c>
      <c r="AJ34" s="150">
        <v>25.901908045283012</v>
      </c>
      <c r="AK34" s="150">
        <v>28.901908045283012</v>
      </c>
      <c r="AL34" s="119">
        <v>44993</v>
      </c>
    </row>
    <row r="35" spans="1:39">
      <c r="A35" t="s">
        <v>134</v>
      </c>
      <c r="B35" t="s">
        <v>101</v>
      </c>
      <c r="C35" t="s">
        <v>2155</v>
      </c>
      <c r="D35" t="s">
        <v>108</v>
      </c>
      <c r="E35" s="205" t="s">
        <v>65</v>
      </c>
      <c r="F35" t="s">
        <v>24</v>
      </c>
      <c r="G35" t="s">
        <v>66</v>
      </c>
      <c r="H35" t="s">
        <v>54</v>
      </c>
      <c r="I35" s="205" t="s">
        <v>55</v>
      </c>
      <c r="J35" t="s">
        <v>2182</v>
      </c>
      <c r="K35" s="119">
        <v>44963</v>
      </c>
      <c r="L35" s="119">
        <v>45009</v>
      </c>
      <c r="M35" s="184">
        <v>45042</v>
      </c>
      <c r="N35" s="119">
        <v>45044</v>
      </c>
      <c r="O35" t="s">
        <v>9</v>
      </c>
      <c r="P35" t="s">
        <v>78</v>
      </c>
      <c r="Q35" t="s">
        <v>17</v>
      </c>
      <c r="S35" s="119">
        <v>45027</v>
      </c>
      <c r="T35" s="119">
        <v>45048</v>
      </c>
      <c r="AA35" t="s">
        <v>2097</v>
      </c>
      <c r="AB35" s="206">
        <v>500009</v>
      </c>
      <c r="AC35" s="205" t="s">
        <v>58</v>
      </c>
      <c r="AD35" s="149" t="s">
        <v>444</v>
      </c>
      <c r="AE35" s="205" t="s">
        <v>444</v>
      </c>
      <c r="AF35" t="s">
        <v>216</v>
      </c>
      <c r="AG35" s="150">
        <v>8.3660945509433944</v>
      </c>
      <c r="AH35" s="151">
        <v>1.5094611320754718</v>
      </c>
      <c r="AI35" s="150">
        <v>368.30472754716976</v>
      </c>
      <c r="AJ35" s="150">
        <v>7.3660945509433953</v>
      </c>
      <c r="AK35" s="150">
        <v>8.3660945509433944</v>
      </c>
      <c r="AL35" s="119">
        <v>45014</v>
      </c>
    </row>
    <row r="36" spans="1:39">
      <c r="A36" t="s">
        <v>134</v>
      </c>
      <c r="B36" t="s">
        <v>101</v>
      </c>
      <c r="C36" t="s">
        <v>2159</v>
      </c>
      <c r="D36" t="s">
        <v>108</v>
      </c>
      <c r="E36" s="205" t="s">
        <v>65</v>
      </c>
      <c r="F36" t="s">
        <v>24</v>
      </c>
      <c r="G36" t="s">
        <v>66</v>
      </c>
      <c r="H36" t="s">
        <v>54</v>
      </c>
      <c r="I36" s="205" t="s">
        <v>55</v>
      </c>
      <c r="J36" t="s">
        <v>2183</v>
      </c>
      <c r="K36" s="119">
        <v>44963</v>
      </c>
      <c r="L36" s="119">
        <v>45009</v>
      </c>
      <c r="M36" s="184">
        <v>45042</v>
      </c>
      <c r="N36" s="119">
        <v>45044</v>
      </c>
      <c r="O36" t="s">
        <v>11</v>
      </c>
      <c r="P36" t="s">
        <v>242</v>
      </c>
      <c r="Q36" t="s">
        <v>17</v>
      </c>
      <c r="S36" s="119">
        <v>45027</v>
      </c>
      <c r="T36" s="119">
        <v>45048</v>
      </c>
      <c r="AA36" t="s">
        <v>2097</v>
      </c>
      <c r="AB36" s="206">
        <v>500008</v>
      </c>
      <c r="AC36" s="205" t="s">
        <v>58</v>
      </c>
      <c r="AD36" s="149" t="s">
        <v>444</v>
      </c>
      <c r="AE36" s="205" t="s">
        <v>444</v>
      </c>
      <c r="AF36" t="s">
        <v>243</v>
      </c>
      <c r="AG36" s="150">
        <v>8.396283713207545</v>
      </c>
      <c r="AH36" s="151">
        <v>1.5094581132075475</v>
      </c>
      <c r="AI36" s="150">
        <v>369.81418566037729</v>
      </c>
      <c r="AJ36" s="150">
        <v>7.3962837132075459</v>
      </c>
      <c r="AK36" s="150">
        <v>8.396283713207545</v>
      </c>
      <c r="AL36" s="119">
        <v>45021</v>
      </c>
    </row>
    <row r="37" spans="1:39">
      <c r="A37" t="s">
        <v>60</v>
      </c>
      <c r="B37" t="s">
        <v>61</v>
      </c>
      <c r="C37" t="s">
        <v>2139</v>
      </c>
      <c r="D37" t="s">
        <v>64</v>
      </c>
      <c r="E37" t="s">
        <v>65</v>
      </c>
      <c r="F37" t="s">
        <v>24</v>
      </c>
      <c r="G37" t="s">
        <v>66</v>
      </c>
      <c r="H37" t="s">
        <v>54</v>
      </c>
      <c r="I37" t="s">
        <v>55</v>
      </c>
      <c r="J37" t="s">
        <v>2184</v>
      </c>
      <c r="M37" s="167"/>
      <c r="N37" s="119">
        <v>45050</v>
      </c>
      <c r="O37" t="s">
        <v>9</v>
      </c>
      <c r="P37" t="s">
        <v>78</v>
      </c>
      <c r="Q37" t="s">
        <v>17</v>
      </c>
      <c r="S37" s="119">
        <v>45041</v>
      </c>
      <c r="T37" s="119">
        <v>45055</v>
      </c>
      <c r="AB37" s="176">
        <v>500001</v>
      </c>
      <c r="AC37" t="s">
        <v>58</v>
      </c>
      <c r="AD37" s="149" t="s">
        <v>444</v>
      </c>
      <c r="AE37" t="s">
        <v>478</v>
      </c>
      <c r="AF37" t="s">
        <v>216</v>
      </c>
      <c r="AG37" s="150">
        <v>28.901908045283012</v>
      </c>
      <c r="AH37" s="151">
        <v>1.5094339622641511</v>
      </c>
      <c r="AI37" s="150">
        <v>1295.0954022641506</v>
      </c>
      <c r="AJ37" s="150">
        <v>25.901908045283012</v>
      </c>
      <c r="AK37" s="150">
        <v>28.901908045283012</v>
      </c>
      <c r="AL37" s="119">
        <v>45012</v>
      </c>
      <c r="AM37" t="s">
        <v>54</v>
      </c>
    </row>
    <row r="38" spans="1:39">
      <c r="A38" t="s">
        <v>198</v>
      </c>
      <c r="B38" t="s">
        <v>2108</v>
      </c>
      <c r="C38" t="s">
        <v>2148</v>
      </c>
      <c r="D38" t="s">
        <v>64</v>
      </c>
      <c r="E38" s="205" t="s">
        <v>76</v>
      </c>
      <c r="F38" t="s">
        <v>24</v>
      </c>
      <c r="G38" t="s">
        <v>66</v>
      </c>
      <c r="H38" t="s">
        <v>54</v>
      </c>
      <c r="I38" s="205" t="s">
        <v>55</v>
      </c>
      <c r="J38" t="s">
        <v>2185</v>
      </c>
      <c r="K38" s="119">
        <v>44950</v>
      </c>
      <c r="L38" s="119">
        <v>45007</v>
      </c>
      <c r="M38" s="184">
        <v>45051</v>
      </c>
      <c r="N38" s="119">
        <v>45067</v>
      </c>
      <c r="O38" t="s">
        <v>11</v>
      </c>
      <c r="P38" t="s">
        <v>209</v>
      </c>
      <c r="Q38" t="s">
        <v>17</v>
      </c>
      <c r="S38" s="119">
        <v>45029</v>
      </c>
      <c r="T38" s="119">
        <v>45062</v>
      </c>
      <c r="U38" t="s">
        <v>17</v>
      </c>
      <c r="V38" t="s">
        <v>209</v>
      </c>
      <c r="W38" s="62" t="s">
        <v>2186</v>
      </c>
      <c r="X38" t="s">
        <v>17</v>
      </c>
      <c r="Y38" t="s">
        <v>209</v>
      </c>
      <c r="Z38" s="62" t="s">
        <v>2187</v>
      </c>
      <c r="AA38" t="s">
        <v>1060</v>
      </c>
      <c r="AB38" s="176">
        <v>500001</v>
      </c>
      <c r="AC38" t="s">
        <v>58</v>
      </c>
      <c r="AD38" s="149" t="s">
        <v>444</v>
      </c>
      <c r="AE38" t="s">
        <v>478</v>
      </c>
      <c r="AF38" t="s">
        <v>210</v>
      </c>
      <c r="AG38" s="150">
        <v>8.456661132075471</v>
      </c>
      <c r="AH38" s="151">
        <v>1.5094369811320758</v>
      </c>
      <c r="AI38" s="150">
        <v>372.83305660377351</v>
      </c>
      <c r="AJ38" s="150">
        <v>7.4566611320754701</v>
      </c>
      <c r="AK38" s="150">
        <v>8.456661132075471</v>
      </c>
      <c r="AL38" s="119">
        <v>45007</v>
      </c>
    </row>
    <row r="39" spans="1:39">
      <c r="A39" t="s">
        <v>198</v>
      </c>
      <c r="B39" t="s">
        <v>2108</v>
      </c>
      <c r="C39" t="s">
        <v>2188</v>
      </c>
      <c r="D39" t="s">
        <v>108</v>
      </c>
      <c r="E39" t="s">
        <v>65</v>
      </c>
      <c r="F39" t="s">
        <v>24</v>
      </c>
      <c r="G39" s="154" t="s">
        <v>66</v>
      </c>
      <c r="H39" t="s">
        <v>54</v>
      </c>
      <c r="I39" t="s">
        <v>55</v>
      </c>
      <c r="J39" t="s">
        <v>2189</v>
      </c>
      <c r="K39" s="119">
        <v>44971</v>
      </c>
      <c r="L39" s="119">
        <v>45033</v>
      </c>
      <c r="M39" s="184">
        <v>45069</v>
      </c>
      <c r="N39" s="119">
        <v>45069</v>
      </c>
      <c r="O39" t="s">
        <v>11</v>
      </c>
      <c r="P39" t="s">
        <v>204</v>
      </c>
      <c r="Q39" t="s">
        <v>17</v>
      </c>
      <c r="S39" s="119">
        <v>45036</v>
      </c>
      <c r="T39" s="119">
        <v>45083</v>
      </c>
      <c r="W39" s="62" t="s">
        <v>2190</v>
      </c>
      <c r="Z39" s="62" t="s">
        <v>2191</v>
      </c>
      <c r="AB39" s="176">
        <v>500003</v>
      </c>
      <c r="AC39" t="s">
        <v>58</v>
      </c>
      <c r="AD39" s="149" t="s">
        <v>444</v>
      </c>
      <c r="AE39" t="s">
        <v>478</v>
      </c>
      <c r="AF39" t="s">
        <v>205</v>
      </c>
      <c r="AG39" s="150">
        <v>8.4868499924528287</v>
      </c>
      <c r="AH39" s="151">
        <v>1.5094430188679249</v>
      </c>
      <c r="AI39" s="150">
        <v>374.34249962264141</v>
      </c>
      <c r="AJ39" s="150">
        <v>7.4868499924528287</v>
      </c>
      <c r="AK39" s="150">
        <v>8.4868499924528287</v>
      </c>
      <c r="AL39" s="119">
        <v>45033</v>
      </c>
    </row>
    <row r="40" spans="1:39">
      <c r="A40" t="s">
        <v>155</v>
      </c>
      <c r="B40" t="s">
        <v>156</v>
      </c>
      <c r="C40" t="s">
        <v>1137</v>
      </c>
      <c r="D40" t="s">
        <v>108</v>
      </c>
      <c r="E40" s="205" t="s">
        <v>65</v>
      </c>
      <c r="F40" t="s">
        <v>24</v>
      </c>
      <c r="G40" t="s">
        <v>66</v>
      </c>
      <c r="H40" t="s">
        <v>54</v>
      </c>
      <c r="I40" s="205" t="s">
        <v>55</v>
      </c>
      <c r="J40" t="s">
        <v>2192</v>
      </c>
      <c r="L40" s="119">
        <v>45030</v>
      </c>
      <c r="M40" s="184">
        <v>45070</v>
      </c>
      <c r="N40" s="119">
        <v>45072</v>
      </c>
      <c r="O40" t="s">
        <v>13</v>
      </c>
      <c r="P40" t="s">
        <v>249</v>
      </c>
      <c r="Q40" t="s">
        <v>17</v>
      </c>
      <c r="S40" s="119">
        <v>45061</v>
      </c>
      <c r="T40" s="119">
        <v>45083</v>
      </c>
      <c r="AA40" t="s">
        <v>2193</v>
      </c>
      <c r="AB40" s="206">
        <v>500006</v>
      </c>
      <c r="AC40" s="205" t="s">
        <v>58</v>
      </c>
      <c r="AD40" s="149" t="s">
        <v>444</v>
      </c>
      <c r="AE40" s="205" t="s">
        <v>444</v>
      </c>
      <c r="AF40" t="s">
        <v>250</v>
      </c>
      <c r="AG40" s="150">
        <v>8.5170390339622628</v>
      </c>
      <c r="AH40" s="151">
        <v>1.5094520754716985</v>
      </c>
      <c r="AI40" s="150">
        <v>375.85195169811311</v>
      </c>
      <c r="AJ40" s="150">
        <v>7.5170390339622619</v>
      </c>
      <c r="AK40" s="150">
        <v>8.5170390339622628</v>
      </c>
      <c r="AL40" s="119">
        <v>45051</v>
      </c>
    </row>
    <row r="41" spans="1:39" ht="15.6">
      <c r="A41" t="s">
        <v>60</v>
      </c>
      <c r="B41" t="s">
        <v>61</v>
      </c>
      <c r="C41" t="s">
        <v>495</v>
      </c>
      <c r="D41" t="s">
        <v>64</v>
      </c>
      <c r="E41" s="205" t="s">
        <v>65</v>
      </c>
      <c r="F41" t="s">
        <v>24</v>
      </c>
      <c r="G41" t="s">
        <v>66</v>
      </c>
      <c r="H41" t="s">
        <v>54</v>
      </c>
      <c r="I41" t="s">
        <v>55</v>
      </c>
      <c r="J41" t="s">
        <v>2194</v>
      </c>
      <c r="L41" s="119">
        <v>45064</v>
      </c>
      <c r="M41" s="183">
        <v>45078</v>
      </c>
      <c r="N41" s="189">
        <v>45078</v>
      </c>
      <c r="O41" t="s">
        <v>9</v>
      </c>
      <c r="P41" t="s">
        <v>78</v>
      </c>
      <c r="Q41" t="s">
        <v>17</v>
      </c>
      <c r="S41" s="119">
        <v>45062</v>
      </c>
      <c r="T41" s="119">
        <v>45083</v>
      </c>
      <c r="AB41" s="206">
        <v>500002</v>
      </c>
      <c r="AC41" s="205" t="s">
        <v>58</v>
      </c>
      <c r="AD41" s="149" t="s">
        <v>444</v>
      </c>
      <c r="AE41" s="205" t="s">
        <v>478</v>
      </c>
      <c r="AF41" t="s">
        <v>216</v>
      </c>
      <c r="AG41" s="150">
        <v>28.901908045283012</v>
      </c>
      <c r="AH41" s="151">
        <v>1.5094339622641511</v>
      </c>
      <c r="AI41" s="150">
        <v>1295.0954022641506</v>
      </c>
      <c r="AJ41" s="150">
        <v>25.901908045283012</v>
      </c>
      <c r="AK41" s="150">
        <v>28.901908045283012</v>
      </c>
      <c r="AL41" s="119">
        <v>45050</v>
      </c>
      <c r="AM41" t="s">
        <v>54</v>
      </c>
    </row>
    <row r="42" spans="1:39">
      <c r="A42" t="s">
        <v>198</v>
      </c>
      <c r="B42" t="s">
        <v>61</v>
      </c>
      <c r="C42" t="s">
        <v>2195</v>
      </c>
      <c r="D42" t="s">
        <v>64</v>
      </c>
      <c r="E42" s="205" t="s">
        <v>76</v>
      </c>
      <c r="F42" t="s">
        <v>24</v>
      </c>
      <c r="G42" t="s">
        <v>66</v>
      </c>
      <c r="H42" t="s">
        <v>67</v>
      </c>
      <c r="I42" t="s">
        <v>68</v>
      </c>
      <c r="J42" t="s">
        <v>2196</v>
      </c>
      <c r="K42" s="119">
        <v>44936</v>
      </c>
      <c r="L42" s="119">
        <v>45091</v>
      </c>
      <c r="M42" s="167"/>
      <c r="N42" s="119">
        <v>45091</v>
      </c>
      <c r="O42" t="s">
        <v>11</v>
      </c>
      <c r="P42" t="s">
        <v>242</v>
      </c>
      <c r="Q42" t="s">
        <v>17</v>
      </c>
      <c r="S42" s="119">
        <v>45021</v>
      </c>
      <c r="T42" s="119">
        <v>45027</v>
      </c>
      <c r="U42" t="s">
        <v>17</v>
      </c>
      <c r="V42" t="s">
        <v>242</v>
      </c>
      <c r="W42" s="62" t="s">
        <v>2197</v>
      </c>
      <c r="X42" t="s">
        <v>17</v>
      </c>
      <c r="Y42" t="s">
        <v>242</v>
      </c>
      <c r="Z42" s="62" t="s">
        <v>2198</v>
      </c>
      <c r="AB42" s="206">
        <v>500010</v>
      </c>
      <c r="AC42" s="205" t="s">
        <v>58</v>
      </c>
      <c r="AD42" s="149" t="s">
        <v>444</v>
      </c>
      <c r="AE42" s="205" t="s">
        <v>478</v>
      </c>
      <c r="AF42" t="s">
        <v>243</v>
      </c>
      <c r="AG42" s="150">
        <v>28.901908045283012</v>
      </c>
      <c r="AH42" s="151">
        <v>1.5094339622641511</v>
      </c>
      <c r="AI42" s="150">
        <v>1295.0954022641506</v>
      </c>
      <c r="AJ42" s="150">
        <v>25.901908045283012</v>
      </c>
      <c r="AK42" s="150">
        <v>28.901908045283012</v>
      </c>
      <c r="AL42" s="119">
        <v>45000</v>
      </c>
    </row>
    <row r="43" spans="1:39">
      <c r="A43" t="s">
        <v>179</v>
      </c>
      <c r="B43" t="s">
        <v>180</v>
      </c>
      <c r="C43" t="s">
        <v>2199</v>
      </c>
      <c r="D43" t="s">
        <v>64</v>
      </c>
      <c r="E43" s="205" t="s">
        <v>65</v>
      </c>
      <c r="F43" t="s">
        <v>24</v>
      </c>
      <c r="G43" t="s">
        <v>66</v>
      </c>
      <c r="H43" t="s">
        <v>54</v>
      </c>
      <c r="I43" t="s">
        <v>55</v>
      </c>
      <c r="J43" t="s">
        <v>2200</v>
      </c>
      <c r="K43" s="119">
        <v>45066</v>
      </c>
      <c r="L43" s="119">
        <v>45085</v>
      </c>
      <c r="M43" s="184">
        <v>45099</v>
      </c>
      <c r="N43" s="119">
        <v>45099</v>
      </c>
      <c r="O43" s="167" t="s">
        <v>11</v>
      </c>
      <c r="P43" t="s">
        <v>204</v>
      </c>
      <c r="Q43" t="s">
        <v>17</v>
      </c>
      <c r="S43" s="119">
        <v>45086</v>
      </c>
      <c r="T43" s="119">
        <v>45092</v>
      </c>
      <c r="AA43" t="s">
        <v>2111</v>
      </c>
      <c r="AB43" s="206">
        <v>500011</v>
      </c>
      <c r="AC43" s="205" t="s">
        <v>58</v>
      </c>
      <c r="AD43" s="149" t="s">
        <v>444</v>
      </c>
      <c r="AE43" s="205" t="s">
        <v>478</v>
      </c>
      <c r="AF43" t="s">
        <v>205</v>
      </c>
      <c r="AG43" s="150">
        <v>8.6076057358490559</v>
      </c>
      <c r="AH43" s="151">
        <v>1.5094671698113209</v>
      </c>
      <c r="AI43" s="150">
        <v>380.38028679245275</v>
      </c>
      <c r="AJ43" s="150">
        <v>7.607605735849055</v>
      </c>
      <c r="AK43" s="150">
        <v>8.6076057358490559</v>
      </c>
      <c r="AL43" s="119">
        <v>45086</v>
      </c>
    </row>
    <row r="44" spans="1:39" ht="15.6">
      <c r="A44" t="s">
        <v>60</v>
      </c>
      <c r="B44" t="s">
        <v>61</v>
      </c>
      <c r="C44" t="s">
        <v>495</v>
      </c>
      <c r="D44" t="s">
        <v>64</v>
      </c>
      <c r="E44" s="205" t="s">
        <v>65</v>
      </c>
      <c r="F44" t="s">
        <v>24</v>
      </c>
      <c r="G44" t="s">
        <v>66</v>
      </c>
      <c r="H44" t="s">
        <v>54</v>
      </c>
      <c r="I44" t="s">
        <v>55</v>
      </c>
      <c r="J44" t="s">
        <v>2201</v>
      </c>
      <c r="L44" s="119">
        <v>45092</v>
      </c>
      <c r="M44" s="183">
        <v>45106</v>
      </c>
      <c r="N44" s="189">
        <v>45106</v>
      </c>
      <c r="O44" t="s">
        <v>7</v>
      </c>
      <c r="P44" t="s">
        <v>59</v>
      </c>
      <c r="Q44" t="s">
        <v>17</v>
      </c>
      <c r="S44" s="119">
        <v>45091</v>
      </c>
      <c r="T44" s="119">
        <v>45092</v>
      </c>
      <c r="AB44" s="206">
        <v>500002</v>
      </c>
      <c r="AC44" s="205" t="s">
        <v>58</v>
      </c>
      <c r="AD44" s="149" t="s">
        <v>444</v>
      </c>
      <c r="AE44" s="205" t="s">
        <v>478</v>
      </c>
      <c r="AF44" t="s">
        <v>246</v>
      </c>
      <c r="AG44" s="150">
        <v>28.901908045283012</v>
      </c>
      <c r="AH44" s="151">
        <v>1.5094339622641511</v>
      </c>
      <c r="AI44" s="150">
        <v>1295.0954022641506</v>
      </c>
      <c r="AJ44" s="150">
        <v>25.901908045283012</v>
      </c>
      <c r="AK44" s="150">
        <v>28.901908045283012</v>
      </c>
      <c r="AL44" s="119">
        <v>45050</v>
      </c>
      <c r="AM44" t="s">
        <v>54</v>
      </c>
    </row>
    <row r="45" spans="1:39">
      <c r="A45" t="s">
        <v>198</v>
      </c>
      <c r="B45" t="s">
        <v>2108</v>
      </c>
      <c r="C45" t="s">
        <v>2202</v>
      </c>
      <c r="D45" t="s">
        <v>64</v>
      </c>
      <c r="E45" t="s">
        <v>65</v>
      </c>
      <c r="F45" t="s">
        <v>24</v>
      </c>
      <c r="G45" s="154" t="s">
        <v>66</v>
      </c>
      <c r="H45" t="s">
        <v>54</v>
      </c>
      <c r="I45" t="s">
        <v>55</v>
      </c>
      <c r="J45" t="s">
        <v>2203</v>
      </c>
      <c r="K45" s="119">
        <v>45017</v>
      </c>
      <c r="L45" s="119">
        <v>45092</v>
      </c>
      <c r="M45" s="184">
        <v>45106</v>
      </c>
      <c r="N45" s="119">
        <v>45114</v>
      </c>
      <c r="O45" t="s">
        <v>13</v>
      </c>
      <c r="P45" t="s">
        <v>249</v>
      </c>
      <c r="Q45" t="s">
        <v>17</v>
      </c>
      <c r="S45" s="119">
        <v>45098</v>
      </c>
      <c r="T45" s="119">
        <v>45112</v>
      </c>
      <c r="W45" s="62" t="s">
        <v>2204</v>
      </c>
      <c r="Z45" s="62" t="s">
        <v>2205</v>
      </c>
      <c r="AA45" t="s">
        <v>1073</v>
      </c>
      <c r="AB45" s="206">
        <v>500001</v>
      </c>
      <c r="AC45" s="205" t="s">
        <v>58</v>
      </c>
      <c r="AD45" s="149" t="s">
        <v>444</v>
      </c>
      <c r="AE45" s="205" t="s">
        <v>478</v>
      </c>
      <c r="AF45" t="s">
        <v>250</v>
      </c>
      <c r="AG45" s="150">
        <v>8.6679831547169783</v>
      </c>
      <c r="AH45" s="151">
        <v>1.5094369811320758</v>
      </c>
      <c r="AI45" s="150">
        <v>383.39915773584897</v>
      </c>
      <c r="AJ45" s="150">
        <v>7.6679831547169792</v>
      </c>
      <c r="AK45" s="150">
        <v>8.6679831547169783</v>
      </c>
      <c r="AL45" s="119">
        <v>45093</v>
      </c>
    </row>
    <row r="46" spans="1:39" ht="15.6">
      <c r="A46" t="s">
        <v>60</v>
      </c>
      <c r="B46" t="s">
        <v>61</v>
      </c>
      <c r="C46" t="s">
        <v>495</v>
      </c>
      <c r="D46" t="s">
        <v>64</v>
      </c>
      <c r="E46" s="205" t="s">
        <v>65</v>
      </c>
      <c r="F46" t="s">
        <v>24</v>
      </c>
      <c r="G46" t="s">
        <v>66</v>
      </c>
      <c r="H46" t="s">
        <v>54</v>
      </c>
      <c r="I46" t="s">
        <v>55</v>
      </c>
      <c r="J46" t="s">
        <v>2206</v>
      </c>
      <c r="L46" s="119">
        <v>45127</v>
      </c>
      <c r="M46" s="183">
        <v>45141</v>
      </c>
      <c r="N46" s="189">
        <v>45141</v>
      </c>
      <c r="O46" t="s">
        <v>9</v>
      </c>
      <c r="P46" t="s">
        <v>78</v>
      </c>
      <c r="Q46" t="s">
        <v>17</v>
      </c>
      <c r="S46" s="119">
        <v>45128</v>
      </c>
      <c r="T46" s="119">
        <v>45132</v>
      </c>
      <c r="AB46" s="206">
        <v>500002</v>
      </c>
      <c r="AC46" s="205" t="s">
        <v>58</v>
      </c>
      <c r="AD46" s="149" t="s">
        <v>444</v>
      </c>
      <c r="AE46" s="205" t="s">
        <v>478</v>
      </c>
      <c r="AF46" t="s">
        <v>216</v>
      </c>
      <c r="AG46" s="150">
        <v>28.901908045283012</v>
      </c>
      <c r="AH46" s="151">
        <v>1.5094339622641511</v>
      </c>
      <c r="AI46" s="150">
        <v>1295.0954022641506</v>
      </c>
      <c r="AJ46" s="150">
        <v>25.901908045283012</v>
      </c>
      <c r="AK46" s="150">
        <v>28.901908045283012</v>
      </c>
      <c r="AL46" s="119">
        <v>45050</v>
      </c>
      <c r="AM46" t="s">
        <v>54</v>
      </c>
    </row>
    <row r="47" spans="1:39">
      <c r="A47" t="s">
        <v>198</v>
      </c>
      <c r="B47" t="s">
        <v>2108</v>
      </c>
      <c r="C47" t="s">
        <v>2148</v>
      </c>
      <c r="D47" t="s">
        <v>64</v>
      </c>
      <c r="E47" s="205" t="s">
        <v>76</v>
      </c>
      <c r="F47" t="s">
        <v>24</v>
      </c>
      <c r="G47" t="s">
        <v>66</v>
      </c>
      <c r="H47" t="s">
        <v>54</v>
      </c>
      <c r="I47" s="205" t="s">
        <v>55</v>
      </c>
      <c r="J47" t="s">
        <v>2207</v>
      </c>
      <c r="L47" s="119">
        <v>45098</v>
      </c>
      <c r="M47" s="184">
        <v>45141</v>
      </c>
      <c r="N47" s="119">
        <v>45143</v>
      </c>
      <c r="O47" t="s">
        <v>9</v>
      </c>
      <c r="P47" t="s">
        <v>181</v>
      </c>
      <c r="Q47" t="s">
        <v>17</v>
      </c>
      <c r="S47" s="119">
        <v>45113</v>
      </c>
      <c r="T47" s="119">
        <v>45133</v>
      </c>
      <c r="W47" s="62" t="s">
        <v>2208</v>
      </c>
      <c r="Z47" s="62" t="s">
        <v>2209</v>
      </c>
      <c r="AB47" s="176">
        <v>500001</v>
      </c>
      <c r="AC47" t="s">
        <v>58</v>
      </c>
      <c r="AD47" s="149" t="s">
        <v>444</v>
      </c>
      <c r="AE47" t="s">
        <v>478</v>
      </c>
      <c r="AF47" t="s">
        <v>182</v>
      </c>
      <c r="AG47" s="150">
        <v>8.7283605735849044</v>
      </c>
      <c r="AH47" s="151">
        <v>1.5094369811320758</v>
      </c>
      <c r="AI47" s="150">
        <v>386.4180286792452</v>
      </c>
      <c r="AJ47" s="150">
        <v>7.7283605735849044</v>
      </c>
      <c r="AK47" s="150">
        <v>8.7283605735849044</v>
      </c>
      <c r="AL47" s="119">
        <v>45105</v>
      </c>
    </row>
    <row r="48" spans="1:39" ht="15.6">
      <c r="A48" t="s">
        <v>60</v>
      </c>
      <c r="B48" t="s">
        <v>61</v>
      </c>
      <c r="C48" t="s">
        <v>495</v>
      </c>
      <c r="D48" t="s">
        <v>64</v>
      </c>
      <c r="E48" s="205" t="s">
        <v>65</v>
      </c>
      <c r="F48" t="s">
        <v>24</v>
      </c>
      <c r="G48" t="s">
        <v>66</v>
      </c>
      <c r="H48" t="s">
        <v>54</v>
      </c>
      <c r="I48" t="s">
        <v>55</v>
      </c>
      <c r="J48" t="s">
        <v>2210</v>
      </c>
      <c r="L48" s="119">
        <v>45155</v>
      </c>
      <c r="M48" s="183">
        <v>45166</v>
      </c>
      <c r="N48" s="189">
        <v>45166</v>
      </c>
      <c r="O48" t="s">
        <v>9</v>
      </c>
      <c r="P48" t="s">
        <v>78</v>
      </c>
      <c r="Q48" t="s">
        <v>17</v>
      </c>
      <c r="S48" s="119">
        <v>45156</v>
      </c>
      <c r="T48" s="119">
        <v>45167</v>
      </c>
      <c r="AB48" s="206">
        <v>500002</v>
      </c>
      <c r="AC48" s="205" t="s">
        <v>58</v>
      </c>
      <c r="AD48" s="149" t="s">
        <v>444</v>
      </c>
      <c r="AE48" s="205" t="s">
        <v>478</v>
      </c>
      <c r="AF48" t="s">
        <v>216</v>
      </c>
      <c r="AG48" s="150">
        <v>28.901908045283012</v>
      </c>
      <c r="AH48" s="151">
        <v>1.5094339622641511</v>
      </c>
      <c r="AI48" s="150">
        <v>1295.0954022641506</v>
      </c>
      <c r="AJ48" s="150">
        <v>25.901908045283012</v>
      </c>
      <c r="AK48" s="150">
        <v>28.901908045283012</v>
      </c>
      <c r="AL48" s="119">
        <v>45050</v>
      </c>
      <c r="AM48" t="s">
        <v>54</v>
      </c>
    </row>
    <row r="49" spans="1:39">
      <c r="A49" t="s">
        <v>134</v>
      </c>
      <c r="B49" t="s">
        <v>101</v>
      </c>
      <c r="C49" t="s">
        <v>2211</v>
      </c>
      <c r="D49" t="s">
        <v>108</v>
      </c>
      <c r="E49" s="205" t="s">
        <v>65</v>
      </c>
      <c r="F49" t="s">
        <v>24</v>
      </c>
      <c r="G49" t="s">
        <v>66</v>
      </c>
      <c r="H49" t="s">
        <v>54</v>
      </c>
      <c r="I49" s="205" t="s">
        <v>55</v>
      </c>
      <c r="J49" t="s">
        <v>2212</v>
      </c>
      <c r="K49" s="119"/>
      <c r="L49" s="119">
        <v>45135</v>
      </c>
      <c r="M49" s="184">
        <v>45162</v>
      </c>
      <c r="N49" s="119">
        <v>45169</v>
      </c>
      <c r="O49" t="s">
        <v>13</v>
      </c>
      <c r="P49" t="s">
        <v>249</v>
      </c>
      <c r="Q49" t="s">
        <v>17</v>
      </c>
      <c r="S49" s="119">
        <v>45140</v>
      </c>
      <c r="T49" s="119">
        <v>45169</v>
      </c>
      <c r="U49" t="s">
        <v>17</v>
      </c>
      <c r="V49" t="s">
        <v>249</v>
      </c>
      <c r="W49" s="62" t="s">
        <v>2213</v>
      </c>
      <c r="X49" t="s">
        <v>17</v>
      </c>
      <c r="Y49" t="s">
        <v>249</v>
      </c>
      <c r="AB49" s="206">
        <v>500009</v>
      </c>
      <c r="AC49" s="205" t="s">
        <v>58</v>
      </c>
      <c r="AD49" s="149" t="s">
        <v>444</v>
      </c>
      <c r="AE49" s="205" t="s">
        <v>444</v>
      </c>
      <c r="AF49" t="s">
        <v>250</v>
      </c>
      <c r="AG49" s="150">
        <v>8.7887384754716962</v>
      </c>
      <c r="AH49" s="151">
        <v>1.5094611320754718</v>
      </c>
      <c r="AI49" s="150">
        <v>389.43692377358479</v>
      </c>
      <c r="AJ49" s="150">
        <v>7.7887384754716962</v>
      </c>
      <c r="AK49" s="150">
        <v>8.7887384754716962</v>
      </c>
      <c r="AL49" s="119">
        <v>45135</v>
      </c>
    </row>
    <row r="50" spans="1:39">
      <c r="A50" t="s">
        <v>134</v>
      </c>
      <c r="B50" t="s">
        <v>101</v>
      </c>
      <c r="C50" t="s">
        <v>2214</v>
      </c>
      <c r="D50" t="s">
        <v>108</v>
      </c>
      <c r="E50" s="205" t="s">
        <v>65</v>
      </c>
      <c r="F50" t="s">
        <v>24</v>
      </c>
      <c r="G50" t="s">
        <v>66</v>
      </c>
      <c r="H50" t="s">
        <v>54</v>
      </c>
      <c r="I50" s="205" t="s">
        <v>55</v>
      </c>
      <c r="J50" t="s">
        <v>2215</v>
      </c>
      <c r="L50" s="119">
        <v>45135</v>
      </c>
      <c r="M50" s="119">
        <v>45162</v>
      </c>
      <c r="N50" s="119">
        <v>45169</v>
      </c>
      <c r="O50" t="s">
        <v>7</v>
      </c>
      <c r="P50" t="s">
        <v>59</v>
      </c>
      <c r="Q50" t="s">
        <v>17</v>
      </c>
      <c r="S50" s="119">
        <v>45140</v>
      </c>
      <c r="T50" s="119">
        <v>45164</v>
      </c>
      <c r="U50" t="s">
        <v>16</v>
      </c>
      <c r="V50" t="s">
        <v>59</v>
      </c>
      <c r="W50" s="62" t="s">
        <v>2216</v>
      </c>
      <c r="X50" t="s">
        <v>16</v>
      </c>
      <c r="Y50" t="s">
        <v>59</v>
      </c>
      <c r="Z50" s="62" t="s">
        <v>2217</v>
      </c>
      <c r="AB50" s="206">
        <v>500008</v>
      </c>
      <c r="AC50" s="205" t="s">
        <v>58</v>
      </c>
      <c r="AD50" s="149" t="s">
        <v>444</v>
      </c>
      <c r="AE50" s="205" t="s">
        <v>444</v>
      </c>
      <c r="AF50" t="s">
        <v>246</v>
      </c>
      <c r="AG50" s="150">
        <v>8.8189276377358468</v>
      </c>
      <c r="AH50" s="151">
        <v>1.5094581132075475</v>
      </c>
      <c r="AI50" s="150">
        <v>390.94638188679232</v>
      </c>
      <c r="AJ50" s="150">
        <v>7.8189276377358468</v>
      </c>
      <c r="AK50" s="150">
        <v>8.8189276377358468</v>
      </c>
      <c r="AL50" s="119">
        <v>45135</v>
      </c>
    </row>
    <row r="51" spans="1:39">
      <c r="A51" t="s">
        <v>198</v>
      </c>
      <c r="B51" t="s">
        <v>2108</v>
      </c>
      <c r="C51" t="s">
        <v>2218</v>
      </c>
      <c r="D51" t="s">
        <v>64</v>
      </c>
      <c r="E51" s="205" t="s">
        <v>65</v>
      </c>
      <c r="F51" t="s">
        <v>24</v>
      </c>
      <c r="G51" t="s">
        <v>66</v>
      </c>
      <c r="H51" s="205" t="s">
        <v>54</v>
      </c>
      <c r="I51" s="205" t="s">
        <v>55</v>
      </c>
      <c r="J51" t="s">
        <v>2219</v>
      </c>
      <c r="L51" s="119">
        <v>45119</v>
      </c>
      <c r="M51" s="119">
        <v>45174</v>
      </c>
      <c r="N51" s="119">
        <v>45181</v>
      </c>
      <c r="O51" t="s">
        <v>11</v>
      </c>
      <c r="P51" t="s">
        <v>204</v>
      </c>
      <c r="Q51" t="s">
        <v>17</v>
      </c>
      <c r="S51" s="119">
        <v>45140</v>
      </c>
      <c r="T51" s="119">
        <v>45170</v>
      </c>
      <c r="AA51" t="s">
        <v>1073</v>
      </c>
      <c r="AB51" s="206">
        <v>500000</v>
      </c>
      <c r="AC51" s="205" t="s">
        <v>58</v>
      </c>
      <c r="AD51" s="149" t="s">
        <v>444</v>
      </c>
      <c r="AE51" s="205" t="s">
        <v>478</v>
      </c>
      <c r="AF51" t="s">
        <v>205</v>
      </c>
      <c r="AG51" s="150">
        <v>8.8491163169811298</v>
      </c>
      <c r="AH51" s="151">
        <v>1.5094339622641511</v>
      </c>
      <c r="AI51" s="150">
        <v>392.45581584905648</v>
      </c>
      <c r="AJ51" s="150">
        <v>7.8491163169811298</v>
      </c>
      <c r="AK51" s="150">
        <v>8.8491163169811298</v>
      </c>
      <c r="AL51" s="119">
        <v>45121</v>
      </c>
    </row>
    <row r="52" spans="1:39">
      <c r="A52" t="s">
        <v>134</v>
      </c>
      <c r="B52" t="s">
        <v>101</v>
      </c>
      <c r="C52" t="s">
        <v>557</v>
      </c>
      <c r="D52" t="s">
        <v>108</v>
      </c>
      <c r="E52" t="s">
        <v>65</v>
      </c>
      <c r="F52" t="s">
        <v>24</v>
      </c>
      <c r="G52" s="154" t="s">
        <v>66</v>
      </c>
      <c r="H52" t="s">
        <v>54</v>
      </c>
      <c r="I52" t="s">
        <v>55</v>
      </c>
      <c r="J52" t="s">
        <v>2220</v>
      </c>
      <c r="L52" s="119">
        <v>45090</v>
      </c>
      <c r="M52" s="184">
        <v>45175</v>
      </c>
      <c r="N52" s="119">
        <v>45184</v>
      </c>
      <c r="O52" t="s">
        <v>11</v>
      </c>
      <c r="P52" t="s">
        <v>204</v>
      </c>
      <c r="Q52" t="s">
        <v>17</v>
      </c>
      <c r="S52" s="119">
        <v>45112</v>
      </c>
      <c r="T52" s="119">
        <v>45175</v>
      </c>
      <c r="W52" s="62" t="s">
        <v>2221</v>
      </c>
      <c r="Z52" s="62" t="s">
        <v>2222</v>
      </c>
      <c r="AB52" s="206">
        <v>500002</v>
      </c>
      <c r="AC52" s="205" t="s">
        <v>58</v>
      </c>
      <c r="AD52" s="149" t="s">
        <v>444</v>
      </c>
      <c r="AE52" s="205" t="s">
        <v>478</v>
      </c>
      <c r="AF52" t="s">
        <v>205</v>
      </c>
      <c r="AG52" s="150">
        <v>8.8793051169811292</v>
      </c>
      <c r="AH52" s="151">
        <v>1.5094400000000001</v>
      </c>
      <c r="AI52" s="150">
        <v>393.96525584905646</v>
      </c>
      <c r="AJ52" s="150">
        <v>7.8793051169811292</v>
      </c>
      <c r="AK52" s="150">
        <v>8.8793051169811292</v>
      </c>
      <c r="AL52" s="119">
        <v>45098</v>
      </c>
    </row>
    <row r="53" spans="1:39" ht="15.6">
      <c r="A53" t="s">
        <v>60</v>
      </c>
      <c r="B53" t="s">
        <v>61</v>
      </c>
      <c r="C53" t="s">
        <v>495</v>
      </c>
      <c r="D53" t="s">
        <v>64</v>
      </c>
      <c r="E53" s="205" t="s">
        <v>65</v>
      </c>
      <c r="F53" t="s">
        <v>24</v>
      </c>
      <c r="G53" t="s">
        <v>66</v>
      </c>
      <c r="H53" t="s">
        <v>54</v>
      </c>
      <c r="I53" t="s">
        <v>55</v>
      </c>
      <c r="J53" t="s">
        <v>2223</v>
      </c>
      <c r="L53" s="119">
        <v>45183</v>
      </c>
      <c r="M53" s="183">
        <v>45194</v>
      </c>
      <c r="N53" s="189">
        <v>45194</v>
      </c>
      <c r="O53" t="s">
        <v>9</v>
      </c>
      <c r="P53" t="s">
        <v>78</v>
      </c>
      <c r="Q53" t="s">
        <v>17</v>
      </c>
      <c r="S53" s="119">
        <v>45188</v>
      </c>
      <c r="T53" s="119">
        <v>45190</v>
      </c>
      <c r="AB53" s="206">
        <v>500002</v>
      </c>
      <c r="AC53" s="205" t="s">
        <v>58</v>
      </c>
      <c r="AD53" s="149" t="s">
        <v>444</v>
      </c>
      <c r="AE53" s="205" t="s">
        <v>478</v>
      </c>
      <c r="AF53" t="s">
        <v>216</v>
      </c>
      <c r="AG53" s="150">
        <v>28.901908045283012</v>
      </c>
      <c r="AH53" s="151">
        <v>1.5094339622641511</v>
      </c>
      <c r="AI53" s="150">
        <v>1295.0954022641506</v>
      </c>
      <c r="AJ53" s="150">
        <v>25.901908045283012</v>
      </c>
      <c r="AK53" s="150">
        <v>28.901908045283012</v>
      </c>
      <c r="AL53" s="119">
        <v>45050</v>
      </c>
      <c r="AM53" t="s">
        <v>54</v>
      </c>
    </row>
    <row r="54" spans="1:39">
      <c r="A54" t="s">
        <v>198</v>
      </c>
      <c r="B54" t="s">
        <v>61</v>
      </c>
      <c r="C54" t="s">
        <v>2224</v>
      </c>
      <c r="D54" t="s">
        <v>64</v>
      </c>
      <c r="E54" t="s">
        <v>65</v>
      </c>
      <c r="F54" t="s">
        <v>24</v>
      </c>
      <c r="G54" t="s">
        <v>66</v>
      </c>
      <c r="H54" t="s">
        <v>54</v>
      </c>
      <c r="I54" t="s">
        <v>55</v>
      </c>
      <c r="J54" t="s">
        <v>2225</v>
      </c>
      <c r="L54" s="119">
        <v>45183</v>
      </c>
      <c r="M54" s="119">
        <v>45205</v>
      </c>
      <c r="N54" s="119">
        <v>45209</v>
      </c>
      <c r="O54" t="s">
        <v>11</v>
      </c>
      <c r="P54" t="s">
        <v>204</v>
      </c>
      <c r="Q54" t="s">
        <v>17</v>
      </c>
      <c r="S54" s="119">
        <v>45189</v>
      </c>
      <c r="T54" s="119">
        <v>45195</v>
      </c>
      <c r="W54" s="62" t="s">
        <v>2226</v>
      </c>
      <c r="Z54" s="62" t="s">
        <v>2227</v>
      </c>
      <c r="AA54" t="s">
        <v>1073</v>
      </c>
      <c r="AB54" s="176">
        <v>500001</v>
      </c>
      <c r="AC54" t="s">
        <v>58</v>
      </c>
      <c r="AD54" s="149" t="s">
        <v>444</v>
      </c>
      <c r="AE54" t="s">
        <v>478</v>
      </c>
      <c r="AF54" t="s">
        <v>205</v>
      </c>
      <c r="AG54" s="150">
        <v>8.9396825358490535</v>
      </c>
      <c r="AH54" s="151">
        <v>1.5094369811320758</v>
      </c>
      <c r="AI54" s="150">
        <v>396.98412679245268</v>
      </c>
      <c r="AJ54" s="150">
        <v>7.9396825358490535</v>
      </c>
      <c r="AK54" s="150">
        <v>8.9396825358490535</v>
      </c>
      <c r="AL54" s="119">
        <v>45183</v>
      </c>
    </row>
    <row r="55" spans="1:39" ht="15.6">
      <c r="A55" t="s">
        <v>60</v>
      </c>
      <c r="B55" t="s">
        <v>61</v>
      </c>
      <c r="C55" t="s">
        <v>495</v>
      </c>
      <c r="D55" t="s">
        <v>64</v>
      </c>
      <c r="E55" s="205" t="s">
        <v>65</v>
      </c>
      <c r="F55" t="s">
        <v>24</v>
      </c>
      <c r="G55" t="s">
        <v>66</v>
      </c>
      <c r="H55" t="s">
        <v>54</v>
      </c>
      <c r="I55" t="s">
        <v>55</v>
      </c>
      <c r="J55" t="s">
        <v>2228</v>
      </c>
      <c r="L55" s="119">
        <v>45211</v>
      </c>
      <c r="M55" s="183">
        <v>45222</v>
      </c>
      <c r="N55" s="189">
        <v>45222</v>
      </c>
      <c r="O55" t="s">
        <v>9</v>
      </c>
      <c r="P55" t="s">
        <v>78</v>
      </c>
      <c r="Q55" t="s">
        <v>17</v>
      </c>
      <c r="S55" s="119">
        <v>45218</v>
      </c>
      <c r="T55" s="119">
        <v>45222</v>
      </c>
      <c r="AB55" s="206">
        <v>500002</v>
      </c>
      <c r="AC55" s="205" t="s">
        <v>58</v>
      </c>
      <c r="AD55" s="149" t="s">
        <v>444</v>
      </c>
      <c r="AE55" s="205" t="s">
        <v>478</v>
      </c>
      <c r="AF55" t="s">
        <v>216</v>
      </c>
      <c r="AG55" s="150">
        <v>28.901908045283012</v>
      </c>
      <c r="AH55" s="151">
        <v>1.5094339622641511</v>
      </c>
      <c r="AI55" s="150">
        <v>1295.0954022641506</v>
      </c>
      <c r="AJ55" s="150">
        <v>25.901908045283012</v>
      </c>
      <c r="AK55" s="150">
        <v>28.901908045283012</v>
      </c>
      <c r="AL55" s="119">
        <v>45050</v>
      </c>
      <c r="AM55" t="s">
        <v>54</v>
      </c>
    </row>
    <row r="56" spans="1:39">
      <c r="A56" t="s">
        <v>155</v>
      </c>
      <c r="B56" t="s">
        <v>156</v>
      </c>
      <c r="C56" t="s">
        <v>1137</v>
      </c>
      <c r="D56" t="s">
        <v>108</v>
      </c>
      <c r="E56" s="205" t="s">
        <v>65</v>
      </c>
      <c r="F56" t="s">
        <v>24</v>
      </c>
      <c r="G56" t="s">
        <v>66</v>
      </c>
      <c r="H56" t="s">
        <v>54</v>
      </c>
      <c r="I56" s="205" t="s">
        <v>55</v>
      </c>
      <c r="J56" t="s">
        <v>2229</v>
      </c>
      <c r="L56" s="119">
        <v>45198</v>
      </c>
      <c r="M56" s="119">
        <v>45239</v>
      </c>
      <c r="N56" s="119">
        <v>45244</v>
      </c>
      <c r="O56" t="s">
        <v>11</v>
      </c>
      <c r="P56" t="s">
        <v>204</v>
      </c>
      <c r="Q56" t="s">
        <v>17</v>
      </c>
      <c r="S56" s="119">
        <v>45232</v>
      </c>
      <c r="T56" s="119">
        <v>45244</v>
      </c>
      <c r="W56" s="62" t="s">
        <v>2230</v>
      </c>
      <c r="Z56" s="62" t="s">
        <v>2231</v>
      </c>
      <c r="AB56" s="206">
        <v>500006</v>
      </c>
      <c r="AC56" s="205" t="s">
        <v>58</v>
      </c>
      <c r="AD56" s="149" t="s">
        <v>444</v>
      </c>
      <c r="AE56" s="205" t="s">
        <v>444</v>
      </c>
      <c r="AF56" t="s">
        <v>205</v>
      </c>
      <c r="AG56" s="150">
        <v>9.0000602566037706</v>
      </c>
      <c r="AH56" s="151">
        <v>1.5094520754716985</v>
      </c>
      <c r="AI56" s="150">
        <v>400.00301283018854</v>
      </c>
      <c r="AJ56" s="150">
        <v>8.0000602566037706</v>
      </c>
      <c r="AK56" s="150">
        <v>9.0000602566037706</v>
      </c>
      <c r="AL56" s="119">
        <v>45225</v>
      </c>
    </row>
    <row r="57" spans="1:39">
      <c r="A57" t="s">
        <v>198</v>
      </c>
      <c r="B57" t="s">
        <v>2108</v>
      </c>
      <c r="C57" t="s">
        <v>2148</v>
      </c>
      <c r="D57" t="s">
        <v>64</v>
      </c>
      <c r="E57" s="205" t="s">
        <v>76</v>
      </c>
      <c r="F57" t="s">
        <v>24</v>
      </c>
      <c r="G57" t="s">
        <v>66</v>
      </c>
      <c r="H57" t="s">
        <v>54</v>
      </c>
      <c r="I57" s="205" t="s">
        <v>55</v>
      </c>
      <c r="J57" t="s">
        <v>2232</v>
      </c>
      <c r="L57" s="119">
        <v>45189</v>
      </c>
      <c r="M57" s="184">
        <v>45227</v>
      </c>
      <c r="N57" s="119">
        <v>45249</v>
      </c>
      <c r="O57" t="s">
        <v>9</v>
      </c>
      <c r="P57" t="s">
        <v>181</v>
      </c>
      <c r="Q57" t="s">
        <v>17</v>
      </c>
      <c r="S57" s="119">
        <v>45198</v>
      </c>
      <c r="T57" s="119">
        <v>45216</v>
      </c>
      <c r="U57" t="s">
        <v>17</v>
      </c>
      <c r="V57" t="s">
        <v>181</v>
      </c>
      <c r="W57" s="62" t="s">
        <v>2233</v>
      </c>
      <c r="X57" t="s">
        <v>17</v>
      </c>
      <c r="Y57" t="s">
        <v>181</v>
      </c>
      <c r="Z57" s="62" t="s">
        <v>2234</v>
      </c>
      <c r="AB57" s="176">
        <v>500001</v>
      </c>
      <c r="AC57" t="s">
        <v>58</v>
      </c>
      <c r="AD57" s="149" t="s">
        <v>444</v>
      </c>
      <c r="AE57" t="s">
        <v>478</v>
      </c>
      <c r="AF57" t="s">
        <v>182</v>
      </c>
      <c r="AG57" s="150">
        <v>9.0302489962264119</v>
      </c>
      <c r="AH57" s="151">
        <v>1.5094369811320758</v>
      </c>
      <c r="AI57" s="150">
        <v>401.51244981132061</v>
      </c>
      <c r="AJ57" s="150">
        <v>8.0302489962264119</v>
      </c>
      <c r="AK57" s="150">
        <v>9.0302489962264119</v>
      </c>
      <c r="AL57" s="119">
        <v>45195</v>
      </c>
    </row>
    <row r="58" spans="1:39" ht="15.6">
      <c r="A58" t="s">
        <v>60</v>
      </c>
      <c r="B58" t="s">
        <v>61</v>
      </c>
      <c r="C58" t="s">
        <v>495</v>
      </c>
      <c r="D58" t="s">
        <v>64</v>
      </c>
      <c r="E58" s="205" t="s">
        <v>65</v>
      </c>
      <c r="F58" t="s">
        <v>24</v>
      </c>
      <c r="G58" t="s">
        <v>66</v>
      </c>
      <c r="H58" t="s">
        <v>54</v>
      </c>
      <c r="I58" t="s">
        <v>55</v>
      </c>
      <c r="J58" t="s">
        <v>2235</v>
      </c>
      <c r="L58" s="119">
        <v>45246</v>
      </c>
      <c r="M58" s="183">
        <v>45253</v>
      </c>
      <c r="N58" s="119">
        <v>45253</v>
      </c>
      <c r="O58" t="s">
        <v>7</v>
      </c>
      <c r="P58" t="s">
        <v>59</v>
      </c>
      <c r="Q58" t="s">
        <v>17</v>
      </c>
      <c r="S58" s="119">
        <v>45238</v>
      </c>
      <c r="T58" s="119">
        <v>45253</v>
      </c>
      <c r="AB58" s="206">
        <v>500002</v>
      </c>
      <c r="AC58" s="205" t="s">
        <v>58</v>
      </c>
      <c r="AD58" s="149" t="s">
        <v>444</v>
      </c>
      <c r="AE58" s="205" t="s">
        <v>478</v>
      </c>
      <c r="AF58" t="s">
        <v>246</v>
      </c>
      <c r="AG58" s="150">
        <v>28.901908045283012</v>
      </c>
      <c r="AH58" s="151">
        <v>1.5094339622641511</v>
      </c>
      <c r="AI58" s="150">
        <v>1295.0954022641506</v>
      </c>
      <c r="AJ58" s="150">
        <v>25.901908045283012</v>
      </c>
      <c r="AK58" s="150">
        <v>28.901908045283012</v>
      </c>
      <c r="AL58" s="119">
        <v>45197</v>
      </c>
      <c r="AM58" t="s">
        <v>54</v>
      </c>
    </row>
    <row r="59" spans="1:39">
      <c r="A59" t="s">
        <v>171</v>
      </c>
      <c r="B59" t="s">
        <v>172</v>
      </c>
      <c r="C59" t="s">
        <v>2236</v>
      </c>
      <c r="D59" t="s">
        <v>108</v>
      </c>
      <c r="E59" s="205" t="s">
        <v>65</v>
      </c>
      <c r="F59" t="s">
        <v>24</v>
      </c>
      <c r="G59" t="s">
        <v>66</v>
      </c>
      <c r="H59" t="s">
        <v>54</v>
      </c>
      <c r="I59" s="205" t="s">
        <v>55</v>
      </c>
      <c r="J59" t="s">
        <v>2237</v>
      </c>
      <c r="L59" s="119">
        <v>45191</v>
      </c>
      <c r="M59" s="119">
        <v>45226</v>
      </c>
      <c r="N59" s="119">
        <v>45254</v>
      </c>
      <c r="O59" t="s">
        <v>13</v>
      </c>
      <c r="P59" t="s">
        <v>249</v>
      </c>
      <c r="Q59" t="s">
        <v>17</v>
      </c>
      <c r="S59" s="119">
        <v>45219</v>
      </c>
      <c r="T59" s="119">
        <v>45259</v>
      </c>
      <c r="U59" t="s">
        <v>16</v>
      </c>
      <c r="V59" t="s">
        <v>249</v>
      </c>
      <c r="W59" s="62" t="s">
        <v>2238</v>
      </c>
      <c r="X59" t="s">
        <v>16</v>
      </c>
      <c r="Y59" t="s">
        <v>249</v>
      </c>
      <c r="Z59" s="62" t="s">
        <v>2239</v>
      </c>
      <c r="AB59" s="206">
        <v>500022</v>
      </c>
      <c r="AC59" s="205" t="s">
        <v>58</v>
      </c>
      <c r="AD59" s="149" t="s">
        <v>444</v>
      </c>
      <c r="AE59" s="205" t="s">
        <v>444</v>
      </c>
      <c r="AF59" t="s">
        <v>250</v>
      </c>
      <c r="AG59" s="150">
        <v>9.0906276830188659</v>
      </c>
      <c r="AH59" s="151">
        <v>1.509500377358491</v>
      </c>
      <c r="AI59" s="150">
        <v>404.53138415094327</v>
      </c>
      <c r="AJ59" s="150">
        <v>8.0906276830188659</v>
      </c>
      <c r="AK59" s="150">
        <v>9.0906276830188659</v>
      </c>
      <c r="AL59" s="119">
        <v>45205</v>
      </c>
    </row>
    <row r="60" spans="1:39">
      <c r="A60" t="s">
        <v>147</v>
      </c>
      <c r="B60" t="s">
        <v>148</v>
      </c>
      <c r="C60" t="s">
        <v>2240</v>
      </c>
      <c r="D60" t="s">
        <v>2241</v>
      </c>
      <c r="E60" t="s">
        <v>2241</v>
      </c>
      <c r="F60" t="s">
        <v>24</v>
      </c>
      <c r="G60" t="s">
        <v>77</v>
      </c>
      <c r="H60" t="s">
        <v>67</v>
      </c>
      <c r="I60" t="s">
        <v>68</v>
      </c>
      <c r="J60" t="s">
        <v>2242</v>
      </c>
      <c r="M60" s="184">
        <v>44911</v>
      </c>
      <c r="N60" s="119">
        <v>44935</v>
      </c>
      <c r="O60" t="s">
        <v>7</v>
      </c>
      <c r="P60" t="s">
        <v>59</v>
      </c>
      <c r="Q60" t="s">
        <v>17</v>
      </c>
      <c r="S60" s="119"/>
      <c r="T60" s="119">
        <v>44908</v>
      </c>
      <c r="AB60" s="176">
        <v>500000</v>
      </c>
      <c r="AC60" t="s">
        <v>58</v>
      </c>
      <c r="AD60" s="149" t="s">
        <v>444</v>
      </c>
      <c r="AE60" t="s">
        <v>478</v>
      </c>
      <c r="AF60" t="s">
        <v>246</v>
      </c>
      <c r="AG60" s="150">
        <v>10.811390430188675</v>
      </c>
      <c r="AH60" s="151">
        <v>15.09433962264151</v>
      </c>
      <c r="AI60" s="150">
        <v>490.56952150943374</v>
      </c>
      <c r="AJ60" s="150">
        <v>9.8113904301886752</v>
      </c>
      <c r="AK60" s="150">
        <v>10.811390430188675</v>
      </c>
      <c r="AL60" s="119">
        <v>44889</v>
      </c>
    </row>
    <row r="61" spans="1:39">
      <c r="A61" t="s">
        <v>198</v>
      </c>
      <c r="B61" t="s">
        <v>2108</v>
      </c>
      <c r="C61" t="s">
        <v>2243</v>
      </c>
      <c r="D61" t="s">
        <v>64</v>
      </c>
      <c r="E61" s="205" t="s">
        <v>65</v>
      </c>
      <c r="F61" t="s">
        <v>24</v>
      </c>
      <c r="G61" t="s">
        <v>77</v>
      </c>
      <c r="H61" s="205" t="s">
        <v>54</v>
      </c>
      <c r="I61" s="205" t="s">
        <v>55</v>
      </c>
      <c r="J61" t="s">
        <v>2244</v>
      </c>
      <c r="M61" s="167"/>
      <c r="N61" s="119">
        <v>44972</v>
      </c>
      <c r="O61" t="s">
        <v>13</v>
      </c>
      <c r="P61" t="s">
        <v>249</v>
      </c>
      <c r="Q61" t="s">
        <v>17</v>
      </c>
      <c r="S61" s="119">
        <v>44956</v>
      </c>
      <c r="T61" s="119">
        <v>44971</v>
      </c>
      <c r="U61" t="s">
        <v>17</v>
      </c>
      <c r="V61" t="s">
        <v>249</v>
      </c>
      <c r="W61" s="62" t="s">
        <v>2245</v>
      </c>
      <c r="X61" t="s">
        <v>16</v>
      </c>
      <c r="Y61" t="s">
        <v>249</v>
      </c>
      <c r="Z61" s="62" t="s">
        <v>2246</v>
      </c>
      <c r="AA61" t="s">
        <v>1155</v>
      </c>
      <c r="AB61" s="206">
        <v>500000</v>
      </c>
      <c r="AC61" s="205" t="s">
        <v>58</v>
      </c>
      <c r="AD61" s="149" t="s">
        <v>444</v>
      </c>
      <c r="AE61" s="205" t="s">
        <v>478</v>
      </c>
      <c r="AF61" t="s">
        <v>250</v>
      </c>
      <c r="AG61" s="150">
        <v>9.4227031547169773</v>
      </c>
      <c r="AH61" s="151">
        <v>1.5094339622641511</v>
      </c>
      <c r="AI61" s="150">
        <v>421.13515773584891</v>
      </c>
      <c r="AJ61" s="150">
        <v>8.4227031547169773</v>
      </c>
      <c r="AK61" s="150">
        <v>9.4227031547169773</v>
      </c>
      <c r="AL61" s="119">
        <v>44922</v>
      </c>
    </row>
    <row r="62" spans="1:39">
      <c r="A62" t="s">
        <v>179</v>
      </c>
      <c r="B62" t="s">
        <v>180</v>
      </c>
      <c r="C62" t="s">
        <v>2199</v>
      </c>
      <c r="D62" t="s">
        <v>64</v>
      </c>
      <c r="E62" s="205" t="s">
        <v>65</v>
      </c>
      <c r="F62" t="s">
        <v>24</v>
      </c>
      <c r="G62" t="s">
        <v>77</v>
      </c>
      <c r="H62" t="s">
        <v>67</v>
      </c>
      <c r="I62" t="s">
        <v>55</v>
      </c>
      <c r="J62" t="s">
        <v>2247</v>
      </c>
      <c r="K62" s="119">
        <v>45005</v>
      </c>
      <c r="L62" s="119">
        <v>45037</v>
      </c>
      <c r="M62" s="184">
        <v>45058</v>
      </c>
      <c r="N62" s="119">
        <v>45058</v>
      </c>
      <c r="O62" t="s">
        <v>11</v>
      </c>
      <c r="P62" t="s">
        <v>242</v>
      </c>
      <c r="Q62" t="s">
        <v>17</v>
      </c>
      <c r="S62" s="119">
        <v>45042</v>
      </c>
      <c r="T62" s="119">
        <v>45062</v>
      </c>
      <c r="U62" t="s">
        <v>17</v>
      </c>
      <c r="V62" t="s">
        <v>242</v>
      </c>
      <c r="W62" s="62" t="s">
        <v>2248</v>
      </c>
      <c r="X62" t="s">
        <v>2249</v>
      </c>
      <c r="Y62" t="s">
        <v>242</v>
      </c>
      <c r="Z62" s="62" t="s">
        <v>2250</v>
      </c>
      <c r="AA62" t="s">
        <v>2251</v>
      </c>
      <c r="AB62" s="206">
        <v>500011</v>
      </c>
      <c r="AC62" s="205" t="s">
        <v>58</v>
      </c>
      <c r="AD62" s="149" t="s">
        <v>444</v>
      </c>
      <c r="AE62" s="205" t="s">
        <v>478</v>
      </c>
      <c r="AF62" t="s">
        <v>243</v>
      </c>
      <c r="AG62" s="150">
        <v>9.7245965886792423</v>
      </c>
      <c r="AH62" s="151">
        <v>15.094671698113208</v>
      </c>
      <c r="AI62" s="150">
        <v>436.2298294339621</v>
      </c>
      <c r="AJ62" s="150">
        <v>8.7245965886792423</v>
      </c>
      <c r="AK62" s="150">
        <v>9.7245965886792423</v>
      </c>
      <c r="AL62" s="119">
        <v>45042</v>
      </c>
    </row>
    <row r="63" spans="1:39">
      <c r="A63" t="s">
        <v>167</v>
      </c>
      <c r="B63" t="s">
        <v>168</v>
      </c>
      <c r="C63" t="s">
        <v>2252</v>
      </c>
      <c r="D63" t="s">
        <v>64</v>
      </c>
      <c r="E63" s="205" t="s">
        <v>52</v>
      </c>
      <c r="F63" t="s">
        <v>24</v>
      </c>
      <c r="G63" t="s">
        <v>77</v>
      </c>
      <c r="H63" t="s">
        <v>67</v>
      </c>
      <c r="I63" t="s">
        <v>68</v>
      </c>
      <c r="J63" t="s">
        <v>2253</v>
      </c>
      <c r="L63" s="119">
        <v>45076</v>
      </c>
      <c r="M63" s="191"/>
      <c r="N63" s="119">
        <v>45114</v>
      </c>
      <c r="O63" t="s">
        <v>11</v>
      </c>
      <c r="P63" t="s">
        <v>242</v>
      </c>
      <c r="Q63" t="s">
        <v>17</v>
      </c>
      <c r="S63" s="119">
        <v>45093</v>
      </c>
      <c r="T63" s="119">
        <v>45118</v>
      </c>
      <c r="U63" s="62" t="s">
        <v>2254</v>
      </c>
      <c r="Z63" s="62" t="s">
        <v>2255</v>
      </c>
      <c r="AB63" s="206">
        <v>500000</v>
      </c>
      <c r="AC63" t="s">
        <v>58</v>
      </c>
      <c r="AD63" s="149" t="s">
        <v>444</v>
      </c>
      <c r="AE63" t="s">
        <v>478</v>
      </c>
      <c r="AF63" t="s">
        <v>243</v>
      </c>
      <c r="AG63" s="150">
        <v>10.026483381132072</v>
      </c>
      <c r="AH63" s="151">
        <v>15.09433962264151</v>
      </c>
      <c r="AI63" s="150">
        <v>451.32416905660358</v>
      </c>
      <c r="AJ63" s="150">
        <v>9.0264833811320724</v>
      </c>
      <c r="AK63" s="150">
        <v>10.026483381132072</v>
      </c>
      <c r="AL63" s="207">
        <v>45077</v>
      </c>
    </row>
    <row r="64" spans="1:39">
      <c r="A64" t="s">
        <v>155</v>
      </c>
      <c r="B64" t="s">
        <v>156</v>
      </c>
      <c r="C64" t="s">
        <v>2256</v>
      </c>
      <c r="D64" t="s">
        <v>64</v>
      </c>
      <c r="E64" t="s">
        <v>65</v>
      </c>
      <c r="F64" t="s">
        <v>24</v>
      </c>
      <c r="G64" s="154" t="s">
        <v>77</v>
      </c>
      <c r="H64" t="s">
        <v>67</v>
      </c>
      <c r="I64" t="s">
        <v>55</v>
      </c>
      <c r="J64" t="s">
        <v>2257</v>
      </c>
      <c r="L64" s="119">
        <v>45163</v>
      </c>
      <c r="M64" s="119">
        <v>45182</v>
      </c>
      <c r="N64" s="119">
        <v>45184</v>
      </c>
      <c r="O64" t="s">
        <v>7</v>
      </c>
      <c r="P64" t="s">
        <v>59</v>
      </c>
      <c r="Q64" t="s">
        <v>17</v>
      </c>
      <c r="S64" s="119">
        <v>45163</v>
      </c>
      <c r="T64" s="119">
        <v>45174</v>
      </c>
      <c r="U64" t="s">
        <v>16</v>
      </c>
      <c r="V64" t="s">
        <v>59</v>
      </c>
      <c r="W64" s="62" t="s">
        <v>2258</v>
      </c>
      <c r="X64" t="s">
        <v>16</v>
      </c>
      <c r="Y64" t="s">
        <v>59</v>
      </c>
      <c r="Z64" s="62" t="s">
        <v>2259</v>
      </c>
      <c r="AA64" t="s">
        <v>2260</v>
      </c>
      <c r="AB64" s="206">
        <v>500001</v>
      </c>
      <c r="AC64" s="205" t="s">
        <v>58</v>
      </c>
      <c r="AD64" s="149" t="s">
        <v>444</v>
      </c>
      <c r="AE64" s="205" t="s">
        <v>478</v>
      </c>
      <c r="AF64" t="s">
        <v>246</v>
      </c>
      <c r="AG64" s="150">
        <v>10.328370777358487</v>
      </c>
      <c r="AH64" s="151">
        <v>15.094369811320757</v>
      </c>
      <c r="AI64" s="150">
        <v>466.41853886792433</v>
      </c>
      <c r="AJ64" s="150">
        <v>9.3283707773584865</v>
      </c>
      <c r="AK64" s="150">
        <v>10.328370777358487</v>
      </c>
      <c r="AL64" s="119">
        <v>45161</v>
      </c>
    </row>
    <row r="65" spans="1:39">
      <c r="A65" t="s">
        <v>198</v>
      </c>
      <c r="B65" t="s">
        <v>2108</v>
      </c>
      <c r="C65" t="s">
        <v>2261</v>
      </c>
      <c r="D65" t="s">
        <v>64</v>
      </c>
      <c r="E65" t="s">
        <v>65</v>
      </c>
      <c r="F65" t="s">
        <v>24</v>
      </c>
      <c r="G65" s="154" t="s">
        <v>77</v>
      </c>
      <c r="H65" t="s">
        <v>67</v>
      </c>
      <c r="I65" t="s">
        <v>55</v>
      </c>
      <c r="J65" t="s">
        <v>2262</v>
      </c>
      <c r="L65" s="119">
        <v>45176</v>
      </c>
      <c r="M65" s="119">
        <v>45205</v>
      </c>
      <c r="N65" s="119">
        <v>45212</v>
      </c>
      <c r="O65" t="s">
        <v>7</v>
      </c>
      <c r="P65" t="s">
        <v>59</v>
      </c>
      <c r="Q65" t="s">
        <v>17</v>
      </c>
      <c r="S65" s="119">
        <v>45174</v>
      </c>
      <c r="T65" s="119">
        <v>45182</v>
      </c>
      <c r="U65" t="s">
        <v>17</v>
      </c>
      <c r="V65" t="s">
        <v>59</v>
      </c>
      <c r="W65" s="62" t="s">
        <v>2263</v>
      </c>
      <c r="X65" t="s">
        <v>17</v>
      </c>
      <c r="Y65" t="s">
        <v>59</v>
      </c>
      <c r="Z65" s="62" t="s">
        <v>2264</v>
      </c>
      <c r="AA65" s="205" t="s">
        <v>2265</v>
      </c>
      <c r="AB65" s="206">
        <v>500001</v>
      </c>
      <c r="AC65" s="205" t="s">
        <v>58</v>
      </c>
      <c r="AD65" s="149" t="s">
        <v>444</v>
      </c>
      <c r="AE65" s="205" t="s">
        <v>478</v>
      </c>
      <c r="AF65" t="s">
        <v>246</v>
      </c>
      <c r="AG65" s="150">
        <v>10.630258173584901</v>
      </c>
      <c r="AH65" s="151">
        <v>15.094369811320757</v>
      </c>
      <c r="AI65" s="150">
        <v>481.51290867924507</v>
      </c>
      <c r="AJ65" s="150">
        <v>9.6302581735849007</v>
      </c>
      <c r="AK65" s="150">
        <v>10.630258173584901</v>
      </c>
      <c r="AL65" s="119">
        <v>45152</v>
      </c>
    </row>
    <row r="66" spans="1:39">
      <c r="A66" t="s">
        <v>96</v>
      </c>
      <c r="B66" t="s">
        <v>97</v>
      </c>
      <c r="C66" t="s">
        <v>1228</v>
      </c>
      <c r="D66" t="s">
        <v>65</v>
      </c>
      <c r="E66" s="205" t="s">
        <v>65</v>
      </c>
      <c r="F66" s="205" t="s">
        <v>24</v>
      </c>
      <c r="G66" s="205" t="s">
        <v>81</v>
      </c>
      <c r="H66" s="205" t="s">
        <v>54</v>
      </c>
      <c r="I66" t="s">
        <v>55</v>
      </c>
      <c r="J66" t="s">
        <v>2266</v>
      </c>
      <c r="L66" s="119">
        <v>44937</v>
      </c>
      <c r="M66" s="184">
        <v>44945</v>
      </c>
      <c r="N66" s="119">
        <v>44952</v>
      </c>
      <c r="O66" t="s">
        <v>9</v>
      </c>
      <c r="P66" t="s">
        <v>78</v>
      </c>
      <c r="Q66" t="s">
        <v>17</v>
      </c>
      <c r="S66" s="119">
        <v>44937</v>
      </c>
      <c r="T66" s="119">
        <v>44950</v>
      </c>
      <c r="AB66" s="206">
        <v>500000</v>
      </c>
      <c r="AC66" s="205" t="s">
        <v>58</v>
      </c>
      <c r="AD66" s="149" t="s">
        <v>444</v>
      </c>
      <c r="AE66" s="205" t="s">
        <v>478</v>
      </c>
      <c r="AF66" t="s">
        <v>216</v>
      </c>
      <c r="AG66" s="150">
        <v>10.660446852830184</v>
      </c>
      <c r="AH66" s="151">
        <v>1.5094339622641511</v>
      </c>
      <c r="AI66" s="150">
        <v>483.02234264150923</v>
      </c>
      <c r="AJ66" s="150">
        <v>9.6604468528301837</v>
      </c>
      <c r="AK66" s="150">
        <v>10.660446852830184</v>
      </c>
      <c r="AL66" s="119">
        <v>44901</v>
      </c>
      <c r="AM66" t="s">
        <v>54</v>
      </c>
    </row>
    <row r="67" spans="1:39">
      <c r="A67" t="s">
        <v>119</v>
      </c>
      <c r="B67" t="s">
        <v>120</v>
      </c>
      <c r="C67" t="s">
        <v>800</v>
      </c>
      <c r="D67" t="s">
        <v>65</v>
      </c>
      <c r="E67" s="205" t="s">
        <v>65</v>
      </c>
      <c r="F67" t="s">
        <v>24</v>
      </c>
      <c r="G67" t="s">
        <v>81</v>
      </c>
      <c r="H67" t="s">
        <v>54</v>
      </c>
      <c r="I67" t="s">
        <v>55</v>
      </c>
      <c r="J67" t="s">
        <v>2267</v>
      </c>
      <c r="K67" s="119">
        <v>44308</v>
      </c>
      <c r="L67" s="119">
        <v>44715</v>
      </c>
      <c r="M67" s="184">
        <v>44939</v>
      </c>
      <c r="N67" s="119">
        <v>44953</v>
      </c>
      <c r="O67" t="s">
        <v>11</v>
      </c>
      <c r="P67" t="s">
        <v>209</v>
      </c>
      <c r="Q67" t="s">
        <v>17</v>
      </c>
      <c r="S67" s="119">
        <v>44894</v>
      </c>
      <c r="T67" s="119">
        <v>44950</v>
      </c>
      <c r="W67" s="180" t="s">
        <v>2268</v>
      </c>
      <c r="X67" s="205"/>
      <c r="Y67" s="205"/>
      <c r="Z67" s="180" t="s">
        <v>2269</v>
      </c>
      <c r="AA67" s="205" t="s">
        <v>1073</v>
      </c>
      <c r="AB67" s="206">
        <v>500000</v>
      </c>
      <c r="AC67" s="205" t="s">
        <v>58</v>
      </c>
      <c r="AD67" s="149" t="s">
        <v>444</v>
      </c>
      <c r="AE67" s="205" t="s">
        <v>478</v>
      </c>
      <c r="AF67" t="s">
        <v>210</v>
      </c>
      <c r="AG67" s="150">
        <v>26.207725464150954</v>
      </c>
      <c r="AH67" s="151">
        <v>1.5094339622641511</v>
      </c>
      <c r="AI67" s="150">
        <v>1260.3862732075477</v>
      </c>
      <c r="AJ67" s="150">
        <v>25.207725464150954</v>
      </c>
      <c r="AK67" s="150">
        <v>26.207725464150954</v>
      </c>
      <c r="AL67" s="207">
        <v>44512</v>
      </c>
      <c r="AM67" s="205"/>
    </row>
    <row r="68" spans="1:39">
      <c r="A68" t="s">
        <v>119</v>
      </c>
      <c r="B68" t="s">
        <v>120</v>
      </c>
      <c r="C68" t="s">
        <v>2270</v>
      </c>
      <c r="D68" t="s">
        <v>65</v>
      </c>
      <c r="E68" s="205" t="s">
        <v>65</v>
      </c>
      <c r="F68" t="s">
        <v>24</v>
      </c>
      <c r="G68" t="s">
        <v>81</v>
      </c>
      <c r="H68" t="s">
        <v>54</v>
      </c>
      <c r="I68" t="s">
        <v>55</v>
      </c>
      <c r="J68" t="s">
        <v>2271</v>
      </c>
      <c r="K68" s="119">
        <v>44298</v>
      </c>
      <c r="L68" s="119">
        <v>44743</v>
      </c>
      <c r="M68" s="184">
        <v>44939</v>
      </c>
      <c r="N68" s="119">
        <v>44953</v>
      </c>
      <c r="O68" t="s">
        <v>11</v>
      </c>
      <c r="P68" t="s">
        <v>242</v>
      </c>
      <c r="Q68" t="s">
        <v>17</v>
      </c>
      <c r="S68" s="119">
        <v>44895</v>
      </c>
      <c r="T68" s="119">
        <v>44917</v>
      </c>
      <c r="U68" t="s">
        <v>17</v>
      </c>
      <c r="V68" t="s">
        <v>242</v>
      </c>
      <c r="W68" s="180" t="s">
        <v>2272</v>
      </c>
      <c r="X68" t="s">
        <v>17</v>
      </c>
      <c r="Y68" t="s">
        <v>242</v>
      </c>
      <c r="Z68" s="180" t="s">
        <v>2273</v>
      </c>
      <c r="AA68" s="205" t="s">
        <v>1073</v>
      </c>
      <c r="AB68" s="206">
        <v>500000</v>
      </c>
      <c r="AC68" s="205" t="s">
        <v>58</v>
      </c>
      <c r="AD68" s="149" t="s">
        <v>444</v>
      </c>
      <c r="AE68" s="205" t="s">
        <v>478</v>
      </c>
      <c r="AF68" t="s">
        <v>243</v>
      </c>
      <c r="AG68" s="150">
        <v>26.207725464150954</v>
      </c>
      <c r="AH68" s="151">
        <v>1.5094339622641511</v>
      </c>
      <c r="AI68" s="150">
        <v>1260.3862732075477</v>
      </c>
      <c r="AJ68" s="150">
        <v>25.207725464150954</v>
      </c>
      <c r="AK68" s="150">
        <v>26.207725464150954</v>
      </c>
      <c r="AL68" s="207">
        <v>44511</v>
      </c>
      <c r="AM68" s="205"/>
    </row>
    <row r="69" spans="1:39">
      <c r="A69" t="s">
        <v>171</v>
      </c>
      <c r="B69" t="s">
        <v>172</v>
      </c>
      <c r="C69" t="s">
        <v>1178</v>
      </c>
      <c r="D69" t="s">
        <v>108</v>
      </c>
      <c r="E69" s="205" t="s">
        <v>65</v>
      </c>
      <c r="F69" t="s">
        <v>24</v>
      </c>
      <c r="G69" t="s">
        <v>81</v>
      </c>
      <c r="H69" t="s">
        <v>54</v>
      </c>
      <c r="I69" t="s">
        <v>55</v>
      </c>
      <c r="J69" t="s">
        <v>2274</v>
      </c>
      <c r="K69" s="119">
        <v>44853</v>
      </c>
      <c r="L69" s="119">
        <v>44935</v>
      </c>
      <c r="M69" s="184">
        <v>44970</v>
      </c>
      <c r="N69" s="119">
        <v>44971</v>
      </c>
      <c r="O69" t="s">
        <v>7</v>
      </c>
      <c r="P69" t="s">
        <v>59</v>
      </c>
      <c r="Q69" t="s">
        <v>17</v>
      </c>
      <c r="S69" s="119">
        <v>44964</v>
      </c>
      <c r="T69" s="119">
        <v>44971</v>
      </c>
      <c r="U69" t="s">
        <v>17</v>
      </c>
      <c r="V69" t="s">
        <v>59</v>
      </c>
      <c r="W69" s="62" t="s">
        <v>2275</v>
      </c>
      <c r="X69" t="s">
        <v>17</v>
      </c>
      <c r="Y69" t="s">
        <v>59</v>
      </c>
      <c r="Z69" s="62" t="s">
        <v>2276</v>
      </c>
      <c r="AB69" s="206">
        <v>500002</v>
      </c>
      <c r="AC69" s="205" t="s">
        <v>58</v>
      </c>
      <c r="AD69" s="149" t="s">
        <v>444</v>
      </c>
      <c r="AE69" s="205" t="s">
        <v>478</v>
      </c>
      <c r="AF69" t="s">
        <v>246</v>
      </c>
      <c r="AG69" s="150">
        <v>10.751013011320751</v>
      </c>
      <c r="AH69" s="151">
        <v>1.5094400000000001</v>
      </c>
      <c r="AI69" s="150">
        <v>487.55065056603752</v>
      </c>
      <c r="AJ69" s="150">
        <v>9.7510130113207509</v>
      </c>
      <c r="AK69" s="150">
        <v>10.751013011320751</v>
      </c>
      <c r="AL69" s="119">
        <v>44922</v>
      </c>
    </row>
    <row r="70" spans="1:39">
      <c r="A70" t="s">
        <v>198</v>
      </c>
      <c r="B70" t="s">
        <v>2108</v>
      </c>
      <c r="C70" t="s">
        <v>2095</v>
      </c>
      <c r="D70" t="s">
        <v>64</v>
      </c>
      <c r="E70" s="205" t="s">
        <v>65</v>
      </c>
      <c r="F70" s="205" t="s">
        <v>24</v>
      </c>
      <c r="G70" s="205" t="s">
        <v>81</v>
      </c>
      <c r="H70" s="205" t="s">
        <v>54</v>
      </c>
      <c r="I70" s="205" t="s">
        <v>55</v>
      </c>
      <c r="J70" t="s">
        <v>2277</v>
      </c>
      <c r="K70" s="119">
        <v>44791</v>
      </c>
      <c r="L70" s="119">
        <v>44934</v>
      </c>
      <c r="M70" s="184">
        <v>44965</v>
      </c>
      <c r="N70" s="119">
        <v>44972</v>
      </c>
      <c r="O70" t="s">
        <v>11</v>
      </c>
      <c r="P70" t="s">
        <v>242</v>
      </c>
      <c r="Q70" t="s">
        <v>17</v>
      </c>
      <c r="S70" s="119">
        <v>44957</v>
      </c>
      <c r="T70" s="119">
        <v>44964</v>
      </c>
      <c r="U70" t="s">
        <v>17</v>
      </c>
      <c r="V70" t="s">
        <v>242</v>
      </c>
      <c r="W70" s="62" t="s">
        <v>2278</v>
      </c>
      <c r="X70" t="s">
        <v>17</v>
      </c>
      <c r="Y70" t="s">
        <v>242</v>
      </c>
      <c r="Z70" s="62" t="s">
        <v>2279</v>
      </c>
      <c r="AB70" s="206">
        <v>500001</v>
      </c>
      <c r="AC70" s="205" t="s">
        <v>58</v>
      </c>
      <c r="AD70" s="149" t="s">
        <v>444</v>
      </c>
      <c r="AE70" s="205" t="s">
        <v>478</v>
      </c>
      <c r="AF70" t="s">
        <v>243</v>
      </c>
      <c r="AG70" s="150">
        <v>10.781201750943392</v>
      </c>
      <c r="AH70" s="151">
        <v>1.5094369811320758</v>
      </c>
      <c r="AI70" s="150">
        <v>489.06008754716959</v>
      </c>
      <c r="AJ70" s="150">
        <v>9.7812017509433922</v>
      </c>
      <c r="AK70" s="150">
        <v>10.781201750943392</v>
      </c>
      <c r="AL70" s="119">
        <v>44651</v>
      </c>
    </row>
    <row r="71" spans="1:39">
      <c r="A71" t="s">
        <v>198</v>
      </c>
      <c r="B71" t="s">
        <v>2108</v>
      </c>
      <c r="C71" t="s">
        <v>2095</v>
      </c>
      <c r="D71" t="s">
        <v>64</v>
      </c>
      <c r="E71" t="s">
        <v>65</v>
      </c>
      <c r="F71" t="s">
        <v>24</v>
      </c>
      <c r="G71" t="s">
        <v>81</v>
      </c>
      <c r="H71" t="s">
        <v>54</v>
      </c>
      <c r="I71" t="s">
        <v>55</v>
      </c>
      <c r="J71" t="s">
        <v>2280</v>
      </c>
      <c r="K71" s="119">
        <v>44792</v>
      </c>
      <c r="L71" s="119">
        <v>44948</v>
      </c>
      <c r="M71" s="184">
        <v>44963</v>
      </c>
      <c r="N71" s="119">
        <v>44972</v>
      </c>
      <c r="O71" t="s">
        <v>11</v>
      </c>
      <c r="P71" t="s">
        <v>209</v>
      </c>
      <c r="Q71" t="s">
        <v>17</v>
      </c>
      <c r="S71" s="119">
        <v>44950</v>
      </c>
      <c r="T71" s="119">
        <v>45008</v>
      </c>
      <c r="U71" t="s">
        <v>17</v>
      </c>
      <c r="V71" t="s">
        <v>209</v>
      </c>
      <c r="W71" s="62" t="s">
        <v>2281</v>
      </c>
      <c r="X71" t="s">
        <v>17</v>
      </c>
      <c r="Y71" t="s">
        <v>209</v>
      </c>
      <c r="Z71" s="62" t="s">
        <v>2282</v>
      </c>
      <c r="AA71" t="s">
        <v>2111</v>
      </c>
      <c r="AB71" s="176">
        <v>500000</v>
      </c>
      <c r="AC71" t="s">
        <v>58</v>
      </c>
      <c r="AD71" s="149" t="s">
        <v>444</v>
      </c>
      <c r="AE71" t="s">
        <v>478</v>
      </c>
      <c r="AF71" t="s">
        <v>210</v>
      </c>
      <c r="AG71" s="150">
        <v>10.811390430188675</v>
      </c>
      <c r="AH71" s="151">
        <v>1.5094339622641511</v>
      </c>
      <c r="AI71" s="150">
        <v>490.56952150943374</v>
      </c>
      <c r="AJ71" s="150">
        <v>9.8113904301886752</v>
      </c>
      <c r="AK71" s="150">
        <v>10.811390430188675</v>
      </c>
      <c r="AL71" s="119">
        <v>44568</v>
      </c>
      <c r="AM71" t="s">
        <v>54</v>
      </c>
    </row>
    <row r="72" spans="1:39">
      <c r="A72" t="s">
        <v>96</v>
      </c>
      <c r="B72" t="s">
        <v>97</v>
      </c>
      <c r="C72" t="s">
        <v>1228</v>
      </c>
      <c r="D72" t="s">
        <v>65</v>
      </c>
      <c r="E72" s="205" t="s">
        <v>65</v>
      </c>
      <c r="F72" s="205" t="s">
        <v>24</v>
      </c>
      <c r="G72" s="205" t="s">
        <v>81</v>
      </c>
      <c r="H72" s="205" t="s">
        <v>54</v>
      </c>
      <c r="I72" t="s">
        <v>55</v>
      </c>
      <c r="J72" t="s">
        <v>2283</v>
      </c>
      <c r="L72" s="119">
        <v>44965</v>
      </c>
      <c r="M72" s="184">
        <v>44973</v>
      </c>
      <c r="N72" s="119">
        <v>44980</v>
      </c>
      <c r="O72" t="s">
        <v>9</v>
      </c>
      <c r="P72" t="s">
        <v>78</v>
      </c>
      <c r="Q72" t="s">
        <v>17</v>
      </c>
      <c r="S72" s="119">
        <v>44966</v>
      </c>
      <c r="T72" s="119">
        <v>44971</v>
      </c>
      <c r="AB72" s="206">
        <v>500000</v>
      </c>
      <c r="AC72" s="205" t="s">
        <v>58</v>
      </c>
      <c r="AD72" s="149" t="s">
        <v>444</v>
      </c>
      <c r="AE72" s="205" t="s">
        <v>478</v>
      </c>
      <c r="AF72" t="s">
        <v>216</v>
      </c>
      <c r="AG72" s="150">
        <v>10.841579109433958</v>
      </c>
      <c r="AH72" s="151">
        <v>1.5094339622641511</v>
      </c>
      <c r="AI72" s="150">
        <v>492.0789554716979</v>
      </c>
      <c r="AJ72" s="150">
        <v>9.8415791094339582</v>
      </c>
      <c r="AK72" s="150">
        <v>10.841579109433958</v>
      </c>
      <c r="AL72" s="119">
        <v>44901</v>
      </c>
      <c r="AM72" t="s">
        <v>54</v>
      </c>
    </row>
    <row r="73" spans="1:39">
      <c r="A73" t="s">
        <v>134</v>
      </c>
      <c r="B73" t="s">
        <v>101</v>
      </c>
      <c r="C73" t="s">
        <v>2284</v>
      </c>
      <c r="D73" t="s">
        <v>108</v>
      </c>
      <c r="E73" t="s">
        <v>65</v>
      </c>
      <c r="F73" t="s">
        <v>24</v>
      </c>
      <c r="G73" t="s">
        <v>81</v>
      </c>
      <c r="H73" t="s">
        <v>54</v>
      </c>
      <c r="I73" s="205" t="s">
        <v>55</v>
      </c>
      <c r="J73" t="s">
        <v>2285</v>
      </c>
      <c r="K73" s="119">
        <v>44872</v>
      </c>
      <c r="L73" s="119">
        <v>44960</v>
      </c>
      <c r="M73" s="184">
        <v>44993</v>
      </c>
      <c r="N73" s="119">
        <v>44995</v>
      </c>
      <c r="O73" t="s">
        <v>7</v>
      </c>
      <c r="P73" t="s">
        <v>59</v>
      </c>
      <c r="Q73" t="s">
        <v>17</v>
      </c>
      <c r="S73" s="119">
        <v>44987</v>
      </c>
      <c r="T73" s="119">
        <v>45001</v>
      </c>
      <c r="U73" t="s">
        <v>17</v>
      </c>
      <c r="V73" t="s">
        <v>59</v>
      </c>
      <c r="W73" s="62" t="s">
        <v>2286</v>
      </c>
      <c r="X73" t="s">
        <v>17</v>
      </c>
      <c r="Y73" t="s">
        <v>59</v>
      </c>
      <c r="Z73" s="62" t="s">
        <v>2287</v>
      </c>
      <c r="AB73" s="206">
        <v>500001</v>
      </c>
      <c r="AC73" s="205" t="s">
        <v>58</v>
      </c>
      <c r="AD73" s="149" t="s">
        <v>444</v>
      </c>
      <c r="AE73" s="205" t="s">
        <v>478</v>
      </c>
      <c r="AF73" t="s">
        <v>246</v>
      </c>
      <c r="AG73" s="150">
        <v>10.871767849056599</v>
      </c>
      <c r="AH73" s="151">
        <v>1.5094369811320758</v>
      </c>
      <c r="AI73" s="150">
        <v>493.58839245282996</v>
      </c>
      <c r="AJ73" s="150">
        <v>9.8717678490565994</v>
      </c>
      <c r="AK73" s="150">
        <v>10.871767849056599</v>
      </c>
      <c r="AL73" s="119">
        <v>44917</v>
      </c>
    </row>
    <row r="74" spans="1:39">
      <c r="A74" t="s">
        <v>96</v>
      </c>
      <c r="B74" t="s">
        <v>97</v>
      </c>
      <c r="C74" t="s">
        <v>1228</v>
      </c>
      <c r="D74" t="s">
        <v>65</v>
      </c>
      <c r="E74" s="205" t="s">
        <v>65</v>
      </c>
      <c r="F74" s="205" t="s">
        <v>24</v>
      </c>
      <c r="G74" s="205" t="s">
        <v>81</v>
      </c>
      <c r="H74" s="205" t="s">
        <v>54</v>
      </c>
      <c r="I74" t="s">
        <v>55</v>
      </c>
      <c r="J74" t="s">
        <v>2288</v>
      </c>
      <c r="L74" s="119">
        <v>44993</v>
      </c>
      <c r="M74" s="184">
        <v>45001</v>
      </c>
      <c r="N74" s="119">
        <v>45008</v>
      </c>
      <c r="O74" t="s">
        <v>9</v>
      </c>
      <c r="P74" t="s">
        <v>78</v>
      </c>
      <c r="Q74" t="s">
        <v>17</v>
      </c>
      <c r="S74" s="119">
        <v>44994</v>
      </c>
      <c r="T74" s="119">
        <v>45001</v>
      </c>
      <c r="AB74" s="206">
        <v>500000</v>
      </c>
      <c r="AC74" s="205" t="s">
        <v>58</v>
      </c>
      <c r="AD74" s="149" t="s">
        <v>444</v>
      </c>
      <c r="AE74" s="205" t="s">
        <v>478</v>
      </c>
      <c r="AF74" t="s">
        <v>216</v>
      </c>
      <c r="AG74" s="150">
        <v>10.901956528301882</v>
      </c>
      <c r="AH74" s="151">
        <v>1.5094339622641511</v>
      </c>
      <c r="AI74" s="150">
        <v>495.09782641509412</v>
      </c>
      <c r="AJ74" s="150">
        <v>9.9019565283018824</v>
      </c>
      <c r="AK74" s="150">
        <v>10.901956528301882</v>
      </c>
      <c r="AL74" s="119">
        <v>44901</v>
      </c>
      <c r="AM74" t="s">
        <v>54</v>
      </c>
    </row>
    <row r="75" spans="1:39">
      <c r="A75" t="s">
        <v>119</v>
      </c>
      <c r="B75" t="s">
        <v>120</v>
      </c>
      <c r="C75" t="s">
        <v>2289</v>
      </c>
      <c r="D75" t="s">
        <v>108</v>
      </c>
      <c r="E75" s="205" t="s">
        <v>65</v>
      </c>
      <c r="F75" t="s">
        <v>24</v>
      </c>
      <c r="G75" t="s">
        <v>81</v>
      </c>
      <c r="H75" t="s">
        <v>54</v>
      </c>
      <c r="I75" t="s">
        <v>55</v>
      </c>
      <c r="J75" t="s">
        <v>2290</v>
      </c>
      <c r="K75" s="119">
        <v>44682</v>
      </c>
      <c r="L75" s="119">
        <v>44960</v>
      </c>
      <c r="M75" s="167"/>
      <c r="N75" s="119">
        <v>45020</v>
      </c>
      <c r="O75" t="s">
        <v>11</v>
      </c>
      <c r="P75" t="s">
        <v>242</v>
      </c>
      <c r="Q75" t="s">
        <v>17</v>
      </c>
      <c r="S75" s="119">
        <v>44984</v>
      </c>
      <c r="T75" s="119">
        <v>45008</v>
      </c>
      <c r="AB75" s="206">
        <v>500000</v>
      </c>
      <c r="AC75" s="205" t="s">
        <v>58</v>
      </c>
      <c r="AD75" s="149" t="s">
        <v>444</v>
      </c>
      <c r="AE75" s="205" t="s">
        <v>478</v>
      </c>
      <c r="AF75" t="s">
        <v>243</v>
      </c>
      <c r="AG75" s="150">
        <v>10.932145207547165</v>
      </c>
      <c r="AH75" s="151">
        <v>1.5094339622641511</v>
      </c>
      <c r="AI75" s="150">
        <v>496.60726037735827</v>
      </c>
      <c r="AJ75" s="150">
        <v>9.9321452075471655</v>
      </c>
      <c r="AK75" s="150">
        <v>10.932145207547165</v>
      </c>
      <c r="AL75" s="119">
        <v>44796</v>
      </c>
      <c r="AM75" t="s">
        <v>54</v>
      </c>
    </row>
    <row r="76" spans="1:39">
      <c r="A76" t="s">
        <v>96</v>
      </c>
      <c r="B76" t="s">
        <v>97</v>
      </c>
      <c r="C76" t="s">
        <v>1228</v>
      </c>
      <c r="D76" t="s">
        <v>65</v>
      </c>
      <c r="E76" s="205" t="s">
        <v>65</v>
      </c>
      <c r="F76" s="205" t="s">
        <v>24</v>
      </c>
      <c r="G76" s="205" t="s">
        <v>81</v>
      </c>
      <c r="H76" s="205" t="s">
        <v>54</v>
      </c>
      <c r="I76" t="s">
        <v>55</v>
      </c>
      <c r="J76" t="s">
        <v>2291</v>
      </c>
      <c r="L76" s="119">
        <v>45021</v>
      </c>
      <c r="M76" s="184">
        <v>45029</v>
      </c>
      <c r="N76" s="119">
        <v>45036</v>
      </c>
      <c r="O76" t="s">
        <v>9</v>
      </c>
      <c r="P76" t="s">
        <v>78</v>
      </c>
      <c r="Q76" t="s">
        <v>17</v>
      </c>
      <c r="S76" s="119">
        <v>45021</v>
      </c>
      <c r="T76" s="119">
        <v>45034</v>
      </c>
      <c r="AB76" s="206">
        <v>500000</v>
      </c>
      <c r="AC76" s="205" t="s">
        <v>58</v>
      </c>
      <c r="AD76" s="149" t="s">
        <v>444</v>
      </c>
      <c r="AE76" s="205" t="s">
        <v>478</v>
      </c>
      <c r="AF76" t="s">
        <v>216</v>
      </c>
      <c r="AG76" s="150">
        <v>10.962333886792448</v>
      </c>
      <c r="AH76" s="151">
        <v>1.5094339622641511</v>
      </c>
      <c r="AI76" s="150">
        <v>498.11669433962243</v>
      </c>
      <c r="AJ76" s="150">
        <v>9.9623338867924485</v>
      </c>
      <c r="AK76" s="150">
        <v>10.962333886792448</v>
      </c>
      <c r="AL76" s="119">
        <v>44901</v>
      </c>
      <c r="AM76" t="s">
        <v>54</v>
      </c>
    </row>
    <row r="77" spans="1:39">
      <c r="A77" t="s">
        <v>155</v>
      </c>
      <c r="B77" t="s">
        <v>61</v>
      </c>
      <c r="C77" t="s">
        <v>2292</v>
      </c>
      <c r="D77" t="s">
        <v>108</v>
      </c>
      <c r="E77" s="205" t="s">
        <v>65</v>
      </c>
      <c r="F77" t="s">
        <v>24</v>
      </c>
      <c r="G77" t="s">
        <v>81</v>
      </c>
      <c r="H77" t="s">
        <v>54</v>
      </c>
      <c r="I77" t="s">
        <v>55</v>
      </c>
      <c r="J77" t="s">
        <v>2293</v>
      </c>
      <c r="K77" s="119">
        <v>44767</v>
      </c>
      <c r="L77" s="119">
        <v>45002</v>
      </c>
      <c r="M77" s="184">
        <v>45058</v>
      </c>
      <c r="N77" s="119">
        <v>45058</v>
      </c>
      <c r="O77" t="s">
        <v>7</v>
      </c>
      <c r="P77" t="s">
        <v>59</v>
      </c>
      <c r="Q77" t="s">
        <v>17</v>
      </c>
      <c r="S77" s="119">
        <v>45026</v>
      </c>
      <c r="T77" s="119">
        <v>45069</v>
      </c>
      <c r="U77" t="s">
        <v>16</v>
      </c>
      <c r="V77" t="s">
        <v>59</v>
      </c>
      <c r="W77" s="62" t="s">
        <v>2294</v>
      </c>
      <c r="X77" t="s">
        <v>16</v>
      </c>
      <c r="Y77" t="s">
        <v>59</v>
      </c>
      <c r="Z77" s="62" t="s">
        <v>2295</v>
      </c>
      <c r="AB77" s="206">
        <v>500004</v>
      </c>
      <c r="AC77" s="205" t="s">
        <v>58</v>
      </c>
      <c r="AD77" s="149" t="s">
        <v>444</v>
      </c>
      <c r="AE77" s="205" t="s">
        <v>478</v>
      </c>
      <c r="AF77" t="s">
        <v>246</v>
      </c>
      <c r="AG77" s="150">
        <v>28.901908045283012</v>
      </c>
      <c r="AH77" s="151">
        <v>1.5094339622641511</v>
      </c>
      <c r="AI77" s="150">
        <v>1295.0954022641506</v>
      </c>
      <c r="AJ77" s="150">
        <v>25.901908045283012</v>
      </c>
      <c r="AK77" s="150">
        <v>28.901908045283012</v>
      </c>
      <c r="AL77" s="119">
        <v>44987</v>
      </c>
    </row>
    <row r="78" spans="1:39">
      <c r="A78" t="s">
        <v>96</v>
      </c>
      <c r="B78" t="s">
        <v>97</v>
      </c>
      <c r="C78" t="s">
        <v>1228</v>
      </c>
      <c r="D78" t="s">
        <v>65</v>
      </c>
      <c r="E78" s="205" t="s">
        <v>65</v>
      </c>
      <c r="F78" s="205" t="s">
        <v>24</v>
      </c>
      <c r="G78" s="205" t="s">
        <v>81</v>
      </c>
      <c r="H78" s="205" t="s">
        <v>54</v>
      </c>
      <c r="I78" t="s">
        <v>55</v>
      </c>
      <c r="J78" t="s">
        <v>2296</v>
      </c>
      <c r="L78" s="119">
        <v>45049</v>
      </c>
      <c r="M78" s="184">
        <v>45057</v>
      </c>
      <c r="N78" s="119">
        <v>45064</v>
      </c>
      <c r="O78" t="s">
        <v>9</v>
      </c>
      <c r="P78" t="s">
        <v>78</v>
      </c>
      <c r="Q78" t="s">
        <v>17</v>
      </c>
      <c r="S78" s="119">
        <v>45051</v>
      </c>
      <c r="T78" s="119">
        <v>45062</v>
      </c>
      <c r="AB78" s="206">
        <v>500000</v>
      </c>
      <c r="AC78" s="205" t="s">
        <v>58</v>
      </c>
      <c r="AD78" s="149" t="s">
        <v>444</v>
      </c>
      <c r="AE78" s="205" t="s">
        <v>478</v>
      </c>
      <c r="AF78" t="s">
        <v>216</v>
      </c>
      <c r="AG78" s="150">
        <v>11.022711245283014</v>
      </c>
      <c r="AH78" s="151">
        <v>1.5094339622641511</v>
      </c>
      <c r="AI78" s="150">
        <v>501.13556226415074</v>
      </c>
      <c r="AJ78" s="150">
        <v>10.022711245283014</v>
      </c>
      <c r="AK78" s="150">
        <v>11.022711245283014</v>
      </c>
      <c r="AL78" s="119">
        <v>44901</v>
      </c>
      <c r="AM78" t="s">
        <v>54</v>
      </c>
    </row>
    <row r="79" spans="1:39">
      <c r="A79" t="s">
        <v>171</v>
      </c>
      <c r="B79" t="s">
        <v>172</v>
      </c>
      <c r="C79" t="s">
        <v>2236</v>
      </c>
      <c r="D79" t="s">
        <v>108</v>
      </c>
      <c r="E79" s="205" t="s">
        <v>65</v>
      </c>
      <c r="F79" t="s">
        <v>24</v>
      </c>
      <c r="G79" t="s">
        <v>81</v>
      </c>
      <c r="H79" t="s">
        <v>54</v>
      </c>
      <c r="I79" s="205" t="s">
        <v>55</v>
      </c>
      <c r="J79" t="s">
        <v>2297</v>
      </c>
      <c r="L79" s="119">
        <v>45016</v>
      </c>
      <c r="M79" s="184">
        <v>45065</v>
      </c>
      <c r="N79" s="119">
        <v>45076</v>
      </c>
      <c r="O79" t="s">
        <v>7</v>
      </c>
      <c r="P79" t="s">
        <v>59</v>
      </c>
      <c r="Q79" t="s">
        <v>17</v>
      </c>
      <c r="S79" s="119">
        <v>45061</v>
      </c>
      <c r="U79" t="s">
        <v>16</v>
      </c>
      <c r="V79" t="s">
        <v>59</v>
      </c>
      <c r="W79" s="62" t="s">
        <v>2298</v>
      </c>
      <c r="X79" t="s">
        <v>16</v>
      </c>
      <c r="Y79" t="s">
        <v>59</v>
      </c>
      <c r="Z79" s="62" t="s">
        <v>2299</v>
      </c>
      <c r="AB79" s="206">
        <v>500022</v>
      </c>
      <c r="AC79" s="205" t="s">
        <v>58</v>
      </c>
      <c r="AD79" s="149" t="s">
        <v>444</v>
      </c>
      <c r="AE79" s="205" t="s">
        <v>444</v>
      </c>
      <c r="AF79" t="s">
        <v>246</v>
      </c>
      <c r="AG79" s="150">
        <v>11.052901252830186</v>
      </c>
      <c r="AH79" s="151">
        <v>1.509500377358491</v>
      </c>
      <c r="AI79" s="150">
        <v>502.64506264150924</v>
      </c>
      <c r="AJ79" s="150">
        <v>10.052901252830186</v>
      </c>
      <c r="AK79" s="150">
        <v>11.052901252830186</v>
      </c>
      <c r="AL79" s="119">
        <v>45040</v>
      </c>
    </row>
    <row r="80" spans="1:39" ht="15.6">
      <c r="A80" t="s">
        <v>134</v>
      </c>
      <c r="B80" t="s">
        <v>101</v>
      </c>
      <c r="C80" t="s">
        <v>2284</v>
      </c>
      <c r="D80" t="s">
        <v>108</v>
      </c>
      <c r="E80" t="s">
        <v>65</v>
      </c>
      <c r="F80" t="s">
        <v>24</v>
      </c>
      <c r="G80" t="s">
        <v>81</v>
      </c>
      <c r="H80" t="s">
        <v>54</v>
      </c>
      <c r="I80" s="205" t="s">
        <v>55</v>
      </c>
      <c r="J80" t="s">
        <v>2300</v>
      </c>
      <c r="K80" s="119">
        <v>45008</v>
      </c>
      <c r="L80" s="119">
        <v>45050</v>
      </c>
      <c r="M80" s="184">
        <v>45084</v>
      </c>
      <c r="N80" s="119">
        <v>45086</v>
      </c>
      <c r="O80" t="s">
        <v>11</v>
      </c>
      <c r="P80" s="197" t="s">
        <v>177</v>
      </c>
      <c r="Q80" t="s">
        <v>17</v>
      </c>
      <c r="S80" s="119">
        <v>45033</v>
      </c>
      <c r="T80" s="119">
        <v>45083</v>
      </c>
      <c r="U80" t="s">
        <v>16</v>
      </c>
      <c r="V80" t="s">
        <v>59</v>
      </c>
      <c r="W80" s="62" t="s">
        <v>2301</v>
      </c>
      <c r="X80" t="s">
        <v>16</v>
      </c>
      <c r="Y80" t="s">
        <v>59</v>
      </c>
      <c r="Z80" s="62" t="s">
        <v>2302</v>
      </c>
      <c r="AB80" s="176">
        <v>500003</v>
      </c>
      <c r="AC80" t="s">
        <v>58</v>
      </c>
      <c r="AD80" s="149" t="s">
        <v>444</v>
      </c>
      <c r="AE80" t="s">
        <v>478</v>
      </c>
      <c r="AF80" t="s">
        <v>178</v>
      </c>
      <c r="AG80" s="150">
        <v>11.083090113207543</v>
      </c>
      <c r="AH80" s="151">
        <v>1.5094430188679249</v>
      </c>
      <c r="AI80" s="150">
        <v>504.15450566037714</v>
      </c>
      <c r="AJ80" s="150">
        <v>10.083090113207543</v>
      </c>
      <c r="AK80" s="150">
        <v>11.083090113207543</v>
      </c>
      <c r="AL80" s="119">
        <v>45026</v>
      </c>
    </row>
    <row r="81" spans="1:39" ht="15.6">
      <c r="A81" t="s">
        <v>198</v>
      </c>
      <c r="B81" t="s">
        <v>61</v>
      </c>
      <c r="C81" t="s">
        <v>2095</v>
      </c>
      <c r="D81" t="s">
        <v>64</v>
      </c>
      <c r="E81" t="s">
        <v>65</v>
      </c>
      <c r="F81" t="s">
        <v>24</v>
      </c>
      <c r="G81" t="s">
        <v>81</v>
      </c>
      <c r="H81" t="s">
        <v>67</v>
      </c>
      <c r="I81" t="s">
        <v>55</v>
      </c>
      <c r="J81" t="s">
        <v>2303</v>
      </c>
      <c r="K81" s="119">
        <v>45005</v>
      </c>
      <c r="L81" s="119">
        <v>45077</v>
      </c>
      <c r="M81" s="184">
        <v>45083</v>
      </c>
      <c r="N81" s="119">
        <v>45090</v>
      </c>
      <c r="O81" t="s">
        <v>11</v>
      </c>
      <c r="P81" s="197" t="s">
        <v>177</v>
      </c>
      <c r="Q81" t="s">
        <v>17</v>
      </c>
      <c r="S81" s="119">
        <v>45068</v>
      </c>
      <c r="T81" s="119">
        <v>45104</v>
      </c>
      <c r="AA81" t="s">
        <v>2304</v>
      </c>
      <c r="AB81" s="176">
        <v>500001</v>
      </c>
      <c r="AC81" t="s">
        <v>58</v>
      </c>
      <c r="AD81" s="149" t="s">
        <v>444</v>
      </c>
      <c r="AE81" t="s">
        <v>478</v>
      </c>
      <c r="AF81" t="s">
        <v>178</v>
      </c>
      <c r="AG81" s="150">
        <v>11.384977509433959</v>
      </c>
      <c r="AH81" s="151">
        <v>15.094369811320757</v>
      </c>
      <c r="AI81" s="150">
        <v>519.24887547169794</v>
      </c>
      <c r="AJ81" s="150">
        <v>10.384977509433959</v>
      </c>
      <c r="AK81" s="150">
        <v>11.384977509433959</v>
      </c>
      <c r="AL81" s="119">
        <v>45061</v>
      </c>
    </row>
    <row r="82" spans="1:39">
      <c r="A82" t="s">
        <v>96</v>
      </c>
      <c r="B82" t="s">
        <v>97</v>
      </c>
      <c r="C82" t="s">
        <v>1228</v>
      </c>
      <c r="D82" t="s">
        <v>65</v>
      </c>
      <c r="E82" s="205" t="s">
        <v>65</v>
      </c>
      <c r="F82" s="205" t="s">
        <v>24</v>
      </c>
      <c r="G82" s="205" t="s">
        <v>81</v>
      </c>
      <c r="H82" s="205" t="s">
        <v>54</v>
      </c>
      <c r="I82" t="s">
        <v>55</v>
      </c>
      <c r="J82" t="s">
        <v>2305</v>
      </c>
      <c r="L82" s="119">
        <v>45077</v>
      </c>
      <c r="M82" s="184">
        <v>45084</v>
      </c>
      <c r="N82" s="119">
        <v>45092</v>
      </c>
      <c r="O82" t="s">
        <v>9</v>
      </c>
      <c r="P82" t="s">
        <v>78</v>
      </c>
      <c r="Q82" t="s">
        <v>17</v>
      </c>
      <c r="S82" s="119">
        <v>45072</v>
      </c>
      <c r="T82" s="119">
        <v>45083</v>
      </c>
      <c r="AB82" s="206">
        <v>500000</v>
      </c>
      <c r="AC82" s="205" t="s">
        <v>58</v>
      </c>
      <c r="AD82" s="149" t="s">
        <v>444</v>
      </c>
      <c r="AE82" s="205" t="s">
        <v>478</v>
      </c>
      <c r="AF82" t="s">
        <v>216</v>
      </c>
      <c r="AG82" s="150">
        <v>11.41516618867924</v>
      </c>
      <c r="AH82" s="151">
        <v>1.5094339622641511</v>
      </c>
      <c r="AI82" s="150">
        <v>520.75830943396204</v>
      </c>
      <c r="AJ82" s="150">
        <v>10.41516618867924</v>
      </c>
      <c r="AK82" s="150">
        <v>11.41516618867924</v>
      </c>
      <c r="AL82" s="119">
        <v>44901</v>
      </c>
      <c r="AM82" t="s">
        <v>54</v>
      </c>
    </row>
    <row r="83" spans="1:39">
      <c r="A83" t="s">
        <v>119</v>
      </c>
      <c r="B83" t="s">
        <v>120</v>
      </c>
      <c r="C83" t="s">
        <v>2306</v>
      </c>
      <c r="D83" t="s">
        <v>108</v>
      </c>
      <c r="E83" t="s">
        <v>65</v>
      </c>
      <c r="F83" t="s">
        <v>24</v>
      </c>
      <c r="G83" s="154" t="s">
        <v>81</v>
      </c>
      <c r="H83" t="s">
        <v>54</v>
      </c>
      <c r="I83" t="s">
        <v>55</v>
      </c>
      <c r="J83" t="s">
        <v>2307</v>
      </c>
      <c r="K83" s="119">
        <v>44956</v>
      </c>
      <c r="L83" s="119">
        <v>45049</v>
      </c>
      <c r="M83" s="184">
        <v>45097</v>
      </c>
      <c r="N83" s="119">
        <v>45099</v>
      </c>
      <c r="O83" t="s">
        <v>11</v>
      </c>
      <c r="P83" t="s">
        <v>204</v>
      </c>
      <c r="Q83" t="s">
        <v>17</v>
      </c>
      <c r="S83" s="119">
        <v>45091</v>
      </c>
      <c r="T83" s="119">
        <v>45104</v>
      </c>
      <c r="U83" t="s">
        <v>17</v>
      </c>
      <c r="V83" t="s">
        <v>242</v>
      </c>
      <c r="W83" s="63" t="s">
        <v>2308</v>
      </c>
      <c r="X83" t="s">
        <v>17</v>
      </c>
      <c r="Y83" t="s">
        <v>242</v>
      </c>
      <c r="Z83" s="63" t="s">
        <v>2309</v>
      </c>
      <c r="AB83" s="206">
        <v>500001</v>
      </c>
      <c r="AC83" s="205" t="s">
        <v>58</v>
      </c>
      <c r="AD83" s="149" t="s">
        <v>444</v>
      </c>
      <c r="AE83" s="205" t="s">
        <v>478</v>
      </c>
      <c r="AF83" t="s">
        <v>205</v>
      </c>
      <c r="AG83" s="150">
        <v>11.445354928301883</v>
      </c>
      <c r="AH83" s="151">
        <v>1.5094369811320758</v>
      </c>
      <c r="AI83" s="150">
        <v>522.26774641509417</v>
      </c>
      <c r="AJ83" s="150">
        <v>10.445354928301883</v>
      </c>
      <c r="AK83" s="150">
        <v>11.445354928301883</v>
      </c>
      <c r="AL83" s="119">
        <v>45009</v>
      </c>
    </row>
    <row r="84" spans="1:39">
      <c r="A84" t="s">
        <v>96</v>
      </c>
      <c r="B84" t="s">
        <v>97</v>
      </c>
      <c r="C84" t="s">
        <v>1228</v>
      </c>
      <c r="D84" t="s">
        <v>65</v>
      </c>
      <c r="E84" s="205" t="s">
        <v>65</v>
      </c>
      <c r="F84" s="205" t="s">
        <v>24</v>
      </c>
      <c r="G84" s="205" t="s">
        <v>81</v>
      </c>
      <c r="H84" s="205" t="s">
        <v>54</v>
      </c>
      <c r="I84" t="s">
        <v>55</v>
      </c>
      <c r="J84" t="s">
        <v>2310</v>
      </c>
      <c r="L84" s="119">
        <v>45105</v>
      </c>
      <c r="M84" s="184">
        <v>45113</v>
      </c>
      <c r="N84" s="119">
        <v>45120</v>
      </c>
      <c r="O84" t="s">
        <v>9</v>
      </c>
      <c r="P84" t="s">
        <v>78</v>
      </c>
      <c r="Q84" t="s">
        <v>17</v>
      </c>
      <c r="S84" s="119">
        <v>45104</v>
      </c>
      <c r="T84" s="119">
        <v>45118</v>
      </c>
      <c r="AB84" s="206">
        <v>500000</v>
      </c>
      <c r="AC84" s="205" t="s">
        <v>58</v>
      </c>
      <c r="AD84" s="149" t="s">
        <v>444</v>
      </c>
      <c r="AE84" s="205" t="s">
        <v>478</v>
      </c>
      <c r="AF84" t="s">
        <v>216</v>
      </c>
      <c r="AG84" s="150">
        <v>11.475543607547165</v>
      </c>
      <c r="AH84" s="151">
        <v>1.5094339622641511</v>
      </c>
      <c r="AI84" s="150">
        <v>523.77718037735826</v>
      </c>
      <c r="AJ84" s="150">
        <v>10.475543607547165</v>
      </c>
      <c r="AK84" s="150">
        <v>11.475543607547165</v>
      </c>
      <c r="AL84" s="119">
        <v>44901</v>
      </c>
      <c r="AM84" t="s">
        <v>54</v>
      </c>
    </row>
    <row r="85" spans="1:39">
      <c r="A85" t="s">
        <v>96</v>
      </c>
      <c r="B85" t="s">
        <v>97</v>
      </c>
      <c r="C85" t="s">
        <v>1228</v>
      </c>
      <c r="D85" t="s">
        <v>65</v>
      </c>
      <c r="E85" s="205" t="s">
        <v>65</v>
      </c>
      <c r="F85" s="205" t="s">
        <v>24</v>
      </c>
      <c r="G85" s="205" t="s">
        <v>81</v>
      </c>
      <c r="H85" s="205" t="s">
        <v>54</v>
      </c>
      <c r="I85" t="s">
        <v>55</v>
      </c>
      <c r="J85" t="s">
        <v>2311</v>
      </c>
      <c r="L85" s="119">
        <v>45133</v>
      </c>
      <c r="M85" s="184">
        <v>45141</v>
      </c>
      <c r="N85" s="119">
        <v>45148</v>
      </c>
      <c r="O85" t="s">
        <v>9</v>
      </c>
      <c r="P85" t="s">
        <v>78</v>
      </c>
      <c r="Q85" t="s">
        <v>17</v>
      </c>
      <c r="S85" s="119">
        <v>45128</v>
      </c>
      <c r="T85" s="119">
        <v>45132</v>
      </c>
      <c r="AB85" s="206">
        <v>500000</v>
      </c>
      <c r="AC85" s="205" t="s">
        <v>58</v>
      </c>
      <c r="AD85" s="149" t="s">
        <v>444</v>
      </c>
      <c r="AE85" s="205" t="s">
        <v>478</v>
      </c>
      <c r="AF85" t="s">
        <v>216</v>
      </c>
      <c r="AG85" s="150">
        <v>11.505732286792448</v>
      </c>
      <c r="AH85" s="151">
        <v>1.5094339622641511</v>
      </c>
      <c r="AI85" s="150">
        <v>525.28661433962236</v>
      </c>
      <c r="AJ85" s="150">
        <v>10.505732286792448</v>
      </c>
      <c r="AK85" s="150">
        <v>11.505732286792448</v>
      </c>
      <c r="AL85" s="119">
        <v>44901</v>
      </c>
      <c r="AM85" t="s">
        <v>54</v>
      </c>
    </row>
    <row r="86" spans="1:39">
      <c r="A86" t="s">
        <v>171</v>
      </c>
      <c r="B86" t="s">
        <v>172</v>
      </c>
      <c r="C86" t="s">
        <v>1244</v>
      </c>
      <c r="D86" t="s">
        <v>108</v>
      </c>
      <c r="E86" s="205" t="s">
        <v>65</v>
      </c>
      <c r="F86" t="s">
        <v>24</v>
      </c>
      <c r="G86" t="s">
        <v>81</v>
      </c>
      <c r="H86" t="s">
        <v>54</v>
      </c>
      <c r="I86" t="s">
        <v>55</v>
      </c>
      <c r="J86" t="s">
        <v>2312</v>
      </c>
      <c r="L86" s="119">
        <v>45043</v>
      </c>
      <c r="M86" s="119">
        <v>45163</v>
      </c>
      <c r="N86" s="119">
        <v>45167</v>
      </c>
      <c r="O86" t="s">
        <v>7</v>
      </c>
      <c r="P86" t="s">
        <v>59</v>
      </c>
      <c r="Q86" t="s">
        <v>17</v>
      </c>
      <c r="S86" s="119">
        <v>45133</v>
      </c>
      <c r="T86" s="119">
        <v>45160</v>
      </c>
      <c r="U86" t="s">
        <v>17</v>
      </c>
      <c r="V86" t="s">
        <v>59</v>
      </c>
      <c r="W86" s="62" t="s">
        <v>2313</v>
      </c>
      <c r="X86" t="s">
        <v>17</v>
      </c>
      <c r="Y86" t="s">
        <v>59</v>
      </c>
      <c r="Z86" s="62" t="s">
        <v>2314</v>
      </c>
      <c r="AB86" s="176">
        <v>500001</v>
      </c>
      <c r="AC86" t="s">
        <v>58</v>
      </c>
      <c r="AD86" s="149" t="s">
        <v>444</v>
      </c>
      <c r="AE86" t="s">
        <v>478</v>
      </c>
      <c r="AF86" t="s">
        <v>246</v>
      </c>
      <c r="AG86" s="150">
        <v>11.535921026415089</v>
      </c>
      <c r="AH86" s="151">
        <v>1.5094369811320758</v>
      </c>
      <c r="AI86" s="150">
        <v>526.79605132075449</v>
      </c>
      <c r="AJ86" s="150">
        <v>10.535921026415089</v>
      </c>
      <c r="AK86" s="150">
        <v>11.535921026415089</v>
      </c>
      <c r="AL86" s="119">
        <v>45128</v>
      </c>
    </row>
    <row r="87" spans="1:39">
      <c r="A87" t="s">
        <v>96</v>
      </c>
      <c r="B87" t="s">
        <v>97</v>
      </c>
      <c r="C87" t="s">
        <v>1228</v>
      </c>
      <c r="D87" t="s">
        <v>65</v>
      </c>
      <c r="E87" s="205" t="s">
        <v>65</v>
      </c>
      <c r="F87" s="205" t="s">
        <v>24</v>
      </c>
      <c r="G87" s="205" t="s">
        <v>81</v>
      </c>
      <c r="H87" s="205" t="s">
        <v>54</v>
      </c>
      <c r="I87" t="s">
        <v>55</v>
      </c>
      <c r="J87" t="s">
        <v>2315</v>
      </c>
      <c r="L87" s="119">
        <v>45161</v>
      </c>
      <c r="M87" s="184">
        <v>45169</v>
      </c>
      <c r="N87" s="119">
        <v>45176</v>
      </c>
      <c r="O87" t="s">
        <v>9</v>
      </c>
      <c r="P87" t="s">
        <v>78</v>
      </c>
      <c r="Q87" t="s">
        <v>17</v>
      </c>
      <c r="S87" s="119">
        <v>45161</v>
      </c>
      <c r="T87" s="119">
        <v>45167</v>
      </c>
      <c r="AB87" s="206">
        <v>500000</v>
      </c>
      <c r="AC87" s="205" t="s">
        <v>58</v>
      </c>
      <c r="AD87" s="149" t="s">
        <v>444</v>
      </c>
      <c r="AE87" s="205" t="s">
        <v>478</v>
      </c>
      <c r="AF87" t="s">
        <v>216</v>
      </c>
      <c r="AG87" s="150">
        <v>11.566109705660372</v>
      </c>
      <c r="AH87" s="151">
        <v>1.5094339622641511</v>
      </c>
      <c r="AI87" s="150">
        <v>528.30548528301858</v>
      </c>
      <c r="AJ87" s="150">
        <v>10.566109705660372</v>
      </c>
      <c r="AK87" s="150">
        <v>11.566109705660372</v>
      </c>
      <c r="AL87" s="119">
        <v>44901</v>
      </c>
      <c r="AM87" t="s">
        <v>54</v>
      </c>
    </row>
    <row r="88" spans="1:39">
      <c r="A88" t="s">
        <v>134</v>
      </c>
      <c r="B88" t="s">
        <v>101</v>
      </c>
      <c r="C88" t="s">
        <v>2316</v>
      </c>
      <c r="D88" t="s">
        <v>108</v>
      </c>
      <c r="E88" s="205" t="s">
        <v>65</v>
      </c>
      <c r="F88" t="s">
        <v>24</v>
      </c>
      <c r="G88" t="s">
        <v>81</v>
      </c>
      <c r="H88" t="s">
        <v>54</v>
      </c>
      <c r="I88" s="205" t="s">
        <v>55</v>
      </c>
      <c r="J88" t="s">
        <v>2317</v>
      </c>
      <c r="L88" s="119">
        <v>45169</v>
      </c>
      <c r="M88" s="119">
        <v>45175</v>
      </c>
      <c r="N88" s="119">
        <v>45177</v>
      </c>
      <c r="O88" t="s">
        <v>11</v>
      </c>
      <c r="P88" t="s">
        <v>209</v>
      </c>
      <c r="Q88" t="s">
        <v>17</v>
      </c>
      <c r="S88" s="119">
        <v>45145</v>
      </c>
      <c r="T88" s="119">
        <v>45167</v>
      </c>
      <c r="U88" t="s">
        <v>17</v>
      </c>
      <c r="V88" t="s">
        <v>209</v>
      </c>
      <c r="W88" s="62" t="s">
        <v>2318</v>
      </c>
      <c r="X88" t="s">
        <v>17</v>
      </c>
      <c r="Y88" t="s">
        <v>209</v>
      </c>
      <c r="Z88" s="62" t="s">
        <v>2319</v>
      </c>
      <c r="AB88" s="206">
        <v>500021</v>
      </c>
      <c r="AC88" s="205" t="s">
        <v>58</v>
      </c>
      <c r="AD88" s="149" t="s">
        <v>444</v>
      </c>
      <c r="AE88" s="205" t="s">
        <v>444</v>
      </c>
      <c r="AF88" t="s">
        <v>210</v>
      </c>
      <c r="AG88" s="150">
        <v>11.596299652830183</v>
      </c>
      <c r="AH88" s="151">
        <v>1.5094973584905662</v>
      </c>
      <c r="AI88" s="150">
        <v>529.81498264150912</v>
      </c>
      <c r="AJ88" s="150">
        <v>10.596299652830183</v>
      </c>
      <c r="AK88" s="150">
        <v>11.596299652830183</v>
      </c>
      <c r="AL88" s="119">
        <v>45128</v>
      </c>
    </row>
    <row r="89" spans="1:39" ht="15.6">
      <c r="A89" t="s">
        <v>198</v>
      </c>
      <c r="B89" t="s">
        <v>61</v>
      </c>
      <c r="C89" t="s">
        <v>2095</v>
      </c>
      <c r="D89" t="s">
        <v>64</v>
      </c>
      <c r="E89" t="s">
        <v>65</v>
      </c>
      <c r="F89" t="s">
        <v>24</v>
      </c>
      <c r="G89" t="s">
        <v>81</v>
      </c>
      <c r="H89" t="s">
        <v>54</v>
      </c>
      <c r="I89" t="s">
        <v>55</v>
      </c>
      <c r="J89" t="s">
        <v>2320</v>
      </c>
      <c r="L89" s="119">
        <v>45111</v>
      </c>
      <c r="M89" s="119">
        <v>45174</v>
      </c>
      <c r="N89" s="119">
        <v>45181</v>
      </c>
      <c r="O89" t="s">
        <v>11</v>
      </c>
      <c r="P89" s="197" t="s">
        <v>177</v>
      </c>
      <c r="Q89" t="s">
        <v>17</v>
      </c>
      <c r="S89" s="119">
        <v>45111</v>
      </c>
      <c r="T89" s="119">
        <v>45178</v>
      </c>
      <c r="W89" s="62" t="s">
        <v>2321</v>
      </c>
      <c r="Z89" s="62" t="s">
        <v>2322</v>
      </c>
      <c r="AA89" t="s">
        <v>2103</v>
      </c>
      <c r="AB89" s="176">
        <v>500001</v>
      </c>
      <c r="AC89" t="s">
        <v>58</v>
      </c>
      <c r="AD89" s="149" t="s">
        <v>444</v>
      </c>
      <c r="AE89" t="s">
        <v>478</v>
      </c>
      <c r="AF89" t="s">
        <v>178</v>
      </c>
      <c r="AG89" s="150">
        <v>11.626488392452824</v>
      </c>
      <c r="AH89" s="151">
        <v>1.5094369811320758</v>
      </c>
      <c r="AI89" s="150">
        <v>531.32441962264124</v>
      </c>
      <c r="AJ89" s="150">
        <v>10.626488392452824</v>
      </c>
      <c r="AK89" s="150">
        <v>11.626488392452824</v>
      </c>
      <c r="AL89" s="119">
        <v>45111</v>
      </c>
    </row>
    <row r="90" spans="1:39">
      <c r="A90" t="s">
        <v>134</v>
      </c>
      <c r="B90" t="s">
        <v>101</v>
      </c>
      <c r="C90" t="s">
        <v>2323</v>
      </c>
      <c r="D90" t="s">
        <v>108</v>
      </c>
      <c r="E90" t="s">
        <v>65</v>
      </c>
      <c r="F90" t="s">
        <v>24</v>
      </c>
      <c r="G90" s="154" t="s">
        <v>81</v>
      </c>
      <c r="H90" t="s">
        <v>54</v>
      </c>
      <c r="I90" t="s">
        <v>55</v>
      </c>
      <c r="J90" t="s">
        <v>2324</v>
      </c>
      <c r="L90" s="119">
        <v>45169</v>
      </c>
      <c r="M90" s="119">
        <v>45182</v>
      </c>
      <c r="N90" s="119">
        <v>45184</v>
      </c>
      <c r="O90" t="s">
        <v>11</v>
      </c>
      <c r="P90" t="s">
        <v>242</v>
      </c>
      <c r="Q90" t="s">
        <v>17</v>
      </c>
      <c r="S90" s="119">
        <v>45160</v>
      </c>
      <c r="T90" s="119">
        <v>45173</v>
      </c>
      <c r="U90" t="s">
        <v>17</v>
      </c>
      <c r="V90" t="s">
        <v>242</v>
      </c>
      <c r="W90" s="62" t="s">
        <v>2325</v>
      </c>
      <c r="X90" t="s">
        <v>17</v>
      </c>
      <c r="Y90" t="s">
        <v>242</v>
      </c>
      <c r="Z90" s="62" t="s">
        <v>2326</v>
      </c>
      <c r="AB90" s="206">
        <v>500001</v>
      </c>
      <c r="AC90" s="205" t="s">
        <v>58</v>
      </c>
      <c r="AD90" s="149" t="s">
        <v>444</v>
      </c>
      <c r="AE90" s="205" t="s">
        <v>478</v>
      </c>
      <c r="AF90" t="s">
        <v>243</v>
      </c>
      <c r="AG90" s="150">
        <v>11.656677132075467</v>
      </c>
      <c r="AH90" s="151">
        <v>1.5094369811320758</v>
      </c>
      <c r="AI90" s="150">
        <v>532.83385660377337</v>
      </c>
      <c r="AJ90" s="150">
        <v>10.656677132075467</v>
      </c>
      <c r="AK90" s="150">
        <v>11.656677132075467</v>
      </c>
      <c r="AL90" s="119">
        <v>45155</v>
      </c>
    </row>
    <row r="91" spans="1:39">
      <c r="A91" t="s">
        <v>198</v>
      </c>
      <c r="B91" t="s">
        <v>2108</v>
      </c>
      <c r="C91" t="s">
        <v>2202</v>
      </c>
      <c r="D91" t="s">
        <v>64</v>
      </c>
      <c r="E91" s="205" t="s">
        <v>65</v>
      </c>
      <c r="F91" t="s">
        <v>24</v>
      </c>
      <c r="G91" t="s">
        <v>81</v>
      </c>
      <c r="H91" t="s">
        <v>54</v>
      </c>
      <c r="I91" s="205" t="s">
        <v>55</v>
      </c>
      <c r="J91" t="s">
        <v>2327</v>
      </c>
      <c r="K91" s="119">
        <v>45086</v>
      </c>
      <c r="L91" s="119">
        <v>45170</v>
      </c>
      <c r="M91" s="119">
        <v>45194</v>
      </c>
      <c r="N91" s="119">
        <v>45194</v>
      </c>
      <c r="O91" t="s">
        <v>13</v>
      </c>
      <c r="P91" t="s">
        <v>249</v>
      </c>
      <c r="Q91" t="s">
        <v>17</v>
      </c>
      <c r="S91" s="119">
        <v>45120</v>
      </c>
      <c r="T91" s="119">
        <v>45174</v>
      </c>
      <c r="AA91" t="s">
        <v>2265</v>
      </c>
      <c r="AB91" s="206">
        <v>500001</v>
      </c>
      <c r="AC91" s="205" t="s">
        <v>58</v>
      </c>
      <c r="AD91" s="149" t="s">
        <v>444</v>
      </c>
      <c r="AE91" s="205" t="s">
        <v>478</v>
      </c>
      <c r="AF91" t="s">
        <v>250</v>
      </c>
      <c r="AG91" s="150">
        <v>11.68686587169811</v>
      </c>
      <c r="AH91" s="151">
        <v>1.5094369811320758</v>
      </c>
      <c r="AI91" s="150">
        <v>534.3432935849055</v>
      </c>
      <c r="AJ91" s="150">
        <v>10.68686587169811</v>
      </c>
      <c r="AK91" s="150">
        <v>11.68686587169811</v>
      </c>
      <c r="AL91" s="119">
        <v>45117</v>
      </c>
    </row>
    <row r="92" spans="1:39">
      <c r="A92" t="s">
        <v>96</v>
      </c>
      <c r="B92" t="s">
        <v>97</v>
      </c>
      <c r="C92" t="s">
        <v>1228</v>
      </c>
      <c r="D92" t="s">
        <v>65</v>
      </c>
      <c r="E92" s="205" t="s">
        <v>65</v>
      </c>
      <c r="F92" s="205" t="s">
        <v>24</v>
      </c>
      <c r="G92" s="205" t="s">
        <v>81</v>
      </c>
      <c r="H92" s="205" t="s">
        <v>54</v>
      </c>
      <c r="I92" t="s">
        <v>55</v>
      </c>
      <c r="J92" t="s">
        <v>2328</v>
      </c>
      <c r="L92" s="119">
        <v>45189</v>
      </c>
      <c r="M92" s="184">
        <v>45197</v>
      </c>
      <c r="N92" s="119">
        <v>45204</v>
      </c>
      <c r="O92" t="s">
        <v>9</v>
      </c>
      <c r="P92" t="s">
        <v>78</v>
      </c>
      <c r="Q92" t="s">
        <v>17</v>
      </c>
      <c r="S92" s="119">
        <v>45189</v>
      </c>
      <c r="T92" s="119">
        <v>45195</v>
      </c>
      <c r="AB92" s="206">
        <v>500000</v>
      </c>
      <c r="AC92" s="205" t="s">
        <v>58</v>
      </c>
      <c r="AD92" s="149" t="s">
        <v>444</v>
      </c>
      <c r="AE92" s="205" t="s">
        <v>478</v>
      </c>
      <c r="AF92" t="s">
        <v>216</v>
      </c>
      <c r="AG92" s="150">
        <v>11.717054550943391</v>
      </c>
      <c r="AH92" s="151">
        <v>1.5094339622641511</v>
      </c>
      <c r="AI92" s="150">
        <v>535.85272754716959</v>
      </c>
      <c r="AJ92" s="150">
        <v>10.717054550943391</v>
      </c>
      <c r="AK92" s="150">
        <v>11.717054550943391</v>
      </c>
      <c r="AL92" s="119">
        <v>44901</v>
      </c>
      <c r="AM92" t="s">
        <v>54</v>
      </c>
    </row>
    <row r="93" spans="1:39">
      <c r="A93" t="s">
        <v>198</v>
      </c>
      <c r="B93" t="s">
        <v>61</v>
      </c>
      <c r="C93" t="s">
        <v>2329</v>
      </c>
      <c r="D93" t="s">
        <v>64</v>
      </c>
      <c r="E93" s="205" t="s">
        <v>65</v>
      </c>
      <c r="F93" t="s">
        <v>24</v>
      </c>
      <c r="G93" t="s">
        <v>81</v>
      </c>
      <c r="H93" t="s">
        <v>54</v>
      </c>
      <c r="I93" s="205" t="s">
        <v>55</v>
      </c>
      <c r="J93" t="s">
        <v>2330</v>
      </c>
      <c r="L93" s="119">
        <v>45194</v>
      </c>
      <c r="M93" s="119">
        <v>45203</v>
      </c>
      <c r="N93" s="119">
        <v>45209</v>
      </c>
      <c r="O93" t="s">
        <v>7</v>
      </c>
      <c r="P93" t="s">
        <v>59</v>
      </c>
      <c r="Q93" t="s">
        <v>17</v>
      </c>
      <c r="S93" s="119">
        <v>45188</v>
      </c>
      <c r="T93" s="119">
        <v>45189</v>
      </c>
      <c r="AA93" t="s">
        <v>2331</v>
      </c>
      <c r="AB93" s="206">
        <v>500000</v>
      </c>
      <c r="AC93" s="205" t="s">
        <v>58</v>
      </c>
      <c r="AD93" s="149" t="s">
        <v>444</v>
      </c>
      <c r="AE93" s="205" t="s">
        <v>478</v>
      </c>
      <c r="AF93" t="s">
        <v>246</v>
      </c>
      <c r="AG93" s="150">
        <v>11.747243230188674</v>
      </c>
      <c r="AH93" s="151">
        <v>1.5094339622641511</v>
      </c>
      <c r="AI93" s="150">
        <v>537.36216150943369</v>
      </c>
      <c r="AJ93" s="150">
        <v>10.747243230188674</v>
      </c>
      <c r="AK93" s="150">
        <v>11.747243230188674</v>
      </c>
      <c r="AL93" s="119">
        <v>45148</v>
      </c>
    </row>
    <row r="94" spans="1:39">
      <c r="A94" t="s">
        <v>96</v>
      </c>
      <c r="B94" t="s">
        <v>97</v>
      </c>
      <c r="C94" t="s">
        <v>1228</v>
      </c>
      <c r="D94" t="s">
        <v>65</v>
      </c>
      <c r="E94" s="205" t="s">
        <v>65</v>
      </c>
      <c r="F94" s="205" t="s">
        <v>24</v>
      </c>
      <c r="G94" s="205" t="s">
        <v>81</v>
      </c>
      <c r="H94" s="205" t="s">
        <v>54</v>
      </c>
      <c r="I94" t="s">
        <v>55</v>
      </c>
      <c r="J94" t="s">
        <v>2332</v>
      </c>
      <c r="L94" s="119">
        <v>45217</v>
      </c>
      <c r="M94" s="184">
        <v>45225</v>
      </c>
      <c r="N94" s="119">
        <v>45232</v>
      </c>
      <c r="O94" t="s">
        <v>9</v>
      </c>
      <c r="P94" t="s">
        <v>78</v>
      </c>
      <c r="Q94" t="s">
        <v>17</v>
      </c>
      <c r="S94" s="119">
        <v>45218</v>
      </c>
      <c r="T94" s="119">
        <v>45224</v>
      </c>
      <c r="AB94" s="206">
        <v>500000</v>
      </c>
      <c r="AC94" s="205" t="s">
        <v>58</v>
      </c>
      <c r="AD94" s="149" t="s">
        <v>444</v>
      </c>
      <c r="AE94" s="205" t="s">
        <v>478</v>
      </c>
      <c r="AF94" t="s">
        <v>216</v>
      </c>
      <c r="AG94" s="150">
        <v>11.777431909433956</v>
      </c>
      <c r="AH94" s="151">
        <v>1.5094339622641511</v>
      </c>
      <c r="AI94" s="150">
        <v>538.87159547169779</v>
      </c>
      <c r="AJ94" s="150">
        <v>10.777431909433956</v>
      </c>
      <c r="AK94" s="150">
        <v>11.777431909433956</v>
      </c>
      <c r="AL94" s="119">
        <v>44901</v>
      </c>
      <c r="AM94" t="s">
        <v>54</v>
      </c>
    </row>
    <row r="95" spans="1:39" ht="15.6">
      <c r="A95" t="s">
        <v>119</v>
      </c>
      <c r="B95" t="s">
        <v>120</v>
      </c>
      <c r="C95" t="s">
        <v>2333</v>
      </c>
      <c r="D95" t="s">
        <v>108</v>
      </c>
      <c r="E95" t="s">
        <v>65</v>
      </c>
      <c r="F95" t="s">
        <v>24</v>
      </c>
      <c r="G95" s="154" t="s">
        <v>81</v>
      </c>
      <c r="H95" t="s">
        <v>54</v>
      </c>
      <c r="I95" t="s">
        <v>55</v>
      </c>
      <c r="J95" t="s">
        <v>2334</v>
      </c>
      <c r="L95" s="119">
        <v>45215</v>
      </c>
      <c r="M95" s="119">
        <v>45259</v>
      </c>
      <c r="N95" s="119">
        <v>45260</v>
      </c>
      <c r="O95" t="s">
        <v>11</v>
      </c>
      <c r="P95" s="197" t="s">
        <v>177</v>
      </c>
      <c r="Q95" t="s">
        <v>17</v>
      </c>
      <c r="S95" s="119">
        <v>45155</v>
      </c>
      <c r="T95" s="119">
        <v>45260</v>
      </c>
      <c r="U95" t="s">
        <v>16</v>
      </c>
      <c r="V95" t="s">
        <v>242</v>
      </c>
      <c r="X95" t="s">
        <v>16</v>
      </c>
      <c r="Y95" t="s">
        <v>242</v>
      </c>
      <c r="AB95" s="206">
        <v>500001</v>
      </c>
      <c r="AC95" s="205" t="s">
        <v>58</v>
      </c>
      <c r="AD95" s="149" t="s">
        <v>444</v>
      </c>
      <c r="AE95" s="205" t="s">
        <v>478</v>
      </c>
      <c r="AF95" t="s">
        <v>178</v>
      </c>
      <c r="AG95" s="150">
        <v>11.807620649056599</v>
      </c>
      <c r="AH95" s="151">
        <v>1.5094369811320758</v>
      </c>
      <c r="AI95" s="150">
        <v>540.38103245282991</v>
      </c>
      <c r="AJ95" s="150">
        <v>10.807620649056599</v>
      </c>
      <c r="AK95" s="150">
        <v>11.807620649056599</v>
      </c>
      <c r="AL95" s="119">
        <v>45148</v>
      </c>
    </row>
    <row r="96" spans="1:39">
      <c r="A96" t="s">
        <v>171</v>
      </c>
      <c r="B96" t="s">
        <v>172</v>
      </c>
      <c r="C96" t="s">
        <v>1244</v>
      </c>
      <c r="D96" t="s">
        <v>108</v>
      </c>
      <c r="E96" s="205" t="s">
        <v>65</v>
      </c>
      <c r="F96" t="s">
        <v>24</v>
      </c>
      <c r="G96" t="s">
        <v>81</v>
      </c>
      <c r="H96" t="s">
        <v>54</v>
      </c>
      <c r="I96" t="s">
        <v>55</v>
      </c>
      <c r="J96" t="s">
        <v>2335</v>
      </c>
      <c r="L96" s="119">
        <v>45223</v>
      </c>
      <c r="M96" s="119">
        <v>45261</v>
      </c>
      <c r="N96" s="119">
        <v>45265</v>
      </c>
      <c r="O96" t="s">
        <v>7</v>
      </c>
      <c r="P96" t="s">
        <v>59</v>
      </c>
      <c r="Q96" t="s">
        <v>17</v>
      </c>
      <c r="S96" s="119">
        <v>45246</v>
      </c>
      <c r="W96" s="62" t="s">
        <v>2336</v>
      </c>
      <c r="Z96" s="62" t="s">
        <v>2337</v>
      </c>
      <c r="AB96" s="206">
        <v>500002</v>
      </c>
      <c r="AC96" s="205" t="s">
        <v>58</v>
      </c>
      <c r="AD96" s="149" t="s">
        <v>444</v>
      </c>
      <c r="AE96" s="205" t="s">
        <v>478</v>
      </c>
      <c r="AF96" t="s">
        <v>246</v>
      </c>
      <c r="AG96" s="150">
        <v>11.8378094490566</v>
      </c>
      <c r="AH96" s="151">
        <v>1.5094400000000001</v>
      </c>
      <c r="AI96" s="150">
        <v>541.89047245282995</v>
      </c>
      <c r="AJ96" s="150">
        <v>10.8378094490566</v>
      </c>
      <c r="AK96" s="150">
        <v>11.8378094490566</v>
      </c>
      <c r="AL96" s="119">
        <v>45204</v>
      </c>
    </row>
    <row r="97" spans="1:39">
      <c r="A97" t="s">
        <v>155</v>
      </c>
      <c r="B97" t="s">
        <v>156</v>
      </c>
      <c r="C97" t="s">
        <v>1805</v>
      </c>
      <c r="D97" t="s">
        <v>108</v>
      </c>
      <c r="E97" t="s">
        <v>65</v>
      </c>
      <c r="F97" t="s">
        <v>24</v>
      </c>
      <c r="G97" s="154" t="s">
        <v>81</v>
      </c>
      <c r="H97" t="s">
        <v>54</v>
      </c>
      <c r="I97" t="s">
        <v>55</v>
      </c>
      <c r="J97" t="s">
        <v>2338</v>
      </c>
      <c r="L97" s="119">
        <v>45184</v>
      </c>
      <c r="M97" s="119">
        <v>45258</v>
      </c>
      <c r="N97" s="119">
        <v>45266</v>
      </c>
      <c r="O97" t="s">
        <v>11</v>
      </c>
      <c r="P97" t="s">
        <v>242</v>
      </c>
      <c r="Q97" t="s">
        <v>17</v>
      </c>
      <c r="S97" s="119">
        <v>45198</v>
      </c>
      <c r="T97" s="119">
        <v>45230</v>
      </c>
      <c r="W97" s="62" t="s">
        <v>2339</v>
      </c>
      <c r="Z97" s="62" t="s">
        <v>2340</v>
      </c>
      <c r="AB97" s="206">
        <v>500001</v>
      </c>
      <c r="AC97" s="205" t="s">
        <v>58</v>
      </c>
      <c r="AD97" s="149" t="s">
        <v>444</v>
      </c>
      <c r="AE97" s="205" t="s">
        <v>478</v>
      </c>
      <c r="AF97" t="s">
        <v>243</v>
      </c>
      <c r="AG97" s="150">
        <v>11.867998188679241</v>
      </c>
      <c r="AH97" s="151">
        <v>1.5094369811320758</v>
      </c>
      <c r="AI97" s="150">
        <v>543.39990943396208</v>
      </c>
      <c r="AJ97" s="150">
        <v>10.867998188679241</v>
      </c>
      <c r="AK97" s="150">
        <v>11.867998188679241</v>
      </c>
      <c r="AL97" s="119">
        <v>45163</v>
      </c>
    </row>
    <row r="98" spans="1:39">
      <c r="A98" t="s">
        <v>163</v>
      </c>
      <c r="B98" t="s">
        <v>164</v>
      </c>
      <c r="C98" t="s">
        <v>2341</v>
      </c>
      <c r="D98" t="s">
        <v>76</v>
      </c>
      <c r="E98" t="s">
        <v>76</v>
      </c>
      <c r="F98" t="s">
        <v>25</v>
      </c>
      <c r="G98" t="s">
        <v>53</v>
      </c>
      <c r="H98" t="s">
        <v>54</v>
      </c>
      <c r="I98" t="s">
        <v>55</v>
      </c>
      <c r="J98" t="s">
        <v>2342</v>
      </c>
      <c r="L98" s="119">
        <v>44882</v>
      </c>
      <c r="M98" s="167"/>
      <c r="N98" s="119">
        <v>44957</v>
      </c>
      <c r="O98" t="s">
        <v>9</v>
      </c>
      <c r="P98" t="s">
        <v>73</v>
      </c>
      <c r="Q98" t="s">
        <v>17</v>
      </c>
      <c r="R98" t="s">
        <v>54</v>
      </c>
      <c r="S98" s="119">
        <v>44889</v>
      </c>
      <c r="T98" s="119">
        <v>44957</v>
      </c>
      <c r="AA98" t="s">
        <v>2343</v>
      </c>
      <c r="AB98" s="176">
        <v>500000</v>
      </c>
      <c r="AC98" t="s">
        <v>58</v>
      </c>
      <c r="AD98" s="149" t="s">
        <v>478</v>
      </c>
      <c r="AE98" t="s">
        <v>478</v>
      </c>
      <c r="AF98" t="s">
        <v>213</v>
      </c>
      <c r="AG98" s="150">
        <v>11.898186867924524</v>
      </c>
      <c r="AH98" s="151">
        <v>1.5094339622641511</v>
      </c>
      <c r="AI98" s="150">
        <v>544.90934339622618</v>
      </c>
      <c r="AJ98" s="150">
        <v>10.898186867924524</v>
      </c>
      <c r="AK98" s="150">
        <v>11.898186867924524</v>
      </c>
      <c r="AL98" s="119">
        <v>44883</v>
      </c>
    </row>
    <row r="99" spans="1:39">
      <c r="A99" t="s">
        <v>163</v>
      </c>
      <c r="B99" t="s">
        <v>164</v>
      </c>
      <c r="C99" s="205" t="s">
        <v>2341</v>
      </c>
      <c r="D99" s="205" t="s">
        <v>76</v>
      </c>
      <c r="E99" s="205" t="s">
        <v>76</v>
      </c>
      <c r="F99" s="205" t="s">
        <v>25</v>
      </c>
      <c r="G99" s="205" t="s">
        <v>53</v>
      </c>
      <c r="H99" t="s">
        <v>54</v>
      </c>
      <c r="I99" t="s">
        <v>55</v>
      </c>
      <c r="J99" t="s">
        <v>2344</v>
      </c>
      <c r="L99" s="119">
        <v>44882</v>
      </c>
      <c r="M99" s="167"/>
      <c r="N99" s="119">
        <v>44957</v>
      </c>
      <c r="O99" t="s">
        <v>9</v>
      </c>
      <c r="P99" t="s">
        <v>78</v>
      </c>
      <c r="Q99" t="s">
        <v>17</v>
      </c>
      <c r="R99" t="s">
        <v>54</v>
      </c>
      <c r="S99" s="119">
        <v>44889</v>
      </c>
      <c r="T99" s="119">
        <v>44950</v>
      </c>
      <c r="AA99" t="s">
        <v>2343</v>
      </c>
      <c r="AB99" s="206">
        <v>500000</v>
      </c>
      <c r="AC99" s="205" t="s">
        <v>58</v>
      </c>
      <c r="AD99" s="149" t="s">
        <v>478</v>
      </c>
      <c r="AE99" s="205" t="s">
        <v>478</v>
      </c>
      <c r="AF99" t="s">
        <v>216</v>
      </c>
      <c r="AG99" s="150">
        <v>11.928375547169805</v>
      </c>
      <c r="AH99" s="151">
        <v>1.5094339622641511</v>
      </c>
      <c r="AI99" s="150">
        <v>546.41877735849027</v>
      </c>
      <c r="AJ99" s="150">
        <v>10.928375547169805</v>
      </c>
      <c r="AK99" s="150">
        <v>11.928375547169805</v>
      </c>
      <c r="AL99" s="207">
        <v>44883</v>
      </c>
      <c r="AM99" s="205"/>
    </row>
    <row r="100" spans="1:39">
      <c r="A100" t="s">
        <v>79</v>
      </c>
      <c r="B100" t="s">
        <v>80</v>
      </c>
      <c r="C100" t="s">
        <v>1786</v>
      </c>
      <c r="D100" s="205" t="s">
        <v>76</v>
      </c>
      <c r="E100" s="205" t="s">
        <v>76</v>
      </c>
      <c r="F100" t="s">
        <v>25</v>
      </c>
      <c r="G100" t="s">
        <v>53</v>
      </c>
      <c r="H100" t="s">
        <v>67</v>
      </c>
      <c r="I100" t="s">
        <v>55</v>
      </c>
      <c r="J100" t="s">
        <v>2345</v>
      </c>
      <c r="M100" s="167"/>
      <c r="N100" s="119">
        <v>44957</v>
      </c>
      <c r="O100" t="s">
        <v>11</v>
      </c>
      <c r="P100" t="s">
        <v>196</v>
      </c>
      <c r="Q100" t="s">
        <v>17</v>
      </c>
      <c r="R100" t="s">
        <v>1314</v>
      </c>
      <c r="S100" s="119">
        <v>44943</v>
      </c>
      <c r="T100" s="119">
        <v>44964</v>
      </c>
      <c r="AB100" s="206">
        <v>500000</v>
      </c>
      <c r="AC100" s="205" t="s">
        <v>58</v>
      </c>
      <c r="AD100" s="149" t="s">
        <v>478</v>
      </c>
      <c r="AE100" s="205" t="s">
        <v>478</v>
      </c>
      <c r="AF100" t="s">
        <v>197</v>
      </c>
      <c r="AG100" s="150">
        <v>12.230262339622636</v>
      </c>
      <c r="AH100" s="151">
        <v>15.09433962264151</v>
      </c>
      <c r="AI100" s="150">
        <v>561.51311698113182</v>
      </c>
      <c r="AJ100" s="150">
        <v>11.230262339622636</v>
      </c>
      <c r="AK100" s="150">
        <v>12.230262339622636</v>
      </c>
      <c r="AL100" s="207">
        <v>44883</v>
      </c>
    </row>
    <row r="101" spans="1:39">
      <c r="A101" t="s">
        <v>79</v>
      </c>
      <c r="B101" t="s">
        <v>80</v>
      </c>
      <c r="C101" t="s">
        <v>1387</v>
      </c>
      <c r="D101" s="205" t="s">
        <v>76</v>
      </c>
      <c r="E101" s="205" t="s">
        <v>76</v>
      </c>
      <c r="F101" t="s">
        <v>25</v>
      </c>
      <c r="G101" t="s">
        <v>53</v>
      </c>
      <c r="H101" t="s">
        <v>67</v>
      </c>
      <c r="I101" t="s">
        <v>55</v>
      </c>
      <c r="J101" t="s">
        <v>2346</v>
      </c>
      <c r="M101" s="167"/>
      <c r="N101" s="119">
        <v>44957</v>
      </c>
      <c r="O101" t="s">
        <v>9</v>
      </c>
      <c r="P101" t="s">
        <v>181</v>
      </c>
      <c r="Q101" t="s">
        <v>17</v>
      </c>
      <c r="R101" t="s">
        <v>54</v>
      </c>
      <c r="S101" s="119">
        <v>44938</v>
      </c>
      <c r="T101" s="119">
        <v>44971</v>
      </c>
      <c r="AB101" s="206">
        <v>500000</v>
      </c>
      <c r="AC101" s="205" t="s">
        <v>58</v>
      </c>
      <c r="AD101" s="149" t="s">
        <v>478</v>
      </c>
      <c r="AE101" s="205" t="s">
        <v>478</v>
      </c>
      <c r="AF101" t="s">
        <v>182</v>
      </c>
      <c r="AG101" s="150">
        <v>12.532149132075467</v>
      </c>
      <c r="AH101" s="151">
        <v>15.09433962264151</v>
      </c>
      <c r="AI101" s="150">
        <v>576.60745660377336</v>
      </c>
      <c r="AJ101" s="150">
        <v>11.532149132075467</v>
      </c>
      <c r="AK101" s="150">
        <v>12.532149132075467</v>
      </c>
      <c r="AL101" s="119">
        <v>44938</v>
      </c>
    </row>
    <row r="102" spans="1:39">
      <c r="A102" t="s">
        <v>79</v>
      </c>
      <c r="B102" t="s">
        <v>80</v>
      </c>
      <c r="C102" t="s">
        <v>1387</v>
      </c>
      <c r="D102" s="205" t="s">
        <v>76</v>
      </c>
      <c r="E102" s="205" t="s">
        <v>76</v>
      </c>
      <c r="F102" t="s">
        <v>25</v>
      </c>
      <c r="G102" t="s">
        <v>53</v>
      </c>
      <c r="H102" t="s">
        <v>67</v>
      </c>
      <c r="I102" t="s">
        <v>55</v>
      </c>
      <c r="J102" t="s">
        <v>2347</v>
      </c>
      <c r="M102" s="167"/>
      <c r="N102" s="119">
        <v>44957</v>
      </c>
      <c r="O102" t="s">
        <v>9</v>
      </c>
      <c r="P102" t="s">
        <v>181</v>
      </c>
      <c r="Q102" t="s">
        <v>17</v>
      </c>
      <c r="R102" t="s">
        <v>54</v>
      </c>
      <c r="S102" s="119">
        <v>44938</v>
      </c>
      <c r="T102" s="119">
        <v>44964</v>
      </c>
      <c r="AB102" s="206">
        <v>500000</v>
      </c>
      <c r="AC102" s="205" t="s">
        <v>58</v>
      </c>
      <c r="AD102" s="149" t="s">
        <v>478</v>
      </c>
      <c r="AE102" s="205" t="s">
        <v>478</v>
      </c>
      <c r="AF102" t="s">
        <v>182</v>
      </c>
      <c r="AG102" s="150">
        <v>12.834035924528298</v>
      </c>
      <c r="AH102" s="151">
        <v>15.09433962264151</v>
      </c>
      <c r="AI102" s="150">
        <v>591.7017962264149</v>
      </c>
      <c r="AJ102" s="150">
        <v>11.834035924528298</v>
      </c>
      <c r="AK102" s="150">
        <v>12.834035924528298</v>
      </c>
      <c r="AL102" s="119">
        <v>44938</v>
      </c>
    </row>
    <row r="103" spans="1:39">
      <c r="A103" t="s">
        <v>179</v>
      </c>
      <c r="B103" t="s">
        <v>180</v>
      </c>
      <c r="C103" t="s">
        <v>2348</v>
      </c>
      <c r="D103" t="s">
        <v>65</v>
      </c>
      <c r="E103" s="205" t="s">
        <v>65</v>
      </c>
      <c r="F103" t="s">
        <v>25</v>
      </c>
      <c r="G103" t="s">
        <v>53</v>
      </c>
      <c r="H103" t="s">
        <v>67</v>
      </c>
      <c r="I103" s="205" t="s">
        <v>55</v>
      </c>
      <c r="J103" t="s">
        <v>2349</v>
      </c>
      <c r="L103" s="119">
        <v>44837</v>
      </c>
      <c r="M103" s="167"/>
      <c r="N103" s="119">
        <v>45015</v>
      </c>
      <c r="O103" t="s">
        <v>11</v>
      </c>
      <c r="P103" t="s">
        <v>185</v>
      </c>
      <c r="Q103" t="s">
        <v>17</v>
      </c>
      <c r="R103" t="s">
        <v>54</v>
      </c>
      <c r="S103" s="119">
        <v>45008</v>
      </c>
      <c r="T103" s="119">
        <v>45020</v>
      </c>
      <c r="AB103" s="176">
        <v>500002</v>
      </c>
      <c r="AC103" t="s">
        <v>58</v>
      </c>
      <c r="AD103" s="149" t="s">
        <v>478</v>
      </c>
      <c r="AE103" t="s">
        <v>478</v>
      </c>
      <c r="AF103" t="s">
        <v>186</v>
      </c>
      <c r="AG103" s="150">
        <v>13.135923924528297</v>
      </c>
      <c r="AH103" s="151">
        <v>15.0944</v>
      </c>
      <c r="AI103" s="150">
        <v>606.79619622641485</v>
      </c>
      <c r="AJ103" s="150">
        <v>12.135923924528297</v>
      </c>
      <c r="AK103" s="150">
        <v>13.135923924528297</v>
      </c>
      <c r="AL103" s="119">
        <v>45008</v>
      </c>
    </row>
    <row r="104" spans="1:39">
      <c r="A104" t="s">
        <v>2350</v>
      </c>
      <c r="B104" t="s">
        <v>61</v>
      </c>
      <c r="C104" t="s">
        <v>2351</v>
      </c>
      <c r="D104" t="s">
        <v>76</v>
      </c>
      <c r="E104" s="205" t="s">
        <v>76</v>
      </c>
      <c r="F104" t="s">
        <v>25</v>
      </c>
      <c r="G104" t="s">
        <v>53</v>
      </c>
      <c r="H104" t="s">
        <v>67</v>
      </c>
      <c r="I104" t="s">
        <v>55</v>
      </c>
      <c r="J104" t="s">
        <v>2347</v>
      </c>
      <c r="M104" s="167"/>
      <c r="N104" s="119">
        <v>45016</v>
      </c>
      <c r="O104" t="s">
        <v>9</v>
      </c>
      <c r="P104" t="s">
        <v>114</v>
      </c>
      <c r="Q104" t="s">
        <v>17</v>
      </c>
      <c r="R104" t="s">
        <v>54</v>
      </c>
      <c r="S104" s="119">
        <v>45001</v>
      </c>
      <c r="T104" s="119">
        <v>45020</v>
      </c>
      <c r="AB104" s="206">
        <v>500011</v>
      </c>
      <c r="AC104" s="205" t="s">
        <v>58</v>
      </c>
      <c r="AD104" s="149" t="s">
        <v>444</v>
      </c>
      <c r="AE104" s="205" t="s">
        <v>478</v>
      </c>
      <c r="AF104" t="s">
        <v>115</v>
      </c>
      <c r="AG104" s="150">
        <v>28.901908045283012</v>
      </c>
      <c r="AH104" s="151">
        <v>1.5094339622641511</v>
      </c>
      <c r="AI104" s="150">
        <v>1295.0954022641506</v>
      </c>
      <c r="AJ104" s="150">
        <v>25.901908045283012</v>
      </c>
      <c r="AK104" s="150">
        <v>28.901908045283012</v>
      </c>
      <c r="AL104" s="119">
        <v>45001</v>
      </c>
    </row>
    <row r="105" spans="1:39">
      <c r="A105" t="s">
        <v>155</v>
      </c>
      <c r="B105" t="s">
        <v>156</v>
      </c>
      <c r="C105" t="s">
        <v>2352</v>
      </c>
      <c r="D105" t="s">
        <v>65</v>
      </c>
      <c r="E105" s="205" t="s">
        <v>65</v>
      </c>
      <c r="F105" t="s">
        <v>25</v>
      </c>
      <c r="G105" t="s">
        <v>53</v>
      </c>
      <c r="H105" t="s">
        <v>67</v>
      </c>
      <c r="I105" s="205" t="s">
        <v>55</v>
      </c>
      <c r="J105" t="s">
        <v>2353</v>
      </c>
      <c r="K105" s="119">
        <v>44662</v>
      </c>
      <c r="L105" s="119">
        <v>44875</v>
      </c>
      <c r="M105" s="184">
        <v>45037</v>
      </c>
      <c r="N105" s="119">
        <v>45037</v>
      </c>
      <c r="O105" t="s">
        <v>11</v>
      </c>
      <c r="P105" t="s">
        <v>185</v>
      </c>
      <c r="Q105" t="s">
        <v>17</v>
      </c>
      <c r="R105" t="s">
        <v>54</v>
      </c>
      <c r="S105" s="119">
        <v>45014</v>
      </c>
      <c r="T105" s="119">
        <v>45027</v>
      </c>
      <c r="AB105" s="206">
        <v>500010</v>
      </c>
      <c r="AC105" s="205" t="s">
        <v>58</v>
      </c>
      <c r="AD105" s="149" t="s">
        <v>444</v>
      </c>
      <c r="AE105" s="205" t="s">
        <v>444</v>
      </c>
      <c r="AF105" t="s">
        <v>186</v>
      </c>
      <c r="AG105" s="150">
        <v>13.468005433962258</v>
      </c>
      <c r="AH105" s="151">
        <v>15.094641509433965</v>
      </c>
      <c r="AI105" s="150">
        <v>623.40027169811287</v>
      </c>
      <c r="AJ105" s="150">
        <v>12.468005433962258</v>
      </c>
      <c r="AK105" s="150">
        <v>13.468005433962258</v>
      </c>
      <c r="AL105" s="119">
        <v>45014</v>
      </c>
    </row>
    <row r="106" spans="1:39">
      <c r="A106" t="s">
        <v>134</v>
      </c>
      <c r="B106" t="s">
        <v>101</v>
      </c>
      <c r="C106" t="s">
        <v>2354</v>
      </c>
      <c r="D106" t="s">
        <v>65</v>
      </c>
      <c r="E106" t="s">
        <v>65</v>
      </c>
      <c r="F106" t="s">
        <v>25</v>
      </c>
      <c r="G106" s="154" t="s">
        <v>53</v>
      </c>
      <c r="H106" t="s">
        <v>67</v>
      </c>
      <c r="I106" t="s">
        <v>55</v>
      </c>
      <c r="J106" t="s">
        <v>2355</v>
      </c>
      <c r="K106" s="119">
        <v>44991</v>
      </c>
      <c r="M106" s="191"/>
      <c r="N106" s="119">
        <v>45076</v>
      </c>
      <c r="O106" t="s">
        <v>9</v>
      </c>
      <c r="P106" t="s">
        <v>114</v>
      </c>
      <c r="Q106" t="s">
        <v>17</v>
      </c>
      <c r="R106" t="s">
        <v>54</v>
      </c>
      <c r="S106" s="119">
        <v>45079</v>
      </c>
      <c r="T106" s="119">
        <v>45083</v>
      </c>
      <c r="AB106" s="206">
        <v>500000</v>
      </c>
      <c r="AC106" s="205" t="s">
        <v>58</v>
      </c>
      <c r="AD106" s="149" t="s">
        <v>478</v>
      </c>
      <c r="AE106" s="205" t="s">
        <v>478</v>
      </c>
      <c r="AF106" t="s">
        <v>115</v>
      </c>
      <c r="AG106" s="150">
        <v>13.769892226415088</v>
      </c>
      <c r="AH106" s="151">
        <v>15.09433962264151</v>
      </c>
      <c r="AI106" s="150">
        <v>638.49461132075442</v>
      </c>
      <c r="AJ106" s="150">
        <v>12.769892226415088</v>
      </c>
      <c r="AK106" s="150">
        <v>13.769892226415088</v>
      </c>
      <c r="AL106" s="207">
        <v>45079</v>
      </c>
    </row>
    <row r="107" spans="1:39">
      <c r="A107" t="s">
        <v>96</v>
      </c>
      <c r="B107" t="s">
        <v>97</v>
      </c>
      <c r="C107" t="s">
        <v>2356</v>
      </c>
      <c r="D107" t="s">
        <v>65</v>
      </c>
      <c r="E107" s="205" t="s">
        <v>65</v>
      </c>
      <c r="F107" t="s">
        <v>25</v>
      </c>
      <c r="G107" s="154" t="s">
        <v>53</v>
      </c>
      <c r="H107" t="s">
        <v>67</v>
      </c>
      <c r="I107" t="s">
        <v>55</v>
      </c>
      <c r="J107" t="s">
        <v>2357</v>
      </c>
      <c r="K107" s="119">
        <v>44805</v>
      </c>
      <c r="L107" s="119">
        <v>44876</v>
      </c>
      <c r="M107" s="167"/>
      <c r="N107" s="119">
        <v>45086</v>
      </c>
      <c r="O107" t="s">
        <v>9</v>
      </c>
      <c r="P107" t="s">
        <v>114</v>
      </c>
      <c r="Q107" t="s">
        <v>17</v>
      </c>
      <c r="R107" t="s">
        <v>54</v>
      </c>
      <c r="S107" s="119">
        <v>45069</v>
      </c>
      <c r="T107" s="119">
        <v>45083</v>
      </c>
      <c r="AA107" t="s">
        <v>2358</v>
      </c>
      <c r="AB107" s="206">
        <v>500001</v>
      </c>
      <c r="AC107" s="205" t="s">
        <v>58</v>
      </c>
      <c r="AD107" s="149" t="s">
        <v>478</v>
      </c>
      <c r="AE107" s="205" t="s">
        <v>478</v>
      </c>
      <c r="AF107" t="s">
        <v>115</v>
      </c>
      <c r="AG107" s="150">
        <v>14.071779622641504</v>
      </c>
      <c r="AH107" s="151">
        <v>15.094369811320757</v>
      </c>
      <c r="AI107" s="150">
        <v>653.58898113207522</v>
      </c>
      <c r="AJ107" s="150">
        <v>13.071779622641504</v>
      </c>
      <c r="AK107" s="150">
        <v>14.071779622641504</v>
      </c>
      <c r="AL107" s="119">
        <v>45014</v>
      </c>
    </row>
    <row r="108" spans="1:39">
      <c r="A108" t="s">
        <v>119</v>
      </c>
      <c r="B108" t="s">
        <v>120</v>
      </c>
      <c r="C108" t="s">
        <v>2359</v>
      </c>
      <c r="D108" s="205" t="s">
        <v>76</v>
      </c>
      <c r="E108" s="205" t="s">
        <v>76</v>
      </c>
      <c r="F108" t="s">
        <v>25</v>
      </c>
      <c r="G108" s="154" t="s">
        <v>53</v>
      </c>
      <c r="H108" t="s">
        <v>67</v>
      </c>
      <c r="I108" t="s">
        <v>55</v>
      </c>
      <c r="J108" t="s">
        <v>2360</v>
      </c>
      <c r="L108" s="119">
        <v>45097</v>
      </c>
      <c r="M108" s="184">
        <v>45114</v>
      </c>
      <c r="N108" s="119">
        <v>45114</v>
      </c>
      <c r="O108" t="s">
        <v>11</v>
      </c>
      <c r="P108" t="s">
        <v>128</v>
      </c>
      <c r="Q108" t="s">
        <v>17</v>
      </c>
      <c r="R108" t="s">
        <v>54</v>
      </c>
      <c r="S108" s="119">
        <v>45104</v>
      </c>
      <c r="T108" s="119">
        <v>45118</v>
      </c>
      <c r="AB108" s="206">
        <v>500001</v>
      </c>
      <c r="AC108" s="205" t="s">
        <v>58</v>
      </c>
      <c r="AD108" s="149" t="s">
        <v>478</v>
      </c>
      <c r="AE108" s="205" t="s">
        <v>478</v>
      </c>
      <c r="AF108" t="s">
        <v>129</v>
      </c>
      <c r="AG108" s="150">
        <v>14.37366701886792</v>
      </c>
      <c r="AH108" s="151">
        <v>15.094369811320757</v>
      </c>
      <c r="AI108" s="150">
        <v>668.68335094339602</v>
      </c>
      <c r="AJ108" s="150">
        <v>13.37366701886792</v>
      </c>
      <c r="AK108" s="150">
        <v>14.37366701886792</v>
      </c>
      <c r="AL108" s="119">
        <v>45099</v>
      </c>
    </row>
    <row r="109" spans="1:39">
      <c r="A109" t="s">
        <v>155</v>
      </c>
      <c r="B109" t="s">
        <v>156</v>
      </c>
      <c r="C109" t="s">
        <v>2361</v>
      </c>
      <c r="D109" s="205" t="s">
        <v>65</v>
      </c>
      <c r="E109" s="205" t="s">
        <v>65</v>
      </c>
      <c r="F109" t="s">
        <v>25</v>
      </c>
      <c r="G109" t="s">
        <v>53</v>
      </c>
      <c r="H109" t="s">
        <v>67</v>
      </c>
      <c r="I109" s="205" t="s">
        <v>55</v>
      </c>
      <c r="J109" t="s">
        <v>2362</v>
      </c>
      <c r="L109" s="119">
        <v>45122</v>
      </c>
      <c r="M109" s="119">
        <v>45128</v>
      </c>
      <c r="N109" s="119">
        <v>45138</v>
      </c>
      <c r="O109" t="s">
        <v>9</v>
      </c>
      <c r="P109" t="s">
        <v>78</v>
      </c>
      <c r="Q109" t="s">
        <v>17</v>
      </c>
      <c r="R109" t="s">
        <v>54</v>
      </c>
      <c r="S109" s="119">
        <v>45138</v>
      </c>
      <c r="T109" s="119">
        <v>45138</v>
      </c>
      <c r="AB109" s="206">
        <v>500009</v>
      </c>
      <c r="AC109" s="205" t="s">
        <v>58</v>
      </c>
      <c r="AD109" s="149" t="s">
        <v>444</v>
      </c>
      <c r="AE109" s="205" t="s">
        <v>444</v>
      </c>
      <c r="AF109" t="s">
        <v>216</v>
      </c>
      <c r="AG109" s="150">
        <v>14.675559245283013</v>
      </c>
      <c r="AH109" s="151">
        <v>15.094611320754717</v>
      </c>
      <c r="AI109" s="150">
        <v>683.77796226415069</v>
      </c>
      <c r="AJ109" s="150">
        <v>13.675559245283013</v>
      </c>
      <c r="AK109" s="150">
        <v>14.675559245283013</v>
      </c>
      <c r="AL109" s="119">
        <v>45138</v>
      </c>
    </row>
    <row r="110" spans="1:39">
      <c r="A110" t="s">
        <v>119</v>
      </c>
      <c r="B110" t="s">
        <v>120</v>
      </c>
      <c r="C110" t="s">
        <v>2363</v>
      </c>
      <c r="D110" t="s">
        <v>64</v>
      </c>
      <c r="E110" s="205" t="s">
        <v>65</v>
      </c>
      <c r="F110" t="s">
        <v>25</v>
      </c>
      <c r="G110" t="s">
        <v>53</v>
      </c>
      <c r="H110" t="s">
        <v>67</v>
      </c>
      <c r="I110" s="205" t="s">
        <v>55</v>
      </c>
      <c r="J110" t="s">
        <v>2364</v>
      </c>
      <c r="K110" s="119">
        <v>45108</v>
      </c>
      <c r="L110" s="119">
        <v>45169</v>
      </c>
      <c r="M110" s="119">
        <v>45191</v>
      </c>
      <c r="N110" s="119">
        <v>45198</v>
      </c>
      <c r="O110" t="s">
        <v>11</v>
      </c>
      <c r="P110" t="s">
        <v>128</v>
      </c>
      <c r="Q110" t="s">
        <v>17</v>
      </c>
      <c r="R110" t="s">
        <v>54</v>
      </c>
      <c r="S110" s="119">
        <v>45182</v>
      </c>
      <c r="T110" s="119">
        <v>45187</v>
      </c>
      <c r="AB110" s="206">
        <v>500021</v>
      </c>
      <c r="AC110" s="205" t="s">
        <v>58</v>
      </c>
      <c r="AD110" s="149" t="s">
        <v>444</v>
      </c>
      <c r="AE110" s="205" t="s">
        <v>444</v>
      </c>
      <c r="AF110" t="s">
        <v>129</v>
      </c>
      <c r="AG110" s="150">
        <v>14.977458716981127</v>
      </c>
      <c r="AH110" s="151">
        <v>15.094973584905661</v>
      </c>
      <c r="AI110" s="150">
        <v>698.87293584905638</v>
      </c>
      <c r="AJ110" s="150">
        <v>13.977458716981127</v>
      </c>
      <c r="AK110" s="150">
        <v>14.977458716981127</v>
      </c>
      <c r="AL110" s="119">
        <v>45182</v>
      </c>
    </row>
    <row r="111" spans="1:39">
      <c r="A111" t="s">
        <v>278</v>
      </c>
      <c r="B111" t="s">
        <v>279</v>
      </c>
      <c r="C111" t="s">
        <v>2365</v>
      </c>
      <c r="D111" t="s">
        <v>65</v>
      </c>
      <c r="E111" t="s">
        <v>65</v>
      </c>
      <c r="F111" t="s">
        <v>25</v>
      </c>
      <c r="G111" t="s">
        <v>53</v>
      </c>
      <c r="H111" t="s">
        <v>67</v>
      </c>
      <c r="I111" t="s">
        <v>55</v>
      </c>
      <c r="J111" t="s">
        <v>2366</v>
      </c>
      <c r="L111" s="119">
        <v>45229</v>
      </c>
      <c r="M111" s="119">
        <v>45243</v>
      </c>
      <c r="N111" s="119">
        <v>45257</v>
      </c>
      <c r="O111" t="s">
        <v>11</v>
      </c>
      <c r="P111" t="s">
        <v>185</v>
      </c>
      <c r="Q111" t="s">
        <v>17</v>
      </c>
      <c r="R111" t="s">
        <v>54</v>
      </c>
      <c r="S111" s="119">
        <v>45212</v>
      </c>
      <c r="T111" s="119">
        <v>45257</v>
      </c>
      <c r="AB111" s="176">
        <v>500001</v>
      </c>
      <c r="AC111" t="s">
        <v>58</v>
      </c>
      <c r="AD111" s="149" t="s">
        <v>478</v>
      </c>
      <c r="AE111" t="s">
        <v>478</v>
      </c>
      <c r="AF111" t="s">
        <v>186</v>
      </c>
      <c r="AG111" s="150">
        <v>15.279346113207543</v>
      </c>
      <c r="AH111" s="151">
        <v>15.094369811320757</v>
      </c>
      <c r="AI111" s="150">
        <v>713.96730566037718</v>
      </c>
      <c r="AJ111" s="150">
        <v>14.279346113207543</v>
      </c>
      <c r="AK111" s="150">
        <v>15.279346113207543</v>
      </c>
      <c r="AL111" s="119">
        <v>45212</v>
      </c>
    </row>
    <row r="112" spans="1:39">
      <c r="A112" t="s">
        <v>79</v>
      </c>
      <c r="B112" t="s">
        <v>80</v>
      </c>
      <c r="C112" t="s">
        <v>2367</v>
      </c>
      <c r="D112" t="s">
        <v>76</v>
      </c>
      <c r="E112" s="205" t="s">
        <v>76</v>
      </c>
      <c r="F112" t="s">
        <v>25</v>
      </c>
      <c r="G112" t="s">
        <v>53</v>
      </c>
      <c r="H112" t="s">
        <v>67</v>
      </c>
      <c r="I112" s="205" t="s">
        <v>55</v>
      </c>
      <c r="J112" t="s">
        <v>2368</v>
      </c>
      <c r="L112" s="119">
        <v>45201</v>
      </c>
      <c r="M112" s="119">
        <v>45262</v>
      </c>
      <c r="N112" s="119">
        <v>45264</v>
      </c>
      <c r="O112" t="s">
        <v>9</v>
      </c>
      <c r="P112" t="s">
        <v>196</v>
      </c>
      <c r="Q112" t="s">
        <v>17</v>
      </c>
      <c r="R112" t="s">
        <v>54</v>
      </c>
      <c r="S112" s="119">
        <v>45226</v>
      </c>
      <c r="T112" s="119">
        <v>45274</v>
      </c>
      <c r="AB112" s="206">
        <v>500002</v>
      </c>
      <c r="AC112" s="205" t="s">
        <v>58</v>
      </c>
      <c r="AD112" s="149" t="s">
        <v>478</v>
      </c>
      <c r="AE112" s="205" t="s">
        <v>478</v>
      </c>
      <c r="AF112" t="s">
        <v>197</v>
      </c>
      <c r="AG112" s="150">
        <v>15.581234113207543</v>
      </c>
      <c r="AH112" s="151">
        <v>15.0944</v>
      </c>
      <c r="AI112" s="150">
        <v>729.06170566037713</v>
      </c>
      <c r="AJ112" s="150">
        <v>14.581234113207543</v>
      </c>
      <c r="AK112" s="150">
        <v>15.581234113207543</v>
      </c>
      <c r="AL112" s="119">
        <v>45226</v>
      </c>
    </row>
    <row r="113" spans="1:39">
      <c r="A113" t="s">
        <v>79</v>
      </c>
      <c r="B113" t="s">
        <v>80</v>
      </c>
      <c r="C113" t="s">
        <v>2367</v>
      </c>
      <c r="D113" t="s">
        <v>76</v>
      </c>
      <c r="E113" s="205" t="s">
        <v>76</v>
      </c>
      <c r="F113" t="s">
        <v>25</v>
      </c>
      <c r="G113" t="s">
        <v>53</v>
      </c>
      <c r="H113" t="s">
        <v>67</v>
      </c>
      <c r="I113" s="205" t="s">
        <v>55</v>
      </c>
      <c r="J113" t="s">
        <v>2369</v>
      </c>
      <c r="L113" s="119">
        <v>45201</v>
      </c>
      <c r="M113" s="119">
        <v>45262</v>
      </c>
      <c r="N113" s="119">
        <v>45264</v>
      </c>
      <c r="O113" t="s">
        <v>9</v>
      </c>
      <c r="P113" t="s">
        <v>196</v>
      </c>
      <c r="Q113" t="s">
        <v>17</v>
      </c>
      <c r="R113" t="s">
        <v>54</v>
      </c>
      <c r="S113" s="119">
        <v>45226</v>
      </c>
      <c r="T113" s="119">
        <v>45274</v>
      </c>
      <c r="AB113" s="206">
        <v>500002</v>
      </c>
      <c r="AC113" s="205" t="s">
        <v>58</v>
      </c>
      <c r="AD113" s="149" t="s">
        <v>478</v>
      </c>
      <c r="AE113" s="205" t="s">
        <v>478</v>
      </c>
      <c r="AF113" t="s">
        <v>197</v>
      </c>
      <c r="AG113" s="150">
        <v>15.883122113207541</v>
      </c>
      <c r="AH113" s="151">
        <v>15.0944</v>
      </c>
      <c r="AI113" s="150">
        <v>744.15610566037708</v>
      </c>
      <c r="AJ113" s="150">
        <v>14.883122113207541</v>
      </c>
      <c r="AK113" s="150">
        <v>15.883122113207541</v>
      </c>
      <c r="AL113" s="119">
        <v>45226</v>
      </c>
    </row>
    <row r="114" spans="1:39">
      <c r="A114" t="s">
        <v>119</v>
      </c>
      <c r="B114" t="s">
        <v>120</v>
      </c>
      <c r="C114" t="s">
        <v>692</v>
      </c>
      <c r="D114" t="s">
        <v>65</v>
      </c>
      <c r="E114" s="205" t="s">
        <v>65</v>
      </c>
      <c r="F114" t="s">
        <v>25</v>
      </c>
      <c r="G114" t="s">
        <v>53</v>
      </c>
      <c r="H114" t="s">
        <v>54</v>
      </c>
      <c r="I114" s="205" t="s">
        <v>55</v>
      </c>
      <c r="J114" t="s">
        <v>1751</v>
      </c>
      <c r="L114" s="119">
        <v>45247</v>
      </c>
      <c r="N114" s="119">
        <v>45271</v>
      </c>
      <c r="O114" t="s">
        <v>11</v>
      </c>
      <c r="P114" t="s">
        <v>185</v>
      </c>
      <c r="Q114" t="s">
        <v>17</v>
      </c>
      <c r="R114" t="s">
        <v>54</v>
      </c>
      <c r="S114" s="119">
        <v>45261</v>
      </c>
      <c r="T114" s="119">
        <v>45271</v>
      </c>
      <c r="AA114" t="s">
        <v>2370</v>
      </c>
      <c r="AB114" s="206">
        <v>500021</v>
      </c>
      <c r="AC114" s="205" t="s">
        <v>58</v>
      </c>
      <c r="AD114" s="149" t="s">
        <v>444</v>
      </c>
      <c r="AE114" s="205" t="s">
        <v>444</v>
      </c>
      <c r="AF114" t="s">
        <v>186</v>
      </c>
      <c r="AG114" s="150">
        <v>15.913312060377352</v>
      </c>
      <c r="AH114" s="151">
        <v>1.5094973584905662</v>
      </c>
      <c r="AI114" s="150">
        <v>745.66560301886761</v>
      </c>
      <c r="AJ114" s="150">
        <v>14.913312060377352</v>
      </c>
      <c r="AK114" s="150">
        <v>15.913312060377352</v>
      </c>
      <c r="AL114" s="119">
        <v>45260</v>
      </c>
    </row>
    <row r="115" spans="1:39">
      <c r="A115" t="s">
        <v>100</v>
      </c>
      <c r="B115" t="s">
        <v>101</v>
      </c>
      <c r="C115" t="s">
        <v>1333</v>
      </c>
      <c r="D115" t="s">
        <v>65</v>
      </c>
      <c r="E115" t="s">
        <v>65</v>
      </c>
      <c r="F115" t="s">
        <v>25</v>
      </c>
      <c r="G115" s="154" t="s">
        <v>66</v>
      </c>
      <c r="H115" t="s">
        <v>54</v>
      </c>
      <c r="I115" t="s">
        <v>55</v>
      </c>
      <c r="J115" t="s">
        <v>2371</v>
      </c>
      <c r="K115" s="119">
        <v>44865</v>
      </c>
      <c r="L115" s="119">
        <v>45008</v>
      </c>
      <c r="M115" s="184">
        <v>44685</v>
      </c>
      <c r="N115" s="119">
        <v>44692</v>
      </c>
      <c r="O115" t="s">
        <v>9</v>
      </c>
      <c r="P115" t="s">
        <v>196</v>
      </c>
      <c r="Q115" t="s">
        <v>17</v>
      </c>
      <c r="R115" t="s">
        <v>54</v>
      </c>
      <c r="S115" s="119">
        <v>45019</v>
      </c>
      <c r="T115" s="119">
        <v>45027</v>
      </c>
      <c r="AB115" s="206">
        <v>500004</v>
      </c>
      <c r="AC115" s="205" t="s">
        <v>58</v>
      </c>
      <c r="AD115" s="149" t="s">
        <v>478</v>
      </c>
      <c r="AE115" s="205" t="s">
        <v>478</v>
      </c>
      <c r="AF115" t="s">
        <v>197</v>
      </c>
      <c r="AG115" s="150">
        <v>15.94350098113207</v>
      </c>
      <c r="AH115" s="151">
        <v>1.5094460377358494</v>
      </c>
      <c r="AI115" s="150">
        <v>747.17504905660348</v>
      </c>
      <c r="AJ115" s="150">
        <v>14.94350098113207</v>
      </c>
      <c r="AK115" s="150">
        <v>15.94350098113207</v>
      </c>
      <c r="AL115" s="119">
        <v>45012</v>
      </c>
    </row>
    <row r="116" spans="1:39">
      <c r="A116" t="s">
        <v>119</v>
      </c>
      <c r="B116" t="s">
        <v>120</v>
      </c>
      <c r="C116" t="s">
        <v>2372</v>
      </c>
      <c r="D116" t="s">
        <v>65</v>
      </c>
      <c r="E116" s="205" t="s">
        <v>65</v>
      </c>
      <c r="F116" t="s">
        <v>25</v>
      </c>
      <c r="G116" t="s">
        <v>66</v>
      </c>
      <c r="H116" t="s">
        <v>54</v>
      </c>
      <c r="I116" s="205" t="s">
        <v>55</v>
      </c>
      <c r="J116" t="s">
        <v>2373</v>
      </c>
      <c r="L116" s="119">
        <v>44911</v>
      </c>
      <c r="M116" s="184">
        <v>44925</v>
      </c>
      <c r="N116" s="119">
        <v>44929</v>
      </c>
      <c r="O116" t="s">
        <v>9</v>
      </c>
      <c r="P116" t="s">
        <v>181</v>
      </c>
      <c r="Q116" t="s">
        <v>17</v>
      </c>
      <c r="R116" t="s">
        <v>54</v>
      </c>
      <c r="S116" s="119">
        <v>44924</v>
      </c>
      <c r="T116" s="119">
        <v>44925</v>
      </c>
      <c r="AB116" s="206">
        <v>500000</v>
      </c>
      <c r="AC116" s="205" t="s">
        <v>58</v>
      </c>
      <c r="AD116" s="149" t="s">
        <v>478</v>
      </c>
      <c r="AE116" s="205" t="s">
        <v>478</v>
      </c>
      <c r="AF116" t="s">
        <v>182</v>
      </c>
      <c r="AG116" s="150">
        <v>15.973689660377351</v>
      </c>
      <c r="AH116" s="151">
        <v>1.5094339622641511</v>
      </c>
      <c r="AI116" s="150">
        <v>748.68448301886758</v>
      </c>
      <c r="AJ116" s="150">
        <v>14.973689660377351</v>
      </c>
      <c r="AK116" s="150">
        <v>15.973689660377351</v>
      </c>
      <c r="AL116" s="119">
        <v>44924</v>
      </c>
    </row>
    <row r="117" spans="1:39">
      <c r="A117" t="s">
        <v>147</v>
      </c>
      <c r="B117" t="s">
        <v>148</v>
      </c>
      <c r="C117" t="s">
        <v>2374</v>
      </c>
      <c r="D117" t="s">
        <v>65</v>
      </c>
      <c r="E117" t="s">
        <v>65</v>
      </c>
      <c r="F117" t="s">
        <v>25</v>
      </c>
      <c r="G117" t="s">
        <v>66</v>
      </c>
      <c r="H117" t="s">
        <v>54</v>
      </c>
      <c r="I117" t="s">
        <v>55</v>
      </c>
      <c r="J117" t="s">
        <v>2375</v>
      </c>
      <c r="K117" s="119">
        <v>44816</v>
      </c>
      <c r="L117" s="119">
        <v>44876</v>
      </c>
      <c r="M117" s="184">
        <v>44939</v>
      </c>
      <c r="N117" s="119">
        <v>44942</v>
      </c>
      <c r="O117" t="s">
        <v>11</v>
      </c>
      <c r="P117" t="s">
        <v>185</v>
      </c>
      <c r="Q117" t="s">
        <v>17</v>
      </c>
      <c r="R117" t="s">
        <v>54</v>
      </c>
      <c r="S117" s="119">
        <v>44928</v>
      </c>
      <c r="T117" s="119">
        <v>44950</v>
      </c>
      <c r="AB117" s="176">
        <v>500001</v>
      </c>
      <c r="AC117" t="s">
        <v>58</v>
      </c>
      <c r="AD117" s="149" t="s">
        <v>478</v>
      </c>
      <c r="AE117" t="s">
        <v>478</v>
      </c>
      <c r="AF117" t="s">
        <v>186</v>
      </c>
      <c r="AG117" s="150">
        <v>16.003878399999994</v>
      </c>
      <c r="AH117" s="151">
        <v>1.5094369811320758</v>
      </c>
      <c r="AI117" s="150">
        <v>750.19391999999971</v>
      </c>
      <c r="AJ117" s="150">
        <v>15.003878399999994</v>
      </c>
      <c r="AK117" s="150">
        <v>16.003878399999994</v>
      </c>
      <c r="AL117" s="119">
        <v>44900</v>
      </c>
    </row>
    <row r="118" spans="1:39">
      <c r="A118" t="s">
        <v>126</v>
      </c>
      <c r="B118" t="s">
        <v>127</v>
      </c>
      <c r="C118" t="s">
        <v>1074</v>
      </c>
      <c r="D118" t="s">
        <v>108</v>
      </c>
      <c r="E118" t="s">
        <v>2241</v>
      </c>
      <c r="F118" t="s">
        <v>25</v>
      </c>
      <c r="G118" t="s">
        <v>66</v>
      </c>
      <c r="H118" t="s">
        <v>54</v>
      </c>
      <c r="I118" t="s">
        <v>55</v>
      </c>
      <c r="J118" t="s">
        <v>2376</v>
      </c>
      <c r="K118" s="119">
        <v>44826</v>
      </c>
      <c r="L118" s="119">
        <v>44858</v>
      </c>
      <c r="M118" s="184">
        <v>44945</v>
      </c>
      <c r="N118" s="119">
        <v>44951</v>
      </c>
      <c r="O118" t="s">
        <v>9</v>
      </c>
      <c r="P118" t="s">
        <v>219</v>
      </c>
      <c r="Q118" t="s">
        <v>17</v>
      </c>
      <c r="S118" s="119">
        <v>44932</v>
      </c>
      <c r="T118" s="119">
        <v>44950</v>
      </c>
      <c r="AB118" s="206">
        <v>500001</v>
      </c>
      <c r="AC118" s="205" t="s">
        <v>58</v>
      </c>
      <c r="AD118" s="149" t="s">
        <v>478</v>
      </c>
      <c r="AE118" s="205" t="s">
        <v>478</v>
      </c>
      <c r="AF118" t="s">
        <v>220</v>
      </c>
      <c r="AG118" s="150">
        <v>16.034067139622636</v>
      </c>
      <c r="AH118" s="151">
        <v>1.5094369811320758</v>
      </c>
      <c r="AI118" s="150">
        <v>751.70335698113183</v>
      </c>
      <c r="AJ118" s="150">
        <v>15.034067139622637</v>
      </c>
      <c r="AK118" s="150">
        <v>16.034067139622636</v>
      </c>
      <c r="AL118" s="119">
        <v>44932</v>
      </c>
    </row>
    <row r="119" spans="1:39">
      <c r="A119" s="140" t="s">
        <v>119</v>
      </c>
      <c r="B119" t="s">
        <v>120</v>
      </c>
      <c r="C119" t="s">
        <v>692</v>
      </c>
      <c r="D119" t="s">
        <v>65</v>
      </c>
      <c r="E119" s="205" t="s">
        <v>65</v>
      </c>
      <c r="F119" t="s">
        <v>25</v>
      </c>
      <c r="G119" t="s">
        <v>66</v>
      </c>
      <c r="H119" t="s">
        <v>54</v>
      </c>
      <c r="I119" s="205" t="s">
        <v>55</v>
      </c>
      <c r="J119" t="s">
        <v>2377</v>
      </c>
      <c r="M119" s="167"/>
      <c r="N119" s="119">
        <v>44953</v>
      </c>
      <c r="O119" t="s">
        <v>11</v>
      </c>
      <c r="P119" t="s">
        <v>128</v>
      </c>
      <c r="Q119" t="s">
        <v>17</v>
      </c>
      <c r="R119" t="s">
        <v>54</v>
      </c>
      <c r="S119" s="119">
        <v>44957</v>
      </c>
      <c r="T119" s="119">
        <v>44992</v>
      </c>
      <c r="AB119" s="206">
        <v>500016</v>
      </c>
      <c r="AC119" s="205" t="s">
        <v>58</v>
      </c>
      <c r="AD119" s="149" t="s">
        <v>444</v>
      </c>
      <c r="AE119" s="205" t="s">
        <v>444</v>
      </c>
      <c r="AF119" t="s">
        <v>129</v>
      </c>
      <c r="AG119" s="150">
        <v>16.064256784905655</v>
      </c>
      <c r="AH119" s="151">
        <v>1.5094822641509436</v>
      </c>
      <c r="AI119" s="150">
        <v>753.21283924528279</v>
      </c>
      <c r="AJ119" s="150">
        <v>15.064256784905655</v>
      </c>
      <c r="AK119" s="150">
        <v>16.064256784905655</v>
      </c>
      <c r="AL119" s="119">
        <v>44957</v>
      </c>
      <c r="AM119" t="s">
        <v>54</v>
      </c>
    </row>
    <row r="120" spans="1:39">
      <c r="A120" t="s">
        <v>119</v>
      </c>
      <c r="B120" t="s">
        <v>120</v>
      </c>
      <c r="C120" t="s">
        <v>692</v>
      </c>
      <c r="D120" t="s">
        <v>65</v>
      </c>
      <c r="E120" s="205" t="s">
        <v>65</v>
      </c>
      <c r="F120" t="s">
        <v>25</v>
      </c>
      <c r="G120" t="s">
        <v>66</v>
      </c>
      <c r="H120" t="s">
        <v>54</v>
      </c>
      <c r="I120" s="205" t="s">
        <v>55</v>
      </c>
      <c r="J120" t="s">
        <v>2378</v>
      </c>
      <c r="M120" s="167"/>
      <c r="N120" s="119">
        <v>44953</v>
      </c>
      <c r="O120" t="s">
        <v>11</v>
      </c>
      <c r="P120" t="s">
        <v>128</v>
      </c>
      <c r="Q120" t="s">
        <v>17</v>
      </c>
      <c r="R120" t="s">
        <v>54</v>
      </c>
      <c r="S120" s="119">
        <v>44957</v>
      </c>
      <c r="T120" s="119">
        <v>44992</v>
      </c>
      <c r="AB120" s="206">
        <v>500019</v>
      </c>
      <c r="AC120" s="205" t="s">
        <v>58</v>
      </c>
      <c r="AD120" s="149" t="s">
        <v>444</v>
      </c>
      <c r="AE120" s="205" t="s">
        <v>444</v>
      </c>
      <c r="AF120" t="s">
        <v>129</v>
      </c>
      <c r="AG120" s="150">
        <v>16.094446611320748</v>
      </c>
      <c r="AH120" s="151">
        <v>1.5094913207547174</v>
      </c>
      <c r="AI120" s="150">
        <v>754.7223305660375</v>
      </c>
      <c r="AJ120" s="150">
        <v>15.09444661132075</v>
      </c>
      <c r="AK120" s="150">
        <v>16.094446611320748</v>
      </c>
      <c r="AL120" s="119">
        <v>44957</v>
      </c>
      <c r="AM120" t="s">
        <v>54</v>
      </c>
    </row>
    <row r="121" spans="1:39">
      <c r="A121" t="s">
        <v>134</v>
      </c>
      <c r="B121" t="s">
        <v>101</v>
      </c>
      <c r="C121" t="s">
        <v>703</v>
      </c>
      <c r="D121" t="s">
        <v>76</v>
      </c>
      <c r="E121" s="205" t="s">
        <v>76</v>
      </c>
      <c r="F121" t="s">
        <v>25</v>
      </c>
      <c r="G121" t="s">
        <v>66</v>
      </c>
      <c r="H121" t="s">
        <v>54</v>
      </c>
      <c r="I121" s="205" t="s">
        <v>55</v>
      </c>
      <c r="J121" t="s">
        <v>2379</v>
      </c>
      <c r="M121" s="167"/>
      <c r="N121" s="119">
        <v>44954</v>
      </c>
      <c r="O121" t="s">
        <v>9</v>
      </c>
      <c r="P121" t="s">
        <v>114</v>
      </c>
      <c r="Q121" t="s">
        <v>17</v>
      </c>
      <c r="R121" t="s">
        <v>54</v>
      </c>
      <c r="S121" s="119">
        <v>44953</v>
      </c>
      <c r="T121" s="119">
        <v>44964</v>
      </c>
      <c r="AB121" s="206">
        <v>500004</v>
      </c>
      <c r="AC121" s="205" t="s">
        <v>58</v>
      </c>
      <c r="AD121" s="149" t="s">
        <v>444</v>
      </c>
      <c r="AE121" s="205" t="s">
        <v>444</v>
      </c>
      <c r="AF121" t="s">
        <v>115</v>
      </c>
      <c r="AG121" s="150">
        <v>16.124635532075466</v>
      </c>
      <c r="AH121" s="151">
        <v>1.5094460377358494</v>
      </c>
      <c r="AI121" s="150">
        <v>756.23177660377337</v>
      </c>
      <c r="AJ121" s="150">
        <v>15.124635532075468</v>
      </c>
      <c r="AK121" s="150">
        <v>16.124635532075466</v>
      </c>
      <c r="AL121" s="119">
        <v>44953</v>
      </c>
    </row>
    <row r="122" spans="1:39">
      <c r="A122" t="s">
        <v>134</v>
      </c>
      <c r="B122" t="s">
        <v>101</v>
      </c>
      <c r="C122" t="s">
        <v>2380</v>
      </c>
      <c r="D122" t="s">
        <v>76</v>
      </c>
      <c r="E122" s="205" t="s">
        <v>76</v>
      </c>
      <c r="F122" t="s">
        <v>25</v>
      </c>
      <c r="G122" t="s">
        <v>66</v>
      </c>
      <c r="H122" t="s">
        <v>54</v>
      </c>
      <c r="I122" s="205" t="s">
        <v>55</v>
      </c>
      <c r="J122" t="s">
        <v>2381</v>
      </c>
      <c r="M122" s="167"/>
      <c r="N122" s="119">
        <v>44954</v>
      </c>
      <c r="O122" t="s">
        <v>9</v>
      </c>
      <c r="P122" t="s">
        <v>114</v>
      </c>
      <c r="Q122" t="s">
        <v>17</v>
      </c>
      <c r="R122" t="s">
        <v>54</v>
      </c>
      <c r="S122" s="119">
        <v>44957</v>
      </c>
      <c r="T122" s="119">
        <v>44964</v>
      </c>
      <c r="AB122" s="206">
        <v>500010</v>
      </c>
      <c r="AC122" s="205" t="s">
        <v>58</v>
      </c>
      <c r="AD122" s="149" t="s">
        <v>444</v>
      </c>
      <c r="AE122" s="205" t="s">
        <v>444</v>
      </c>
      <c r="AF122" t="s">
        <v>115</v>
      </c>
      <c r="AG122" s="150">
        <v>16.154824815094337</v>
      </c>
      <c r="AH122" s="151">
        <v>1.5094641509433966</v>
      </c>
      <c r="AI122" s="150">
        <v>757.74124075471673</v>
      </c>
      <c r="AJ122" s="150">
        <v>15.154824815094335</v>
      </c>
      <c r="AK122" s="150">
        <v>16.154824815094337</v>
      </c>
      <c r="AL122" s="119">
        <v>44957</v>
      </c>
      <c r="AM122" t="s">
        <v>54</v>
      </c>
    </row>
    <row r="123" spans="1:39">
      <c r="A123" t="s">
        <v>90</v>
      </c>
      <c r="B123" t="s">
        <v>91</v>
      </c>
      <c r="C123" t="s">
        <v>479</v>
      </c>
      <c r="D123" t="s">
        <v>65</v>
      </c>
      <c r="E123" t="s">
        <v>65</v>
      </c>
      <c r="F123" t="s">
        <v>25</v>
      </c>
      <c r="G123" t="s">
        <v>66</v>
      </c>
      <c r="H123" t="s">
        <v>54</v>
      </c>
      <c r="I123" t="s">
        <v>55</v>
      </c>
      <c r="J123" t="s">
        <v>2382</v>
      </c>
      <c r="M123" s="184">
        <v>44950</v>
      </c>
      <c r="N123" s="119">
        <v>44956</v>
      </c>
      <c r="O123" t="s">
        <v>9</v>
      </c>
      <c r="P123" t="s">
        <v>73</v>
      </c>
      <c r="Q123" t="s">
        <v>17</v>
      </c>
      <c r="R123" t="s">
        <v>54</v>
      </c>
      <c r="S123" s="119">
        <v>44943</v>
      </c>
      <c r="T123" s="119">
        <v>44957</v>
      </c>
      <c r="AB123" s="206">
        <v>500002</v>
      </c>
      <c r="AC123" s="205" t="s">
        <v>58</v>
      </c>
      <c r="AD123" s="149" t="s">
        <v>478</v>
      </c>
      <c r="AE123" s="205" t="s">
        <v>478</v>
      </c>
      <c r="AF123" t="s">
        <v>213</v>
      </c>
      <c r="AG123" s="150">
        <v>16.185013615094334</v>
      </c>
      <c r="AH123" s="151">
        <v>1.5094400000000001</v>
      </c>
      <c r="AI123" s="150">
        <v>759.25068075471677</v>
      </c>
      <c r="AJ123" s="150">
        <v>15.185013615094336</v>
      </c>
      <c r="AK123" s="150">
        <v>16.185013615094334</v>
      </c>
      <c r="AL123" s="119">
        <v>44930</v>
      </c>
      <c r="AM123" t="s">
        <v>54</v>
      </c>
    </row>
    <row r="124" spans="1:39">
      <c r="A124" t="s">
        <v>147</v>
      </c>
      <c r="B124" t="s">
        <v>148</v>
      </c>
      <c r="C124" t="s">
        <v>2383</v>
      </c>
      <c r="D124" t="s">
        <v>65</v>
      </c>
      <c r="E124" t="s">
        <v>65</v>
      </c>
      <c r="F124" t="s">
        <v>25</v>
      </c>
      <c r="G124" t="s">
        <v>66</v>
      </c>
      <c r="H124" t="s">
        <v>54</v>
      </c>
      <c r="I124" t="s">
        <v>55</v>
      </c>
      <c r="J124" t="s">
        <v>2384</v>
      </c>
      <c r="M124" s="167"/>
      <c r="N124" s="119">
        <v>44957</v>
      </c>
      <c r="O124" t="s">
        <v>9</v>
      </c>
      <c r="P124" t="s">
        <v>73</v>
      </c>
      <c r="Q124" t="s">
        <v>17</v>
      </c>
      <c r="R124" t="s">
        <v>54</v>
      </c>
      <c r="S124" s="119">
        <v>44949</v>
      </c>
      <c r="T124" s="119">
        <v>44957</v>
      </c>
      <c r="AB124" s="206">
        <v>500002</v>
      </c>
      <c r="AC124" s="205" t="s">
        <v>58</v>
      </c>
      <c r="AD124" s="149" t="s">
        <v>478</v>
      </c>
      <c r="AE124" s="205" t="s">
        <v>478</v>
      </c>
      <c r="AF124" t="s">
        <v>213</v>
      </c>
      <c r="AG124" s="150">
        <v>16.215202415094335</v>
      </c>
      <c r="AH124" s="151">
        <v>1.5094400000000001</v>
      </c>
      <c r="AI124" s="150">
        <v>760.76012075471681</v>
      </c>
      <c r="AJ124" s="150">
        <v>15.215202415094335</v>
      </c>
      <c r="AK124" s="150">
        <v>16.215202415094335</v>
      </c>
      <c r="AL124" s="119">
        <v>44938</v>
      </c>
    </row>
    <row r="125" spans="1:39">
      <c r="A125" t="s">
        <v>112</v>
      </c>
      <c r="B125" t="s">
        <v>113</v>
      </c>
      <c r="C125" t="s">
        <v>2385</v>
      </c>
      <c r="D125" t="s">
        <v>76</v>
      </c>
      <c r="E125" s="205" t="s">
        <v>76</v>
      </c>
      <c r="F125" t="s">
        <v>25</v>
      </c>
      <c r="G125" t="s">
        <v>66</v>
      </c>
      <c r="H125" t="s">
        <v>54</v>
      </c>
      <c r="I125" t="s">
        <v>55</v>
      </c>
      <c r="J125" t="s">
        <v>2386</v>
      </c>
      <c r="K125" s="119">
        <v>44835</v>
      </c>
      <c r="L125" s="119">
        <v>44896</v>
      </c>
      <c r="M125" s="184">
        <v>44954</v>
      </c>
      <c r="N125" s="119">
        <v>44957</v>
      </c>
      <c r="O125" t="s">
        <v>9</v>
      </c>
      <c r="P125" t="s">
        <v>114</v>
      </c>
      <c r="Q125" t="s">
        <v>17</v>
      </c>
      <c r="R125" t="s">
        <v>54</v>
      </c>
      <c r="S125" s="119">
        <v>44949</v>
      </c>
      <c r="T125" s="119">
        <v>44964</v>
      </c>
      <c r="AB125" s="206">
        <v>500001</v>
      </c>
      <c r="AC125" s="205" t="s">
        <v>58</v>
      </c>
      <c r="AD125" s="149" t="s">
        <v>478</v>
      </c>
      <c r="AE125" s="205" t="s">
        <v>478</v>
      </c>
      <c r="AF125" t="s">
        <v>115</v>
      </c>
      <c r="AG125" s="150">
        <v>16.245391154716977</v>
      </c>
      <c r="AH125" s="151">
        <v>1.5094369811320758</v>
      </c>
      <c r="AI125" s="150">
        <v>762.26955773584893</v>
      </c>
      <c r="AJ125" s="150">
        <v>15.245391154716978</v>
      </c>
      <c r="AK125" s="150">
        <v>16.245391154716977</v>
      </c>
      <c r="AL125" s="119">
        <v>44945</v>
      </c>
      <c r="AM125" t="s">
        <v>54</v>
      </c>
    </row>
    <row r="126" spans="1:39">
      <c r="A126" t="s">
        <v>155</v>
      </c>
      <c r="B126" t="s">
        <v>156</v>
      </c>
      <c r="C126" t="s">
        <v>1327</v>
      </c>
      <c r="D126" t="s">
        <v>65</v>
      </c>
      <c r="E126" s="205" t="s">
        <v>65</v>
      </c>
      <c r="F126" t="s">
        <v>25</v>
      </c>
      <c r="G126" t="s">
        <v>66</v>
      </c>
      <c r="H126" s="205" t="s">
        <v>54</v>
      </c>
      <c r="I126" s="205" t="s">
        <v>55</v>
      </c>
      <c r="J126" t="s">
        <v>2387</v>
      </c>
      <c r="K126" s="119">
        <v>44802</v>
      </c>
      <c r="L126" s="119">
        <v>44876</v>
      </c>
      <c r="M126" s="167"/>
      <c r="N126" s="119">
        <v>44960</v>
      </c>
      <c r="O126" t="s">
        <v>9</v>
      </c>
      <c r="P126" t="s">
        <v>114</v>
      </c>
      <c r="Q126" t="s">
        <v>17</v>
      </c>
      <c r="R126" t="s">
        <v>54</v>
      </c>
      <c r="S126" s="119">
        <v>44939</v>
      </c>
      <c r="T126" s="119">
        <v>44950</v>
      </c>
      <c r="AB126" s="206">
        <v>500002</v>
      </c>
      <c r="AC126" s="205" t="s">
        <v>58</v>
      </c>
      <c r="AD126" s="149" t="s">
        <v>478</v>
      </c>
      <c r="AE126" s="205" t="s">
        <v>478</v>
      </c>
      <c r="AF126" t="s">
        <v>115</v>
      </c>
      <c r="AG126" s="150">
        <v>16.275579954716981</v>
      </c>
      <c r="AH126" s="151">
        <v>1.5094400000000001</v>
      </c>
      <c r="AI126" s="150">
        <v>763.77899773584898</v>
      </c>
      <c r="AJ126" s="150">
        <v>15.27557995471698</v>
      </c>
      <c r="AK126" s="150">
        <v>16.275579954716981</v>
      </c>
      <c r="AL126" s="119">
        <v>44908</v>
      </c>
    </row>
    <row r="127" spans="1:39">
      <c r="A127" t="s">
        <v>134</v>
      </c>
      <c r="B127" t="s">
        <v>101</v>
      </c>
      <c r="C127" t="s">
        <v>703</v>
      </c>
      <c r="D127" t="s">
        <v>76</v>
      </c>
      <c r="E127" s="205" t="s">
        <v>76</v>
      </c>
      <c r="F127" t="s">
        <v>25</v>
      </c>
      <c r="G127" t="s">
        <v>66</v>
      </c>
      <c r="H127" t="s">
        <v>54</v>
      </c>
      <c r="I127" s="205" t="s">
        <v>55</v>
      </c>
      <c r="J127" t="s">
        <v>2388</v>
      </c>
      <c r="M127" s="167"/>
      <c r="N127" s="119">
        <v>44961</v>
      </c>
      <c r="O127" t="s">
        <v>9</v>
      </c>
      <c r="P127" t="s">
        <v>114</v>
      </c>
      <c r="Q127" t="s">
        <v>17</v>
      </c>
      <c r="R127" t="s">
        <v>54</v>
      </c>
      <c r="S127" s="119">
        <v>44953</v>
      </c>
      <c r="T127" s="119">
        <v>44964</v>
      </c>
      <c r="AB127" s="206">
        <v>500005</v>
      </c>
      <c r="AC127" s="205" t="s">
        <v>58</v>
      </c>
      <c r="AD127" s="149" t="s">
        <v>444</v>
      </c>
      <c r="AE127" s="205" t="s">
        <v>444</v>
      </c>
      <c r="AF127" t="s">
        <v>115</v>
      </c>
      <c r="AG127" s="150">
        <v>16.305768935849056</v>
      </c>
      <c r="AH127" s="151">
        <v>1.5094490566037739</v>
      </c>
      <c r="AI127" s="150">
        <v>765.28844679245276</v>
      </c>
      <c r="AJ127" s="150">
        <v>15.305768935849056</v>
      </c>
      <c r="AK127" s="150">
        <v>16.305768935849056</v>
      </c>
      <c r="AL127" s="119">
        <v>44953</v>
      </c>
    </row>
    <row r="128" spans="1:39">
      <c r="A128" t="s">
        <v>134</v>
      </c>
      <c r="B128" t="s">
        <v>101</v>
      </c>
      <c r="C128" t="s">
        <v>2380</v>
      </c>
      <c r="D128" t="s">
        <v>76</v>
      </c>
      <c r="E128" s="205" t="s">
        <v>76</v>
      </c>
      <c r="F128" t="s">
        <v>25</v>
      </c>
      <c r="G128" t="s">
        <v>66</v>
      </c>
      <c r="H128" t="s">
        <v>54</v>
      </c>
      <c r="I128" s="205" t="s">
        <v>55</v>
      </c>
      <c r="J128" t="s">
        <v>2389</v>
      </c>
      <c r="M128" s="167"/>
      <c r="N128" s="119">
        <v>44961</v>
      </c>
      <c r="O128" t="s">
        <v>9</v>
      </c>
      <c r="P128" t="s">
        <v>114</v>
      </c>
      <c r="Q128" t="s">
        <v>17</v>
      </c>
      <c r="R128" t="s">
        <v>54</v>
      </c>
      <c r="S128" s="119">
        <v>44957</v>
      </c>
      <c r="T128" s="119">
        <v>44964</v>
      </c>
      <c r="AB128" s="206">
        <v>500011</v>
      </c>
      <c r="AC128" s="205" t="s">
        <v>58</v>
      </c>
      <c r="AD128" s="149" t="s">
        <v>444</v>
      </c>
      <c r="AE128" s="205" t="s">
        <v>444</v>
      </c>
      <c r="AF128" t="s">
        <v>115</v>
      </c>
      <c r="AG128" s="150">
        <v>16.335958279245283</v>
      </c>
      <c r="AH128" s="151">
        <v>1.5094671698113209</v>
      </c>
      <c r="AI128" s="150">
        <v>766.79791396226403</v>
      </c>
      <c r="AJ128" s="150">
        <v>15.335958279245281</v>
      </c>
      <c r="AK128" s="150">
        <v>16.335958279245283</v>
      </c>
      <c r="AL128" s="119">
        <v>44957</v>
      </c>
      <c r="AM128" t="s">
        <v>54</v>
      </c>
    </row>
    <row r="129" spans="1:39" ht="15.6">
      <c r="A129" s="2" t="s">
        <v>100</v>
      </c>
      <c r="B129" t="s">
        <v>101</v>
      </c>
      <c r="C129" t="s">
        <v>1333</v>
      </c>
      <c r="D129" t="s">
        <v>65</v>
      </c>
      <c r="E129" s="205" t="s">
        <v>65</v>
      </c>
      <c r="F129" t="s">
        <v>25</v>
      </c>
      <c r="G129" t="s">
        <v>66</v>
      </c>
      <c r="H129" s="205" t="s">
        <v>54</v>
      </c>
      <c r="I129" s="205" t="s">
        <v>55</v>
      </c>
      <c r="J129" t="s">
        <v>2390</v>
      </c>
      <c r="K129" s="119">
        <v>44865</v>
      </c>
      <c r="L129" s="119">
        <v>44938</v>
      </c>
      <c r="M129" s="184">
        <v>44959</v>
      </c>
      <c r="N129" s="119">
        <v>44965</v>
      </c>
      <c r="O129" t="s">
        <v>9</v>
      </c>
      <c r="P129" t="s">
        <v>73</v>
      </c>
      <c r="Q129" t="s">
        <v>17</v>
      </c>
      <c r="R129" t="s">
        <v>54</v>
      </c>
      <c r="S129" s="119">
        <v>44964</v>
      </c>
      <c r="T129" s="119">
        <v>44971</v>
      </c>
      <c r="AB129" s="206">
        <v>500002</v>
      </c>
      <c r="AC129" s="205" t="s">
        <v>58</v>
      </c>
      <c r="AD129" s="149" t="s">
        <v>478</v>
      </c>
      <c r="AE129" s="205" t="s">
        <v>478</v>
      </c>
      <c r="AF129" t="s">
        <v>213</v>
      </c>
      <c r="AG129" s="150">
        <v>16.36614707924528</v>
      </c>
      <c r="AH129" s="151">
        <v>1.5094400000000001</v>
      </c>
      <c r="AI129" s="150">
        <v>768.30735396226407</v>
      </c>
      <c r="AJ129" s="150">
        <v>15.366147079245282</v>
      </c>
      <c r="AK129" s="150">
        <v>16.36614707924528</v>
      </c>
      <c r="AL129" s="119">
        <v>44958</v>
      </c>
    </row>
    <row r="130" spans="1:39">
      <c r="A130" t="s">
        <v>134</v>
      </c>
      <c r="B130" t="s">
        <v>101</v>
      </c>
      <c r="C130" t="s">
        <v>2380</v>
      </c>
      <c r="D130" t="s">
        <v>76</v>
      </c>
      <c r="E130" s="205" t="s">
        <v>76</v>
      </c>
      <c r="F130" t="s">
        <v>25</v>
      </c>
      <c r="G130" t="s">
        <v>66</v>
      </c>
      <c r="H130" t="s">
        <v>54</v>
      </c>
      <c r="I130" s="205" t="s">
        <v>55</v>
      </c>
      <c r="J130" t="s">
        <v>2391</v>
      </c>
      <c r="M130" s="167"/>
      <c r="N130" s="119">
        <v>44968</v>
      </c>
      <c r="O130" t="s">
        <v>9</v>
      </c>
      <c r="P130" t="s">
        <v>114</v>
      </c>
      <c r="Q130" t="s">
        <v>17</v>
      </c>
      <c r="R130" t="s">
        <v>54</v>
      </c>
      <c r="S130" s="119">
        <v>44957</v>
      </c>
      <c r="T130" s="119">
        <v>44971</v>
      </c>
      <c r="AB130" s="206">
        <v>500012</v>
      </c>
      <c r="AC130" s="205" t="s">
        <v>58</v>
      </c>
      <c r="AD130" s="149" t="s">
        <v>444</v>
      </c>
      <c r="AE130" s="205" t="s">
        <v>444</v>
      </c>
      <c r="AF130" t="s">
        <v>115</v>
      </c>
      <c r="AG130" s="150">
        <v>16.396336483018867</v>
      </c>
      <c r="AH130" s="151">
        <v>1.5094701886792457</v>
      </c>
      <c r="AI130" s="150">
        <v>769.81682415094338</v>
      </c>
      <c r="AJ130" s="150">
        <v>15.396336483018867</v>
      </c>
      <c r="AK130" s="150">
        <v>16.396336483018867</v>
      </c>
      <c r="AL130" s="119">
        <v>44957</v>
      </c>
      <c r="AM130" t="s">
        <v>54</v>
      </c>
    </row>
    <row r="131" spans="1:39">
      <c r="A131" t="s">
        <v>119</v>
      </c>
      <c r="B131" t="s">
        <v>120</v>
      </c>
      <c r="C131" t="s">
        <v>2392</v>
      </c>
      <c r="D131" t="s">
        <v>65</v>
      </c>
      <c r="E131" s="205" t="s">
        <v>65</v>
      </c>
      <c r="F131" t="s">
        <v>25</v>
      </c>
      <c r="G131" t="s">
        <v>66</v>
      </c>
      <c r="H131" t="s">
        <v>54</v>
      </c>
      <c r="I131" s="205" t="s">
        <v>55</v>
      </c>
      <c r="J131" t="s">
        <v>2393</v>
      </c>
      <c r="L131" s="119">
        <v>44956</v>
      </c>
      <c r="M131" s="184">
        <v>44967</v>
      </c>
      <c r="N131" s="119">
        <v>44970</v>
      </c>
      <c r="O131" t="s">
        <v>9</v>
      </c>
      <c r="P131" t="s">
        <v>78</v>
      </c>
      <c r="Q131" t="s">
        <v>17</v>
      </c>
      <c r="R131" t="s">
        <v>54</v>
      </c>
      <c r="S131" s="119">
        <v>44965</v>
      </c>
      <c r="T131" s="119">
        <v>44971</v>
      </c>
      <c r="AB131" s="206">
        <v>500005</v>
      </c>
      <c r="AC131" s="205" t="s">
        <v>58</v>
      </c>
      <c r="AD131" s="149" t="s">
        <v>478</v>
      </c>
      <c r="AE131" s="205" t="s">
        <v>478</v>
      </c>
      <c r="AF131" t="s">
        <v>216</v>
      </c>
      <c r="AG131" s="150">
        <v>16.426525464150942</v>
      </c>
      <c r="AH131" s="151">
        <v>1.5094490566037739</v>
      </c>
      <c r="AI131" s="150">
        <v>771.32627320754716</v>
      </c>
      <c r="AJ131" s="150">
        <v>15.426525464150943</v>
      </c>
      <c r="AK131" s="150">
        <v>16.426525464150942</v>
      </c>
      <c r="AL131" s="119">
        <v>44960</v>
      </c>
    </row>
    <row r="132" spans="1:39">
      <c r="A132" t="s">
        <v>119</v>
      </c>
      <c r="B132" t="s">
        <v>120</v>
      </c>
      <c r="C132" t="s">
        <v>2372</v>
      </c>
      <c r="D132" t="s">
        <v>65</v>
      </c>
      <c r="E132" s="205" t="s">
        <v>65</v>
      </c>
      <c r="F132" t="s">
        <v>25</v>
      </c>
      <c r="G132" t="s">
        <v>66</v>
      </c>
      <c r="H132" t="s">
        <v>54</v>
      </c>
      <c r="I132" s="205" t="s">
        <v>55</v>
      </c>
      <c r="J132" t="s">
        <v>2394</v>
      </c>
      <c r="L132" s="119">
        <v>44953</v>
      </c>
      <c r="M132" s="184">
        <v>44966</v>
      </c>
      <c r="N132" s="119">
        <v>44970</v>
      </c>
      <c r="O132" t="s">
        <v>11</v>
      </c>
      <c r="P132" t="s">
        <v>128</v>
      </c>
      <c r="Q132" t="s">
        <v>17</v>
      </c>
      <c r="R132" t="s">
        <v>54</v>
      </c>
      <c r="T132" s="119">
        <v>44971</v>
      </c>
      <c r="AB132" s="206">
        <v>500009</v>
      </c>
      <c r="AC132" s="205" t="s">
        <v>58</v>
      </c>
      <c r="AD132" s="149" t="s">
        <v>478</v>
      </c>
      <c r="AE132" s="205" t="s">
        <v>478</v>
      </c>
      <c r="AF132" t="s">
        <v>129</v>
      </c>
      <c r="AG132" s="150">
        <v>16.456714686792452</v>
      </c>
      <c r="AH132" s="151">
        <v>1.5094611320754718</v>
      </c>
      <c r="AI132" s="150">
        <v>772.8357343396226</v>
      </c>
      <c r="AJ132" s="150">
        <v>15.456714686792452</v>
      </c>
      <c r="AK132" s="150">
        <v>16.456714686792452</v>
      </c>
      <c r="AL132" s="119">
        <v>44964</v>
      </c>
      <c r="AM132" t="s">
        <v>54</v>
      </c>
    </row>
    <row r="133" spans="1:39">
      <c r="A133" t="s">
        <v>126</v>
      </c>
      <c r="B133" t="s">
        <v>127</v>
      </c>
      <c r="C133" t="s">
        <v>2395</v>
      </c>
      <c r="D133" t="s">
        <v>65</v>
      </c>
      <c r="E133" s="205" t="s">
        <v>65</v>
      </c>
      <c r="F133" t="s">
        <v>25</v>
      </c>
      <c r="G133" t="s">
        <v>66</v>
      </c>
      <c r="H133" t="s">
        <v>54</v>
      </c>
      <c r="I133" t="s">
        <v>55</v>
      </c>
      <c r="J133" t="s">
        <v>2396</v>
      </c>
      <c r="K133" s="119">
        <v>44881</v>
      </c>
      <c r="L133" s="119">
        <v>44890</v>
      </c>
      <c r="M133" s="184">
        <v>44973</v>
      </c>
      <c r="N133" s="119">
        <v>44974</v>
      </c>
      <c r="O133" t="s">
        <v>11</v>
      </c>
      <c r="P133" t="s">
        <v>185</v>
      </c>
      <c r="Q133" t="s">
        <v>17</v>
      </c>
      <c r="R133" t="s">
        <v>54</v>
      </c>
      <c r="S133" s="119">
        <v>44953</v>
      </c>
      <c r="T133" s="119">
        <v>44964</v>
      </c>
      <c r="AB133" s="206">
        <v>500002</v>
      </c>
      <c r="AC133" s="205" t="s">
        <v>58</v>
      </c>
      <c r="AD133" s="149" t="s">
        <v>478</v>
      </c>
      <c r="AE133" s="205" t="s">
        <v>478</v>
      </c>
      <c r="AF133" t="s">
        <v>186</v>
      </c>
      <c r="AG133" s="150">
        <v>16.486903486792453</v>
      </c>
      <c r="AH133" s="151">
        <v>1.5094400000000001</v>
      </c>
      <c r="AI133" s="150">
        <v>774.34517433962264</v>
      </c>
      <c r="AJ133" s="150">
        <v>15.486903486792453</v>
      </c>
      <c r="AK133" s="150">
        <v>16.486903486792453</v>
      </c>
      <c r="AL133" s="119">
        <v>44945</v>
      </c>
    </row>
    <row r="134" spans="1:39">
      <c r="A134" t="s">
        <v>119</v>
      </c>
      <c r="B134" t="s">
        <v>120</v>
      </c>
      <c r="C134" t="s">
        <v>2397</v>
      </c>
      <c r="D134" t="s">
        <v>65</v>
      </c>
      <c r="E134" s="205" t="s">
        <v>65</v>
      </c>
      <c r="F134" t="s">
        <v>25</v>
      </c>
      <c r="G134" t="s">
        <v>66</v>
      </c>
      <c r="H134" t="s">
        <v>54</v>
      </c>
      <c r="I134" t="s">
        <v>55</v>
      </c>
      <c r="J134" t="s">
        <v>2398</v>
      </c>
      <c r="K134" s="119">
        <v>44867</v>
      </c>
      <c r="L134" s="119">
        <v>44949</v>
      </c>
      <c r="M134" s="184">
        <v>44973</v>
      </c>
      <c r="N134" s="119">
        <v>44974</v>
      </c>
      <c r="O134" t="s">
        <v>9</v>
      </c>
      <c r="P134" t="s">
        <v>181</v>
      </c>
      <c r="Q134" t="s">
        <v>17</v>
      </c>
      <c r="R134" t="s">
        <v>54</v>
      </c>
      <c r="S134" s="119">
        <v>44957</v>
      </c>
      <c r="T134" s="119">
        <v>44964</v>
      </c>
      <c r="AB134" s="206">
        <v>500002</v>
      </c>
      <c r="AC134" s="205" t="s">
        <v>58</v>
      </c>
      <c r="AD134" s="149" t="s">
        <v>478</v>
      </c>
      <c r="AE134" s="205" t="s">
        <v>478</v>
      </c>
      <c r="AF134" t="s">
        <v>182</v>
      </c>
      <c r="AG134" s="150">
        <v>16.517092286792455</v>
      </c>
      <c r="AH134" s="151">
        <v>1.5094400000000001</v>
      </c>
      <c r="AI134" s="150">
        <v>775.85461433962269</v>
      </c>
      <c r="AJ134" s="150">
        <v>15.517092286792455</v>
      </c>
      <c r="AK134" s="150">
        <v>16.517092286792455</v>
      </c>
      <c r="AL134" s="119">
        <v>44949</v>
      </c>
    </row>
    <row r="135" spans="1:39">
      <c r="A135" t="s">
        <v>155</v>
      </c>
      <c r="B135" t="s">
        <v>156</v>
      </c>
      <c r="C135" t="s">
        <v>719</v>
      </c>
      <c r="D135" t="s">
        <v>65</v>
      </c>
      <c r="E135" t="s">
        <v>65</v>
      </c>
      <c r="F135" t="s">
        <v>25</v>
      </c>
      <c r="G135" t="s">
        <v>66</v>
      </c>
      <c r="H135" t="s">
        <v>54</v>
      </c>
      <c r="I135" s="205" t="s">
        <v>55</v>
      </c>
      <c r="J135" t="s">
        <v>2399</v>
      </c>
      <c r="K135" s="119">
        <v>44767</v>
      </c>
      <c r="L135" s="119">
        <v>44873</v>
      </c>
      <c r="M135" s="184">
        <v>44977</v>
      </c>
      <c r="N135" s="119">
        <v>44979</v>
      </c>
      <c r="O135" t="s">
        <v>11</v>
      </c>
      <c r="P135" t="s">
        <v>128</v>
      </c>
      <c r="Q135" t="s">
        <v>17</v>
      </c>
      <c r="R135" t="s">
        <v>54</v>
      </c>
      <c r="S135" s="119">
        <v>44908</v>
      </c>
      <c r="T135" s="119">
        <v>45001</v>
      </c>
      <c r="AB135" s="206">
        <v>500000</v>
      </c>
      <c r="AC135" s="205" t="s">
        <v>58</v>
      </c>
      <c r="AD135" s="149" t="s">
        <v>478</v>
      </c>
      <c r="AE135" s="205" t="s">
        <v>478</v>
      </c>
      <c r="AF135" t="s">
        <v>129</v>
      </c>
      <c r="AG135" s="150">
        <v>16.547280966037736</v>
      </c>
      <c r="AH135" s="151">
        <v>1.5094339622641511</v>
      </c>
      <c r="AI135" s="150">
        <v>777.36404830188678</v>
      </c>
      <c r="AJ135" s="150">
        <v>15.547280966037736</v>
      </c>
      <c r="AK135" s="150">
        <v>16.547280966037736</v>
      </c>
      <c r="AL135" s="119">
        <v>44908</v>
      </c>
    </row>
    <row r="136" spans="1:39">
      <c r="A136" t="s">
        <v>119</v>
      </c>
      <c r="B136" t="s">
        <v>120</v>
      </c>
      <c r="C136" t="s">
        <v>692</v>
      </c>
      <c r="D136" t="s">
        <v>65</v>
      </c>
      <c r="E136" s="205" t="s">
        <v>65</v>
      </c>
      <c r="F136" t="s">
        <v>25</v>
      </c>
      <c r="G136" t="s">
        <v>66</v>
      </c>
      <c r="H136" t="s">
        <v>54</v>
      </c>
      <c r="I136" s="205" t="s">
        <v>55</v>
      </c>
      <c r="J136" t="s">
        <v>2400</v>
      </c>
      <c r="M136" s="167"/>
      <c r="N136" s="119">
        <v>44981</v>
      </c>
      <c r="O136" t="s">
        <v>11</v>
      </c>
      <c r="P136" t="s">
        <v>128</v>
      </c>
      <c r="Q136" t="s">
        <v>17</v>
      </c>
      <c r="R136" t="s">
        <v>54</v>
      </c>
      <c r="S136" s="119">
        <v>44957</v>
      </c>
      <c r="T136" s="119">
        <v>44992</v>
      </c>
      <c r="AB136" s="206">
        <v>500017</v>
      </c>
      <c r="AC136" s="205" t="s">
        <v>58</v>
      </c>
      <c r="AD136" s="149" t="s">
        <v>444</v>
      </c>
      <c r="AE136" s="205" t="s">
        <v>444</v>
      </c>
      <c r="AF136" t="s">
        <v>129</v>
      </c>
      <c r="AG136" s="150">
        <v>16.577470671698116</v>
      </c>
      <c r="AH136" s="151">
        <v>1.5094852830188683</v>
      </c>
      <c r="AI136" s="150">
        <v>778.87353358490566</v>
      </c>
      <c r="AJ136" s="150">
        <v>15.577470671698114</v>
      </c>
      <c r="AK136" s="150">
        <v>16.577470671698116</v>
      </c>
      <c r="AL136" s="119">
        <v>44957</v>
      </c>
      <c r="AM136" t="s">
        <v>54</v>
      </c>
    </row>
    <row r="137" spans="1:39">
      <c r="A137" t="s">
        <v>119</v>
      </c>
      <c r="B137" t="s">
        <v>120</v>
      </c>
      <c r="C137" t="s">
        <v>692</v>
      </c>
      <c r="D137" t="s">
        <v>65</v>
      </c>
      <c r="E137" s="205" t="s">
        <v>65</v>
      </c>
      <c r="F137" t="s">
        <v>25</v>
      </c>
      <c r="G137" t="s">
        <v>66</v>
      </c>
      <c r="H137" t="s">
        <v>54</v>
      </c>
      <c r="I137" s="205" t="s">
        <v>55</v>
      </c>
      <c r="J137" t="s">
        <v>2401</v>
      </c>
      <c r="M137" s="167"/>
      <c r="N137" s="119">
        <v>44981</v>
      </c>
      <c r="O137" t="s">
        <v>11</v>
      </c>
      <c r="P137" t="s">
        <v>128</v>
      </c>
      <c r="Q137" t="s">
        <v>17</v>
      </c>
      <c r="R137" t="s">
        <v>54</v>
      </c>
      <c r="S137" s="119">
        <v>44957</v>
      </c>
      <c r="T137" s="119">
        <v>44992</v>
      </c>
      <c r="AB137" s="206">
        <v>500020</v>
      </c>
      <c r="AC137" s="205" t="s">
        <v>58</v>
      </c>
      <c r="AD137" s="149" t="s">
        <v>444</v>
      </c>
      <c r="AE137" s="205" t="s">
        <v>444</v>
      </c>
      <c r="AF137" t="s">
        <v>129</v>
      </c>
      <c r="AG137" s="150">
        <v>16.607660558490565</v>
      </c>
      <c r="AH137" s="151">
        <v>1.5094943396226419</v>
      </c>
      <c r="AI137" s="150">
        <v>780.38302792452828</v>
      </c>
      <c r="AJ137" s="150">
        <v>15.607660558490565</v>
      </c>
      <c r="AK137" s="150">
        <v>16.607660558490565</v>
      </c>
      <c r="AL137" s="119">
        <v>44957</v>
      </c>
      <c r="AM137" t="s">
        <v>54</v>
      </c>
    </row>
    <row r="138" spans="1:39">
      <c r="A138" t="s">
        <v>90</v>
      </c>
      <c r="B138" t="s">
        <v>91</v>
      </c>
      <c r="C138" t="s">
        <v>479</v>
      </c>
      <c r="D138" t="s">
        <v>65</v>
      </c>
      <c r="E138" t="s">
        <v>65</v>
      </c>
      <c r="F138" t="s">
        <v>25</v>
      </c>
      <c r="G138" t="s">
        <v>66</v>
      </c>
      <c r="H138" t="s">
        <v>54</v>
      </c>
      <c r="I138" t="s">
        <v>55</v>
      </c>
      <c r="J138" t="s">
        <v>2402</v>
      </c>
      <c r="M138" s="184">
        <v>44978</v>
      </c>
      <c r="N138" s="119">
        <v>44984</v>
      </c>
      <c r="O138" t="s">
        <v>9</v>
      </c>
      <c r="P138" t="s">
        <v>73</v>
      </c>
      <c r="Q138" t="s">
        <v>17</v>
      </c>
      <c r="R138" t="s">
        <v>54</v>
      </c>
      <c r="S138" s="119">
        <v>44960</v>
      </c>
      <c r="T138" s="119">
        <v>44984</v>
      </c>
      <c r="AB138" s="206">
        <v>500002</v>
      </c>
      <c r="AC138" s="205" t="s">
        <v>58</v>
      </c>
      <c r="AD138" s="149" t="s">
        <v>478</v>
      </c>
      <c r="AE138" s="205" t="s">
        <v>478</v>
      </c>
      <c r="AF138" t="s">
        <v>213</v>
      </c>
      <c r="AG138" s="150">
        <v>16.637849358490566</v>
      </c>
      <c r="AH138" s="151">
        <v>1.5094400000000001</v>
      </c>
      <c r="AI138" s="150">
        <v>781.89246792452832</v>
      </c>
      <c r="AJ138" s="150">
        <v>15.637849358490566</v>
      </c>
      <c r="AK138" s="150">
        <v>16.637849358490566</v>
      </c>
      <c r="AL138" s="119">
        <v>44930</v>
      </c>
      <c r="AM138" t="s">
        <v>54</v>
      </c>
    </row>
    <row r="139" spans="1:39">
      <c r="A139" t="s">
        <v>134</v>
      </c>
      <c r="B139" t="s">
        <v>101</v>
      </c>
      <c r="C139" t="s">
        <v>2380</v>
      </c>
      <c r="D139" t="s">
        <v>76</v>
      </c>
      <c r="E139" s="205" t="s">
        <v>76</v>
      </c>
      <c r="F139" t="s">
        <v>25</v>
      </c>
      <c r="G139" t="s">
        <v>66</v>
      </c>
      <c r="H139" t="s">
        <v>54</v>
      </c>
      <c r="I139" s="205" t="s">
        <v>55</v>
      </c>
      <c r="J139" t="s">
        <v>2403</v>
      </c>
      <c r="M139" s="167"/>
      <c r="N139" s="119">
        <v>44989</v>
      </c>
      <c r="O139" t="s">
        <v>9</v>
      </c>
      <c r="P139" t="s">
        <v>114</v>
      </c>
      <c r="Q139" t="s">
        <v>17</v>
      </c>
      <c r="R139" t="s">
        <v>54</v>
      </c>
      <c r="S139" s="119">
        <v>44979</v>
      </c>
      <c r="T139" s="119">
        <v>45001</v>
      </c>
      <c r="AB139" s="206">
        <v>500013</v>
      </c>
      <c r="AC139" s="205" t="s">
        <v>58</v>
      </c>
      <c r="AD139" s="149" t="s">
        <v>444</v>
      </c>
      <c r="AE139" s="205" t="s">
        <v>444</v>
      </c>
      <c r="AF139" t="s">
        <v>115</v>
      </c>
      <c r="AG139" s="150">
        <v>16.668038822641513</v>
      </c>
      <c r="AH139" s="151">
        <v>1.5094732075471702</v>
      </c>
      <c r="AI139" s="150">
        <v>783.40194113207554</v>
      </c>
      <c r="AJ139" s="150">
        <v>15.668038822641511</v>
      </c>
      <c r="AK139" s="150">
        <v>16.668038822641513</v>
      </c>
      <c r="AL139" s="119">
        <v>44957</v>
      </c>
      <c r="AM139" t="s">
        <v>54</v>
      </c>
    </row>
    <row r="140" spans="1:39">
      <c r="A140" t="s">
        <v>134</v>
      </c>
      <c r="B140" t="s">
        <v>61</v>
      </c>
      <c r="C140" t="s">
        <v>703</v>
      </c>
      <c r="D140" t="s">
        <v>76</v>
      </c>
      <c r="E140" s="205" t="s">
        <v>76</v>
      </c>
      <c r="F140" t="s">
        <v>25</v>
      </c>
      <c r="G140" t="s">
        <v>66</v>
      </c>
      <c r="H140" t="s">
        <v>54</v>
      </c>
      <c r="I140" t="s">
        <v>55</v>
      </c>
      <c r="J140" t="s">
        <v>2404</v>
      </c>
      <c r="M140" s="167"/>
      <c r="N140" s="119">
        <v>44989</v>
      </c>
      <c r="O140" t="s">
        <v>11</v>
      </c>
      <c r="P140" t="s">
        <v>185</v>
      </c>
      <c r="Q140" t="s">
        <v>17</v>
      </c>
      <c r="R140" t="s">
        <v>54</v>
      </c>
      <c r="S140" s="119">
        <v>44984</v>
      </c>
      <c r="T140" s="119">
        <v>44985</v>
      </c>
      <c r="AB140" s="206">
        <v>500002</v>
      </c>
      <c r="AC140" s="205" t="s">
        <v>58</v>
      </c>
      <c r="AD140" s="149" t="s">
        <v>444</v>
      </c>
      <c r="AE140" s="205" t="s">
        <v>478</v>
      </c>
      <c r="AF140" t="s">
        <v>186</v>
      </c>
      <c r="AG140" s="150">
        <v>28.901908045283012</v>
      </c>
      <c r="AH140" s="151">
        <v>1.5094339622641511</v>
      </c>
      <c r="AI140" s="150">
        <v>1295.0954022641506</v>
      </c>
      <c r="AJ140" s="150">
        <v>25.901908045283012</v>
      </c>
      <c r="AK140" s="150">
        <v>28.901908045283012</v>
      </c>
      <c r="AL140" s="119">
        <v>44981</v>
      </c>
    </row>
    <row r="141" spans="1:39">
      <c r="A141" t="s">
        <v>179</v>
      </c>
      <c r="B141" t="s">
        <v>180</v>
      </c>
      <c r="C141" t="s">
        <v>1442</v>
      </c>
      <c r="D141" t="s">
        <v>76</v>
      </c>
      <c r="E141" s="205" t="s">
        <v>76</v>
      </c>
      <c r="F141" t="s">
        <v>25</v>
      </c>
      <c r="G141" t="s">
        <v>66</v>
      </c>
      <c r="H141" t="s">
        <v>54</v>
      </c>
      <c r="I141" s="205" t="s">
        <v>55</v>
      </c>
      <c r="J141" t="s">
        <v>2405</v>
      </c>
      <c r="M141" s="167"/>
      <c r="N141" s="119">
        <v>44991</v>
      </c>
      <c r="O141" t="s">
        <v>11</v>
      </c>
      <c r="P141" t="s">
        <v>185</v>
      </c>
      <c r="Q141" t="s">
        <v>17</v>
      </c>
      <c r="R141" t="s">
        <v>54</v>
      </c>
      <c r="S141" s="119">
        <v>44966</v>
      </c>
      <c r="T141" s="119">
        <v>44978</v>
      </c>
      <c r="AB141" s="206">
        <v>500007</v>
      </c>
      <c r="AC141" s="205" t="s">
        <v>58</v>
      </c>
      <c r="AD141" s="149" t="s">
        <v>478</v>
      </c>
      <c r="AE141" s="205" t="s">
        <v>478</v>
      </c>
      <c r="AF141" t="s">
        <v>186</v>
      </c>
      <c r="AG141" s="150">
        <v>16.728416603773585</v>
      </c>
      <c r="AH141" s="151">
        <v>1.5094550943396228</v>
      </c>
      <c r="AI141" s="150">
        <v>786.42083018867925</v>
      </c>
      <c r="AJ141" s="150">
        <v>15.728416603773585</v>
      </c>
      <c r="AK141" s="150">
        <v>16.728416603773585</v>
      </c>
      <c r="AL141" s="119">
        <v>44960</v>
      </c>
    </row>
    <row r="142" spans="1:39">
      <c r="A142" t="s">
        <v>179</v>
      </c>
      <c r="B142" t="s">
        <v>180</v>
      </c>
      <c r="C142" t="s">
        <v>1442</v>
      </c>
      <c r="D142" t="s">
        <v>76</v>
      </c>
      <c r="E142" s="205" t="s">
        <v>76</v>
      </c>
      <c r="F142" t="s">
        <v>25</v>
      </c>
      <c r="G142" t="s">
        <v>66</v>
      </c>
      <c r="H142" t="s">
        <v>54</v>
      </c>
      <c r="I142" s="205" t="s">
        <v>55</v>
      </c>
      <c r="J142" t="s">
        <v>2406</v>
      </c>
      <c r="M142" s="167"/>
      <c r="N142" s="119">
        <v>44991</v>
      </c>
      <c r="O142" t="s">
        <v>11</v>
      </c>
      <c r="P142" t="s">
        <v>185</v>
      </c>
      <c r="Q142" t="s">
        <v>17</v>
      </c>
      <c r="R142" t="s">
        <v>54</v>
      </c>
      <c r="S142" s="119">
        <v>44973</v>
      </c>
      <c r="T142" s="119">
        <v>44978</v>
      </c>
      <c r="AB142" s="206">
        <v>500008</v>
      </c>
      <c r="AC142" s="205" t="s">
        <v>58</v>
      </c>
      <c r="AD142" s="149" t="s">
        <v>478</v>
      </c>
      <c r="AE142" s="205" t="s">
        <v>478</v>
      </c>
      <c r="AF142" t="s">
        <v>186</v>
      </c>
      <c r="AG142" s="150">
        <v>16.758605766037736</v>
      </c>
      <c r="AH142" s="151">
        <v>1.5094581132075475</v>
      </c>
      <c r="AI142" s="150">
        <v>787.93028830188678</v>
      </c>
      <c r="AJ142" s="150">
        <v>15.758605766037736</v>
      </c>
      <c r="AK142" s="150">
        <v>16.758605766037736</v>
      </c>
      <c r="AL142" s="119">
        <v>44960</v>
      </c>
    </row>
    <row r="143" spans="1:39">
      <c r="A143" t="s">
        <v>123</v>
      </c>
      <c r="B143" t="s">
        <v>124</v>
      </c>
      <c r="C143" t="s">
        <v>2407</v>
      </c>
      <c r="D143" t="s">
        <v>65</v>
      </c>
      <c r="E143" t="s">
        <v>65</v>
      </c>
      <c r="F143" t="s">
        <v>25</v>
      </c>
      <c r="G143" t="s">
        <v>66</v>
      </c>
      <c r="H143" t="s">
        <v>54</v>
      </c>
      <c r="I143" s="205" t="s">
        <v>68</v>
      </c>
      <c r="J143" t="s">
        <v>2408</v>
      </c>
      <c r="K143" s="119">
        <v>44704</v>
      </c>
      <c r="L143" s="119">
        <v>44872</v>
      </c>
      <c r="M143" s="167"/>
      <c r="N143" s="119">
        <v>44995</v>
      </c>
      <c r="O143" t="s">
        <v>9</v>
      </c>
      <c r="P143" t="s">
        <v>73</v>
      </c>
      <c r="Q143" t="s">
        <v>17</v>
      </c>
      <c r="S143" s="119">
        <v>44914</v>
      </c>
      <c r="T143" s="119">
        <v>44958</v>
      </c>
      <c r="AB143" s="206">
        <v>500000</v>
      </c>
      <c r="AC143" s="205" t="s">
        <v>58</v>
      </c>
      <c r="AD143" s="149" t="s">
        <v>478</v>
      </c>
      <c r="AE143" s="205" t="s">
        <v>478</v>
      </c>
      <c r="AF143" t="s">
        <v>213</v>
      </c>
      <c r="AG143" s="150">
        <v>16.788794445283017</v>
      </c>
      <c r="AH143" s="151">
        <v>1.5094339622641511</v>
      </c>
      <c r="AI143" s="150">
        <v>789.43972226415087</v>
      </c>
      <c r="AJ143" s="150">
        <v>15.788794445283017</v>
      </c>
      <c r="AK143" s="150">
        <v>16.788794445283017</v>
      </c>
      <c r="AL143" s="119">
        <v>44908</v>
      </c>
    </row>
    <row r="144" spans="1:39">
      <c r="A144" t="s">
        <v>134</v>
      </c>
      <c r="B144" t="s">
        <v>101</v>
      </c>
      <c r="C144" t="s">
        <v>2380</v>
      </c>
      <c r="D144" t="s">
        <v>76</v>
      </c>
      <c r="E144" s="205" t="s">
        <v>76</v>
      </c>
      <c r="F144" t="s">
        <v>25</v>
      </c>
      <c r="G144" t="s">
        <v>66</v>
      </c>
      <c r="H144" t="s">
        <v>54</v>
      </c>
      <c r="I144" s="205" t="s">
        <v>55</v>
      </c>
      <c r="J144" t="s">
        <v>2409</v>
      </c>
      <c r="M144" s="167"/>
      <c r="N144" s="119">
        <v>44996</v>
      </c>
      <c r="O144" t="s">
        <v>9</v>
      </c>
      <c r="P144" t="s">
        <v>114</v>
      </c>
      <c r="Q144" t="s">
        <v>17</v>
      </c>
      <c r="R144" t="s">
        <v>54</v>
      </c>
      <c r="S144" s="119">
        <v>44979</v>
      </c>
      <c r="T144" s="119">
        <v>45001</v>
      </c>
      <c r="AB144" s="206">
        <v>500014</v>
      </c>
      <c r="AC144" s="205" t="s">
        <v>58</v>
      </c>
      <c r="AD144" s="149" t="s">
        <v>444</v>
      </c>
      <c r="AE144" s="205" t="s">
        <v>444</v>
      </c>
      <c r="AF144" t="s">
        <v>115</v>
      </c>
      <c r="AG144" s="150">
        <v>16.81898396981132</v>
      </c>
      <c r="AH144" s="151">
        <v>1.5094762264150945</v>
      </c>
      <c r="AI144" s="150">
        <v>790.949198490566</v>
      </c>
      <c r="AJ144" s="150">
        <v>15.81898396981132</v>
      </c>
      <c r="AK144" s="150">
        <v>16.81898396981132</v>
      </c>
      <c r="AL144" s="119">
        <v>44957</v>
      </c>
      <c r="AM144" t="s">
        <v>54</v>
      </c>
    </row>
    <row r="145" spans="1:39">
      <c r="A145" t="s">
        <v>119</v>
      </c>
      <c r="B145" t="s">
        <v>120</v>
      </c>
      <c r="C145" t="s">
        <v>2392</v>
      </c>
      <c r="D145" t="s">
        <v>65</v>
      </c>
      <c r="E145" s="205" t="s">
        <v>65</v>
      </c>
      <c r="F145" t="s">
        <v>25</v>
      </c>
      <c r="G145" t="s">
        <v>66</v>
      </c>
      <c r="H145" t="s">
        <v>54</v>
      </c>
      <c r="I145" s="205" t="s">
        <v>55</v>
      </c>
      <c r="J145" t="s">
        <v>2410</v>
      </c>
      <c r="L145" s="119">
        <v>44984</v>
      </c>
      <c r="M145" s="184">
        <v>44995</v>
      </c>
      <c r="N145" s="119">
        <v>44998</v>
      </c>
      <c r="O145" t="s">
        <v>9</v>
      </c>
      <c r="P145" t="s">
        <v>78</v>
      </c>
      <c r="Q145" t="s">
        <v>17</v>
      </c>
      <c r="R145" t="s">
        <v>54</v>
      </c>
      <c r="S145" s="119">
        <v>44986</v>
      </c>
      <c r="T145" s="119">
        <v>45001</v>
      </c>
      <c r="AB145" s="206">
        <v>500006</v>
      </c>
      <c r="AC145" s="205" t="s">
        <v>58</v>
      </c>
      <c r="AD145" s="149" t="s">
        <v>478</v>
      </c>
      <c r="AE145" s="205" t="s">
        <v>478</v>
      </c>
      <c r="AF145" t="s">
        <v>216</v>
      </c>
      <c r="AG145" s="150">
        <v>16.849173011320755</v>
      </c>
      <c r="AH145" s="151">
        <v>1.5094520754716985</v>
      </c>
      <c r="AI145" s="150">
        <v>792.4586505660377</v>
      </c>
      <c r="AJ145" s="150">
        <v>15.849173011320755</v>
      </c>
      <c r="AK145" s="150">
        <v>16.849173011320755</v>
      </c>
      <c r="AL145" s="119">
        <v>44960</v>
      </c>
    </row>
    <row r="146" spans="1:39">
      <c r="A146" t="s">
        <v>119</v>
      </c>
      <c r="B146" t="s">
        <v>120</v>
      </c>
      <c r="C146" t="s">
        <v>2372</v>
      </c>
      <c r="D146" t="s">
        <v>65</v>
      </c>
      <c r="E146" s="205" t="s">
        <v>65</v>
      </c>
      <c r="F146" t="s">
        <v>25</v>
      </c>
      <c r="G146" t="s">
        <v>66</v>
      </c>
      <c r="H146" t="s">
        <v>54</v>
      </c>
      <c r="I146" s="205" t="s">
        <v>55</v>
      </c>
      <c r="J146" t="s">
        <v>2411</v>
      </c>
      <c r="M146" s="167"/>
      <c r="N146" s="119">
        <v>44998</v>
      </c>
      <c r="O146" t="s">
        <v>11</v>
      </c>
      <c r="P146" t="s">
        <v>128</v>
      </c>
      <c r="Q146" t="s">
        <v>17</v>
      </c>
      <c r="R146" t="s">
        <v>54</v>
      </c>
      <c r="S146" s="119">
        <v>44993</v>
      </c>
      <c r="T146" s="119">
        <v>45001</v>
      </c>
      <c r="AB146" s="206">
        <v>500009</v>
      </c>
      <c r="AC146" s="205" t="s">
        <v>58</v>
      </c>
      <c r="AD146" s="149" t="s">
        <v>478</v>
      </c>
      <c r="AE146" s="205" t="s">
        <v>478</v>
      </c>
      <c r="AF146" t="s">
        <v>129</v>
      </c>
      <c r="AG146" s="150">
        <v>16.879362233962262</v>
      </c>
      <c r="AH146" s="151">
        <v>1.5094611320754718</v>
      </c>
      <c r="AI146" s="150">
        <v>793.96811169811315</v>
      </c>
      <c r="AJ146" s="150">
        <v>15.879362233962263</v>
      </c>
      <c r="AK146" s="150">
        <v>16.879362233962262</v>
      </c>
      <c r="AL146" s="119">
        <v>44971</v>
      </c>
      <c r="AM146" t="s">
        <v>54</v>
      </c>
    </row>
    <row r="147" spans="1:39">
      <c r="A147" t="s">
        <v>134</v>
      </c>
      <c r="B147" t="s">
        <v>101</v>
      </c>
      <c r="C147" t="s">
        <v>2380</v>
      </c>
      <c r="D147" t="s">
        <v>76</v>
      </c>
      <c r="E147" s="205" t="s">
        <v>76</v>
      </c>
      <c r="F147" t="s">
        <v>25</v>
      </c>
      <c r="G147" t="s">
        <v>66</v>
      </c>
      <c r="H147" t="s">
        <v>54</v>
      </c>
      <c r="I147" s="205" t="s">
        <v>55</v>
      </c>
      <c r="J147" t="s">
        <v>2412</v>
      </c>
      <c r="M147" s="167"/>
      <c r="N147" s="119">
        <v>45003</v>
      </c>
      <c r="O147" t="s">
        <v>9</v>
      </c>
      <c r="P147" t="s">
        <v>114</v>
      </c>
      <c r="Q147" t="s">
        <v>17</v>
      </c>
      <c r="R147" t="s">
        <v>54</v>
      </c>
      <c r="S147" s="119">
        <v>44991</v>
      </c>
      <c r="T147" s="119">
        <v>45001</v>
      </c>
      <c r="AB147" s="206">
        <v>500015</v>
      </c>
      <c r="AC147" s="205" t="s">
        <v>58</v>
      </c>
      <c r="AD147" s="149" t="s">
        <v>444</v>
      </c>
      <c r="AE147" s="205" t="s">
        <v>444</v>
      </c>
      <c r="AF147" t="s">
        <v>115</v>
      </c>
      <c r="AG147" s="150">
        <v>16.909551818867925</v>
      </c>
      <c r="AH147" s="151">
        <v>1.5094792452830192</v>
      </c>
      <c r="AI147" s="150">
        <v>795.47759094339619</v>
      </c>
      <c r="AJ147" s="150">
        <v>15.909551818867923</v>
      </c>
      <c r="AK147" s="150">
        <v>16.909551818867925</v>
      </c>
      <c r="AL147" s="119">
        <v>44957</v>
      </c>
      <c r="AM147" t="s">
        <v>54</v>
      </c>
    </row>
    <row r="148" spans="1:39">
      <c r="A148" t="s">
        <v>155</v>
      </c>
      <c r="B148" t="s">
        <v>156</v>
      </c>
      <c r="C148" t="s">
        <v>2413</v>
      </c>
      <c r="D148" t="s">
        <v>65</v>
      </c>
      <c r="E148" s="205" t="s">
        <v>65</v>
      </c>
      <c r="F148" t="s">
        <v>25</v>
      </c>
      <c r="G148" t="s">
        <v>66</v>
      </c>
      <c r="H148" t="s">
        <v>54</v>
      </c>
      <c r="I148" s="205" t="s">
        <v>55</v>
      </c>
      <c r="J148" t="s">
        <v>2414</v>
      </c>
      <c r="K148" s="119">
        <v>44621</v>
      </c>
      <c r="L148" s="119">
        <v>44806</v>
      </c>
      <c r="M148" s="184">
        <v>44999</v>
      </c>
      <c r="N148" s="119">
        <v>45005</v>
      </c>
      <c r="O148" t="s">
        <v>11</v>
      </c>
      <c r="P148" t="s">
        <v>185</v>
      </c>
      <c r="Q148" t="s">
        <v>17</v>
      </c>
      <c r="R148" t="s">
        <v>54</v>
      </c>
      <c r="S148" s="119">
        <v>44977</v>
      </c>
      <c r="T148" s="119">
        <v>44985</v>
      </c>
      <c r="AB148" s="206">
        <v>500012</v>
      </c>
      <c r="AC148" s="205" t="s">
        <v>58</v>
      </c>
      <c r="AD148" s="149" t="s">
        <v>478</v>
      </c>
      <c r="AE148" s="205" t="s">
        <v>478</v>
      </c>
      <c r="AF148" t="s">
        <v>186</v>
      </c>
      <c r="AG148" s="150">
        <v>16.939741222641509</v>
      </c>
      <c r="AH148" s="151">
        <v>1.5094701886792457</v>
      </c>
      <c r="AI148" s="150">
        <v>796.9870611320755</v>
      </c>
      <c r="AJ148" s="150">
        <v>15.93974122264151</v>
      </c>
      <c r="AK148" s="150">
        <v>16.939741222641509</v>
      </c>
      <c r="AL148" s="119">
        <v>44974</v>
      </c>
    </row>
    <row r="149" spans="1:39">
      <c r="A149" t="s">
        <v>90</v>
      </c>
      <c r="B149" t="s">
        <v>91</v>
      </c>
      <c r="C149" t="s">
        <v>479</v>
      </c>
      <c r="D149" t="s">
        <v>65</v>
      </c>
      <c r="E149" t="s">
        <v>65</v>
      </c>
      <c r="F149" t="s">
        <v>25</v>
      </c>
      <c r="G149" t="s">
        <v>66</v>
      </c>
      <c r="H149" t="s">
        <v>54</v>
      </c>
      <c r="I149" t="s">
        <v>55</v>
      </c>
      <c r="J149" t="s">
        <v>2415</v>
      </c>
      <c r="M149" s="184">
        <v>45006</v>
      </c>
      <c r="N149" s="119">
        <v>45012</v>
      </c>
      <c r="O149" t="s">
        <v>9</v>
      </c>
      <c r="P149" t="s">
        <v>73</v>
      </c>
      <c r="Q149" t="s">
        <v>17</v>
      </c>
      <c r="R149" t="s">
        <v>54</v>
      </c>
      <c r="S149" s="119">
        <v>44991</v>
      </c>
      <c r="T149" s="119">
        <v>45008</v>
      </c>
      <c r="AB149" s="206">
        <v>500002</v>
      </c>
      <c r="AC149" s="205" t="s">
        <v>58</v>
      </c>
      <c r="AD149" s="149" t="s">
        <v>478</v>
      </c>
      <c r="AE149" s="205" t="s">
        <v>478</v>
      </c>
      <c r="AF149" t="s">
        <v>213</v>
      </c>
      <c r="AG149" s="150">
        <v>16.969930022641513</v>
      </c>
      <c r="AH149" s="151">
        <v>1.5094400000000001</v>
      </c>
      <c r="AI149" s="150">
        <v>798.49650113207554</v>
      </c>
      <c r="AJ149" s="150">
        <v>15.969930022641512</v>
      </c>
      <c r="AK149" s="150">
        <v>16.969930022641513</v>
      </c>
      <c r="AL149" s="119">
        <v>44930</v>
      </c>
      <c r="AM149" t="s">
        <v>54</v>
      </c>
    </row>
    <row r="150" spans="1:39">
      <c r="A150" t="s">
        <v>119</v>
      </c>
      <c r="B150" t="s">
        <v>120</v>
      </c>
      <c r="C150" t="s">
        <v>692</v>
      </c>
      <c r="D150" t="s">
        <v>65</v>
      </c>
      <c r="E150" s="205" t="s">
        <v>65</v>
      </c>
      <c r="F150" t="s">
        <v>25</v>
      </c>
      <c r="G150" t="s">
        <v>66</v>
      </c>
      <c r="H150" t="s">
        <v>54</v>
      </c>
      <c r="I150" s="205" t="s">
        <v>55</v>
      </c>
      <c r="J150" t="s">
        <v>2416</v>
      </c>
      <c r="M150" s="167"/>
      <c r="N150" s="119">
        <v>45016</v>
      </c>
      <c r="O150" t="s">
        <v>11</v>
      </c>
      <c r="P150" t="s">
        <v>128</v>
      </c>
      <c r="Q150" t="s">
        <v>17</v>
      </c>
      <c r="R150" t="s">
        <v>54</v>
      </c>
      <c r="S150" s="119">
        <v>45001</v>
      </c>
      <c r="T150" s="119">
        <v>45020</v>
      </c>
      <c r="AB150" s="206">
        <v>500018</v>
      </c>
      <c r="AC150" s="205" t="s">
        <v>58</v>
      </c>
      <c r="AD150" s="149" t="s">
        <v>444</v>
      </c>
      <c r="AE150" s="205" t="s">
        <v>444</v>
      </c>
      <c r="AF150" t="s">
        <v>129</v>
      </c>
      <c r="AG150" s="150">
        <v>17.000119788679246</v>
      </c>
      <c r="AH150" s="151">
        <v>1.5094883018867926</v>
      </c>
      <c r="AI150" s="150">
        <v>800.00598943396233</v>
      </c>
      <c r="AJ150" s="150">
        <v>16.000119788679246</v>
      </c>
      <c r="AK150" s="150">
        <v>17.000119788679246</v>
      </c>
      <c r="AL150" s="119">
        <v>44957</v>
      </c>
      <c r="AM150" t="s">
        <v>54</v>
      </c>
    </row>
    <row r="151" spans="1:39">
      <c r="A151" t="s">
        <v>119</v>
      </c>
      <c r="B151" t="s">
        <v>120</v>
      </c>
      <c r="C151" t="s">
        <v>692</v>
      </c>
      <c r="D151" t="s">
        <v>65</v>
      </c>
      <c r="E151" s="205" t="s">
        <v>65</v>
      </c>
      <c r="F151" t="s">
        <v>25</v>
      </c>
      <c r="G151" t="s">
        <v>66</v>
      </c>
      <c r="H151" t="s">
        <v>54</v>
      </c>
      <c r="I151" s="205" t="s">
        <v>55</v>
      </c>
      <c r="J151" t="s">
        <v>2417</v>
      </c>
      <c r="M151" s="167"/>
      <c r="N151" s="119">
        <v>45016</v>
      </c>
      <c r="O151" t="s">
        <v>11</v>
      </c>
      <c r="P151" t="s">
        <v>128</v>
      </c>
      <c r="Q151" t="s">
        <v>17</v>
      </c>
      <c r="R151" t="s">
        <v>54</v>
      </c>
      <c r="S151" s="119">
        <v>45001</v>
      </c>
      <c r="T151" s="119">
        <v>45020</v>
      </c>
      <c r="AB151" s="206">
        <v>500021</v>
      </c>
      <c r="AC151" s="205" t="s">
        <v>58</v>
      </c>
      <c r="AD151" s="149" t="s">
        <v>444</v>
      </c>
      <c r="AE151" s="205" t="s">
        <v>444</v>
      </c>
      <c r="AF151" t="s">
        <v>129</v>
      </c>
      <c r="AG151" s="150">
        <v>17.030309735849059</v>
      </c>
      <c r="AH151" s="151">
        <v>1.5094973584905662</v>
      </c>
      <c r="AI151" s="150">
        <v>801.51548679245286</v>
      </c>
      <c r="AJ151" s="150">
        <v>16.030309735849059</v>
      </c>
      <c r="AK151" s="150">
        <v>17.030309735849059</v>
      </c>
      <c r="AL151" s="119">
        <v>44957</v>
      </c>
      <c r="AM151" t="s">
        <v>54</v>
      </c>
    </row>
    <row r="152" spans="1:39">
      <c r="A152" t="s">
        <v>134</v>
      </c>
      <c r="B152" t="s">
        <v>101</v>
      </c>
      <c r="C152" t="s">
        <v>2380</v>
      </c>
      <c r="D152" t="s">
        <v>76</v>
      </c>
      <c r="E152" t="s">
        <v>76</v>
      </c>
      <c r="F152" t="s">
        <v>25</v>
      </c>
      <c r="G152" t="s">
        <v>66</v>
      </c>
      <c r="H152" t="s">
        <v>54</v>
      </c>
      <c r="I152" t="s">
        <v>55</v>
      </c>
      <c r="J152" t="s">
        <v>2418</v>
      </c>
      <c r="M152" s="167"/>
      <c r="N152" s="119">
        <v>45017</v>
      </c>
      <c r="O152" t="s">
        <v>9</v>
      </c>
      <c r="P152" t="s">
        <v>114</v>
      </c>
      <c r="Q152" t="s">
        <v>17</v>
      </c>
      <c r="R152" t="s">
        <v>54</v>
      </c>
      <c r="S152" s="119">
        <v>45012</v>
      </c>
      <c r="T152" s="119">
        <v>45020</v>
      </c>
      <c r="AB152" s="176">
        <v>500001</v>
      </c>
      <c r="AC152" t="s">
        <v>58</v>
      </c>
      <c r="AD152" s="149" t="s">
        <v>478</v>
      </c>
      <c r="AE152" t="s">
        <v>478</v>
      </c>
      <c r="AF152" t="s">
        <v>115</v>
      </c>
      <c r="AG152" s="150">
        <v>17.0604984754717</v>
      </c>
      <c r="AH152" s="151">
        <v>1.5094369811320758</v>
      </c>
      <c r="AI152" s="150">
        <v>803.02492377358499</v>
      </c>
      <c r="AJ152" s="150">
        <v>16.0604984754717</v>
      </c>
      <c r="AK152" s="150">
        <v>17.0604984754717</v>
      </c>
      <c r="AL152" s="119">
        <v>45012</v>
      </c>
      <c r="AM152" t="s">
        <v>54</v>
      </c>
    </row>
    <row r="153" spans="1:39">
      <c r="A153" t="s">
        <v>198</v>
      </c>
      <c r="B153" t="s">
        <v>2108</v>
      </c>
      <c r="C153" t="s">
        <v>1455</v>
      </c>
      <c r="D153" t="s">
        <v>65</v>
      </c>
      <c r="E153" s="205" t="s">
        <v>65</v>
      </c>
      <c r="F153" t="s">
        <v>25</v>
      </c>
      <c r="G153" t="s">
        <v>66</v>
      </c>
      <c r="H153" t="s">
        <v>54</v>
      </c>
      <c r="I153" s="205" t="s">
        <v>55</v>
      </c>
      <c r="J153" t="s">
        <v>2419</v>
      </c>
      <c r="K153" s="119">
        <v>44927</v>
      </c>
      <c r="L153" s="119">
        <v>44981</v>
      </c>
      <c r="M153" s="167"/>
      <c r="N153" s="119">
        <v>45020</v>
      </c>
      <c r="O153" t="s">
        <v>11</v>
      </c>
      <c r="P153" t="s">
        <v>185</v>
      </c>
      <c r="Q153" t="s">
        <v>17</v>
      </c>
      <c r="R153" t="s">
        <v>54</v>
      </c>
      <c r="S153" s="119">
        <v>45008</v>
      </c>
      <c r="T153" s="119">
        <v>45020</v>
      </c>
      <c r="AB153" s="176">
        <v>500003</v>
      </c>
      <c r="AC153" t="s">
        <v>58</v>
      </c>
      <c r="AD153" s="149" t="s">
        <v>478</v>
      </c>
      <c r="AE153" t="s">
        <v>478</v>
      </c>
      <c r="AF153" t="s">
        <v>186</v>
      </c>
      <c r="AG153" s="150">
        <v>17.090687335849058</v>
      </c>
      <c r="AH153" s="151">
        <v>1.5094430188679249</v>
      </c>
      <c r="AI153" s="150">
        <v>804.53436679245294</v>
      </c>
      <c r="AJ153" s="150">
        <v>16.090687335849058</v>
      </c>
      <c r="AK153" s="150">
        <v>17.090687335849058</v>
      </c>
      <c r="AL153" s="119">
        <v>45008</v>
      </c>
    </row>
    <row r="154" spans="1:39">
      <c r="A154" t="s">
        <v>119</v>
      </c>
      <c r="B154" t="s">
        <v>120</v>
      </c>
      <c r="C154" t="s">
        <v>2392</v>
      </c>
      <c r="D154" t="s">
        <v>65</v>
      </c>
      <c r="E154" s="205" t="s">
        <v>65</v>
      </c>
      <c r="F154" t="s">
        <v>25</v>
      </c>
      <c r="G154" t="s">
        <v>66</v>
      </c>
      <c r="H154" t="s">
        <v>54</v>
      </c>
      <c r="I154" s="205" t="s">
        <v>55</v>
      </c>
      <c r="J154" t="s">
        <v>2420</v>
      </c>
      <c r="M154" s="167"/>
      <c r="N154" s="119">
        <v>45022</v>
      </c>
      <c r="O154" t="s">
        <v>9</v>
      </c>
      <c r="P154" t="s">
        <v>78</v>
      </c>
      <c r="Q154" t="s">
        <v>17</v>
      </c>
      <c r="R154" t="s">
        <v>54</v>
      </c>
      <c r="S154" s="119">
        <v>45014</v>
      </c>
      <c r="T154" s="119">
        <v>45020</v>
      </c>
      <c r="AB154" s="206">
        <v>500006</v>
      </c>
      <c r="AC154" s="205" t="s">
        <v>58</v>
      </c>
      <c r="AD154" s="149" t="s">
        <v>478</v>
      </c>
      <c r="AE154" s="205" t="s">
        <v>478</v>
      </c>
      <c r="AF154" t="s">
        <v>216</v>
      </c>
      <c r="AG154" s="150">
        <v>17.120876377358492</v>
      </c>
      <c r="AH154" s="151">
        <v>1.5094520754716985</v>
      </c>
      <c r="AI154" s="150">
        <v>806.04381886792464</v>
      </c>
      <c r="AJ154" s="150">
        <v>16.120876377358492</v>
      </c>
      <c r="AK154" s="150">
        <v>17.120876377358492</v>
      </c>
      <c r="AL154" s="119">
        <v>45014</v>
      </c>
    </row>
    <row r="155" spans="1:39">
      <c r="A155" t="s">
        <v>119</v>
      </c>
      <c r="B155" t="s">
        <v>120</v>
      </c>
      <c r="C155" t="s">
        <v>2372</v>
      </c>
      <c r="D155" t="s">
        <v>65</v>
      </c>
      <c r="E155" s="205" t="s">
        <v>65</v>
      </c>
      <c r="F155" t="s">
        <v>25</v>
      </c>
      <c r="G155" t="s">
        <v>66</v>
      </c>
      <c r="H155" t="s">
        <v>54</v>
      </c>
      <c r="I155" s="205" t="s">
        <v>55</v>
      </c>
      <c r="J155" t="s">
        <v>2421</v>
      </c>
      <c r="M155" s="167"/>
      <c r="N155" s="119">
        <v>45026</v>
      </c>
      <c r="O155" t="s">
        <v>11</v>
      </c>
      <c r="P155" t="s">
        <v>128</v>
      </c>
      <c r="Q155" t="s">
        <v>17</v>
      </c>
      <c r="R155" t="s">
        <v>54</v>
      </c>
      <c r="S155" s="119">
        <v>45014</v>
      </c>
      <c r="T155" s="119">
        <v>45027</v>
      </c>
      <c r="AB155" s="206">
        <v>500009</v>
      </c>
      <c r="AC155" s="205" t="s">
        <v>58</v>
      </c>
      <c r="AD155" s="149" t="s">
        <v>478</v>
      </c>
      <c r="AE155" s="205" t="s">
        <v>478</v>
      </c>
      <c r="AF155" t="s">
        <v>129</v>
      </c>
      <c r="AG155" s="150">
        <v>17.151065600000003</v>
      </c>
      <c r="AH155" s="151">
        <v>1.5094611320754718</v>
      </c>
      <c r="AI155" s="150">
        <v>807.55328000000009</v>
      </c>
      <c r="AJ155" s="150">
        <v>16.151065600000003</v>
      </c>
      <c r="AK155" s="150">
        <v>17.151065600000003</v>
      </c>
      <c r="AL155" s="119">
        <v>45014</v>
      </c>
      <c r="AM155" t="s">
        <v>54</v>
      </c>
    </row>
    <row r="156" spans="1:39">
      <c r="A156" t="s">
        <v>134</v>
      </c>
      <c r="B156" t="s">
        <v>101</v>
      </c>
      <c r="C156" t="s">
        <v>2380</v>
      </c>
      <c r="D156" t="s">
        <v>76</v>
      </c>
      <c r="E156" t="s">
        <v>76</v>
      </c>
      <c r="F156" t="s">
        <v>25</v>
      </c>
      <c r="G156" t="s">
        <v>66</v>
      </c>
      <c r="H156" t="s">
        <v>54</v>
      </c>
      <c r="I156" t="s">
        <v>55</v>
      </c>
      <c r="J156" t="s">
        <v>2422</v>
      </c>
      <c r="M156" s="167"/>
      <c r="N156" s="119">
        <v>45031</v>
      </c>
      <c r="O156" t="s">
        <v>9</v>
      </c>
      <c r="P156" t="s">
        <v>114</v>
      </c>
      <c r="Q156" t="s">
        <v>17</v>
      </c>
      <c r="R156" t="s">
        <v>54</v>
      </c>
      <c r="S156" s="119">
        <v>45020</v>
      </c>
      <c r="T156" s="119">
        <v>45027</v>
      </c>
      <c r="AB156" s="176">
        <v>500001</v>
      </c>
      <c r="AC156" t="s">
        <v>58</v>
      </c>
      <c r="AD156" s="149" t="s">
        <v>478</v>
      </c>
      <c r="AE156" t="s">
        <v>478</v>
      </c>
      <c r="AF156" t="s">
        <v>115</v>
      </c>
      <c r="AG156" s="150">
        <v>17.181254339622644</v>
      </c>
      <c r="AH156" s="151">
        <v>1.5094369811320758</v>
      </c>
      <c r="AI156" s="150">
        <v>809.06271698113221</v>
      </c>
      <c r="AJ156" s="150">
        <v>16.181254339622644</v>
      </c>
      <c r="AK156" s="150">
        <v>17.181254339622644</v>
      </c>
      <c r="AL156" s="119">
        <v>45012</v>
      </c>
      <c r="AM156" t="s">
        <v>54</v>
      </c>
    </row>
    <row r="157" spans="1:39">
      <c r="A157" t="s">
        <v>134</v>
      </c>
      <c r="B157" t="s">
        <v>101</v>
      </c>
      <c r="C157" t="s">
        <v>703</v>
      </c>
      <c r="D157" t="s">
        <v>76</v>
      </c>
      <c r="E157" s="205" t="s">
        <v>76</v>
      </c>
      <c r="F157" t="s">
        <v>25</v>
      </c>
      <c r="G157" t="s">
        <v>66</v>
      </c>
      <c r="H157" t="s">
        <v>54</v>
      </c>
      <c r="I157" t="s">
        <v>55</v>
      </c>
      <c r="J157" t="s">
        <v>2423</v>
      </c>
      <c r="M157" s="167"/>
      <c r="N157" s="119">
        <v>45031</v>
      </c>
      <c r="O157" t="s">
        <v>9</v>
      </c>
      <c r="P157" t="s">
        <v>114</v>
      </c>
      <c r="Q157" t="s">
        <v>17</v>
      </c>
      <c r="R157" t="s">
        <v>54</v>
      </c>
      <c r="S157" s="119">
        <v>45021</v>
      </c>
      <c r="T157" s="119">
        <v>45027</v>
      </c>
      <c r="AB157" s="206">
        <v>500001</v>
      </c>
      <c r="AC157" s="205" t="s">
        <v>58</v>
      </c>
      <c r="AD157" s="149" t="s">
        <v>478</v>
      </c>
      <c r="AE157" s="205" t="s">
        <v>478</v>
      </c>
      <c r="AF157" t="s">
        <v>115</v>
      </c>
      <c r="AG157" s="150">
        <v>17.211443079245285</v>
      </c>
      <c r="AH157" s="151">
        <v>1.5094369811320758</v>
      </c>
      <c r="AI157" s="150">
        <v>810.57215396226434</v>
      </c>
      <c r="AJ157" s="150">
        <v>16.211443079245285</v>
      </c>
      <c r="AK157" s="150">
        <v>17.211443079245285</v>
      </c>
      <c r="AL157" s="119">
        <v>45021</v>
      </c>
    </row>
    <row r="158" spans="1:39">
      <c r="A158" t="s">
        <v>179</v>
      </c>
      <c r="B158" t="s">
        <v>180</v>
      </c>
      <c r="C158" t="s">
        <v>1442</v>
      </c>
      <c r="D158" t="s">
        <v>76</v>
      </c>
      <c r="E158" s="205" t="s">
        <v>76</v>
      </c>
      <c r="F158" t="s">
        <v>25</v>
      </c>
      <c r="G158" t="s">
        <v>66</v>
      </c>
      <c r="H158" t="s">
        <v>54</v>
      </c>
      <c r="I158" s="205" t="s">
        <v>55</v>
      </c>
      <c r="J158" t="s">
        <v>2424</v>
      </c>
      <c r="M158" s="167"/>
      <c r="N158" s="119">
        <v>45033</v>
      </c>
      <c r="O158" t="s">
        <v>11</v>
      </c>
      <c r="P158" t="s">
        <v>185</v>
      </c>
      <c r="Q158" t="s">
        <v>17</v>
      </c>
      <c r="R158" t="s">
        <v>54</v>
      </c>
      <c r="S158" s="119">
        <v>45009</v>
      </c>
      <c r="T158" s="119">
        <v>45027</v>
      </c>
      <c r="AB158" s="206">
        <v>500008</v>
      </c>
      <c r="AC158" s="205" t="s">
        <v>58</v>
      </c>
      <c r="AD158" s="149" t="s">
        <v>478</v>
      </c>
      <c r="AE158" s="205" t="s">
        <v>478</v>
      </c>
      <c r="AF158" t="s">
        <v>186</v>
      </c>
      <c r="AG158" s="150">
        <v>17.241632241509436</v>
      </c>
      <c r="AH158" s="151">
        <v>1.5094581132075475</v>
      </c>
      <c r="AI158" s="150">
        <v>812.08161207547187</v>
      </c>
      <c r="AJ158" s="150">
        <v>16.241632241509436</v>
      </c>
      <c r="AK158" s="150">
        <v>17.241632241509436</v>
      </c>
      <c r="AL158" s="119">
        <v>45007</v>
      </c>
    </row>
    <row r="159" spans="1:39">
      <c r="A159" t="s">
        <v>179</v>
      </c>
      <c r="B159" t="s">
        <v>180</v>
      </c>
      <c r="C159" t="s">
        <v>1442</v>
      </c>
      <c r="D159" t="s">
        <v>76</v>
      </c>
      <c r="E159" s="205" t="s">
        <v>76</v>
      </c>
      <c r="F159" t="s">
        <v>25</v>
      </c>
      <c r="G159" t="s">
        <v>66</v>
      </c>
      <c r="H159" t="s">
        <v>54</v>
      </c>
      <c r="I159" s="205" t="s">
        <v>55</v>
      </c>
      <c r="J159" t="s">
        <v>2425</v>
      </c>
      <c r="M159" s="167"/>
      <c r="N159" s="119">
        <v>45033</v>
      </c>
      <c r="O159" t="s">
        <v>11</v>
      </c>
      <c r="P159" t="s">
        <v>185</v>
      </c>
      <c r="Q159" t="s">
        <v>17</v>
      </c>
      <c r="R159" t="s">
        <v>54</v>
      </c>
      <c r="S159" s="119">
        <v>45012</v>
      </c>
      <c r="T159" s="119">
        <v>45027</v>
      </c>
      <c r="AB159" s="206">
        <v>500008</v>
      </c>
      <c r="AC159" s="205" t="s">
        <v>58</v>
      </c>
      <c r="AD159" s="149" t="s">
        <v>478</v>
      </c>
      <c r="AE159" s="205" t="s">
        <v>478</v>
      </c>
      <c r="AF159" t="s">
        <v>186</v>
      </c>
      <c r="AG159" s="150">
        <v>17.271821403773586</v>
      </c>
      <c r="AH159" s="151">
        <v>1.5094581132075475</v>
      </c>
      <c r="AI159" s="150">
        <v>813.5910701886794</v>
      </c>
      <c r="AJ159" s="150">
        <v>16.271821403773586</v>
      </c>
      <c r="AK159" s="150">
        <v>17.271821403773586</v>
      </c>
      <c r="AL159" s="119">
        <v>45007</v>
      </c>
    </row>
    <row r="160" spans="1:39">
      <c r="A160" t="s">
        <v>119</v>
      </c>
      <c r="B160" t="s">
        <v>120</v>
      </c>
      <c r="C160" t="s">
        <v>2426</v>
      </c>
      <c r="D160" t="s">
        <v>65</v>
      </c>
      <c r="E160" t="s">
        <v>65</v>
      </c>
      <c r="F160" t="s">
        <v>25</v>
      </c>
      <c r="G160" s="154" t="s">
        <v>66</v>
      </c>
      <c r="H160" s="205" t="s">
        <v>54</v>
      </c>
      <c r="I160" t="s">
        <v>55</v>
      </c>
      <c r="J160" t="s">
        <v>2427</v>
      </c>
      <c r="L160" s="119">
        <v>44998</v>
      </c>
      <c r="M160" s="184">
        <v>45037</v>
      </c>
      <c r="N160" s="119">
        <v>45040</v>
      </c>
      <c r="O160" t="s">
        <v>9</v>
      </c>
      <c r="P160" t="s">
        <v>114</v>
      </c>
      <c r="Q160" t="s">
        <v>17</v>
      </c>
      <c r="R160" t="s">
        <v>54</v>
      </c>
      <c r="S160" s="119">
        <v>45030</v>
      </c>
      <c r="T160" s="119">
        <v>45041</v>
      </c>
      <c r="AB160" s="206">
        <v>500001</v>
      </c>
      <c r="AC160" s="205" t="s">
        <v>58</v>
      </c>
      <c r="AD160" s="149" t="s">
        <v>478</v>
      </c>
      <c r="AE160" s="205" t="s">
        <v>478</v>
      </c>
      <c r="AF160" t="s">
        <v>115</v>
      </c>
      <c r="AG160" s="150">
        <v>17.302010143396231</v>
      </c>
      <c r="AH160" s="151">
        <v>1.5094369811320758</v>
      </c>
      <c r="AI160" s="150">
        <v>815.10050716981152</v>
      </c>
      <c r="AJ160" s="150">
        <v>16.302010143396231</v>
      </c>
      <c r="AK160" s="150">
        <v>17.302010143396231</v>
      </c>
      <c r="AL160" s="119">
        <v>45030</v>
      </c>
    </row>
    <row r="161" spans="1:39">
      <c r="A161" t="s">
        <v>90</v>
      </c>
      <c r="B161" t="s">
        <v>91</v>
      </c>
      <c r="C161" t="s">
        <v>479</v>
      </c>
      <c r="D161" t="s">
        <v>65</v>
      </c>
      <c r="E161" t="s">
        <v>65</v>
      </c>
      <c r="F161" t="s">
        <v>25</v>
      </c>
      <c r="G161" t="s">
        <v>66</v>
      </c>
      <c r="H161" t="s">
        <v>54</v>
      </c>
      <c r="I161" t="s">
        <v>55</v>
      </c>
      <c r="J161" t="s">
        <v>2428</v>
      </c>
      <c r="M161" s="184">
        <v>45034</v>
      </c>
      <c r="N161" s="119">
        <v>45040</v>
      </c>
      <c r="O161" t="s">
        <v>11</v>
      </c>
      <c r="P161" t="s">
        <v>185</v>
      </c>
      <c r="Q161" t="s">
        <v>17</v>
      </c>
      <c r="R161" t="s">
        <v>54</v>
      </c>
      <c r="S161" s="119">
        <v>45006</v>
      </c>
      <c r="T161" s="119">
        <v>45027</v>
      </c>
      <c r="AB161" s="206">
        <v>500002</v>
      </c>
      <c r="AC161" s="205" t="s">
        <v>58</v>
      </c>
      <c r="AD161" s="149" t="s">
        <v>478</v>
      </c>
      <c r="AE161" s="205" t="s">
        <v>478</v>
      </c>
      <c r="AF161" t="s">
        <v>186</v>
      </c>
      <c r="AG161" s="150">
        <v>17.332198943396232</v>
      </c>
      <c r="AH161" s="151">
        <v>1.5094400000000001</v>
      </c>
      <c r="AI161" s="150">
        <v>816.60994716981156</v>
      </c>
      <c r="AJ161" s="150">
        <v>16.332198943396232</v>
      </c>
      <c r="AK161" s="150">
        <v>17.332198943396232</v>
      </c>
      <c r="AL161" s="119">
        <v>44930</v>
      </c>
      <c r="AM161" t="s">
        <v>54</v>
      </c>
    </row>
    <row r="162" spans="1:39">
      <c r="A162" t="s">
        <v>119</v>
      </c>
      <c r="B162" t="s">
        <v>120</v>
      </c>
      <c r="C162" t="s">
        <v>692</v>
      </c>
      <c r="D162" t="s">
        <v>65</v>
      </c>
      <c r="E162" s="205" t="s">
        <v>65</v>
      </c>
      <c r="F162" t="s">
        <v>25</v>
      </c>
      <c r="G162" t="s">
        <v>66</v>
      </c>
      <c r="H162" t="s">
        <v>54</v>
      </c>
      <c r="I162" s="205" t="s">
        <v>55</v>
      </c>
      <c r="J162" t="s">
        <v>2429</v>
      </c>
      <c r="M162" s="167"/>
      <c r="N162" s="119">
        <v>45044</v>
      </c>
      <c r="O162" t="s">
        <v>11</v>
      </c>
      <c r="P162" t="s">
        <v>128</v>
      </c>
      <c r="Q162" t="s">
        <v>17</v>
      </c>
      <c r="R162" t="s">
        <v>54</v>
      </c>
      <c r="S162" s="119">
        <v>45037</v>
      </c>
      <c r="T162" s="119">
        <v>45055</v>
      </c>
      <c r="AB162" s="206">
        <v>500021</v>
      </c>
      <c r="AC162" s="205" t="s">
        <v>58</v>
      </c>
      <c r="AD162" s="149" t="s">
        <v>444</v>
      </c>
      <c r="AE162" s="205" t="s">
        <v>444</v>
      </c>
      <c r="AF162" t="s">
        <v>129</v>
      </c>
      <c r="AG162" s="150">
        <v>17.362388890566042</v>
      </c>
      <c r="AH162" s="151">
        <v>1.5094973584905662</v>
      </c>
      <c r="AI162" s="150">
        <v>818.1194445283021</v>
      </c>
      <c r="AJ162" s="150">
        <v>16.362388890566042</v>
      </c>
      <c r="AK162" s="150">
        <v>17.362388890566042</v>
      </c>
      <c r="AL162" s="119">
        <v>45037</v>
      </c>
      <c r="AM162" t="s">
        <v>54</v>
      </c>
    </row>
    <row r="163" spans="1:39">
      <c r="A163" t="s">
        <v>119</v>
      </c>
      <c r="B163" t="s">
        <v>120</v>
      </c>
      <c r="C163" t="s">
        <v>692</v>
      </c>
      <c r="D163" t="s">
        <v>65</v>
      </c>
      <c r="E163" s="205" t="s">
        <v>65</v>
      </c>
      <c r="F163" t="s">
        <v>25</v>
      </c>
      <c r="G163" t="s">
        <v>66</v>
      </c>
      <c r="H163" t="s">
        <v>54</v>
      </c>
      <c r="I163" s="205" t="s">
        <v>55</v>
      </c>
      <c r="J163" t="s">
        <v>2430</v>
      </c>
      <c r="M163" s="167"/>
      <c r="N163" s="119">
        <v>45044</v>
      </c>
      <c r="O163" t="s">
        <v>11</v>
      </c>
      <c r="P163" t="s">
        <v>128</v>
      </c>
      <c r="Q163" t="s">
        <v>17</v>
      </c>
      <c r="R163" t="s">
        <v>54</v>
      </c>
      <c r="S163" s="119">
        <v>45037</v>
      </c>
      <c r="T163" s="119">
        <v>45055</v>
      </c>
      <c r="AB163" s="206">
        <v>500021</v>
      </c>
      <c r="AC163" s="205" t="s">
        <v>58</v>
      </c>
      <c r="AD163" s="149" t="s">
        <v>444</v>
      </c>
      <c r="AE163" s="205" t="s">
        <v>444</v>
      </c>
      <c r="AF163" t="s">
        <v>129</v>
      </c>
      <c r="AG163" s="150">
        <v>17.392578837735854</v>
      </c>
      <c r="AH163" s="151">
        <v>1.5094973584905662</v>
      </c>
      <c r="AI163" s="150">
        <v>819.62894188679263</v>
      </c>
      <c r="AJ163" s="150">
        <v>16.392578837735854</v>
      </c>
      <c r="AK163" s="150">
        <v>17.392578837735854</v>
      </c>
      <c r="AL163" s="119">
        <v>45037</v>
      </c>
    </row>
    <row r="164" spans="1:39">
      <c r="A164" t="s">
        <v>134</v>
      </c>
      <c r="B164" t="s">
        <v>101</v>
      </c>
      <c r="C164" t="s">
        <v>2380</v>
      </c>
      <c r="D164" t="s">
        <v>76</v>
      </c>
      <c r="E164" s="205" t="s">
        <v>76</v>
      </c>
      <c r="F164" t="s">
        <v>25</v>
      </c>
      <c r="G164" t="s">
        <v>66</v>
      </c>
      <c r="H164" t="s">
        <v>54</v>
      </c>
      <c r="I164" t="s">
        <v>55</v>
      </c>
      <c r="J164" t="s">
        <v>2431</v>
      </c>
      <c r="M164" s="167"/>
      <c r="N164" s="119">
        <v>45047</v>
      </c>
      <c r="O164" t="s">
        <v>9</v>
      </c>
      <c r="P164" t="s">
        <v>114</v>
      </c>
      <c r="Q164" t="s">
        <v>17</v>
      </c>
      <c r="R164" t="s">
        <v>54</v>
      </c>
      <c r="S164" s="119">
        <v>45041</v>
      </c>
      <c r="T164" s="119">
        <v>45048</v>
      </c>
      <c r="AB164" s="206">
        <v>500001</v>
      </c>
      <c r="AC164" s="205" t="s">
        <v>58</v>
      </c>
      <c r="AD164" s="149" t="s">
        <v>478</v>
      </c>
      <c r="AE164" s="205" t="s">
        <v>478</v>
      </c>
      <c r="AF164" t="s">
        <v>115</v>
      </c>
      <c r="AG164" s="150">
        <v>17.422767577358496</v>
      </c>
      <c r="AH164" s="151">
        <v>1.5094369811320758</v>
      </c>
      <c r="AI164" s="150">
        <v>821.13837886792476</v>
      </c>
      <c r="AJ164" s="150">
        <v>16.422767577358496</v>
      </c>
      <c r="AK164" s="150">
        <v>17.422767577358496</v>
      </c>
      <c r="AL164" s="119">
        <v>45041</v>
      </c>
      <c r="AM164" t="s">
        <v>54</v>
      </c>
    </row>
    <row r="165" spans="1:39">
      <c r="A165" t="s">
        <v>119</v>
      </c>
      <c r="B165" t="s">
        <v>120</v>
      </c>
      <c r="C165" t="s">
        <v>2392</v>
      </c>
      <c r="D165" t="s">
        <v>65</v>
      </c>
      <c r="E165" s="205" t="s">
        <v>65</v>
      </c>
      <c r="F165" t="s">
        <v>25</v>
      </c>
      <c r="G165" t="s">
        <v>66</v>
      </c>
      <c r="H165" t="s">
        <v>54</v>
      </c>
      <c r="I165" s="205" t="s">
        <v>55</v>
      </c>
      <c r="J165" t="s">
        <v>2432</v>
      </c>
      <c r="M165" s="167"/>
      <c r="N165" s="119">
        <v>45051</v>
      </c>
      <c r="O165" t="s">
        <v>9</v>
      </c>
      <c r="P165" t="s">
        <v>78</v>
      </c>
      <c r="Q165" t="s">
        <v>17</v>
      </c>
      <c r="R165" t="s">
        <v>54</v>
      </c>
      <c r="S165" s="119">
        <v>45041</v>
      </c>
      <c r="T165" s="119">
        <v>45055</v>
      </c>
      <c r="AB165" s="206">
        <v>500002</v>
      </c>
      <c r="AC165" s="205" t="s">
        <v>58</v>
      </c>
      <c r="AD165" s="149" t="s">
        <v>478</v>
      </c>
      <c r="AE165" s="205" t="s">
        <v>478</v>
      </c>
      <c r="AF165" t="s">
        <v>216</v>
      </c>
      <c r="AG165" s="150">
        <v>17.452956377358497</v>
      </c>
      <c r="AH165" s="151">
        <v>1.5094400000000001</v>
      </c>
      <c r="AI165" s="150">
        <v>822.6478188679248</v>
      </c>
      <c r="AJ165" s="150">
        <v>16.452956377358497</v>
      </c>
      <c r="AK165" s="150">
        <v>17.452956377358497</v>
      </c>
      <c r="AL165" s="119">
        <v>45041</v>
      </c>
      <c r="AM165" t="s">
        <v>54</v>
      </c>
    </row>
    <row r="166" spans="1:39">
      <c r="A166" t="s">
        <v>155</v>
      </c>
      <c r="B166" t="s">
        <v>156</v>
      </c>
      <c r="C166" t="s">
        <v>1327</v>
      </c>
      <c r="D166" t="s">
        <v>65</v>
      </c>
      <c r="E166" s="205" t="s">
        <v>65</v>
      </c>
      <c r="F166" t="s">
        <v>25</v>
      </c>
      <c r="G166" t="s">
        <v>66</v>
      </c>
      <c r="H166" s="205" t="s">
        <v>54</v>
      </c>
      <c r="I166" s="205" t="s">
        <v>55</v>
      </c>
      <c r="J166" t="s">
        <v>2433</v>
      </c>
      <c r="K166" s="119">
        <v>44879</v>
      </c>
      <c r="L166" s="119">
        <v>44988</v>
      </c>
      <c r="M166" s="167"/>
      <c r="N166" s="119">
        <v>45051</v>
      </c>
      <c r="O166" t="s">
        <v>11</v>
      </c>
      <c r="P166" t="s">
        <v>185</v>
      </c>
      <c r="Q166" t="s">
        <v>17</v>
      </c>
      <c r="R166" t="s">
        <v>54</v>
      </c>
      <c r="S166" s="119">
        <v>45002</v>
      </c>
      <c r="T166" s="119">
        <v>45008</v>
      </c>
      <c r="AB166" s="206">
        <v>500002</v>
      </c>
      <c r="AC166" s="205" t="s">
        <v>58</v>
      </c>
      <c r="AD166" s="149" t="s">
        <v>478</v>
      </c>
      <c r="AE166" s="205" t="s">
        <v>478</v>
      </c>
      <c r="AF166" t="s">
        <v>186</v>
      </c>
      <c r="AG166" s="150">
        <v>17.483145177358498</v>
      </c>
      <c r="AH166" s="151">
        <v>1.5094400000000001</v>
      </c>
      <c r="AI166" s="150">
        <v>824.15725886792484</v>
      </c>
      <c r="AJ166" s="150">
        <v>16.483145177358498</v>
      </c>
      <c r="AK166" s="150">
        <v>17.483145177358498</v>
      </c>
      <c r="AL166" s="119">
        <v>45002</v>
      </c>
    </row>
    <row r="167" spans="1:39">
      <c r="A167" t="s">
        <v>134</v>
      </c>
      <c r="B167" t="s">
        <v>101</v>
      </c>
      <c r="C167" t="s">
        <v>2380</v>
      </c>
      <c r="D167" t="s">
        <v>76</v>
      </c>
      <c r="E167" s="205" t="s">
        <v>76</v>
      </c>
      <c r="F167" t="s">
        <v>25</v>
      </c>
      <c r="G167" t="s">
        <v>66</v>
      </c>
      <c r="H167" t="s">
        <v>54</v>
      </c>
      <c r="I167" t="s">
        <v>55</v>
      </c>
      <c r="J167" t="s">
        <v>2434</v>
      </c>
      <c r="M167" s="167"/>
      <c r="N167" s="119">
        <v>45052</v>
      </c>
      <c r="O167" t="s">
        <v>9</v>
      </c>
      <c r="P167" t="s">
        <v>114</v>
      </c>
      <c r="Q167" t="s">
        <v>17</v>
      </c>
      <c r="R167" t="s">
        <v>54</v>
      </c>
      <c r="S167" s="119">
        <v>45041</v>
      </c>
      <c r="T167" s="119">
        <v>45055</v>
      </c>
      <c r="AB167" s="206">
        <v>500001</v>
      </c>
      <c r="AC167" s="205" t="s">
        <v>58</v>
      </c>
      <c r="AD167" s="149" t="s">
        <v>478</v>
      </c>
      <c r="AE167" s="205" t="s">
        <v>478</v>
      </c>
      <c r="AF167" t="s">
        <v>115</v>
      </c>
      <c r="AG167" s="150">
        <v>17.513333916981139</v>
      </c>
      <c r="AH167" s="151">
        <v>1.5094369811320758</v>
      </c>
      <c r="AI167" s="150">
        <v>825.66669584905696</v>
      </c>
      <c r="AJ167" s="150">
        <v>16.513333916981139</v>
      </c>
      <c r="AK167" s="150">
        <v>17.513333916981139</v>
      </c>
      <c r="AL167" s="119">
        <v>45041</v>
      </c>
      <c r="AM167" t="s">
        <v>54</v>
      </c>
    </row>
    <row r="168" spans="1:39">
      <c r="A168" t="s">
        <v>119</v>
      </c>
      <c r="B168" t="s">
        <v>120</v>
      </c>
      <c r="C168" t="s">
        <v>2372</v>
      </c>
      <c r="D168" t="s">
        <v>65</v>
      </c>
      <c r="E168" s="205" t="s">
        <v>65</v>
      </c>
      <c r="F168" t="s">
        <v>25</v>
      </c>
      <c r="G168" t="s">
        <v>66</v>
      </c>
      <c r="H168" t="s">
        <v>54</v>
      </c>
      <c r="I168" s="205" t="s">
        <v>55</v>
      </c>
      <c r="J168" t="s">
        <v>2435</v>
      </c>
      <c r="M168" s="184">
        <v>45054</v>
      </c>
      <c r="N168" s="119">
        <v>45054</v>
      </c>
      <c r="O168" t="s">
        <v>11</v>
      </c>
      <c r="P168" t="s">
        <v>128</v>
      </c>
      <c r="Q168" t="s">
        <v>17</v>
      </c>
      <c r="R168" t="s">
        <v>54</v>
      </c>
      <c r="S168" s="119">
        <v>45041</v>
      </c>
      <c r="T168" s="119">
        <v>45055</v>
      </c>
      <c r="AB168" s="206">
        <v>500009</v>
      </c>
      <c r="AC168" s="205" t="s">
        <v>58</v>
      </c>
      <c r="AD168" s="149" t="s">
        <v>478</v>
      </c>
      <c r="AE168" s="205" t="s">
        <v>478</v>
      </c>
      <c r="AF168" t="s">
        <v>129</v>
      </c>
      <c r="AG168" s="150">
        <v>17.54352313962265</v>
      </c>
      <c r="AH168" s="151">
        <v>1.5094611320754718</v>
      </c>
      <c r="AI168" s="150">
        <v>827.17615698113241</v>
      </c>
      <c r="AJ168" s="150">
        <v>16.54352313962265</v>
      </c>
      <c r="AK168" s="150">
        <v>17.54352313962265</v>
      </c>
      <c r="AL168" s="119">
        <v>45041</v>
      </c>
      <c r="AM168" t="s">
        <v>54</v>
      </c>
    </row>
    <row r="169" spans="1:39">
      <c r="A169" t="s">
        <v>134</v>
      </c>
      <c r="B169" t="s">
        <v>101</v>
      </c>
      <c r="C169" t="s">
        <v>2380</v>
      </c>
      <c r="D169" t="s">
        <v>76</v>
      </c>
      <c r="E169" s="205" t="s">
        <v>76</v>
      </c>
      <c r="F169" t="s">
        <v>25</v>
      </c>
      <c r="G169" t="s">
        <v>66</v>
      </c>
      <c r="H169" t="s">
        <v>54</v>
      </c>
      <c r="I169" t="s">
        <v>55</v>
      </c>
      <c r="J169" t="s">
        <v>2436</v>
      </c>
      <c r="M169" s="167"/>
      <c r="N169" s="119">
        <v>45059</v>
      </c>
      <c r="O169" t="s">
        <v>9</v>
      </c>
      <c r="P169" t="s">
        <v>114</v>
      </c>
      <c r="Q169" t="s">
        <v>17</v>
      </c>
      <c r="R169" t="s">
        <v>54</v>
      </c>
      <c r="S169" s="119">
        <v>45050</v>
      </c>
      <c r="T169" s="119">
        <v>45062</v>
      </c>
      <c r="AB169" s="206">
        <v>500001</v>
      </c>
      <c r="AC169" s="205" t="s">
        <v>58</v>
      </c>
      <c r="AD169" s="149" t="s">
        <v>478</v>
      </c>
      <c r="AE169" s="205" t="s">
        <v>478</v>
      </c>
      <c r="AF169" t="s">
        <v>115</v>
      </c>
      <c r="AG169" s="150">
        <v>17.573711879245291</v>
      </c>
      <c r="AH169" s="151">
        <v>1.5094369811320758</v>
      </c>
      <c r="AI169" s="150">
        <v>828.68559396226453</v>
      </c>
      <c r="AJ169" s="150">
        <v>16.573711879245291</v>
      </c>
      <c r="AK169" s="150">
        <v>17.573711879245291</v>
      </c>
      <c r="AL169" s="119">
        <v>45050</v>
      </c>
      <c r="AM169" t="s">
        <v>54</v>
      </c>
    </row>
    <row r="170" spans="1:39">
      <c r="A170" t="s">
        <v>2350</v>
      </c>
      <c r="B170" t="s">
        <v>61</v>
      </c>
      <c r="C170" t="s">
        <v>1387</v>
      </c>
      <c r="D170" t="s">
        <v>76</v>
      </c>
      <c r="E170" s="205" t="s">
        <v>76</v>
      </c>
      <c r="F170" t="s">
        <v>25</v>
      </c>
      <c r="G170" t="s">
        <v>66</v>
      </c>
      <c r="H170" t="s">
        <v>54</v>
      </c>
      <c r="I170" t="s">
        <v>55</v>
      </c>
      <c r="J170" t="s">
        <v>2437</v>
      </c>
      <c r="K170" s="119">
        <v>44927</v>
      </c>
      <c r="L170" s="119">
        <v>45027</v>
      </c>
      <c r="M170" s="184">
        <v>45057</v>
      </c>
      <c r="N170" s="119">
        <v>45061</v>
      </c>
      <c r="O170" t="s">
        <v>11</v>
      </c>
      <c r="P170" t="s">
        <v>185</v>
      </c>
      <c r="Q170" t="s">
        <v>17</v>
      </c>
      <c r="R170" t="s">
        <v>54</v>
      </c>
      <c r="S170" s="119">
        <v>45048</v>
      </c>
      <c r="T170" s="119">
        <v>45062</v>
      </c>
      <c r="AB170" s="206">
        <v>500011</v>
      </c>
      <c r="AC170" s="205" t="s">
        <v>58</v>
      </c>
      <c r="AD170" s="149" t="s">
        <v>444</v>
      </c>
      <c r="AE170" s="205" t="s">
        <v>478</v>
      </c>
      <c r="AF170" t="s">
        <v>186</v>
      </c>
      <c r="AG170" s="150">
        <v>28.901908045283012</v>
      </c>
      <c r="AH170" s="151">
        <v>1.5094339622641511</v>
      </c>
      <c r="AI170" s="150">
        <v>1295.0954022641506</v>
      </c>
      <c r="AJ170" s="150">
        <v>25.901908045283012</v>
      </c>
      <c r="AK170" s="150">
        <v>28.901908045283012</v>
      </c>
      <c r="AL170" s="119">
        <v>45033</v>
      </c>
    </row>
    <row r="171" spans="1:39">
      <c r="A171" t="s">
        <v>2350</v>
      </c>
      <c r="B171" t="s">
        <v>61</v>
      </c>
      <c r="C171" t="s">
        <v>2351</v>
      </c>
      <c r="D171" t="s">
        <v>76</v>
      </c>
      <c r="E171" s="205" t="s">
        <v>76</v>
      </c>
      <c r="F171" t="s">
        <v>25</v>
      </c>
      <c r="G171" t="s">
        <v>66</v>
      </c>
      <c r="H171" t="s">
        <v>54</v>
      </c>
      <c r="I171" t="s">
        <v>55</v>
      </c>
      <c r="J171" t="s">
        <v>2438</v>
      </c>
      <c r="K171" s="119">
        <v>44927</v>
      </c>
      <c r="L171" s="119">
        <v>45027</v>
      </c>
      <c r="M171" s="184">
        <v>45057</v>
      </c>
      <c r="N171" s="119">
        <v>45061</v>
      </c>
      <c r="O171" t="s">
        <v>11</v>
      </c>
      <c r="P171" t="s">
        <v>185</v>
      </c>
      <c r="Q171" t="s">
        <v>17</v>
      </c>
      <c r="R171" t="s">
        <v>54</v>
      </c>
      <c r="S171" s="119">
        <v>45048</v>
      </c>
      <c r="T171" s="119">
        <v>45062</v>
      </c>
      <c r="AB171" s="206">
        <v>500011</v>
      </c>
      <c r="AC171" s="205" t="s">
        <v>58</v>
      </c>
      <c r="AD171" s="149" t="s">
        <v>444</v>
      </c>
      <c r="AE171" s="205" t="s">
        <v>478</v>
      </c>
      <c r="AF171" t="s">
        <v>186</v>
      </c>
      <c r="AG171" s="150">
        <v>28.901908045283012</v>
      </c>
      <c r="AH171" s="151">
        <v>1.5094339622641511</v>
      </c>
      <c r="AI171" s="150">
        <v>1295.0954022641506</v>
      </c>
      <c r="AJ171" s="150">
        <v>25.901908045283012</v>
      </c>
      <c r="AK171" s="150">
        <v>28.901908045283012</v>
      </c>
      <c r="AL171" s="119">
        <v>45035</v>
      </c>
    </row>
    <row r="172" spans="1:39">
      <c r="A172" t="s">
        <v>90</v>
      </c>
      <c r="B172" t="s">
        <v>91</v>
      </c>
      <c r="C172" t="s">
        <v>479</v>
      </c>
      <c r="D172" t="s">
        <v>65</v>
      </c>
      <c r="E172" t="s">
        <v>65</v>
      </c>
      <c r="F172" t="s">
        <v>25</v>
      </c>
      <c r="G172" t="s">
        <v>66</v>
      </c>
      <c r="H172" t="s">
        <v>54</v>
      </c>
      <c r="I172" t="s">
        <v>55</v>
      </c>
      <c r="J172" t="s">
        <v>2439</v>
      </c>
      <c r="M172" s="184">
        <v>45062</v>
      </c>
      <c r="N172" s="119">
        <v>45068</v>
      </c>
      <c r="O172" t="s">
        <v>11</v>
      </c>
      <c r="P172" t="s">
        <v>128</v>
      </c>
      <c r="Q172" t="s">
        <v>17</v>
      </c>
      <c r="R172" t="s">
        <v>54</v>
      </c>
      <c r="S172" s="119">
        <v>45021</v>
      </c>
      <c r="T172" s="119">
        <v>45062</v>
      </c>
      <c r="AB172" s="206">
        <v>500002</v>
      </c>
      <c r="AC172" s="205" t="s">
        <v>58</v>
      </c>
      <c r="AD172" s="149" t="s">
        <v>478</v>
      </c>
      <c r="AE172" s="205" t="s">
        <v>478</v>
      </c>
      <c r="AF172" t="s">
        <v>129</v>
      </c>
      <c r="AG172" s="150">
        <v>17.664278037735855</v>
      </c>
      <c r="AH172" s="151">
        <v>1.5094400000000001</v>
      </c>
      <c r="AI172" s="150">
        <v>833.21390188679277</v>
      </c>
      <c r="AJ172" s="150">
        <v>16.664278037735855</v>
      </c>
      <c r="AK172" s="150">
        <v>17.664278037735855</v>
      </c>
      <c r="AL172" s="119">
        <v>44930</v>
      </c>
      <c r="AM172" t="s">
        <v>54</v>
      </c>
    </row>
    <row r="173" spans="1:39">
      <c r="A173" t="s">
        <v>119</v>
      </c>
      <c r="B173" t="s">
        <v>120</v>
      </c>
      <c r="C173" t="s">
        <v>692</v>
      </c>
      <c r="D173" t="s">
        <v>65</v>
      </c>
      <c r="E173" s="205" t="s">
        <v>65</v>
      </c>
      <c r="F173" t="s">
        <v>25</v>
      </c>
      <c r="G173" t="s">
        <v>66</v>
      </c>
      <c r="H173" t="s">
        <v>54</v>
      </c>
      <c r="I173" s="205" t="s">
        <v>55</v>
      </c>
      <c r="J173" t="s">
        <v>2440</v>
      </c>
      <c r="M173" s="167"/>
      <c r="N173" s="119">
        <v>45072</v>
      </c>
      <c r="O173" t="s">
        <v>11</v>
      </c>
      <c r="P173" t="s">
        <v>128</v>
      </c>
      <c r="Q173" t="s">
        <v>17</v>
      </c>
      <c r="R173" t="s">
        <v>54</v>
      </c>
      <c r="S173" s="119">
        <v>45062</v>
      </c>
      <c r="T173" s="119">
        <v>45069</v>
      </c>
      <c r="AB173" s="206">
        <v>500021</v>
      </c>
      <c r="AC173" s="205" t="s">
        <v>58</v>
      </c>
      <c r="AD173" s="149" t="s">
        <v>444</v>
      </c>
      <c r="AE173" s="205" t="s">
        <v>444</v>
      </c>
      <c r="AF173" t="s">
        <v>129</v>
      </c>
      <c r="AG173" s="150">
        <v>17.694467984905668</v>
      </c>
      <c r="AH173" s="151">
        <v>1.5094973584905662</v>
      </c>
      <c r="AI173" s="150">
        <v>834.7233992452833</v>
      </c>
      <c r="AJ173" s="150">
        <v>16.694467984905668</v>
      </c>
      <c r="AK173" s="150">
        <v>17.694467984905668</v>
      </c>
      <c r="AL173" s="119">
        <v>45037</v>
      </c>
      <c r="AM173" t="s">
        <v>54</v>
      </c>
    </row>
    <row r="174" spans="1:39">
      <c r="A174" t="s">
        <v>119</v>
      </c>
      <c r="B174" t="s">
        <v>120</v>
      </c>
      <c r="C174" t="s">
        <v>692</v>
      </c>
      <c r="D174" t="s">
        <v>65</v>
      </c>
      <c r="E174" s="205" t="s">
        <v>65</v>
      </c>
      <c r="F174" t="s">
        <v>25</v>
      </c>
      <c r="G174" t="s">
        <v>66</v>
      </c>
      <c r="H174" t="s">
        <v>54</v>
      </c>
      <c r="I174" s="205" t="s">
        <v>55</v>
      </c>
      <c r="J174" t="s">
        <v>2441</v>
      </c>
      <c r="M174" s="167"/>
      <c r="N174" s="119">
        <v>45072</v>
      </c>
      <c r="O174" t="s">
        <v>11</v>
      </c>
      <c r="P174" t="s">
        <v>128</v>
      </c>
      <c r="Q174" t="s">
        <v>17</v>
      </c>
      <c r="R174" t="s">
        <v>54</v>
      </c>
      <c r="S174" s="119">
        <v>45062</v>
      </c>
      <c r="T174" s="119">
        <v>45069</v>
      </c>
      <c r="AB174" s="206">
        <v>500021</v>
      </c>
      <c r="AC174" s="205" t="s">
        <v>58</v>
      </c>
      <c r="AD174" s="149" t="s">
        <v>444</v>
      </c>
      <c r="AE174" s="205" t="s">
        <v>444</v>
      </c>
      <c r="AF174" t="s">
        <v>129</v>
      </c>
      <c r="AG174" s="150">
        <v>17.724657932075477</v>
      </c>
      <c r="AH174" s="151">
        <v>1.5094973584905662</v>
      </c>
      <c r="AI174" s="150">
        <v>836.23289660377384</v>
      </c>
      <c r="AJ174" s="150">
        <v>16.724657932075477</v>
      </c>
      <c r="AK174" s="150">
        <v>17.724657932075477</v>
      </c>
      <c r="AL174" s="119">
        <v>45037</v>
      </c>
    </row>
    <row r="175" spans="1:39">
      <c r="A175" t="s">
        <v>155</v>
      </c>
      <c r="B175" t="s">
        <v>156</v>
      </c>
      <c r="C175" t="s">
        <v>719</v>
      </c>
      <c r="D175" t="s">
        <v>65</v>
      </c>
      <c r="E175" t="s">
        <v>65</v>
      </c>
      <c r="F175" t="s">
        <v>25</v>
      </c>
      <c r="G175" t="s">
        <v>66</v>
      </c>
      <c r="H175" t="s">
        <v>54</v>
      </c>
      <c r="I175" s="205" t="s">
        <v>55</v>
      </c>
      <c r="J175" t="s">
        <v>2442</v>
      </c>
      <c r="K175" s="119">
        <v>44907</v>
      </c>
      <c r="L175" s="119">
        <v>44981</v>
      </c>
      <c r="M175" s="184">
        <v>45070</v>
      </c>
      <c r="N175" s="119">
        <v>45072</v>
      </c>
      <c r="O175" t="s">
        <v>11</v>
      </c>
      <c r="P175" t="s">
        <v>128</v>
      </c>
      <c r="Q175" t="s">
        <v>17</v>
      </c>
      <c r="R175" t="s">
        <v>54</v>
      </c>
      <c r="S175" s="119">
        <v>45026</v>
      </c>
      <c r="T175" s="119">
        <v>45069</v>
      </c>
      <c r="AB175" s="206">
        <v>500000</v>
      </c>
      <c r="AC175" s="205" t="s">
        <v>58</v>
      </c>
      <c r="AD175" s="149" t="s">
        <v>478</v>
      </c>
      <c r="AE175" s="205" t="s">
        <v>478</v>
      </c>
      <c r="AF175" t="s">
        <v>129</v>
      </c>
      <c r="AG175" s="150">
        <v>17.754846611320758</v>
      </c>
      <c r="AH175" s="151">
        <v>1.5094339622641511</v>
      </c>
      <c r="AI175" s="150">
        <v>837.74233056603794</v>
      </c>
      <c r="AJ175" s="150">
        <v>16.754846611320758</v>
      </c>
      <c r="AK175" s="150">
        <v>17.754846611320758</v>
      </c>
      <c r="AL175" s="119">
        <v>45026</v>
      </c>
    </row>
    <row r="176" spans="1:39">
      <c r="A176" t="s">
        <v>90</v>
      </c>
      <c r="B176" t="s">
        <v>91</v>
      </c>
      <c r="C176" t="s">
        <v>1335</v>
      </c>
      <c r="D176" t="s">
        <v>65</v>
      </c>
      <c r="E176" t="s">
        <v>65</v>
      </c>
      <c r="F176" t="s">
        <v>25</v>
      </c>
      <c r="G176" t="s">
        <v>66</v>
      </c>
      <c r="H176" t="s">
        <v>54</v>
      </c>
      <c r="I176" t="s">
        <v>55</v>
      </c>
      <c r="J176" t="s">
        <v>2443</v>
      </c>
      <c r="K176" s="119">
        <v>44856</v>
      </c>
      <c r="L176" s="119">
        <v>44966</v>
      </c>
      <c r="M176" s="184">
        <v>45072</v>
      </c>
      <c r="N176" s="119">
        <v>45072</v>
      </c>
      <c r="O176" t="s">
        <v>9</v>
      </c>
      <c r="P176" t="s">
        <v>196</v>
      </c>
      <c r="Q176" t="s">
        <v>17</v>
      </c>
      <c r="R176" t="s">
        <v>54</v>
      </c>
      <c r="S176" s="119">
        <v>45013</v>
      </c>
      <c r="T176" s="119">
        <v>45034</v>
      </c>
      <c r="AB176" s="206">
        <v>500001</v>
      </c>
      <c r="AC176" s="205" t="s">
        <v>58</v>
      </c>
      <c r="AD176" s="149" t="s">
        <v>478</v>
      </c>
      <c r="AE176" s="205" t="s">
        <v>478</v>
      </c>
      <c r="AF176" t="s">
        <v>197</v>
      </c>
      <c r="AG176" s="150">
        <v>17.785035350943403</v>
      </c>
      <c r="AH176" s="151">
        <v>1.5094369811320758</v>
      </c>
      <c r="AI176" s="150">
        <v>839.25176754717006</v>
      </c>
      <c r="AJ176" s="150">
        <v>16.785035350943403</v>
      </c>
      <c r="AK176" s="150">
        <v>17.785035350943403</v>
      </c>
      <c r="AL176" s="119">
        <v>45006</v>
      </c>
    </row>
    <row r="177" spans="1:39">
      <c r="A177" t="s">
        <v>179</v>
      </c>
      <c r="B177" t="s">
        <v>180</v>
      </c>
      <c r="C177" t="s">
        <v>1442</v>
      </c>
      <c r="D177" t="s">
        <v>76</v>
      </c>
      <c r="E177" t="s">
        <v>76</v>
      </c>
      <c r="F177" t="s">
        <v>25</v>
      </c>
      <c r="G177" t="s">
        <v>66</v>
      </c>
      <c r="H177" t="s">
        <v>54</v>
      </c>
      <c r="I177" t="s">
        <v>55</v>
      </c>
      <c r="J177" t="s">
        <v>2444</v>
      </c>
      <c r="L177" s="119">
        <v>45058</v>
      </c>
      <c r="M177" s="184">
        <v>45070</v>
      </c>
      <c r="N177" s="119">
        <v>45075</v>
      </c>
      <c r="O177" t="s">
        <v>11</v>
      </c>
      <c r="P177" t="s">
        <v>185</v>
      </c>
      <c r="Q177" t="s">
        <v>17</v>
      </c>
      <c r="R177" t="s">
        <v>54</v>
      </c>
      <c r="S177" s="119">
        <v>45058</v>
      </c>
      <c r="T177" s="119">
        <v>45069</v>
      </c>
      <c r="AB177" s="176">
        <v>500001</v>
      </c>
      <c r="AC177" t="s">
        <v>58</v>
      </c>
      <c r="AD177" s="149" t="s">
        <v>478</v>
      </c>
      <c r="AE177" t="s">
        <v>478</v>
      </c>
      <c r="AF177" t="s">
        <v>186</v>
      </c>
      <c r="AG177" s="150">
        <v>17.815224090566044</v>
      </c>
      <c r="AH177" s="151">
        <v>1.5094369811320758</v>
      </c>
      <c r="AI177" s="150">
        <v>840.76120452830219</v>
      </c>
      <c r="AJ177" s="150">
        <v>16.815224090566044</v>
      </c>
      <c r="AK177" s="150">
        <v>17.815224090566044</v>
      </c>
      <c r="AL177" s="119">
        <v>45057</v>
      </c>
    </row>
    <row r="178" spans="1:39">
      <c r="A178" t="s">
        <v>179</v>
      </c>
      <c r="B178" t="s">
        <v>180</v>
      </c>
      <c r="C178" t="s">
        <v>1442</v>
      </c>
      <c r="D178" t="s">
        <v>76</v>
      </c>
      <c r="E178" t="s">
        <v>76</v>
      </c>
      <c r="F178" t="s">
        <v>25</v>
      </c>
      <c r="G178" t="s">
        <v>66</v>
      </c>
      <c r="H178" t="s">
        <v>54</v>
      </c>
      <c r="I178" t="s">
        <v>55</v>
      </c>
      <c r="J178" t="s">
        <v>2445</v>
      </c>
      <c r="L178" s="119">
        <v>45058</v>
      </c>
      <c r="M178" s="184">
        <v>45070</v>
      </c>
      <c r="N178" s="119">
        <v>45075</v>
      </c>
      <c r="O178" t="s">
        <v>11</v>
      </c>
      <c r="P178" t="s">
        <v>185</v>
      </c>
      <c r="Q178" t="s">
        <v>17</v>
      </c>
      <c r="R178" t="s">
        <v>54</v>
      </c>
      <c r="S178" s="119">
        <v>45058</v>
      </c>
      <c r="T178" s="119">
        <v>45069</v>
      </c>
      <c r="AB178" s="176">
        <v>500001</v>
      </c>
      <c r="AC178" t="s">
        <v>58</v>
      </c>
      <c r="AD178" s="149" t="s">
        <v>478</v>
      </c>
      <c r="AE178" t="s">
        <v>478</v>
      </c>
      <c r="AF178" t="s">
        <v>186</v>
      </c>
      <c r="AG178" s="150">
        <v>17.845412830188685</v>
      </c>
      <c r="AH178" s="151">
        <v>1.5094369811320758</v>
      </c>
      <c r="AI178" s="150">
        <v>842.27064150943431</v>
      </c>
      <c r="AJ178" s="150">
        <v>16.845412830188685</v>
      </c>
      <c r="AK178" s="150">
        <v>17.845412830188685</v>
      </c>
      <c r="AL178" s="119">
        <v>45058</v>
      </c>
    </row>
    <row r="179" spans="1:39" ht="15.6">
      <c r="A179" s="2" t="s">
        <v>195</v>
      </c>
      <c r="B179" t="s">
        <v>1446</v>
      </c>
      <c r="C179" t="s">
        <v>2446</v>
      </c>
      <c r="D179" t="s">
        <v>65</v>
      </c>
      <c r="E179" t="s">
        <v>65</v>
      </c>
      <c r="F179" t="s">
        <v>25</v>
      </c>
      <c r="G179" t="s">
        <v>66</v>
      </c>
      <c r="H179" s="154" t="s">
        <v>54</v>
      </c>
      <c r="I179" s="154" t="s">
        <v>55</v>
      </c>
      <c r="J179" t="s">
        <v>2447</v>
      </c>
      <c r="K179" s="119">
        <v>44851</v>
      </c>
      <c r="L179" s="119">
        <v>45007</v>
      </c>
      <c r="M179" s="184">
        <v>45061</v>
      </c>
      <c r="N179" s="119">
        <v>45076</v>
      </c>
      <c r="O179" t="s">
        <v>9</v>
      </c>
      <c r="P179" t="s">
        <v>196</v>
      </c>
      <c r="Q179" t="s">
        <v>17</v>
      </c>
      <c r="R179" t="s">
        <v>54</v>
      </c>
      <c r="S179" s="119">
        <v>45016</v>
      </c>
      <c r="T179" s="119">
        <v>45111</v>
      </c>
      <c r="AB179" s="206">
        <v>500000</v>
      </c>
      <c r="AC179" s="205" t="s">
        <v>58</v>
      </c>
      <c r="AD179" s="149" t="s">
        <v>478</v>
      </c>
      <c r="AE179" s="205" t="s">
        <v>478</v>
      </c>
      <c r="AF179" t="s">
        <v>197</v>
      </c>
      <c r="AG179" s="150">
        <v>17.875601509433967</v>
      </c>
      <c r="AH179" s="151">
        <v>1.5094339622641511</v>
      </c>
      <c r="AI179" s="150">
        <v>843.78007547169841</v>
      </c>
      <c r="AJ179" s="150">
        <v>16.875601509433967</v>
      </c>
      <c r="AK179" s="150">
        <v>17.875601509433967</v>
      </c>
      <c r="AL179" s="119">
        <v>45016</v>
      </c>
    </row>
    <row r="180" spans="1:39">
      <c r="A180" t="s">
        <v>79</v>
      </c>
      <c r="B180" t="s">
        <v>80</v>
      </c>
      <c r="C180" t="s">
        <v>1786</v>
      </c>
      <c r="D180" s="205" t="s">
        <v>76</v>
      </c>
      <c r="E180" s="205" t="s">
        <v>76</v>
      </c>
      <c r="F180" t="s">
        <v>25</v>
      </c>
      <c r="G180" t="s">
        <v>66</v>
      </c>
      <c r="H180" t="s">
        <v>54</v>
      </c>
      <c r="I180" t="s">
        <v>55</v>
      </c>
      <c r="J180" t="s">
        <v>2448</v>
      </c>
      <c r="K180" s="119">
        <v>44950</v>
      </c>
      <c r="L180" s="119">
        <v>45047</v>
      </c>
      <c r="M180" s="184">
        <v>45067</v>
      </c>
      <c r="N180" s="119">
        <v>45078</v>
      </c>
      <c r="O180" t="s">
        <v>9</v>
      </c>
      <c r="P180" t="s">
        <v>196</v>
      </c>
      <c r="Q180" t="s">
        <v>17</v>
      </c>
      <c r="R180" t="s">
        <v>54</v>
      </c>
      <c r="S180" s="119">
        <v>45061</v>
      </c>
      <c r="T180" s="119">
        <v>45068</v>
      </c>
      <c r="AB180" s="176">
        <v>500000</v>
      </c>
      <c r="AC180" t="s">
        <v>58</v>
      </c>
      <c r="AD180" s="149" t="s">
        <v>478</v>
      </c>
      <c r="AE180" t="s">
        <v>478</v>
      </c>
      <c r="AF180" t="s">
        <v>197</v>
      </c>
      <c r="AG180" s="150">
        <v>17.905790188679251</v>
      </c>
      <c r="AH180" s="151">
        <v>1.5094339622641511</v>
      </c>
      <c r="AI180" s="150">
        <v>845.28950943396251</v>
      </c>
      <c r="AJ180" s="150">
        <v>16.905790188679251</v>
      </c>
      <c r="AK180" s="150">
        <v>17.905790188679251</v>
      </c>
      <c r="AL180" s="119">
        <v>45061</v>
      </c>
    </row>
    <row r="181" spans="1:39">
      <c r="A181" t="s">
        <v>79</v>
      </c>
      <c r="B181" t="s">
        <v>80</v>
      </c>
      <c r="C181" t="s">
        <v>1786</v>
      </c>
      <c r="D181" s="205" t="s">
        <v>76</v>
      </c>
      <c r="E181" s="205" t="s">
        <v>76</v>
      </c>
      <c r="F181" t="s">
        <v>25</v>
      </c>
      <c r="G181" t="s">
        <v>66</v>
      </c>
      <c r="H181" t="s">
        <v>54</v>
      </c>
      <c r="I181" t="s">
        <v>55</v>
      </c>
      <c r="J181" t="s">
        <v>2449</v>
      </c>
      <c r="K181" s="119">
        <v>44950</v>
      </c>
      <c r="L181" s="119">
        <v>45047</v>
      </c>
      <c r="M181" s="184">
        <v>45070</v>
      </c>
      <c r="N181" s="119">
        <v>45078</v>
      </c>
      <c r="O181" t="s">
        <v>9</v>
      </c>
      <c r="P181" t="s">
        <v>196</v>
      </c>
      <c r="Q181" t="s">
        <v>17</v>
      </c>
      <c r="R181" t="s">
        <v>54</v>
      </c>
      <c r="S181" s="119">
        <v>45061</v>
      </c>
      <c r="T181" s="119">
        <v>45062</v>
      </c>
      <c r="AB181" s="206">
        <v>500000</v>
      </c>
      <c r="AC181" s="205" t="s">
        <v>58</v>
      </c>
      <c r="AD181" s="149" t="s">
        <v>478</v>
      </c>
      <c r="AE181" s="205" t="s">
        <v>478</v>
      </c>
      <c r="AF181" t="s">
        <v>197</v>
      </c>
      <c r="AG181" s="150">
        <v>17.935978867924533</v>
      </c>
      <c r="AH181" s="151">
        <v>1.5094339622641511</v>
      </c>
      <c r="AI181" s="150">
        <v>846.7989433962266</v>
      </c>
      <c r="AJ181" s="150">
        <v>16.935978867924533</v>
      </c>
      <c r="AK181" s="150">
        <v>17.935978867924533</v>
      </c>
      <c r="AL181" s="207">
        <v>45061</v>
      </c>
    </row>
    <row r="182" spans="1:39">
      <c r="A182" t="s">
        <v>119</v>
      </c>
      <c r="B182" t="s">
        <v>120</v>
      </c>
      <c r="C182" t="s">
        <v>2392</v>
      </c>
      <c r="D182" t="s">
        <v>65</v>
      </c>
      <c r="E182" s="205" t="s">
        <v>65</v>
      </c>
      <c r="F182" t="s">
        <v>25</v>
      </c>
      <c r="G182" t="s">
        <v>66</v>
      </c>
      <c r="H182" t="s">
        <v>54</v>
      </c>
      <c r="I182" s="205" t="s">
        <v>55</v>
      </c>
      <c r="J182" t="s">
        <v>2450</v>
      </c>
      <c r="M182" s="167"/>
      <c r="N182" s="119">
        <v>45079</v>
      </c>
      <c r="O182" t="s">
        <v>9</v>
      </c>
      <c r="P182" t="s">
        <v>78</v>
      </c>
      <c r="Q182" t="s">
        <v>17</v>
      </c>
      <c r="R182" t="s">
        <v>54</v>
      </c>
      <c r="S182" s="119">
        <v>45069</v>
      </c>
      <c r="T182" s="119">
        <v>45083</v>
      </c>
      <c r="AB182" s="206">
        <v>500002</v>
      </c>
      <c r="AC182" s="205" t="s">
        <v>58</v>
      </c>
      <c r="AD182" s="149" t="s">
        <v>478</v>
      </c>
      <c r="AE182" s="205" t="s">
        <v>478</v>
      </c>
      <c r="AF182" t="s">
        <v>216</v>
      </c>
      <c r="AG182" s="150">
        <v>17.966167667924534</v>
      </c>
      <c r="AH182" s="151">
        <v>1.5094400000000001</v>
      </c>
      <c r="AI182" s="150">
        <v>848.30838339622665</v>
      </c>
      <c r="AJ182" s="150">
        <v>16.966167667924534</v>
      </c>
      <c r="AK182" s="150">
        <v>17.966167667924534</v>
      </c>
      <c r="AL182" s="119">
        <v>45069</v>
      </c>
      <c r="AM182" t="s">
        <v>54</v>
      </c>
    </row>
    <row r="183" spans="1:39">
      <c r="A183" t="s">
        <v>134</v>
      </c>
      <c r="B183" t="s">
        <v>101</v>
      </c>
      <c r="C183" t="s">
        <v>2380</v>
      </c>
      <c r="D183" t="s">
        <v>76</v>
      </c>
      <c r="E183" s="205" t="s">
        <v>76</v>
      </c>
      <c r="F183" t="s">
        <v>25</v>
      </c>
      <c r="G183" t="s">
        <v>66</v>
      </c>
      <c r="H183" t="s">
        <v>54</v>
      </c>
      <c r="I183" t="s">
        <v>55</v>
      </c>
      <c r="J183" t="s">
        <v>2451</v>
      </c>
      <c r="M183" s="167"/>
      <c r="N183" s="119">
        <v>45080</v>
      </c>
      <c r="O183" t="s">
        <v>9</v>
      </c>
      <c r="P183" t="s">
        <v>114</v>
      </c>
      <c r="Q183" t="s">
        <v>17</v>
      </c>
      <c r="R183" t="s">
        <v>54</v>
      </c>
      <c r="S183" s="119">
        <v>45071</v>
      </c>
      <c r="T183" s="119">
        <v>45083</v>
      </c>
      <c r="AB183" s="206">
        <v>500001</v>
      </c>
      <c r="AC183" s="205" t="s">
        <v>58</v>
      </c>
      <c r="AD183" s="149" t="s">
        <v>478</v>
      </c>
      <c r="AE183" s="205" t="s">
        <v>478</v>
      </c>
      <c r="AF183" t="s">
        <v>115</v>
      </c>
      <c r="AG183" s="150">
        <v>17.996356407547175</v>
      </c>
      <c r="AH183" s="151">
        <v>1.5094369811320758</v>
      </c>
      <c r="AI183" s="150">
        <v>849.81782037735877</v>
      </c>
      <c r="AJ183" s="150">
        <v>16.996356407547175</v>
      </c>
      <c r="AK183" s="150">
        <v>17.996356407547175</v>
      </c>
      <c r="AL183" s="119">
        <v>45071</v>
      </c>
      <c r="AM183" t="s">
        <v>54</v>
      </c>
    </row>
    <row r="184" spans="1:39">
      <c r="A184" t="s">
        <v>119</v>
      </c>
      <c r="B184" t="s">
        <v>120</v>
      </c>
      <c r="C184" t="s">
        <v>2372</v>
      </c>
      <c r="D184" t="s">
        <v>65</v>
      </c>
      <c r="E184" s="205" t="s">
        <v>65</v>
      </c>
      <c r="F184" t="s">
        <v>25</v>
      </c>
      <c r="G184" t="s">
        <v>66</v>
      </c>
      <c r="H184" t="s">
        <v>54</v>
      </c>
      <c r="I184" s="205" t="s">
        <v>55</v>
      </c>
      <c r="J184" t="s">
        <v>2452</v>
      </c>
      <c r="M184" s="167"/>
      <c r="N184" s="119">
        <v>45082</v>
      </c>
      <c r="O184" t="s">
        <v>11</v>
      </c>
      <c r="P184" t="s">
        <v>185</v>
      </c>
      <c r="Q184" t="s">
        <v>17</v>
      </c>
      <c r="R184" t="s">
        <v>54</v>
      </c>
      <c r="S184" s="119">
        <v>45069</v>
      </c>
      <c r="T184" s="119">
        <v>45083</v>
      </c>
      <c r="AB184" s="206">
        <v>500009</v>
      </c>
      <c r="AC184" s="205" t="s">
        <v>58</v>
      </c>
      <c r="AD184" s="149" t="s">
        <v>478</v>
      </c>
      <c r="AE184" s="205" t="s">
        <v>478</v>
      </c>
      <c r="AF184" t="s">
        <v>186</v>
      </c>
      <c r="AG184" s="150">
        <v>18.026545630188686</v>
      </c>
      <c r="AH184" s="151">
        <v>1.5094611320754718</v>
      </c>
      <c r="AI184" s="150">
        <v>851.32728150943421</v>
      </c>
      <c r="AJ184" s="150">
        <v>17.026545630188686</v>
      </c>
      <c r="AK184" s="150">
        <v>18.026545630188686</v>
      </c>
      <c r="AL184" s="119">
        <v>45069</v>
      </c>
      <c r="AM184" t="s">
        <v>54</v>
      </c>
    </row>
    <row r="185" spans="1:39">
      <c r="A185" t="s">
        <v>123</v>
      </c>
      <c r="B185" t="s">
        <v>61</v>
      </c>
      <c r="C185" t="s">
        <v>2407</v>
      </c>
      <c r="D185" t="s">
        <v>65</v>
      </c>
      <c r="E185" s="205" t="s">
        <v>65</v>
      </c>
      <c r="F185" t="s">
        <v>25</v>
      </c>
      <c r="G185" t="s">
        <v>66</v>
      </c>
      <c r="H185" t="s">
        <v>54</v>
      </c>
      <c r="I185" t="s">
        <v>68</v>
      </c>
      <c r="J185" t="s">
        <v>2453</v>
      </c>
      <c r="K185" s="119">
        <v>44872</v>
      </c>
      <c r="L185" s="119">
        <v>44977</v>
      </c>
      <c r="M185" s="167"/>
      <c r="N185" s="119">
        <v>45086</v>
      </c>
      <c r="O185" t="s">
        <v>9</v>
      </c>
      <c r="P185" t="s">
        <v>73</v>
      </c>
      <c r="Q185" t="s">
        <v>17</v>
      </c>
      <c r="T185" s="119">
        <v>45001</v>
      </c>
      <c r="AB185" s="206">
        <v>500006</v>
      </c>
      <c r="AC185" s="205" t="s">
        <v>58</v>
      </c>
      <c r="AD185" s="149" t="s">
        <v>444</v>
      </c>
      <c r="AE185" s="205" t="s">
        <v>478</v>
      </c>
      <c r="AF185" t="s">
        <v>213</v>
      </c>
      <c r="AG185" s="150">
        <v>28.901908045283012</v>
      </c>
      <c r="AH185" s="151">
        <v>1.5094339622641511</v>
      </c>
      <c r="AI185" s="150">
        <v>1295.0954022641506</v>
      </c>
      <c r="AJ185" s="150">
        <v>25.901908045283012</v>
      </c>
      <c r="AK185" s="150">
        <v>28.901908045283012</v>
      </c>
      <c r="AL185" s="119">
        <v>44991</v>
      </c>
    </row>
    <row r="186" spans="1:39">
      <c r="A186" t="s">
        <v>119</v>
      </c>
      <c r="B186" t="s">
        <v>120</v>
      </c>
      <c r="C186" t="s">
        <v>2397</v>
      </c>
      <c r="D186" t="s">
        <v>65</v>
      </c>
      <c r="E186" t="s">
        <v>65</v>
      </c>
      <c r="F186" t="s">
        <v>25</v>
      </c>
      <c r="G186" t="s">
        <v>66</v>
      </c>
      <c r="H186" t="s">
        <v>54</v>
      </c>
      <c r="I186" t="s">
        <v>55</v>
      </c>
      <c r="J186" t="s">
        <v>2454</v>
      </c>
      <c r="L186" s="119">
        <v>45056</v>
      </c>
      <c r="M186" s="184">
        <v>45089</v>
      </c>
      <c r="N186" s="119">
        <v>45090</v>
      </c>
      <c r="O186" s="119" t="s">
        <v>11</v>
      </c>
      <c r="P186" t="s">
        <v>185</v>
      </c>
      <c r="Q186" t="s">
        <v>17</v>
      </c>
      <c r="R186" s="119" t="s">
        <v>54</v>
      </c>
      <c r="S186" s="119">
        <v>45084</v>
      </c>
      <c r="T186" s="119">
        <v>45092</v>
      </c>
      <c r="AB186" s="206">
        <v>500000</v>
      </c>
      <c r="AC186" s="205" t="s">
        <v>58</v>
      </c>
      <c r="AD186" s="149" t="s">
        <v>478</v>
      </c>
      <c r="AE186" s="205" t="s">
        <v>478</v>
      </c>
      <c r="AF186" t="s">
        <v>186</v>
      </c>
      <c r="AG186" s="150">
        <v>18.086922988679248</v>
      </c>
      <c r="AH186" s="151">
        <v>1.5094339622641511</v>
      </c>
      <c r="AI186" s="150">
        <v>854.34614943396241</v>
      </c>
      <c r="AJ186" s="150">
        <v>17.086922988679248</v>
      </c>
      <c r="AK186" s="150">
        <v>18.086922988679248</v>
      </c>
      <c r="AL186" s="119">
        <v>45084</v>
      </c>
    </row>
    <row r="187" spans="1:39">
      <c r="A187" t="s">
        <v>155</v>
      </c>
      <c r="B187" t="s">
        <v>156</v>
      </c>
      <c r="C187" t="s">
        <v>2455</v>
      </c>
      <c r="D187" t="s">
        <v>65</v>
      </c>
      <c r="E187" t="s">
        <v>65</v>
      </c>
      <c r="F187" t="s">
        <v>25</v>
      </c>
      <c r="G187" s="154" t="s">
        <v>66</v>
      </c>
      <c r="H187" t="s">
        <v>54</v>
      </c>
      <c r="I187" t="s">
        <v>55</v>
      </c>
      <c r="J187" t="s">
        <v>2456</v>
      </c>
      <c r="L187" s="119">
        <v>45016</v>
      </c>
      <c r="M187" s="184">
        <v>45091</v>
      </c>
      <c r="N187" s="119">
        <v>45093</v>
      </c>
      <c r="O187" t="s">
        <v>11</v>
      </c>
      <c r="P187" t="s">
        <v>128</v>
      </c>
      <c r="Q187" t="s">
        <v>17</v>
      </c>
      <c r="R187" t="s">
        <v>54</v>
      </c>
      <c r="S187" s="119">
        <v>45085</v>
      </c>
      <c r="AB187" s="206">
        <v>500001</v>
      </c>
      <c r="AC187" s="205" t="s">
        <v>58</v>
      </c>
      <c r="AD187" s="149" t="s">
        <v>478</v>
      </c>
      <c r="AE187" s="205" t="s">
        <v>478</v>
      </c>
      <c r="AF187" t="s">
        <v>129</v>
      </c>
      <c r="AG187" s="150">
        <v>18.117111728301889</v>
      </c>
      <c r="AH187" s="151">
        <v>1.5094369811320758</v>
      </c>
      <c r="AI187" s="150">
        <v>855.85558641509454</v>
      </c>
      <c r="AJ187" s="150">
        <v>17.117111728301889</v>
      </c>
      <c r="AK187" s="150">
        <v>18.117111728301889</v>
      </c>
      <c r="AL187" s="119">
        <v>45085</v>
      </c>
    </row>
    <row r="188" spans="1:39">
      <c r="A188" t="s">
        <v>90</v>
      </c>
      <c r="B188" t="s">
        <v>91</v>
      </c>
      <c r="C188" t="s">
        <v>479</v>
      </c>
      <c r="D188" t="s">
        <v>65</v>
      </c>
      <c r="E188" t="s">
        <v>65</v>
      </c>
      <c r="F188" t="s">
        <v>25</v>
      </c>
      <c r="G188" t="s">
        <v>66</v>
      </c>
      <c r="H188" t="s">
        <v>54</v>
      </c>
      <c r="I188" t="s">
        <v>55</v>
      </c>
      <c r="J188" t="s">
        <v>2457</v>
      </c>
      <c r="M188" s="184">
        <v>45090</v>
      </c>
      <c r="N188" s="119">
        <v>45096</v>
      </c>
      <c r="O188" t="s">
        <v>11</v>
      </c>
      <c r="P188" t="s">
        <v>128</v>
      </c>
      <c r="Q188" t="s">
        <v>17</v>
      </c>
      <c r="R188" t="s">
        <v>54</v>
      </c>
      <c r="S188" s="119">
        <v>45069</v>
      </c>
      <c r="T188" s="119">
        <v>45082</v>
      </c>
      <c r="AB188" s="206">
        <v>500002</v>
      </c>
      <c r="AC188" s="205" t="s">
        <v>58</v>
      </c>
      <c r="AD188" s="149" t="s">
        <v>478</v>
      </c>
      <c r="AE188" s="205" t="s">
        <v>478</v>
      </c>
      <c r="AF188" t="s">
        <v>129</v>
      </c>
      <c r="AG188" s="150">
        <v>18.147300528301891</v>
      </c>
      <c r="AH188" s="151">
        <v>1.5094400000000001</v>
      </c>
      <c r="AI188" s="150">
        <v>857.36502641509458</v>
      </c>
      <c r="AJ188" s="150">
        <v>17.147300528301891</v>
      </c>
      <c r="AK188" s="150">
        <v>18.147300528301891</v>
      </c>
      <c r="AL188" s="119">
        <v>44930</v>
      </c>
      <c r="AM188" t="s">
        <v>54</v>
      </c>
    </row>
    <row r="189" spans="1:39">
      <c r="A189" t="s">
        <v>134</v>
      </c>
      <c r="B189" t="s">
        <v>101</v>
      </c>
      <c r="C189" t="s">
        <v>2458</v>
      </c>
      <c r="D189" t="s">
        <v>65</v>
      </c>
      <c r="E189" t="s">
        <v>65</v>
      </c>
      <c r="F189" t="s">
        <v>25</v>
      </c>
      <c r="G189" s="154" t="s">
        <v>66</v>
      </c>
      <c r="H189" t="s">
        <v>54</v>
      </c>
      <c r="I189" t="s">
        <v>55</v>
      </c>
      <c r="J189" t="s">
        <v>2459</v>
      </c>
      <c r="K189" s="119">
        <v>45019</v>
      </c>
      <c r="L189" s="119">
        <v>45077</v>
      </c>
      <c r="M189" s="184">
        <v>45100</v>
      </c>
      <c r="N189" s="119">
        <v>45107</v>
      </c>
      <c r="O189" t="s">
        <v>11</v>
      </c>
      <c r="P189" t="s">
        <v>185</v>
      </c>
      <c r="Q189" t="s">
        <v>17</v>
      </c>
      <c r="R189" t="s">
        <v>54</v>
      </c>
      <c r="S189" s="119">
        <v>45097</v>
      </c>
      <c r="T189" s="119">
        <v>45104</v>
      </c>
      <c r="AB189" s="206">
        <v>500001</v>
      </c>
      <c r="AC189" s="205" t="s">
        <v>58</v>
      </c>
      <c r="AD189" s="149" t="s">
        <v>478</v>
      </c>
      <c r="AE189" s="205" t="s">
        <v>478</v>
      </c>
      <c r="AF189" t="s">
        <v>186</v>
      </c>
      <c r="AG189" s="150">
        <v>18.177489267924535</v>
      </c>
      <c r="AH189" s="151">
        <v>1.5094369811320758</v>
      </c>
      <c r="AI189" s="150">
        <v>858.8744633962267</v>
      </c>
      <c r="AJ189" s="150">
        <v>17.177489267924535</v>
      </c>
      <c r="AK189" s="150">
        <v>18.177489267924535</v>
      </c>
      <c r="AL189" s="119">
        <v>45096</v>
      </c>
    </row>
    <row r="190" spans="1:39">
      <c r="A190" t="s">
        <v>119</v>
      </c>
      <c r="B190" t="s">
        <v>120</v>
      </c>
      <c r="C190" t="s">
        <v>692</v>
      </c>
      <c r="D190" t="s">
        <v>65</v>
      </c>
      <c r="E190" s="205" t="s">
        <v>65</v>
      </c>
      <c r="F190" t="s">
        <v>25</v>
      </c>
      <c r="G190" t="s">
        <v>66</v>
      </c>
      <c r="H190" t="s">
        <v>54</v>
      </c>
      <c r="I190" s="205" t="s">
        <v>55</v>
      </c>
      <c r="J190" t="s">
        <v>2460</v>
      </c>
      <c r="M190" s="167"/>
      <c r="N190" s="119">
        <v>45107</v>
      </c>
      <c r="O190" t="s">
        <v>11</v>
      </c>
      <c r="P190" t="s">
        <v>128</v>
      </c>
      <c r="Q190" t="s">
        <v>17</v>
      </c>
      <c r="R190" t="s">
        <v>54</v>
      </c>
      <c r="S190" s="119">
        <v>45092</v>
      </c>
      <c r="T190" s="119">
        <v>45104</v>
      </c>
      <c r="AB190" s="206">
        <v>500021</v>
      </c>
      <c r="AC190" s="205" t="s">
        <v>58</v>
      </c>
      <c r="AD190" s="149" t="s">
        <v>444</v>
      </c>
      <c r="AE190" s="205" t="s">
        <v>444</v>
      </c>
      <c r="AF190" t="s">
        <v>129</v>
      </c>
      <c r="AG190" s="150">
        <v>18.207679215094345</v>
      </c>
      <c r="AH190" s="151">
        <v>1.5094973584905662</v>
      </c>
      <c r="AI190" s="150">
        <v>860.38396075471724</v>
      </c>
      <c r="AJ190" s="150">
        <v>17.207679215094345</v>
      </c>
      <c r="AK190" s="150">
        <v>18.207679215094345</v>
      </c>
      <c r="AL190" s="119">
        <v>45037</v>
      </c>
    </row>
    <row r="191" spans="1:39">
      <c r="A191" t="s">
        <v>119</v>
      </c>
      <c r="B191" t="s">
        <v>120</v>
      </c>
      <c r="C191" t="s">
        <v>692</v>
      </c>
      <c r="D191" t="s">
        <v>65</v>
      </c>
      <c r="E191" s="205" t="s">
        <v>65</v>
      </c>
      <c r="F191" t="s">
        <v>25</v>
      </c>
      <c r="G191" t="s">
        <v>66</v>
      </c>
      <c r="H191" t="s">
        <v>54</v>
      </c>
      <c r="I191" s="205" t="s">
        <v>55</v>
      </c>
      <c r="J191" t="s">
        <v>2461</v>
      </c>
      <c r="M191" s="167"/>
      <c r="N191" s="119">
        <v>45107</v>
      </c>
      <c r="O191" t="s">
        <v>11</v>
      </c>
      <c r="P191" t="s">
        <v>128</v>
      </c>
      <c r="Q191" t="s">
        <v>17</v>
      </c>
      <c r="R191" t="s">
        <v>54</v>
      </c>
      <c r="S191" s="119">
        <v>45092</v>
      </c>
      <c r="T191" s="119">
        <v>45104</v>
      </c>
      <c r="AB191" s="206">
        <v>500021</v>
      </c>
      <c r="AC191" s="205" t="s">
        <v>58</v>
      </c>
      <c r="AD191" s="149" t="s">
        <v>444</v>
      </c>
      <c r="AE191" s="205" t="s">
        <v>444</v>
      </c>
      <c r="AF191" t="s">
        <v>129</v>
      </c>
      <c r="AG191" s="150">
        <v>18.237869162264154</v>
      </c>
      <c r="AH191" s="151">
        <v>1.5094973584905662</v>
      </c>
      <c r="AI191" s="150">
        <v>861.89345811320777</v>
      </c>
      <c r="AJ191" s="150">
        <v>17.237869162264154</v>
      </c>
      <c r="AK191" s="150">
        <v>18.237869162264154</v>
      </c>
      <c r="AL191" s="119">
        <v>45037</v>
      </c>
    </row>
    <row r="192" spans="1:39">
      <c r="A192" t="s">
        <v>134</v>
      </c>
      <c r="B192" t="s">
        <v>101</v>
      </c>
      <c r="C192" t="s">
        <v>2380</v>
      </c>
      <c r="D192" t="s">
        <v>76</v>
      </c>
      <c r="E192" s="205" t="s">
        <v>76</v>
      </c>
      <c r="F192" t="s">
        <v>25</v>
      </c>
      <c r="G192" t="s">
        <v>66</v>
      </c>
      <c r="H192" t="s">
        <v>54</v>
      </c>
      <c r="I192" t="s">
        <v>55</v>
      </c>
      <c r="J192" t="s">
        <v>2462</v>
      </c>
      <c r="M192" s="167"/>
      <c r="N192" s="119">
        <v>45108</v>
      </c>
      <c r="O192" t="s">
        <v>9</v>
      </c>
      <c r="P192" t="s">
        <v>114</v>
      </c>
      <c r="Q192" t="s">
        <v>17</v>
      </c>
      <c r="R192" t="s">
        <v>54</v>
      </c>
      <c r="S192" s="119">
        <v>45096</v>
      </c>
      <c r="T192" s="119">
        <v>45104</v>
      </c>
      <c r="AB192" s="206">
        <v>500001</v>
      </c>
      <c r="AC192" s="205" t="s">
        <v>58</v>
      </c>
      <c r="AD192" s="149" t="s">
        <v>478</v>
      </c>
      <c r="AE192" s="205" t="s">
        <v>478</v>
      </c>
      <c r="AF192" t="s">
        <v>115</v>
      </c>
      <c r="AG192" s="150">
        <v>18.268057901886799</v>
      </c>
      <c r="AH192" s="151">
        <v>1.5094369811320758</v>
      </c>
      <c r="AI192" s="150">
        <v>863.4028950943399</v>
      </c>
      <c r="AJ192" s="150">
        <v>17.268057901886799</v>
      </c>
      <c r="AK192" s="150">
        <v>18.268057901886799</v>
      </c>
      <c r="AL192" s="119">
        <v>45071</v>
      </c>
      <c r="AM192" t="s">
        <v>54</v>
      </c>
    </row>
    <row r="193" spans="1:39">
      <c r="A193" t="s">
        <v>119</v>
      </c>
      <c r="B193" t="s">
        <v>120</v>
      </c>
      <c r="C193" t="s">
        <v>2372</v>
      </c>
      <c r="D193" t="s">
        <v>65</v>
      </c>
      <c r="E193" s="205" t="s">
        <v>65</v>
      </c>
      <c r="F193" t="s">
        <v>25</v>
      </c>
      <c r="G193" t="s">
        <v>66</v>
      </c>
      <c r="H193" t="s">
        <v>54</v>
      </c>
      <c r="I193" s="205" t="s">
        <v>55</v>
      </c>
      <c r="J193" t="s">
        <v>2463</v>
      </c>
      <c r="M193" s="167"/>
      <c r="N193" s="119">
        <v>45110</v>
      </c>
      <c r="O193" t="s">
        <v>11</v>
      </c>
      <c r="P193" t="s">
        <v>185</v>
      </c>
      <c r="Q193" t="s">
        <v>17</v>
      </c>
      <c r="R193" t="s">
        <v>54</v>
      </c>
      <c r="S193" s="119">
        <v>45104</v>
      </c>
      <c r="T193" s="119">
        <v>45110</v>
      </c>
      <c r="AB193" s="206">
        <v>500003</v>
      </c>
      <c r="AC193" s="205" t="s">
        <v>58</v>
      </c>
      <c r="AD193" s="149" t="s">
        <v>478</v>
      </c>
      <c r="AE193" s="205" t="s">
        <v>478</v>
      </c>
      <c r="AF193" t="s">
        <v>186</v>
      </c>
      <c r="AG193" s="150">
        <v>18.298246762264156</v>
      </c>
      <c r="AH193" s="151">
        <v>1.5094430188679249</v>
      </c>
      <c r="AI193" s="150">
        <v>864.91233811320785</v>
      </c>
      <c r="AJ193" s="150">
        <v>17.298246762264156</v>
      </c>
      <c r="AK193" s="150">
        <v>18.298246762264156</v>
      </c>
      <c r="AL193" s="119">
        <v>45092</v>
      </c>
      <c r="AM193" t="s">
        <v>54</v>
      </c>
    </row>
    <row r="194" spans="1:39">
      <c r="A194" t="s">
        <v>134</v>
      </c>
      <c r="B194" t="s">
        <v>101</v>
      </c>
      <c r="C194" t="s">
        <v>2380</v>
      </c>
      <c r="D194" t="s">
        <v>76</v>
      </c>
      <c r="E194" s="205" t="s">
        <v>76</v>
      </c>
      <c r="F194" t="s">
        <v>25</v>
      </c>
      <c r="G194" t="s">
        <v>66</v>
      </c>
      <c r="H194" t="s">
        <v>54</v>
      </c>
      <c r="I194" t="s">
        <v>55</v>
      </c>
      <c r="J194" t="s">
        <v>2464</v>
      </c>
      <c r="M194" s="167"/>
      <c r="N194" s="119">
        <v>45115</v>
      </c>
      <c r="O194" t="s">
        <v>9</v>
      </c>
      <c r="P194" t="s">
        <v>114</v>
      </c>
      <c r="Q194" t="s">
        <v>17</v>
      </c>
      <c r="R194" t="s">
        <v>54</v>
      </c>
      <c r="S194" s="119">
        <v>45104</v>
      </c>
      <c r="T194" s="119">
        <v>45118</v>
      </c>
      <c r="AB194" s="206">
        <v>500001</v>
      </c>
      <c r="AC194" s="205" t="s">
        <v>58</v>
      </c>
      <c r="AD194" s="149" t="s">
        <v>478</v>
      </c>
      <c r="AE194" s="205" t="s">
        <v>478</v>
      </c>
      <c r="AF194" t="s">
        <v>115</v>
      </c>
      <c r="AG194" s="150">
        <v>18.328435501886801</v>
      </c>
      <c r="AH194" s="151">
        <v>1.5094369811320758</v>
      </c>
      <c r="AI194" s="150">
        <v>866.42177509433998</v>
      </c>
      <c r="AJ194" s="150">
        <v>17.328435501886801</v>
      </c>
      <c r="AK194" s="150">
        <v>18.328435501886801</v>
      </c>
      <c r="AL194" s="119">
        <v>45071</v>
      </c>
      <c r="AM194" t="s">
        <v>54</v>
      </c>
    </row>
    <row r="195" spans="1:39">
      <c r="A195" t="s">
        <v>90</v>
      </c>
      <c r="B195" t="s">
        <v>91</v>
      </c>
      <c r="C195" t="s">
        <v>479</v>
      </c>
      <c r="D195" t="s">
        <v>65</v>
      </c>
      <c r="E195" t="s">
        <v>65</v>
      </c>
      <c r="F195" t="s">
        <v>25</v>
      </c>
      <c r="G195" t="s">
        <v>66</v>
      </c>
      <c r="H195" t="s">
        <v>54</v>
      </c>
      <c r="I195" t="s">
        <v>55</v>
      </c>
      <c r="J195" t="s">
        <v>2465</v>
      </c>
      <c r="M195" s="184">
        <v>45118</v>
      </c>
      <c r="N195" s="119">
        <v>45124</v>
      </c>
      <c r="O195" t="s">
        <v>11</v>
      </c>
      <c r="P195" t="s">
        <v>185</v>
      </c>
      <c r="Q195" t="s">
        <v>17</v>
      </c>
      <c r="R195" t="s">
        <v>54</v>
      </c>
      <c r="S195" s="119">
        <v>45113</v>
      </c>
      <c r="T195" s="119">
        <v>45118</v>
      </c>
      <c r="AB195" s="206">
        <v>500002</v>
      </c>
      <c r="AC195" s="205" t="s">
        <v>58</v>
      </c>
      <c r="AD195" s="149" t="s">
        <v>478</v>
      </c>
      <c r="AE195" s="205" t="s">
        <v>478</v>
      </c>
      <c r="AF195" t="s">
        <v>186</v>
      </c>
      <c r="AG195" s="150">
        <v>18.358624301886799</v>
      </c>
      <c r="AH195" s="151">
        <v>1.5094400000000001</v>
      </c>
      <c r="AI195" s="150">
        <v>867.93121509434002</v>
      </c>
      <c r="AJ195" s="150">
        <v>17.358624301886799</v>
      </c>
      <c r="AK195" s="150">
        <v>18.358624301886799</v>
      </c>
      <c r="AL195" s="119">
        <v>44930</v>
      </c>
      <c r="AM195" t="s">
        <v>54</v>
      </c>
    </row>
    <row r="196" spans="1:39" ht="15.6">
      <c r="A196" s="2" t="s">
        <v>79</v>
      </c>
      <c r="B196" t="s">
        <v>80</v>
      </c>
      <c r="C196" t="s">
        <v>2466</v>
      </c>
      <c r="D196" t="s">
        <v>76</v>
      </c>
      <c r="E196" s="205" t="s">
        <v>76</v>
      </c>
      <c r="F196" s="205" t="s">
        <v>25</v>
      </c>
      <c r="G196" s="205" t="s">
        <v>66</v>
      </c>
      <c r="H196" s="205" t="s">
        <v>54</v>
      </c>
      <c r="I196" s="205" t="s">
        <v>55</v>
      </c>
      <c r="J196" t="s">
        <v>2467</v>
      </c>
      <c r="L196" s="119">
        <v>45106</v>
      </c>
      <c r="M196" s="119">
        <v>45125</v>
      </c>
      <c r="N196" s="119">
        <v>45128</v>
      </c>
      <c r="O196" t="s">
        <v>11</v>
      </c>
      <c r="P196" t="s">
        <v>185</v>
      </c>
      <c r="Q196" t="s">
        <v>17</v>
      </c>
      <c r="S196" s="119">
        <v>45118</v>
      </c>
      <c r="T196" s="119">
        <v>45125</v>
      </c>
      <c r="AB196" s="206">
        <v>500000</v>
      </c>
      <c r="AC196" s="205" t="s">
        <v>58</v>
      </c>
      <c r="AD196" s="149" t="s">
        <v>478</v>
      </c>
      <c r="AE196" s="205" t="s">
        <v>478</v>
      </c>
      <c r="AF196" t="s">
        <v>186</v>
      </c>
      <c r="AG196" s="150">
        <v>18.388812981132084</v>
      </c>
      <c r="AH196" s="151">
        <v>1.5094339622641511</v>
      </c>
      <c r="AI196" s="150">
        <v>869.44064905660412</v>
      </c>
      <c r="AJ196" s="150">
        <v>17.388812981132084</v>
      </c>
      <c r="AK196" s="150">
        <v>18.388812981132084</v>
      </c>
      <c r="AL196" s="119">
        <v>45117</v>
      </c>
    </row>
    <row r="197" spans="1:39" ht="15.6">
      <c r="A197" s="2" t="s">
        <v>79</v>
      </c>
      <c r="B197" t="s">
        <v>80</v>
      </c>
      <c r="C197" t="s">
        <v>2466</v>
      </c>
      <c r="D197" t="s">
        <v>76</v>
      </c>
      <c r="E197" s="205" t="s">
        <v>76</v>
      </c>
      <c r="F197" s="205" t="s">
        <v>25</v>
      </c>
      <c r="G197" s="205" t="s">
        <v>66</v>
      </c>
      <c r="H197" s="205" t="s">
        <v>54</v>
      </c>
      <c r="I197" s="205" t="s">
        <v>55</v>
      </c>
      <c r="J197" t="s">
        <v>2468</v>
      </c>
      <c r="L197" s="119">
        <v>45106</v>
      </c>
      <c r="M197" s="119">
        <v>45125</v>
      </c>
      <c r="N197" s="119">
        <v>45128</v>
      </c>
      <c r="O197" t="s">
        <v>9</v>
      </c>
      <c r="P197" t="s">
        <v>78</v>
      </c>
      <c r="Q197" t="s">
        <v>17</v>
      </c>
      <c r="S197" s="119">
        <v>45118</v>
      </c>
      <c r="T197" s="119">
        <v>45126</v>
      </c>
      <c r="AB197" s="206">
        <v>500000</v>
      </c>
      <c r="AC197" s="205" t="s">
        <v>58</v>
      </c>
      <c r="AD197" s="149" t="s">
        <v>478</v>
      </c>
      <c r="AE197" s="205" t="s">
        <v>478</v>
      </c>
      <c r="AF197" t="s">
        <v>216</v>
      </c>
      <c r="AG197" s="150">
        <v>18.419001660377365</v>
      </c>
      <c r="AH197" s="151">
        <v>1.5094339622641511</v>
      </c>
      <c r="AI197" s="150">
        <v>870.95008301886821</v>
      </c>
      <c r="AJ197" s="150">
        <v>17.419001660377365</v>
      </c>
      <c r="AK197" s="150">
        <v>18.419001660377365</v>
      </c>
      <c r="AL197" s="119">
        <v>45117</v>
      </c>
    </row>
    <row r="198" spans="1:39">
      <c r="A198" t="s">
        <v>155</v>
      </c>
      <c r="B198" t="s">
        <v>156</v>
      </c>
      <c r="C198" t="s">
        <v>2469</v>
      </c>
      <c r="D198" t="s">
        <v>65</v>
      </c>
      <c r="E198" t="s">
        <v>65</v>
      </c>
      <c r="F198" t="s">
        <v>25</v>
      </c>
      <c r="G198" s="154" t="s">
        <v>66</v>
      </c>
      <c r="H198" t="s">
        <v>54</v>
      </c>
      <c r="I198" t="s">
        <v>55</v>
      </c>
      <c r="J198" t="s">
        <v>2470</v>
      </c>
      <c r="L198" s="119">
        <v>45072</v>
      </c>
      <c r="M198" s="184">
        <v>45128</v>
      </c>
      <c r="N198" s="119">
        <v>45131</v>
      </c>
      <c r="O198" t="s">
        <v>9</v>
      </c>
      <c r="P198" t="s">
        <v>78</v>
      </c>
      <c r="Q198" t="s">
        <v>17</v>
      </c>
      <c r="R198" t="s">
        <v>54</v>
      </c>
      <c r="S198" s="119">
        <v>45117</v>
      </c>
      <c r="T198" s="119">
        <v>45126</v>
      </c>
      <c r="AB198" s="206">
        <v>500001</v>
      </c>
      <c r="AC198" s="205" t="s">
        <v>58</v>
      </c>
      <c r="AD198" s="149" t="s">
        <v>478</v>
      </c>
      <c r="AE198" s="205" t="s">
        <v>478</v>
      </c>
      <c r="AF198" t="s">
        <v>216</v>
      </c>
      <c r="AG198" s="150">
        <v>18.449190400000006</v>
      </c>
      <c r="AH198" s="151">
        <v>1.5094369811320758</v>
      </c>
      <c r="AI198" s="150">
        <v>872.45952000000034</v>
      </c>
      <c r="AJ198" s="150">
        <v>17.449190400000006</v>
      </c>
      <c r="AK198" s="150">
        <v>18.449190400000006</v>
      </c>
      <c r="AL198" s="119">
        <v>45089</v>
      </c>
    </row>
    <row r="199" spans="1:39">
      <c r="A199" t="s">
        <v>119</v>
      </c>
      <c r="B199" t="s">
        <v>120</v>
      </c>
      <c r="C199" t="s">
        <v>692</v>
      </c>
      <c r="D199" t="s">
        <v>65</v>
      </c>
      <c r="E199" s="205" t="s">
        <v>65</v>
      </c>
      <c r="F199" t="s">
        <v>25</v>
      </c>
      <c r="G199" t="s">
        <v>66</v>
      </c>
      <c r="H199" t="s">
        <v>54</v>
      </c>
      <c r="I199" s="205" t="s">
        <v>55</v>
      </c>
      <c r="J199" t="s">
        <v>2471</v>
      </c>
      <c r="M199" s="167"/>
      <c r="N199" s="119">
        <v>45135</v>
      </c>
      <c r="O199" t="s">
        <v>11</v>
      </c>
      <c r="P199" t="s">
        <v>128</v>
      </c>
      <c r="Q199" t="s">
        <v>17</v>
      </c>
      <c r="R199" t="s">
        <v>54</v>
      </c>
      <c r="S199" s="119">
        <v>45118</v>
      </c>
      <c r="T199" s="119">
        <v>45167</v>
      </c>
      <c r="AB199" s="206">
        <v>500021</v>
      </c>
      <c r="AC199" s="205" t="s">
        <v>58</v>
      </c>
      <c r="AD199" s="149" t="s">
        <v>444</v>
      </c>
      <c r="AE199" s="205" t="s">
        <v>444</v>
      </c>
      <c r="AF199" t="s">
        <v>129</v>
      </c>
      <c r="AG199" s="150">
        <v>18.479380347169819</v>
      </c>
      <c r="AH199" s="151">
        <v>1.5094973584905662</v>
      </c>
      <c r="AI199" s="150">
        <v>873.96901735849087</v>
      </c>
      <c r="AJ199" s="150">
        <v>17.479380347169819</v>
      </c>
      <c r="AK199" s="150">
        <v>18.479380347169819</v>
      </c>
      <c r="AL199" s="119">
        <v>45037</v>
      </c>
    </row>
    <row r="200" spans="1:39">
      <c r="A200" t="s">
        <v>119</v>
      </c>
      <c r="B200" t="s">
        <v>120</v>
      </c>
      <c r="C200" t="s">
        <v>692</v>
      </c>
      <c r="D200" t="s">
        <v>65</v>
      </c>
      <c r="E200" s="205" t="s">
        <v>65</v>
      </c>
      <c r="F200" t="s">
        <v>25</v>
      </c>
      <c r="G200" t="s">
        <v>66</v>
      </c>
      <c r="H200" t="s">
        <v>54</v>
      </c>
      <c r="I200" s="205" t="s">
        <v>55</v>
      </c>
      <c r="J200" t="s">
        <v>2472</v>
      </c>
      <c r="M200" s="167"/>
      <c r="N200" s="119">
        <v>45135</v>
      </c>
      <c r="O200" t="s">
        <v>11</v>
      </c>
      <c r="P200" t="s">
        <v>128</v>
      </c>
      <c r="Q200" t="s">
        <v>17</v>
      </c>
      <c r="R200" t="s">
        <v>54</v>
      </c>
      <c r="S200" s="119">
        <v>45118</v>
      </c>
      <c r="T200" s="119">
        <v>45167</v>
      </c>
      <c r="AB200" s="206">
        <v>500021</v>
      </c>
      <c r="AC200" s="205" t="s">
        <v>58</v>
      </c>
      <c r="AD200" s="149" t="s">
        <v>444</v>
      </c>
      <c r="AE200" s="205" t="s">
        <v>444</v>
      </c>
      <c r="AF200" t="s">
        <v>129</v>
      </c>
      <c r="AG200" s="150">
        <v>18.509570294339628</v>
      </c>
      <c r="AH200" s="151">
        <v>1.5094973584905662</v>
      </c>
      <c r="AI200" s="150">
        <v>875.47851471698141</v>
      </c>
      <c r="AJ200" s="150">
        <v>17.509570294339628</v>
      </c>
      <c r="AK200" s="150">
        <v>18.509570294339628</v>
      </c>
      <c r="AL200" s="119">
        <v>45037</v>
      </c>
    </row>
    <row r="201" spans="1:39">
      <c r="A201" t="s">
        <v>119</v>
      </c>
      <c r="B201" t="s">
        <v>120</v>
      </c>
      <c r="C201" t="s">
        <v>2392</v>
      </c>
      <c r="D201" t="s">
        <v>65</v>
      </c>
      <c r="E201" s="205" t="s">
        <v>65</v>
      </c>
      <c r="F201" t="s">
        <v>25</v>
      </c>
      <c r="G201" t="s">
        <v>66</v>
      </c>
      <c r="H201" t="s">
        <v>54</v>
      </c>
      <c r="I201" s="205" t="s">
        <v>55</v>
      </c>
      <c r="J201" t="s">
        <v>2473</v>
      </c>
      <c r="M201" s="167"/>
      <c r="N201" s="119">
        <v>45135</v>
      </c>
      <c r="O201" t="s">
        <v>9</v>
      </c>
      <c r="P201" t="s">
        <v>78</v>
      </c>
      <c r="Q201" t="s">
        <v>17</v>
      </c>
      <c r="R201" t="s">
        <v>54</v>
      </c>
      <c r="S201" s="119">
        <v>45134</v>
      </c>
      <c r="T201" s="119">
        <v>45135</v>
      </c>
      <c r="AB201" s="206">
        <v>500002</v>
      </c>
      <c r="AC201" s="205" t="s">
        <v>58</v>
      </c>
      <c r="AD201" s="149" t="s">
        <v>478</v>
      </c>
      <c r="AE201" s="205" t="s">
        <v>478</v>
      </c>
      <c r="AF201" t="s">
        <v>216</v>
      </c>
      <c r="AG201" s="150">
        <v>18.53975909433963</v>
      </c>
      <c r="AH201" s="151">
        <v>1.5094400000000001</v>
      </c>
      <c r="AI201" s="150">
        <v>876.98795471698145</v>
      </c>
      <c r="AJ201" s="150">
        <v>17.53975909433963</v>
      </c>
      <c r="AK201" s="150">
        <v>18.53975909433963</v>
      </c>
      <c r="AL201" s="119">
        <v>45134</v>
      </c>
      <c r="AM201" t="s">
        <v>54</v>
      </c>
    </row>
    <row r="202" spans="1:39">
      <c r="A202" t="s">
        <v>134</v>
      </c>
      <c r="B202" t="s">
        <v>101</v>
      </c>
      <c r="C202" t="s">
        <v>2380</v>
      </c>
      <c r="D202" t="s">
        <v>76</v>
      </c>
      <c r="E202" s="205" t="s">
        <v>76</v>
      </c>
      <c r="F202" t="s">
        <v>25</v>
      </c>
      <c r="G202" t="s">
        <v>66</v>
      </c>
      <c r="H202" t="s">
        <v>54</v>
      </c>
      <c r="I202" t="s">
        <v>55</v>
      </c>
      <c r="J202" t="s">
        <v>2474</v>
      </c>
      <c r="M202" s="167"/>
      <c r="N202" s="119">
        <v>45136</v>
      </c>
      <c r="O202" t="s">
        <v>9</v>
      </c>
      <c r="P202" t="s">
        <v>114</v>
      </c>
      <c r="Q202" t="s">
        <v>17</v>
      </c>
      <c r="R202" t="s">
        <v>54</v>
      </c>
      <c r="S202" s="119">
        <v>45118</v>
      </c>
      <c r="T202" s="119">
        <v>45131</v>
      </c>
      <c r="AB202" s="206">
        <v>500001</v>
      </c>
      <c r="AC202" s="205" t="s">
        <v>58</v>
      </c>
      <c r="AD202" s="149" t="s">
        <v>478</v>
      </c>
      <c r="AE202" s="205" t="s">
        <v>478</v>
      </c>
      <c r="AF202" t="s">
        <v>115</v>
      </c>
      <c r="AG202" s="150">
        <v>18.569947833962271</v>
      </c>
      <c r="AH202" s="151">
        <v>1.5094369811320758</v>
      </c>
      <c r="AI202" s="150">
        <v>878.49739169811357</v>
      </c>
      <c r="AJ202" s="150">
        <v>17.569947833962271</v>
      </c>
      <c r="AK202" s="150">
        <v>18.569947833962271</v>
      </c>
      <c r="AL202" s="119">
        <v>45104</v>
      </c>
      <c r="AM202" t="s">
        <v>54</v>
      </c>
    </row>
    <row r="203" spans="1:39">
      <c r="A203" t="s">
        <v>119</v>
      </c>
      <c r="B203" t="s">
        <v>120</v>
      </c>
      <c r="C203" t="s">
        <v>2372</v>
      </c>
      <c r="D203" t="s">
        <v>65</v>
      </c>
      <c r="E203" s="205" t="s">
        <v>65</v>
      </c>
      <c r="F203" t="s">
        <v>25</v>
      </c>
      <c r="G203" t="s">
        <v>66</v>
      </c>
      <c r="H203" t="s">
        <v>54</v>
      </c>
      <c r="I203" s="205" t="s">
        <v>55</v>
      </c>
      <c r="J203" t="s">
        <v>2475</v>
      </c>
      <c r="M203" s="167"/>
      <c r="N203" s="119">
        <v>45138</v>
      </c>
      <c r="O203" t="s">
        <v>11</v>
      </c>
      <c r="P203" t="s">
        <v>185</v>
      </c>
      <c r="Q203" t="s">
        <v>17</v>
      </c>
      <c r="R203" t="s">
        <v>54</v>
      </c>
      <c r="S203" s="119">
        <v>45128</v>
      </c>
      <c r="T203" s="119">
        <v>45132</v>
      </c>
      <c r="AB203" s="206">
        <v>500003</v>
      </c>
      <c r="AC203" s="205" t="s">
        <v>58</v>
      </c>
      <c r="AD203" s="149" t="s">
        <v>478</v>
      </c>
      <c r="AE203" s="205" t="s">
        <v>478</v>
      </c>
      <c r="AF203" t="s">
        <v>186</v>
      </c>
      <c r="AG203" s="150">
        <v>18.600136694339632</v>
      </c>
      <c r="AH203" s="151">
        <v>1.5094430188679249</v>
      </c>
      <c r="AI203" s="150">
        <v>880.00683471698153</v>
      </c>
      <c r="AJ203" s="150">
        <v>17.600136694339632</v>
      </c>
      <c r="AK203" s="150">
        <v>18.600136694339632</v>
      </c>
      <c r="AL203" s="119">
        <v>45104</v>
      </c>
      <c r="AM203" t="s">
        <v>54</v>
      </c>
    </row>
    <row r="204" spans="1:39" ht="15.6">
      <c r="A204" s="2" t="s">
        <v>100</v>
      </c>
      <c r="B204" t="s">
        <v>101</v>
      </c>
      <c r="C204" t="s">
        <v>1333</v>
      </c>
      <c r="D204" t="s">
        <v>65</v>
      </c>
      <c r="E204" s="205" t="s">
        <v>65</v>
      </c>
      <c r="F204" t="s">
        <v>25</v>
      </c>
      <c r="G204" t="s">
        <v>66</v>
      </c>
      <c r="H204" t="s">
        <v>54</v>
      </c>
      <c r="I204" s="205" t="s">
        <v>55</v>
      </c>
      <c r="J204" t="s">
        <v>2476</v>
      </c>
      <c r="L204" s="119">
        <v>45112</v>
      </c>
      <c r="M204" s="119">
        <v>45134</v>
      </c>
      <c r="N204" s="119">
        <v>45140</v>
      </c>
      <c r="O204" t="s">
        <v>9</v>
      </c>
      <c r="P204" t="s">
        <v>114</v>
      </c>
      <c r="Q204" t="s">
        <v>17</v>
      </c>
      <c r="R204" t="s">
        <v>54</v>
      </c>
      <c r="S204" s="119">
        <v>45131</v>
      </c>
      <c r="T204" s="119">
        <v>45142</v>
      </c>
      <c r="AB204" s="206">
        <v>500002</v>
      </c>
      <c r="AC204" s="205" t="s">
        <v>58</v>
      </c>
      <c r="AD204" s="149" t="s">
        <v>478</v>
      </c>
      <c r="AE204" s="205" t="s">
        <v>478</v>
      </c>
      <c r="AF204" t="s">
        <v>115</v>
      </c>
      <c r="AG204" s="150">
        <v>18.63032549433963</v>
      </c>
      <c r="AH204" s="151">
        <v>1.5094400000000001</v>
      </c>
      <c r="AI204" s="150">
        <v>881.51627471698157</v>
      </c>
      <c r="AJ204" s="150">
        <v>17.63032549433963</v>
      </c>
      <c r="AK204" s="150">
        <v>18.63032549433963</v>
      </c>
      <c r="AL204" s="119">
        <v>45127</v>
      </c>
    </row>
    <row r="205" spans="1:39">
      <c r="A205" t="s">
        <v>155</v>
      </c>
      <c r="B205" t="s">
        <v>156</v>
      </c>
      <c r="C205" t="s">
        <v>1327</v>
      </c>
      <c r="D205" t="s">
        <v>65</v>
      </c>
      <c r="E205" t="s">
        <v>65</v>
      </c>
      <c r="F205" t="s">
        <v>25</v>
      </c>
      <c r="G205" t="s">
        <v>66</v>
      </c>
      <c r="H205" t="s">
        <v>54</v>
      </c>
      <c r="I205" t="s">
        <v>55</v>
      </c>
      <c r="J205" t="s">
        <v>2477</v>
      </c>
      <c r="L205" s="119">
        <v>45072</v>
      </c>
      <c r="M205" s="119">
        <v>45139</v>
      </c>
      <c r="N205" s="119">
        <v>45141</v>
      </c>
      <c r="O205" t="s">
        <v>9</v>
      </c>
      <c r="P205" t="s">
        <v>264</v>
      </c>
      <c r="Q205" t="s">
        <v>17</v>
      </c>
      <c r="R205" t="s">
        <v>54</v>
      </c>
      <c r="S205" s="119">
        <v>45126</v>
      </c>
      <c r="T205" s="119">
        <v>45132</v>
      </c>
      <c r="AB205" s="176">
        <v>500001</v>
      </c>
      <c r="AC205" t="s">
        <v>58</v>
      </c>
      <c r="AD205" s="149" t="s">
        <v>478</v>
      </c>
      <c r="AE205" t="s">
        <v>478</v>
      </c>
      <c r="AF205" t="s">
        <v>265</v>
      </c>
      <c r="AG205" s="150">
        <v>18.660514233962274</v>
      </c>
      <c r="AH205" s="151">
        <v>1.5094369811320758</v>
      </c>
      <c r="AI205" s="150">
        <v>883.0257116981137</v>
      </c>
      <c r="AJ205" s="150">
        <v>17.660514233962274</v>
      </c>
      <c r="AK205" s="150">
        <v>18.660514233962274</v>
      </c>
      <c r="AL205" s="119">
        <v>45126</v>
      </c>
    </row>
    <row r="206" spans="1:39">
      <c r="A206" t="s">
        <v>198</v>
      </c>
      <c r="B206" t="s">
        <v>2108</v>
      </c>
      <c r="C206" t="s">
        <v>1587</v>
      </c>
      <c r="D206" t="s">
        <v>65</v>
      </c>
      <c r="E206" s="205" t="s">
        <v>65</v>
      </c>
      <c r="F206" t="s">
        <v>25</v>
      </c>
      <c r="G206" t="s">
        <v>66</v>
      </c>
      <c r="H206" t="s">
        <v>54</v>
      </c>
      <c r="I206" s="205" t="s">
        <v>55</v>
      </c>
      <c r="J206" t="s">
        <v>2478</v>
      </c>
      <c r="L206" s="119">
        <v>45098</v>
      </c>
      <c r="M206" s="119">
        <v>45141</v>
      </c>
      <c r="N206" s="119">
        <v>45143</v>
      </c>
      <c r="O206" t="s">
        <v>9</v>
      </c>
      <c r="P206" t="s">
        <v>181</v>
      </c>
      <c r="Q206" t="s">
        <v>17</v>
      </c>
      <c r="R206" t="s">
        <v>54</v>
      </c>
      <c r="S206" s="119">
        <v>45118</v>
      </c>
      <c r="T206" s="119">
        <v>45139</v>
      </c>
      <c r="AB206" s="176">
        <v>500001</v>
      </c>
      <c r="AC206" t="s">
        <v>58</v>
      </c>
      <c r="AD206" s="149" t="s">
        <v>478</v>
      </c>
      <c r="AE206" t="s">
        <v>478</v>
      </c>
      <c r="AF206" t="s">
        <v>182</v>
      </c>
      <c r="AG206" s="150">
        <v>18.690702973584916</v>
      </c>
      <c r="AH206" s="151">
        <v>1.5094369811320758</v>
      </c>
      <c r="AI206" s="150">
        <v>884.53514867924582</v>
      </c>
      <c r="AJ206" s="150">
        <v>17.690702973584916</v>
      </c>
      <c r="AK206" s="150">
        <v>18.690702973584916</v>
      </c>
      <c r="AL206" s="119">
        <v>45117</v>
      </c>
    </row>
    <row r="207" spans="1:39">
      <c r="A207" t="s">
        <v>134</v>
      </c>
      <c r="B207" t="s">
        <v>101</v>
      </c>
      <c r="C207" t="s">
        <v>2380</v>
      </c>
      <c r="D207" t="s">
        <v>76</v>
      </c>
      <c r="E207" s="205" t="s">
        <v>76</v>
      </c>
      <c r="F207" t="s">
        <v>25</v>
      </c>
      <c r="G207" t="s">
        <v>66</v>
      </c>
      <c r="H207" t="s">
        <v>54</v>
      </c>
      <c r="I207" t="s">
        <v>55</v>
      </c>
      <c r="J207" t="s">
        <v>2479</v>
      </c>
      <c r="M207" s="167"/>
      <c r="N207" s="119">
        <v>45143</v>
      </c>
      <c r="O207" t="s">
        <v>9</v>
      </c>
      <c r="P207" t="s">
        <v>114</v>
      </c>
      <c r="Q207" t="s">
        <v>17</v>
      </c>
      <c r="R207" t="s">
        <v>54</v>
      </c>
      <c r="S207" s="119">
        <v>45118</v>
      </c>
      <c r="T207" s="119">
        <v>45132</v>
      </c>
      <c r="AB207" s="206">
        <v>500001</v>
      </c>
      <c r="AC207" s="205" t="s">
        <v>58</v>
      </c>
      <c r="AD207" s="149" t="s">
        <v>478</v>
      </c>
      <c r="AE207" s="205" t="s">
        <v>478</v>
      </c>
      <c r="AF207" t="s">
        <v>115</v>
      </c>
      <c r="AG207" s="150">
        <v>18.720891713207561</v>
      </c>
      <c r="AH207" s="151">
        <v>1.5094369811320758</v>
      </c>
      <c r="AI207" s="150">
        <v>886.04458566037795</v>
      </c>
      <c r="AJ207" s="150">
        <v>17.720891713207561</v>
      </c>
      <c r="AK207" s="150">
        <v>18.720891713207561</v>
      </c>
      <c r="AL207" s="119">
        <v>45118</v>
      </c>
      <c r="AM207" t="s">
        <v>54</v>
      </c>
    </row>
    <row r="208" spans="1:39">
      <c r="A208" t="s">
        <v>90</v>
      </c>
      <c r="B208" t="s">
        <v>91</v>
      </c>
      <c r="C208" t="s">
        <v>479</v>
      </c>
      <c r="D208" t="s">
        <v>65</v>
      </c>
      <c r="E208" t="s">
        <v>65</v>
      </c>
      <c r="F208" t="s">
        <v>25</v>
      </c>
      <c r="G208" t="s">
        <v>66</v>
      </c>
      <c r="H208" t="s">
        <v>54</v>
      </c>
      <c r="I208" t="s">
        <v>55</v>
      </c>
      <c r="J208" t="s">
        <v>2480</v>
      </c>
      <c r="M208" s="184">
        <v>45146</v>
      </c>
      <c r="N208" s="119">
        <v>45152</v>
      </c>
      <c r="O208" t="s">
        <v>11</v>
      </c>
      <c r="P208" t="s">
        <v>185</v>
      </c>
      <c r="Q208" t="s">
        <v>17</v>
      </c>
      <c r="R208" t="s">
        <v>54</v>
      </c>
      <c r="S208" s="119">
        <v>45145</v>
      </c>
      <c r="T208" s="119">
        <v>45147</v>
      </c>
      <c r="AB208" s="206">
        <v>500002</v>
      </c>
      <c r="AC208" s="205" t="s">
        <v>58</v>
      </c>
      <c r="AD208" s="149" t="s">
        <v>478</v>
      </c>
      <c r="AE208" s="205" t="s">
        <v>478</v>
      </c>
      <c r="AF208" t="s">
        <v>186</v>
      </c>
      <c r="AG208" s="150">
        <v>18.751080513207558</v>
      </c>
      <c r="AH208" s="151">
        <v>1.5094400000000001</v>
      </c>
      <c r="AI208" s="150">
        <v>887.55402566037799</v>
      </c>
      <c r="AJ208" s="150">
        <v>17.751080513207558</v>
      </c>
      <c r="AK208" s="150">
        <v>18.751080513207558</v>
      </c>
      <c r="AL208" s="119">
        <v>44930</v>
      </c>
      <c r="AM208" t="s">
        <v>54</v>
      </c>
    </row>
    <row r="209" spans="1:39">
      <c r="A209" t="s">
        <v>155</v>
      </c>
      <c r="B209" t="s">
        <v>156</v>
      </c>
      <c r="C209" t="s">
        <v>2481</v>
      </c>
      <c r="D209" t="s">
        <v>51</v>
      </c>
      <c r="E209" s="205" t="s">
        <v>65</v>
      </c>
      <c r="F209" t="s">
        <v>25</v>
      </c>
      <c r="G209" t="s">
        <v>66</v>
      </c>
      <c r="H209" t="s">
        <v>54</v>
      </c>
      <c r="I209" t="s">
        <v>68</v>
      </c>
      <c r="J209" t="s">
        <v>2482</v>
      </c>
      <c r="L209" s="119">
        <v>45128</v>
      </c>
      <c r="M209" s="119">
        <v>45155</v>
      </c>
      <c r="N209" s="119">
        <v>45157</v>
      </c>
      <c r="O209" t="s">
        <v>11</v>
      </c>
      <c r="P209" t="s">
        <v>185</v>
      </c>
      <c r="Q209" t="s">
        <v>17</v>
      </c>
      <c r="R209" t="s">
        <v>54</v>
      </c>
      <c r="S209" s="119">
        <v>45139</v>
      </c>
      <c r="T209" s="119">
        <v>45160</v>
      </c>
      <c r="AB209" s="206">
        <v>500000</v>
      </c>
      <c r="AC209" s="205" t="s">
        <v>58</v>
      </c>
      <c r="AD209" s="149" t="s">
        <v>478</v>
      </c>
      <c r="AE209" s="205" t="s">
        <v>478</v>
      </c>
      <c r="AF209" t="s">
        <v>186</v>
      </c>
      <c r="AG209" s="150">
        <v>18.781269192452843</v>
      </c>
      <c r="AH209" s="151">
        <v>1.5094339622641511</v>
      </c>
      <c r="AI209" s="150">
        <v>889.06345962264209</v>
      </c>
      <c r="AJ209" s="150">
        <v>17.781269192452843</v>
      </c>
      <c r="AK209" s="150">
        <v>18.781269192452843</v>
      </c>
      <c r="AL209" s="119">
        <v>45135</v>
      </c>
    </row>
    <row r="210" spans="1:39">
      <c r="A210" t="s">
        <v>119</v>
      </c>
      <c r="B210" t="s">
        <v>120</v>
      </c>
      <c r="C210" t="s">
        <v>2372</v>
      </c>
      <c r="D210" t="s">
        <v>65</v>
      </c>
      <c r="E210" s="205" t="s">
        <v>65</v>
      </c>
      <c r="F210" t="s">
        <v>25</v>
      </c>
      <c r="G210" t="s">
        <v>66</v>
      </c>
      <c r="H210" t="s">
        <v>54</v>
      </c>
      <c r="I210" s="205" t="s">
        <v>55</v>
      </c>
      <c r="J210" t="s">
        <v>2483</v>
      </c>
      <c r="M210" s="167"/>
      <c r="N210" s="119">
        <v>45161</v>
      </c>
      <c r="O210" t="s">
        <v>9</v>
      </c>
      <c r="P210" t="s">
        <v>262</v>
      </c>
      <c r="Q210" t="s">
        <v>17</v>
      </c>
      <c r="R210" t="s">
        <v>54</v>
      </c>
      <c r="S210" s="119">
        <v>45159</v>
      </c>
      <c r="T210" s="119">
        <v>45160</v>
      </c>
      <c r="AB210" s="206">
        <v>500003</v>
      </c>
      <c r="AC210" s="205" t="s">
        <v>58</v>
      </c>
      <c r="AD210" s="149" t="s">
        <v>478</v>
      </c>
      <c r="AE210" s="205" t="s">
        <v>478</v>
      </c>
      <c r="AF210" t="s">
        <v>263</v>
      </c>
      <c r="AG210" s="150">
        <v>18.811458052830201</v>
      </c>
      <c r="AH210" s="151">
        <v>1.5094430188679249</v>
      </c>
      <c r="AI210" s="150">
        <v>890.57290264151004</v>
      </c>
      <c r="AJ210" s="150">
        <v>17.811458052830201</v>
      </c>
      <c r="AK210" s="150">
        <v>18.811458052830201</v>
      </c>
      <c r="AL210" s="119">
        <v>45112</v>
      </c>
      <c r="AM210" t="s">
        <v>54</v>
      </c>
    </row>
    <row r="211" spans="1:39">
      <c r="A211" t="s">
        <v>119</v>
      </c>
      <c r="B211" t="s">
        <v>120</v>
      </c>
      <c r="C211" t="s">
        <v>692</v>
      </c>
      <c r="D211" t="s">
        <v>65</v>
      </c>
      <c r="E211" s="205" t="s">
        <v>65</v>
      </c>
      <c r="F211" t="s">
        <v>25</v>
      </c>
      <c r="G211" t="s">
        <v>66</v>
      </c>
      <c r="H211" t="s">
        <v>54</v>
      </c>
      <c r="I211" s="205" t="s">
        <v>55</v>
      </c>
      <c r="J211" t="s">
        <v>2484</v>
      </c>
      <c r="M211" s="167"/>
      <c r="N211" s="119">
        <v>45163</v>
      </c>
      <c r="O211" t="s">
        <v>11</v>
      </c>
      <c r="P211" t="s">
        <v>128</v>
      </c>
      <c r="Q211" t="s">
        <v>17</v>
      </c>
      <c r="R211" t="s">
        <v>54</v>
      </c>
      <c r="S211" s="119">
        <v>45146</v>
      </c>
      <c r="T211" s="119">
        <v>45167</v>
      </c>
      <c r="AB211" s="206">
        <v>500021</v>
      </c>
      <c r="AC211" s="205" t="s">
        <v>58</v>
      </c>
      <c r="AD211" s="149" t="s">
        <v>444</v>
      </c>
      <c r="AE211" s="205" t="s">
        <v>444</v>
      </c>
      <c r="AF211" t="s">
        <v>129</v>
      </c>
      <c r="AG211" s="150">
        <v>18.84164800000001</v>
      </c>
      <c r="AH211" s="151">
        <v>1.5094973584905662</v>
      </c>
      <c r="AI211" s="150">
        <v>892.08240000000058</v>
      </c>
      <c r="AJ211" s="150">
        <v>17.84164800000001</v>
      </c>
      <c r="AK211" s="150">
        <v>18.84164800000001</v>
      </c>
      <c r="AL211" s="119">
        <v>45037</v>
      </c>
      <c r="AM211" t="s">
        <v>54</v>
      </c>
    </row>
    <row r="212" spans="1:39">
      <c r="A212" t="s">
        <v>119</v>
      </c>
      <c r="B212" t="s">
        <v>120</v>
      </c>
      <c r="C212" t="s">
        <v>692</v>
      </c>
      <c r="D212" t="s">
        <v>65</v>
      </c>
      <c r="E212" s="205" t="s">
        <v>65</v>
      </c>
      <c r="F212" t="s">
        <v>25</v>
      </c>
      <c r="G212" t="s">
        <v>66</v>
      </c>
      <c r="H212" t="s">
        <v>54</v>
      </c>
      <c r="I212" s="205" t="s">
        <v>55</v>
      </c>
      <c r="J212" t="s">
        <v>2485</v>
      </c>
      <c r="M212" s="167"/>
      <c r="N212" s="119">
        <v>45163</v>
      </c>
      <c r="O212" t="s">
        <v>11</v>
      </c>
      <c r="P212" t="s">
        <v>128</v>
      </c>
      <c r="Q212" t="s">
        <v>17</v>
      </c>
      <c r="R212" t="s">
        <v>54</v>
      </c>
      <c r="S212" s="119">
        <v>45146</v>
      </c>
      <c r="T212" s="119">
        <v>45167</v>
      </c>
      <c r="AB212" s="206">
        <v>500021</v>
      </c>
      <c r="AC212" s="205" t="s">
        <v>58</v>
      </c>
      <c r="AD212" s="149" t="s">
        <v>444</v>
      </c>
      <c r="AE212" s="205" t="s">
        <v>444</v>
      </c>
      <c r="AF212" t="s">
        <v>129</v>
      </c>
      <c r="AG212" s="150">
        <v>18.871837947169823</v>
      </c>
      <c r="AH212" s="151">
        <v>1.5094973584905662</v>
      </c>
      <c r="AI212" s="150">
        <v>893.59189735849111</v>
      </c>
      <c r="AJ212" s="150">
        <v>17.871837947169823</v>
      </c>
      <c r="AK212" s="150">
        <v>18.871837947169823</v>
      </c>
      <c r="AL212" s="119">
        <v>45037</v>
      </c>
      <c r="AM212" t="s">
        <v>54</v>
      </c>
    </row>
    <row r="213" spans="1:39">
      <c r="A213" t="s">
        <v>119</v>
      </c>
      <c r="B213" t="s">
        <v>120</v>
      </c>
      <c r="C213" t="s">
        <v>2392</v>
      </c>
      <c r="D213" t="s">
        <v>65</v>
      </c>
      <c r="E213" s="205" t="s">
        <v>65</v>
      </c>
      <c r="F213" t="s">
        <v>25</v>
      </c>
      <c r="G213" t="s">
        <v>66</v>
      </c>
      <c r="H213" t="s">
        <v>54</v>
      </c>
      <c r="I213" s="205" t="s">
        <v>55</v>
      </c>
      <c r="J213" t="s">
        <v>2486</v>
      </c>
      <c r="M213" s="167"/>
      <c r="N213" s="119">
        <v>45163</v>
      </c>
      <c r="O213" t="s">
        <v>9</v>
      </c>
      <c r="P213" t="s">
        <v>78</v>
      </c>
      <c r="Q213" t="s">
        <v>17</v>
      </c>
      <c r="R213" t="s">
        <v>54</v>
      </c>
      <c r="S213" s="119">
        <v>45156</v>
      </c>
      <c r="T213" s="119">
        <v>45167</v>
      </c>
      <c r="AB213" s="206">
        <v>500002</v>
      </c>
      <c r="AC213" s="205" t="s">
        <v>58</v>
      </c>
      <c r="AD213" s="149" t="s">
        <v>478</v>
      </c>
      <c r="AE213" s="205" t="s">
        <v>478</v>
      </c>
      <c r="AF213" t="s">
        <v>216</v>
      </c>
      <c r="AG213" s="150">
        <v>18.902026747169824</v>
      </c>
      <c r="AH213" s="151">
        <v>1.5094400000000001</v>
      </c>
      <c r="AI213" s="150">
        <v>895.10133735849115</v>
      </c>
      <c r="AJ213" s="150">
        <v>17.902026747169824</v>
      </c>
      <c r="AK213" s="150">
        <v>18.902026747169824</v>
      </c>
      <c r="AL213" s="119">
        <v>45134</v>
      </c>
      <c r="AM213" t="s">
        <v>54</v>
      </c>
    </row>
    <row r="214" spans="1:39">
      <c r="A214" t="s">
        <v>119</v>
      </c>
      <c r="B214" t="s">
        <v>120</v>
      </c>
      <c r="C214" t="s">
        <v>2487</v>
      </c>
      <c r="D214" t="s">
        <v>65</v>
      </c>
      <c r="E214" t="s">
        <v>65</v>
      </c>
      <c r="F214" t="s">
        <v>25</v>
      </c>
      <c r="G214" s="154" t="s">
        <v>66</v>
      </c>
      <c r="H214" s="205" t="s">
        <v>54</v>
      </c>
      <c r="I214" t="s">
        <v>55</v>
      </c>
      <c r="J214" t="s">
        <v>2488</v>
      </c>
      <c r="L214" s="119">
        <v>45128</v>
      </c>
      <c r="M214" s="119">
        <v>45160</v>
      </c>
      <c r="N214" s="119">
        <v>45163</v>
      </c>
      <c r="O214" t="s">
        <v>9</v>
      </c>
      <c r="P214" t="s">
        <v>114</v>
      </c>
      <c r="Q214" t="s">
        <v>17</v>
      </c>
      <c r="R214" t="s">
        <v>54</v>
      </c>
      <c r="S214" s="119">
        <v>45142</v>
      </c>
      <c r="T214" s="119">
        <v>45160</v>
      </c>
      <c r="AB214" s="206">
        <v>500001</v>
      </c>
      <c r="AC214" s="205" t="s">
        <v>58</v>
      </c>
      <c r="AD214" s="149" t="s">
        <v>478</v>
      </c>
      <c r="AE214" s="205" t="s">
        <v>478</v>
      </c>
      <c r="AF214" t="s">
        <v>115</v>
      </c>
      <c r="AG214" s="150">
        <v>18.932215486792465</v>
      </c>
      <c r="AH214" s="151">
        <v>1.5094369811320758</v>
      </c>
      <c r="AI214" s="150">
        <v>896.61077433962328</v>
      </c>
      <c r="AJ214" s="150">
        <v>17.932215486792465</v>
      </c>
      <c r="AK214" s="150">
        <v>18.932215486792465</v>
      </c>
      <c r="AL214" s="119">
        <v>45140</v>
      </c>
    </row>
    <row r="215" spans="1:39" ht="15.6">
      <c r="A215" t="s">
        <v>198</v>
      </c>
      <c r="B215" t="s">
        <v>61</v>
      </c>
      <c r="C215" t="s">
        <v>2469</v>
      </c>
      <c r="D215" t="s">
        <v>65</v>
      </c>
      <c r="E215" s="205" t="s">
        <v>65</v>
      </c>
      <c r="F215" t="s">
        <v>25</v>
      </c>
      <c r="G215" t="s">
        <v>66</v>
      </c>
      <c r="H215" t="s">
        <v>54</v>
      </c>
      <c r="I215" t="s">
        <v>55</v>
      </c>
      <c r="J215" t="s">
        <v>2489</v>
      </c>
      <c r="L215" s="119">
        <v>45107</v>
      </c>
      <c r="M215" s="119">
        <v>45161</v>
      </c>
      <c r="N215" s="119">
        <v>45166</v>
      </c>
      <c r="O215" t="s">
        <v>9</v>
      </c>
      <c r="P215" s="197" t="s">
        <v>69</v>
      </c>
      <c r="Q215" t="s">
        <v>17</v>
      </c>
      <c r="R215" t="s">
        <v>54</v>
      </c>
      <c r="S215" s="119">
        <v>45134</v>
      </c>
      <c r="T215" s="119">
        <v>45145</v>
      </c>
      <c r="AB215" s="206">
        <v>500008</v>
      </c>
      <c r="AC215" s="205" t="s">
        <v>58</v>
      </c>
      <c r="AD215" s="149" t="s">
        <v>444</v>
      </c>
      <c r="AE215" s="205" t="s">
        <v>478</v>
      </c>
      <c r="AF215" t="s">
        <v>70</v>
      </c>
      <c r="AG215" s="150">
        <v>28.901908045283012</v>
      </c>
      <c r="AH215" s="151">
        <v>1.5094339622641511</v>
      </c>
      <c r="AI215" s="150">
        <v>1295.0954022641506</v>
      </c>
      <c r="AJ215" s="150">
        <v>25.901908045283012</v>
      </c>
      <c r="AK215" s="150">
        <v>28.901908045283012</v>
      </c>
      <c r="AL215" s="119">
        <v>45120</v>
      </c>
    </row>
    <row r="216" spans="1:39">
      <c r="A216" t="s">
        <v>424</v>
      </c>
      <c r="B216" t="s">
        <v>425</v>
      </c>
      <c r="C216" t="s">
        <v>1656</v>
      </c>
      <c r="D216" t="s">
        <v>76</v>
      </c>
      <c r="E216" s="205" t="s">
        <v>76</v>
      </c>
      <c r="F216" t="s">
        <v>25</v>
      </c>
      <c r="G216" s="154" t="s">
        <v>66</v>
      </c>
      <c r="H216" t="s">
        <v>54</v>
      </c>
      <c r="I216" t="s">
        <v>55</v>
      </c>
      <c r="J216" t="s">
        <v>2490</v>
      </c>
      <c r="L216" s="119">
        <v>45169</v>
      </c>
      <c r="M216" s="119">
        <v>45167</v>
      </c>
      <c r="N216" s="119">
        <v>45169</v>
      </c>
      <c r="O216" t="s">
        <v>9</v>
      </c>
      <c r="P216" t="s">
        <v>219</v>
      </c>
      <c r="Q216" t="s">
        <v>17</v>
      </c>
      <c r="R216" t="s">
        <v>54</v>
      </c>
      <c r="S216" s="119">
        <v>45134</v>
      </c>
      <c r="T216" s="119">
        <v>45161</v>
      </c>
      <c r="AB216" s="206">
        <v>500001</v>
      </c>
      <c r="AC216" s="205" t="s">
        <v>58</v>
      </c>
      <c r="AD216" s="149" t="s">
        <v>478</v>
      </c>
      <c r="AE216" s="205" t="s">
        <v>478</v>
      </c>
      <c r="AF216" t="s">
        <v>220</v>
      </c>
      <c r="AG216" s="150">
        <v>18.992592905660391</v>
      </c>
      <c r="AH216" s="151">
        <v>1.5094369811320758</v>
      </c>
      <c r="AI216" s="150">
        <v>899.6296452830195</v>
      </c>
      <c r="AJ216" s="150">
        <v>17.992592905660391</v>
      </c>
      <c r="AK216" s="150">
        <v>18.992592905660391</v>
      </c>
      <c r="AL216" s="119">
        <v>45128</v>
      </c>
    </row>
    <row r="217" spans="1:39" ht="15.6">
      <c r="A217" t="s">
        <v>424</v>
      </c>
      <c r="B217" t="s">
        <v>425</v>
      </c>
      <c r="C217" t="s">
        <v>1656</v>
      </c>
      <c r="D217" t="s">
        <v>76</v>
      </c>
      <c r="E217" s="205" t="s">
        <v>76</v>
      </c>
      <c r="F217" t="s">
        <v>25</v>
      </c>
      <c r="G217" s="154" t="s">
        <v>66</v>
      </c>
      <c r="H217" t="s">
        <v>54</v>
      </c>
      <c r="I217" t="s">
        <v>55</v>
      </c>
      <c r="J217" t="s">
        <v>2491</v>
      </c>
      <c r="L217" s="119">
        <v>45169</v>
      </c>
      <c r="M217" s="119">
        <v>45167</v>
      </c>
      <c r="N217" s="119">
        <v>45169</v>
      </c>
      <c r="O217" t="s">
        <v>9</v>
      </c>
      <c r="P217" s="197" t="s">
        <v>69</v>
      </c>
      <c r="Q217" t="s">
        <v>17</v>
      </c>
      <c r="R217" t="s">
        <v>54</v>
      </c>
      <c r="S217" s="119">
        <v>45145</v>
      </c>
      <c r="T217" s="119">
        <v>45152</v>
      </c>
      <c r="AB217" s="206">
        <v>500002</v>
      </c>
      <c r="AC217" s="205" t="s">
        <v>58</v>
      </c>
      <c r="AD217" s="149" t="s">
        <v>478</v>
      </c>
      <c r="AE217" s="205" t="s">
        <v>478</v>
      </c>
      <c r="AF217" t="s">
        <v>70</v>
      </c>
      <c r="AG217" s="150">
        <v>19.022781705660393</v>
      </c>
      <c r="AH217" s="151">
        <v>1.5094400000000001</v>
      </c>
      <c r="AI217" s="150">
        <v>901.13908528301954</v>
      </c>
      <c r="AJ217" s="150">
        <v>18.022781705660393</v>
      </c>
      <c r="AK217" s="150">
        <v>19.022781705660393</v>
      </c>
      <c r="AL217" s="119">
        <v>45128</v>
      </c>
    </row>
    <row r="218" spans="1:39">
      <c r="A218" t="s">
        <v>119</v>
      </c>
      <c r="B218" t="s">
        <v>120</v>
      </c>
      <c r="C218" t="s">
        <v>1357</v>
      </c>
      <c r="D218" t="s">
        <v>65</v>
      </c>
      <c r="E218" t="s">
        <v>65</v>
      </c>
      <c r="F218" t="s">
        <v>25</v>
      </c>
      <c r="G218" s="154" t="s">
        <v>66</v>
      </c>
      <c r="H218" t="s">
        <v>54</v>
      </c>
      <c r="I218" t="s">
        <v>55</v>
      </c>
      <c r="J218" t="s">
        <v>2492</v>
      </c>
      <c r="L218" s="119">
        <v>45110</v>
      </c>
      <c r="M218" s="119">
        <v>45167</v>
      </c>
      <c r="N218" s="119">
        <v>45170</v>
      </c>
      <c r="O218" t="s">
        <v>9</v>
      </c>
      <c r="P218" t="s">
        <v>264</v>
      </c>
      <c r="Q218" t="s">
        <v>17</v>
      </c>
      <c r="R218" t="s">
        <v>54</v>
      </c>
      <c r="S218" s="119">
        <v>45134</v>
      </c>
      <c r="T218" s="119">
        <v>45160</v>
      </c>
      <c r="AB218" s="206">
        <v>500001</v>
      </c>
      <c r="AC218" s="205" t="s">
        <v>58</v>
      </c>
      <c r="AD218" s="149" t="s">
        <v>478</v>
      </c>
      <c r="AE218" s="205" t="s">
        <v>478</v>
      </c>
      <c r="AF218" t="s">
        <v>265</v>
      </c>
      <c r="AG218" s="150">
        <v>19.052970445283034</v>
      </c>
      <c r="AH218" s="151">
        <v>1.5094369811320758</v>
      </c>
      <c r="AI218" s="150">
        <v>902.64852226415167</v>
      </c>
      <c r="AJ218" s="150">
        <v>18.052970445283034</v>
      </c>
      <c r="AK218" s="150">
        <v>19.052970445283034</v>
      </c>
      <c r="AL218" s="119">
        <v>45119</v>
      </c>
    </row>
    <row r="219" spans="1:39">
      <c r="A219" t="s">
        <v>134</v>
      </c>
      <c r="B219" t="s">
        <v>101</v>
      </c>
      <c r="C219" t="s">
        <v>2380</v>
      </c>
      <c r="D219" t="s">
        <v>76</v>
      </c>
      <c r="E219" s="205" t="s">
        <v>76</v>
      </c>
      <c r="F219" t="s">
        <v>25</v>
      </c>
      <c r="G219" t="s">
        <v>66</v>
      </c>
      <c r="H219" t="s">
        <v>54</v>
      </c>
      <c r="I219" t="s">
        <v>55</v>
      </c>
      <c r="J219" t="s">
        <v>2493</v>
      </c>
      <c r="M219" s="167"/>
      <c r="N219" s="119">
        <v>45171</v>
      </c>
      <c r="O219" t="s">
        <v>9</v>
      </c>
      <c r="P219" t="s">
        <v>114</v>
      </c>
      <c r="Q219" t="s">
        <v>17</v>
      </c>
      <c r="R219" t="s">
        <v>54</v>
      </c>
      <c r="S219" s="119">
        <v>45161</v>
      </c>
      <c r="T219" s="119">
        <v>45174</v>
      </c>
      <c r="AB219" s="206">
        <v>500001</v>
      </c>
      <c r="AC219" s="205" t="s">
        <v>58</v>
      </c>
      <c r="AD219" s="149" t="s">
        <v>478</v>
      </c>
      <c r="AE219" s="205" t="s">
        <v>478</v>
      </c>
      <c r="AF219" t="s">
        <v>115</v>
      </c>
      <c r="AG219" s="150">
        <v>19.083159184905675</v>
      </c>
      <c r="AH219" s="151">
        <v>1.5094369811320758</v>
      </c>
      <c r="AI219" s="150">
        <v>904.15795924528379</v>
      </c>
      <c r="AJ219" s="150">
        <v>18.083159184905675</v>
      </c>
      <c r="AK219" s="150">
        <v>19.083159184905675</v>
      </c>
      <c r="AL219" s="119">
        <v>45159</v>
      </c>
      <c r="AM219" t="s">
        <v>54</v>
      </c>
    </row>
    <row r="220" spans="1:39">
      <c r="A220" t="s">
        <v>179</v>
      </c>
      <c r="B220" t="s">
        <v>180</v>
      </c>
      <c r="C220" t="s">
        <v>2494</v>
      </c>
      <c r="D220" s="205" t="s">
        <v>76</v>
      </c>
      <c r="E220" s="205" t="s">
        <v>76</v>
      </c>
      <c r="F220" t="s">
        <v>25</v>
      </c>
      <c r="G220" s="154" t="s">
        <v>66</v>
      </c>
      <c r="H220" t="s">
        <v>54</v>
      </c>
      <c r="I220" t="s">
        <v>55</v>
      </c>
      <c r="J220" t="s">
        <v>2495</v>
      </c>
      <c r="L220" s="119">
        <v>45116</v>
      </c>
      <c r="M220" s="119">
        <v>45169</v>
      </c>
      <c r="N220" s="119">
        <v>45173</v>
      </c>
      <c r="O220" t="s">
        <v>9</v>
      </c>
      <c r="P220" t="s">
        <v>259</v>
      </c>
      <c r="Q220" t="s">
        <v>17</v>
      </c>
      <c r="R220" t="s">
        <v>54</v>
      </c>
      <c r="S220" s="119">
        <v>45156</v>
      </c>
      <c r="T220" s="119">
        <v>45161</v>
      </c>
      <c r="AB220" s="206">
        <v>500001</v>
      </c>
      <c r="AC220" s="205" t="s">
        <v>58</v>
      </c>
      <c r="AD220" s="149" t="s">
        <v>478</v>
      </c>
      <c r="AE220" s="205" t="s">
        <v>478</v>
      </c>
      <c r="AF220" t="s">
        <v>260</v>
      </c>
      <c r="AG220" s="150">
        <v>19.11334792452832</v>
      </c>
      <c r="AH220" s="151">
        <v>1.5094369811320758</v>
      </c>
      <c r="AI220" s="150">
        <v>905.66739622641592</v>
      </c>
      <c r="AJ220" s="150">
        <v>18.11334792452832</v>
      </c>
      <c r="AK220" s="150">
        <v>19.11334792452832</v>
      </c>
      <c r="AL220" s="119">
        <v>45148</v>
      </c>
    </row>
    <row r="221" spans="1:39">
      <c r="A221" s="140" t="s">
        <v>198</v>
      </c>
      <c r="B221" t="s">
        <v>2108</v>
      </c>
      <c r="C221" t="s">
        <v>2496</v>
      </c>
      <c r="D221" t="s">
        <v>65</v>
      </c>
      <c r="E221" t="s">
        <v>65</v>
      </c>
      <c r="F221" t="s">
        <v>25</v>
      </c>
      <c r="G221" s="154" t="s">
        <v>66</v>
      </c>
      <c r="H221" t="s">
        <v>54</v>
      </c>
      <c r="I221" t="s">
        <v>55</v>
      </c>
      <c r="J221" t="s">
        <v>2497</v>
      </c>
      <c r="L221" s="119">
        <v>45107</v>
      </c>
      <c r="M221" s="119">
        <v>45177</v>
      </c>
      <c r="N221" s="119">
        <v>45177</v>
      </c>
      <c r="O221" t="s">
        <v>11</v>
      </c>
      <c r="P221" t="s">
        <v>185</v>
      </c>
      <c r="Q221" t="s">
        <v>17</v>
      </c>
      <c r="R221" t="s">
        <v>54</v>
      </c>
      <c r="S221" s="119">
        <v>45156</v>
      </c>
      <c r="T221" s="119">
        <v>45176</v>
      </c>
      <c r="AB221" s="206">
        <v>500001</v>
      </c>
      <c r="AC221" s="205" t="s">
        <v>58</v>
      </c>
      <c r="AD221" s="149" t="s">
        <v>478</v>
      </c>
      <c r="AE221" s="205" t="s">
        <v>478</v>
      </c>
      <c r="AF221" t="s">
        <v>186</v>
      </c>
      <c r="AG221" s="150">
        <v>19.143536664150961</v>
      </c>
      <c r="AH221" s="151">
        <v>1.5094369811320758</v>
      </c>
      <c r="AI221" s="150">
        <v>907.17683320754804</v>
      </c>
      <c r="AJ221" s="150">
        <v>18.143536664150961</v>
      </c>
      <c r="AK221" s="150">
        <v>19.143536664150961</v>
      </c>
      <c r="AL221" s="119">
        <v>45140</v>
      </c>
    </row>
    <row r="222" spans="1:39">
      <c r="A222" s="140" t="s">
        <v>123</v>
      </c>
      <c r="B222" t="s">
        <v>61</v>
      </c>
      <c r="C222" t="s">
        <v>2498</v>
      </c>
      <c r="D222" t="s">
        <v>65</v>
      </c>
      <c r="E222" s="205" t="s">
        <v>65</v>
      </c>
      <c r="F222" t="s">
        <v>25</v>
      </c>
      <c r="G222" t="s">
        <v>66</v>
      </c>
      <c r="H222" t="s">
        <v>54</v>
      </c>
      <c r="I222" t="s">
        <v>68</v>
      </c>
      <c r="J222" t="s">
        <v>2499</v>
      </c>
      <c r="L222" s="119">
        <v>45068</v>
      </c>
      <c r="M222" s="119">
        <v>45168</v>
      </c>
      <c r="N222" s="119">
        <v>45177</v>
      </c>
      <c r="O222" t="s">
        <v>9</v>
      </c>
      <c r="P222" t="s">
        <v>78</v>
      </c>
      <c r="Q222" t="s">
        <v>17</v>
      </c>
      <c r="S222" s="119">
        <v>45142</v>
      </c>
      <c r="T222" s="119">
        <v>45167</v>
      </c>
      <c r="AB222" s="206">
        <v>500006</v>
      </c>
      <c r="AC222" s="205" t="s">
        <v>58</v>
      </c>
      <c r="AD222" s="149" t="s">
        <v>444</v>
      </c>
      <c r="AE222" s="205" t="s">
        <v>478</v>
      </c>
      <c r="AF222" t="s">
        <v>216</v>
      </c>
      <c r="AG222" s="150">
        <v>28.901908045283012</v>
      </c>
      <c r="AH222" s="151">
        <v>1.5094339622641511</v>
      </c>
      <c r="AI222" s="150">
        <v>1295.0954022641506</v>
      </c>
      <c r="AJ222" s="150">
        <v>25.901908045283012</v>
      </c>
      <c r="AK222" s="150">
        <v>28.901908045283012</v>
      </c>
      <c r="AL222" s="119">
        <v>45140</v>
      </c>
    </row>
    <row r="223" spans="1:39">
      <c r="A223" t="s">
        <v>134</v>
      </c>
      <c r="B223" t="s">
        <v>101</v>
      </c>
      <c r="C223" t="s">
        <v>2380</v>
      </c>
      <c r="D223" t="s">
        <v>76</v>
      </c>
      <c r="E223" s="205" t="s">
        <v>76</v>
      </c>
      <c r="F223" t="s">
        <v>25</v>
      </c>
      <c r="G223" t="s">
        <v>66</v>
      </c>
      <c r="H223" t="s">
        <v>54</v>
      </c>
      <c r="I223" t="s">
        <v>55</v>
      </c>
      <c r="J223" t="s">
        <v>2500</v>
      </c>
      <c r="M223" s="167"/>
      <c r="N223" s="119">
        <v>45178</v>
      </c>
      <c r="O223" t="s">
        <v>9</v>
      </c>
      <c r="P223" t="s">
        <v>114</v>
      </c>
      <c r="Q223" t="s">
        <v>17</v>
      </c>
      <c r="R223" t="s">
        <v>54</v>
      </c>
      <c r="S223" s="119">
        <v>45161</v>
      </c>
      <c r="T223" s="119">
        <v>45174</v>
      </c>
      <c r="AB223" s="206">
        <v>500001</v>
      </c>
      <c r="AC223" s="205" t="s">
        <v>58</v>
      </c>
      <c r="AD223" s="149" t="s">
        <v>478</v>
      </c>
      <c r="AE223" s="205" t="s">
        <v>478</v>
      </c>
      <c r="AF223" t="s">
        <v>115</v>
      </c>
      <c r="AG223" s="150">
        <v>19.203914083018887</v>
      </c>
      <c r="AH223" s="151">
        <v>1.5094369811320758</v>
      </c>
      <c r="AI223" s="150">
        <v>910.19570415094427</v>
      </c>
      <c r="AJ223" s="150">
        <v>18.203914083018887</v>
      </c>
      <c r="AK223" s="150">
        <v>19.203914083018887</v>
      </c>
      <c r="AL223" s="119">
        <v>45159</v>
      </c>
      <c r="AM223" t="s">
        <v>54</v>
      </c>
    </row>
    <row r="224" spans="1:39">
      <c r="A224" t="s">
        <v>90</v>
      </c>
      <c r="B224" t="s">
        <v>91</v>
      </c>
      <c r="C224" t="s">
        <v>479</v>
      </c>
      <c r="D224" t="s">
        <v>65</v>
      </c>
      <c r="E224" t="s">
        <v>65</v>
      </c>
      <c r="F224" t="s">
        <v>25</v>
      </c>
      <c r="G224" t="s">
        <v>66</v>
      </c>
      <c r="H224" t="s">
        <v>54</v>
      </c>
      <c r="I224" t="s">
        <v>55</v>
      </c>
      <c r="J224" t="s">
        <v>2501</v>
      </c>
      <c r="M224" s="184">
        <v>45174</v>
      </c>
      <c r="N224" s="119">
        <v>45180</v>
      </c>
      <c r="O224" t="s">
        <v>11</v>
      </c>
      <c r="P224" t="s">
        <v>128</v>
      </c>
      <c r="Q224" t="s">
        <v>17</v>
      </c>
      <c r="R224" t="s">
        <v>54</v>
      </c>
      <c r="S224" s="119">
        <v>45159</v>
      </c>
      <c r="T224" s="119">
        <v>45169</v>
      </c>
      <c r="AB224" s="206">
        <v>500002</v>
      </c>
      <c r="AC224" s="205" t="s">
        <v>58</v>
      </c>
      <c r="AD224" s="149" t="s">
        <v>478</v>
      </c>
      <c r="AE224" s="205" t="s">
        <v>478</v>
      </c>
      <c r="AF224" t="s">
        <v>129</v>
      </c>
      <c r="AG224" s="150">
        <v>19.234102883018885</v>
      </c>
      <c r="AH224" s="151">
        <v>1.5094400000000001</v>
      </c>
      <c r="AI224" s="150">
        <v>911.70514415094431</v>
      </c>
      <c r="AJ224" s="150">
        <v>18.234102883018885</v>
      </c>
      <c r="AK224" s="150">
        <v>19.234102883018885</v>
      </c>
      <c r="AL224" s="119">
        <v>44930</v>
      </c>
      <c r="AM224" t="s">
        <v>54</v>
      </c>
    </row>
    <row r="225" spans="1:39">
      <c r="A225" t="s">
        <v>134</v>
      </c>
      <c r="B225" t="s">
        <v>101</v>
      </c>
      <c r="C225" t="s">
        <v>2380</v>
      </c>
      <c r="D225" t="s">
        <v>76</v>
      </c>
      <c r="E225" s="205" t="s">
        <v>76</v>
      </c>
      <c r="F225" t="s">
        <v>25</v>
      </c>
      <c r="G225" t="s">
        <v>66</v>
      </c>
      <c r="H225" t="s">
        <v>54</v>
      </c>
      <c r="I225" t="s">
        <v>55</v>
      </c>
      <c r="J225" t="s">
        <v>2502</v>
      </c>
      <c r="M225" s="167"/>
      <c r="N225" s="119">
        <v>45185</v>
      </c>
      <c r="O225" t="s">
        <v>9</v>
      </c>
      <c r="P225" t="s">
        <v>114</v>
      </c>
      <c r="Q225" t="s">
        <v>17</v>
      </c>
      <c r="R225" t="s">
        <v>54</v>
      </c>
      <c r="S225" s="119">
        <v>45175</v>
      </c>
      <c r="T225" s="119">
        <v>45188</v>
      </c>
      <c r="AB225" s="206">
        <v>500001</v>
      </c>
      <c r="AC225" s="205" t="s">
        <v>58</v>
      </c>
      <c r="AD225" s="149" t="s">
        <v>478</v>
      </c>
      <c r="AE225" s="205" t="s">
        <v>478</v>
      </c>
      <c r="AF225" t="s">
        <v>115</v>
      </c>
      <c r="AG225" s="150">
        <v>19.26429162264153</v>
      </c>
      <c r="AH225" s="151">
        <v>1.5094369811320758</v>
      </c>
      <c r="AI225" s="150">
        <v>913.21458113207643</v>
      </c>
      <c r="AJ225" s="150">
        <v>18.26429162264153</v>
      </c>
      <c r="AK225" s="150">
        <v>19.26429162264153</v>
      </c>
      <c r="AL225" s="119">
        <v>45159</v>
      </c>
      <c r="AM225" t="s">
        <v>54</v>
      </c>
    </row>
    <row r="226" spans="1:39">
      <c r="A226" t="s">
        <v>119</v>
      </c>
      <c r="B226" t="s">
        <v>120</v>
      </c>
      <c r="C226" t="s">
        <v>2372</v>
      </c>
      <c r="D226" t="s">
        <v>65</v>
      </c>
      <c r="E226" s="205" t="s">
        <v>65</v>
      </c>
      <c r="F226" t="s">
        <v>25</v>
      </c>
      <c r="G226" t="s">
        <v>66</v>
      </c>
      <c r="H226" t="s">
        <v>54</v>
      </c>
      <c r="I226" s="205" t="s">
        <v>55</v>
      </c>
      <c r="J226" t="s">
        <v>2503</v>
      </c>
      <c r="M226" s="167"/>
      <c r="N226" s="119">
        <v>45189</v>
      </c>
      <c r="O226" t="s">
        <v>9</v>
      </c>
      <c r="P226" t="s">
        <v>262</v>
      </c>
      <c r="Q226" t="s">
        <v>17</v>
      </c>
      <c r="R226" t="s">
        <v>54</v>
      </c>
      <c r="S226" s="119">
        <v>45167</v>
      </c>
      <c r="T226" s="119">
        <v>45174</v>
      </c>
      <c r="AB226" s="206">
        <v>500003</v>
      </c>
      <c r="AC226" s="205" t="s">
        <v>58</v>
      </c>
      <c r="AD226" s="149" t="s">
        <v>478</v>
      </c>
      <c r="AE226" s="205" t="s">
        <v>478</v>
      </c>
      <c r="AF226" t="s">
        <v>263</v>
      </c>
      <c r="AG226" s="150">
        <v>19.294480483018887</v>
      </c>
      <c r="AH226" s="151">
        <v>1.5094430188679249</v>
      </c>
      <c r="AI226" s="150">
        <v>914.72402415094439</v>
      </c>
      <c r="AJ226" s="150">
        <v>18.294480483018887</v>
      </c>
      <c r="AK226" s="150">
        <v>19.294480483018887</v>
      </c>
      <c r="AL226" s="119">
        <v>45112</v>
      </c>
      <c r="AM226" t="s">
        <v>54</v>
      </c>
    </row>
    <row r="227" spans="1:39">
      <c r="A227" t="s">
        <v>134</v>
      </c>
      <c r="B227" t="s">
        <v>101</v>
      </c>
      <c r="C227" t="s">
        <v>2458</v>
      </c>
      <c r="D227" t="s">
        <v>65</v>
      </c>
      <c r="E227" t="s">
        <v>65</v>
      </c>
      <c r="F227" t="s">
        <v>25</v>
      </c>
      <c r="G227" s="154" t="s">
        <v>66</v>
      </c>
      <c r="H227" t="s">
        <v>54</v>
      </c>
      <c r="I227" t="s">
        <v>55</v>
      </c>
      <c r="J227" t="s">
        <v>2504</v>
      </c>
      <c r="K227" s="119">
        <v>45108</v>
      </c>
      <c r="L227" s="119">
        <v>45181</v>
      </c>
      <c r="M227" s="119">
        <v>45184</v>
      </c>
      <c r="N227" s="119">
        <v>45191</v>
      </c>
      <c r="O227" t="s">
        <v>9</v>
      </c>
      <c r="P227" t="s">
        <v>114</v>
      </c>
      <c r="Q227" t="s">
        <v>17</v>
      </c>
      <c r="R227" t="s">
        <v>54</v>
      </c>
      <c r="S227" s="119">
        <v>45182</v>
      </c>
      <c r="T227" s="119">
        <v>45195</v>
      </c>
      <c r="AB227" s="206">
        <v>500001</v>
      </c>
      <c r="AC227" s="205" t="s">
        <v>58</v>
      </c>
      <c r="AD227" s="149" t="s">
        <v>478</v>
      </c>
      <c r="AE227" s="205" t="s">
        <v>478</v>
      </c>
      <c r="AF227" t="s">
        <v>115</v>
      </c>
      <c r="AG227" s="150">
        <v>19.324669222641532</v>
      </c>
      <c r="AH227" s="151">
        <v>1.5094369811320758</v>
      </c>
      <c r="AI227" s="150">
        <v>916.23346113207651</v>
      </c>
      <c r="AJ227" s="150">
        <v>18.324669222641532</v>
      </c>
      <c r="AK227" s="150">
        <v>19.324669222641532</v>
      </c>
      <c r="AL227" s="119">
        <v>45181</v>
      </c>
    </row>
    <row r="228" spans="1:39">
      <c r="A228" t="s">
        <v>119</v>
      </c>
      <c r="B228" t="s">
        <v>120</v>
      </c>
      <c r="C228" t="s">
        <v>2392</v>
      </c>
      <c r="D228" t="s">
        <v>65</v>
      </c>
      <c r="E228" s="205" t="s">
        <v>65</v>
      </c>
      <c r="F228" t="s">
        <v>25</v>
      </c>
      <c r="G228" t="s">
        <v>66</v>
      </c>
      <c r="H228" t="s">
        <v>54</v>
      </c>
      <c r="I228" s="205" t="s">
        <v>55</v>
      </c>
      <c r="J228" t="s">
        <v>2505</v>
      </c>
      <c r="M228" s="167"/>
      <c r="N228" s="119">
        <v>45191</v>
      </c>
      <c r="O228" t="s">
        <v>9</v>
      </c>
      <c r="P228" t="s">
        <v>78</v>
      </c>
      <c r="Q228" t="s">
        <v>17</v>
      </c>
      <c r="R228" t="s">
        <v>54</v>
      </c>
      <c r="S228" s="119">
        <v>45182</v>
      </c>
      <c r="T228" s="119">
        <v>45188</v>
      </c>
      <c r="AB228" s="206">
        <v>500002</v>
      </c>
      <c r="AC228" s="205" t="s">
        <v>58</v>
      </c>
      <c r="AD228" s="149" t="s">
        <v>478</v>
      </c>
      <c r="AE228" s="205" t="s">
        <v>478</v>
      </c>
      <c r="AF228" t="s">
        <v>216</v>
      </c>
      <c r="AG228" s="150">
        <v>19.35485802264153</v>
      </c>
      <c r="AH228" s="151">
        <v>1.5094400000000001</v>
      </c>
      <c r="AI228" s="150">
        <v>917.74290113207655</v>
      </c>
      <c r="AJ228" s="150">
        <v>18.35485802264153</v>
      </c>
      <c r="AK228" s="150">
        <v>19.35485802264153</v>
      </c>
      <c r="AL228" s="119">
        <v>45134</v>
      </c>
      <c r="AM228" t="s">
        <v>54</v>
      </c>
    </row>
    <row r="229" spans="1:39">
      <c r="A229" t="s">
        <v>119</v>
      </c>
      <c r="B229" t="s">
        <v>120</v>
      </c>
      <c r="C229" t="s">
        <v>692</v>
      </c>
      <c r="D229" t="s">
        <v>65</v>
      </c>
      <c r="E229" s="205" t="s">
        <v>65</v>
      </c>
      <c r="F229" t="s">
        <v>25</v>
      </c>
      <c r="G229" t="s">
        <v>66</v>
      </c>
      <c r="H229" t="s">
        <v>54</v>
      </c>
      <c r="I229" s="205" t="s">
        <v>55</v>
      </c>
      <c r="J229" t="s">
        <v>2506</v>
      </c>
      <c r="M229" s="167"/>
      <c r="N229" s="119">
        <v>45198</v>
      </c>
      <c r="O229" t="s">
        <v>11</v>
      </c>
      <c r="P229" t="s">
        <v>128</v>
      </c>
      <c r="Q229" t="s">
        <v>17</v>
      </c>
      <c r="R229" t="s">
        <v>54</v>
      </c>
      <c r="S229" s="119">
        <v>45174</v>
      </c>
      <c r="T229" s="119">
        <v>45187</v>
      </c>
      <c r="AB229" s="206">
        <v>500021</v>
      </c>
      <c r="AC229" s="205" t="s">
        <v>58</v>
      </c>
      <c r="AD229" s="149" t="s">
        <v>444</v>
      </c>
      <c r="AE229" s="205" t="s">
        <v>444</v>
      </c>
      <c r="AF229" t="s">
        <v>129</v>
      </c>
      <c r="AG229" s="150">
        <v>19.385047969811342</v>
      </c>
      <c r="AH229" s="151">
        <v>1.5094973584905662</v>
      </c>
      <c r="AI229" s="150">
        <v>919.25239849056709</v>
      </c>
      <c r="AJ229" s="150">
        <v>18.385047969811342</v>
      </c>
      <c r="AK229" s="150">
        <v>19.385047969811342</v>
      </c>
      <c r="AL229" s="119">
        <v>45037</v>
      </c>
    </row>
    <row r="230" spans="1:39">
      <c r="A230" t="s">
        <v>119</v>
      </c>
      <c r="B230" t="s">
        <v>120</v>
      </c>
      <c r="C230" t="s">
        <v>692</v>
      </c>
      <c r="D230" t="s">
        <v>65</v>
      </c>
      <c r="E230" s="205" t="s">
        <v>65</v>
      </c>
      <c r="F230" t="s">
        <v>25</v>
      </c>
      <c r="G230" t="s">
        <v>66</v>
      </c>
      <c r="H230" t="s">
        <v>54</v>
      </c>
      <c r="I230" s="205" t="s">
        <v>55</v>
      </c>
      <c r="J230" t="s">
        <v>2507</v>
      </c>
      <c r="M230" s="167"/>
      <c r="N230" s="119">
        <v>45198</v>
      </c>
      <c r="O230" t="s">
        <v>11</v>
      </c>
      <c r="P230" t="s">
        <v>128</v>
      </c>
      <c r="Q230" t="s">
        <v>17</v>
      </c>
      <c r="R230" t="s">
        <v>54</v>
      </c>
      <c r="S230" s="119">
        <v>45174</v>
      </c>
      <c r="T230" s="119">
        <v>45187</v>
      </c>
      <c r="AB230" s="206">
        <v>500021</v>
      </c>
      <c r="AC230" s="205" t="s">
        <v>58</v>
      </c>
      <c r="AD230" s="149" t="s">
        <v>444</v>
      </c>
      <c r="AE230" s="205" t="s">
        <v>444</v>
      </c>
      <c r="AF230" t="s">
        <v>129</v>
      </c>
      <c r="AG230" s="150">
        <v>19.415237916981152</v>
      </c>
      <c r="AH230" s="151">
        <v>1.5094973584905662</v>
      </c>
      <c r="AI230" s="150">
        <v>920.76189584905762</v>
      </c>
      <c r="AJ230" s="150">
        <v>18.415237916981152</v>
      </c>
      <c r="AK230" s="150">
        <v>19.415237916981152</v>
      </c>
      <c r="AL230" s="119">
        <v>45037</v>
      </c>
    </row>
    <row r="231" spans="1:39">
      <c r="A231" t="s">
        <v>134</v>
      </c>
      <c r="B231" t="s">
        <v>101</v>
      </c>
      <c r="C231" t="s">
        <v>2380</v>
      </c>
      <c r="D231" t="s">
        <v>76</v>
      </c>
      <c r="E231" s="205" t="s">
        <v>76</v>
      </c>
      <c r="F231" t="s">
        <v>25</v>
      </c>
      <c r="G231" t="s">
        <v>66</v>
      </c>
      <c r="H231" t="s">
        <v>54</v>
      </c>
      <c r="I231" t="s">
        <v>55</v>
      </c>
      <c r="J231" t="s">
        <v>2508</v>
      </c>
      <c r="M231" s="167"/>
      <c r="N231" s="119">
        <v>45199</v>
      </c>
      <c r="O231" t="s">
        <v>9</v>
      </c>
      <c r="P231" t="s">
        <v>114</v>
      </c>
      <c r="Q231" t="s">
        <v>17</v>
      </c>
      <c r="R231" t="s">
        <v>54</v>
      </c>
      <c r="S231" s="119">
        <v>45189</v>
      </c>
      <c r="T231" s="119">
        <v>45195</v>
      </c>
      <c r="AB231" s="206">
        <v>500001</v>
      </c>
      <c r="AC231" s="205" t="s">
        <v>58</v>
      </c>
      <c r="AD231" s="149" t="s">
        <v>478</v>
      </c>
      <c r="AE231" s="205" t="s">
        <v>478</v>
      </c>
      <c r="AF231" t="s">
        <v>115</v>
      </c>
      <c r="AG231" s="150">
        <v>19.445426656603797</v>
      </c>
      <c r="AH231" s="151">
        <v>1.5094369811320758</v>
      </c>
      <c r="AI231" s="150">
        <v>922.27133283018975</v>
      </c>
      <c r="AJ231" s="150">
        <v>18.445426656603797</v>
      </c>
      <c r="AK231" s="150">
        <v>19.445426656603797</v>
      </c>
      <c r="AL231" s="119">
        <v>45159</v>
      </c>
      <c r="AM231" t="s">
        <v>54</v>
      </c>
    </row>
    <row r="232" spans="1:39">
      <c r="A232" t="s">
        <v>198</v>
      </c>
      <c r="B232" t="s">
        <v>2108</v>
      </c>
      <c r="C232" t="s">
        <v>1455</v>
      </c>
      <c r="D232" t="s">
        <v>65</v>
      </c>
      <c r="E232" s="205" t="s">
        <v>65</v>
      </c>
      <c r="F232" t="s">
        <v>25</v>
      </c>
      <c r="G232" t="s">
        <v>66</v>
      </c>
      <c r="H232" t="s">
        <v>54</v>
      </c>
      <c r="I232" s="205" t="s">
        <v>55</v>
      </c>
      <c r="J232" t="s">
        <v>2509</v>
      </c>
      <c r="K232" s="119"/>
      <c r="L232" s="119">
        <v>45194</v>
      </c>
      <c r="M232" s="184">
        <v>45203</v>
      </c>
      <c r="N232" s="119">
        <v>45205</v>
      </c>
      <c r="O232" t="s">
        <v>9</v>
      </c>
      <c r="P232" t="s">
        <v>165</v>
      </c>
      <c r="Q232" t="s">
        <v>17</v>
      </c>
      <c r="R232" t="s">
        <v>54</v>
      </c>
      <c r="S232" s="119">
        <v>45197</v>
      </c>
      <c r="T232" s="119">
        <v>45203</v>
      </c>
      <c r="AB232" s="206">
        <v>500001</v>
      </c>
      <c r="AC232" s="205" t="s">
        <v>58</v>
      </c>
      <c r="AD232" s="149" t="s">
        <v>478</v>
      </c>
      <c r="AE232" s="205" t="s">
        <v>478</v>
      </c>
      <c r="AF232" t="s">
        <v>166</v>
      </c>
      <c r="AG232" s="150">
        <v>19.475615396226438</v>
      </c>
      <c r="AH232" s="151">
        <v>1.5094369811320758</v>
      </c>
      <c r="AI232" s="150">
        <v>923.78076981132187</v>
      </c>
      <c r="AJ232" s="150">
        <v>18.475615396226438</v>
      </c>
      <c r="AK232" s="150">
        <v>19.475615396226438</v>
      </c>
      <c r="AL232" s="119">
        <v>45197</v>
      </c>
    </row>
    <row r="233" spans="1:39">
      <c r="A233" t="s">
        <v>90</v>
      </c>
      <c r="B233" t="s">
        <v>91</v>
      </c>
      <c r="C233" t="s">
        <v>479</v>
      </c>
      <c r="D233" t="s">
        <v>65</v>
      </c>
      <c r="E233" t="s">
        <v>65</v>
      </c>
      <c r="F233" t="s">
        <v>25</v>
      </c>
      <c r="G233" t="s">
        <v>66</v>
      </c>
      <c r="H233" t="s">
        <v>54</v>
      </c>
      <c r="I233" t="s">
        <v>55</v>
      </c>
      <c r="J233" t="s">
        <v>2510</v>
      </c>
      <c r="M233" s="184">
        <v>45202</v>
      </c>
      <c r="N233" s="119">
        <v>45208</v>
      </c>
      <c r="O233" t="s">
        <v>11</v>
      </c>
      <c r="P233" t="s">
        <v>185</v>
      </c>
      <c r="Q233" t="s">
        <v>17</v>
      </c>
      <c r="R233" t="s">
        <v>54</v>
      </c>
      <c r="S233" s="119">
        <v>45182</v>
      </c>
      <c r="T233" s="119">
        <v>45203</v>
      </c>
      <c r="AB233" s="206">
        <v>500002</v>
      </c>
      <c r="AC233" s="205" t="s">
        <v>58</v>
      </c>
      <c r="AD233" s="149" t="s">
        <v>478</v>
      </c>
      <c r="AE233" s="205" t="s">
        <v>478</v>
      </c>
      <c r="AF233" t="s">
        <v>186</v>
      </c>
      <c r="AG233" s="150">
        <v>19.505804196226439</v>
      </c>
      <c r="AH233" s="151">
        <v>1.5094400000000001</v>
      </c>
      <c r="AI233" s="150">
        <v>925.29020981132192</v>
      </c>
      <c r="AJ233" s="150">
        <v>18.505804196226439</v>
      </c>
      <c r="AK233" s="150">
        <v>19.505804196226439</v>
      </c>
      <c r="AL233" s="119">
        <v>44930</v>
      </c>
      <c r="AM233" t="s">
        <v>54</v>
      </c>
    </row>
    <row r="234" spans="1:39">
      <c r="A234" t="s">
        <v>90</v>
      </c>
      <c r="B234" t="s">
        <v>91</v>
      </c>
      <c r="C234" t="s">
        <v>1335</v>
      </c>
      <c r="D234" t="s">
        <v>65</v>
      </c>
      <c r="E234" t="s">
        <v>65</v>
      </c>
      <c r="F234" t="s">
        <v>25</v>
      </c>
      <c r="G234" t="s">
        <v>66</v>
      </c>
      <c r="H234" t="s">
        <v>54</v>
      </c>
      <c r="I234" t="s">
        <v>55</v>
      </c>
      <c r="J234" t="s">
        <v>2511</v>
      </c>
      <c r="L234" s="119">
        <v>44966</v>
      </c>
      <c r="M234" s="184">
        <v>45173</v>
      </c>
      <c r="N234" s="119">
        <v>45208</v>
      </c>
      <c r="O234" t="s">
        <v>9</v>
      </c>
      <c r="P234" t="s">
        <v>196</v>
      </c>
      <c r="Q234" t="s">
        <v>17</v>
      </c>
      <c r="R234" t="s">
        <v>54</v>
      </c>
      <c r="S234" s="119">
        <v>45050</v>
      </c>
      <c r="T234" s="119">
        <v>45170</v>
      </c>
      <c r="AB234" s="206">
        <v>500001</v>
      </c>
      <c r="AC234" s="205" t="s">
        <v>58</v>
      </c>
      <c r="AD234" s="149" t="s">
        <v>478</v>
      </c>
      <c r="AE234" s="205" t="s">
        <v>478</v>
      </c>
      <c r="AF234" t="s">
        <v>197</v>
      </c>
      <c r="AG234" s="150">
        <v>19.53599293584908</v>
      </c>
      <c r="AH234" s="151">
        <v>1.5094369811320758</v>
      </c>
      <c r="AI234" s="150">
        <v>926.79964679245404</v>
      </c>
      <c r="AJ234" s="150">
        <v>18.53599293584908</v>
      </c>
      <c r="AK234" s="150">
        <v>19.53599293584908</v>
      </c>
      <c r="AL234" s="119">
        <v>45050</v>
      </c>
    </row>
    <row r="235" spans="1:39">
      <c r="A235" t="s">
        <v>126</v>
      </c>
      <c r="B235" t="s">
        <v>127</v>
      </c>
      <c r="C235" t="s">
        <v>2512</v>
      </c>
      <c r="D235" t="s">
        <v>65</v>
      </c>
      <c r="E235" t="s">
        <v>65</v>
      </c>
      <c r="F235" t="s">
        <v>25</v>
      </c>
      <c r="G235" s="154" t="s">
        <v>66</v>
      </c>
      <c r="H235" t="s">
        <v>54</v>
      </c>
      <c r="I235" t="s">
        <v>55</v>
      </c>
      <c r="J235" t="s">
        <v>2513</v>
      </c>
      <c r="L235" s="119">
        <v>45054</v>
      </c>
      <c r="M235" s="184">
        <v>45133</v>
      </c>
      <c r="N235" s="119">
        <v>45210</v>
      </c>
      <c r="O235" t="s">
        <v>11</v>
      </c>
      <c r="P235" t="s">
        <v>128</v>
      </c>
      <c r="Q235" t="s">
        <v>17</v>
      </c>
      <c r="R235" t="s">
        <v>54</v>
      </c>
      <c r="S235" s="119">
        <v>45188</v>
      </c>
      <c r="T235" s="119">
        <v>45209</v>
      </c>
      <c r="AB235" s="206">
        <v>500001</v>
      </c>
      <c r="AC235" s="205" t="s">
        <v>58</v>
      </c>
      <c r="AD235" s="149" t="s">
        <v>478</v>
      </c>
      <c r="AE235" s="205" t="s">
        <v>478</v>
      </c>
      <c r="AF235" t="s">
        <v>129</v>
      </c>
      <c r="AG235" s="150">
        <v>19.566181675471725</v>
      </c>
      <c r="AH235" s="151">
        <v>1.5094369811320758</v>
      </c>
      <c r="AI235" s="150">
        <v>928.30908377358617</v>
      </c>
      <c r="AJ235" s="150">
        <v>18.566181675471725</v>
      </c>
      <c r="AK235" s="150">
        <v>19.566181675471725</v>
      </c>
      <c r="AL235" s="119">
        <v>45098</v>
      </c>
    </row>
    <row r="236" spans="1:39">
      <c r="A236" t="s">
        <v>155</v>
      </c>
      <c r="B236" t="s">
        <v>156</v>
      </c>
      <c r="C236" t="s">
        <v>719</v>
      </c>
      <c r="D236" t="s">
        <v>65</v>
      </c>
      <c r="E236" t="s">
        <v>65</v>
      </c>
      <c r="F236" t="s">
        <v>25</v>
      </c>
      <c r="G236" t="s">
        <v>66</v>
      </c>
      <c r="H236" t="s">
        <v>54</v>
      </c>
      <c r="I236" s="205" t="s">
        <v>55</v>
      </c>
      <c r="J236" t="s">
        <v>2514</v>
      </c>
      <c r="L236" s="119">
        <v>45071</v>
      </c>
      <c r="M236" s="119">
        <v>45208</v>
      </c>
      <c r="N236" s="119">
        <v>45210</v>
      </c>
      <c r="O236" t="s">
        <v>11</v>
      </c>
      <c r="P236" t="s">
        <v>128</v>
      </c>
      <c r="Q236" t="s">
        <v>17</v>
      </c>
      <c r="R236" t="s">
        <v>54</v>
      </c>
      <c r="S236" s="119">
        <v>45127</v>
      </c>
      <c r="T236" s="119">
        <v>45209</v>
      </c>
      <c r="AB236" s="206">
        <v>500000</v>
      </c>
      <c r="AC236" s="205" t="s">
        <v>58</v>
      </c>
      <c r="AD236" s="149" t="s">
        <v>478</v>
      </c>
      <c r="AE236" s="205" t="s">
        <v>478</v>
      </c>
      <c r="AF236" t="s">
        <v>129</v>
      </c>
      <c r="AG236" s="150">
        <v>19.596370354717006</v>
      </c>
      <c r="AH236" s="151">
        <v>1.5094339622641511</v>
      </c>
      <c r="AI236" s="150">
        <v>929.81851773585026</v>
      </c>
      <c r="AJ236" s="150">
        <v>18.596370354717006</v>
      </c>
      <c r="AK236" s="150">
        <v>19.596370354717006</v>
      </c>
      <c r="AL236" s="119">
        <v>45127</v>
      </c>
    </row>
    <row r="237" spans="1:39">
      <c r="A237" t="s">
        <v>119</v>
      </c>
      <c r="B237" t="s">
        <v>120</v>
      </c>
      <c r="C237" t="s">
        <v>2515</v>
      </c>
      <c r="D237" t="s">
        <v>65</v>
      </c>
      <c r="E237" s="205" t="s">
        <v>65</v>
      </c>
      <c r="F237" t="s">
        <v>25</v>
      </c>
      <c r="G237" t="s">
        <v>66</v>
      </c>
      <c r="H237" t="s">
        <v>54</v>
      </c>
      <c r="I237" s="205" t="s">
        <v>55</v>
      </c>
      <c r="J237" t="s">
        <v>2516</v>
      </c>
      <c r="M237" s="167"/>
      <c r="N237" s="119">
        <v>45217</v>
      </c>
      <c r="O237" t="s">
        <v>11</v>
      </c>
      <c r="P237" t="s">
        <v>128</v>
      </c>
      <c r="Q237" t="s">
        <v>17</v>
      </c>
      <c r="R237" t="s">
        <v>54</v>
      </c>
      <c r="S237" s="119">
        <v>45188</v>
      </c>
      <c r="T237" s="119">
        <v>45201</v>
      </c>
      <c r="AB237" s="206">
        <v>500003</v>
      </c>
      <c r="AC237" s="205" t="s">
        <v>58</v>
      </c>
      <c r="AD237" s="149" t="s">
        <v>478</v>
      </c>
      <c r="AE237" s="205" t="s">
        <v>478</v>
      </c>
      <c r="AF237" t="s">
        <v>129</v>
      </c>
      <c r="AG237" s="150">
        <v>19.626559215094364</v>
      </c>
      <c r="AH237" s="151">
        <v>1.5094430188679249</v>
      </c>
      <c r="AI237" s="150">
        <v>931.32796075471822</v>
      </c>
      <c r="AJ237" s="150">
        <v>18.626559215094364</v>
      </c>
      <c r="AK237" s="150">
        <v>19.626559215094364</v>
      </c>
      <c r="AL237" s="119">
        <v>45112</v>
      </c>
      <c r="AM237" t="s">
        <v>54</v>
      </c>
    </row>
    <row r="238" spans="1:39">
      <c r="A238" t="s">
        <v>79</v>
      </c>
      <c r="B238" t="s">
        <v>80</v>
      </c>
      <c r="C238" t="s">
        <v>1786</v>
      </c>
      <c r="D238" s="205" t="s">
        <v>76</v>
      </c>
      <c r="E238" s="205" t="s">
        <v>76</v>
      </c>
      <c r="F238" t="s">
        <v>25</v>
      </c>
      <c r="G238" t="s">
        <v>66</v>
      </c>
      <c r="H238" t="s">
        <v>54</v>
      </c>
      <c r="I238" t="s">
        <v>55</v>
      </c>
      <c r="J238" t="s">
        <v>2517</v>
      </c>
      <c r="K238" s="119">
        <v>45078</v>
      </c>
      <c r="L238" s="119">
        <v>45204</v>
      </c>
      <c r="M238" s="119">
        <v>45225</v>
      </c>
      <c r="N238" s="119">
        <v>45226</v>
      </c>
      <c r="O238" t="s">
        <v>9</v>
      </c>
      <c r="P238" t="s">
        <v>196</v>
      </c>
      <c r="Q238" t="s">
        <v>17</v>
      </c>
      <c r="R238" t="s">
        <v>54</v>
      </c>
      <c r="S238" s="119">
        <v>45209</v>
      </c>
      <c r="T238" s="119">
        <v>45233</v>
      </c>
      <c r="AB238" s="206">
        <v>500000</v>
      </c>
      <c r="AC238" s="205" t="s">
        <v>58</v>
      </c>
      <c r="AD238" s="149" t="s">
        <v>478</v>
      </c>
      <c r="AE238" s="205" t="s">
        <v>478</v>
      </c>
      <c r="AF238" t="s">
        <v>197</v>
      </c>
      <c r="AG238" s="150">
        <v>19.656747894339645</v>
      </c>
      <c r="AH238" s="151">
        <v>1.5094339622641511</v>
      </c>
      <c r="AI238" s="150">
        <v>932.83739471698232</v>
      </c>
      <c r="AJ238" s="150">
        <v>18.656747894339645</v>
      </c>
      <c r="AK238" s="150">
        <v>19.656747894339645</v>
      </c>
      <c r="AL238" s="119">
        <v>45209</v>
      </c>
    </row>
    <row r="239" spans="1:39">
      <c r="A239" t="s">
        <v>155</v>
      </c>
      <c r="B239" t="s">
        <v>156</v>
      </c>
      <c r="C239" t="s">
        <v>1327</v>
      </c>
      <c r="D239" t="s">
        <v>65</v>
      </c>
      <c r="E239" t="s">
        <v>65</v>
      </c>
      <c r="F239" t="s">
        <v>25</v>
      </c>
      <c r="G239" t="s">
        <v>66</v>
      </c>
      <c r="H239" t="s">
        <v>54</v>
      </c>
      <c r="I239" t="s">
        <v>55</v>
      </c>
      <c r="J239" t="s">
        <v>2518</v>
      </c>
      <c r="L239" s="119">
        <v>45170</v>
      </c>
      <c r="M239" s="119">
        <v>45217</v>
      </c>
      <c r="N239" s="119">
        <v>45226</v>
      </c>
      <c r="O239" t="s">
        <v>9</v>
      </c>
      <c r="P239" t="s">
        <v>259</v>
      </c>
      <c r="Q239" t="s">
        <v>17</v>
      </c>
      <c r="R239" t="s">
        <v>54</v>
      </c>
      <c r="S239" s="119">
        <v>45212</v>
      </c>
      <c r="T239" s="119">
        <v>45219</v>
      </c>
      <c r="AB239" s="206">
        <v>500001</v>
      </c>
      <c r="AC239" s="205" t="s">
        <v>58</v>
      </c>
      <c r="AD239" s="149" t="s">
        <v>478</v>
      </c>
      <c r="AE239" s="205" t="s">
        <v>478</v>
      </c>
      <c r="AF239" t="s">
        <v>260</v>
      </c>
      <c r="AG239" s="150">
        <v>19.68693663396229</v>
      </c>
      <c r="AH239" s="151">
        <v>1.5094369811320758</v>
      </c>
      <c r="AI239" s="150">
        <v>934.34683169811444</v>
      </c>
      <c r="AJ239" s="150">
        <v>18.68693663396229</v>
      </c>
      <c r="AK239" s="150">
        <v>19.68693663396229</v>
      </c>
      <c r="AL239" s="119">
        <v>45211</v>
      </c>
    </row>
    <row r="240" spans="1:39">
      <c r="A240" t="s">
        <v>79</v>
      </c>
      <c r="B240" t="s">
        <v>80</v>
      </c>
      <c r="C240" t="s">
        <v>1786</v>
      </c>
      <c r="D240" s="205" t="s">
        <v>76</v>
      </c>
      <c r="E240" s="205" t="s">
        <v>76</v>
      </c>
      <c r="F240" t="s">
        <v>25</v>
      </c>
      <c r="G240" t="s">
        <v>66</v>
      </c>
      <c r="H240" t="s">
        <v>54</v>
      </c>
      <c r="I240" t="s">
        <v>55</v>
      </c>
      <c r="J240" t="s">
        <v>2519</v>
      </c>
      <c r="K240" s="119">
        <v>45078</v>
      </c>
      <c r="L240" s="119">
        <v>45204</v>
      </c>
      <c r="M240" s="119">
        <v>45225</v>
      </c>
      <c r="N240" s="119">
        <v>45226</v>
      </c>
      <c r="O240" t="s">
        <v>9</v>
      </c>
      <c r="P240" t="s">
        <v>196</v>
      </c>
      <c r="Q240" t="s">
        <v>17</v>
      </c>
      <c r="R240" t="s">
        <v>54</v>
      </c>
      <c r="S240" s="119">
        <v>45209</v>
      </c>
      <c r="T240" s="119">
        <v>45217</v>
      </c>
      <c r="AB240" s="206">
        <v>500000</v>
      </c>
      <c r="AC240" s="205" t="s">
        <v>58</v>
      </c>
      <c r="AD240" s="149" t="s">
        <v>478</v>
      </c>
      <c r="AE240" s="205" t="s">
        <v>478</v>
      </c>
      <c r="AF240" t="s">
        <v>197</v>
      </c>
      <c r="AG240" s="150">
        <v>19.717125313207571</v>
      </c>
      <c r="AH240" s="151">
        <v>1.5094339622641511</v>
      </c>
      <c r="AI240" s="150">
        <v>935.85626566037854</v>
      </c>
      <c r="AJ240" s="150">
        <v>18.717125313207571</v>
      </c>
      <c r="AK240" s="150">
        <v>19.717125313207571</v>
      </c>
      <c r="AL240" s="119">
        <v>45209</v>
      </c>
    </row>
    <row r="241" spans="1:39">
      <c r="A241" t="s">
        <v>119</v>
      </c>
      <c r="B241" t="s">
        <v>120</v>
      </c>
      <c r="C241" t="s">
        <v>2392</v>
      </c>
      <c r="D241" t="s">
        <v>65</v>
      </c>
      <c r="E241" s="205" t="s">
        <v>65</v>
      </c>
      <c r="F241" t="s">
        <v>25</v>
      </c>
      <c r="G241" t="s">
        <v>66</v>
      </c>
      <c r="H241" t="s">
        <v>54</v>
      </c>
      <c r="I241" s="205" t="s">
        <v>55</v>
      </c>
      <c r="J241" t="s">
        <v>2520</v>
      </c>
      <c r="M241" s="167"/>
      <c r="N241" s="119">
        <v>45226</v>
      </c>
      <c r="O241" t="s">
        <v>7</v>
      </c>
      <c r="P241" t="s">
        <v>59</v>
      </c>
      <c r="Q241" t="s">
        <v>17</v>
      </c>
      <c r="R241" t="s">
        <v>54</v>
      </c>
      <c r="S241" s="119">
        <v>45205</v>
      </c>
      <c r="T241" s="119">
        <v>45209</v>
      </c>
      <c r="AB241" s="206">
        <v>500002</v>
      </c>
      <c r="AC241" s="205" t="s">
        <v>58</v>
      </c>
      <c r="AD241" s="149" t="s">
        <v>478</v>
      </c>
      <c r="AE241" s="205" t="s">
        <v>478</v>
      </c>
      <c r="AF241" t="s">
        <v>246</v>
      </c>
      <c r="AG241" s="150">
        <v>19.747314113207572</v>
      </c>
      <c r="AH241" s="151">
        <v>1.5094400000000001</v>
      </c>
      <c r="AI241" s="150">
        <v>937.36570566037858</v>
      </c>
      <c r="AJ241" s="150">
        <v>18.747314113207572</v>
      </c>
      <c r="AK241" s="150">
        <v>19.747314113207572</v>
      </c>
      <c r="AL241" s="119">
        <v>45134</v>
      </c>
      <c r="AM241" t="s">
        <v>54</v>
      </c>
    </row>
    <row r="242" spans="1:39">
      <c r="A242" t="s">
        <v>134</v>
      </c>
      <c r="B242" t="s">
        <v>101</v>
      </c>
      <c r="C242" t="s">
        <v>2380</v>
      </c>
      <c r="D242" t="s">
        <v>76</v>
      </c>
      <c r="E242" s="205" t="s">
        <v>76</v>
      </c>
      <c r="F242" t="s">
        <v>25</v>
      </c>
      <c r="G242" t="s">
        <v>66</v>
      </c>
      <c r="H242" t="s">
        <v>54</v>
      </c>
      <c r="I242" t="s">
        <v>55</v>
      </c>
      <c r="J242" t="s">
        <v>2521</v>
      </c>
      <c r="M242" s="167"/>
      <c r="N242" s="119">
        <v>45227</v>
      </c>
      <c r="O242" t="s">
        <v>9</v>
      </c>
      <c r="P242" t="s">
        <v>114</v>
      </c>
      <c r="Q242" t="s">
        <v>17</v>
      </c>
      <c r="R242" t="s">
        <v>54</v>
      </c>
      <c r="S242" s="119">
        <v>45205</v>
      </c>
      <c r="T242" s="119">
        <v>45195</v>
      </c>
      <c r="AB242" s="206">
        <v>500001</v>
      </c>
      <c r="AC242" s="205" t="s">
        <v>58</v>
      </c>
      <c r="AD242" s="149" t="s">
        <v>478</v>
      </c>
      <c r="AE242" s="205" t="s">
        <v>478</v>
      </c>
      <c r="AF242" t="s">
        <v>115</v>
      </c>
      <c r="AG242" s="150">
        <v>19.777502852830214</v>
      </c>
      <c r="AH242" s="151">
        <v>1.5094369811320758</v>
      </c>
      <c r="AI242" s="150">
        <v>938.87514264151071</v>
      </c>
      <c r="AJ242" s="150">
        <v>18.777502852830214</v>
      </c>
      <c r="AK242" s="150">
        <v>19.777502852830214</v>
      </c>
      <c r="AL242" s="119">
        <v>45202</v>
      </c>
      <c r="AM242" t="s">
        <v>54</v>
      </c>
    </row>
    <row r="243" spans="1:39" ht="15.6">
      <c r="A243" s="2" t="s">
        <v>100</v>
      </c>
      <c r="B243" t="s">
        <v>101</v>
      </c>
      <c r="C243" t="s">
        <v>1333</v>
      </c>
      <c r="D243" t="s">
        <v>65</v>
      </c>
      <c r="E243" s="205" t="s">
        <v>65</v>
      </c>
      <c r="F243" t="s">
        <v>25</v>
      </c>
      <c r="G243" t="s">
        <v>66</v>
      </c>
      <c r="H243" t="s">
        <v>54</v>
      </c>
      <c r="I243" s="205" t="s">
        <v>55</v>
      </c>
      <c r="J243" t="s">
        <v>2522</v>
      </c>
      <c r="L243" s="119">
        <v>45183</v>
      </c>
      <c r="M243" s="119">
        <v>45225</v>
      </c>
      <c r="N243" s="119">
        <v>45232</v>
      </c>
      <c r="O243" t="s">
        <v>7</v>
      </c>
      <c r="P243" t="s">
        <v>59</v>
      </c>
      <c r="Q243" t="s">
        <v>17</v>
      </c>
      <c r="R243" t="s">
        <v>54</v>
      </c>
      <c r="S243" s="119">
        <v>45218</v>
      </c>
      <c r="T243" s="119">
        <v>45224</v>
      </c>
      <c r="W243" s="62" t="s">
        <v>2523</v>
      </c>
      <c r="Z243" s="62" t="s">
        <v>2130</v>
      </c>
      <c r="AB243" s="206">
        <v>500002</v>
      </c>
      <c r="AC243" s="205" t="s">
        <v>58</v>
      </c>
      <c r="AD243" s="149" t="s">
        <v>478</v>
      </c>
      <c r="AE243" s="205" t="s">
        <v>478</v>
      </c>
      <c r="AF243" t="s">
        <v>246</v>
      </c>
      <c r="AG243" s="150">
        <v>19.807691652830215</v>
      </c>
      <c r="AH243" s="151">
        <v>1.5094400000000001</v>
      </c>
      <c r="AI243" s="150">
        <v>940.38458264151075</v>
      </c>
      <c r="AJ243" s="150">
        <v>18.807691652830215</v>
      </c>
      <c r="AK243" s="150">
        <v>19.807691652830215</v>
      </c>
      <c r="AL243" s="119">
        <v>45212</v>
      </c>
    </row>
    <row r="244" spans="1:39">
      <c r="A244" t="s">
        <v>134</v>
      </c>
      <c r="B244" t="s">
        <v>101</v>
      </c>
      <c r="C244" t="s">
        <v>2380</v>
      </c>
      <c r="D244" t="s">
        <v>76</v>
      </c>
      <c r="E244" s="205" t="s">
        <v>76</v>
      </c>
      <c r="F244" t="s">
        <v>25</v>
      </c>
      <c r="G244" t="s">
        <v>66</v>
      </c>
      <c r="H244" t="s">
        <v>54</v>
      </c>
      <c r="I244" t="s">
        <v>55</v>
      </c>
      <c r="J244" t="s">
        <v>2524</v>
      </c>
      <c r="M244" s="167"/>
      <c r="N244" s="119">
        <v>45234</v>
      </c>
      <c r="O244" t="s">
        <v>9</v>
      </c>
      <c r="P244" t="s">
        <v>114</v>
      </c>
      <c r="Q244" t="s">
        <v>17</v>
      </c>
      <c r="R244" t="s">
        <v>54</v>
      </c>
      <c r="S244" s="119">
        <v>45205</v>
      </c>
      <c r="T244" s="119">
        <v>45230</v>
      </c>
      <c r="AB244" s="206">
        <v>500001</v>
      </c>
      <c r="AC244" s="205" t="s">
        <v>58</v>
      </c>
      <c r="AD244" s="149" t="s">
        <v>478</v>
      </c>
      <c r="AE244" s="205" t="s">
        <v>478</v>
      </c>
      <c r="AF244" t="s">
        <v>115</v>
      </c>
      <c r="AG244" s="150">
        <v>19.837880392452856</v>
      </c>
      <c r="AH244" s="151">
        <v>1.5094369811320758</v>
      </c>
      <c r="AI244" s="150">
        <v>941.89401962264287</v>
      </c>
      <c r="AJ244" s="150">
        <v>18.837880392452856</v>
      </c>
      <c r="AK244" s="150">
        <v>19.837880392452856</v>
      </c>
      <c r="AL244" s="119">
        <v>45202</v>
      </c>
      <c r="AM244" t="s">
        <v>54</v>
      </c>
    </row>
    <row r="245" spans="1:39" ht="15.6">
      <c r="A245" s="2" t="s">
        <v>100</v>
      </c>
      <c r="B245" t="s">
        <v>101</v>
      </c>
      <c r="C245" t="s">
        <v>1340</v>
      </c>
      <c r="D245" t="s">
        <v>65</v>
      </c>
      <c r="E245" s="205" t="s">
        <v>65</v>
      </c>
      <c r="F245" t="s">
        <v>25</v>
      </c>
      <c r="G245" t="s">
        <v>66</v>
      </c>
      <c r="H245" t="s">
        <v>54</v>
      </c>
      <c r="I245" s="205" t="s">
        <v>55</v>
      </c>
      <c r="J245" t="s">
        <v>2525</v>
      </c>
      <c r="K245" s="119">
        <v>45207</v>
      </c>
      <c r="L245" s="119">
        <v>45225</v>
      </c>
      <c r="M245" s="119">
        <v>45231</v>
      </c>
      <c r="N245" s="119">
        <v>45235</v>
      </c>
      <c r="O245" t="s">
        <v>7</v>
      </c>
      <c r="P245" t="s">
        <v>59</v>
      </c>
      <c r="Q245" t="s">
        <v>17</v>
      </c>
      <c r="R245" t="s">
        <v>54</v>
      </c>
      <c r="S245" s="119">
        <v>45232</v>
      </c>
      <c r="T245" s="119">
        <v>45233</v>
      </c>
      <c r="AB245" s="206">
        <v>500002</v>
      </c>
      <c r="AC245" s="205" t="s">
        <v>58</v>
      </c>
      <c r="AD245" s="149" t="s">
        <v>478</v>
      </c>
      <c r="AE245" s="205" t="s">
        <v>478</v>
      </c>
      <c r="AF245" t="s">
        <v>246</v>
      </c>
      <c r="AG245" s="150">
        <v>19.868069192452857</v>
      </c>
      <c r="AH245" s="151">
        <v>1.5094400000000001</v>
      </c>
      <c r="AI245" s="150">
        <v>943.40345962264291</v>
      </c>
      <c r="AJ245" s="150">
        <v>18.868069192452857</v>
      </c>
      <c r="AK245" s="150">
        <v>19.868069192452857</v>
      </c>
      <c r="AL245" s="119">
        <v>45232</v>
      </c>
    </row>
    <row r="246" spans="1:39">
      <c r="A246" t="s">
        <v>90</v>
      </c>
      <c r="B246" t="s">
        <v>91</v>
      </c>
      <c r="C246" t="s">
        <v>479</v>
      </c>
      <c r="D246" t="s">
        <v>65</v>
      </c>
      <c r="E246" t="s">
        <v>65</v>
      </c>
      <c r="F246" t="s">
        <v>25</v>
      </c>
      <c r="G246" t="s">
        <v>66</v>
      </c>
      <c r="H246" t="s">
        <v>54</v>
      </c>
      <c r="I246" t="s">
        <v>55</v>
      </c>
      <c r="J246" t="s">
        <v>2526</v>
      </c>
      <c r="M246" s="184">
        <v>45230</v>
      </c>
      <c r="N246" s="119">
        <v>45236</v>
      </c>
      <c r="O246" t="s">
        <v>11</v>
      </c>
      <c r="P246" t="s">
        <v>185</v>
      </c>
      <c r="Q246" t="s">
        <v>17</v>
      </c>
      <c r="R246" t="s">
        <v>54</v>
      </c>
      <c r="S246" s="119">
        <v>45205</v>
      </c>
      <c r="T246" s="119">
        <v>45225</v>
      </c>
      <c r="AB246" s="206">
        <v>500002</v>
      </c>
      <c r="AC246" s="205" t="s">
        <v>58</v>
      </c>
      <c r="AD246" s="149" t="s">
        <v>478</v>
      </c>
      <c r="AE246" s="205" t="s">
        <v>478</v>
      </c>
      <c r="AF246" t="s">
        <v>186</v>
      </c>
      <c r="AG246" s="150">
        <v>19.898257992452859</v>
      </c>
      <c r="AH246" s="151">
        <v>1.5094400000000001</v>
      </c>
      <c r="AI246" s="150">
        <v>944.91289962264295</v>
      </c>
      <c r="AJ246" s="150">
        <v>18.898257992452859</v>
      </c>
      <c r="AK246" s="150">
        <v>19.898257992452859</v>
      </c>
      <c r="AL246" s="119">
        <v>44930</v>
      </c>
      <c r="AM246" t="s">
        <v>54</v>
      </c>
    </row>
    <row r="247" spans="1:39">
      <c r="A247" t="s">
        <v>119</v>
      </c>
      <c r="B247" t="s">
        <v>120</v>
      </c>
      <c r="C247" t="s">
        <v>692</v>
      </c>
      <c r="D247" t="s">
        <v>65</v>
      </c>
      <c r="E247" s="205" t="s">
        <v>65</v>
      </c>
      <c r="F247" t="s">
        <v>25</v>
      </c>
      <c r="G247" t="s">
        <v>66</v>
      </c>
      <c r="H247" t="s">
        <v>54</v>
      </c>
      <c r="I247" s="205" t="s">
        <v>55</v>
      </c>
      <c r="J247" t="s">
        <v>2527</v>
      </c>
      <c r="M247" s="167"/>
      <c r="N247" s="119">
        <v>45240</v>
      </c>
      <c r="O247" t="s">
        <v>11</v>
      </c>
      <c r="P247" t="s">
        <v>177</v>
      </c>
      <c r="Q247" t="s">
        <v>17</v>
      </c>
      <c r="R247" t="s">
        <v>54</v>
      </c>
      <c r="S247" s="119">
        <v>45205</v>
      </c>
      <c r="T247" s="119">
        <v>45237</v>
      </c>
      <c r="AB247" s="206">
        <v>500021</v>
      </c>
      <c r="AC247" s="205" t="s">
        <v>58</v>
      </c>
      <c r="AD247" s="149" t="s">
        <v>444</v>
      </c>
      <c r="AE247" s="205" t="s">
        <v>444</v>
      </c>
      <c r="AF247" t="s">
        <v>178</v>
      </c>
      <c r="AG247" s="150">
        <v>19.928447939622671</v>
      </c>
      <c r="AH247" s="151">
        <v>1.5094973584905662</v>
      </c>
      <c r="AI247" s="150">
        <v>946.42239698113349</v>
      </c>
      <c r="AJ247" s="150">
        <v>18.928447939622671</v>
      </c>
      <c r="AK247" s="150">
        <v>19.928447939622671</v>
      </c>
      <c r="AL247" s="119">
        <v>45037</v>
      </c>
    </row>
    <row r="248" spans="1:39">
      <c r="A248" t="s">
        <v>119</v>
      </c>
      <c r="B248" t="s">
        <v>120</v>
      </c>
      <c r="C248" t="s">
        <v>692</v>
      </c>
      <c r="D248" t="s">
        <v>65</v>
      </c>
      <c r="E248" s="205" t="s">
        <v>65</v>
      </c>
      <c r="F248" t="s">
        <v>25</v>
      </c>
      <c r="G248" t="s">
        <v>66</v>
      </c>
      <c r="H248" t="s">
        <v>54</v>
      </c>
      <c r="I248" s="205" t="s">
        <v>55</v>
      </c>
      <c r="J248" t="s">
        <v>2528</v>
      </c>
      <c r="M248" s="167"/>
      <c r="N248" s="119">
        <v>45240</v>
      </c>
      <c r="O248" t="s">
        <v>11</v>
      </c>
      <c r="P248" t="s">
        <v>177</v>
      </c>
      <c r="Q248" t="s">
        <v>17</v>
      </c>
      <c r="R248" t="s">
        <v>54</v>
      </c>
      <c r="S248" s="119">
        <v>45205</v>
      </c>
      <c r="T248" s="119">
        <v>45237</v>
      </c>
      <c r="AB248" s="206">
        <v>500021</v>
      </c>
      <c r="AC248" s="205" t="s">
        <v>58</v>
      </c>
      <c r="AD248" s="149" t="s">
        <v>444</v>
      </c>
      <c r="AE248" s="205" t="s">
        <v>444</v>
      </c>
      <c r="AF248" t="s">
        <v>178</v>
      </c>
      <c r="AG248" s="150">
        <v>19.958637886792481</v>
      </c>
      <c r="AH248" s="151">
        <v>1.5094973584905662</v>
      </c>
      <c r="AI248" s="150">
        <v>947.93189433962402</v>
      </c>
      <c r="AJ248" s="150">
        <v>18.958637886792481</v>
      </c>
      <c r="AK248" s="150">
        <v>19.958637886792481</v>
      </c>
      <c r="AL248" s="119">
        <v>45037</v>
      </c>
    </row>
    <row r="249" spans="1:39">
      <c r="A249" t="s">
        <v>119</v>
      </c>
      <c r="B249" t="s">
        <v>120</v>
      </c>
      <c r="C249" t="s">
        <v>2515</v>
      </c>
      <c r="D249" t="s">
        <v>65</v>
      </c>
      <c r="E249" s="205" t="s">
        <v>65</v>
      </c>
      <c r="F249" t="s">
        <v>25</v>
      </c>
      <c r="G249" t="s">
        <v>66</v>
      </c>
      <c r="H249" t="s">
        <v>54</v>
      </c>
      <c r="I249" s="205" t="s">
        <v>55</v>
      </c>
      <c r="J249" t="s">
        <v>2529</v>
      </c>
      <c r="M249" s="167"/>
      <c r="N249" s="119">
        <v>45245</v>
      </c>
      <c r="O249" t="s">
        <v>11</v>
      </c>
      <c r="P249" t="s">
        <v>204</v>
      </c>
      <c r="Q249" t="s">
        <v>17</v>
      </c>
      <c r="R249" t="s">
        <v>54</v>
      </c>
      <c r="S249" s="119">
        <v>45209</v>
      </c>
      <c r="T249" s="119">
        <v>45224</v>
      </c>
      <c r="AB249" s="206">
        <v>500003</v>
      </c>
      <c r="AC249" s="205" t="s">
        <v>58</v>
      </c>
      <c r="AD249" s="149" t="s">
        <v>478</v>
      </c>
      <c r="AE249" s="205" t="s">
        <v>478</v>
      </c>
      <c r="AF249" t="s">
        <v>205</v>
      </c>
      <c r="AG249" s="150">
        <v>19.988826747169838</v>
      </c>
      <c r="AH249" s="151">
        <v>1.5094430188679249</v>
      </c>
      <c r="AI249" s="150">
        <v>949.44133735849198</v>
      </c>
      <c r="AJ249" s="150">
        <v>18.988826747169838</v>
      </c>
      <c r="AK249" s="150">
        <v>19.988826747169838</v>
      </c>
      <c r="AL249" s="119">
        <v>45112</v>
      </c>
      <c r="AM249" t="s">
        <v>54</v>
      </c>
    </row>
    <row r="250" spans="1:39">
      <c r="A250" t="s">
        <v>179</v>
      </c>
      <c r="B250" t="s">
        <v>180</v>
      </c>
      <c r="C250" t="s">
        <v>2530</v>
      </c>
      <c r="D250" t="s">
        <v>65</v>
      </c>
      <c r="E250" t="s">
        <v>65</v>
      </c>
      <c r="F250" t="s">
        <v>25</v>
      </c>
      <c r="G250" s="154" t="s">
        <v>66</v>
      </c>
      <c r="H250" t="s">
        <v>54</v>
      </c>
      <c r="I250" t="s">
        <v>55</v>
      </c>
      <c r="J250" t="s">
        <v>2531</v>
      </c>
      <c r="L250" s="119">
        <v>45170</v>
      </c>
      <c r="M250" s="119">
        <v>45245</v>
      </c>
      <c r="N250" s="119">
        <v>45247</v>
      </c>
      <c r="O250" t="s">
        <v>9</v>
      </c>
      <c r="P250" t="s">
        <v>69</v>
      </c>
      <c r="Q250" t="s">
        <v>17</v>
      </c>
      <c r="R250" t="s">
        <v>54</v>
      </c>
      <c r="S250" s="119">
        <v>45233</v>
      </c>
      <c r="T250" s="119">
        <v>45257</v>
      </c>
      <c r="AB250" s="206">
        <v>500001</v>
      </c>
      <c r="AC250" s="205" t="s">
        <v>58</v>
      </c>
      <c r="AD250" s="149" t="s">
        <v>478</v>
      </c>
      <c r="AE250" s="205" t="s">
        <v>478</v>
      </c>
      <c r="AF250" t="s">
        <v>70</v>
      </c>
      <c r="AG250" s="150">
        <v>20.019015486792483</v>
      </c>
      <c r="AH250" s="151">
        <v>1.5094369811320758</v>
      </c>
      <c r="AI250" s="150">
        <v>950.9507743396241</v>
      </c>
      <c r="AJ250" s="150">
        <v>19.019015486792483</v>
      </c>
      <c r="AK250" s="150">
        <v>20.019015486792483</v>
      </c>
      <c r="AL250" s="119">
        <v>45230</v>
      </c>
    </row>
    <row r="251" spans="1:39">
      <c r="A251" t="s">
        <v>134</v>
      </c>
      <c r="B251" t="s">
        <v>101</v>
      </c>
      <c r="C251" t="s">
        <v>2380</v>
      </c>
      <c r="D251" t="s">
        <v>76</v>
      </c>
      <c r="E251" s="205" t="s">
        <v>76</v>
      </c>
      <c r="F251" t="s">
        <v>25</v>
      </c>
      <c r="G251" t="s">
        <v>66</v>
      </c>
      <c r="H251" t="s">
        <v>54</v>
      </c>
      <c r="I251" t="s">
        <v>55</v>
      </c>
      <c r="J251" t="s">
        <v>2532</v>
      </c>
      <c r="M251" s="167"/>
      <c r="N251" s="119">
        <v>45255</v>
      </c>
      <c r="O251" t="s">
        <v>9</v>
      </c>
      <c r="P251" t="s">
        <v>114</v>
      </c>
      <c r="Q251" t="s">
        <v>17</v>
      </c>
      <c r="R251" t="s">
        <v>54</v>
      </c>
      <c r="S251" s="119">
        <v>45230</v>
      </c>
      <c r="T251" s="119"/>
      <c r="AB251" s="206">
        <v>500001</v>
      </c>
      <c r="AC251" s="205" t="s">
        <v>58</v>
      </c>
      <c r="AD251" s="149" t="s">
        <v>478</v>
      </c>
      <c r="AE251" s="205" t="s">
        <v>478</v>
      </c>
      <c r="AF251" t="s">
        <v>115</v>
      </c>
      <c r="AG251" s="150">
        <v>20.049204226415124</v>
      </c>
      <c r="AH251" s="151">
        <v>1.5094369811320758</v>
      </c>
      <c r="AI251" s="150">
        <v>952.46021132075623</v>
      </c>
      <c r="AJ251" s="150">
        <v>19.049204226415124</v>
      </c>
      <c r="AK251" s="150">
        <v>20.049204226415124</v>
      </c>
      <c r="AL251" s="119">
        <v>45202</v>
      </c>
      <c r="AM251" t="s">
        <v>54</v>
      </c>
    </row>
    <row r="252" spans="1:39">
      <c r="A252" t="s">
        <v>119</v>
      </c>
      <c r="B252" t="s">
        <v>120</v>
      </c>
      <c r="C252" t="s">
        <v>2392</v>
      </c>
      <c r="D252" t="s">
        <v>65</v>
      </c>
      <c r="E252" s="205" t="s">
        <v>65</v>
      </c>
      <c r="F252" t="s">
        <v>25</v>
      </c>
      <c r="G252" t="s">
        <v>66</v>
      </c>
      <c r="H252" t="s">
        <v>54</v>
      </c>
      <c r="I252" s="205" t="s">
        <v>55</v>
      </c>
      <c r="J252" t="s">
        <v>2533</v>
      </c>
      <c r="M252" s="167"/>
      <c r="N252" s="119">
        <v>45257</v>
      </c>
      <c r="O252" t="s">
        <v>9</v>
      </c>
      <c r="P252" t="s">
        <v>264</v>
      </c>
      <c r="Q252" t="s">
        <v>17</v>
      </c>
      <c r="R252" t="s">
        <v>54</v>
      </c>
      <c r="S252" s="119">
        <v>45237</v>
      </c>
      <c r="T252" s="119">
        <v>45234</v>
      </c>
      <c r="AB252" s="206">
        <v>500002</v>
      </c>
      <c r="AC252" s="205" t="s">
        <v>58</v>
      </c>
      <c r="AD252" s="149" t="s">
        <v>478</v>
      </c>
      <c r="AE252" s="205" t="s">
        <v>478</v>
      </c>
      <c r="AF252" t="s">
        <v>265</v>
      </c>
      <c r="AG252" s="150">
        <v>20.079393026415126</v>
      </c>
      <c r="AH252" s="151">
        <v>1.5094400000000001</v>
      </c>
      <c r="AI252" s="150">
        <v>953.96965132075627</v>
      </c>
      <c r="AJ252" s="150">
        <v>19.079393026415126</v>
      </c>
      <c r="AK252" s="150">
        <v>20.079393026415126</v>
      </c>
      <c r="AL252" s="119">
        <v>45134</v>
      </c>
      <c r="AM252" t="s">
        <v>54</v>
      </c>
    </row>
    <row r="253" spans="1:39">
      <c r="A253" t="s">
        <v>119</v>
      </c>
      <c r="B253" t="s">
        <v>120</v>
      </c>
      <c r="C253" t="s">
        <v>2534</v>
      </c>
      <c r="D253" t="s">
        <v>65</v>
      </c>
      <c r="E253" t="s">
        <v>65</v>
      </c>
      <c r="F253" t="s">
        <v>25</v>
      </c>
      <c r="G253" t="s">
        <v>66</v>
      </c>
      <c r="H253" t="s">
        <v>54</v>
      </c>
      <c r="I253" t="s">
        <v>55</v>
      </c>
      <c r="J253" t="s">
        <v>2535</v>
      </c>
      <c r="K253" s="119">
        <v>45096</v>
      </c>
      <c r="L253" s="119">
        <v>45219</v>
      </c>
      <c r="M253" s="119">
        <v>45259</v>
      </c>
      <c r="N253" s="119">
        <v>45260</v>
      </c>
      <c r="O253" t="s">
        <v>9</v>
      </c>
      <c r="P253" t="s">
        <v>259</v>
      </c>
      <c r="Q253" t="s">
        <v>17</v>
      </c>
      <c r="R253" t="s">
        <v>54</v>
      </c>
      <c r="S253" s="119">
        <v>45251</v>
      </c>
      <c r="T253" s="119">
        <v>45259</v>
      </c>
      <c r="AA253" t="s">
        <v>2536</v>
      </c>
      <c r="AB253" s="206">
        <v>500021</v>
      </c>
      <c r="AC253" s="205" t="s">
        <v>58</v>
      </c>
      <c r="AD253" s="149" t="s">
        <v>444</v>
      </c>
      <c r="AE253" s="205" t="s">
        <v>444</v>
      </c>
      <c r="AF253" t="s">
        <v>260</v>
      </c>
      <c r="AG253" s="150">
        <v>20.109582973584935</v>
      </c>
      <c r="AH253" s="151">
        <v>1.5094973584905662</v>
      </c>
      <c r="AI253" s="150">
        <v>955.4791486792468</v>
      </c>
      <c r="AJ253" s="150">
        <v>19.109582973584935</v>
      </c>
      <c r="AK253" s="150">
        <v>20.109582973584935</v>
      </c>
      <c r="AL253" s="119">
        <v>45251</v>
      </c>
    </row>
    <row r="254" spans="1:39">
      <c r="A254" t="s">
        <v>198</v>
      </c>
      <c r="B254" t="s">
        <v>2108</v>
      </c>
      <c r="C254" t="s">
        <v>2537</v>
      </c>
      <c r="D254" t="s">
        <v>76</v>
      </c>
      <c r="E254" t="s">
        <v>76</v>
      </c>
      <c r="F254" t="s">
        <v>25</v>
      </c>
      <c r="G254" t="s">
        <v>66</v>
      </c>
      <c r="H254" t="s">
        <v>54</v>
      </c>
      <c r="I254" t="s">
        <v>55</v>
      </c>
      <c r="J254" t="s">
        <v>2538</v>
      </c>
      <c r="L254" s="119">
        <v>45225</v>
      </c>
      <c r="M254" s="119">
        <v>45254</v>
      </c>
      <c r="N254" s="119">
        <v>45260</v>
      </c>
      <c r="O254" t="s">
        <v>11</v>
      </c>
      <c r="P254" t="s">
        <v>128</v>
      </c>
      <c r="Q254" t="s">
        <v>17</v>
      </c>
      <c r="R254" t="s">
        <v>54</v>
      </c>
      <c r="S254" s="119">
        <v>45244</v>
      </c>
      <c r="T254" s="119">
        <v>45251</v>
      </c>
      <c r="W254" s="62" t="s">
        <v>2539</v>
      </c>
      <c r="AB254" s="176">
        <v>500000</v>
      </c>
      <c r="AC254" t="s">
        <v>58</v>
      </c>
      <c r="AD254" s="149" t="s">
        <v>478</v>
      </c>
      <c r="AE254" t="s">
        <v>478</v>
      </c>
      <c r="AF254" t="s">
        <v>129</v>
      </c>
      <c r="AG254" s="150">
        <v>20.13977165283022</v>
      </c>
      <c r="AH254" s="151">
        <v>1.5094339622641511</v>
      </c>
      <c r="AI254" s="150">
        <v>956.9885826415109</v>
      </c>
      <c r="AJ254" s="150">
        <v>19.13977165283022</v>
      </c>
      <c r="AK254" s="150">
        <v>20.13977165283022</v>
      </c>
      <c r="AL254" s="119">
        <v>45239</v>
      </c>
    </row>
    <row r="255" spans="1:39">
      <c r="A255" t="s">
        <v>155</v>
      </c>
      <c r="B255" t="s">
        <v>156</v>
      </c>
      <c r="C255" t="s">
        <v>1559</v>
      </c>
      <c r="D255" t="s">
        <v>65</v>
      </c>
      <c r="E255" t="s">
        <v>65</v>
      </c>
      <c r="F255" t="s">
        <v>25</v>
      </c>
      <c r="G255" t="s">
        <v>66</v>
      </c>
      <c r="H255" t="s">
        <v>54</v>
      </c>
      <c r="I255" t="s">
        <v>55</v>
      </c>
      <c r="J255" t="s">
        <v>2540</v>
      </c>
      <c r="L255" s="119">
        <v>45205</v>
      </c>
      <c r="M255" s="184">
        <v>45258</v>
      </c>
      <c r="N255" s="119">
        <v>45261</v>
      </c>
      <c r="O255" t="s">
        <v>9</v>
      </c>
      <c r="P255" t="s">
        <v>262</v>
      </c>
      <c r="Q255" t="s">
        <v>17</v>
      </c>
      <c r="R255" t="s">
        <v>54</v>
      </c>
      <c r="S255" s="119">
        <v>45238</v>
      </c>
      <c r="T255" s="119">
        <v>45252</v>
      </c>
      <c r="AB255" s="206">
        <v>500004</v>
      </c>
      <c r="AC255" s="205" t="s">
        <v>58</v>
      </c>
      <c r="AD255" s="149" t="s">
        <v>478</v>
      </c>
      <c r="AE255" s="205" t="s">
        <v>478</v>
      </c>
      <c r="AF255" t="s">
        <v>263</v>
      </c>
      <c r="AG255" s="150">
        <v>20.169960573584934</v>
      </c>
      <c r="AH255" s="151">
        <v>1.5094460377358494</v>
      </c>
      <c r="AI255" s="150">
        <v>958.49802867924677</v>
      </c>
      <c r="AJ255" s="150">
        <v>19.169960573584934</v>
      </c>
      <c r="AK255" s="150">
        <v>20.169960573584934</v>
      </c>
      <c r="AL255" s="119">
        <v>45211</v>
      </c>
    </row>
    <row r="256" spans="1:39">
      <c r="A256" t="s">
        <v>155</v>
      </c>
      <c r="B256" t="s">
        <v>156</v>
      </c>
      <c r="C256" t="s">
        <v>1559</v>
      </c>
      <c r="D256" t="s">
        <v>65</v>
      </c>
      <c r="E256" t="s">
        <v>65</v>
      </c>
      <c r="F256" t="s">
        <v>25</v>
      </c>
      <c r="G256" t="s">
        <v>66</v>
      </c>
      <c r="H256" t="s">
        <v>54</v>
      </c>
      <c r="I256" t="s">
        <v>55</v>
      </c>
      <c r="J256" t="s">
        <v>2541</v>
      </c>
      <c r="L256" s="119">
        <v>45205</v>
      </c>
      <c r="M256" s="184">
        <v>45258</v>
      </c>
      <c r="N256" s="119">
        <v>45261</v>
      </c>
      <c r="O256" t="s">
        <v>9</v>
      </c>
      <c r="P256" t="s">
        <v>259</v>
      </c>
      <c r="Q256" t="s">
        <v>17</v>
      </c>
      <c r="R256" t="s">
        <v>54</v>
      </c>
      <c r="S256" s="119">
        <v>45238</v>
      </c>
      <c r="T256" s="119">
        <v>45252</v>
      </c>
      <c r="AB256" s="206">
        <v>500005</v>
      </c>
      <c r="AC256" s="205" t="s">
        <v>58</v>
      </c>
      <c r="AD256" s="149" t="s">
        <v>478</v>
      </c>
      <c r="AE256" s="205" t="s">
        <v>478</v>
      </c>
      <c r="AF256" t="s">
        <v>260</v>
      </c>
      <c r="AG256" s="150">
        <v>20.200149554717012</v>
      </c>
      <c r="AH256" s="151">
        <v>1.5094490566037739</v>
      </c>
      <c r="AI256" s="150">
        <v>960.00747773585056</v>
      </c>
      <c r="AJ256" s="150">
        <v>19.200149554717012</v>
      </c>
      <c r="AK256" s="150">
        <v>20.200149554717012</v>
      </c>
      <c r="AL256" s="119">
        <v>45211</v>
      </c>
    </row>
    <row r="257" spans="1:39">
      <c r="A257" t="s">
        <v>134</v>
      </c>
      <c r="B257" t="s">
        <v>101</v>
      </c>
      <c r="C257" t="s">
        <v>2380</v>
      </c>
      <c r="D257" t="s">
        <v>76</v>
      </c>
      <c r="E257" t="s">
        <v>76</v>
      </c>
      <c r="F257" t="s">
        <v>25</v>
      </c>
      <c r="G257" t="s">
        <v>66</v>
      </c>
      <c r="H257" t="s">
        <v>54</v>
      </c>
      <c r="I257" t="s">
        <v>55</v>
      </c>
      <c r="J257" t="s">
        <v>2542</v>
      </c>
      <c r="L257" s="119">
        <v>45238</v>
      </c>
      <c r="M257" s="119">
        <v>45244</v>
      </c>
      <c r="N257" s="119">
        <v>45262</v>
      </c>
      <c r="O257" t="s">
        <v>9</v>
      </c>
      <c r="P257" t="s">
        <v>262</v>
      </c>
      <c r="Q257" t="s">
        <v>17</v>
      </c>
      <c r="R257" t="s">
        <v>54</v>
      </c>
      <c r="S257" s="119">
        <v>45259</v>
      </c>
      <c r="T257" s="119">
        <v>45266</v>
      </c>
      <c r="AB257" s="176">
        <v>500001</v>
      </c>
      <c r="AC257" t="s">
        <v>58</v>
      </c>
      <c r="AD257" s="149" t="s">
        <v>478</v>
      </c>
      <c r="AE257" t="s">
        <v>478</v>
      </c>
      <c r="AF257" t="s">
        <v>263</v>
      </c>
      <c r="AG257" s="150">
        <v>20.230338294339653</v>
      </c>
      <c r="AH257" s="151">
        <v>1.5094369811320758</v>
      </c>
      <c r="AI257" s="150">
        <v>961.51691471698268</v>
      </c>
      <c r="AJ257" s="150">
        <v>19.230338294339653</v>
      </c>
      <c r="AK257" s="150">
        <v>20.230338294339653</v>
      </c>
      <c r="AL257" s="119">
        <v>45254</v>
      </c>
    </row>
    <row r="258" spans="1:39">
      <c r="A258" t="s">
        <v>134</v>
      </c>
      <c r="B258" t="s">
        <v>101</v>
      </c>
      <c r="C258" t="s">
        <v>2380</v>
      </c>
      <c r="D258" t="s">
        <v>76</v>
      </c>
      <c r="E258" s="205" t="s">
        <v>76</v>
      </c>
      <c r="F258" t="s">
        <v>25</v>
      </c>
      <c r="G258" t="s">
        <v>66</v>
      </c>
      <c r="H258" t="s">
        <v>54</v>
      </c>
      <c r="I258" t="s">
        <v>55</v>
      </c>
      <c r="J258" t="s">
        <v>2543</v>
      </c>
      <c r="M258" s="167"/>
      <c r="N258" s="119">
        <v>45264</v>
      </c>
      <c r="O258" t="s">
        <v>9</v>
      </c>
      <c r="P258" t="s">
        <v>114</v>
      </c>
      <c r="Q258" t="s">
        <v>17</v>
      </c>
      <c r="R258" t="s">
        <v>54</v>
      </c>
      <c r="S258" s="119">
        <v>45251</v>
      </c>
      <c r="T258" s="119"/>
      <c r="AB258" s="206">
        <v>500001</v>
      </c>
      <c r="AC258" s="205" t="s">
        <v>58</v>
      </c>
      <c r="AD258" s="149" t="s">
        <v>478</v>
      </c>
      <c r="AE258" s="205" t="s">
        <v>478</v>
      </c>
      <c r="AF258" t="s">
        <v>115</v>
      </c>
      <c r="AG258" s="150">
        <v>20.260527033962298</v>
      </c>
      <c r="AH258" s="151">
        <v>1.5094369811320758</v>
      </c>
      <c r="AI258" s="150">
        <v>963.02635169811481</v>
      </c>
      <c r="AJ258" s="150">
        <v>19.260527033962298</v>
      </c>
      <c r="AK258" s="150">
        <v>20.260527033962298</v>
      </c>
      <c r="AL258" s="119">
        <v>45202</v>
      </c>
      <c r="AM258" t="s">
        <v>54</v>
      </c>
    </row>
    <row r="259" spans="1:39">
      <c r="A259" t="s">
        <v>90</v>
      </c>
      <c r="B259" t="s">
        <v>91</v>
      </c>
      <c r="C259" t="s">
        <v>479</v>
      </c>
      <c r="D259" t="s">
        <v>65</v>
      </c>
      <c r="E259" t="s">
        <v>65</v>
      </c>
      <c r="F259" t="s">
        <v>25</v>
      </c>
      <c r="G259" t="s">
        <v>66</v>
      </c>
      <c r="H259" t="s">
        <v>54</v>
      </c>
      <c r="I259" t="s">
        <v>55</v>
      </c>
      <c r="J259" t="s">
        <v>2544</v>
      </c>
      <c r="M259" s="184">
        <v>45258</v>
      </c>
      <c r="N259" s="119">
        <v>45264</v>
      </c>
      <c r="O259" t="s">
        <v>11</v>
      </c>
      <c r="P259" t="s">
        <v>185</v>
      </c>
      <c r="Q259" t="s">
        <v>17</v>
      </c>
      <c r="R259" t="s">
        <v>54</v>
      </c>
      <c r="S259" s="119">
        <v>45251</v>
      </c>
      <c r="T259" s="119">
        <v>45257</v>
      </c>
      <c r="AB259" s="206">
        <v>500002</v>
      </c>
      <c r="AC259" s="205" t="s">
        <v>58</v>
      </c>
      <c r="AD259" s="149" t="s">
        <v>478</v>
      </c>
      <c r="AE259" s="205" t="s">
        <v>478</v>
      </c>
      <c r="AF259" t="s">
        <v>186</v>
      </c>
      <c r="AG259" s="150">
        <v>20.290715833962295</v>
      </c>
      <c r="AH259" s="151">
        <v>1.5094400000000001</v>
      </c>
      <c r="AI259" s="150">
        <v>964.53579169811485</v>
      </c>
      <c r="AJ259" s="150">
        <v>19.290715833962295</v>
      </c>
      <c r="AK259" s="150">
        <v>20.290715833962295</v>
      </c>
      <c r="AL259" s="119">
        <v>44930</v>
      </c>
      <c r="AM259" t="s">
        <v>54</v>
      </c>
    </row>
    <row r="260" spans="1:39">
      <c r="A260" t="s">
        <v>179</v>
      </c>
      <c r="B260" t="s">
        <v>180</v>
      </c>
      <c r="C260" t="s">
        <v>1485</v>
      </c>
      <c r="D260" t="s">
        <v>76</v>
      </c>
      <c r="E260" s="205" t="s">
        <v>76</v>
      </c>
      <c r="F260" t="s">
        <v>25</v>
      </c>
      <c r="G260" t="s">
        <v>66</v>
      </c>
      <c r="H260" t="s">
        <v>54</v>
      </c>
      <c r="I260" t="s">
        <v>55</v>
      </c>
      <c r="J260" t="s">
        <v>2545</v>
      </c>
      <c r="L260" s="119">
        <v>45238</v>
      </c>
      <c r="M260" s="119">
        <v>45264</v>
      </c>
      <c r="N260" s="119">
        <v>45266</v>
      </c>
      <c r="O260" t="s">
        <v>11</v>
      </c>
      <c r="P260" t="s">
        <v>128</v>
      </c>
      <c r="Q260" t="s">
        <v>17</v>
      </c>
      <c r="R260" t="s">
        <v>54</v>
      </c>
      <c r="S260" s="119">
        <v>45260</v>
      </c>
      <c r="T260" s="119">
        <v>45261</v>
      </c>
      <c r="AB260" s="206">
        <v>500001</v>
      </c>
      <c r="AC260" s="205" t="s">
        <v>58</v>
      </c>
      <c r="AD260" s="149" t="s">
        <v>478</v>
      </c>
      <c r="AE260" s="205" t="s">
        <v>478</v>
      </c>
      <c r="AF260" t="s">
        <v>129</v>
      </c>
      <c r="AG260" s="150">
        <v>20.351093252830221</v>
      </c>
      <c r="AH260" s="151">
        <v>1.5094369811320758</v>
      </c>
      <c r="AI260" s="150">
        <v>967.55466264151107</v>
      </c>
      <c r="AJ260" s="150">
        <v>19.351093252830221</v>
      </c>
      <c r="AK260" s="150">
        <v>20.351093252830221</v>
      </c>
      <c r="AL260" s="119">
        <v>45230</v>
      </c>
    </row>
    <row r="261" spans="1:39">
      <c r="A261" t="s">
        <v>2350</v>
      </c>
      <c r="B261" t="s">
        <v>61</v>
      </c>
      <c r="C261" t="s">
        <v>1383</v>
      </c>
      <c r="D261" t="s">
        <v>76</v>
      </c>
      <c r="E261" t="s">
        <v>76</v>
      </c>
      <c r="F261" t="s">
        <v>25</v>
      </c>
      <c r="G261" t="s">
        <v>66</v>
      </c>
      <c r="H261" t="s">
        <v>54</v>
      </c>
      <c r="I261" t="s">
        <v>55</v>
      </c>
      <c r="J261" t="s">
        <v>2546</v>
      </c>
      <c r="L261" s="119">
        <v>45214</v>
      </c>
      <c r="M261" s="119">
        <v>45255</v>
      </c>
      <c r="N261" s="119">
        <v>45266</v>
      </c>
      <c r="O261" t="s">
        <v>9</v>
      </c>
      <c r="P261" t="s">
        <v>196</v>
      </c>
      <c r="Q261" t="s">
        <v>17</v>
      </c>
      <c r="R261" t="s">
        <v>54</v>
      </c>
      <c r="S261" s="119">
        <v>45212</v>
      </c>
      <c r="T261" s="119">
        <v>45237</v>
      </c>
      <c r="AB261" s="176">
        <v>500011</v>
      </c>
      <c r="AC261" t="s">
        <v>58</v>
      </c>
      <c r="AD261" s="149" t="s">
        <v>444</v>
      </c>
      <c r="AE261" t="s">
        <v>478</v>
      </c>
      <c r="AF261" t="s">
        <v>197</v>
      </c>
      <c r="AG261" s="150">
        <v>28.901908045283012</v>
      </c>
      <c r="AH261" s="151">
        <v>1.5094339622641511</v>
      </c>
      <c r="AI261" s="150">
        <v>1295.0954022641506</v>
      </c>
      <c r="AJ261" s="150">
        <v>25.901908045283012</v>
      </c>
      <c r="AK261" s="150">
        <v>28.901908045283012</v>
      </c>
      <c r="AL261" s="119">
        <v>45212</v>
      </c>
    </row>
    <row r="262" spans="1:39">
      <c r="A262" t="s">
        <v>2350</v>
      </c>
      <c r="B262" t="s">
        <v>61</v>
      </c>
      <c r="C262" t="s">
        <v>1383</v>
      </c>
      <c r="D262" t="s">
        <v>76</v>
      </c>
      <c r="E262" t="s">
        <v>76</v>
      </c>
      <c r="F262" t="s">
        <v>25</v>
      </c>
      <c r="G262" t="s">
        <v>66</v>
      </c>
      <c r="H262" t="s">
        <v>54</v>
      </c>
      <c r="I262" t="s">
        <v>55</v>
      </c>
      <c r="J262" t="s">
        <v>2547</v>
      </c>
      <c r="L262" s="119">
        <v>45214</v>
      </c>
      <c r="M262" s="119">
        <v>45255</v>
      </c>
      <c r="N262" s="119">
        <v>45266</v>
      </c>
      <c r="O262" t="s">
        <v>9</v>
      </c>
      <c r="P262" t="s">
        <v>196</v>
      </c>
      <c r="Q262" t="s">
        <v>17</v>
      </c>
      <c r="R262" t="s">
        <v>54</v>
      </c>
      <c r="S262" s="119">
        <v>45212</v>
      </c>
      <c r="T262" s="119">
        <v>45237</v>
      </c>
      <c r="AB262" s="176">
        <v>500011</v>
      </c>
      <c r="AC262" t="s">
        <v>58</v>
      </c>
      <c r="AD262" s="149" t="s">
        <v>444</v>
      </c>
      <c r="AE262" t="s">
        <v>478</v>
      </c>
      <c r="AF262" t="s">
        <v>197</v>
      </c>
      <c r="AG262" s="150">
        <v>28.901908045283012</v>
      </c>
      <c r="AH262" s="151">
        <v>1.5094339622641511</v>
      </c>
      <c r="AI262" s="150">
        <v>1295.0954022641506</v>
      </c>
      <c r="AJ262" s="150">
        <v>25.901908045283012</v>
      </c>
      <c r="AK262" s="150">
        <v>28.901908045283012</v>
      </c>
      <c r="AL262" s="119">
        <v>45212</v>
      </c>
    </row>
    <row r="263" spans="1:39">
      <c r="A263" t="s">
        <v>179</v>
      </c>
      <c r="B263" t="s">
        <v>180</v>
      </c>
      <c r="C263" t="s">
        <v>2548</v>
      </c>
      <c r="D263" t="s">
        <v>65</v>
      </c>
      <c r="E263" t="s">
        <v>65</v>
      </c>
      <c r="F263" t="s">
        <v>25</v>
      </c>
      <c r="G263" t="s">
        <v>66</v>
      </c>
      <c r="H263" t="s">
        <v>54</v>
      </c>
      <c r="I263" t="s">
        <v>55</v>
      </c>
      <c r="J263" t="s">
        <v>2549</v>
      </c>
      <c r="L263" s="119">
        <v>45212</v>
      </c>
      <c r="M263" s="119">
        <v>45266</v>
      </c>
      <c r="N263" s="119">
        <v>45268</v>
      </c>
      <c r="O263" t="s">
        <v>13</v>
      </c>
      <c r="P263" t="s">
        <v>161</v>
      </c>
      <c r="Q263" t="s">
        <v>17</v>
      </c>
      <c r="R263" t="s">
        <v>54</v>
      </c>
      <c r="S263" s="119">
        <v>45258</v>
      </c>
      <c r="T263" s="119">
        <v>45280</v>
      </c>
      <c r="AB263" s="176">
        <v>500001</v>
      </c>
      <c r="AC263" t="s">
        <v>58</v>
      </c>
      <c r="AD263" s="149" t="s">
        <v>478</v>
      </c>
      <c r="AE263" t="s">
        <v>478</v>
      </c>
      <c r="AF263" t="s">
        <v>162</v>
      </c>
      <c r="AG263" s="150">
        <v>20.411470671698147</v>
      </c>
      <c r="AH263" s="151">
        <v>1.5094369811320758</v>
      </c>
      <c r="AI263" s="150">
        <v>970.5735335849073</v>
      </c>
      <c r="AJ263" s="150">
        <v>19.411470671698147</v>
      </c>
      <c r="AK263" s="150">
        <v>20.411470671698147</v>
      </c>
      <c r="AL263" s="119">
        <v>45248</v>
      </c>
    </row>
    <row r="264" spans="1:39">
      <c r="A264" t="s">
        <v>119</v>
      </c>
      <c r="B264" t="s">
        <v>120</v>
      </c>
      <c r="C264" t="s">
        <v>2487</v>
      </c>
      <c r="D264" t="s">
        <v>65</v>
      </c>
      <c r="E264" t="s">
        <v>65</v>
      </c>
      <c r="F264" t="s">
        <v>25</v>
      </c>
      <c r="G264" s="154" t="s">
        <v>66</v>
      </c>
      <c r="H264" s="205" t="s">
        <v>54</v>
      </c>
      <c r="I264" t="s">
        <v>55</v>
      </c>
      <c r="J264" t="s">
        <v>2550</v>
      </c>
      <c r="L264" s="119">
        <v>45226</v>
      </c>
      <c r="M264" s="119">
        <v>45267</v>
      </c>
      <c r="N264" s="119">
        <v>45268</v>
      </c>
      <c r="O264" t="s">
        <v>11</v>
      </c>
      <c r="P264" t="s">
        <v>128</v>
      </c>
      <c r="Q264" t="s">
        <v>17</v>
      </c>
      <c r="R264" t="s">
        <v>54</v>
      </c>
      <c r="S264" s="119">
        <v>45251</v>
      </c>
      <c r="T264" s="119">
        <v>45251</v>
      </c>
      <c r="AB264" s="206">
        <v>500001</v>
      </c>
      <c r="AC264" s="205" t="s">
        <v>58</v>
      </c>
      <c r="AD264" s="149" t="s">
        <v>478</v>
      </c>
      <c r="AE264" s="205" t="s">
        <v>478</v>
      </c>
      <c r="AF264" t="s">
        <v>129</v>
      </c>
      <c r="AG264" s="150">
        <v>20.441659411320789</v>
      </c>
      <c r="AH264" s="151">
        <v>1.5094369811320758</v>
      </c>
      <c r="AI264" s="150">
        <v>972.08297056603942</v>
      </c>
      <c r="AJ264" s="150">
        <v>19.441659411320789</v>
      </c>
      <c r="AK264" s="150">
        <v>20.441659411320789</v>
      </c>
      <c r="AL264" s="119">
        <v>45140</v>
      </c>
    </row>
    <row r="265" spans="1:39">
      <c r="A265" t="s">
        <v>134</v>
      </c>
      <c r="B265" t="s">
        <v>101</v>
      </c>
      <c r="C265" t="s">
        <v>2380</v>
      </c>
      <c r="D265" t="s">
        <v>76</v>
      </c>
      <c r="E265" s="205" t="s">
        <v>76</v>
      </c>
      <c r="F265" t="s">
        <v>25</v>
      </c>
      <c r="G265" t="s">
        <v>66</v>
      </c>
      <c r="H265" t="s">
        <v>54</v>
      </c>
      <c r="I265" t="s">
        <v>55</v>
      </c>
      <c r="J265" t="s">
        <v>2551</v>
      </c>
      <c r="M265" s="167"/>
      <c r="N265" s="119">
        <v>45269</v>
      </c>
      <c r="O265" t="s">
        <v>7</v>
      </c>
      <c r="P265" t="s">
        <v>59</v>
      </c>
      <c r="Q265" t="s">
        <v>17</v>
      </c>
      <c r="R265" t="s">
        <v>54</v>
      </c>
      <c r="S265" s="119">
        <v>45265</v>
      </c>
      <c r="T265" s="119"/>
      <c r="AB265" s="206">
        <v>500001</v>
      </c>
      <c r="AC265" s="205" t="s">
        <v>58</v>
      </c>
      <c r="AD265" s="149" t="s">
        <v>478</v>
      </c>
      <c r="AE265" s="205" t="s">
        <v>478</v>
      </c>
      <c r="AF265" t="s">
        <v>246</v>
      </c>
      <c r="AG265" s="150">
        <v>20.47184815094343</v>
      </c>
      <c r="AH265" s="151">
        <v>1.5094369811320758</v>
      </c>
      <c r="AI265" s="150">
        <v>973.59240754717155</v>
      </c>
      <c r="AJ265" s="150">
        <v>19.47184815094343</v>
      </c>
      <c r="AK265" s="150">
        <v>20.47184815094343</v>
      </c>
      <c r="AL265" s="119">
        <v>45202</v>
      </c>
      <c r="AM265" t="s">
        <v>54</v>
      </c>
    </row>
    <row r="266" spans="1:39">
      <c r="A266" t="s">
        <v>119</v>
      </c>
      <c r="B266" t="s">
        <v>120</v>
      </c>
      <c r="C266" t="s">
        <v>2515</v>
      </c>
      <c r="D266" t="s">
        <v>65</v>
      </c>
      <c r="E266" s="205" t="s">
        <v>65</v>
      </c>
      <c r="F266" t="s">
        <v>25</v>
      </c>
      <c r="G266" t="s">
        <v>66</v>
      </c>
      <c r="H266" t="s">
        <v>54</v>
      </c>
      <c r="I266" s="205" t="s">
        <v>55</v>
      </c>
      <c r="J266" t="s">
        <v>1319</v>
      </c>
      <c r="M266" s="167"/>
      <c r="N266" s="119">
        <v>45273</v>
      </c>
      <c r="O266" t="s">
        <v>11</v>
      </c>
      <c r="P266" t="s">
        <v>204</v>
      </c>
      <c r="Q266" t="s">
        <v>17</v>
      </c>
      <c r="R266" t="s">
        <v>54</v>
      </c>
      <c r="S266" s="119">
        <v>45260</v>
      </c>
      <c r="T266" s="119"/>
      <c r="AA266" t="s">
        <v>2552</v>
      </c>
      <c r="AB266" s="206">
        <v>500003</v>
      </c>
      <c r="AC266" s="205" t="s">
        <v>58</v>
      </c>
      <c r="AD266" s="149" t="s">
        <v>478</v>
      </c>
      <c r="AE266" s="205" t="s">
        <v>478</v>
      </c>
      <c r="AF266" t="s">
        <v>205</v>
      </c>
      <c r="AG266" s="150">
        <v>20.502037011320791</v>
      </c>
      <c r="AH266" s="151">
        <v>1.5094430188679249</v>
      </c>
      <c r="AI266" s="150">
        <v>975.1018505660395</v>
      </c>
      <c r="AJ266" s="150">
        <v>19.502037011320791</v>
      </c>
      <c r="AK266" s="150">
        <v>20.502037011320791</v>
      </c>
      <c r="AL266" s="119">
        <v>45112</v>
      </c>
      <c r="AM266" t="s">
        <v>54</v>
      </c>
    </row>
    <row r="267" spans="1:39">
      <c r="A267" t="s">
        <v>198</v>
      </c>
      <c r="B267" t="s">
        <v>61</v>
      </c>
      <c r="C267" t="s">
        <v>1362</v>
      </c>
      <c r="D267" t="s">
        <v>65</v>
      </c>
      <c r="E267" s="205" t="s">
        <v>65</v>
      </c>
      <c r="F267" t="s">
        <v>25</v>
      </c>
      <c r="G267" t="s">
        <v>66</v>
      </c>
      <c r="H267" t="s">
        <v>54</v>
      </c>
      <c r="I267" t="s">
        <v>55</v>
      </c>
      <c r="J267" t="s">
        <v>2553</v>
      </c>
      <c r="L267" s="119">
        <v>45254</v>
      </c>
      <c r="M267" s="119">
        <v>45274</v>
      </c>
      <c r="N267" s="119">
        <v>45275</v>
      </c>
      <c r="O267" t="s">
        <v>9</v>
      </c>
      <c r="P267" t="s">
        <v>264</v>
      </c>
      <c r="Q267" t="s">
        <v>17</v>
      </c>
      <c r="R267" t="s">
        <v>54</v>
      </c>
      <c r="S267" s="119">
        <v>45266</v>
      </c>
      <c r="T267" s="119">
        <v>45272</v>
      </c>
      <c r="AA267" t="s">
        <v>2370</v>
      </c>
      <c r="AB267" s="206">
        <v>500008</v>
      </c>
      <c r="AC267" s="205" t="s">
        <v>58</v>
      </c>
      <c r="AD267" s="149" t="s">
        <v>444</v>
      </c>
      <c r="AE267" s="205" t="s">
        <v>478</v>
      </c>
      <c r="AF267" t="s">
        <v>265</v>
      </c>
      <c r="AG267" s="150">
        <v>28.901908045283012</v>
      </c>
      <c r="AH267" s="151">
        <v>1.5094339622641511</v>
      </c>
      <c r="AI267" s="150">
        <v>1295.0954022641506</v>
      </c>
      <c r="AJ267" s="150">
        <v>25.901908045283012</v>
      </c>
      <c r="AK267" s="150">
        <v>28.901908045283012</v>
      </c>
      <c r="AL267" s="119">
        <v>45261</v>
      </c>
    </row>
    <row r="268" spans="1:39">
      <c r="A268" t="s">
        <v>155</v>
      </c>
      <c r="B268" t="s">
        <v>156</v>
      </c>
      <c r="C268" t="s">
        <v>2455</v>
      </c>
      <c r="D268" t="s">
        <v>65</v>
      </c>
      <c r="E268" t="s">
        <v>65</v>
      </c>
      <c r="F268" t="s">
        <v>25</v>
      </c>
      <c r="G268" s="154" t="s">
        <v>66</v>
      </c>
      <c r="H268" t="s">
        <v>54</v>
      </c>
      <c r="I268" t="s">
        <v>55</v>
      </c>
      <c r="J268" t="s">
        <v>2554</v>
      </c>
      <c r="L268" s="119">
        <v>45196</v>
      </c>
      <c r="M268" s="184">
        <v>45268</v>
      </c>
      <c r="N268" s="119">
        <v>45275</v>
      </c>
      <c r="O268" t="s">
        <v>9</v>
      </c>
      <c r="P268" t="s">
        <v>259</v>
      </c>
      <c r="Q268" t="s">
        <v>17</v>
      </c>
      <c r="R268" t="s">
        <v>54</v>
      </c>
      <c r="S268" s="119">
        <v>45265</v>
      </c>
      <c r="T268" s="119">
        <v>45274</v>
      </c>
      <c r="AB268" s="206">
        <v>500001</v>
      </c>
      <c r="AC268" s="205" t="s">
        <v>58</v>
      </c>
      <c r="AD268" s="149" t="s">
        <v>478</v>
      </c>
      <c r="AE268" s="205" t="s">
        <v>478</v>
      </c>
      <c r="AF268" t="s">
        <v>260</v>
      </c>
      <c r="AG268" s="150">
        <v>20.562414430188714</v>
      </c>
      <c r="AH268" s="151">
        <v>1.5094369811320758</v>
      </c>
      <c r="AI268" s="150">
        <v>978.12072150943573</v>
      </c>
      <c r="AJ268" s="150">
        <v>19.562414430188714</v>
      </c>
      <c r="AK268" s="150">
        <v>20.562414430188714</v>
      </c>
      <c r="AL268" s="119">
        <v>45265</v>
      </c>
    </row>
    <row r="269" spans="1:39">
      <c r="A269" t="s">
        <v>126</v>
      </c>
      <c r="B269" t="s">
        <v>127</v>
      </c>
      <c r="C269" t="s">
        <v>1379</v>
      </c>
      <c r="D269" s="205" t="s">
        <v>65</v>
      </c>
      <c r="E269" s="205" t="s">
        <v>65</v>
      </c>
      <c r="F269" t="s">
        <v>25</v>
      </c>
      <c r="G269" t="s">
        <v>66</v>
      </c>
      <c r="H269" t="s">
        <v>67</v>
      </c>
      <c r="I269" s="205" t="s">
        <v>55</v>
      </c>
      <c r="J269" t="s">
        <v>2555</v>
      </c>
      <c r="L269" s="119" t="s">
        <v>2556</v>
      </c>
      <c r="M269" s="119">
        <v>45271</v>
      </c>
      <c r="N269" s="119">
        <v>45279</v>
      </c>
      <c r="O269" t="s">
        <v>11</v>
      </c>
      <c r="P269" t="s">
        <v>204</v>
      </c>
      <c r="Q269" t="s">
        <v>17</v>
      </c>
      <c r="R269" t="s">
        <v>54</v>
      </c>
      <c r="S269" s="119">
        <v>45271</v>
      </c>
      <c r="T269" s="119">
        <v>45272</v>
      </c>
      <c r="AB269" s="206">
        <v>500001</v>
      </c>
      <c r="AC269" s="205" t="s">
        <v>58</v>
      </c>
      <c r="AD269" s="149" t="s">
        <v>478</v>
      </c>
      <c r="AE269" t="e">
        <v>#VALUE!</v>
      </c>
      <c r="AF269" t="s">
        <v>205</v>
      </c>
      <c r="AG269" s="150">
        <v>20.864301826415129</v>
      </c>
      <c r="AH269" s="151">
        <v>15.094369811320757</v>
      </c>
      <c r="AI269" s="150">
        <v>993.21509132075653</v>
      </c>
      <c r="AJ269" s="150">
        <v>19.864301826415129</v>
      </c>
      <c r="AK269" s="150">
        <v>20.864301826415129</v>
      </c>
      <c r="AL269" s="119">
        <v>45265</v>
      </c>
    </row>
    <row r="270" spans="1:39">
      <c r="A270" t="s">
        <v>119</v>
      </c>
      <c r="B270" t="s">
        <v>120</v>
      </c>
      <c r="C270" t="s">
        <v>2392</v>
      </c>
      <c r="D270" t="s">
        <v>65</v>
      </c>
      <c r="E270" s="205" t="s">
        <v>65</v>
      </c>
      <c r="F270" t="s">
        <v>25</v>
      </c>
      <c r="G270" t="s">
        <v>66</v>
      </c>
      <c r="H270" t="s">
        <v>54</v>
      </c>
      <c r="I270" s="205" t="s">
        <v>55</v>
      </c>
      <c r="J270" t="s">
        <v>2557</v>
      </c>
      <c r="M270" s="167"/>
      <c r="N270" s="119">
        <v>45282</v>
      </c>
      <c r="O270" t="s">
        <v>13</v>
      </c>
      <c r="P270" t="s">
        <v>161</v>
      </c>
      <c r="Q270" t="s">
        <v>17</v>
      </c>
      <c r="R270" t="s">
        <v>54</v>
      </c>
      <c r="S270" s="119">
        <v>45260</v>
      </c>
      <c r="T270" s="119">
        <v>45280</v>
      </c>
      <c r="AB270" s="206">
        <v>500002</v>
      </c>
      <c r="AC270" s="205" t="s">
        <v>58</v>
      </c>
      <c r="AD270" s="149" t="s">
        <v>478</v>
      </c>
      <c r="AE270" s="205" t="s">
        <v>478</v>
      </c>
      <c r="AF270" t="s">
        <v>162</v>
      </c>
      <c r="AG270" s="150">
        <v>20.894490626415131</v>
      </c>
      <c r="AH270" s="151">
        <v>1.5094400000000001</v>
      </c>
      <c r="AI270" s="150">
        <v>994.72453132075657</v>
      </c>
      <c r="AJ270" s="150">
        <v>19.894490626415131</v>
      </c>
      <c r="AK270" s="150">
        <v>20.894490626415131</v>
      </c>
      <c r="AL270" s="119">
        <v>45134</v>
      </c>
      <c r="AM270" t="s">
        <v>54</v>
      </c>
    </row>
    <row r="271" spans="1:39">
      <c r="A271" t="s">
        <v>155</v>
      </c>
      <c r="B271" t="s">
        <v>156</v>
      </c>
      <c r="C271" t="s">
        <v>719</v>
      </c>
      <c r="D271" t="s">
        <v>65</v>
      </c>
      <c r="E271" t="s">
        <v>65</v>
      </c>
      <c r="F271" t="s">
        <v>25</v>
      </c>
      <c r="G271" t="s">
        <v>66</v>
      </c>
      <c r="H271" t="s">
        <v>54</v>
      </c>
      <c r="I271" s="205" t="s">
        <v>55</v>
      </c>
      <c r="J271" t="s">
        <v>2558</v>
      </c>
      <c r="L271" s="119">
        <v>45240</v>
      </c>
      <c r="M271" s="119">
        <v>45345</v>
      </c>
      <c r="N271" s="119">
        <v>45350</v>
      </c>
      <c r="O271" t="s">
        <v>11</v>
      </c>
      <c r="P271" t="s">
        <v>128</v>
      </c>
      <c r="Q271" t="s">
        <v>17</v>
      </c>
      <c r="R271" t="s">
        <v>54</v>
      </c>
      <c r="S271" s="119">
        <v>45268</v>
      </c>
      <c r="AB271" s="206">
        <v>500000</v>
      </c>
      <c r="AC271" s="205" t="s">
        <v>58</v>
      </c>
      <c r="AD271" s="149" t="s">
        <v>444</v>
      </c>
      <c r="AE271" s="205" t="s">
        <v>444</v>
      </c>
      <c r="AF271" t="s">
        <v>129</v>
      </c>
      <c r="AG271" s="150">
        <v>20.924679305660412</v>
      </c>
      <c r="AH271" s="151">
        <v>1.5094339622641511</v>
      </c>
      <c r="AI271" s="150">
        <v>996.23396528302067</v>
      </c>
      <c r="AJ271" s="150">
        <v>19.924679305660412</v>
      </c>
      <c r="AK271" s="150">
        <v>20.924679305660412</v>
      </c>
      <c r="AL271" s="119">
        <v>45268</v>
      </c>
    </row>
    <row r="272" spans="1:39">
      <c r="A272" t="s">
        <v>119</v>
      </c>
      <c r="B272" t="s">
        <v>120</v>
      </c>
      <c r="C272" t="s">
        <v>2372</v>
      </c>
      <c r="D272" t="s">
        <v>65</v>
      </c>
      <c r="E272" t="s">
        <v>65</v>
      </c>
      <c r="F272" t="s">
        <v>25</v>
      </c>
      <c r="G272" t="s">
        <v>77</v>
      </c>
      <c r="H272" t="s">
        <v>54</v>
      </c>
      <c r="I272" t="s">
        <v>55</v>
      </c>
      <c r="J272" t="s">
        <v>2559</v>
      </c>
      <c r="L272" s="119">
        <v>44911</v>
      </c>
      <c r="M272" s="184">
        <v>44925</v>
      </c>
      <c r="N272" s="119">
        <v>44929</v>
      </c>
      <c r="O272" t="s">
        <v>9</v>
      </c>
      <c r="P272" t="s">
        <v>73</v>
      </c>
      <c r="Q272" t="s">
        <v>17</v>
      </c>
      <c r="R272" t="s">
        <v>54</v>
      </c>
      <c r="S272" s="119">
        <v>44924</v>
      </c>
      <c r="T272" s="119">
        <v>44957</v>
      </c>
      <c r="AB272" s="206">
        <v>500001</v>
      </c>
      <c r="AC272" s="205" t="s">
        <v>58</v>
      </c>
      <c r="AD272" s="149" t="s">
        <v>478</v>
      </c>
      <c r="AE272" s="205" t="s">
        <v>478</v>
      </c>
      <c r="AF272" t="s">
        <v>213</v>
      </c>
      <c r="AG272" s="150">
        <v>20.954868045283057</v>
      </c>
      <c r="AH272" s="151">
        <v>1.5094369811320758</v>
      </c>
      <c r="AI272" s="150">
        <v>997.74340226415279</v>
      </c>
      <c r="AJ272" s="150">
        <v>19.954868045283057</v>
      </c>
      <c r="AK272" s="150">
        <v>20.954868045283057</v>
      </c>
      <c r="AL272" s="119">
        <v>44923</v>
      </c>
    </row>
    <row r="273" spans="1:38">
      <c r="A273" t="s">
        <v>134</v>
      </c>
      <c r="B273" t="s">
        <v>101</v>
      </c>
      <c r="C273" t="s">
        <v>2458</v>
      </c>
      <c r="D273" t="s">
        <v>65</v>
      </c>
      <c r="E273" s="205" t="s">
        <v>65</v>
      </c>
      <c r="F273" t="s">
        <v>25</v>
      </c>
      <c r="G273" t="s">
        <v>77</v>
      </c>
      <c r="H273" t="s">
        <v>67</v>
      </c>
      <c r="I273" s="205" t="s">
        <v>55</v>
      </c>
      <c r="J273" t="s">
        <v>2560</v>
      </c>
      <c r="K273" s="119">
        <v>44805</v>
      </c>
      <c r="L273" s="119">
        <v>44926</v>
      </c>
      <c r="M273" s="167"/>
      <c r="N273" s="119">
        <v>45016</v>
      </c>
      <c r="O273" t="s">
        <v>11</v>
      </c>
      <c r="P273" t="s">
        <v>185</v>
      </c>
      <c r="Q273" t="s">
        <v>17</v>
      </c>
      <c r="R273" t="s">
        <v>54</v>
      </c>
      <c r="S273" s="119">
        <v>44993</v>
      </c>
      <c r="T273" s="119">
        <v>45001</v>
      </c>
      <c r="AB273" s="206">
        <v>500001</v>
      </c>
      <c r="AC273" s="205" t="s">
        <v>58</v>
      </c>
      <c r="AD273" s="149" t="s">
        <v>478</v>
      </c>
      <c r="AE273" s="205" t="s">
        <v>478</v>
      </c>
      <c r="AF273" t="s">
        <v>186</v>
      </c>
      <c r="AG273" s="150">
        <v>21.256755441509473</v>
      </c>
      <c r="AH273" s="151">
        <v>15.094369811320757</v>
      </c>
      <c r="AI273" s="150">
        <v>1012.8377720754736</v>
      </c>
      <c r="AJ273" s="150">
        <v>20.256755441509473</v>
      </c>
      <c r="AK273" s="150">
        <v>21.256755441509473</v>
      </c>
      <c r="AL273" s="119">
        <v>44924</v>
      </c>
    </row>
    <row r="274" spans="1:38">
      <c r="A274" t="s">
        <v>198</v>
      </c>
      <c r="B274" t="s">
        <v>61</v>
      </c>
      <c r="C274" t="s">
        <v>2469</v>
      </c>
      <c r="D274" t="s">
        <v>65</v>
      </c>
      <c r="E274" s="205" t="s">
        <v>65</v>
      </c>
      <c r="F274" t="s">
        <v>25</v>
      </c>
      <c r="G274" t="s">
        <v>77</v>
      </c>
      <c r="H274" t="s">
        <v>54</v>
      </c>
      <c r="I274" t="s">
        <v>55</v>
      </c>
      <c r="J274" t="s">
        <v>2561</v>
      </c>
      <c r="L274" s="119">
        <v>45021</v>
      </c>
      <c r="M274" s="167"/>
      <c r="N274" s="119">
        <v>45043</v>
      </c>
      <c r="O274" t="s">
        <v>11</v>
      </c>
      <c r="P274" t="s">
        <v>185</v>
      </c>
      <c r="Q274" t="s">
        <v>17</v>
      </c>
      <c r="R274" t="s">
        <v>54</v>
      </c>
      <c r="S274" s="119">
        <v>44998</v>
      </c>
      <c r="T274" s="119">
        <v>45001</v>
      </c>
      <c r="AB274" s="206">
        <v>500008</v>
      </c>
      <c r="AC274" s="205" t="s">
        <v>58</v>
      </c>
      <c r="AD274" s="149" t="s">
        <v>444</v>
      </c>
      <c r="AE274" s="205" t="s">
        <v>478</v>
      </c>
      <c r="AF274" t="s">
        <v>186</v>
      </c>
      <c r="AG274" s="150">
        <v>28.901908045283012</v>
      </c>
      <c r="AH274" s="151">
        <v>1.5094339622641511</v>
      </c>
      <c r="AI274" s="150">
        <v>1295.0954022641506</v>
      </c>
      <c r="AJ274" s="150">
        <v>25.901908045283012</v>
      </c>
      <c r="AK274" s="150">
        <v>28.901908045283012</v>
      </c>
      <c r="AL274" s="119">
        <v>44998</v>
      </c>
    </row>
    <row r="275" spans="1:38">
      <c r="A275" t="s">
        <v>119</v>
      </c>
      <c r="B275" t="s">
        <v>120</v>
      </c>
      <c r="C275" t="s">
        <v>2562</v>
      </c>
      <c r="D275" t="s">
        <v>65</v>
      </c>
      <c r="E275" s="205" t="s">
        <v>65</v>
      </c>
      <c r="F275" t="s">
        <v>25</v>
      </c>
      <c r="G275" t="s">
        <v>77</v>
      </c>
      <c r="H275" t="s">
        <v>67</v>
      </c>
      <c r="I275" s="205" t="s">
        <v>55</v>
      </c>
      <c r="J275" t="s">
        <v>2563</v>
      </c>
      <c r="K275" s="119">
        <v>44866</v>
      </c>
      <c r="L275" s="119">
        <v>45022</v>
      </c>
      <c r="M275" s="184">
        <v>45047</v>
      </c>
      <c r="N275" s="119">
        <v>45048</v>
      </c>
      <c r="O275" t="s">
        <v>11</v>
      </c>
      <c r="P275" t="s">
        <v>185</v>
      </c>
      <c r="Q275" t="s">
        <v>17</v>
      </c>
      <c r="R275" t="s">
        <v>54</v>
      </c>
      <c r="S275" s="119">
        <v>44987</v>
      </c>
      <c r="T275" s="119">
        <v>45048</v>
      </c>
      <c r="AB275" s="206">
        <v>500011</v>
      </c>
      <c r="AC275" s="205" t="s">
        <v>58</v>
      </c>
      <c r="AD275" s="149" t="s">
        <v>478</v>
      </c>
      <c r="AE275" s="205" t="s">
        <v>478</v>
      </c>
      <c r="AF275" t="s">
        <v>186</v>
      </c>
      <c r="AG275" s="150">
        <v>21.588837554717021</v>
      </c>
      <c r="AH275" s="151">
        <v>15.094671698113208</v>
      </c>
      <c r="AI275" s="150">
        <v>1029.441877735851</v>
      </c>
      <c r="AJ275" s="150">
        <v>20.588837554717021</v>
      </c>
      <c r="AK275" s="150">
        <v>21.588837554717021</v>
      </c>
      <c r="AL275" s="119">
        <v>44973</v>
      </c>
    </row>
    <row r="276" spans="1:38">
      <c r="A276" t="s">
        <v>179</v>
      </c>
      <c r="B276" t="s">
        <v>180</v>
      </c>
      <c r="C276" t="s">
        <v>2012</v>
      </c>
      <c r="D276" t="s">
        <v>76</v>
      </c>
      <c r="E276" s="205" t="s">
        <v>76</v>
      </c>
      <c r="F276" t="s">
        <v>25</v>
      </c>
      <c r="G276" s="154" t="s">
        <v>77</v>
      </c>
      <c r="H276" t="s">
        <v>67</v>
      </c>
      <c r="I276" t="s">
        <v>55</v>
      </c>
      <c r="J276" t="s">
        <v>2564</v>
      </c>
      <c r="L276" s="119">
        <v>45026</v>
      </c>
      <c r="M276" s="184">
        <v>45064</v>
      </c>
      <c r="N276" s="119">
        <v>45069</v>
      </c>
      <c r="O276" t="s">
        <v>9</v>
      </c>
      <c r="P276" t="s">
        <v>78</v>
      </c>
      <c r="Q276" t="s">
        <v>17</v>
      </c>
      <c r="R276" t="s">
        <v>54</v>
      </c>
      <c r="S276" s="119">
        <v>45062</v>
      </c>
      <c r="T276" s="119">
        <v>45069</v>
      </c>
      <c r="AB276" s="206">
        <v>500010</v>
      </c>
      <c r="AC276" s="205" t="s">
        <v>58</v>
      </c>
      <c r="AD276" s="149" t="s">
        <v>478</v>
      </c>
      <c r="AE276" s="205" t="s">
        <v>478</v>
      </c>
      <c r="AF276" t="s">
        <v>216</v>
      </c>
      <c r="AG276" s="150">
        <v>21.890730384905702</v>
      </c>
      <c r="AH276" s="151">
        <v>15.094641509433965</v>
      </c>
      <c r="AI276" s="150">
        <v>1044.536519245285</v>
      </c>
      <c r="AJ276" s="150">
        <v>20.890730384905702</v>
      </c>
      <c r="AK276" s="150">
        <v>21.890730384905702</v>
      </c>
      <c r="AL276" s="119">
        <v>45042</v>
      </c>
    </row>
    <row r="277" spans="1:38">
      <c r="A277" t="s">
        <v>179</v>
      </c>
      <c r="B277" t="s">
        <v>180</v>
      </c>
      <c r="C277" t="s">
        <v>2012</v>
      </c>
      <c r="D277" t="s">
        <v>76</v>
      </c>
      <c r="E277" s="205" t="s">
        <v>76</v>
      </c>
      <c r="F277" t="s">
        <v>25</v>
      </c>
      <c r="G277" s="154" t="s">
        <v>77</v>
      </c>
      <c r="H277" t="s">
        <v>67</v>
      </c>
      <c r="I277" t="s">
        <v>55</v>
      </c>
      <c r="J277" t="s">
        <v>2565</v>
      </c>
      <c r="L277" s="119">
        <v>45026</v>
      </c>
      <c r="M277" s="184">
        <v>45064</v>
      </c>
      <c r="N277" s="119">
        <v>45069</v>
      </c>
      <c r="O277" t="s">
        <v>11</v>
      </c>
      <c r="P277" t="s">
        <v>185</v>
      </c>
      <c r="Q277" t="s">
        <v>17</v>
      </c>
      <c r="R277" t="s">
        <v>54</v>
      </c>
      <c r="S277" s="119">
        <v>45055</v>
      </c>
      <c r="T277" s="119">
        <v>45062</v>
      </c>
      <c r="AB277" s="206">
        <v>500001</v>
      </c>
      <c r="AC277" s="205" t="s">
        <v>58</v>
      </c>
      <c r="AD277" s="149" t="s">
        <v>478</v>
      </c>
      <c r="AE277" s="205" t="s">
        <v>478</v>
      </c>
      <c r="AF277" t="s">
        <v>186</v>
      </c>
      <c r="AG277" s="150">
        <v>22.192617781132117</v>
      </c>
      <c r="AH277" s="151">
        <v>15.094369811320757</v>
      </c>
      <c r="AI277" s="150">
        <v>1059.6308890566058</v>
      </c>
      <c r="AJ277" s="150">
        <v>21.192617781132117</v>
      </c>
      <c r="AK277" s="150">
        <v>22.192617781132117</v>
      </c>
      <c r="AL277" s="119">
        <v>45041</v>
      </c>
    </row>
    <row r="278" spans="1:38">
      <c r="A278" t="s">
        <v>198</v>
      </c>
      <c r="B278" t="s">
        <v>2108</v>
      </c>
      <c r="C278" t="s">
        <v>2566</v>
      </c>
      <c r="D278" t="s">
        <v>76</v>
      </c>
      <c r="E278" s="205" t="s">
        <v>76</v>
      </c>
      <c r="F278" t="s">
        <v>25</v>
      </c>
      <c r="G278" t="s">
        <v>77</v>
      </c>
      <c r="H278" t="s">
        <v>54</v>
      </c>
      <c r="I278" t="s">
        <v>55</v>
      </c>
      <c r="J278" t="s">
        <v>2567</v>
      </c>
      <c r="L278" s="119">
        <v>45044</v>
      </c>
      <c r="M278" s="184">
        <v>45072</v>
      </c>
      <c r="N278" s="119">
        <v>45077</v>
      </c>
      <c r="O278" t="s">
        <v>11</v>
      </c>
      <c r="P278" t="s">
        <v>185</v>
      </c>
      <c r="Q278" t="s">
        <v>17</v>
      </c>
      <c r="R278" t="s">
        <v>54</v>
      </c>
      <c r="S278" s="119">
        <v>45062</v>
      </c>
      <c r="T278" s="119">
        <v>45069</v>
      </c>
      <c r="AB278" s="206">
        <v>500013</v>
      </c>
      <c r="AC278" s="205" t="s">
        <v>58</v>
      </c>
      <c r="AD278" s="149" t="s">
        <v>478</v>
      </c>
      <c r="AE278" s="205" t="s">
        <v>478</v>
      </c>
      <c r="AF278" t="s">
        <v>186</v>
      </c>
      <c r="AG278" s="150">
        <v>22.222807245283061</v>
      </c>
      <c r="AH278" s="151">
        <v>1.5094732075471702</v>
      </c>
      <c r="AI278" s="150">
        <v>1061.1403622641531</v>
      </c>
      <c r="AJ278" s="150">
        <v>21.222807245283061</v>
      </c>
      <c r="AK278" s="150">
        <v>22.222807245283061</v>
      </c>
      <c r="AL278" s="119">
        <v>45044</v>
      </c>
    </row>
    <row r="279" spans="1:38">
      <c r="A279" t="s">
        <v>179</v>
      </c>
      <c r="B279" t="s">
        <v>180</v>
      </c>
      <c r="C279" t="s">
        <v>1736</v>
      </c>
      <c r="D279" t="s">
        <v>76</v>
      </c>
      <c r="E279" t="s">
        <v>76</v>
      </c>
      <c r="F279" t="s">
        <v>25</v>
      </c>
      <c r="G279" t="s">
        <v>77</v>
      </c>
      <c r="H279" t="s">
        <v>54</v>
      </c>
      <c r="I279" t="s">
        <v>55</v>
      </c>
      <c r="J279" t="s">
        <v>2568</v>
      </c>
      <c r="L279" s="119">
        <v>45098</v>
      </c>
      <c r="M279" s="184">
        <v>45124</v>
      </c>
      <c r="N279" s="119">
        <v>45126</v>
      </c>
      <c r="O279" t="s">
        <v>9</v>
      </c>
      <c r="P279" t="s">
        <v>114</v>
      </c>
      <c r="Q279" t="s">
        <v>17</v>
      </c>
      <c r="R279" t="s">
        <v>54</v>
      </c>
      <c r="S279" s="119">
        <v>45113</v>
      </c>
      <c r="T279" s="119">
        <v>45126</v>
      </c>
      <c r="AB279" s="176">
        <v>500002</v>
      </c>
      <c r="AC279" t="s">
        <v>58</v>
      </c>
      <c r="AD279" s="149" t="s">
        <v>478</v>
      </c>
      <c r="AE279" t="s">
        <v>478</v>
      </c>
      <c r="AF279" t="s">
        <v>115</v>
      </c>
      <c r="AG279" s="150">
        <v>22.252996045283062</v>
      </c>
      <c r="AH279" s="151">
        <v>1.5094400000000001</v>
      </c>
      <c r="AI279" s="150">
        <v>1062.6498022641531</v>
      </c>
      <c r="AJ279" s="150">
        <v>21.252996045283062</v>
      </c>
      <c r="AK279" s="150">
        <v>22.252996045283062</v>
      </c>
      <c r="AL279" s="119">
        <v>45086</v>
      </c>
    </row>
    <row r="280" spans="1:38">
      <c r="A280" t="s">
        <v>155</v>
      </c>
      <c r="B280" t="s">
        <v>156</v>
      </c>
      <c r="C280" t="s">
        <v>2569</v>
      </c>
      <c r="D280" t="s">
        <v>65</v>
      </c>
      <c r="E280" t="s">
        <v>65</v>
      </c>
      <c r="F280" t="s">
        <v>25</v>
      </c>
      <c r="G280" s="154" t="s">
        <v>77</v>
      </c>
      <c r="H280" t="s">
        <v>54</v>
      </c>
      <c r="I280" t="s">
        <v>55</v>
      </c>
      <c r="J280" t="s">
        <v>2570</v>
      </c>
      <c r="L280" s="119">
        <v>45100</v>
      </c>
      <c r="M280" s="184">
        <v>45140</v>
      </c>
      <c r="N280" s="119">
        <v>45142</v>
      </c>
      <c r="O280" t="s">
        <v>9</v>
      </c>
      <c r="P280" t="s">
        <v>114</v>
      </c>
      <c r="Q280" t="s">
        <v>17</v>
      </c>
      <c r="R280" t="s">
        <v>54</v>
      </c>
      <c r="S280" s="119">
        <v>45124</v>
      </c>
      <c r="T280" s="119">
        <v>45132</v>
      </c>
      <c r="AB280" s="206">
        <v>500001</v>
      </c>
      <c r="AC280" s="205" t="s">
        <v>58</v>
      </c>
      <c r="AD280" s="149" t="s">
        <v>478</v>
      </c>
      <c r="AE280" s="205" t="s">
        <v>478</v>
      </c>
      <c r="AF280" t="s">
        <v>115</v>
      </c>
      <c r="AG280" s="150">
        <v>22.283184784905703</v>
      </c>
      <c r="AH280" s="151">
        <v>1.5094369811320758</v>
      </c>
      <c r="AI280" s="150">
        <v>1064.1592392452851</v>
      </c>
      <c r="AJ280" s="150">
        <v>21.283184784905703</v>
      </c>
      <c r="AK280" s="150">
        <v>22.283184784905703</v>
      </c>
      <c r="AL280" s="119">
        <v>45091</v>
      </c>
    </row>
    <row r="281" spans="1:38">
      <c r="A281" t="s">
        <v>155</v>
      </c>
      <c r="B281" t="s">
        <v>156</v>
      </c>
      <c r="C281" t="s">
        <v>2571</v>
      </c>
      <c r="D281" t="s">
        <v>65</v>
      </c>
      <c r="E281" t="s">
        <v>65</v>
      </c>
      <c r="F281" t="s">
        <v>25</v>
      </c>
      <c r="G281" t="s">
        <v>77</v>
      </c>
      <c r="H281" t="s">
        <v>54</v>
      </c>
      <c r="I281" t="s">
        <v>55</v>
      </c>
      <c r="J281" t="s">
        <v>2572</v>
      </c>
      <c r="L281" s="119">
        <v>45176</v>
      </c>
      <c r="M281" s="119">
        <v>45233</v>
      </c>
      <c r="N281" s="119">
        <v>45236</v>
      </c>
      <c r="O281" t="s">
        <v>7</v>
      </c>
      <c r="P281" t="s">
        <v>59</v>
      </c>
      <c r="Q281" t="s">
        <v>17</v>
      </c>
      <c r="R281" t="s">
        <v>54</v>
      </c>
      <c r="S281" s="119">
        <v>45209</v>
      </c>
      <c r="T281" s="119">
        <v>45224</v>
      </c>
      <c r="AB281" s="206">
        <v>500001</v>
      </c>
      <c r="AC281" s="205" t="s">
        <v>58</v>
      </c>
      <c r="AD281" s="149" t="s">
        <v>478</v>
      </c>
      <c r="AE281" s="205" t="s">
        <v>478</v>
      </c>
      <c r="AF281" t="s">
        <v>246</v>
      </c>
      <c r="AG281" s="150">
        <v>22.313373524528341</v>
      </c>
      <c r="AH281" s="151">
        <v>1.5094369811320758</v>
      </c>
      <c r="AI281" s="150">
        <v>1065.6686762264171</v>
      </c>
      <c r="AJ281" s="150">
        <v>21.313373524528341</v>
      </c>
      <c r="AK281" s="150">
        <v>22.313373524528341</v>
      </c>
      <c r="AL281" s="119">
        <v>45195</v>
      </c>
    </row>
    <row r="282" spans="1:38">
      <c r="A282" t="s">
        <v>155</v>
      </c>
      <c r="B282" t="s">
        <v>156</v>
      </c>
      <c r="C282" t="s">
        <v>2481</v>
      </c>
      <c r="D282" t="s">
        <v>65</v>
      </c>
      <c r="E282" s="205" t="s">
        <v>65</v>
      </c>
      <c r="F282" t="s">
        <v>25</v>
      </c>
      <c r="G282" t="s">
        <v>81</v>
      </c>
      <c r="H282" t="s">
        <v>54</v>
      </c>
      <c r="I282" t="s">
        <v>55</v>
      </c>
      <c r="J282" t="s">
        <v>2573</v>
      </c>
      <c r="K282" s="119">
        <v>44865</v>
      </c>
      <c r="L282" s="119">
        <v>44581</v>
      </c>
      <c r="M282" s="167"/>
      <c r="N282" s="119">
        <v>44594</v>
      </c>
      <c r="O282" t="s">
        <v>11</v>
      </c>
      <c r="P282" t="s">
        <v>185</v>
      </c>
      <c r="Q282" t="s">
        <v>17</v>
      </c>
      <c r="R282" t="s">
        <v>54</v>
      </c>
      <c r="S282" s="119">
        <v>44953</v>
      </c>
      <c r="T282" s="119">
        <v>44964</v>
      </c>
      <c r="AB282" s="206">
        <v>500000</v>
      </c>
      <c r="AC282" s="205" t="s">
        <v>58</v>
      </c>
      <c r="AD282" s="149" t="s">
        <v>478</v>
      </c>
      <c r="AE282" s="205" t="s">
        <v>478</v>
      </c>
      <c r="AF282" t="s">
        <v>186</v>
      </c>
      <c r="AG282" s="150">
        <v>22.343562203773626</v>
      </c>
      <c r="AH282" s="151">
        <v>1.5094339622641511</v>
      </c>
      <c r="AI282" s="150">
        <v>1067.1781101886813</v>
      </c>
      <c r="AJ282" s="150">
        <v>21.343562203773626</v>
      </c>
      <c r="AK282" s="150">
        <v>22.343562203773626</v>
      </c>
      <c r="AL282" s="119">
        <v>44922</v>
      </c>
    </row>
    <row r="283" spans="1:38">
      <c r="A283" t="s">
        <v>179</v>
      </c>
      <c r="B283" t="s">
        <v>180</v>
      </c>
      <c r="C283" t="s">
        <v>2574</v>
      </c>
      <c r="D283" t="s">
        <v>76</v>
      </c>
      <c r="E283" t="s">
        <v>76</v>
      </c>
      <c r="F283" t="s">
        <v>25</v>
      </c>
      <c r="G283" t="s">
        <v>81</v>
      </c>
      <c r="H283" t="s">
        <v>54</v>
      </c>
      <c r="I283" t="s">
        <v>55</v>
      </c>
      <c r="J283" t="s">
        <v>2575</v>
      </c>
      <c r="M283" s="167"/>
      <c r="N283" s="119">
        <v>44945</v>
      </c>
      <c r="O283" t="s">
        <v>9</v>
      </c>
      <c r="P283" t="s">
        <v>114</v>
      </c>
      <c r="Q283" t="s">
        <v>17</v>
      </c>
      <c r="R283" t="s">
        <v>54</v>
      </c>
      <c r="S283" s="119">
        <v>44937</v>
      </c>
      <c r="T283" s="119">
        <v>44950</v>
      </c>
      <c r="AB283" s="176">
        <v>500001</v>
      </c>
      <c r="AC283" t="s">
        <v>58</v>
      </c>
      <c r="AD283" s="149" t="s">
        <v>478</v>
      </c>
      <c r="AE283" t="s">
        <v>478</v>
      </c>
      <c r="AF283" t="s">
        <v>115</v>
      </c>
      <c r="AG283" s="150">
        <v>22.373750943396267</v>
      </c>
      <c r="AH283" s="151">
        <v>1.5094369811320758</v>
      </c>
      <c r="AI283" s="150">
        <v>1068.6875471698133</v>
      </c>
      <c r="AJ283" s="150">
        <v>21.373750943396267</v>
      </c>
      <c r="AK283" s="150">
        <v>22.373750943396267</v>
      </c>
      <c r="AL283" s="119">
        <v>44923</v>
      </c>
    </row>
    <row r="284" spans="1:38">
      <c r="A284" t="s">
        <v>179</v>
      </c>
      <c r="B284" t="s">
        <v>180</v>
      </c>
      <c r="C284" t="s">
        <v>2574</v>
      </c>
      <c r="D284" t="s">
        <v>76</v>
      </c>
      <c r="E284" t="s">
        <v>76</v>
      </c>
      <c r="F284" t="s">
        <v>25</v>
      </c>
      <c r="G284" t="s">
        <v>81</v>
      </c>
      <c r="H284" t="s">
        <v>54</v>
      </c>
      <c r="I284" t="s">
        <v>55</v>
      </c>
      <c r="J284" t="s">
        <v>2576</v>
      </c>
      <c r="M284" s="167"/>
      <c r="N284" s="119">
        <v>44945</v>
      </c>
      <c r="O284" t="s">
        <v>9</v>
      </c>
      <c r="P284" t="s">
        <v>114</v>
      </c>
      <c r="Q284" t="s">
        <v>17</v>
      </c>
      <c r="R284" t="s">
        <v>54</v>
      </c>
      <c r="S284" s="119">
        <v>44937</v>
      </c>
      <c r="T284" s="119">
        <v>44950</v>
      </c>
      <c r="AB284" s="176">
        <v>500001</v>
      </c>
      <c r="AC284" t="s">
        <v>58</v>
      </c>
      <c r="AD284" s="149" t="s">
        <v>478</v>
      </c>
      <c r="AE284" t="s">
        <v>478</v>
      </c>
      <c r="AF284" t="s">
        <v>115</v>
      </c>
      <c r="AG284" s="150">
        <v>22.403939683018908</v>
      </c>
      <c r="AH284" s="151">
        <v>1.5094369811320758</v>
      </c>
      <c r="AI284" s="150">
        <v>1070.1969841509454</v>
      </c>
      <c r="AJ284" s="150">
        <v>21.403939683018908</v>
      </c>
      <c r="AK284" s="150">
        <v>22.403939683018908</v>
      </c>
      <c r="AL284" s="119">
        <v>44923</v>
      </c>
    </row>
    <row r="285" spans="1:38">
      <c r="A285" t="s">
        <v>147</v>
      </c>
      <c r="B285" t="s">
        <v>148</v>
      </c>
      <c r="C285" t="s">
        <v>1312</v>
      </c>
      <c r="D285" t="s">
        <v>65</v>
      </c>
      <c r="E285" s="205" t="s">
        <v>65</v>
      </c>
      <c r="F285" s="205" t="s">
        <v>25</v>
      </c>
      <c r="G285" s="205" t="s">
        <v>81</v>
      </c>
      <c r="H285" s="205" t="s">
        <v>54</v>
      </c>
      <c r="I285" s="205" t="s">
        <v>55</v>
      </c>
      <c r="J285" t="s">
        <v>2577</v>
      </c>
      <c r="K285" s="119">
        <v>44725</v>
      </c>
      <c r="L285" s="119">
        <v>44897</v>
      </c>
      <c r="M285" s="167"/>
      <c r="N285" s="119">
        <v>44956</v>
      </c>
      <c r="O285" t="s">
        <v>9</v>
      </c>
      <c r="P285" t="s">
        <v>196</v>
      </c>
      <c r="Q285" t="s">
        <v>17</v>
      </c>
      <c r="R285" t="s">
        <v>54</v>
      </c>
      <c r="S285" s="119">
        <v>44949</v>
      </c>
      <c r="T285" s="119">
        <v>44950</v>
      </c>
      <c r="W285" s="180" t="s">
        <v>2578</v>
      </c>
      <c r="Z285" s="180" t="s">
        <v>2579</v>
      </c>
      <c r="AA285" t="s">
        <v>2265</v>
      </c>
      <c r="AB285" s="206">
        <v>500000</v>
      </c>
      <c r="AC285" s="205" t="s">
        <v>58</v>
      </c>
      <c r="AD285" s="149" t="s">
        <v>478</v>
      </c>
      <c r="AE285" s="205" t="s">
        <v>478</v>
      </c>
      <c r="AF285" t="s">
        <v>197</v>
      </c>
      <c r="AG285" s="150">
        <v>22.464317101886831</v>
      </c>
      <c r="AH285" s="151">
        <v>1.5094339622641511</v>
      </c>
      <c r="AI285" s="150">
        <v>1073.2158550943416</v>
      </c>
      <c r="AJ285" s="150">
        <v>21.464317101886831</v>
      </c>
      <c r="AK285" s="150">
        <v>22.464317101886831</v>
      </c>
      <c r="AL285" s="207">
        <v>44609</v>
      </c>
    </row>
    <row r="286" spans="1:38">
      <c r="A286" t="s">
        <v>155</v>
      </c>
      <c r="B286" t="s">
        <v>156</v>
      </c>
      <c r="C286" t="s">
        <v>2580</v>
      </c>
      <c r="D286" t="s">
        <v>76</v>
      </c>
      <c r="E286" s="205" t="s">
        <v>76</v>
      </c>
      <c r="F286" t="s">
        <v>25</v>
      </c>
      <c r="G286" t="s">
        <v>81</v>
      </c>
      <c r="H286" t="s">
        <v>54</v>
      </c>
      <c r="I286" t="s">
        <v>55</v>
      </c>
      <c r="J286" t="s">
        <v>2581</v>
      </c>
      <c r="K286" s="119">
        <v>44847</v>
      </c>
      <c r="L286" s="119">
        <v>44944</v>
      </c>
      <c r="M286" s="184">
        <v>44958</v>
      </c>
      <c r="N286" s="119">
        <v>44958</v>
      </c>
      <c r="O286" t="s">
        <v>9</v>
      </c>
      <c r="P286" t="s">
        <v>78</v>
      </c>
      <c r="Q286" t="s">
        <v>17</v>
      </c>
      <c r="R286" t="s">
        <v>54</v>
      </c>
      <c r="S286" s="119">
        <v>44956</v>
      </c>
      <c r="T286" s="119">
        <v>44957</v>
      </c>
      <c r="AB286" s="206">
        <v>500001</v>
      </c>
      <c r="AC286" s="205" t="s">
        <v>58</v>
      </c>
      <c r="AD286" s="149" t="s">
        <v>478</v>
      </c>
      <c r="AE286" s="205" t="s">
        <v>478</v>
      </c>
      <c r="AF286" t="s">
        <v>216</v>
      </c>
      <c r="AG286" s="150">
        <v>22.464317101886831</v>
      </c>
      <c r="AH286" s="151">
        <v>1.5094369811320758</v>
      </c>
      <c r="AI286" s="150">
        <v>1073.2158550943416</v>
      </c>
      <c r="AJ286" s="150">
        <v>21.464317101886831</v>
      </c>
      <c r="AK286" s="150">
        <v>22.464317101886831</v>
      </c>
      <c r="AL286" s="119">
        <v>44914</v>
      </c>
    </row>
    <row r="287" spans="1:38">
      <c r="A287" t="s">
        <v>119</v>
      </c>
      <c r="B287" t="s">
        <v>120</v>
      </c>
      <c r="C287" t="s">
        <v>1357</v>
      </c>
      <c r="D287" t="s">
        <v>65</v>
      </c>
      <c r="E287" t="s">
        <v>65</v>
      </c>
      <c r="F287" t="s">
        <v>25</v>
      </c>
      <c r="G287" t="s">
        <v>81</v>
      </c>
      <c r="H287" t="s">
        <v>54</v>
      </c>
      <c r="I287" t="s">
        <v>55</v>
      </c>
      <c r="J287" t="s">
        <v>2582</v>
      </c>
      <c r="K287" s="119">
        <v>44903</v>
      </c>
      <c r="L287" s="119">
        <v>44929</v>
      </c>
      <c r="M287" s="167"/>
      <c r="N287" s="119">
        <v>44958</v>
      </c>
      <c r="O287" t="s">
        <v>9</v>
      </c>
      <c r="P287" t="s">
        <v>73</v>
      </c>
      <c r="Q287" t="s">
        <v>17</v>
      </c>
      <c r="S287" s="119">
        <v>44956</v>
      </c>
      <c r="T287" s="119">
        <v>44957</v>
      </c>
      <c r="AB287" s="206">
        <v>500000</v>
      </c>
      <c r="AC287" s="205" t="s">
        <v>58</v>
      </c>
      <c r="AD287" s="149" t="s">
        <v>478</v>
      </c>
      <c r="AE287" s="205" t="s">
        <v>478</v>
      </c>
      <c r="AF287" t="s">
        <v>213</v>
      </c>
      <c r="AG287" s="150">
        <v>22.494505781132116</v>
      </c>
      <c r="AH287" s="151">
        <v>1.5094339622641511</v>
      </c>
      <c r="AI287" s="150">
        <v>1074.7252890566058</v>
      </c>
      <c r="AJ287" s="150">
        <v>21.494505781132116</v>
      </c>
      <c r="AK287" s="150">
        <v>22.494505781132116</v>
      </c>
      <c r="AL287" s="119">
        <v>44917</v>
      </c>
    </row>
    <row r="288" spans="1:38">
      <c r="A288" t="s">
        <v>198</v>
      </c>
      <c r="B288" t="s">
        <v>2108</v>
      </c>
      <c r="C288" t="s">
        <v>2583</v>
      </c>
      <c r="D288" t="s">
        <v>65</v>
      </c>
      <c r="E288" s="205" t="s">
        <v>65</v>
      </c>
      <c r="F288" t="s">
        <v>25</v>
      </c>
      <c r="G288" t="s">
        <v>81</v>
      </c>
      <c r="H288" t="s">
        <v>54</v>
      </c>
      <c r="I288" s="205" t="s">
        <v>55</v>
      </c>
      <c r="J288" t="s">
        <v>2584</v>
      </c>
      <c r="K288" s="119">
        <v>44852</v>
      </c>
      <c r="L288" s="119">
        <v>44937</v>
      </c>
      <c r="M288" s="184">
        <v>44959</v>
      </c>
      <c r="N288" s="119">
        <v>44961</v>
      </c>
      <c r="O288" t="s">
        <v>9</v>
      </c>
      <c r="P288" t="s">
        <v>114</v>
      </c>
      <c r="Q288" t="s">
        <v>17</v>
      </c>
      <c r="R288" t="s">
        <v>54</v>
      </c>
      <c r="S288" s="119">
        <v>44949</v>
      </c>
      <c r="T288" s="119">
        <v>44957</v>
      </c>
      <c r="AB288" s="176">
        <v>500001</v>
      </c>
      <c r="AC288" t="s">
        <v>58</v>
      </c>
      <c r="AD288" s="149" t="s">
        <v>478</v>
      </c>
      <c r="AE288" t="s">
        <v>478</v>
      </c>
      <c r="AF288" t="s">
        <v>115</v>
      </c>
      <c r="AG288" s="150">
        <v>22.524694520754757</v>
      </c>
      <c r="AH288" s="151">
        <v>1.5094369811320758</v>
      </c>
      <c r="AI288" s="150">
        <v>1076.2347260377378</v>
      </c>
      <c r="AJ288" s="150">
        <v>21.524694520754757</v>
      </c>
      <c r="AK288" s="150">
        <v>22.524694520754757</v>
      </c>
      <c r="AL288" s="119">
        <v>44922</v>
      </c>
    </row>
    <row r="289" spans="1:39">
      <c r="A289" t="s">
        <v>90</v>
      </c>
      <c r="B289" t="s">
        <v>91</v>
      </c>
      <c r="C289" t="s">
        <v>1335</v>
      </c>
      <c r="D289" t="s">
        <v>65</v>
      </c>
      <c r="E289" t="s">
        <v>65</v>
      </c>
      <c r="F289" t="s">
        <v>25</v>
      </c>
      <c r="G289" t="s">
        <v>81</v>
      </c>
      <c r="H289" t="s">
        <v>54</v>
      </c>
      <c r="I289" t="s">
        <v>55</v>
      </c>
      <c r="J289" t="s">
        <v>2585</v>
      </c>
      <c r="L289" s="119">
        <v>44854</v>
      </c>
      <c r="M289" s="184">
        <v>44570</v>
      </c>
      <c r="N289" s="119">
        <v>44970</v>
      </c>
      <c r="O289" t="s">
        <v>9</v>
      </c>
      <c r="P289" t="s">
        <v>73</v>
      </c>
      <c r="Q289" t="s">
        <v>17</v>
      </c>
      <c r="R289" t="s">
        <v>54</v>
      </c>
      <c r="S289" s="119">
        <v>44908</v>
      </c>
      <c r="T289" s="119">
        <v>44957</v>
      </c>
      <c r="AB289" s="206">
        <v>500001</v>
      </c>
      <c r="AC289" s="205" t="s">
        <v>58</v>
      </c>
      <c r="AD289" s="149" t="s">
        <v>478</v>
      </c>
      <c r="AE289" s="205" t="s">
        <v>478</v>
      </c>
      <c r="AF289" t="s">
        <v>213</v>
      </c>
      <c r="AG289" s="150">
        <v>22.554883260377395</v>
      </c>
      <c r="AH289" s="151">
        <v>1.5094369811320758</v>
      </c>
      <c r="AI289" s="150">
        <v>1077.7441630188698</v>
      </c>
      <c r="AJ289" s="150">
        <v>21.554883260377395</v>
      </c>
      <c r="AK289" s="150">
        <v>22.554883260377395</v>
      </c>
      <c r="AL289" s="119">
        <v>44755</v>
      </c>
    </row>
    <row r="290" spans="1:39">
      <c r="A290" t="s">
        <v>147</v>
      </c>
      <c r="B290" t="s">
        <v>148</v>
      </c>
      <c r="C290" t="s">
        <v>709</v>
      </c>
      <c r="D290" t="s">
        <v>65</v>
      </c>
      <c r="E290" s="205" t="s">
        <v>65</v>
      </c>
      <c r="F290" t="s">
        <v>25</v>
      </c>
      <c r="G290" t="s">
        <v>81</v>
      </c>
      <c r="H290" s="205" t="s">
        <v>54</v>
      </c>
      <c r="I290" s="205" t="s">
        <v>55</v>
      </c>
      <c r="J290" t="s">
        <v>2586</v>
      </c>
      <c r="K290" s="119">
        <v>44869</v>
      </c>
      <c r="L290" s="119">
        <v>44960</v>
      </c>
      <c r="M290" s="167"/>
      <c r="N290" s="119">
        <v>44974</v>
      </c>
      <c r="O290" t="s">
        <v>11</v>
      </c>
      <c r="P290" t="s">
        <v>185</v>
      </c>
      <c r="Q290" t="s">
        <v>17</v>
      </c>
      <c r="R290" t="s">
        <v>54</v>
      </c>
      <c r="S290" s="119">
        <v>44960</v>
      </c>
      <c r="T290" s="119">
        <v>44971</v>
      </c>
      <c r="AB290" s="206">
        <v>500001</v>
      </c>
      <c r="AC290" s="205" t="s">
        <v>58</v>
      </c>
      <c r="AD290" s="149" t="s">
        <v>478</v>
      </c>
      <c r="AE290" s="205" t="s">
        <v>478</v>
      </c>
      <c r="AF290" t="s">
        <v>186</v>
      </c>
      <c r="AG290" s="150">
        <v>22.585072000000036</v>
      </c>
      <c r="AH290" s="151">
        <v>1.5094369811320758</v>
      </c>
      <c r="AI290" s="150">
        <v>1079.2536000000018</v>
      </c>
      <c r="AJ290" s="150">
        <v>21.585072000000036</v>
      </c>
      <c r="AK290" s="150">
        <v>22.585072000000036</v>
      </c>
      <c r="AL290" s="119">
        <v>44958</v>
      </c>
    </row>
    <row r="291" spans="1:39">
      <c r="A291" t="s">
        <v>155</v>
      </c>
      <c r="B291" t="s">
        <v>156</v>
      </c>
      <c r="C291" t="s">
        <v>2587</v>
      </c>
      <c r="D291" t="s">
        <v>76</v>
      </c>
      <c r="E291" s="205" t="s">
        <v>76</v>
      </c>
      <c r="F291" t="s">
        <v>25</v>
      </c>
      <c r="G291" t="s">
        <v>81</v>
      </c>
      <c r="H291" s="205" t="s">
        <v>54</v>
      </c>
      <c r="I291" s="205" t="s">
        <v>55</v>
      </c>
      <c r="J291" t="s">
        <v>2588</v>
      </c>
      <c r="K291" s="119">
        <v>44945</v>
      </c>
      <c r="L291" s="119">
        <v>45035</v>
      </c>
      <c r="M291" s="184">
        <v>45049</v>
      </c>
      <c r="N291" s="119">
        <v>44990</v>
      </c>
      <c r="O291" t="s">
        <v>11</v>
      </c>
      <c r="P291" t="s">
        <v>185</v>
      </c>
      <c r="Q291" t="s">
        <v>17</v>
      </c>
      <c r="R291" t="s">
        <v>54</v>
      </c>
      <c r="S291" s="119">
        <v>44999</v>
      </c>
      <c r="T291" s="119">
        <v>45001</v>
      </c>
      <c r="AB291" s="206">
        <v>500003</v>
      </c>
      <c r="AC291" s="205" t="s">
        <v>58</v>
      </c>
      <c r="AD291" s="149" t="s">
        <v>478</v>
      </c>
      <c r="AE291" s="205" t="s">
        <v>478</v>
      </c>
      <c r="AF291" t="s">
        <v>186</v>
      </c>
      <c r="AG291" s="150">
        <v>22.615260860377393</v>
      </c>
      <c r="AH291" s="151">
        <v>1.5094430188679249</v>
      </c>
      <c r="AI291" s="150">
        <v>1080.7630430188697</v>
      </c>
      <c r="AJ291" s="150">
        <v>21.615260860377393</v>
      </c>
      <c r="AK291" s="150">
        <v>22.615260860377393</v>
      </c>
      <c r="AL291" s="119">
        <v>44959</v>
      </c>
    </row>
    <row r="292" spans="1:39">
      <c r="A292" t="s">
        <v>155</v>
      </c>
      <c r="B292" t="s">
        <v>156</v>
      </c>
      <c r="C292" t="s">
        <v>1591</v>
      </c>
      <c r="D292" t="s">
        <v>65</v>
      </c>
      <c r="E292" t="s">
        <v>65</v>
      </c>
      <c r="F292" t="s">
        <v>25</v>
      </c>
      <c r="G292" t="s">
        <v>81</v>
      </c>
      <c r="H292" t="s">
        <v>54</v>
      </c>
      <c r="I292" t="s">
        <v>55</v>
      </c>
      <c r="J292" t="s">
        <v>2589</v>
      </c>
      <c r="K292" s="119">
        <v>45266</v>
      </c>
      <c r="L292" s="119">
        <v>44960</v>
      </c>
      <c r="M292" s="184">
        <v>45000</v>
      </c>
      <c r="N292" s="119">
        <v>45002</v>
      </c>
      <c r="O292" t="s">
        <v>11</v>
      </c>
      <c r="P292" t="s">
        <v>185</v>
      </c>
      <c r="Q292" t="s">
        <v>17</v>
      </c>
      <c r="S292" s="119">
        <v>44977</v>
      </c>
      <c r="T292" s="119">
        <v>45001</v>
      </c>
      <c r="AB292" s="206">
        <v>500001</v>
      </c>
      <c r="AC292" s="205" t="s">
        <v>58</v>
      </c>
      <c r="AD292" s="149" t="s">
        <v>478</v>
      </c>
      <c r="AE292" s="205" t="s">
        <v>478</v>
      </c>
      <c r="AF292" t="s">
        <v>186</v>
      </c>
      <c r="AG292" s="150">
        <v>22.645449600000035</v>
      </c>
      <c r="AH292" s="151">
        <v>1.5094369811320758</v>
      </c>
      <c r="AI292" s="150">
        <v>1082.2724800000017</v>
      </c>
      <c r="AJ292" s="150">
        <v>21.645449600000035</v>
      </c>
      <c r="AK292" s="150">
        <v>22.645449600000035</v>
      </c>
      <c r="AL292" s="119">
        <v>44909</v>
      </c>
    </row>
    <row r="293" spans="1:39">
      <c r="A293" t="s">
        <v>179</v>
      </c>
      <c r="B293" t="s">
        <v>180</v>
      </c>
      <c r="C293" t="s">
        <v>1191</v>
      </c>
      <c r="D293" t="s">
        <v>76</v>
      </c>
      <c r="E293" t="s">
        <v>76</v>
      </c>
      <c r="F293" t="s">
        <v>25</v>
      </c>
      <c r="G293" t="s">
        <v>81</v>
      </c>
      <c r="H293" t="s">
        <v>54</v>
      </c>
      <c r="I293" t="s">
        <v>55</v>
      </c>
      <c r="J293" t="s">
        <v>2590</v>
      </c>
      <c r="K293" s="119">
        <v>44906</v>
      </c>
      <c r="L293" s="119">
        <v>44986</v>
      </c>
      <c r="M293" s="184">
        <v>45009</v>
      </c>
      <c r="N293" s="119">
        <v>45013</v>
      </c>
      <c r="O293" t="s">
        <v>11</v>
      </c>
      <c r="P293" t="s">
        <v>185</v>
      </c>
      <c r="Q293" t="s">
        <v>17</v>
      </c>
      <c r="R293" t="s">
        <v>54</v>
      </c>
      <c r="S293" s="119">
        <v>44988</v>
      </c>
      <c r="T293" s="119">
        <v>45001</v>
      </c>
      <c r="AB293" s="206">
        <v>500000</v>
      </c>
      <c r="AC293" s="205" t="s">
        <v>58</v>
      </c>
      <c r="AD293" s="149" t="s">
        <v>478</v>
      </c>
      <c r="AE293" s="205" t="s">
        <v>478</v>
      </c>
      <c r="AF293" t="s">
        <v>186</v>
      </c>
      <c r="AG293" s="150">
        <v>22.675638279245319</v>
      </c>
      <c r="AH293" s="151">
        <v>1.5094339622641511</v>
      </c>
      <c r="AI293" s="150">
        <v>1083.7819139622659</v>
      </c>
      <c r="AJ293" s="150">
        <v>21.675638279245319</v>
      </c>
      <c r="AK293" s="150">
        <v>22.675638279245319</v>
      </c>
      <c r="AL293" s="119">
        <v>44944</v>
      </c>
      <c r="AM293" t="s">
        <v>54</v>
      </c>
    </row>
    <row r="294" spans="1:39">
      <c r="A294" t="s">
        <v>179</v>
      </c>
      <c r="B294" t="s">
        <v>180</v>
      </c>
      <c r="C294" t="s">
        <v>1189</v>
      </c>
      <c r="D294" t="s">
        <v>76</v>
      </c>
      <c r="E294" t="s">
        <v>76</v>
      </c>
      <c r="F294" t="s">
        <v>25</v>
      </c>
      <c r="G294" t="s">
        <v>81</v>
      </c>
      <c r="H294" t="s">
        <v>54</v>
      </c>
      <c r="I294" t="s">
        <v>55</v>
      </c>
      <c r="J294" t="s">
        <v>2591</v>
      </c>
      <c r="K294" s="119">
        <v>44906</v>
      </c>
      <c r="L294" s="119">
        <v>44986</v>
      </c>
      <c r="M294" s="184">
        <v>45009</v>
      </c>
      <c r="N294" s="119">
        <v>45013</v>
      </c>
      <c r="O294" t="s">
        <v>11</v>
      </c>
      <c r="P294" t="s">
        <v>185</v>
      </c>
      <c r="Q294" t="s">
        <v>17</v>
      </c>
      <c r="R294" t="s">
        <v>54</v>
      </c>
      <c r="S294" s="119">
        <v>44986</v>
      </c>
      <c r="T294" s="119">
        <v>44991</v>
      </c>
      <c r="AB294" s="206">
        <v>500000</v>
      </c>
      <c r="AC294" s="205" t="s">
        <v>58</v>
      </c>
      <c r="AD294" s="149" t="s">
        <v>478</v>
      </c>
      <c r="AE294" s="205" t="s">
        <v>478</v>
      </c>
      <c r="AF294" t="s">
        <v>186</v>
      </c>
      <c r="AG294" s="150">
        <v>22.705826958490601</v>
      </c>
      <c r="AH294" s="151">
        <v>1.5094339622641511</v>
      </c>
      <c r="AI294" s="150">
        <v>1085.2913479245301</v>
      </c>
      <c r="AJ294" s="150">
        <v>21.705826958490601</v>
      </c>
      <c r="AK294" s="150">
        <v>22.705826958490601</v>
      </c>
      <c r="AL294" s="119">
        <v>44944</v>
      </c>
      <c r="AM294" t="s">
        <v>54</v>
      </c>
    </row>
    <row r="295" spans="1:39">
      <c r="A295" t="s">
        <v>179</v>
      </c>
      <c r="B295" t="s">
        <v>180</v>
      </c>
      <c r="C295" t="s">
        <v>1485</v>
      </c>
      <c r="D295" t="s">
        <v>76</v>
      </c>
      <c r="E295" s="205" t="s">
        <v>76</v>
      </c>
      <c r="F295" t="s">
        <v>25</v>
      </c>
      <c r="G295" t="s">
        <v>81</v>
      </c>
      <c r="H295" t="s">
        <v>54</v>
      </c>
      <c r="I295" t="s">
        <v>55</v>
      </c>
      <c r="J295" t="s">
        <v>2592</v>
      </c>
      <c r="K295" s="119">
        <v>44713</v>
      </c>
      <c r="L295" s="119">
        <v>44986</v>
      </c>
      <c r="M295" s="184">
        <v>45012</v>
      </c>
      <c r="N295" s="119">
        <v>45014</v>
      </c>
      <c r="O295" t="s">
        <v>11</v>
      </c>
      <c r="P295" t="s">
        <v>185</v>
      </c>
      <c r="Q295" t="s">
        <v>17</v>
      </c>
      <c r="R295" t="s">
        <v>54</v>
      </c>
      <c r="S295" s="119">
        <v>44991</v>
      </c>
      <c r="T295" s="119">
        <v>44993</v>
      </c>
      <c r="AB295" s="206">
        <v>500001</v>
      </c>
      <c r="AC295" s="205" t="s">
        <v>58</v>
      </c>
      <c r="AD295" s="149" t="s">
        <v>478</v>
      </c>
      <c r="AE295" s="205" t="s">
        <v>478</v>
      </c>
      <c r="AF295" t="s">
        <v>186</v>
      </c>
      <c r="AG295" s="150">
        <v>22.7662045584906</v>
      </c>
      <c r="AH295" s="151">
        <v>1.5094369811320758</v>
      </c>
      <c r="AI295" s="150">
        <v>1088.31022792453</v>
      </c>
      <c r="AJ295" s="150">
        <v>21.7662045584906</v>
      </c>
      <c r="AK295" s="150">
        <v>22.7662045584906</v>
      </c>
      <c r="AL295" s="119">
        <v>44942</v>
      </c>
    </row>
    <row r="296" spans="1:39">
      <c r="A296" t="s">
        <v>278</v>
      </c>
      <c r="B296" t="s">
        <v>279</v>
      </c>
      <c r="C296" t="s">
        <v>2593</v>
      </c>
      <c r="D296" t="s">
        <v>65</v>
      </c>
      <c r="E296" s="205" t="s">
        <v>65</v>
      </c>
      <c r="F296" t="s">
        <v>25</v>
      </c>
      <c r="G296" t="s">
        <v>81</v>
      </c>
      <c r="H296" t="s">
        <v>54</v>
      </c>
      <c r="I296" s="205" t="s">
        <v>55</v>
      </c>
      <c r="J296" t="s">
        <v>2594</v>
      </c>
      <c r="K296" s="119">
        <v>44929</v>
      </c>
      <c r="L296" s="119">
        <v>45009</v>
      </c>
      <c r="M296" s="167"/>
      <c r="N296" s="119">
        <v>45033</v>
      </c>
      <c r="O296" t="s">
        <v>11</v>
      </c>
      <c r="P296" t="s">
        <v>185</v>
      </c>
      <c r="Q296" t="s">
        <v>17</v>
      </c>
      <c r="R296" t="s">
        <v>54</v>
      </c>
      <c r="S296" s="119">
        <v>45006</v>
      </c>
      <c r="T296" s="119">
        <v>45016</v>
      </c>
      <c r="AB296" s="206">
        <v>500003</v>
      </c>
      <c r="AC296" s="205" t="s">
        <v>58</v>
      </c>
      <c r="AD296" s="149" t="s">
        <v>478</v>
      </c>
      <c r="AE296" s="205" t="s">
        <v>478</v>
      </c>
      <c r="AF296" t="s">
        <v>186</v>
      </c>
      <c r="AG296" s="150">
        <v>22.7662045584906</v>
      </c>
      <c r="AH296" s="151">
        <v>1.5094430188679249</v>
      </c>
      <c r="AI296" s="150">
        <v>1088.31022792453</v>
      </c>
      <c r="AJ296" s="150">
        <v>21.7662045584906</v>
      </c>
      <c r="AK296" s="150">
        <v>22.7662045584906</v>
      </c>
      <c r="AL296" s="119">
        <v>45006</v>
      </c>
    </row>
    <row r="297" spans="1:39">
      <c r="A297" t="s">
        <v>119</v>
      </c>
      <c r="B297" t="s">
        <v>120</v>
      </c>
      <c r="C297" t="s">
        <v>2595</v>
      </c>
      <c r="D297" t="s">
        <v>65</v>
      </c>
      <c r="E297" t="s">
        <v>65</v>
      </c>
      <c r="F297" t="s">
        <v>25</v>
      </c>
      <c r="G297" s="154" t="s">
        <v>81</v>
      </c>
      <c r="H297" t="s">
        <v>54</v>
      </c>
      <c r="I297" t="s">
        <v>55</v>
      </c>
      <c r="J297" t="s">
        <v>2596</v>
      </c>
      <c r="L297" s="119">
        <v>45028</v>
      </c>
      <c r="M297" s="184">
        <v>45037</v>
      </c>
      <c r="N297" s="119">
        <v>45040</v>
      </c>
      <c r="O297" t="s">
        <v>11</v>
      </c>
      <c r="P297" t="s">
        <v>128</v>
      </c>
      <c r="Q297" t="s">
        <v>17</v>
      </c>
      <c r="R297" t="s">
        <v>54</v>
      </c>
      <c r="S297" s="119">
        <v>45033</v>
      </c>
      <c r="T297" s="119">
        <v>45041</v>
      </c>
      <c r="AB297" s="176">
        <v>500002</v>
      </c>
      <c r="AC297" t="s">
        <v>58</v>
      </c>
      <c r="AD297" s="149" t="s">
        <v>478</v>
      </c>
      <c r="AE297" t="s">
        <v>478</v>
      </c>
      <c r="AF297" t="s">
        <v>129</v>
      </c>
      <c r="AG297" s="150">
        <v>22.796393358490601</v>
      </c>
      <c r="AH297" s="151">
        <v>1.5094400000000001</v>
      </c>
      <c r="AI297" s="150">
        <v>1089.81966792453</v>
      </c>
      <c r="AJ297" s="150">
        <v>21.796393358490601</v>
      </c>
      <c r="AK297" s="150">
        <v>22.796393358490601</v>
      </c>
      <c r="AL297" s="119">
        <v>45030</v>
      </c>
    </row>
    <row r="298" spans="1:39">
      <c r="A298" t="s">
        <v>179</v>
      </c>
      <c r="B298" t="s">
        <v>180</v>
      </c>
      <c r="C298" t="s">
        <v>1191</v>
      </c>
      <c r="D298" t="s">
        <v>76</v>
      </c>
      <c r="E298" t="s">
        <v>76</v>
      </c>
      <c r="F298" t="s">
        <v>25</v>
      </c>
      <c r="G298" t="s">
        <v>81</v>
      </c>
      <c r="H298" t="s">
        <v>54</v>
      </c>
      <c r="I298" t="s">
        <v>55</v>
      </c>
      <c r="J298" t="s">
        <v>2597</v>
      </c>
      <c r="K298" s="119">
        <v>45014</v>
      </c>
      <c r="L298" s="119">
        <v>45028</v>
      </c>
      <c r="M298" s="184">
        <v>45042</v>
      </c>
      <c r="N298" s="119">
        <v>45043</v>
      </c>
      <c r="O298" t="s">
        <v>11</v>
      </c>
      <c r="P298" t="s">
        <v>128</v>
      </c>
      <c r="Q298" t="s">
        <v>17</v>
      </c>
      <c r="R298" t="s">
        <v>54</v>
      </c>
      <c r="S298" s="119">
        <v>45036</v>
      </c>
      <c r="T298" s="119">
        <v>45048</v>
      </c>
      <c r="AB298" s="206">
        <v>500003</v>
      </c>
      <c r="AC298" s="205" t="s">
        <v>58</v>
      </c>
      <c r="AD298" s="149" t="s">
        <v>478</v>
      </c>
      <c r="AE298" s="205" t="s">
        <v>478</v>
      </c>
      <c r="AF298" t="s">
        <v>129</v>
      </c>
      <c r="AG298" s="150">
        <v>22.826582218867955</v>
      </c>
      <c r="AH298" s="151">
        <v>1.5094430188679249</v>
      </c>
      <c r="AI298" s="150">
        <v>1091.3291109433978</v>
      </c>
      <c r="AJ298" s="150">
        <v>21.826582218867955</v>
      </c>
      <c r="AK298" s="150">
        <v>22.826582218867955</v>
      </c>
      <c r="AL298" s="119">
        <v>45015</v>
      </c>
      <c r="AM298" t="s">
        <v>54</v>
      </c>
    </row>
    <row r="299" spans="1:39">
      <c r="A299" t="s">
        <v>179</v>
      </c>
      <c r="B299" t="s">
        <v>180</v>
      </c>
      <c r="C299" t="s">
        <v>1189</v>
      </c>
      <c r="D299" t="s">
        <v>76</v>
      </c>
      <c r="E299" s="205" t="s">
        <v>76</v>
      </c>
      <c r="F299" t="s">
        <v>25</v>
      </c>
      <c r="G299" t="s">
        <v>81</v>
      </c>
      <c r="H299" t="s">
        <v>54</v>
      </c>
      <c r="I299" t="s">
        <v>55</v>
      </c>
      <c r="J299" t="s">
        <v>2598</v>
      </c>
      <c r="K299" s="119">
        <v>45014</v>
      </c>
      <c r="L299" s="119">
        <v>45028</v>
      </c>
      <c r="M299" s="184">
        <v>45042</v>
      </c>
      <c r="N299" s="119">
        <v>45043</v>
      </c>
      <c r="O299" t="s">
        <v>11</v>
      </c>
      <c r="P299" t="s">
        <v>185</v>
      </c>
      <c r="Q299" t="s">
        <v>17</v>
      </c>
      <c r="R299" t="s">
        <v>54</v>
      </c>
      <c r="S299" s="119">
        <v>45015</v>
      </c>
      <c r="T299" s="119">
        <v>45034</v>
      </c>
      <c r="AB299" s="206">
        <v>500003</v>
      </c>
      <c r="AC299" s="205" t="s">
        <v>58</v>
      </c>
      <c r="AD299" s="149" t="s">
        <v>478</v>
      </c>
      <c r="AE299" s="205" t="s">
        <v>478</v>
      </c>
      <c r="AF299" t="s">
        <v>186</v>
      </c>
      <c r="AG299" s="150">
        <v>22.856771079245313</v>
      </c>
      <c r="AH299" s="151">
        <v>1.5094430188679249</v>
      </c>
      <c r="AI299" s="150">
        <v>1092.8385539622657</v>
      </c>
      <c r="AJ299" s="150">
        <v>21.856771079245313</v>
      </c>
      <c r="AK299" s="150">
        <v>22.856771079245313</v>
      </c>
      <c r="AL299" s="119">
        <v>45009</v>
      </c>
      <c r="AM299" t="s">
        <v>54</v>
      </c>
    </row>
    <row r="300" spans="1:39">
      <c r="A300" t="s">
        <v>179</v>
      </c>
      <c r="B300" t="s">
        <v>180</v>
      </c>
      <c r="C300" t="s">
        <v>2599</v>
      </c>
      <c r="D300" t="s">
        <v>76</v>
      </c>
      <c r="E300" t="s">
        <v>76</v>
      </c>
      <c r="F300" t="s">
        <v>25</v>
      </c>
      <c r="G300" t="s">
        <v>81</v>
      </c>
      <c r="H300" t="s">
        <v>67</v>
      </c>
      <c r="I300" t="s">
        <v>55</v>
      </c>
      <c r="J300" s="205" t="s">
        <v>2600</v>
      </c>
      <c r="K300" s="208">
        <v>44823</v>
      </c>
      <c r="L300" s="209"/>
      <c r="M300" s="191">
        <v>44958</v>
      </c>
      <c r="N300" s="128">
        <v>45044</v>
      </c>
      <c r="O300" t="s">
        <v>11</v>
      </c>
      <c r="P300" t="s">
        <v>185</v>
      </c>
      <c r="Q300" t="s">
        <v>17</v>
      </c>
      <c r="R300" t="s">
        <v>54</v>
      </c>
      <c r="S300" s="207">
        <v>45000</v>
      </c>
      <c r="T300" s="207">
        <v>45034</v>
      </c>
      <c r="U300" s="205"/>
      <c r="V300" s="205"/>
      <c r="W300" s="205"/>
      <c r="X300" s="205"/>
      <c r="Y300" s="205"/>
      <c r="Z300" s="205"/>
      <c r="AA300" s="205"/>
      <c r="AB300" s="206">
        <v>500000</v>
      </c>
      <c r="AC300" s="205" t="s">
        <v>58</v>
      </c>
      <c r="AD300" s="149" t="s">
        <v>478</v>
      </c>
      <c r="AE300" s="205" t="s">
        <v>478</v>
      </c>
      <c r="AF300" t="s">
        <v>186</v>
      </c>
      <c r="AG300" s="150">
        <v>23.158657871698143</v>
      </c>
      <c r="AH300" s="151">
        <v>15.09433962264151</v>
      </c>
      <c r="AI300" s="150">
        <v>1107.9328935849071</v>
      </c>
      <c r="AJ300" s="150">
        <v>22.158657871698143</v>
      </c>
      <c r="AK300" s="150">
        <v>23.158657871698143</v>
      </c>
      <c r="AL300" s="207">
        <v>44883</v>
      </c>
      <c r="AM300" s="205"/>
    </row>
    <row r="301" spans="1:39">
      <c r="A301" t="s">
        <v>198</v>
      </c>
      <c r="B301" t="s">
        <v>2108</v>
      </c>
      <c r="C301" t="s">
        <v>2583</v>
      </c>
      <c r="D301" t="s">
        <v>65</v>
      </c>
      <c r="E301" s="205" t="s">
        <v>65</v>
      </c>
      <c r="F301" t="s">
        <v>25</v>
      </c>
      <c r="G301" t="s">
        <v>81</v>
      </c>
      <c r="H301" t="s">
        <v>54</v>
      </c>
      <c r="I301" s="205" t="s">
        <v>55</v>
      </c>
      <c r="J301" t="s">
        <v>2601</v>
      </c>
      <c r="K301" s="119">
        <v>44950</v>
      </c>
      <c r="L301" s="119">
        <v>45036</v>
      </c>
      <c r="M301" s="184">
        <v>45050</v>
      </c>
      <c r="N301" s="119">
        <v>45051</v>
      </c>
      <c r="O301" t="s">
        <v>11</v>
      </c>
      <c r="P301" t="s">
        <v>185</v>
      </c>
      <c r="Q301" t="s">
        <v>17</v>
      </c>
      <c r="R301" t="s">
        <v>54</v>
      </c>
      <c r="S301" s="119">
        <v>45013</v>
      </c>
      <c r="T301" s="119">
        <v>45041</v>
      </c>
      <c r="AB301" s="176">
        <v>500001</v>
      </c>
      <c r="AC301" t="s">
        <v>58</v>
      </c>
      <c r="AD301" s="149" t="s">
        <v>478</v>
      </c>
      <c r="AE301" t="s">
        <v>478</v>
      </c>
      <c r="AF301" t="s">
        <v>186</v>
      </c>
      <c r="AG301" s="150">
        <v>23.188846611320784</v>
      </c>
      <c r="AH301" s="151">
        <v>1.5094369811320758</v>
      </c>
      <c r="AI301" s="150">
        <v>1109.4423305660391</v>
      </c>
      <c r="AJ301" s="150">
        <v>22.188846611320784</v>
      </c>
      <c r="AK301" s="150">
        <v>23.188846611320784</v>
      </c>
      <c r="AL301" s="119">
        <v>45008</v>
      </c>
    </row>
    <row r="302" spans="1:39">
      <c r="A302" t="s">
        <v>155</v>
      </c>
      <c r="B302" t="s">
        <v>156</v>
      </c>
      <c r="C302" t="s">
        <v>2481</v>
      </c>
      <c r="D302" t="s">
        <v>65</v>
      </c>
      <c r="E302" s="205" t="s">
        <v>65</v>
      </c>
      <c r="F302" t="s">
        <v>25</v>
      </c>
      <c r="G302" t="s">
        <v>81</v>
      </c>
      <c r="H302" t="s">
        <v>54</v>
      </c>
      <c r="I302" t="s">
        <v>55</v>
      </c>
      <c r="J302" t="s">
        <v>2602</v>
      </c>
      <c r="K302" s="119">
        <v>44963</v>
      </c>
      <c r="L302" s="119">
        <v>45037</v>
      </c>
      <c r="M302" s="167"/>
      <c r="N302" s="119">
        <v>45052</v>
      </c>
      <c r="O302" t="s">
        <v>9</v>
      </c>
      <c r="P302" t="s">
        <v>196</v>
      </c>
      <c r="Q302" t="s">
        <v>17</v>
      </c>
      <c r="R302" t="s">
        <v>54</v>
      </c>
      <c r="S302" s="119">
        <v>45016</v>
      </c>
      <c r="T302" s="119">
        <v>45048</v>
      </c>
      <c r="AB302" s="206">
        <v>500000</v>
      </c>
      <c r="AC302" s="205" t="s">
        <v>58</v>
      </c>
      <c r="AD302" s="149" t="s">
        <v>478</v>
      </c>
      <c r="AE302" s="205" t="s">
        <v>478</v>
      </c>
      <c r="AF302" t="s">
        <v>197</v>
      </c>
      <c r="AG302" s="150">
        <v>23.219035290566065</v>
      </c>
      <c r="AH302" s="151">
        <v>1.5094339622641511</v>
      </c>
      <c r="AI302" s="150">
        <v>1110.9517645283033</v>
      </c>
      <c r="AJ302" s="150">
        <v>22.219035290566065</v>
      </c>
      <c r="AK302" s="150">
        <v>23.219035290566065</v>
      </c>
      <c r="AL302" s="119">
        <v>45015</v>
      </c>
    </row>
    <row r="303" spans="1:39">
      <c r="A303" t="s">
        <v>155</v>
      </c>
      <c r="B303" t="s">
        <v>156</v>
      </c>
      <c r="C303" t="s">
        <v>2481</v>
      </c>
      <c r="D303" t="s">
        <v>51</v>
      </c>
      <c r="E303" s="205" t="s">
        <v>65</v>
      </c>
      <c r="F303" t="s">
        <v>25</v>
      </c>
      <c r="G303" t="s">
        <v>81</v>
      </c>
      <c r="H303" t="s">
        <v>54</v>
      </c>
      <c r="I303" t="s">
        <v>68</v>
      </c>
      <c r="J303" t="s">
        <v>2603</v>
      </c>
      <c r="K303" s="119">
        <v>44963</v>
      </c>
      <c r="L303" s="119">
        <v>45037</v>
      </c>
      <c r="M303" s="167"/>
      <c r="N303" s="119">
        <v>45052</v>
      </c>
      <c r="O303" t="s">
        <v>11</v>
      </c>
      <c r="P303" t="s">
        <v>185</v>
      </c>
      <c r="Q303" t="s">
        <v>17</v>
      </c>
      <c r="S303" s="119">
        <v>45021</v>
      </c>
      <c r="T303" s="119">
        <v>45034</v>
      </c>
      <c r="AB303" s="206">
        <v>500000</v>
      </c>
      <c r="AC303" s="205" t="s">
        <v>58</v>
      </c>
      <c r="AD303" s="149" t="s">
        <v>478</v>
      </c>
      <c r="AE303" s="205" t="s">
        <v>478</v>
      </c>
      <c r="AF303" t="s">
        <v>186</v>
      </c>
      <c r="AG303" s="150">
        <v>23.24922396981135</v>
      </c>
      <c r="AH303" s="151">
        <v>1.5094339622641511</v>
      </c>
      <c r="AI303" s="150">
        <v>1112.4611984905675</v>
      </c>
      <c r="AJ303" s="150">
        <v>22.24922396981135</v>
      </c>
      <c r="AK303" s="150">
        <v>23.24922396981135</v>
      </c>
      <c r="AL303" s="119">
        <v>45021</v>
      </c>
    </row>
    <row r="304" spans="1:39">
      <c r="A304" t="s">
        <v>147</v>
      </c>
      <c r="B304" t="s">
        <v>148</v>
      </c>
      <c r="C304" t="s">
        <v>709</v>
      </c>
      <c r="D304" t="s">
        <v>65</v>
      </c>
      <c r="E304" s="205" t="s">
        <v>65</v>
      </c>
      <c r="F304" t="s">
        <v>25</v>
      </c>
      <c r="G304" t="s">
        <v>81</v>
      </c>
      <c r="H304" t="s">
        <v>54</v>
      </c>
      <c r="I304" t="s">
        <v>55</v>
      </c>
      <c r="J304" t="s">
        <v>2604</v>
      </c>
      <c r="K304" s="119">
        <v>44983</v>
      </c>
      <c r="L304" s="119">
        <v>45044</v>
      </c>
      <c r="M304" s="167"/>
      <c r="N304" s="119">
        <v>45065</v>
      </c>
      <c r="O304" t="s">
        <v>9</v>
      </c>
      <c r="P304" t="s">
        <v>114</v>
      </c>
      <c r="Q304" t="s">
        <v>17</v>
      </c>
      <c r="R304" t="s">
        <v>54</v>
      </c>
      <c r="S304" s="119">
        <v>45055</v>
      </c>
      <c r="T304" s="119">
        <v>45065</v>
      </c>
      <c r="AB304" s="206">
        <v>500000</v>
      </c>
      <c r="AC304" s="205" t="s">
        <v>58</v>
      </c>
      <c r="AD304" s="149" t="s">
        <v>478</v>
      </c>
      <c r="AE304" s="205" t="s">
        <v>478</v>
      </c>
      <c r="AF304" t="s">
        <v>115</v>
      </c>
      <c r="AG304" s="150">
        <v>23.279412649056635</v>
      </c>
      <c r="AH304" s="151">
        <v>1.5094339622641511</v>
      </c>
      <c r="AI304" s="150">
        <v>1113.9706324528318</v>
      </c>
      <c r="AJ304" s="150">
        <v>22.279412649056635</v>
      </c>
      <c r="AK304" s="150">
        <v>23.279412649056635</v>
      </c>
      <c r="AL304" s="119">
        <v>45035</v>
      </c>
    </row>
    <row r="305" spans="1:39">
      <c r="A305" t="s">
        <v>147</v>
      </c>
      <c r="B305" t="s">
        <v>148</v>
      </c>
      <c r="C305" t="s">
        <v>1310</v>
      </c>
      <c r="D305" t="s">
        <v>65</v>
      </c>
      <c r="E305" s="205" t="s">
        <v>65</v>
      </c>
      <c r="F305" t="s">
        <v>25</v>
      </c>
      <c r="G305" t="s">
        <v>81</v>
      </c>
      <c r="H305" t="s">
        <v>54</v>
      </c>
      <c r="I305" s="205" t="s">
        <v>55</v>
      </c>
      <c r="J305" t="s">
        <v>2605</v>
      </c>
      <c r="K305" s="119">
        <v>44851</v>
      </c>
      <c r="L305" s="119">
        <v>44981</v>
      </c>
      <c r="M305" s="184">
        <v>45063</v>
      </c>
      <c r="N305" s="119">
        <v>45067</v>
      </c>
      <c r="O305" t="s">
        <v>11</v>
      </c>
      <c r="P305" t="s">
        <v>128</v>
      </c>
      <c r="Q305" t="s">
        <v>17</v>
      </c>
      <c r="R305" t="s">
        <v>54</v>
      </c>
      <c r="S305" s="119">
        <v>45020</v>
      </c>
      <c r="T305" s="119">
        <v>45036</v>
      </c>
      <c r="AB305" s="206">
        <v>500003</v>
      </c>
      <c r="AC305" s="205" t="s">
        <v>58</v>
      </c>
      <c r="AD305" s="149" t="s">
        <v>444</v>
      </c>
      <c r="AE305" s="205" t="s">
        <v>444</v>
      </c>
      <c r="AF305" t="s">
        <v>129</v>
      </c>
      <c r="AG305" s="150">
        <v>23.309601509433993</v>
      </c>
      <c r="AH305" s="151">
        <v>1.5094430188679249</v>
      </c>
      <c r="AI305" s="150">
        <v>1115.4800754716996</v>
      </c>
      <c r="AJ305" s="150">
        <v>22.309601509433993</v>
      </c>
      <c r="AK305" s="150">
        <v>23.309601509433993</v>
      </c>
      <c r="AL305" s="119">
        <v>44951</v>
      </c>
    </row>
    <row r="306" spans="1:39">
      <c r="A306" t="s">
        <v>179</v>
      </c>
      <c r="B306" t="s">
        <v>180</v>
      </c>
      <c r="C306" t="s">
        <v>1189</v>
      </c>
      <c r="D306" t="s">
        <v>76</v>
      </c>
      <c r="E306" s="205" t="s">
        <v>76</v>
      </c>
      <c r="F306" t="s">
        <v>25</v>
      </c>
      <c r="G306" t="s">
        <v>81</v>
      </c>
      <c r="H306" t="s">
        <v>54</v>
      </c>
      <c r="I306" t="s">
        <v>55</v>
      </c>
      <c r="J306" t="s">
        <v>2606</v>
      </c>
      <c r="L306" s="119">
        <v>45084</v>
      </c>
      <c r="M306" s="184">
        <v>45100</v>
      </c>
      <c r="N306" s="119">
        <v>45104</v>
      </c>
      <c r="O306" t="s">
        <v>11</v>
      </c>
      <c r="P306" t="s">
        <v>185</v>
      </c>
      <c r="Q306" t="s">
        <v>17</v>
      </c>
      <c r="R306" t="s">
        <v>54</v>
      </c>
      <c r="S306" s="119">
        <v>45089</v>
      </c>
      <c r="T306" s="119">
        <v>45092</v>
      </c>
      <c r="AB306" s="206">
        <v>500003</v>
      </c>
      <c r="AC306" s="205" t="s">
        <v>58</v>
      </c>
      <c r="AD306" s="149" t="s">
        <v>478</v>
      </c>
      <c r="AE306" s="205" t="s">
        <v>478</v>
      </c>
      <c r="AF306" t="s">
        <v>186</v>
      </c>
      <c r="AG306" s="150">
        <v>23.33979036981135</v>
      </c>
      <c r="AH306" s="151">
        <v>1.5094430188679249</v>
      </c>
      <c r="AI306" s="150">
        <v>1116.9895184905674</v>
      </c>
      <c r="AJ306" s="150">
        <v>22.33979036981135</v>
      </c>
      <c r="AK306" s="150">
        <v>23.33979036981135</v>
      </c>
      <c r="AL306" s="119">
        <v>45048</v>
      </c>
      <c r="AM306" t="s">
        <v>54</v>
      </c>
    </row>
    <row r="307" spans="1:39">
      <c r="A307" t="s">
        <v>179</v>
      </c>
      <c r="B307" t="s">
        <v>180</v>
      </c>
      <c r="C307" t="s">
        <v>1191</v>
      </c>
      <c r="D307" t="s">
        <v>76</v>
      </c>
      <c r="E307" t="s">
        <v>76</v>
      </c>
      <c r="F307" t="s">
        <v>25</v>
      </c>
      <c r="G307" t="s">
        <v>81</v>
      </c>
      <c r="H307" t="s">
        <v>54</v>
      </c>
      <c r="I307" t="s">
        <v>55</v>
      </c>
      <c r="J307" t="s">
        <v>2607</v>
      </c>
      <c r="L307" s="119">
        <v>45084</v>
      </c>
      <c r="M307" s="184">
        <v>45100</v>
      </c>
      <c r="N307" s="119">
        <v>45104</v>
      </c>
      <c r="O307" t="s">
        <v>11</v>
      </c>
      <c r="P307" t="s">
        <v>185</v>
      </c>
      <c r="Q307" t="s">
        <v>17</v>
      </c>
      <c r="R307" t="s">
        <v>54</v>
      </c>
      <c r="S307" s="119">
        <v>45078</v>
      </c>
      <c r="T307" s="119">
        <v>45092</v>
      </c>
      <c r="AB307" s="206">
        <v>500003</v>
      </c>
      <c r="AC307" s="205" t="s">
        <v>58</v>
      </c>
      <c r="AD307" s="149" t="s">
        <v>478</v>
      </c>
      <c r="AE307" s="205" t="s">
        <v>478</v>
      </c>
      <c r="AF307" t="s">
        <v>186</v>
      </c>
      <c r="AG307" s="150">
        <v>23.369979230188704</v>
      </c>
      <c r="AH307" s="151">
        <v>1.5094430188679249</v>
      </c>
      <c r="AI307" s="150">
        <v>1118.4989615094353</v>
      </c>
      <c r="AJ307" s="150">
        <v>22.369979230188704</v>
      </c>
      <c r="AK307" s="150">
        <v>23.369979230188704</v>
      </c>
      <c r="AL307" s="119">
        <v>45049</v>
      </c>
      <c r="AM307" t="s">
        <v>54</v>
      </c>
    </row>
    <row r="308" spans="1:39">
      <c r="A308" t="s">
        <v>155</v>
      </c>
      <c r="B308" t="s">
        <v>156</v>
      </c>
      <c r="C308" t="s">
        <v>1559</v>
      </c>
      <c r="D308" t="s">
        <v>65</v>
      </c>
      <c r="E308" t="s">
        <v>65</v>
      </c>
      <c r="F308" t="s">
        <v>25</v>
      </c>
      <c r="G308" t="s">
        <v>81</v>
      </c>
      <c r="H308" t="s">
        <v>54</v>
      </c>
      <c r="I308" t="s">
        <v>55</v>
      </c>
      <c r="J308" t="s">
        <v>2608</v>
      </c>
      <c r="L308" s="119">
        <v>45051</v>
      </c>
      <c r="M308" s="184">
        <v>45104</v>
      </c>
      <c r="N308" s="119">
        <v>45107</v>
      </c>
      <c r="O308" t="s">
        <v>11</v>
      </c>
      <c r="P308" t="s">
        <v>128</v>
      </c>
      <c r="Q308" t="s">
        <v>17</v>
      </c>
      <c r="R308" t="s">
        <v>54</v>
      </c>
      <c r="S308" s="119">
        <v>45092</v>
      </c>
      <c r="T308" s="119">
        <v>45104</v>
      </c>
      <c r="AB308" s="206">
        <v>500004</v>
      </c>
      <c r="AC308" s="205" t="s">
        <v>58</v>
      </c>
      <c r="AD308" s="149" t="s">
        <v>478</v>
      </c>
      <c r="AE308" s="205" t="s">
        <v>478</v>
      </c>
      <c r="AF308" t="s">
        <v>129</v>
      </c>
      <c r="AG308" s="150">
        <v>23.400168150943422</v>
      </c>
      <c r="AH308" s="151">
        <v>1.5094460377358494</v>
      </c>
      <c r="AI308" s="150">
        <v>1120.0084075471711</v>
      </c>
      <c r="AJ308" s="150">
        <v>22.400168150943422</v>
      </c>
      <c r="AK308" s="150">
        <v>23.400168150943422</v>
      </c>
      <c r="AL308" s="119">
        <v>45048</v>
      </c>
    </row>
    <row r="309" spans="1:39">
      <c r="A309" t="s">
        <v>155</v>
      </c>
      <c r="B309" t="s">
        <v>156</v>
      </c>
      <c r="C309" t="s">
        <v>1559</v>
      </c>
      <c r="D309" t="s">
        <v>65</v>
      </c>
      <c r="E309" t="s">
        <v>65</v>
      </c>
      <c r="F309" t="s">
        <v>25</v>
      </c>
      <c r="G309" t="s">
        <v>81</v>
      </c>
      <c r="H309" t="s">
        <v>54</v>
      </c>
      <c r="I309" t="s">
        <v>55</v>
      </c>
      <c r="J309" t="s">
        <v>2609</v>
      </c>
      <c r="L309" s="119">
        <v>45051</v>
      </c>
      <c r="M309" s="184">
        <v>45104</v>
      </c>
      <c r="N309" s="119">
        <v>45107</v>
      </c>
      <c r="O309" t="s">
        <v>11</v>
      </c>
      <c r="P309" t="s">
        <v>185</v>
      </c>
      <c r="Q309" t="s">
        <v>17</v>
      </c>
      <c r="R309" t="s">
        <v>54</v>
      </c>
      <c r="S309" s="119">
        <v>45092</v>
      </c>
      <c r="T309" s="119">
        <v>45104</v>
      </c>
      <c r="AB309" s="206">
        <v>500005</v>
      </c>
      <c r="AC309" s="205" t="s">
        <v>58</v>
      </c>
      <c r="AD309" s="149" t="s">
        <v>478</v>
      </c>
      <c r="AE309" s="205" t="s">
        <v>478</v>
      </c>
      <c r="AF309" t="s">
        <v>186</v>
      </c>
      <c r="AG309" s="150">
        <v>23.430357132075496</v>
      </c>
      <c r="AH309" s="151">
        <v>1.5094490566037739</v>
      </c>
      <c r="AI309" s="150">
        <v>1121.5178566037748</v>
      </c>
      <c r="AJ309" s="150">
        <v>22.430357132075496</v>
      </c>
      <c r="AK309" s="150">
        <v>23.430357132075496</v>
      </c>
      <c r="AL309" s="119">
        <v>45048</v>
      </c>
    </row>
    <row r="310" spans="1:39">
      <c r="A310" t="s">
        <v>195</v>
      </c>
      <c r="B310" t="s">
        <v>1446</v>
      </c>
      <c r="C310" t="s">
        <v>1312</v>
      </c>
      <c r="D310" t="s">
        <v>65</v>
      </c>
      <c r="E310" t="s">
        <v>65</v>
      </c>
      <c r="F310" t="s">
        <v>25</v>
      </c>
      <c r="G310" s="154" t="s">
        <v>81</v>
      </c>
      <c r="H310" t="s">
        <v>54</v>
      </c>
      <c r="I310" t="s">
        <v>55</v>
      </c>
      <c r="J310" t="s">
        <v>2610</v>
      </c>
      <c r="K310" s="119">
        <v>44907</v>
      </c>
      <c r="L310" s="119">
        <v>45022</v>
      </c>
      <c r="M310" s="167"/>
      <c r="N310" s="119">
        <v>45110</v>
      </c>
      <c r="O310" t="s">
        <v>11</v>
      </c>
      <c r="P310" t="s">
        <v>128</v>
      </c>
      <c r="Q310" t="s">
        <v>17</v>
      </c>
      <c r="R310" t="s">
        <v>54</v>
      </c>
      <c r="S310" s="119">
        <v>45100</v>
      </c>
      <c r="T310" s="119">
        <v>45110</v>
      </c>
      <c r="AB310" s="206">
        <v>500001</v>
      </c>
      <c r="AC310" s="205" t="s">
        <v>58</v>
      </c>
      <c r="AD310" s="149" t="s">
        <v>478</v>
      </c>
      <c r="AE310" s="205" t="s">
        <v>478</v>
      </c>
      <c r="AF310" t="s">
        <v>129</v>
      </c>
      <c r="AG310" s="150">
        <v>23.460545871698137</v>
      </c>
      <c r="AH310" s="151">
        <v>1.5094369811320758</v>
      </c>
      <c r="AI310" s="150">
        <v>1123.0272935849068</v>
      </c>
      <c r="AJ310" s="150">
        <v>22.460545871698137</v>
      </c>
      <c r="AK310" s="150">
        <v>23.460545871698137</v>
      </c>
      <c r="AL310" s="119">
        <v>45021</v>
      </c>
    </row>
    <row r="311" spans="1:39">
      <c r="A311" t="s">
        <v>179</v>
      </c>
      <c r="B311" t="s">
        <v>180</v>
      </c>
      <c r="C311" t="s">
        <v>1345</v>
      </c>
      <c r="D311" t="s">
        <v>76</v>
      </c>
      <c r="E311" t="s">
        <v>76</v>
      </c>
      <c r="F311" t="s">
        <v>25</v>
      </c>
      <c r="G311" t="s">
        <v>81</v>
      </c>
      <c r="H311" t="s">
        <v>54</v>
      </c>
      <c r="I311" t="s">
        <v>55</v>
      </c>
      <c r="J311" t="s">
        <v>2611</v>
      </c>
      <c r="K311" s="119">
        <v>45074</v>
      </c>
      <c r="L311" s="119">
        <v>45106</v>
      </c>
      <c r="M311" s="184">
        <v>45110</v>
      </c>
      <c r="N311" s="119">
        <v>45117</v>
      </c>
      <c r="O311" t="s">
        <v>9</v>
      </c>
      <c r="P311" t="s">
        <v>114</v>
      </c>
      <c r="Q311" t="s">
        <v>17</v>
      </c>
      <c r="R311" t="s">
        <v>54</v>
      </c>
      <c r="S311" s="119">
        <v>45104</v>
      </c>
      <c r="T311" s="119">
        <v>45118</v>
      </c>
      <c r="AB311" s="176">
        <v>500001</v>
      </c>
      <c r="AC311" t="s">
        <v>58</v>
      </c>
      <c r="AD311" s="149" t="s">
        <v>478</v>
      </c>
      <c r="AE311" t="s">
        <v>478</v>
      </c>
      <c r="AF311" t="s">
        <v>115</v>
      </c>
      <c r="AG311" s="150">
        <v>23.490734611320775</v>
      </c>
      <c r="AH311" s="151">
        <v>1.5094369811320758</v>
      </c>
      <c r="AI311" s="150">
        <v>1124.5367305660388</v>
      </c>
      <c r="AJ311" s="150">
        <v>22.490734611320775</v>
      </c>
      <c r="AK311" s="150">
        <v>23.490734611320775</v>
      </c>
      <c r="AL311" s="119">
        <v>45086</v>
      </c>
    </row>
    <row r="312" spans="1:39">
      <c r="A312" t="s">
        <v>179</v>
      </c>
      <c r="B312" t="s">
        <v>180</v>
      </c>
      <c r="C312" t="s">
        <v>1345</v>
      </c>
      <c r="D312" t="s">
        <v>76</v>
      </c>
      <c r="E312" t="s">
        <v>76</v>
      </c>
      <c r="F312" t="s">
        <v>25</v>
      </c>
      <c r="G312" t="s">
        <v>81</v>
      </c>
      <c r="H312" t="s">
        <v>54</v>
      </c>
      <c r="I312" t="s">
        <v>55</v>
      </c>
      <c r="J312" t="s">
        <v>2612</v>
      </c>
      <c r="K312" s="119">
        <v>45074</v>
      </c>
      <c r="L312" s="119">
        <v>45106</v>
      </c>
      <c r="M312" s="184">
        <v>45110</v>
      </c>
      <c r="N312" s="119">
        <v>45117</v>
      </c>
      <c r="O312" t="s">
        <v>11</v>
      </c>
      <c r="P312" t="s">
        <v>185</v>
      </c>
      <c r="Q312" t="s">
        <v>17</v>
      </c>
      <c r="R312" t="s">
        <v>54</v>
      </c>
      <c r="S312" s="119">
        <v>45105</v>
      </c>
      <c r="T312" s="119">
        <v>45118</v>
      </c>
      <c r="AB312" s="176">
        <v>500001</v>
      </c>
      <c r="AC312" t="s">
        <v>58</v>
      </c>
      <c r="AD312" s="149" t="s">
        <v>478</v>
      </c>
      <c r="AE312" t="s">
        <v>478</v>
      </c>
      <c r="AF312" t="s">
        <v>186</v>
      </c>
      <c r="AG312" s="150">
        <v>23.520923350943416</v>
      </c>
      <c r="AH312" s="151">
        <v>1.5094369811320758</v>
      </c>
      <c r="AI312" s="150">
        <v>1126.0461675471709</v>
      </c>
      <c r="AJ312" s="150">
        <v>22.520923350943416</v>
      </c>
      <c r="AK312" s="150">
        <v>23.520923350943416</v>
      </c>
      <c r="AL312" s="119">
        <v>45086</v>
      </c>
    </row>
    <row r="313" spans="1:39">
      <c r="A313" t="s">
        <v>155</v>
      </c>
      <c r="B313" t="s">
        <v>156</v>
      </c>
      <c r="C313" t="s">
        <v>1591</v>
      </c>
      <c r="D313" t="s">
        <v>65</v>
      </c>
      <c r="E313" t="s">
        <v>65</v>
      </c>
      <c r="F313" t="s">
        <v>25</v>
      </c>
      <c r="G313" t="s">
        <v>81</v>
      </c>
      <c r="H313" t="s">
        <v>54</v>
      </c>
      <c r="I313" t="s">
        <v>55</v>
      </c>
      <c r="J313" t="s">
        <v>2613</v>
      </c>
      <c r="K313" s="119">
        <v>45013</v>
      </c>
      <c r="L313" s="119">
        <v>45079</v>
      </c>
      <c r="M313" s="184">
        <v>45119</v>
      </c>
      <c r="N313" s="119">
        <v>45121</v>
      </c>
      <c r="O313" t="s">
        <v>9</v>
      </c>
      <c r="P313" t="s">
        <v>114</v>
      </c>
      <c r="Q313" t="s">
        <v>17</v>
      </c>
      <c r="R313" t="s">
        <v>54</v>
      </c>
      <c r="S313" s="119">
        <v>45117</v>
      </c>
      <c r="T313" s="119">
        <v>45118</v>
      </c>
      <c r="AB313" s="206">
        <v>500001</v>
      </c>
      <c r="AC313" s="205" t="s">
        <v>58</v>
      </c>
      <c r="AD313" s="149" t="s">
        <v>478</v>
      </c>
      <c r="AE313" s="205" t="s">
        <v>478</v>
      </c>
      <c r="AF313" t="s">
        <v>115</v>
      </c>
      <c r="AG313" s="150">
        <v>23.551112090566058</v>
      </c>
      <c r="AH313" s="151">
        <v>1.5094369811320758</v>
      </c>
      <c r="AI313" s="150">
        <v>1127.5556045283029</v>
      </c>
      <c r="AJ313" s="150">
        <v>22.551112090566058</v>
      </c>
      <c r="AK313" s="150">
        <v>23.551112090566058</v>
      </c>
      <c r="AL313" s="119">
        <v>44942</v>
      </c>
    </row>
    <row r="314" spans="1:39">
      <c r="A314" t="s">
        <v>198</v>
      </c>
      <c r="B314" t="s">
        <v>2108</v>
      </c>
      <c r="C314" t="s">
        <v>2614</v>
      </c>
      <c r="D314" t="s">
        <v>65</v>
      </c>
      <c r="E314" t="s">
        <v>65</v>
      </c>
      <c r="F314" t="s">
        <v>25</v>
      </c>
      <c r="G314" s="154" t="s">
        <v>81</v>
      </c>
      <c r="H314" t="s">
        <v>54</v>
      </c>
      <c r="I314" t="s">
        <v>55</v>
      </c>
      <c r="J314" t="s">
        <v>2615</v>
      </c>
      <c r="L314" s="119">
        <v>45079</v>
      </c>
      <c r="M314" s="184">
        <v>45124</v>
      </c>
      <c r="N314" s="119">
        <v>45128</v>
      </c>
      <c r="O314" t="s">
        <v>9</v>
      </c>
      <c r="P314" t="s">
        <v>114</v>
      </c>
      <c r="Q314" t="s">
        <v>17</v>
      </c>
      <c r="R314" t="s">
        <v>54</v>
      </c>
      <c r="S314" s="119">
        <v>45096</v>
      </c>
      <c r="T314" s="119">
        <v>45104</v>
      </c>
      <c r="AB314" s="206">
        <v>500001</v>
      </c>
      <c r="AC314" s="205" t="s">
        <v>58</v>
      </c>
      <c r="AD314" s="149" t="s">
        <v>478</v>
      </c>
      <c r="AE314" s="205" t="s">
        <v>478</v>
      </c>
      <c r="AF314" t="s">
        <v>115</v>
      </c>
      <c r="AG314" s="150">
        <v>23.581300830188699</v>
      </c>
      <c r="AH314" s="151">
        <v>1.5094369811320758</v>
      </c>
      <c r="AI314" s="150">
        <v>1129.0650415094349</v>
      </c>
      <c r="AJ314" s="150">
        <v>22.581300830188699</v>
      </c>
      <c r="AK314" s="150">
        <v>23.581300830188699</v>
      </c>
      <c r="AL314" s="119">
        <v>45049</v>
      </c>
    </row>
    <row r="315" spans="1:39">
      <c r="A315" t="s">
        <v>147</v>
      </c>
      <c r="B315" t="s">
        <v>148</v>
      </c>
      <c r="C315" t="s">
        <v>709</v>
      </c>
      <c r="D315" t="s">
        <v>65</v>
      </c>
      <c r="E315" s="205" t="s">
        <v>65</v>
      </c>
      <c r="F315" t="s">
        <v>25</v>
      </c>
      <c r="G315" t="s">
        <v>81</v>
      </c>
      <c r="H315" t="s">
        <v>54</v>
      </c>
      <c r="I315" t="s">
        <v>55</v>
      </c>
      <c r="J315" t="s">
        <v>2616</v>
      </c>
      <c r="L315" s="119">
        <v>45107</v>
      </c>
      <c r="M315" s="184">
        <v>45148</v>
      </c>
      <c r="N315" s="119">
        <v>45149</v>
      </c>
      <c r="O315" t="s">
        <v>11</v>
      </c>
      <c r="P315" t="s">
        <v>185</v>
      </c>
      <c r="Q315" t="s">
        <v>17</v>
      </c>
      <c r="R315" t="s">
        <v>54</v>
      </c>
      <c r="S315" s="119">
        <v>45127</v>
      </c>
      <c r="T315" s="119">
        <v>45142</v>
      </c>
      <c r="AB315" s="206">
        <v>500000</v>
      </c>
      <c r="AC315" s="205" t="s">
        <v>58</v>
      </c>
      <c r="AD315" s="149" t="s">
        <v>478</v>
      </c>
      <c r="AE315" s="205" t="s">
        <v>478</v>
      </c>
      <c r="AF315" t="s">
        <v>186</v>
      </c>
      <c r="AG315" s="150">
        <v>23.61148950943398</v>
      </c>
      <c r="AH315" s="151">
        <v>1.5094339622641511</v>
      </c>
      <c r="AI315" s="150">
        <v>1130.5744754716991</v>
      </c>
      <c r="AJ315" s="150">
        <v>22.61148950943398</v>
      </c>
      <c r="AK315" s="150">
        <v>23.61148950943398</v>
      </c>
      <c r="AL315" s="119">
        <v>45093</v>
      </c>
    </row>
    <row r="316" spans="1:39">
      <c r="A316" t="s">
        <v>155</v>
      </c>
      <c r="B316" t="s">
        <v>156</v>
      </c>
      <c r="C316" t="s">
        <v>2481</v>
      </c>
      <c r="D316" t="s">
        <v>65</v>
      </c>
      <c r="E316" s="205" t="s">
        <v>65</v>
      </c>
      <c r="F316" t="s">
        <v>25</v>
      </c>
      <c r="G316" t="s">
        <v>81</v>
      </c>
      <c r="H316" t="s">
        <v>54</v>
      </c>
      <c r="I316" t="s">
        <v>55</v>
      </c>
      <c r="J316" t="s">
        <v>2617</v>
      </c>
      <c r="L316" s="119">
        <v>45128</v>
      </c>
      <c r="M316" s="119">
        <v>45155</v>
      </c>
      <c r="N316" s="119">
        <v>45157</v>
      </c>
      <c r="O316" t="s">
        <v>11</v>
      </c>
      <c r="P316" t="s">
        <v>185</v>
      </c>
      <c r="Q316" t="s">
        <v>17</v>
      </c>
      <c r="S316" s="119">
        <v>45125</v>
      </c>
      <c r="T316" s="119">
        <v>45155</v>
      </c>
      <c r="AB316" s="206">
        <v>500000</v>
      </c>
      <c r="AC316" s="205" t="s">
        <v>58</v>
      </c>
      <c r="AD316" s="149" t="s">
        <v>478</v>
      </c>
      <c r="AE316" s="205" t="s">
        <v>478</v>
      </c>
      <c r="AF316" t="s">
        <v>186</v>
      </c>
      <c r="AG316" s="150">
        <v>23.641678188679265</v>
      </c>
      <c r="AH316" s="151">
        <v>1.5094339622641511</v>
      </c>
      <c r="AI316" s="150">
        <v>1132.0839094339633</v>
      </c>
      <c r="AJ316" s="150">
        <v>22.641678188679265</v>
      </c>
      <c r="AK316" s="150">
        <v>23.641678188679265</v>
      </c>
      <c r="AL316" s="119">
        <v>45112</v>
      </c>
    </row>
    <row r="317" spans="1:39">
      <c r="A317" t="s">
        <v>119</v>
      </c>
      <c r="B317" t="s">
        <v>120</v>
      </c>
      <c r="C317" t="s">
        <v>2618</v>
      </c>
      <c r="D317" t="s">
        <v>65</v>
      </c>
      <c r="E317" t="s">
        <v>65</v>
      </c>
      <c r="F317" t="s">
        <v>25</v>
      </c>
      <c r="G317" t="s">
        <v>81</v>
      </c>
      <c r="H317" t="s">
        <v>54</v>
      </c>
      <c r="I317" t="s">
        <v>55</v>
      </c>
      <c r="J317" t="s">
        <v>2619</v>
      </c>
      <c r="L317" s="119">
        <v>45161</v>
      </c>
      <c r="M317" s="119">
        <v>45168</v>
      </c>
      <c r="N317" s="119">
        <v>45169</v>
      </c>
      <c r="O317" t="s">
        <v>9</v>
      </c>
      <c r="P317" t="s">
        <v>114</v>
      </c>
      <c r="Q317" t="s">
        <v>17</v>
      </c>
      <c r="R317" t="s">
        <v>54</v>
      </c>
      <c r="S317" s="119">
        <v>45155</v>
      </c>
      <c r="T317" s="119">
        <v>45161</v>
      </c>
      <c r="AB317" s="206">
        <v>500001</v>
      </c>
      <c r="AC317" s="205" t="s">
        <v>58</v>
      </c>
      <c r="AD317" s="149" t="s">
        <v>478</v>
      </c>
      <c r="AE317" s="205" t="s">
        <v>478</v>
      </c>
      <c r="AF317" t="s">
        <v>115</v>
      </c>
      <c r="AG317" s="150">
        <v>23.671866928301906</v>
      </c>
      <c r="AH317" s="151">
        <v>1.5094369811320758</v>
      </c>
      <c r="AI317" s="150">
        <v>1133.5933464150953</v>
      </c>
      <c r="AJ317" s="150">
        <v>22.671866928301906</v>
      </c>
      <c r="AK317" s="150">
        <v>23.671866928301906</v>
      </c>
      <c r="AL317" s="119">
        <v>45145</v>
      </c>
    </row>
    <row r="318" spans="1:39">
      <c r="A318" t="s">
        <v>119</v>
      </c>
      <c r="B318" t="s">
        <v>120</v>
      </c>
      <c r="C318" t="s">
        <v>1464</v>
      </c>
      <c r="D318" t="s">
        <v>65</v>
      </c>
      <c r="E318" t="s">
        <v>65</v>
      </c>
      <c r="F318" t="s">
        <v>25</v>
      </c>
      <c r="G318" t="s">
        <v>81</v>
      </c>
      <c r="H318" t="s">
        <v>54</v>
      </c>
      <c r="I318" t="s">
        <v>55</v>
      </c>
      <c r="J318" t="s">
        <v>2620</v>
      </c>
      <c r="L318" s="119">
        <v>45142</v>
      </c>
      <c r="M318" s="119">
        <v>45190</v>
      </c>
      <c r="N318" s="119">
        <v>45191</v>
      </c>
      <c r="O318" t="s">
        <v>9</v>
      </c>
      <c r="P318" t="s">
        <v>264</v>
      </c>
      <c r="Q318" t="s">
        <v>17</v>
      </c>
      <c r="R318" t="s">
        <v>54</v>
      </c>
      <c r="S318" s="119">
        <v>45167</v>
      </c>
      <c r="T318" s="119">
        <v>45180</v>
      </c>
      <c r="AB318" s="206">
        <v>500001</v>
      </c>
      <c r="AC318" s="205" t="s">
        <v>58</v>
      </c>
      <c r="AD318" s="149" t="s">
        <v>478</v>
      </c>
      <c r="AE318" s="205" t="s">
        <v>478</v>
      </c>
      <c r="AF318" t="s">
        <v>265</v>
      </c>
      <c r="AG318" s="150">
        <v>23.702055667924547</v>
      </c>
      <c r="AH318" s="151">
        <v>1.5094369811320758</v>
      </c>
      <c r="AI318" s="150">
        <v>1135.1027833962273</v>
      </c>
      <c r="AJ318" s="150">
        <v>22.702055667924547</v>
      </c>
      <c r="AK318" s="150">
        <v>23.702055667924547</v>
      </c>
      <c r="AL318" s="119">
        <v>45148</v>
      </c>
    </row>
    <row r="319" spans="1:39">
      <c r="A319" t="s">
        <v>179</v>
      </c>
      <c r="B319" t="s">
        <v>180</v>
      </c>
      <c r="C319" t="s">
        <v>1189</v>
      </c>
      <c r="D319" t="s">
        <v>76</v>
      </c>
      <c r="E319" s="205" t="s">
        <v>76</v>
      </c>
      <c r="F319" t="s">
        <v>25</v>
      </c>
      <c r="G319" t="s">
        <v>81</v>
      </c>
      <c r="H319" t="s">
        <v>54</v>
      </c>
      <c r="I319" t="s">
        <v>55</v>
      </c>
      <c r="J319" t="s">
        <v>2621</v>
      </c>
      <c r="M319" s="167"/>
      <c r="N319" s="119">
        <v>45196</v>
      </c>
      <c r="O319" t="s">
        <v>9</v>
      </c>
      <c r="P319" t="s">
        <v>69</v>
      </c>
      <c r="Q319" t="s">
        <v>17</v>
      </c>
      <c r="R319" t="s">
        <v>54</v>
      </c>
      <c r="S319" s="119">
        <v>45167</v>
      </c>
      <c r="T319" s="119">
        <v>45184</v>
      </c>
      <c r="AB319" s="206">
        <v>500003</v>
      </c>
      <c r="AC319" s="205" t="s">
        <v>58</v>
      </c>
      <c r="AD319" s="149" t="s">
        <v>478</v>
      </c>
      <c r="AE319" s="205" t="s">
        <v>478</v>
      </c>
      <c r="AF319" t="s">
        <v>70</v>
      </c>
      <c r="AG319" s="150">
        <v>23.732244528301905</v>
      </c>
      <c r="AH319" s="151">
        <v>1.5094430188679249</v>
      </c>
      <c r="AI319" s="150">
        <v>1136.6122264150952</v>
      </c>
      <c r="AJ319" s="150">
        <v>22.732244528301905</v>
      </c>
      <c r="AK319" s="150">
        <v>23.732244528301905</v>
      </c>
      <c r="AL319" s="119">
        <v>45048</v>
      </c>
      <c r="AM319" t="s">
        <v>54</v>
      </c>
    </row>
    <row r="320" spans="1:39">
      <c r="A320" t="s">
        <v>179</v>
      </c>
      <c r="B320" t="s">
        <v>180</v>
      </c>
      <c r="C320" t="s">
        <v>1191</v>
      </c>
      <c r="D320" t="s">
        <v>76</v>
      </c>
      <c r="E320" t="s">
        <v>76</v>
      </c>
      <c r="F320" t="s">
        <v>25</v>
      </c>
      <c r="G320" t="s">
        <v>81</v>
      </c>
      <c r="H320" t="s">
        <v>54</v>
      </c>
      <c r="I320" t="s">
        <v>55</v>
      </c>
      <c r="J320" t="s">
        <v>2622</v>
      </c>
      <c r="M320" s="167"/>
      <c r="N320" s="119">
        <v>45196</v>
      </c>
      <c r="O320" t="s">
        <v>9</v>
      </c>
      <c r="P320" t="s">
        <v>259</v>
      </c>
      <c r="Q320" t="s">
        <v>17</v>
      </c>
      <c r="R320" t="s">
        <v>54</v>
      </c>
      <c r="S320" s="119">
        <v>45167</v>
      </c>
      <c r="T320" s="119">
        <v>45194</v>
      </c>
      <c r="AB320" s="206">
        <v>500003</v>
      </c>
      <c r="AC320" s="205" t="s">
        <v>58</v>
      </c>
      <c r="AD320" s="149" t="s">
        <v>478</v>
      </c>
      <c r="AE320" s="205" t="s">
        <v>478</v>
      </c>
      <c r="AF320" t="s">
        <v>260</v>
      </c>
      <c r="AG320" s="150">
        <v>23.762433388679259</v>
      </c>
      <c r="AH320" s="151">
        <v>1.5094430188679249</v>
      </c>
      <c r="AI320" s="150">
        <v>1138.121669433963</v>
      </c>
      <c r="AJ320" s="150">
        <v>22.762433388679259</v>
      </c>
      <c r="AK320" s="150">
        <v>23.762433388679259</v>
      </c>
      <c r="AL320" s="119">
        <v>45049</v>
      </c>
      <c r="AM320" t="s">
        <v>54</v>
      </c>
    </row>
    <row r="321" spans="1:38">
      <c r="A321" t="s">
        <v>179</v>
      </c>
      <c r="B321" t="s">
        <v>180</v>
      </c>
      <c r="C321" t="s">
        <v>1345</v>
      </c>
      <c r="D321" t="s">
        <v>76</v>
      </c>
      <c r="E321" t="s">
        <v>76</v>
      </c>
      <c r="F321" t="s">
        <v>25</v>
      </c>
      <c r="G321" t="s">
        <v>81</v>
      </c>
      <c r="H321" t="s">
        <v>54</v>
      </c>
      <c r="I321" t="s">
        <v>55</v>
      </c>
      <c r="J321" s="205" t="s">
        <v>2623</v>
      </c>
      <c r="K321" s="119">
        <v>45131</v>
      </c>
      <c r="L321" s="119">
        <v>45191</v>
      </c>
      <c r="M321" s="119">
        <v>45195</v>
      </c>
      <c r="N321" s="119">
        <v>45197</v>
      </c>
      <c r="O321" t="s">
        <v>9</v>
      </c>
      <c r="P321" t="s">
        <v>78</v>
      </c>
      <c r="Q321" t="s">
        <v>17</v>
      </c>
      <c r="R321" t="s">
        <v>54</v>
      </c>
      <c r="S321" s="119">
        <v>45182</v>
      </c>
      <c r="T321" s="119">
        <v>45190</v>
      </c>
      <c r="AB321" s="206">
        <v>500000</v>
      </c>
      <c r="AC321" s="205" t="s">
        <v>58</v>
      </c>
      <c r="AD321" s="149" t="s">
        <v>478</v>
      </c>
      <c r="AE321" s="205" t="s">
        <v>478</v>
      </c>
      <c r="AF321" t="s">
        <v>216</v>
      </c>
      <c r="AG321" s="150">
        <v>23.792622067924544</v>
      </c>
      <c r="AH321" s="151">
        <v>1.5094339622641511</v>
      </c>
      <c r="AI321" s="150">
        <v>1139.6311033962272</v>
      </c>
      <c r="AJ321" s="150">
        <v>22.792622067924544</v>
      </c>
      <c r="AK321" s="150">
        <v>23.792622067924544</v>
      </c>
      <c r="AL321" s="207">
        <v>45181</v>
      </c>
    </row>
    <row r="322" spans="1:38">
      <c r="A322" t="s">
        <v>179</v>
      </c>
      <c r="B322" t="s">
        <v>180</v>
      </c>
      <c r="C322" t="s">
        <v>1345</v>
      </c>
      <c r="D322" t="s">
        <v>76</v>
      </c>
      <c r="E322" t="s">
        <v>76</v>
      </c>
      <c r="F322" t="s">
        <v>25</v>
      </c>
      <c r="G322" t="s">
        <v>81</v>
      </c>
      <c r="H322" t="s">
        <v>54</v>
      </c>
      <c r="I322" t="s">
        <v>55</v>
      </c>
      <c r="J322" t="s">
        <v>2624</v>
      </c>
      <c r="K322" s="119">
        <v>45131</v>
      </c>
      <c r="L322" s="119">
        <v>45191</v>
      </c>
      <c r="M322" s="119">
        <v>45195</v>
      </c>
      <c r="N322" s="119">
        <v>45197</v>
      </c>
      <c r="O322" t="s">
        <v>9</v>
      </c>
      <c r="P322" t="s">
        <v>78</v>
      </c>
      <c r="Q322" t="s">
        <v>17</v>
      </c>
      <c r="R322" t="s">
        <v>54</v>
      </c>
      <c r="S322" s="119">
        <v>45182</v>
      </c>
      <c r="T322" s="119">
        <v>45190</v>
      </c>
      <c r="AB322" s="206">
        <v>500000</v>
      </c>
      <c r="AC322" s="205" t="s">
        <v>58</v>
      </c>
      <c r="AD322" s="149" t="s">
        <v>478</v>
      </c>
      <c r="AE322" s="205" t="s">
        <v>478</v>
      </c>
      <c r="AF322" t="s">
        <v>216</v>
      </c>
      <c r="AG322" s="150">
        <v>23.822810747169829</v>
      </c>
      <c r="AH322" s="151">
        <v>1.5094339622641511</v>
      </c>
      <c r="AI322" s="150">
        <v>1141.1405373584914</v>
      </c>
      <c r="AJ322" s="150">
        <v>22.822810747169829</v>
      </c>
      <c r="AK322" s="150">
        <v>23.822810747169829</v>
      </c>
      <c r="AL322" s="207">
        <v>45181</v>
      </c>
    </row>
    <row r="323" spans="1:38">
      <c r="A323" t="s">
        <v>155</v>
      </c>
      <c r="B323" t="s">
        <v>156</v>
      </c>
      <c r="C323" t="s">
        <v>1525</v>
      </c>
      <c r="D323" t="s">
        <v>65</v>
      </c>
      <c r="E323" s="205" t="s">
        <v>65</v>
      </c>
      <c r="F323" t="s">
        <v>25</v>
      </c>
      <c r="G323" s="154" t="s">
        <v>81</v>
      </c>
      <c r="H323" t="s">
        <v>54</v>
      </c>
      <c r="I323" t="s">
        <v>55</v>
      </c>
      <c r="J323" t="s">
        <v>2625</v>
      </c>
      <c r="L323" s="119">
        <v>45149</v>
      </c>
      <c r="M323" s="119">
        <v>45196</v>
      </c>
      <c r="N323" s="119">
        <v>45198</v>
      </c>
      <c r="O323" t="s">
        <v>9</v>
      </c>
      <c r="P323" t="s">
        <v>114</v>
      </c>
      <c r="Q323" t="s">
        <v>17</v>
      </c>
      <c r="R323" t="s">
        <v>54</v>
      </c>
      <c r="S323" s="119">
        <v>45175</v>
      </c>
      <c r="T323" s="119">
        <v>45189</v>
      </c>
      <c r="AB323" s="206">
        <v>500002</v>
      </c>
      <c r="AC323" s="205" t="s">
        <v>58</v>
      </c>
      <c r="AD323" s="149" t="s">
        <v>478</v>
      </c>
      <c r="AE323" s="205" t="s">
        <v>478</v>
      </c>
      <c r="AF323" t="s">
        <v>115</v>
      </c>
      <c r="AG323" s="150">
        <v>23.85299954716983</v>
      </c>
      <c r="AH323" s="151">
        <v>1.5094400000000001</v>
      </c>
      <c r="AI323" s="150">
        <v>1142.6499773584915</v>
      </c>
      <c r="AJ323" s="150">
        <v>22.85299954716983</v>
      </c>
      <c r="AK323" s="150">
        <v>23.85299954716983</v>
      </c>
      <c r="AL323" s="119">
        <v>45113</v>
      </c>
    </row>
    <row r="324" spans="1:38">
      <c r="A324" t="s">
        <v>155</v>
      </c>
      <c r="B324" t="s">
        <v>156</v>
      </c>
      <c r="C324" t="s">
        <v>1525</v>
      </c>
      <c r="D324" t="s">
        <v>65</v>
      </c>
      <c r="E324" s="205" t="s">
        <v>65</v>
      </c>
      <c r="F324" t="s">
        <v>25</v>
      </c>
      <c r="G324" s="154" t="s">
        <v>81</v>
      </c>
      <c r="H324" t="s">
        <v>54</v>
      </c>
      <c r="I324" t="s">
        <v>55</v>
      </c>
      <c r="J324" t="s">
        <v>2626</v>
      </c>
      <c r="L324" s="119">
        <v>45149</v>
      </c>
      <c r="M324" s="119">
        <v>45196</v>
      </c>
      <c r="N324" s="119">
        <v>45198</v>
      </c>
      <c r="O324" t="s">
        <v>9</v>
      </c>
      <c r="P324" t="s">
        <v>262</v>
      </c>
      <c r="Q324" t="s">
        <v>17</v>
      </c>
      <c r="R324" t="s">
        <v>54</v>
      </c>
      <c r="S324" s="119">
        <v>45174</v>
      </c>
      <c r="T324" s="119">
        <v>45196</v>
      </c>
      <c r="AB324" s="206">
        <v>500001</v>
      </c>
      <c r="AC324" s="205" t="s">
        <v>58</v>
      </c>
      <c r="AD324" s="149" t="s">
        <v>478</v>
      </c>
      <c r="AE324" s="205" t="s">
        <v>478</v>
      </c>
      <c r="AF324" t="s">
        <v>263</v>
      </c>
      <c r="AG324" s="150">
        <v>23.883188286792471</v>
      </c>
      <c r="AH324" s="151">
        <v>1.5094369811320758</v>
      </c>
      <c r="AI324" s="150">
        <v>1144.1594143396235</v>
      </c>
      <c r="AJ324" s="150">
        <v>22.883188286792471</v>
      </c>
      <c r="AK324" s="150">
        <v>23.883188286792471</v>
      </c>
      <c r="AL324" s="119">
        <v>45113</v>
      </c>
    </row>
    <row r="325" spans="1:38">
      <c r="A325" t="s">
        <v>155</v>
      </c>
      <c r="B325" t="s">
        <v>156</v>
      </c>
      <c r="C325" t="s">
        <v>1525</v>
      </c>
      <c r="D325" t="s">
        <v>65</v>
      </c>
      <c r="E325" s="205" t="s">
        <v>65</v>
      </c>
      <c r="F325" t="s">
        <v>25</v>
      </c>
      <c r="G325" s="154" t="s">
        <v>81</v>
      </c>
      <c r="H325" t="s">
        <v>54</v>
      </c>
      <c r="I325" t="s">
        <v>55</v>
      </c>
      <c r="J325" t="s">
        <v>2627</v>
      </c>
      <c r="L325" s="119">
        <v>45149</v>
      </c>
      <c r="M325" s="119">
        <v>45196</v>
      </c>
      <c r="N325" s="119">
        <v>45198</v>
      </c>
      <c r="O325" t="s">
        <v>9</v>
      </c>
      <c r="P325" t="s">
        <v>88</v>
      </c>
      <c r="Q325" t="s">
        <v>17</v>
      </c>
      <c r="R325" t="s">
        <v>54</v>
      </c>
      <c r="S325" s="119">
        <v>45175</v>
      </c>
      <c r="T325" s="119">
        <v>45182</v>
      </c>
      <c r="AB325" s="206">
        <v>500003</v>
      </c>
      <c r="AC325" s="205" t="s">
        <v>58</v>
      </c>
      <c r="AD325" s="149" t="s">
        <v>478</v>
      </c>
      <c r="AE325" s="205" t="s">
        <v>478</v>
      </c>
      <c r="AF325" t="s">
        <v>89</v>
      </c>
      <c r="AG325" s="150">
        <v>23.913377147169825</v>
      </c>
      <c r="AH325" s="151">
        <v>1.5094430188679249</v>
      </c>
      <c r="AI325" s="150">
        <v>1145.6688573584913</v>
      </c>
      <c r="AJ325" s="150">
        <v>22.913377147169825</v>
      </c>
      <c r="AK325" s="150">
        <v>23.913377147169825</v>
      </c>
      <c r="AL325" s="119">
        <v>45113</v>
      </c>
    </row>
    <row r="326" spans="1:38">
      <c r="A326" t="s">
        <v>155</v>
      </c>
      <c r="B326" t="s">
        <v>156</v>
      </c>
      <c r="C326" t="s">
        <v>1525</v>
      </c>
      <c r="D326" t="s">
        <v>65</v>
      </c>
      <c r="E326" s="205" t="s">
        <v>65</v>
      </c>
      <c r="F326" t="s">
        <v>25</v>
      </c>
      <c r="G326" s="154" t="s">
        <v>81</v>
      </c>
      <c r="H326" t="s">
        <v>54</v>
      </c>
      <c r="I326" t="s">
        <v>55</v>
      </c>
      <c r="J326" t="s">
        <v>2628</v>
      </c>
      <c r="L326" s="119">
        <v>45149</v>
      </c>
      <c r="M326" s="119">
        <v>45196</v>
      </c>
      <c r="N326" s="119">
        <v>45198</v>
      </c>
      <c r="O326" t="s">
        <v>9</v>
      </c>
      <c r="P326" t="s">
        <v>165</v>
      </c>
      <c r="Q326" t="s">
        <v>17</v>
      </c>
      <c r="R326" t="s">
        <v>54</v>
      </c>
      <c r="S326" s="119">
        <v>45175</v>
      </c>
      <c r="T326" s="119">
        <v>45183</v>
      </c>
      <c r="AB326" s="206">
        <v>500004</v>
      </c>
      <c r="AC326" s="205" t="s">
        <v>58</v>
      </c>
      <c r="AD326" s="149" t="s">
        <v>478</v>
      </c>
      <c r="AE326" s="205" t="s">
        <v>478</v>
      </c>
      <c r="AF326" t="s">
        <v>166</v>
      </c>
      <c r="AG326" s="150">
        <v>23.943566067924543</v>
      </c>
      <c r="AH326" s="151">
        <v>1.5094460377358494</v>
      </c>
      <c r="AI326" s="150">
        <v>1147.1783033962272</v>
      </c>
      <c r="AJ326" s="150">
        <v>22.943566067924543</v>
      </c>
      <c r="AK326" s="150">
        <v>23.943566067924543</v>
      </c>
      <c r="AL326" s="119">
        <v>45113</v>
      </c>
    </row>
    <row r="327" spans="1:38">
      <c r="A327" t="s">
        <v>198</v>
      </c>
      <c r="B327" t="s">
        <v>2108</v>
      </c>
      <c r="C327" t="s">
        <v>1587</v>
      </c>
      <c r="D327" t="s">
        <v>65</v>
      </c>
      <c r="E327" s="205" t="s">
        <v>65</v>
      </c>
      <c r="F327" t="s">
        <v>25</v>
      </c>
      <c r="G327" t="s">
        <v>81</v>
      </c>
      <c r="H327" t="s">
        <v>54</v>
      </c>
      <c r="I327" s="205" t="s">
        <v>55</v>
      </c>
      <c r="J327" t="s">
        <v>2629</v>
      </c>
      <c r="L327" s="119">
        <v>45210</v>
      </c>
      <c r="M327" s="119">
        <v>45225</v>
      </c>
      <c r="N327" s="119">
        <v>45227</v>
      </c>
      <c r="O327" t="s">
        <v>9</v>
      </c>
      <c r="P327" t="s">
        <v>264</v>
      </c>
      <c r="Q327" t="s">
        <v>17</v>
      </c>
      <c r="R327" t="s">
        <v>54</v>
      </c>
      <c r="S327" s="119">
        <v>45202</v>
      </c>
      <c r="T327" s="119">
        <v>45216</v>
      </c>
      <c r="AB327" s="176">
        <v>500001</v>
      </c>
      <c r="AC327" t="s">
        <v>58</v>
      </c>
      <c r="AD327" s="149" t="s">
        <v>478</v>
      </c>
      <c r="AE327" t="s">
        <v>478</v>
      </c>
      <c r="AF327" t="s">
        <v>265</v>
      </c>
      <c r="AG327" s="150">
        <v>23.973754807547184</v>
      </c>
      <c r="AH327" s="151">
        <v>1.5094369811320758</v>
      </c>
      <c r="AI327" s="150">
        <v>1148.6877403773592</v>
      </c>
      <c r="AJ327" s="150">
        <v>22.973754807547184</v>
      </c>
      <c r="AK327" s="150">
        <v>23.973754807547184</v>
      </c>
      <c r="AL327" s="119">
        <v>45197</v>
      </c>
    </row>
    <row r="328" spans="1:38">
      <c r="A328" t="s">
        <v>147</v>
      </c>
      <c r="B328" t="s">
        <v>148</v>
      </c>
      <c r="C328" t="s">
        <v>1310</v>
      </c>
      <c r="D328" t="s">
        <v>65</v>
      </c>
      <c r="E328" s="205" t="s">
        <v>65</v>
      </c>
      <c r="F328" t="s">
        <v>25</v>
      </c>
      <c r="G328" t="s">
        <v>81</v>
      </c>
      <c r="H328" t="s">
        <v>54</v>
      </c>
      <c r="I328" s="205" t="s">
        <v>55</v>
      </c>
      <c r="J328" t="s">
        <v>2630</v>
      </c>
      <c r="K328" s="119"/>
      <c r="L328" s="119">
        <v>45128</v>
      </c>
      <c r="M328" s="184">
        <v>45232</v>
      </c>
      <c r="N328" s="119">
        <v>45236</v>
      </c>
      <c r="O328" t="s">
        <v>11</v>
      </c>
      <c r="P328" t="s">
        <v>185</v>
      </c>
      <c r="Q328" t="s">
        <v>17</v>
      </c>
      <c r="R328" t="s">
        <v>54</v>
      </c>
      <c r="S328" s="119">
        <v>45142</v>
      </c>
      <c r="T328" s="119">
        <v>45168</v>
      </c>
      <c r="AB328" s="206">
        <v>500000</v>
      </c>
      <c r="AC328" s="205" t="s">
        <v>58</v>
      </c>
      <c r="AD328" s="149" t="s">
        <v>478</v>
      </c>
      <c r="AE328" s="205" t="s">
        <v>478</v>
      </c>
      <c r="AF328" t="s">
        <v>186</v>
      </c>
      <c r="AG328" s="150">
        <v>24.003943486792469</v>
      </c>
      <c r="AH328" s="151">
        <v>1.5094339622641511</v>
      </c>
      <c r="AI328" s="150">
        <v>1150.1971743396234</v>
      </c>
      <c r="AJ328" s="150">
        <v>23.003943486792469</v>
      </c>
      <c r="AK328" s="150">
        <v>24.003943486792469</v>
      </c>
      <c r="AL328" s="119">
        <v>45086</v>
      </c>
    </row>
    <row r="329" spans="1:38">
      <c r="A329" t="s">
        <v>155</v>
      </c>
      <c r="B329" t="s">
        <v>156</v>
      </c>
      <c r="C329" t="s">
        <v>2631</v>
      </c>
      <c r="D329" t="s">
        <v>65</v>
      </c>
      <c r="E329" s="205" t="s">
        <v>65</v>
      </c>
      <c r="F329" t="s">
        <v>25</v>
      </c>
      <c r="G329" t="s">
        <v>81</v>
      </c>
      <c r="H329" t="s">
        <v>54</v>
      </c>
      <c r="I329" t="s">
        <v>55</v>
      </c>
      <c r="J329" t="s">
        <v>2632</v>
      </c>
      <c r="L329" s="119">
        <v>45212</v>
      </c>
      <c r="M329" s="184">
        <v>45245</v>
      </c>
      <c r="N329" s="119">
        <v>45247</v>
      </c>
      <c r="O329" t="s">
        <v>11</v>
      </c>
      <c r="P329" t="s">
        <v>209</v>
      </c>
      <c r="Q329" t="s">
        <v>17</v>
      </c>
      <c r="R329" t="s">
        <v>54</v>
      </c>
      <c r="S329" s="119">
        <v>45211</v>
      </c>
      <c r="AB329" s="206">
        <v>500000</v>
      </c>
      <c r="AC329" s="205" t="s">
        <v>58</v>
      </c>
      <c r="AD329" s="149" t="s">
        <v>478</v>
      </c>
      <c r="AE329" s="205" t="s">
        <v>478</v>
      </c>
      <c r="AF329" t="s">
        <v>210</v>
      </c>
      <c r="AG329" s="150">
        <v>24.034132166037754</v>
      </c>
      <c r="AH329" s="151">
        <v>1.5094339622641511</v>
      </c>
      <c r="AI329" s="150">
        <v>1151.7066083018876</v>
      </c>
      <c r="AJ329" s="150">
        <v>23.034132166037754</v>
      </c>
      <c r="AK329" s="150">
        <v>24.034132166037754</v>
      </c>
      <c r="AL329" s="119">
        <v>45197</v>
      </c>
    </row>
    <row r="330" spans="1:38">
      <c r="A330" t="s">
        <v>155</v>
      </c>
      <c r="B330" t="s">
        <v>156</v>
      </c>
      <c r="C330" t="s">
        <v>1591</v>
      </c>
      <c r="D330" t="s">
        <v>65</v>
      </c>
      <c r="E330" t="s">
        <v>65</v>
      </c>
      <c r="F330" t="s">
        <v>25</v>
      </c>
      <c r="G330" t="s">
        <v>81</v>
      </c>
      <c r="H330" t="s">
        <v>54</v>
      </c>
      <c r="I330" t="s">
        <v>55</v>
      </c>
      <c r="J330" t="s">
        <v>2633</v>
      </c>
      <c r="K330" s="119"/>
      <c r="L330" s="119">
        <v>45205</v>
      </c>
      <c r="M330" s="184" t="s">
        <v>2634</v>
      </c>
      <c r="N330" s="119">
        <v>45247</v>
      </c>
      <c r="O330" t="s">
        <v>11</v>
      </c>
      <c r="P330" t="s">
        <v>128</v>
      </c>
      <c r="Q330" t="s">
        <v>17</v>
      </c>
      <c r="R330" t="s">
        <v>54</v>
      </c>
      <c r="S330" s="119">
        <v>45225</v>
      </c>
      <c r="T330" s="119">
        <v>45229</v>
      </c>
      <c r="AB330" s="206">
        <v>500001</v>
      </c>
      <c r="AC330" s="205" t="s">
        <v>58</v>
      </c>
      <c r="AD330" s="149" t="s">
        <v>478</v>
      </c>
      <c r="AE330" s="205" t="s">
        <v>478</v>
      </c>
      <c r="AF330" t="s">
        <v>129</v>
      </c>
      <c r="AG330" s="150">
        <v>24.064320905660392</v>
      </c>
      <c r="AH330" s="151">
        <v>1.5094369811320758</v>
      </c>
      <c r="AI330" s="150">
        <v>1153.2160452830196</v>
      </c>
      <c r="AJ330" s="150">
        <v>23.064320905660392</v>
      </c>
      <c r="AK330" s="150">
        <v>24.064320905660392</v>
      </c>
      <c r="AL330" s="119">
        <v>45119</v>
      </c>
    </row>
    <row r="331" spans="1:38">
      <c r="A331" t="s">
        <v>147</v>
      </c>
      <c r="B331" t="s">
        <v>148</v>
      </c>
      <c r="C331" t="s">
        <v>709</v>
      </c>
      <c r="D331" t="s">
        <v>65</v>
      </c>
      <c r="E331" s="205" t="s">
        <v>65</v>
      </c>
      <c r="F331" t="s">
        <v>25</v>
      </c>
      <c r="G331" t="s">
        <v>81</v>
      </c>
      <c r="H331" t="s">
        <v>54</v>
      </c>
      <c r="I331" t="s">
        <v>55</v>
      </c>
      <c r="J331" t="s">
        <v>2635</v>
      </c>
      <c r="L331" s="119">
        <v>45198</v>
      </c>
      <c r="M331" s="119">
        <v>45246</v>
      </c>
      <c r="N331" s="119">
        <v>45247</v>
      </c>
      <c r="O331" t="s">
        <v>11</v>
      </c>
      <c r="P331" t="s">
        <v>128</v>
      </c>
      <c r="Q331" t="s">
        <v>17</v>
      </c>
      <c r="R331" t="s">
        <v>54</v>
      </c>
      <c r="S331" s="119">
        <v>45215</v>
      </c>
      <c r="T331" s="119">
        <v>45223</v>
      </c>
      <c r="AB331" s="206">
        <v>500000</v>
      </c>
      <c r="AC331" s="205" t="s">
        <v>58</v>
      </c>
      <c r="AD331" s="149" t="s">
        <v>478</v>
      </c>
      <c r="AE331" s="205" t="s">
        <v>478</v>
      </c>
      <c r="AF331" t="s">
        <v>129</v>
      </c>
      <c r="AG331" s="150">
        <v>24.094509584905676</v>
      </c>
      <c r="AH331" s="151">
        <v>1.5094339622641511</v>
      </c>
      <c r="AI331" s="150">
        <v>1154.7254792452839</v>
      </c>
      <c r="AJ331" s="150">
        <v>23.094509584905676</v>
      </c>
      <c r="AK331" s="150">
        <v>24.094509584905676</v>
      </c>
      <c r="AL331" s="119">
        <v>45197</v>
      </c>
    </row>
    <row r="332" spans="1:38" ht="15.6">
      <c r="A332" s="2" t="s">
        <v>195</v>
      </c>
      <c r="B332" t="s">
        <v>1446</v>
      </c>
      <c r="C332" t="s">
        <v>1401</v>
      </c>
      <c r="D332" t="s">
        <v>65</v>
      </c>
      <c r="E332" t="s">
        <v>65</v>
      </c>
      <c r="F332" t="s">
        <v>25</v>
      </c>
      <c r="G332" t="s">
        <v>81</v>
      </c>
      <c r="H332" s="154" t="s">
        <v>54</v>
      </c>
      <c r="I332" s="154" t="s">
        <v>55</v>
      </c>
      <c r="J332" t="s">
        <v>2636</v>
      </c>
      <c r="L332" s="119">
        <v>45177</v>
      </c>
      <c r="M332" s="119">
        <v>45246</v>
      </c>
      <c r="N332" s="119">
        <v>45250</v>
      </c>
      <c r="O332" t="s">
        <v>7</v>
      </c>
      <c r="P332" t="s">
        <v>59</v>
      </c>
      <c r="Q332" t="s">
        <v>17</v>
      </c>
      <c r="R332" t="s">
        <v>54</v>
      </c>
      <c r="S332" s="119">
        <v>45224</v>
      </c>
      <c r="T332" s="119">
        <v>45230</v>
      </c>
      <c r="AB332" s="206">
        <v>500000</v>
      </c>
      <c r="AC332" s="205" t="s">
        <v>58</v>
      </c>
      <c r="AD332" s="149" t="s">
        <v>478</v>
      </c>
      <c r="AE332" s="205" t="s">
        <v>478</v>
      </c>
      <c r="AF332" t="s">
        <v>246</v>
      </c>
      <c r="AG332" s="150">
        <v>24.124698264150961</v>
      </c>
      <c r="AH332" s="151">
        <v>1.5094339622641511</v>
      </c>
      <c r="AI332" s="150">
        <v>1156.2349132075481</v>
      </c>
      <c r="AJ332" s="150">
        <v>23.124698264150961</v>
      </c>
      <c r="AK332" s="150">
        <v>24.124698264150961</v>
      </c>
      <c r="AL332" s="119">
        <v>45176</v>
      </c>
    </row>
    <row r="333" spans="1:38">
      <c r="A333" t="s">
        <v>155</v>
      </c>
      <c r="B333" t="s">
        <v>156</v>
      </c>
      <c r="C333" t="s">
        <v>2469</v>
      </c>
      <c r="D333" t="s">
        <v>65</v>
      </c>
      <c r="E333" t="s">
        <v>65</v>
      </c>
      <c r="F333" t="s">
        <v>25</v>
      </c>
      <c r="G333" t="s">
        <v>81</v>
      </c>
      <c r="H333" t="s">
        <v>54</v>
      </c>
      <c r="I333" t="s">
        <v>55</v>
      </c>
      <c r="J333" t="s">
        <v>2637</v>
      </c>
      <c r="L333" s="119">
        <v>45198</v>
      </c>
      <c r="M333" s="119">
        <v>45253</v>
      </c>
      <c r="N333" s="119">
        <v>45257</v>
      </c>
      <c r="O333" t="s">
        <v>11</v>
      </c>
      <c r="P333" t="s">
        <v>128</v>
      </c>
      <c r="Q333" t="s">
        <v>17</v>
      </c>
      <c r="R333" t="s">
        <v>54</v>
      </c>
      <c r="S333" s="119">
        <v>45233</v>
      </c>
      <c r="T333" s="119">
        <v>45251</v>
      </c>
      <c r="AB333" s="206">
        <v>500000</v>
      </c>
      <c r="AC333" s="205" t="s">
        <v>58</v>
      </c>
      <c r="AD333" s="149" t="s">
        <v>478</v>
      </c>
      <c r="AE333" s="205" t="s">
        <v>478</v>
      </c>
      <c r="AF333" t="s">
        <v>129</v>
      </c>
      <c r="AG333" s="150">
        <v>24.154886943396246</v>
      </c>
      <c r="AH333" s="151">
        <v>1.5094339622641511</v>
      </c>
      <c r="AI333" s="150">
        <v>1157.7443471698123</v>
      </c>
      <c r="AJ333" s="150">
        <v>23.154886943396246</v>
      </c>
      <c r="AK333" s="150">
        <v>24.154886943396246</v>
      </c>
      <c r="AL333" s="119">
        <v>45195</v>
      </c>
    </row>
    <row r="334" spans="1:38">
      <c r="A334" t="s">
        <v>179</v>
      </c>
      <c r="B334" t="s">
        <v>180</v>
      </c>
      <c r="C334" t="s">
        <v>2638</v>
      </c>
      <c r="D334" t="s">
        <v>76</v>
      </c>
      <c r="E334" t="s">
        <v>76</v>
      </c>
      <c r="F334" t="s">
        <v>25</v>
      </c>
      <c r="G334" t="s">
        <v>81</v>
      </c>
      <c r="H334" t="s">
        <v>54</v>
      </c>
      <c r="I334" t="s">
        <v>55</v>
      </c>
      <c r="J334" t="s">
        <v>2639</v>
      </c>
      <c r="L334" s="119">
        <v>45233</v>
      </c>
      <c r="M334" s="119">
        <v>45258</v>
      </c>
      <c r="N334" s="119">
        <v>45260</v>
      </c>
      <c r="O334" t="s">
        <v>9</v>
      </c>
      <c r="P334" t="s">
        <v>262</v>
      </c>
      <c r="Q334" t="s">
        <v>17</v>
      </c>
      <c r="R334" t="s">
        <v>54</v>
      </c>
      <c r="S334" s="119">
        <v>45246</v>
      </c>
      <c r="T334" s="119">
        <v>45258</v>
      </c>
      <c r="AB334" s="206">
        <v>500001</v>
      </c>
      <c r="AC334" s="205" t="s">
        <v>58</v>
      </c>
      <c r="AD334" s="149" t="s">
        <v>478</v>
      </c>
      <c r="AE334" s="205" t="s">
        <v>478</v>
      </c>
      <c r="AF334" t="s">
        <v>263</v>
      </c>
      <c r="AG334" s="150">
        <v>24.185075683018887</v>
      </c>
      <c r="AH334" s="151">
        <v>1.5094369811320758</v>
      </c>
      <c r="AI334" s="150">
        <v>1159.2537841509443</v>
      </c>
      <c r="AJ334" s="150">
        <v>23.185075683018887</v>
      </c>
      <c r="AK334" s="150">
        <v>24.185075683018887</v>
      </c>
      <c r="AL334" s="119">
        <v>45195</v>
      </c>
    </row>
    <row r="335" spans="1:38">
      <c r="A335" t="s">
        <v>119</v>
      </c>
      <c r="B335" t="s">
        <v>120</v>
      </c>
      <c r="C335" t="s">
        <v>2618</v>
      </c>
      <c r="D335" t="s">
        <v>65</v>
      </c>
      <c r="E335" t="s">
        <v>65</v>
      </c>
      <c r="F335" t="s">
        <v>25</v>
      </c>
      <c r="G335" t="s">
        <v>81</v>
      </c>
      <c r="H335" t="s">
        <v>54</v>
      </c>
      <c r="I335" t="s">
        <v>55</v>
      </c>
      <c r="J335" t="s">
        <v>2640</v>
      </c>
      <c r="L335" s="119">
        <v>45268</v>
      </c>
      <c r="M335" s="119">
        <v>45271</v>
      </c>
      <c r="N335" s="119">
        <v>45272</v>
      </c>
      <c r="O335" t="s">
        <v>11</v>
      </c>
      <c r="P335" t="s">
        <v>128</v>
      </c>
      <c r="Q335" t="s">
        <v>17</v>
      </c>
      <c r="R335" t="s">
        <v>54</v>
      </c>
      <c r="S335" s="119">
        <v>45265</v>
      </c>
      <c r="T335" s="119">
        <v>45267</v>
      </c>
      <c r="AB335" s="206">
        <v>500001</v>
      </c>
      <c r="AC335" s="205" t="s">
        <v>58</v>
      </c>
      <c r="AD335" s="149" t="s">
        <v>478</v>
      </c>
      <c r="AE335" s="205" t="s">
        <v>478</v>
      </c>
      <c r="AF335" t="s">
        <v>129</v>
      </c>
      <c r="AG335" s="150">
        <v>24.215264422641525</v>
      </c>
      <c r="AH335" s="151">
        <v>1.5094369811320758</v>
      </c>
      <c r="AI335" s="150">
        <v>1160.7632211320763</v>
      </c>
      <c r="AJ335" s="150">
        <v>23.215264422641525</v>
      </c>
      <c r="AK335" s="150">
        <v>24.215264422641525</v>
      </c>
      <c r="AL335" s="119">
        <v>45265</v>
      </c>
    </row>
    <row r="336" spans="1:38">
      <c r="A336" t="s">
        <v>198</v>
      </c>
      <c r="B336" t="s">
        <v>2108</v>
      </c>
      <c r="C336" t="s">
        <v>2614</v>
      </c>
      <c r="D336" t="s">
        <v>65</v>
      </c>
      <c r="E336" t="s">
        <v>65</v>
      </c>
      <c r="F336" t="s">
        <v>25</v>
      </c>
      <c r="G336" s="154" t="s">
        <v>81</v>
      </c>
      <c r="H336" t="s">
        <v>54</v>
      </c>
      <c r="I336" t="s">
        <v>55</v>
      </c>
      <c r="J336" t="s">
        <v>2641</v>
      </c>
      <c r="L336" s="119">
        <v>45219</v>
      </c>
      <c r="M336" s="119">
        <v>45268</v>
      </c>
      <c r="N336" s="119">
        <v>45275</v>
      </c>
      <c r="O336" t="s">
        <v>11</v>
      </c>
      <c r="P336" t="s">
        <v>185</v>
      </c>
      <c r="Q336" t="s">
        <v>17</v>
      </c>
      <c r="R336" t="s">
        <v>54</v>
      </c>
      <c r="S336" s="119">
        <v>45230</v>
      </c>
      <c r="T336" s="119">
        <v>45251</v>
      </c>
      <c r="AB336" s="206">
        <v>500001</v>
      </c>
      <c r="AC336" s="205" t="s">
        <v>58</v>
      </c>
      <c r="AD336" s="149" t="s">
        <v>478</v>
      </c>
      <c r="AE336" s="205" t="s">
        <v>478</v>
      </c>
      <c r="AF336" t="s">
        <v>186</v>
      </c>
      <c r="AG336" s="150">
        <v>24.245453162264166</v>
      </c>
      <c r="AH336" s="151">
        <v>1.5094369811320758</v>
      </c>
      <c r="AI336" s="150">
        <v>1162.2726581132083</v>
      </c>
      <c r="AJ336" s="150">
        <v>23.245453162264166</v>
      </c>
      <c r="AK336" s="150">
        <v>24.245453162264166</v>
      </c>
      <c r="AL336" s="119">
        <v>45216</v>
      </c>
    </row>
    <row r="337" spans="1:39" ht="16.5" customHeight="1">
      <c r="A337" t="s">
        <v>96</v>
      </c>
      <c r="B337" t="str">
        <f>VLOOKUP(A337,'Data Validation'!S:T,2,FALSE)</f>
        <v>SAP BTP Core</v>
      </c>
      <c r="C337" t="s">
        <v>2642</v>
      </c>
      <c r="D337" t="s">
        <v>65</v>
      </c>
      <c r="E337" s="205" t="s">
        <v>65</v>
      </c>
      <c r="F337" s="154" t="s">
        <v>25</v>
      </c>
      <c r="G337" s="154" t="s">
        <v>66</v>
      </c>
      <c r="H337" s="154" t="s">
        <v>54</v>
      </c>
      <c r="I337" s="154" t="s">
        <v>55</v>
      </c>
      <c r="J337" s="205" t="s">
        <v>2643</v>
      </c>
      <c r="K337" s="208">
        <v>44525</v>
      </c>
      <c r="L337" s="209">
        <v>44561</v>
      </c>
      <c r="M337" s="191"/>
      <c r="N337" s="128">
        <v>44578</v>
      </c>
      <c r="O337" t="s">
        <v>28</v>
      </c>
      <c r="P337" t="s">
        <v>28</v>
      </c>
      <c r="Q337" s="205" t="s">
        <v>28</v>
      </c>
      <c r="R337" t="s">
        <v>54</v>
      </c>
      <c r="S337" s="207"/>
      <c r="T337" s="207"/>
      <c r="U337" s="205"/>
      <c r="V337" s="205"/>
      <c r="W337" s="63" t="s">
        <v>2644</v>
      </c>
      <c r="Z337" s="63" t="s">
        <v>2645</v>
      </c>
      <c r="AA337" t="s">
        <v>1068</v>
      </c>
      <c r="AB337" s="206">
        <v>500001</v>
      </c>
      <c r="AC337" s="205" t="s">
        <v>58</v>
      </c>
      <c r="AD337" s="149" t="str">
        <f t="shared" ref="AD337:AD346" ca="1" si="0">IF((AND((N337-TODAY())&lt;=0,(F337="P2")))=TRUE,"Yes","No")</f>
        <v>Yes</v>
      </c>
      <c r="AE337" s="205" t="str">
        <f t="shared" ref="AE337:AE346" ca="1" si="1">IF((AND((N337-TODAY())&lt;=30,(L337-TODAY())&lt;=0,(F337="P1")))=TRUE,"Yes",IF(AND((N337-TODAY())&lt;=30,(L337-TODAY())&lt;=0,(F337="P2"))=TRUE,"Yes","No"))</f>
        <v>Yes</v>
      </c>
      <c r="AF337" t="str">
        <f>VLOOKUP(P337,'Data Validation'!I:J,2,FALSE)</f>
        <v>RTC Passed</v>
      </c>
      <c r="AG337" s="150">
        <f t="shared" ref="AG337:AG346" ca="1" si="2">IF(AK337&lt;=53,AK337,AK337-52)</f>
        <v>9.1963626264151515</v>
      </c>
      <c r="AH337" s="151">
        <f t="shared" ref="AH337:AH346" si="3">IF(H337="Y",(((160/1000000)*AB337)/5.3)*0.1,((160/1000000)*AB337)/5.3)</f>
        <v>1.5094369811320758</v>
      </c>
      <c r="AI337" s="150">
        <f>SUM($AH$2:AH337)</f>
        <v>1009.8181313207576</v>
      </c>
      <c r="AJ337" s="150">
        <f t="shared" ref="AJ337:AJ346" si="4">AI337/50</f>
        <v>20.196362626415151</v>
      </c>
      <c r="AK337" s="150">
        <f t="shared" ref="AK337:AK346" ca="1" si="5">WEEKNUM(TODAY())+AJ337</f>
        <v>61.196362626415151</v>
      </c>
      <c r="AL337" s="119">
        <v>44727</v>
      </c>
    </row>
    <row r="338" spans="1:39" ht="16.5" customHeight="1">
      <c r="A338" t="s">
        <v>147</v>
      </c>
      <c r="B338" t="str">
        <f>VLOOKUP(A338,'Data Validation'!S:T,2,FALSE)</f>
        <v>Customer Solution Support and Innovation</v>
      </c>
      <c r="C338" t="s">
        <v>2646</v>
      </c>
      <c r="D338" t="s">
        <v>65</v>
      </c>
      <c r="E338" s="205" t="s">
        <v>65</v>
      </c>
      <c r="F338" s="205" t="s">
        <v>25</v>
      </c>
      <c r="G338" s="205" t="s">
        <v>66</v>
      </c>
      <c r="H338" s="205" t="s">
        <v>54</v>
      </c>
      <c r="I338" s="205" t="s">
        <v>55</v>
      </c>
      <c r="J338" s="205" t="s">
        <v>2647</v>
      </c>
      <c r="K338" s="208">
        <v>44410</v>
      </c>
      <c r="L338" s="209">
        <v>44491</v>
      </c>
      <c r="M338" s="191"/>
      <c r="N338" s="128">
        <v>44585</v>
      </c>
      <c r="O338" s="205" t="s">
        <v>28</v>
      </c>
      <c r="P338" s="205" t="s">
        <v>28</v>
      </c>
      <c r="Q338" s="205" t="s">
        <v>28</v>
      </c>
      <c r="R338" s="205" t="s">
        <v>54</v>
      </c>
      <c r="S338" s="207"/>
      <c r="T338" s="207"/>
      <c r="U338" s="205"/>
      <c r="V338" s="205"/>
      <c r="W338" s="63" t="s">
        <v>2648</v>
      </c>
      <c r="X338" t="s">
        <v>16</v>
      </c>
      <c r="Y338" t="s">
        <v>59</v>
      </c>
      <c r="Z338" s="63" t="s">
        <v>2649</v>
      </c>
      <c r="AB338" s="206">
        <v>500000</v>
      </c>
      <c r="AC338" s="205" t="s">
        <v>58</v>
      </c>
      <c r="AD338" s="149" t="str">
        <f t="shared" ca="1" si="0"/>
        <v>Yes</v>
      </c>
      <c r="AE338" s="205" t="str">
        <f t="shared" ca="1" si="1"/>
        <v>Yes</v>
      </c>
      <c r="AF338" t="str">
        <f>VLOOKUP(P338,'Data Validation'!I:J,2,FALSE)</f>
        <v>RTC Passed</v>
      </c>
      <c r="AG338" s="150">
        <f t="shared" ca="1" si="2"/>
        <v>9.2265513056604362</v>
      </c>
      <c r="AH338" s="151">
        <f t="shared" si="3"/>
        <v>1.5094339622641511</v>
      </c>
      <c r="AI338" s="150">
        <f>SUM($AH$2:AH338)</f>
        <v>1011.3275652830217</v>
      </c>
      <c r="AJ338" s="150">
        <f t="shared" si="4"/>
        <v>20.226551305660436</v>
      </c>
      <c r="AK338" s="150">
        <f t="shared" ca="1" si="5"/>
        <v>61.226551305660436</v>
      </c>
      <c r="AL338" s="119">
        <v>44761</v>
      </c>
    </row>
    <row r="339" spans="1:39" ht="16.5" customHeight="1">
      <c r="A339" t="s">
        <v>155</v>
      </c>
      <c r="B339" t="str">
        <f>VLOOKUP(A339,'Data Validation'!S:T,2,FALSE)</f>
        <v>SAP S/4 HANA</v>
      </c>
      <c r="C339" t="s">
        <v>1327</v>
      </c>
      <c r="D339" t="s">
        <v>65</v>
      </c>
      <c r="E339" s="205" t="s">
        <v>65</v>
      </c>
      <c r="F339" s="205" t="s">
        <v>25</v>
      </c>
      <c r="G339" t="s">
        <v>66</v>
      </c>
      <c r="H339" s="205" t="s">
        <v>54</v>
      </c>
      <c r="I339" s="205" t="s">
        <v>55</v>
      </c>
      <c r="J339" s="205" t="s">
        <v>2650</v>
      </c>
      <c r="K339" s="208">
        <v>44445</v>
      </c>
      <c r="L339" s="209">
        <v>44519</v>
      </c>
      <c r="M339" s="191"/>
      <c r="N339" s="128">
        <v>44594</v>
      </c>
      <c r="O339" s="205" t="s">
        <v>28</v>
      </c>
      <c r="P339" t="s">
        <v>28</v>
      </c>
      <c r="Q339" s="205" t="s">
        <v>28</v>
      </c>
      <c r="R339" s="205" t="s">
        <v>54</v>
      </c>
      <c r="S339" s="207"/>
      <c r="T339" s="207"/>
      <c r="U339" s="205"/>
      <c r="V339" s="205"/>
      <c r="AB339" s="206">
        <v>500001</v>
      </c>
      <c r="AC339" s="205" t="s">
        <v>58</v>
      </c>
      <c r="AD339" s="149" t="str">
        <f t="shared" ca="1" si="0"/>
        <v>Yes</v>
      </c>
      <c r="AE339" s="205" t="str">
        <f t="shared" ca="1" si="1"/>
        <v>Yes</v>
      </c>
      <c r="AF339" t="str">
        <f>VLOOKUP(P339,'Data Validation'!I:J,2,FALSE)</f>
        <v>RTC Passed</v>
      </c>
      <c r="AG339" s="150">
        <f t="shared" ca="1" si="2"/>
        <v>9.256740045283081</v>
      </c>
      <c r="AH339" s="151">
        <f t="shared" si="3"/>
        <v>1.5094369811320758</v>
      </c>
      <c r="AI339" s="150">
        <f>SUM($AH$2:AH339)</f>
        <v>1012.8370022641539</v>
      </c>
      <c r="AJ339" s="150">
        <f t="shared" si="4"/>
        <v>20.256740045283077</v>
      </c>
      <c r="AK339" s="150">
        <f t="shared" ca="1" si="5"/>
        <v>61.256740045283081</v>
      </c>
      <c r="AL339" s="119">
        <v>44701</v>
      </c>
    </row>
    <row r="340" spans="1:39" ht="16.5" customHeight="1">
      <c r="A340" t="s">
        <v>147</v>
      </c>
      <c r="B340" t="str">
        <f>VLOOKUP(A340,'Data Validation'!S:T,2,FALSE)</f>
        <v>Customer Solution Support and Innovation</v>
      </c>
      <c r="C340" t="s">
        <v>2240</v>
      </c>
      <c r="D340" t="s">
        <v>65</v>
      </c>
      <c r="E340" t="s">
        <v>65</v>
      </c>
      <c r="F340" t="s">
        <v>25</v>
      </c>
      <c r="G340" t="s">
        <v>66</v>
      </c>
      <c r="H340" s="154" t="s">
        <v>54</v>
      </c>
      <c r="I340" s="154" t="s">
        <v>55</v>
      </c>
      <c r="J340" t="s">
        <v>2651</v>
      </c>
      <c r="K340" s="119">
        <v>44725</v>
      </c>
      <c r="L340" s="119">
        <v>44820</v>
      </c>
      <c r="M340" s="184"/>
      <c r="N340" s="119">
        <v>44893</v>
      </c>
      <c r="O340" t="s">
        <v>28</v>
      </c>
      <c r="P340" t="s">
        <v>28</v>
      </c>
      <c r="Q340" t="s">
        <v>28</v>
      </c>
      <c r="R340" t="s">
        <v>54</v>
      </c>
      <c r="S340" s="119"/>
      <c r="T340" s="119"/>
      <c r="AA340" s="205" t="s">
        <v>2652</v>
      </c>
      <c r="AB340" s="206">
        <v>500000</v>
      </c>
      <c r="AC340" s="205" t="s">
        <v>58</v>
      </c>
      <c r="AD340" s="149" t="str">
        <f t="shared" ca="1" si="0"/>
        <v>Yes</v>
      </c>
      <c r="AE340" s="205" t="str">
        <f t="shared" ca="1" si="1"/>
        <v>Yes</v>
      </c>
      <c r="AF340" t="str">
        <f>VLOOKUP(P340,'Data Validation'!I:J,2,FALSE)</f>
        <v>RTC Passed</v>
      </c>
      <c r="AG340" s="150">
        <f t="shared" ca="1" si="2"/>
        <v>9.2869287245283587</v>
      </c>
      <c r="AH340" s="151">
        <f t="shared" si="3"/>
        <v>1.5094339622641511</v>
      </c>
      <c r="AI340" s="150">
        <f>SUM($AH$2:AH340)</f>
        <v>1014.3464362264179</v>
      </c>
      <c r="AJ340" s="150">
        <f t="shared" si="4"/>
        <v>20.286928724528359</v>
      </c>
      <c r="AK340" s="150">
        <f t="shared" ca="1" si="5"/>
        <v>61.286928724528359</v>
      </c>
      <c r="AL340" s="119">
        <v>44858</v>
      </c>
      <c r="AM340" s="205" t="s">
        <v>54</v>
      </c>
    </row>
    <row r="341" spans="1:39" ht="16.5" customHeight="1">
      <c r="A341" t="s">
        <v>163</v>
      </c>
      <c r="B341" t="str">
        <f>VLOOKUP(A341,'Data Validation'!S:T,2,FALSE)</f>
        <v>Intelling Spend and Business Network</v>
      </c>
      <c r="C341" t="s">
        <v>2653</v>
      </c>
      <c r="D341" t="s">
        <v>76</v>
      </c>
      <c r="E341" s="205" t="s">
        <v>76</v>
      </c>
      <c r="F341" s="205" t="s">
        <v>25</v>
      </c>
      <c r="G341" s="205" t="s">
        <v>66</v>
      </c>
      <c r="H341" s="205" t="s">
        <v>54</v>
      </c>
      <c r="I341" s="205" t="s">
        <v>55</v>
      </c>
      <c r="J341" s="207" t="s">
        <v>2654</v>
      </c>
      <c r="K341" s="208">
        <v>44357</v>
      </c>
      <c r="L341" s="209">
        <v>44515</v>
      </c>
      <c r="M341" s="191"/>
      <c r="N341" s="119">
        <v>44893</v>
      </c>
      <c r="O341" s="205" t="s">
        <v>28</v>
      </c>
      <c r="P341" s="205" t="s">
        <v>28</v>
      </c>
      <c r="Q341" s="205" t="s">
        <v>28</v>
      </c>
      <c r="R341" s="205"/>
      <c r="S341" s="207"/>
      <c r="T341" s="207"/>
      <c r="U341" s="205"/>
      <c r="V341" s="205"/>
      <c r="W341" s="205"/>
      <c r="X341" s="205"/>
      <c r="Y341" s="205"/>
      <c r="Z341" s="205"/>
      <c r="AA341" s="205" t="s">
        <v>2655</v>
      </c>
      <c r="AB341" s="206">
        <v>500000</v>
      </c>
      <c r="AC341" s="205" t="s">
        <v>58</v>
      </c>
      <c r="AD341" s="149" t="str">
        <f t="shared" ca="1" si="0"/>
        <v>Yes</v>
      </c>
      <c r="AE341" s="205" t="str">
        <f t="shared" ca="1" si="1"/>
        <v>Yes</v>
      </c>
      <c r="AF341" t="str">
        <f>VLOOKUP(P341,'Data Validation'!I:J,2,FALSE)</f>
        <v>RTC Passed</v>
      </c>
      <c r="AG341" s="150">
        <f t="shared" ca="1" si="2"/>
        <v>9.3473060830189212</v>
      </c>
      <c r="AH341" s="151">
        <f t="shared" si="3"/>
        <v>1.5094339622641511</v>
      </c>
      <c r="AI341" s="150">
        <f>SUM($AH$2:AH342)</f>
        <v>1017.3653041509461</v>
      </c>
      <c r="AJ341" s="150">
        <f t="shared" si="4"/>
        <v>20.347306083018921</v>
      </c>
      <c r="AK341" s="150">
        <f t="shared" ca="1" si="5"/>
        <v>61.347306083018921</v>
      </c>
      <c r="AL341" s="207">
        <v>44523</v>
      </c>
      <c r="AM341" s="205"/>
    </row>
    <row r="342" spans="1:39" ht="16.5" customHeight="1">
      <c r="A342" t="s">
        <v>163</v>
      </c>
      <c r="B342" t="str">
        <f>VLOOKUP(A342,'Data Validation'!S:T,2,FALSE)</f>
        <v>Intelling Spend and Business Network</v>
      </c>
      <c r="C342" t="s">
        <v>2653</v>
      </c>
      <c r="D342" t="s">
        <v>76</v>
      </c>
      <c r="E342" s="205" t="s">
        <v>76</v>
      </c>
      <c r="F342" s="205" t="s">
        <v>25</v>
      </c>
      <c r="G342" s="205" t="s">
        <v>66</v>
      </c>
      <c r="H342" s="205" t="s">
        <v>54</v>
      </c>
      <c r="I342" s="205" t="s">
        <v>55</v>
      </c>
      <c r="J342" s="205" t="s">
        <v>2656</v>
      </c>
      <c r="K342" s="208">
        <v>44357</v>
      </c>
      <c r="L342" s="209">
        <v>44515</v>
      </c>
      <c r="M342" s="191"/>
      <c r="N342" s="119">
        <v>44893</v>
      </c>
      <c r="O342" s="205" t="s">
        <v>28</v>
      </c>
      <c r="P342" s="205" t="s">
        <v>28</v>
      </c>
      <c r="Q342" s="205" t="s">
        <v>28</v>
      </c>
      <c r="R342" s="205"/>
      <c r="S342" s="207"/>
      <c r="T342" s="207"/>
      <c r="U342" s="205"/>
      <c r="V342" s="205"/>
      <c r="AB342" s="206">
        <v>500000</v>
      </c>
      <c r="AC342" s="205" t="s">
        <v>58</v>
      </c>
      <c r="AD342" s="149" t="str">
        <f t="shared" ca="1" si="0"/>
        <v>Yes</v>
      </c>
      <c r="AE342" s="205" t="str">
        <f t="shared" ca="1" si="1"/>
        <v>Yes</v>
      </c>
      <c r="AF342" t="str">
        <f>VLOOKUP(P342,'Data Validation'!I:J,2,FALSE)</f>
        <v>RTC Passed</v>
      </c>
      <c r="AG342" s="150">
        <f t="shared" ca="1" si="2"/>
        <v>9.3473060830189212</v>
      </c>
      <c r="AH342" s="151">
        <f t="shared" si="3"/>
        <v>1.5094339622641511</v>
      </c>
      <c r="AI342" s="150">
        <f>SUM($AH$2:AH342)</f>
        <v>1017.3653041509461</v>
      </c>
      <c r="AJ342" s="150">
        <f t="shared" si="4"/>
        <v>20.347306083018921</v>
      </c>
      <c r="AK342" s="150">
        <f t="shared" ca="1" si="5"/>
        <v>61.347306083018921</v>
      </c>
      <c r="AL342" s="119">
        <v>44631</v>
      </c>
    </row>
    <row r="343" spans="1:39" ht="16.5" customHeight="1">
      <c r="A343" t="s">
        <v>134</v>
      </c>
      <c r="B343" t="str">
        <f>VLOOKUP(A343,'Data Validation'!S:T,2,FALSE)</f>
        <v>SAP HANA Database &amp; Analytics</v>
      </c>
      <c r="C343" t="s">
        <v>703</v>
      </c>
      <c r="D343" t="s">
        <v>76</v>
      </c>
      <c r="E343" s="205" t="s">
        <v>76</v>
      </c>
      <c r="F343" t="s">
        <v>25</v>
      </c>
      <c r="G343" t="s">
        <v>66</v>
      </c>
      <c r="H343" t="s">
        <v>54</v>
      </c>
      <c r="I343" t="s">
        <v>55</v>
      </c>
      <c r="J343" s="205" t="s">
        <v>2657</v>
      </c>
      <c r="K343" s="208">
        <v>44532</v>
      </c>
      <c r="L343" s="209">
        <v>44571</v>
      </c>
      <c r="M343" s="191"/>
      <c r="N343" s="119">
        <v>44893</v>
      </c>
      <c r="O343" t="s">
        <v>28</v>
      </c>
      <c r="P343" t="s">
        <v>28</v>
      </c>
      <c r="Q343" t="s">
        <v>28</v>
      </c>
      <c r="R343" t="s">
        <v>54</v>
      </c>
      <c r="S343" s="207"/>
      <c r="T343" s="207"/>
      <c r="U343" s="205"/>
      <c r="V343" s="205"/>
      <c r="W343" s="62" t="s">
        <v>2658</v>
      </c>
      <c r="Z343" s="62" t="s">
        <v>2659</v>
      </c>
      <c r="AB343" s="206">
        <v>500001</v>
      </c>
      <c r="AC343" s="205" t="s">
        <v>58</v>
      </c>
      <c r="AD343" s="149" t="str">
        <f t="shared" ca="1" si="0"/>
        <v>Yes</v>
      </c>
      <c r="AE343" s="205" t="str">
        <f t="shared" ca="1" si="1"/>
        <v>Yes</v>
      </c>
      <c r="AF343" t="str">
        <f>VLOOKUP(P343,'Data Validation'!I:J,2,FALSE)</f>
        <v>RTC Passed</v>
      </c>
      <c r="AG343" s="150">
        <f t="shared" ca="1" si="2"/>
        <v>9.377494822641566</v>
      </c>
      <c r="AH343" s="151">
        <f t="shared" si="3"/>
        <v>1.5094369811320758</v>
      </c>
      <c r="AI343" s="150">
        <f>SUM($AH$2:AH343)</f>
        <v>1018.8747411320783</v>
      </c>
      <c r="AJ343" s="150">
        <f t="shared" si="4"/>
        <v>20.377494822641566</v>
      </c>
      <c r="AK343" s="150">
        <f t="shared" ca="1" si="5"/>
        <v>61.377494822641566</v>
      </c>
      <c r="AL343" s="119">
        <v>44663</v>
      </c>
      <c r="AM343" t="s">
        <v>54</v>
      </c>
    </row>
    <row r="344" spans="1:39" ht="16.5" customHeight="1">
      <c r="A344" t="s">
        <v>134</v>
      </c>
      <c r="B344" t="str">
        <f>VLOOKUP(A344,'Data Validation'!S:T,2,FALSE)</f>
        <v>SAP HANA Database &amp; Analytics</v>
      </c>
      <c r="C344" t="s">
        <v>703</v>
      </c>
      <c r="D344" t="s">
        <v>76</v>
      </c>
      <c r="E344" s="205" t="s">
        <v>76</v>
      </c>
      <c r="F344" t="s">
        <v>25</v>
      </c>
      <c r="G344" t="s">
        <v>66</v>
      </c>
      <c r="H344" t="s">
        <v>54</v>
      </c>
      <c r="I344" t="s">
        <v>55</v>
      </c>
      <c r="J344" s="205" t="s">
        <v>2660</v>
      </c>
      <c r="K344" s="208">
        <v>44532</v>
      </c>
      <c r="L344" s="209">
        <v>44571</v>
      </c>
      <c r="M344" s="191"/>
      <c r="N344" s="119">
        <v>44893</v>
      </c>
      <c r="O344" t="s">
        <v>28</v>
      </c>
      <c r="P344" t="s">
        <v>28</v>
      </c>
      <c r="Q344" t="s">
        <v>28</v>
      </c>
      <c r="R344" t="s">
        <v>54</v>
      </c>
      <c r="S344" s="208"/>
      <c r="T344" s="207"/>
      <c r="U344" s="205"/>
      <c r="V344" s="205"/>
      <c r="AB344" s="206">
        <v>500001</v>
      </c>
      <c r="AC344" s="205" t="s">
        <v>58</v>
      </c>
      <c r="AD344" s="149" t="str">
        <f t="shared" ca="1" si="0"/>
        <v>Yes</v>
      </c>
      <c r="AE344" s="205" t="str">
        <f t="shared" ca="1" si="1"/>
        <v>Yes</v>
      </c>
      <c r="AF344" t="str">
        <f>VLOOKUP(P344,'Data Validation'!I:J,2,FALSE)</f>
        <v>RTC Passed</v>
      </c>
      <c r="AG344" s="150">
        <f t="shared" ca="1" si="2"/>
        <v>9.4076835622642108</v>
      </c>
      <c r="AH344" s="151">
        <f t="shared" si="3"/>
        <v>1.5094369811320758</v>
      </c>
      <c r="AI344" s="150">
        <f>SUM($AH$2:AH344)</f>
        <v>1020.3841781132104</v>
      </c>
      <c r="AJ344" s="150">
        <f t="shared" si="4"/>
        <v>20.407683562264207</v>
      </c>
      <c r="AK344" s="150">
        <f t="shared" ca="1" si="5"/>
        <v>61.407683562264211</v>
      </c>
      <c r="AL344" s="119">
        <v>44698</v>
      </c>
    </row>
    <row r="345" spans="1:39" ht="16.5" customHeight="1">
      <c r="A345" t="s">
        <v>155</v>
      </c>
      <c r="B345" t="str">
        <f>VLOOKUP(A345,'Data Validation'!S:T,2,FALSE)</f>
        <v>SAP S/4 HANA</v>
      </c>
      <c r="C345" t="s">
        <v>2661</v>
      </c>
      <c r="D345" t="s">
        <v>65</v>
      </c>
      <c r="E345" s="205" t="s">
        <v>65</v>
      </c>
      <c r="F345" t="s">
        <v>25</v>
      </c>
      <c r="G345" t="s">
        <v>81</v>
      </c>
      <c r="H345" s="205" t="s">
        <v>54</v>
      </c>
      <c r="I345" s="205" t="s">
        <v>55</v>
      </c>
      <c r="J345" t="s">
        <v>1005</v>
      </c>
      <c r="K345" s="119">
        <v>44687</v>
      </c>
      <c r="L345" s="119">
        <v>44750</v>
      </c>
      <c r="M345" s="184">
        <v>44879</v>
      </c>
      <c r="N345" s="119">
        <v>44881</v>
      </c>
      <c r="O345" t="s">
        <v>28</v>
      </c>
      <c r="P345" t="s">
        <v>28</v>
      </c>
      <c r="Q345" t="s">
        <v>28</v>
      </c>
      <c r="R345" t="s">
        <v>54</v>
      </c>
      <c r="W345" s="188" t="s">
        <v>2662</v>
      </c>
      <c r="X345" s="205"/>
      <c r="Y345" s="205"/>
      <c r="Z345" s="188" t="s">
        <v>2663</v>
      </c>
      <c r="AA345" s="205" t="s">
        <v>2265</v>
      </c>
      <c r="AB345" s="206">
        <v>500000</v>
      </c>
      <c r="AC345" s="205" t="s">
        <v>58</v>
      </c>
      <c r="AD345" s="149" t="str">
        <f t="shared" ca="1" si="0"/>
        <v>Yes</v>
      </c>
      <c r="AE345" s="205" t="str">
        <f t="shared" ca="1" si="1"/>
        <v>Yes</v>
      </c>
      <c r="AF345" t="str">
        <f>VLOOKUP(P345,'Data Validation'!I:J,2,FALSE)</f>
        <v>RTC Passed</v>
      </c>
      <c r="AG345" s="150">
        <f t="shared" ca="1" si="2"/>
        <v>9.4378722415094884</v>
      </c>
      <c r="AH345" s="151">
        <f t="shared" si="3"/>
        <v>1.5094339622641511</v>
      </c>
      <c r="AI345" s="150">
        <f>SUM($AH$2:AH345)</f>
        <v>1021.8936120754745</v>
      </c>
      <c r="AJ345" s="150">
        <f t="shared" si="4"/>
        <v>20.437872241509488</v>
      </c>
      <c r="AK345" s="150">
        <f t="shared" ca="1" si="5"/>
        <v>61.437872241509488</v>
      </c>
      <c r="AL345" s="207">
        <v>44553</v>
      </c>
      <c r="AM345" s="205"/>
    </row>
    <row r="346" spans="1:39" ht="16.5" customHeight="1">
      <c r="A346" t="s">
        <v>147</v>
      </c>
      <c r="B346" t="str">
        <f>VLOOKUP(A346,'Data Validation'!S:T,2,FALSE)</f>
        <v>Customer Solution Support and Innovation</v>
      </c>
      <c r="C346" t="s">
        <v>709</v>
      </c>
      <c r="D346" t="s">
        <v>65</v>
      </c>
      <c r="E346" s="205" t="s">
        <v>65</v>
      </c>
      <c r="F346" t="s">
        <v>25</v>
      </c>
      <c r="G346" t="s">
        <v>81</v>
      </c>
      <c r="H346" t="s">
        <v>54</v>
      </c>
      <c r="I346" t="s">
        <v>55</v>
      </c>
      <c r="J346" t="s">
        <v>2664</v>
      </c>
      <c r="K346" s="119">
        <v>44771</v>
      </c>
      <c r="L346" s="119">
        <v>44862</v>
      </c>
      <c r="M346" s="167"/>
      <c r="N346" s="119">
        <v>44883</v>
      </c>
      <c r="O346" t="s">
        <v>28</v>
      </c>
      <c r="P346" t="s">
        <v>28</v>
      </c>
      <c r="Q346" t="s">
        <v>28</v>
      </c>
      <c r="R346" t="s">
        <v>54</v>
      </c>
      <c r="S346" s="119"/>
      <c r="T346" s="119"/>
      <c r="AB346" s="206">
        <v>500000</v>
      </c>
      <c r="AC346" s="205" t="s">
        <v>58</v>
      </c>
      <c r="AD346" s="149" t="str">
        <f t="shared" ca="1" si="0"/>
        <v>Yes</v>
      </c>
      <c r="AE346" s="205" t="str">
        <f t="shared" ca="1" si="1"/>
        <v>Yes</v>
      </c>
      <c r="AF346" t="str">
        <f>VLOOKUP(P346,'Data Validation'!I:J,2,FALSE)</f>
        <v>RTC Passed</v>
      </c>
      <c r="AG346" s="150">
        <f t="shared" ca="1" si="2"/>
        <v>9.4680609207547732</v>
      </c>
      <c r="AH346" s="151">
        <f t="shared" si="3"/>
        <v>1.5094339622641511</v>
      </c>
      <c r="AI346" s="150">
        <f>SUM($AH$2:AH346)</f>
        <v>1023.4030460377386</v>
      </c>
      <c r="AJ346" s="150">
        <f t="shared" si="4"/>
        <v>20.468060920754773</v>
      </c>
      <c r="AK346" s="150">
        <f t="shared" ca="1" si="5"/>
        <v>61.468060920754773</v>
      </c>
      <c r="AL346" s="119">
        <v>44847</v>
      </c>
      <c r="AM346" t="s">
        <v>54</v>
      </c>
    </row>
    <row r="347" spans="1:39" ht="16.5" customHeight="1">
      <c r="A347" t="s">
        <v>60</v>
      </c>
      <c r="B347" t="s">
        <v>61</v>
      </c>
      <c r="C347" t="s">
        <v>495</v>
      </c>
      <c r="D347" t="s">
        <v>64</v>
      </c>
      <c r="E347" s="205" t="s">
        <v>65</v>
      </c>
      <c r="F347" t="s">
        <v>24</v>
      </c>
      <c r="G347" t="s">
        <v>66</v>
      </c>
      <c r="H347" t="s">
        <v>54</v>
      </c>
      <c r="I347" t="s">
        <v>55</v>
      </c>
      <c r="J347" t="s">
        <v>2665</v>
      </c>
      <c r="L347" s="119">
        <v>45274</v>
      </c>
      <c r="M347" s="183">
        <v>45281</v>
      </c>
      <c r="N347" s="119">
        <v>45281</v>
      </c>
      <c r="O347" t="s">
        <v>56</v>
      </c>
      <c r="P347" t="s">
        <v>56</v>
      </c>
      <c r="Q347" t="s">
        <v>71</v>
      </c>
      <c r="AA347" t="s">
        <v>2666</v>
      </c>
      <c r="AB347" s="206">
        <v>500002</v>
      </c>
      <c r="AC347" s="205" t="s">
        <v>58</v>
      </c>
      <c r="AD347" s="149" t="s">
        <v>444</v>
      </c>
      <c r="AE347" s="205" t="s">
        <v>478</v>
      </c>
      <c r="AF347" t="str">
        <f>VLOOKUP(P347,'Data Validation'!I:J,2,FALSE)</f>
        <v>Global</v>
      </c>
      <c r="AG347" s="150">
        <v>28.901908045283012</v>
      </c>
      <c r="AH347" s="151">
        <v>1.5094339622641511</v>
      </c>
      <c r="AI347" s="150">
        <v>1295.0954022641506</v>
      </c>
      <c r="AJ347" s="150">
        <v>25.901908045283012</v>
      </c>
      <c r="AK347" s="150">
        <v>28.901908045283012</v>
      </c>
      <c r="AL347" s="119">
        <v>45197</v>
      </c>
      <c r="AM347" t="s">
        <v>54</v>
      </c>
    </row>
    <row r="348" spans="1:39" ht="16.5" customHeight="1">
      <c r="A348" t="s">
        <v>198</v>
      </c>
      <c r="B348" t="str">
        <f>VLOOKUP(A348,'Data Validation'!S:T,2,FALSE)</f>
        <v>CX Management America</v>
      </c>
      <c r="C348" t="s">
        <v>2667</v>
      </c>
      <c r="D348" t="s">
        <v>108</v>
      </c>
      <c r="E348" s="205" t="s">
        <v>65</v>
      </c>
      <c r="F348" t="s">
        <v>24</v>
      </c>
      <c r="G348" t="s">
        <v>81</v>
      </c>
      <c r="H348" s="205" t="s">
        <v>54</v>
      </c>
      <c r="I348" s="205" t="s">
        <v>55</v>
      </c>
      <c r="J348" t="s">
        <v>2668</v>
      </c>
      <c r="K348" s="119">
        <v>44713</v>
      </c>
      <c r="L348" s="119"/>
      <c r="M348" s="184">
        <v>44872</v>
      </c>
      <c r="N348" s="119">
        <v>44881</v>
      </c>
      <c r="O348" t="s">
        <v>56</v>
      </c>
      <c r="P348" t="s">
        <v>57</v>
      </c>
      <c r="Q348" t="s">
        <v>71</v>
      </c>
      <c r="S348" s="119"/>
      <c r="T348" s="119"/>
      <c r="AB348" s="206">
        <v>500000</v>
      </c>
      <c r="AC348" s="205" t="s">
        <v>58</v>
      </c>
      <c r="AD348" s="149" t="str">
        <f ca="1">IF((AND((N348-TODAY())&lt;=0,(F348="P2")))=TRUE,"Yes","No")</f>
        <v>No</v>
      </c>
      <c r="AE348" s="205" t="str">
        <f ca="1">IF((AND((N348-TODAY())&lt;=30,(L348-TODAY())&lt;=0,(F348="P1")))=TRUE,"Yes",IF(AND((N348-TODAY())&lt;=30,(L348-TODAY())&lt;=0,(F348="P2"))=TRUE,"Yes","No"))</f>
        <v>Yes</v>
      </c>
      <c r="AF348" t="str">
        <f>VLOOKUP(P348,'Data Validation'!I:J,2,FALSE)</f>
        <v>Global</v>
      </c>
      <c r="AG348" s="150">
        <f t="shared" ref="AG348:AG361" ca="1" si="6">IF(AK348&lt;=53,AK348,AK348-52)</f>
        <v>9.5284382792453357</v>
      </c>
      <c r="AH348" s="151">
        <f t="shared" ref="AH348:AH361" si="7">IF(H348="Y",(((160/1000000)*AB348)/5.3)*0.1,((160/1000000)*AB348)/5.3)</f>
        <v>1.5094339622641511</v>
      </c>
      <c r="AI348" s="150">
        <f>SUM($AH$2:AH348)</f>
        <v>1026.4219139622669</v>
      </c>
      <c r="AJ348" s="150">
        <f t="shared" ref="AJ348:AJ361" si="8">AI348/50</f>
        <v>20.528438279245339</v>
      </c>
      <c r="AK348" s="150">
        <f t="shared" ref="AK348:AK361" ca="1" si="9">WEEKNUM(TODAY())+AJ348</f>
        <v>61.528438279245336</v>
      </c>
      <c r="AL348" s="207">
        <v>44644</v>
      </c>
      <c r="AM348" t="s">
        <v>54</v>
      </c>
    </row>
    <row r="349" spans="1:39" ht="16.5" customHeight="1">
      <c r="A349" t="s">
        <v>134</v>
      </c>
      <c r="B349" t="str">
        <f>VLOOKUP(A349,'Data Validation'!S:T,2,FALSE)</f>
        <v>SAP HANA Database &amp; Analytics</v>
      </c>
      <c r="C349" t="s">
        <v>1278</v>
      </c>
      <c r="D349" t="s">
        <v>108</v>
      </c>
      <c r="E349" s="205" t="s">
        <v>65</v>
      </c>
      <c r="F349" t="s">
        <v>24</v>
      </c>
      <c r="G349" t="s">
        <v>81</v>
      </c>
      <c r="H349" t="s">
        <v>54</v>
      </c>
      <c r="I349" s="205" t="s">
        <v>55</v>
      </c>
      <c r="J349" t="s">
        <v>2669</v>
      </c>
      <c r="K349" s="119">
        <v>44768</v>
      </c>
      <c r="L349" s="119">
        <v>44956</v>
      </c>
      <c r="M349" s="167"/>
      <c r="N349" s="119">
        <v>45005</v>
      </c>
      <c r="O349" t="s">
        <v>56</v>
      </c>
      <c r="P349" t="s">
        <v>56</v>
      </c>
      <c r="Q349" t="s">
        <v>71</v>
      </c>
      <c r="T349" s="119">
        <v>44981</v>
      </c>
      <c r="W349" s="62" t="s">
        <v>2670</v>
      </c>
      <c r="Z349" s="62" t="s">
        <v>2671</v>
      </c>
      <c r="AB349" s="206">
        <v>500003</v>
      </c>
      <c r="AC349" s="205" t="s">
        <v>58</v>
      </c>
      <c r="AD349" s="149" t="str">
        <f ca="1">IF((AND((N349-TODAY())&lt;=0,(F349="P2")))=TRUE,"Yes","No")</f>
        <v>No</v>
      </c>
      <c r="AE349" s="205" t="str">
        <f ca="1">IF((AND((N349-TODAY())&lt;=30,(L349-TODAY())&lt;=0,(F349="P1")))=TRUE,"Yes",IF(AND((N349-TODAY())&lt;=30,(L349-TODAY())&lt;=0,(F349="P2"))=TRUE,"Yes","No"))</f>
        <v>Yes</v>
      </c>
      <c r="AF349" t="str">
        <f>VLOOKUP(P349,'Data Validation'!I:J,2,FALSE)</f>
        <v>Global</v>
      </c>
      <c r="AG349" s="150">
        <f t="shared" ca="1" si="6"/>
        <v>9.5586271396226934</v>
      </c>
      <c r="AH349" s="151">
        <f t="shared" si="7"/>
        <v>1.5094430188679249</v>
      </c>
      <c r="AI349" s="150">
        <f>SUM($AH$2:AH349)</f>
        <v>1027.9313569811347</v>
      </c>
      <c r="AJ349" s="150">
        <f t="shared" si="8"/>
        <v>20.558627139622693</v>
      </c>
      <c r="AK349" s="150">
        <f t="shared" ca="1" si="9"/>
        <v>61.558627139622693</v>
      </c>
      <c r="AL349" s="119">
        <v>44951</v>
      </c>
    </row>
    <row r="350" spans="1:39" ht="16.5" customHeight="1">
      <c r="A350" t="s">
        <v>134</v>
      </c>
      <c r="B350" t="str">
        <f>VLOOKUP(A350,'Data Validation'!S:T,2,FALSE)</f>
        <v>SAP HANA Database &amp; Analytics</v>
      </c>
      <c r="C350" t="s">
        <v>1278</v>
      </c>
      <c r="D350" t="s">
        <v>108</v>
      </c>
      <c r="E350" s="205" t="s">
        <v>65</v>
      </c>
      <c r="F350" t="s">
        <v>24</v>
      </c>
      <c r="G350" t="s">
        <v>81</v>
      </c>
      <c r="H350" t="s">
        <v>54</v>
      </c>
      <c r="I350" s="205" t="s">
        <v>55</v>
      </c>
      <c r="J350" t="s">
        <v>2672</v>
      </c>
      <c r="K350" s="119">
        <v>44768</v>
      </c>
      <c r="L350" s="119">
        <v>44956</v>
      </c>
      <c r="M350" s="167"/>
      <c r="N350" s="119">
        <v>45005</v>
      </c>
      <c r="O350" t="s">
        <v>56</v>
      </c>
      <c r="P350" t="s">
        <v>56</v>
      </c>
      <c r="Q350" t="s">
        <v>71</v>
      </c>
      <c r="T350" s="119">
        <v>44981</v>
      </c>
      <c r="W350" s="62" t="s">
        <v>2673</v>
      </c>
      <c r="Z350" s="62" t="s">
        <v>2674</v>
      </c>
      <c r="AB350" s="206">
        <v>500003</v>
      </c>
      <c r="AC350" s="205" t="s">
        <v>58</v>
      </c>
      <c r="AD350" s="149" t="str">
        <f ca="1">IF((AND((N350-TODAY())&lt;=0,(F350="P2")))=TRUE,"Yes","No")</f>
        <v>No</v>
      </c>
      <c r="AE350" s="205" t="str">
        <f ca="1">IF((AND((N350-TODAY())&lt;=30,(L350-TODAY())&lt;=0,(F350="P1")))=TRUE,"Yes",IF(AND((N350-TODAY())&lt;=30,(L350-TODAY())&lt;=0,(F350="P2"))=TRUE,"Yes","No"))</f>
        <v>Yes</v>
      </c>
      <c r="AF350" t="str">
        <f>VLOOKUP(P350,'Data Validation'!I:J,2,FALSE)</f>
        <v>Global</v>
      </c>
      <c r="AG350" s="150">
        <f t="shared" ca="1" si="6"/>
        <v>9.5888160000000511</v>
      </c>
      <c r="AH350" s="151">
        <f t="shared" si="7"/>
        <v>1.5094430188679249</v>
      </c>
      <c r="AI350" s="150">
        <f>SUM($AH$2:AH350)</f>
        <v>1029.4408000000026</v>
      </c>
      <c r="AJ350" s="150">
        <f t="shared" si="8"/>
        <v>20.588816000000051</v>
      </c>
      <c r="AK350" s="150">
        <f t="shared" ca="1" si="9"/>
        <v>61.588816000000051</v>
      </c>
      <c r="AL350" s="119">
        <v>44951</v>
      </c>
    </row>
    <row r="351" spans="1:39" ht="16.5" customHeight="1">
      <c r="A351" t="s">
        <v>155</v>
      </c>
      <c r="B351" t="str">
        <f>VLOOKUP(A351,'Data Validation'!S:T,2,FALSE)</f>
        <v>SAP S/4 HANA</v>
      </c>
      <c r="C351" t="s">
        <v>2675</v>
      </c>
      <c r="D351" t="s">
        <v>65</v>
      </c>
      <c r="E351" s="205" t="s">
        <v>65</v>
      </c>
      <c r="F351" t="s">
        <v>25</v>
      </c>
      <c r="G351" t="s">
        <v>53</v>
      </c>
      <c r="H351" t="s">
        <v>67</v>
      </c>
      <c r="I351" t="s">
        <v>55</v>
      </c>
      <c r="J351" s="182" t="s">
        <v>2676</v>
      </c>
      <c r="K351" s="119">
        <v>44973</v>
      </c>
      <c r="L351" s="119">
        <v>45037</v>
      </c>
      <c r="M351" s="184">
        <v>45063</v>
      </c>
      <c r="N351" s="119">
        <v>45073</v>
      </c>
      <c r="O351" t="s">
        <v>56</v>
      </c>
      <c r="P351" t="s">
        <v>56</v>
      </c>
      <c r="Q351" t="s">
        <v>71</v>
      </c>
      <c r="R351" t="s">
        <v>54</v>
      </c>
      <c r="AB351" s="206">
        <v>500003</v>
      </c>
      <c r="AC351" s="205" t="s">
        <v>58</v>
      </c>
      <c r="AD351" s="149" t="s">
        <v>444</v>
      </c>
      <c r="AE351" s="205" t="s">
        <v>444</v>
      </c>
      <c r="AF351" t="str">
        <f>VLOOKUP(P351,'Data Validation'!I:J,2,FALSE)</f>
        <v>Global</v>
      </c>
      <c r="AG351" s="150">
        <f t="shared" ca="1" si="6"/>
        <v>9.8907046037736421</v>
      </c>
      <c r="AH351" s="151">
        <f t="shared" si="7"/>
        <v>15.094430188679247</v>
      </c>
      <c r="AI351" s="150">
        <f>SUM($AH$2:AH351)</f>
        <v>1044.5352301886819</v>
      </c>
      <c r="AJ351" s="150">
        <f t="shared" si="8"/>
        <v>20.890704603773639</v>
      </c>
      <c r="AK351" s="150">
        <f t="shared" ca="1" si="9"/>
        <v>61.890704603773642</v>
      </c>
      <c r="AL351" s="119">
        <v>45068</v>
      </c>
    </row>
    <row r="352" spans="1:39" ht="16.5" customHeight="1">
      <c r="A352" t="s">
        <v>119</v>
      </c>
      <c r="B352" t="str">
        <f>VLOOKUP(A352,'Data Validation'!S:T,2,FALSE)</f>
        <v>BTP Core AP Mgmt &amp; COO (US)</v>
      </c>
      <c r="C352" t="s">
        <v>2677</v>
      </c>
      <c r="D352" t="s">
        <v>65</v>
      </c>
      <c r="E352" t="s">
        <v>65</v>
      </c>
      <c r="F352" t="s">
        <v>25</v>
      </c>
      <c r="G352" s="154" t="s">
        <v>53</v>
      </c>
      <c r="H352" t="s">
        <v>67</v>
      </c>
      <c r="I352" t="s">
        <v>55</v>
      </c>
      <c r="J352" t="s">
        <v>2678</v>
      </c>
      <c r="L352" s="119">
        <v>45194</v>
      </c>
      <c r="N352" s="119">
        <v>45212</v>
      </c>
      <c r="O352" t="s">
        <v>56</v>
      </c>
      <c r="P352" t="s">
        <v>56</v>
      </c>
      <c r="Q352" t="s">
        <v>71</v>
      </c>
      <c r="R352" t="s">
        <v>54</v>
      </c>
      <c r="AB352" s="206">
        <v>500001</v>
      </c>
      <c r="AC352" s="205" t="s">
        <v>58</v>
      </c>
      <c r="AD352" s="149" t="str">
        <f ca="1">IF((AND((N352-TODAY())&lt;=0,(F352="P2")))=TRUE,"Yes","No")</f>
        <v>Yes</v>
      </c>
      <c r="AE352" s="205" t="str">
        <f ca="1">IF((AND((N352-TODAY())&lt;=30,(L352-TODAY())&lt;=0,(F352="P1")))=TRUE,"Yes",IF(AND((N352-TODAY())&lt;=30,(L352-TODAY())&lt;=0,(F352="P2"))=TRUE,"Yes","No"))</f>
        <v>Yes</v>
      </c>
      <c r="AF352" t="str">
        <f>VLOOKUP(P352,'Data Validation'!I:J,2,FALSE)</f>
        <v>Global</v>
      </c>
      <c r="AG352" s="150">
        <f t="shared" ca="1" si="6"/>
        <v>10.192592000000054</v>
      </c>
      <c r="AH352" s="151">
        <f t="shared" si="7"/>
        <v>15.094369811320757</v>
      </c>
      <c r="AI352" s="150">
        <f>SUM($AH$2:AH352)</f>
        <v>1059.6296000000027</v>
      </c>
      <c r="AJ352" s="150">
        <f t="shared" si="8"/>
        <v>21.192592000000054</v>
      </c>
      <c r="AK352" s="150">
        <f t="shared" ca="1" si="9"/>
        <v>62.192592000000054</v>
      </c>
      <c r="AL352" s="119">
        <v>45197</v>
      </c>
    </row>
    <row r="353" spans="1:39" ht="16.5" customHeight="1">
      <c r="A353" t="s">
        <v>119</v>
      </c>
      <c r="B353" t="str">
        <f>VLOOKUP(A353,'Data Validation'!S:T,2,FALSE)</f>
        <v>BTP Core AP Mgmt &amp; COO (US)</v>
      </c>
      <c r="C353" t="s">
        <v>2677</v>
      </c>
      <c r="D353" t="s">
        <v>65</v>
      </c>
      <c r="E353" t="s">
        <v>65</v>
      </c>
      <c r="F353" t="s">
        <v>25</v>
      </c>
      <c r="G353" s="154" t="s">
        <v>53</v>
      </c>
      <c r="H353" t="s">
        <v>67</v>
      </c>
      <c r="I353" t="s">
        <v>55</v>
      </c>
      <c r="J353" t="s">
        <v>2679</v>
      </c>
      <c r="L353" s="119">
        <v>45194</v>
      </c>
      <c r="N353" s="119">
        <v>45212</v>
      </c>
      <c r="O353" t="s">
        <v>56</v>
      </c>
      <c r="P353" t="s">
        <v>56</v>
      </c>
      <c r="Q353" t="s">
        <v>71</v>
      </c>
      <c r="R353" t="s">
        <v>54</v>
      </c>
      <c r="AB353" s="206">
        <v>500002</v>
      </c>
      <c r="AC353" s="205" t="s">
        <v>58</v>
      </c>
      <c r="AD353" s="149" t="str">
        <f ca="1">IF((AND((N353-TODAY())&lt;=0,(F353="P2")))=TRUE,"Yes","No")</f>
        <v>Yes</v>
      </c>
      <c r="AE353" s="205" t="str">
        <f ca="1">IF((AND((N353-TODAY())&lt;=30,(L353-TODAY())&lt;=0,(F353="P1")))=TRUE,"Yes",IF(AND((N353-TODAY())&lt;=30,(L353-TODAY())&lt;=0,(F353="P2"))=TRUE,"Yes","No"))</f>
        <v>Yes</v>
      </c>
      <c r="AF353" t="str">
        <f>VLOOKUP(P353,'Data Validation'!I:J,2,FALSE)</f>
        <v>Global</v>
      </c>
      <c r="AG353" s="150">
        <f t="shared" ca="1" si="6"/>
        <v>10.494480000000053</v>
      </c>
      <c r="AH353" s="151">
        <f t="shared" si="7"/>
        <v>15.0944</v>
      </c>
      <c r="AI353" s="150">
        <f>SUM($AH$2:AH353)</f>
        <v>1074.7240000000027</v>
      </c>
      <c r="AJ353" s="150">
        <f t="shared" si="8"/>
        <v>21.494480000000053</v>
      </c>
      <c r="AK353" s="150">
        <f t="shared" ca="1" si="9"/>
        <v>62.494480000000053</v>
      </c>
      <c r="AL353" s="119">
        <v>45197</v>
      </c>
    </row>
    <row r="354" spans="1:39" ht="16.5" customHeight="1">
      <c r="A354" t="s">
        <v>179</v>
      </c>
      <c r="B354" t="str">
        <f>VLOOKUP(A354,'Data Validation'!S:T,2,FALSE)</f>
        <v>Product Engineering Intelligent Enterprise and Cross Architecture</v>
      </c>
      <c r="C354" t="s">
        <v>2680</v>
      </c>
      <c r="D354" t="s">
        <v>76</v>
      </c>
      <c r="E354" s="205" t="s">
        <v>76</v>
      </c>
      <c r="F354" t="s">
        <v>25</v>
      </c>
      <c r="G354" t="s">
        <v>66</v>
      </c>
      <c r="H354" t="s">
        <v>54</v>
      </c>
      <c r="I354" t="s">
        <v>55</v>
      </c>
      <c r="J354" t="s">
        <v>2681</v>
      </c>
      <c r="L354" s="119">
        <v>44594</v>
      </c>
      <c r="M354" s="184"/>
      <c r="N354" s="119">
        <v>44601</v>
      </c>
      <c r="O354" t="s">
        <v>56</v>
      </c>
      <c r="P354" t="s">
        <v>56</v>
      </c>
      <c r="Q354" t="s">
        <v>71</v>
      </c>
      <c r="R354" t="s">
        <v>54</v>
      </c>
      <c r="AB354" s="206">
        <v>500003</v>
      </c>
      <c r="AC354" s="205" t="s">
        <v>58</v>
      </c>
      <c r="AD354" s="149" t="str">
        <f ca="1">IF((AND((N354-TODAY())&lt;=0,(F354="P2")))=TRUE,"Yes","No")</f>
        <v>Yes</v>
      </c>
      <c r="AE354" s="205" t="str">
        <f ca="1">IF((AND((N354-TODAY())&lt;=30,(L354-TODAY())&lt;=0,(F354="P1")))=TRUE,"Yes",IF(AND((N354-TODAY())&lt;=30,(L354-TODAY())&lt;=0,(F354="P2"))=TRUE,"Yes","No"))</f>
        <v>Yes</v>
      </c>
      <c r="AF354" t="str">
        <f>VLOOKUP(P354,'Data Validation'!I:J,2,FALSE)</f>
        <v>Global</v>
      </c>
      <c r="AG354" s="150">
        <f t="shared" ca="1" si="6"/>
        <v>10.52466886037741</v>
      </c>
      <c r="AH354" s="151">
        <f t="shared" si="7"/>
        <v>1.5094430188679249</v>
      </c>
      <c r="AI354" s="150">
        <f>SUM($AH$2:AH354)</f>
        <v>1076.2334430188705</v>
      </c>
      <c r="AJ354" s="150">
        <f t="shared" si="8"/>
        <v>21.52466886037741</v>
      </c>
      <c r="AK354" s="150">
        <f t="shared" ca="1" si="9"/>
        <v>62.52466886037741</v>
      </c>
      <c r="AL354" s="119">
        <v>44701</v>
      </c>
    </row>
    <row r="355" spans="1:39" ht="16.5" customHeight="1">
      <c r="A355" t="s">
        <v>198</v>
      </c>
      <c r="B355" t="str">
        <f>VLOOKUP(A355,'Data Validation'!S:T,2,FALSE)</f>
        <v>CX Management America</v>
      </c>
      <c r="C355" t="s">
        <v>2682</v>
      </c>
      <c r="D355" t="s">
        <v>65</v>
      </c>
      <c r="E355" s="205" t="s">
        <v>65</v>
      </c>
      <c r="F355" t="s">
        <v>25</v>
      </c>
      <c r="G355" t="s">
        <v>66</v>
      </c>
      <c r="H355" t="s">
        <v>54</v>
      </c>
      <c r="I355" t="s">
        <v>55</v>
      </c>
      <c r="J355" t="s">
        <v>2683</v>
      </c>
      <c r="K355" s="119">
        <v>44839</v>
      </c>
      <c r="L355" s="119">
        <v>44925</v>
      </c>
      <c r="M355" s="184">
        <v>44965</v>
      </c>
      <c r="N355" s="119">
        <v>44972</v>
      </c>
      <c r="O355" t="s">
        <v>56</v>
      </c>
      <c r="P355" t="s">
        <v>57</v>
      </c>
      <c r="Q355" t="s">
        <v>71</v>
      </c>
      <c r="R355" t="s">
        <v>54</v>
      </c>
      <c r="AB355" s="206">
        <v>500000</v>
      </c>
      <c r="AC355" s="205" t="s">
        <v>58</v>
      </c>
      <c r="AD355" s="149" t="str">
        <f ca="1">IF((AND((N355-TODAY())&lt;=0,(F355="P2")))=TRUE,"Yes","No")</f>
        <v>Yes</v>
      </c>
      <c r="AE355" s="205" t="str">
        <f ca="1">IF((AND((N355-TODAY())&lt;=30,(L355-TODAY())&lt;=0,(F355="P1")))=TRUE,"Yes",IF(AND((N355-TODAY())&lt;=30,(L355-TODAY())&lt;=0,(F355="P2"))=TRUE,"Yes","No"))</f>
        <v>Yes</v>
      </c>
      <c r="AF355" t="str">
        <f>VLOOKUP(P355,'Data Validation'!I:J,2,FALSE)</f>
        <v>Global</v>
      </c>
      <c r="AG355" s="150">
        <f t="shared" ca="1" si="6"/>
        <v>10.554857539622695</v>
      </c>
      <c r="AH355" s="151">
        <f t="shared" si="7"/>
        <v>1.5094339622641511</v>
      </c>
      <c r="AI355" s="150">
        <f>SUM($AH$2:AH355)</f>
        <v>1077.7428769811347</v>
      </c>
      <c r="AJ355" s="150">
        <f t="shared" si="8"/>
        <v>21.554857539622695</v>
      </c>
      <c r="AK355" s="150">
        <f t="shared" ca="1" si="9"/>
        <v>62.554857539622695</v>
      </c>
      <c r="AL355" s="119">
        <v>44945</v>
      </c>
    </row>
    <row r="356" spans="1:39" ht="16.5" customHeight="1">
      <c r="A356" t="s">
        <v>119</v>
      </c>
      <c r="B356" t="str">
        <f>VLOOKUP(A356,'Data Validation'!S:T,2,FALSE)</f>
        <v>BTP Core AP Mgmt &amp; COO (US)</v>
      </c>
      <c r="C356" t="s">
        <v>692</v>
      </c>
      <c r="D356" t="s">
        <v>65</v>
      </c>
      <c r="E356" s="205" t="s">
        <v>65</v>
      </c>
      <c r="F356" t="s">
        <v>25</v>
      </c>
      <c r="G356" t="s">
        <v>66</v>
      </c>
      <c r="H356" t="s">
        <v>54</v>
      </c>
      <c r="I356" s="205" t="s">
        <v>55</v>
      </c>
      <c r="J356" t="s">
        <v>2684</v>
      </c>
      <c r="M356" s="167"/>
      <c r="N356" s="119">
        <v>45254</v>
      </c>
      <c r="O356" t="s">
        <v>56</v>
      </c>
      <c r="P356" t="s">
        <v>56</v>
      </c>
      <c r="Q356" t="s">
        <v>71</v>
      </c>
      <c r="R356" t="s">
        <v>54</v>
      </c>
      <c r="S356" s="133"/>
      <c r="AB356" s="206">
        <v>500021</v>
      </c>
      <c r="AC356" s="205" t="s">
        <v>58</v>
      </c>
      <c r="AD356" s="149" t="s">
        <v>444</v>
      </c>
      <c r="AE356" s="205" t="s">
        <v>444</v>
      </c>
      <c r="AF356" t="str">
        <f>VLOOKUP(P356,'Data Validation'!I:J,2,FALSE)</f>
        <v>Global</v>
      </c>
      <c r="AG356" s="150">
        <f t="shared" ca="1" si="6"/>
        <v>10.585047486792504</v>
      </c>
      <c r="AH356" s="151">
        <f t="shared" si="7"/>
        <v>1.5094973584905662</v>
      </c>
      <c r="AI356" s="150">
        <f>SUM($AH$2:AH356)</f>
        <v>1079.2523743396252</v>
      </c>
      <c r="AJ356" s="150">
        <f t="shared" si="8"/>
        <v>21.585047486792504</v>
      </c>
      <c r="AK356" s="150">
        <f t="shared" ca="1" si="9"/>
        <v>62.585047486792504</v>
      </c>
      <c r="AL356" s="119">
        <v>45037</v>
      </c>
    </row>
    <row r="357" spans="1:39" ht="16.5" customHeight="1">
      <c r="A357" t="s">
        <v>119</v>
      </c>
      <c r="B357" t="str">
        <f>VLOOKUP(A357,'Data Validation'!S:T,2,FALSE)</f>
        <v>BTP Core AP Mgmt &amp; COO (US)</v>
      </c>
      <c r="C357" t="s">
        <v>692</v>
      </c>
      <c r="D357" t="s">
        <v>65</v>
      </c>
      <c r="E357" s="205" t="s">
        <v>65</v>
      </c>
      <c r="F357" t="s">
        <v>25</v>
      </c>
      <c r="G357" t="s">
        <v>66</v>
      </c>
      <c r="H357" t="s">
        <v>54</v>
      </c>
      <c r="I357" s="205" t="s">
        <v>55</v>
      </c>
      <c r="J357" t="s">
        <v>2685</v>
      </c>
      <c r="M357" s="167"/>
      <c r="N357" s="119">
        <v>45254</v>
      </c>
      <c r="O357" t="s">
        <v>56</v>
      </c>
      <c r="P357" t="s">
        <v>56</v>
      </c>
      <c r="Q357" t="s">
        <v>71</v>
      </c>
      <c r="R357" t="s">
        <v>54</v>
      </c>
      <c r="S357" s="133"/>
      <c r="AB357" s="206">
        <v>500021</v>
      </c>
      <c r="AC357" s="205" t="s">
        <v>58</v>
      </c>
      <c r="AD357" s="149" t="s">
        <v>444</v>
      </c>
      <c r="AE357" s="205" t="s">
        <v>444</v>
      </c>
      <c r="AF357" t="str">
        <f>VLOOKUP(P357,'Data Validation'!I:J,2,FALSE)</f>
        <v>Global</v>
      </c>
      <c r="AG357" s="150">
        <f t="shared" ca="1" si="6"/>
        <v>10.615237433962321</v>
      </c>
      <c r="AH357" s="151">
        <f t="shared" si="7"/>
        <v>1.5094973584905662</v>
      </c>
      <c r="AI357" s="150">
        <f>SUM($AH$2:AH357)</f>
        <v>1080.7618716981158</v>
      </c>
      <c r="AJ357" s="150">
        <f t="shared" si="8"/>
        <v>21.615237433962317</v>
      </c>
      <c r="AK357" s="150">
        <f t="shared" ca="1" si="9"/>
        <v>62.615237433962321</v>
      </c>
      <c r="AL357" s="119">
        <v>45037</v>
      </c>
    </row>
    <row r="358" spans="1:39" ht="16.5" customHeight="1">
      <c r="A358" t="s">
        <v>198</v>
      </c>
      <c r="B358" t="str">
        <f>VLOOKUP(A358,'Data Validation'!S:T,2,FALSE)</f>
        <v>CX Management America</v>
      </c>
      <c r="C358" t="s">
        <v>2614</v>
      </c>
      <c r="D358" t="s">
        <v>65</v>
      </c>
      <c r="E358" t="s">
        <v>65</v>
      </c>
      <c r="F358" t="s">
        <v>25</v>
      </c>
      <c r="G358" s="154" t="s">
        <v>66</v>
      </c>
      <c r="H358" t="s">
        <v>54</v>
      </c>
      <c r="I358" t="s">
        <v>55</v>
      </c>
      <c r="J358" t="s">
        <v>2686</v>
      </c>
      <c r="L358" s="119">
        <v>45219</v>
      </c>
      <c r="M358" s="119">
        <v>45275</v>
      </c>
      <c r="N358" s="119">
        <v>45275</v>
      </c>
      <c r="O358" t="s">
        <v>11</v>
      </c>
      <c r="P358" t="s">
        <v>185</v>
      </c>
      <c r="Q358" t="s">
        <v>71</v>
      </c>
      <c r="R358" t="s">
        <v>54</v>
      </c>
      <c r="S358" s="119">
        <v>45238</v>
      </c>
      <c r="AB358" s="206">
        <v>500001</v>
      </c>
      <c r="AC358" s="205" t="s">
        <v>58</v>
      </c>
      <c r="AD358" s="149" t="str">
        <f t="shared" ref="AD358:AD365" ca="1" si="10">IF((AND((N358-TODAY())&lt;=0,(F358="P2")))=TRUE,"Yes","No")</f>
        <v>Yes</v>
      </c>
      <c r="AE358" s="205" t="str">
        <f t="shared" ref="AE358:AE365" ca="1" si="11">IF((AND((N358-TODAY())&lt;=30,(L358-TODAY())&lt;=0,(F358="P1")))=TRUE,"Yes",IF(AND((N358-TODAY())&lt;=30,(L358-TODAY())&lt;=0,(F358="P2"))=TRUE,"Yes","No"))</f>
        <v>Yes</v>
      </c>
      <c r="AF358" t="str">
        <f>VLOOKUP(P358,'Data Validation'!I:J,2,FALSE)</f>
        <v>D072009</v>
      </c>
      <c r="AG358" s="150">
        <f t="shared" ca="1" si="6"/>
        <v>10.645426173584951</v>
      </c>
      <c r="AH358" s="151">
        <f t="shared" si="7"/>
        <v>1.5094369811320758</v>
      </c>
      <c r="AI358" s="150">
        <f>SUM($AH$2:AH358)</f>
        <v>1082.2713086792478</v>
      </c>
      <c r="AJ358" s="150">
        <f t="shared" si="8"/>
        <v>21.645426173584955</v>
      </c>
      <c r="AK358" s="150">
        <f t="shared" ca="1" si="9"/>
        <v>62.645426173584951</v>
      </c>
      <c r="AL358" s="119">
        <v>45238</v>
      </c>
    </row>
    <row r="359" spans="1:39" ht="16.5" customHeight="1">
      <c r="A359" t="s">
        <v>155</v>
      </c>
      <c r="B359" t="str">
        <f>VLOOKUP(A359,'Data Validation'!S:T,2,FALSE)</f>
        <v>SAP S/4 HANA</v>
      </c>
      <c r="C359" t="s">
        <v>2631</v>
      </c>
      <c r="D359" t="s">
        <v>65</v>
      </c>
      <c r="E359" s="205" t="s">
        <v>65</v>
      </c>
      <c r="F359" t="s">
        <v>25</v>
      </c>
      <c r="G359" t="s">
        <v>77</v>
      </c>
      <c r="H359" t="s">
        <v>54</v>
      </c>
      <c r="I359" t="s">
        <v>55</v>
      </c>
      <c r="J359" t="s">
        <v>2687</v>
      </c>
      <c r="L359" s="119">
        <v>45097</v>
      </c>
      <c r="M359" s="184">
        <v>45208</v>
      </c>
      <c r="N359" s="119">
        <v>45210</v>
      </c>
      <c r="O359" t="s">
        <v>56</v>
      </c>
      <c r="P359" t="s">
        <v>56</v>
      </c>
      <c r="Q359" t="s">
        <v>71</v>
      </c>
      <c r="R359" t="s">
        <v>54</v>
      </c>
      <c r="AB359" s="206">
        <v>500012</v>
      </c>
      <c r="AC359" s="205" t="s">
        <v>58</v>
      </c>
      <c r="AD359" s="149" t="str">
        <f t="shared" ca="1" si="10"/>
        <v>Yes</v>
      </c>
      <c r="AE359" s="205" t="str">
        <f t="shared" ca="1" si="11"/>
        <v>Yes</v>
      </c>
      <c r="AF359" t="str">
        <f>VLOOKUP(P359,'Data Validation'!I:J,2,FALSE)</f>
        <v>Global</v>
      </c>
      <c r="AG359" s="150">
        <f t="shared" ca="1" si="6"/>
        <v>10.675615577358542</v>
      </c>
      <c r="AH359" s="151">
        <f t="shared" si="7"/>
        <v>1.5094701886792457</v>
      </c>
      <c r="AI359" s="150">
        <f>SUM($AH$2:AH359)</f>
        <v>1083.780778867927</v>
      </c>
      <c r="AJ359" s="150">
        <f t="shared" si="8"/>
        <v>21.675615577358538</v>
      </c>
      <c r="AK359" s="150">
        <f t="shared" ca="1" si="9"/>
        <v>62.675615577358542</v>
      </c>
      <c r="AL359" s="119">
        <v>45044</v>
      </c>
    </row>
    <row r="360" spans="1:39" ht="16.5" customHeight="1">
      <c r="A360" s="154" t="s">
        <v>167</v>
      </c>
      <c r="B360" t="str">
        <f>VLOOKUP(A360,'Data Validation'!S:T,2,FALSE)</f>
        <v>Customer Experience E&amp;O</v>
      </c>
      <c r="C360" s="205" t="s">
        <v>2688</v>
      </c>
      <c r="D360" s="205" t="s">
        <v>65</v>
      </c>
      <c r="E360" s="205" t="s">
        <v>65</v>
      </c>
      <c r="F360" s="205" t="s">
        <v>25</v>
      </c>
      <c r="G360" s="154" t="s">
        <v>81</v>
      </c>
      <c r="H360" s="205" t="s">
        <v>54</v>
      </c>
      <c r="I360" s="205" t="s">
        <v>55</v>
      </c>
      <c r="J360" s="205" t="s">
        <v>2689</v>
      </c>
      <c r="K360" s="208">
        <v>44795</v>
      </c>
      <c r="L360" s="209"/>
      <c r="M360" s="192"/>
      <c r="N360" s="119">
        <v>44876</v>
      </c>
      <c r="O360" t="s">
        <v>56</v>
      </c>
      <c r="P360" t="s">
        <v>57</v>
      </c>
      <c r="Q360" t="s">
        <v>71</v>
      </c>
      <c r="R360" s="205"/>
      <c r="S360" s="208"/>
      <c r="T360" s="207"/>
      <c r="U360" s="205"/>
      <c r="V360" s="205"/>
      <c r="W360" s="188" t="s">
        <v>2690</v>
      </c>
      <c r="X360" t="s">
        <v>16</v>
      </c>
      <c r="Y360" t="s">
        <v>59</v>
      </c>
      <c r="Z360" s="188" t="s">
        <v>2691</v>
      </c>
      <c r="AA360" s="205" t="s">
        <v>2265</v>
      </c>
      <c r="AB360" s="206">
        <v>500000</v>
      </c>
      <c r="AC360" s="205" t="s">
        <v>58</v>
      </c>
      <c r="AD360" s="149" t="str">
        <f t="shared" ca="1" si="10"/>
        <v>Yes</v>
      </c>
      <c r="AE360" s="205" t="str">
        <f t="shared" ca="1" si="11"/>
        <v>Yes</v>
      </c>
      <c r="AF360" t="str">
        <f>VLOOKUP(P360,'Data Validation'!I:J,2,FALSE)</f>
        <v>Global</v>
      </c>
      <c r="AG360" s="150">
        <f t="shared" ca="1" si="6"/>
        <v>10.705804256603827</v>
      </c>
      <c r="AH360" s="151">
        <f t="shared" si="7"/>
        <v>1.5094339622641511</v>
      </c>
      <c r="AI360" s="150">
        <f>SUM($AH$2:AH360)</f>
        <v>1085.2902128301912</v>
      </c>
      <c r="AJ360" s="150">
        <f t="shared" si="8"/>
        <v>21.705804256603823</v>
      </c>
      <c r="AK360" s="150">
        <f t="shared" ca="1" si="9"/>
        <v>62.705804256603827</v>
      </c>
      <c r="AL360" s="207">
        <v>44615</v>
      </c>
    </row>
    <row r="361" spans="1:39" ht="16.5" customHeight="1">
      <c r="A361" s="154" t="s">
        <v>167</v>
      </c>
      <c r="B361" t="str">
        <f>VLOOKUP(A361,'Data Validation'!S:T,2,FALSE)</f>
        <v>Customer Experience E&amp;O</v>
      </c>
      <c r="C361" s="205" t="s">
        <v>2688</v>
      </c>
      <c r="D361" s="205" t="s">
        <v>76</v>
      </c>
      <c r="E361" s="205" t="s">
        <v>76</v>
      </c>
      <c r="F361" s="205" t="s">
        <v>25</v>
      </c>
      <c r="G361" s="154" t="s">
        <v>81</v>
      </c>
      <c r="H361" s="205" t="s">
        <v>54</v>
      </c>
      <c r="I361" s="205" t="s">
        <v>55</v>
      </c>
      <c r="J361" s="205" t="s">
        <v>2692</v>
      </c>
      <c r="K361" s="208">
        <v>44795</v>
      </c>
      <c r="L361" s="209"/>
      <c r="M361" s="192"/>
      <c r="N361" s="119">
        <v>44876</v>
      </c>
      <c r="O361" t="s">
        <v>56</v>
      </c>
      <c r="P361" t="s">
        <v>57</v>
      </c>
      <c r="Q361" t="s">
        <v>71</v>
      </c>
      <c r="R361" s="205"/>
      <c r="S361" s="208">
        <v>44824</v>
      </c>
      <c r="T361" s="207"/>
      <c r="U361" s="205"/>
      <c r="V361" s="205"/>
      <c r="W361" s="63" t="s">
        <v>2693</v>
      </c>
      <c r="X361" t="s">
        <v>16</v>
      </c>
      <c r="Y361" t="s">
        <v>73</v>
      </c>
      <c r="Z361" s="63" t="s">
        <v>2694</v>
      </c>
      <c r="AA361" t="s">
        <v>2111</v>
      </c>
      <c r="AB361" s="206">
        <v>500001</v>
      </c>
      <c r="AC361" s="205" t="s">
        <v>58</v>
      </c>
      <c r="AD361" s="149" t="str">
        <f t="shared" ca="1" si="10"/>
        <v>Yes</v>
      </c>
      <c r="AE361" s="205" t="str">
        <f t="shared" ca="1" si="11"/>
        <v>Yes</v>
      </c>
      <c r="AF361" t="str">
        <f>VLOOKUP(P361,'Data Validation'!I:J,2,FALSE)</f>
        <v>Global</v>
      </c>
      <c r="AG361" s="150">
        <f t="shared" ca="1" si="6"/>
        <v>10.735992996226464</v>
      </c>
      <c r="AH361" s="151">
        <f t="shared" si="7"/>
        <v>1.5094369811320758</v>
      </c>
      <c r="AI361" s="150">
        <f>SUM($AH$2:AH361)</f>
        <v>1086.7996498113232</v>
      </c>
      <c r="AJ361" s="150">
        <f t="shared" si="8"/>
        <v>21.735992996226464</v>
      </c>
      <c r="AK361" s="150">
        <f t="shared" ca="1" si="9"/>
        <v>62.735992996226464</v>
      </c>
      <c r="AL361" s="119">
        <v>44704</v>
      </c>
    </row>
    <row r="362" spans="1:39" ht="16.5" customHeight="1">
      <c r="A362" t="s">
        <v>155</v>
      </c>
      <c r="B362" t="str">
        <f>VLOOKUP(A362,'Data Validation'!S:T,2,FALSE)</f>
        <v>SAP S/4 HANA</v>
      </c>
      <c r="C362" t="s">
        <v>1591</v>
      </c>
      <c r="D362" t="s">
        <v>65</v>
      </c>
      <c r="E362" t="s">
        <v>65</v>
      </c>
      <c r="F362" t="s">
        <v>25</v>
      </c>
      <c r="G362" t="s">
        <v>81</v>
      </c>
      <c r="H362" t="s">
        <v>67</v>
      </c>
      <c r="I362" t="s">
        <v>55</v>
      </c>
      <c r="J362" t="s">
        <v>2695</v>
      </c>
      <c r="K362" s="119">
        <v>44785</v>
      </c>
      <c r="L362" s="119">
        <v>44848</v>
      </c>
      <c r="M362" s="184">
        <v>44769</v>
      </c>
      <c r="N362" s="119">
        <v>44890</v>
      </c>
      <c r="O362" t="s">
        <v>56</v>
      </c>
      <c r="P362" t="s">
        <v>57</v>
      </c>
      <c r="Q362" t="s">
        <v>71</v>
      </c>
      <c r="R362" t="s">
        <v>54</v>
      </c>
      <c r="S362" s="119"/>
      <c r="T362" s="119"/>
      <c r="AB362" s="206">
        <v>500004</v>
      </c>
      <c r="AC362" s="205" t="s">
        <v>58</v>
      </c>
      <c r="AD362" s="149" t="str">
        <f t="shared" ca="1" si="10"/>
        <v>Yes</v>
      </c>
      <c r="AE362" s="205" t="str">
        <f t="shared" ca="1" si="11"/>
        <v>Yes</v>
      </c>
      <c r="AF362" t="str">
        <f>VLOOKUP(P362,'Data Validation'!I:J,2,FALSE)</f>
        <v>Global</v>
      </c>
      <c r="AG362" s="150">
        <v>15.748797886792449</v>
      </c>
      <c r="AH362" s="151">
        <v>1.5094339622641511</v>
      </c>
      <c r="AI362" s="150">
        <v>687.43989433962247</v>
      </c>
      <c r="AJ362" s="150">
        <v>13.748797886792449</v>
      </c>
      <c r="AK362" s="150">
        <v>15.748797886792449</v>
      </c>
      <c r="AL362" s="119">
        <v>44803</v>
      </c>
      <c r="AM362" t="s">
        <v>67</v>
      </c>
    </row>
    <row r="363" spans="1:39" ht="16.5" customHeight="1">
      <c r="A363" t="s">
        <v>179</v>
      </c>
      <c r="B363" t="str">
        <f>VLOOKUP(A363,'Data Validation'!S:T,2,FALSE)</f>
        <v>Product Engineering Intelligent Enterprise and Cross Architecture</v>
      </c>
      <c r="C363" t="s">
        <v>1189</v>
      </c>
      <c r="D363" t="s">
        <v>76</v>
      </c>
      <c r="E363" s="205" t="s">
        <v>76</v>
      </c>
      <c r="F363" t="s">
        <v>25</v>
      </c>
      <c r="G363" t="s">
        <v>81</v>
      </c>
      <c r="H363" t="s">
        <v>54</v>
      </c>
      <c r="I363" t="s">
        <v>55</v>
      </c>
      <c r="J363" t="s">
        <v>1586</v>
      </c>
      <c r="M363" s="167"/>
      <c r="N363" s="119">
        <v>45266</v>
      </c>
      <c r="O363" t="s">
        <v>56</v>
      </c>
      <c r="P363" t="s">
        <v>56</v>
      </c>
      <c r="Q363" t="s">
        <v>71</v>
      </c>
      <c r="R363" t="s">
        <v>54</v>
      </c>
      <c r="AA363" t="s">
        <v>2696</v>
      </c>
      <c r="AB363" s="206">
        <v>500003</v>
      </c>
      <c r="AC363" s="205" t="s">
        <v>58</v>
      </c>
      <c r="AD363" s="149" t="str">
        <f t="shared" ca="1" si="10"/>
        <v>Yes</v>
      </c>
      <c r="AE363" s="205" t="str">
        <f t="shared" ca="1" si="11"/>
        <v>Yes</v>
      </c>
      <c r="AF363" t="str">
        <f>VLOOKUP(P363,'Data Validation'!I:J,2,FALSE)</f>
        <v>Global</v>
      </c>
      <c r="AG363" s="150">
        <f ca="1">IF(AK363&lt;=53,AK363,AK363-52)</f>
        <v>10.796370535849107</v>
      </c>
      <c r="AH363" s="151">
        <f>IF(H363="Y",(((160/1000000)*AB363)/5.3)*0.1,((160/1000000)*AB363)/5.3)</f>
        <v>1.5094430188679249</v>
      </c>
      <c r="AI363" s="150">
        <f>SUM($AH$2:AH363)</f>
        <v>1089.8185267924553</v>
      </c>
      <c r="AJ363" s="150">
        <f>AI363/50</f>
        <v>21.796370535849107</v>
      </c>
      <c r="AK363" s="150">
        <f ca="1">WEEKNUM(TODAY())+AJ363</f>
        <v>62.796370535849107</v>
      </c>
      <c r="AL363" s="119">
        <v>45048</v>
      </c>
      <c r="AM363" t="s">
        <v>54</v>
      </c>
    </row>
    <row r="364" spans="1:39" ht="16.5" customHeight="1">
      <c r="A364" t="s">
        <v>179</v>
      </c>
      <c r="B364" t="str">
        <f>VLOOKUP(A364,'Data Validation'!S:T,2,FALSE)</f>
        <v>Product Engineering Intelligent Enterprise and Cross Architecture</v>
      </c>
      <c r="C364" t="s">
        <v>1191</v>
      </c>
      <c r="D364" t="s">
        <v>76</v>
      </c>
      <c r="E364" t="s">
        <v>76</v>
      </c>
      <c r="F364" t="s">
        <v>25</v>
      </c>
      <c r="G364" t="s">
        <v>81</v>
      </c>
      <c r="H364" t="s">
        <v>54</v>
      </c>
      <c r="I364" t="s">
        <v>55</v>
      </c>
      <c r="J364" t="s">
        <v>2697</v>
      </c>
      <c r="M364" s="167"/>
      <c r="N364" s="119">
        <v>45266</v>
      </c>
      <c r="O364" t="s">
        <v>56</v>
      </c>
      <c r="P364" t="s">
        <v>56</v>
      </c>
      <c r="Q364" t="s">
        <v>71</v>
      </c>
      <c r="R364" t="s">
        <v>54</v>
      </c>
      <c r="AA364" t="s">
        <v>2696</v>
      </c>
      <c r="AB364" s="206">
        <v>500003</v>
      </c>
      <c r="AC364" s="205" t="s">
        <v>58</v>
      </c>
      <c r="AD364" s="149" t="str">
        <f t="shared" ca="1" si="10"/>
        <v>Yes</v>
      </c>
      <c r="AE364" s="205" t="str">
        <f t="shared" ca="1" si="11"/>
        <v>Yes</v>
      </c>
      <c r="AF364" t="str">
        <f>VLOOKUP(P364,'Data Validation'!I:J,2,FALSE)</f>
        <v>Global</v>
      </c>
      <c r="AG364" s="150">
        <f ca="1">IF(AK364&lt;=53,AK364,AK364-52)</f>
        <v>10.826559396226457</v>
      </c>
      <c r="AH364" s="151">
        <f>IF(H364="Y",(((160/1000000)*AB364)/5.3)*0.1,((160/1000000)*AB364)/5.3)</f>
        <v>1.5094430188679249</v>
      </c>
      <c r="AI364" s="150">
        <f>SUM($AH$2:AH364)</f>
        <v>1091.3279698113231</v>
      </c>
      <c r="AJ364" s="150">
        <f>AI364/50</f>
        <v>21.826559396226461</v>
      </c>
      <c r="AK364" s="150">
        <f ca="1">WEEKNUM(TODAY())+AJ364</f>
        <v>62.826559396226457</v>
      </c>
      <c r="AL364" s="119">
        <v>45049</v>
      </c>
      <c r="AM364" t="s">
        <v>54</v>
      </c>
    </row>
    <row r="365" spans="1:39" ht="16.5" customHeight="1">
      <c r="A365" t="s">
        <v>96</v>
      </c>
      <c r="B365" t="str">
        <f>VLOOKUP(A365,'Data Validation'!S:T,2,FALSE)</f>
        <v>SAP BTP Core</v>
      </c>
      <c r="C365" t="s">
        <v>1069</v>
      </c>
      <c r="D365" t="s">
        <v>52</v>
      </c>
      <c r="E365" s="205" t="s">
        <v>52</v>
      </c>
      <c r="F365" t="s">
        <v>26</v>
      </c>
      <c r="G365" s="154" t="s">
        <v>53</v>
      </c>
      <c r="H365" t="s">
        <v>67</v>
      </c>
      <c r="I365" t="s">
        <v>55</v>
      </c>
      <c r="J365" s="205" t="s">
        <v>1070</v>
      </c>
      <c r="K365" s="208">
        <v>44473</v>
      </c>
      <c r="L365" s="209">
        <v>44519</v>
      </c>
      <c r="M365" s="191"/>
      <c r="N365" s="128">
        <v>44611</v>
      </c>
      <c r="O365" t="s">
        <v>56</v>
      </c>
      <c r="P365" t="s">
        <v>56</v>
      </c>
      <c r="Q365" t="s">
        <v>71</v>
      </c>
      <c r="R365" s="205"/>
      <c r="S365" s="208"/>
      <c r="T365" s="207"/>
      <c r="U365" s="205"/>
      <c r="V365" s="205"/>
      <c r="W365" s="188" t="s">
        <v>1071</v>
      </c>
      <c r="X365" s="206"/>
      <c r="Y365" s="205"/>
      <c r="Z365" s="188" t="s">
        <v>1072</v>
      </c>
      <c r="AA365" s="205" t="s">
        <v>1073</v>
      </c>
      <c r="AB365" s="206">
        <v>500000</v>
      </c>
      <c r="AC365" s="205" t="s">
        <v>58</v>
      </c>
      <c r="AD365" s="149" t="str">
        <f t="shared" ca="1" si="10"/>
        <v>No</v>
      </c>
      <c r="AE365" s="205" t="str">
        <f t="shared" ca="1" si="11"/>
        <v>No</v>
      </c>
      <c r="AF365" t="str">
        <f>VLOOKUP(P365,'Data Validation'!I:J,2,FALSE)</f>
        <v>Global</v>
      </c>
      <c r="AG365" s="150">
        <f ca="1">IF(AK365&lt;=53,AK365,AK365-52)</f>
        <v>11.128446188679291</v>
      </c>
      <c r="AH365" s="151">
        <f>IF(H365="Y",(((160/1000000)*AB365)/5.3)*0.1,((160/1000000)*AB365)/5.3)</f>
        <v>15.09433962264151</v>
      </c>
      <c r="AI365" s="150">
        <f>SUM($AH$2:AH365)</f>
        <v>1106.4223094339645</v>
      </c>
      <c r="AJ365" s="150">
        <f>AI365/50</f>
        <v>22.128446188679291</v>
      </c>
      <c r="AK365" s="150">
        <f ca="1">WEEKNUM(TODAY())+AJ365</f>
        <v>63.128446188679291</v>
      </c>
      <c r="AL365" s="207">
        <v>44615</v>
      </c>
    </row>
  </sheetData>
  <autoFilter ref="A1:AM365" xr:uid="{9D236819-68BE-834C-92F6-45698B634A39}"/>
  <dataValidations count="1">
    <dataValidation type="date" operator="greaterThan" allowBlank="1" showInputMessage="1" showErrorMessage="1" sqref="AL1 AL210 AL246 AL257 AL277 AL280:AL281 AL285:AL286 AL351:AL365" xr:uid="{C939C33D-402C-B847-92B7-B8FF3E9B14A9}">
      <formula1>36891</formula1>
    </dataValidation>
  </dataValidations>
  <hyperlinks>
    <hyperlink ref="W285" r:id="rId1" xr:uid="{E7C24B7A-9979-364F-92B7-A2127B1D0BA4}"/>
    <hyperlink ref="W68" r:id="rId2" xr:uid="{518F18D3-7BA4-C248-B579-F67CD6DAFA65}"/>
    <hyperlink ref="W73" r:id="rId3" xr:uid="{EDB84C76-F2EE-724C-B5E1-DE904287CEAB}"/>
    <hyperlink ref="Z73" r:id="rId4" xr:uid="{7FA71EDC-D0FA-E447-8E0D-9EE05B6CD3D8}"/>
    <hyperlink ref="W25" r:id="rId5" xr:uid="{BC2B24C3-A149-354C-AD73-D167AEFA38A4}"/>
    <hyperlink ref="Z25" r:id="rId6" xr:uid="{C9533EB9-BA62-D848-8F41-A24E5CCCB232}"/>
    <hyperlink ref="Z61" r:id="rId7" xr:uid="{4A5835F9-7919-1441-A265-E91889DB2967}"/>
    <hyperlink ref="W61" r:id="rId8" xr:uid="{1112FD54-851D-8F40-A079-18D72D8FD1EA}"/>
    <hyperlink ref="W69" r:id="rId9" xr:uid="{B64560F5-08EE-3548-93F7-CA579C0EBE61}"/>
    <hyperlink ref="Z69" r:id="rId10" xr:uid="{3A0E2074-DD9F-9F47-ACFF-0397338221FD}"/>
    <hyperlink ref="W20" r:id="rId11" xr:uid="{8DEB50AA-838C-A148-A656-AD38C59BD033}"/>
    <hyperlink ref="Z20" r:id="rId12" xr:uid="{C1E6CDB3-DDBB-F94D-85FD-6C7A6465B2F7}"/>
    <hyperlink ref="W5" r:id="rId13" xr:uid="{1D033CAE-0652-BF45-8F3B-5A1E1230CB13}"/>
    <hyperlink ref="Z5" r:id="rId14" xr:uid="{B4138215-51E1-CD41-BA35-3A02FC9E0142}"/>
    <hyperlink ref="W70" r:id="rId15" xr:uid="{BF31B50D-E039-6C4F-89D9-963C3B57CDBA}"/>
    <hyperlink ref="Z70" r:id="rId16" xr:uid="{A1CBAAA6-2F43-484D-8C8B-4653CA23F942}"/>
    <hyperlink ref="W71" r:id="rId17" xr:uid="{11D31E18-9B81-EE47-9A27-53274F29BA5F}"/>
    <hyperlink ref="Z71" r:id="rId18" xr:uid="{811E2F30-C7C2-0649-A25C-6A7AA7C6E077}"/>
    <hyperlink ref="W22" r:id="rId19" xr:uid="{25F944E4-6479-EF48-9894-624EEBFB3461}"/>
    <hyperlink ref="Z22" r:id="rId20" xr:uid="{E7ABFA66-FD01-9C47-9582-409F996D2FF3}"/>
    <hyperlink ref="W3" r:id="rId21" xr:uid="{FA11535F-6C73-2943-AC61-0091A7829A12}"/>
    <hyperlink ref="Z3" r:id="rId22" xr:uid="{08688ACE-182E-F643-9BA8-CFC777E16665}"/>
    <hyperlink ref="W2" r:id="rId23" xr:uid="{F71270F4-A69A-574E-81FD-F299222C15D9}"/>
    <hyperlink ref="Z2" r:id="rId24" xr:uid="{03C0ECD0-509B-6141-9026-D07D22C3CE35}"/>
    <hyperlink ref="W26" r:id="rId25" xr:uid="{D9DD15DB-80F0-664E-8B82-82628981DDD5}"/>
    <hyperlink ref="Z26" r:id="rId26" xr:uid="{58461035-56FC-9049-A1D2-CFA022B94FB1}"/>
    <hyperlink ref="W27" r:id="rId27" xr:uid="{5B10B904-396B-5640-9003-49808586468A}"/>
    <hyperlink ref="Z27" r:id="rId28" xr:uid="{190BA67B-D42F-634B-81ED-AA4F74389F80}"/>
    <hyperlink ref="W28" r:id="rId29" xr:uid="{73E2930D-46F8-6B4C-9102-3C7A6784B5A7}"/>
    <hyperlink ref="Z28" r:id="rId30" xr:uid="{AB3FF726-85D2-F947-9DAF-A9B56AD88A7B}"/>
    <hyperlink ref="W29" r:id="rId31" xr:uid="{DCEEBA55-B918-5E46-905F-9F7F12F6F0E9}"/>
    <hyperlink ref="Z29" r:id="rId32" xr:uid="{A1144B29-E4A3-3449-88B6-067098781C68}"/>
    <hyperlink ref="W24" r:id="rId33" xr:uid="{D9F7F358-5F87-884D-958D-B5AC893B5570}"/>
    <hyperlink ref="Z24" r:id="rId34" xr:uid="{F287D42D-7B6C-754D-801C-D14E29D30E89}"/>
    <hyperlink ref="W6" r:id="rId35" xr:uid="{25B1348A-1169-5342-ADEE-C0E75F365266}"/>
    <hyperlink ref="Z6" r:id="rId36" xr:uid="{D2EE1C07-92B8-EF46-81B3-BE564F957E8D}"/>
    <hyperlink ref="W33" r:id="rId37" xr:uid="{7282C23D-3444-A446-8AC1-9FF635335E6E}"/>
    <hyperlink ref="Z33" r:id="rId38" xr:uid="{99003F1F-D3E2-114E-AFE1-221326687927}"/>
    <hyperlink ref="Z31" r:id="rId39" xr:uid="{96D917A7-E332-AB40-A685-A0522D1467E1}"/>
    <hyperlink ref="W31" r:id="rId40" xr:uid="{BCD2D391-49C8-6C4A-8C29-B2ECF9AC906B}"/>
    <hyperlink ref="W77" r:id="rId41" xr:uid="{944845FB-7539-7B43-943B-1C1D8F52ECF5}"/>
    <hyperlink ref="Z77" r:id="rId42" xr:uid="{7A5D9E33-BCF4-0B4B-812B-14250F505D58}"/>
    <hyperlink ref="W34" r:id="rId43" xr:uid="{C3B18D51-ABA1-EA4B-B737-017DD44571E5}"/>
    <hyperlink ref="Z34" r:id="rId44" xr:uid="{DE6D54BF-F4EF-8E4B-B628-CF9F94660D13}"/>
    <hyperlink ref="W9" r:id="rId45" xr:uid="{91C7FEFD-7EAA-C841-89C2-821279A8A910}"/>
    <hyperlink ref="Z9" r:id="rId46" xr:uid="{3AD3CB5D-B849-B646-9B3F-25885155D988}"/>
    <hyperlink ref="W42" r:id="rId47" xr:uid="{EFA6C8CD-F0EC-D94A-B2DD-3D6C8FE85765}"/>
    <hyperlink ref="Z42" r:id="rId48" xr:uid="{C712C4FB-7DC6-2D40-9F03-52826B089694}"/>
    <hyperlink ref="W38" r:id="rId49" xr:uid="{F5908A15-24C7-254E-AE88-5399CB071D63}"/>
    <hyperlink ref="Z38" r:id="rId50" xr:uid="{774E7FB9-A5AF-FD4C-8507-9F56DAA2E0F9}"/>
    <hyperlink ref="W83" r:id="rId51" xr:uid="{8E9BB315-73E2-3645-8C2C-17434A3AE755}"/>
    <hyperlink ref="Z83" r:id="rId52" xr:uid="{414CFC27-5474-7241-A132-95D360B2098B}"/>
    <hyperlink ref="W80" r:id="rId53" xr:uid="{A38CB10A-EC9D-CE44-9893-10CE12F0DD43}"/>
    <hyperlink ref="Z80" r:id="rId54" xr:uid="{D973B678-D597-244C-BB05-FA248C604812}"/>
    <hyperlink ref="W39" r:id="rId55" xr:uid="{80294C6C-BB13-3F4C-B207-901B5C35D235}"/>
    <hyperlink ref="Z39" r:id="rId56" xr:uid="{A723FD52-3F37-3A4B-93B7-DB921B39B2B6}"/>
    <hyperlink ref="W79" r:id="rId57" xr:uid="{CF598726-480F-844E-8681-4842CCBF75D0}"/>
    <hyperlink ref="Z79" r:id="rId58" xr:uid="{61420C6E-B850-1C45-A1A4-A62E2D5EDCC7}"/>
    <hyperlink ref="W62" r:id="rId59" xr:uid="{8372299F-6D0A-6B4F-8920-CD0C375E0F19}"/>
    <hyperlink ref="Z62" r:id="rId60" xr:uid="{912C1F73-B834-A543-A6C7-FBAC02A31A32}"/>
    <hyperlink ref="W11" r:id="rId61" xr:uid="{9D0558EA-44EA-C448-B801-2025BF70101F}"/>
    <hyperlink ref="Z11" r:id="rId62" xr:uid="{6E0469EB-623A-664B-9ED7-952F5F623ADC}"/>
    <hyperlink ref="W10" r:id="rId63" xr:uid="{A94E8C29-7482-AC43-9797-FAB495D5C272}"/>
    <hyperlink ref="Z10" r:id="rId64" xr:uid="{A14F1158-605B-A34E-B83B-AC89CA9D862F}"/>
    <hyperlink ref="C106" r:id="rId65" display="jascha.kanngiesser@sap.com" xr:uid="{6E43312A-FB38-6642-8667-8CC3B03E5697}"/>
    <hyperlink ref="U63" r:id="rId66" xr:uid="{8BE14C72-FD56-F945-A004-67914B69447D}"/>
    <hyperlink ref="Z63" r:id="rId67" xr:uid="{F27D1CFE-D667-7541-8082-561715D0509C}"/>
    <hyperlink ref="W45" r:id="rId68" xr:uid="{CDCC4559-CC4C-5645-911C-5717F32E3479}"/>
    <hyperlink ref="Z45" r:id="rId69" xr:uid="{F685DD4A-BE48-9542-91B9-35D2E9337B6C}"/>
    <hyperlink ref="W52" r:id="rId70" xr:uid="{6788AC71-1BE5-D342-BD73-8B837ED37764}"/>
    <hyperlink ref="Z52" r:id="rId71" xr:uid="{02A39462-6C86-A646-B8B5-6463BCEA4ACD}"/>
    <hyperlink ref="W47" r:id="rId72" xr:uid="{76DEF1D2-A5A6-554E-9FEE-03BE8BC0F0D5}"/>
    <hyperlink ref="Z47" r:id="rId73" xr:uid="{4E79E491-4BD8-0A47-8897-C8CA5CD17C8D}"/>
    <hyperlink ref="W89" r:id="rId74" xr:uid="{A4430AA9-581C-1444-A6C5-C02772B0356D}"/>
    <hyperlink ref="Z89" r:id="rId75" xr:uid="{7B0E82C1-0145-274F-AC59-D319989C0F69}"/>
    <hyperlink ref="W14" r:id="rId76" xr:uid="{CC0B8290-2391-3D44-B3E6-91BAD486B100}"/>
    <hyperlink ref="Z14" r:id="rId77" xr:uid="{790DAD41-23E8-1442-8BC5-0C85D8B8A4AA}"/>
    <hyperlink ref="W13" r:id="rId78" xr:uid="{E326D38C-0186-6E45-B539-C8D867DFEE89}"/>
    <hyperlink ref="Z13" r:id="rId79" xr:uid="{DA11E961-1319-484D-9067-7963C9116A4E}"/>
    <hyperlink ref="W88" r:id="rId80" xr:uid="{A9B61307-15B7-0443-96B9-E96A27824931}"/>
    <hyperlink ref="Z88" r:id="rId81" xr:uid="{9C8A1CE2-D7EA-A349-8BED-52C34EC5B5F4}"/>
    <hyperlink ref="W86" r:id="rId82" xr:uid="{0AD89CC8-48A9-4F4D-90A0-F44D7EACF126}"/>
    <hyperlink ref="Z86" r:id="rId83" xr:uid="{CD44D231-9019-1B4C-A3BD-2F4C8D9AA200}"/>
    <hyperlink ref="W49" r:id="rId84" xr:uid="{E6D204FD-A9A6-2B48-ADF0-A10655A01A7A}"/>
    <hyperlink ref="W50" r:id="rId85" xr:uid="{5B1B370E-8FB8-3442-A227-AD5232DC61C6}"/>
    <hyperlink ref="Z50" r:id="rId86" xr:uid="{246D1C00-BA40-9544-AC1D-75AADB361B56}"/>
    <hyperlink ref="W65" r:id="rId87" xr:uid="{BCCC1502-8592-B149-91C0-0579D45CBAAC}"/>
    <hyperlink ref="Z65" r:id="rId88" xr:uid="{9973E529-E645-AA40-BBB1-3D3715E382C7}"/>
    <hyperlink ref="W90" r:id="rId89" xr:uid="{E80B3A62-F8B8-7B4C-BDCA-C49E71A8E17A}"/>
    <hyperlink ref="Z90" r:id="rId90" xr:uid="{5005F1F5-E732-BB4B-A7F3-1ADC19498229}"/>
    <hyperlink ref="W64" r:id="rId91" xr:uid="{4743A801-727E-714C-BB97-61454BD40A24}"/>
    <hyperlink ref="Z64" r:id="rId92" xr:uid="{920856D4-3F88-B347-8549-3B6FAFDA8F0C}"/>
    <hyperlink ref="Z97" r:id="rId93" xr:uid="{1E70454B-8045-E94B-A9E7-5B01AB8A295A}"/>
    <hyperlink ref="W97" r:id="rId94" xr:uid="{1BC68BB6-AA7C-6142-93F5-A387213FDC17}"/>
    <hyperlink ref="W15" r:id="rId95" xr:uid="{831455EA-4A52-E641-AD1E-1C13D7700F52}"/>
    <hyperlink ref="Z15" r:id="rId96" xr:uid="{3CCD5002-DCEC-E24E-862A-4C5682935FD5}"/>
    <hyperlink ref="W54" r:id="rId97" xr:uid="{85D4EF30-1338-8D41-BC7C-8B7063492F45}"/>
    <hyperlink ref="Z54" r:id="rId98" xr:uid="{93E6BD82-9DEF-2A4A-8192-AC2672B9398D}"/>
    <hyperlink ref="W57" r:id="rId99" xr:uid="{2D7D2730-3B3C-E442-A987-A239203D7C6A}"/>
    <hyperlink ref="Z57" r:id="rId100" xr:uid="{780E3860-ED40-A841-8F98-4F15214785F2}"/>
    <hyperlink ref="W16" r:id="rId101" xr:uid="{00C53767-BE1C-4746-8185-3ED4422E4550}"/>
    <hyperlink ref="Z16" r:id="rId102" xr:uid="{F5CD1E20-8C9F-6D43-A407-053EB4D51B89}"/>
    <hyperlink ref="W96" r:id="rId103" xr:uid="{78CBB5B5-918E-A64D-9E6C-5EAA145139F5}"/>
    <hyperlink ref="Z96" r:id="rId104" xr:uid="{0599BFD0-21BF-FA4D-8DEF-6942460639F7}"/>
    <hyperlink ref="W59" r:id="rId105" xr:uid="{80E908BB-5D6B-8044-85F6-424E082112C5}"/>
    <hyperlink ref="Z59" r:id="rId106" xr:uid="{2F5F7CE1-BEE4-F144-B7C4-2A568D2A58AF}"/>
    <hyperlink ref="W243" r:id="rId107" display="https://jira.tools.sap/browse/CTPSAPPRODUCT-4702" xr:uid="{2AE39EB4-8752-2A49-A250-525352D02017}"/>
    <hyperlink ref="Z243" r:id="rId108" display="https://jira.tools.sap/browse/WEBSERVSAPPRODUCT-3654" xr:uid="{F0E8BDBC-89E1-4B4E-86D6-87283E34D9A9}"/>
    <hyperlink ref="W56" r:id="rId109" display="https://jira.tools.sap/browse/CTPSAPPRODUCT-4703" xr:uid="{5492D5E0-AA90-954B-82E2-043E9A16D335}"/>
    <hyperlink ref="Z56" r:id="rId110" display="https://jira.tools.sap/browse/WEBSERVSAPPRODUCT-3655" xr:uid="{6D8AF528-34E3-6F49-A37B-599203AA882E}"/>
    <hyperlink ref="Z17" r:id="rId111" display="https://jira.tools.sap/browse/WEBSERVSAPPRODUCT-3654" xr:uid="{8CF20B55-9FDD-634B-99E5-33B4AFE2FF58}"/>
    <hyperlink ref="W17" r:id="rId112" display="https://jira.tools.sap/browse/WEBSERVSAPPRODUCT-3654" xr:uid="{67DB252D-4FA8-B742-BF54-48E9DA80289C}"/>
    <hyperlink ref="W254" r:id="rId113" display="https://jira.tools.sap/browse/FOSSSCANS-838" xr:uid="{861E5188-96D5-2142-B4B1-6E5D4A9A3AD3}"/>
    <hyperlink ref="W18" r:id="rId114" display="https://jira.tools.sap/browse/CTPSAPPRODUCT-4708" xr:uid="{2A5C2639-43CD-8342-84DD-E968BA3C986F}"/>
    <hyperlink ref="Z18" r:id="rId115" display="https://jira.tools.sap/browse/WEBSERVSAPPRODUCT-3660" xr:uid="{DA389B8A-A17E-F64D-9309-CB401FAA9B2F}"/>
    <hyperlink ref="Z345" r:id="rId116" xr:uid="{B6120BF8-0309-9442-BC7E-DC4B33C404A9}"/>
    <hyperlink ref="W345" r:id="rId117" xr:uid="{4A39CAD6-C09B-8949-9E4F-DF6F3AD63767}"/>
    <hyperlink ref="Z343" r:id="rId118" xr:uid="{21AD7C0A-B7CF-864C-86BF-59920195049E}"/>
    <hyperlink ref="W343" r:id="rId119" xr:uid="{75C01A5A-1FDF-AA45-8C66-EECCAFCD5E3E}"/>
    <hyperlink ref="W361" r:id="rId120" xr:uid="{BD1B18A8-18AE-5342-AFD3-8C157065140A}"/>
    <hyperlink ref="Z361" r:id="rId121" xr:uid="{A2625865-E305-8643-9612-49C6E69D527C}"/>
    <hyperlink ref="Z337" r:id="rId122" xr:uid="{0D203A29-D431-EA4C-9CDB-6747AD06B63D}"/>
    <hyperlink ref="W337" r:id="rId123" xr:uid="{5E11AD0D-23AE-BB41-B4EB-BE4FB31C5377}"/>
    <hyperlink ref="W338" r:id="rId124" xr:uid="{8ED85682-8E8D-D442-A45A-DB7A44DF0386}"/>
    <hyperlink ref="Z338" r:id="rId125" xr:uid="{DC92023D-5F63-F94C-A69D-B66C0C2E1C4F}"/>
    <hyperlink ref="W349" r:id="rId126" xr:uid="{11E51024-3FF0-D944-A2ED-87414CD5ADFA}"/>
    <hyperlink ref="Z349" r:id="rId127" xr:uid="{043A86B9-00D9-FD4A-85F9-56FA79BFF7CF}"/>
    <hyperlink ref="W350" r:id="rId128" xr:uid="{63FA0E40-F67B-A841-A931-C23803F3278C}"/>
    <hyperlink ref="Z350" r:id="rId129" xr:uid="{6E0F2378-F958-1545-A3EC-4340FC0B8E5C}"/>
  </hyperlinks>
  <pageMargins left="0.7" right="0.7" top="0.75" bottom="0.75" header="0.3" footer="0.3"/>
  <legacyDrawing r:id="rId130"/>
  <extLst>
    <ext xmlns:x14="http://schemas.microsoft.com/office/spreadsheetml/2009/9/main" uri="{CCE6A557-97BC-4b89-ADB6-D9C93CAAB3DF}">
      <x14:dataValidations xmlns:xm="http://schemas.microsoft.com/office/excel/2006/main" count="1">
        <x14:dataValidation type="list" allowBlank="1" showInputMessage="1" showErrorMessage="1" xr:uid="{E3AF2C91-2BF2-C445-8060-E5972AABE1B6}">
          <x14:formula1>
            <xm:f>'Data Validation'!$K$2:$K$9</xm:f>
          </x14:formula1>
          <xm:sqref>U3 Q1:Q82 X339 U347 Q227:Q365 X280:X281 U280:U281 U258 U232 U339 U79 X79 X3 X94 U94 X258 U11 X157 U157 X11 U54 Q84:Q183 Q185:Q188 Q191:Q225 X232 X54</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2362-D21C-4776-ABC9-8AD0728ABE2F}">
  <sheetPr codeName="Sheet24" filterMode="1"/>
  <dimension ref="A1:AM331"/>
  <sheetViews>
    <sheetView topLeftCell="B1" workbookViewId="0">
      <selection activeCell="I13" sqref="I13"/>
    </sheetView>
  </sheetViews>
  <sheetFormatPr defaultColWidth="11.42578125" defaultRowHeight="14.45"/>
  <cols>
    <col min="2" max="2" width="50.42578125" customWidth="1"/>
    <col min="3" max="3" width="34" customWidth="1"/>
    <col min="5" max="5" width="14.42578125" bestFit="1" customWidth="1"/>
    <col min="10" max="10" width="48.42578125" customWidth="1"/>
    <col min="27" max="27" width="114.42578125" bestFit="1" customWidth="1"/>
  </cols>
  <sheetData>
    <row r="1" spans="1:39" s="177" customFormat="1" ht="24" customHeight="1">
      <c r="A1" s="8" t="s">
        <v>47</v>
      </c>
      <c r="B1" s="8" t="s">
        <v>48</v>
      </c>
      <c r="C1" s="8" t="s">
        <v>445</v>
      </c>
      <c r="D1" s="8" t="s">
        <v>30</v>
      </c>
      <c r="E1" s="124" t="s">
        <v>31</v>
      </c>
      <c r="F1" s="124" t="s">
        <v>32</v>
      </c>
      <c r="G1" s="124" t="s">
        <v>33</v>
      </c>
      <c r="H1" s="124" t="s">
        <v>34</v>
      </c>
      <c r="I1" s="124" t="s">
        <v>35</v>
      </c>
      <c r="J1" s="34" t="s">
        <v>1048</v>
      </c>
      <c r="K1" s="117" t="s">
        <v>447</v>
      </c>
      <c r="L1" s="117" t="s">
        <v>448</v>
      </c>
      <c r="M1" s="132" t="s">
        <v>474</v>
      </c>
      <c r="N1" s="117" t="s">
        <v>449</v>
      </c>
      <c r="O1" s="124" t="s">
        <v>36</v>
      </c>
      <c r="P1" s="124" t="s">
        <v>37</v>
      </c>
      <c r="Q1" s="124" t="s">
        <v>39</v>
      </c>
      <c r="R1" s="124" t="s">
        <v>40</v>
      </c>
      <c r="S1" s="117" t="s">
        <v>450</v>
      </c>
      <c r="T1" s="117" t="s">
        <v>451</v>
      </c>
      <c r="U1" s="124" t="s">
        <v>452</v>
      </c>
      <c r="V1" s="124" t="s">
        <v>453</v>
      </c>
      <c r="W1" s="124" t="s">
        <v>454</v>
      </c>
      <c r="X1" s="124" t="s">
        <v>455</v>
      </c>
      <c r="Y1" s="124" t="s">
        <v>44</v>
      </c>
      <c r="Z1" s="124" t="s">
        <v>456</v>
      </c>
      <c r="AA1" s="9" t="s">
        <v>457</v>
      </c>
      <c r="AB1" s="124" t="s">
        <v>458</v>
      </c>
      <c r="AC1" s="124" t="s">
        <v>459</v>
      </c>
      <c r="AD1" s="124" t="s">
        <v>28</v>
      </c>
      <c r="AE1" s="124" t="s">
        <v>460</v>
      </c>
      <c r="AF1" s="124" t="s">
        <v>461</v>
      </c>
      <c r="AG1" s="8" t="s">
        <v>462</v>
      </c>
      <c r="AH1" s="10" t="s">
        <v>463</v>
      </c>
      <c r="AI1" s="11" t="s">
        <v>464</v>
      </c>
      <c r="AJ1" s="8" t="s">
        <v>465</v>
      </c>
      <c r="AK1" s="8" t="s">
        <v>466</v>
      </c>
      <c r="AL1" s="132" t="s">
        <v>467</v>
      </c>
      <c r="AM1" s="34" t="s">
        <v>468</v>
      </c>
    </row>
    <row r="2" spans="1:39" s="133" customFormat="1" ht="16.5" hidden="1" customHeight="1">
      <c r="A2" t="s">
        <v>134</v>
      </c>
      <c r="B2" t="s">
        <v>101</v>
      </c>
      <c r="C2" t="s">
        <v>2698</v>
      </c>
      <c r="D2" t="s">
        <v>65</v>
      </c>
      <c r="E2" s="205" t="s">
        <v>65</v>
      </c>
      <c r="F2" s="205" t="s">
        <v>25</v>
      </c>
      <c r="G2" s="205" t="s">
        <v>66</v>
      </c>
      <c r="H2" s="205" t="s">
        <v>54</v>
      </c>
      <c r="I2" s="205" t="s">
        <v>55</v>
      </c>
      <c r="J2" s="205" t="s">
        <v>2699</v>
      </c>
      <c r="K2" s="208"/>
      <c r="L2" s="209"/>
      <c r="M2" s="186"/>
      <c r="N2" s="128">
        <v>44235</v>
      </c>
      <c r="O2" s="205" t="s">
        <v>13</v>
      </c>
      <c r="P2" s="205" t="s">
        <v>14</v>
      </c>
      <c r="Q2" s="205" t="s">
        <v>17</v>
      </c>
      <c r="R2" s="205"/>
      <c r="S2" s="207">
        <v>44228</v>
      </c>
      <c r="T2" s="207">
        <v>44783</v>
      </c>
      <c r="U2" s="205"/>
      <c r="V2" s="205"/>
      <c r="W2"/>
      <c r="X2"/>
      <c r="Y2"/>
      <c r="Z2"/>
      <c r="AA2" t="s">
        <v>2700</v>
      </c>
      <c r="AB2" s="206">
        <v>500000</v>
      </c>
      <c r="AC2" s="205" t="s">
        <v>58</v>
      </c>
      <c r="AD2" s="149" t="s">
        <v>478</v>
      </c>
      <c r="AE2" s="205" t="s">
        <v>478</v>
      </c>
      <c r="AF2" s="206" t="s">
        <v>2701</v>
      </c>
      <c r="AG2" s="150">
        <v>3.6339622641509433</v>
      </c>
      <c r="AH2" s="151">
        <v>1.5094339622641511</v>
      </c>
      <c r="AI2" s="150">
        <v>31.69811320754717</v>
      </c>
      <c r="AJ2" s="150">
        <v>0.63396226415094337</v>
      </c>
      <c r="AK2" s="150">
        <v>3.6339622641509433</v>
      </c>
      <c r="AL2" s="207">
        <v>44608</v>
      </c>
      <c r="AM2" t="s">
        <v>54</v>
      </c>
    </row>
    <row r="3" spans="1:39" s="133" customFormat="1" ht="16.5" hidden="1" customHeight="1">
      <c r="A3" t="s">
        <v>155</v>
      </c>
      <c r="B3" t="s">
        <v>156</v>
      </c>
      <c r="C3" t="s">
        <v>2702</v>
      </c>
      <c r="D3" t="s">
        <v>51</v>
      </c>
      <c r="E3" s="205" t="s">
        <v>65</v>
      </c>
      <c r="F3" s="205" t="s">
        <v>25</v>
      </c>
      <c r="G3" s="205" t="s">
        <v>66</v>
      </c>
      <c r="H3" s="205" t="s">
        <v>54</v>
      </c>
      <c r="I3" s="205" t="s">
        <v>68</v>
      </c>
      <c r="J3" s="205" t="s">
        <v>2703</v>
      </c>
      <c r="K3" s="208">
        <v>44249</v>
      </c>
      <c r="L3" s="209">
        <v>44316</v>
      </c>
      <c r="M3" s="186"/>
      <c r="N3" s="128">
        <v>44338</v>
      </c>
      <c r="O3" t="s">
        <v>9</v>
      </c>
      <c r="P3" t="s">
        <v>73</v>
      </c>
      <c r="Q3" t="s">
        <v>17</v>
      </c>
      <c r="R3" s="205"/>
      <c r="S3" s="119">
        <v>44671</v>
      </c>
      <c r="T3" s="119">
        <v>44699</v>
      </c>
      <c r="U3" s="205"/>
      <c r="V3" s="205"/>
      <c r="W3" s="180" t="s">
        <v>2704</v>
      </c>
      <c r="X3" s="205"/>
      <c r="Y3" s="205"/>
      <c r="Z3" s="180" t="s">
        <v>2705</v>
      </c>
      <c r="AA3" t="s">
        <v>2265</v>
      </c>
      <c r="AB3" s="206">
        <v>500000</v>
      </c>
      <c r="AC3" s="205" t="s">
        <v>58</v>
      </c>
      <c r="AD3" s="149" t="s">
        <v>478</v>
      </c>
      <c r="AE3" s="205" t="s">
        <v>478</v>
      </c>
      <c r="AF3" s="206" t="s">
        <v>213</v>
      </c>
      <c r="AG3" s="150">
        <v>3.3622641509433961</v>
      </c>
      <c r="AH3" s="151">
        <v>1.5094339622641511</v>
      </c>
      <c r="AI3" s="150">
        <v>18.113207547169811</v>
      </c>
      <c r="AJ3" s="150">
        <v>0.3622641509433962</v>
      </c>
      <c r="AK3" s="150">
        <v>3.3622641509433961</v>
      </c>
      <c r="AL3" s="207">
        <v>44579</v>
      </c>
      <c r="AM3" s="205"/>
    </row>
    <row r="4" spans="1:39" s="133" customFormat="1" ht="16.5" hidden="1" customHeight="1">
      <c r="A4" t="s">
        <v>134</v>
      </c>
      <c r="B4" t="s">
        <v>101</v>
      </c>
      <c r="C4" t="s">
        <v>618</v>
      </c>
      <c r="D4" t="s">
        <v>108</v>
      </c>
      <c r="E4" s="205" t="s">
        <v>65</v>
      </c>
      <c r="F4" s="205" t="s">
        <v>24</v>
      </c>
      <c r="G4" s="205" t="s">
        <v>66</v>
      </c>
      <c r="H4" s="205" t="s">
        <v>54</v>
      </c>
      <c r="I4" s="205" t="s">
        <v>55</v>
      </c>
      <c r="J4" s="205" t="s">
        <v>2706</v>
      </c>
      <c r="K4" s="208">
        <v>44138</v>
      </c>
      <c r="L4" s="209">
        <v>44372</v>
      </c>
      <c r="M4" s="186"/>
      <c r="N4" s="128">
        <v>44421</v>
      </c>
      <c r="O4" s="205" t="s">
        <v>9</v>
      </c>
      <c r="P4" s="205" t="s">
        <v>73</v>
      </c>
      <c r="Q4" s="205" t="s">
        <v>17</v>
      </c>
      <c r="R4" s="205"/>
      <c r="S4" s="207">
        <v>44449</v>
      </c>
      <c r="T4" s="207">
        <v>44657</v>
      </c>
      <c r="U4" s="205"/>
      <c r="V4" s="205"/>
      <c r="W4"/>
      <c r="X4"/>
      <c r="Y4"/>
      <c r="Z4"/>
      <c r="AA4"/>
      <c r="AB4" s="176">
        <v>500000</v>
      </c>
      <c r="AC4" t="s">
        <v>58</v>
      </c>
      <c r="AD4" s="149" t="s">
        <v>444</v>
      </c>
      <c r="AE4" t="s">
        <v>478</v>
      </c>
      <c r="AF4" s="176" t="s">
        <v>213</v>
      </c>
      <c r="AG4" s="150">
        <v>3.7547169811320757</v>
      </c>
      <c r="AH4" s="151">
        <v>1.5094339622641511</v>
      </c>
      <c r="AI4" s="150">
        <v>37.735849056603783</v>
      </c>
      <c r="AJ4" s="150">
        <v>0.75471698113207564</v>
      </c>
      <c r="AK4" s="150">
        <v>3.7547169811320757</v>
      </c>
      <c r="AL4" s="119">
        <v>44782</v>
      </c>
      <c r="AM4" t="s">
        <v>54</v>
      </c>
    </row>
    <row r="5" spans="1:39" s="133" customFormat="1" ht="16.5" hidden="1" customHeight="1">
      <c r="A5" t="s">
        <v>134</v>
      </c>
      <c r="B5" t="s">
        <v>101</v>
      </c>
      <c r="C5" t="s">
        <v>618</v>
      </c>
      <c r="D5" t="s">
        <v>108</v>
      </c>
      <c r="E5" s="205" t="s">
        <v>65</v>
      </c>
      <c r="F5" s="205" t="s">
        <v>24</v>
      </c>
      <c r="G5" s="205" t="s">
        <v>66</v>
      </c>
      <c r="H5" s="205" t="s">
        <v>54</v>
      </c>
      <c r="I5" s="205" t="s">
        <v>55</v>
      </c>
      <c r="J5" s="205" t="s">
        <v>2707</v>
      </c>
      <c r="K5" s="208">
        <v>44138</v>
      </c>
      <c r="L5" s="209">
        <v>44372</v>
      </c>
      <c r="M5" s="186"/>
      <c r="N5" s="128">
        <v>44421</v>
      </c>
      <c r="O5" s="205" t="s">
        <v>9</v>
      </c>
      <c r="P5" s="205" t="s">
        <v>73</v>
      </c>
      <c r="Q5" s="205" t="s">
        <v>17</v>
      </c>
      <c r="R5" s="205"/>
      <c r="S5" s="207">
        <v>44449</v>
      </c>
      <c r="T5" s="207">
        <v>44657</v>
      </c>
      <c r="U5" s="205"/>
      <c r="V5" s="205"/>
      <c r="W5"/>
      <c r="X5"/>
      <c r="Y5"/>
      <c r="Z5"/>
      <c r="AA5"/>
      <c r="AB5" s="206">
        <v>500000</v>
      </c>
      <c r="AC5" s="205" t="s">
        <v>58</v>
      </c>
      <c r="AD5" s="149" t="s">
        <v>444</v>
      </c>
      <c r="AE5" s="205" t="s">
        <v>478</v>
      </c>
      <c r="AF5" s="206" t="s">
        <v>213</v>
      </c>
      <c r="AG5" s="150">
        <v>3.7849056603773588</v>
      </c>
      <c r="AH5" s="151">
        <v>1.5094339622641511</v>
      </c>
      <c r="AI5" s="150">
        <v>39.245283018867937</v>
      </c>
      <c r="AJ5" s="150">
        <v>0.78490566037735876</v>
      </c>
      <c r="AK5" s="150">
        <v>3.7849056603773588</v>
      </c>
      <c r="AL5" s="207">
        <v>44615</v>
      </c>
      <c r="AM5"/>
    </row>
    <row r="6" spans="1:39" s="133" customFormat="1" ht="16.5" hidden="1" customHeight="1">
      <c r="A6" t="s">
        <v>134</v>
      </c>
      <c r="B6" t="s">
        <v>101</v>
      </c>
      <c r="C6" t="s">
        <v>2708</v>
      </c>
      <c r="D6" t="s">
        <v>108</v>
      </c>
      <c r="E6" s="205" t="s">
        <v>65</v>
      </c>
      <c r="F6" s="205" t="s">
        <v>24</v>
      </c>
      <c r="G6" s="205" t="s">
        <v>66</v>
      </c>
      <c r="H6" s="205" t="s">
        <v>54</v>
      </c>
      <c r="I6" s="205" t="s">
        <v>55</v>
      </c>
      <c r="J6" s="205" t="s">
        <v>2709</v>
      </c>
      <c r="K6" s="208">
        <v>44129</v>
      </c>
      <c r="L6" s="209">
        <v>44421</v>
      </c>
      <c r="M6" s="186"/>
      <c r="N6" s="128">
        <v>44421</v>
      </c>
      <c r="O6" s="205" t="s">
        <v>9</v>
      </c>
      <c r="P6" s="205" t="s">
        <v>73</v>
      </c>
      <c r="Q6" s="205" t="s">
        <v>17</v>
      </c>
      <c r="R6" s="205"/>
      <c r="S6" s="207">
        <v>44447</v>
      </c>
      <c r="T6" s="207">
        <v>44629</v>
      </c>
      <c r="U6" s="205"/>
      <c r="V6" s="205"/>
      <c r="W6" s="205"/>
      <c r="X6" s="205"/>
      <c r="Y6" s="205"/>
      <c r="Z6" s="205"/>
      <c r="AA6" s="205"/>
      <c r="AB6" s="206">
        <v>500000</v>
      </c>
      <c r="AC6" s="205" t="s">
        <v>58</v>
      </c>
      <c r="AD6" s="149" t="s">
        <v>444</v>
      </c>
      <c r="AE6" s="205" t="s">
        <v>478</v>
      </c>
      <c r="AF6" s="206" t="s">
        <v>213</v>
      </c>
      <c r="AG6" s="150">
        <v>3.8150943396226418</v>
      </c>
      <c r="AH6" s="151">
        <v>1.5094339622641511</v>
      </c>
      <c r="AI6" s="150">
        <v>40.754716981132091</v>
      </c>
      <c r="AJ6" s="150">
        <v>0.81509433962264177</v>
      </c>
      <c r="AK6" s="150">
        <v>3.8150943396226418</v>
      </c>
      <c r="AL6" s="207">
        <v>44593</v>
      </c>
      <c r="AM6" s="205"/>
    </row>
    <row r="7" spans="1:39" s="133" customFormat="1" ht="16.5" hidden="1" customHeight="1">
      <c r="A7" t="s">
        <v>155</v>
      </c>
      <c r="B7" t="s">
        <v>156</v>
      </c>
      <c r="C7" t="s">
        <v>2702</v>
      </c>
      <c r="D7" t="s">
        <v>51</v>
      </c>
      <c r="E7" s="205" t="s">
        <v>65</v>
      </c>
      <c r="F7" s="205" t="s">
        <v>25</v>
      </c>
      <c r="G7" s="205" t="s">
        <v>66</v>
      </c>
      <c r="H7" s="205" t="s">
        <v>54</v>
      </c>
      <c r="I7" s="205" t="s">
        <v>68</v>
      </c>
      <c r="J7" s="205" t="s">
        <v>2710</v>
      </c>
      <c r="K7" s="208">
        <v>44340</v>
      </c>
      <c r="L7" s="209">
        <v>44407</v>
      </c>
      <c r="M7" s="186"/>
      <c r="N7" s="128">
        <v>44429</v>
      </c>
      <c r="O7" t="s">
        <v>9</v>
      </c>
      <c r="P7" t="s">
        <v>73</v>
      </c>
      <c r="Q7" t="s">
        <v>17</v>
      </c>
      <c r="R7" s="205"/>
      <c r="S7" s="119">
        <v>44671</v>
      </c>
      <c r="T7" s="119">
        <v>44699</v>
      </c>
      <c r="U7" s="205"/>
      <c r="V7" s="205"/>
      <c r="W7" s="180" t="s">
        <v>2704</v>
      </c>
      <c r="X7" s="205"/>
      <c r="Y7" s="205"/>
      <c r="Z7" s="180" t="s">
        <v>2711</v>
      </c>
      <c r="AA7" t="s">
        <v>1073</v>
      </c>
      <c r="AB7" s="206">
        <v>500000</v>
      </c>
      <c r="AC7" s="205" t="s">
        <v>58</v>
      </c>
      <c r="AD7" s="149" t="s">
        <v>478</v>
      </c>
      <c r="AE7" s="205" t="s">
        <v>478</v>
      </c>
      <c r="AF7" s="206" t="s">
        <v>213</v>
      </c>
      <c r="AG7" s="150">
        <v>3.8452830188679248</v>
      </c>
      <c r="AH7" s="151">
        <v>1.5094339622641511</v>
      </c>
      <c r="AI7" s="150">
        <v>42.264150943396245</v>
      </c>
      <c r="AJ7" s="150">
        <v>0.8452830188679249</v>
      </c>
      <c r="AK7" s="150">
        <v>3.8452830188679248</v>
      </c>
      <c r="AL7" s="207">
        <v>44579</v>
      </c>
      <c r="AM7" s="205"/>
    </row>
    <row r="8" spans="1:39" s="133" customFormat="1" ht="16.5" hidden="1" customHeight="1">
      <c r="A8" t="s">
        <v>155</v>
      </c>
      <c r="B8" t="s">
        <v>156</v>
      </c>
      <c r="C8" t="s">
        <v>1525</v>
      </c>
      <c r="D8" t="s">
        <v>65</v>
      </c>
      <c r="E8" s="205" t="s">
        <v>65</v>
      </c>
      <c r="F8" s="205" t="s">
        <v>25</v>
      </c>
      <c r="G8" s="205" t="s">
        <v>66</v>
      </c>
      <c r="H8" s="205" t="s">
        <v>54</v>
      </c>
      <c r="I8" s="205" t="s">
        <v>55</v>
      </c>
      <c r="J8" s="205" t="s">
        <v>2712</v>
      </c>
      <c r="K8" s="208">
        <v>44326</v>
      </c>
      <c r="L8" s="209">
        <v>44456</v>
      </c>
      <c r="M8" s="186"/>
      <c r="N8" s="128">
        <v>44512</v>
      </c>
      <c r="O8" s="205" t="s">
        <v>13</v>
      </c>
      <c r="P8" s="205" t="s">
        <v>249</v>
      </c>
      <c r="Q8" s="205" t="s">
        <v>17</v>
      </c>
      <c r="R8" s="205"/>
      <c r="S8" s="207">
        <v>44755</v>
      </c>
      <c r="T8" s="207">
        <v>44783</v>
      </c>
      <c r="U8" s="205"/>
      <c r="V8" s="205"/>
      <c r="W8"/>
      <c r="X8"/>
      <c r="Y8"/>
      <c r="Z8"/>
      <c r="AA8"/>
      <c r="AB8" s="206">
        <v>500000</v>
      </c>
      <c r="AC8" s="205" t="s">
        <v>58</v>
      </c>
      <c r="AD8" s="149" t="s">
        <v>478</v>
      </c>
      <c r="AE8" s="205" t="s">
        <v>478</v>
      </c>
      <c r="AF8" s="206" t="s">
        <v>250</v>
      </c>
      <c r="AG8" s="150">
        <v>4.2377366943396231</v>
      </c>
      <c r="AH8" s="151">
        <v>1.5094339622641511</v>
      </c>
      <c r="AI8" s="150">
        <v>61.886834716981156</v>
      </c>
      <c r="AJ8" s="150">
        <v>1.2377366943396231</v>
      </c>
      <c r="AK8" s="150">
        <v>4.2377366943396231</v>
      </c>
      <c r="AL8" s="119">
        <v>44649</v>
      </c>
      <c r="AM8" t="s">
        <v>54</v>
      </c>
    </row>
    <row r="9" spans="1:39" s="133" customFormat="1" ht="16.5" hidden="1" customHeight="1">
      <c r="A9" t="s">
        <v>155</v>
      </c>
      <c r="B9" t="s">
        <v>156</v>
      </c>
      <c r="C9" t="s">
        <v>1525</v>
      </c>
      <c r="D9" t="s">
        <v>65</v>
      </c>
      <c r="E9" s="205" t="s">
        <v>65</v>
      </c>
      <c r="F9" s="205" t="s">
        <v>25</v>
      </c>
      <c r="G9" s="205" t="s">
        <v>66</v>
      </c>
      <c r="H9" s="205" t="s">
        <v>54</v>
      </c>
      <c r="I9" s="205" t="s">
        <v>55</v>
      </c>
      <c r="J9" s="205" t="s">
        <v>2713</v>
      </c>
      <c r="K9" s="208">
        <v>44326</v>
      </c>
      <c r="L9" s="209">
        <v>44456</v>
      </c>
      <c r="M9" s="186"/>
      <c r="N9" s="128">
        <v>44512</v>
      </c>
      <c r="O9" s="205" t="s">
        <v>11</v>
      </c>
      <c r="P9" s="205" t="s">
        <v>209</v>
      </c>
      <c r="Q9" s="205" t="s">
        <v>17</v>
      </c>
      <c r="R9" s="205"/>
      <c r="S9" s="207">
        <v>44741</v>
      </c>
      <c r="T9" s="207">
        <v>44769</v>
      </c>
      <c r="U9" s="205"/>
      <c r="V9" s="205"/>
      <c r="W9" s="205"/>
      <c r="X9" s="205"/>
      <c r="Y9" s="205"/>
      <c r="Z9" s="205"/>
      <c r="AA9" t="s">
        <v>2714</v>
      </c>
      <c r="AB9" s="206">
        <v>500000</v>
      </c>
      <c r="AC9" s="205" t="s">
        <v>58</v>
      </c>
      <c r="AD9" s="149" t="s">
        <v>478</v>
      </c>
      <c r="AE9" s="205" t="s">
        <v>478</v>
      </c>
      <c r="AF9" s="206" t="s">
        <v>210</v>
      </c>
      <c r="AG9" s="150">
        <v>4.2679253735849061</v>
      </c>
      <c r="AH9" s="151">
        <v>1.5094339622641511</v>
      </c>
      <c r="AI9" s="150">
        <v>63.39626867924531</v>
      </c>
      <c r="AJ9" s="150">
        <v>1.2679253735849061</v>
      </c>
      <c r="AK9" s="150">
        <v>4.2679253735849061</v>
      </c>
      <c r="AL9" s="207">
        <v>44518</v>
      </c>
      <c r="AM9" s="205"/>
    </row>
    <row r="10" spans="1:39" s="133" customFormat="1" ht="16.5" hidden="1" customHeight="1">
      <c r="A10" t="s">
        <v>155</v>
      </c>
      <c r="B10" t="s">
        <v>156</v>
      </c>
      <c r="C10" t="s">
        <v>1525</v>
      </c>
      <c r="D10" t="s">
        <v>65</v>
      </c>
      <c r="E10" s="205" t="s">
        <v>65</v>
      </c>
      <c r="F10" s="205" t="s">
        <v>25</v>
      </c>
      <c r="G10" s="205" t="s">
        <v>66</v>
      </c>
      <c r="H10" s="205" t="s">
        <v>54</v>
      </c>
      <c r="I10" s="205" t="s">
        <v>55</v>
      </c>
      <c r="J10" s="205" t="s">
        <v>2715</v>
      </c>
      <c r="K10" s="208">
        <v>44326</v>
      </c>
      <c r="L10" s="209">
        <v>44456</v>
      </c>
      <c r="M10" s="186"/>
      <c r="N10" s="128">
        <v>44512</v>
      </c>
      <c r="O10" s="205" t="s">
        <v>11</v>
      </c>
      <c r="P10" s="205" t="s">
        <v>242</v>
      </c>
      <c r="Q10" s="205" t="s">
        <v>17</v>
      </c>
      <c r="R10" s="205"/>
      <c r="S10" s="207">
        <v>44741</v>
      </c>
      <c r="T10" s="207">
        <v>44755</v>
      </c>
      <c r="U10" s="205"/>
      <c r="V10" s="205"/>
      <c r="W10" s="180" t="s">
        <v>2716</v>
      </c>
      <c r="X10" s="205"/>
      <c r="Y10" s="205"/>
      <c r="Z10" s="180" t="s">
        <v>2717</v>
      </c>
      <c r="AA10" s="205" t="s">
        <v>2718</v>
      </c>
      <c r="AB10" s="206">
        <v>500000</v>
      </c>
      <c r="AC10" s="205" t="s">
        <v>58</v>
      </c>
      <c r="AD10" s="149" t="s">
        <v>478</v>
      </c>
      <c r="AE10" s="205" t="s">
        <v>478</v>
      </c>
      <c r="AF10" s="206" t="s">
        <v>243</v>
      </c>
      <c r="AG10" s="150">
        <v>4.2981140528301891</v>
      </c>
      <c r="AH10" s="151">
        <v>1.5094339622641511</v>
      </c>
      <c r="AI10" s="150">
        <v>64.905702641509464</v>
      </c>
      <c r="AJ10" s="150">
        <v>1.2981140528301893</v>
      </c>
      <c r="AK10" s="150">
        <v>4.2981140528301891</v>
      </c>
      <c r="AL10" s="207">
        <v>44439</v>
      </c>
      <c r="AM10" s="205"/>
    </row>
    <row r="11" spans="1:39" s="133" customFormat="1" ht="16.5" hidden="1" customHeight="1">
      <c r="A11" t="s">
        <v>155</v>
      </c>
      <c r="B11" t="s">
        <v>156</v>
      </c>
      <c r="C11" t="s">
        <v>1525</v>
      </c>
      <c r="D11" t="s">
        <v>65</v>
      </c>
      <c r="E11" s="205" t="s">
        <v>65</v>
      </c>
      <c r="F11" s="205" t="s">
        <v>25</v>
      </c>
      <c r="G11" s="205" t="s">
        <v>66</v>
      </c>
      <c r="H11" s="205" t="s">
        <v>54</v>
      </c>
      <c r="I11" s="205" t="s">
        <v>55</v>
      </c>
      <c r="J11" s="205" t="s">
        <v>2719</v>
      </c>
      <c r="K11" s="208">
        <v>44326</v>
      </c>
      <c r="L11" s="209">
        <v>44456</v>
      </c>
      <c r="M11" s="186"/>
      <c r="N11" s="128">
        <v>44512</v>
      </c>
      <c r="O11" s="205" t="s">
        <v>7</v>
      </c>
      <c r="P11" s="205" t="s">
        <v>59</v>
      </c>
      <c r="Q11" s="205" t="s">
        <v>17</v>
      </c>
      <c r="R11" s="205"/>
      <c r="S11" s="207">
        <v>44748</v>
      </c>
      <c r="T11" s="207">
        <v>44803</v>
      </c>
      <c r="U11" s="205"/>
      <c r="V11" s="205"/>
      <c r="W11" s="180" t="s">
        <v>2720</v>
      </c>
      <c r="X11" s="205"/>
      <c r="Y11" s="205"/>
      <c r="Z11" s="205"/>
      <c r="AA11" s="205"/>
      <c r="AB11" s="206">
        <v>500000</v>
      </c>
      <c r="AC11" s="205" t="s">
        <v>58</v>
      </c>
      <c r="AD11" s="149" t="s">
        <v>478</v>
      </c>
      <c r="AE11" s="205" t="s">
        <v>478</v>
      </c>
      <c r="AF11" s="206" t="s">
        <v>246</v>
      </c>
      <c r="AG11" s="150">
        <v>4.3283027320754721</v>
      </c>
      <c r="AH11" s="151">
        <v>1.5094339622641511</v>
      </c>
      <c r="AI11" s="150">
        <v>66.415136603773618</v>
      </c>
      <c r="AJ11" s="150">
        <v>1.3283027320754723</v>
      </c>
      <c r="AK11" s="150">
        <v>4.3283027320754721</v>
      </c>
      <c r="AL11" s="207">
        <v>44571</v>
      </c>
      <c r="AM11" s="205" t="s">
        <v>54</v>
      </c>
    </row>
    <row r="12" spans="1:39" s="148" customFormat="1" ht="16.5" hidden="1" customHeight="1">
      <c r="A12" t="s">
        <v>134</v>
      </c>
      <c r="B12" t="s">
        <v>101</v>
      </c>
      <c r="C12" t="s">
        <v>618</v>
      </c>
      <c r="D12" t="s">
        <v>108</v>
      </c>
      <c r="E12" s="205" t="s">
        <v>65</v>
      </c>
      <c r="F12" s="205" t="s">
        <v>24</v>
      </c>
      <c r="G12" s="205" t="s">
        <v>66</v>
      </c>
      <c r="H12" s="205" t="s">
        <v>54</v>
      </c>
      <c r="I12" s="205" t="s">
        <v>55</v>
      </c>
      <c r="J12" s="205" t="s">
        <v>2721</v>
      </c>
      <c r="K12" s="208">
        <v>44292</v>
      </c>
      <c r="L12" s="209">
        <v>44477</v>
      </c>
      <c r="M12" s="186"/>
      <c r="N12" s="128">
        <v>44519</v>
      </c>
      <c r="O12" s="205" t="s">
        <v>9</v>
      </c>
      <c r="P12" s="205" t="s">
        <v>73</v>
      </c>
      <c r="Q12" s="205" t="s">
        <v>17</v>
      </c>
      <c r="R12" s="205"/>
      <c r="S12" s="207">
        <v>44489</v>
      </c>
      <c r="T12" s="207">
        <v>44657</v>
      </c>
      <c r="U12" s="205"/>
      <c r="V12" s="205"/>
      <c r="W12"/>
      <c r="X12"/>
      <c r="Y12"/>
      <c r="Z12"/>
      <c r="AA12"/>
      <c r="AB12" s="206">
        <v>500000</v>
      </c>
      <c r="AC12" s="205" t="s">
        <v>58</v>
      </c>
      <c r="AD12" s="149" t="s">
        <v>444</v>
      </c>
      <c r="AE12" s="205" t="s">
        <v>478</v>
      </c>
      <c r="AF12" s="206" t="s">
        <v>213</v>
      </c>
      <c r="AG12" s="150">
        <v>4.388680090566039</v>
      </c>
      <c r="AH12" s="151">
        <v>1.5094339622641511</v>
      </c>
      <c r="AI12" s="150">
        <v>69.434004528301926</v>
      </c>
      <c r="AJ12" s="150">
        <v>1.3886800905660386</v>
      </c>
      <c r="AK12" s="150">
        <v>4.388680090566039</v>
      </c>
      <c r="AL12" s="119">
        <v>44747</v>
      </c>
      <c r="AM12" t="s">
        <v>54</v>
      </c>
    </row>
    <row r="13" spans="1:39" s="133" customFormat="1" ht="16.5" hidden="1" customHeight="1">
      <c r="A13" t="s">
        <v>134</v>
      </c>
      <c r="B13" t="s">
        <v>101</v>
      </c>
      <c r="C13" t="s">
        <v>618</v>
      </c>
      <c r="D13" t="s">
        <v>108</v>
      </c>
      <c r="E13" s="205" t="s">
        <v>65</v>
      </c>
      <c r="F13" s="205" t="s">
        <v>24</v>
      </c>
      <c r="G13" s="205" t="s">
        <v>66</v>
      </c>
      <c r="H13" s="205" t="s">
        <v>54</v>
      </c>
      <c r="I13" s="205" t="s">
        <v>55</v>
      </c>
      <c r="J13" s="205" t="s">
        <v>2722</v>
      </c>
      <c r="K13" s="208">
        <v>44292</v>
      </c>
      <c r="L13" s="209">
        <v>44477</v>
      </c>
      <c r="M13" s="186"/>
      <c r="N13" s="128">
        <v>44519</v>
      </c>
      <c r="O13" s="205" t="s">
        <v>9</v>
      </c>
      <c r="P13" s="205" t="s">
        <v>73</v>
      </c>
      <c r="Q13" s="205" t="s">
        <v>17</v>
      </c>
      <c r="R13" s="205"/>
      <c r="S13" s="207">
        <v>44489</v>
      </c>
      <c r="T13" s="207">
        <v>44657</v>
      </c>
      <c r="U13" s="205"/>
      <c r="V13" s="205"/>
      <c r="W13" s="180" t="s">
        <v>2723</v>
      </c>
      <c r="X13"/>
      <c r="Y13"/>
      <c r="Z13" s="180" t="s">
        <v>2724</v>
      </c>
      <c r="AA13" t="s">
        <v>1073</v>
      </c>
      <c r="AB13" s="206">
        <v>500000</v>
      </c>
      <c r="AC13" s="205" t="s">
        <v>58</v>
      </c>
      <c r="AD13" s="149" t="s">
        <v>444</v>
      </c>
      <c r="AE13" s="205" t="s">
        <v>478</v>
      </c>
      <c r="AF13" s="206" t="s">
        <v>213</v>
      </c>
      <c r="AG13" s="150">
        <v>4.7509442415094352</v>
      </c>
      <c r="AH13" s="151">
        <v>1.5094339622641511</v>
      </c>
      <c r="AI13" s="150">
        <v>87.547212075471748</v>
      </c>
      <c r="AJ13" s="150">
        <v>1.750944241509435</v>
      </c>
      <c r="AK13" s="150">
        <v>4.7509442415094352</v>
      </c>
      <c r="AL13" s="207">
        <v>44613</v>
      </c>
      <c r="AM13"/>
    </row>
    <row r="14" spans="1:39" s="133" customFormat="1" ht="16.5" hidden="1" customHeight="1">
      <c r="A14" t="s">
        <v>134</v>
      </c>
      <c r="B14" t="s">
        <v>101</v>
      </c>
      <c r="C14" t="s">
        <v>563</v>
      </c>
      <c r="D14" t="s">
        <v>108</v>
      </c>
      <c r="E14" s="205" t="s">
        <v>65</v>
      </c>
      <c r="F14" s="205" t="s">
        <v>24</v>
      </c>
      <c r="G14" s="205" t="s">
        <v>66</v>
      </c>
      <c r="H14" s="205" t="s">
        <v>54</v>
      </c>
      <c r="I14" s="205" t="s">
        <v>55</v>
      </c>
      <c r="J14" s="205" t="s">
        <v>2725</v>
      </c>
      <c r="K14" s="208">
        <v>44279</v>
      </c>
      <c r="L14" s="209">
        <v>44446</v>
      </c>
      <c r="M14" s="186"/>
      <c r="N14" s="128">
        <v>44519</v>
      </c>
      <c r="O14" s="205" t="s">
        <v>9</v>
      </c>
      <c r="P14" s="205" t="s">
        <v>73</v>
      </c>
      <c r="Q14" s="205" t="s">
        <v>17</v>
      </c>
      <c r="R14" s="205"/>
      <c r="S14" s="207">
        <v>44523</v>
      </c>
      <c r="T14" s="207">
        <v>44657</v>
      </c>
      <c r="U14" s="205"/>
      <c r="V14" s="205"/>
      <c r="W14" s="180" t="s">
        <v>2726</v>
      </c>
      <c r="X14" s="205"/>
      <c r="Y14" s="205"/>
      <c r="Z14" s="205"/>
      <c r="AA14" t="s">
        <v>2727</v>
      </c>
      <c r="AB14" s="206">
        <v>500000</v>
      </c>
      <c r="AC14" s="205" t="s">
        <v>58</v>
      </c>
      <c r="AD14" s="149" t="s">
        <v>444</v>
      </c>
      <c r="AE14" s="205" t="s">
        <v>478</v>
      </c>
      <c r="AF14" s="206" t="s">
        <v>213</v>
      </c>
      <c r="AG14" s="150">
        <v>4.4490574490566051</v>
      </c>
      <c r="AH14" s="151">
        <v>1.5094339622641511</v>
      </c>
      <c r="AI14" s="150">
        <v>72.452872452830235</v>
      </c>
      <c r="AJ14" s="150">
        <v>1.4490574490566046</v>
      </c>
      <c r="AK14" s="150">
        <v>4.4490574490566051</v>
      </c>
      <c r="AL14" s="207">
        <v>44445</v>
      </c>
      <c r="AM14" s="205"/>
    </row>
    <row r="15" spans="1:39" s="133" customFormat="1" ht="16.5" hidden="1" customHeight="1">
      <c r="A15" t="s">
        <v>155</v>
      </c>
      <c r="B15" t="s">
        <v>156</v>
      </c>
      <c r="C15" t="s">
        <v>2728</v>
      </c>
      <c r="D15" t="s">
        <v>108</v>
      </c>
      <c r="E15" s="205" t="s">
        <v>65</v>
      </c>
      <c r="F15" s="205" t="s">
        <v>24</v>
      </c>
      <c r="G15" s="205" t="s">
        <v>66</v>
      </c>
      <c r="H15" s="205" t="s">
        <v>54</v>
      </c>
      <c r="I15" s="205" t="s">
        <v>55</v>
      </c>
      <c r="J15" s="205" t="s">
        <v>2729</v>
      </c>
      <c r="K15" s="208">
        <v>44403</v>
      </c>
      <c r="L15" s="209">
        <v>44484</v>
      </c>
      <c r="M15" s="186"/>
      <c r="N15" s="128">
        <v>44540</v>
      </c>
      <c r="O15" s="205" t="s">
        <v>11</v>
      </c>
      <c r="P15" s="205" t="s">
        <v>2730</v>
      </c>
      <c r="Q15" s="205" t="s">
        <v>17</v>
      </c>
      <c r="R15" s="205"/>
      <c r="S15" s="207">
        <v>44529</v>
      </c>
      <c r="T15" s="207">
        <v>44686</v>
      </c>
      <c r="U15" s="205"/>
      <c r="V15" s="205"/>
      <c r="W15" s="180" t="s">
        <v>2731</v>
      </c>
      <c r="X15"/>
      <c r="Y15"/>
      <c r="Z15" s="180" t="s">
        <v>2732</v>
      </c>
      <c r="AA15" t="s">
        <v>2265</v>
      </c>
      <c r="AB15" s="206">
        <v>500000</v>
      </c>
      <c r="AC15" s="205" t="s">
        <v>58</v>
      </c>
      <c r="AD15" s="149" t="s">
        <v>444</v>
      </c>
      <c r="AE15" s="205" t="s">
        <v>478</v>
      </c>
      <c r="AF15" s="206" t="s">
        <v>2733</v>
      </c>
      <c r="AG15" s="150">
        <v>4.5094348075471711</v>
      </c>
      <c r="AH15" s="151">
        <v>1.5094339622641511</v>
      </c>
      <c r="AI15" s="150">
        <v>75.471740377358543</v>
      </c>
      <c r="AJ15" s="150">
        <v>1.5094348075471709</v>
      </c>
      <c r="AK15" s="150">
        <v>4.5094348075471711</v>
      </c>
      <c r="AL15" s="119">
        <v>44672</v>
      </c>
      <c r="AM15" t="s">
        <v>54</v>
      </c>
    </row>
    <row r="16" spans="1:39" s="133" customFormat="1" ht="16.5" hidden="1" customHeight="1">
      <c r="A16" t="s">
        <v>147</v>
      </c>
      <c r="B16" t="s">
        <v>148</v>
      </c>
      <c r="C16" t="s">
        <v>2734</v>
      </c>
      <c r="D16" t="s">
        <v>65</v>
      </c>
      <c r="E16" s="205" t="s">
        <v>65</v>
      </c>
      <c r="F16" s="205" t="s">
        <v>25</v>
      </c>
      <c r="G16" s="205" t="s">
        <v>66</v>
      </c>
      <c r="H16" s="205" t="s">
        <v>54</v>
      </c>
      <c r="I16" s="205" t="s">
        <v>55</v>
      </c>
      <c r="J16" s="205" t="s">
        <v>2735</v>
      </c>
      <c r="K16" s="208">
        <v>44291</v>
      </c>
      <c r="L16" s="209">
        <v>44456</v>
      </c>
      <c r="M16" s="186"/>
      <c r="N16" s="128">
        <v>44545</v>
      </c>
      <c r="O16" s="205" t="s">
        <v>13</v>
      </c>
      <c r="P16" s="205" t="s">
        <v>14</v>
      </c>
      <c r="Q16" s="205" t="s">
        <v>17</v>
      </c>
      <c r="R16" s="205" t="s">
        <v>54</v>
      </c>
      <c r="S16" s="207">
        <v>44537</v>
      </c>
      <c r="T16" s="207">
        <v>44783</v>
      </c>
      <c r="U16" s="205"/>
      <c r="V16" s="205"/>
      <c r="W16"/>
      <c r="X16"/>
      <c r="Y16"/>
      <c r="Z16"/>
      <c r="AA16"/>
      <c r="AB16" s="206">
        <v>500000</v>
      </c>
      <c r="AC16" s="205" t="s">
        <v>58</v>
      </c>
      <c r="AD16" s="149" t="s">
        <v>478</v>
      </c>
      <c r="AE16" s="205" t="s">
        <v>478</v>
      </c>
      <c r="AF16" s="206" t="s">
        <v>2701</v>
      </c>
      <c r="AG16" s="150">
        <v>4.5396234867924541</v>
      </c>
      <c r="AH16" s="151">
        <v>1.5094339622641511</v>
      </c>
      <c r="AI16" s="150">
        <v>76.981174339622697</v>
      </c>
      <c r="AJ16" s="150">
        <v>1.5396234867924539</v>
      </c>
      <c r="AK16" s="150">
        <v>4.5396234867924541</v>
      </c>
      <c r="AL16" s="207">
        <v>44608</v>
      </c>
      <c r="AM16" t="s">
        <v>54</v>
      </c>
    </row>
    <row r="17" spans="1:39" s="133" customFormat="1" ht="16.5" hidden="1" customHeight="1">
      <c r="A17" t="s">
        <v>96</v>
      </c>
      <c r="B17" t="s">
        <v>97</v>
      </c>
      <c r="C17" t="s">
        <v>2736</v>
      </c>
      <c r="D17" t="s">
        <v>65</v>
      </c>
      <c r="E17" s="205" t="s">
        <v>65</v>
      </c>
      <c r="F17" s="205" t="s">
        <v>25</v>
      </c>
      <c r="G17" s="205" t="s">
        <v>53</v>
      </c>
      <c r="H17" s="205" t="s">
        <v>67</v>
      </c>
      <c r="I17" s="205" t="s">
        <v>55</v>
      </c>
      <c r="J17" s="205" t="s">
        <v>2737</v>
      </c>
      <c r="K17" s="208">
        <v>44501</v>
      </c>
      <c r="L17" s="209"/>
      <c r="M17" s="186"/>
      <c r="N17" s="128">
        <v>44562</v>
      </c>
      <c r="O17" s="205" t="s">
        <v>11</v>
      </c>
      <c r="P17" t="s">
        <v>128</v>
      </c>
      <c r="Q17" s="205" t="s">
        <v>17</v>
      </c>
      <c r="R17" s="205" t="s">
        <v>54</v>
      </c>
      <c r="S17" s="207">
        <v>44595</v>
      </c>
      <c r="T17" s="207">
        <v>44657</v>
      </c>
      <c r="U17" s="205"/>
      <c r="V17" s="205"/>
      <c r="W17"/>
      <c r="X17"/>
      <c r="Y17"/>
      <c r="Z17"/>
      <c r="AA17"/>
      <c r="AB17" s="206">
        <v>500000</v>
      </c>
      <c r="AC17" s="205" t="s">
        <v>58</v>
      </c>
      <c r="AD17" s="149" t="s">
        <v>478</v>
      </c>
      <c r="AE17" s="205" t="s">
        <v>478</v>
      </c>
      <c r="AF17" s="206" t="s">
        <v>129</v>
      </c>
      <c r="AG17" s="150">
        <v>4.8415102792452842</v>
      </c>
      <c r="AH17" s="151">
        <v>15.09433962264151</v>
      </c>
      <c r="AI17" s="150">
        <v>92.07551396226421</v>
      </c>
      <c r="AJ17" s="150">
        <v>1.8415102792452842</v>
      </c>
      <c r="AK17" s="150">
        <v>4.8415102792452842</v>
      </c>
      <c r="AL17" s="207">
        <v>44595</v>
      </c>
      <c r="AM17" t="s">
        <v>54</v>
      </c>
    </row>
    <row r="18" spans="1:39" s="133" customFormat="1" ht="16.5" hidden="1" customHeight="1">
      <c r="A18" t="s">
        <v>96</v>
      </c>
      <c r="B18" t="s">
        <v>97</v>
      </c>
      <c r="C18" t="s">
        <v>2738</v>
      </c>
      <c r="D18" t="s">
        <v>108</v>
      </c>
      <c r="E18" s="205" t="s">
        <v>76</v>
      </c>
      <c r="F18" s="205" t="s">
        <v>24</v>
      </c>
      <c r="G18" s="205" t="s">
        <v>81</v>
      </c>
      <c r="H18" s="205" t="s">
        <v>54</v>
      </c>
      <c r="I18" s="205" t="s">
        <v>55</v>
      </c>
      <c r="J18" s="205" t="s">
        <v>2739</v>
      </c>
      <c r="K18" s="208">
        <v>44522</v>
      </c>
      <c r="L18" s="209">
        <v>44546</v>
      </c>
      <c r="M18" s="186"/>
      <c r="N18" s="128">
        <v>44566</v>
      </c>
      <c r="O18" s="205" t="s">
        <v>9</v>
      </c>
      <c r="P18" s="205" t="s">
        <v>73</v>
      </c>
      <c r="Q18" s="205" t="s">
        <v>17</v>
      </c>
      <c r="R18" s="205"/>
      <c r="S18" s="207">
        <v>44552</v>
      </c>
      <c r="T18" s="207">
        <v>44594</v>
      </c>
      <c r="U18" s="205"/>
      <c r="V18" s="205"/>
      <c r="W18" s="180" t="s">
        <v>2740</v>
      </c>
      <c r="X18"/>
      <c r="Y18"/>
      <c r="Z18" s="180" t="s">
        <v>2741</v>
      </c>
      <c r="AA18" t="s">
        <v>2265</v>
      </c>
      <c r="AB18" s="206">
        <v>500000</v>
      </c>
      <c r="AC18" s="205" t="s">
        <v>58</v>
      </c>
      <c r="AD18" s="149" t="s">
        <v>444</v>
      </c>
      <c r="AE18" s="205" t="s">
        <v>478</v>
      </c>
      <c r="AF18" s="206" t="s">
        <v>213</v>
      </c>
      <c r="AG18" s="150">
        <v>5.2037744905660386</v>
      </c>
      <c r="AH18" s="151">
        <v>1.5094339622641511</v>
      </c>
      <c r="AI18" s="150">
        <v>110.18872452830195</v>
      </c>
      <c r="AJ18" s="150">
        <v>2.203774490566039</v>
      </c>
      <c r="AK18" s="150">
        <v>5.2037744905660386</v>
      </c>
      <c r="AL18" s="207">
        <v>44615</v>
      </c>
      <c r="AM18"/>
    </row>
    <row r="19" spans="1:39" s="133" customFormat="1" ht="16.5" hidden="1" customHeight="1">
      <c r="A19" t="s">
        <v>198</v>
      </c>
      <c r="B19" t="s">
        <v>2108</v>
      </c>
      <c r="C19" t="s">
        <v>2742</v>
      </c>
      <c r="D19" t="s">
        <v>64</v>
      </c>
      <c r="E19" s="205" t="s">
        <v>65</v>
      </c>
      <c r="F19" t="s">
        <v>24</v>
      </c>
      <c r="G19" t="s">
        <v>53</v>
      </c>
      <c r="H19" t="s">
        <v>67</v>
      </c>
      <c r="I19" t="s">
        <v>55</v>
      </c>
      <c r="J19" s="205" t="s">
        <v>2743</v>
      </c>
      <c r="K19" s="208">
        <v>44501</v>
      </c>
      <c r="L19" s="209">
        <v>44545</v>
      </c>
      <c r="M19" s="186"/>
      <c r="N19" s="128">
        <v>44580</v>
      </c>
      <c r="O19" t="s">
        <v>9</v>
      </c>
      <c r="P19" t="s">
        <v>78</v>
      </c>
      <c r="Q19" t="s">
        <v>17</v>
      </c>
      <c r="R19" s="205"/>
      <c r="S19" s="207">
        <v>44564</v>
      </c>
      <c r="T19" s="207">
        <v>44594</v>
      </c>
      <c r="U19" s="205"/>
      <c r="V19" s="205"/>
      <c r="W19" s="62" t="s">
        <v>2744</v>
      </c>
      <c r="X19"/>
      <c r="Y19"/>
      <c r="Z19" s="62" t="s">
        <v>2745</v>
      </c>
      <c r="AA19"/>
      <c r="AB19" s="206">
        <v>500001</v>
      </c>
      <c r="AC19" s="205" t="s">
        <v>58</v>
      </c>
      <c r="AD19" s="149" t="s">
        <v>444</v>
      </c>
      <c r="AE19" s="205" t="s">
        <v>478</v>
      </c>
      <c r="AF19" s="206" t="s">
        <v>216</v>
      </c>
      <c r="AG19" s="150">
        <v>5.2037750943396244</v>
      </c>
      <c r="AH19" s="151">
        <v>15.094369811320757</v>
      </c>
      <c r="AI19" s="150">
        <v>110.18875471698119</v>
      </c>
      <c r="AJ19" s="150">
        <v>2.2037750943396239</v>
      </c>
      <c r="AK19" s="150">
        <v>5.2037750943396244</v>
      </c>
      <c r="AL19" s="119">
        <v>44662</v>
      </c>
      <c r="AM19"/>
    </row>
    <row r="20" spans="1:39" s="133" customFormat="1" ht="16.5" hidden="1" customHeight="1">
      <c r="A20" t="s">
        <v>155</v>
      </c>
      <c r="B20" t="s">
        <v>156</v>
      </c>
      <c r="C20" t="s">
        <v>2746</v>
      </c>
      <c r="D20" t="s">
        <v>52</v>
      </c>
      <c r="E20" s="205" t="s">
        <v>52</v>
      </c>
      <c r="F20" s="205" t="s">
        <v>24</v>
      </c>
      <c r="G20" s="205" t="s">
        <v>81</v>
      </c>
      <c r="H20" s="205" t="s">
        <v>54</v>
      </c>
      <c r="I20" s="205" t="s">
        <v>55</v>
      </c>
      <c r="J20" s="205" t="s">
        <v>2747</v>
      </c>
      <c r="K20" s="208">
        <v>44461</v>
      </c>
      <c r="L20" s="209">
        <v>44518</v>
      </c>
      <c r="M20" s="186"/>
      <c r="N20" s="128">
        <v>44587</v>
      </c>
      <c r="O20" s="205" t="s">
        <v>11</v>
      </c>
      <c r="P20" s="205" t="s">
        <v>128</v>
      </c>
      <c r="Q20" s="205" t="s">
        <v>17</v>
      </c>
      <c r="R20" s="205"/>
      <c r="S20" s="207">
        <v>44595</v>
      </c>
      <c r="T20" s="207">
        <v>44613</v>
      </c>
      <c r="U20" s="205"/>
      <c r="V20" s="205"/>
      <c r="W20"/>
      <c r="X20"/>
      <c r="Y20"/>
      <c r="Z20"/>
      <c r="AA20"/>
      <c r="AB20" s="206">
        <v>500001</v>
      </c>
      <c r="AC20" s="205" t="s">
        <v>58</v>
      </c>
      <c r="AD20" s="149" t="s">
        <v>444</v>
      </c>
      <c r="AE20" s="205" t="s">
        <v>478</v>
      </c>
      <c r="AF20" s="206" t="s">
        <v>129</v>
      </c>
      <c r="AG20" s="150">
        <v>5.3547186716981141</v>
      </c>
      <c r="AH20" s="151">
        <v>1.5094369811320758</v>
      </c>
      <c r="AI20" s="150">
        <v>117.73593358490571</v>
      </c>
      <c r="AJ20" s="150">
        <v>2.3547186716981141</v>
      </c>
      <c r="AK20" s="150">
        <v>5.3547186716981141</v>
      </c>
      <c r="AL20" s="119">
        <v>44743</v>
      </c>
      <c r="AM20"/>
    </row>
    <row r="21" spans="1:39" ht="16.5" hidden="1" customHeight="1">
      <c r="A21" t="s">
        <v>147</v>
      </c>
      <c r="B21" t="s">
        <v>148</v>
      </c>
      <c r="C21" t="s">
        <v>2748</v>
      </c>
      <c r="D21" t="s">
        <v>65</v>
      </c>
      <c r="E21" s="205" t="s">
        <v>65</v>
      </c>
      <c r="F21" s="205" t="s">
        <v>24</v>
      </c>
      <c r="G21" s="205" t="s">
        <v>53</v>
      </c>
      <c r="H21" s="205" t="s">
        <v>67</v>
      </c>
      <c r="I21" s="205" t="s">
        <v>55</v>
      </c>
      <c r="J21" s="205" t="s">
        <v>2749</v>
      </c>
      <c r="K21" s="208">
        <v>44482</v>
      </c>
      <c r="L21" s="209">
        <v>44540</v>
      </c>
      <c r="M21" s="186"/>
      <c r="N21" s="128">
        <v>44589</v>
      </c>
      <c r="O21" t="s">
        <v>13</v>
      </c>
      <c r="P21" t="s">
        <v>14</v>
      </c>
      <c r="Q21" t="s">
        <v>17</v>
      </c>
      <c r="R21" s="205" t="s">
        <v>54</v>
      </c>
      <c r="S21" s="207">
        <v>44579</v>
      </c>
      <c r="T21" s="207">
        <v>44616</v>
      </c>
      <c r="U21" s="205"/>
      <c r="V21" s="205"/>
      <c r="AB21" s="206">
        <v>500000</v>
      </c>
      <c r="AC21" s="205" t="s">
        <v>58</v>
      </c>
      <c r="AD21" s="149" t="s">
        <v>444</v>
      </c>
      <c r="AE21" s="205" t="s">
        <v>478</v>
      </c>
      <c r="AF21" s="206" t="s">
        <v>2701</v>
      </c>
      <c r="AG21" s="150">
        <v>5.6566054641509442</v>
      </c>
      <c r="AH21" s="151">
        <v>15.09433962264151</v>
      </c>
      <c r="AI21" s="150">
        <v>132.83027320754721</v>
      </c>
      <c r="AJ21" s="150">
        <v>2.6566054641509442</v>
      </c>
      <c r="AK21" s="150">
        <v>5.6566054641509442</v>
      </c>
      <c r="AL21" s="207">
        <v>44608</v>
      </c>
      <c r="AM21" t="s">
        <v>54</v>
      </c>
    </row>
    <row r="22" spans="1:39" ht="16.5" hidden="1" customHeight="1">
      <c r="A22" t="s">
        <v>90</v>
      </c>
      <c r="B22" t="s">
        <v>91</v>
      </c>
      <c r="C22" t="s">
        <v>2750</v>
      </c>
      <c r="D22" t="s">
        <v>65</v>
      </c>
      <c r="E22" s="205" t="s">
        <v>65</v>
      </c>
      <c r="F22" t="s">
        <v>25</v>
      </c>
      <c r="G22" s="205" t="s">
        <v>66</v>
      </c>
      <c r="H22" t="s">
        <v>54</v>
      </c>
      <c r="I22" s="205" t="s">
        <v>55</v>
      </c>
      <c r="J22" s="205" t="s">
        <v>2751</v>
      </c>
      <c r="K22" s="208">
        <v>44533</v>
      </c>
      <c r="L22" s="209">
        <v>44568</v>
      </c>
      <c r="M22" s="186"/>
      <c r="N22" s="128">
        <v>44589</v>
      </c>
      <c r="O22" t="s">
        <v>13</v>
      </c>
      <c r="P22" t="s">
        <v>14</v>
      </c>
      <c r="Q22" t="s">
        <v>17</v>
      </c>
      <c r="R22" t="s">
        <v>54</v>
      </c>
      <c r="S22" s="207">
        <v>44579</v>
      </c>
      <c r="T22" s="207">
        <v>44783</v>
      </c>
      <c r="U22" s="205"/>
      <c r="V22" s="205"/>
      <c r="AB22" s="206">
        <v>500000</v>
      </c>
      <c r="AC22" s="205" t="s">
        <v>58</v>
      </c>
      <c r="AD22" s="149" t="s">
        <v>478</v>
      </c>
      <c r="AE22" s="205" t="s">
        <v>478</v>
      </c>
      <c r="AF22" s="206" t="s">
        <v>2701</v>
      </c>
      <c r="AG22" s="150">
        <v>5.6867941433962272</v>
      </c>
      <c r="AH22" s="151">
        <v>1.5094339622641511</v>
      </c>
      <c r="AI22" s="150">
        <v>134.33970716981136</v>
      </c>
      <c r="AJ22" s="150">
        <v>2.6867941433962272</v>
      </c>
      <c r="AK22" s="150">
        <v>5.6867941433962272</v>
      </c>
      <c r="AL22" s="207">
        <v>44608</v>
      </c>
      <c r="AM22" t="s">
        <v>54</v>
      </c>
    </row>
    <row r="23" spans="1:39" ht="16.5" hidden="1" customHeight="1">
      <c r="A23" t="s">
        <v>60</v>
      </c>
      <c r="B23" t="s">
        <v>61</v>
      </c>
      <c r="C23" t="s">
        <v>495</v>
      </c>
      <c r="D23" t="s">
        <v>64</v>
      </c>
      <c r="E23" s="205" t="s">
        <v>65</v>
      </c>
      <c r="F23" s="205" t="s">
        <v>24</v>
      </c>
      <c r="G23" s="205" t="s">
        <v>66</v>
      </c>
      <c r="H23" s="205" t="s">
        <v>54</v>
      </c>
      <c r="I23" s="205" t="s">
        <v>55</v>
      </c>
      <c r="J23" s="205" t="s">
        <v>2752</v>
      </c>
      <c r="K23" s="208">
        <v>44504</v>
      </c>
      <c r="L23" s="209">
        <v>44581</v>
      </c>
      <c r="M23" s="186"/>
      <c r="N23" s="128">
        <v>44595</v>
      </c>
      <c r="O23" s="205" t="s">
        <v>9</v>
      </c>
      <c r="P23" s="205" t="s">
        <v>73</v>
      </c>
      <c r="Q23" s="205" t="s">
        <v>17</v>
      </c>
      <c r="R23" s="205"/>
      <c r="S23" s="207">
        <v>44221</v>
      </c>
      <c r="T23" s="207">
        <v>44594</v>
      </c>
      <c r="U23" s="205"/>
      <c r="V23" s="205"/>
      <c r="W23" s="180" t="s">
        <v>2753</v>
      </c>
      <c r="X23" s="205"/>
      <c r="Y23" s="205"/>
      <c r="Z23" s="180" t="s">
        <v>2754</v>
      </c>
      <c r="AA23" s="205" t="s">
        <v>2755</v>
      </c>
      <c r="AB23" s="206">
        <v>500001</v>
      </c>
      <c r="AC23" s="205" t="s">
        <v>58</v>
      </c>
      <c r="AD23" s="149" t="s">
        <v>444</v>
      </c>
      <c r="AE23" t="s">
        <v>478</v>
      </c>
      <c r="AF23" s="176" t="s">
        <v>213</v>
      </c>
      <c r="AG23" s="150">
        <v>6.3509458113207558</v>
      </c>
      <c r="AH23" s="151">
        <v>1.5094369811320758</v>
      </c>
      <c r="AI23" s="150">
        <v>167.54729056603779</v>
      </c>
      <c r="AJ23" s="150">
        <v>3.3509458113207558</v>
      </c>
      <c r="AK23" s="150">
        <v>6.3509458113207558</v>
      </c>
      <c r="AL23" s="207">
        <v>44537</v>
      </c>
      <c r="AM23" s="205"/>
    </row>
    <row r="24" spans="1:39" ht="16.5" hidden="1" customHeight="1">
      <c r="A24" t="s">
        <v>424</v>
      </c>
      <c r="B24" t="s">
        <v>425</v>
      </c>
      <c r="C24" t="s">
        <v>2756</v>
      </c>
      <c r="D24" t="s">
        <v>76</v>
      </c>
      <c r="E24" s="205" t="s">
        <v>76</v>
      </c>
      <c r="F24" s="205" t="s">
        <v>25</v>
      </c>
      <c r="G24" t="s">
        <v>53</v>
      </c>
      <c r="H24" t="s">
        <v>67</v>
      </c>
      <c r="I24" s="205" t="s">
        <v>68</v>
      </c>
      <c r="J24" s="205" t="s">
        <v>2491</v>
      </c>
      <c r="K24" s="208">
        <v>44440</v>
      </c>
      <c r="L24" s="209">
        <v>44568</v>
      </c>
      <c r="M24" s="186"/>
      <c r="N24" s="128">
        <v>44596</v>
      </c>
      <c r="O24" s="205" t="s">
        <v>9</v>
      </c>
      <c r="P24" t="s">
        <v>196</v>
      </c>
      <c r="Q24" s="205" t="s">
        <v>17</v>
      </c>
      <c r="R24" s="205"/>
      <c r="S24" s="207">
        <v>44578</v>
      </c>
      <c r="T24" s="207">
        <v>44608</v>
      </c>
      <c r="U24" s="205"/>
      <c r="V24" s="205"/>
      <c r="AB24" s="206">
        <v>500001</v>
      </c>
      <c r="AC24" s="205" t="s">
        <v>58</v>
      </c>
      <c r="AD24" s="149" t="s">
        <v>444</v>
      </c>
      <c r="AE24" s="205" t="s">
        <v>444</v>
      </c>
      <c r="AF24" s="206" t="s">
        <v>56</v>
      </c>
      <c r="AG24" s="150">
        <v>6.0490590188679247</v>
      </c>
      <c r="AH24" s="151">
        <v>15.094369811320757</v>
      </c>
      <c r="AI24" s="150">
        <v>152.45295094339625</v>
      </c>
      <c r="AJ24" s="150">
        <v>3.0490590188679247</v>
      </c>
      <c r="AK24" s="150">
        <v>6.0490590188679247</v>
      </c>
      <c r="AL24" s="119">
        <v>44736</v>
      </c>
      <c r="AM24" s="205" t="s">
        <v>54</v>
      </c>
    </row>
    <row r="25" spans="1:39" ht="16.5" hidden="1" customHeight="1">
      <c r="A25" t="s">
        <v>147</v>
      </c>
      <c r="B25" t="s">
        <v>148</v>
      </c>
      <c r="C25" t="s">
        <v>2757</v>
      </c>
      <c r="D25" t="s">
        <v>65</v>
      </c>
      <c r="E25" s="205" t="s">
        <v>65</v>
      </c>
      <c r="F25" s="205" t="s">
        <v>24</v>
      </c>
      <c r="G25" s="205" t="s">
        <v>77</v>
      </c>
      <c r="H25" s="205" t="s">
        <v>67</v>
      </c>
      <c r="I25" s="205" t="s">
        <v>55</v>
      </c>
      <c r="J25" s="205" t="s">
        <v>2758</v>
      </c>
      <c r="K25" s="208">
        <v>44256</v>
      </c>
      <c r="L25" s="209">
        <v>44561</v>
      </c>
      <c r="M25" s="186"/>
      <c r="N25" s="128">
        <v>44599</v>
      </c>
      <c r="O25" s="205" t="s">
        <v>9</v>
      </c>
      <c r="P25" s="205" t="s">
        <v>10</v>
      </c>
      <c r="Q25" s="205" t="s">
        <v>17</v>
      </c>
      <c r="R25" s="205"/>
      <c r="S25" s="207">
        <v>44586</v>
      </c>
      <c r="T25" s="207">
        <v>44594</v>
      </c>
      <c r="U25" s="205"/>
      <c r="V25" s="205"/>
      <c r="AB25" s="206">
        <v>500001</v>
      </c>
      <c r="AC25" s="205" t="s">
        <v>58</v>
      </c>
      <c r="AD25" s="149" t="s">
        <v>444</v>
      </c>
      <c r="AE25" s="205" t="s">
        <v>478</v>
      </c>
      <c r="AF25" s="206" t="s">
        <v>118</v>
      </c>
      <c r="AG25" s="150">
        <v>6.3509464150943398</v>
      </c>
      <c r="AH25" s="151">
        <v>15.094369811320757</v>
      </c>
      <c r="AI25" s="150">
        <v>167.54732075471699</v>
      </c>
      <c r="AJ25" s="150">
        <v>3.3509464150943398</v>
      </c>
      <c r="AK25" s="150">
        <v>6.3509464150943398</v>
      </c>
      <c r="AL25" s="119">
        <v>44655</v>
      </c>
    </row>
    <row r="26" spans="1:39" ht="16.5" hidden="1" customHeight="1">
      <c r="A26" t="s">
        <v>147</v>
      </c>
      <c r="B26" t="s">
        <v>148</v>
      </c>
      <c r="C26" t="s">
        <v>2759</v>
      </c>
      <c r="D26" t="s">
        <v>65</v>
      </c>
      <c r="E26" s="205" t="s">
        <v>65</v>
      </c>
      <c r="F26" s="205" t="s">
        <v>25</v>
      </c>
      <c r="G26" s="205" t="s">
        <v>53</v>
      </c>
      <c r="H26" s="205" t="s">
        <v>67</v>
      </c>
      <c r="I26" s="205" t="s">
        <v>55</v>
      </c>
      <c r="J26" s="205" t="s">
        <v>2760</v>
      </c>
      <c r="K26" s="208">
        <v>43891</v>
      </c>
      <c r="L26" s="209">
        <v>44561</v>
      </c>
      <c r="M26" s="186"/>
      <c r="N26" s="128">
        <v>44599</v>
      </c>
      <c r="O26" s="205" t="s">
        <v>9</v>
      </c>
      <c r="P26" s="205" t="s">
        <v>78</v>
      </c>
      <c r="Q26" s="205" t="s">
        <v>17</v>
      </c>
      <c r="R26" s="205"/>
      <c r="S26" s="207">
        <v>44607</v>
      </c>
      <c r="T26" s="207">
        <v>44622</v>
      </c>
      <c r="U26" s="205"/>
      <c r="V26" s="205"/>
      <c r="AB26" s="206">
        <v>500000</v>
      </c>
      <c r="AC26" s="205" t="s">
        <v>58</v>
      </c>
      <c r="AD26" s="149" t="s">
        <v>478</v>
      </c>
      <c r="AE26" s="205" t="s">
        <v>478</v>
      </c>
      <c r="AF26" s="206" t="s">
        <v>216</v>
      </c>
      <c r="AG26" s="150">
        <v>6.6528332075471699</v>
      </c>
      <c r="AH26" s="151">
        <v>15.09433962264151</v>
      </c>
      <c r="AI26" s="150">
        <v>182.64166037735851</v>
      </c>
      <c r="AJ26" s="150">
        <v>3.6528332075471699</v>
      </c>
      <c r="AK26" s="150">
        <v>6.6528332075471699</v>
      </c>
      <c r="AL26" s="207">
        <v>44644</v>
      </c>
    </row>
    <row r="27" spans="1:39" ht="16.5" hidden="1" customHeight="1">
      <c r="A27" t="s">
        <v>147</v>
      </c>
      <c r="B27" t="s">
        <v>148</v>
      </c>
      <c r="C27" t="s">
        <v>2761</v>
      </c>
      <c r="D27" t="s">
        <v>65</v>
      </c>
      <c r="E27" s="205" t="s">
        <v>65</v>
      </c>
      <c r="F27" s="205" t="s">
        <v>25</v>
      </c>
      <c r="G27" s="205" t="s">
        <v>53</v>
      </c>
      <c r="H27" s="205" t="s">
        <v>67</v>
      </c>
      <c r="I27" s="205" t="s">
        <v>55</v>
      </c>
      <c r="J27" s="205" t="s">
        <v>2762</v>
      </c>
      <c r="K27" s="208">
        <v>43891</v>
      </c>
      <c r="L27" s="209">
        <v>44561</v>
      </c>
      <c r="M27" s="186"/>
      <c r="N27" s="128">
        <v>44599</v>
      </c>
      <c r="O27" s="205" t="s">
        <v>9</v>
      </c>
      <c r="P27" s="205" t="s">
        <v>78</v>
      </c>
      <c r="Q27" s="205" t="s">
        <v>17</v>
      </c>
      <c r="R27" s="205"/>
      <c r="S27" s="207">
        <v>44607</v>
      </c>
      <c r="T27" s="207">
        <v>44622</v>
      </c>
      <c r="U27" s="205"/>
      <c r="V27" s="205"/>
      <c r="AB27" s="206">
        <v>500000</v>
      </c>
      <c r="AC27" s="205" t="s">
        <v>58</v>
      </c>
      <c r="AD27" s="149" t="s">
        <v>478</v>
      </c>
      <c r="AE27" s="205" t="s">
        <v>478</v>
      </c>
      <c r="AF27" s="206" t="s">
        <v>216</v>
      </c>
      <c r="AG27" s="150">
        <v>6.95472</v>
      </c>
      <c r="AH27" s="151">
        <v>15.09433962264151</v>
      </c>
      <c r="AI27" s="150">
        <v>197.73600000000002</v>
      </c>
      <c r="AJ27" s="150">
        <v>3.9547200000000005</v>
      </c>
      <c r="AK27" s="150">
        <v>6.95472</v>
      </c>
      <c r="AL27" s="207">
        <v>44644</v>
      </c>
    </row>
    <row r="28" spans="1:39" ht="16.5" hidden="1" customHeight="1">
      <c r="A28" t="s">
        <v>96</v>
      </c>
      <c r="B28" t="s">
        <v>97</v>
      </c>
      <c r="C28" t="s">
        <v>2763</v>
      </c>
      <c r="D28" t="s">
        <v>65</v>
      </c>
      <c r="E28" s="205" t="s">
        <v>65</v>
      </c>
      <c r="F28" t="s">
        <v>25</v>
      </c>
      <c r="G28" s="154" t="s">
        <v>66</v>
      </c>
      <c r="H28" t="s">
        <v>54</v>
      </c>
      <c r="I28" t="s">
        <v>55</v>
      </c>
      <c r="J28" t="s">
        <v>2764</v>
      </c>
      <c r="K28" s="119">
        <v>44577</v>
      </c>
      <c r="L28" s="119">
        <v>44588</v>
      </c>
      <c r="M28" s="119"/>
      <c r="N28" s="119">
        <v>44602</v>
      </c>
      <c r="O28" t="s">
        <v>11</v>
      </c>
      <c r="P28" t="s">
        <v>128</v>
      </c>
      <c r="Q28" t="s">
        <v>17</v>
      </c>
      <c r="R28" t="s">
        <v>54</v>
      </c>
      <c r="S28" s="119">
        <v>44595</v>
      </c>
      <c r="T28" s="119">
        <v>44799</v>
      </c>
      <c r="W28" s="180" t="s">
        <v>2731</v>
      </c>
      <c r="Z28" s="180" t="s">
        <v>2732</v>
      </c>
      <c r="AA28" t="s">
        <v>2265</v>
      </c>
      <c r="AB28" s="206">
        <v>500000</v>
      </c>
      <c r="AC28" s="205" t="s">
        <v>58</v>
      </c>
      <c r="AD28" s="149" t="s">
        <v>478</v>
      </c>
      <c r="AE28" s="205" t="s">
        <v>478</v>
      </c>
      <c r="AF28" s="206" t="s">
        <v>129</v>
      </c>
      <c r="AG28" s="150">
        <v>7.0150975396226416</v>
      </c>
      <c r="AH28" s="151">
        <v>1.5094339622641511</v>
      </c>
      <c r="AI28" s="150">
        <v>200.7548769811321</v>
      </c>
      <c r="AJ28" s="150">
        <v>4.0150975396226416</v>
      </c>
      <c r="AK28" s="150">
        <v>7.0150975396226416</v>
      </c>
      <c r="AL28" s="119">
        <v>44672</v>
      </c>
      <c r="AM28" t="s">
        <v>54</v>
      </c>
    </row>
    <row r="29" spans="1:39" ht="16.5" hidden="1" customHeight="1">
      <c r="A29" t="s">
        <v>90</v>
      </c>
      <c r="B29" t="s">
        <v>91</v>
      </c>
      <c r="C29" t="s">
        <v>1335</v>
      </c>
      <c r="D29" t="s">
        <v>65</v>
      </c>
      <c r="E29" t="s">
        <v>65</v>
      </c>
      <c r="F29" t="s">
        <v>25</v>
      </c>
      <c r="G29" t="s">
        <v>66</v>
      </c>
      <c r="H29" t="s">
        <v>54</v>
      </c>
      <c r="I29" t="s">
        <v>55</v>
      </c>
      <c r="J29" s="205" t="s">
        <v>2765</v>
      </c>
      <c r="K29" s="208">
        <v>44382</v>
      </c>
      <c r="L29" s="209">
        <v>44490</v>
      </c>
      <c r="M29" s="186"/>
      <c r="N29" s="128">
        <v>44606</v>
      </c>
      <c r="O29" t="s">
        <v>9</v>
      </c>
      <c r="P29" t="s">
        <v>196</v>
      </c>
      <c r="Q29" t="s">
        <v>17</v>
      </c>
      <c r="R29" t="s">
        <v>54</v>
      </c>
      <c r="S29" s="207">
        <v>44529</v>
      </c>
      <c r="T29" s="207">
        <v>44678</v>
      </c>
      <c r="U29" s="205"/>
      <c r="V29" s="205"/>
      <c r="W29" s="62" t="s">
        <v>2766</v>
      </c>
      <c r="X29" t="s">
        <v>16</v>
      </c>
      <c r="Y29" t="s">
        <v>59</v>
      </c>
      <c r="AA29" s="62" t="s">
        <v>2767</v>
      </c>
      <c r="AB29" s="206">
        <v>500001</v>
      </c>
      <c r="AC29" s="205" t="s">
        <v>58</v>
      </c>
      <c r="AD29" s="149" t="s">
        <v>478</v>
      </c>
      <c r="AE29" s="205" t="s">
        <v>478</v>
      </c>
      <c r="AF29" s="206" t="s">
        <v>197</v>
      </c>
      <c r="AG29" s="150">
        <v>7.0754749584905667</v>
      </c>
      <c r="AH29" s="151">
        <v>1.5094369811320758</v>
      </c>
      <c r="AI29" s="150">
        <v>203.77374792452832</v>
      </c>
      <c r="AJ29" s="150">
        <v>4.0754749584905667</v>
      </c>
      <c r="AK29" s="150">
        <v>7.0754749584905667</v>
      </c>
      <c r="AL29" s="119">
        <v>44748</v>
      </c>
    </row>
    <row r="30" spans="1:39" ht="16.5" hidden="1" customHeight="1">
      <c r="A30" t="s">
        <v>167</v>
      </c>
      <c r="B30" t="s">
        <v>168</v>
      </c>
      <c r="C30" t="s">
        <v>2095</v>
      </c>
      <c r="D30" t="s">
        <v>64</v>
      </c>
      <c r="E30" s="205" t="s">
        <v>65</v>
      </c>
      <c r="F30" s="205" t="s">
        <v>24</v>
      </c>
      <c r="G30" s="205" t="s">
        <v>66</v>
      </c>
      <c r="H30" s="205" t="s">
        <v>54</v>
      </c>
      <c r="I30" s="205" t="s">
        <v>55</v>
      </c>
      <c r="J30" s="205" t="s">
        <v>2768</v>
      </c>
      <c r="K30" s="208">
        <v>44487</v>
      </c>
      <c r="L30" s="209">
        <v>44568</v>
      </c>
      <c r="M30" s="186"/>
      <c r="N30" s="128">
        <v>44608</v>
      </c>
      <c r="O30" s="205" t="s">
        <v>9</v>
      </c>
      <c r="P30" s="205" t="s">
        <v>10</v>
      </c>
      <c r="Q30" s="205" t="s">
        <v>17</v>
      </c>
      <c r="R30" s="205"/>
      <c r="S30" s="207">
        <v>44221</v>
      </c>
      <c r="T30" s="207">
        <v>44601</v>
      </c>
      <c r="U30" s="205"/>
      <c r="V30" s="205"/>
      <c r="W30" s="180" t="s">
        <v>2769</v>
      </c>
      <c r="X30" s="205"/>
      <c r="Y30" s="205"/>
      <c r="Z30" s="205"/>
      <c r="AA30" s="205" t="s">
        <v>2770</v>
      </c>
      <c r="AB30" s="206">
        <v>500000</v>
      </c>
      <c r="AC30" s="205" t="s">
        <v>58</v>
      </c>
      <c r="AD30" s="149" t="s">
        <v>444</v>
      </c>
      <c r="AE30" s="205" t="s">
        <v>478</v>
      </c>
      <c r="AF30" s="206" t="s">
        <v>118</v>
      </c>
      <c r="AG30" s="150">
        <v>7.1056636377358497</v>
      </c>
      <c r="AH30" s="151">
        <v>1.5094339622641511</v>
      </c>
      <c r="AI30" s="150">
        <v>205.28318188679248</v>
      </c>
      <c r="AJ30" s="150">
        <v>4.1056636377358497</v>
      </c>
      <c r="AK30" s="150">
        <v>7.1056636377358497</v>
      </c>
      <c r="AL30" s="207">
        <v>44356</v>
      </c>
      <c r="AM30" s="205"/>
    </row>
    <row r="31" spans="1:39" ht="16.5" hidden="1" customHeight="1">
      <c r="A31" t="s">
        <v>167</v>
      </c>
      <c r="B31" t="s">
        <v>168</v>
      </c>
      <c r="C31" t="s">
        <v>2095</v>
      </c>
      <c r="D31" t="s">
        <v>64</v>
      </c>
      <c r="E31" s="205" t="s">
        <v>65</v>
      </c>
      <c r="F31" s="205" t="s">
        <v>24</v>
      </c>
      <c r="G31" s="205" t="s">
        <v>66</v>
      </c>
      <c r="H31" s="205" t="s">
        <v>54</v>
      </c>
      <c r="I31" s="205" t="s">
        <v>55</v>
      </c>
      <c r="J31" s="205" t="s">
        <v>2771</v>
      </c>
      <c r="K31" s="208">
        <v>44455</v>
      </c>
      <c r="L31" s="209">
        <v>44564</v>
      </c>
      <c r="M31" s="186"/>
      <c r="N31" s="128">
        <v>44608</v>
      </c>
      <c r="O31" s="205" t="s">
        <v>11</v>
      </c>
      <c r="P31" s="205" t="s">
        <v>2730</v>
      </c>
      <c r="Q31" s="205" t="s">
        <v>17</v>
      </c>
      <c r="R31" s="205"/>
      <c r="S31" s="207">
        <v>44221</v>
      </c>
      <c r="T31" s="207">
        <v>44599</v>
      </c>
      <c r="U31" s="205"/>
      <c r="V31" s="205"/>
      <c r="AB31" s="206">
        <v>500002</v>
      </c>
      <c r="AC31" s="205" t="s">
        <v>58</v>
      </c>
      <c r="AD31" s="149" t="s">
        <v>444</v>
      </c>
      <c r="AE31" s="205" t="s">
        <v>478</v>
      </c>
      <c r="AF31" s="206" t="s">
        <v>2733</v>
      </c>
      <c r="AG31" s="150">
        <v>7.1358524377358501</v>
      </c>
      <c r="AH31" s="151">
        <v>1.5094400000000001</v>
      </c>
      <c r="AI31" s="150">
        <v>206.79262188679249</v>
      </c>
      <c r="AJ31" s="150">
        <v>4.1358524377358501</v>
      </c>
      <c r="AK31" s="150">
        <v>7.1358524377358501</v>
      </c>
      <c r="AL31" s="119">
        <v>44686</v>
      </c>
      <c r="AM31" s="205" t="s">
        <v>54</v>
      </c>
    </row>
    <row r="32" spans="1:39" ht="16.5" hidden="1" customHeight="1">
      <c r="A32" t="s">
        <v>167</v>
      </c>
      <c r="B32" t="s">
        <v>168</v>
      </c>
      <c r="C32" t="s">
        <v>2095</v>
      </c>
      <c r="D32" t="s">
        <v>64</v>
      </c>
      <c r="E32" s="205" t="s">
        <v>65</v>
      </c>
      <c r="F32" s="205" t="s">
        <v>24</v>
      </c>
      <c r="G32" s="205" t="s">
        <v>66</v>
      </c>
      <c r="H32" s="205" t="s">
        <v>54</v>
      </c>
      <c r="I32" s="205" t="s">
        <v>55</v>
      </c>
      <c r="J32" s="205" t="s">
        <v>2772</v>
      </c>
      <c r="K32" s="208">
        <v>44475</v>
      </c>
      <c r="L32" s="209">
        <v>44575</v>
      </c>
      <c r="M32" s="186"/>
      <c r="N32" s="128">
        <v>44608</v>
      </c>
      <c r="O32" t="s">
        <v>9</v>
      </c>
      <c r="P32" t="s">
        <v>78</v>
      </c>
      <c r="Q32" t="s">
        <v>17</v>
      </c>
      <c r="R32" s="205"/>
      <c r="S32" s="207">
        <v>44221</v>
      </c>
      <c r="T32" s="207">
        <v>44608</v>
      </c>
      <c r="U32" s="205"/>
      <c r="V32" s="205"/>
      <c r="W32" s="205"/>
      <c r="X32" s="205"/>
      <c r="Y32" s="205"/>
      <c r="Z32" s="205"/>
      <c r="AA32" s="205" t="s">
        <v>2773</v>
      </c>
      <c r="AB32" s="206">
        <v>500000</v>
      </c>
      <c r="AC32" s="205" t="s">
        <v>58</v>
      </c>
      <c r="AD32" s="149" t="s">
        <v>444</v>
      </c>
      <c r="AE32" s="205" t="s">
        <v>478</v>
      </c>
      <c r="AF32" s="206" t="s">
        <v>216</v>
      </c>
      <c r="AG32" s="150">
        <v>7.1660411169811331</v>
      </c>
      <c r="AH32" s="151">
        <v>1.5094339622641511</v>
      </c>
      <c r="AI32" s="150">
        <v>208.30205584905664</v>
      </c>
      <c r="AJ32" s="150">
        <v>4.1660411169811331</v>
      </c>
      <c r="AK32" s="150">
        <v>7.1660411169811331</v>
      </c>
      <c r="AL32" s="207">
        <v>44515</v>
      </c>
      <c r="AM32" s="205"/>
    </row>
    <row r="33" spans="1:39" ht="16.5" hidden="1" customHeight="1">
      <c r="A33" t="s">
        <v>198</v>
      </c>
      <c r="B33" t="s">
        <v>2108</v>
      </c>
      <c r="C33" t="s">
        <v>2774</v>
      </c>
      <c r="D33" t="s">
        <v>108</v>
      </c>
      <c r="E33" s="205" t="s">
        <v>65</v>
      </c>
      <c r="F33" s="205" t="s">
        <v>24</v>
      </c>
      <c r="G33" s="205" t="s">
        <v>77</v>
      </c>
      <c r="H33" s="205" t="s">
        <v>67</v>
      </c>
      <c r="I33" s="205" t="s">
        <v>55</v>
      </c>
      <c r="J33" s="205" t="s">
        <v>2775</v>
      </c>
      <c r="K33" s="208"/>
      <c r="L33" s="209"/>
      <c r="M33" s="186"/>
      <c r="N33" s="128">
        <v>44608</v>
      </c>
      <c r="O33" s="205" t="s">
        <v>9</v>
      </c>
      <c r="P33" t="s">
        <v>78</v>
      </c>
      <c r="Q33" s="205" t="s">
        <v>17</v>
      </c>
      <c r="R33" s="205"/>
      <c r="S33" s="207">
        <v>44586</v>
      </c>
      <c r="T33" s="207">
        <v>44608</v>
      </c>
      <c r="U33" s="205"/>
      <c r="V33" s="205"/>
      <c r="AB33" s="176">
        <v>500000</v>
      </c>
      <c r="AC33" t="s">
        <v>58</v>
      </c>
      <c r="AD33" s="149" t="s">
        <v>444</v>
      </c>
      <c r="AE33" t="s">
        <v>478</v>
      </c>
      <c r="AF33" s="176" t="s">
        <v>216</v>
      </c>
      <c r="AG33" s="150">
        <v>7.4679279094339632</v>
      </c>
      <c r="AH33" s="151">
        <v>15.09433962264151</v>
      </c>
      <c r="AI33" s="150">
        <v>223.39639547169816</v>
      </c>
      <c r="AJ33" s="150">
        <v>4.4679279094339632</v>
      </c>
      <c r="AK33" s="150">
        <v>7.4679279094339632</v>
      </c>
      <c r="AL33" s="119">
        <v>44778</v>
      </c>
    </row>
    <row r="34" spans="1:39" s="148" customFormat="1" ht="16.5" hidden="1" customHeight="1">
      <c r="A34" t="s">
        <v>155</v>
      </c>
      <c r="B34" t="s">
        <v>156</v>
      </c>
      <c r="C34" t="s">
        <v>2776</v>
      </c>
      <c r="D34" t="s">
        <v>65</v>
      </c>
      <c r="E34" s="205" t="s">
        <v>65</v>
      </c>
      <c r="F34" s="205" t="s">
        <v>25</v>
      </c>
      <c r="G34" s="205" t="s">
        <v>66</v>
      </c>
      <c r="H34" t="s">
        <v>54</v>
      </c>
      <c r="I34" t="s">
        <v>55</v>
      </c>
      <c r="J34" s="205" t="s">
        <v>2777</v>
      </c>
      <c r="K34" s="208">
        <v>44515</v>
      </c>
      <c r="L34" s="209">
        <v>44582</v>
      </c>
      <c r="M34" s="186"/>
      <c r="N34" s="128">
        <v>44611</v>
      </c>
      <c r="O34" t="s">
        <v>13</v>
      </c>
      <c r="P34" t="s">
        <v>14</v>
      </c>
      <c r="Q34" t="s">
        <v>17</v>
      </c>
      <c r="R34" t="s">
        <v>54</v>
      </c>
      <c r="S34" s="207">
        <v>44601</v>
      </c>
      <c r="T34" s="207">
        <v>44783</v>
      </c>
      <c r="U34" s="205"/>
      <c r="V34" s="205"/>
      <c r="W34"/>
      <c r="X34"/>
      <c r="Y34"/>
      <c r="Z34"/>
      <c r="AA34" t="s">
        <v>2778</v>
      </c>
      <c r="AB34" s="206">
        <v>500001</v>
      </c>
      <c r="AC34" s="205" t="s">
        <v>58</v>
      </c>
      <c r="AD34" s="149" t="s">
        <v>478</v>
      </c>
      <c r="AE34" s="205" t="s">
        <v>478</v>
      </c>
      <c r="AF34" s="206" t="s">
        <v>2701</v>
      </c>
      <c r="AG34" s="150">
        <v>8.1320790943396233</v>
      </c>
      <c r="AH34" s="151">
        <v>1.5094369811320758</v>
      </c>
      <c r="AI34" s="150">
        <v>256.60395471698121</v>
      </c>
      <c r="AJ34" s="150">
        <v>5.1320790943396242</v>
      </c>
      <c r="AK34" s="150">
        <v>8.1320790943396233</v>
      </c>
      <c r="AL34" s="119">
        <v>44635</v>
      </c>
      <c r="AM34"/>
    </row>
    <row r="35" spans="1:39" s="148" customFormat="1" ht="16.5" hidden="1" customHeight="1">
      <c r="A35" t="s">
        <v>155</v>
      </c>
      <c r="B35" t="s">
        <v>156</v>
      </c>
      <c r="C35" t="s">
        <v>2779</v>
      </c>
      <c r="D35" t="s">
        <v>51</v>
      </c>
      <c r="E35" s="205" t="s">
        <v>65</v>
      </c>
      <c r="F35" s="205" t="s">
        <v>25</v>
      </c>
      <c r="G35" s="205" t="s">
        <v>66</v>
      </c>
      <c r="H35" t="s">
        <v>54</v>
      </c>
      <c r="I35" t="s">
        <v>68</v>
      </c>
      <c r="J35" s="205" t="s">
        <v>2780</v>
      </c>
      <c r="K35" s="208">
        <v>44515</v>
      </c>
      <c r="L35" s="209">
        <v>44582</v>
      </c>
      <c r="M35" s="186"/>
      <c r="N35" s="128">
        <v>44611</v>
      </c>
      <c r="O35" t="s">
        <v>9</v>
      </c>
      <c r="P35" t="s">
        <v>73</v>
      </c>
      <c r="Q35" t="s">
        <v>17</v>
      </c>
      <c r="R35" s="205"/>
      <c r="S35" s="119">
        <v>44671</v>
      </c>
      <c r="T35" s="119">
        <v>44699</v>
      </c>
      <c r="U35" s="205"/>
      <c r="V35" s="205"/>
      <c r="W35"/>
      <c r="X35"/>
      <c r="Y35"/>
      <c r="Z35"/>
      <c r="AA35"/>
      <c r="AB35" s="206">
        <v>500003</v>
      </c>
      <c r="AC35" s="205" t="s">
        <v>58</v>
      </c>
      <c r="AD35" s="149" t="s">
        <v>478</v>
      </c>
      <c r="AE35" s="205" t="s">
        <v>478</v>
      </c>
      <c r="AF35" s="206" t="s">
        <v>213</v>
      </c>
      <c r="AG35" s="150">
        <v>7.8301923018867932</v>
      </c>
      <c r="AH35" s="151">
        <v>1.5094430188679249</v>
      </c>
      <c r="AI35" s="150">
        <v>241.50961509433967</v>
      </c>
      <c r="AJ35" s="150">
        <v>4.8301923018867932</v>
      </c>
      <c r="AK35" s="150">
        <v>7.8301923018867932</v>
      </c>
      <c r="AL35" s="119">
        <v>44641</v>
      </c>
      <c r="AM35"/>
    </row>
    <row r="36" spans="1:39" s="148" customFormat="1" ht="16.5" hidden="1" customHeight="1">
      <c r="A36" t="s">
        <v>155</v>
      </c>
      <c r="B36" t="s">
        <v>156</v>
      </c>
      <c r="C36" t="s">
        <v>2781</v>
      </c>
      <c r="D36" t="s">
        <v>108</v>
      </c>
      <c r="E36" t="s">
        <v>65</v>
      </c>
      <c r="F36" t="s">
        <v>24</v>
      </c>
      <c r="G36" t="s">
        <v>66</v>
      </c>
      <c r="H36" t="s">
        <v>54</v>
      </c>
      <c r="I36" t="s">
        <v>55</v>
      </c>
      <c r="J36" s="205" t="s">
        <v>2782</v>
      </c>
      <c r="K36" s="208">
        <v>44459</v>
      </c>
      <c r="L36" s="209">
        <v>44568</v>
      </c>
      <c r="M36" s="186"/>
      <c r="N36" s="128">
        <v>44614</v>
      </c>
      <c r="O36" s="205" t="s">
        <v>9</v>
      </c>
      <c r="P36" t="s">
        <v>73</v>
      </c>
      <c r="Q36" s="205" t="s">
        <v>17</v>
      </c>
      <c r="R36" s="205"/>
      <c r="S36" s="207">
        <v>44599</v>
      </c>
      <c r="T36" s="207">
        <v>44629</v>
      </c>
      <c r="U36" s="205"/>
      <c r="V36" s="205"/>
      <c r="W36" s="62"/>
      <c r="X36"/>
      <c r="Y36"/>
      <c r="Z36"/>
      <c r="AA36" t="s">
        <v>2727</v>
      </c>
      <c r="AB36" s="176">
        <v>500000</v>
      </c>
      <c r="AC36" t="s">
        <v>58</v>
      </c>
      <c r="AD36" s="149" t="s">
        <v>444</v>
      </c>
      <c r="AE36" t="s">
        <v>478</v>
      </c>
      <c r="AF36" s="176" t="s">
        <v>213</v>
      </c>
      <c r="AG36" s="150">
        <v>7.9811356981132091</v>
      </c>
      <c r="AH36" s="151">
        <v>1.5094339622641511</v>
      </c>
      <c r="AI36" s="150">
        <v>249.05678490566044</v>
      </c>
      <c r="AJ36" s="150">
        <v>4.9811356981132091</v>
      </c>
      <c r="AK36" s="150">
        <v>7.9811356981132091</v>
      </c>
      <c r="AL36" s="119"/>
      <c r="AM36"/>
    </row>
    <row r="37" spans="1:39" s="148" customFormat="1" ht="16.5" hidden="1" customHeight="1">
      <c r="A37" t="s">
        <v>155</v>
      </c>
      <c r="B37" t="s">
        <v>156</v>
      </c>
      <c r="C37" t="s">
        <v>2783</v>
      </c>
      <c r="D37" t="s">
        <v>65</v>
      </c>
      <c r="E37" s="205" t="s">
        <v>65</v>
      </c>
      <c r="F37" s="205" t="s">
        <v>24</v>
      </c>
      <c r="G37" s="205" t="s">
        <v>66</v>
      </c>
      <c r="H37" s="205" t="s">
        <v>54</v>
      </c>
      <c r="I37" s="205" t="s">
        <v>55</v>
      </c>
      <c r="J37" s="205" t="s">
        <v>2784</v>
      </c>
      <c r="K37" s="208">
        <v>44433</v>
      </c>
      <c r="L37" s="209">
        <v>44505</v>
      </c>
      <c r="M37" s="186"/>
      <c r="N37" s="128">
        <v>44615</v>
      </c>
      <c r="O37" s="205" t="s">
        <v>9</v>
      </c>
      <c r="P37" s="205" t="s">
        <v>73</v>
      </c>
      <c r="Q37" s="205" t="s">
        <v>17</v>
      </c>
      <c r="R37" t="s">
        <v>54</v>
      </c>
      <c r="S37" s="207">
        <v>44616</v>
      </c>
      <c r="T37" s="207">
        <v>44657</v>
      </c>
      <c r="U37" s="205"/>
      <c r="V37" s="205"/>
      <c r="W37" s="180" t="s">
        <v>2785</v>
      </c>
      <c r="X37" s="205"/>
      <c r="Y37" s="205"/>
      <c r="Z37" s="205"/>
      <c r="AA37" t="s">
        <v>2727</v>
      </c>
      <c r="AB37" s="206">
        <v>500000</v>
      </c>
      <c r="AC37" s="205" t="s">
        <v>58</v>
      </c>
      <c r="AD37" s="149" t="s">
        <v>444</v>
      </c>
      <c r="AE37" s="205" t="s">
        <v>478</v>
      </c>
      <c r="AF37" s="206" t="s">
        <v>213</v>
      </c>
      <c r="AG37" s="150">
        <v>7.8905696603773592</v>
      </c>
      <c r="AH37" s="151">
        <v>1.5094339622641511</v>
      </c>
      <c r="AI37" s="150">
        <v>244.52848301886797</v>
      </c>
      <c r="AJ37" s="150">
        <v>4.8905696603773592</v>
      </c>
      <c r="AK37" s="150">
        <v>7.8905696603773592</v>
      </c>
      <c r="AL37" s="207">
        <v>44445</v>
      </c>
      <c r="AM37" s="205"/>
    </row>
    <row r="38" spans="1:39" s="133" customFormat="1" ht="16.5" hidden="1" customHeight="1">
      <c r="A38" t="s">
        <v>155</v>
      </c>
      <c r="B38" t="s">
        <v>156</v>
      </c>
      <c r="C38" t="s">
        <v>2786</v>
      </c>
      <c r="D38" t="s">
        <v>65</v>
      </c>
      <c r="E38" s="205" t="s">
        <v>65</v>
      </c>
      <c r="F38" s="205" t="s">
        <v>24</v>
      </c>
      <c r="G38" s="205" t="s">
        <v>81</v>
      </c>
      <c r="H38" s="205" t="s">
        <v>54</v>
      </c>
      <c r="I38" s="205" t="s">
        <v>55</v>
      </c>
      <c r="J38" s="205" t="s">
        <v>2787</v>
      </c>
      <c r="K38" s="208">
        <v>44417</v>
      </c>
      <c r="L38" s="209">
        <v>44505</v>
      </c>
      <c r="M38" s="186"/>
      <c r="N38" s="128">
        <v>44615</v>
      </c>
      <c r="O38" s="205" t="s">
        <v>11</v>
      </c>
      <c r="P38" s="205" t="s">
        <v>128</v>
      </c>
      <c r="Q38" s="205" t="s">
        <v>17</v>
      </c>
      <c r="R38" s="205"/>
      <c r="S38" s="207">
        <v>44489</v>
      </c>
      <c r="T38" s="207">
        <v>44679</v>
      </c>
      <c r="U38" s="205"/>
      <c r="V38" s="205"/>
      <c r="W38" s="205"/>
      <c r="X38" s="205"/>
      <c r="Y38" s="205"/>
      <c r="Z38" s="205"/>
      <c r="AA38" s="205"/>
      <c r="AB38" s="206">
        <v>500000</v>
      </c>
      <c r="AC38" s="205" t="s">
        <v>72</v>
      </c>
      <c r="AD38" s="149" t="s">
        <v>444</v>
      </c>
      <c r="AE38" s="205" t="s">
        <v>478</v>
      </c>
      <c r="AF38" s="206" t="s">
        <v>129</v>
      </c>
      <c r="AG38" s="150">
        <v>7.9207583396226422</v>
      </c>
      <c r="AH38" s="151">
        <v>1.5094339622641511</v>
      </c>
      <c r="AI38" s="150">
        <v>246.03791698113213</v>
      </c>
      <c r="AJ38" s="150">
        <v>4.9207583396226422</v>
      </c>
      <c r="AK38" s="150">
        <v>7.9207583396226422</v>
      </c>
      <c r="AL38" s="207">
        <v>44384</v>
      </c>
      <c r="AM38" s="205"/>
    </row>
    <row r="39" spans="1:39" s="133" customFormat="1" ht="16.5" customHeight="1">
      <c r="A39" t="s">
        <v>96</v>
      </c>
      <c r="B39" t="s">
        <v>97</v>
      </c>
      <c r="C39" t="s">
        <v>692</v>
      </c>
      <c r="D39" t="s">
        <v>64</v>
      </c>
      <c r="E39" s="205" t="s">
        <v>65</v>
      </c>
      <c r="F39" t="s">
        <v>24</v>
      </c>
      <c r="G39" t="s">
        <v>81</v>
      </c>
      <c r="H39" t="s">
        <v>54</v>
      </c>
      <c r="I39" t="s">
        <v>55</v>
      </c>
      <c r="J39" t="s">
        <v>2788</v>
      </c>
      <c r="K39" s="208">
        <v>44515</v>
      </c>
      <c r="L39" s="209">
        <v>44603</v>
      </c>
      <c r="M39" s="186"/>
      <c r="N39" s="128">
        <v>44617</v>
      </c>
      <c r="O39" s="205" t="s">
        <v>9</v>
      </c>
      <c r="P39" t="s">
        <v>73</v>
      </c>
      <c r="Q39" s="205" t="s">
        <v>17</v>
      </c>
      <c r="R39"/>
      <c r="S39" s="119">
        <v>44610</v>
      </c>
      <c r="T39" s="119">
        <v>44678</v>
      </c>
      <c r="U39"/>
      <c r="V39"/>
      <c r="W39" s="180"/>
      <c r="X39" s="205"/>
      <c r="Y39" s="205"/>
      <c r="Z39" s="181"/>
      <c r="AA39" s="205"/>
      <c r="AB39" s="206">
        <v>500000</v>
      </c>
      <c r="AC39" s="205" t="s">
        <v>58</v>
      </c>
      <c r="AD39" s="149" t="s">
        <v>444</v>
      </c>
      <c r="AE39" s="205" t="s">
        <v>478</v>
      </c>
      <c r="AF39" s="206" t="s">
        <v>213</v>
      </c>
      <c r="AG39" s="150">
        <v>7.9509470188679252</v>
      </c>
      <c r="AH39" s="151">
        <v>1.5094339622641511</v>
      </c>
      <c r="AI39" s="150">
        <v>247.54735094339628</v>
      </c>
      <c r="AJ39" s="150">
        <v>4.9509470188679252</v>
      </c>
      <c r="AK39" s="150">
        <v>7.9509470188679252</v>
      </c>
      <c r="AL39" s="207">
        <v>44572</v>
      </c>
      <c r="AM39" s="205"/>
    </row>
    <row r="40" spans="1:39" s="133" customFormat="1" ht="16.5" customHeight="1">
      <c r="A40" t="s">
        <v>96</v>
      </c>
      <c r="B40" t="s">
        <v>97</v>
      </c>
      <c r="C40" t="s">
        <v>692</v>
      </c>
      <c r="D40" t="s">
        <v>64</v>
      </c>
      <c r="E40" s="205" t="s">
        <v>65</v>
      </c>
      <c r="F40" t="s">
        <v>24</v>
      </c>
      <c r="G40" t="s">
        <v>81</v>
      </c>
      <c r="H40" t="s">
        <v>54</v>
      </c>
      <c r="I40" t="s">
        <v>55</v>
      </c>
      <c r="J40" t="s">
        <v>2789</v>
      </c>
      <c r="K40" s="119">
        <v>44593</v>
      </c>
      <c r="L40" s="119">
        <v>44613</v>
      </c>
      <c r="M40" s="119"/>
      <c r="N40" s="119">
        <v>44617</v>
      </c>
      <c r="O40" t="s">
        <v>11</v>
      </c>
      <c r="P40" t="s">
        <v>128</v>
      </c>
      <c r="Q40" t="s">
        <v>17</v>
      </c>
      <c r="R40"/>
      <c r="S40" s="119">
        <v>44614</v>
      </c>
      <c r="T40" s="119">
        <v>44799</v>
      </c>
      <c r="U40"/>
      <c r="V40"/>
      <c r="W40" s="180" t="s">
        <v>2790</v>
      </c>
      <c r="X40" s="205"/>
      <c r="Y40" s="205"/>
      <c r="Z40" s="180" t="s">
        <v>2791</v>
      </c>
      <c r="AA40" s="205" t="s">
        <v>2792</v>
      </c>
      <c r="AB40" s="206">
        <v>500000</v>
      </c>
      <c r="AC40" s="205" t="s">
        <v>58</v>
      </c>
      <c r="AD40" s="149" t="s">
        <v>444</v>
      </c>
      <c r="AE40" s="205" t="s">
        <v>478</v>
      </c>
      <c r="AF40" s="206" t="s">
        <v>129</v>
      </c>
      <c r="AG40" s="150">
        <v>7.9811356981132091</v>
      </c>
      <c r="AH40" s="151">
        <v>1.5094339622641511</v>
      </c>
      <c r="AI40" s="150">
        <v>249.05678490566044</v>
      </c>
      <c r="AJ40" s="150">
        <v>4.9811356981132091</v>
      </c>
      <c r="AK40" s="150">
        <v>7.9811356981132091</v>
      </c>
      <c r="AL40" s="207">
        <v>44427</v>
      </c>
      <c r="AM40" s="205"/>
    </row>
    <row r="41" spans="1:39" s="133" customFormat="1" ht="16.5" hidden="1" customHeight="1">
      <c r="A41" t="s">
        <v>112</v>
      </c>
      <c r="B41" t="s">
        <v>113</v>
      </c>
      <c r="C41" t="s">
        <v>2793</v>
      </c>
      <c r="D41" t="s">
        <v>65</v>
      </c>
      <c r="E41" s="205" t="s">
        <v>65</v>
      </c>
      <c r="F41" t="s">
        <v>25</v>
      </c>
      <c r="G41" t="s">
        <v>53</v>
      </c>
      <c r="H41" t="s">
        <v>67</v>
      </c>
      <c r="I41" t="s">
        <v>55</v>
      </c>
      <c r="J41" t="s">
        <v>2794</v>
      </c>
      <c r="K41" s="119">
        <v>44606</v>
      </c>
      <c r="L41"/>
      <c r="M41"/>
      <c r="N41" s="119">
        <v>44617</v>
      </c>
      <c r="O41" t="s">
        <v>11</v>
      </c>
      <c r="P41" t="s">
        <v>128</v>
      </c>
      <c r="Q41" t="s">
        <v>17</v>
      </c>
      <c r="R41" t="s">
        <v>54</v>
      </c>
      <c r="S41" s="119">
        <v>44637</v>
      </c>
      <c r="T41" s="119">
        <v>44673</v>
      </c>
      <c r="U41"/>
      <c r="V41"/>
      <c r="W41"/>
      <c r="X41"/>
      <c r="Y41"/>
      <c r="Z41"/>
      <c r="AA41"/>
      <c r="AB41" s="206">
        <v>500000</v>
      </c>
      <c r="AC41" s="205" t="s">
        <v>58</v>
      </c>
      <c r="AD41" s="149" t="s">
        <v>478</v>
      </c>
      <c r="AE41" s="205" t="s">
        <v>478</v>
      </c>
      <c r="AF41" s="206" t="s">
        <v>129</v>
      </c>
      <c r="AG41" s="150">
        <v>8.2830224905660383</v>
      </c>
      <c r="AH41" s="151">
        <v>15.09433962264151</v>
      </c>
      <c r="AI41" s="150">
        <v>264.15112452830192</v>
      </c>
      <c r="AJ41" s="150">
        <v>5.2830224905660383</v>
      </c>
      <c r="AK41" s="150">
        <v>8.2830224905660383</v>
      </c>
      <c r="AL41" s="119">
        <v>44656</v>
      </c>
      <c r="AM41" t="s">
        <v>54</v>
      </c>
    </row>
    <row r="42" spans="1:39" s="133" customFormat="1" ht="16.5" hidden="1" customHeight="1">
      <c r="A42" t="s">
        <v>147</v>
      </c>
      <c r="B42" t="s">
        <v>148</v>
      </c>
      <c r="C42" t="s">
        <v>709</v>
      </c>
      <c r="D42" t="s">
        <v>65</v>
      </c>
      <c r="E42" s="205" t="s">
        <v>65</v>
      </c>
      <c r="F42" s="205" t="s">
        <v>25</v>
      </c>
      <c r="G42" s="205" t="s">
        <v>81</v>
      </c>
      <c r="H42" s="205" t="s">
        <v>54</v>
      </c>
      <c r="I42" s="205" t="s">
        <v>55</v>
      </c>
      <c r="J42" s="205" t="s">
        <v>2795</v>
      </c>
      <c r="K42" s="208">
        <v>44515</v>
      </c>
      <c r="L42" s="209">
        <v>44603</v>
      </c>
      <c r="M42" s="186"/>
      <c r="N42" s="128">
        <v>44617</v>
      </c>
      <c r="O42" s="205" t="s">
        <v>13</v>
      </c>
      <c r="P42" t="s">
        <v>14</v>
      </c>
      <c r="Q42" s="205" t="s">
        <v>17</v>
      </c>
      <c r="R42" s="205" t="s">
        <v>54</v>
      </c>
      <c r="S42" s="207">
        <v>44601</v>
      </c>
      <c r="T42" s="207">
        <v>44783</v>
      </c>
      <c r="U42" s="205"/>
      <c r="V42" s="205"/>
      <c r="W42"/>
      <c r="X42"/>
      <c r="Y42"/>
      <c r="Z42"/>
      <c r="AA42" t="s">
        <v>2778</v>
      </c>
      <c r="AB42" s="206">
        <v>500001</v>
      </c>
      <c r="AC42" s="205" t="s">
        <v>58</v>
      </c>
      <c r="AD42" s="149" t="s">
        <v>478</v>
      </c>
      <c r="AE42" s="205" t="s">
        <v>478</v>
      </c>
      <c r="AF42" s="206" t="s">
        <v>2701</v>
      </c>
      <c r="AG42" s="150">
        <v>8.6452867018867927</v>
      </c>
      <c r="AH42" s="151">
        <v>1.5094369811320758</v>
      </c>
      <c r="AI42" s="150">
        <v>282.26433509433969</v>
      </c>
      <c r="AJ42" s="150">
        <v>5.6452867018867936</v>
      </c>
      <c r="AK42" s="150">
        <v>8.6452867018867927</v>
      </c>
      <c r="AL42" s="119">
        <v>44635</v>
      </c>
      <c r="AM42"/>
    </row>
    <row r="43" spans="1:39" s="133" customFormat="1" ht="16.5" hidden="1" customHeight="1">
      <c r="A43" t="s">
        <v>90</v>
      </c>
      <c r="B43" t="s">
        <v>91</v>
      </c>
      <c r="C43" t="s">
        <v>2796</v>
      </c>
      <c r="D43" t="s">
        <v>108</v>
      </c>
      <c r="E43" s="205" t="s">
        <v>65</v>
      </c>
      <c r="F43" s="205" t="s">
        <v>24</v>
      </c>
      <c r="G43" s="205" t="s">
        <v>81</v>
      </c>
      <c r="H43" s="205" t="s">
        <v>54</v>
      </c>
      <c r="I43" s="205" t="s">
        <v>55</v>
      </c>
      <c r="J43" s="205" t="s">
        <v>2797</v>
      </c>
      <c r="K43" s="208">
        <v>44585</v>
      </c>
      <c r="L43" s="209">
        <v>44616</v>
      </c>
      <c r="M43" s="186"/>
      <c r="N43" s="128">
        <v>44620</v>
      </c>
      <c r="O43" t="s">
        <v>11</v>
      </c>
      <c r="P43" t="s">
        <v>2730</v>
      </c>
      <c r="Q43" t="s">
        <v>17</v>
      </c>
      <c r="R43"/>
      <c r="S43" s="119">
        <v>44610</v>
      </c>
      <c r="T43" s="119">
        <v>44617</v>
      </c>
      <c r="U43"/>
      <c r="V43"/>
      <c r="W43"/>
      <c r="X43"/>
      <c r="Y43"/>
      <c r="Z43"/>
      <c r="AA43"/>
      <c r="AB43" s="206">
        <v>500000</v>
      </c>
      <c r="AC43" s="205" t="s">
        <v>58</v>
      </c>
      <c r="AD43" s="149" t="s">
        <v>444</v>
      </c>
      <c r="AE43" s="205" t="s">
        <v>478</v>
      </c>
      <c r="AF43" s="206" t="s">
        <v>2733</v>
      </c>
      <c r="AG43" s="150">
        <v>8.3433999094339626</v>
      </c>
      <c r="AH43" s="151">
        <v>1.5094339622641511</v>
      </c>
      <c r="AI43" s="150">
        <v>267.16999547169814</v>
      </c>
      <c r="AJ43" s="150">
        <v>5.3433999094339626</v>
      </c>
      <c r="AK43" s="150">
        <v>8.3433999094339626</v>
      </c>
      <c r="AL43" s="119">
        <v>44687</v>
      </c>
      <c r="AM43" s="205" t="s">
        <v>54</v>
      </c>
    </row>
    <row r="44" spans="1:39" s="133" customFormat="1" ht="16.5" hidden="1" customHeight="1">
      <c r="A44" t="s">
        <v>179</v>
      </c>
      <c r="B44" t="s">
        <v>180</v>
      </c>
      <c r="C44" t="s">
        <v>1485</v>
      </c>
      <c r="D44" t="s">
        <v>76</v>
      </c>
      <c r="E44" t="s">
        <v>76</v>
      </c>
      <c r="F44" t="s">
        <v>25</v>
      </c>
      <c r="G44" t="s">
        <v>53</v>
      </c>
      <c r="H44" t="s">
        <v>67</v>
      </c>
      <c r="I44" t="s">
        <v>68</v>
      </c>
      <c r="J44" s="205" t="s">
        <v>2798</v>
      </c>
      <c r="K44" s="208">
        <v>44461</v>
      </c>
      <c r="L44" s="209">
        <v>44574</v>
      </c>
      <c r="M44" s="186"/>
      <c r="N44" s="128">
        <v>44620</v>
      </c>
      <c r="O44" t="s">
        <v>9</v>
      </c>
      <c r="P44" t="s">
        <v>78</v>
      </c>
      <c r="Q44" t="s">
        <v>17</v>
      </c>
      <c r="R44" s="205"/>
      <c r="S44" s="207">
        <v>44599</v>
      </c>
      <c r="T44" s="207">
        <v>44622</v>
      </c>
      <c r="U44" s="205"/>
      <c r="V44" s="205"/>
      <c r="W44"/>
      <c r="X44"/>
      <c r="Y44"/>
      <c r="Z44"/>
      <c r="AA44"/>
      <c r="AB44" s="206">
        <v>500000</v>
      </c>
      <c r="AC44" s="205" t="s">
        <v>58</v>
      </c>
      <c r="AD44" s="149" t="s">
        <v>478</v>
      </c>
      <c r="AE44" s="205" t="s">
        <v>478</v>
      </c>
      <c r="AF44" s="206" t="s">
        <v>216</v>
      </c>
      <c r="AG44" s="150">
        <v>8.6452867018867927</v>
      </c>
      <c r="AH44" s="151">
        <v>15.09433962264151</v>
      </c>
      <c r="AI44" s="150">
        <v>282.26433509433963</v>
      </c>
      <c r="AJ44" s="150">
        <v>5.6452867018867927</v>
      </c>
      <c r="AK44" s="150">
        <v>8.6452867018867927</v>
      </c>
      <c r="AL44" s="207">
        <v>44644</v>
      </c>
      <c r="AM44"/>
    </row>
    <row r="45" spans="1:39" s="133" customFormat="1" ht="16.5" hidden="1" customHeight="1">
      <c r="A45" t="s">
        <v>179</v>
      </c>
      <c r="B45" t="s">
        <v>180</v>
      </c>
      <c r="C45" t="s">
        <v>2799</v>
      </c>
      <c r="D45" t="s">
        <v>76</v>
      </c>
      <c r="E45" t="s">
        <v>76</v>
      </c>
      <c r="F45" t="s">
        <v>25</v>
      </c>
      <c r="G45" t="s">
        <v>53</v>
      </c>
      <c r="H45" t="s">
        <v>67</v>
      </c>
      <c r="I45" t="s">
        <v>55</v>
      </c>
      <c r="J45" s="205" t="s">
        <v>2800</v>
      </c>
      <c r="K45" s="208">
        <v>44251</v>
      </c>
      <c r="L45" s="209">
        <v>44594</v>
      </c>
      <c r="M45" s="186"/>
      <c r="N45" s="128">
        <v>44622</v>
      </c>
      <c r="O45" t="s">
        <v>11</v>
      </c>
      <c r="P45" t="s">
        <v>128</v>
      </c>
      <c r="Q45" t="s">
        <v>17</v>
      </c>
      <c r="R45" t="s">
        <v>54</v>
      </c>
      <c r="S45" s="207">
        <v>44614</v>
      </c>
      <c r="T45" s="207">
        <v>44637</v>
      </c>
      <c r="U45" s="205"/>
      <c r="V45" s="205"/>
      <c r="W45" s="205"/>
      <c r="X45" s="205"/>
      <c r="Y45" s="205"/>
      <c r="Z45" s="205"/>
      <c r="AA45" s="205"/>
      <c r="AB45" s="206">
        <v>500000</v>
      </c>
      <c r="AC45" s="205" t="s">
        <v>58</v>
      </c>
      <c r="AD45" s="149" t="s">
        <v>478</v>
      </c>
      <c r="AE45" s="205" t="s">
        <v>478</v>
      </c>
      <c r="AF45" s="206" t="s">
        <v>129</v>
      </c>
      <c r="AG45" s="150">
        <v>8.9471734943396228</v>
      </c>
      <c r="AH45" s="151">
        <v>15.09433962264151</v>
      </c>
      <c r="AI45" s="150">
        <v>297.35867471698111</v>
      </c>
      <c r="AJ45" s="150">
        <v>5.9471734943396219</v>
      </c>
      <c r="AK45" s="150">
        <v>8.9471734943396228</v>
      </c>
      <c r="AL45" s="207">
        <v>44475</v>
      </c>
      <c r="AM45" s="205"/>
    </row>
    <row r="46" spans="1:39" s="133" customFormat="1" ht="16.5" hidden="1" customHeight="1">
      <c r="A46" t="s">
        <v>134</v>
      </c>
      <c r="B46" t="s">
        <v>101</v>
      </c>
      <c r="C46" t="s">
        <v>2801</v>
      </c>
      <c r="D46" t="s">
        <v>76</v>
      </c>
      <c r="E46" s="205" t="s">
        <v>76</v>
      </c>
      <c r="F46" t="s">
        <v>25</v>
      </c>
      <c r="G46" t="s">
        <v>66</v>
      </c>
      <c r="H46" t="s">
        <v>54</v>
      </c>
      <c r="I46" t="s">
        <v>55</v>
      </c>
      <c r="J46" t="s">
        <v>2802</v>
      </c>
      <c r="K46" s="119">
        <v>44571</v>
      </c>
      <c r="L46" s="119">
        <v>44585</v>
      </c>
      <c r="M46" s="119"/>
      <c r="N46" s="119">
        <v>44625</v>
      </c>
      <c r="O46" t="s">
        <v>9</v>
      </c>
      <c r="P46" t="s">
        <v>193</v>
      </c>
      <c r="Q46" t="s">
        <v>17</v>
      </c>
      <c r="R46" t="s">
        <v>54</v>
      </c>
      <c r="S46" t="s">
        <v>2803</v>
      </c>
      <c r="T46" s="119">
        <v>44645</v>
      </c>
      <c r="U46"/>
      <c r="V46"/>
      <c r="W46"/>
      <c r="X46"/>
      <c r="Y46"/>
      <c r="Z46"/>
      <c r="AA46"/>
      <c r="AB46" s="206">
        <v>500001</v>
      </c>
      <c r="AC46" s="205" t="s">
        <v>58</v>
      </c>
      <c r="AD46" s="149" t="s">
        <v>478</v>
      </c>
      <c r="AE46" s="205" t="s">
        <v>478</v>
      </c>
      <c r="AF46" s="206" t="s">
        <v>194</v>
      </c>
      <c r="AG46" s="150">
        <v>9.0377395924528301</v>
      </c>
      <c r="AH46" s="151">
        <v>1.5094369811320758</v>
      </c>
      <c r="AI46" s="150">
        <v>301.88697962264149</v>
      </c>
      <c r="AJ46" s="150">
        <v>6.0377395924528301</v>
      </c>
      <c r="AK46" s="150">
        <v>9.0377395924528301</v>
      </c>
      <c r="AL46" s="119">
        <v>44699</v>
      </c>
      <c r="AM46" t="s">
        <v>54</v>
      </c>
    </row>
    <row r="47" spans="1:39" s="133" customFormat="1" ht="16.5" hidden="1" customHeight="1">
      <c r="A47" t="s">
        <v>147</v>
      </c>
      <c r="B47" t="s">
        <v>148</v>
      </c>
      <c r="C47" t="s">
        <v>2804</v>
      </c>
      <c r="D47" t="s">
        <v>64</v>
      </c>
      <c r="E47" s="205" t="s">
        <v>65</v>
      </c>
      <c r="F47" t="s">
        <v>24</v>
      </c>
      <c r="G47" t="s">
        <v>53</v>
      </c>
      <c r="H47" t="s">
        <v>67</v>
      </c>
      <c r="I47" t="s">
        <v>68</v>
      </c>
      <c r="J47" s="205" t="s">
        <v>2805</v>
      </c>
      <c r="K47" s="208"/>
      <c r="L47" s="209"/>
      <c r="M47" s="186"/>
      <c r="N47" s="128">
        <v>44629</v>
      </c>
      <c r="O47" t="s">
        <v>9</v>
      </c>
      <c r="P47" t="s">
        <v>73</v>
      </c>
      <c r="Q47" t="s">
        <v>17</v>
      </c>
      <c r="R47"/>
      <c r="S47" s="119">
        <v>44606</v>
      </c>
      <c r="T47" s="119">
        <v>44629</v>
      </c>
      <c r="U47"/>
      <c r="V47"/>
      <c r="W47"/>
      <c r="X47"/>
      <c r="Y47"/>
      <c r="Z47"/>
      <c r="AA47" t="s">
        <v>2778</v>
      </c>
      <c r="AB47" s="206">
        <v>500001</v>
      </c>
      <c r="AC47" s="205" t="s">
        <v>58</v>
      </c>
      <c r="AD47" s="149" t="s">
        <v>444</v>
      </c>
      <c r="AE47" s="205" t="s">
        <v>478</v>
      </c>
      <c r="AF47" s="206" t="s">
        <v>213</v>
      </c>
      <c r="AG47" s="150">
        <v>9.9434005735849063</v>
      </c>
      <c r="AH47" s="151">
        <v>15.094369811320757</v>
      </c>
      <c r="AI47" s="150">
        <v>347.17002867924526</v>
      </c>
      <c r="AJ47" s="150">
        <v>6.9434005735849054</v>
      </c>
      <c r="AK47" s="150">
        <v>9.9434005735849063</v>
      </c>
      <c r="AL47" s="119">
        <v>44635</v>
      </c>
      <c r="AM47"/>
    </row>
    <row r="48" spans="1:39" s="133" customFormat="1" ht="16.5" hidden="1" customHeight="1">
      <c r="A48" t="s">
        <v>112</v>
      </c>
      <c r="B48" t="s">
        <v>113</v>
      </c>
      <c r="C48" t="s">
        <v>1318</v>
      </c>
      <c r="D48" t="s">
        <v>65</v>
      </c>
      <c r="E48" s="205" t="s">
        <v>65</v>
      </c>
      <c r="F48" t="s">
        <v>25</v>
      </c>
      <c r="G48" t="s">
        <v>53</v>
      </c>
      <c r="H48" t="s">
        <v>67</v>
      </c>
      <c r="I48" t="s">
        <v>55</v>
      </c>
      <c r="J48" t="s">
        <v>2806</v>
      </c>
      <c r="K48" s="119">
        <v>44606</v>
      </c>
      <c r="L48"/>
      <c r="M48"/>
      <c r="N48" s="119">
        <v>44631</v>
      </c>
      <c r="O48" s="205" t="s">
        <v>11</v>
      </c>
      <c r="P48" t="s">
        <v>128</v>
      </c>
      <c r="Q48" t="s">
        <v>17</v>
      </c>
      <c r="R48" t="s">
        <v>54</v>
      </c>
      <c r="S48" t="s">
        <v>2807</v>
      </c>
      <c r="T48" s="119">
        <v>44673</v>
      </c>
      <c r="U48"/>
      <c r="V48"/>
      <c r="W48" s="180" t="s">
        <v>2808</v>
      </c>
      <c r="X48"/>
      <c r="Y48"/>
      <c r="Z48" s="180" t="s">
        <v>2809</v>
      </c>
      <c r="AA48" t="s">
        <v>1060</v>
      </c>
      <c r="AB48" s="206">
        <v>500000</v>
      </c>
      <c r="AC48" s="205" t="s">
        <v>58</v>
      </c>
      <c r="AD48" s="149" t="s">
        <v>478</v>
      </c>
      <c r="AE48" s="205" t="s">
        <v>478</v>
      </c>
      <c r="AF48" s="206" t="s">
        <v>129</v>
      </c>
      <c r="AG48" s="150">
        <v>9.6415137811320744</v>
      </c>
      <c r="AH48" s="151">
        <v>15.09433962264151</v>
      </c>
      <c r="AI48" s="150">
        <v>332.07568905660372</v>
      </c>
      <c r="AJ48" s="150">
        <v>6.6415137811320744</v>
      </c>
      <c r="AK48" s="150">
        <v>9.6415137811320744</v>
      </c>
      <c r="AL48" s="119">
        <v>44645</v>
      </c>
      <c r="AM48" t="s">
        <v>54</v>
      </c>
    </row>
    <row r="49" spans="1:39" s="133" customFormat="1" ht="16.5" hidden="1" customHeight="1">
      <c r="A49" t="s">
        <v>155</v>
      </c>
      <c r="B49" t="s">
        <v>156</v>
      </c>
      <c r="C49" t="s">
        <v>2810</v>
      </c>
      <c r="D49" t="s">
        <v>108</v>
      </c>
      <c r="E49" t="s">
        <v>65</v>
      </c>
      <c r="F49" t="s">
        <v>24</v>
      </c>
      <c r="G49" t="s">
        <v>53</v>
      </c>
      <c r="H49" t="s">
        <v>67</v>
      </c>
      <c r="I49" t="s">
        <v>55</v>
      </c>
      <c r="J49" t="s">
        <v>2811</v>
      </c>
      <c r="K49" s="208">
        <v>44319</v>
      </c>
      <c r="L49" s="209">
        <v>44540</v>
      </c>
      <c r="M49" s="186"/>
      <c r="N49" s="128">
        <v>44634</v>
      </c>
      <c r="O49" t="s">
        <v>9</v>
      </c>
      <c r="P49" t="s">
        <v>10</v>
      </c>
      <c r="Q49" t="s">
        <v>17</v>
      </c>
      <c r="R49" s="205"/>
      <c r="S49" s="207">
        <v>44622</v>
      </c>
      <c r="T49" s="207">
        <v>44635</v>
      </c>
      <c r="U49" s="205"/>
      <c r="V49" s="205"/>
      <c r="W49" s="180" t="s">
        <v>2812</v>
      </c>
      <c r="X49"/>
      <c r="Y49"/>
      <c r="Z49" s="180" t="s">
        <v>2813</v>
      </c>
      <c r="AA49" t="s">
        <v>1073</v>
      </c>
      <c r="AB49" s="206">
        <v>500001</v>
      </c>
      <c r="AC49" s="205" t="s">
        <v>58</v>
      </c>
      <c r="AD49" s="149" t="s">
        <v>444</v>
      </c>
      <c r="AE49" t="s">
        <v>478</v>
      </c>
      <c r="AF49" s="176" t="s">
        <v>118</v>
      </c>
      <c r="AG49" s="150">
        <v>9.9434011773584885</v>
      </c>
      <c r="AH49" s="151">
        <v>15.094369811320757</v>
      </c>
      <c r="AI49" s="150">
        <v>347.17005886792447</v>
      </c>
      <c r="AJ49" s="150">
        <v>6.9434011773584894</v>
      </c>
      <c r="AK49" s="150">
        <v>9.9434011773584885</v>
      </c>
      <c r="AL49" s="207">
        <v>44620</v>
      </c>
      <c r="AM49"/>
    </row>
    <row r="50" spans="1:39" s="148" customFormat="1" ht="16.5" hidden="1" customHeight="1">
      <c r="A50" t="s">
        <v>112</v>
      </c>
      <c r="B50" t="s">
        <v>113</v>
      </c>
      <c r="C50" t="s">
        <v>1596</v>
      </c>
      <c r="D50" t="s">
        <v>65</v>
      </c>
      <c r="E50" s="205" t="s">
        <v>65</v>
      </c>
      <c r="F50" t="s">
        <v>25</v>
      </c>
      <c r="G50" t="s">
        <v>77</v>
      </c>
      <c r="H50" t="s">
        <v>67</v>
      </c>
      <c r="I50" t="s">
        <v>55</v>
      </c>
      <c r="J50" t="s">
        <v>2814</v>
      </c>
      <c r="K50"/>
      <c r="L50" s="119"/>
      <c r="M50" s="119"/>
      <c r="N50" s="119">
        <v>44634</v>
      </c>
      <c r="O50" t="s">
        <v>9</v>
      </c>
      <c r="P50" t="s">
        <v>181</v>
      </c>
      <c r="Q50" t="s">
        <v>17</v>
      </c>
      <c r="R50" t="s">
        <v>54</v>
      </c>
      <c r="S50" s="119">
        <v>44631</v>
      </c>
      <c r="T50" s="119">
        <v>44720</v>
      </c>
      <c r="U50"/>
      <c r="V50"/>
      <c r="W50"/>
      <c r="X50"/>
      <c r="Y50"/>
      <c r="Z50"/>
      <c r="AA50"/>
      <c r="AB50" s="206">
        <v>500000</v>
      </c>
      <c r="AC50" s="205" t="s">
        <v>58</v>
      </c>
      <c r="AD50" s="149" t="s">
        <v>478</v>
      </c>
      <c r="AE50" s="205" t="s">
        <v>478</v>
      </c>
      <c r="AF50" s="206" t="s">
        <v>182</v>
      </c>
      <c r="AG50" s="150">
        <v>10.547174762264149</v>
      </c>
      <c r="AH50" s="151">
        <v>15.09433962264151</v>
      </c>
      <c r="AI50" s="150">
        <v>377.35873811320744</v>
      </c>
      <c r="AJ50" s="150">
        <v>7.5471747622641487</v>
      </c>
      <c r="AK50" s="150">
        <v>10.547174762264149</v>
      </c>
      <c r="AL50" s="119">
        <v>44650</v>
      </c>
      <c r="AM50" t="s">
        <v>54</v>
      </c>
    </row>
    <row r="51" spans="1:39" s="133" customFormat="1" ht="16.5" hidden="1" customHeight="1">
      <c r="A51" t="s">
        <v>147</v>
      </c>
      <c r="B51" t="s">
        <v>148</v>
      </c>
      <c r="C51" t="s">
        <v>2815</v>
      </c>
      <c r="D51" t="s">
        <v>64</v>
      </c>
      <c r="E51" s="205" t="s">
        <v>65</v>
      </c>
      <c r="F51" s="205" t="s">
        <v>24</v>
      </c>
      <c r="G51" t="s">
        <v>53</v>
      </c>
      <c r="H51" s="205" t="s">
        <v>67</v>
      </c>
      <c r="I51" s="205" t="s">
        <v>55</v>
      </c>
      <c r="J51" t="s">
        <v>2816</v>
      </c>
      <c r="K51" s="119">
        <v>44459</v>
      </c>
      <c r="L51" s="119">
        <v>44609</v>
      </c>
      <c r="M51" s="119"/>
      <c r="N51" s="119">
        <v>44635</v>
      </c>
      <c r="O51" t="s">
        <v>9</v>
      </c>
      <c r="P51" t="s">
        <v>78</v>
      </c>
      <c r="Q51" t="s">
        <v>17</v>
      </c>
      <c r="R51"/>
      <c r="S51" s="119">
        <v>44635</v>
      </c>
      <c r="T51" s="119">
        <v>44642</v>
      </c>
      <c r="U51"/>
      <c r="V51"/>
      <c r="W51"/>
      <c r="X51"/>
      <c r="Y51"/>
      <c r="Z51"/>
      <c r="AA51"/>
      <c r="AB51" s="206">
        <v>500000</v>
      </c>
      <c r="AC51" s="205" t="s">
        <v>58</v>
      </c>
      <c r="AD51" s="149" t="s">
        <v>444</v>
      </c>
      <c r="AE51" s="205" t="s">
        <v>478</v>
      </c>
      <c r="AF51" s="206" t="s">
        <v>216</v>
      </c>
      <c r="AG51" s="150">
        <v>10.849061554716979</v>
      </c>
      <c r="AH51" s="151">
        <v>15.09433962264151</v>
      </c>
      <c r="AI51" s="150">
        <v>392.45307773584892</v>
      </c>
      <c r="AJ51" s="150">
        <v>7.8490615547169789</v>
      </c>
      <c r="AK51" s="150">
        <v>10.849061554716979</v>
      </c>
      <c r="AL51" s="207">
        <v>44593</v>
      </c>
      <c r="AM51"/>
    </row>
    <row r="52" spans="1:39" ht="16.5" hidden="1" customHeight="1">
      <c r="A52" t="s">
        <v>155</v>
      </c>
      <c r="B52" t="s">
        <v>156</v>
      </c>
      <c r="C52" t="s">
        <v>2728</v>
      </c>
      <c r="D52" t="s">
        <v>108</v>
      </c>
      <c r="E52" t="s">
        <v>65</v>
      </c>
      <c r="F52" t="s">
        <v>24</v>
      </c>
      <c r="G52" t="s">
        <v>66</v>
      </c>
      <c r="H52" t="s">
        <v>54</v>
      </c>
      <c r="I52" t="s">
        <v>55</v>
      </c>
      <c r="J52" t="s">
        <v>2817</v>
      </c>
      <c r="K52" s="208">
        <v>44497</v>
      </c>
      <c r="L52" s="209">
        <v>44582</v>
      </c>
      <c r="M52" s="186"/>
      <c r="N52" s="128">
        <v>44638</v>
      </c>
      <c r="O52" t="s">
        <v>11</v>
      </c>
      <c r="P52" t="s">
        <v>2730</v>
      </c>
      <c r="Q52" t="s">
        <v>17</v>
      </c>
      <c r="R52" s="205"/>
      <c r="S52" s="207">
        <v>44637</v>
      </c>
      <c r="T52" s="207">
        <v>44686</v>
      </c>
      <c r="U52" s="205"/>
      <c r="V52" s="205"/>
      <c r="AB52" s="206">
        <v>500001</v>
      </c>
      <c r="AC52" s="205" t="s">
        <v>58</v>
      </c>
      <c r="AD52" s="149" t="s">
        <v>444</v>
      </c>
      <c r="AE52" s="205" t="s">
        <v>478</v>
      </c>
      <c r="AF52" s="206" t="s">
        <v>2733</v>
      </c>
      <c r="AG52" s="150">
        <v>10.87925029433962</v>
      </c>
      <c r="AH52" s="151">
        <v>1.5094369811320758</v>
      </c>
      <c r="AI52" s="150">
        <v>393.96251471698099</v>
      </c>
      <c r="AJ52" s="150">
        <v>7.8792502943396201</v>
      </c>
      <c r="AK52" s="150">
        <v>10.87925029433962</v>
      </c>
      <c r="AL52" s="119">
        <v>44659</v>
      </c>
    </row>
    <row r="53" spans="1:39" ht="16.5" hidden="1" customHeight="1">
      <c r="A53" t="s">
        <v>134</v>
      </c>
      <c r="B53" t="s">
        <v>101</v>
      </c>
      <c r="C53" t="s">
        <v>2818</v>
      </c>
      <c r="D53" t="s">
        <v>108</v>
      </c>
      <c r="E53" t="s">
        <v>65</v>
      </c>
      <c r="F53" t="s">
        <v>24</v>
      </c>
      <c r="G53" t="s">
        <v>66</v>
      </c>
      <c r="H53" t="s">
        <v>54</v>
      </c>
      <c r="I53" t="s">
        <v>55</v>
      </c>
      <c r="J53" s="205" t="s">
        <v>2819</v>
      </c>
      <c r="K53" s="208">
        <v>44501</v>
      </c>
      <c r="L53" s="209">
        <v>44586</v>
      </c>
      <c r="M53" s="186"/>
      <c r="N53" s="128">
        <v>44638</v>
      </c>
      <c r="O53" t="s">
        <v>9</v>
      </c>
      <c r="P53" t="s">
        <v>78</v>
      </c>
      <c r="Q53" t="s">
        <v>17</v>
      </c>
      <c r="R53" s="205"/>
      <c r="S53" s="207">
        <v>44620</v>
      </c>
      <c r="T53" s="207">
        <v>44642</v>
      </c>
      <c r="U53" s="205"/>
      <c r="V53" s="205"/>
      <c r="AB53" s="206">
        <v>500002</v>
      </c>
      <c r="AC53" s="205" t="s">
        <v>58</v>
      </c>
      <c r="AD53" s="149" t="s">
        <v>444</v>
      </c>
      <c r="AE53" s="205" t="s">
        <v>478</v>
      </c>
      <c r="AF53" s="206" t="s">
        <v>216</v>
      </c>
      <c r="AG53" s="150">
        <v>10.90943909433962</v>
      </c>
      <c r="AH53" s="151">
        <v>1.5094400000000001</v>
      </c>
      <c r="AI53" s="150">
        <v>395.47195471698097</v>
      </c>
      <c r="AJ53" s="150">
        <v>7.9094390943396196</v>
      </c>
      <c r="AK53" s="150">
        <v>10.90943909433962</v>
      </c>
      <c r="AL53" s="119">
        <v>44644</v>
      </c>
    </row>
    <row r="54" spans="1:39" ht="16.5" hidden="1" customHeight="1">
      <c r="A54" t="s">
        <v>134</v>
      </c>
      <c r="B54" t="s">
        <v>101</v>
      </c>
      <c r="C54" t="s">
        <v>2820</v>
      </c>
      <c r="D54" t="s">
        <v>76</v>
      </c>
      <c r="E54" s="205" t="s">
        <v>76</v>
      </c>
      <c r="F54" t="s">
        <v>25</v>
      </c>
      <c r="G54" t="s">
        <v>66</v>
      </c>
      <c r="H54" t="s">
        <v>54</v>
      </c>
      <c r="I54" t="s">
        <v>55</v>
      </c>
      <c r="J54" t="s">
        <v>2821</v>
      </c>
      <c r="K54" s="119">
        <v>44571</v>
      </c>
      <c r="L54" s="119">
        <v>44599</v>
      </c>
      <c r="M54" s="119"/>
      <c r="N54" s="119">
        <v>44639</v>
      </c>
      <c r="O54" t="s">
        <v>9</v>
      </c>
      <c r="P54" t="s">
        <v>193</v>
      </c>
      <c r="Q54" t="s">
        <v>17</v>
      </c>
      <c r="R54" t="s">
        <v>54</v>
      </c>
      <c r="S54" s="119">
        <v>44635</v>
      </c>
      <c r="T54" s="119">
        <v>44652</v>
      </c>
      <c r="AB54" s="206">
        <v>500001</v>
      </c>
      <c r="AC54" s="205" t="s">
        <v>58</v>
      </c>
      <c r="AD54" s="149" t="s">
        <v>478</v>
      </c>
      <c r="AE54" s="205" t="s">
        <v>478</v>
      </c>
      <c r="AF54" s="206" t="s">
        <v>194</v>
      </c>
      <c r="AG54" s="150">
        <v>10.939627833962261</v>
      </c>
      <c r="AH54" s="151">
        <v>1.5094369811320758</v>
      </c>
      <c r="AI54" s="150">
        <v>396.98139169811304</v>
      </c>
      <c r="AJ54" s="150">
        <v>7.9396278339622608</v>
      </c>
      <c r="AK54" s="150">
        <v>10.939627833962261</v>
      </c>
      <c r="AL54" s="119">
        <v>44699</v>
      </c>
      <c r="AM54" t="s">
        <v>54</v>
      </c>
    </row>
    <row r="55" spans="1:39" ht="16.5" hidden="1" customHeight="1">
      <c r="A55" t="s">
        <v>134</v>
      </c>
      <c r="B55" t="s">
        <v>101</v>
      </c>
      <c r="C55" t="s">
        <v>703</v>
      </c>
      <c r="D55" t="s">
        <v>76</v>
      </c>
      <c r="E55" s="205" t="s">
        <v>76</v>
      </c>
      <c r="F55" t="s">
        <v>25</v>
      </c>
      <c r="G55" t="s">
        <v>66</v>
      </c>
      <c r="H55" t="s">
        <v>54</v>
      </c>
      <c r="I55" t="s">
        <v>55</v>
      </c>
      <c r="J55" s="205" t="s">
        <v>2822</v>
      </c>
      <c r="N55" s="119">
        <v>44639</v>
      </c>
      <c r="O55" t="s">
        <v>9</v>
      </c>
      <c r="P55" t="s">
        <v>193</v>
      </c>
      <c r="Q55" t="s">
        <v>17</v>
      </c>
      <c r="R55" t="s">
        <v>54</v>
      </c>
      <c r="S55" t="s">
        <v>2803</v>
      </c>
      <c r="T55" s="119">
        <v>44645</v>
      </c>
      <c r="AB55" s="206">
        <v>500001</v>
      </c>
      <c r="AC55" s="205" t="s">
        <v>58</v>
      </c>
      <c r="AD55" s="149" t="s">
        <v>478</v>
      </c>
      <c r="AE55" s="205" t="s">
        <v>478</v>
      </c>
      <c r="AF55" s="206" t="s">
        <v>194</v>
      </c>
      <c r="AG55" s="150">
        <v>10.969816573584902</v>
      </c>
      <c r="AH55" s="151">
        <v>1.5094369811320758</v>
      </c>
      <c r="AI55" s="150">
        <v>398.49082867924511</v>
      </c>
      <c r="AJ55" s="150">
        <v>7.969816573584902</v>
      </c>
      <c r="AK55" s="150">
        <v>10.969816573584902</v>
      </c>
      <c r="AL55" s="119">
        <v>44699</v>
      </c>
      <c r="AM55" t="s">
        <v>54</v>
      </c>
    </row>
    <row r="56" spans="1:39" ht="16.5" hidden="1" customHeight="1">
      <c r="A56" t="s">
        <v>171</v>
      </c>
      <c r="B56" t="s">
        <v>172</v>
      </c>
      <c r="C56" t="s">
        <v>1178</v>
      </c>
      <c r="D56" t="s">
        <v>108</v>
      </c>
      <c r="E56" s="205" t="s">
        <v>65</v>
      </c>
      <c r="F56" t="s">
        <v>24</v>
      </c>
      <c r="G56" t="s">
        <v>66</v>
      </c>
      <c r="H56" t="s">
        <v>54</v>
      </c>
      <c r="I56" t="s">
        <v>55</v>
      </c>
      <c r="J56" s="205" t="s">
        <v>2823</v>
      </c>
      <c r="K56" s="208">
        <v>44398</v>
      </c>
      <c r="L56" s="209">
        <v>44554</v>
      </c>
      <c r="M56" s="186"/>
      <c r="N56" s="128">
        <v>44642</v>
      </c>
      <c r="O56" t="s">
        <v>9</v>
      </c>
      <c r="P56" t="s">
        <v>253</v>
      </c>
      <c r="Q56" t="s">
        <v>17</v>
      </c>
      <c r="R56" s="205"/>
      <c r="S56" s="207">
        <v>44589</v>
      </c>
      <c r="T56" s="207">
        <v>44636</v>
      </c>
      <c r="U56" s="205"/>
      <c r="V56" s="205"/>
      <c r="AB56" s="206">
        <v>500001</v>
      </c>
      <c r="AC56" s="205" t="s">
        <v>58</v>
      </c>
      <c r="AD56" s="149" t="s">
        <v>444</v>
      </c>
      <c r="AE56" s="205" t="s">
        <v>478</v>
      </c>
      <c r="AF56" s="206" t="s">
        <v>254</v>
      </c>
      <c r="AG56" s="150">
        <v>11.000005313207543</v>
      </c>
      <c r="AH56" s="151">
        <v>1.5094369811320758</v>
      </c>
      <c r="AI56" s="150">
        <v>400.00026566037718</v>
      </c>
      <c r="AJ56" s="150">
        <v>8.0000053132075433</v>
      </c>
      <c r="AK56" s="150">
        <v>11.000005313207543</v>
      </c>
      <c r="AL56" s="119">
        <v>44699</v>
      </c>
      <c r="AM56" t="s">
        <v>54</v>
      </c>
    </row>
    <row r="57" spans="1:39" ht="16.5" hidden="1" customHeight="1">
      <c r="A57" t="s">
        <v>96</v>
      </c>
      <c r="B57" t="s">
        <v>97</v>
      </c>
      <c r="C57" t="s">
        <v>1228</v>
      </c>
      <c r="D57" t="s">
        <v>65</v>
      </c>
      <c r="E57" s="205" t="s">
        <v>65</v>
      </c>
      <c r="F57" s="205" t="s">
        <v>24</v>
      </c>
      <c r="G57" s="205" t="s">
        <v>66</v>
      </c>
      <c r="H57" s="205" t="s">
        <v>54</v>
      </c>
      <c r="I57" t="s">
        <v>55</v>
      </c>
      <c r="J57" t="s">
        <v>2824</v>
      </c>
      <c r="L57" s="119">
        <v>44629</v>
      </c>
      <c r="M57" s="119">
        <v>44637</v>
      </c>
      <c r="N57" s="119">
        <v>44644</v>
      </c>
      <c r="O57" t="s">
        <v>13</v>
      </c>
      <c r="P57" t="s">
        <v>109</v>
      </c>
      <c r="Q57" t="s">
        <v>17</v>
      </c>
      <c r="S57" s="119">
        <v>44632</v>
      </c>
      <c r="T57" s="119">
        <v>44637</v>
      </c>
      <c r="AB57" s="206">
        <v>500000</v>
      </c>
      <c r="AC57" s="205" t="s">
        <v>58</v>
      </c>
      <c r="AD57" s="149" t="s">
        <v>444</v>
      </c>
      <c r="AE57" s="205" t="s">
        <v>478</v>
      </c>
      <c r="AF57" s="206" t="s">
        <v>110</v>
      </c>
      <c r="AG57" s="150">
        <v>11.332080784905656</v>
      </c>
      <c r="AH57" s="151">
        <v>1.5094339622641511</v>
      </c>
      <c r="AI57" s="150">
        <v>416.60403924528282</v>
      </c>
      <c r="AJ57" s="150">
        <v>8.3320807849056564</v>
      </c>
      <c r="AK57" s="150">
        <v>11.332080784905656</v>
      </c>
      <c r="AL57" s="119">
        <v>44650</v>
      </c>
      <c r="AM57" t="s">
        <v>54</v>
      </c>
    </row>
    <row r="58" spans="1:39" ht="16.5" hidden="1" customHeight="1">
      <c r="A58" t="s">
        <v>96</v>
      </c>
      <c r="B58" t="s">
        <v>97</v>
      </c>
      <c r="C58" t="s">
        <v>2825</v>
      </c>
      <c r="D58" t="s">
        <v>108</v>
      </c>
      <c r="E58" s="205" t="s">
        <v>76</v>
      </c>
      <c r="F58" s="205" t="s">
        <v>24</v>
      </c>
      <c r="G58" s="205" t="s">
        <v>66</v>
      </c>
      <c r="H58" s="205" t="s">
        <v>54</v>
      </c>
      <c r="I58" s="205" t="s">
        <v>55</v>
      </c>
      <c r="J58" t="s">
        <v>2826</v>
      </c>
      <c r="K58" s="119">
        <v>44606</v>
      </c>
      <c r="L58" s="119">
        <v>44632</v>
      </c>
      <c r="M58" s="119"/>
      <c r="N58" s="119">
        <v>44644</v>
      </c>
      <c r="O58" t="s">
        <v>9</v>
      </c>
      <c r="P58" t="s">
        <v>73</v>
      </c>
      <c r="Q58" t="s">
        <v>17</v>
      </c>
      <c r="S58" s="119">
        <v>44636</v>
      </c>
      <c r="T58" s="119">
        <v>44642</v>
      </c>
      <c r="AA58" t="s">
        <v>2778</v>
      </c>
      <c r="AB58" s="206">
        <v>500001</v>
      </c>
      <c r="AC58" s="205" t="s">
        <v>58</v>
      </c>
      <c r="AD58" s="149" t="s">
        <v>444</v>
      </c>
      <c r="AE58" s="205" t="s">
        <v>478</v>
      </c>
      <c r="AF58" s="206" t="s">
        <v>213</v>
      </c>
      <c r="AG58" s="150">
        <v>11.966043109433958</v>
      </c>
      <c r="AH58" s="151">
        <v>1.5094369811320758</v>
      </c>
      <c r="AI58" s="150">
        <v>448.30215547169792</v>
      </c>
      <c r="AJ58" s="150">
        <v>8.9660431094339579</v>
      </c>
      <c r="AK58" s="150">
        <v>11.966043109433958</v>
      </c>
      <c r="AL58" s="119">
        <v>44635</v>
      </c>
    </row>
    <row r="59" spans="1:39" ht="16.5" hidden="1" customHeight="1">
      <c r="A59" t="s">
        <v>112</v>
      </c>
      <c r="B59" t="s">
        <v>113</v>
      </c>
      <c r="C59" t="s">
        <v>1318</v>
      </c>
      <c r="D59" t="s">
        <v>65</v>
      </c>
      <c r="E59" s="205" t="s">
        <v>65</v>
      </c>
      <c r="F59" t="s">
        <v>25</v>
      </c>
      <c r="G59" t="s">
        <v>53</v>
      </c>
      <c r="H59" t="s">
        <v>67</v>
      </c>
      <c r="I59" t="s">
        <v>55</v>
      </c>
      <c r="J59" t="s">
        <v>2827</v>
      </c>
      <c r="K59" s="119">
        <v>44606</v>
      </c>
      <c r="N59" s="119">
        <v>44645</v>
      </c>
      <c r="O59" s="205" t="s">
        <v>11</v>
      </c>
      <c r="P59" t="s">
        <v>128</v>
      </c>
      <c r="Q59" t="s">
        <v>17</v>
      </c>
      <c r="R59" t="s">
        <v>54</v>
      </c>
      <c r="S59" t="s">
        <v>2807</v>
      </c>
      <c r="T59" s="119">
        <v>44673</v>
      </c>
      <c r="W59" s="180" t="s">
        <v>2808</v>
      </c>
      <c r="Z59" s="180" t="s">
        <v>2809</v>
      </c>
      <c r="AA59" t="s">
        <v>1060</v>
      </c>
      <c r="AB59" s="206">
        <v>500000</v>
      </c>
      <c r="AC59" s="205" t="s">
        <v>58</v>
      </c>
      <c r="AD59" s="149" t="s">
        <v>478</v>
      </c>
      <c r="AE59" s="205" t="s">
        <v>478</v>
      </c>
      <c r="AF59" s="206" t="s">
        <v>129</v>
      </c>
      <c r="AG59" s="150">
        <v>11.664156316981128</v>
      </c>
      <c r="AH59" s="151">
        <v>15.09433962264151</v>
      </c>
      <c r="AI59" s="150">
        <v>433.20781584905637</v>
      </c>
      <c r="AJ59" s="150">
        <v>8.6641563169811278</v>
      </c>
      <c r="AK59" s="150">
        <v>11.664156316981128</v>
      </c>
      <c r="AL59" s="119">
        <v>44645</v>
      </c>
      <c r="AM59" t="s">
        <v>54</v>
      </c>
    </row>
    <row r="60" spans="1:39" ht="16.5" hidden="1" customHeight="1">
      <c r="A60" t="s">
        <v>155</v>
      </c>
      <c r="B60" t="s">
        <v>156</v>
      </c>
      <c r="C60" t="s">
        <v>2828</v>
      </c>
      <c r="D60" t="s">
        <v>65</v>
      </c>
      <c r="E60" s="205" t="s">
        <v>65</v>
      </c>
      <c r="F60" t="s">
        <v>25</v>
      </c>
      <c r="G60" t="s">
        <v>66</v>
      </c>
      <c r="H60" t="s">
        <v>54</v>
      </c>
      <c r="I60" t="s">
        <v>55</v>
      </c>
      <c r="J60" t="s">
        <v>2829</v>
      </c>
      <c r="K60" s="119">
        <v>44476</v>
      </c>
      <c r="N60" s="119">
        <v>44645</v>
      </c>
      <c r="O60" t="s">
        <v>9</v>
      </c>
      <c r="P60" t="s">
        <v>181</v>
      </c>
      <c r="Q60" t="s">
        <v>17</v>
      </c>
      <c r="R60" t="s">
        <v>54</v>
      </c>
      <c r="S60" s="119">
        <v>44643</v>
      </c>
      <c r="T60" s="119">
        <v>44656</v>
      </c>
      <c r="W60" s="180" t="s">
        <v>2830</v>
      </c>
      <c r="X60" s="205"/>
      <c r="Y60" s="205"/>
      <c r="Z60" s="205"/>
      <c r="AA60" s="205" t="s">
        <v>2831</v>
      </c>
      <c r="AB60" s="206">
        <v>500001</v>
      </c>
      <c r="AC60" s="205" t="s">
        <v>58</v>
      </c>
      <c r="AD60" s="149" t="s">
        <v>478</v>
      </c>
      <c r="AE60" s="205" t="s">
        <v>478</v>
      </c>
      <c r="AF60" s="206" t="s">
        <v>182</v>
      </c>
      <c r="AG60" s="150">
        <v>11.724533735849052</v>
      </c>
      <c r="AH60" s="151">
        <v>1.5094369811320758</v>
      </c>
      <c r="AI60" s="150">
        <v>436.2266867924526</v>
      </c>
      <c r="AJ60" s="150">
        <v>8.724533735849052</v>
      </c>
      <c r="AK60" s="150">
        <v>11.724533735849052</v>
      </c>
      <c r="AL60" s="207">
        <v>44344</v>
      </c>
      <c r="AM60" s="205"/>
    </row>
    <row r="61" spans="1:39" ht="16.5" hidden="1" customHeight="1">
      <c r="A61" t="s">
        <v>147</v>
      </c>
      <c r="B61" t="s">
        <v>148</v>
      </c>
      <c r="C61" t="s">
        <v>2832</v>
      </c>
      <c r="D61" t="s">
        <v>65</v>
      </c>
      <c r="E61" s="205" t="s">
        <v>65</v>
      </c>
      <c r="F61" s="205" t="s">
        <v>25</v>
      </c>
      <c r="G61" s="205" t="s">
        <v>66</v>
      </c>
      <c r="H61" s="205" t="s">
        <v>54</v>
      </c>
      <c r="I61" s="205" t="s">
        <v>55</v>
      </c>
      <c r="J61" t="s">
        <v>2833</v>
      </c>
      <c r="K61" s="119">
        <v>44446</v>
      </c>
      <c r="L61" s="119">
        <v>44593</v>
      </c>
      <c r="M61" s="119"/>
      <c r="N61" s="119">
        <v>44645</v>
      </c>
      <c r="O61" t="s">
        <v>11</v>
      </c>
      <c r="P61" t="s">
        <v>128</v>
      </c>
      <c r="Q61" t="s">
        <v>17</v>
      </c>
      <c r="R61" t="s">
        <v>54</v>
      </c>
      <c r="S61" s="119">
        <v>44637</v>
      </c>
      <c r="T61" s="119">
        <v>44657</v>
      </c>
      <c r="W61" s="180" t="s">
        <v>2731</v>
      </c>
      <c r="Z61" s="180" t="s">
        <v>2732</v>
      </c>
      <c r="AA61" t="s">
        <v>2265</v>
      </c>
      <c r="AB61" s="206">
        <v>500000</v>
      </c>
      <c r="AC61" s="205" t="s">
        <v>58</v>
      </c>
      <c r="AD61" s="149" t="s">
        <v>478</v>
      </c>
      <c r="AE61" s="205" t="s">
        <v>478</v>
      </c>
      <c r="AF61" s="206" t="s">
        <v>129</v>
      </c>
      <c r="AG61" s="150">
        <v>11.724533735849052</v>
      </c>
      <c r="AH61" s="151">
        <v>1.5094339622641511</v>
      </c>
      <c r="AI61" s="150">
        <v>436.2266867924526</v>
      </c>
      <c r="AJ61" s="150">
        <v>8.724533735849052</v>
      </c>
      <c r="AK61" s="150">
        <v>11.724533735849052</v>
      </c>
      <c r="AL61" s="119">
        <v>44672</v>
      </c>
      <c r="AM61" t="s">
        <v>54</v>
      </c>
    </row>
    <row r="62" spans="1:39" ht="16.5" hidden="1" customHeight="1">
      <c r="A62" t="s">
        <v>134</v>
      </c>
      <c r="B62" t="s">
        <v>101</v>
      </c>
      <c r="C62" t="s">
        <v>703</v>
      </c>
      <c r="D62" t="s">
        <v>76</v>
      </c>
      <c r="E62" s="205" t="s">
        <v>76</v>
      </c>
      <c r="F62" t="s">
        <v>25</v>
      </c>
      <c r="G62" t="s">
        <v>66</v>
      </c>
      <c r="H62" t="s">
        <v>54</v>
      </c>
      <c r="I62" t="s">
        <v>55</v>
      </c>
      <c r="J62" s="205" t="s">
        <v>2834</v>
      </c>
      <c r="N62" s="119">
        <v>44646</v>
      </c>
      <c r="O62" t="s">
        <v>9</v>
      </c>
      <c r="P62" t="s">
        <v>193</v>
      </c>
      <c r="Q62" t="s">
        <v>17</v>
      </c>
      <c r="R62" t="s">
        <v>54</v>
      </c>
      <c r="S62" s="119">
        <v>44648</v>
      </c>
      <c r="T62" s="119">
        <v>44680</v>
      </c>
      <c r="AB62" s="206">
        <v>500001</v>
      </c>
      <c r="AC62" s="205" t="s">
        <v>58</v>
      </c>
      <c r="AD62" s="149" t="s">
        <v>478</v>
      </c>
      <c r="AE62" s="205" t="s">
        <v>478</v>
      </c>
      <c r="AF62" s="206" t="s">
        <v>194</v>
      </c>
      <c r="AG62" s="150">
        <v>11.754722475471693</v>
      </c>
      <c r="AH62" s="151">
        <v>1.5094369811320758</v>
      </c>
      <c r="AI62" s="150">
        <v>437.73612377358467</v>
      </c>
      <c r="AJ62" s="150">
        <v>8.7547224754716932</v>
      </c>
      <c r="AK62" s="150">
        <v>11.754722475471693</v>
      </c>
      <c r="AL62" s="119">
        <v>44699</v>
      </c>
      <c r="AM62" t="s">
        <v>54</v>
      </c>
    </row>
    <row r="63" spans="1:39" ht="16.5" customHeight="1">
      <c r="A63" t="s">
        <v>96</v>
      </c>
      <c r="B63" t="s">
        <v>97</v>
      </c>
      <c r="C63" t="s">
        <v>692</v>
      </c>
      <c r="D63" t="s">
        <v>64</v>
      </c>
      <c r="E63" s="205" t="s">
        <v>65</v>
      </c>
      <c r="F63" t="s">
        <v>24</v>
      </c>
      <c r="G63" t="s">
        <v>81</v>
      </c>
      <c r="H63" t="s">
        <v>54</v>
      </c>
      <c r="I63" t="s">
        <v>55</v>
      </c>
      <c r="J63" t="s">
        <v>2835</v>
      </c>
      <c r="K63" s="119">
        <v>44621</v>
      </c>
      <c r="L63" s="119">
        <v>44645</v>
      </c>
      <c r="N63" s="119">
        <v>44648</v>
      </c>
      <c r="O63" t="s">
        <v>11</v>
      </c>
      <c r="P63" t="s">
        <v>128</v>
      </c>
      <c r="Q63" t="s">
        <v>17</v>
      </c>
      <c r="S63" s="119">
        <v>44659</v>
      </c>
      <c r="T63" s="119">
        <v>44799</v>
      </c>
      <c r="W63" s="62" t="s">
        <v>2836</v>
      </c>
      <c r="X63" t="s">
        <v>16</v>
      </c>
      <c r="Y63" t="s">
        <v>73</v>
      </c>
      <c r="Z63" s="62" t="s">
        <v>2837</v>
      </c>
      <c r="AA63" t="s">
        <v>1060</v>
      </c>
      <c r="AB63" s="176">
        <v>500001</v>
      </c>
      <c r="AC63" t="s">
        <v>58</v>
      </c>
      <c r="AD63" s="149" t="s">
        <v>444</v>
      </c>
      <c r="AE63" t="s">
        <v>478</v>
      </c>
      <c r="AF63" s="176" t="s">
        <v>129</v>
      </c>
      <c r="AG63" s="150">
        <v>11.784911215094334</v>
      </c>
      <c r="AH63" s="151">
        <v>1.5094369811320758</v>
      </c>
      <c r="AI63" s="150">
        <v>439.24556075471673</v>
      </c>
      <c r="AJ63" s="150">
        <v>8.7849112150943345</v>
      </c>
      <c r="AK63" s="150">
        <v>11.784911215094334</v>
      </c>
      <c r="AL63" s="119">
        <v>44732</v>
      </c>
    </row>
    <row r="64" spans="1:39" ht="16.5" hidden="1" customHeight="1">
      <c r="A64" t="s">
        <v>96</v>
      </c>
      <c r="B64" t="s">
        <v>97</v>
      </c>
      <c r="C64" t="s">
        <v>1353</v>
      </c>
      <c r="D64" t="s">
        <v>65</v>
      </c>
      <c r="E64" s="205" t="s">
        <v>65</v>
      </c>
      <c r="F64" s="154" t="s">
        <v>25</v>
      </c>
      <c r="G64" s="154" t="s">
        <v>53</v>
      </c>
      <c r="H64" s="154" t="s">
        <v>67</v>
      </c>
      <c r="I64" s="154" t="s">
        <v>55</v>
      </c>
      <c r="J64" s="205" t="s">
        <v>2838</v>
      </c>
      <c r="K64" s="208">
        <v>44446</v>
      </c>
      <c r="L64" s="209">
        <v>44512</v>
      </c>
      <c r="M64" s="186"/>
      <c r="N64" s="128">
        <v>44648</v>
      </c>
      <c r="O64" t="s">
        <v>9</v>
      </c>
      <c r="P64" t="s">
        <v>78</v>
      </c>
      <c r="Q64" t="s">
        <v>17</v>
      </c>
      <c r="R64" t="s">
        <v>54</v>
      </c>
      <c r="S64" s="207">
        <v>44643</v>
      </c>
      <c r="T64" s="207">
        <v>44645</v>
      </c>
      <c r="U64" s="205"/>
      <c r="V64" s="205"/>
      <c r="W64" s="180" t="s">
        <v>2839</v>
      </c>
      <c r="X64" s="205"/>
      <c r="Y64" s="205"/>
      <c r="Z64" s="205"/>
      <c r="AA64" s="205" t="s">
        <v>2840</v>
      </c>
      <c r="AB64" s="206">
        <v>500000</v>
      </c>
      <c r="AC64" s="205" t="s">
        <v>58</v>
      </c>
      <c r="AD64" s="149" t="s">
        <v>478</v>
      </c>
      <c r="AE64" s="205" t="s">
        <v>478</v>
      </c>
      <c r="AF64" s="206" t="s">
        <v>216</v>
      </c>
      <c r="AG64" s="150">
        <v>12.418873539622636</v>
      </c>
      <c r="AH64" s="151">
        <v>15.09433962264151</v>
      </c>
      <c r="AI64" s="150">
        <v>470.94367698113183</v>
      </c>
      <c r="AJ64" s="150">
        <v>9.418873539622636</v>
      </c>
      <c r="AK64" s="150">
        <v>12.418873539622636</v>
      </c>
      <c r="AL64" s="207">
        <v>44543</v>
      </c>
      <c r="AM64" s="205"/>
    </row>
    <row r="65" spans="1:39" ht="16.5" hidden="1" customHeight="1">
      <c r="A65" t="s">
        <v>96</v>
      </c>
      <c r="B65" t="s">
        <v>97</v>
      </c>
      <c r="C65" t="s">
        <v>2841</v>
      </c>
      <c r="D65" t="s">
        <v>65</v>
      </c>
      <c r="E65" s="205" t="s">
        <v>65</v>
      </c>
      <c r="F65" t="s">
        <v>25</v>
      </c>
      <c r="G65" t="s">
        <v>66</v>
      </c>
      <c r="H65" t="s">
        <v>54</v>
      </c>
      <c r="I65" t="s">
        <v>55</v>
      </c>
      <c r="J65" t="s">
        <v>2842</v>
      </c>
      <c r="M65" s="119">
        <v>44648</v>
      </c>
      <c r="N65" s="119">
        <v>44648</v>
      </c>
      <c r="O65" t="s">
        <v>9</v>
      </c>
      <c r="P65" t="s">
        <v>196</v>
      </c>
      <c r="Q65" t="s">
        <v>17</v>
      </c>
      <c r="R65" t="s">
        <v>54</v>
      </c>
      <c r="S65" s="119">
        <v>44643</v>
      </c>
      <c r="T65" s="119">
        <v>44662</v>
      </c>
      <c r="AB65" s="176">
        <v>500001</v>
      </c>
      <c r="AC65" t="s">
        <v>58</v>
      </c>
      <c r="AD65" s="149" t="s">
        <v>444</v>
      </c>
      <c r="AE65" t="s">
        <v>444</v>
      </c>
      <c r="AF65" s="176" t="s">
        <v>56</v>
      </c>
      <c r="AG65" s="150">
        <v>12.116986747169806</v>
      </c>
      <c r="AH65" s="151">
        <v>1.5094369811320758</v>
      </c>
      <c r="AI65" s="150">
        <v>455.84933735849029</v>
      </c>
      <c r="AJ65" s="150">
        <v>9.1169867471698058</v>
      </c>
      <c r="AK65" s="150">
        <v>12.116986747169806</v>
      </c>
      <c r="AL65" s="119">
        <v>44776</v>
      </c>
      <c r="AM65" t="s">
        <v>54</v>
      </c>
    </row>
    <row r="66" spans="1:39" ht="16.5" hidden="1" customHeight="1">
      <c r="A66" t="s">
        <v>60</v>
      </c>
      <c r="B66" t="s">
        <v>61</v>
      </c>
      <c r="C66" t="s">
        <v>2139</v>
      </c>
      <c r="D66" t="s">
        <v>64</v>
      </c>
      <c r="E66" s="205" t="s">
        <v>65</v>
      </c>
      <c r="F66" t="s">
        <v>24</v>
      </c>
      <c r="G66" t="s">
        <v>66</v>
      </c>
      <c r="H66" t="s">
        <v>54</v>
      </c>
      <c r="I66" t="s">
        <v>55</v>
      </c>
      <c r="J66" s="179" t="s">
        <v>2843</v>
      </c>
      <c r="L66" s="119">
        <v>44637</v>
      </c>
      <c r="M66" s="119">
        <v>44651</v>
      </c>
      <c r="N66" s="119">
        <v>44651</v>
      </c>
      <c r="O66" t="s">
        <v>9</v>
      </c>
      <c r="P66" t="s">
        <v>78</v>
      </c>
      <c r="Q66" t="s">
        <v>17</v>
      </c>
      <c r="S66" s="119">
        <v>44648</v>
      </c>
      <c r="T66" s="119">
        <v>44648</v>
      </c>
      <c r="AB66" s="176">
        <v>500003</v>
      </c>
      <c r="AC66" t="s">
        <v>58</v>
      </c>
      <c r="AD66" s="149" t="s">
        <v>444</v>
      </c>
      <c r="AE66" t="s">
        <v>478</v>
      </c>
      <c r="AF66" s="176" t="s">
        <v>216</v>
      </c>
      <c r="AG66" s="150">
        <v>12.147175607547164</v>
      </c>
      <c r="AH66" s="151">
        <v>1.5094430188679249</v>
      </c>
      <c r="AI66" s="150">
        <v>457.35878037735819</v>
      </c>
      <c r="AJ66" s="150">
        <v>9.1471756075471635</v>
      </c>
      <c r="AK66" s="150">
        <v>12.147175607547164</v>
      </c>
      <c r="AL66" s="119">
        <v>44636</v>
      </c>
    </row>
    <row r="67" spans="1:39" ht="16.5" hidden="1" customHeight="1">
      <c r="A67" t="s">
        <v>96</v>
      </c>
      <c r="B67" t="s">
        <v>97</v>
      </c>
      <c r="C67" t="s">
        <v>2844</v>
      </c>
      <c r="D67" t="s">
        <v>76</v>
      </c>
      <c r="E67" s="205" t="s">
        <v>76</v>
      </c>
      <c r="F67" t="s">
        <v>25</v>
      </c>
      <c r="G67" t="s">
        <v>66</v>
      </c>
      <c r="H67" t="s">
        <v>54</v>
      </c>
      <c r="I67" t="s">
        <v>55</v>
      </c>
      <c r="J67" s="205" t="s">
        <v>2845</v>
      </c>
      <c r="K67" s="208">
        <v>44564</v>
      </c>
      <c r="L67" s="209">
        <v>44617</v>
      </c>
      <c r="M67" s="186"/>
      <c r="N67" s="128">
        <v>44651</v>
      </c>
      <c r="O67" t="s">
        <v>9</v>
      </c>
      <c r="P67" t="s">
        <v>78</v>
      </c>
      <c r="Q67" t="s">
        <v>17</v>
      </c>
      <c r="R67" t="s">
        <v>54</v>
      </c>
      <c r="S67" s="207">
        <v>44649</v>
      </c>
      <c r="T67" s="207">
        <v>44649</v>
      </c>
      <c r="U67" s="205"/>
      <c r="V67" s="205"/>
      <c r="W67" s="180" t="s">
        <v>2846</v>
      </c>
      <c r="X67" s="205"/>
      <c r="Y67" s="205"/>
      <c r="Z67" s="180" t="s">
        <v>2847</v>
      </c>
      <c r="AA67" t="s">
        <v>2848</v>
      </c>
      <c r="AB67" s="206">
        <v>500000</v>
      </c>
      <c r="AC67" s="205" t="s">
        <v>58</v>
      </c>
      <c r="AD67" s="149" t="s">
        <v>478</v>
      </c>
      <c r="AE67" s="205" t="s">
        <v>478</v>
      </c>
      <c r="AF67" s="206" t="s">
        <v>216</v>
      </c>
      <c r="AG67" s="150">
        <v>12.177364286792447</v>
      </c>
      <c r="AH67" s="151">
        <v>1.5094339622641511</v>
      </c>
      <c r="AI67" s="150">
        <v>458.86821433962234</v>
      </c>
      <c r="AJ67" s="150">
        <v>9.1773642867924465</v>
      </c>
      <c r="AK67" s="150">
        <v>12.177364286792447</v>
      </c>
      <c r="AL67" s="207">
        <v>44213</v>
      </c>
      <c r="AM67" s="205"/>
    </row>
    <row r="68" spans="1:39" ht="16.5" hidden="1" customHeight="1">
      <c r="A68" t="s">
        <v>112</v>
      </c>
      <c r="B68" t="s">
        <v>113</v>
      </c>
      <c r="C68" t="s">
        <v>1596</v>
      </c>
      <c r="D68" t="s">
        <v>65</v>
      </c>
      <c r="E68" s="205" t="s">
        <v>65</v>
      </c>
      <c r="F68" t="s">
        <v>25</v>
      </c>
      <c r="G68" t="s">
        <v>66</v>
      </c>
      <c r="H68" t="s">
        <v>54</v>
      </c>
      <c r="I68" t="s">
        <v>55</v>
      </c>
      <c r="J68" t="s">
        <v>2849</v>
      </c>
      <c r="L68" s="119">
        <v>44635</v>
      </c>
      <c r="M68" s="119"/>
      <c r="N68" s="119">
        <v>44652</v>
      </c>
      <c r="O68" t="s">
        <v>11</v>
      </c>
      <c r="P68" t="s">
        <v>2850</v>
      </c>
      <c r="Q68" t="s">
        <v>17</v>
      </c>
      <c r="R68" t="s">
        <v>54</v>
      </c>
      <c r="S68" s="119">
        <v>44651</v>
      </c>
      <c r="T68" s="119">
        <v>44652</v>
      </c>
      <c r="AB68" s="206">
        <v>500001</v>
      </c>
      <c r="AC68" s="205" t="s">
        <v>58</v>
      </c>
      <c r="AD68" s="149" t="s">
        <v>478</v>
      </c>
      <c r="AE68" s="205" t="s">
        <v>478</v>
      </c>
      <c r="AF68" s="206" t="s">
        <v>2851</v>
      </c>
      <c r="AG68" s="150">
        <v>12.539628498113203</v>
      </c>
      <c r="AH68" s="151">
        <v>1.5094369811320758</v>
      </c>
      <c r="AI68" s="150">
        <v>476.98142490566011</v>
      </c>
      <c r="AJ68" s="150">
        <v>9.5396284981132027</v>
      </c>
      <c r="AK68" s="150">
        <v>12.539628498113203</v>
      </c>
      <c r="AL68" s="119">
        <v>44775</v>
      </c>
    </row>
    <row r="69" spans="1:39" ht="16.5" hidden="1" customHeight="1">
      <c r="A69" t="s">
        <v>134</v>
      </c>
      <c r="B69" t="s">
        <v>101</v>
      </c>
      <c r="C69" t="s">
        <v>703</v>
      </c>
      <c r="D69" t="s">
        <v>76</v>
      </c>
      <c r="E69" s="205" t="s">
        <v>76</v>
      </c>
      <c r="F69" t="s">
        <v>25</v>
      </c>
      <c r="G69" t="s">
        <v>66</v>
      </c>
      <c r="H69" t="s">
        <v>54</v>
      </c>
      <c r="I69" t="s">
        <v>55</v>
      </c>
      <c r="J69" s="205" t="s">
        <v>2852</v>
      </c>
      <c r="N69" s="119">
        <v>44653</v>
      </c>
      <c r="O69" t="s">
        <v>9</v>
      </c>
      <c r="P69" t="s">
        <v>193</v>
      </c>
      <c r="Q69" t="s">
        <v>17</v>
      </c>
      <c r="R69" t="s">
        <v>54</v>
      </c>
      <c r="S69" s="119">
        <v>44648</v>
      </c>
      <c r="T69" s="119">
        <v>44680</v>
      </c>
      <c r="AB69" s="206">
        <v>500001</v>
      </c>
      <c r="AC69" s="205" t="s">
        <v>58</v>
      </c>
      <c r="AD69" s="149" t="s">
        <v>478</v>
      </c>
      <c r="AE69" s="205" t="s">
        <v>478</v>
      </c>
      <c r="AF69" s="206" t="s">
        <v>194</v>
      </c>
      <c r="AG69" s="150">
        <v>12.298119124528295</v>
      </c>
      <c r="AH69" s="151">
        <v>1.5094369811320758</v>
      </c>
      <c r="AI69" s="150">
        <v>464.90595622641479</v>
      </c>
      <c r="AJ69" s="150">
        <v>9.298119124528295</v>
      </c>
      <c r="AK69" s="150">
        <v>12.298119124528295</v>
      </c>
      <c r="AL69" s="119">
        <v>44698</v>
      </c>
      <c r="AM69" t="s">
        <v>54</v>
      </c>
    </row>
    <row r="70" spans="1:39" ht="16.5" hidden="1" customHeight="1">
      <c r="A70" t="s">
        <v>96</v>
      </c>
      <c r="B70" t="s">
        <v>97</v>
      </c>
      <c r="C70" t="s">
        <v>1515</v>
      </c>
      <c r="D70" t="s">
        <v>65</v>
      </c>
      <c r="E70" s="205" t="s">
        <v>65</v>
      </c>
      <c r="F70" s="205" t="s">
        <v>25</v>
      </c>
      <c r="G70" s="205" t="s">
        <v>66</v>
      </c>
      <c r="H70" s="205" t="s">
        <v>54</v>
      </c>
      <c r="I70" s="205" t="s">
        <v>55</v>
      </c>
      <c r="J70" s="44" t="s">
        <v>2853</v>
      </c>
      <c r="K70" s="208">
        <v>44361</v>
      </c>
      <c r="L70" s="209">
        <v>44596</v>
      </c>
      <c r="M70" s="186"/>
      <c r="N70" s="128">
        <v>44658</v>
      </c>
      <c r="O70" s="205" t="s">
        <v>11</v>
      </c>
      <c r="P70" s="205" t="s">
        <v>229</v>
      </c>
      <c r="Q70" s="205" t="s">
        <v>17</v>
      </c>
      <c r="R70" s="205" t="s">
        <v>54</v>
      </c>
      <c r="S70" s="207">
        <v>44651</v>
      </c>
      <c r="T70" s="207">
        <v>44679</v>
      </c>
      <c r="U70" s="205"/>
      <c r="V70" s="205"/>
      <c r="W70" s="62" t="s">
        <v>2854</v>
      </c>
      <c r="Z70" s="62" t="s">
        <v>2855</v>
      </c>
      <c r="AA70" t="s">
        <v>1060</v>
      </c>
      <c r="AB70" s="206">
        <v>500001</v>
      </c>
      <c r="AC70" s="205" t="s">
        <v>58</v>
      </c>
      <c r="AD70" s="149" t="s">
        <v>478</v>
      </c>
      <c r="AE70" s="205" t="s">
        <v>478</v>
      </c>
      <c r="AF70" s="206" t="s">
        <v>230</v>
      </c>
      <c r="AG70" s="150">
        <v>12.660383396226409</v>
      </c>
      <c r="AH70" s="151">
        <v>1.5094369811320758</v>
      </c>
      <c r="AI70" s="150">
        <v>483.01916981132047</v>
      </c>
      <c r="AJ70" s="150">
        <v>9.6603833962264094</v>
      </c>
      <c r="AK70" s="150">
        <v>12.660383396226409</v>
      </c>
      <c r="AL70" s="119">
        <v>44760</v>
      </c>
    </row>
    <row r="71" spans="1:39" ht="16.5" hidden="1" customHeight="1">
      <c r="A71" t="s">
        <v>134</v>
      </c>
      <c r="B71" t="s">
        <v>101</v>
      </c>
      <c r="C71" t="s">
        <v>618</v>
      </c>
      <c r="D71" t="s">
        <v>108</v>
      </c>
      <c r="E71" t="s">
        <v>65</v>
      </c>
      <c r="F71" t="s">
        <v>24</v>
      </c>
      <c r="G71" s="205" t="s">
        <v>66</v>
      </c>
      <c r="H71" t="s">
        <v>54</v>
      </c>
      <c r="I71" t="s">
        <v>55</v>
      </c>
      <c r="J71" s="205" t="s">
        <v>2856</v>
      </c>
      <c r="K71" s="208">
        <v>44383</v>
      </c>
      <c r="L71" s="209">
        <v>44606</v>
      </c>
      <c r="M71" s="186"/>
      <c r="N71" s="128">
        <v>44659</v>
      </c>
      <c r="O71" t="s">
        <v>9</v>
      </c>
      <c r="P71" t="s">
        <v>73</v>
      </c>
      <c r="Q71" s="205" t="s">
        <v>17</v>
      </c>
      <c r="R71" s="205"/>
      <c r="S71" s="207">
        <v>44651</v>
      </c>
      <c r="T71" s="207">
        <v>44657</v>
      </c>
      <c r="U71" s="205"/>
      <c r="V71" s="205"/>
      <c r="AB71" s="206">
        <v>500001</v>
      </c>
      <c r="AC71" s="205" t="s">
        <v>58</v>
      </c>
      <c r="AD71" s="149" t="s">
        <v>444</v>
      </c>
      <c r="AE71" s="205" t="s">
        <v>478</v>
      </c>
      <c r="AF71" s="206" t="s">
        <v>213</v>
      </c>
      <c r="AG71" s="150">
        <v>12.358496603773579</v>
      </c>
      <c r="AH71" s="151">
        <v>1.5094369811320758</v>
      </c>
      <c r="AI71" s="150">
        <v>467.92483018867892</v>
      </c>
      <c r="AJ71" s="150">
        <v>9.3584966037735793</v>
      </c>
      <c r="AK71" s="150">
        <v>12.358496603773579</v>
      </c>
      <c r="AL71" s="119">
        <v>44649</v>
      </c>
    </row>
    <row r="72" spans="1:39" ht="16.5" hidden="1" customHeight="1">
      <c r="A72" t="s">
        <v>134</v>
      </c>
      <c r="B72" t="s">
        <v>101</v>
      </c>
      <c r="C72" t="s">
        <v>618</v>
      </c>
      <c r="D72" t="s">
        <v>108</v>
      </c>
      <c r="E72" t="s">
        <v>65</v>
      </c>
      <c r="F72" t="s">
        <v>24</v>
      </c>
      <c r="G72" s="205" t="s">
        <v>66</v>
      </c>
      <c r="H72" t="s">
        <v>54</v>
      </c>
      <c r="I72" t="s">
        <v>55</v>
      </c>
      <c r="J72" s="205" t="s">
        <v>2857</v>
      </c>
      <c r="K72" s="208">
        <v>44383</v>
      </c>
      <c r="L72" s="209">
        <v>44606</v>
      </c>
      <c r="M72" s="186"/>
      <c r="N72" s="128">
        <v>44659</v>
      </c>
      <c r="O72" t="s">
        <v>9</v>
      </c>
      <c r="P72" t="s">
        <v>73</v>
      </c>
      <c r="Q72" s="205" t="s">
        <v>17</v>
      </c>
      <c r="R72" s="205"/>
      <c r="S72" s="207">
        <v>44651</v>
      </c>
      <c r="T72" s="207">
        <v>44657</v>
      </c>
      <c r="U72" s="205"/>
      <c r="V72" s="205"/>
      <c r="AB72" s="206">
        <v>500002</v>
      </c>
      <c r="AC72" s="205" t="s">
        <v>58</v>
      </c>
      <c r="AD72" s="149" t="s">
        <v>444</v>
      </c>
      <c r="AE72" s="205" t="s">
        <v>478</v>
      </c>
      <c r="AF72" s="206" t="s">
        <v>213</v>
      </c>
      <c r="AG72" s="150">
        <v>12.388685403773579</v>
      </c>
      <c r="AH72" s="151">
        <v>1.5094400000000001</v>
      </c>
      <c r="AI72" s="150">
        <v>469.43427018867891</v>
      </c>
      <c r="AJ72" s="150">
        <v>9.3886854037735787</v>
      </c>
      <c r="AK72" s="150">
        <v>12.388685403773579</v>
      </c>
      <c r="AL72" s="119">
        <v>44649</v>
      </c>
    </row>
    <row r="73" spans="1:39" ht="16.5" hidden="1" customHeight="1">
      <c r="A73" t="s">
        <v>134</v>
      </c>
      <c r="B73" t="s">
        <v>101</v>
      </c>
      <c r="C73" t="s">
        <v>2858</v>
      </c>
      <c r="D73" t="s">
        <v>108</v>
      </c>
      <c r="E73" s="205" t="s">
        <v>65</v>
      </c>
      <c r="F73" s="205" t="s">
        <v>24</v>
      </c>
      <c r="G73" s="205" t="s">
        <v>66</v>
      </c>
      <c r="H73" s="205" t="s">
        <v>54</v>
      </c>
      <c r="I73" s="205" t="s">
        <v>55</v>
      </c>
      <c r="J73" s="205" t="s">
        <v>2859</v>
      </c>
      <c r="K73" s="208">
        <v>44421</v>
      </c>
      <c r="L73" s="209">
        <v>44617</v>
      </c>
      <c r="M73" s="186"/>
      <c r="N73" s="128">
        <v>44659</v>
      </c>
      <c r="O73" s="205" t="s">
        <v>9</v>
      </c>
      <c r="P73" s="205" t="s">
        <v>73</v>
      </c>
      <c r="Q73" s="205" t="s">
        <v>17</v>
      </c>
      <c r="R73" s="205"/>
      <c r="S73" s="207">
        <v>44649</v>
      </c>
      <c r="T73" s="207">
        <v>44657</v>
      </c>
      <c r="U73" s="205"/>
      <c r="V73" s="205"/>
      <c r="W73" s="180" t="s">
        <v>2860</v>
      </c>
      <c r="X73" s="205"/>
      <c r="Y73" s="205"/>
      <c r="Z73" s="205"/>
      <c r="AA73" s="205" t="s">
        <v>2727</v>
      </c>
      <c r="AB73" s="206">
        <v>500001</v>
      </c>
      <c r="AC73" s="205" t="s">
        <v>58</v>
      </c>
      <c r="AD73" s="149" t="s">
        <v>444</v>
      </c>
      <c r="AE73" s="205" t="s">
        <v>478</v>
      </c>
      <c r="AF73" s="206" t="s">
        <v>213</v>
      </c>
      <c r="AG73" s="150">
        <v>12.41887414339622</v>
      </c>
      <c r="AH73" s="151">
        <v>1.5094369811320758</v>
      </c>
      <c r="AI73" s="150">
        <v>470.94370716981098</v>
      </c>
      <c r="AJ73" s="150">
        <v>9.41887414339622</v>
      </c>
      <c r="AK73" s="150">
        <v>12.41887414339622</v>
      </c>
      <c r="AL73" s="207">
        <v>44442</v>
      </c>
      <c r="AM73" s="205"/>
    </row>
    <row r="74" spans="1:39" ht="16.5" hidden="1" customHeight="1">
      <c r="A74" t="s">
        <v>134</v>
      </c>
      <c r="B74" t="s">
        <v>101</v>
      </c>
      <c r="C74" t="s">
        <v>563</v>
      </c>
      <c r="D74" t="s">
        <v>108</v>
      </c>
      <c r="E74" s="205" t="s">
        <v>65</v>
      </c>
      <c r="F74" s="205" t="s">
        <v>24</v>
      </c>
      <c r="G74" s="205" t="s">
        <v>66</v>
      </c>
      <c r="H74" s="205" t="s">
        <v>54</v>
      </c>
      <c r="I74" s="205" t="s">
        <v>55</v>
      </c>
      <c r="J74" s="205" t="s">
        <v>2861</v>
      </c>
      <c r="K74" s="208">
        <v>44355</v>
      </c>
      <c r="L74" s="209">
        <v>44638</v>
      </c>
      <c r="M74" s="186"/>
      <c r="N74" s="128">
        <v>44659</v>
      </c>
      <c r="O74" s="205" t="s">
        <v>9</v>
      </c>
      <c r="P74" s="205" t="s">
        <v>73</v>
      </c>
      <c r="Q74" s="205" t="s">
        <v>17</v>
      </c>
      <c r="R74" s="205"/>
      <c r="S74" s="207">
        <v>44651</v>
      </c>
      <c r="T74" s="207">
        <v>44657</v>
      </c>
      <c r="U74" s="205"/>
      <c r="V74" s="205"/>
      <c r="W74" s="180" t="s">
        <v>2862</v>
      </c>
      <c r="X74" s="205"/>
      <c r="Y74" s="205"/>
      <c r="Z74" s="205"/>
      <c r="AA74" t="s">
        <v>2727</v>
      </c>
      <c r="AB74" s="206">
        <v>500000</v>
      </c>
      <c r="AC74" s="205" t="s">
        <v>58</v>
      </c>
      <c r="AD74" s="149" t="s">
        <v>444</v>
      </c>
      <c r="AE74" s="205" t="s">
        <v>478</v>
      </c>
      <c r="AF74" s="206" t="s">
        <v>213</v>
      </c>
      <c r="AG74" s="150">
        <v>12.449062822641503</v>
      </c>
      <c r="AH74" s="151">
        <v>1.5094339622641511</v>
      </c>
      <c r="AI74" s="150">
        <v>472.45314113207513</v>
      </c>
      <c r="AJ74" s="150">
        <v>9.449062822641503</v>
      </c>
      <c r="AK74" s="150">
        <v>12.449062822641503</v>
      </c>
      <c r="AL74" s="207">
        <v>44445</v>
      </c>
      <c r="AM74" s="205"/>
    </row>
    <row r="75" spans="1:39" ht="16.5" hidden="1" customHeight="1">
      <c r="A75" t="s">
        <v>147</v>
      </c>
      <c r="B75" t="s">
        <v>148</v>
      </c>
      <c r="C75" t="s">
        <v>2863</v>
      </c>
      <c r="D75" t="s">
        <v>108</v>
      </c>
      <c r="E75" s="205" t="s">
        <v>65</v>
      </c>
      <c r="F75" s="205" t="s">
        <v>24</v>
      </c>
      <c r="G75" s="205" t="s">
        <v>66</v>
      </c>
      <c r="H75" s="205" t="s">
        <v>54</v>
      </c>
      <c r="I75" s="205" t="s">
        <v>55</v>
      </c>
      <c r="J75" t="s">
        <v>2864</v>
      </c>
      <c r="K75" s="119">
        <v>44403</v>
      </c>
      <c r="L75" s="119">
        <v>44603</v>
      </c>
      <c r="M75" s="119"/>
      <c r="N75" s="119">
        <v>44659</v>
      </c>
      <c r="O75" t="s">
        <v>9</v>
      </c>
      <c r="P75" t="s">
        <v>253</v>
      </c>
      <c r="Q75" t="s">
        <v>17</v>
      </c>
      <c r="S75" s="119">
        <v>44650</v>
      </c>
      <c r="T75" s="119">
        <v>44662</v>
      </c>
      <c r="U75" t="s">
        <v>17</v>
      </c>
      <c r="V75" t="s">
        <v>10</v>
      </c>
      <c r="AB75" s="206">
        <v>500001</v>
      </c>
      <c r="AC75" s="205" t="s">
        <v>58</v>
      </c>
      <c r="AD75" s="149" t="s">
        <v>444</v>
      </c>
      <c r="AE75" s="205" t="s">
        <v>478</v>
      </c>
      <c r="AF75" s="206" t="s">
        <v>254</v>
      </c>
      <c r="AG75" s="150">
        <v>12.479251562264144</v>
      </c>
      <c r="AH75" s="151">
        <v>1.5094369811320758</v>
      </c>
      <c r="AI75" s="150">
        <v>473.9625781132072</v>
      </c>
      <c r="AJ75" s="150">
        <v>9.4792515622641442</v>
      </c>
      <c r="AK75" s="150">
        <v>12.479251562264144</v>
      </c>
      <c r="AL75" s="119">
        <v>44699</v>
      </c>
      <c r="AM75" t="s">
        <v>54</v>
      </c>
    </row>
    <row r="76" spans="1:39" ht="16.5" hidden="1" customHeight="1">
      <c r="A76" t="s">
        <v>112</v>
      </c>
      <c r="B76" t="s">
        <v>113</v>
      </c>
      <c r="C76" t="s">
        <v>1318</v>
      </c>
      <c r="D76" t="s">
        <v>65</v>
      </c>
      <c r="E76" s="205" t="s">
        <v>65</v>
      </c>
      <c r="F76" t="s">
        <v>25</v>
      </c>
      <c r="G76" t="s">
        <v>53</v>
      </c>
      <c r="H76" t="s">
        <v>67</v>
      </c>
      <c r="I76" t="s">
        <v>55</v>
      </c>
      <c r="J76" t="s">
        <v>2865</v>
      </c>
      <c r="K76" s="119">
        <v>44606</v>
      </c>
      <c r="N76" s="119">
        <v>44659</v>
      </c>
      <c r="O76" t="s">
        <v>11</v>
      </c>
      <c r="P76" t="s">
        <v>128</v>
      </c>
      <c r="Q76" t="s">
        <v>17</v>
      </c>
      <c r="R76" t="s">
        <v>54</v>
      </c>
      <c r="S76" s="119">
        <v>44648</v>
      </c>
      <c r="T76" s="119">
        <v>44673</v>
      </c>
      <c r="W76" s="180" t="s">
        <v>2808</v>
      </c>
      <c r="Z76" s="180" t="s">
        <v>2809</v>
      </c>
      <c r="AA76" t="s">
        <v>1060</v>
      </c>
      <c r="AB76" s="206">
        <v>500000</v>
      </c>
      <c r="AC76" s="205" t="s">
        <v>58</v>
      </c>
      <c r="AD76" s="149" t="s">
        <v>478</v>
      </c>
      <c r="AE76" s="205" t="s">
        <v>478</v>
      </c>
      <c r="AF76" s="206" t="s">
        <v>129</v>
      </c>
      <c r="AG76" s="150">
        <v>12.781138354716974</v>
      </c>
      <c r="AH76" s="151">
        <v>15.09433962264151</v>
      </c>
      <c r="AI76" s="150">
        <v>489.05691773584869</v>
      </c>
      <c r="AJ76" s="150">
        <v>9.7811383547169743</v>
      </c>
      <c r="AK76" s="150">
        <v>12.781138354716974</v>
      </c>
      <c r="AL76" s="119">
        <v>44645</v>
      </c>
      <c r="AM76" t="s">
        <v>54</v>
      </c>
    </row>
    <row r="77" spans="1:39" ht="16.5" hidden="1" customHeight="1">
      <c r="A77" t="s">
        <v>119</v>
      </c>
      <c r="B77" t="s">
        <v>120</v>
      </c>
      <c r="C77" t="s">
        <v>2866</v>
      </c>
      <c r="D77" t="s">
        <v>108</v>
      </c>
      <c r="E77" s="205" t="s">
        <v>65</v>
      </c>
      <c r="F77" s="205" t="s">
        <v>24</v>
      </c>
      <c r="G77" s="205" t="s">
        <v>66</v>
      </c>
      <c r="H77" s="205" t="s">
        <v>54</v>
      </c>
      <c r="I77" s="205" t="s">
        <v>55</v>
      </c>
      <c r="J77" t="s">
        <v>2867</v>
      </c>
      <c r="K77" s="119">
        <v>44603</v>
      </c>
      <c r="L77" s="119">
        <v>44630</v>
      </c>
      <c r="M77" s="119">
        <v>44658</v>
      </c>
      <c r="N77" s="119">
        <v>44660</v>
      </c>
      <c r="O77" t="s">
        <v>9</v>
      </c>
      <c r="P77" t="s">
        <v>196</v>
      </c>
      <c r="Q77" t="s">
        <v>17</v>
      </c>
      <c r="R77" t="s">
        <v>54</v>
      </c>
      <c r="S77" s="119">
        <v>44657</v>
      </c>
      <c r="T77" s="119">
        <v>44741</v>
      </c>
      <c r="AB77" s="206">
        <v>500001</v>
      </c>
      <c r="AC77" s="205" t="s">
        <v>58</v>
      </c>
      <c r="AD77" s="149" t="s">
        <v>444</v>
      </c>
      <c r="AE77" s="205" t="s">
        <v>444</v>
      </c>
      <c r="AF77" s="206" t="s">
        <v>197</v>
      </c>
      <c r="AG77" s="150">
        <v>12.811327094339616</v>
      </c>
      <c r="AH77" s="151">
        <v>1.5094369811320758</v>
      </c>
      <c r="AI77" s="150">
        <v>490.56635471698075</v>
      </c>
      <c r="AJ77" s="150">
        <v>9.8113270943396156</v>
      </c>
      <c r="AK77" s="150">
        <v>12.811327094339616</v>
      </c>
      <c r="AL77" s="119">
        <v>44718</v>
      </c>
      <c r="AM77" t="s">
        <v>54</v>
      </c>
    </row>
    <row r="78" spans="1:39" ht="16.5" hidden="1" customHeight="1">
      <c r="A78" t="s">
        <v>96</v>
      </c>
      <c r="B78" t="s">
        <v>97</v>
      </c>
      <c r="C78" t="s">
        <v>2868</v>
      </c>
      <c r="D78" t="s">
        <v>65</v>
      </c>
      <c r="E78" s="205" t="s">
        <v>65</v>
      </c>
      <c r="F78" s="205" t="s">
        <v>25</v>
      </c>
      <c r="G78" s="205" t="s">
        <v>66</v>
      </c>
      <c r="H78" s="205" t="s">
        <v>54</v>
      </c>
      <c r="I78" s="205" t="s">
        <v>55</v>
      </c>
      <c r="J78" t="s">
        <v>2869</v>
      </c>
      <c r="L78" s="119">
        <v>44617</v>
      </c>
      <c r="M78" s="119"/>
      <c r="N78" s="119">
        <v>44669</v>
      </c>
      <c r="O78" t="s">
        <v>11</v>
      </c>
      <c r="P78" t="s">
        <v>225</v>
      </c>
      <c r="Q78" t="s">
        <v>17</v>
      </c>
      <c r="R78" t="s">
        <v>54</v>
      </c>
      <c r="S78" s="119">
        <v>44651</v>
      </c>
      <c r="T78" s="119">
        <v>44792</v>
      </c>
      <c r="AB78" s="206">
        <v>500000</v>
      </c>
      <c r="AC78" s="205" t="s">
        <v>58</v>
      </c>
      <c r="AD78" s="149" t="s">
        <v>478</v>
      </c>
      <c r="AE78" s="205" t="s">
        <v>478</v>
      </c>
      <c r="AF78" s="206" t="s">
        <v>2870</v>
      </c>
      <c r="AG78" s="150">
        <v>12.901893132075465</v>
      </c>
      <c r="AH78" s="151">
        <v>1.5094339622641511</v>
      </c>
      <c r="AI78" s="150">
        <v>495.09465660377322</v>
      </c>
      <c r="AJ78" s="150">
        <v>9.9018931320754646</v>
      </c>
      <c r="AK78" s="150">
        <v>12.901893132075465</v>
      </c>
      <c r="AL78" s="207">
        <v>44608</v>
      </c>
      <c r="AM78" t="s">
        <v>54</v>
      </c>
    </row>
    <row r="79" spans="1:39" ht="16.5" hidden="1" customHeight="1">
      <c r="A79" t="s">
        <v>60</v>
      </c>
      <c r="B79" t="s">
        <v>61</v>
      </c>
      <c r="C79" t="s">
        <v>2139</v>
      </c>
      <c r="D79" t="s">
        <v>64</v>
      </c>
      <c r="E79" s="205" t="s">
        <v>65</v>
      </c>
      <c r="F79" t="s">
        <v>24</v>
      </c>
      <c r="G79" t="s">
        <v>66</v>
      </c>
      <c r="H79" t="s">
        <v>54</v>
      </c>
      <c r="I79" t="s">
        <v>55</v>
      </c>
      <c r="J79" s="179" t="s">
        <v>2871</v>
      </c>
      <c r="L79" s="119">
        <v>44658</v>
      </c>
      <c r="M79" s="119">
        <v>44672</v>
      </c>
      <c r="N79" s="119">
        <v>44672</v>
      </c>
      <c r="O79" t="s">
        <v>9</v>
      </c>
      <c r="P79" t="s">
        <v>78</v>
      </c>
      <c r="Q79" t="s">
        <v>17</v>
      </c>
      <c r="S79" s="119">
        <v>44659</v>
      </c>
      <c r="T79" s="119">
        <v>44671</v>
      </c>
      <c r="W79" s="180" t="s">
        <v>2872</v>
      </c>
      <c r="X79" s="205"/>
      <c r="Y79" s="205"/>
      <c r="Z79" s="205"/>
      <c r="AA79" s="205"/>
      <c r="AB79" s="206">
        <v>500001</v>
      </c>
      <c r="AC79" s="205" t="s">
        <v>58</v>
      </c>
      <c r="AD79" s="149" t="s">
        <v>444</v>
      </c>
      <c r="AE79" s="205" t="s">
        <v>478</v>
      </c>
      <c r="AF79" s="206" t="s">
        <v>216</v>
      </c>
      <c r="AG79" s="150">
        <v>12.932081871698106</v>
      </c>
      <c r="AH79" s="151">
        <v>1.5094369811320758</v>
      </c>
      <c r="AI79" s="150">
        <v>496.60409358490529</v>
      </c>
      <c r="AJ79" s="150">
        <v>9.9320818716981059</v>
      </c>
      <c r="AK79" s="150">
        <v>12.932081871698106</v>
      </c>
      <c r="AL79" s="207">
        <v>44553</v>
      </c>
      <c r="AM79" s="205"/>
    </row>
    <row r="80" spans="1:39" ht="16.5" hidden="1" customHeight="1">
      <c r="A80" t="s">
        <v>96</v>
      </c>
      <c r="B80" t="s">
        <v>97</v>
      </c>
      <c r="C80" t="s">
        <v>1228</v>
      </c>
      <c r="D80" t="s">
        <v>65</v>
      </c>
      <c r="E80" s="205" t="s">
        <v>65</v>
      </c>
      <c r="F80" s="205" t="s">
        <v>24</v>
      </c>
      <c r="G80" s="205" t="s">
        <v>81</v>
      </c>
      <c r="H80" s="205" t="s">
        <v>54</v>
      </c>
      <c r="I80" t="s">
        <v>55</v>
      </c>
      <c r="J80" t="s">
        <v>2873</v>
      </c>
      <c r="L80" s="119">
        <v>44657</v>
      </c>
      <c r="M80" s="119">
        <v>44665</v>
      </c>
      <c r="N80" s="119">
        <v>44672</v>
      </c>
      <c r="O80" t="s">
        <v>13</v>
      </c>
      <c r="P80" t="s">
        <v>149</v>
      </c>
      <c r="Q80" t="s">
        <v>17</v>
      </c>
      <c r="S80" s="119">
        <v>44662</v>
      </c>
      <c r="T80" s="119">
        <v>44664</v>
      </c>
      <c r="AB80" s="206">
        <v>500001</v>
      </c>
      <c r="AC80" s="205" t="s">
        <v>58</v>
      </c>
      <c r="AD80" s="149" t="s">
        <v>444</v>
      </c>
      <c r="AE80" s="205" t="s">
        <v>478</v>
      </c>
      <c r="AF80" s="206" t="s">
        <v>150</v>
      </c>
      <c r="AG80" s="150">
        <v>13.566044196226409</v>
      </c>
      <c r="AH80" s="151">
        <v>1.5094369811320758</v>
      </c>
      <c r="AI80" s="150">
        <v>528.30220981132049</v>
      </c>
      <c r="AJ80" s="150">
        <v>10.566044196226409</v>
      </c>
      <c r="AK80" s="150">
        <v>13.566044196226409</v>
      </c>
      <c r="AL80" s="119">
        <v>44762</v>
      </c>
    </row>
    <row r="81" spans="1:39" ht="16.5" hidden="1" customHeight="1">
      <c r="A81" t="s">
        <v>134</v>
      </c>
      <c r="B81" t="s">
        <v>101</v>
      </c>
      <c r="C81" t="s">
        <v>2874</v>
      </c>
      <c r="D81" t="s">
        <v>65</v>
      </c>
      <c r="E81" t="s">
        <v>65</v>
      </c>
      <c r="F81" t="s">
        <v>25</v>
      </c>
      <c r="G81" t="s">
        <v>53</v>
      </c>
      <c r="H81" t="s">
        <v>67</v>
      </c>
      <c r="I81" t="s">
        <v>68</v>
      </c>
      <c r="J81" t="s">
        <v>2875</v>
      </c>
      <c r="N81" s="119">
        <v>44673</v>
      </c>
      <c r="O81" t="s">
        <v>9</v>
      </c>
      <c r="P81" t="s">
        <v>73</v>
      </c>
      <c r="Q81" t="s">
        <v>17</v>
      </c>
      <c r="S81" s="119">
        <v>44665</v>
      </c>
      <c r="T81" s="119">
        <v>44673</v>
      </c>
      <c r="W81" s="180" t="s">
        <v>2876</v>
      </c>
      <c r="X81" s="205"/>
      <c r="Y81" s="205"/>
      <c r="Z81" s="180" t="s">
        <v>2877</v>
      </c>
      <c r="AA81" s="205" t="s">
        <v>2792</v>
      </c>
      <c r="AB81" s="206">
        <v>500000</v>
      </c>
      <c r="AC81" s="205" t="s">
        <v>58</v>
      </c>
      <c r="AD81" s="149" t="s">
        <v>478</v>
      </c>
      <c r="AE81" s="205" t="s">
        <v>478</v>
      </c>
      <c r="AF81" s="206" t="s">
        <v>213</v>
      </c>
      <c r="AG81" s="150">
        <v>13.264157403773577</v>
      </c>
      <c r="AH81" s="151">
        <v>15.09433962264151</v>
      </c>
      <c r="AI81" s="150">
        <v>513.20787018867884</v>
      </c>
      <c r="AJ81" s="150">
        <v>10.264157403773577</v>
      </c>
      <c r="AK81" s="150">
        <v>13.264157403773577</v>
      </c>
      <c r="AL81" s="207">
        <v>44434</v>
      </c>
      <c r="AM81" s="205"/>
    </row>
    <row r="82" spans="1:39" ht="16.5" hidden="1" customHeight="1">
      <c r="A82" t="s">
        <v>134</v>
      </c>
      <c r="B82" t="s">
        <v>101</v>
      </c>
      <c r="C82" t="s">
        <v>703</v>
      </c>
      <c r="D82" t="s">
        <v>76</v>
      </c>
      <c r="E82" s="205" t="s">
        <v>76</v>
      </c>
      <c r="F82" t="s">
        <v>25</v>
      </c>
      <c r="G82" t="s">
        <v>66</v>
      </c>
      <c r="H82" t="s">
        <v>54</v>
      </c>
      <c r="I82" t="s">
        <v>55</v>
      </c>
      <c r="J82" s="205" t="s">
        <v>2878</v>
      </c>
      <c r="N82" s="119">
        <v>44674</v>
      </c>
      <c r="O82" t="s">
        <v>9</v>
      </c>
      <c r="P82" t="s">
        <v>193</v>
      </c>
      <c r="Q82" t="s">
        <v>17</v>
      </c>
      <c r="R82" t="s">
        <v>54</v>
      </c>
      <c r="S82" s="119">
        <v>44662</v>
      </c>
      <c r="T82" s="119">
        <v>44680</v>
      </c>
      <c r="AB82" s="206">
        <v>500001</v>
      </c>
      <c r="AC82" s="205" t="s">
        <v>58</v>
      </c>
      <c r="AD82" s="149" t="s">
        <v>478</v>
      </c>
      <c r="AE82" s="205" t="s">
        <v>478</v>
      </c>
      <c r="AF82" s="206" t="s">
        <v>194</v>
      </c>
      <c r="AG82" s="150">
        <v>13.294346143396218</v>
      </c>
      <c r="AH82" s="151">
        <v>1.5094369811320758</v>
      </c>
      <c r="AI82" s="150">
        <v>514.71730716981097</v>
      </c>
      <c r="AJ82" s="150">
        <v>10.294346143396218</v>
      </c>
      <c r="AK82" s="150">
        <v>13.294346143396218</v>
      </c>
      <c r="AL82" s="119">
        <v>44699</v>
      </c>
      <c r="AM82" t="s">
        <v>54</v>
      </c>
    </row>
    <row r="83" spans="1:39" ht="16.5" hidden="1" customHeight="1">
      <c r="A83" t="s">
        <v>147</v>
      </c>
      <c r="B83" t="s">
        <v>148</v>
      </c>
      <c r="C83" t="s">
        <v>2879</v>
      </c>
      <c r="D83" t="s">
        <v>64</v>
      </c>
      <c r="E83" s="205" t="s">
        <v>65</v>
      </c>
      <c r="F83" t="s">
        <v>24</v>
      </c>
      <c r="G83" t="s">
        <v>77</v>
      </c>
      <c r="H83" t="s">
        <v>67</v>
      </c>
      <c r="I83" t="s">
        <v>55</v>
      </c>
      <c r="J83" t="s">
        <v>2880</v>
      </c>
      <c r="K83" s="119">
        <v>44564</v>
      </c>
      <c r="L83" s="119">
        <v>44651</v>
      </c>
      <c r="M83" s="119">
        <v>44666</v>
      </c>
      <c r="N83" s="119">
        <v>44676</v>
      </c>
      <c r="O83" t="s">
        <v>9</v>
      </c>
      <c r="P83" t="s">
        <v>73</v>
      </c>
      <c r="Q83" t="s">
        <v>17</v>
      </c>
      <c r="S83" s="119">
        <v>44656</v>
      </c>
      <c r="T83" s="119">
        <v>44664</v>
      </c>
      <c r="W83" s="180"/>
      <c r="X83" s="205"/>
      <c r="Y83" s="205"/>
      <c r="Z83" s="205"/>
      <c r="AA83" t="s">
        <v>2727</v>
      </c>
      <c r="AB83" s="206">
        <v>500000</v>
      </c>
      <c r="AC83" s="205" t="s">
        <v>58</v>
      </c>
      <c r="AD83" s="149" t="s">
        <v>444</v>
      </c>
      <c r="AE83" s="205" t="s">
        <v>478</v>
      </c>
      <c r="AF83" s="206" t="s">
        <v>213</v>
      </c>
      <c r="AG83" s="150">
        <v>13.59623293584905</v>
      </c>
      <c r="AH83" s="151">
        <v>15.09433962264151</v>
      </c>
      <c r="AI83" s="150">
        <v>529.81164679245251</v>
      </c>
      <c r="AJ83" s="150">
        <v>10.59623293584905</v>
      </c>
      <c r="AK83" s="150">
        <v>13.59623293584905</v>
      </c>
      <c r="AL83" s="207"/>
      <c r="AM83" s="205"/>
    </row>
    <row r="84" spans="1:39" ht="16.5" customHeight="1">
      <c r="A84" t="s">
        <v>96</v>
      </c>
      <c r="B84" t="s">
        <v>97</v>
      </c>
      <c r="C84" t="s">
        <v>692</v>
      </c>
      <c r="D84" t="s">
        <v>64</v>
      </c>
      <c r="E84" s="205" t="s">
        <v>65</v>
      </c>
      <c r="F84" t="s">
        <v>24</v>
      </c>
      <c r="G84" t="s">
        <v>81</v>
      </c>
      <c r="H84" t="s">
        <v>54</v>
      </c>
      <c r="I84" t="s">
        <v>55</v>
      </c>
      <c r="J84" t="s">
        <v>2881</v>
      </c>
      <c r="K84" s="119">
        <v>44652</v>
      </c>
      <c r="L84" s="119">
        <v>44676</v>
      </c>
      <c r="N84" s="119">
        <v>44676</v>
      </c>
      <c r="O84" s="205" t="s">
        <v>9</v>
      </c>
      <c r="P84" t="s">
        <v>73</v>
      </c>
      <c r="Q84" s="205" t="s">
        <v>17</v>
      </c>
      <c r="S84" s="119">
        <v>44671</v>
      </c>
      <c r="T84" s="119">
        <v>44676</v>
      </c>
      <c r="AB84" s="206">
        <v>500000</v>
      </c>
      <c r="AC84" s="205" t="s">
        <v>58</v>
      </c>
      <c r="AD84" s="149" t="s">
        <v>444</v>
      </c>
      <c r="AE84" s="205" t="s">
        <v>478</v>
      </c>
      <c r="AF84" s="206" t="s">
        <v>213</v>
      </c>
      <c r="AG84" s="150">
        <v>13.626421615094332</v>
      </c>
      <c r="AH84" s="151">
        <v>1.5094339622641511</v>
      </c>
      <c r="AI84" s="150">
        <v>531.3210807547166</v>
      </c>
      <c r="AJ84" s="150">
        <v>10.626421615094332</v>
      </c>
      <c r="AK84" s="150">
        <v>13.626421615094332</v>
      </c>
      <c r="AL84" s="119">
        <v>44670</v>
      </c>
    </row>
    <row r="85" spans="1:39" ht="16.5" customHeight="1">
      <c r="A85" t="s">
        <v>96</v>
      </c>
      <c r="B85" t="s">
        <v>97</v>
      </c>
      <c r="C85" t="s">
        <v>692</v>
      </c>
      <c r="D85" t="s">
        <v>64</v>
      </c>
      <c r="E85" s="205" t="s">
        <v>65</v>
      </c>
      <c r="F85" t="s">
        <v>24</v>
      </c>
      <c r="G85" t="s">
        <v>81</v>
      </c>
      <c r="H85" t="s">
        <v>54</v>
      </c>
      <c r="I85" t="s">
        <v>55</v>
      </c>
      <c r="J85" t="s">
        <v>2882</v>
      </c>
      <c r="K85" s="119">
        <v>44652</v>
      </c>
      <c r="L85" s="183">
        <v>44673</v>
      </c>
      <c r="N85" s="184">
        <v>44676</v>
      </c>
      <c r="O85" t="s">
        <v>11</v>
      </c>
      <c r="P85" t="s">
        <v>128</v>
      </c>
      <c r="Q85" t="s">
        <v>17</v>
      </c>
      <c r="S85" s="119">
        <v>44659</v>
      </c>
      <c r="T85" s="119">
        <v>44673</v>
      </c>
      <c r="W85" s="180" t="s">
        <v>2883</v>
      </c>
      <c r="X85" s="205"/>
      <c r="Y85" s="205"/>
      <c r="Z85" s="205"/>
      <c r="AA85" s="205" t="s">
        <v>2884</v>
      </c>
      <c r="AB85" s="206">
        <v>500000</v>
      </c>
      <c r="AC85" s="205" t="s">
        <v>58</v>
      </c>
      <c r="AD85" s="149" t="s">
        <v>444</v>
      </c>
      <c r="AE85" s="205" t="s">
        <v>478</v>
      </c>
      <c r="AF85" s="206" t="s">
        <v>129</v>
      </c>
      <c r="AG85" s="150">
        <v>13.958497086792445</v>
      </c>
      <c r="AH85" s="151">
        <v>1.5094339622641511</v>
      </c>
      <c r="AI85" s="150">
        <v>547.92485433962224</v>
      </c>
      <c r="AJ85" s="150">
        <v>10.958497086792445</v>
      </c>
      <c r="AK85" s="150">
        <v>13.958497086792445</v>
      </c>
      <c r="AL85" s="207"/>
      <c r="AM85" s="205"/>
    </row>
    <row r="86" spans="1:39" ht="16.5" hidden="1" customHeight="1">
      <c r="A86" t="s">
        <v>119</v>
      </c>
      <c r="B86" t="s">
        <v>120</v>
      </c>
      <c r="C86" t="s">
        <v>2841</v>
      </c>
      <c r="D86" t="s">
        <v>65</v>
      </c>
      <c r="E86" s="205" t="s">
        <v>65</v>
      </c>
      <c r="F86" t="s">
        <v>25</v>
      </c>
      <c r="G86" t="s">
        <v>77</v>
      </c>
      <c r="H86" t="s">
        <v>67</v>
      </c>
      <c r="I86" t="s">
        <v>55</v>
      </c>
      <c r="J86" t="s">
        <v>2885</v>
      </c>
      <c r="L86" s="119">
        <v>44659</v>
      </c>
      <c r="M86" s="119">
        <v>44672</v>
      </c>
      <c r="N86" s="119">
        <v>44676</v>
      </c>
      <c r="O86" t="s">
        <v>9</v>
      </c>
      <c r="P86" t="s">
        <v>78</v>
      </c>
      <c r="Q86" t="s">
        <v>17</v>
      </c>
      <c r="R86" t="s">
        <v>54</v>
      </c>
      <c r="S86" s="119">
        <v>44670</v>
      </c>
      <c r="T86" s="119">
        <v>44671</v>
      </c>
      <c r="W86" s="62" t="s">
        <v>2886</v>
      </c>
      <c r="Z86" s="62" t="s">
        <v>2887</v>
      </c>
      <c r="AB86" s="206">
        <v>500000</v>
      </c>
      <c r="AC86" s="205" t="s">
        <v>58</v>
      </c>
      <c r="AD86" s="149" t="s">
        <v>478</v>
      </c>
      <c r="AE86" s="205" t="s">
        <v>478</v>
      </c>
      <c r="AF86" s="206" t="s">
        <v>216</v>
      </c>
      <c r="AG86" s="150">
        <v>13.958497086792445</v>
      </c>
      <c r="AH86" s="151">
        <v>15.09433962264151</v>
      </c>
      <c r="AI86" s="150">
        <v>547.92485433962224</v>
      </c>
      <c r="AJ86" s="150">
        <v>10.958497086792445</v>
      </c>
      <c r="AK86" s="150">
        <v>13.958497086792445</v>
      </c>
      <c r="AL86" s="119">
        <v>44774</v>
      </c>
      <c r="AM86" t="s">
        <v>54</v>
      </c>
    </row>
    <row r="87" spans="1:39" ht="16.5" hidden="1" customHeight="1">
      <c r="A87" t="s">
        <v>90</v>
      </c>
      <c r="B87" t="s">
        <v>91</v>
      </c>
      <c r="C87" t="s">
        <v>2888</v>
      </c>
      <c r="D87" t="s">
        <v>65</v>
      </c>
      <c r="E87" s="205" t="s">
        <v>65</v>
      </c>
      <c r="F87" t="s">
        <v>25</v>
      </c>
      <c r="G87" t="s">
        <v>66</v>
      </c>
      <c r="H87" t="s">
        <v>54</v>
      </c>
      <c r="I87" t="s">
        <v>55</v>
      </c>
      <c r="J87" s="182" t="s">
        <v>2889</v>
      </c>
      <c r="K87" s="119">
        <v>44641</v>
      </c>
      <c r="L87" s="119">
        <v>44658</v>
      </c>
      <c r="N87" s="119">
        <v>44678</v>
      </c>
      <c r="O87" t="s">
        <v>9</v>
      </c>
      <c r="P87" t="s">
        <v>196</v>
      </c>
      <c r="Q87" t="s">
        <v>17</v>
      </c>
      <c r="R87" t="s">
        <v>54</v>
      </c>
      <c r="S87" s="119">
        <v>44671</v>
      </c>
      <c r="T87" s="119">
        <v>44672</v>
      </c>
      <c r="AB87" s="206">
        <v>500000</v>
      </c>
      <c r="AC87" s="205" t="s">
        <v>58</v>
      </c>
      <c r="AD87" s="149" t="s">
        <v>478</v>
      </c>
      <c r="AE87" s="205" t="s">
        <v>478</v>
      </c>
      <c r="AF87" s="206" t="s">
        <v>197</v>
      </c>
      <c r="AG87" s="150">
        <v>13.988685766037726</v>
      </c>
      <c r="AH87" s="151">
        <v>1.5094339622641511</v>
      </c>
      <c r="AI87" s="150">
        <v>549.43428830188634</v>
      </c>
      <c r="AJ87" s="150">
        <v>10.988685766037726</v>
      </c>
      <c r="AK87" s="150">
        <v>13.988685766037726</v>
      </c>
      <c r="AL87" s="119">
        <v>44687</v>
      </c>
      <c r="AM87" t="s">
        <v>54</v>
      </c>
    </row>
    <row r="88" spans="1:39" ht="16.5" hidden="1" customHeight="1">
      <c r="A88" t="s">
        <v>134</v>
      </c>
      <c r="B88" t="s">
        <v>101</v>
      </c>
      <c r="C88" t="s">
        <v>2890</v>
      </c>
      <c r="D88" t="s">
        <v>108</v>
      </c>
      <c r="E88" t="s">
        <v>65</v>
      </c>
      <c r="F88" t="s">
        <v>24</v>
      </c>
      <c r="G88" t="s">
        <v>66</v>
      </c>
      <c r="H88" t="s">
        <v>54</v>
      </c>
      <c r="I88" s="205" t="s">
        <v>55</v>
      </c>
      <c r="J88" t="s">
        <v>2891</v>
      </c>
      <c r="K88" s="119">
        <v>44197</v>
      </c>
      <c r="L88" s="119">
        <v>44610</v>
      </c>
      <c r="M88" s="119"/>
      <c r="N88" s="119">
        <v>44680</v>
      </c>
      <c r="O88" t="s">
        <v>11</v>
      </c>
      <c r="P88" t="s">
        <v>209</v>
      </c>
      <c r="Q88" t="s">
        <v>17</v>
      </c>
      <c r="S88" s="119">
        <v>44643</v>
      </c>
      <c r="T88" s="119">
        <v>44678</v>
      </c>
      <c r="W88" s="180" t="s">
        <v>2892</v>
      </c>
      <c r="X88" s="205"/>
      <c r="Y88" s="205"/>
      <c r="Z88" s="180"/>
      <c r="AA88" s="205" t="s">
        <v>2893</v>
      </c>
      <c r="AB88" s="206">
        <v>500000</v>
      </c>
      <c r="AC88" s="205" t="s">
        <v>58</v>
      </c>
      <c r="AD88" s="149" t="s">
        <v>444</v>
      </c>
      <c r="AE88" s="205" t="s">
        <v>478</v>
      </c>
      <c r="AF88" s="206" t="s">
        <v>210</v>
      </c>
      <c r="AG88" s="150">
        <v>14.018874445283009</v>
      </c>
      <c r="AH88" s="151">
        <v>1.5094339622641511</v>
      </c>
      <c r="AI88" s="150">
        <v>550.94372226415044</v>
      </c>
      <c r="AJ88" s="150">
        <v>11.018874445283009</v>
      </c>
      <c r="AK88" s="150">
        <v>14.018874445283009</v>
      </c>
      <c r="AL88" s="207">
        <v>44574</v>
      </c>
      <c r="AM88" s="205"/>
    </row>
    <row r="89" spans="1:39" ht="16.5" hidden="1" customHeight="1">
      <c r="A89" t="s">
        <v>134</v>
      </c>
      <c r="B89" t="s">
        <v>101</v>
      </c>
      <c r="C89" t="s">
        <v>2894</v>
      </c>
      <c r="D89" t="s">
        <v>108</v>
      </c>
      <c r="E89" t="s">
        <v>65</v>
      </c>
      <c r="F89" t="s">
        <v>24</v>
      </c>
      <c r="G89" t="s">
        <v>66</v>
      </c>
      <c r="H89" t="s">
        <v>54</v>
      </c>
      <c r="I89" s="205" t="s">
        <v>55</v>
      </c>
      <c r="J89" t="s">
        <v>2895</v>
      </c>
      <c r="K89" s="119">
        <v>44197</v>
      </c>
      <c r="L89" s="119">
        <v>44610</v>
      </c>
      <c r="M89" s="119"/>
      <c r="N89" s="119">
        <v>44680</v>
      </c>
      <c r="O89" t="s">
        <v>9</v>
      </c>
      <c r="P89" t="s">
        <v>73</v>
      </c>
      <c r="Q89" s="205" t="s">
        <v>17</v>
      </c>
      <c r="S89" s="119">
        <v>44651</v>
      </c>
      <c r="T89" s="119">
        <v>44676</v>
      </c>
      <c r="W89" s="180" t="s">
        <v>2896</v>
      </c>
      <c r="X89" s="205"/>
      <c r="Y89" s="205"/>
      <c r="Z89" s="205"/>
      <c r="AA89" s="205"/>
      <c r="AB89" s="206">
        <v>500000</v>
      </c>
      <c r="AC89" s="205" t="s">
        <v>58</v>
      </c>
      <c r="AD89" s="149" t="s">
        <v>444</v>
      </c>
      <c r="AE89" s="205" t="s">
        <v>478</v>
      </c>
      <c r="AF89" s="206" t="s">
        <v>213</v>
      </c>
      <c r="AG89" s="150">
        <v>14.04906312452829</v>
      </c>
      <c r="AH89" s="151">
        <v>1.5094339622641511</v>
      </c>
      <c r="AI89" s="150">
        <v>552.45315622641454</v>
      </c>
      <c r="AJ89" s="150">
        <v>11.04906312452829</v>
      </c>
      <c r="AK89" s="150">
        <v>14.04906312452829</v>
      </c>
      <c r="AL89" s="207">
        <v>44488</v>
      </c>
      <c r="AM89" s="205"/>
    </row>
    <row r="90" spans="1:39" ht="16.5" hidden="1" customHeight="1">
      <c r="A90" t="s">
        <v>134</v>
      </c>
      <c r="B90" t="s">
        <v>101</v>
      </c>
      <c r="C90" t="s">
        <v>703</v>
      </c>
      <c r="D90" t="s">
        <v>76</v>
      </c>
      <c r="E90" s="205" t="s">
        <v>76</v>
      </c>
      <c r="F90" t="s">
        <v>25</v>
      </c>
      <c r="G90" t="s">
        <v>66</v>
      </c>
      <c r="H90" t="s">
        <v>54</v>
      </c>
      <c r="I90" t="s">
        <v>55</v>
      </c>
      <c r="J90" t="s">
        <v>2897</v>
      </c>
      <c r="N90" s="119">
        <v>44681</v>
      </c>
      <c r="O90" t="s">
        <v>9</v>
      </c>
      <c r="P90" t="s">
        <v>114</v>
      </c>
      <c r="Q90" t="s">
        <v>17</v>
      </c>
      <c r="R90" t="s">
        <v>54</v>
      </c>
      <c r="S90" s="119">
        <v>44678</v>
      </c>
      <c r="T90" s="119">
        <v>44680</v>
      </c>
      <c r="AB90" s="206">
        <v>500002</v>
      </c>
      <c r="AC90" s="205" t="s">
        <v>58</v>
      </c>
      <c r="AD90" s="149" t="s">
        <v>478</v>
      </c>
      <c r="AE90" s="205" t="s">
        <v>478</v>
      </c>
      <c r="AF90" s="206" t="s">
        <v>115</v>
      </c>
      <c r="AG90" s="150">
        <v>14.079251924528291</v>
      </c>
      <c r="AH90" s="151">
        <v>1.5094400000000001</v>
      </c>
      <c r="AI90" s="150">
        <v>553.96259622641458</v>
      </c>
      <c r="AJ90" s="150">
        <v>11.079251924528291</v>
      </c>
      <c r="AK90" s="150">
        <v>14.079251924528291</v>
      </c>
      <c r="AL90" s="119">
        <v>44644</v>
      </c>
    </row>
    <row r="91" spans="1:39" ht="16.5" hidden="1" customHeight="1">
      <c r="A91" t="s">
        <v>90</v>
      </c>
      <c r="B91" t="s">
        <v>91</v>
      </c>
      <c r="C91" t="s">
        <v>1333</v>
      </c>
      <c r="D91" t="s">
        <v>65</v>
      </c>
      <c r="E91" s="205" t="s">
        <v>65</v>
      </c>
      <c r="F91" t="s">
        <v>25</v>
      </c>
      <c r="G91" t="s">
        <v>66</v>
      </c>
      <c r="H91" t="s">
        <v>54</v>
      </c>
      <c r="I91" s="205" t="s">
        <v>55</v>
      </c>
      <c r="J91" t="s">
        <v>2898</v>
      </c>
      <c r="K91" s="119">
        <v>44593</v>
      </c>
      <c r="L91" s="119">
        <v>44637</v>
      </c>
      <c r="M91" s="119">
        <v>44679</v>
      </c>
      <c r="N91" s="119">
        <v>44684</v>
      </c>
      <c r="O91" t="s">
        <v>9</v>
      </c>
      <c r="P91" t="s">
        <v>78</v>
      </c>
      <c r="Q91" t="s">
        <v>17</v>
      </c>
      <c r="R91" t="s">
        <v>54</v>
      </c>
      <c r="S91" s="119">
        <v>44677</v>
      </c>
      <c r="T91" s="119">
        <v>44699</v>
      </c>
      <c r="AB91" s="206">
        <v>500000</v>
      </c>
      <c r="AC91" s="205" t="s">
        <v>58</v>
      </c>
      <c r="AD91" s="149" t="s">
        <v>478</v>
      </c>
      <c r="AE91" s="205" t="s">
        <v>478</v>
      </c>
      <c r="AF91" s="206" t="s">
        <v>216</v>
      </c>
      <c r="AG91" s="150">
        <v>14.109440603773573</v>
      </c>
      <c r="AH91" s="151">
        <v>1.5094339622641511</v>
      </c>
      <c r="AI91" s="150">
        <v>555.47203018867867</v>
      </c>
      <c r="AJ91" s="150">
        <v>11.109440603773573</v>
      </c>
      <c r="AK91" s="150">
        <v>14.109440603773573</v>
      </c>
      <c r="AL91" s="207">
        <v>44607</v>
      </c>
      <c r="AM91" t="s">
        <v>54</v>
      </c>
    </row>
    <row r="92" spans="1:39" ht="16.5" hidden="1" customHeight="1">
      <c r="A92" t="s">
        <v>155</v>
      </c>
      <c r="B92" t="s">
        <v>156</v>
      </c>
      <c r="C92" t="s">
        <v>1327</v>
      </c>
      <c r="D92" t="s">
        <v>65</v>
      </c>
      <c r="E92" s="205" t="s">
        <v>65</v>
      </c>
      <c r="F92" s="205" t="s">
        <v>25</v>
      </c>
      <c r="G92" t="s">
        <v>66</v>
      </c>
      <c r="H92" s="205" t="s">
        <v>54</v>
      </c>
      <c r="I92" s="205" t="s">
        <v>55</v>
      </c>
      <c r="J92" t="s">
        <v>2899</v>
      </c>
      <c r="K92" s="119">
        <v>44522</v>
      </c>
      <c r="L92" s="119">
        <v>44631</v>
      </c>
      <c r="M92" s="119"/>
      <c r="N92" s="119">
        <v>44685</v>
      </c>
      <c r="O92" t="s">
        <v>9</v>
      </c>
      <c r="P92" t="s">
        <v>114</v>
      </c>
      <c r="Q92" t="s">
        <v>17</v>
      </c>
      <c r="R92" t="s">
        <v>54</v>
      </c>
      <c r="S92" s="119">
        <v>44658</v>
      </c>
      <c r="T92" s="119">
        <v>44680</v>
      </c>
      <c r="W92" s="180" t="s">
        <v>2900</v>
      </c>
      <c r="X92" s="205"/>
      <c r="Y92" s="205"/>
      <c r="Z92" s="205"/>
      <c r="AA92" s="205"/>
      <c r="AB92" s="206">
        <v>500000</v>
      </c>
      <c r="AC92" s="205" t="s">
        <v>58</v>
      </c>
      <c r="AD92" s="149" t="s">
        <v>478</v>
      </c>
      <c r="AE92" s="205" t="s">
        <v>478</v>
      </c>
      <c r="AF92" s="206" t="s">
        <v>115</v>
      </c>
      <c r="AG92" s="150">
        <v>14.139629283018856</v>
      </c>
      <c r="AH92" s="151">
        <v>1.5094339622641511</v>
      </c>
      <c r="AI92" s="150">
        <v>556.98146415094277</v>
      </c>
      <c r="AJ92" s="150">
        <v>11.139629283018856</v>
      </c>
      <c r="AK92" s="150">
        <v>14.139629283018856</v>
      </c>
      <c r="AL92" s="207">
        <v>44536</v>
      </c>
      <c r="AM92" s="205"/>
    </row>
    <row r="93" spans="1:39" ht="16.5" hidden="1" customHeight="1">
      <c r="A93" t="s">
        <v>126</v>
      </c>
      <c r="B93" t="s">
        <v>127</v>
      </c>
      <c r="C93" t="s">
        <v>2901</v>
      </c>
      <c r="D93" t="s">
        <v>65</v>
      </c>
      <c r="E93" t="s">
        <v>65</v>
      </c>
      <c r="F93" s="154" t="s">
        <v>25</v>
      </c>
      <c r="G93" s="154" t="s">
        <v>66</v>
      </c>
      <c r="H93" s="154" t="s">
        <v>54</v>
      </c>
      <c r="I93" s="154" t="s">
        <v>55</v>
      </c>
      <c r="J93" t="s">
        <v>2902</v>
      </c>
      <c r="K93" s="119">
        <v>44522</v>
      </c>
      <c r="L93" s="119">
        <v>44613</v>
      </c>
      <c r="M93" s="119">
        <v>44642</v>
      </c>
      <c r="N93" s="119">
        <v>44685</v>
      </c>
      <c r="O93" t="s">
        <v>11</v>
      </c>
      <c r="P93" t="s">
        <v>128</v>
      </c>
      <c r="Q93" t="s">
        <v>17</v>
      </c>
      <c r="R93" t="s">
        <v>54</v>
      </c>
      <c r="S93" s="119">
        <v>44677</v>
      </c>
      <c r="T93" s="119">
        <v>44678</v>
      </c>
      <c r="W93" s="180" t="s">
        <v>2808</v>
      </c>
      <c r="Z93" s="180" t="s">
        <v>2809</v>
      </c>
      <c r="AA93" t="s">
        <v>1060</v>
      </c>
      <c r="AB93" s="206">
        <v>500000</v>
      </c>
      <c r="AC93" s="205" t="s">
        <v>58</v>
      </c>
      <c r="AD93" s="149" t="s">
        <v>478</v>
      </c>
      <c r="AE93" s="205" t="s">
        <v>478</v>
      </c>
      <c r="AF93" s="206" t="s">
        <v>129</v>
      </c>
      <c r="AG93" s="150">
        <v>14.169817962264137</v>
      </c>
      <c r="AH93" s="151">
        <v>1.5094339622641511</v>
      </c>
      <c r="AI93" s="150">
        <v>558.49089811320687</v>
      </c>
      <c r="AJ93" s="150">
        <v>11.169817962264137</v>
      </c>
      <c r="AK93" s="150">
        <v>14.169817962264137</v>
      </c>
      <c r="AL93" s="119">
        <v>44645</v>
      </c>
      <c r="AM93" t="s">
        <v>54</v>
      </c>
    </row>
    <row r="94" spans="1:39" ht="16.5" hidden="1" customHeight="1">
      <c r="A94" t="s">
        <v>60</v>
      </c>
      <c r="B94" t="s">
        <v>61</v>
      </c>
      <c r="C94" t="s">
        <v>2139</v>
      </c>
      <c r="D94" t="s">
        <v>64</v>
      </c>
      <c r="E94" s="205" t="s">
        <v>65</v>
      </c>
      <c r="F94" t="s">
        <v>24</v>
      </c>
      <c r="G94" t="s">
        <v>66</v>
      </c>
      <c r="H94" t="s">
        <v>54</v>
      </c>
      <c r="I94" t="s">
        <v>55</v>
      </c>
      <c r="J94" s="179" t="s">
        <v>2903</v>
      </c>
      <c r="L94" s="119">
        <v>44672</v>
      </c>
      <c r="M94" s="119">
        <v>44686</v>
      </c>
      <c r="N94" s="119">
        <v>44686</v>
      </c>
      <c r="O94" t="s">
        <v>9</v>
      </c>
      <c r="P94" t="s">
        <v>78</v>
      </c>
      <c r="Q94" t="s">
        <v>17</v>
      </c>
      <c r="S94" s="119">
        <v>44677</v>
      </c>
      <c r="T94" s="119">
        <v>44678</v>
      </c>
      <c r="AB94" s="206">
        <v>500003</v>
      </c>
      <c r="AC94" s="205" t="s">
        <v>58</v>
      </c>
      <c r="AD94" s="149" t="s">
        <v>444</v>
      </c>
      <c r="AE94" s="205" t="s">
        <v>478</v>
      </c>
      <c r="AF94" s="206" t="s">
        <v>216</v>
      </c>
      <c r="AG94" s="150">
        <v>14.200006822641496</v>
      </c>
      <c r="AH94" s="151">
        <v>1.5094430188679249</v>
      </c>
      <c r="AI94" s="150">
        <v>560.00034113207482</v>
      </c>
      <c r="AJ94" s="150">
        <v>11.200006822641496</v>
      </c>
      <c r="AK94" s="150">
        <v>14.200006822641496</v>
      </c>
      <c r="AL94" s="119">
        <v>44728</v>
      </c>
    </row>
    <row r="95" spans="1:39" ht="16.5" hidden="1" customHeight="1">
      <c r="A95" t="s">
        <v>424</v>
      </c>
      <c r="B95" t="s">
        <v>425</v>
      </c>
      <c r="C95" t="s">
        <v>2904</v>
      </c>
      <c r="D95" t="s">
        <v>76</v>
      </c>
      <c r="E95" s="205" t="s">
        <v>76</v>
      </c>
      <c r="F95" t="s">
        <v>24</v>
      </c>
      <c r="G95" t="s">
        <v>66</v>
      </c>
      <c r="H95" t="s">
        <v>54</v>
      </c>
      <c r="I95" t="s">
        <v>55</v>
      </c>
      <c r="J95" t="s">
        <v>2490</v>
      </c>
      <c r="K95" s="119">
        <v>44621</v>
      </c>
      <c r="L95" s="119">
        <v>44678</v>
      </c>
      <c r="N95" s="119">
        <v>44687</v>
      </c>
      <c r="O95" t="s">
        <v>9</v>
      </c>
      <c r="P95" t="s">
        <v>196</v>
      </c>
      <c r="Q95" t="s">
        <v>17</v>
      </c>
      <c r="R95" t="s">
        <v>67</v>
      </c>
      <c r="T95" s="119">
        <v>44687</v>
      </c>
      <c r="AB95" s="206">
        <v>500001</v>
      </c>
      <c r="AC95" s="205" t="s">
        <v>58</v>
      </c>
      <c r="AD95" s="149" t="s">
        <v>444</v>
      </c>
      <c r="AE95" s="205" t="s">
        <v>444</v>
      </c>
      <c r="AF95" s="206" t="s">
        <v>56</v>
      </c>
      <c r="AG95" s="150">
        <v>14.230195562264139</v>
      </c>
      <c r="AH95" s="151">
        <v>1.5094369811320758</v>
      </c>
      <c r="AI95" s="150">
        <v>561.50977811320695</v>
      </c>
      <c r="AJ95" s="150">
        <v>11.230195562264139</v>
      </c>
      <c r="AK95" s="150">
        <v>14.230195562264139</v>
      </c>
      <c r="AL95" s="119">
        <v>44736</v>
      </c>
      <c r="AM95" s="205" t="s">
        <v>54</v>
      </c>
    </row>
    <row r="96" spans="1:39" ht="16.5" hidden="1" customHeight="1">
      <c r="A96" t="s">
        <v>112</v>
      </c>
      <c r="B96" t="s">
        <v>113</v>
      </c>
      <c r="C96" t="s">
        <v>1318</v>
      </c>
      <c r="D96" t="s">
        <v>65</v>
      </c>
      <c r="E96" s="205" t="s">
        <v>65</v>
      </c>
      <c r="F96" t="s">
        <v>25</v>
      </c>
      <c r="G96" t="s">
        <v>53</v>
      </c>
      <c r="H96" t="s">
        <v>67</v>
      </c>
      <c r="I96" t="s">
        <v>55</v>
      </c>
      <c r="J96" t="s">
        <v>2905</v>
      </c>
      <c r="K96" s="119">
        <v>44606</v>
      </c>
      <c r="N96" s="119">
        <v>44687</v>
      </c>
      <c r="O96" t="s">
        <v>11</v>
      </c>
      <c r="P96" t="s">
        <v>128</v>
      </c>
      <c r="Q96" t="s">
        <v>17</v>
      </c>
      <c r="R96" t="s">
        <v>54</v>
      </c>
      <c r="S96" s="119">
        <v>44662</v>
      </c>
      <c r="T96" s="119">
        <v>44687</v>
      </c>
      <c r="W96" s="180" t="s">
        <v>2731</v>
      </c>
      <c r="Z96" s="180" t="s">
        <v>2732</v>
      </c>
      <c r="AA96" t="s">
        <v>2265</v>
      </c>
      <c r="AB96" s="206">
        <v>500000</v>
      </c>
      <c r="AC96" s="205" t="s">
        <v>58</v>
      </c>
      <c r="AD96" s="149" t="s">
        <v>478</v>
      </c>
      <c r="AE96" s="205" t="s">
        <v>478</v>
      </c>
      <c r="AF96" s="206" t="s">
        <v>129</v>
      </c>
      <c r="AG96" s="150">
        <v>14.53208235471697</v>
      </c>
      <c r="AH96" s="151">
        <v>15.09433962264151</v>
      </c>
      <c r="AI96" s="150">
        <v>576.60411773584849</v>
      </c>
      <c r="AJ96" s="150">
        <v>11.53208235471697</v>
      </c>
      <c r="AK96" s="150">
        <v>14.53208235471697</v>
      </c>
      <c r="AL96" s="207">
        <v>44596</v>
      </c>
      <c r="AM96" t="s">
        <v>54</v>
      </c>
    </row>
    <row r="97" spans="1:39" ht="16.5" hidden="1" customHeight="1">
      <c r="A97" t="s">
        <v>198</v>
      </c>
      <c r="B97" t="s">
        <v>2108</v>
      </c>
      <c r="C97" t="s">
        <v>2906</v>
      </c>
      <c r="D97" t="s">
        <v>65</v>
      </c>
      <c r="E97" s="205" t="s">
        <v>65</v>
      </c>
      <c r="F97" t="s">
        <v>25</v>
      </c>
      <c r="G97" t="s">
        <v>77</v>
      </c>
      <c r="H97" t="s">
        <v>67</v>
      </c>
      <c r="I97" s="205" t="s">
        <v>55</v>
      </c>
      <c r="J97" s="205" t="s">
        <v>2907</v>
      </c>
      <c r="K97" s="119">
        <v>44586</v>
      </c>
      <c r="L97" s="119">
        <v>44671</v>
      </c>
      <c r="M97" s="119">
        <v>44686</v>
      </c>
      <c r="N97" s="119">
        <v>44688</v>
      </c>
      <c r="O97" t="s">
        <v>9</v>
      </c>
      <c r="P97" t="s">
        <v>73</v>
      </c>
      <c r="Q97" t="s">
        <v>17</v>
      </c>
      <c r="R97" t="s">
        <v>54</v>
      </c>
      <c r="S97" s="119">
        <v>44677</v>
      </c>
      <c r="T97" s="119">
        <v>44683</v>
      </c>
      <c r="W97" s="180" t="s">
        <v>2908</v>
      </c>
      <c r="X97" s="205"/>
      <c r="Y97" s="205"/>
      <c r="Z97" s="180" t="s">
        <v>2909</v>
      </c>
      <c r="AA97" s="205" t="s">
        <v>2910</v>
      </c>
      <c r="AB97" s="206">
        <v>500000</v>
      </c>
      <c r="AC97" s="205" t="s">
        <v>58</v>
      </c>
      <c r="AD97" s="149" t="s">
        <v>478</v>
      </c>
      <c r="AE97" s="205" t="s">
        <v>478</v>
      </c>
      <c r="AF97" s="206" t="s">
        <v>213</v>
      </c>
      <c r="AG97" s="150">
        <v>14.864157826415083</v>
      </c>
      <c r="AH97" s="151">
        <v>15.09433962264151</v>
      </c>
      <c r="AI97" s="150">
        <v>593.20789132075413</v>
      </c>
      <c r="AJ97" s="150">
        <v>11.864157826415083</v>
      </c>
      <c r="AK97" s="150">
        <v>14.864157826415083</v>
      </c>
      <c r="AL97" s="207">
        <v>44300</v>
      </c>
      <c r="AM97" s="205"/>
    </row>
    <row r="98" spans="1:39" ht="16.5" hidden="1" customHeight="1">
      <c r="A98" t="s">
        <v>198</v>
      </c>
      <c r="B98" t="s">
        <v>2108</v>
      </c>
      <c r="C98" t="s">
        <v>2583</v>
      </c>
      <c r="D98" t="s">
        <v>65</v>
      </c>
      <c r="E98" s="205" t="s">
        <v>65</v>
      </c>
      <c r="F98" t="s">
        <v>25</v>
      </c>
      <c r="G98" t="s">
        <v>77</v>
      </c>
      <c r="H98" t="s">
        <v>67</v>
      </c>
      <c r="I98" s="205" t="s">
        <v>55</v>
      </c>
      <c r="J98" t="s">
        <v>2911</v>
      </c>
      <c r="K98" s="119">
        <v>44586</v>
      </c>
      <c r="L98" s="119">
        <v>44671</v>
      </c>
      <c r="M98" s="119">
        <v>44686</v>
      </c>
      <c r="N98" s="119">
        <v>44688</v>
      </c>
      <c r="O98" t="s">
        <v>9</v>
      </c>
      <c r="P98" t="s">
        <v>73</v>
      </c>
      <c r="Q98" t="s">
        <v>17</v>
      </c>
      <c r="R98" t="s">
        <v>54</v>
      </c>
      <c r="S98" s="119">
        <v>44677</v>
      </c>
      <c r="T98" s="119">
        <v>44699</v>
      </c>
      <c r="W98" s="62" t="s">
        <v>2912</v>
      </c>
      <c r="Z98" s="62" t="s">
        <v>2913</v>
      </c>
      <c r="AA98" t="s">
        <v>2914</v>
      </c>
      <c r="AB98" s="206">
        <v>500001</v>
      </c>
      <c r="AC98" s="205" t="s">
        <v>58</v>
      </c>
      <c r="AD98" s="149" t="s">
        <v>478</v>
      </c>
      <c r="AE98" s="205" t="s">
        <v>478</v>
      </c>
      <c r="AF98" s="206" t="s">
        <v>213</v>
      </c>
      <c r="AG98" s="150">
        <v>15.166045222641499</v>
      </c>
      <c r="AH98" s="151">
        <v>15.094369811320757</v>
      </c>
      <c r="AI98" s="150">
        <v>608.30226113207493</v>
      </c>
      <c r="AJ98" s="150">
        <v>12.166045222641499</v>
      </c>
      <c r="AK98" s="150">
        <v>15.166045222641499</v>
      </c>
      <c r="AL98" s="119">
        <v>44678</v>
      </c>
    </row>
    <row r="99" spans="1:39" ht="16.5" hidden="1" customHeight="1">
      <c r="A99" t="s">
        <v>179</v>
      </c>
      <c r="B99" t="s">
        <v>180</v>
      </c>
      <c r="C99" t="s">
        <v>2915</v>
      </c>
      <c r="D99" t="s">
        <v>76</v>
      </c>
      <c r="E99" t="s">
        <v>76</v>
      </c>
      <c r="F99" t="s">
        <v>25</v>
      </c>
      <c r="G99" t="s">
        <v>77</v>
      </c>
      <c r="H99" t="s">
        <v>67</v>
      </c>
      <c r="I99" t="s">
        <v>55</v>
      </c>
      <c r="J99" t="s">
        <v>2916</v>
      </c>
      <c r="L99" s="119">
        <v>44658</v>
      </c>
      <c r="M99" s="119"/>
      <c r="N99" s="119">
        <v>44693</v>
      </c>
      <c r="O99" s="205" t="s">
        <v>11</v>
      </c>
      <c r="P99" s="205" t="s">
        <v>185</v>
      </c>
      <c r="Q99" s="205" t="s">
        <v>17</v>
      </c>
      <c r="R99" t="s">
        <v>54</v>
      </c>
      <c r="S99" s="119">
        <v>44679</v>
      </c>
      <c r="T99" s="119">
        <v>44687</v>
      </c>
      <c r="W99" s="62" t="s">
        <v>2917</v>
      </c>
      <c r="Z99" s="62" t="s">
        <v>2918</v>
      </c>
      <c r="AA99" t="s">
        <v>1155</v>
      </c>
      <c r="AB99" s="206">
        <v>500001</v>
      </c>
      <c r="AC99" s="205" t="s">
        <v>58</v>
      </c>
      <c r="AD99" s="149" t="s">
        <v>478</v>
      </c>
      <c r="AE99" s="205" t="s">
        <v>478</v>
      </c>
      <c r="AF99" s="206" t="s">
        <v>186</v>
      </c>
      <c r="AG99" s="150">
        <v>15.467932618867914</v>
      </c>
      <c r="AH99" s="151">
        <v>15.094369811320757</v>
      </c>
      <c r="AI99" s="150">
        <v>623.39663094339573</v>
      </c>
      <c r="AJ99" s="150">
        <v>12.467932618867914</v>
      </c>
      <c r="AK99" s="150">
        <v>15.467932618867914</v>
      </c>
      <c r="AL99" s="119">
        <v>44642</v>
      </c>
    </row>
    <row r="100" spans="1:39" ht="16.5" hidden="1" customHeight="1">
      <c r="A100" t="s">
        <v>179</v>
      </c>
      <c r="B100" t="s">
        <v>180</v>
      </c>
      <c r="C100" t="s">
        <v>2919</v>
      </c>
      <c r="D100" t="s">
        <v>76</v>
      </c>
      <c r="E100" s="205" t="s">
        <v>76</v>
      </c>
      <c r="F100" t="s">
        <v>25</v>
      </c>
      <c r="G100" t="s">
        <v>81</v>
      </c>
      <c r="H100" t="s">
        <v>54</v>
      </c>
      <c r="I100" t="s">
        <v>55</v>
      </c>
      <c r="J100" t="s">
        <v>2920</v>
      </c>
      <c r="K100" s="119">
        <v>44607</v>
      </c>
      <c r="L100" s="119">
        <v>44670</v>
      </c>
      <c r="M100" s="119">
        <v>44686</v>
      </c>
      <c r="N100" s="119">
        <v>44693</v>
      </c>
      <c r="O100" t="s">
        <v>9</v>
      </c>
      <c r="P100" t="s">
        <v>181</v>
      </c>
      <c r="Q100" t="s">
        <v>17</v>
      </c>
      <c r="R100" t="s">
        <v>54</v>
      </c>
      <c r="S100" s="119">
        <v>44679</v>
      </c>
      <c r="T100" s="119">
        <v>44692</v>
      </c>
      <c r="AB100" s="206">
        <v>500000</v>
      </c>
      <c r="AC100" s="205" t="s">
        <v>58</v>
      </c>
      <c r="AD100" s="149" t="s">
        <v>478</v>
      </c>
      <c r="AE100" s="205" t="s">
        <v>478</v>
      </c>
      <c r="AF100" s="206" t="s">
        <v>182</v>
      </c>
      <c r="AG100" s="150">
        <v>15.498121298113197</v>
      </c>
      <c r="AH100" s="151">
        <v>1.5094339622641511</v>
      </c>
      <c r="AI100" s="150">
        <v>624.90606490565983</v>
      </c>
      <c r="AJ100" s="150">
        <v>12.498121298113197</v>
      </c>
      <c r="AK100" s="150">
        <v>15.498121298113197</v>
      </c>
      <c r="AL100" s="207">
        <v>44602</v>
      </c>
      <c r="AM100" t="s">
        <v>54</v>
      </c>
    </row>
    <row r="101" spans="1:39" ht="16.5" hidden="1" customHeight="1">
      <c r="A101" t="s">
        <v>147</v>
      </c>
      <c r="B101" t="s">
        <v>148</v>
      </c>
      <c r="C101" t="s">
        <v>709</v>
      </c>
      <c r="D101" t="s">
        <v>65</v>
      </c>
      <c r="E101" s="205" t="s">
        <v>65</v>
      </c>
      <c r="F101" t="s">
        <v>25</v>
      </c>
      <c r="G101" t="s">
        <v>81</v>
      </c>
      <c r="H101" t="s">
        <v>54</v>
      </c>
      <c r="I101" t="s">
        <v>55</v>
      </c>
      <c r="J101" t="s">
        <v>2921</v>
      </c>
      <c r="K101" s="119">
        <v>44599</v>
      </c>
      <c r="L101" s="119">
        <v>44680</v>
      </c>
      <c r="M101" s="119">
        <v>44691</v>
      </c>
      <c r="N101" s="119">
        <v>44694</v>
      </c>
      <c r="O101" t="s">
        <v>9</v>
      </c>
      <c r="P101" t="s">
        <v>181</v>
      </c>
      <c r="Q101" t="s">
        <v>17</v>
      </c>
      <c r="R101" t="s">
        <v>54</v>
      </c>
      <c r="S101" s="119">
        <v>44690</v>
      </c>
      <c r="T101" s="119">
        <v>44692</v>
      </c>
      <c r="AB101" s="206">
        <v>500000</v>
      </c>
      <c r="AC101" s="205" t="s">
        <v>58</v>
      </c>
      <c r="AD101" s="149" t="s">
        <v>478</v>
      </c>
      <c r="AE101" s="205" t="s">
        <v>478</v>
      </c>
      <c r="AF101" s="206" t="s">
        <v>182</v>
      </c>
      <c r="AG101" s="150">
        <v>15.528309977358479</v>
      </c>
      <c r="AH101" s="151">
        <v>1.5094339622641511</v>
      </c>
      <c r="AI101" s="150">
        <v>626.41549886792393</v>
      </c>
      <c r="AJ101" s="150">
        <v>12.528309977358479</v>
      </c>
      <c r="AK101" s="150">
        <v>15.528309977358479</v>
      </c>
      <c r="AL101" s="207">
        <v>44602</v>
      </c>
      <c r="AM101" t="s">
        <v>54</v>
      </c>
    </row>
    <row r="102" spans="1:39" ht="16.5" hidden="1" customHeight="1">
      <c r="A102" t="s">
        <v>198</v>
      </c>
      <c r="B102" t="s">
        <v>2108</v>
      </c>
      <c r="C102" t="s">
        <v>2667</v>
      </c>
      <c r="D102" t="s">
        <v>108</v>
      </c>
      <c r="E102" s="205" t="s">
        <v>65</v>
      </c>
      <c r="F102" t="s">
        <v>24</v>
      </c>
      <c r="G102" t="s">
        <v>81</v>
      </c>
      <c r="H102" t="s">
        <v>54</v>
      </c>
      <c r="I102" s="205" t="s">
        <v>55</v>
      </c>
      <c r="J102" t="s">
        <v>2922</v>
      </c>
      <c r="K102" s="119">
        <v>44511</v>
      </c>
      <c r="L102" s="119">
        <v>44657</v>
      </c>
      <c r="N102" s="119">
        <v>44699</v>
      </c>
      <c r="O102" t="s">
        <v>9</v>
      </c>
      <c r="P102" t="s">
        <v>73</v>
      </c>
      <c r="Q102" t="s">
        <v>17</v>
      </c>
      <c r="S102" s="119">
        <v>44692</v>
      </c>
      <c r="T102" s="119">
        <v>44721</v>
      </c>
      <c r="U102" t="s">
        <v>17</v>
      </c>
      <c r="V102" t="s">
        <v>10</v>
      </c>
      <c r="AB102" s="206">
        <v>500000</v>
      </c>
      <c r="AC102" s="205" t="s">
        <v>58</v>
      </c>
      <c r="AD102" s="149" t="s">
        <v>444</v>
      </c>
      <c r="AE102" s="205" t="s">
        <v>478</v>
      </c>
      <c r="AF102" s="206" t="s">
        <v>213</v>
      </c>
      <c r="AG102" s="150">
        <v>32.856628830188697</v>
      </c>
      <c r="AH102" s="151">
        <v>1.5094339622641511</v>
      </c>
      <c r="AI102" s="150">
        <v>1492.8314415094349</v>
      </c>
      <c r="AJ102" s="150">
        <v>29.856628830188697</v>
      </c>
      <c r="AK102" s="150">
        <v>32.856628830188697</v>
      </c>
      <c r="AL102" s="119">
        <v>44753</v>
      </c>
    </row>
    <row r="103" spans="1:39" ht="16.5" hidden="1" customHeight="1">
      <c r="A103" t="s">
        <v>167</v>
      </c>
      <c r="B103" t="s">
        <v>168</v>
      </c>
      <c r="C103" t="s">
        <v>2095</v>
      </c>
      <c r="D103" t="s">
        <v>64</v>
      </c>
      <c r="E103" s="205" t="s">
        <v>65</v>
      </c>
      <c r="F103" s="205" t="s">
        <v>24</v>
      </c>
      <c r="G103" s="205" t="s">
        <v>81</v>
      </c>
      <c r="H103" s="205" t="s">
        <v>54</v>
      </c>
      <c r="I103" s="205" t="s">
        <v>55</v>
      </c>
      <c r="J103" t="s">
        <v>2923</v>
      </c>
      <c r="K103" s="119">
        <v>44593</v>
      </c>
      <c r="L103" s="119">
        <v>44666</v>
      </c>
      <c r="M103" s="119"/>
      <c r="N103" s="119">
        <v>44699</v>
      </c>
      <c r="O103" s="205" t="s">
        <v>9</v>
      </c>
      <c r="P103" s="205" t="s">
        <v>253</v>
      </c>
      <c r="Q103" s="205" t="s">
        <v>17</v>
      </c>
      <c r="S103" s="119">
        <v>44685</v>
      </c>
      <c r="T103" s="119">
        <v>44699</v>
      </c>
      <c r="AB103" s="206">
        <v>500003</v>
      </c>
      <c r="AC103" s="205" t="s">
        <v>58</v>
      </c>
      <c r="AD103" s="149" t="s">
        <v>444</v>
      </c>
      <c r="AE103" s="205" t="s">
        <v>478</v>
      </c>
      <c r="AF103" s="206" t="s">
        <v>254</v>
      </c>
      <c r="AG103" s="150">
        <v>15.588687516981119</v>
      </c>
      <c r="AH103" s="151">
        <v>1.5094430188679249</v>
      </c>
      <c r="AI103" s="150">
        <v>629.43437584905598</v>
      </c>
      <c r="AJ103" s="150">
        <v>12.588687516981119</v>
      </c>
      <c r="AK103" s="150">
        <v>15.588687516981119</v>
      </c>
      <c r="AL103" s="119">
        <v>44649</v>
      </c>
    </row>
    <row r="104" spans="1:39" s="133" customFormat="1" ht="16.5" hidden="1" customHeight="1">
      <c r="A104" t="s">
        <v>198</v>
      </c>
      <c r="B104" t="s">
        <v>2108</v>
      </c>
      <c r="C104" t="s">
        <v>2667</v>
      </c>
      <c r="D104" t="s">
        <v>108</v>
      </c>
      <c r="E104" s="205" t="s">
        <v>65</v>
      </c>
      <c r="F104" t="s">
        <v>24</v>
      </c>
      <c r="G104" t="s">
        <v>81</v>
      </c>
      <c r="H104" s="205" t="s">
        <v>54</v>
      </c>
      <c r="I104" s="205" t="s">
        <v>55</v>
      </c>
      <c r="J104" t="s">
        <v>2924</v>
      </c>
      <c r="K104" s="119">
        <v>44511</v>
      </c>
      <c r="L104" s="119">
        <v>44650</v>
      </c>
      <c r="M104"/>
      <c r="N104" s="119">
        <v>44699</v>
      </c>
      <c r="O104" t="s">
        <v>9</v>
      </c>
      <c r="P104" t="s">
        <v>78</v>
      </c>
      <c r="Q104" t="s">
        <v>17</v>
      </c>
      <c r="R104"/>
      <c r="S104" s="119">
        <v>44685</v>
      </c>
      <c r="T104" s="119">
        <v>44699</v>
      </c>
      <c r="U104"/>
      <c r="V104"/>
      <c r="W104"/>
      <c r="X104"/>
      <c r="Y104"/>
      <c r="Z104"/>
      <c r="AA104"/>
      <c r="AB104" s="206">
        <v>500000</v>
      </c>
      <c r="AC104" s="205" t="s">
        <v>58</v>
      </c>
      <c r="AD104" s="149" t="s">
        <v>444</v>
      </c>
      <c r="AE104" s="205" t="s">
        <v>478</v>
      </c>
      <c r="AF104" s="206" t="s">
        <v>216</v>
      </c>
      <c r="AG104" s="150">
        <v>15.618876196226402</v>
      </c>
      <c r="AH104" s="151">
        <v>1.5094339622641511</v>
      </c>
      <c r="AI104" s="150">
        <v>630.94380981132008</v>
      </c>
      <c r="AJ104" s="150">
        <v>12.618876196226402</v>
      </c>
      <c r="AK104" s="150">
        <v>15.618876196226402</v>
      </c>
      <c r="AL104" s="207">
        <v>44644</v>
      </c>
      <c r="AM104" t="s">
        <v>54</v>
      </c>
    </row>
    <row r="105" spans="1:39" s="133" customFormat="1" ht="16.5" hidden="1" customHeight="1">
      <c r="A105" t="s">
        <v>60</v>
      </c>
      <c r="B105" t="s">
        <v>61</v>
      </c>
      <c r="C105" t="s">
        <v>2139</v>
      </c>
      <c r="D105" t="s">
        <v>64</v>
      </c>
      <c r="E105" s="205" t="s">
        <v>65</v>
      </c>
      <c r="F105" t="s">
        <v>24</v>
      </c>
      <c r="G105" t="s">
        <v>66</v>
      </c>
      <c r="H105" t="s">
        <v>54</v>
      </c>
      <c r="I105" t="s">
        <v>55</v>
      </c>
      <c r="J105" s="179" t="s">
        <v>2925</v>
      </c>
      <c r="K105"/>
      <c r="L105" s="119">
        <v>44686</v>
      </c>
      <c r="M105" s="119">
        <v>44700</v>
      </c>
      <c r="N105" s="119">
        <v>44700</v>
      </c>
      <c r="O105" t="s">
        <v>9</v>
      </c>
      <c r="P105" t="s">
        <v>78</v>
      </c>
      <c r="Q105" t="s">
        <v>17</v>
      </c>
      <c r="R105"/>
      <c r="S105" s="119">
        <v>44692</v>
      </c>
      <c r="T105" s="119">
        <v>44698</v>
      </c>
      <c r="U105"/>
      <c r="V105"/>
      <c r="W105"/>
      <c r="X105"/>
      <c r="Y105"/>
      <c r="Z105"/>
      <c r="AA105"/>
      <c r="AB105" s="206">
        <v>500003</v>
      </c>
      <c r="AC105" s="205" t="s">
        <v>58</v>
      </c>
      <c r="AD105" s="149" t="s">
        <v>444</v>
      </c>
      <c r="AE105" s="205" t="s">
        <v>478</v>
      </c>
      <c r="AF105" s="206" t="s">
        <v>216</v>
      </c>
      <c r="AG105" s="150">
        <v>15.64906505660376</v>
      </c>
      <c r="AH105" s="151">
        <v>1.5094430188679249</v>
      </c>
      <c r="AI105" s="150">
        <v>632.45325283018803</v>
      </c>
      <c r="AJ105" s="150">
        <v>12.64906505660376</v>
      </c>
      <c r="AK105" s="150">
        <v>15.64906505660376</v>
      </c>
      <c r="AL105" s="119">
        <v>44636</v>
      </c>
      <c r="AM105"/>
    </row>
    <row r="106" spans="1:39" s="133" customFormat="1" ht="16.5" hidden="1" customHeight="1">
      <c r="A106" t="s">
        <v>96</v>
      </c>
      <c r="B106" t="s">
        <v>97</v>
      </c>
      <c r="C106" t="s">
        <v>1228</v>
      </c>
      <c r="D106" t="s">
        <v>65</v>
      </c>
      <c r="E106" s="205" t="s">
        <v>65</v>
      </c>
      <c r="F106" s="205" t="s">
        <v>24</v>
      </c>
      <c r="G106" s="205" t="s">
        <v>81</v>
      </c>
      <c r="H106" s="205" t="s">
        <v>54</v>
      </c>
      <c r="I106" t="s">
        <v>55</v>
      </c>
      <c r="J106" t="s">
        <v>2926</v>
      </c>
      <c r="K106"/>
      <c r="L106" s="119">
        <v>44685</v>
      </c>
      <c r="M106" s="119">
        <v>44693</v>
      </c>
      <c r="N106" s="119">
        <v>44700</v>
      </c>
      <c r="O106" t="s">
        <v>13</v>
      </c>
      <c r="P106" t="s">
        <v>149</v>
      </c>
      <c r="Q106" t="s">
        <v>17</v>
      </c>
      <c r="R106"/>
      <c r="S106" s="119">
        <v>44686</v>
      </c>
      <c r="T106" s="119">
        <v>44693</v>
      </c>
      <c r="U106"/>
      <c r="V106"/>
      <c r="W106"/>
      <c r="X106"/>
      <c r="Y106"/>
      <c r="Z106"/>
      <c r="AA106"/>
      <c r="AB106" s="206">
        <v>500000</v>
      </c>
      <c r="AC106" s="205" t="s">
        <v>58</v>
      </c>
      <c r="AD106" s="149" t="s">
        <v>444</v>
      </c>
      <c r="AE106" s="205" t="s">
        <v>478</v>
      </c>
      <c r="AF106" s="206"/>
      <c r="AG106" s="150">
        <v>15.679253735849043</v>
      </c>
      <c r="AH106" s="151">
        <v>1.5094339622641511</v>
      </c>
      <c r="AI106" s="150">
        <v>633.96268679245213</v>
      </c>
      <c r="AJ106" s="150">
        <v>12.679253735849043</v>
      </c>
      <c r="AK106" s="150">
        <v>15.679253735849043</v>
      </c>
      <c r="AL106" s="119">
        <v>44582</v>
      </c>
      <c r="AM106"/>
    </row>
    <row r="107" spans="1:39" s="133" customFormat="1" ht="16.5" hidden="1" customHeight="1">
      <c r="A107" t="s">
        <v>179</v>
      </c>
      <c r="B107" t="s">
        <v>180</v>
      </c>
      <c r="C107" t="s">
        <v>2927</v>
      </c>
      <c r="D107" t="s">
        <v>76</v>
      </c>
      <c r="E107" s="205" t="s">
        <v>76</v>
      </c>
      <c r="F107" s="205" t="s">
        <v>25</v>
      </c>
      <c r="G107" s="205" t="s">
        <v>77</v>
      </c>
      <c r="H107" s="205" t="s">
        <v>67</v>
      </c>
      <c r="I107" s="205" t="s">
        <v>55</v>
      </c>
      <c r="J107" t="s">
        <v>2928</v>
      </c>
      <c r="K107"/>
      <c r="L107" s="119">
        <v>44664</v>
      </c>
      <c r="M107" s="119"/>
      <c r="N107" s="119">
        <v>44700</v>
      </c>
      <c r="O107" s="205" t="s">
        <v>9</v>
      </c>
      <c r="P107" s="205" t="s">
        <v>78</v>
      </c>
      <c r="Q107" s="205" t="s">
        <v>17</v>
      </c>
      <c r="R107" t="s">
        <v>54</v>
      </c>
      <c r="S107" s="119">
        <v>44662</v>
      </c>
      <c r="T107" s="119">
        <v>44678</v>
      </c>
      <c r="U107"/>
      <c r="V107"/>
      <c r="W107" s="180" t="s">
        <v>2929</v>
      </c>
      <c r="X107" s="205"/>
      <c r="Y107" s="205"/>
      <c r="Z107" s="180" t="s">
        <v>2930</v>
      </c>
      <c r="AA107" s="205" t="s">
        <v>2931</v>
      </c>
      <c r="AB107" s="206">
        <v>500000</v>
      </c>
      <c r="AC107" s="205" t="s">
        <v>58</v>
      </c>
      <c r="AD107" s="149" t="s">
        <v>478</v>
      </c>
      <c r="AE107" s="205" t="s">
        <v>478</v>
      </c>
      <c r="AF107" s="206" t="s">
        <v>216</v>
      </c>
      <c r="AG107" s="150">
        <v>15.981140528301873</v>
      </c>
      <c r="AH107" s="151">
        <v>15.09433962264151</v>
      </c>
      <c r="AI107" s="150">
        <v>649.05702641509367</v>
      </c>
      <c r="AJ107" s="150">
        <v>12.981140528301873</v>
      </c>
      <c r="AK107" s="150">
        <v>15.981140528301873</v>
      </c>
      <c r="AL107" s="207">
        <v>44572</v>
      </c>
      <c r="AM107" s="205"/>
    </row>
    <row r="108" spans="1:39" s="133" customFormat="1" ht="16.5" hidden="1" customHeight="1">
      <c r="A108" t="s">
        <v>179</v>
      </c>
      <c r="B108" t="s">
        <v>180</v>
      </c>
      <c r="C108" t="s">
        <v>1485</v>
      </c>
      <c r="D108" t="s">
        <v>76</v>
      </c>
      <c r="E108" s="205" t="s">
        <v>76</v>
      </c>
      <c r="F108" t="s">
        <v>25</v>
      </c>
      <c r="G108" t="s">
        <v>81</v>
      </c>
      <c r="H108" t="s">
        <v>54</v>
      </c>
      <c r="I108" t="s">
        <v>55</v>
      </c>
      <c r="J108" t="s">
        <v>2932</v>
      </c>
      <c r="K108" s="119">
        <v>44615</v>
      </c>
      <c r="L108" s="119">
        <v>44664</v>
      </c>
      <c r="M108"/>
      <c r="N108" s="119">
        <v>44700</v>
      </c>
      <c r="O108" t="s">
        <v>13</v>
      </c>
      <c r="P108" t="s">
        <v>14</v>
      </c>
      <c r="Q108" t="s">
        <v>17</v>
      </c>
      <c r="R108" t="s">
        <v>54</v>
      </c>
      <c r="S108" s="119">
        <v>44690</v>
      </c>
      <c r="T108" s="119">
        <v>44699</v>
      </c>
      <c r="U108"/>
      <c r="V108"/>
      <c r="W108"/>
      <c r="X108"/>
      <c r="Y108"/>
      <c r="Z108"/>
      <c r="AA108" t="s">
        <v>2778</v>
      </c>
      <c r="AB108" s="206">
        <v>500001</v>
      </c>
      <c r="AC108" s="205" t="s">
        <v>58</v>
      </c>
      <c r="AD108" s="149" t="s">
        <v>478</v>
      </c>
      <c r="AE108" s="205" t="s">
        <v>478</v>
      </c>
      <c r="AF108" s="206" t="s">
        <v>2701</v>
      </c>
      <c r="AG108" s="150">
        <v>16.343404739622631</v>
      </c>
      <c r="AH108" s="151">
        <v>1.5094369811320758</v>
      </c>
      <c r="AI108" s="150">
        <v>667.17023698113155</v>
      </c>
      <c r="AJ108" s="150">
        <v>13.343404739622631</v>
      </c>
      <c r="AK108" s="150">
        <v>16.343404739622631</v>
      </c>
      <c r="AL108" s="119">
        <v>44635</v>
      </c>
      <c r="AM108" t="s">
        <v>54</v>
      </c>
    </row>
    <row r="109" spans="1:39" s="133" customFormat="1" ht="16.5" hidden="1" customHeight="1">
      <c r="A109" t="s">
        <v>179</v>
      </c>
      <c r="B109" t="s">
        <v>180</v>
      </c>
      <c r="C109" t="s">
        <v>2680</v>
      </c>
      <c r="D109" t="s">
        <v>76</v>
      </c>
      <c r="E109" s="205" t="s">
        <v>76</v>
      </c>
      <c r="F109" t="s">
        <v>25</v>
      </c>
      <c r="G109" t="s">
        <v>81</v>
      </c>
      <c r="H109" t="s">
        <v>54</v>
      </c>
      <c r="I109" t="s">
        <v>55</v>
      </c>
      <c r="J109" t="s">
        <v>2933</v>
      </c>
      <c r="K109"/>
      <c r="L109" s="119">
        <v>44678</v>
      </c>
      <c r="M109" s="119">
        <v>44697</v>
      </c>
      <c r="N109" s="119">
        <v>44700</v>
      </c>
      <c r="O109" t="s">
        <v>11</v>
      </c>
      <c r="P109" t="s">
        <v>185</v>
      </c>
      <c r="Q109" t="s">
        <v>17</v>
      </c>
      <c r="R109" t="s">
        <v>54</v>
      </c>
      <c r="S109" s="119">
        <v>44687</v>
      </c>
      <c r="T109" s="119">
        <v>44700</v>
      </c>
      <c r="U109"/>
      <c r="V109"/>
      <c r="W109" s="180" t="s">
        <v>2934</v>
      </c>
      <c r="X109" s="205"/>
      <c r="Y109" s="205"/>
      <c r="Z109" s="205"/>
      <c r="AA109" s="205" t="s">
        <v>2652</v>
      </c>
      <c r="AB109" s="206">
        <v>500000</v>
      </c>
      <c r="AC109" s="205" t="s">
        <v>58</v>
      </c>
      <c r="AD109" s="149" t="s">
        <v>478</v>
      </c>
      <c r="AE109" s="205" t="s">
        <v>478</v>
      </c>
      <c r="AF109" s="206" t="s">
        <v>186</v>
      </c>
      <c r="AG109" s="150">
        <v>16.041517947169798</v>
      </c>
      <c r="AH109" s="151">
        <v>1.5094339622641511</v>
      </c>
      <c r="AI109" s="150">
        <v>652.0758973584899</v>
      </c>
      <c r="AJ109" s="150">
        <v>13.041517947169798</v>
      </c>
      <c r="AK109" s="150">
        <v>16.041517947169798</v>
      </c>
      <c r="AL109" s="207">
        <v>44515</v>
      </c>
      <c r="AM109" s="205" t="s">
        <v>54</v>
      </c>
    </row>
    <row r="110" spans="1:39" s="133" customFormat="1" ht="16.5" hidden="1" customHeight="1">
      <c r="A110" t="s">
        <v>179</v>
      </c>
      <c r="B110" t="s">
        <v>180</v>
      </c>
      <c r="C110" t="s">
        <v>2935</v>
      </c>
      <c r="D110" t="s">
        <v>76</v>
      </c>
      <c r="E110" s="205" t="s">
        <v>76</v>
      </c>
      <c r="F110" t="s">
        <v>25</v>
      </c>
      <c r="G110" t="s">
        <v>81</v>
      </c>
      <c r="H110" t="s">
        <v>54</v>
      </c>
      <c r="I110" t="s">
        <v>55</v>
      </c>
      <c r="J110" t="s">
        <v>2936</v>
      </c>
      <c r="K110" s="119">
        <v>44629</v>
      </c>
      <c r="L110" s="119">
        <v>44678</v>
      </c>
      <c r="M110"/>
      <c r="N110" s="119">
        <v>44700</v>
      </c>
      <c r="O110" t="s">
        <v>11</v>
      </c>
      <c r="P110" t="s">
        <v>185</v>
      </c>
      <c r="Q110" t="s">
        <v>17</v>
      </c>
      <c r="R110" t="s">
        <v>54</v>
      </c>
      <c r="S110" s="119">
        <v>44687</v>
      </c>
      <c r="T110" s="119">
        <v>44692</v>
      </c>
      <c r="U110"/>
      <c r="V110"/>
      <c r="W110"/>
      <c r="X110"/>
      <c r="Y110"/>
      <c r="Z110"/>
      <c r="AA110" t="s">
        <v>2937</v>
      </c>
      <c r="AB110" s="176">
        <v>500000</v>
      </c>
      <c r="AC110" t="s">
        <v>58</v>
      </c>
      <c r="AD110" s="149" t="s">
        <v>478</v>
      </c>
      <c r="AE110" t="s">
        <v>478</v>
      </c>
      <c r="AF110" s="176" t="s">
        <v>186</v>
      </c>
      <c r="AG110" s="150">
        <v>16.071706626415079</v>
      </c>
      <c r="AH110" s="151">
        <v>1.5094339622641511</v>
      </c>
      <c r="AI110" s="150">
        <v>653.58533132075399</v>
      </c>
      <c r="AJ110" s="150">
        <v>13.071706626415081</v>
      </c>
      <c r="AK110" s="150">
        <v>16.071706626415079</v>
      </c>
      <c r="AL110" s="119">
        <v>44665</v>
      </c>
      <c r="AM110"/>
    </row>
    <row r="111" spans="1:39" s="133" customFormat="1" ht="16.5" hidden="1" customHeight="1">
      <c r="A111" t="s">
        <v>79</v>
      </c>
      <c r="B111" t="s">
        <v>80</v>
      </c>
      <c r="C111" t="s">
        <v>2938</v>
      </c>
      <c r="D111" t="s">
        <v>76</v>
      </c>
      <c r="E111" s="205" t="s">
        <v>76</v>
      </c>
      <c r="F111" t="s">
        <v>25</v>
      </c>
      <c r="G111" t="s">
        <v>66</v>
      </c>
      <c r="H111" t="s">
        <v>54</v>
      </c>
      <c r="I111" s="205" t="s">
        <v>55</v>
      </c>
      <c r="J111" t="s">
        <v>2939</v>
      </c>
      <c r="K111"/>
      <c r="L111"/>
      <c r="M111"/>
      <c r="N111" s="119">
        <v>44701</v>
      </c>
      <c r="O111" t="s">
        <v>9</v>
      </c>
      <c r="P111" t="s">
        <v>78</v>
      </c>
      <c r="Q111" t="s">
        <v>17</v>
      </c>
      <c r="R111" t="s">
        <v>54</v>
      </c>
      <c r="S111" s="119">
        <v>44690</v>
      </c>
      <c r="T111" s="119">
        <v>44705</v>
      </c>
      <c r="U111"/>
      <c r="V111"/>
      <c r="W111"/>
      <c r="X111"/>
      <c r="Y111"/>
      <c r="Z111"/>
      <c r="AA111"/>
      <c r="AB111" s="206">
        <v>500000</v>
      </c>
      <c r="AC111" s="205" t="s">
        <v>58</v>
      </c>
      <c r="AD111" s="149" t="s">
        <v>478</v>
      </c>
      <c r="AE111" s="205" t="s">
        <v>478</v>
      </c>
      <c r="AF111" s="206" t="s">
        <v>56</v>
      </c>
      <c r="AG111" s="150">
        <v>16.101895305660364</v>
      </c>
      <c r="AH111" s="151">
        <v>1.5094339622641511</v>
      </c>
      <c r="AI111" s="150">
        <v>655.09476528301809</v>
      </c>
      <c r="AJ111" s="150">
        <v>13.101895305660362</v>
      </c>
      <c r="AK111" s="150">
        <v>16.101895305660364</v>
      </c>
      <c r="AL111" s="119">
        <v>44609</v>
      </c>
      <c r="AM111" t="s">
        <v>54</v>
      </c>
    </row>
    <row r="112" spans="1:39" s="133" customFormat="1" ht="16.5" hidden="1" customHeight="1">
      <c r="A112" t="s">
        <v>79</v>
      </c>
      <c r="B112" t="s">
        <v>80</v>
      </c>
      <c r="C112" t="s">
        <v>2938</v>
      </c>
      <c r="D112" t="s">
        <v>76</v>
      </c>
      <c r="E112" s="205" t="s">
        <v>76</v>
      </c>
      <c r="F112" s="205" t="s">
        <v>25</v>
      </c>
      <c r="G112" s="205" t="s">
        <v>66</v>
      </c>
      <c r="H112" s="205" t="s">
        <v>54</v>
      </c>
      <c r="I112" s="205" t="s">
        <v>55</v>
      </c>
      <c r="J112" t="s">
        <v>2940</v>
      </c>
      <c r="K112"/>
      <c r="L112"/>
      <c r="M112"/>
      <c r="N112" s="119">
        <v>44701</v>
      </c>
      <c r="O112" t="s">
        <v>9</v>
      </c>
      <c r="P112" t="s">
        <v>78</v>
      </c>
      <c r="Q112" t="s">
        <v>17</v>
      </c>
      <c r="R112" t="s">
        <v>54</v>
      </c>
      <c r="S112" s="119">
        <v>44690</v>
      </c>
      <c r="T112" s="119">
        <v>44705</v>
      </c>
      <c r="U112"/>
      <c r="V112"/>
      <c r="W112"/>
      <c r="X112"/>
      <c r="Y112"/>
      <c r="Z112"/>
      <c r="AA112"/>
      <c r="AB112" s="206">
        <v>500000</v>
      </c>
      <c r="AC112" s="205" t="s">
        <v>58</v>
      </c>
      <c r="AD112" s="149" t="s">
        <v>478</v>
      </c>
      <c r="AE112" s="205" t="s">
        <v>478</v>
      </c>
      <c r="AF112" s="206" t="s">
        <v>56</v>
      </c>
      <c r="AG112" s="150">
        <v>16.132083984905641</v>
      </c>
      <c r="AH112" s="151">
        <v>1.5094339622641511</v>
      </c>
      <c r="AI112" s="150">
        <v>656.60419924528219</v>
      </c>
      <c r="AJ112" s="150">
        <v>13.132083984905643</v>
      </c>
      <c r="AK112" s="150">
        <v>16.132083984905641</v>
      </c>
      <c r="AL112" s="119">
        <v>44609</v>
      </c>
      <c r="AM112" t="s">
        <v>54</v>
      </c>
    </row>
    <row r="113" spans="1:39" s="133" customFormat="1" ht="16.5" hidden="1" customHeight="1">
      <c r="A113" t="s">
        <v>163</v>
      </c>
      <c r="B113" t="s">
        <v>164</v>
      </c>
      <c r="C113" t="s">
        <v>2653</v>
      </c>
      <c r="D113" t="s">
        <v>76</v>
      </c>
      <c r="E113" t="s">
        <v>76</v>
      </c>
      <c r="F113" t="s">
        <v>25</v>
      </c>
      <c r="G113" t="s">
        <v>81</v>
      </c>
      <c r="H113" t="s">
        <v>54</v>
      </c>
      <c r="I113" t="s">
        <v>55</v>
      </c>
      <c r="J113" t="s">
        <v>2941</v>
      </c>
      <c r="K113" s="119">
        <v>44598</v>
      </c>
      <c r="L113" s="119">
        <v>44687</v>
      </c>
      <c r="M113" s="119">
        <v>44697</v>
      </c>
      <c r="N113" s="119">
        <v>44701</v>
      </c>
      <c r="O113" t="s">
        <v>9</v>
      </c>
      <c r="P113" t="s">
        <v>114</v>
      </c>
      <c r="Q113" t="s">
        <v>17</v>
      </c>
      <c r="R113" t="s">
        <v>54</v>
      </c>
      <c r="S113" s="119">
        <v>44687</v>
      </c>
      <c r="T113" s="119">
        <v>44700</v>
      </c>
      <c r="U113"/>
      <c r="V113"/>
      <c r="W113"/>
      <c r="X113"/>
      <c r="Y113"/>
      <c r="Z113"/>
      <c r="AA113"/>
      <c r="AB113" s="206">
        <v>500001</v>
      </c>
      <c r="AC113" s="205" t="s">
        <v>58</v>
      </c>
      <c r="AD113" s="149" t="s">
        <v>478</v>
      </c>
      <c r="AE113" s="205" t="s">
        <v>478</v>
      </c>
      <c r="AF113" s="206" t="s">
        <v>115</v>
      </c>
      <c r="AG113" s="150">
        <v>16.162272724528286</v>
      </c>
      <c r="AH113" s="151">
        <v>1.5094369811320758</v>
      </c>
      <c r="AI113" s="150">
        <v>658.11363622641431</v>
      </c>
      <c r="AJ113" s="150">
        <v>13.162272724528286</v>
      </c>
      <c r="AK113" s="150">
        <v>16.162272724528286</v>
      </c>
      <c r="AL113" s="119">
        <v>44671</v>
      </c>
      <c r="AM113"/>
    </row>
    <row r="114" spans="1:39" ht="16.5" hidden="1" customHeight="1">
      <c r="A114" t="s">
        <v>163</v>
      </c>
      <c r="B114" t="s">
        <v>164</v>
      </c>
      <c r="C114" t="s">
        <v>2653</v>
      </c>
      <c r="D114" t="s">
        <v>76</v>
      </c>
      <c r="E114" t="s">
        <v>76</v>
      </c>
      <c r="F114" t="s">
        <v>25</v>
      </c>
      <c r="G114" t="s">
        <v>81</v>
      </c>
      <c r="H114" t="s">
        <v>54</v>
      </c>
      <c r="I114" t="s">
        <v>55</v>
      </c>
      <c r="J114" t="s">
        <v>2942</v>
      </c>
      <c r="K114" s="119">
        <v>44598</v>
      </c>
      <c r="L114" s="119">
        <v>44687</v>
      </c>
      <c r="M114" s="119">
        <v>44697</v>
      </c>
      <c r="N114" s="119">
        <v>44701</v>
      </c>
      <c r="O114" t="s">
        <v>9</v>
      </c>
      <c r="P114" t="s">
        <v>114</v>
      </c>
      <c r="Q114" t="s">
        <v>17</v>
      </c>
      <c r="R114" t="s">
        <v>54</v>
      </c>
      <c r="S114" s="119">
        <v>44687</v>
      </c>
      <c r="T114" s="119">
        <v>44700</v>
      </c>
      <c r="AB114" s="206">
        <v>500001</v>
      </c>
      <c r="AC114" s="205" t="s">
        <v>58</v>
      </c>
      <c r="AD114" s="149" t="s">
        <v>478</v>
      </c>
      <c r="AE114" s="205" t="s">
        <v>478</v>
      </c>
      <c r="AF114" s="206" t="s">
        <v>115</v>
      </c>
      <c r="AG114" s="150">
        <v>16.192461464150931</v>
      </c>
      <c r="AH114" s="151">
        <v>1.5094369811320758</v>
      </c>
      <c r="AI114" s="150">
        <v>659.62307320754644</v>
      </c>
      <c r="AJ114" s="150">
        <v>13.192461464150929</v>
      </c>
      <c r="AK114" s="150">
        <v>16.192461464150931</v>
      </c>
      <c r="AL114" s="119">
        <v>44699</v>
      </c>
    </row>
    <row r="115" spans="1:39" ht="16.5" hidden="1" customHeight="1">
      <c r="A115" t="s">
        <v>155</v>
      </c>
      <c r="B115" t="s">
        <v>156</v>
      </c>
      <c r="C115" t="s">
        <v>2779</v>
      </c>
      <c r="D115" t="s">
        <v>51</v>
      </c>
      <c r="E115" s="205" t="s">
        <v>65</v>
      </c>
      <c r="F115" t="s">
        <v>25</v>
      </c>
      <c r="G115" t="s">
        <v>81</v>
      </c>
      <c r="H115" t="s">
        <v>54</v>
      </c>
      <c r="I115" t="s">
        <v>68</v>
      </c>
      <c r="J115" t="s">
        <v>2943</v>
      </c>
      <c r="K115" s="119">
        <v>44599</v>
      </c>
      <c r="L115" s="119">
        <v>44676</v>
      </c>
      <c r="N115" s="119">
        <v>44702</v>
      </c>
      <c r="O115" t="s">
        <v>9</v>
      </c>
      <c r="P115" t="s">
        <v>73</v>
      </c>
      <c r="Q115" t="s">
        <v>17</v>
      </c>
      <c r="S115" s="119">
        <v>44671</v>
      </c>
      <c r="T115" s="119">
        <v>44699</v>
      </c>
      <c r="W115" s="205"/>
      <c r="X115" s="205"/>
      <c r="Y115" s="205"/>
      <c r="Z115" s="205"/>
      <c r="AA115" s="205"/>
      <c r="AB115" s="206">
        <v>500000</v>
      </c>
      <c r="AC115" s="205" t="s">
        <v>58</v>
      </c>
      <c r="AD115" s="149" t="s">
        <v>478</v>
      </c>
      <c r="AE115" s="205" t="s">
        <v>478</v>
      </c>
      <c r="AF115" s="206" t="s">
        <v>213</v>
      </c>
      <c r="AG115" s="150">
        <v>16.222650143396208</v>
      </c>
      <c r="AH115" s="151">
        <v>1.5094339622641511</v>
      </c>
      <c r="AI115" s="150">
        <v>661.13250716981054</v>
      </c>
      <c r="AJ115" s="150">
        <v>13.22265014339621</v>
      </c>
      <c r="AK115" s="150">
        <v>16.222650143396208</v>
      </c>
      <c r="AL115" s="207">
        <v>44365</v>
      </c>
      <c r="AM115" s="205"/>
    </row>
    <row r="116" spans="1:39" ht="16.5" hidden="1" customHeight="1">
      <c r="A116" t="s">
        <v>155</v>
      </c>
      <c r="B116" t="s">
        <v>156</v>
      </c>
      <c r="C116" t="s">
        <v>2779</v>
      </c>
      <c r="D116" t="s">
        <v>65</v>
      </c>
      <c r="E116" s="205" t="s">
        <v>65</v>
      </c>
      <c r="F116" t="s">
        <v>25</v>
      </c>
      <c r="G116" t="s">
        <v>81</v>
      </c>
      <c r="H116" t="s">
        <v>54</v>
      </c>
      <c r="I116" t="s">
        <v>55</v>
      </c>
      <c r="J116" t="s">
        <v>2944</v>
      </c>
      <c r="K116" s="119">
        <v>44599</v>
      </c>
      <c r="L116" s="119">
        <v>44676</v>
      </c>
      <c r="N116" s="119">
        <v>44702</v>
      </c>
      <c r="O116" t="s">
        <v>9</v>
      </c>
      <c r="P116" t="s">
        <v>196</v>
      </c>
      <c r="Q116" t="s">
        <v>17</v>
      </c>
      <c r="R116" t="s">
        <v>54</v>
      </c>
      <c r="S116" s="119">
        <v>44690</v>
      </c>
      <c r="T116" s="119">
        <v>44704</v>
      </c>
      <c r="AA116" t="s">
        <v>2945</v>
      </c>
      <c r="AB116" s="206">
        <v>500002</v>
      </c>
      <c r="AC116" s="205" t="s">
        <v>58</v>
      </c>
      <c r="AD116" s="149" t="s">
        <v>478</v>
      </c>
      <c r="AE116" s="205" t="s">
        <v>478</v>
      </c>
      <c r="AF116" s="206" t="s">
        <v>197</v>
      </c>
      <c r="AG116" s="150">
        <v>16.252838943396213</v>
      </c>
      <c r="AH116" s="151">
        <v>1.5094400000000001</v>
      </c>
      <c r="AI116" s="150">
        <v>662.64194716981058</v>
      </c>
      <c r="AJ116" s="150">
        <v>13.252838943396211</v>
      </c>
      <c r="AK116" s="150">
        <v>16.252838943396213</v>
      </c>
      <c r="AL116" s="119">
        <v>44755</v>
      </c>
    </row>
    <row r="117" spans="1:39" ht="16.5" hidden="1" customHeight="1">
      <c r="A117" t="s">
        <v>198</v>
      </c>
      <c r="B117" t="s">
        <v>2108</v>
      </c>
      <c r="C117" t="s">
        <v>2148</v>
      </c>
      <c r="D117" t="s">
        <v>64</v>
      </c>
      <c r="E117" s="205" t="s">
        <v>76</v>
      </c>
      <c r="F117" t="s">
        <v>24</v>
      </c>
      <c r="G117" t="s">
        <v>81</v>
      </c>
      <c r="H117" t="s">
        <v>54</v>
      </c>
      <c r="I117" t="s">
        <v>55</v>
      </c>
      <c r="J117" t="s">
        <v>2946</v>
      </c>
      <c r="K117" s="119">
        <v>44586</v>
      </c>
      <c r="L117" s="119">
        <v>44643</v>
      </c>
      <c r="M117" s="119">
        <v>44688</v>
      </c>
      <c r="N117" s="119">
        <v>44703</v>
      </c>
      <c r="O117" t="s">
        <v>9</v>
      </c>
      <c r="P117" t="s">
        <v>78</v>
      </c>
      <c r="Q117" t="s">
        <v>17</v>
      </c>
      <c r="S117" s="119">
        <v>44683</v>
      </c>
      <c r="T117" s="119">
        <v>44699</v>
      </c>
      <c r="U117" t="s">
        <v>17</v>
      </c>
      <c r="V117" t="s">
        <v>10</v>
      </c>
      <c r="AB117" s="206">
        <v>500000</v>
      </c>
      <c r="AC117" s="205" t="s">
        <v>58</v>
      </c>
      <c r="AD117" s="149" t="s">
        <v>444</v>
      </c>
      <c r="AE117" s="205" t="s">
        <v>478</v>
      </c>
      <c r="AF117" s="206" t="s">
        <v>216</v>
      </c>
      <c r="AG117" s="150">
        <v>16.283027622641491</v>
      </c>
      <c r="AH117" s="151">
        <v>1.5094339622641511</v>
      </c>
      <c r="AI117" s="150">
        <v>664.15138113207468</v>
      </c>
      <c r="AJ117" s="150">
        <v>13.283027622641493</v>
      </c>
      <c r="AK117" s="150">
        <v>16.283027622641491</v>
      </c>
      <c r="AL117" s="207">
        <v>44595</v>
      </c>
    </row>
    <row r="118" spans="1:39" ht="16.5" hidden="1" customHeight="1">
      <c r="A118" t="s">
        <v>90</v>
      </c>
      <c r="B118" t="s">
        <v>91</v>
      </c>
      <c r="C118" t="s">
        <v>479</v>
      </c>
      <c r="D118" t="s">
        <v>65</v>
      </c>
      <c r="E118" t="s">
        <v>65</v>
      </c>
      <c r="F118" t="s">
        <v>25</v>
      </c>
      <c r="G118" t="s">
        <v>66</v>
      </c>
      <c r="H118" t="s">
        <v>54</v>
      </c>
      <c r="I118" t="s">
        <v>55</v>
      </c>
      <c r="J118" t="s">
        <v>2947</v>
      </c>
      <c r="L118" s="119">
        <v>44686</v>
      </c>
      <c r="M118" s="119">
        <v>44700</v>
      </c>
      <c r="N118" s="119">
        <v>44704</v>
      </c>
      <c r="O118" t="s">
        <v>9</v>
      </c>
      <c r="P118" t="s">
        <v>196</v>
      </c>
      <c r="Q118" t="s">
        <v>17</v>
      </c>
      <c r="R118" t="s">
        <v>54</v>
      </c>
      <c r="S118" s="119">
        <v>44698</v>
      </c>
      <c r="T118" s="119">
        <v>44700</v>
      </c>
      <c r="W118" s="180" t="s">
        <v>2948</v>
      </c>
      <c r="X118" s="205"/>
      <c r="Y118" s="205"/>
      <c r="Z118" s="205"/>
      <c r="AA118" t="s">
        <v>2949</v>
      </c>
      <c r="AB118" s="206">
        <v>500002</v>
      </c>
      <c r="AC118" s="205" t="s">
        <v>58</v>
      </c>
      <c r="AD118" s="149" t="s">
        <v>478</v>
      </c>
      <c r="AE118" s="205" t="s">
        <v>478</v>
      </c>
      <c r="AF118" s="206" t="s">
        <v>197</v>
      </c>
      <c r="AG118" s="150">
        <v>16.313216422641496</v>
      </c>
      <c r="AH118" s="151">
        <v>1.5094400000000001</v>
      </c>
      <c r="AI118" s="150">
        <v>665.66082113207472</v>
      </c>
      <c r="AJ118" s="150">
        <v>13.313216422641494</v>
      </c>
      <c r="AK118" s="150">
        <v>16.313216422641496</v>
      </c>
      <c r="AL118" s="207">
        <v>44573</v>
      </c>
      <c r="AM118" t="s">
        <v>54</v>
      </c>
    </row>
    <row r="119" spans="1:39" ht="16.5" hidden="1" customHeight="1">
      <c r="A119" t="s">
        <v>119</v>
      </c>
      <c r="B119" t="s">
        <v>120</v>
      </c>
      <c r="C119" t="s">
        <v>2372</v>
      </c>
      <c r="D119" t="s">
        <v>65</v>
      </c>
      <c r="E119" s="205" t="s">
        <v>65</v>
      </c>
      <c r="F119" t="s">
        <v>25</v>
      </c>
      <c r="G119" t="s">
        <v>77</v>
      </c>
      <c r="H119" t="s">
        <v>67</v>
      </c>
      <c r="I119" s="205" t="s">
        <v>55</v>
      </c>
      <c r="J119" t="s">
        <v>2950</v>
      </c>
      <c r="L119" s="119">
        <v>44673</v>
      </c>
      <c r="M119" s="119">
        <v>44701</v>
      </c>
      <c r="N119" s="119">
        <v>44704</v>
      </c>
      <c r="O119" t="s">
        <v>9</v>
      </c>
      <c r="P119" t="s">
        <v>181</v>
      </c>
      <c r="Q119" t="s">
        <v>17</v>
      </c>
      <c r="R119" t="s">
        <v>54</v>
      </c>
      <c r="S119" s="119">
        <v>44693</v>
      </c>
      <c r="T119" s="119">
        <v>44705</v>
      </c>
      <c r="AB119" s="206">
        <v>500000</v>
      </c>
      <c r="AC119" s="205" t="s">
        <v>58</v>
      </c>
      <c r="AD119" s="149" t="s">
        <v>478</v>
      </c>
      <c r="AE119" s="205" t="s">
        <v>478</v>
      </c>
      <c r="AF119" s="206" t="s">
        <v>182</v>
      </c>
      <c r="AG119" s="150">
        <v>16.615103215094326</v>
      </c>
      <c r="AH119" s="151">
        <v>15.09433962264151</v>
      </c>
      <c r="AI119" s="150">
        <v>680.75516075471626</v>
      </c>
      <c r="AJ119" s="150">
        <v>13.615103215094326</v>
      </c>
      <c r="AK119" s="150">
        <v>16.615103215094326</v>
      </c>
      <c r="AL119" s="207">
        <v>44602</v>
      </c>
    </row>
    <row r="120" spans="1:39" ht="16.5" hidden="1" customHeight="1">
      <c r="A120" t="s">
        <v>119</v>
      </c>
      <c r="B120" t="s">
        <v>120</v>
      </c>
      <c r="C120" t="s">
        <v>2372</v>
      </c>
      <c r="D120" t="s">
        <v>65</v>
      </c>
      <c r="E120" s="205" t="s">
        <v>65</v>
      </c>
      <c r="F120" t="s">
        <v>25</v>
      </c>
      <c r="G120" t="s">
        <v>77</v>
      </c>
      <c r="H120" t="s">
        <v>67</v>
      </c>
      <c r="I120" s="205" t="s">
        <v>55</v>
      </c>
      <c r="J120" t="s">
        <v>2951</v>
      </c>
      <c r="L120" s="119">
        <v>44673</v>
      </c>
      <c r="M120" s="119">
        <v>44701</v>
      </c>
      <c r="N120" s="119">
        <v>44704</v>
      </c>
      <c r="O120" t="s">
        <v>9</v>
      </c>
      <c r="P120" t="s">
        <v>181</v>
      </c>
      <c r="Q120" t="s">
        <v>17</v>
      </c>
      <c r="R120" t="s">
        <v>54</v>
      </c>
      <c r="S120" s="119">
        <v>44693</v>
      </c>
      <c r="T120" s="119">
        <v>44705</v>
      </c>
      <c r="AB120" s="206">
        <v>500000</v>
      </c>
      <c r="AC120" s="205" t="s">
        <v>58</v>
      </c>
      <c r="AD120" s="149" t="s">
        <v>478</v>
      </c>
      <c r="AE120" s="205" t="s">
        <v>478</v>
      </c>
      <c r="AF120" s="206" t="s">
        <v>182</v>
      </c>
      <c r="AG120" s="150">
        <v>16.916990007547156</v>
      </c>
      <c r="AH120" s="151">
        <v>15.09433962264151</v>
      </c>
      <c r="AI120" s="150">
        <v>695.8495003773578</v>
      </c>
      <c r="AJ120" s="150">
        <v>13.916990007547156</v>
      </c>
      <c r="AK120" s="150">
        <v>16.916990007547156</v>
      </c>
      <c r="AL120" s="207">
        <v>44602</v>
      </c>
      <c r="AM120" t="s">
        <v>54</v>
      </c>
    </row>
    <row r="121" spans="1:39" ht="16.5" hidden="1" customHeight="1">
      <c r="A121" t="s">
        <v>90</v>
      </c>
      <c r="B121" t="s">
        <v>91</v>
      </c>
      <c r="C121" t="s">
        <v>1335</v>
      </c>
      <c r="D121" t="s">
        <v>65</v>
      </c>
      <c r="E121" t="s">
        <v>65</v>
      </c>
      <c r="F121" t="s">
        <v>25</v>
      </c>
      <c r="G121" t="s">
        <v>66</v>
      </c>
      <c r="H121" t="s">
        <v>54</v>
      </c>
      <c r="I121" t="s">
        <v>55</v>
      </c>
      <c r="J121" t="s">
        <v>2952</v>
      </c>
      <c r="N121" s="119">
        <v>44705</v>
      </c>
      <c r="O121" t="s">
        <v>9</v>
      </c>
      <c r="P121" t="s">
        <v>196</v>
      </c>
      <c r="Q121" t="s">
        <v>17</v>
      </c>
      <c r="R121" t="s">
        <v>54</v>
      </c>
      <c r="S121" s="207">
        <v>44297</v>
      </c>
      <c r="T121" s="207">
        <v>44678</v>
      </c>
      <c r="W121" s="180" t="s">
        <v>2953</v>
      </c>
      <c r="X121" s="205"/>
      <c r="Y121" s="205"/>
      <c r="Z121" s="180" t="s">
        <v>2954</v>
      </c>
      <c r="AA121" s="205" t="s">
        <v>1073</v>
      </c>
      <c r="AB121" s="206">
        <v>500000</v>
      </c>
      <c r="AC121" s="205" t="s">
        <v>58</v>
      </c>
      <c r="AD121" s="149" t="s">
        <v>478</v>
      </c>
      <c r="AE121" s="205" t="s">
        <v>478</v>
      </c>
      <c r="AF121" s="206" t="s">
        <v>197</v>
      </c>
      <c r="AG121" s="150">
        <v>17.279254218867912</v>
      </c>
      <c r="AH121" s="151">
        <v>1.5094339622641511</v>
      </c>
      <c r="AI121" s="150">
        <v>713.96271094339568</v>
      </c>
      <c r="AJ121" s="150">
        <v>14.279254218867914</v>
      </c>
      <c r="AK121" s="150">
        <v>17.279254218867912</v>
      </c>
      <c r="AL121" s="207">
        <v>44508</v>
      </c>
      <c r="AM121" s="205"/>
    </row>
    <row r="122" spans="1:39" ht="16.5" hidden="1" customHeight="1">
      <c r="A122" t="s">
        <v>155</v>
      </c>
      <c r="B122" t="s">
        <v>156</v>
      </c>
      <c r="C122" t="s">
        <v>1137</v>
      </c>
      <c r="D122" t="s">
        <v>64</v>
      </c>
      <c r="E122" t="s">
        <v>65</v>
      </c>
      <c r="F122" t="s">
        <v>24</v>
      </c>
      <c r="G122" t="s">
        <v>66</v>
      </c>
      <c r="H122" t="s">
        <v>54</v>
      </c>
      <c r="I122" s="205" t="s">
        <v>55</v>
      </c>
      <c r="J122" t="s">
        <v>2955</v>
      </c>
      <c r="K122" s="119">
        <v>44585</v>
      </c>
      <c r="L122" s="119">
        <v>44659</v>
      </c>
      <c r="M122" s="119">
        <v>44704</v>
      </c>
      <c r="N122" s="119">
        <v>44706</v>
      </c>
      <c r="O122" t="s">
        <v>9</v>
      </c>
      <c r="P122" t="s">
        <v>73</v>
      </c>
      <c r="Q122" t="s">
        <v>17</v>
      </c>
      <c r="S122" s="119">
        <v>44692</v>
      </c>
      <c r="T122" s="119">
        <v>44704</v>
      </c>
      <c r="AA122" t="s">
        <v>2778</v>
      </c>
      <c r="AB122" s="206">
        <v>500001</v>
      </c>
      <c r="AC122" s="205" t="s">
        <v>58</v>
      </c>
      <c r="AD122" s="149" t="s">
        <v>444</v>
      </c>
      <c r="AE122" s="205" t="s">
        <v>478</v>
      </c>
      <c r="AF122" s="206" t="s">
        <v>213</v>
      </c>
      <c r="AG122" s="150">
        <v>17.309442898113197</v>
      </c>
      <c r="AH122" s="151">
        <v>1.5094369811320758</v>
      </c>
      <c r="AI122" s="150">
        <v>715.47214490565977</v>
      </c>
      <c r="AJ122" s="150">
        <v>14.309442898113195</v>
      </c>
      <c r="AK122" s="150">
        <v>17.309442898113197</v>
      </c>
      <c r="AL122" s="119">
        <v>44635</v>
      </c>
    </row>
    <row r="123" spans="1:39" ht="16.5" hidden="1" customHeight="1">
      <c r="A123" t="s">
        <v>155</v>
      </c>
      <c r="B123" t="s">
        <v>156</v>
      </c>
      <c r="C123" t="s">
        <v>2956</v>
      </c>
      <c r="D123" t="s">
        <v>65</v>
      </c>
      <c r="E123" s="205" t="s">
        <v>65</v>
      </c>
      <c r="F123" t="s">
        <v>24</v>
      </c>
      <c r="G123" t="s">
        <v>66</v>
      </c>
      <c r="H123" t="s">
        <v>54</v>
      </c>
      <c r="I123" s="205" t="s">
        <v>55</v>
      </c>
      <c r="J123" t="s">
        <v>2957</v>
      </c>
      <c r="K123" s="119">
        <v>44543</v>
      </c>
      <c r="L123" s="119">
        <v>44625</v>
      </c>
      <c r="M123" s="119"/>
      <c r="N123" s="119">
        <v>44706</v>
      </c>
      <c r="O123" t="s">
        <v>11</v>
      </c>
      <c r="P123" t="s">
        <v>128</v>
      </c>
      <c r="Q123" s="205" t="s">
        <v>17</v>
      </c>
      <c r="R123" t="s">
        <v>67</v>
      </c>
      <c r="S123" s="119">
        <v>44676</v>
      </c>
      <c r="T123" s="119">
        <v>44799</v>
      </c>
      <c r="AB123" s="206">
        <v>500000</v>
      </c>
      <c r="AC123" s="205" t="s">
        <v>58</v>
      </c>
      <c r="AD123" s="149" t="s">
        <v>444</v>
      </c>
      <c r="AE123" s="205" t="s">
        <v>478</v>
      </c>
      <c r="AF123" s="206" t="s">
        <v>129</v>
      </c>
      <c r="AG123" s="150">
        <v>17.007556105660363</v>
      </c>
      <c r="AH123" s="151">
        <v>1.5094339622641511</v>
      </c>
      <c r="AI123" s="150">
        <v>700.37780528301812</v>
      </c>
      <c r="AJ123" s="150">
        <v>14.007556105660363</v>
      </c>
      <c r="AK123" s="150">
        <v>17.007556105660363</v>
      </c>
      <c r="AL123" s="119">
        <v>44762</v>
      </c>
    </row>
    <row r="124" spans="1:39" ht="16.5" hidden="1" customHeight="1">
      <c r="A124" t="s">
        <v>134</v>
      </c>
      <c r="B124" t="s">
        <v>101</v>
      </c>
      <c r="C124" t="s">
        <v>2894</v>
      </c>
      <c r="D124" t="s">
        <v>108</v>
      </c>
      <c r="E124" t="s">
        <v>65</v>
      </c>
      <c r="F124" t="s">
        <v>24</v>
      </c>
      <c r="G124" t="s">
        <v>66</v>
      </c>
      <c r="H124" t="s">
        <v>54</v>
      </c>
      <c r="I124" s="205" t="s">
        <v>55</v>
      </c>
      <c r="J124" t="s">
        <v>2958</v>
      </c>
      <c r="K124" s="119">
        <v>44197</v>
      </c>
      <c r="L124" s="119">
        <v>44610</v>
      </c>
      <c r="M124" s="119"/>
      <c r="N124" s="119">
        <v>44708</v>
      </c>
      <c r="O124" t="s">
        <v>9</v>
      </c>
      <c r="P124" t="s">
        <v>78</v>
      </c>
      <c r="Q124" t="s">
        <v>17</v>
      </c>
      <c r="S124" s="119">
        <v>44651</v>
      </c>
      <c r="T124" s="119">
        <v>44651</v>
      </c>
      <c r="W124" s="180" t="s">
        <v>2959</v>
      </c>
      <c r="X124" s="205"/>
      <c r="Y124" s="205"/>
      <c r="Z124" s="205"/>
      <c r="AA124" s="205" t="s">
        <v>2773</v>
      </c>
      <c r="AB124" s="206">
        <v>500000</v>
      </c>
      <c r="AC124" s="205" t="s">
        <v>58</v>
      </c>
      <c r="AD124" s="149" t="s">
        <v>444</v>
      </c>
      <c r="AE124" s="205" t="s">
        <v>478</v>
      </c>
      <c r="AF124" s="206" t="s">
        <v>216</v>
      </c>
      <c r="AG124" s="150">
        <v>17.037744784905644</v>
      </c>
      <c r="AH124" s="151">
        <v>1.5094339622641511</v>
      </c>
      <c r="AI124" s="150">
        <v>701.88723924528222</v>
      </c>
      <c r="AJ124" s="150">
        <v>14.037744784905644</v>
      </c>
      <c r="AK124" s="150">
        <v>17.037744784905644</v>
      </c>
      <c r="AL124" s="207">
        <v>44489</v>
      </c>
      <c r="AM124" s="205"/>
    </row>
    <row r="125" spans="1:39" ht="16.5" hidden="1" customHeight="1">
      <c r="A125" t="s">
        <v>134</v>
      </c>
      <c r="B125" t="s">
        <v>101</v>
      </c>
      <c r="C125" t="s">
        <v>703</v>
      </c>
      <c r="D125" t="s">
        <v>76</v>
      </c>
      <c r="E125" s="205" t="s">
        <v>76</v>
      </c>
      <c r="F125" t="s">
        <v>25</v>
      </c>
      <c r="G125" t="s">
        <v>66</v>
      </c>
      <c r="H125" t="s">
        <v>54</v>
      </c>
      <c r="I125" t="s">
        <v>55</v>
      </c>
      <c r="J125" t="s">
        <v>2960</v>
      </c>
      <c r="N125" s="119">
        <v>44709</v>
      </c>
      <c r="O125" t="s">
        <v>9</v>
      </c>
      <c r="P125" t="s">
        <v>114</v>
      </c>
      <c r="Q125" t="s">
        <v>17</v>
      </c>
      <c r="R125" t="s">
        <v>54</v>
      </c>
      <c r="S125" s="119">
        <v>44690</v>
      </c>
      <c r="T125" s="119">
        <v>44715</v>
      </c>
      <c r="AA125" t="s">
        <v>2961</v>
      </c>
      <c r="AB125" s="176">
        <v>500002</v>
      </c>
      <c r="AC125" t="s">
        <v>58</v>
      </c>
      <c r="AD125" s="149" t="s">
        <v>478</v>
      </c>
      <c r="AE125" t="s">
        <v>478</v>
      </c>
      <c r="AF125" s="176" t="s">
        <v>115</v>
      </c>
      <c r="AG125" s="150">
        <v>17.067933584905646</v>
      </c>
      <c r="AH125" s="151">
        <v>1.5094400000000001</v>
      </c>
      <c r="AI125" s="150">
        <v>703.39667924528226</v>
      </c>
      <c r="AJ125" s="150">
        <v>14.067933584905646</v>
      </c>
      <c r="AK125" s="150">
        <v>17.067933584905646</v>
      </c>
      <c r="AL125" s="119">
        <v>44790</v>
      </c>
    </row>
    <row r="126" spans="1:39" ht="16.5" customHeight="1">
      <c r="A126" t="s">
        <v>96</v>
      </c>
      <c r="B126" t="s">
        <v>97</v>
      </c>
      <c r="C126" t="s">
        <v>692</v>
      </c>
      <c r="D126" t="s">
        <v>64</v>
      </c>
      <c r="E126" s="205" t="s">
        <v>65</v>
      </c>
      <c r="F126" t="s">
        <v>24</v>
      </c>
      <c r="G126" t="s">
        <v>81</v>
      </c>
      <c r="H126" t="s">
        <v>54</v>
      </c>
      <c r="I126" t="s">
        <v>55</v>
      </c>
      <c r="J126" t="s">
        <v>2962</v>
      </c>
      <c r="K126" s="119">
        <v>44683</v>
      </c>
      <c r="L126" s="119">
        <v>44708</v>
      </c>
      <c r="N126" s="119">
        <v>44711</v>
      </c>
      <c r="O126" t="s">
        <v>9</v>
      </c>
      <c r="P126" t="s">
        <v>73</v>
      </c>
      <c r="Q126" t="s">
        <v>17</v>
      </c>
      <c r="S126" s="119">
        <v>44692</v>
      </c>
      <c r="T126" s="119">
        <v>44704</v>
      </c>
      <c r="AB126" s="206">
        <v>500000</v>
      </c>
      <c r="AC126" s="205" t="s">
        <v>58</v>
      </c>
      <c r="AD126" s="149" t="s">
        <v>444</v>
      </c>
      <c r="AE126" s="205" t="s">
        <v>478</v>
      </c>
      <c r="AF126" s="206" t="s">
        <v>213</v>
      </c>
      <c r="AG126" s="150">
        <v>17.098122264150927</v>
      </c>
      <c r="AH126" s="151">
        <v>1.5094339622641511</v>
      </c>
      <c r="AI126" s="150">
        <v>704.90611320754635</v>
      </c>
      <c r="AJ126" s="150">
        <v>14.098122264150927</v>
      </c>
      <c r="AK126" s="150">
        <v>17.098122264150927</v>
      </c>
      <c r="AL126" s="119">
        <v>44670</v>
      </c>
    </row>
    <row r="127" spans="1:39" ht="16.5" customHeight="1">
      <c r="A127" t="s">
        <v>96</v>
      </c>
      <c r="B127" t="s">
        <v>97</v>
      </c>
      <c r="C127" t="s">
        <v>692</v>
      </c>
      <c r="D127" t="s">
        <v>64</v>
      </c>
      <c r="E127" s="205" t="s">
        <v>65</v>
      </c>
      <c r="F127" t="s">
        <v>24</v>
      </c>
      <c r="G127" t="s">
        <v>81</v>
      </c>
      <c r="H127" t="s">
        <v>54</v>
      </c>
      <c r="I127" t="s">
        <v>55</v>
      </c>
      <c r="J127" t="s">
        <v>2963</v>
      </c>
      <c r="K127" s="119">
        <v>44682</v>
      </c>
      <c r="L127" s="183">
        <v>44708</v>
      </c>
      <c r="N127" s="184">
        <v>44711</v>
      </c>
      <c r="O127" t="s">
        <v>11</v>
      </c>
      <c r="P127" t="s">
        <v>128</v>
      </c>
      <c r="Q127" t="s">
        <v>17</v>
      </c>
      <c r="S127" s="119">
        <v>44698</v>
      </c>
      <c r="T127" s="119">
        <v>44799</v>
      </c>
      <c r="W127" s="180" t="s">
        <v>2964</v>
      </c>
      <c r="X127" s="205"/>
      <c r="Y127" s="205"/>
      <c r="Z127" s="180" t="s">
        <v>2965</v>
      </c>
      <c r="AA127" s="205"/>
      <c r="AB127" s="206">
        <v>500000</v>
      </c>
      <c r="AC127" s="205" t="s">
        <v>58</v>
      </c>
      <c r="AD127" s="149" t="s">
        <v>444</v>
      </c>
      <c r="AE127" s="205" t="s">
        <v>478</v>
      </c>
      <c r="AF127" s="206" t="s">
        <v>129</v>
      </c>
      <c r="AG127" s="150">
        <v>17.460386475471687</v>
      </c>
      <c r="AH127" s="151">
        <v>1.5094339622641511</v>
      </c>
      <c r="AI127" s="150">
        <v>723.01932377358423</v>
      </c>
      <c r="AJ127" s="150">
        <v>14.460386475471685</v>
      </c>
      <c r="AK127" s="150">
        <v>17.460386475471687</v>
      </c>
      <c r="AL127" s="207">
        <v>44462</v>
      </c>
      <c r="AM127" s="205"/>
    </row>
    <row r="128" spans="1:39" ht="16.5" hidden="1" customHeight="1">
      <c r="A128" t="s">
        <v>60</v>
      </c>
      <c r="B128" t="s">
        <v>61</v>
      </c>
      <c r="C128" t="s">
        <v>2139</v>
      </c>
      <c r="D128" t="s">
        <v>64</v>
      </c>
      <c r="E128" s="205" t="s">
        <v>65</v>
      </c>
      <c r="F128" t="s">
        <v>24</v>
      </c>
      <c r="G128" t="s">
        <v>66</v>
      </c>
      <c r="H128" t="s">
        <v>54</v>
      </c>
      <c r="I128" t="s">
        <v>55</v>
      </c>
      <c r="J128" s="179" t="s">
        <v>2966</v>
      </c>
      <c r="L128" s="119">
        <v>44700</v>
      </c>
      <c r="M128" s="119">
        <v>44714</v>
      </c>
      <c r="N128" s="119">
        <v>44714</v>
      </c>
      <c r="O128" t="s">
        <v>9</v>
      </c>
      <c r="P128" t="s">
        <v>78</v>
      </c>
      <c r="Q128" t="s">
        <v>17</v>
      </c>
      <c r="S128" s="119">
        <v>44705</v>
      </c>
      <c r="T128" s="119">
        <v>44714</v>
      </c>
      <c r="AB128" s="206">
        <v>500001</v>
      </c>
      <c r="AC128" s="205" t="s">
        <v>58</v>
      </c>
      <c r="AD128" s="149" t="s">
        <v>444</v>
      </c>
      <c r="AE128" s="205" t="s">
        <v>478</v>
      </c>
      <c r="AF128" s="206" t="s">
        <v>216</v>
      </c>
      <c r="AG128" s="150">
        <v>17.158499683018853</v>
      </c>
      <c r="AH128" s="151">
        <v>1.5094369811320758</v>
      </c>
      <c r="AI128" s="150">
        <v>707.92498415094258</v>
      </c>
      <c r="AJ128" s="150">
        <v>14.158499683018851</v>
      </c>
      <c r="AK128" s="150">
        <v>17.158499683018853</v>
      </c>
      <c r="AL128" s="119">
        <v>44715</v>
      </c>
    </row>
    <row r="129" spans="1:39" ht="16.5" hidden="1" customHeight="1">
      <c r="A129" t="s">
        <v>179</v>
      </c>
      <c r="B129" t="s">
        <v>180</v>
      </c>
      <c r="C129" t="s">
        <v>2967</v>
      </c>
      <c r="D129" t="s">
        <v>65</v>
      </c>
      <c r="E129" t="s">
        <v>65</v>
      </c>
      <c r="F129" t="s">
        <v>25</v>
      </c>
      <c r="G129" t="s">
        <v>81</v>
      </c>
      <c r="H129" t="s">
        <v>54</v>
      </c>
      <c r="I129" t="s">
        <v>55</v>
      </c>
      <c r="J129" t="s">
        <v>2968</v>
      </c>
      <c r="K129" s="119">
        <v>44697</v>
      </c>
      <c r="L129" s="119">
        <v>44708</v>
      </c>
      <c r="M129" s="119">
        <v>44706</v>
      </c>
      <c r="N129" s="119">
        <v>44714</v>
      </c>
      <c r="O129" t="s">
        <v>9</v>
      </c>
      <c r="P129" t="s">
        <v>181</v>
      </c>
      <c r="Q129" t="s">
        <v>17</v>
      </c>
      <c r="R129" t="s">
        <v>54</v>
      </c>
      <c r="S129" s="119">
        <v>44701</v>
      </c>
      <c r="T129" s="119">
        <v>44715</v>
      </c>
      <c r="AB129" s="206">
        <v>500000</v>
      </c>
      <c r="AC129" s="205" t="s">
        <v>58</v>
      </c>
      <c r="AD129" s="149" t="s">
        <v>478</v>
      </c>
      <c r="AE129" s="205" t="s">
        <v>478</v>
      </c>
      <c r="AF129" s="206" t="s">
        <v>182</v>
      </c>
      <c r="AG129" s="150">
        <v>17.188688362264134</v>
      </c>
      <c r="AH129" s="151">
        <v>1.5094339622641511</v>
      </c>
      <c r="AI129" s="150">
        <v>709.43441811320668</v>
      </c>
      <c r="AJ129" s="150">
        <v>14.188688362264134</v>
      </c>
      <c r="AK129" s="150">
        <v>17.188688362264134</v>
      </c>
      <c r="AL129" s="207">
        <v>44602</v>
      </c>
      <c r="AM129" t="s">
        <v>54</v>
      </c>
    </row>
    <row r="130" spans="1:39" ht="16.5" hidden="1" customHeight="1">
      <c r="A130" t="s">
        <v>134</v>
      </c>
      <c r="B130" t="s">
        <v>101</v>
      </c>
      <c r="C130" t="s">
        <v>703</v>
      </c>
      <c r="D130" t="s">
        <v>76</v>
      </c>
      <c r="E130" s="205" t="s">
        <v>76</v>
      </c>
      <c r="F130" t="s">
        <v>25</v>
      </c>
      <c r="G130" t="s">
        <v>66</v>
      </c>
      <c r="H130" t="s">
        <v>54</v>
      </c>
      <c r="I130" t="s">
        <v>55</v>
      </c>
      <c r="J130" t="s">
        <v>2969</v>
      </c>
      <c r="N130" s="119">
        <v>44716</v>
      </c>
      <c r="O130" t="s">
        <v>9</v>
      </c>
      <c r="P130" t="s">
        <v>114</v>
      </c>
      <c r="Q130" t="s">
        <v>17</v>
      </c>
      <c r="R130" t="s">
        <v>54</v>
      </c>
      <c r="S130" s="119">
        <v>44713</v>
      </c>
      <c r="T130" s="119">
        <v>44715</v>
      </c>
      <c r="AB130" s="206">
        <v>500000</v>
      </c>
      <c r="AC130" s="205" t="s">
        <v>58</v>
      </c>
      <c r="AD130" s="149" t="s">
        <v>478</v>
      </c>
      <c r="AE130" s="205" t="s">
        <v>478</v>
      </c>
      <c r="AF130" s="206" t="s">
        <v>115</v>
      </c>
      <c r="AG130" s="150">
        <v>17.218877041509415</v>
      </c>
      <c r="AH130" s="151">
        <v>1.5094339622641511</v>
      </c>
      <c r="AI130" s="150">
        <v>710.94385207547077</v>
      </c>
      <c r="AJ130" s="150">
        <v>14.218877041509415</v>
      </c>
      <c r="AK130" s="150">
        <v>17.218877041509415</v>
      </c>
      <c r="AL130" s="119">
        <v>44762</v>
      </c>
    </row>
    <row r="131" spans="1:39" ht="16.5" hidden="1" customHeight="1">
      <c r="A131" t="s">
        <v>112</v>
      </c>
      <c r="B131" t="s">
        <v>113</v>
      </c>
      <c r="C131" t="s">
        <v>1318</v>
      </c>
      <c r="D131" t="s">
        <v>65</v>
      </c>
      <c r="E131" s="205" t="s">
        <v>65</v>
      </c>
      <c r="F131" t="s">
        <v>25</v>
      </c>
      <c r="G131" t="s">
        <v>53</v>
      </c>
      <c r="H131" t="s">
        <v>67</v>
      </c>
      <c r="I131" t="s">
        <v>55</v>
      </c>
      <c r="J131" t="s">
        <v>2970</v>
      </c>
      <c r="K131" s="119">
        <v>44606</v>
      </c>
      <c r="N131" s="119">
        <v>44718</v>
      </c>
      <c r="O131" t="s">
        <v>11</v>
      </c>
      <c r="P131" t="s">
        <v>128</v>
      </c>
      <c r="Q131" t="s">
        <v>17</v>
      </c>
      <c r="R131" t="s">
        <v>54</v>
      </c>
      <c r="S131" s="119">
        <v>44690</v>
      </c>
      <c r="T131" s="119">
        <v>44799</v>
      </c>
      <c r="W131" s="205" t="s">
        <v>84</v>
      </c>
      <c r="X131" s="205"/>
      <c r="Y131" s="205"/>
      <c r="Z131" s="205"/>
      <c r="AA131" s="154" t="s">
        <v>2971</v>
      </c>
      <c r="AB131" s="206">
        <v>500000</v>
      </c>
      <c r="AC131" s="205" t="s">
        <v>58</v>
      </c>
      <c r="AD131" s="149" t="s">
        <v>478</v>
      </c>
      <c r="AE131" s="205" t="s">
        <v>478</v>
      </c>
      <c r="AF131" s="206" t="s">
        <v>129</v>
      </c>
      <c r="AG131" s="150">
        <v>17.520763833962246</v>
      </c>
      <c r="AH131" s="151">
        <v>15.09433962264151</v>
      </c>
      <c r="AI131" s="150">
        <v>726.03819169811231</v>
      </c>
      <c r="AJ131" s="150">
        <v>14.520763833962246</v>
      </c>
      <c r="AK131" s="150">
        <v>17.520763833962246</v>
      </c>
      <c r="AL131" s="207"/>
      <c r="AM131" s="205" t="s">
        <v>54</v>
      </c>
    </row>
    <row r="132" spans="1:39" ht="16.5" hidden="1" customHeight="1">
      <c r="A132" t="s">
        <v>123</v>
      </c>
      <c r="B132" t="s">
        <v>124</v>
      </c>
      <c r="C132" t="s">
        <v>2407</v>
      </c>
      <c r="D132" t="s">
        <v>65</v>
      </c>
      <c r="E132" t="s">
        <v>65</v>
      </c>
      <c r="F132" t="s">
        <v>25</v>
      </c>
      <c r="G132" t="s">
        <v>66</v>
      </c>
      <c r="H132" t="s">
        <v>54</v>
      </c>
      <c r="I132" s="205" t="s">
        <v>68</v>
      </c>
      <c r="J132" t="s">
        <v>2972</v>
      </c>
      <c r="K132" s="119">
        <v>44508</v>
      </c>
      <c r="L132" s="119">
        <v>44613</v>
      </c>
      <c r="N132" s="119">
        <v>44722</v>
      </c>
      <c r="O132" t="s">
        <v>9</v>
      </c>
      <c r="P132" t="s">
        <v>73</v>
      </c>
      <c r="Q132" t="s">
        <v>17</v>
      </c>
      <c r="T132" s="119">
        <v>44704</v>
      </c>
      <c r="W132" s="180" t="s">
        <v>2973</v>
      </c>
      <c r="X132" s="205"/>
      <c r="Y132" s="205"/>
      <c r="Z132" s="180" t="s">
        <v>2974</v>
      </c>
      <c r="AA132" s="205" t="s">
        <v>2792</v>
      </c>
      <c r="AB132" s="206">
        <v>500000</v>
      </c>
      <c r="AC132" s="205" t="s">
        <v>58</v>
      </c>
      <c r="AD132" s="149" t="s">
        <v>478</v>
      </c>
      <c r="AE132" s="205" t="s">
        <v>478</v>
      </c>
      <c r="AF132" s="206" t="s">
        <v>213</v>
      </c>
      <c r="AG132" s="150">
        <v>17.550952513207527</v>
      </c>
      <c r="AH132" s="151">
        <v>1.5094339622641511</v>
      </c>
      <c r="AI132" s="150">
        <v>727.54762566037641</v>
      </c>
      <c r="AJ132" s="150">
        <v>14.550952513207529</v>
      </c>
      <c r="AK132" s="150">
        <v>17.550952513207527</v>
      </c>
      <c r="AL132" s="207">
        <v>44456</v>
      </c>
      <c r="AM132" s="205"/>
    </row>
    <row r="133" spans="1:39" ht="16.5" hidden="1" customHeight="1">
      <c r="A133" t="s">
        <v>147</v>
      </c>
      <c r="B133" t="s">
        <v>148</v>
      </c>
      <c r="C133" t="s">
        <v>2975</v>
      </c>
      <c r="D133" t="s">
        <v>64</v>
      </c>
      <c r="E133" s="205" t="s">
        <v>65</v>
      </c>
      <c r="F133" t="s">
        <v>24</v>
      </c>
      <c r="G133" t="s">
        <v>77</v>
      </c>
      <c r="H133" t="s">
        <v>67</v>
      </c>
      <c r="I133" s="205" t="s">
        <v>55</v>
      </c>
      <c r="J133" t="s">
        <v>2976</v>
      </c>
      <c r="K133" s="119">
        <v>44579</v>
      </c>
      <c r="L133" s="119">
        <v>44704</v>
      </c>
      <c r="N133" s="119">
        <v>44725</v>
      </c>
      <c r="O133" t="s">
        <v>9</v>
      </c>
      <c r="P133" t="s">
        <v>73</v>
      </c>
      <c r="Q133" t="s">
        <v>17</v>
      </c>
      <c r="S133" s="119">
        <v>44692</v>
      </c>
      <c r="T133" s="119">
        <v>44719</v>
      </c>
      <c r="W133" s="180"/>
      <c r="X133" s="205"/>
      <c r="Y133" s="205"/>
      <c r="Z133" s="205"/>
      <c r="AA133" t="s">
        <v>2727</v>
      </c>
      <c r="AB133" s="206">
        <v>500000</v>
      </c>
      <c r="AC133" s="205" t="s">
        <v>58</v>
      </c>
      <c r="AD133" s="149" t="s">
        <v>444</v>
      </c>
      <c r="AE133" s="205" t="s">
        <v>478</v>
      </c>
      <c r="AF133" s="206" t="s">
        <v>213</v>
      </c>
      <c r="AG133" s="150">
        <v>17.85283930566036</v>
      </c>
      <c r="AH133" s="151">
        <v>15.09433962264151</v>
      </c>
      <c r="AI133" s="150">
        <v>742.64196528301795</v>
      </c>
      <c r="AJ133" s="150">
        <v>14.852839305660359</v>
      </c>
      <c r="AK133" s="150">
        <v>17.85283930566036</v>
      </c>
      <c r="AL133" s="207"/>
      <c r="AM133" s="205"/>
    </row>
    <row r="134" spans="1:39" ht="16.5" hidden="1" customHeight="1">
      <c r="A134" t="s">
        <v>119</v>
      </c>
      <c r="B134" t="s">
        <v>120</v>
      </c>
      <c r="C134" t="s">
        <v>2841</v>
      </c>
      <c r="D134" t="s">
        <v>65</v>
      </c>
      <c r="E134" s="205" t="s">
        <v>65</v>
      </c>
      <c r="F134" t="s">
        <v>25</v>
      </c>
      <c r="G134" t="s">
        <v>66</v>
      </c>
      <c r="H134" t="s">
        <v>54</v>
      </c>
      <c r="I134" t="s">
        <v>55</v>
      </c>
      <c r="J134" t="s">
        <v>2977</v>
      </c>
      <c r="L134" s="119">
        <v>44711</v>
      </c>
      <c r="M134" s="119">
        <v>44722</v>
      </c>
      <c r="N134" s="119">
        <v>44725</v>
      </c>
      <c r="O134" t="s">
        <v>9</v>
      </c>
      <c r="P134" t="s">
        <v>78</v>
      </c>
      <c r="Q134" t="s">
        <v>17</v>
      </c>
      <c r="R134" t="s">
        <v>54</v>
      </c>
      <c r="S134" s="119">
        <v>44718</v>
      </c>
      <c r="T134" s="119">
        <v>44720</v>
      </c>
      <c r="AB134" s="176">
        <v>500000</v>
      </c>
      <c r="AC134" t="s">
        <v>58</v>
      </c>
      <c r="AD134" s="149" t="s">
        <v>478</v>
      </c>
      <c r="AE134" t="s">
        <v>478</v>
      </c>
      <c r="AF134" s="176" t="s">
        <v>216</v>
      </c>
      <c r="AG134" s="150">
        <v>17.883027984905642</v>
      </c>
      <c r="AH134" s="151">
        <v>1.5094339622641511</v>
      </c>
      <c r="AI134" s="150">
        <v>744.15139924528205</v>
      </c>
      <c r="AJ134" s="150">
        <v>14.883027984905642</v>
      </c>
      <c r="AK134" s="150">
        <v>17.883027984905642</v>
      </c>
      <c r="AL134" s="119">
        <v>44778</v>
      </c>
      <c r="AM134" t="s">
        <v>54</v>
      </c>
    </row>
    <row r="135" spans="1:39" ht="16.5" hidden="1" customHeight="1">
      <c r="A135" t="s">
        <v>147</v>
      </c>
      <c r="B135" t="s">
        <v>148</v>
      </c>
      <c r="C135" t="s">
        <v>2240</v>
      </c>
      <c r="D135" t="s">
        <v>65</v>
      </c>
      <c r="E135" t="s">
        <v>65</v>
      </c>
      <c r="F135" t="s">
        <v>25</v>
      </c>
      <c r="G135" t="s">
        <v>81</v>
      </c>
      <c r="H135" s="154" t="s">
        <v>54</v>
      </c>
      <c r="I135" s="154" t="s">
        <v>55</v>
      </c>
      <c r="J135" t="s">
        <v>2978</v>
      </c>
      <c r="K135" s="119">
        <v>44543</v>
      </c>
      <c r="L135" s="119">
        <v>44652</v>
      </c>
      <c r="M135" s="119">
        <v>44719</v>
      </c>
      <c r="N135" s="119">
        <v>44725</v>
      </c>
      <c r="O135" t="s">
        <v>11</v>
      </c>
      <c r="P135" t="s">
        <v>185</v>
      </c>
      <c r="Q135" t="s">
        <v>17</v>
      </c>
      <c r="R135" t="s">
        <v>54</v>
      </c>
      <c r="S135" s="119">
        <v>44705</v>
      </c>
      <c r="T135" s="119">
        <v>44725</v>
      </c>
      <c r="AA135" s="205" t="s">
        <v>2652</v>
      </c>
      <c r="AB135" s="206">
        <v>500000</v>
      </c>
      <c r="AC135" s="205" t="s">
        <v>58</v>
      </c>
      <c r="AD135" s="149" t="s">
        <v>478</v>
      </c>
      <c r="AE135" s="205" t="s">
        <v>478</v>
      </c>
      <c r="AF135" s="206" t="s">
        <v>186</v>
      </c>
      <c r="AG135" s="150">
        <v>17.913216664150923</v>
      </c>
      <c r="AH135" s="151">
        <v>1.5094339622641511</v>
      </c>
      <c r="AI135" s="150">
        <v>745.66083320754615</v>
      </c>
      <c r="AJ135" s="150">
        <v>14.913216664150923</v>
      </c>
      <c r="AK135" s="150">
        <v>17.913216664150923</v>
      </c>
      <c r="AL135" s="119">
        <v>44630</v>
      </c>
      <c r="AM135" s="205" t="s">
        <v>54</v>
      </c>
    </row>
    <row r="136" spans="1:39" ht="16.5" hidden="1" customHeight="1">
      <c r="A136" t="s">
        <v>147</v>
      </c>
      <c r="B136" t="s">
        <v>148</v>
      </c>
      <c r="C136" t="s">
        <v>2979</v>
      </c>
      <c r="D136" t="s">
        <v>64</v>
      </c>
      <c r="E136" s="205" t="s">
        <v>65</v>
      </c>
      <c r="F136" t="s">
        <v>24</v>
      </c>
      <c r="G136" t="s">
        <v>53</v>
      </c>
      <c r="H136" t="s">
        <v>67</v>
      </c>
      <c r="I136" t="s">
        <v>68</v>
      </c>
      <c r="J136" t="s">
        <v>2980</v>
      </c>
      <c r="K136" s="119">
        <v>43089</v>
      </c>
      <c r="L136" s="119">
        <v>44712</v>
      </c>
      <c r="N136" s="119">
        <v>44726</v>
      </c>
      <c r="O136" t="s">
        <v>9</v>
      </c>
      <c r="P136" t="s">
        <v>78</v>
      </c>
      <c r="Q136" t="s">
        <v>17</v>
      </c>
      <c r="S136" s="119">
        <v>44721</v>
      </c>
      <c r="T136" s="119">
        <v>44725</v>
      </c>
      <c r="U136" t="s">
        <v>16</v>
      </c>
      <c r="V136" t="s">
        <v>59</v>
      </c>
      <c r="W136" s="180" t="s">
        <v>2981</v>
      </c>
      <c r="X136" s="205"/>
      <c r="Y136" s="205"/>
      <c r="Z136" s="180"/>
      <c r="AA136" s="205"/>
      <c r="AB136" s="206">
        <v>500000</v>
      </c>
      <c r="AC136" s="205" t="s">
        <v>58</v>
      </c>
      <c r="AD136" s="149" t="s">
        <v>444</v>
      </c>
      <c r="AE136" s="205" t="s">
        <v>478</v>
      </c>
      <c r="AF136" s="206" t="s">
        <v>216</v>
      </c>
      <c r="AG136" s="150">
        <v>18.215103456603753</v>
      </c>
      <c r="AH136" s="151">
        <v>15.09433962264151</v>
      </c>
      <c r="AI136" s="150">
        <v>760.75517283018769</v>
      </c>
      <c r="AJ136" s="150">
        <v>15.215103456603753</v>
      </c>
      <c r="AK136" s="150">
        <v>18.215103456603753</v>
      </c>
      <c r="AL136" s="207">
        <v>44574</v>
      </c>
      <c r="AM136" s="205"/>
    </row>
    <row r="137" spans="1:39" ht="16.5" hidden="1" customHeight="1">
      <c r="A137" t="s">
        <v>112</v>
      </c>
      <c r="B137" t="s">
        <v>113</v>
      </c>
      <c r="C137" t="s">
        <v>2982</v>
      </c>
      <c r="D137" t="s">
        <v>76</v>
      </c>
      <c r="E137" s="205" t="s">
        <v>76</v>
      </c>
      <c r="F137" t="s">
        <v>25</v>
      </c>
      <c r="G137" t="s">
        <v>66</v>
      </c>
      <c r="H137" t="s">
        <v>54</v>
      </c>
      <c r="I137" t="s">
        <v>55</v>
      </c>
      <c r="J137" t="s">
        <v>2983</v>
      </c>
      <c r="N137" s="119">
        <v>44726</v>
      </c>
      <c r="O137" t="s">
        <v>9</v>
      </c>
      <c r="P137" t="s">
        <v>114</v>
      </c>
      <c r="Q137" t="s">
        <v>17</v>
      </c>
      <c r="R137" t="s">
        <v>54</v>
      </c>
      <c r="S137" s="119">
        <v>44719</v>
      </c>
      <c r="T137" s="119">
        <v>44726</v>
      </c>
      <c r="W137" s="62" t="s">
        <v>2984</v>
      </c>
      <c r="Z137" s="62" t="s">
        <v>2985</v>
      </c>
      <c r="AB137" s="206">
        <v>500001</v>
      </c>
      <c r="AC137" s="205" t="s">
        <v>58</v>
      </c>
      <c r="AD137" s="149" t="s">
        <v>478</v>
      </c>
      <c r="AE137" s="205" t="s">
        <v>478</v>
      </c>
      <c r="AF137" s="206" t="s">
        <v>115</v>
      </c>
      <c r="AG137" s="150">
        <v>18.245292196226394</v>
      </c>
      <c r="AH137" s="151">
        <v>1.5094369811320758</v>
      </c>
      <c r="AI137" s="150">
        <v>762.26460981131981</v>
      </c>
      <c r="AJ137" s="150">
        <v>15.245292196226396</v>
      </c>
      <c r="AK137" s="150">
        <v>18.245292196226394</v>
      </c>
      <c r="AL137" s="119">
        <v>44774</v>
      </c>
    </row>
    <row r="138" spans="1:39" ht="16.5" hidden="1" customHeight="1">
      <c r="A138" t="s">
        <v>119</v>
      </c>
      <c r="B138" t="s">
        <v>120</v>
      </c>
      <c r="C138" t="s">
        <v>2986</v>
      </c>
      <c r="D138" t="s">
        <v>108</v>
      </c>
      <c r="E138" s="205" t="s">
        <v>65</v>
      </c>
      <c r="F138" t="s">
        <v>24</v>
      </c>
      <c r="G138" t="s">
        <v>77</v>
      </c>
      <c r="H138" t="s">
        <v>67</v>
      </c>
      <c r="I138" s="205" t="s">
        <v>55</v>
      </c>
      <c r="J138" t="s">
        <v>2987</v>
      </c>
      <c r="K138" s="119">
        <v>44562</v>
      </c>
      <c r="L138" s="119">
        <v>44683</v>
      </c>
      <c r="N138" s="119">
        <v>44727</v>
      </c>
      <c r="O138" t="s">
        <v>7</v>
      </c>
      <c r="P138" t="s">
        <v>59</v>
      </c>
      <c r="Q138" t="s">
        <v>17</v>
      </c>
      <c r="S138" s="119">
        <v>44715</v>
      </c>
      <c r="T138" s="119">
        <v>44726</v>
      </c>
      <c r="U138" t="s">
        <v>17</v>
      </c>
      <c r="V138" t="s">
        <v>59</v>
      </c>
      <c r="W138" s="181" t="s">
        <v>2988</v>
      </c>
      <c r="X138" s="205"/>
      <c r="Y138" s="205"/>
      <c r="Z138" s="181"/>
      <c r="AA138" s="205"/>
      <c r="AB138" s="206">
        <v>500000</v>
      </c>
      <c r="AC138" s="205" t="s">
        <v>58</v>
      </c>
      <c r="AD138" s="149" t="s">
        <v>444</v>
      </c>
      <c r="AE138" s="205" t="s">
        <v>478</v>
      </c>
      <c r="AF138" s="206" t="s">
        <v>246</v>
      </c>
      <c r="AG138" s="150">
        <v>18.547178988679228</v>
      </c>
      <c r="AH138" s="151">
        <v>15.09433962264151</v>
      </c>
      <c r="AI138" s="150">
        <v>777.35894943396136</v>
      </c>
      <c r="AJ138" s="150">
        <v>15.547178988679228</v>
      </c>
      <c r="AK138" s="150">
        <v>18.547178988679228</v>
      </c>
      <c r="AL138" s="207">
        <v>44585</v>
      </c>
      <c r="AM138" s="205"/>
    </row>
    <row r="139" spans="1:39" ht="16.5" hidden="1" customHeight="1">
      <c r="A139" t="s">
        <v>134</v>
      </c>
      <c r="B139" t="s">
        <v>101</v>
      </c>
      <c r="C139" t="s">
        <v>2989</v>
      </c>
      <c r="D139" t="s">
        <v>108</v>
      </c>
      <c r="E139" t="s">
        <v>65</v>
      </c>
      <c r="F139" t="s">
        <v>24</v>
      </c>
      <c r="G139" t="s">
        <v>66</v>
      </c>
      <c r="H139" t="s">
        <v>54</v>
      </c>
      <c r="I139" t="s">
        <v>55</v>
      </c>
      <c r="J139" t="s">
        <v>2990</v>
      </c>
      <c r="K139" s="119">
        <v>44476</v>
      </c>
      <c r="L139" s="119">
        <v>44656</v>
      </c>
      <c r="M139" s="119">
        <v>44721</v>
      </c>
      <c r="N139" s="119">
        <v>44728</v>
      </c>
      <c r="O139" t="s">
        <v>9</v>
      </c>
      <c r="P139" t="s">
        <v>73</v>
      </c>
      <c r="Q139" t="s">
        <v>17</v>
      </c>
      <c r="S139" s="119">
        <v>44692</v>
      </c>
      <c r="T139" s="119">
        <v>44728</v>
      </c>
      <c r="AA139" t="s">
        <v>2778</v>
      </c>
      <c r="AB139" s="206">
        <v>500001</v>
      </c>
      <c r="AC139" s="205" t="s">
        <v>58</v>
      </c>
      <c r="AD139" s="149" t="s">
        <v>444</v>
      </c>
      <c r="AE139" s="205" t="s">
        <v>478</v>
      </c>
      <c r="AF139" s="206" t="s">
        <v>213</v>
      </c>
      <c r="AG139" s="150">
        <v>18.909443260377344</v>
      </c>
      <c r="AH139" s="151">
        <v>1.5094369811320758</v>
      </c>
      <c r="AI139" s="150">
        <v>795.47216301886726</v>
      </c>
      <c r="AJ139" s="150">
        <v>15.909443260377346</v>
      </c>
      <c r="AK139" s="150">
        <v>18.909443260377344</v>
      </c>
      <c r="AL139" s="119">
        <v>44635</v>
      </c>
    </row>
    <row r="140" spans="1:39" ht="16.5" hidden="1" customHeight="1">
      <c r="A140" t="s">
        <v>134</v>
      </c>
      <c r="B140" t="s">
        <v>101</v>
      </c>
      <c r="C140" t="s">
        <v>565</v>
      </c>
      <c r="D140" t="s">
        <v>108</v>
      </c>
      <c r="E140" s="205" t="s">
        <v>65</v>
      </c>
      <c r="F140" t="s">
        <v>24</v>
      </c>
      <c r="G140" t="s">
        <v>66</v>
      </c>
      <c r="H140" t="s">
        <v>54</v>
      </c>
      <c r="I140" s="205" t="s">
        <v>55</v>
      </c>
      <c r="J140" t="s">
        <v>2991</v>
      </c>
      <c r="K140" s="119">
        <v>44541</v>
      </c>
      <c r="L140" s="119">
        <v>44652</v>
      </c>
      <c r="N140" s="119">
        <v>44728</v>
      </c>
      <c r="O140" t="s">
        <v>9</v>
      </c>
      <c r="P140" t="s">
        <v>73</v>
      </c>
      <c r="Q140" t="s">
        <v>17</v>
      </c>
      <c r="S140" s="119">
        <v>44692</v>
      </c>
      <c r="T140" s="119">
        <v>44728</v>
      </c>
      <c r="AA140" t="s">
        <v>2778</v>
      </c>
      <c r="AB140" s="206">
        <v>500001</v>
      </c>
      <c r="AC140" s="205" t="s">
        <v>58</v>
      </c>
      <c r="AD140" s="149" t="s">
        <v>444</v>
      </c>
      <c r="AE140" s="205" t="s">
        <v>478</v>
      </c>
      <c r="AF140" s="206" t="s">
        <v>213</v>
      </c>
      <c r="AG140" s="150">
        <v>18.939632060377345</v>
      </c>
      <c r="AH140" s="151">
        <v>1.5094369811320758</v>
      </c>
      <c r="AI140" s="150">
        <v>796.9816030188673</v>
      </c>
      <c r="AJ140" s="150">
        <v>15.939632060377345</v>
      </c>
      <c r="AK140" s="150">
        <v>18.939632060377345</v>
      </c>
      <c r="AL140" s="119">
        <v>44635</v>
      </c>
    </row>
    <row r="141" spans="1:39" ht="16.5" hidden="1" customHeight="1">
      <c r="A141" t="s">
        <v>60</v>
      </c>
      <c r="B141" t="s">
        <v>61</v>
      </c>
      <c r="C141" t="s">
        <v>2139</v>
      </c>
      <c r="D141" t="s">
        <v>64</v>
      </c>
      <c r="E141" s="205" t="s">
        <v>65</v>
      </c>
      <c r="F141" t="s">
        <v>24</v>
      </c>
      <c r="G141" t="s">
        <v>66</v>
      </c>
      <c r="H141" t="s">
        <v>54</v>
      </c>
      <c r="I141" t="s">
        <v>55</v>
      </c>
      <c r="J141" s="179" t="s">
        <v>2992</v>
      </c>
      <c r="L141" s="119">
        <v>44714</v>
      </c>
      <c r="M141" s="119">
        <v>44728</v>
      </c>
      <c r="N141" s="119">
        <v>44728</v>
      </c>
      <c r="O141" t="s">
        <v>9</v>
      </c>
      <c r="P141" t="s">
        <v>78</v>
      </c>
      <c r="Q141" t="s">
        <v>17</v>
      </c>
      <c r="S141" s="119">
        <v>44721</v>
      </c>
      <c r="T141" s="119">
        <v>44725</v>
      </c>
      <c r="AB141" s="206">
        <v>500002</v>
      </c>
      <c r="AC141" s="205" t="s">
        <v>58</v>
      </c>
      <c r="AD141" s="149" t="s">
        <v>444</v>
      </c>
      <c r="AE141" s="205" t="s">
        <v>478</v>
      </c>
      <c r="AF141" s="206" t="s">
        <v>216</v>
      </c>
      <c r="AG141" s="150">
        <v>18.637745267924515</v>
      </c>
      <c r="AH141" s="151">
        <v>1.5094400000000001</v>
      </c>
      <c r="AI141" s="150">
        <v>781.88726339622565</v>
      </c>
      <c r="AJ141" s="150">
        <v>15.637745267924513</v>
      </c>
      <c r="AK141" s="150">
        <v>18.637745267924515</v>
      </c>
      <c r="AL141" s="119">
        <v>44655</v>
      </c>
    </row>
    <row r="142" spans="1:39" ht="16.5" hidden="1" customHeight="1">
      <c r="A142" t="s">
        <v>96</v>
      </c>
      <c r="B142" t="s">
        <v>97</v>
      </c>
      <c r="C142" t="s">
        <v>1228</v>
      </c>
      <c r="D142" t="s">
        <v>65</v>
      </c>
      <c r="E142" s="205" t="s">
        <v>65</v>
      </c>
      <c r="F142" s="205" t="s">
        <v>24</v>
      </c>
      <c r="G142" s="205" t="s">
        <v>81</v>
      </c>
      <c r="H142" s="205" t="s">
        <v>54</v>
      </c>
      <c r="I142" t="s">
        <v>55</v>
      </c>
      <c r="J142" t="s">
        <v>2993</v>
      </c>
      <c r="L142" s="119">
        <v>44713</v>
      </c>
      <c r="M142" s="119">
        <v>44721</v>
      </c>
      <c r="N142" s="119">
        <v>44728</v>
      </c>
      <c r="O142" t="s">
        <v>13</v>
      </c>
      <c r="P142" t="s">
        <v>149</v>
      </c>
      <c r="Q142" t="s">
        <v>17</v>
      </c>
      <c r="S142" s="119">
        <v>44715</v>
      </c>
      <c r="T142" s="119">
        <v>44721</v>
      </c>
      <c r="W142" s="180" t="s">
        <v>2994</v>
      </c>
      <c r="X142" s="205"/>
      <c r="Y142" s="205"/>
      <c r="Z142" s="205"/>
      <c r="AA142" t="s">
        <v>2995</v>
      </c>
      <c r="AB142" s="206">
        <v>500001</v>
      </c>
      <c r="AC142" s="205" t="s">
        <v>58</v>
      </c>
      <c r="AD142" s="149" t="s">
        <v>444</v>
      </c>
      <c r="AE142" s="205" t="s">
        <v>478</v>
      </c>
      <c r="AF142" s="206" t="s">
        <v>150</v>
      </c>
      <c r="AG142" s="150">
        <v>18.667934007547153</v>
      </c>
      <c r="AH142" s="151">
        <v>1.5094369811320758</v>
      </c>
      <c r="AI142" s="150">
        <v>783.39670037735777</v>
      </c>
      <c r="AJ142" s="150">
        <v>15.667934007547155</v>
      </c>
      <c r="AK142" s="150">
        <v>18.667934007547153</v>
      </c>
      <c r="AL142" s="207">
        <v>44573</v>
      </c>
      <c r="AM142" s="205"/>
    </row>
    <row r="143" spans="1:39" ht="16.5" hidden="1" customHeight="1">
      <c r="A143" t="s">
        <v>96</v>
      </c>
      <c r="B143" t="s">
        <v>97</v>
      </c>
      <c r="C143" t="s">
        <v>2996</v>
      </c>
      <c r="D143" t="s">
        <v>108</v>
      </c>
      <c r="E143" t="s">
        <v>65</v>
      </c>
      <c r="F143" t="s">
        <v>24</v>
      </c>
      <c r="G143" t="s">
        <v>81</v>
      </c>
      <c r="H143" t="s">
        <v>54</v>
      </c>
      <c r="I143" t="s">
        <v>55</v>
      </c>
      <c r="J143" t="s">
        <v>2997</v>
      </c>
      <c r="K143" s="119">
        <v>44478</v>
      </c>
      <c r="L143" s="119">
        <v>44686</v>
      </c>
      <c r="N143" s="119">
        <v>44728</v>
      </c>
      <c r="O143" t="s">
        <v>9</v>
      </c>
      <c r="P143" t="s">
        <v>73</v>
      </c>
      <c r="Q143" t="s">
        <v>17</v>
      </c>
      <c r="S143" s="119">
        <v>44692</v>
      </c>
      <c r="T143" s="119">
        <v>44728</v>
      </c>
      <c r="W143" s="180" t="s">
        <v>2998</v>
      </c>
      <c r="X143" s="205"/>
      <c r="Y143" s="205"/>
      <c r="Z143" s="205"/>
      <c r="AA143" s="205"/>
      <c r="AB143" s="206">
        <v>500000</v>
      </c>
      <c r="AC143" s="205" t="s">
        <v>58</v>
      </c>
      <c r="AD143" s="149" t="s">
        <v>444</v>
      </c>
      <c r="AE143" s="205" t="s">
        <v>478</v>
      </c>
      <c r="AF143" s="206" t="s">
        <v>213</v>
      </c>
      <c r="AG143" s="150">
        <v>18.698122686792438</v>
      </c>
      <c r="AH143" s="151">
        <v>1.5094339622641511</v>
      </c>
      <c r="AI143" s="150">
        <v>784.90613433962187</v>
      </c>
      <c r="AJ143" s="150">
        <v>15.698122686792438</v>
      </c>
      <c r="AK143" s="150">
        <v>18.698122686792438</v>
      </c>
      <c r="AL143" s="207">
        <v>44383</v>
      </c>
      <c r="AM143" s="205"/>
    </row>
    <row r="144" spans="1:39" ht="16.5" hidden="1" customHeight="1">
      <c r="A144" t="s">
        <v>96</v>
      </c>
      <c r="B144" t="s">
        <v>97</v>
      </c>
      <c r="C144" t="s">
        <v>2996</v>
      </c>
      <c r="D144" t="s">
        <v>108</v>
      </c>
      <c r="E144" t="s">
        <v>65</v>
      </c>
      <c r="F144" t="s">
        <v>24</v>
      </c>
      <c r="G144" t="s">
        <v>81</v>
      </c>
      <c r="H144" t="s">
        <v>54</v>
      </c>
      <c r="I144" t="s">
        <v>55</v>
      </c>
      <c r="J144" t="s">
        <v>2999</v>
      </c>
      <c r="K144" s="119">
        <v>44478</v>
      </c>
      <c r="L144" s="119">
        <v>44686</v>
      </c>
      <c r="N144" s="119">
        <v>44728</v>
      </c>
      <c r="O144" t="s">
        <v>9</v>
      </c>
      <c r="P144" t="s">
        <v>73</v>
      </c>
      <c r="Q144" t="s">
        <v>17</v>
      </c>
      <c r="S144" s="119">
        <v>44692</v>
      </c>
      <c r="T144" s="119">
        <v>44728</v>
      </c>
      <c r="W144" s="180" t="s">
        <v>3000</v>
      </c>
      <c r="X144" s="205"/>
      <c r="Y144" s="205"/>
      <c r="Z144" s="205"/>
      <c r="AA144" s="205"/>
      <c r="AB144" s="206">
        <v>500000</v>
      </c>
      <c r="AC144" s="205" t="s">
        <v>58</v>
      </c>
      <c r="AD144" s="149" t="s">
        <v>444</v>
      </c>
      <c r="AE144" s="205" t="s">
        <v>478</v>
      </c>
      <c r="AF144" s="206" t="s">
        <v>213</v>
      </c>
      <c r="AG144" s="150">
        <v>34.939650173584923</v>
      </c>
      <c r="AH144" s="151">
        <v>1.5094339622641511</v>
      </c>
      <c r="AI144" s="150">
        <v>1596.9825086792464</v>
      </c>
      <c r="AJ144" s="150">
        <v>31.939650173584926</v>
      </c>
      <c r="AK144" s="150">
        <v>34.939650173584923</v>
      </c>
      <c r="AL144" s="207">
        <v>44582</v>
      </c>
      <c r="AM144" s="205"/>
    </row>
    <row r="145" spans="1:39" ht="16.5" hidden="1" customHeight="1">
      <c r="A145" t="s">
        <v>79</v>
      </c>
      <c r="B145" t="s">
        <v>80</v>
      </c>
      <c r="C145" t="s">
        <v>2938</v>
      </c>
      <c r="D145" t="s">
        <v>76</v>
      </c>
      <c r="E145" s="205" t="s">
        <v>76</v>
      </c>
      <c r="F145" t="s">
        <v>25</v>
      </c>
      <c r="G145" s="205" t="s">
        <v>66</v>
      </c>
      <c r="H145" t="s">
        <v>54</v>
      </c>
      <c r="I145" s="205" t="s">
        <v>55</v>
      </c>
      <c r="J145" t="s">
        <v>3001</v>
      </c>
      <c r="N145" s="119">
        <v>44729</v>
      </c>
      <c r="O145" t="s">
        <v>9</v>
      </c>
      <c r="P145" t="s">
        <v>78</v>
      </c>
      <c r="Q145" t="s">
        <v>17</v>
      </c>
      <c r="R145" t="s">
        <v>54</v>
      </c>
      <c r="S145" s="119">
        <v>44718</v>
      </c>
      <c r="T145" s="119">
        <v>44727</v>
      </c>
      <c r="AB145" s="206">
        <v>500000</v>
      </c>
      <c r="AC145" s="205" t="s">
        <v>58</v>
      </c>
      <c r="AD145" s="149" t="s">
        <v>444</v>
      </c>
      <c r="AE145" s="205" t="s">
        <v>444</v>
      </c>
      <c r="AF145" s="206" t="s">
        <v>56</v>
      </c>
      <c r="AG145" s="150">
        <v>18.758500045283</v>
      </c>
      <c r="AH145" s="151">
        <v>1.5094339622641511</v>
      </c>
      <c r="AI145" s="150">
        <v>787.92500226415007</v>
      </c>
      <c r="AJ145" s="150">
        <v>15.758500045283002</v>
      </c>
      <c r="AK145" s="150">
        <v>18.758500045283</v>
      </c>
      <c r="AL145" s="119">
        <v>44609</v>
      </c>
      <c r="AM145" t="s">
        <v>54</v>
      </c>
    </row>
    <row r="146" spans="1:39" ht="16.5" hidden="1" customHeight="1">
      <c r="A146" t="s">
        <v>79</v>
      </c>
      <c r="B146" t="s">
        <v>80</v>
      </c>
      <c r="C146" t="s">
        <v>2938</v>
      </c>
      <c r="D146" t="s">
        <v>76</v>
      </c>
      <c r="E146" s="205" t="s">
        <v>76</v>
      </c>
      <c r="F146" t="s">
        <v>25</v>
      </c>
      <c r="G146" s="205" t="s">
        <v>66</v>
      </c>
      <c r="H146" t="s">
        <v>54</v>
      </c>
      <c r="I146" s="205" t="s">
        <v>55</v>
      </c>
      <c r="J146" t="s">
        <v>3002</v>
      </c>
      <c r="N146" s="119">
        <v>44729</v>
      </c>
      <c r="O146" t="s">
        <v>9</v>
      </c>
      <c r="P146" t="s">
        <v>78</v>
      </c>
      <c r="Q146" t="s">
        <v>17</v>
      </c>
      <c r="R146" t="s">
        <v>54</v>
      </c>
      <c r="S146" s="119">
        <v>44718</v>
      </c>
      <c r="T146" s="119">
        <v>44725</v>
      </c>
      <c r="AB146" s="206">
        <v>500000</v>
      </c>
      <c r="AC146" s="205" t="s">
        <v>58</v>
      </c>
      <c r="AD146" s="149" t="s">
        <v>478</v>
      </c>
      <c r="AE146" s="205" t="s">
        <v>478</v>
      </c>
      <c r="AF146" s="206" t="s">
        <v>56</v>
      </c>
      <c r="AG146" s="150">
        <v>18.788688724528285</v>
      </c>
      <c r="AH146" s="151">
        <v>1.5094339622641511</v>
      </c>
      <c r="AI146" s="150">
        <v>789.43443622641416</v>
      </c>
      <c r="AJ146" s="150">
        <v>15.788688724528283</v>
      </c>
      <c r="AK146" s="150">
        <v>18.788688724528285</v>
      </c>
      <c r="AL146" s="119">
        <v>44609</v>
      </c>
      <c r="AM146" t="s">
        <v>54</v>
      </c>
    </row>
    <row r="147" spans="1:39" ht="16.5" customHeight="1">
      <c r="A147" t="s">
        <v>96</v>
      </c>
      <c r="B147" t="s">
        <v>97</v>
      </c>
      <c r="C147" t="s">
        <v>1373</v>
      </c>
      <c r="D147" t="s">
        <v>65</v>
      </c>
      <c r="E147" s="205" t="s">
        <v>65</v>
      </c>
      <c r="F147" t="s">
        <v>25</v>
      </c>
      <c r="G147" s="154" t="s">
        <v>81</v>
      </c>
      <c r="H147" t="s">
        <v>54</v>
      </c>
      <c r="I147" t="s">
        <v>55</v>
      </c>
      <c r="J147" t="s">
        <v>3003</v>
      </c>
      <c r="K147" s="119">
        <v>44562</v>
      </c>
      <c r="L147" s="119">
        <v>44694</v>
      </c>
      <c r="M147" s="119"/>
      <c r="N147" s="119">
        <v>44729</v>
      </c>
      <c r="O147" t="s">
        <v>9</v>
      </c>
      <c r="P147" t="s">
        <v>181</v>
      </c>
      <c r="Q147" t="s">
        <v>17</v>
      </c>
      <c r="R147" t="s">
        <v>54</v>
      </c>
      <c r="S147" s="119">
        <v>44714</v>
      </c>
      <c r="T147" s="119">
        <v>44729</v>
      </c>
      <c r="AB147" s="206">
        <v>500000</v>
      </c>
      <c r="AC147" s="205" t="s">
        <v>58</v>
      </c>
      <c r="AD147" s="149" t="s">
        <v>478</v>
      </c>
      <c r="AE147" s="205" t="s">
        <v>478</v>
      </c>
      <c r="AF147" s="206" t="s">
        <v>182</v>
      </c>
      <c r="AG147" s="150">
        <v>18.818877403773563</v>
      </c>
      <c r="AH147" s="151">
        <v>1.5094339622641511</v>
      </c>
      <c r="AI147" s="150">
        <v>790.94387018867826</v>
      </c>
      <c r="AJ147" s="150">
        <v>15.818877403773564</v>
      </c>
      <c r="AK147" s="150">
        <v>18.818877403773563</v>
      </c>
      <c r="AL147" s="119">
        <v>44649</v>
      </c>
      <c r="AM147" t="s">
        <v>54</v>
      </c>
    </row>
    <row r="148" spans="1:39" ht="16.5" hidden="1" customHeight="1">
      <c r="A148" t="s">
        <v>134</v>
      </c>
      <c r="B148" t="s">
        <v>101</v>
      </c>
      <c r="C148" t="s">
        <v>703</v>
      </c>
      <c r="D148" t="s">
        <v>76</v>
      </c>
      <c r="E148" s="205" t="s">
        <v>76</v>
      </c>
      <c r="F148" t="s">
        <v>25</v>
      </c>
      <c r="G148" t="s">
        <v>66</v>
      </c>
      <c r="H148" t="s">
        <v>54</v>
      </c>
      <c r="I148" t="s">
        <v>55</v>
      </c>
      <c r="J148" t="s">
        <v>3004</v>
      </c>
      <c r="N148" s="119">
        <v>44730</v>
      </c>
      <c r="O148" t="s">
        <v>9</v>
      </c>
      <c r="P148" t="s">
        <v>114</v>
      </c>
      <c r="Q148" t="s">
        <v>17</v>
      </c>
      <c r="R148" t="s">
        <v>54</v>
      </c>
      <c r="S148" s="119">
        <v>44719</v>
      </c>
      <c r="T148" s="119">
        <v>44728</v>
      </c>
      <c r="AB148" s="206">
        <v>500000</v>
      </c>
      <c r="AC148" s="205" t="s">
        <v>58</v>
      </c>
      <c r="AD148" s="149" t="s">
        <v>478</v>
      </c>
      <c r="AE148" s="205" t="s">
        <v>478</v>
      </c>
      <c r="AF148" s="206" t="s">
        <v>115</v>
      </c>
      <c r="AG148" s="150">
        <v>18.849066083018847</v>
      </c>
      <c r="AH148" s="151">
        <v>1.5094339622641511</v>
      </c>
      <c r="AI148" s="150">
        <v>792.45330415094236</v>
      </c>
      <c r="AJ148" s="150">
        <v>15.849066083018847</v>
      </c>
      <c r="AK148" s="150">
        <v>18.849066083018847</v>
      </c>
      <c r="AL148" s="119">
        <v>44762</v>
      </c>
    </row>
    <row r="149" spans="1:39" ht="16.5" hidden="1" customHeight="1">
      <c r="A149" t="s">
        <v>179</v>
      </c>
      <c r="B149" t="s">
        <v>180</v>
      </c>
      <c r="C149" t="s">
        <v>3005</v>
      </c>
      <c r="D149" t="s">
        <v>65</v>
      </c>
      <c r="E149" t="s">
        <v>65</v>
      </c>
      <c r="F149" t="s">
        <v>25</v>
      </c>
      <c r="G149" t="s">
        <v>66</v>
      </c>
      <c r="H149" t="s">
        <v>54</v>
      </c>
      <c r="I149" s="205" t="s">
        <v>55</v>
      </c>
      <c r="J149" t="s">
        <v>3006</v>
      </c>
      <c r="K149" s="119">
        <v>44601</v>
      </c>
      <c r="L149" s="119">
        <v>44725</v>
      </c>
      <c r="M149" s="119">
        <v>44729</v>
      </c>
      <c r="N149" s="119">
        <v>44732</v>
      </c>
      <c r="O149" t="s">
        <v>9</v>
      </c>
      <c r="P149" t="s">
        <v>114</v>
      </c>
      <c r="Q149" t="s">
        <v>17</v>
      </c>
      <c r="R149" t="s">
        <v>54</v>
      </c>
      <c r="S149" s="119">
        <v>44727</v>
      </c>
      <c r="T149" s="119">
        <v>44733</v>
      </c>
      <c r="W149" s="180" t="s">
        <v>3007</v>
      </c>
      <c r="X149" s="205"/>
      <c r="Y149" s="205"/>
      <c r="Z149" s="180" t="s">
        <v>3008</v>
      </c>
      <c r="AA149" s="205" t="s">
        <v>1073</v>
      </c>
      <c r="AB149" s="206">
        <v>500000</v>
      </c>
      <c r="AC149" s="205" t="s">
        <v>58</v>
      </c>
      <c r="AD149" s="149" t="s">
        <v>478</v>
      </c>
      <c r="AE149" s="205" t="s">
        <v>478</v>
      </c>
      <c r="AF149" s="206" t="s">
        <v>115</v>
      </c>
      <c r="AG149" s="150">
        <v>19.211330233962244</v>
      </c>
      <c r="AH149" s="151">
        <v>1.5094339622641511</v>
      </c>
      <c r="AI149" s="150">
        <v>810.56651169811221</v>
      </c>
      <c r="AJ149" s="150">
        <v>16.211330233962244</v>
      </c>
      <c r="AK149" s="150">
        <v>19.211330233962244</v>
      </c>
      <c r="AL149" s="207">
        <v>44543</v>
      </c>
      <c r="AM149" s="205"/>
    </row>
    <row r="150" spans="1:39" ht="16.5" hidden="1" customHeight="1">
      <c r="A150" t="s">
        <v>90</v>
      </c>
      <c r="B150" t="s">
        <v>91</v>
      </c>
      <c r="C150" t="s">
        <v>479</v>
      </c>
      <c r="D150" t="s">
        <v>65</v>
      </c>
      <c r="E150" t="s">
        <v>65</v>
      </c>
      <c r="F150" t="s">
        <v>25</v>
      </c>
      <c r="G150" t="s">
        <v>66</v>
      </c>
      <c r="H150" t="s">
        <v>54</v>
      </c>
      <c r="I150" t="s">
        <v>55</v>
      </c>
      <c r="J150" t="s">
        <v>3009</v>
      </c>
      <c r="N150" s="119">
        <v>44732</v>
      </c>
      <c r="O150" t="s">
        <v>9</v>
      </c>
      <c r="P150" t="s">
        <v>78</v>
      </c>
      <c r="Q150" t="s">
        <v>17</v>
      </c>
      <c r="R150" t="s">
        <v>54</v>
      </c>
      <c r="S150" s="119">
        <v>44714</v>
      </c>
      <c r="T150" s="119">
        <v>44729</v>
      </c>
      <c r="AB150" s="206">
        <v>500000</v>
      </c>
      <c r="AC150" s="205" t="s">
        <v>58</v>
      </c>
      <c r="AD150" s="149" t="s">
        <v>478</v>
      </c>
      <c r="AE150" s="205" t="s">
        <v>478</v>
      </c>
      <c r="AF150" s="206" t="s">
        <v>56</v>
      </c>
      <c r="AG150" s="150">
        <v>18.90944344150941</v>
      </c>
      <c r="AH150" s="151">
        <v>1.5094339622641511</v>
      </c>
      <c r="AI150" s="150">
        <v>795.47217207547055</v>
      </c>
      <c r="AJ150" s="150">
        <v>15.909443441509412</v>
      </c>
      <c r="AK150" s="150">
        <v>18.90944344150941</v>
      </c>
      <c r="AL150" s="119">
        <v>44609</v>
      </c>
      <c r="AM150" t="s">
        <v>54</v>
      </c>
    </row>
    <row r="151" spans="1:39" ht="16.5" hidden="1" customHeight="1">
      <c r="A151" t="s">
        <v>155</v>
      </c>
      <c r="B151" t="s">
        <v>156</v>
      </c>
      <c r="C151" t="s">
        <v>3010</v>
      </c>
      <c r="D151" t="s">
        <v>65</v>
      </c>
      <c r="E151" s="205" t="s">
        <v>65</v>
      </c>
      <c r="F151" t="s">
        <v>25</v>
      </c>
      <c r="G151" t="s">
        <v>53</v>
      </c>
      <c r="H151" t="s">
        <v>67</v>
      </c>
      <c r="I151" t="s">
        <v>55</v>
      </c>
      <c r="J151" t="s">
        <v>3011</v>
      </c>
      <c r="K151" s="119">
        <v>44480</v>
      </c>
      <c r="L151" s="119">
        <v>44659</v>
      </c>
      <c r="N151" s="119">
        <v>44735</v>
      </c>
      <c r="O151" t="s">
        <v>9</v>
      </c>
      <c r="P151" t="s">
        <v>196</v>
      </c>
      <c r="Q151" t="s">
        <v>17</v>
      </c>
      <c r="R151" t="s">
        <v>54</v>
      </c>
      <c r="S151" s="119">
        <v>44719</v>
      </c>
      <c r="T151" s="119">
        <v>44733</v>
      </c>
      <c r="AB151" s="176">
        <v>500001</v>
      </c>
      <c r="AC151" t="s">
        <v>58</v>
      </c>
      <c r="AD151" s="149" t="s">
        <v>444</v>
      </c>
      <c r="AE151" t="s">
        <v>444</v>
      </c>
      <c r="AF151" s="176" t="s">
        <v>56</v>
      </c>
      <c r="AG151" s="150">
        <v>19.211330837735826</v>
      </c>
      <c r="AH151" s="151">
        <v>15.094369811320757</v>
      </c>
      <c r="AI151" s="150">
        <v>810.56654188679136</v>
      </c>
      <c r="AJ151" s="150">
        <v>16.211330837735826</v>
      </c>
      <c r="AK151" s="150">
        <v>19.211330837735826</v>
      </c>
      <c r="AL151" s="119">
        <v>44776</v>
      </c>
    </row>
    <row r="152" spans="1:39" ht="16.5" hidden="1" customHeight="1">
      <c r="A152" t="s">
        <v>119</v>
      </c>
      <c r="B152" t="s">
        <v>120</v>
      </c>
      <c r="C152" t="s">
        <v>2372</v>
      </c>
      <c r="D152" t="s">
        <v>65</v>
      </c>
      <c r="E152" s="205" t="s">
        <v>65</v>
      </c>
      <c r="F152" t="s">
        <v>25</v>
      </c>
      <c r="G152" t="s">
        <v>66</v>
      </c>
      <c r="H152" t="s">
        <v>54</v>
      </c>
      <c r="I152" s="205" t="s">
        <v>55</v>
      </c>
      <c r="J152" t="s">
        <v>3012</v>
      </c>
      <c r="N152" s="119">
        <v>44735</v>
      </c>
      <c r="O152" t="s">
        <v>9</v>
      </c>
      <c r="P152" t="s">
        <v>181</v>
      </c>
      <c r="Q152" t="s">
        <v>17</v>
      </c>
      <c r="R152" t="s">
        <v>54</v>
      </c>
      <c r="S152" s="119">
        <v>44729</v>
      </c>
      <c r="T152" s="119">
        <v>44735</v>
      </c>
      <c r="W152" s="180" t="s">
        <v>3013</v>
      </c>
      <c r="X152" s="205"/>
      <c r="Y152" s="205"/>
      <c r="Z152" s="205"/>
      <c r="AA152" s="205"/>
      <c r="AB152" s="206">
        <v>500000</v>
      </c>
      <c r="AC152" s="205" t="s">
        <v>58</v>
      </c>
      <c r="AD152" s="149" t="s">
        <v>478</v>
      </c>
      <c r="AE152" s="205" t="s">
        <v>478</v>
      </c>
      <c r="AF152" s="206" t="s">
        <v>182</v>
      </c>
      <c r="AG152" s="150">
        <v>19.241519516981111</v>
      </c>
      <c r="AH152" s="151">
        <v>1.5094339622641511</v>
      </c>
      <c r="AI152" s="150">
        <v>812.07597584905545</v>
      </c>
      <c r="AJ152" s="150">
        <v>16.241519516981111</v>
      </c>
      <c r="AK152" s="150">
        <v>19.241519516981111</v>
      </c>
      <c r="AL152" s="207">
        <v>44455</v>
      </c>
      <c r="AM152" s="205"/>
    </row>
    <row r="153" spans="1:39" ht="16.5" hidden="1" customHeight="1">
      <c r="A153" t="s">
        <v>171</v>
      </c>
      <c r="B153" t="s">
        <v>172</v>
      </c>
      <c r="C153" t="s">
        <v>3014</v>
      </c>
      <c r="D153" t="s">
        <v>108</v>
      </c>
      <c r="E153" s="205" t="s">
        <v>65</v>
      </c>
      <c r="F153" t="s">
        <v>24</v>
      </c>
      <c r="G153" t="s">
        <v>66</v>
      </c>
      <c r="H153" t="s">
        <v>54</v>
      </c>
      <c r="I153" s="205" t="s">
        <v>55</v>
      </c>
      <c r="J153" t="s">
        <v>3015</v>
      </c>
      <c r="K153" s="119">
        <v>44508</v>
      </c>
      <c r="L153" s="119">
        <v>44651</v>
      </c>
      <c r="N153" s="119">
        <v>44736</v>
      </c>
      <c r="O153" t="s">
        <v>11</v>
      </c>
      <c r="P153" t="s">
        <v>242</v>
      </c>
      <c r="Q153" t="s">
        <v>17</v>
      </c>
      <c r="R153" t="s">
        <v>54</v>
      </c>
      <c r="T153" s="119">
        <v>44736</v>
      </c>
      <c r="W153" s="62" t="s">
        <v>3016</v>
      </c>
      <c r="X153" t="s">
        <v>16</v>
      </c>
      <c r="Y153" t="s">
        <v>73</v>
      </c>
      <c r="Z153" s="62" t="s">
        <v>3017</v>
      </c>
      <c r="AB153" s="206">
        <v>500000</v>
      </c>
      <c r="AC153" s="205" t="s">
        <v>58</v>
      </c>
      <c r="AD153" s="149" t="s">
        <v>444</v>
      </c>
      <c r="AE153" s="205" t="s">
        <v>478</v>
      </c>
      <c r="AF153" s="206" t="s">
        <v>243</v>
      </c>
      <c r="AG153" s="150">
        <v>19.271708196226392</v>
      </c>
      <c r="AH153" s="151">
        <v>1.5094339622641511</v>
      </c>
      <c r="AI153" s="150">
        <v>813.58540981131955</v>
      </c>
      <c r="AJ153" s="150">
        <v>16.271708196226392</v>
      </c>
      <c r="AK153" s="150">
        <v>19.271708196226392</v>
      </c>
      <c r="AL153" s="119">
        <v>44729</v>
      </c>
    </row>
    <row r="154" spans="1:39" ht="16.5" hidden="1" customHeight="1">
      <c r="A154" t="s">
        <v>155</v>
      </c>
      <c r="B154" t="s">
        <v>156</v>
      </c>
      <c r="C154" t="s">
        <v>1559</v>
      </c>
      <c r="D154" t="s">
        <v>65</v>
      </c>
      <c r="E154" s="205" t="s">
        <v>65</v>
      </c>
      <c r="F154" t="s">
        <v>25</v>
      </c>
      <c r="G154" t="s">
        <v>81</v>
      </c>
      <c r="H154" t="s">
        <v>54</v>
      </c>
      <c r="I154" t="s">
        <v>55</v>
      </c>
      <c r="J154" t="s">
        <v>3018</v>
      </c>
      <c r="K154" s="119">
        <v>44543</v>
      </c>
      <c r="L154" s="119">
        <v>44687</v>
      </c>
      <c r="N154" s="119">
        <v>44736</v>
      </c>
      <c r="O154" t="s">
        <v>9</v>
      </c>
      <c r="P154" t="s">
        <v>181</v>
      </c>
      <c r="Q154" t="s">
        <v>17</v>
      </c>
      <c r="R154" t="s">
        <v>54</v>
      </c>
      <c r="S154" s="119">
        <v>44714</v>
      </c>
      <c r="T154" s="119">
        <v>44720</v>
      </c>
      <c r="AB154" s="206">
        <v>500000</v>
      </c>
      <c r="AC154" s="205" t="s">
        <v>58</v>
      </c>
      <c r="AD154" s="149" t="s">
        <v>478</v>
      </c>
      <c r="AE154" s="205" t="s">
        <v>478</v>
      </c>
      <c r="AF154" s="206" t="s">
        <v>182</v>
      </c>
      <c r="AG154" s="150">
        <v>19.301896875471673</v>
      </c>
      <c r="AH154" s="151">
        <v>1.5094339622641511</v>
      </c>
      <c r="AI154" s="150">
        <v>815.09484377358365</v>
      </c>
      <c r="AJ154" s="150">
        <v>16.301896875471673</v>
      </c>
      <c r="AK154" s="150">
        <v>19.301896875471673</v>
      </c>
      <c r="AL154" s="119">
        <v>44649</v>
      </c>
      <c r="AM154" t="s">
        <v>54</v>
      </c>
    </row>
    <row r="155" spans="1:39" ht="16.5" hidden="1" customHeight="1">
      <c r="A155" t="s">
        <v>155</v>
      </c>
      <c r="B155" t="s">
        <v>156</v>
      </c>
      <c r="C155" t="s">
        <v>1559</v>
      </c>
      <c r="D155" t="s">
        <v>65</v>
      </c>
      <c r="E155" s="205" t="s">
        <v>65</v>
      </c>
      <c r="F155" t="s">
        <v>25</v>
      </c>
      <c r="G155" t="s">
        <v>81</v>
      </c>
      <c r="H155" t="s">
        <v>54</v>
      </c>
      <c r="I155" t="s">
        <v>55</v>
      </c>
      <c r="J155" t="s">
        <v>3019</v>
      </c>
      <c r="K155" s="119">
        <v>44543</v>
      </c>
      <c r="L155" s="119">
        <v>44687</v>
      </c>
      <c r="N155" s="119">
        <v>44736</v>
      </c>
      <c r="O155" t="s">
        <v>9</v>
      </c>
      <c r="P155" t="s">
        <v>73</v>
      </c>
      <c r="Q155" t="s">
        <v>17</v>
      </c>
      <c r="R155" t="s">
        <v>54</v>
      </c>
      <c r="S155" s="119">
        <v>44714</v>
      </c>
      <c r="T155" s="119">
        <v>44720</v>
      </c>
      <c r="AA155" t="s">
        <v>3020</v>
      </c>
      <c r="AB155" s="206">
        <v>500001</v>
      </c>
      <c r="AC155" s="205" t="s">
        <v>58</v>
      </c>
      <c r="AD155" s="149" t="s">
        <v>478</v>
      </c>
      <c r="AE155" s="205" t="s">
        <v>478</v>
      </c>
      <c r="AF155" s="206" t="s">
        <v>213</v>
      </c>
      <c r="AG155" s="150">
        <v>19.332085615094314</v>
      </c>
      <c r="AH155" s="151">
        <v>1.5094369811320758</v>
      </c>
      <c r="AI155" s="150">
        <v>816.60428075471577</v>
      </c>
      <c r="AJ155" s="150">
        <v>16.332085615094314</v>
      </c>
      <c r="AK155" s="150">
        <v>19.332085615094314</v>
      </c>
      <c r="AL155" s="119">
        <v>44657</v>
      </c>
    </row>
    <row r="156" spans="1:39" ht="16.5" hidden="1" customHeight="1">
      <c r="A156" t="s">
        <v>134</v>
      </c>
      <c r="B156" t="s">
        <v>101</v>
      </c>
      <c r="C156" t="s">
        <v>703</v>
      </c>
      <c r="D156" t="s">
        <v>76</v>
      </c>
      <c r="E156" s="205" t="s">
        <v>76</v>
      </c>
      <c r="F156" t="s">
        <v>25</v>
      </c>
      <c r="G156" t="s">
        <v>66</v>
      </c>
      <c r="H156" t="s">
        <v>54</v>
      </c>
      <c r="I156" t="s">
        <v>55</v>
      </c>
      <c r="J156" t="s">
        <v>3021</v>
      </c>
      <c r="N156" s="119">
        <v>44737</v>
      </c>
      <c r="O156" t="s">
        <v>9</v>
      </c>
      <c r="P156" t="s">
        <v>114</v>
      </c>
      <c r="Q156" t="s">
        <v>17</v>
      </c>
      <c r="R156" t="s">
        <v>54</v>
      </c>
      <c r="S156" s="119">
        <v>44726</v>
      </c>
      <c r="T156" s="119">
        <v>44736</v>
      </c>
      <c r="AB156" s="176">
        <v>500000</v>
      </c>
      <c r="AC156" t="s">
        <v>58</v>
      </c>
      <c r="AD156" s="149" t="s">
        <v>478</v>
      </c>
      <c r="AE156" t="s">
        <v>478</v>
      </c>
      <c r="AF156" s="176" t="s">
        <v>115</v>
      </c>
      <c r="AG156" s="150">
        <v>19.362274294339599</v>
      </c>
      <c r="AH156" s="151">
        <v>1.5094339622641511</v>
      </c>
      <c r="AI156" s="150">
        <v>818.11371471697987</v>
      </c>
      <c r="AJ156" s="150">
        <v>16.362274294339599</v>
      </c>
      <c r="AK156" s="150">
        <v>19.362274294339599</v>
      </c>
      <c r="AL156" s="119">
        <v>44665</v>
      </c>
    </row>
    <row r="157" spans="1:39" ht="16.5" customHeight="1">
      <c r="A157" t="s">
        <v>96</v>
      </c>
      <c r="B157" t="s">
        <v>97</v>
      </c>
      <c r="C157" t="s">
        <v>692</v>
      </c>
      <c r="D157" t="s">
        <v>64</v>
      </c>
      <c r="E157" s="205" t="s">
        <v>65</v>
      </c>
      <c r="F157" t="s">
        <v>24</v>
      </c>
      <c r="G157" t="s">
        <v>81</v>
      </c>
      <c r="H157" t="s">
        <v>54</v>
      </c>
      <c r="I157" t="s">
        <v>55</v>
      </c>
      <c r="J157" t="s">
        <v>3022</v>
      </c>
      <c r="K157" s="119">
        <v>44713</v>
      </c>
      <c r="L157" s="119">
        <v>44736</v>
      </c>
      <c r="N157" s="119">
        <v>44739</v>
      </c>
      <c r="O157" t="s">
        <v>9</v>
      </c>
      <c r="P157" t="s">
        <v>73</v>
      </c>
      <c r="Q157" t="s">
        <v>17</v>
      </c>
      <c r="S157" s="119">
        <v>44727</v>
      </c>
      <c r="T157" s="119">
        <v>44742</v>
      </c>
      <c r="W157" s="62" t="s">
        <v>3023</v>
      </c>
      <c r="X157" t="s">
        <v>16</v>
      </c>
      <c r="Y157" t="s">
        <v>73</v>
      </c>
      <c r="Z157" s="62" t="s">
        <v>3024</v>
      </c>
      <c r="AA157" t="s">
        <v>3025</v>
      </c>
      <c r="AB157" s="176">
        <v>500000</v>
      </c>
      <c r="AC157" t="s">
        <v>58</v>
      </c>
      <c r="AD157" s="149" t="s">
        <v>444</v>
      </c>
      <c r="AE157" t="s">
        <v>478</v>
      </c>
      <c r="AF157" s="176" t="s">
        <v>213</v>
      </c>
      <c r="AG157" s="150">
        <v>19.39246297358488</v>
      </c>
      <c r="AH157" s="151">
        <v>1.5094339622641511</v>
      </c>
      <c r="AI157" s="150">
        <v>819.62314867924397</v>
      </c>
      <c r="AJ157" s="150">
        <v>16.39246297358488</v>
      </c>
      <c r="AK157" s="150">
        <v>19.39246297358488</v>
      </c>
      <c r="AL157" s="119">
        <v>44732</v>
      </c>
    </row>
    <row r="158" spans="1:39" ht="16.5" customHeight="1">
      <c r="A158" t="s">
        <v>96</v>
      </c>
      <c r="B158" t="s">
        <v>97</v>
      </c>
      <c r="C158" t="s">
        <v>692</v>
      </c>
      <c r="D158" t="s">
        <v>64</v>
      </c>
      <c r="E158" s="205" t="s">
        <v>65</v>
      </c>
      <c r="F158" t="s">
        <v>24</v>
      </c>
      <c r="G158" t="s">
        <v>81</v>
      </c>
      <c r="H158" t="s">
        <v>54</v>
      </c>
      <c r="I158" t="s">
        <v>55</v>
      </c>
      <c r="J158" t="s">
        <v>3026</v>
      </c>
      <c r="K158" s="119">
        <v>44713</v>
      </c>
      <c r="L158" s="183">
        <v>44736</v>
      </c>
      <c r="N158" s="184">
        <v>44739</v>
      </c>
      <c r="O158" t="s">
        <v>11</v>
      </c>
      <c r="P158" t="s">
        <v>128</v>
      </c>
      <c r="Q158" t="s">
        <v>17</v>
      </c>
      <c r="S158" s="119">
        <v>44727</v>
      </c>
      <c r="T158" s="119">
        <v>44799</v>
      </c>
      <c r="W158" s="180" t="s">
        <v>3027</v>
      </c>
      <c r="X158" s="205"/>
      <c r="Y158" s="205"/>
      <c r="Z158" s="180" t="s">
        <v>3028</v>
      </c>
      <c r="AA158" t="s">
        <v>2265</v>
      </c>
      <c r="AB158" s="206">
        <v>500001</v>
      </c>
      <c r="AC158" s="205" t="s">
        <v>58</v>
      </c>
      <c r="AD158" s="149" t="s">
        <v>444</v>
      </c>
      <c r="AE158" s="205" t="s">
        <v>478</v>
      </c>
      <c r="AF158" s="206" t="s">
        <v>129</v>
      </c>
      <c r="AG158" s="150">
        <v>19.422651713207522</v>
      </c>
      <c r="AH158" s="151">
        <v>1.5094369811320758</v>
      </c>
      <c r="AI158" s="150">
        <v>821.13258566037609</v>
      </c>
      <c r="AJ158" s="150">
        <v>16.422651713207522</v>
      </c>
      <c r="AK158" s="150">
        <v>19.422651713207522</v>
      </c>
      <c r="AL158" s="207">
        <v>44571</v>
      </c>
      <c r="AM158" s="205"/>
    </row>
    <row r="159" spans="1:39" ht="16.5" hidden="1" customHeight="1">
      <c r="A159" t="s">
        <v>60</v>
      </c>
      <c r="B159" t="s">
        <v>61</v>
      </c>
      <c r="C159" t="s">
        <v>2139</v>
      </c>
      <c r="D159" t="s">
        <v>64</v>
      </c>
      <c r="E159" s="205" t="s">
        <v>65</v>
      </c>
      <c r="F159" t="s">
        <v>24</v>
      </c>
      <c r="G159" t="s">
        <v>66</v>
      </c>
      <c r="H159" t="s">
        <v>54</v>
      </c>
      <c r="I159" t="s">
        <v>55</v>
      </c>
      <c r="J159" s="179" t="s">
        <v>3029</v>
      </c>
      <c r="L159" s="119">
        <v>44728</v>
      </c>
      <c r="M159" s="119">
        <v>44742</v>
      </c>
      <c r="N159" s="119">
        <v>44742</v>
      </c>
      <c r="O159" t="s">
        <v>9</v>
      </c>
      <c r="P159" t="s">
        <v>78</v>
      </c>
      <c r="Q159" t="s">
        <v>17</v>
      </c>
      <c r="S159" s="119">
        <v>44733</v>
      </c>
      <c r="T159" s="119">
        <v>44741</v>
      </c>
      <c r="W159" s="62" t="s">
        <v>3030</v>
      </c>
      <c r="Z159" s="62" t="s">
        <v>3031</v>
      </c>
      <c r="AA159" t="s">
        <v>1060</v>
      </c>
      <c r="AB159" s="206">
        <v>500001</v>
      </c>
      <c r="AC159" s="205" t="s">
        <v>58</v>
      </c>
      <c r="AD159" s="149" t="s">
        <v>444</v>
      </c>
      <c r="AE159" s="205" t="s">
        <v>478</v>
      </c>
      <c r="AF159" s="206" t="s">
        <v>216</v>
      </c>
      <c r="AG159" s="150">
        <v>19.452840452830163</v>
      </c>
      <c r="AH159" s="151">
        <v>1.5094369811320758</v>
      </c>
      <c r="AI159" s="150">
        <v>822.64202264150822</v>
      </c>
      <c r="AJ159" s="150">
        <v>16.452840452830163</v>
      </c>
      <c r="AK159" s="150">
        <v>19.452840452830163</v>
      </c>
      <c r="AL159" s="119">
        <v>44687</v>
      </c>
    </row>
    <row r="160" spans="1:39" ht="16.5" hidden="1" customHeight="1">
      <c r="A160" t="s">
        <v>123</v>
      </c>
      <c r="B160" t="s">
        <v>124</v>
      </c>
      <c r="C160" t="s">
        <v>2763</v>
      </c>
      <c r="D160" t="s">
        <v>65</v>
      </c>
      <c r="E160" t="s">
        <v>65</v>
      </c>
      <c r="F160" t="s">
        <v>25</v>
      </c>
      <c r="G160" t="s">
        <v>66</v>
      </c>
      <c r="H160" t="s">
        <v>54</v>
      </c>
      <c r="I160" t="s">
        <v>55</v>
      </c>
      <c r="J160" t="s">
        <v>3032</v>
      </c>
      <c r="K160" s="119">
        <v>44718</v>
      </c>
      <c r="L160" s="119">
        <v>44727</v>
      </c>
      <c r="M160" s="119">
        <v>44740</v>
      </c>
      <c r="N160" s="119">
        <v>44742</v>
      </c>
      <c r="O160" t="s">
        <v>11</v>
      </c>
      <c r="P160" t="s">
        <v>128</v>
      </c>
      <c r="Q160" t="s">
        <v>17</v>
      </c>
      <c r="R160" t="s">
        <v>54</v>
      </c>
      <c r="T160" s="119">
        <v>44799</v>
      </c>
      <c r="W160" s="180" t="s">
        <v>2731</v>
      </c>
      <c r="Z160" s="180" t="s">
        <v>2732</v>
      </c>
      <c r="AA160" t="s">
        <v>2265</v>
      </c>
      <c r="AB160" s="206">
        <v>500000</v>
      </c>
      <c r="AC160" s="205" t="s">
        <v>58</v>
      </c>
      <c r="AD160" s="149" t="s">
        <v>478</v>
      </c>
      <c r="AE160" s="205" t="s">
        <v>478</v>
      </c>
      <c r="AF160" s="206" t="s">
        <v>129</v>
      </c>
      <c r="AG160" s="150">
        <v>19.483029132075448</v>
      </c>
      <c r="AH160" s="151">
        <v>1.5094339622641511</v>
      </c>
      <c r="AI160" s="150">
        <v>824.15145660377232</v>
      </c>
      <c r="AJ160" s="150">
        <v>16.483029132075448</v>
      </c>
      <c r="AK160" s="150">
        <v>19.483029132075448</v>
      </c>
      <c r="AL160" s="119">
        <v>44671</v>
      </c>
      <c r="AM160" t="s">
        <v>54</v>
      </c>
    </row>
    <row r="161" spans="1:39" ht="16.5" hidden="1" customHeight="1">
      <c r="A161" t="s">
        <v>119</v>
      </c>
      <c r="B161" t="s">
        <v>120</v>
      </c>
      <c r="C161" t="s">
        <v>2128</v>
      </c>
      <c r="D161" t="s">
        <v>108</v>
      </c>
      <c r="E161" t="s">
        <v>65</v>
      </c>
      <c r="F161" t="s">
        <v>24</v>
      </c>
      <c r="G161" t="s">
        <v>66</v>
      </c>
      <c r="H161" s="205" t="s">
        <v>54</v>
      </c>
      <c r="I161" s="205" t="s">
        <v>55</v>
      </c>
      <c r="J161" t="s">
        <v>3033</v>
      </c>
      <c r="K161" s="119">
        <v>44686</v>
      </c>
      <c r="L161" s="119">
        <v>44714</v>
      </c>
      <c r="M161" s="119">
        <v>44743</v>
      </c>
      <c r="N161" s="119">
        <v>44744</v>
      </c>
      <c r="O161" t="s">
        <v>9</v>
      </c>
      <c r="P161" t="s">
        <v>196</v>
      </c>
      <c r="Q161" t="s">
        <v>17</v>
      </c>
      <c r="R161" t="s">
        <v>54</v>
      </c>
      <c r="S161" s="119">
        <v>44720</v>
      </c>
      <c r="T161" s="119">
        <v>44741</v>
      </c>
      <c r="AB161" s="206">
        <v>500001</v>
      </c>
      <c r="AC161" s="205" t="s">
        <v>58</v>
      </c>
      <c r="AD161" s="149" t="s">
        <v>444</v>
      </c>
      <c r="AE161" s="205" t="s">
        <v>444</v>
      </c>
      <c r="AF161" s="206" t="s">
        <v>197</v>
      </c>
      <c r="AG161" s="150">
        <v>19.513217871698089</v>
      </c>
      <c r="AH161" s="151">
        <v>1.5094369811320758</v>
      </c>
      <c r="AI161" s="150">
        <v>825.66089358490444</v>
      </c>
      <c r="AJ161" s="150">
        <v>16.513217871698089</v>
      </c>
      <c r="AK161" s="150">
        <v>19.513217871698089</v>
      </c>
      <c r="AL161" s="119">
        <v>44718</v>
      </c>
      <c r="AM161" t="s">
        <v>54</v>
      </c>
    </row>
    <row r="162" spans="1:39" ht="16.5" hidden="1" customHeight="1">
      <c r="A162" t="s">
        <v>112</v>
      </c>
      <c r="B162" t="s">
        <v>113</v>
      </c>
      <c r="C162" t="s">
        <v>1318</v>
      </c>
      <c r="D162" t="s">
        <v>65</v>
      </c>
      <c r="E162" s="205" t="s">
        <v>65</v>
      </c>
      <c r="F162" t="s">
        <v>25</v>
      </c>
      <c r="G162" t="s">
        <v>53</v>
      </c>
      <c r="H162" t="s">
        <v>67</v>
      </c>
      <c r="I162" t="s">
        <v>55</v>
      </c>
      <c r="J162" t="s">
        <v>3034</v>
      </c>
      <c r="K162" s="119">
        <v>44606</v>
      </c>
      <c r="N162" s="119">
        <v>44746</v>
      </c>
      <c r="O162" t="s">
        <v>11</v>
      </c>
      <c r="P162" t="s">
        <v>128</v>
      </c>
      <c r="Q162" t="s">
        <v>17</v>
      </c>
      <c r="R162" t="s">
        <v>54</v>
      </c>
      <c r="S162" s="119">
        <v>44728</v>
      </c>
      <c r="T162" s="119">
        <v>44799</v>
      </c>
      <c r="W162" s="180" t="s">
        <v>2808</v>
      </c>
      <c r="Z162" s="180" t="s">
        <v>2809</v>
      </c>
      <c r="AA162" t="s">
        <v>1060</v>
      </c>
      <c r="AB162" s="206">
        <v>500000</v>
      </c>
      <c r="AC162" s="205" t="s">
        <v>58</v>
      </c>
      <c r="AD162" s="149" t="s">
        <v>478</v>
      </c>
      <c r="AE162" s="205" t="s">
        <v>478</v>
      </c>
      <c r="AF162" s="206" t="s">
        <v>129</v>
      </c>
      <c r="AG162" s="150">
        <v>19.815104664150919</v>
      </c>
      <c r="AH162" s="151">
        <v>15.09433962264151</v>
      </c>
      <c r="AI162" s="150">
        <v>840.75523320754598</v>
      </c>
      <c r="AJ162" s="150">
        <v>16.815104664150919</v>
      </c>
      <c r="AK162" s="150">
        <v>19.815104664150919</v>
      </c>
      <c r="AL162" s="207">
        <v>44594</v>
      </c>
      <c r="AM162" t="s">
        <v>54</v>
      </c>
    </row>
    <row r="163" spans="1:39" ht="16.5" hidden="1" customHeight="1">
      <c r="A163" t="s">
        <v>147</v>
      </c>
      <c r="B163" t="s">
        <v>148</v>
      </c>
      <c r="C163" t="s">
        <v>3035</v>
      </c>
      <c r="D163" t="s">
        <v>65</v>
      </c>
      <c r="E163" s="205" t="s">
        <v>65</v>
      </c>
      <c r="F163" t="s">
        <v>25</v>
      </c>
      <c r="G163" t="s">
        <v>53</v>
      </c>
      <c r="H163" t="s">
        <v>67</v>
      </c>
      <c r="I163" s="205" t="s">
        <v>55</v>
      </c>
      <c r="J163" t="s">
        <v>3036</v>
      </c>
      <c r="K163" s="119">
        <v>44621</v>
      </c>
      <c r="L163" s="119">
        <v>44681</v>
      </c>
      <c r="N163" s="119">
        <v>44753</v>
      </c>
      <c r="O163" t="s">
        <v>9</v>
      </c>
      <c r="P163" t="s">
        <v>73</v>
      </c>
      <c r="Q163" t="s">
        <v>17</v>
      </c>
      <c r="R163" t="s">
        <v>54</v>
      </c>
      <c r="S163" s="119">
        <v>44719</v>
      </c>
      <c r="T163" s="119">
        <v>44729</v>
      </c>
      <c r="W163" s="62" t="s">
        <v>3037</v>
      </c>
      <c r="Z163" s="62" t="s">
        <v>3038</v>
      </c>
      <c r="AB163" s="206">
        <v>500000</v>
      </c>
      <c r="AC163" s="205" t="s">
        <v>58</v>
      </c>
      <c r="AD163" s="149" t="s">
        <v>478</v>
      </c>
      <c r="AE163" s="205" t="s">
        <v>478</v>
      </c>
      <c r="AF163" s="206" t="s">
        <v>213</v>
      </c>
      <c r="AG163" s="150">
        <v>20.116991456603749</v>
      </c>
      <c r="AH163" s="151">
        <v>15.09433962264151</v>
      </c>
      <c r="AI163" s="150">
        <v>855.84957283018753</v>
      </c>
      <c r="AJ163" s="150">
        <v>17.116991456603749</v>
      </c>
      <c r="AK163" s="150">
        <v>20.116991456603749</v>
      </c>
      <c r="AL163" s="119">
        <v>44662</v>
      </c>
    </row>
    <row r="164" spans="1:39" ht="16.5" hidden="1" customHeight="1">
      <c r="A164" t="s">
        <v>119</v>
      </c>
      <c r="B164" t="s">
        <v>120</v>
      </c>
      <c r="C164" t="s">
        <v>2841</v>
      </c>
      <c r="D164" t="s">
        <v>65</v>
      </c>
      <c r="E164" s="205" t="s">
        <v>65</v>
      </c>
      <c r="F164" t="s">
        <v>25</v>
      </c>
      <c r="G164" t="s">
        <v>66</v>
      </c>
      <c r="H164" t="s">
        <v>54</v>
      </c>
      <c r="I164" t="s">
        <v>55</v>
      </c>
      <c r="J164" t="s">
        <v>3039</v>
      </c>
      <c r="N164" s="119">
        <v>44753</v>
      </c>
      <c r="O164" t="s">
        <v>9</v>
      </c>
      <c r="P164" t="s">
        <v>78</v>
      </c>
      <c r="Q164" t="s">
        <v>17</v>
      </c>
      <c r="R164" t="s">
        <v>54</v>
      </c>
      <c r="S164" s="119">
        <v>44746</v>
      </c>
      <c r="T164" s="119">
        <v>44747</v>
      </c>
      <c r="AB164" s="206">
        <v>500000</v>
      </c>
      <c r="AC164" s="205" t="s">
        <v>58</v>
      </c>
      <c r="AD164" s="149" t="s">
        <v>478</v>
      </c>
      <c r="AE164" s="205" t="s">
        <v>478</v>
      </c>
      <c r="AF164" s="206" t="s">
        <v>216</v>
      </c>
      <c r="AG164" s="150">
        <v>20.147180135849034</v>
      </c>
      <c r="AH164" s="151">
        <v>1.5094339622641511</v>
      </c>
      <c r="AI164" s="150">
        <v>857.35900679245162</v>
      </c>
      <c r="AJ164" s="150">
        <v>17.147180135849034</v>
      </c>
      <c r="AK164" s="150">
        <v>20.147180135849034</v>
      </c>
      <c r="AL164" s="207">
        <v>44607</v>
      </c>
      <c r="AM164" t="s">
        <v>54</v>
      </c>
    </row>
    <row r="165" spans="1:39" ht="16.5" hidden="1" customHeight="1">
      <c r="A165" t="s">
        <v>60</v>
      </c>
      <c r="B165" t="s">
        <v>61</v>
      </c>
      <c r="C165" t="s">
        <v>2139</v>
      </c>
      <c r="D165" t="s">
        <v>64</v>
      </c>
      <c r="E165" s="205" t="s">
        <v>65</v>
      </c>
      <c r="F165" t="s">
        <v>24</v>
      </c>
      <c r="G165" t="s">
        <v>66</v>
      </c>
      <c r="H165" t="s">
        <v>54</v>
      </c>
      <c r="I165" t="s">
        <v>55</v>
      </c>
      <c r="J165" s="179" t="s">
        <v>3040</v>
      </c>
      <c r="L165" s="119">
        <v>44742</v>
      </c>
      <c r="M165" s="119">
        <v>44756</v>
      </c>
      <c r="N165" s="119">
        <v>44756</v>
      </c>
      <c r="O165" t="s">
        <v>9</v>
      </c>
      <c r="P165" t="s">
        <v>78</v>
      </c>
      <c r="Q165" t="s">
        <v>17</v>
      </c>
      <c r="S165" s="119">
        <v>44754</v>
      </c>
      <c r="T165" s="119">
        <v>44754</v>
      </c>
      <c r="AB165" s="206">
        <v>500002</v>
      </c>
      <c r="AC165" s="205" t="s">
        <v>58</v>
      </c>
      <c r="AD165" s="149" t="s">
        <v>444</v>
      </c>
      <c r="AE165" s="205" t="s">
        <v>478</v>
      </c>
      <c r="AF165" s="206" t="s">
        <v>216</v>
      </c>
      <c r="AG165" s="150">
        <v>20.177368935849032</v>
      </c>
      <c r="AH165" s="151">
        <v>1.5094400000000001</v>
      </c>
      <c r="AI165" s="150">
        <v>858.86844679245166</v>
      </c>
      <c r="AJ165" s="150">
        <v>17.177368935849032</v>
      </c>
      <c r="AK165" s="150">
        <v>20.177368935849032</v>
      </c>
      <c r="AL165" s="119">
        <v>44636</v>
      </c>
    </row>
    <row r="166" spans="1:39" ht="16.5" hidden="1" customHeight="1">
      <c r="A166" t="s">
        <v>96</v>
      </c>
      <c r="B166" t="s">
        <v>97</v>
      </c>
      <c r="C166" t="s">
        <v>1228</v>
      </c>
      <c r="D166" t="s">
        <v>65</v>
      </c>
      <c r="E166" s="205" t="s">
        <v>65</v>
      </c>
      <c r="F166" s="205" t="s">
        <v>24</v>
      </c>
      <c r="G166" s="205" t="s">
        <v>81</v>
      </c>
      <c r="H166" s="205" t="s">
        <v>54</v>
      </c>
      <c r="I166" t="s">
        <v>55</v>
      </c>
      <c r="J166" t="s">
        <v>3041</v>
      </c>
      <c r="L166" s="119">
        <v>44741</v>
      </c>
      <c r="M166" s="119">
        <v>44749</v>
      </c>
      <c r="N166" s="119">
        <v>44756</v>
      </c>
      <c r="O166" t="s">
        <v>9</v>
      </c>
      <c r="P166" t="s">
        <v>73</v>
      </c>
      <c r="Q166" t="s">
        <v>17</v>
      </c>
      <c r="S166" s="119">
        <v>44746</v>
      </c>
      <c r="T166" s="119">
        <v>44748</v>
      </c>
      <c r="W166" s="62"/>
      <c r="AA166" t="s">
        <v>2727</v>
      </c>
      <c r="AB166" s="176">
        <v>500000</v>
      </c>
      <c r="AC166" t="s">
        <v>58</v>
      </c>
      <c r="AD166" s="149" t="s">
        <v>444</v>
      </c>
      <c r="AE166" t="s">
        <v>478</v>
      </c>
      <c r="AF166" s="176" t="s">
        <v>213</v>
      </c>
      <c r="AG166" s="150">
        <v>20.207557615094316</v>
      </c>
      <c r="AH166" s="151">
        <v>1.5094339622641511</v>
      </c>
      <c r="AI166" s="150">
        <v>860.37788075471576</v>
      </c>
      <c r="AJ166" s="150">
        <v>17.207557615094316</v>
      </c>
      <c r="AK166" s="150">
        <v>20.207557615094316</v>
      </c>
      <c r="AL166" s="119"/>
    </row>
    <row r="167" spans="1:39" ht="16.5" hidden="1" customHeight="1">
      <c r="A167" t="s">
        <v>147</v>
      </c>
      <c r="B167" t="s">
        <v>148</v>
      </c>
      <c r="C167" t="s">
        <v>3042</v>
      </c>
      <c r="D167" t="s">
        <v>64</v>
      </c>
      <c r="E167" s="205" t="s">
        <v>65</v>
      </c>
      <c r="F167" t="s">
        <v>24</v>
      </c>
      <c r="G167" t="s">
        <v>53</v>
      </c>
      <c r="H167" t="s">
        <v>67</v>
      </c>
      <c r="I167" s="205" t="s">
        <v>55</v>
      </c>
      <c r="J167" t="s">
        <v>3043</v>
      </c>
      <c r="K167" s="119">
        <v>43556</v>
      </c>
      <c r="L167" s="119">
        <v>43739</v>
      </c>
      <c r="N167" s="119">
        <v>44757</v>
      </c>
      <c r="O167" t="s">
        <v>11</v>
      </c>
      <c r="P167" t="s">
        <v>242</v>
      </c>
      <c r="Q167" t="s">
        <v>17</v>
      </c>
      <c r="S167" s="119">
        <v>44736</v>
      </c>
      <c r="T167" s="119">
        <v>44755</v>
      </c>
      <c r="AB167" s="206">
        <v>500002</v>
      </c>
      <c r="AC167" s="205" t="s">
        <v>58</v>
      </c>
      <c r="AD167" s="149" t="s">
        <v>444</v>
      </c>
      <c r="AE167" s="205" t="s">
        <v>478</v>
      </c>
      <c r="AF167" s="206" t="s">
        <v>182</v>
      </c>
      <c r="AG167" s="150">
        <v>20.509445615094315</v>
      </c>
      <c r="AH167" s="151">
        <v>15.0944</v>
      </c>
      <c r="AI167" s="150">
        <v>875.47228075471571</v>
      </c>
      <c r="AJ167" s="150">
        <v>17.509445615094315</v>
      </c>
      <c r="AK167" s="150">
        <v>20.509445615094315</v>
      </c>
      <c r="AL167" s="119">
        <v>44700</v>
      </c>
    </row>
    <row r="168" spans="1:39" ht="16.5" hidden="1" customHeight="1">
      <c r="A168" t="s">
        <v>79</v>
      </c>
      <c r="B168" t="s">
        <v>80</v>
      </c>
      <c r="C168" t="s">
        <v>2938</v>
      </c>
      <c r="D168" t="s">
        <v>76</v>
      </c>
      <c r="E168" s="205" t="s">
        <v>76</v>
      </c>
      <c r="F168" t="s">
        <v>25</v>
      </c>
      <c r="G168" s="205" t="s">
        <v>66</v>
      </c>
      <c r="H168" t="s">
        <v>54</v>
      </c>
      <c r="I168" t="s">
        <v>55</v>
      </c>
      <c r="J168" t="s">
        <v>3044</v>
      </c>
      <c r="N168" s="119">
        <v>44757</v>
      </c>
      <c r="O168" t="s">
        <v>9</v>
      </c>
      <c r="P168" t="s">
        <v>78</v>
      </c>
      <c r="Q168" t="s">
        <v>17</v>
      </c>
      <c r="R168" t="s">
        <v>54</v>
      </c>
      <c r="S168" s="119">
        <v>44742</v>
      </c>
      <c r="T168" s="119">
        <v>44750</v>
      </c>
      <c r="AB168" s="206">
        <v>500000</v>
      </c>
      <c r="AC168" s="205" t="s">
        <v>58</v>
      </c>
      <c r="AD168" s="149" t="s">
        <v>444</v>
      </c>
      <c r="AE168" s="205" t="s">
        <v>444</v>
      </c>
      <c r="AF168" s="206" t="s">
        <v>56</v>
      </c>
      <c r="AG168" s="150">
        <v>20.539634294339596</v>
      </c>
      <c r="AH168" s="151">
        <v>1.5094339622641511</v>
      </c>
      <c r="AI168" s="150">
        <v>876.98171471697981</v>
      </c>
      <c r="AJ168" s="150">
        <v>17.539634294339596</v>
      </c>
      <c r="AK168" s="150">
        <v>20.539634294339596</v>
      </c>
      <c r="AL168" s="119">
        <v>44609</v>
      </c>
      <c r="AM168" t="s">
        <v>54</v>
      </c>
    </row>
    <row r="169" spans="1:39" ht="16.5" hidden="1" customHeight="1">
      <c r="A169" t="s">
        <v>79</v>
      </c>
      <c r="B169" t="s">
        <v>80</v>
      </c>
      <c r="C169" t="s">
        <v>2938</v>
      </c>
      <c r="D169" t="s">
        <v>76</v>
      </c>
      <c r="E169" s="205" t="s">
        <v>76</v>
      </c>
      <c r="F169" t="s">
        <v>25</v>
      </c>
      <c r="G169" s="205" t="s">
        <v>66</v>
      </c>
      <c r="H169" t="s">
        <v>54</v>
      </c>
      <c r="I169" t="s">
        <v>55</v>
      </c>
      <c r="J169" t="s">
        <v>3045</v>
      </c>
      <c r="N169" s="119">
        <v>44757</v>
      </c>
      <c r="O169" t="s">
        <v>9</v>
      </c>
      <c r="P169" t="s">
        <v>78</v>
      </c>
      <c r="Q169" t="s">
        <v>17</v>
      </c>
      <c r="R169" t="s">
        <v>54</v>
      </c>
      <c r="S169" s="119">
        <v>44742</v>
      </c>
      <c r="T169" s="119">
        <v>44750</v>
      </c>
      <c r="AB169" s="206">
        <v>500000</v>
      </c>
      <c r="AC169" s="205" t="s">
        <v>58</v>
      </c>
      <c r="AD169" s="149" t="s">
        <v>478</v>
      </c>
      <c r="AE169" s="205" t="s">
        <v>478</v>
      </c>
      <c r="AF169" s="206" t="s">
        <v>216</v>
      </c>
      <c r="AG169" s="150">
        <v>20.569822973584877</v>
      </c>
      <c r="AH169" s="151">
        <v>1.5094339622641511</v>
      </c>
      <c r="AI169" s="150">
        <v>878.49114867924391</v>
      </c>
      <c r="AJ169" s="150">
        <v>17.569822973584877</v>
      </c>
      <c r="AK169" s="150">
        <v>20.569822973584877</v>
      </c>
      <c r="AL169" s="119">
        <v>44609</v>
      </c>
      <c r="AM169" t="s">
        <v>54</v>
      </c>
    </row>
    <row r="170" spans="1:39" ht="16.5" hidden="1" customHeight="1">
      <c r="A170" t="s">
        <v>134</v>
      </c>
      <c r="B170" t="s">
        <v>101</v>
      </c>
      <c r="C170" t="s">
        <v>703</v>
      </c>
      <c r="D170" t="s">
        <v>76</v>
      </c>
      <c r="E170" s="205" t="s">
        <v>76</v>
      </c>
      <c r="F170" t="s">
        <v>25</v>
      </c>
      <c r="G170" t="s">
        <v>66</v>
      </c>
      <c r="H170" t="s">
        <v>54</v>
      </c>
      <c r="I170" t="s">
        <v>55</v>
      </c>
      <c r="J170" t="s">
        <v>3046</v>
      </c>
      <c r="N170" s="119">
        <v>44758</v>
      </c>
      <c r="O170" t="s">
        <v>9</v>
      </c>
      <c r="P170" t="s">
        <v>114</v>
      </c>
      <c r="Q170" t="s">
        <v>17</v>
      </c>
      <c r="R170" t="s">
        <v>54</v>
      </c>
      <c r="S170" s="119">
        <v>44742</v>
      </c>
      <c r="T170" s="119">
        <v>44756</v>
      </c>
      <c r="AB170" s="176">
        <v>500000</v>
      </c>
      <c r="AC170" t="s">
        <v>58</v>
      </c>
      <c r="AD170" s="149" t="s">
        <v>478</v>
      </c>
      <c r="AE170" t="s">
        <v>478</v>
      </c>
      <c r="AF170" s="176" t="s">
        <v>115</v>
      </c>
      <c r="AG170" s="150">
        <v>20.600011652830162</v>
      </c>
      <c r="AH170" s="151">
        <v>1.5094339622641511</v>
      </c>
      <c r="AI170" s="150">
        <v>880.000582641508</v>
      </c>
      <c r="AJ170" s="150">
        <v>17.600011652830162</v>
      </c>
      <c r="AK170" s="150">
        <v>20.600011652830162</v>
      </c>
      <c r="AL170" s="119">
        <v>44665</v>
      </c>
    </row>
    <row r="171" spans="1:39" ht="16.5" hidden="1" customHeight="1">
      <c r="A171" t="s">
        <v>90</v>
      </c>
      <c r="B171" t="s">
        <v>91</v>
      </c>
      <c r="C171" t="s">
        <v>479</v>
      </c>
      <c r="D171" t="s">
        <v>65</v>
      </c>
      <c r="E171" t="s">
        <v>65</v>
      </c>
      <c r="F171" t="s">
        <v>25</v>
      </c>
      <c r="G171" t="s">
        <v>66</v>
      </c>
      <c r="H171" t="s">
        <v>54</v>
      </c>
      <c r="I171" t="s">
        <v>55</v>
      </c>
      <c r="J171" t="s">
        <v>3047</v>
      </c>
      <c r="N171" s="119">
        <v>44760</v>
      </c>
      <c r="O171" t="s">
        <v>9</v>
      </c>
      <c r="P171" t="s">
        <v>78</v>
      </c>
      <c r="Q171" t="s">
        <v>17</v>
      </c>
      <c r="R171" t="s">
        <v>54</v>
      </c>
      <c r="S171" s="119">
        <v>44742</v>
      </c>
      <c r="T171" s="119">
        <v>44747</v>
      </c>
      <c r="AB171" s="206">
        <v>500000</v>
      </c>
      <c r="AC171" s="205" t="s">
        <v>58</v>
      </c>
      <c r="AD171" s="149" t="s">
        <v>444</v>
      </c>
      <c r="AE171" s="205" t="s">
        <v>444</v>
      </c>
      <c r="AF171" s="206" t="s">
        <v>56</v>
      </c>
      <c r="AG171" s="150">
        <v>20.630200332075443</v>
      </c>
      <c r="AH171" s="151">
        <v>1.5094339622641511</v>
      </c>
      <c r="AI171" s="150">
        <v>881.5100166037721</v>
      </c>
      <c r="AJ171" s="150">
        <v>17.630200332075443</v>
      </c>
      <c r="AK171" s="150">
        <v>20.630200332075443</v>
      </c>
      <c r="AL171" s="119">
        <v>44609</v>
      </c>
      <c r="AM171" t="s">
        <v>54</v>
      </c>
    </row>
    <row r="172" spans="1:39" ht="16.5" hidden="1" customHeight="1">
      <c r="A172" t="s">
        <v>147</v>
      </c>
      <c r="B172" t="s">
        <v>148</v>
      </c>
      <c r="C172" t="s">
        <v>1312</v>
      </c>
      <c r="D172" t="s">
        <v>65</v>
      </c>
      <c r="E172" s="205" t="s">
        <v>65</v>
      </c>
      <c r="F172" s="205" t="s">
        <v>25</v>
      </c>
      <c r="G172" s="205" t="s">
        <v>81</v>
      </c>
      <c r="H172" s="205" t="s">
        <v>54</v>
      </c>
      <c r="I172" s="205" t="s">
        <v>55</v>
      </c>
      <c r="J172" s="205" t="s">
        <v>3048</v>
      </c>
      <c r="K172" s="208">
        <v>44543</v>
      </c>
      <c r="L172" s="209">
        <v>44673</v>
      </c>
      <c r="M172" s="186"/>
      <c r="N172" s="128">
        <v>44760</v>
      </c>
      <c r="O172" s="205" t="s">
        <v>11</v>
      </c>
      <c r="P172" t="s">
        <v>185</v>
      </c>
      <c r="Q172" s="205" t="s">
        <v>17</v>
      </c>
      <c r="R172" t="s">
        <v>54</v>
      </c>
      <c r="S172" s="208">
        <v>44733</v>
      </c>
      <c r="T172" s="207">
        <v>44750</v>
      </c>
      <c r="U172" s="205"/>
      <c r="V172" s="205"/>
      <c r="AB172" s="176">
        <v>500001</v>
      </c>
      <c r="AC172" t="s">
        <v>58</v>
      </c>
      <c r="AD172" s="149" t="s">
        <v>478</v>
      </c>
      <c r="AE172" t="s">
        <v>478</v>
      </c>
      <c r="AF172" s="176" t="s">
        <v>186</v>
      </c>
      <c r="AG172" s="150">
        <v>20.660389071698084</v>
      </c>
      <c r="AH172" s="151">
        <v>1.5094369811320758</v>
      </c>
      <c r="AI172" s="150">
        <v>883.01945358490423</v>
      </c>
      <c r="AJ172" s="150">
        <v>17.660389071698084</v>
      </c>
      <c r="AK172" s="150">
        <v>20.660389071698084</v>
      </c>
      <c r="AL172" s="119">
        <v>44735</v>
      </c>
      <c r="AM172" t="s">
        <v>54</v>
      </c>
    </row>
    <row r="173" spans="1:39" ht="16.5" hidden="1" customHeight="1">
      <c r="A173" t="s">
        <v>147</v>
      </c>
      <c r="B173" t="s">
        <v>148</v>
      </c>
      <c r="C173" t="s">
        <v>3049</v>
      </c>
      <c r="D173" t="s">
        <v>65</v>
      </c>
      <c r="E173" s="205" t="s">
        <v>65</v>
      </c>
      <c r="F173" s="205" t="s">
        <v>25</v>
      </c>
      <c r="G173" s="205" t="s">
        <v>81</v>
      </c>
      <c r="H173" s="205" t="s">
        <v>54</v>
      </c>
      <c r="I173" s="205" t="s">
        <v>55</v>
      </c>
      <c r="J173" s="205" t="s">
        <v>3050</v>
      </c>
      <c r="K173" s="208">
        <v>44480</v>
      </c>
      <c r="L173" s="209">
        <v>44610</v>
      </c>
      <c r="M173" s="186">
        <v>44714</v>
      </c>
      <c r="N173" s="128">
        <v>44760</v>
      </c>
      <c r="O173" s="205" t="s">
        <v>9</v>
      </c>
      <c r="P173" s="205" t="s">
        <v>196</v>
      </c>
      <c r="Q173" s="205" t="s">
        <v>17</v>
      </c>
      <c r="R173" s="205" t="s">
        <v>54</v>
      </c>
      <c r="S173" s="207">
        <v>44592</v>
      </c>
      <c r="T173" s="207">
        <v>44720</v>
      </c>
      <c r="U173" s="205"/>
      <c r="V173" s="205"/>
      <c r="AB173" s="176">
        <v>500000</v>
      </c>
      <c r="AC173" t="s">
        <v>58</v>
      </c>
      <c r="AD173" s="149" t="s">
        <v>478</v>
      </c>
      <c r="AE173" t="s">
        <v>478</v>
      </c>
      <c r="AF173" s="176" t="s">
        <v>197</v>
      </c>
      <c r="AG173" s="150">
        <v>20.690577750943365</v>
      </c>
      <c r="AH173" s="151">
        <v>1.5094339622641511</v>
      </c>
      <c r="AI173" s="150">
        <v>884.52888754716832</v>
      </c>
      <c r="AJ173" s="150">
        <v>17.690577750943365</v>
      </c>
      <c r="AK173" s="150">
        <v>20.690577750943365</v>
      </c>
      <c r="AL173" s="119">
        <v>44790</v>
      </c>
    </row>
    <row r="174" spans="1:39" ht="16.5" hidden="1" customHeight="1">
      <c r="A174" t="s">
        <v>179</v>
      </c>
      <c r="B174" t="s">
        <v>180</v>
      </c>
      <c r="C174" t="s">
        <v>2927</v>
      </c>
      <c r="D174" t="s">
        <v>76</v>
      </c>
      <c r="E174" s="205" t="s">
        <v>76</v>
      </c>
      <c r="F174" t="s">
        <v>25</v>
      </c>
      <c r="G174" t="s">
        <v>81</v>
      </c>
      <c r="H174" t="s">
        <v>54</v>
      </c>
      <c r="I174" t="s">
        <v>55</v>
      </c>
      <c r="J174" t="s">
        <v>3051</v>
      </c>
      <c r="L174" s="119">
        <v>44757</v>
      </c>
      <c r="N174" s="119">
        <v>44763</v>
      </c>
      <c r="O174" t="s">
        <v>9</v>
      </c>
      <c r="P174" t="s">
        <v>78</v>
      </c>
      <c r="Q174" t="s">
        <v>17</v>
      </c>
      <c r="R174" t="s">
        <v>54</v>
      </c>
      <c r="S174" s="119">
        <v>44748</v>
      </c>
      <c r="T174" s="119">
        <v>44754</v>
      </c>
      <c r="W174" s="180" t="s">
        <v>3052</v>
      </c>
      <c r="X174" s="205"/>
      <c r="Y174" s="205"/>
      <c r="Z174" s="205"/>
      <c r="AA174" s="205" t="s">
        <v>2893</v>
      </c>
      <c r="AB174" s="206">
        <v>500000</v>
      </c>
      <c r="AC174" s="205" t="s">
        <v>58</v>
      </c>
      <c r="AD174" s="149" t="s">
        <v>478</v>
      </c>
      <c r="AE174" s="205" t="s">
        <v>478</v>
      </c>
      <c r="AF174" s="206" t="s">
        <v>216</v>
      </c>
      <c r="AG174" s="150">
        <v>20.720766430188647</v>
      </c>
      <c r="AH174" s="151">
        <v>1.5094339622641511</v>
      </c>
      <c r="AI174" s="150">
        <v>886.03832150943242</v>
      </c>
      <c r="AJ174" s="150">
        <v>17.720766430188647</v>
      </c>
      <c r="AK174" s="150">
        <v>20.720766430188647</v>
      </c>
      <c r="AL174" s="207">
        <v>44447</v>
      </c>
      <c r="AM174" s="205"/>
    </row>
    <row r="175" spans="1:39" ht="16.5" hidden="1" customHeight="1">
      <c r="A175" t="s">
        <v>134</v>
      </c>
      <c r="B175" t="s">
        <v>101</v>
      </c>
      <c r="C175" t="s">
        <v>703</v>
      </c>
      <c r="D175" t="s">
        <v>76</v>
      </c>
      <c r="E175" s="205" t="s">
        <v>76</v>
      </c>
      <c r="F175" t="s">
        <v>25</v>
      </c>
      <c r="G175" t="s">
        <v>66</v>
      </c>
      <c r="H175" t="s">
        <v>54</v>
      </c>
      <c r="I175" t="s">
        <v>55</v>
      </c>
      <c r="J175" t="s">
        <v>3053</v>
      </c>
      <c r="N175" s="119">
        <v>44765</v>
      </c>
      <c r="O175" t="s">
        <v>9</v>
      </c>
      <c r="P175" t="s">
        <v>114</v>
      </c>
      <c r="Q175" t="s">
        <v>17</v>
      </c>
      <c r="R175" t="s">
        <v>54</v>
      </c>
      <c r="S175" s="119">
        <v>44755</v>
      </c>
      <c r="T175" s="119">
        <v>44762</v>
      </c>
      <c r="W175" s="180" t="s">
        <v>3054</v>
      </c>
      <c r="X175" s="205"/>
      <c r="Y175" s="205"/>
      <c r="Z175" s="205"/>
      <c r="AA175" t="s">
        <v>2893</v>
      </c>
      <c r="AB175" s="206">
        <v>500000</v>
      </c>
      <c r="AC175" s="205" t="s">
        <v>58</v>
      </c>
      <c r="AD175" s="149" t="s">
        <v>478</v>
      </c>
      <c r="AE175" t="s">
        <v>478</v>
      </c>
      <c r="AF175" s="206" t="s">
        <v>115</v>
      </c>
      <c r="AG175" s="150">
        <v>20.750955109433932</v>
      </c>
      <c r="AH175" s="151">
        <v>1.5094339622641511</v>
      </c>
      <c r="AI175" s="150">
        <v>887.54775547169652</v>
      </c>
      <c r="AJ175" s="150">
        <v>17.750955109433932</v>
      </c>
      <c r="AK175" s="150">
        <v>20.750955109433932</v>
      </c>
      <c r="AL175" s="207">
        <v>44582</v>
      </c>
      <c r="AM175" s="205"/>
    </row>
    <row r="176" spans="1:39" ht="16.5" customHeight="1">
      <c r="A176" t="s">
        <v>96</v>
      </c>
      <c r="B176" t="s">
        <v>97</v>
      </c>
      <c r="C176" t="s">
        <v>692</v>
      </c>
      <c r="D176" t="s">
        <v>64</v>
      </c>
      <c r="E176" s="205" t="s">
        <v>65</v>
      </c>
      <c r="F176" t="s">
        <v>24</v>
      </c>
      <c r="G176" t="s">
        <v>81</v>
      </c>
      <c r="H176" t="s">
        <v>54</v>
      </c>
      <c r="I176" t="s">
        <v>55</v>
      </c>
      <c r="J176" t="s">
        <v>3055</v>
      </c>
      <c r="K176" s="119">
        <v>44743</v>
      </c>
      <c r="L176" s="119">
        <v>44764</v>
      </c>
      <c r="N176" s="119">
        <v>44767</v>
      </c>
      <c r="O176" t="s">
        <v>9</v>
      </c>
      <c r="P176" t="s">
        <v>73</v>
      </c>
      <c r="Q176" t="s">
        <v>17</v>
      </c>
      <c r="S176" s="119">
        <v>44755</v>
      </c>
      <c r="T176" s="119">
        <v>44768</v>
      </c>
      <c r="W176" s="62" t="s">
        <v>3056</v>
      </c>
      <c r="X176" t="s">
        <v>16</v>
      </c>
      <c r="Y176" t="s">
        <v>73</v>
      </c>
      <c r="Z176" s="62" t="s">
        <v>3057</v>
      </c>
      <c r="AA176" t="s">
        <v>2111</v>
      </c>
      <c r="AB176" s="176">
        <v>500000</v>
      </c>
      <c r="AC176" t="s">
        <v>58</v>
      </c>
      <c r="AD176" s="149" t="s">
        <v>444</v>
      </c>
      <c r="AE176" t="s">
        <v>478</v>
      </c>
      <c r="AF176" s="176" t="s">
        <v>213</v>
      </c>
      <c r="AG176" s="150">
        <v>20.781143788679213</v>
      </c>
      <c r="AH176" s="151">
        <v>1.5094339622641511</v>
      </c>
      <c r="AI176" s="150">
        <v>889.05718943396062</v>
      </c>
      <c r="AJ176" s="150">
        <v>17.781143788679213</v>
      </c>
      <c r="AK176" s="150">
        <v>20.781143788679213</v>
      </c>
      <c r="AL176" s="119">
        <v>44732</v>
      </c>
    </row>
    <row r="177" spans="1:39" ht="16.5" customHeight="1">
      <c r="A177" t="s">
        <v>96</v>
      </c>
      <c r="B177" t="s">
        <v>97</v>
      </c>
      <c r="C177" t="s">
        <v>692</v>
      </c>
      <c r="D177" t="s">
        <v>64</v>
      </c>
      <c r="E177" s="205" t="s">
        <v>65</v>
      </c>
      <c r="F177" t="s">
        <v>24</v>
      </c>
      <c r="G177" t="s">
        <v>81</v>
      </c>
      <c r="H177" t="s">
        <v>54</v>
      </c>
      <c r="I177" t="s">
        <v>55</v>
      </c>
      <c r="J177" t="s">
        <v>3058</v>
      </c>
      <c r="K177" s="119">
        <v>44743</v>
      </c>
      <c r="L177" s="183">
        <v>44764</v>
      </c>
      <c r="N177" s="184">
        <v>44767</v>
      </c>
      <c r="O177" t="s">
        <v>11</v>
      </c>
      <c r="P177" t="s">
        <v>128</v>
      </c>
      <c r="Q177" t="s">
        <v>17</v>
      </c>
      <c r="S177" s="119">
        <v>44755</v>
      </c>
      <c r="T177" s="119">
        <v>44810</v>
      </c>
      <c r="W177" s="205"/>
      <c r="X177" s="205"/>
      <c r="Y177" s="205"/>
      <c r="Z177" s="205"/>
      <c r="AA177" s="205"/>
      <c r="AB177" s="206">
        <v>500000</v>
      </c>
      <c r="AC177" s="205" t="s">
        <v>58</v>
      </c>
      <c r="AD177" s="149" t="s">
        <v>444</v>
      </c>
      <c r="AE177" s="205" t="s">
        <v>478</v>
      </c>
      <c r="AF177" s="206" t="s">
        <v>129</v>
      </c>
      <c r="AG177" s="150">
        <v>20.811332467924494</v>
      </c>
      <c r="AH177" s="151">
        <v>1.5094339622641511</v>
      </c>
      <c r="AI177" s="150">
        <v>890.56662339622471</v>
      </c>
      <c r="AJ177" s="150">
        <v>17.811332467924494</v>
      </c>
      <c r="AK177" s="150">
        <v>20.811332467924494</v>
      </c>
      <c r="AL177" s="207">
        <v>44326</v>
      </c>
      <c r="AM177" s="205"/>
    </row>
    <row r="178" spans="1:39" ht="16.5" hidden="1" customHeight="1">
      <c r="A178" t="s">
        <v>60</v>
      </c>
      <c r="B178" t="s">
        <v>61</v>
      </c>
      <c r="C178" t="s">
        <v>2139</v>
      </c>
      <c r="D178" t="s">
        <v>64</v>
      </c>
      <c r="E178" s="205" t="s">
        <v>65</v>
      </c>
      <c r="F178" t="s">
        <v>24</v>
      </c>
      <c r="G178" t="s">
        <v>66</v>
      </c>
      <c r="H178" t="s">
        <v>54</v>
      </c>
      <c r="I178" t="s">
        <v>55</v>
      </c>
      <c r="J178" s="179" t="s">
        <v>3059</v>
      </c>
      <c r="L178" s="119">
        <v>44756</v>
      </c>
      <c r="M178" s="119">
        <v>44770</v>
      </c>
      <c r="N178" s="119">
        <v>44770</v>
      </c>
      <c r="O178" t="s">
        <v>9</v>
      </c>
      <c r="P178" t="s">
        <v>78</v>
      </c>
      <c r="Q178" t="s">
        <v>17</v>
      </c>
      <c r="S178" s="119">
        <v>44760</v>
      </c>
      <c r="T178" s="119">
        <v>44767</v>
      </c>
      <c r="AB178" s="206">
        <v>500003</v>
      </c>
      <c r="AC178" s="205" t="s">
        <v>58</v>
      </c>
      <c r="AD178" s="149" t="s">
        <v>444</v>
      </c>
      <c r="AE178" s="205" t="s">
        <v>478</v>
      </c>
      <c r="AF178" s="206" t="s">
        <v>216</v>
      </c>
      <c r="AG178" s="150">
        <v>20.841521328301852</v>
      </c>
      <c r="AH178" s="151">
        <v>1.5094430188679249</v>
      </c>
      <c r="AI178" s="150">
        <v>892.07606641509267</v>
      </c>
      <c r="AJ178" s="150">
        <v>17.841521328301852</v>
      </c>
      <c r="AK178" s="150">
        <v>20.841521328301852</v>
      </c>
      <c r="AL178" s="119">
        <v>44720</v>
      </c>
    </row>
    <row r="179" spans="1:39" ht="16.5" hidden="1" customHeight="1">
      <c r="A179" t="s">
        <v>155</v>
      </c>
      <c r="B179" t="s">
        <v>156</v>
      </c>
      <c r="C179" t="s">
        <v>1591</v>
      </c>
      <c r="D179" t="s">
        <v>65</v>
      </c>
      <c r="E179" t="s">
        <v>65</v>
      </c>
      <c r="F179" t="s">
        <v>25</v>
      </c>
      <c r="G179" t="s">
        <v>81</v>
      </c>
      <c r="H179" t="s">
        <v>54</v>
      </c>
      <c r="I179" t="s">
        <v>55</v>
      </c>
      <c r="J179" t="s">
        <v>3060</v>
      </c>
      <c r="K179" s="119">
        <v>44687</v>
      </c>
      <c r="L179" s="119">
        <v>44736</v>
      </c>
      <c r="M179" s="119">
        <v>44769</v>
      </c>
      <c r="N179" s="119">
        <v>44771</v>
      </c>
      <c r="O179" t="s">
        <v>9</v>
      </c>
      <c r="P179" t="s">
        <v>114</v>
      </c>
      <c r="Q179" t="s">
        <v>17</v>
      </c>
      <c r="R179" t="s">
        <v>54</v>
      </c>
      <c r="S179" s="119">
        <v>44742</v>
      </c>
      <c r="T179" s="119">
        <v>44748</v>
      </c>
      <c r="W179" s="180" t="s">
        <v>3061</v>
      </c>
      <c r="X179" s="205"/>
      <c r="Y179" s="205"/>
      <c r="Z179" s="205"/>
      <c r="AA179" s="205" t="s">
        <v>3062</v>
      </c>
      <c r="AB179" s="206">
        <v>500001</v>
      </c>
      <c r="AC179" s="205" t="s">
        <v>58</v>
      </c>
      <c r="AD179" s="149" t="s">
        <v>478</v>
      </c>
      <c r="AE179" s="205" t="s">
        <v>478</v>
      </c>
      <c r="AF179" s="206" t="s">
        <v>115</v>
      </c>
      <c r="AG179" s="150">
        <v>21.77737044528299</v>
      </c>
      <c r="AH179" s="151">
        <v>1.5094369811320758</v>
      </c>
      <c r="AI179" s="150">
        <v>938.86852226414953</v>
      </c>
      <c r="AJ179" s="150">
        <v>18.77737044528299</v>
      </c>
      <c r="AK179" s="150">
        <v>21.77737044528299</v>
      </c>
      <c r="AL179" s="207">
        <v>44530</v>
      </c>
      <c r="AM179" s="205"/>
    </row>
    <row r="180" spans="1:39" ht="16.5" hidden="1" customHeight="1">
      <c r="A180" t="s">
        <v>119</v>
      </c>
      <c r="B180" t="s">
        <v>120</v>
      </c>
      <c r="C180" t="s">
        <v>2595</v>
      </c>
      <c r="D180" t="s">
        <v>65</v>
      </c>
      <c r="E180" s="205" t="s">
        <v>65</v>
      </c>
      <c r="F180" t="s">
        <v>25</v>
      </c>
      <c r="G180" t="s">
        <v>53</v>
      </c>
      <c r="H180" t="s">
        <v>67</v>
      </c>
      <c r="I180" t="s">
        <v>55</v>
      </c>
      <c r="J180" t="s">
        <v>3063</v>
      </c>
      <c r="L180" s="119">
        <v>44761</v>
      </c>
      <c r="M180" s="119">
        <v>44771</v>
      </c>
      <c r="N180" s="119">
        <v>44774</v>
      </c>
      <c r="O180" t="s">
        <v>9</v>
      </c>
      <c r="P180" t="s">
        <v>114</v>
      </c>
      <c r="Q180" t="s">
        <v>17</v>
      </c>
      <c r="R180" t="s">
        <v>54</v>
      </c>
      <c r="S180" s="119">
        <v>44762</v>
      </c>
      <c r="T180" s="119">
        <v>44771</v>
      </c>
      <c r="W180" s="180" t="s">
        <v>3064</v>
      </c>
      <c r="X180" s="205"/>
      <c r="Y180" s="205"/>
      <c r="Z180" s="180" t="s">
        <v>3065</v>
      </c>
      <c r="AA180" s="205" t="s">
        <v>3066</v>
      </c>
      <c r="AB180" s="206">
        <v>500000</v>
      </c>
      <c r="AC180" s="205" t="s">
        <v>58</v>
      </c>
      <c r="AD180" s="149" t="s">
        <v>478</v>
      </c>
      <c r="AE180" s="205" t="s">
        <v>478</v>
      </c>
      <c r="AF180" s="206" t="s">
        <v>115</v>
      </c>
      <c r="AG180" s="150">
        <v>21.173596860377327</v>
      </c>
      <c r="AH180" s="151">
        <v>15.09433962264151</v>
      </c>
      <c r="AI180" s="150">
        <v>908.67984301886634</v>
      </c>
      <c r="AJ180" s="150">
        <v>18.173596860377327</v>
      </c>
      <c r="AK180" s="150">
        <v>21.173596860377327</v>
      </c>
      <c r="AL180" s="207">
        <v>44488</v>
      </c>
      <c r="AM180" s="205"/>
    </row>
    <row r="181" spans="1:39" ht="16.5" hidden="1" customHeight="1">
      <c r="A181" t="s">
        <v>112</v>
      </c>
      <c r="B181" t="s">
        <v>113</v>
      </c>
      <c r="C181" t="s">
        <v>1318</v>
      </c>
      <c r="D181" t="s">
        <v>65</v>
      </c>
      <c r="E181" s="205" t="s">
        <v>65</v>
      </c>
      <c r="F181" t="s">
        <v>25</v>
      </c>
      <c r="G181" t="s">
        <v>53</v>
      </c>
      <c r="H181" t="s">
        <v>67</v>
      </c>
      <c r="I181" t="s">
        <v>55</v>
      </c>
      <c r="J181" t="s">
        <v>3067</v>
      </c>
      <c r="K181" s="119">
        <v>44606</v>
      </c>
      <c r="N181" s="119">
        <v>44774</v>
      </c>
      <c r="O181" t="s">
        <v>11</v>
      </c>
      <c r="P181" t="s">
        <v>128</v>
      </c>
      <c r="Q181" t="s">
        <v>17</v>
      </c>
      <c r="R181" t="s">
        <v>54</v>
      </c>
      <c r="S181" s="119">
        <v>44763</v>
      </c>
      <c r="T181" s="119">
        <v>44799</v>
      </c>
      <c r="W181" s="180" t="s">
        <v>2808</v>
      </c>
      <c r="Z181" s="180" t="s">
        <v>2809</v>
      </c>
      <c r="AA181" t="s">
        <v>1060</v>
      </c>
      <c r="AB181" s="206">
        <v>500000</v>
      </c>
      <c r="AC181" s="205" t="s">
        <v>58</v>
      </c>
      <c r="AD181" s="149" t="s">
        <v>478</v>
      </c>
      <c r="AE181" s="205" t="s">
        <v>478</v>
      </c>
      <c r="AF181" s="206" t="s">
        <v>129</v>
      </c>
      <c r="AG181" s="150">
        <v>21.475483652830157</v>
      </c>
      <c r="AH181" s="151">
        <v>15.09433962264151</v>
      </c>
      <c r="AI181" s="150">
        <v>923.77418264150788</v>
      </c>
      <c r="AJ181" s="150">
        <v>18.475483652830157</v>
      </c>
      <c r="AK181" s="150">
        <v>21.475483652830157</v>
      </c>
      <c r="AL181" s="119">
        <v>44645</v>
      </c>
      <c r="AM181" t="s">
        <v>54</v>
      </c>
    </row>
    <row r="182" spans="1:39" ht="16.5" hidden="1" customHeight="1">
      <c r="A182" t="s">
        <v>179</v>
      </c>
      <c r="B182" t="s">
        <v>180</v>
      </c>
      <c r="C182" t="s">
        <v>1442</v>
      </c>
      <c r="D182" t="s">
        <v>76</v>
      </c>
      <c r="E182" s="205" t="s">
        <v>76</v>
      </c>
      <c r="F182" s="205" t="s">
        <v>25</v>
      </c>
      <c r="G182" s="205" t="s">
        <v>53</v>
      </c>
      <c r="H182" s="205" t="s">
        <v>67</v>
      </c>
      <c r="I182" s="205" t="s">
        <v>55</v>
      </c>
      <c r="J182" s="205" t="s">
        <v>3068</v>
      </c>
      <c r="K182" s="208">
        <v>44470</v>
      </c>
      <c r="L182" s="209">
        <v>44524</v>
      </c>
      <c r="M182" s="186"/>
      <c r="N182" s="128">
        <v>44774</v>
      </c>
      <c r="O182" s="205" t="s">
        <v>9</v>
      </c>
      <c r="P182" s="205" t="s">
        <v>78</v>
      </c>
      <c r="Q182" s="205" t="s">
        <v>17</v>
      </c>
      <c r="R182" t="s">
        <v>54</v>
      </c>
      <c r="S182" s="207">
        <v>44760</v>
      </c>
      <c r="T182" s="207">
        <v>44774</v>
      </c>
      <c r="U182" s="205"/>
      <c r="V182" s="205"/>
      <c r="W182" s="180" t="s">
        <v>3069</v>
      </c>
      <c r="X182" s="205"/>
      <c r="Y182" s="205"/>
      <c r="Z182" s="205"/>
      <c r="AA182" s="205"/>
      <c r="AB182" s="206">
        <v>500000</v>
      </c>
      <c r="AC182" s="205" t="s">
        <v>58</v>
      </c>
      <c r="AD182" s="149" t="s">
        <v>478</v>
      </c>
      <c r="AE182" s="205" t="s">
        <v>478</v>
      </c>
      <c r="AF182" s="206" t="s">
        <v>216</v>
      </c>
      <c r="AG182" s="150">
        <v>21.777370445282987</v>
      </c>
      <c r="AH182" s="151">
        <v>15.09433962264151</v>
      </c>
      <c r="AI182" s="150">
        <v>938.86852226414942</v>
      </c>
      <c r="AJ182" s="150">
        <v>18.777370445282987</v>
      </c>
      <c r="AK182" s="150">
        <v>21.777370445282987</v>
      </c>
      <c r="AL182" s="207">
        <v>44543</v>
      </c>
      <c r="AM182" s="205"/>
    </row>
    <row r="183" spans="1:39" ht="16.5" hidden="1" customHeight="1">
      <c r="A183" t="s">
        <v>155</v>
      </c>
      <c r="B183" t="s">
        <v>156</v>
      </c>
      <c r="C183" t="s">
        <v>1327</v>
      </c>
      <c r="D183" t="s">
        <v>65</v>
      </c>
      <c r="E183" s="205" t="s">
        <v>65</v>
      </c>
      <c r="F183" t="s">
        <v>25</v>
      </c>
      <c r="G183" t="s">
        <v>81</v>
      </c>
      <c r="H183" s="205" t="s">
        <v>54</v>
      </c>
      <c r="I183" s="205" t="s">
        <v>55</v>
      </c>
      <c r="J183" t="s">
        <v>3070</v>
      </c>
      <c r="K183" s="119">
        <v>44634</v>
      </c>
      <c r="L183" s="119">
        <v>44722</v>
      </c>
      <c r="N183" s="119">
        <v>44776</v>
      </c>
      <c r="O183" t="s">
        <v>9</v>
      </c>
      <c r="P183" t="s">
        <v>196</v>
      </c>
      <c r="Q183" t="s">
        <v>17</v>
      </c>
      <c r="R183" t="s">
        <v>54</v>
      </c>
      <c r="S183" s="119">
        <v>44757</v>
      </c>
      <c r="T183" s="119">
        <v>44770</v>
      </c>
      <c r="AB183" s="206">
        <v>500002</v>
      </c>
      <c r="AC183" s="205" t="s">
        <v>58</v>
      </c>
      <c r="AD183" s="149" t="s">
        <v>478</v>
      </c>
      <c r="AE183" s="205" t="s">
        <v>478</v>
      </c>
      <c r="AF183" s="206" t="s">
        <v>197</v>
      </c>
      <c r="AG183" s="150">
        <v>21.807559245282988</v>
      </c>
      <c r="AH183" s="151">
        <v>1.5094400000000001</v>
      </c>
      <c r="AI183" s="150">
        <v>940.37796226414946</v>
      </c>
      <c r="AJ183" s="150">
        <v>18.807559245282988</v>
      </c>
      <c r="AK183" s="150">
        <v>21.807559245282988</v>
      </c>
      <c r="AL183" s="119">
        <v>44727</v>
      </c>
    </row>
    <row r="184" spans="1:39" ht="16.5" hidden="1" customHeight="1">
      <c r="A184" t="s">
        <v>134</v>
      </c>
      <c r="B184" t="s">
        <v>101</v>
      </c>
      <c r="C184" t="s">
        <v>3071</v>
      </c>
      <c r="D184" t="s">
        <v>108</v>
      </c>
      <c r="E184" s="205" t="s">
        <v>65</v>
      </c>
      <c r="F184" t="s">
        <v>24</v>
      </c>
      <c r="G184" t="s">
        <v>66</v>
      </c>
      <c r="H184" t="s">
        <v>54</v>
      </c>
      <c r="I184" t="s">
        <v>55</v>
      </c>
      <c r="J184" t="s">
        <v>632</v>
      </c>
      <c r="K184" s="119">
        <v>44663</v>
      </c>
      <c r="L184" s="119">
        <v>44699</v>
      </c>
      <c r="M184" s="119">
        <v>44769</v>
      </c>
      <c r="N184" s="119">
        <v>44778</v>
      </c>
      <c r="O184" t="s">
        <v>11</v>
      </c>
      <c r="P184" t="s">
        <v>242</v>
      </c>
      <c r="Q184" t="s">
        <v>17</v>
      </c>
      <c r="S184" s="119">
        <v>44755</v>
      </c>
      <c r="T184" s="119">
        <v>44776</v>
      </c>
      <c r="U184" t="s">
        <v>16</v>
      </c>
      <c r="V184" t="s">
        <v>59</v>
      </c>
      <c r="AB184" s="206">
        <v>500002</v>
      </c>
      <c r="AC184" s="205" t="s">
        <v>58</v>
      </c>
      <c r="AD184" s="149" t="s">
        <v>444</v>
      </c>
      <c r="AE184" s="205" t="s">
        <v>478</v>
      </c>
      <c r="AF184" s="206" t="s">
        <v>243</v>
      </c>
      <c r="AG184" s="150">
        <v>21.837748045282989</v>
      </c>
      <c r="AH184" s="151">
        <v>1.5094400000000001</v>
      </c>
      <c r="AI184" s="150">
        <v>941.8874022641495</v>
      </c>
      <c r="AJ184" s="150">
        <v>18.837748045282989</v>
      </c>
      <c r="AK184" s="150">
        <v>21.837748045282989</v>
      </c>
      <c r="AL184" s="119">
        <v>44701</v>
      </c>
    </row>
    <row r="185" spans="1:39" ht="16.5" hidden="1" customHeight="1">
      <c r="A185" t="s">
        <v>155</v>
      </c>
      <c r="B185" t="s">
        <v>156</v>
      </c>
      <c r="C185" t="s">
        <v>3072</v>
      </c>
      <c r="D185" t="s">
        <v>65</v>
      </c>
      <c r="E185" s="205" t="s">
        <v>65</v>
      </c>
      <c r="F185" t="s">
        <v>25</v>
      </c>
      <c r="G185" t="s">
        <v>66</v>
      </c>
      <c r="H185" t="s">
        <v>54</v>
      </c>
      <c r="I185" s="205" t="s">
        <v>55</v>
      </c>
      <c r="J185" t="s">
        <v>3073</v>
      </c>
      <c r="K185" s="119">
        <v>44533</v>
      </c>
      <c r="L185" s="119">
        <v>44652</v>
      </c>
      <c r="M185" s="119">
        <v>44776</v>
      </c>
      <c r="N185" s="119">
        <v>44778</v>
      </c>
      <c r="O185" t="s">
        <v>13</v>
      </c>
      <c r="P185" t="s">
        <v>249</v>
      </c>
      <c r="Q185" t="s">
        <v>17</v>
      </c>
      <c r="S185" s="119">
        <v>44770</v>
      </c>
      <c r="T185" s="119">
        <v>44783</v>
      </c>
      <c r="AB185" s="206">
        <v>500000</v>
      </c>
      <c r="AC185" s="205" t="s">
        <v>58</v>
      </c>
      <c r="AD185" s="149" t="s">
        <v>478</v>
      </c>
      <c r="AE185" s="205" t="s">
        <v>478</v>
      </c>
      <c r="AF185" s="206" t="s">
        <v>250</v>
      </c>
      <c r="AG185" s="150">
        <v>21.867936724528271</v>
      </c>
      <c r="AH185" s="151">
        <v>1.5094339622641511</v>
      </c>
      <c r="AI185" s="150">
        <v>943.3968362264136</v>
      </c>
      <c r="AJ185" s="150">
        <v>18.867936724528271</v>
      </c>
      <c r="AK185" s="150">
        <v>21.867936724528271</v>
      </c>
      <c r="AL185" s="119">
        <v>44649</v>
      </c>
      <c r="AM185" t="s">
        <v>54</v>
      </c>
    </row>
    <row r="186" spans="1:39" ht="16.5" hidden="1" customHeight="1">
      <c r="A186" t="s">
        <v>155</v>
      </c>
      <c r="B186" t="s">
        <v>156</v>
      </c>
      <c r="C186" t="s">
        <v>3074</v>
      </c>
      <c r="D186" t="s">
        <v>65</v>
      </c>
      <c r="E186" s="205" t="s">
        <v>65</v>
      </c>
      <c r="F186" t="s">
        <v>25</v>
      </c>
      <c r="G186" t="s">
        <v>81</v>
      </c>
      <c r="H186" t="s">
        <v>54</v>
      </c>
      <c r="I186" t="s">
        <v>55</v>
      </c>
      <c r="J186" t="s">
        <v>3075</v>
      </c>
      <c r="K186" s="119">
        <v>44676</v>
      </c>
      <c r="L186" s="119">
        <v>44764</v>
      </c>
      <c r="M186" s="119">
        <v>44776</v>
      </c>
      <c r="N186" s="119">
        <v>44778</v>
      </c>
      <c r="O186" t="s">
        <v>9</v>
      </c>
      <c r="P186" t="s">
        <v>78</v>
      </c>
      <c r="Q186" t="s">
        <v>17</v>
      </c>
      <c r="R186" t="s">
        <v>54</v>
      </c>
      <c r="S186" s="119">
        <v>44768</v>
      </c>
      <c r="T186" s="119">
        <v>44778</v>
      </c>
      <c r="W186" s="180" t="s">
        <v>3076</v>
      </c>
      <c r="X186" s="205"/>
      <c r="Y186" s="205"/>
      <c r="Z186" s="180" t="s">
        <v>3077</v>
      </c>
      <c r="AA186" s="205" t="s">
        <v>3078</v>
      </c>
      <c r="AB186" s="206">
        <v>500000</v>
      </c>
      <c r="AC186" s="205" t="s">
        <v>58</v>
      </c>
      <c r="AD186" s="149" t="s">
        <v>478</v>
      </c>
      <c r="AE186" s="205" t="s">
        <v>478</v>
      </c>
      <c r="AF186" s="206" t="s">
        <v>216</v>
      </c>
      <c r="AG186" s="150">
        <v>21.898125403773555</v>
      </c>
      <c r="AH186" s="151">
        <v>1.5094339622641511</v>
      </c>
      <c r="AI186" s="150">
        <v>944.90627018867769</v>
      </c>
      <c r="AJ186" s="150">
        <v>18.898125403773555</v>
      </c>
      <c r="AK186" s="150">
        <v>21.898125403773555</v>
      </c>
      <c r="AL186" s="207">
        <v>44586</v>
      </c>
      <c r="AM186" s="205"/>
    </row>
    <row r="187" spans="1:39" ht="16.5" hidden="1" customHeight="1">
      <c r="A187" t="s">
        <v>198</v>
      </c>
      <c r="B187" t="s">
        <v>2108</v>
      </c>
      <c r="C187" t="s">
        <v>2148</v>
      </c>
      <c r="D187" t="s">
        <v>64</v>
      </c>
      <c r="E187" s="205" t="s">
        <v>76</v>
      </c>
      <c r="F187" t="s">
        <v>24</v>
      </c>
      <c r="G187" t="s">
        <v>81</v>
      </c>
      <c r="H187" t="s">
        <v>54</v>
      </c>
      <c r="I187" s="205" t="s">
        <v>55</v>
      </c>
      <c r="J187" t="s">
        <v>3079</v>
      </c>
      <c r="K187" s="119">
        <v>44677</v>
      </c>
      <c r="L187" s="119">
        <v>44755</v>
      </c>
      <c r="M187" s="119">
        <v>44777</v>
      </c>
      <c r="N187" s="119">
        <v>44779</v>
      </c>
      <c r="O187" t="s">
        <v>7</v>
      </c>
      <c r="P187" t="s">
        <v>59</v>
      </c>
      <c r="Q187" t="s">
        <v>17</v>
      </c>
      <c r="S187" s="119">
        <v>44760</v>
      </c>
      <c r="T187" s="119">
        <v>44776</v>
      </c>
      <c r="U187" t="s">
        <v>16</v>
      </c>
      <c r="V187" t="s">
        <v>59</v>
      </c>
      <c r="AA187" t="s">
        <v>3080</v>
      </c>
      <c r="AB187" s="176">
        <v>500001</v>
      </c>
      <c r="AC187" t="s">
        <v>58</v>
      </c>
      <c r="AD187" s="149" t="s">
        <v>444</v>
      </c>
      <c r="AE187" t="s">
        <v>478</v>
      </c>
      <c r="AF187" s="176" t="s">
        <v>246</v>
      </c>
      <c r="AG187" s="150">
        <v>21.928314143396197</v>
      </c>
      <c r="AH187" s="151">
        <v>1.5094369811320758</v>
      </c>
      <c r="AI187" s="150">
        <v>946.41570716980982</v>
      </c>
      <c r="AJ187" s="150">
        <v>18.928314143396197</v>
      </c>
      <c r="AK187" s="150">
        <v>21.928314143396197</v>
      </c>
      <c r="AL187" s="119">
        <v>44642</v>
      </c>
    </row>
    <row r="188" spans="1:39" ht="16.5" hidden="1" customHeight="1">
      <c r="A188" t="s">
        <v>134</v>
      </c>
      <c r="B188" t="s">
        <v>101</v>
      </c>
      <c r="C188" t="s">
        <v>703</v>
      </c>
      <c r="D188" t="s">
        <v>76</v>
      </c>
      <c r="E188" s="205" t="s">
        <v>76</v>
      </c>
      <c r="F188" t="s">
        <v>25</v>
      </c>
      <c r="G188" t="s">
        <v>66</v>
      </c>
      <c r="H188" t="s">
        <v>54</v>
      </c>
      <c r="I188" t="s">
        <v>55</v>
      </c>
      <c r="J188" t="s">
        <v>3081</v>
      </c>
      <c r="N188" s="119">
        <v>44779</v>
      </c>
      <c r="O188" t="s">
        <v>9</v>
      </c>
      <c r="P188" t="s">
        <v>114</v>
      </c>
      <c r="Q188" t="s">
        <v>17</v>
      </c>
      <c r="R188" t="s">
        <v>54</v>
      </c>
      <c r="S188" s="119">
        <v>44764</v>
      </c>
      <c r="T188" s="119">
        <v>44778</v>
      </c>
      <c r="W188" s="180" t="s">
        <v>3082</v>
      </c>
      <c r="X188" s="205"/>
      <c r="Y188" s="205"/>
      <c r="Z188" s="180"/>
      <c r="AA188" t="s">
        <v>2893</v>
      </c>
      <c r="AB188" s="206">
        <v>500000</v>
      </c>
      <c r="AC188" s="205" t="s">
        <v>58</v>
      </c>
      <c r="AD188" s="149" t="s">
        <v>478</v>
      </c>
      <c r="AE188" s="205" t="s">
        <v>478</v>
      </c>
      <c r="AF188" s="206" t="s">
        <v>115</v>
      </c>
      <c r="AG188" s="150">
        <v>21.958502822641478</v>
      </c>
      <c r="AH188" s="151">
        <v>1.5094339622641511</v>
      </c>
      <c r="AI188" s="150">
        <v>947.92514113207392</v>
      </c>
      <c r="AJ188" s="150">
        <v>18.958502822641478</v>
      </c>
      <c r="AK188" s="150">
        <v>21.958502822641478</v>
      </c>
      <c r="AL188" s="207">
        <v>44582</v>
      </c>
      <c r="AM188" s="205"/>
    </row>
    <row r="189" spans="1:39" ht="16.5" hidden="1" customHeight="1">
      <c r="A189" t="s">
        <v>198</v>
      </c>
      <c r="B189" t="s">
        <v>2108</v>
      </c>
      <c r="C189" t="s">
        <v>3083</v>
      </c>
      <c r="D189" t="s">
        <v>65</v>
      </c>
      <c r="E189" s="205" t="s">
        <v>65</v>
      </c>
      <c r="F189" t="s">
        <v>25</v>
      </c>
      <c r="G189" t="s">
        <v>77</v>
      </c>
      <c r="H189" t="s">
        <v>67</v>
      </c>
      <c r="I189" s="205" t="s">
        <v>55</v>
      </c>
      <c r="J189" t="s">
        <v>3084</v>
      </c>
      <c r="K189" s="119">
        <v>44677</v>
      </c>
      <c r="L189" s="119">
        <v>44748</v>
      </c>
      <c r="M189" s="119">
        <v>44777</v>
      </c>
      <c r="N189" s="119">
        <v>44779</v>
      </c>
      <c r="O189" t="s">
        <v>11</v>
      </c>
      <c r="P189" t="s">
        <v>185</v>
      </c>
      <c r="Q189" t="s">
        <v>17</v>
      </c>
      <c r="R189" t="s">
        <v>54</v>
      </c>
      <c r="S189" s="119">
        <v>44764</v>
      </c>
      <c r="T189" s="119">
        <v>44774</v>
      </c>
      <c r="W189" s="62" t="s">
        <v>3085</v>
      </c>
      <c r="X189" t="s">
        <v>17</v>
      </c>
      <c r="Y189" t="s">
        <v>10</v>
      </c>
      <c r="Z189" s="62" t="s">
        <v>3086</v>
      </c>
      <c r="AA189" t="s">
        <v>1060</v>
      </c>
      <c r="AB189" s="206">
        <v>500001</v>
      </c>
      <c r="AC189" s="205" t="s">
        <v>58</v>
      </c>
      <c r="AD189" s="149" t="s">
        <v>478</v>
      </c>
      <c r="AE189" s="205" t="s">
        <v>478</v>
      </c>
      <c r="AF189" s="206" t="s">
        <v>186</v>
      </c>
      <c r="AG189" s="150">
        <v>22.260390218867894</v>
      </c>
      <c r="AH189" s="151">
        <v>15.094369811320757</v>
      </c>
      <c r="AI189" s="150">
        <v>963.01951094339472</v>
      </c>
      <c r="AJ189" s="150">
        <v>19.260390218867894</v>
      </c>
      <c r="AK189" s="150">
        <v>22.260390218867894</v>
      </c>
      <c r="AL189" s="119">
        <v>44644</v>
      </c>
    </row>
    <row r="190" spans="1:39" ht="16.5" hidden="1" customHeight="1">
      <c r="A190" t="s">
        <v>147</v>
      </c>
      <c r="B190" t="s">
        <v>148</v>
      </c>
      <c r="C190" t="s">
        <v>3087</v>
      </c>
      <c r="D190" t="s">
        <v>64</v>
      </c>
      <c r="E190" s="205" t="s">
        <v>65</v>
      </c>
      <c r="F190" t="s">
        <v>24</v>
      </c>
      <c r="G190" t="s">
        <v>53</v>
      </c>
      <c r="H190" t="s">
        <v>67</v>
      </c>
      <c r="I190" s="205" t="s">
        <v>55</v>
      </c>
      <c r="J190" t="s">
        <v>3088</v>
      </c>
      <c r="N190" s="119">
        <v>44780</v>
      </c>
      <c r="O190" t="s">
        <v>9</v>
      </c>
      <c r="P190" t="s">
        <v>73</v>
      </c>
      <c r="Q190" t="s">
        <v>17</v>
      </c>
      <c r="S190" s="119">
        <v>44753</v>
      </c>
      <c r="T190" s="119">
        <v>44764</v>
      </c>
      <c r="U190" t="s">
        <v>17</v>
      </c>
      <c r="V190" t="s">
        <v>73</v>
      </c>
      <c r="AA190" t="s">
        <v>2778</v>
      </c>
      <c r="AB190" s="206">
        <v>500001</v>
      </c>
      <c r="AC190" s="205" t="s">
        <v>58</v>
      </c>
      <c r="AD190" s="149" t="s">
        <v>444</v>
      </c>
      <c r="AE190" s="205" t="s">
        <v>478</v>
      </c>
      <c r="AF190" s="206" t="s">
        <v>213</v>
      </c>
      <c r="AG190" s="150">
        <v>22.894353086792425</v>
      </c>
      <c r="AH190" s="151">
        <v>15.094369811320757</v>
      </c>
      <c r="AI190" s="150">
        <v>994.71765433962128</v>
      </c>
      <c r="AJ190" s="150">
        <v>19.894353086792425</v>
      </c>
      <c r="AK190" s="150">
        <v>22.894353086792425</v>
      </c>
      <c r="AL190" s="119">
        <v>44635</v>
      </c>
    </row>
    <row r="191" spans="1:39" ht="16.5" hidden="1" customHeight="1">
      <c r="A191" t="s">
        <v>119</v>
      </c>
      <c r="B191" t="s">
        <v>120</v>
      </c>
      <c r="C191" t="s">
        <v>2841</v>
      </c>
      <c r="D191" t="s">
        <v>65</v>
      </c>
      <c r="E191" s="205" t="s">
        <v>65</v>
      </c>
      <c r="F191" t="s">
        <v>25</v>
      </c>
      <c r="G191" t="s">
        <v>66</v>
      </c>
      <c r="H191" t="s">
        <v>54</v>
      </c>
      <c r="I191" t="s">
        <v>55</v>
      </c>
      <c r="J191" t="s">
        <v>3089</v>
      </c>
      <c r="N191" s="119">
        <v>44781</v>
      </c>
      <c r="O191" t="s">
        <v>9</v>
      </c>
      <c r="P191" t="s">
        <v>78</v>
      </c>
      <c r="Q191" t="s">
        <v>17</v>
      </c>
      <c r="R191" t="s">
        <v>54</v>
      </c>
      <c r="S191" s="119">
        <v>44771</v>
      </c>
      <c r="T191" s="119">
        <v>44777</v>
      </c>
      <c r="AB191" s="206">
        <v>500000</v>
      </c>
      <c r="AC191" s="205" t="s">
        <v>58</v>
      </c>
      <c r="AD191" s="149" t="s">
        <v>478</v>
      </c>
      <c r="AE191" s="205" t="s">
        <v>478</v>
      </c>
      <c r="AF191" s="206" t="s">
        <v>216</v>
      </c>
      <c r="AG191" s="150">
        <v>22.592466294339591</v>
      </c>
      <c r="AH191" s="151">
        <v>1.5094339622641511</v>
      </c>
      <c r="AI191" s="150">
        <v>979.62331471697962</v>
      </c>
      <c r="AJ191" s="150">
        <v>19.592466294339591</v>
      </c>
      <c r="AK191" s="150">
        <v>22.592466294339591</v>
      </c>
      <c r="AL191" s="207">
        <v>44607</v>
      </c>
      <c r="AM191" t="s">
        <v>54</v>
      </c>
    </row>
    <row r="192" spans="1:39" ht="16.5" hidden="1" customHeight="1">
      <c r="A192" t="s">
        <v>96</v>
      </c>
      <c r="B192" t="s">
        <v>97</v>
      </c>
      <c r="C192" t="s">
        <v>1228</v>
      </c>
      <c r="D192" t="s">
        <v>65</v>
      </c>
      <c r="E192" s="205" t="s">
        <v>65</v>
      </c>
      <c r="F192" s="205" t="s">
        <v>24</v>
      </c>
      <c r="G192" s="205" t="s">
        <v>81</v>
      </c>
      <c r="H192" s="205" t="s">
        <v>54</v>
      </c>
      <c r="I192" t="s">
        <v>55</v>
      </c>
      <c r="J192" t="s">
        <v>3090</v>
      </c>
      <c r="L192" s="119">
        <v>44769</v>
      </c>
      <c r="M192" s="119">
        <v>44777</v>
      </c>
      <c r="N192" s="119">
        <v>44784</v>
      </c>
      <c r="O192" t="s">
        <v>13</v>
      </c>
      <c r="P192" t="s">
        <v>109</v>
      </c>
      <c r="Q192" t="s">
        <v>17</v>
      </c>
      <c r="S192" s="119">
        <v>44777</v>
      </c>
      <c r="T192" s="119">
        <v>44777</v>
      </c>
      <c r="AB192" s="206">
        <v>500000</v>
      </c>
      <c r="AC192" s="205" t="s">
        <v>58</v>
      </c>
      <c r="AD192" s="149" t="s">
        <v>444</v>
      </c>
      <c r="AE192" s="205" t="s">
        <v>478</v>
      </c>
      <c r="AF192" s="206" t="s">
        <v>110</v>
      </c>
      <c r="AG192" s="150">
        <v>22.622654973584876</v>
      </c>
      <c r="AH192" s="151">
        <v>1.5094339622641511</v>
      </c>
      <c r="AI192" s="150">
        <v>981.13274867924372</v>
      </c>
      <c r="AJ192" s="150">
        <v>19.622654973584876</v>
      </c>
      <c r="AK192" s="150">
        <v>22.622654973584876</v>
      </c>
      <c r="AL192" s="119">
        <v>44650</v>
      </c>
      <c r="AM192" t="s">
        <v>54</v>
      </c>
    </row>
    <row r="193" spans="1:39" ht="16.5" hidden="1" customHeight="1">
      <c r="A193" t="s">
        <v>147</v>
      </c>
      <c r="B193" t="s">
        <v>148</v>
      </c>
      <c r="C193" t="s">
        <v>709</v>
      </c>
      <c r="D193" t="s">
        <v>65</v>
      </c>
      <c r="E193" s="205" t="s">
        <v>65</v>
      </c>
      <c r="F193" t="s">
        <v>25</v>
      </c>
      <c r="G193" t="s">
        <v>81</v>
      </c>
      <c r="H193" t="s">
        <v>54</v>
      </c>
      <c r="I193" t="s">
        <v>55</v>
      </c>
      <c r="J193" t="s">
        <v>3091</v>
      </c>
      <c r="K193" s="119">
        <v>44683</v>
      </c>
      <c r="L193" s="119">
        <v>44743</v>
      </c>
      <c r="N193" s="119">
        <v>44785</v>
      </c>
      <c r="O193" t="s">
        <v>9</v>
      </c>
      <c r="P193" t="s">
        <v>181</v>
      </c>
      <c r="Q193" t="s">
        <v>17</v>
      </c>
      <c r="R193" t="s">
        <v>54</v>
      </c>
      <c r="S193" s="119">
        <v>44768</v>
      </c>
      <c r="T193" s="119">
        <v>44789</v>
      </c>
      <c r="AB193" s="206">
        <v>500000</v>
      </c>
      <c r="AC193" s="205" t="s">
        <v>58</v>
      </c>
      <c r="AD193" s="149" t="s">
        <v>478</v>
      </c>
      <c r="AE193" s="205" t="s">
        <v>478</v>
      </c>
      <c r="AF193" s="206" t="s">
        <v>182</v>
      </c>
      <c r="AG193" s="150">
        <v>22.652843652830157</v>
      </c>
      <c r="AH193" s="151">
        <v>1.5094339622641511</v>
      </c>
      <c r="AI193" s="150">
        <v>982.64218264150782</v>
      </c>
      <c r="AJ193" s="150">
        <v>19.652843652830157</v>
      </c>
      <c r="AK193" s="150">
        <v>22.652843652830157</v>
      </c>
      <c r="AL193" s="119">
        <v>44649</v>
      </c>
      <c r="AM193" t="s">
        <v>54</v>
      </c>
    </row>
    <row r="194" spans="1:39" ht="16.5" hidden="1" customHeight="1">
      <c r="A194" t="s">
        <v>90</v>
      </c>
      <c r="B194" t="s">
        <v>91</v>
      </c>
      <c r="C194" t="s">
        <v>1335</v>
      </c>
      <c r="D194" t="s">
        <v>65</v>
      </c>
      <c r="E194" t="s">
        <v>65</v>
      </c>
      <c r="F194" t="s">
        <v>25</v>
      </c>
      <c r="G194" t="s">
        <v>66</v>
      </c>
      <c r="H194" t="s">
        <v>54</v>
      </c>
      <c r="I194" t="s">
        <v>55</v>
      </c>
      <c r="J194" t="s">
        <v>3092</v>
      </c>
      <c r="N194" s="119">
        <v>44787</v>
      </c>
      <c r="O194" t="s">
        <v>9</v>
      </c>
      <c r="P194" t="s">
        <v>73</v>
      </c>
      <c r="Q194" t="s">
        <v>17</v>
      </c>
      <c r="R194" t="s">
        <v>54</v>
      </c>
      <c r="S194" s="207">
        <v>44299</v>
      </c>
      <c r="T194" s="119">
        <v>44783</v>
      </c>
      <c r="W194" s="62" t="s">
        <v>3093</v>
      </c>
      <c r="Z194" s="62" t="s">
        <v>3094</v>
      </c>
      <c r="AB194" s="206">
        <v>500001</v>
      </c>
      <c r="AC194" s="205" t="s">
        <v>58</v>
      </c>
      <c r="AD194" s="149" t="s">
        <v>478</v>
      </c>
      <c r="AE194" s="205" t="s">
        <v>478</v>
      </c>
      <c r="AF194" s="206" t="s">
        <v>213</v>
      </c>
      <c r="AG194" s="150">
        <v>23.015107864150913</v>
      </c>
      <c r="AH194" s="151">
        <v>1.5094369811320758</v>
      </c>
      <c r="AI194" s="150">
        <v>1000.7553932075457</v>
      </c>
      <c r="AJ194" s="150">
        <v>20.015107864150913</v>
      </c>
      <c r="AK194" s="150">
        <v>23.015107864150913</v>
      </c>
      <c r="AL194" s="119">
        <v>44726</v>
      </c>
    </row>
    <row r="195" spans="1:39" ht="16.5" hidden="1" customHeight="1">
      <c r="A195" t="s">
        <v>90</v>
      </c>
      <c r="B195" t="s">
        <v>91</v>
      </c>
      <c r="C195" t="s">
        <v>479</v>
      </c>
      <c r="D195" t="s">
        <v>65</v>
      </c>
      <c r="E195" t="s">
        <v>65</v>
      </c>
      <c r="F195" t="s">
        <v>25</v>
      </c>
      <c r="G195" t="s">
        <v>66</v>
      </c>
      <c r="H195" t="s">
        <v>54</v>
      </c>
      <c r="I195" t="s">
        <v>55</v>
      </c>
      <c r="J195" t="s">
        <v>3095</v>
      </c>
      <c r="N195" s="119">
        <v>44788</v>
      </c>
      <c r="O195" t="s">
        <v>9</v>
      </c>
      <c r="P195" t="s">
        <v>78</v>
      </c>
      <c r="Q195" t="s">
        <v>17</v>
      </c>
      <c r="R195" t="s">
        <v>54</v>
      </c>
      <c r="S195" s="119">
        <v>44768</v>
      </c>
      <c r="T195" s="119">
        <v>44776</v>
      </c>
      <c r="AB195" s="206">
        <v>500000</v>
      </c>
      <c r="AC195" s="205" t="s">
        <v>58</v>
      </c>
      <c r="AD195" s="149" t="s">
        <v>444</v>
      </c>
      <c r="AE195" s="205" t="s">
        <v>444</v>
      </c>
      <c r="AF195" s="206" t="s">
        <v>56</v>
      </c>
      <c r="AG195" s="150">
        <v>22.713221071698079</v>
      </c>
      <c r="AH195" s="151">
        <v>1.5094339622641511</v>
      </c>
      <c r="AI195" s="150">
        <v>985.66105358490404</v>
      </c>
      <c r="AJ195" s="150">
        <v>19.713221071698079</v>
      </c>
      <c r="AK195" s="150">
        <v>22.713221071698079</v>
      </c>
      <c r="AL195" s="119">
        <v>44609</v>
      </c>
      <c r="AM195" t="s">
        <v>54</v>
      </c>
    </row>
    <row r="196" spans="1:39" ht="16.5" hidden="1" customHeight="1">
      <c r="A196" t="s">
        <v>198</v>
      </c>
      <c r="B196" t="s">
        <v>2108</v>
      </c>
      <c r="C196" t="s">
        <v>2095</v>
      </c>
      <c r="D196" t="s">
        <v>64</v>
      </c>
      <c r="E196" s="205" t="s">
        <v>65</v>
      </c>
      <c r="F196" t="s">
        <v>24</v>
      </c>
      <c r="G196" t="s">
        <v>81</v>
      </c>
      <c r="H196" s="205" t="s">
        <v>54</v>
      </c>
      <c r="I196" s="205" t="s">
        <v>55</v>
      </c>
      <c r="J196" t="s">
        <v>3096</v>
      </c>
      <c r="K196" s="119">
        <v>44682</v>
      </c>
      <c r="L196" s="119">
        <v>44755</v>
      </c>
      <c r="N196" s="119">
        <v>44790</v>
      </c>
      <c r="O196" t="s">
        <v>9</v>
      </c>
      <c r="P196" t="s">
        <v>73</v>
      </c>
      <c r="Q196" t="s">
        <v>17</v>
      </c>
      <c r="S196" s="119">
        <v>44770</v>
      </c>
      <c r="T196" s="119">
        <v>44783</v>
      </c>
      <c r="U196" t="s">
        <v>16</v>
      </c>
      <c r="V196" t="s">
        <v>73</v>
      </c>
      <c r="W196" s="180" t="s">
        <v>3097</v>
      </c>
      <c r="Z196" s="180" t="s">
        <v>3098</v>
      </c>
      <c r="AA196" t="s">
        <v>2265</v>
      </c>
      <c r="AB196" s="206">
        <v>500000</v>
      </c>
      <c r="AC196" s="205" t="s">
        <v>58</v>
      </c>
      <c r="AD196" s="149" t="s">
        <v>444</v>
      </c>
      <c r="AE196" s="205" t="s">
        <v>478</v>
      </c>
      <c r="AF196" s="206" t="s">
        <v>213</v>
      </c>
      <c r="AG196" s="150">
        <v>22.743409750943364</v>
      </c>
      <c r="AH196" s="151">
        <v>1.5094339622641511</v>
      </c>
      <c r="AI196" s="150">
        <v>987.17048754716814</v>
      </c>
      <c r="AJ196" s="150">
        <v>19.743409750943364</v>
      </c>
      <c r="AK196" s="150">
        <v>22.743409750943364</v>
      </c>
      <c r="AL196" s="207">
        <v>44615</v>
      </c>
    </row>
    <row r="197" spans="1:39" ht="16.5" hidden="1" customHeight="1">
      <c r="A197" t="s">
        <v>198</v>
      </c>
      <c r="B197" t="s">
        <v>2108</v>
      </c>
      <c r="C197" t="s">
        <v>2095</v>
      </c>
      <c r="D197" t="s">
        <v>64</v>
      </c>
      <c r="E197" s="205" t="s">
        <v>65</v>
      </c>
      <c r="F197" s="205" t="s">
        <v>24</v>
      </c>
      <c r="G197" s="205" t="s">
        <v>81</v>
      </c>
      <c r="H197" s="205" t="s">
        <v>54</v>
      </c>
      <c r="I197" s="205" t="s">
        <v>55</v>
      </c>
      <c r="J197" t="s">
        <v>3099</v>
      </c>
      <c r="K197" s="119">
        <v>44609</v>
      </c>
      <c r="L197" s="119">
        <v>44764</v>
      </c>
      <c r="M197" s="119"/>
      <c r="N197" s="119">
        <v>44790</v>
      </c>
      <c r="O197" t="s">
        <v>9</v>
      </c>
      <c r="P197" t="s">
        <v>78</v>
      </c>
      <c r="Q197" t="s">
        <v>17</v>
      </c>
      <c r="S197" s="119">
        <v>44770</v>
      </c>
      <c r="T197" s="119">
        <v>44777</v>
      </c>
      <c r="U197" t="s">
        <v>16</v>
      </c>
      <c r="V197" t="s">
        <v>78</v>
      </c>
      <c r="AB197" s="206">
        <v>500000</v>
      </c>
      <c r="AC197" s="205" t="s">
        <v>58</v>
      </c>
      <c r="AD197" s="149" t="s">
        <v>444</v>
      </c>
      <c r="AE197" s="205" t="s">
        <v>478</v>
      </c>
      <c r="AF197" s="206" t="s">
        <v>216</v>
      </c>
      <c r="AG197" s="150">
        <v>22.773598430188645</v>
      </c>
      <c r="AH197" s="151">
        <v>1.5094339622641511</v>
      </c>
      <c r="AI197" s="150">
        <v>988.67992150943223</v>
      </c>
      <c r="AJ197" s="150">
        <v>19.773598430188645</v>
      </c>
      <c r="AK197" s="150">
        <v>22.773598430188645</v>
      </c>
      <c r="AL197" s="207">
        <v>44644</v>
      </c>
      <c r="AM197" t="s">
        <v>54</v>
      </c>
    </row>
    <row r="198" spans="1:39" ht="16.5" hidden="1" customHeight="1">
      <c r="A198" t="s">
        <v>198</v>
      </c>
      <c r="B198" t="s">
        <v>2108</v>
      </c>
      <c r="C198" t="s">
        <v>2095</v>
      </c>
      <c r="D198" t="s">
        <v>64</v>
      </c>
      <c r="E198" s="205" t="s">
        <v>65</v>
      </c>
      <c r="F198" s="205" t="s">
        <v>24</v>
      </c>
      <c r="G198" s="205" t="s">
        <v>81</v>
      </c>
      <c r="H198" s="205" t="s">
        <v>54</v>
      </c>
      <c r="I198" s="205" t="s">
        <v>55</v>
      </c>
      <c r="J198" t="s">
        <v>3100</v>
      </c>
      <c r="K198" s="119">
        <v>44609</v>
      </c>
      <c r="L198" s="119">
        <v>44750</v>
      </c>
      <c r="M198" s="119"/>
      <c r="N198" s="119">
        <v>44790</v>
      </c>
      <c r="O198" t="s">
        <v>7</v>
      </c>
      <c r="P198" t="s">
        <v>59</v>
      </c>
      <c r="Q198" t="s">
        <v>17</v>
      </c>
      <c r="S198" s="119">
        <v>44771</v>
      </c>
      <c r="T198" s="119">
        <v>44783</v>
      </c>
      <c r="U198" t="s">
        <v>16</v>
      </c>
      <c r="V198" t="s">
        <v>59</v>
      </c>
      <c r="W198" s="180" t="s">
        <v>3101</v>
      </c>
      <c r="X198" s="205"/>
      <c r="Y198" s="205"/>
      <c r="Z198" s="180"/>
      <c r="AA198" s="205"/>
      <c r="AB198" s="206">
        <v>500000</v>
      </c>
      <c r="AC198" s="205" t="s">
        <v>58</v>
      </c>
      <c r="AD198" s="149" t="s">
        <v>444</v>
      </c>
      <c r="AE198" s="205" t="s">
        <v>478</v>
      </c>
      <c r="AF198" s="206" t="s">
        <v>246</v>
      </c>
      <c r="AG198" s="150">
        <v>22.803787109433927</v>
      </c>
      <c r="AH198" s="151">
        <v>1.5094339622641511</v>
      </c>
      <c r="AI198" s="150">
        <v>990.18935547169633</v>
      </c>
      <c r="AJ198" s="150">
        <v>19.803787109433927</v>
      </c>
      <c r="AK198" s="150">
        <v>22.803787109433927</v>
      </c>
      <c r="AL198" s="207">
        <v>44568</v>
      </c>
      <c r="AM198" s="205" t="s">
        <v>54</v>
      </c>
    </row>
    <row r="199" spans="1:39" ht="16.5" hidden="1" customHeight="1">
      <c r="A199" t="s">
        <v>198</v>
      </c>
      <c r="B199" t="s">
        <v>2108</v>
      </c>
      <c r="C199" t="s">
        <v>2682</v>
      </c>
      <c r="D199" t="s">
        <v>65</v>
      </c>
      <c r="E199" s="205" t="s">
        <v>65</v>
      </c>
      <c r="F199" t="s">
        <v>25</v>
      </c>
      <c r="G199" t="s">
        <v>81</v>
      </c>
      <c r="H199" t="s">
        <v>54</v>
      </c>
      <c r="I199" t="s">
        <v>55</v>
      </c>
      <c r="J199" t="s">
        <v>3102</v>
      </c>
      <c r="K199" s="119">
        <v>44645</v>
      </c>
      <c r="L199" s="119">
        <v>44721</v>
      </c>
      <c r="M199" s="119">
        <v>44783</v>
      </c>
      <c r="N199" s="119">
        <v>44790</v>
      </c>
      <c r="O199" t="s">
        <v>9</v>
      </c>
      <c r="P199" t="s">
        <v>196</v>
      </c>
      <c r="Q199" t="s">
        <v>17</v>
      </c>
      <c r="R199" t="s">
        <v>54</v>
      </c>
      <c r="S199" s="119">
        <v>44770</v>
      </c>
      <c r="T199" s="119">
        <v>44775</v>
      </c>
      <c r="W199" s="180"/>
      <c r="X199" s="205"/>
      <c r="Y199" s="205"/>
      <c r="Z199" s="180"/>
      <c r="AA199" s="205"/>
      <c r="AB199" s="206">
        <v>500000</v>
      </c>
      <c r="AC199" s="205" t="s">
        <v>58</v>
      </c>
      <c r="AD199" s="149" t="s">
        <v>478</v>
      </c>
      <c r="AE199" s="205" t="s">
        <v>478</v>
      </c>
      <c r="AF199" s="206" t="s">
        <v>197</v>
      </c>
      <c r="AG199" s="150">
        <v>22.833975788679208</v>
      </c>
      <c r="AH199" s="151">
        <v>1.5094339622641511</v>
      </c>
      <c r="AI199" s="150">
        <v>991.69878943396043</v>
      </c>
      <c r="AJ199" s="150">
        <v>19.833975788679208</v>
      </c>
      <c r="AK199" s="150">
        <v>22.833975788679208</v>
      </c>
      <c r="AL199" s="207">
        <v>44586</v>
      </c>
      <c r="AM199" s="205"/>
    </row>
    <row r="200" spans="1:39" ht="16.5" hidden="1" customHeight="1">
      <c r="A200" t="s">
        <v>60</v>
      </c>
      <c r="B200" t="s">
        <v>61</v>
      </c>
      <c r="C200" t="s">
        <v>2139</v>
      </c>
      <c r="D200" t="s">
        <v>64</v>
      </c>
      <c r="E200" s="205" t="s">
        <v>65</v>
      </c>
      <c r="F200" t="s">
        <v>24</v>
      </c>
      <c r="G200" t="s">
        <v>66</v>
      </c>
      <c r="H200" t="s">
        <v>54</v>
      </c>
      <c r="I200" t="s">
        <v>55</v>
      </c>
      <c r="J200" s="179" t="s">
        <v>3103</v>
      </c>
      <c r="L200" s="119">
        <v>44777</v>
      </c>
      <c r="M200" s="119">
        <v>44791</v>
      </c>
      <c r="N200" s="119">
        <v>44791</v>
      </c>
      <c r="O200" t="s">
        <v>9</v>
      </c>
      <c r="P200" t="s">
        <v>78</v>
      </c>
      <c r="Q200" t="s">
        <v>17</v>
      </c>
      <c r="S200" s="119">
        <v>44776</v>
      </c>
      <c r="T200" s="119">
        <v>44790</v>
      </c>
      <c r="AB200" s="206">
        <v>500001</v>
      </c>
      <c r="AC200" s="205" t="s">
        <v>58</v>
      </c>
      <c r="AD200" s="149" t="s">
        <v>444</v>
      </c>
      <c r="AE200" s="205" t="s">
        <v>478</v>
      </c>
      <c r="AF200" s="206" t="s">
        <v>216</v>
      </c>
      <c r="AG200" s="150">
        <v>22.864164528301853</v>
      </c>
      <c r="AH200" s="151">
        <v>1.5094369811320758</v>
      </c>
      <c r="AI200" s="150">
        <v>993.20822641509255</v>
      </c>
      <c r="AJ200" s="150">
        <v>19.864164528301853</v>
      </c>
      <c r="AK200" s="150">
        <v>22.864164528301853</v>
      </c>
      <c r="AL200" s="119">
        <v>44671</v>
      </c>
    </row>
    <row r="201" spans="1:39" ht="16.5" hidden="1" customHeight="1">
      <c r="A201" t="s">
        <v>163</v>
      </c>
      <c r="B201" t="s">
        <v>164</v>
      </c>
      <c r="C201" t="s">
        <v>2653</v>
      </c>
      <c r="D201" t="s">
        <v>76</v>
      </c>
      <c r="E201" s="205" t="s">
        <v>76</v>
      </c>
      <c r="F201" t="s">
        <v>25</v>
      </c>
      <c r="G201" t="s">
        <v>66</v>
      </c>
      <c r="H201" s="205" t="s">
        <v>54</v>
      </c>
      <c r="I201" s="205" t="s">
        <v>55</v>
      </c>
      <c r="J201" t="s">
        <v>3104</v>
      </c>
      <c r="N201" s="119">
        <v>44792</v>
      </c>
      <c r="O201" t="s">
        <v>9</v>
      </c>
      <c r="P201" t="s">
        <v>114</v>
      </c>
      <c r="Q201" t="s">
        <v>17</v>
      </c>
      <c r="R201" t="s">
        <v>54</v>
      </c>
      <c r="S201" s="119">
        <v>44776</v>
      </c>
      <c r="T201" s="119">
        <v>44790</v>
      </c>
      <c r="W201" s="180" t="s">
        <v>3105</v>
      </c>
      <c r="Z201" s="180" t="s">
        <v>3106</v>
      </c>
      <c r="AA201" t="s">
        <v>2265</v>
      </c>
      <c r="AB201" s="206">
        <v>500000</v>
      </c>
      <c r="AC201" s="205" t="s">
        <v>58</v>
      </c>
      <c r="AD201" s="149" t="s">
        <v>478</v>
      </c>
      <c r="AE201" s="205" t="s">
        <v>478</v>
      </c>
      <c r="AF201" s="206" t="s">
        <v>115</v>
      </c>
      <c r="AG201" s="150">
        <v>22.894353207547134</v>
      </c>
      <c r="AH201" s="151">
        <v>1.5094339622641511</v>
      </c>
      <c r="AI201" s="150">
        <v>994.71766037735665</v>
      </c>
      <c r="AJ201" s="150">
        <v>19.894353207547134</v>
      </c>
      <c r="AK201" s="150">
        <v>22.894353207547134</v>
      </c>
      <c r="AL201" s="207">
        <v>44603</v>
      </c>
    </row>
    <row r="202" spans="1:39" ht="16.5" hidden="1" customHeight="1">
      <c r="A202" t="s">
        <v>163</v>
      </c>
      <c r="B202" t="s">
        <v>164</v>
      </c>
      <c r="C202" t="s">
        <v>2653</v>
      </c>
      <c r="D202" t="s">
        <v>76</v>
      </c>
      <c r="E202" s="205" t="s">
        <v>76</v>
      </c>
      <c r="F202" t="s">
        <v>25</v>
      </c>
      <c r="G202" t="s">
        <v>66</v>
      </c>
      <c r="H202" s="205" t="s">
        <v>54</v>
      </c>
      <c r="I202" s="205" t="s">
        <v>55</v>
      </c>
      <c r="J202" t="s">
        <v>3107</v>
      </c>
      <c r="N202" s="119">
        <v>44792</v>
      </c>
      <c r="O202" t="s">
        <v>9</v>
      </c>
      <c r="P202" t="s">
        <v>114</v>
      </c>
      <c r="Q202" t="s">
        <v>17</v>
      </c>
      <c r="R202" t="s">
        <v>54</v>
      </c>
      <c r="S202" s="119">
        <v>44776</v>
      </c>
      <c r="T202" s="119">
        <v>44790</v>
      </c>
      <c r="AB202" s="206">
        <v>500001</v>
      </c>
      <c r="AC202" s="205" t="s">
        <v>58</v>
      </c>
      <c r="AD202" s="149" t="s">
        <v>478</v>
      </c>
      <c r="AE202" s="205" t="s">
        <v>478</v>
      </c>
      <c r="AF202" s="206" t="s">
        <v>115</v>
      </c>
      <c r="AG202" s="150">
        <v>22.924541947169775</v>
      </c>
      <c r="AH202" s="151">
        <v>1.5094369811320758</v>
      </c>
      <c r="AI202" s="150">
        <v>996.22709735848878</v>
      </c>
      <c r="AJ202" s="150">
        <v>19.924541947169775</v>
      </c>
      <c r="AK202" s="150">
        <v>22.924541947169775</v>
      </c>
      <c r="AL202" s="119">
        <v>44729</v>
      </c>
      <c r="AM202" t="s">
        <v>54</v>
      </c>
    </row>
    <row r="203" spans="1:39" ht="16.5" hidden="1" customHeight="1">
      <c r="A203" t="s">
        <v>79</v>
      </c>
      <c r="B203" t="s">
        <v>80</v>
      </c>
      <c r="C203" t="s">
        <v>2938</v>
      </c>
      <c r="D203" t="s">
        <v>76</v>
      </c>
      <c r="E203" t="s">
        <v>76</v>
      </c>
      <c r="F203" t="s">
        <v>25</v>
      </c>
      <c r="G203" t="s">
        <v>66</v>
      </c>
      <c r="H203" t="s">
        <v>54</v>
      </c>
      <c r="I203" t="s">
        <v>55</v>
      </c>
      <c r="J203" t="s">
        <v>3108</v>
      </c>
      <c r="N203" s="119">
        <v>44792</v>
      </c>
      <c r="O203" t="s">
        <v>9</v>
      </c>
      <c r="P203" t="s">
        <v>78</v>
      </c>
      <c r="Q203" t="s">
        <v>17</v>
      </c>
      <c r="R203" t="s">
        <v>54</v>
      </c>
      <c r="S203" s="119">
        <v>44776</v>
      </c>
      <c r="T203" s="119">
        <v>44783</v>
      </c>
      <c r="AB203" s="206">
        <v>500000</v>
      </c>
      <c r="AC203" s="205" t="s">
        <v>58</v>
      </c>
      <c r="AD203" s="149" t="s">
        <v>478</v>
      </c>
      <c r="AE203" s="205" t="s">
        <v>478</v>
      </c>
      <c r="AF203" s="206" t="s">
        <v>56</v>
      </c>
      <c r="AG203" s="150">
        <v>22.954730626415056</v>
      </c>
      <c r="AH203" s="151">
        <v>1.5094339622641511</v>
      </c>
      <c r="AI203" s="150">
        <v>997.73653132075287</v>
      </c>
      <c r="AJ203" s="150">
        <v>19.954730626415056</v>
      </c>
      <c r="AK203" s="150">
        <v>22.954730626415056</v>
      </c>
      <c r="AL203" s="119">
        <v>44609</v>
      </c>
      <c r="AM203" t="s">
        <v>54</v>
      </c>
    </row>
    <row r="204" spans="1:39" ht="16.5" hidden="1" customHeight="1">
      <c r="A204" t="s">
        <v>79</v>
      </c>
      <c r="B204" t="s">
        <v>80</v>
      </c>
      <c r="C204" t="s">
        <v>2938</v>
      </c>
      <c r="D204" t="s">
        <v>76</v>
      </c>
      <c r="E204" t="s">
        <v>76</v>
      </c>
      <c r="F204" t="s">
        <v>25</v>
      </c>
      <c r="G204" t="s">
        <v>66</v>
      </c>
      <c r="H204" t="s">
        <v>54</v>
      </c>
      <c r="I204" t="s">
        <v>55</v>
      </c>
      <c r="J204" t="s">
        <v>3109</v>
      </c>
      <c r="N204" s="119">
        <v>44792</v>
      </c>
      <c r="O204" t="s">
        <v>9</v>
      </c>
      <c r="P204" t="s">
        <v>78</v>
      </c>
      <c r="Q204" t="s">
        <v>17</v>
      </c>
      <c r="R204" t="s">
        <v>54</v>
      </c>
      <c r="S204" s="119">
        <v>44776</v>
      </c>
      <c r="T204" s="119">
        <v>44783</v>
      </c>
      <c r="W204" s="180" t="s">
        <v>3110</v>
      </c>
      <c r="X204" s="205"/>
      <c r="Y204" s="205"/>
      <c r="Z204" s="205"/>
      <c r="AA204" s="205"/>
      <c r="AB204" s="206">
        <v>500000</v>
      </c>
      <c r="AC204" s="205" t="s">
        <v>58</v>
      </c>
      <c r="AD204" s="149" t="s">
        <v>478</v>
      </c>
      <c r="AE204" s="205" t="s">
        <v>478</v>
      </c>
      <c r="AF204" s="206" t="s">
        <v>216</v>
      </c>
      <c r="AG204" s="150">
        <v>22.984919305660341</v>
      </c>
      <c r="AH204" s="151">
        <v>1.5094339622641511</v>
      </c>
      <c r="AI204" s="150">
        <v>999.24596528301697</v>
      </c>
      <c r="AJ204" s="150">
        <v>19.984919305660341</v>
      </c>
      <c r="AK204" s="150">
        <v>22.984919305660341</v>
      </c>
      <c r="AL204" s="207">
        <v>44579</v>
      </c>
      <c r="AM204" s="205"/>
    </row>
    <row r="205" spans="1:39" ht="16.5" hidden="1" customHeight="1">
      <c r="A205" t="s">
        <v>155</v>
      </c>
      <c r="B205" t="s">
        <v>156</v>
      </c>
      <c r="C205" t="s">
        <v>2481</v>
      </c>
      <c r="D205" t="s">
        <v>65</v>
      </c>
      <c r="E205" s="205" t="s">
        <v>65</v>
      </c>
      <c r="F205" t="s">
        <v>25</v>
      </c>
      <c r="G205" t="s">
        <v>81</v>
      </c>
      <c r="H205" t="s">
        <v>54</v>
      </c>
      <c r="I205" t="s">
        <v>55</v>
      </c>
      <c r="J205" t="s">
        <v>3111</v>
      </c>
      <c r="K205" s="119">
        <v>44690</v>
      </c>
      <c r="L205" s="119">
        <v>44764</v>
      </c>
      <c r="N205" s="119">
        <v>44793</v>
      </c>
      <c r="O205" t="s">
        <v>11</v>
      </c>
      <c r="P205" t="s">
        <v>185</v>
      </c>
      <c r="Q205" t="s">
        <v>17</v>
      </c>
      <c r="R205" t="s">
        <v>54</v>
      </c>
      <c r="S205" s="119">
        <v>44774</v>
      </c>
      <c r="T205" s="119">
        <v>44784</v>
      </c>
      <c r="AB205" s="206">
        <v>500000</v>
      </c>
      <c r="AC205" s="205" t="s">
        <v>58</v>
      </c>
      <c r="AD205" s="149" t="s">
        <v>478</v>
      </c>
      <c r="AE205" s="205" t="s">
        <v>478</v>
      </c>
      <c r="AF205" s="206" t="s">
        <v>186</v>
      </c>
      <c r="AG205" s="150">
        <v>23.015107984905622</v>
      </c>
      <c r="AH205" s="151">
        <v>1.5094339622641511</v>
      </c>
      <c r="AI205" s="150">
        <v>1000.7553992452811</v>
      </c>
      <c r="AJ205" s="150">
        <v>20.015107984905622</v>
      </c>
      <c r="AK205" s="150">
        <v>23.015107984905622</v>
      </c>
      <c r="AL205" s="207">
        <v>44593</v>
      </c>
      <c r="AM205" t="s">
        <v>54</v>
      </c>
    </row>
    <row r="206" spans="1:39" ht="16.5" hidden="1" customHeight="1">
      <c r="A206" t="s">
        <v>147</v>
      </c>
      <c r="B206" t="s">
        <v>148</v>
      </c>
      <c r="C206" t="s">
        <v>709</v>
      </c>
      <c r="D206" t="s">
        <v>65</v>
      </c>
      <c r="E206" t="s">
        <v>65</v>
      </c>
      <c r="F206" t="s">
        <v>25</v>
      </c>
      <c r="G206" t="s">
        <v>66</v>
      </c>
      <c r="H206" t="s">
        <v>54</v>
      </c>
      <c r="I206" t="s">
        <v>55</v>
      </c>
      <c r="J206" t="s">
        <v>3112</v>
      </c>
      <c r="K206" s="119"/>
      <c r="L206" s="119"/>
      <c r="M206" s="119"/>
      <c r="N206" s="119">
        <v>44799</v>
      </c>
      <c r="O206" t="s">
        <v>9</v>
      </c>
      <c r="P206" t="s">
        <v>181</v>
      </c>
      <c r="Q206" t="s">
        <v>17</v>
      </c>
      <c r="R206" t="s">
        <v>54</v>
      </c>
      <c r="S206" s="119">
        <v>44790</v>
      </c>
      <c r="T206" s="119">
        <v>44804</v>
      </c>
      <c r="AB206" s="206">
        <v>500001</v>
      </c>
      <c r="AC206" s="205" t="s">
        <v>58</v>
      </c>
      <c r="AD206" s="149" t="s">
        <v>444</v>
      </c>
      <c r="AE206" s="205" t="s">
        <v>444</v>
      </c>
      <c r="AF206" s="206" t="s">
        <v>182</v>
      </c>
      <c r="AG206" s="150">
        <v>23.045296724528264</v>
      </c>
      <c r="AH206" s="151">
        <v>1.5094369811320758</v>
      </c>
      <c r="AI206" s="150">
        <v>1002.2648362264132</v>
      </c>
      <c r="AJ206" s="150">
        <v>20.045296724528264</v>
      </c>
      <c r="AK206" s="150">
        <v>23.045296724528264</v>
      </c>
      <c r="AL206" s="119">
        <v>44718</v>
      </c>
    </row>
    <row r="207" spans="1:39" ht="16.5" hidden="1" customHeight="1">
      <c r="A207" t="s">
        <v>112</v>
      </c>
      <c r="B207" t="s">
        <v>113</v>
      </c>
      <c r="C207" t="s">
        <v>1318</v>
      </c>
      <c r="D207" t="s">
        <v>65</v>
      </c>
      <c r="E207" s="205" t="s">
        <v>65</v>
      </c>
      <c r="F207" t="s">
        <v>25</v>
      </c>
      <c r="G207" t="s">
        <v>53</v>
      </c>
      <c r="H207" t="s">
        <v>67</v>
      </c>
      <c r="I207" t="s">
        <v>55</v>
      </c>
      <c r="J207" t="s">
        <v>3113</v>
      </c>
      <c r="K207" s="119">
        <v>44606</v>
      </c>
      <c r="N207" s="119">
        <v>44802</v>
      </c>
      <c r="O207" t="s">
        <v>11</v>
      </c>
      <c r="P207" t="s">
        <v>128</v>
      </c>
      <c r="Q207" t="s">
        <v>17</v>
      </c>
      <c r="R207" t="s">
        <v>54</v>
      </c>
      <c r="S207" s="119">
        <v>44797</v>
      </c>
      <c r="T207" s="119">
        <v>44811</v>
      </c>
      <c r="W207" s="180"/>
      <c r="Z207" s="180"/>
      <c r="AA207" t="s">
        <v>1060</v>
      </c>
      <c r="AB207" s="206">
        <v>500000</v>
      </c>
      <c r="AC207" s="205" t="s">
        <v>58</v>
      </c>
      <c r="AD207" s="149" t="s">
        <v>478</v>
      </c>
      <c r="AE207" s="205" t="s">
        <v>478</v>
      </c>
      <c r="AF207" s="206" t="s">
        <v>129</v>
      </c>
      <c r="AG207" s="150">
        <v>23.377372256603739</v>
      </c>
      <c r="AH207" s="151">
        <v>15.09433962264151</v>
      </c>
      <c r="AI207" s="150">
        <v>1018.8686128301869</v>
      </c>
      <c r="AJ207" s="150">
        <v>20.377372256603739</v>
      </c>
      <c r="AK207" s="150">
        <v>23.377372256603739</v>
      </c>
      <c r="AL207" s="119">
        <v>44645</v>
      </c>
      <c r="AM207" t="s">
        <v>54</v>
      </c>
    </row>
    <row r="208" spans="1:39" ht="16.5" hidden="1" customHeight="1">
      <c r="A208" t="s">
        <v>119</v>
      </c>
      <c r="B208" t="s">
        <v>120</v>
      </c>
      <c r="C208" t="s">
        <v>2372</v>
      </c>
      <c r="D208" t="s">
        <v>65</v>
      </c>
      <c r="E208" t="s">
        <v>65</v>
      </c>
      <c r="F208" t="s">
        <v>25</v>
      </c>
      <c r="G208" t="s">
        <v>81</v>
      </c>
      <c r="H208" t="s">
        <v>54</v>
      </c>
      <c r="I208" t="s">
        <v>55</v>
      </c>
      <c r="J208" t="s">
        <v>3114</v>
      </c>
      <c r="L208" s="119">
        <v>44792</v>
      </c>
      <c r="M208" s="119">
        <v>44799</v>
      </c>
      <c r="N208" s="119">
        <v>44802</v>
      </c>
      <c r="O208" t="s">
        <v>9</v>
      </c>
      <c r="P208" t="s">
        <v>114</v>
      </c>
      <c r="Q208" t="s">
        <v>17</v>
      </c>
      <c r="R208" t="s">
        <v>54</v>
      </c>
      <c r="S208" s="119">
        <v>44790</v>
      </c>
      <c r="T208" s="119">
        <v>44804</v>
      </c>
      <c r="AB208" s="206">
        <v>500001</v>
      </c>
      <c r="AC208" s="205" t="s">
        <v>58</v>
      </c>
      <c r="AD208" s="149" t="s">
        <v>478</v>
      </c>
      <c r="AE208" s="205" t="s">
        <v>478</v>
      </c>
      <c r="AF208" s="206" t="s">
        <v>115</v>
      </c>
      <c r="AG208" s="150">
        <v>23.40756099622638</v>
      </c>
      <c r="AH208" s="151">
        <v>1.5094369811320758</v>
      </c>
      <c r="AI208" s="150">
        <v>1020.378049811319</v>
      </c>
      <c r="AJ208" s="150">
        <v>20.40756099622638</v>
      </c>
      <c r="AK208" s="150">
        <v>23.40756099622638</v>
      </c>
      <c r="AL208" s="119">
        <v>44729</v>
      </c>
    </row>
    <row r="209" spans="1:39" ht="16.5" hidden="1" customHeight="1">
      <c r="A209" t="s">
        <v>119</v>
      </c>
      <c r="B209" t="s">
        <v>120</v>
      </c>
      <c r="C209" t="s">
        <v>3115</v>
      </c>
      <c r="D209" t="s">
        <v>65</v>
      </c>
      <c r="E209" t="s">
        <v>65</v>
      </c>
      <c r="F209" t="s">
        <v>25</v>
      </c>
      <c r="G209" t="s">
        <v>77</v>
      </c>
      <c r="H209" t="s">
        <v>67</v>
      </c>
      <c r="I209" t="s">
        <v>55</v>
      </c>
      <c r="J209" t="s">
        <v>3116</v>
      </c>
      <c r="K209" s="119">
        <v>44774</v>
      </c>
      <c r="L209" s="119">
        <v>44791</v>
      </c>
      <c r="M209" s="119">
        <v>44799</v>
      </c>
      <c r="N209" s="119">
        <v>44803</v>
      </c>
      <c r="O209" t="s">
        <v>11</v>
      </c>
      <c r="P209" t="s">
        <v>242</v>
      </c>
      <c r="Q209" t="s">
        <v>17</v>
      </c>
      <c r="R209" t="s">
        <v>54</v>
      </c>
      <c r="S209" s="119">
        <v>44790</v>
      </c>
      <c r="T209" s="119">
        <v>44830</v>
      </c>
      <c r="W209" s="180" t="s">
        <v>3117</v>
      </c>
      <c r="X209" s="205"/>
      <c r="Y209" s="205"/>
      <c r="Z209" s="180" t="s">
        <v>3118</v>
      </c>
      <c r="AA209" t="s">
        <v>1073</v>
      </c>
      <c r="AB209" s="206">
        <v>500000</v>
      </c>
      <c r="AC209" s="205" t="s">
        <v>58</v>
      </c>
      <c r="AD209" s="149" t="s">
        <v>478</v>
      </c>
      <c r="AE209" s="205" t="s">
        <v>478</v>
      </c>
      <c r="AF209" s="206" t="s">
        <v>243</v>
      </c>
      <c r="AG209" s="150">
        <v>23.70944778867921</v>
      </c>
      <c r="AH209" s="151">
        <v>15.09433962264151</v>
      </c>
      <c r="AI209" s="150">
        <v>1035.4723894339604</v>
      </c>
      <c r="AJ209" s="150">
        <v>20.70944778867921</v>
      </c>
      <c r="AK209" s="150">
        <v>23.70944778867921</v>
      </c>
      <c r="AL209" s="207">
        <v>44571</v>
      </c>
      <c r="AM209" s="205"/>
    </row>
    <row r="210" spans="1:39" ht="16.5" hidden="1" customHeight="1">
      <c r="A210" t="s">
        <v>123</v>
      </c>
      <c r="B210" t="s">
        <v>124</v>
      </c>
      <c r="C210" t="s">
        <v>2763</v>
      </c>
      <c r="D210" t="s">
        <v>65</v>
      </c>
      <c r="E210" t="s">
        <v>65</v>
      </c>
      <c r="F210" t="s">
        <v>25</v>
      </c>
      <c r="G210" t="s">
        <v>66</v>
      </c>
      <c r="H210" t="s">
        <v>54</v>
      </c>
      <c r="I210" t="s">
        <v>55</v>
      </c>
      <c r="J210" t="s">
        <v>3119</v>
      </c>
      <c r="N210" s="119">
        <v>44804</v>
      </c>
      <c r="O210" t="s">
        <v>11</v>
      </c>
      <c r="P210" t="s">
        <v>128</v>
      </c>
      <c r="Q210" t="s">
        <v>17</v>
      </c>
      <c r="R210" t="s">
        <v>54</v>
      </c>
      <c r="S210" s="119">
        <v>44797</v>
      </c>
      <c r="T210" s="119">
        <v>44804</v>
      </c>
      <c r="AB210" s="206">
        <v>500000</v>
      </c>
      <c r="AC210" s="205" t="s">
        <v>58</v>
      </c>
      <c r="AD210" s="149" t="s">
        <v>478</v>
      </c>
      <c r="AE210" s="205" t="s">
        <v>478</v>
      </c>
      <c r="AF210" s="206" t="s">
        <v>129</v>
      </c>
      <c r="AG210" s="150">
        <v>23.739636467924491</v>
      </c>
      <c r="AH210" s="151">
        <v>1.5094339622641511</v>
      </c>
      <c r="AI210" s="150">
        <v>1036.9818233962246</v>
      </c>
      <c r="AJ210" s="150">
        <v>20.739636467924491</v>
      </c>
      <c r="AK210" s="150">
        <v>23.739636467924491</v>
      </c>
      <c r="AL210" s="119">
        <v>44799</v>
      </c>
      <c r="AM210" t="s">
        <v>54</v>
      </c>
    </row>
    <row r="211" spans="1:39" ht="16.5" hidden="1" customHeight="1">
      <c r="A211" t="s">
        <v>179</v>
      </c>
      <c r="B211" t="s">
        <v>180</v>
      </c>
      <c r="C211" t="s">
        <v>2919</v>
      </c>
      <c r="D211" t="s">
        <v>76</v>
      </c>
      <c r="E211" s="205" t="s">
        <v>76</v>
      </c>
      <c r="F211" t="s">
        <v>25</v>
      </c>
      <c r="G211" t="s">
        <v>81</v>
      </c>
      <c r="H211" t="s">
        <v>54</v>
      </c>
      <c r="I211" t="s">
        <v>55</v>
      </c>
      <c r="J211" t="s">
        <v>3120</v>
      </c>
      <c r="K211" s="119">
        <v>44607</v>
      </c>
      <c r="L211" s="119">
        <v>44792</v>
      </c>
      <c r="M211" s="119">
        <v>44778</v>
      </c>
      <c r="N211" s="119">
        <v>44804</v>
      </c>
      <c r="O211" t="s">
        <v>11</v>
      </c>
      <c r="P211" t="s">
        <v>185</v>
      </c>
      <c r="Q211" s="149" t="s">
        <v>17</v>
      </c>
      <c r="R211" t="s">
        <v>54</v>
      </c>
      <c r="S211" s="119">
        <v>44784</v>
      </c>
      <c r="T211" s="119">
        <v>44789</v>
      </c>
      <c r="AA211" s="205" t="s">
        <v>2652</v>
      </c>
      <c r="AB211" s="206">
        <v>500000</v>
      </c>
      <c r="AC211" s="205" t="s">
        <v>58</v>
      </c>
      <c r="AD211" s="149" t="s">
        <v>478</v>
      </c>
      <c r="AE211" s="205" t="s">
        <v>478</v>
      </c>
      <c r="AF211" s="206" t="s">
        <v>186</v>
      </c>
      <c r="AG211" s="150">
        <v>23.769825147169776</v>
      </c>
      <c r="AH211" s="151">
        <v>1.5094339622641511</v>
      </c>
      <c r="AI211" s="150">
        <v>1038.4912573584888</v>
      </c>
      <c r="AJ211" s="150">
        <v>20.769825147169776</v>
      </c>
      <c r="AK211" s="150">
        <v>23.769825147169776</v>
      </c>
      <c r="AL211" s="119">
        <v>44630</v>
      </c>
      <c r="AM211" s="205" t="s">
        <v>54</v>
      </c>
    </row>
    <row r="212" spans="1:39" ht="16.5" hidden="1" customHeight="1">
      <c r="A212" t="s">
        <v>179</v>
      </c>
      <c r="B212" t="s">
        <v>180</v>
      </c>
      <c r="C212" t="s">
        <v>2919</v>
      </c>
      <c r="D212" t="s">
        <v>76</v>
      </c>
      <c r="E212" s="205" t="s">
        <v>76</v>
      </c>
      <c r="F212" t="s">
        <v>25</v>
      </c>
      <c r="G212" t="s">
        <v>81</v>
      </c>
      <c r="H212" t="s">
        <v>54</v>
      </c>
      <c r="I212" t="s">
        <v>55</v>
      </c>
      <c r="J212" t="s">
        <v>3121</v>
      </c>
      <c r="K212" s="119">
        <v>44607</v>
      </c>
      <c r="L212" s="119">
        <v>44792</v>
      </c>
      <c r="M212" s="119">
        <v>44778</v>
      </c>
      <c r="N212" s="119">
        <v>44804</v>
      </c>
      <c r="O212" t="s">
        <v>9</v>
      </c>
      <c r="P212" t="s">
        <v>78</v>
      </c>
      <c r="Q212" t="s">
        <v>17</v>
      </c>
      <c r="R212" t="s">
        <v>54</v>
      </c>
      <c r="S212" s="119">
        <v>44763</v>
      </c>
      <c r="T212" s="119">
        <v>44776</v>
      </c>
      <c r="W212" s="62" t="s">
        <v>3122</v>
      </c>
      <c r="Z212" s="62" t="s">
        <v>3123</v>
      </c>
      <c r="AA212" t="s">
        <v>1155</v>
      </c>
      <c r="AB212" s="206">
        <v>500001</v>
      </c>
      <c r="AC212" s="205" t="s">
        <v>58</v>
      </c>
      <c r="AD212" s="149" t="s">
        <v>478</v>
      </c>
      <c r="AE212" s="205" t="s">
        <v>478</v>
      </c>
      <c r="AF212" s="206" t="s">
        <v>216</v>
      </c>
      <c r="AG212" s="150">
        <v>23.800013886792417</v>
      </c>
      <c r="AH212" s="151">
        <v>1.5094369811320758</v>
      </c>
      <c r="AI212" s="150">
        <v>1040.0006943396208</v>
      </c>
      <c r="AJ212" s="150">
        <v>20.800013886792417</v>
      </c>
      <c r="AK212" s="150">
        <v>23.800013886792417</v>
      </c>
      <c r="AL212" s="119">
        <v>44685</v>
      </c>
    </row>
    <row r="213" spans="1:39" ht="16.5" hidden="1" customHeight="1">
      <c r="A213" t="s">
        <v>112</v>
      </c>
      <c r="B213" t="s">
        <v>113</v>
      </c>
      <c r="C213" t="s">
        <v>1596</v>
      </c>
      <c r="D213" t="s">
        <v>65</v>
      </c>
      <c r="E213" t="s">
        <v>65</v>
      </c>
      <c r="F213" t="s">
        <v>25</v>
      </c>
      <c r="G213" t="s">
        <v>66</v>
      </c>
      <c r="H213" t="s">
        <v>54</v>
      </c>
      <c r="I213" t="s">
        <v>55</v>
      </c>
      <c r="J213" t="s">
        <v>3124</v>
      </c>
      <c r="L213" s="119">
        <v>44774</v>
      </c>
      <c r="M213" s="119"/>
      <c r="N213" s="119">
        <v>44806</v>
      </c>
      <c r="O213" t="s">
        <v>9</v>
      </c>
      <c r="P213" t="s">
        <v>114</v>
      </c>
      <c r="Q213" t="s">
        <v>17</v>
      </c>
      <c r="R213" t="s">
        <v>54</v>
      </c>
      <c r="S213" s="119">
        <v>44798</v>
      </c>
      <c r="T213" s="119">
        <v>44818</v>
      </c>
      <c r="W213" s="180" t="s">
        <v>3125</v>
      </c>
      <c r="Z213" s="180" t="s">
        <v>3126</v>
      </c>
      <c r="AA213" t="s">
        <v>3127</v>
      </c>
      <c r="AB213" s="206">
        <v>500000</v>
      </c>
      <c r="AC213" s="205" t="s">
        <v>58</v>
      </c>
      <c r="AD213" s="149" t="s">
        <v>478</v>
      </c>
      <c r="AE213" s="205" t="s">
        <v>478</v>
      </c>
      <c r="AF213" s="206" t="s">
        <v>115</v>
      </c>
      <c r="AG213" s="150">
        <v>24.162278037735813</v>
      </c>
      <c r="AH213" s="151">
        <v>1.5094339622641511</v>
      </c>
      <c r="AI213" s="150">
        <v>1058.1139018867907</v>
      </c>
      <c r="AJ213" s="150">
        <v>21.162278037735813</v>
      </c>
      <c r="AK213" s="150">
        <v>24.162278037735813</v>
      </c>
      <c r="AL213" s="207">
        <v>44601</v>
      </c>
    </row>
    <row r="214" spans="1:39" ht="16.5" hidden="1" customHeight="1">
      <c r="A214" t="s">
        <v>96</v>
      </c>
      <c r="B214" t="s">
        <v>97</v>
      </c>
      <c r="C214" t="s">
        <v>2868</v>
      </c>
      <c r="D214" t="s">
        <v>65</v>
      </c>
      <c r="E214" t="s">
        <v>65</v>
      </c>
      <c r="F214" t="s">
        <v>25</v>
      </c>
      <c r="G214" t="s">
        <v>66</v>
      </c>
      <c r="H214" t="s">
        <v>54</v>
      </c>
      <c r="I214" t="s">
        <v>55</v>
      </c>
      <c r="J214" t="s">
        <v>3128</v>
      </c>
      <c r="N214" s="119">
        <v>44806</v>
      </c>
      <c r="O214" t="s">
        <v>9</v>
      </c>
      <c r="P214" t="s">
        <v>196</v>
      </c>
      <c r="Q214" t="s">
        <v>17</v>
      </c>
      <c r="R214" t="s">
        <v>54</v>
      </c>
      <c r="S214" s="119">
        <v>44789</v>
      </c>
      <c r="T214" s="119">
        <v>44790</v>
      </c>
      <c r="AB214" s="206">
        <v>500000</v>
      </c>
      <c r="AC214" s="205" t="s">
        <v>58</v>
      </c>
      <c r="AD214" s="149" t="s">
        <v>478</v>
      </c>
      <c r="AE214" s="205" t="s">
        <v>478</v>
      </c>
      <c r="AF214" s="206" t="s">
        <v>197</v>
      </c>
      <c r="AG214" s="150">
        <v>23.860391245282987</v>
      </c>
      <c r="AH214" s="151">
        <v>1.5094339622641511</v>
      </c>
      <c r="AI214" s="150">
        <v>1043.0195622641493</v>
      </c>
      <c r="AJ214" s="150">
        <v>20.860391245282987</v>
      </c>
      <c r="AK214" s="150">
        <v>23.860391245282987</v>
      </c>
      <c r="AL214" s="119">
        <v>44687</v>
      </c>
    </row>
    <row r="215" spans="1:39" ht="16.5" hidden="1" customHeight="1">
      <c r="A215" t="s">
        <v>119</v>
      </c>
      <c r="B215" t="s">
        <v>120</v>
      </c>
      <c r="C215" t="s">
        <v>2841</v>
      </c>
      <c r="D215" t="s">
        <v>65</v>
      </c>
      <c r="E215" s="205" t="s">
        <v>65</v>
      </c>
      <c r="F215" t="s">
        <v>25</v>
      </c>
      <c r="G215" t="s">
        <v>66</v>
      </c>
      <c r="H215" t="s">
        <v>54</v>
      </c>
      <c r="I215" t="s">
        <v>55</v>
      </c>
      <c r="J215" s="187" t="s">
        <v>3129</v>
      </c>
      <c r="N215" s="119">
        <v>44809</v>
      </c>
      <c r="O215" t="s">
        <v>9</v>
      </c>
      <c r="P215" t="s">
        <v>78</v>
      </c>
      <c r="Q215" t="s">
        <v>17</v>
      </c>
      <c r="R215" t="s">
        <v>54</v>
      </c>
      <c r="S215" s="119">
        <v>44798</v>
      </c>
      <c r="T215" s="119">
        <v>44802</v>
      </c>
      <c r="AB215" s="206">
        <v>500000</v>
      </c>
      <c r="AC215" s="205" t="s">
        <v>58</v>
      </c>
      <c r="AD215" s="149" t="s">
        <v>478</v>
      </c>
      <c r="AE215" s="205" t="s">
        <v>478</v>
      </c>
      <c r="AF215" s="206" t="s">
        <v>216</v>
      </c>
      <c r="AG215" s="150">
        <v>23.890579924528268</v>
      </c>
      <c r="AH215" s="151">
        <v>1.5094339622641511</v>
      </c>
      <c r="AI215" s="150">
        <v>1044.5289962264135</v>
      </c>
      <c r="AJ215" s="150">
        <v>20.890579924528268</v>
      </c>
      <c r="AK215" s="150">
        <v>23.890579924528268</v>
      </c>
      <c r="AL215" s="119">
        <v>44796</v>
      </c>
      <c r="AM215" t="s">
        <v>54</v>
      </c>
    </row>
    <row r="216" spans="1:39" ht="16.5" hidden="1" customHeight="1">
      <c r="A216" t="s">
        <v>134</v>
      </c>
      <c r="B216" t="s">
        <v>101</v>
      </c>
      <c r="C216" t="s">
        <v>3130</v>
      </c>
      <c r="D216" t="s">
        <v>65</v>
      </c>
      <c r="E216" t="s">
        <v>65</v>
      </c>
      <c r="F216" t="s">
        <v>25</v>
      </c>
      <c r="G216" t="s">
        <v>53</v>
      </c>
      <c r="H216" t="s">
        <v>67</v>
      </c>
      <c r="I216" t="s">
        <v>55</v>
      </c>
      <c r="J216" t="s">
        <v>3131</v>
      </c>
      <c r="M216" s="119">
        <v>44806</v>
      </c>
      <c r="N216" s="119">
        <v>44810</v>
      </c>
      <c r="O216" t="s">
        <v>9</v>
      </c>
      <c r="P216" t="s">
        <v>196</v>
      </c>
      <c r="Q216" t="s">
        <v>17</v>
      </c>
      <c r="S216" s="119">
        <v>44798</v>
      </c>
      <c r="T216" s="119">
        <v>44818</v>
      </c>
      <c r="W216" s="62" t="s">
        <v>3132</v>
      </c>
      <c r="X216" t="s">
        <v>16</v>
      </c>
      <c r="Y216" t="s">
        <v>59</v>
      </c>
      <c r="Z216" s="62" t="s">
        <v>3133</v>
      </c>
      <c r="AA216" t="s">
        <v>3134</v>
      </c>
      <c r="AB216" s="206">
        <v>500001</v>
      </c>
      <c r="AC216" s="205" t="s">
        <v>58</v>
      </c>
      <c r="AD216" s="149" t="s">
        <v>478</v>
      </c>
      <c r="AE216" s="205" t="s">
        <v>478</v>
      </c>
      <c r="AF216" s="206" t="s">
        <v>197</v>
      </c>
      <c r="AG216" s="150">
        <v>24.192467320754687</v>
      </c>
      <c r="AH216" s="151">
        <v>15.094369811320757</v>
      </c>
      <c r="AI216" s="150">
        <v>1059.6233660377343</v>
      </c>
      <c r="AJ216" s="150">
        <v>21.192467320754687</v>
      </c>
      <c r="AK216" s="150">
        <v>24.192467320754687</v>
      </c>
      <c r="AL216" s="119">
        <v>44798</v>
      </c>
    </row>
    <row r="217" spans="1:39" ht="16.5" hidden="1" customHeight="1">
      <c r="A217" t="s">
        <v>96</v>
      </c>
      <c r="B217" t="s">
        <v>97</v>
      </c>
      <c r="C217" t="s">
        <v>1228</v>
      </c>
      <c r="D217" t="s">
        <v>65</v>
      </c>
      <c r="E217" s="205" t="s">
        <v>65</v>
      </c>
      <c r="F217" s="205" t="s">
        <v>24</v>
      </c>
      <c r="G217" s="205" t="s">
        <v>81</v>
      </c>
      <c r="H217" s="205" t="s">
        <v>54</v>
      </c>
      <c r="I217" t="s">
        <v>55</v>
      </c>
      <c r="J217" t="s">
        <v>3135</v>
      </c>
      <c r="L217" s="119">
        <v>44797</v>
      </c>
      <c r="M217" s="119">
        <v>44805</v>
      </c>
      <c r="N217" s="119">
        <v>44812</v>
      </c>
      <c r="O217" t="s">
        <v>9</v>
      </c>
      <c r="P217" t="s">
        <v>78</v>
      </c>
      <c r="Q217" t="s">
        <v>17</v>
      </c>
      <c r="T217" s="119">
        <v>44805</v>
      </c>
      <c r="AA217" t="s">
        <v>3136</v>
      </c>
      <c r="AB217" s="206">
        <v>500001</v>
      </c>
      <c r="AC217" s="205" t="s">
        <v>58</v>
      </c>
      <c r="AD217" s="149" t="s">
        <v>444</v>
      </c>
      <c r="AE217" s="205" t="s">
        <v>478</v>
      </c>
      <c r="AF217" s="206" t="s">
        <v>216</v>
      </c>
      <c r="AG217" s="150">
        <v>24.222656060377325</v>
      </c>
      <c r="AH217" s="151">
        <v>1.5094369811320758</v>
      </c>
      <c r="AI217" s="150">
        <v>1061.1328030188663</v>
      </c>
      <c r="AJ217" s="150">
        <v>21.222656060377325</v>
      </c>
      <c r="AK217" s="150">
        <v>24.222656060377325</v>
      </c>
      <c r="AL217" s="119">
        <v>44796</v>
      </c>
      <c r="AM217" t="s">
        <v>54</v>
      </c>
    </row>
    <row r="218" spans="1:39" ht="16.5" hidden="1" customHeight="1">
      <c r="A218" t="s">
        <v>123</v>
      </c>
      <c r="B218" t="s">
        <v>124</v>
      </c>
      <c r="C218" t="s">
        <v>2407</v>
      </c>
      <c r="D218" t="s">
        <v>65</v>
      </c>
      <c r="E218" t="s">
        <v>65</v>
      </c>
      <c r="F218" t="s">
        <v>25</v>
      </c>
      <c r="G218" t="s">
        <v>66</v>
      </c>
      <c r="H218" t="s">
        <v>54</v>
      </c>
      <c r="I218" s="205" t="s">
        <v>68</v>
      </c>
      <c r="J218" t="s">
        <v>3137</v>
      </c>
      <c r="K218" s="119">
        <v>44613</v>
      </c>
      <c r="L218" s="119">
        <v>44704</v>
      </c>
      <c r="N218" s="119">
        <v>44813</v>
      </c>
      <c r="O218" t="s">
        <v>9</v>
      </c>
      <c r="P218" t="s">
        <v>73</v>
      </c>
      <c r="Q218" t="s">
        <v>17</v>
      </c>
      <c r="S218" s="119">
        <v>44796</v>
      </c>
      <c r="T218" s="119">
        <v>44813</v>
      </c>
      <c r="W218" s="180" t="s">
        <v>3138</v>
      </c>
      <c r="X218" s="205"/>
      <c r="Y218" s="205"/>
      <c r="Z218" s="180" t="s">
        <v>3139</v>
      </c>
      <c r="AA218" s="205" t="s">
        <v>2792</v>
      </c>
      <c r="AB218" s="206">
        <v>500000</v>
      </c>
      <c r="AC218" s="205" t="s">
        <v>58</v>
      </c>
      <c r="AD218" s="149" t="s">
        <v>478</v>
      </c>
      <c r="AE218" s="205" t="s">
        <v>478</v>
      </c>
      <c r="AF218" s="206" t="s">
        <v>213</v>
      </c>
      <c r="AG218" s="150">
        <v>24.25284473962261</v>
      </c>
      <c r="AH218" s="151">
        <v>1.5094339622641511</v>
      </c>
      <c r="AI218" s="150">
        <v>1062.6422369811305</v>
      </c>
      <c r="AJ218" s="150">
        <v>21.25284473962261</v>
      </c>
      <c r="AK218" s="150">
        <v>24.25284473962261</v>
      </c>
      <c r="AL218" s="207">
        <v>44456</v>
      </c>
      <c r="AM218" s="205"/>
    </row>
    <row r="219" spans="1:39" ht="16.5" hidden="1" customHeight="1">
      <c r="A219" t="s">
        <v>90</v>
      </c>
      <c r="B219" t="s">
        <v>91</v>
      </c>
      <c r="C219" t="s">
        <v>3140</v>
      </c>
      <c r="D219" t="s">
        <v>108</v>
      </c>
      <c r="E219" s="205" t="s">
        <v>65</v>
      </c>
      <c r="F219" s="205" t="s">
        <v>24</v>
      </c>
      <c r="G219" s="205" t="s">
        <v>81</v>
      </c>
      <c r="H219" s="205" t="s">
        <v>54</v>
      </c>
      <c r="I219" s="205" t="s">
        <v>55</v>
      </c>
      <c r="J219" s="205" t="s">
        <v>3141</v>
      </c>
      <c r="K219" s="208">
        <v>44781</v>
      </c>
      <c r="L219" s="209"/>
      <c r="M219" s="128">
        <v>44812</v>
      </c>
      <c r="N219" s="128">
        <v>44816</v>
      </c>
      <c r="O219" t="s">
        <v>11</v>
      </c>
      <c r="P219" t="s">
        <v>242</v>
      </c>
      <c r="Q219" t="s">
        <v>17</v>
      </c>
      <c r="S219" s="119">
        <v>44798</v>
      </c>
      <c r="T219" s="119">
        <v>44820</v>
      </c>
      <c r="W219" s="205" t="s">
        <v>3142</v>
      </c>
      <c r="X219" s="205"/>
      <c r="Y219" s="205"/>
      <c r="Z219" s="205" t="s">
        <v>3143</v>
      </c>
      <c r="AA219" s="205"/>
      <c r="AB219" s="206">
        <v>500000</v>
      </c>
      <c r="AC219" s="205" t="s">
        <v>58</v>
      </c>
      <c r="AD219" s="149" t="s">
        <v>444</v>
      </c>
      <c r="AE219" s="205" t="s">
        <v>478</v>
      </c>
      <c r="AF219" s="206" t="s">
        <v>243</v>
      </c>
      <c r="AG219" s="150">
        <v>24.283033418867895</v>
      </c>
      <c r="AH219" s="151">
        <v>1.5094339622641511</v>
      </c>
      <c r="AI219" s="150">
        <v>1064.1516709433947</v>
      </c>
      <c r="AJ219" s="150">
        <v>21.283033418867895</v>
      </c>
      <c r="AK219" s="150">
        <v>24.283033418867895</v>
      </c>
      <c r="AL219" s="207">
        <v>44306</v>
      </c>
      <c r="AM219" s="205"/>
    </row>
    <row r="220" spans="1:39" ht="16.5" hidden="1" customHeight="1">
      <c r="A220" t="s">
        <v>90</v>
      </c>
      <c r="B220" t="s">
        <v>91</v>
      </c>
      <c r="C220" t="s">
        <v>479</v>
      </c>
      <c r="D220" t="s">
        <v>65</v>
      </c>
      <c r="E220" t="s">
        <v>65</v>
      </c>
      <c r="F220" t="s">
        <v>25</v>
      </c>
      <c r="G220" t="s">
        <v>66</v>
      </c>
      <c r="H220" t="s">
        <v>54</v>
      </c>
      <c r="I220" t="s">
        <v>55</v>
      </c>
      <c r="J220" t="s">
        <v>3144</v>
      </c>
      <c r="M220" s="119">
        <v>44810</v>
      </c>
      <c r="N220" s="119">
        <v>44816</v>
      </c>
      <c r="O220" t="s">
        <v>9</v>
      </c>
      <c r="P220" t="s">
        <v>78</v>
      </c>
      <c r="Q220" t="s">
        <v>17</v>
      </c>
      <c r="R220" t="s">
        <v>54</v>
      </c>
      <c r="S220" s="119">
        <v>44796</v>
      </c>
      <c r="T220" s="119">
        <v>44810</v>
      </c>
      <c r="AA220" t="s">
        <v>3145</v>
      </c>
      <c r="AB220" s="206">
        <v>500000</v>
      </c>
      <c r="AC220" s="205" t="s">
        <v>58</v>
      </c>
      <c r="AD220" s="149" t="s">
        <v>478</v>
      </c>
      <c r="AE220" s="205" t="s">
        <v>478</v>
      </c>
      <c r="AF220" s="206" t="s">
        <v>216</v>
      </c>
      <c r="AG220" s="150">
        <v>24.313222098113179</v>
      </c>
      <c r="AH220" s="151">
        <v>1.5094339622641511</v>
      </c>
      <c r="AI220" s="150">
        <v>1065.6611049056589</v>
      </c>
      <c r="AJ220" s="150">
        <v>21.313222098113179</v>
      </c>
      <c r="AK220" s="150">
        <v>24.313222098113179</v>
      </c>
      <c r="AL220" s="119">
        <v>44755</v>
      </c>
      <c r="AM220" t="s">
        <v>54</v>
      </c>
    </row>
    <row r="221" spans="1:39" ht="16.5" hidden="1" customHeight="1">
      <c r="A221" t="s">
        <v>198</v>
      </c>
      <c r="B221" t="s">
        <v>2108</v>
      </c>
      <c r="C221" t="s">
        <v>3146</v>
      </c>
      <c r="D221" t="s">
        <v>64</v>
      </c>
      <c r="E221" s="205" t="s">
        <v>65</v>
      </c>
      <c r="F221" t="s">
        <v>24</v>
      </c>
      <c r="G221" t="s">
        <v>81</v>
      </c>
      <c r="H221" s="205" t="s">
        <v>54</v>
      </c>
      <c r="I221" s="205" t="s">
        <v>55</v>
      </c>
      <c r="J221" s="167" t="s">
        <v>3147</v>
      </c>
      <c r="K221" s="119">
        <v>44762</v>
      </c>
      <c r="L221" s="119">
        <v>44790</v>
      </c>
      <c r="N221" s="119">
        <v>44818</v>
      </c>
      <c r="O221" t="s">
        <v>7</v>
      </c>
      <c r="P221" t="s">
        <v>59</v>
      </c>
      <c r="Q221" t="s">
        <v>17</v>
      </c>
      <c r="S221" s="119">
        <v>44790</v>
      </c>
      <c r="T221" s="119">
        <v>44820</v>
      </c>
      <c r="U221" t="s">
        <v>16</v>
      </c>
      <c r="V221" t="s">
        <v>59</v>
      </c>
      <c r="AB221" s="206">
        <v>500000</v>
      </c>
      <c r="AC221" s="205" t="s">
        <v>58</v>
      </c>
      <c r="AD221" s="149" t="s">
        <v>444</v>
      </c>
      <c r="AE221" s="205" t="s">
        <v>478</v>
      </c>
      <c r="AF221" s="206" t="s">
        <v>246</v>
      </c>
      <c r="AG221" s="150">
        <v>24.343410777358464</v>
      </c>
      <c r="AH221" s="151">
        <v>1.5094339622641511</v>
      </c>
      <c r="AI221" s="150">
        <v>1067.1705388679231</v>
      </c>
      <c r="AJ221" s="150">
        <v>21.343410777358464</v>
      </c>
      <c r="AK221" s="150">
        <v>24.343410777358464</v>
      </c>
      <c r="AL221" s="119">
        <v>44677</v>
      </c>
    </row>
    <row r="222" spans="1:39" ht="16.5" hidden="1" customHeight="1">
      <c r="A222" t="s">
        <v>134</v>
      </c>
      <c r="B222" t="s">
        <v>101</v>
      </c>
      <c r="C222" t="s">
        <v>563</v>
      </c>
      <c r="D222" t="s">
        <v>108</v>
      </c>
      <c r="E222" s="205" t="s">
        <v>65</v>
      </c>
      <c r="F222" t="s">
        <v>24</v>
      </c>
      <c r="G222" t="s">
        <v>81</v>
      </c>
      <c r="H222" s="205" t="s">
        <v>54</v>
      </c>
      <c r="I222" s="205" t="s">
        <v>55</v>
      </c>
      <c r="J222" t="s">
        <v>3148</v>
      </c>
      <c r="K222" s="119">
        <v>44567</v>
      </c>
      <c r="L222" s="119">
        <v>44803</v>
      </c>
      <c r="M222" s="119">
        <v>44812</v>
      </c>
      <c r="N222" s="119">
        <v>44820</v>
      </c>
      <c r="O222" t="s">
        <v>9</v>
      </c>
      <c r="P222" t="s">
        <v>73</v>
      </c>
      <c r="Q222" t="s">
        <v>17</v>
      </c>
      <c r="S222" s="119">
        <v>44790</v>
      </c>
      <c r="T222" s="119">
        <v>44804</v>
      </c>
      <c r="U222" t="s">
        <v>16</v>
      </c>
      <c r="V222" t="s">
        <v>73</v>
      </c>
      <c r="W222" s="180" t="s">
        <v>3149</v>
      </c>
      <c r="Z222" s="180" t="s">
        <v>3150</v>
      </c>
      <c r="AA222" t="s">
        <v>1073</v>
      </c>
      <c r="AB222" s="206">
        <v>500000</v>
      </c>
      <c r="AC222" s="205" t="s">
        <v>58</v>
      </c>
      <c r="AD222" s="149" t="s">
        <v>444</v>
      </c>
      <c r="AE222" s="205" t="s">
        <v>478</v>
      </c>
      <c r="AF222" s="206" t="s">
        <v>213</v>
      </c>
      <c r="AG222" s="150">
        <v>24.373599456603745</v>
      </c>
      <c r="AH222" s="151">
        <v>1.5094339622641511</v>
      </c>
      <c r="AI222" s="150">
        <v>1068.6799728301874</v>
      </c>
      <c r="AJ222" s="150">
        <v>21.373599456603745</v>
      </c>
      <c r="AK222" s="150">
        <v>24.373599456603745</v>
      </c>
      <c r="AL222" s="207">
        <v>44615</v>
      </c>
    </row>
    <row r="223" spans="1:39" ht="16.5" hidden="1" customHeight="1">
      <c r="A223" t="s">
        <v>96</v>
      </c>
      <c r="B223" t="s">
        <v>97</v>
      </c>
      <c r="C223" t="s">
        <v>2996</v>
      </c>
      <c r="D223" t="s">
        <v>108</v>
      </c>
      <c r="E223" t="s">
        <v>65</v>
      </c>
      <c r="F223" t="s">
        <v>24</v>
      </c>
      <c r="G223" t="s">
        <v>81</v>
      </c>
      <c r="H223" t="s">
        <v>54</v>
      </c>
      <c r="I223" t="s">
        <v>55</v>
      </c>
      <c r="J223" t="s">
        <v>3151</v>
      </c>
      <c r="K223" s="119">
        <v>44607</v>
      </c>
      <c r="L223" s="119">
        <v>44768</v>
      </c>
      <c r="N223" s="119">
        <v>44820</v>
      </c>
      <c r="O223" t="s">
        <v>9</v>
      </c>
      <c r="P223" t="s">
        <v>73</v>
      </c>
      <c r="Q223" t="s">
        <v>17</v>
      </c>
      <c r="S223" s="119">
        <v>44790</v>
      </c>
      <c r="T223" s="119">
        <v>44804</v>
      </c>
      <c r="U223" t="s">
        <v>16</v>
      </c>
      <c r="V223" t="s">
        <v>73</v>
      </c>
      <c r="AA223" t="s">
        <v>2714</v>
      </c>
      <c r="AB223" s="206">
        <v>500005</v>
      </c>
      <c r="AC223" s="205" t="s">
        <v>58</v>
      </c>
      <c r="AD223" s="149" t="s">
        <v>444</v>
      </c>
      <c r="AE223" s="205" t="s">
        <v>478</v>
      </c>
      <c r="AF223" s="206" t="s">
        <v>213</v>
      </c>
      <c r="AG223" s="150">
        <v>24.40378843773582</v>
      </c>
      <c r="AH223" s="151">
        <v>1.5094490566037739</v>
      </c>
      <c r="AI223" s="150">
        <v>1070.189421886791</v>
      </c>
      <c r="AJ223" s="150">
        <v>21.40378843773582</v>
      </c>
      <c r="AK223" s="150">
        <v>24.40378843773582</v>
      </c>
      <c r="AL223" s="119">
        <v>44641</v>
      </c>
    </row>
    <row r="224" spans="1:39" ht="16.5" hidden="1" customHeight="1">
      <c r="A224" t="s">
        <v>96</v>
      </c>
      <c r="B224" t="s">
        <v>97</v>
      </c>
      <c r="C224" t="s">
        <v>2996</v>
      </c>
      <c r="D224" t="s">
        <v>108</v>
      </c>
      <c r="E224" t="s">
        <v>65</v>
      </c>
      <c r="F224" t="s">
        <v>24</v>
      </c>
      <c r="G224" t="s">
        <v>81</v>
      </c>
      <c r="H224" t="s">
        <v>54</v>
      </c>
      <c r="I224" t="s">
        <v>55</v>
      </c>
      <c r="J224" t="s">
        <v>3152</v>
      </c>
      <c r="K224" s="119">
        <v>44607</v>
      </c>
      <c r="L224" s="119">
        <v>44768</v>
      </c>
      <c r="N224" s="119">
        <v>44820</v>
      </c>
      <c r="O224" t="s">
        <v>9</v>
      </c>
      <c r="P224" t="s">
        <v>73</v>
      </c>
      <c r="Q224" t="s">
        <v>17</v>
      </c>
      <c r="S224" s="119">
        <v>44790</v>
      </c>
      <c r="T224" s="119">
        <v>44804</v>
      </c>
      <c r="U224" t="s">
        <v>16</v>
      </c>
      <c r="V224" t="s">
        <v>73</v>
      </c>
      <c r="W224" s="180" t="s">
        <v>3153</v>
      </c>
      <c r="X224" s="205"/>
      <c r="Y224" s="205"/>
      <c r="Z224" s="180" t="s">
        <v>3154</v>
      </c>
      <c r="AA224" s="205"/>
      <c r="AB224" s="206">
        <v>500000</v>
      </c>
      <c r="AC224" s="205" t="s">
        <v>58</v>
      </c>
      <c r="AD224" s="149" t="s">
        <v>444</v>
      </c>
      <c r="AE224" s="205" t="s">
        <v>478</v>
      </c>
      <c r="AF224" s="206" t="s">
        <v>213</v>
      </c>
      <c r="AG224" s="150">
        <v>24.464165796226389</v>
      </c>
      <c r="AH224" s="151">
        <v>1.5094339622641511</v>
      </c>
      <c r="AI224" s="150">
        <v>1073.2082898113194</v>
      </c>
      <c r="AJ224" s="150">
        <v>21.464165796226389</v>
      </c>
      <c r="AK224" s="150">
        <v>24.464165796226389</v>
      </c>
      <c r="AL224" s="207">
        <v>44302</v>
      </c>
      <c r="AM224" s="205"/>
    </row>
    <row r="225" spans="1:39" ht="16.5" hidden="1" customHeight="1">
      <c r="A225" t="s">
        <v>134</v>
      </c>
      <c r="B225" t="s">
        <v>101</v>
      </c>
      <c r="C225" t="s">
        <v>2858</v>
      </c>
      <c r="D225" t="s">
        <v>108</v>
      </c>
      <c r="E225" t="s">
        <v>65</v>
      </c>
      <c r="F225" t="s">
        <v>24</v>
      </c>
      <c r="G225" t="s">
        <v>81</v>
      </c>
      <c r="H225" t="s">
        <v>54</v>
      </c>
      <c r="I225" t="s">
        <v>55</v>
      </c>
      <c r="J225" t="s">
        <v>3155</v>
      </c>
      <c r="K225" s="119">
        <v>44901</v>
      </c>
      <c r="L225" s="119">
        <v>44782</v>
      </c>
      <c r="N225" s="119">
        <v>44820</v>
      </c>
      <c r="O225" t="s">
        <v>9</v>
      </c>
      <c r="P225" t="s">
        <v>73</v>
      </c>
      <c r="Q225" t="s">
        <v>17</v>
      </c>
      <c r="S225" s="119">
        <v>44790</v>
      </c>
      <c r="T225" s="119">
        <v>44804</v>
      </c>
      <c r="U225" t="s">
        <v>16</v>
      </c>
      <c r="V225" t="s">
        <v>73</v>
      </c>
      <c r="W225" s="180" t="s">
        <v>3156</v>
      </c>
      <c r="X225" s="205"/>
      <c r="Y225" s="205"/>
      <c r="Z225" s="180"/>
      <c r="AA225" s="205"/>
      <c r="AB225" s="206">
        <v>500000</v>
      </c>
      <c r="AC225" s="205" t="s">
        <v>58</v>
      </c>
      <c r="AD225" s="149" t="s">
        <v>444</v>
      </c>
      <c r="AE225" s="205" t="s">
        <v>478</v>
      </c>
      <c r="AF225" s="206" t="s">
        <v>213</v>
      </c>
      <c r="AG225" s="150">
        <v>24.464165796226389</v>
      </c>
      <c r="AH225" s="151">
        <v>1.5094339622641511</v>
      </c>
      <c r="AI225" s="150">
        <v>1073.2082898113194</v>
      </c>
      <c r="AJ225" s="150">
        <v>21.464165796226389</v>
      </c>
      <c r="AK225" s="150">
        <v>24.464165796226389</v>
      </c>
      <c r="AL225" s="207">
        <v>44574</v>
      </c>
      <c r="AM225" s="205"/>
    </row>
    <row r="226" spans="1:39" ht="16.5" hidden="1" customHeight="1">
      <c r="A226" t="s">
        <v>155</v>
      </c>
      <c r="B226" t="s">
        <v>156</v>
      </c>
      <c r="C226" t="s">
        <v>2728</v>
      </c>
      <c r="D226" t="s">
        <v>108</v>
      </c>
      <c r="E226" t="s">
        <v>65</v>
      </c>
      <c r="F226" t="s">
        <v>24</v>
      </c>
      <c r="G226" t="s">
        <v>81</v>
      </c>
      <c r="H226" t="s">
        <v>54</v>
      </c>
      <c r="I226" t="s">
        <v>55</v>
      </c>
      <c r="J226" t="s">
        <v>3157</v>
      </c>
      <c r="K226" s="119">
        <v>44585</v>
      </c>
      <c r="L226" s="119">
        <v>44764</v>
      </c>
      <c r="N226" s="119">
        <v>44820</v>
      </c>
      <c r="O226" t="s">
        <v>9</v>
      </c>
      <c r="P226" t="s">
        <v>78</v>
      </c>
      <c r="Q226" t="s">
        <v>17</v>
      </c>
      <c r="S226" s="119">
        <v>44776</v>
      </c>
      <c r="T226" s="119">
        <v>44830</v>
      </c>
      <c r="U226" t="s">
        <v>16</v>
      </c>
      <c r="V226" t="s">
        <v>59</v>
      </c>
      <c r="AA226" t="s">
        <v>3158</v>
      </c>
      <c r="AB226" s="206">
        <v>500000</v>
      </c>
      <c r="AC226" s="205" t="s">
        <v>58</v>
      </c>
      <c r="AD226" s="149" t="s">
        <v>444</v>
      </c>
      <c r="AE226" s="205" t="s">
        <v>478</v>
      </c>
      <c r="AF226" s="206" t="s">
        <v>216</v>
      </c>
      <c r="AG226" s="150">
        <v>24.494354475471674</v>
      </c>
      <c r="AH226" s="151">
        <v>1.5094339622641511</v>
      </c>
      <c r="AI226" s="150">
        <v>1074.7177237735837</v>
      </c>
      <c r="AJ226" s="150">
        <v>21.494354475471674</v>
      </c>
      <c r="AK226" s="150">
        <v>24.494354475471674</v>
      </c>
      <c r="AL226" s="207">
        <v>44607</v>
      </c>
      <c r="AM226" t="s">
        <v>54</v>
      </c>
    </row>
    <row r="227" spans="1:39" ht="16.5" hidden="1" customHeight="1">
      <c r="A227" t="s">
        <v>123</v>
      </c>
      <c r="B227" t="s">
        <v>124</v>
      </c>
      <c r="C227" t="s">
        <v>2763</v>
      </c>
      <c r="D227" t="s">
        <v>65</v>
      </c>
      <c r="E227" t="s">
        <v>65</v>
      </c>
      <c r="F227" t="s">
        <v>25</v>
      </c>
      <c r="G227" t="s">
        <v>66</v>
      </c>
      <c r="H227" t="s">
        <v>54</v>
      </c>
      <c r="I227" t="s">
        <v>55</v>
      </c>
      <c r="J227" t="s">
        <v>3159</v>
      </c>
      <c r="N227" s="119">
        <v>44820</v>
      </c>
      <c r="O227" t="s">
        <v>11</v>
      </c>
      <c r="P227" t="s">
        <v>128</v>
      </c>
      <c r="Q227" t="s">
        <v>17</v>
      </c>
      <c r="R227" t="s">
        <v>54</v>
      </c>
      <c r="S227" s="119">
        <v>44817</v>
      </c>
      <c r="T227" s="119">
        <v>44826</v>
      </c>
      <c r="AB227" s="176">
        <v>500000</v>
      </c>
      <c r="AC227" t="s">
        <v>58</v>
      </c>
      <c r="AD227" s="149" t="s">
        <v>478</v>
      </c>
      <c r="AE227" t="s">
        <v>478</v>
      </c>
      <c r="AF227" s="176" t="s">
        <v>129</v>
      </c>
      <c r="AG227" s="150">
        <v>24.524543154716959</v>
      </c>
      <c r="AH227" s="151">
        <v>1.5094339622641511</v>
      </c>
      <c r="AI227" s="150">
        <v>1076.2271577358479</v>
      </c>
      <c r="AJ227" s="150">
        <v>21.524543154716959</v>
      </c>
      <c r="AK227" s="150">
        <v>24.524543154716959</v>
      </c>
      <c r="AL227" s="119">
        <v>44799</v>
      </c>
      <c r="AM227" t="s">
        <v>54</v>
      </c>
    </row>
    <row r="228" spans="1:39" ht="16.5" hidden="1" customHeight="1">
      <c r="A228" t="s">
        <v>96</v>
      </c>
      <c r="B228" t="s">
        <v>97</v>
      </c>
      <c r="C228" t="s">
        <v>1464</v>
      </c>
      <c r="D228" t="s">
        <v>65</v>
      </c>
      <c r="E228" t="s">
        <v>65</v>
      </c>
      <c r="F228" t="s">
        <v>25</v>
      </c>
      <c r="G228" t="s">
        <v>81</v>
      </c>
      <c r="H228" t="s">
        <v>54</v>
      </c>
      <c r="I228" t="s">
        <v>55</v>
      </c>
      <c r="J228" t="s">
        <v>3160</v>
      </c>
      <c r="K228" s="119">
        <v>44746</v>
      </c>
      <c r="L228" s="119">
        <v>44799</v>
      </c>
      <c r="M228" s="186">
        <v>44819</v>
      </c>
      <c r="N228" s="119">
        <v>44820</v>
      </c>
      <c r="O228" t="s">
        <v>9</v>
      </c>
      <c r="P228" t="s">
        <v>114</v>
      </c>
      <c r="Q228" t="s">
        <v>17</v>
      </c>
      <c r="R228" t="s">
        <v>54</v>
      </c>
      <c r="S228" s="119">
        <v>44806</v>
      </c>
      <c r="T228" s="119">
        <v>44819</v>
      </c>
      <c r="AB228" s="206">
        <v>500000</v>
      </c>
      <c r="AC228" s="205" t="s">
        <v>58</v>
      </c>
      <c r="AD228" s="149" t="s">
        <v>478</v>
      </c>
      <c r="AE228" s="205" t="s">
        <v>478</v>
      </c>
      <c r="AF228" s="206" t="s">
        <v>115</v>
      </c>
      <c r="AG228" s="150">
        <v>24.55473183396224</v>
      </c>
      <c r="AH228" s="151">
        <v>1.5094339622641511</v>
      </c>
      <c r="AI228" s="150">
        <v>1077.7365916981121</v>
      </c>
      <c r="AJ228" s="150">
        <v>21.55473183396224</v>
      </c>
      <c r="AK228" s="150">
        <v>24.55473183396224</v>
      </c>
      <c r="AL228" s="207">
        <v>44615</v>
      </c>
    </row>
    <row r="229" spans="1:39" ht="16.5" hidden="1" customHeight="1">
      <c r="A229" t="s">
        <v>119</v>
      </c>
      <c r="B229" t="s">
        <v>120</v>
      </c>
      <c r="C229" t="s">
        <v>2128</v>
      </c>
      <c r="D229" t="s">
        <v>108</v>
      </c>
      <c r="E229" t="s">
        <v>65</v>
      </c>
      <c r="F229" t="s">
        <v>24</v>
      </c>
      <c r="G229" t="s">
        <v>81</v>
      </c>
      <c r="H229" t="s">
        <v>54</v>
      </c>
      <c r="I229" s="205" t="s">
        <v>55</v>
      </c>
      <c r="J229" t="s">
        <v>3161</v>
      </c>
      <c r="K229" s="119">
        <v>44531</v>
      </c>
      <c r="L229" s="119">
        <v>44772</v>
      </c>
      <c r="M229" s="119">
        <v>44818</v>
      </c>
      <c r="N229" s="119">
        <v>44821</v>
      </c>
      <c r="O229" t="s">
        <v>9</v>
      </c>
      <c r="P229" t="s">
        <v>73</v>
      </c>
      <c r="Q229" t="s">
        <v>17</v>
      </c>
      <c r="R229" t="s">
        <v>54</v>
      </c>
      <c r="T229" s="119">
        <v>44803</v>
      </c>
      <c r="W229" s="205"/>
      <c r="X229" s="205"/>
      <c r="Y229" s="205"/>
      <c r="Z229" s="205"/>
      <c r="AA229" s="205"/>
      <c r="AB229" s="206">
        <v>500000</v>
      </c>
      <c r="AC229" s="205" t="s">
        <v>58</v>
      </c>
      <c r="AD229" s="149" t="s">
        <v>444</v>
      </c>
      <c r="AE229" s="205" t="s">
        <v>478</v>
      </c>
      <c r="AF229" s="206" t="s">
        <v>213</v>
      </c>
      <c r="AG229" s="150">
        <v>24.584920513207525</v>
      </c>
      <c r="AH229" s="151">
        <v>1.5094339622641511</v>
      </c>
      <c r="AI229" s="150">
        <v>1079.2460256603763</v>
      </c>
      <c r="AJ229" s="150">
        <v>21.584920513207525</v>
      </c>
      <c r="AK229" s="150">
        <v>24.584920513207525</v>
      </c>
      <c r="AL229" s="207">
        <v>44389</v>
      </c>
      <c r="AM229" s="205"/>
    </row>
    <row r="230" spans="1:39" ht="16.5" hidden="1" customHeight="1">
      <c r="A230" t="s">
        <v>134</v>
      </c>
      <c r="B230" t="s">
        <v>101</v>
      </c>
      <c r="C230" t="s">
        <v>703</v>
      </c>
      <c r="D230" t="s">
        <v>76</v>
      </c>
      <c r="E230" s="205" t="s">
        <v>76</v>
      </c>
      <c r="F230" t="s">
        <v>25</v>
      </c>
      <c r="G230" t="s">
        <v>66</v>
      </c>
      <c r="H230" t="s">
        <v>54</v>
      </c>
      <c r="I230" t="s">
        <v>55</v>
      </c>
      <c r="J230" s="205" t="s">
        <v>3162</v>
      </c>
      <c r="N230" s="119">
        <v>44821</v>
      </c>
      <c r="O230" t="s">
        <v>9</v>
      </c>
      <c r="P230" t="s">
        <v>114</v>
      </c>
      <c r="Q230" t="s">
        <v>17</v>
      </c>
      <c r="R230" t="s">
        <v>54</v>
      </c>
      <c r="S230" s="119">
        <v>44818</v>
      </c>
      <c r="T230" s="119">
        <v>44818</v>
      </c>
      <c r="AB230" s="206">
        <v>500001</v>
      </c>
      <c r="AC230" s="205" t="s">
        <v>58</v>
      </c>
      <c r="AD230" s="149" t="s">
        <v>478</v>
      </c>
      <c r="AE230" s="205" t="s">
        <v>478</v>
      </c>
      <c r="AF230" s="206" t="s">
        <v>115</v>
      </c>
      <c r="AG230" s="150">
        <v>24.615109252830166</v>
      </c>
      <c r="AH230" s="151">
        <v>1.5094369811320758</v>
      </c>
      <c r="AI230" s="150">
        <v>1080.7554626415083</v>
      </c>
      <c r="AJ230" s="150">
        <v>21.615109252830166</v>
      </c>
      <c r="AK230" s="150">
        <v>24.615109252830166</v>
      </c>
      <c r="AL230" s="119">
        <v>44699</v>
      </c>
      <c r="AM230" t="s">
        <v>54</v>
      </c>
    </row>
    <row r="231" spans="1:39" ht="16.5" hidden="1" customHeight="1">
      <c r="A231" t="s">
        <v>179</v>
      </c>
      <c r="B231" t="s">
        <v>180</v>
      </c>
      <c r="C231" t="s">
        <v>3163</v>
      </c>
      <c r="D231" t="s">
        <v>65</v>
      </c>
      <c r="E231" t="s">
        <v>65</v>
      </c>
      <c r="F231" t="s">
        <v>25</v>
      </c>
      <c r="G231" t="s">
        <v>81</v>
      </c>
      <c r="H231" t="s">
        <v>54</v>
      </c>
      <c r="I231" t="s">
        <v>55</v>
      </c>
      <c r="J231" t="s">
        <v>3164</v>
      </c>
      <c r="K231" s="119">
        <v>44562</v>
      </c>
      <c r="L231" s="119">
        <v>44818</v>
      </c>
      <c r="M231" s="119">
        <v>44819</v>
      </c>
      <c r="N231" s="119">
        <v>44826</v>
      </c>
      <c r="O231" t="s">
        <v>9</v>
      </c>
      <c r="P231" t="s">
        <v>181</v>
      </c>
      <c r="Q231" t="s">
        <v>17</v>
      </c>
      <c r="R231" t="s">
        <v>54</v>
      </c>
      <c r="S231" s="119">
        <v>44803</v>
      </c>
      <c r="T231" s="119">
        <v>44818</v>
      </c>
      <c r="W231" s="180" t="s">
        <v>3142</v>
      </c>
      <c r="Z231" s="180" t="s">
        <v>3143</v>
      </c>
      <c r="AA231" t="s">
        <v>2265</v>
      </c>
      <c r="AB231" s="206">
        <v>500000</v>
      </c>
      <c r="AC231" s="205" t="s">
        <v>58</v>
      </c>
      <c r="AD231" s="149" t="s">
        <v>478</v>
      </c>
      <c r="AE231" s="205" t="s">
        <v>478</v>
      </c>
      <c r="AF231" s="206" t="s">
        <v>182</v>
      </c>
      <c r="AG231" s="150">
        <v>24.645297932075451</v>
      </c>
      <c r="AH231" s="151">
        <v>1.5094339622641511</v>
      </c>
      <c r="AI231" s="150">
        <v>1082.2648966037725</v>
      </c>
      <c r="AJ231" s="150">
        <v>21.645297932075451</v>
      </c>
      <c r="AK231" s="150">
        <v>24.645297932075451</v>
      </c>
      <c r="AL231" s="207"/>
    </row>
    <row r="232" spans="1:39" ht="16.5" hidden="1" customHeight="1">
      <c r="A232" t="s">
        <v>112</v>
      </c>
      <c r="B232" t="s">
        <v>113</v>
      </c>
      <c r="C232" t="s">
        <v>1318</v>
      </c>
      <c r="D232" t="s">
        <v>65</v>
      </c>
      <c r="E232" s="205" t="s">
        <v>65</v>
      </c>
      <c r="F232" t="s">
        <v>25</v>
      </c>
      <c r="G232" t="s">
        <v>53</v>
      </c>
      <c r="H232" t="s">
        <v>54</v>
      </c>
      <c r="I232" t="s">
        <v>55</v>
      </c>
      <c r="J232" t="s">
        <v>3165</v>
      </c>
      <c r="K232" s="119">
        <v>44606</v>
      </c>
      <c r="N232" s="119">
        <v>44827</v>
      </c>
      <c r="O232" t="s">
        <v>11</v>
      </c>
      <c r="P232" t="s">
        <v>128</v>
      </c>
      <c r="Q232" s="205" t="s">
        <v>17</v>
      </c>
      <c r="R232" t="s">
        <v>54</v>
      </c>
      <c r="S232" s="119">
        <v>44811</v>
      </c>
      <c r="T232" s="119">
        <v>44799</v>
      </c>
      <c r="W232" s="180"/>
      <c r="Z232" s="180"/>
      <c r="AA232" t="s">
        <v>1060</v>
      </c>
      <c r="AB232" s="206">
        <v>500000</v>
      </c>
      <c r="AC232" s="205" t="s">
        <v>58</v>
      </c>
      <c r="AD232" s="149" t="s">
        <v>478</v>
      </c>
      <c r="AE232" s="205" t="s">
        <v>478</v>
      </c>
      <c r="AF232" s="206" t="s">
        <v>129</v>
      </c>
      <c r="AG232" s="150">
        <v>24.675486611320736</v>
      </c>
      <c r="AH232" s="151">
        <v>1.5094339622641511</v>
      </c>
      <c r="AI232" s="150">
        <v>1083.7743305660367</v>
      </c>
      <c r="AJ232" s="150">
        <v>21.675486611320736</v>
      </c>
      <c r="AK232" s="150">
        <v>24.675486611320736</v>
      </c>
      <c r="AL232" s="119">
        <v>44645</v>
      </c>
      <c r="AM232" t="s">
        <v>54</v>
      </c>
    </row>
    <row r="233" spans="1:39" ht="16.5" hidden="1" customHeight="1">
      <c r="A233" t="s">
        <v>155</v>
      </c>
      <c r="B233" t="s">
        <v>156</v>
      </c>
      <c r="C233" t="s">
        <v>1525</v>
      </c>
      <c r="D233" t="s">
        <v>65</v>
      </c>
      <c r="E233" t="s">
        <v>65</v>
      </c>
      <c r="F233" t="s">
        <v>25</v>
      </c>
      <c r="G233" t="s">
        <v>66</v>
      </c>
      <c r="H233" t="s">
        <v>54</v>
      </c>
      <c r="I233" t="s">
        <v>55</v>
      </c>
      <c r="J233" t="s">
        <v>3166</v>
      </c>
      <c r="K233" s="128">
        <v>44697</v>
      </c>
      <c r="L233" s="186">
        <v>44778</v>
      </c>
      <c r="M233" s="186">
        <v>44826</v>
      </c>
      <c r="N233" s="186">
        <v>44827</v>
      </c>
      <c r="O233" s="205" t="s">
        <v>7</v>
      </c>
      <c r="P233" s="205" t="s">
        <v>59</v>
      </c>
      <c r="Q233" s="205" t="s">
        <v>17</v>
      </c>
      <c r="R233" s="205"/>
      <c r="S233" s="207">
        <v>44813</v>
      </c>
      <c r="T233" s="119">
        <v>44826</v>
      </c>
      <c r="AB233" s="206">
        <v>500002</v>
      </c>
      <c r="AC233" s="205" t="s">
        <v>58</v>
      </c>
      <c r="AD233" s="149" t="s">
        <v>478</v>
      </c>
      <c r="AE233" s="205" t="s">
        <v>478</v>
      </c>
      <c r="AF233" s="206" t="s">
        <v>246</v>
      </c>
      <c r="AG233" s="150">
        <v>24.705675411320737</v>
      </c>
      <c r="AH233" s="151">
        <v>1.5094400000000001</v>
      </c>
      <c r="AI233" s="150">
        <v>1085.2837705660368</v>
      </c>
      <c r="AJ233" s="150">
        <v>21.705675411320737</v>
      </c>
      <c r="AK233" s="150">
        <v>24.705675411320737</v>
      </c>
      <c r="AL233" s="119">
        <v>44813</v>
      </c>
    </row>
    <row r="234" spans="1:39" ht="16.5" hidden="1" customHeight="1">
      <c r="A234" t="s">
        <v>155</v>
      </c>
      <c r="B234" t="s">
        <v>156</v>
      </c>
      <c r="C234" t="s">
        <v>1525</v>
      </c>
      <c r="D234" t="s">
        <v>65</v>
      </c>
      <c r="E234" s="205" t="s">
        <v>65</v>
      </c>
      <c r="F234" s="205" t="s">
        <v>25</v>
      </c>
      <c r="G234" s="205" t="s">
        <v>66</v>
      </c>
      <c r="H234" s="205" t="s">
        <v>54</v>
      </c>
      <c r="I234" s="205" t="s">
        <v>55</v>
      </c>
      <c r="J234" s="205" t="s">
        <v>3167</v>
      </c>
      <c r="K234" s="208">
        <v>44697</v>
      </c>
      <c r="L234" s="209">
        <v>44778</v>
      </c>
      <c r="M234" s="186">
        <v>44826</v>
      </c>
      <c r="N234" s="186">
        <v>44827</v>
      </c>
      <c r="O234" t="s">
        <v>9</v>
      </c>
      <c r="P234" t="s">
        <v>78</v>
      </c>
      <c r="Q234" s="205" t="s">
        <v>17</v>
      </c>
      <c r="S234" s="119">
        <v>44813</v>
      </c>
      <c r="T234" s="119">
        <v>44826</v>
      </c>
      <c r="U234" s="205"/>
      <c r="V234" s="205"/>
      <c r="W234" s="62" t="s">
        <v>3168</v>
      </c>
      <c r="Z234" s="62" t="s">
        <v>3169</v>
      </c>
      <c r="AA234" t="s">
        <v>2111</v>
      </c>
      <c r="AB234" s="206">
        <v>500001</v>
      </c>
      <c r="AC234" s="205" t="s">
        <v>58</v>
      </c>
      <c r="AD234" s="149" t="s">
        <v>478</v>
      </c>
      <c r="AE234" s="205" t="s">
        <v>478</v>
      </c>
      <c r="AF234" s="206" t="s">
        <v>216</v>
      </c>
      <c r="AG234" s="150">
        <v>24.735864150943375</v>
      </c>
      <c r="AH234" s="151">
        <v>1.5094369811320758</v>
      </c>
      <c r="AI234" s="150">
        <v>1086.7932075471688</v>
      </c>
      <c r="AJ234" s="150">
        <v>21.735864150943375</v>
      </c>
      <c r="AK234" s="150">
        <v>24.735864150943375</v>
      </c>
      <c r="AL234" s="119">
        <v>44813</v>
      </c>
      <c r="AM234" t="s">
        <v>54</v>
      </c>
    </row>
    <row r="235" spans="1:39" ht="16.5" hidden="1" customHeight="1">
      <c r="A235" t="s">
        <v>155</v>
      </c>
      <c r="B235" t="s">
        <v>156</v>
      </c>
      <c r="C235" t="s">
        <v>1525</v>
      </c>
      <c r="D235" t="s">
        <v>65</v>
      </c>
      <c r="E235" s="205" t="s">
        <v>65</v>
      </c>
      <c r="F235" s="205" t="s">
        <v>25</v>
      </c>
      <c r="G235" s="205" t="s">
        <v>66</v>
      </c>
      <c r="H235" s="205" t="s">
        <v>54</v>
      </c>
      <c r="I235" s="205" t="s">
        <v>55</v>
      </c>
      <c r="J235" s="205" t="s">
        <v>3170</v>
      </c>
      <c r="K235" s="208">
        <v>44697</v>
      </c>
      <c r="L235" s="209">
        <v>44778</v>
      </c>
      <c r="M235" s="186">
        <v>44826</v>
      </c>
      <c r="N235" s="186">
        <v>44827</v>
      </c>
      <c r="O235" s="205" t="s">
        <v>7</v>
      </c>
      <c r="P235" s="205" t="s">
        <v>59</v>
      </c>
      <c r="Q235" s="205" t="s">
        <v>17</v>
      </c>
      <c r="R235" s="205"/>
      <c r="S235" s="207">
        <v>44813</v>
      </c>
      <c r="T235" s="119">
        <v>44826</v>
      </c>
      <c r="U235" s="205"/>
      <c r="V235" s="205"/>
      <c r="W235" s="205"/>
      <c r="X235" s="205"/>
      <c r="Y235" s="205"/>
      <c r="Z235" s="205"/>
      <c r="AA235" s="205" t="s">
        <v>3171</v>
      </c>
      <c r="AB235" s="206">
        <v>500002</v>
      </c>
      <c r="AC235" s="205" t="s">
        <v>58</v>
      </c>
      <c r="AD235" s="149" t="s">
        <v>478</v>
      </c>
      <c r="AE235" s="205" t="s">
        <v>478</v>
      </c>
      <c r="AF235" s="206" t="s">
        <v>246</v>
      </c>
      <c r="AG235" s="150">
        <v>15.718609207547168</v>
      </c>
      <c r="AH235" s="151">
        <v>1.5094339622641511</v>
      </c>
      <c r="AI235" s="150">
        <v>685.93046037735837</v>
      </c>
      <c r="AJ235" s="150">
        <v>13.718609207547168</v>
      </c>
      <c r="AK235" s="150">
        <v>15.718609207547168</v>
      </c>
      <c r="AL235" s="119">
        <v>44813</v>
      </c>
      <c r="AM235" s="205" t="s">
        <v>54</v>
      </c>
    </row>
    <row r="236" spans="1:39" ht="16.5" hidden="1" customHeight="1">
      <c r="A236" t="s">
        <v>155</v>
      </c>
      <c r="B236" t="s">
        <v>156</v>
      </c>
      <c r="C236" t="s">
        <v>1525</v>
      </c>
      <c r="D236" t="s">
        <v>65</v>
      </c>
      <c r="E236" t="s">
        <v>65</v>
      </c>
      <c r="F236" t="s">
        <v>25</v>
      </c>
      <c r="G236" t="s">
        <v>66</v>
      </c>
      <c r="H236" t="s">
        <v>54</v>
      </c>
      <c r="I236" t="s">
        <v>55</v>
      </c>
      <c r="J236" t="s">
        <v>3172</v>
      </c>
      <c r="K236" s="128">
        <v>44697</v>
      </c>
      <c r="L236" s="186">
        <v>44778</v>
      </c>
      <c r="M236" s="186">
        <v>44826</v>
      </c>
      <c r="N236" s="186">
        <v>44827</v>
      </c>
      <c r="O236" t="s">
        <v>9</v>
      </c>
      <c r="P236" t="s">
        <v>78</v>
      </c>
      <c r="Q236" s="205" t="s">
        <v>17</v>
      </c>
      <c r="S236" s="119">
        <v>44813</v>
      </c>
      <c r="T236" s="119">
        <v>44826</v>
      </c>
      <c r="W236" s="205"/>
      <c r="X236" s="205"/>
      <c r="Y236" s="205"/>
      <c r="Z236" s="205"/>
      <c r="AA236" s="205" t="s">
        <v>3173</v>
      </c>
      <c r="AB236" s="206">
        <v>500003</v>
      </c>
      <c r="AC236" s="205" t="s">
        <v>58</v>
      </c>
      <c r="AD236" s="149" t="s">
        <v>478</v>
      </c>
      <c r="AE236" s="205" t="s">
        <v>478</v>
      </c>
      <c r="AF236" s="206" t="s">
        <v>216</v>
      </c>
      <c r="AG236" s="150">
        <v>15.748797886792449</v>
      </c>
      <c r="AH236" s="151">
        <v>1.5094339622641511</v>
      </c>
      <c r="AI236" s="150">
        <v>687.43989433962247</v>
      </c>
      <c r="AJ236" s="150">
        <v>13.748797886792449</v>
      </c>
      <c r="AK236" s="150">
        <v>15.748797886792449</v>
      </c>
      <c r="AL236" s="119">
        <v>44813</v>
      </c>
      <c r="AM236" t="s">
        <v>54</v>
      </c>
    </row>
    <row r="237" spans="1:39" ht="16.5" hidden="1" customHeight="1">
      <c r="A237" t="s">
        <v>179</v>
      </c>
      <c r="B237" t="s">
        <v>180</v>
      </c>
      <c r="C237" t="s">
        <v>2574</v>
      </c>
      <c r="D237" t="s">
        <v>76</v>
      </c>
      <c r="E237" s="205" t="s">
        <v>76</v>
      </c>
      <c r="F237" t="s">
        <v>25</v>
      </c>
      <c r="G237" t="s">
        <v>81</v>
      </c>
      <c r="H237" t="s">
        <v>54</v>
      </c>
      <c r="I237" t="s">
        <v>55</v>
      </c>
      <c r="J237" t="s">
        <v>3174</v>
      </c>
      <c r="K237" s="119">
        <v>44767</v>
      </c>
      <c r="L237" s="119">
        <v>44825</v>
      </c>
      <c r="M237" s="119">
        <v>44809</v>
      </c>
      <c r="N237" s="119">
        <v>44831</v>
      </c>
      <c r="O237" t="s">
        <v>11</v>
      </c>
      <c r="P237" t="s">
        <v>185</v>
      </c>
      <c r="Q237" s="205" t="s">
        <v>17</v>
      </c>
      <c r="R237" t="s">
        <v>54</v>
      </c>
      <c r="S237" s="119">
        <v>44823</v>
      </c>
      <c r="T237" s="119">
        <v>44826</v>
      </c>
      <c r="AB237" s="206">
        <v>500001</v>
      </c>
      <c r="AC237" s="205" t="s">
        <v>58</v>
      </c>
      <c r="AD237" s="149" t="s">
        <v>478</v>
      </c>
      <c r="AE237" s="205" t="s">
        <v>478</v>
      </c>
      <c r="AF237" s="206" t="s">
        <v>186</v>
      </c>
      <c r="AG237" s="150">
        <v>24.826430249056585</v>
      </c>
      <c r="AH237" s="151">
        <v>1.5094369811320758</v>
      </c>
      <c r="AI237" s="150">
        <v>1091.3215124528292</v>
      </c>
      <c r="AJ237" s="150">
        <v>21.826430249056585</v>
      </c>
      <c r="AK237" s="150">
        <v>24.826430249056585</v>
      </c>
      <c r="AL237" s="119">
        <v>44818</v>
      </c>
    </row>
    <row r="238" spans="1:39" ht="16.5" hidden="1" customHeight="1">
      <c r="A238" t="s">
        <v>179</v>
      </c>
      <c r="B238" t="s">
        <v>180</v>
      </c>
      <c r="C238" t="s">
        <v>2574</v>
      </c>
      <c r="D238" t="s">
        <v>76</v>
      </c>
      <c r="E238" s="205" t="s">
        <v>76</v>
      </c>
      <c r="F238" t="s">
        <v>25</v>
      </c>
      <c r="G238" t="s">
        <v>81</v>
      </c>
      <c r="H238" t="s">
        <v>54</v>
      </c>
      <c r="I238" t="s">
        <v>55</v>
      </c>
      <c r="J238" t="s">
        <v>3175</v>
      </c>
      <c r="K238" s="119">
        <v>44767</v>
      </c>
      <c r="L238" s="119">
        <v>44825</v>
      </c>
      <c r="M238" s="119">
        <v>44809</v>
      </c>
      <c r="N238" s="119">
        <v>44831</v>
      </c>
      <c r="O238" t="s">
        <v>9</v>
      </c>
      <c r="P238" t="s">
        <v>181</v>
      </c>
      <c r="Q238" s="205" t="s">
        <v>17</v>
      </c>
      <c r="R238" t="s">
        <v>54</v>
      </c>
      <c r="S238" s="119">
        <v>44823</v>
      </c>
      <c r="T238" s="119">
        <v>44826</v>
      </c>
      <c r="AB238" s="206">
        <v>500001</v>
      </c>
      <c r="AC238" s="205" t="s">
        <v>58</v>
      </c>
      <c r="AD238" s="149" t="s">
        <v>478</v>
      </c>
      <c r="AE238" s="205" t="s">
        <v>478</v>
      </c>
      <c r="AF238" s="206" t="s">
        <v>182</v>
      </c>
      <c r="AG238" s="150">
        <v>24.856618988679223</v>
      </c>
      <c r="AH238" s="151">
        <v>1.5094369811320758</v>
      </c>
      <c r="AI238" s="150">
        <v>1092.8309494339612</v>
      </c>
      <c r="AJ238" s="150">
        <v>21.856618988679223</v>
      </c>
      <c r="AK238" s="150">
        <v>24.856618988679223</v>
      </c>
      <c r="AL238" s="119">
        <v>44818</v>
      </c>
    </row>
    <row r="239" spans="1:39" ht="16.5" hidden="1" customHeight="1">
      <c r="A239" t="s">
        <v>60</v>
      </c>
      <c r="B239" t="s">
        <v>61</v>
      </c>
      <c r="C239" t="s">
        <v>2139</v>
      </c>
      <c r="D239" t="s">
        <v>64</v>
      </c>
      <c r="E239" s="205" t="s">
        <v>65</v>
      </c>
      <c r="F239" t="s">
        <v>24</v>
      </c>
      <c r="G239" t="s">
        <v>66</v>
      </c>
      <c r="H239" t="s">
        <v>54</v>
      </c>
      <c r="I239" t="s">
        <v>55</v>
      </c>
      <c r="J239" s="179" t="s">
        <v>3176</v>
      </c>
      <c r="L239" s="119">
        <v>44819</v>
      </c>
      <c r="M239" s="128">
        <v>44833</v>
      </c>
      <c r="N239" s="128">
        <v>44833</v>
      </c>
      <c r="O239" t="s">
        <v>9</v>
      </c>
      <c r="P239" t="s">
        <v>78</v>
      </c>
      <c r="Q239" t="s">
        <v>17</v>
      </c>
      <c r="S239" s="119">
        <v>44802</v>
      </c>
      <c r="T239" s="128">
        <v>44833</v>
      </c>
      <c r="W239" s="180"/>
      <c r="X239" s="205"/>
      <c r="Y239" s="205"/>
      <c r="Z239" s="180"/>
      <c r="AA239" s="205" t="s">
        <v>1073</v>
      </c>
      <c r="AB239" s="206">
        <v>500000</v>
      </c>
      <c r="AC239" s="205" t="s">
        <v>58</v>
      </c>
      <c r="AD239" s="149" t="s">
        <v>444</v>
      </c>
      <c r="AE239" s="205" t="s">
        <v>478</v>
      </c>
      <c r="AF239" s="206" t="s">
        <v>216</v>
      </c>
      <c r="AG239" s="150">
        <v>24.886807667924508</v>
      </c>
      <c r="AH239" s="151">
        <v>1.5094339622641511</v>
      </c>
      <c r="AI239" s="150">
        <v>1094.3403833962254</v>
      </c>
      <c r="AJ239" s="150">
        <v>21.886807667924508</v>
      </c>
      <c r="AK239" s="150">
        <v>24.886807667924508</v>
      </c>
      <c r="AL239" s="207">
        <v>44491</v>
      </c>
      <c r="AM239" s="205"/>
    </row>
    <row r="240" spans="1:39" ht="16.5" hidden="1" customHeight="1">
      <c r="A240" t="s">
        <v>179</v>
      </c>
      <c r="B240" t="s">
        <v>180</v>
      </c>
      <c r="C240" t="s">
        <v>2915</v>
      </c>
      <c r="D240" t="s">
        <v>76</v>
      </c>
      <c r="E240" t="s">
        <v>76</v>
      </c>
      <c r="F240" t="s">
        <v>25</v>
      </c>
      <c r="G240" t="s">
        <v>66</v>
      </c>
      <c r="H240" t="s">
        <v>54</v>
      </c>
      <c r="I240" t="s">
        <v>55</v>
      </c>
      <c r="J240" t="s">
        <v>3177</v>
      </c>
      <c r="K240" s="119">
        <v>44743</v>
      </c>
      <c r="L240" s="119">
        <v>44813</v>
      </c>
      <c r="M240" s="119">
        <v>44831</v>
      </c>
      <c r="N240" s="119">
        <v>44833</v>
      </c>
      <c r="O240" t="s">
        <v>11</v>
      </c>
      <c r="P240" t="s">
        <v>185</v>
      </c>
      <c r="Q240" t="s">
        <v>17</v>
      </c>
      <c r="R240" t="s">
        <v>54</v>
      </c>
      <c r="S240" s="119">
        <v>44817</v>
      </c>
      <c r="T240" s="119">
        <v>44833</v>
      </c>
      <c r="W240" s="62"/>
      <c r="Z240" s="62"/>
      <c r="AA240" t="s">
        <v>1155</v>
      </c>
      <c r="AB240" s="176">
        <v>500001</v>
      </c>
      <c r="AC240" t="s">
        <v>58</v>
      </c>
      <c r="AD240" s="149" t="s">
        <v>478</v>
      </c>
      <c r="AE240" t="s">
        <v>478</v>
      </c>
      <c r="AF240" s="176" t="s">
        <v>186</v>
      </c>
      <c r="AG240" s="150">
        <v>24.916996407547149</v>
      </c>
      <c r="AH240" s="151">
        <v>1.5094369811320758</v>
      </c>
      <c r="AI240" s="150">
        <v>1095.8498203773574</v>
      </c>
      <c r="AJ240" s="150">
        <v>21.916996407547149</v>
      </c>
      <c r="AK240" s="150">
        <v>24.916996407547149</v>
      </c>
      <c r="AL240" s="119">
        <v>44642</v>
      </c>
    </row>
    <row r="241" spans="1:39" ht="16.5" hidden="1" customHeight="1">
      <c r="A241" t="s">
        <v>179</v>
      </c>
      <c r="B241" t="s">
        <v>180</v>
      </c>
      <c r="C241" t="s">
        <v>3178</v>
      </c>
      <c r="D241" t="s">
        <v>76</v>
      </c>
      <c r="E241" t="s">
        <v>76</v>
      </c>
      <c r="F241" t="s">
        <v>25</v>
      </c>
      <c r="G241" t="s">
        <v>81</v>
      </c>
      <c r="H241" t="s">
        <v>54</v>
      </c>
      <c r="I241" t="s">
        <v>55</v>
      </c>
      <c r="J241" t="s">
        <v>3179</v>
      </c>
      <c r="K241" s="119">
        <v>44763</v>
      </c>
      <c r="L241" s="119">
        <v>44809</v>
      </c>
      <c r="M241" s="119">
        <v>44832</v>
      </c>
      <c r="N241" s="119">
        <v>44833</v>
      </c>
      <c r="O241" t="s">
        <v>9</v>
      </c>
      <c r="P241" t="s">
        <v>114</v>
      </c>
      <c r="Q241" t="s">
        <v>17</v>
      </c>
      <c r="R241" t="s">
        <v>54</v>
      </c>
      <c r="S241" s="119">
        <v>44810</v>
      </c>
      <c r="T241" s="119">
        <v>44826</v>
      </c>
      <c r="AB241" s="206">
        <v>500000</v>
      </c>
      <c r="AC241" s="205" t="s">
        <v>58</v>
      </c>
      <c r="AD241" s="149" t="s">
        <v>478</v>
      </c>
      <c r="AE241" s="205" t="s">
        <v>478</v>
      </c>
      <c r="AF241" s="206" t="s">
        <v>115</v>
      </c>
      <c r="AG241" s="150">
        <v>24.947185086792434</v>
      </c>
      <c r="AH241" s="151">
        <v>1.5094339622641511</v>
      </c>
      <c r="AI241" s="150">
        <v>1097.3592543396217</v>
      </c>
      <c r="AJ241" s="150">
        <v>21.947185086792434</v>
      </c>
      <c r="AK241" s="150">
        <v>24.947185086792434</v>
      </c>
      <c r="AL241" s="119">
        <v>44720</v>
      </c>
    </row>
    <row r="242" spans="1:39" ht="16.5" hidden="1" customHeight="1">
      <c r="A242" t="s">
        <v>179</v>
      </c>
      <c r="B242" t="s">
        <v>180</v>
      </c>
      <c r="C242" t="s">
        <v>3178</v>
      </c>
      <c r="D242" t="s">
        <v>76</v>
      </c>
      <c r="E242" t="s">
        <v>76</v>
      </c>
      <c r="F242" t="s">
        <v>25</v>
      </c>
      <c r="G242" t="s">
        <v>81</v>
      </c>
      <c r="H242" t="s">
        <v>54</v>
      </c>
      <c r="I242" t="s">
        <v>55</v>
      </c>
      <c r="J242" t="s">
        <v>3180</v>
      </c>
      <c r="K242" s="119">
        <v>44763</v>
      </c>
      <c r="L242" s="119">
        <v>44809</v>
      </c>
      <c r="M242" s="119">
        <v>44832</v>
      </c>
      <c r="N242" s="119">
        <v>44833</v>
      </c>
      <c r="O242" t="s">
        <v>9</v>
      </c>
      <c r="P242" t="s">
        <v>114</v>
      </c>
      <c r="Q242" t="s">
        <v>17</v>
      </c>
      <c r="R242" t="s">
        <v>54</v>
      </c>
      <c r="S242" s="119">
        <v>44810</v>
      </c>
      <c r="T242" s="119">
        <v>44826</v>
      </c>
      <c r="AB242" s="206">
        <v>500000</v>
      </c>
      <c r="AC242" s="205" t="s">
        <v>58</v>
      </c>
      <c r="AD242" s="149" t="s">
        <v>478</v>
      </c>
      <c r="AE242" s="205" t="s">
        <v>478</v>
      </c>
      <c r="AF242" s="206" t="s">
        <v>115</v>
      </c>
      <c r="AG242" s="150">
        <v>24.977373766037719</v>
      </c>
      <c r="AH242" s="151">
        <v>1.5094339622641511</v>
      </c>
      <c r="AI242" s="150">
        <v>1098.8686883018859</v>
      </c>
      <c r="AJ242" s="150">
        <v>21.977373766037719</v>
      </c>
      <c r="AK242" s="150">
        <v>24.977373766037719</v>
      </c>
      <c r="AL242" s="119">
        <v>44799</v>
      </c>
      <c r="AM242" t="s">
        <v>54</v>
      </c>
    </row>
    <row r="243" spans="1:39" ht="16.5" hidden="1" customHeight="1">
      <c r="A243" t="s">
        <v>171</v>
      </c>
      <c r="B243" t="s">
        <v>172</v>
      </c>
      <c r="C243" t="s">
        <v>1178</v>
      </c>
      <c r="D243" t="s">
        <v>108</v>
      </c>
      <c r="E243" s="205" t="s">
        <v>65</v>
      </c>
      <c r="F243" t="s">
        <v>24</v>
      </c>
      <c r="G243" t="s">
        <v>81</v>
      </c>
      <c r="H243" t="s">
        <v>54</v>
      </c>
      <c r="I243" t="s">
        <v>55</v>
      </c>
      <c r="J243" t="s">
        <v>3181</v>
      </c>
      <c r="K243" s="119">
        <v>44652</v>
      </c>
      <c r="L243" s="119">
        <v>44796</v>
      </c>
      <c r="M243" s="119">
        <v>44832</v>
      </c>
      <c r="N243" s="119">
        <v>44834</v>
      </c>
      <c r="O243" t="s">
        <v>13</v>
      </c>
      <c r="P243" t="s">
        <v>249</v>
      </c>
      <c r="Q243" t="s">
        <v>17</v>
      </c>
      <c r="S243" s="119">
        <v>44819</v>
      </c>
      <c r="T243" s="119">
        <v>44834</v>
      </c>
      <c r="AA243" t="s">
        <v>2914</v>
      </c>
      <c r="AB243" s="206">
        <v>500002</v>
      </c>
      <c r="AC243" s="205" t="s">
        <v>58</v>
      </c>
      <c r="AD243" s="149" t="s">
        <v>444</v>
      </c>
      <c r="AE243" s="205" t="s">
        <v>478</v>
      </c>
      <c r="AF243" s="206" t="s">
        <v>250</v>
      </c>
      <c r="AG243" s="150">
        <v>25.00756256603772</v>
      </c>
      <c r="AH243" s="151">
        <v>1.5094400000000001</v>
      </c>
      <c r="AI243" s="150">
        <v>1100.3781283018859</v>
      </c>
      <c r="AJ243" s="150">
        <v>22.00756256603772</v>
      </c>
      <c r="AK243" s="150">
        <v>25.00756256603772</v>
      </c>
      <c r="AL243" s="119">
        <v>44706</v>
      </c>
    </row>
    <row r="244" spans="1:39" ht="16.5" customHeight="1">
      <c r="A244" t="s">
        <v>96</v>
      </c>
      <c r="B244" t="s">
        <v>97</v>
      </c>
      <c r="C244" t="s">
        <v>692</v>
      </c>
      <c r="D244" t="s">
        <v>64</v>
      </c>
      <c r="E244" s="205" t="s">
        <v>65</v>
      </c>
      <c r="F244" t="s">
        <v>24</v>
      </c>
      <c r="G244" t="s">
        <v>81</v>
      </c>
      <c r="H244" t="s">
        <v>54</v>
      </c>
      <c r="I244" t="s">
        <v>55</v>
      </c>
      <c r="J244" t="s">
        <v>3182</v>
      </c>
      <c r="K244" s="119">
        <v>44805</v>
      </c>
      <c r="L244" s="119">
        <v>44827</v>
      </c>
      <c r="N244" s="119">
        <v>44834</v>
      </c>
      <c r="O244" t="s">
        <v>11</v>
      </c>
      <c r="P244" t="s">
        <v>128</v>
      </c>
      <c r="Q244" t="s">
        <v>17</v>
      </c>
      <c r="R244" t="s">
        <v>54</v>
      </c>
      <c r="S244" s="119">
        <v>44819</v>
      </c>
      <c r="T244" s="119">
        <v>44834</v>
      </c>
      <c r="W244" s="62" t="s">
        <v>3056</v>
      </c>
      <c r="X244" t="s">
        <v>16</v>
      </c>
      <c r="Y244" t="s">
        <v>73</v>
      </c>
      <c r="Z244" s="62" t="s">
        <v>3057</v>
      </c>
      <c r="AA244" t="s">
        <v>2111</v>
      </c>
      <c r="AB244" s="176">
        <v>500000</v>
      </c>
      <c r="AC244" t="s">
        <v>58</v>
      </c>
      <c r="AD244" s="149" t="s">
        <v>444</v>
      </c>
      <c r="AE244" t="s">
        <v>478</v>
      </c>
      <c r="AF244" s="176" t="s">
        <v>129</v>
      </c>
      <c r="AG244" s="150">
        <v>25.037751245283001</v>
      </c>
      <c r="AH244" s="151">
        <v>1.5094339622641511</v>
      </c>
      <c r="AI244" s="150">
        <v>1101.8875622641501</v>
      </c>
      <c r="AJ244" s="150">
        <v>22.037751245283001</v>
      </c>
      <c r="AK244" s="150">
        <v>25.037751245283001</v>
      </c>
      <c r="AL244" s="119">
        <v>44732</v>
      </c>
    </row>
    <row r="245" spans="1:39" ht="16.5" customHeight="1">
      <c r="A245" t="s">
        <v>96</v>
      </c>
      <c r="B245" t="s">
        <v>97</v>
      </c>
      <c r="C245" t="s">
        <v>692</v>
      </c>
      <c r="D245" t="s">
        <v>64</v>
      </c>
      <c r="E245" s="205" t="s">
        <v>65</v>
      </c>
      <c r="F245" t="s">
        <v>24</v>
      </c>
      <c r="G245" t="s">
        <v>81</v>
      </c>
      <c r="H245" t="s">
        <v>54</v>
      </c>
      <c r="I245" t="s">
        <v>55</v>
      </c>
      <c r="J245" t="s">
        <v>3183</v>
      </c>
      <c r="K245" s="119">
        <v>44805</v>
      </c>
      <c r="L245" s="119">
        <v>44827</v>
      </c>
      <c r="N245" s="119">
        <v>44834</v>
      </c>
      <c r="O245" t="s">
        <v>11</v>
      </c>
      <c r="P245" t="s">
        <v>128</v>
      </c>
      <c r="Q245" t="s">
        <v>17</v>
      </c>
      <c r="R245" t="s">
        <v>54</v>
      </c>
      <c r="S245" s="119">
        <v>44819</v>
      </c>
      <c r="T245" s="119">
        <v>44830</v>
      </c>
      <c r="W245" s="62" t="s">
        <v>3056</v>
      </c>
      <c r="X245" t="s">
        <v>16</v>
      </c>
      <c r="Y245" t="s">
        <v>73</v>
      </c>
      <c r="Z245" s="62" t="s">
        <v>3057</v>
      </c>
      <c r="AA245" t="s">
        <v>2111</v>
      </c>
      <c r="AB245" s="176">
        <v>500000</v>
      </c>
      <c r="AC245" t="s">
        <v>58</v>
      </c>
      <c r="AD245" s="149" t="s">
        <v>444</v>
      </c>
      <c r="AE245" t="s">
        <v>478</v>
      </c>
      <c r="AF245" s="176" t="s">
        <v>129</v>
      </c>
      <c r="AG245" s="150">
        <v>25.067939924528286</v>
      </c>
      <c r="AH245" s="151">
        <v>1.5094339622641511</v>
      </c>
      <c r="AI245" s="150">
        <v>1103.3969962264143</v>
      </c>
      <c r="AJ245" s="150">
        <v>22.067939924528286</v>
      </c>
      <c r="AK245" s="150">
        <v>25.067939924528286</v>
      </c>
      <c r="AL245" s="119">
        <v>44732</v>
      </c>
    </row>
    <row r="246" spans="1:39" ht="16.5" hidden="1" customHeight="1">
      <c r="A246" t="s">
        <v>123</v>
      </c>
      <c r="B246" t="s">
        <v>124</v>
      </c>
      <c r="C246" t="s">
        <v>2763</v>
      </c>
      <c r="D246" t="s">
        <v>65</v>
      </c>
      <c r="E246" t="s">
        <v>65</v>
      </c>
      <c r="F246" t="s">
        <v>25</v>
      </c>
      <c r="G246" t="s">
        <v>66</v>
      </c>
      <c r="H246" t="s">
        <v>54</v>
      </c>
      <c r="I246" t="s">
        <v>55</v>
      </c>
      <c r="J246" t="s">
        <v>3184</v>
      </c>
      <c r="N246" s="119">
        <v>44834</v>
      </c>
      <c r="O246" t="s">
        <v>11</v>
      </c>
      <c r="P246" t="s">
        <v>128</v>
      </c>
      <c r="Q246" t="s">
        <v>17</v>
      </c>
      <c r="R246" t="s">
        <v>54</v>
      </c>
      <c r="S246" s="119">
        <v>44824</v>
      </c>
      <c r="T246" s="119">
        <v>44834</v>
      </c>
      <c r="AB246" s="176">
        <v>500000</v>
      </c>
      <c r="AC246" t="s">
        <v>58</v>
      </c>
      <c r="AD246" s="149" t="s">
        <v>478</v>
      </c>
      <c r="AE246" t="s">
        <v>478</v>
      </c>
      <c r="AF246" s="176" t="s">
        <v>129</v>
      </c>
      <c r="AG246" s="150">
        <v>25.098128603773571</v>
      </c>
      <c r="AH246" s="151">
        <v>1.5094339622641511</v>
      </c>
      <c r="AI246" s="150">
        <v>1104.9064301886785</v>
      </c>
      <c r="AJ246" s="150">
        <v>22.098128603773571</v>
      </c>
      <c r="AK246" s="150">
        <v>25.098128603773571</v>
      </c>
      <c r="AL246" s="119">
        <v>44799</v>
      </c>
      <c r="AM246" t="s">
        <v>54</v>
      </c>
    </row>
    <row r="247" spans="1:39" ht="16.5" hidden="1" customHeight="1">
      <c r="A247" t="s">
        <v>119</v>
      </c>
      <c r="B247" t="s">
        <v>120</v>
      </c>
      <c r="C247" t="s">
        <v>2841</v>
      </c>
      <c r="D247" t="s">
        <v>65</v>
      </c>
      <c r="E247" s="205" t="s">
        <v>65</v>
      </c>
      <c r="F247" t="s">
        <v>25</v>
      </c>
      <c r="G247" t="s">
        <v>66</v>
      </c>
      <c r="H247" t="s">
        <v>54</v>
      </c>
      <c r="I247" t="s">
        <v>55</v>
      </c>
      <c r="J247" s="187" t="s">
        <v>3185</v>
      </c>
      <c r="N247" s="119">
        <v>44837</v>
      </c>
      <c r="O247" t="s">
        <v>9</v>
      </c>
      <c r="P247" t="s">
        <v>78</v>
      </c>
      <c r="Q247" t="s">
        <v>17</v>
      </c>
      <c r="R247" t="s">
        <v>54</v>
      </c>
      <c r="S247" s="119">
        <v>44810</v>
      </c>
      <c r="T247" s="119">
        <v>44845</v>
      </c>
      <c r="AB247" s="206">
        <v>500000</v>
      </c>
      <c r="AC247" s="205" t="s">
        <v>58</v>
      </c>
      <c r="AD247" s="149" t="s">
        <v>478</v>
      </c>
      <c r="AE247" s="205" t="s">
        <v>478</v>
      </c>
      <c r="AF247" s="206" t="s">
        <v>216</v>
      </c>
      <c r="AG247" s="150">
        <v>25.158506022641497</v>
      </c>
      <c r="AH247" s="151">
        <v>1.5094339622641511</v>
      </c>
      <c r="AI247" s="150">
        <v>1107.9253011320748</v>
      </c>
      <c r="AJ247" s="150">
        <v>22.158506022641497</v>
      </c>
      <c r="AK247" s="150">
        <v>25.158506022641497</v>
      </c>
      <c r="AL247" s="119">
        <v>44810</v>
      </c>
      <c r="AM247" t="s">
        <v>54</v>
      </c>
    </row>
    <row r="248" spans="1:39" ht="16.5" hidden="1" customHeight="1">
      <c r="C248" t="s">
        <v>3186</v>
      </c>
      <c r="D248" s="205" t="s">
        <v>65</v>
      </c>
      <c r="E248" s="205" t="s">
        <v>65</v>
      </c>
      <c r="F248" t="s">
        <v>25</v>
      </c>
      <c r="G248" t="s">
        <v>53</v>
      </c>
      <c r="H248" t="s">
        <v>67</v>
      </c>
      <c r="I248" t="s">
        <v>55</v>
      </c>
      <c r="J248" t="s">
        <v>3187</v>
      </c>
      <c r="K248" s="119">
        <v>44713</v>
      </c>
      <c r="L248" s="119">
        <v>44771</v>
      </c>
      <c r="M248" s="119">
        <v>44832</v>
      </c>
      <c r="N248" s="119">
        <v>44839</v>
      </c>
      <c r="O248" t="s">
        <v>9</v>
      </c>
      <c r="P248" t="s">
        <v>196</v>
      </c>
      <c r="Q248" t="s">
        <v>17</v>
      </c>
      <c r="R248" t="s">
        <v>54</v>
      </c>
      <c r="S248" s="119">
        <v>44816</v>
      </c>
      <c r="T248" s="119">
        <v>44832</v>
      </c>
      <c r="W248" s="180" t="s">
        <v>3188</v>
      </c>
      <c r="X248" s="205"/>
      <c r="Y248" s="205"/>
      <c r="Z248" s="180" t="s">
        <v>3189</v>
      </c>
      <c r="AA248" s="205" t="s">
        <v>1073</v>
      </c>
      <c r="AB248" s="206">
        <v>500001</v>
      </c>
      <c r="AC248" s="205" t="s">
        <v>58</v>
      </c>
      <c r="AD248" s="149" t="s">
        <v>478</v>
      </c>
      <c r="AE248" t="s">
        <v>478</v>
      </c>
      <c r="AF248" s="176" t="s">
        <v>197</v>
      </c>
      <c r="AG248" s="150">
        <v>25.460393418867913</v>
      </c>
      <c r="AH248" s="151">
        <v>15.094369811320757</v>
      </c>
      <c r="AI248" s="150">
        <v>1123.0196709433956</v>
      </c>
      <c r="AJ248" s="150">
        <v>22.460393418867913</v>
      </c>
      <c r="AK248" s="150">
        <v>25.460393418867913</v>
      </c>
      <c r="AL248" s="207">
        <v>44531</v>
      </c>
      <c r="AM248" s="205"/>
    </row>
    <row r="249" spans="1:39" ht="16.5" hidden="1" customHeight="1">
      <c r="A249" t="s">
        <v>278</v>
      </c>
      <c r="B249" t="s">
        <v>279</v>
      </c>
      <c r="C249" t="s">
        <v>3186</v>
      </c>
      <c r="D249" t="s">
        <v>65</v>
      </c>
      <c r="E249" t="s">
        <v>65</v>
      </c>
      <c r="F249" t="s">
        <v>25</v>
      </c>
      <c r="G249" t="s">
        <v>53</v>
      </c>
      <c r="H249" t="s">
        <v>67</v>
      </c>
      <c r="I249" t="s">
        <v>55</v>
      </c>
      <c r="J249" t="s">
        <v>3190</v>
      </c>
      <c r="K249" s="119">
        <v>44713</v>
      </c>
      <c r="L249" s="119">
        <v>44771</v>
      </c>
      <c r="M249" s="119">
        <v>44832</v>
      </c>
      <c r="N249" s="119">
        <v>44839</v>
      </c>
      <c r="O249" t="s">
        <v>9</v>
      </c>
      <c r="P249" t="s">
        <v>196</v>
      </c>
      <c r="Q249" t="s">
        <v>17</v>
      </c>
      <c r="R249" t="s">
        <v>54</v>
      </c>
      <c r="S249" s="119">
        <v>44816</v>
      </c>
      <c r="T249" s="119">
        <v>44832</v>
      </c>
      <c r="W249" s="62" t="s">
        <v>3188</v>
      </c>
      <c r="Z249" s="62" t="s">
        <v>3189</v>
      </c>
      <c r="AA249" t="s">
        <v>1073</v>
      </c>
      <c r="AB249" s="176">
        <v>500001</v>
      </c>
      <c r="AC249" t="s">
        <v>58</v>
      </c>
      <c r="AD249" s="149" t="s">
        <v>478</v>
      </c>
      <c r="AE249" t="s">
        <v>478</v>
      </c>
      <c r="AF249" s="176" t="s">
        <v>197</v>
      </c>
      <c r="AG249" s="150">
        <v>25.762280815094329</v>
      </c>
      <c r="AH249" s="151">
        <v>15.094369811320757</v>
      </c>
      <c r="AI249" s="150">
        <v>1138.1140407547164</v>
      </c>
      <c r="AJ249" s="150">
        <v>22.762280815094329</v>
      </c>
      <c r="AK249" s="150">
        <v>25.762280815094329</v>
      </c>
      <c r="AL249" s="119">
        <v>44531</v>
      </c>
    </row>
    <row r="250" spans="1:39" ht="16.5" hidden="1" customHeight="1">
      <c r="A250" t="s">
        <v>96</v>
      </c>
      <c r="B250" t="s">
        <v>97</v>
      </c>
      <c r="C250" t="s">
        <v>1228</v>
      </c>
      <c r="D250" t="s">
        <v>65</v>
      </c>
      <c r="E250" s="205" t="s">
        <v>65</v>
      </c>
      <c r="F250" s="205" t="s">
        <v>24</v>
      </c>
      <c r="G250" s="205" t="s">
        <v>81</v>
      </c>
      <c r="H250" s="205" t="s">
        <v>54</v>
      </c>
      <c r="I250" t="s">
        <v>55</v>
      </c>
      <c r="J250" t="s">
        <v>3191</v>
      </c>
      <c r="L250" s="119">
        <v>44825</v>
      </c>
      <c r="M250" s="119">
        <v>44833</v>
      </c>
      <c r="N250" s="119">
        <v>44840</v>
      </c>
      <c r="O250" t="s">
        <v>9</v>
      </c>
      <c r="P250" t="s">
        <v>78</v>
      </c>
      <c r="Q250" t="s">
        <v>17</v>
      </c>
      <c r="T250" s="119">
        <v>44835</v>
      </c>
      <c r="AB250" s="206">
        <v>500004</v>
      </c>
      <c r="AC250" s="205" t="s">
        <v>58</v>
      </c>
      <c r="AD250" s="149" t="s">
        <v>444</v>
      </c>
      <c r="AE250" s="205" t="s">
        <v>478</v>
      </c>
      <c r="AF250" s="206" t="s">
        <v>216</v>
      </c>
      <c r="AG250" s="150">
        <v>25.792469735849046</v>
      </c>
      <c r="AH250" s="151">
        <v>1.5094460377358494</v>
      </c>
      <c r="AI250" s="150">
        <v>1139.6234867924522</v>
      </c>
      <c r="AJ250" s="150">
        <v>22.792469735849046</v>
      </c>
      <c r="AK250" s="150">
        <v>25.792469735849046</v>
      </c>
      <c r="AL250" s="119">
        <v>44641</v>
      </c>
      <c r="AM250" t="s">
        <v>54</v>
      </c>
    </row>
    <row r="251" spans="1:39" ht="16.5" hidden="1" customHeight="1">
      <c r="A251" t="s">
        <v>123</v>
      </c>
      <c r="B251" t="s">
        <v>124</v>
      </c>
      <c r="C251" t="s">
        <v>3192</v>
      </c>
      <c r="D251" t="s">
        <v>64</v>
      </c>
      <c r="E251" t="s">
        <v>65</v>
      </c>
      <c r="F251" t="s">
        <v>24</v>
      </c>
      <c r="G251" t="s">
        <v>53</v>
      </c>
      <c r="H251" t="s">
        <v>67</v>
      </c>
      <c r="I251" t="s">
        <v>68</v>
      </c>
      <c r="J251" t="s">
        <v>3193</v>
      </c>
      <c r="N251" s="119">
        <v>44841</v>
      </c>
      <c r="O251" t="s">
        <v>9</v>
      </c>
      <c r="P251" t="s">
        <v>73</v>
      </c>
      <c r="Q251" t="s">
        <v>17</v>
      </c>
      <c r="S251" s="119">
        <v>44831</v>
      </c>
      <c r="T251" s="119">
        <v>44845</v>
      </c>
      <c r="U251" t="s">
        <v>17</v>
      </c>
      <c r="V251" t="s">
        <v>73</v>
      </c>
      <c r="W251" s="62" t="s">
        <v>3194</v>
      </c>
      <c r="X251" t="s">
        <v>17</v>
      </c>
      <c r="Y251" t="s">
        <v>59</v>
      </c>
      <c r="Z251" s="62" t="s">
        <v>3195</v>
      </c>
      <c r="AB251" s="176">
        <v>500002</v>
      </c>
      <c r="AC251" t="s">
        <v>58</v>
      </c>
      <c r="AD251" s="149" t="s">
        <v>444</v>
      </c>
      <c r="AE251" t="s">
        <v>478</v>
      </c>
      <c r="AF251" s="176" t="s">
        <v>213</v>
      </c>
      <c r="AG251" s="150">
        <v>26.094357735849044</v>
      </c>
      <c r="AH251" s="151">
        <v>15.0944</v>
      </c>
      <c r="AI251" s="150">
        <v>1154.7178867924522</v>
      </c>
      <c r="AJ251" s="150">
        <v>23.094357735849044</v>
      </c>
      <c r="AK251" s="150">
        <v>26.094357735849044</v>
      </c>
      <c r="AL251" s="119">
        <v>44831</v>
      </c>
    </row>
    <row r="252" spans="1:39" ht="16.5" hidden="1" customHeight="1">
      <c r="A252" t="s">
        <v>90</v>
      </c>
      <c r="B252" t="s">
        <v>91</v>
      </c>
      <c r="C252" t="s">
        <v>479</v>
      </c>
      <c r="D252" t="s">
        <v>65</v>
      </c>
      <c r="E252" t="s">
        <v>65</v>
      </c>
      <c r="F252" t="s">
        <v>25</v>
      </c>
      <c r="G252" t="s">
        <v>66</v>
      </c>
      <c r="H252" t="s">
        <v>54</v>
      </c>
      <c r="I252" t="s">
        <v>55</v>
      </c>
      <c r="J252" t="s">
        <v>3196</v>
      </c>
      <c r="N252" s="119">
        <v>44844</v>
      </c>
      <c r="O252" t="s">
        <v>9</v>
      </c>
      <c r="P252" t="s">
        <v>73</v>
      </c>
      <c r="Q252" t="s">
        <v>17</v>
      </c>
      <c r="R252" t="s">
        <v>54</v>
      </c>
      <c r="S252" s="119">
        <v>44811</v>
      </c>
      <c r="T252" s="119">
        <v>44843</v>
      </c>
      <c r="AB252" s="206">
        <v>500000</v>
      </c>
      <c r="AC252" s="205" t="s">
        <v>58</v>
      </c>
      <c r="AD252" s="149" t="s">
        <v>478</v>
      </c>
      <c r="AE252" s="205" t="s">
        <v>478</v>
      </c>
      <c r="AF252" s="206" t="s">
        <v>213</v>
      </c>
      <c r="AG252" s="150">
        <v>26.124546415094329</v>
      </c>
      <c r="AH252" s="151">
        <v>1.5094339622641511</v>
      </c>
      <c r="AI252" s="150">
        <v>1156.2273207547164</v>
      </c>
      <c r="AJ252" s="150">
        <v>23.124546415094329</v>
      </c>
      <c r="AK252" s="150">
        <v>26.124546415094329</v>
      </c>
      <c r="AL252" s="119">
        <v>44720</v>
      </c>
      <c r="AM252" t="s">
        <v>54</v>
      </c>
    </row>
    <row r="253" spans="1:39" ht="16.5" hidden="1" customHeight="1">
      <c r="A253" t="s">
        <v>155</v>
      </c>
      <c r="B253" t="s">
        <v>156</v>
      </c>
      <c r="C253" t="s">
        <v>3197</v>
      </c>
      <c r="D253" t="s">
        <v>65</v>
      </c>
      <c r="E253" t="s">
        <v>65</v>
      </c>
      <c r="F253" t="s">
        <v>25</v>
      </c>
      <c r="G253" t="s">
        <v>53</v>
      </c>
      <c r="H253" t="s">
        <v>67</v>
      </c>
      <c r="I253" s="205" t="s">
        <v>55</v>
      </c>
      <c r="J253" t="s">
        <v>3198</v>
      </c>
      <c r="K253" s="119">
        <v>44573</v>
      </c>
      <c r="L253" s="119">
        <v>44706</v>
      </c>
      <c r="M253" s="119">
        <v>44844</v>
      </c>
      <c r="N253" s="119">
        <v>44846</v>
      </c>
      <c r="O253" t="s">
        <v>11</v>
      </c>
      <c r="P253" t="s">
        <v>128</v>
      </c>
      <c r="Q253" t="s">
        <v>17</v>
      </c>
      <c r="R253" t="s">
        <v>54</v>
      </c>
      <c r="S253" s="119">
        <v>44755</v>
      </c>
      <c r="T253" s="119">
        <v>44818</v>
      </c>
      <c r="W253" s="205"/>
      <c r="X253" s="205"/>
      <c r="Y253" s="205"/>
      <c r="Z253" s="205"/>
      <c r="AA253" s="205"/>
      <c r="AB253" s="206">
        <v>500000</v>
      </c>
      <c r="AC253" s="205" t="s">
        <v>58</v>
      </c>
      <c r="AD253" s="149" t="s">
        <v>478</v>
      </c>
      <c r="AE253" s="205" t="s">
        <v>478</v>
      </c>
      <c r="AF253" s="206" t="s">
        <v>129</v>
      </c>
      <c r="AG253" s="150">
        <v>26.426433207547156</v>
      </c>
      <c r="AH253" s="151">
        <v>15.09433962264151</v>
      </c>
      <c r="AI253" s="150">
        <v>1171.3216603773578</v>
      </c>
      <c r="AJ253" s="150">
        <v>23.426433207547156</v>
      </c>
      <c r="AK253" s="150">
        <v>26.426433207547156</v>
      </c>
      <c r="AL253" s="207">
        <v>44445</v>
      </c>
      <c r="AM253" s="205"/>
    </row>
    <row r="254" spans="1:39" ht="16.5" hidden="1" customHeight="1">
      <c r="A254" t="s">
        <v>123</v>
      </c>
      <c r="B254" t="s">
        <v>124</v>
      </c>
      <c r="C254" t="s">
        <v>2763</v>
      </c>
      <c r="D254" t="s">
        <v>65</v>
      </c>
      <c r="E254" t="s">
        <v>65</v>
      </c>
      <c r="F254" t="s">
        <v>25</v>
      </c>
      <c r="G254" t="s">
        <v>66</v>
      </c>
      <c r="H254" t="s">
        <v>54</v>
      </c>
      <c r="I254" t="s">
        <v>55</v>
      </c>
      <c r="J254" t="s">
        <v>3199</v>
      </c>
      <c r="N254" s="119">
        <v>44848</v>
      </c>
      <c r="O254" t="s">
        <v>11</v>
      </c>
      <c r="P254" t="s">
        <v>128</v>
      </c>
      <c r="Q254" t="s">
        <v>17</v>
      </c>
      <c r="R254" t="s">
        <v>54</v>
      </c>
      <c r="S254" s="119">
        <v>44826</v>
      </c>
      <c r="T254" s="119">
        <v>44848</v>
      </c>
      <c r="AB254" s="176">
        <v>500000</v>
      </c>
      <c r="AC254" t="s">
        <v>58</v>
      </c>
      <c r="AD254" s="149" t="s">
        <v>478</v>
      </c>
      <c r="AE254" t="s">
        <v>478</v>
      </c>
      <c r="AF254" s="176" t="s">
        <v>129</v>
      </c>
      <c r="AG254" s="150">
        <v>26.456621886792441</v>
      </c>
      <c r="AH254" s="151">
        <v>1.5094339622641511</v>
      </c>
      <c r="AI254" s="150">
        <v>1172.831094339622</v>
      </c>
      <c r="AJ254" s="150">
        <v>23.456621886792441</v>
      </c>
      <c r="AK254" s="150">
        <v>26.456621886792441</v>
      </c>
      <c r="AL254" s="119">
        <v>44799</v>
      </c>
    </row>
    <row r="255" spans="1:39" ht="16.5" hidden="1" customHeight="1">
      <c r="A255" t="s">
        <v>79</v>
      </c>
      <c r="B255" t="s">
        <v>80</v>
      </c>
      <c r="C255" t="s">
        <v>2938</v>
      </c>
      <c r="D255" t="s">
        <v>76</v>
      </c>
      <c r="E255" t="s">
        <v>76</v>
      </c>
      <c r="F255" t="s">
        <v>25</v>
      </c>
      <c r="G255" t="s">
        <v>66</v>
      </c>
      <c r="H255" t="s">
        <v>54</v>
      </c>
      <c r="I255" t="s">
        <v>55</v>
      </c>
      <c r="J255" t="s">
        <v>3200</v>
      </c>
      <c r="N255" s="119">
        <v>44848</v>
      </c>
      <c r="O255" t="s">
        <v>9</v>
      </c>
      <c r="P255" t="s">
        <v>78</v>
      </c>
      <c r="Q255" t="s">
        <v>17</v>
      </c>
      <c r="R255" t="s">
        <v>54</v>
      </c>
      <c r="S255" s="119">
        <v>44845</v>
      </c>
      <c r="T255" s="119">
        <v>44848</v>
      </c>
      <c r="AB255" s="206">
        <v>500000</v>
      </c>
      <c r="AC255" s="205" t="s">
        <v>58</v>
      </c>
      <c r="AD255" s="149" t="s">
        <v>478</v>
      </c>
      <c r="AE255" s="205" t="s">
        <v>478</v>
      </c>
      <c r="AF255" s="206" t="s">
        <v>56</v>
      </c>
      <c r="AG255" s="150">
        <v>26.486810566037725</v>
      </c>
      <c r="AH255" s="151">
        <v>1.5094339622641511</v>
      </c>
      <c r="AI255" s="150">
        <v>1174.3405283018863</v>
      </c>
      <c r="AJ255" s="150">
        <v>23.486810566037725</v>
      </c>
      <c r="AK255" s="150">
        <v>26.486810566037725</v>
      </c>
      <c r="AL255" s="119">
        <v>44845</v>
      </c>
      <c r="AM255" t="s">
        <v>54</v>
      </c>
    </row>
    <row r="256" spans="1:39" ht="16.5" hidden="1" customHeight="1">
      <c r="A256" t="s">
        <v>79</v>
      </c>
      <c r="B256" t="s">
        <v>80</v>
      </c>
      <c r="C256" t="s">
        <v>2938</v>
      </c>
      <c r="D256" t="s">
        <v>76</v>
      </c>
      <c r="E256" t="s">
        <v>76</v>
      </c>
      <c r="F256" t="s">
        <v>25</v>
      </c>
      <c r="G256" t="s">
        <v>66</v>
      </c>
      <c r="H256" t="s">
        <v>54</v>
      </c>
      <c r="I256" t="s">
        <v>55</v>
      </c>
      <c r="J256" t="s">
        <v>3201</v>
      </c>
      <c r="N256" s="119">
        <v>44848</v>
      </c>
      <c r="O256" t="s">
        <v>9</v>
      </c>
      <c r="P256" t="s">
        <v>78</v>
      </c>
      <c r="Q256" t="s">
        <v>17</v>
      </c>
      <c r="R256" t="s">
        <v>54</v>
      </c>
      <c r="S256" s="119">
        <v>44845</v>
      </c>
      <c r="T256" s="119">
        <v>44848</v>
      </c>
      <c r="W256" s="180"/>
      <c r="X256" s="205"/>
      <c r="Y256" s="205"/>
      <c r="Z256" s="205"/>
      <c r="AA256" s="205"/>
      <c r="AB256" s="206">
        <v>500000</v>
      </c>
      <c r="AC256" s="205" t="s">
        <v>58</v>
      </c>
      <c r="AD256" s="149" t="s">
        <v>478</v>
      </c>
      <c r="AE256" s="205" t="s">
        <v>478</v>
      </c>
      <c r="AF256" s="206" t="s">
        <v>216</v>
      </c>
      <c r="AG256" s="150">
        <v>26.51699924528301</v>
      </c>
      <c r="AH256" s="151">
        <v>1.5094339622641511</v>
      </c>
      <c r="AI256" s="150">
        <v>1175.8499622641505</v>
      </c>
      <c r="AJ256" s="150">
        <v>23.51699924528301</v>
      </c>
      <c r="AK256" s="150">
        <v>26.51699924528301</v>
      </c>
      <c r="AL256" s="207">
        <v>44845</v>
      </c>
      <c r="AM256" s="205" t="s">
        <v>54</v>
      </c>
    </row>
    <row r="257" spans="1:39" ht="16.5" customHeight="1">
      <c r="A257" t="s">
        <v>119</v>
      </c>
      <c r="B257" t="s">
        <v>120</v>
      </c>
      <c r="C257" t="s">
        <v>2397</v>
      </c>
      <c r="D257" t="s">
        <v>65</v>
      </c>
      <c r="E257" t="s">
        <v>65</v>
      </c>
      <c r="F257" t="s">
        <v>25</v>
      </c>
      <c r="G257" t="s">
        <v>81</v>
      </c>
      <c r="H257" t="s">
        <v>54</v>
      </c>
      <c r="I257" s="205" t="s">
        <v>55</v>
      </c>
      <c r="J257" t="s">
        <v>3202</v>
      </c>
      <c r="K257" s="119">
        <v>44739</v>
      </c>
      <c r="L257" s="119">
        <v>44809</v>
      </c>
      <c r="M257" s="119">
        <v>44846</v>
      </c>
      <c r="N257" s="119">
        <v>44848</v>
      </c>
      <c r="O257" t="s">
        <v>11</v>
      </c>
      <c r="P257" t="s">
        <v>185</v>
      </c>
      <c r="Q257" t="s">
        <v>17</v>
      </c>
      <c r="S257" s="119">
        <v>44816</v>
      </c>
      <c r="T257" s="119">
        <v>44848</v>
      </c>
      <c r="W257" s="180" t="s">
        <v>3203</v>
      </c>
      <c r="X257" s="205"/>
      <c r="Y257" s="205"/>
      <c r="Z257" s="180"/>
      <c r="AA257" s="205" t="s">
        <v>2893</v>
      </c>
      <c r="AB257" s="206">
        <v>500000</v>
      </c>
      <c r="AC257" s="205" t="s">
        <v>58</v>
      </c>
      <c r="AD257" s="149" t="s">
        <v>478</v>
      </c>
      <c r="AE257" s="205" t="s">
        <v>478</v>
      </c>
      <c r="AF257" s="206" t="s">
        <v>186</v>
      </c>
      <c r="AG257" s="150">
        <v>26.547187924528295</v>
      </c>
      <c r="AH257" s="151">
        <v>1.5094339622641511</v>
      </c>
      <c r="AI257" s="150">
        <v>1177.3593962264147</v>
      </c>
      <c r="AJ257" s="150">
        <v>23.547187924528295</v>
      </c>
      <c r="AK257" s="150">
        <v>26.547187924528295</v>
      </c>
      <c r="AL257" s="207">
        <v>44574</v>
      </c>
      <c r="AM257" s="205"/>
    </row>
    <row r="258" spans="1:39" ht="16.5" hidden="1" customHeight="1">
      <c r="A258" t="s">
        <v>119</v>
      </c>
      <c r="B258" t="s">
        <v>120</v>
      </c>
      <c r="C258" t="s">
        <v>2986</v>
      </c>
      <c r="D258" t="s">
        <v>108</v>
      </c>
      <c r="E258" s="205" t="s">
        <v>65</v>
      </c>
      <c r="F258" t="s">
        <v>24</v>
      </c>
      <c r="G258" t="s">
        <v>81</v>
      </c>
      <c r="H258" t="s">
        <v>54</v>
      </c>
      <c r="I258" s="205" t="s">
        <v>55</v>
      </c>
      <c r="J258" t="s">
        <v>3204</v>
      </c>
      <c r="K258" s="119">
        <v>44743</v>
      </c>
      <c r="L258" s="119">
        <v>44810</v>
      </c>
      <c r="N258" s="119">
        <v>44848</v>
      </c>
      <c r="O258" t="s">
        <v>9</v>
      </c>
      <c r="P258" t="s">
        <v>73</v>
      </c>
      <c r="Q258" t="s">
        <v>17</v>
      </c>
      <c r="S258" s="119">
        <v>44826</v>
      </c>
      <c r="T258" s="119">
        <v>44845</v>
      </c>
      <c r="AB258" s="206">
        <v>500002</v>
      </c>
      <c r="AC258" s="205" t="s">
        <v>58</v>
      </c>
      <c r="AD258" s="149" t="s">
        <v>444</v>
      </c>
      <c r="AE258" s="205" t="s">
        <v>478</v>
      </c>
      <c r="AF258" s="206" t="s">
        <v>213</v>
      </c>
      <c r="AG258" s="150">
        <v>26.577376724528293</v>
      </c>
      <c r="AH258" s="151">
        <v>1.5094400000000001</v>
      </c>
      <c r="AI258" s="150">
        <v>1178.8688362264147</v>
      </c>
      <c r="AJ258" s="150">
        <v>23.577376724528293</v>
      </c>
      <c r="AK258" s="150">
        <v>26.577376724528293</v>
      </c>
      <c r="AL258" s="119">
        <v>44700</v>
      </c>
      <c r="AM258" t="s">
        <v>54</v>
      </c>
    </row>
    <row r="259" spans="1:39" ht="16.5" hidden="1" customHeight="1">
      <c r="A259" t="s">
        <v>147</v>
      </c>
      <c r="B259" t="s">
        <v>148</v>
      </c>
      <c r="C259" t="s">
        <v>3205</v>
      </c>
      <c r="D259" t="s">
        <v>65</v>
      </c>
      <c r="E259" s="205" t="s">
        <v>65</v>
      </c>
      <c r="F259" t="s">
        <v>25</v>
      </c>
      <c r="G259" t="s">
        <v>81</v>
      </c>
      <c r="H259" t="s">
        <v>54</v>
      </c>
      <c r="I259" s="205" t="s">
        <v>55</v>
      </c>
      <c r="J259" t="s">
        <v>3206</v>
      </c>
      <c r="K259" s="119">
        <v>44624</v>
      </c>
      <c r="L259" s="119">
        <v>44785</v>
      </c>
      <c r="M259" s="119">
        <v>44834</v>
      </c>
      <c r="N259" s="119">
        <v>44848</v>
      </c>
      <c r="O259" t="s">
        <v>9</v>
      </c>
      <c r="P259" t="s">
        <v>181</v>
      </c>
      <c r="Q259" t="s">
        <v>17</v>
      </c>
      <c r="R259" t="s">
        <v>54</v>
      </c>
      <c r="S259" s="119">
        <v>44790</v>
      </c>
      <c r="T259" s="119">
        <v>44817</v>
      </c>
      <c r="AB259" s="206">
        <v>500000</v>
      </c>
      <c r="AC259" s="205" t="s">
        <v>58</v>
      </c>
      <c r="AD259" s="149" t="s">
        <v>478</v>
      </c>
      <c r="AE259" s="205" t="s">
        <v>478</v>
      </c>
      <c r="AF259" s="206" t="s">
        <v>182</v>
      </c>
      <c r="AG259" s="150">
        <v>26.607565403773577</v>
      </c>
      <c r="AH259" s="151">
        <v>1.5094339622641511</v>
      </c>
      <c r="AI259" s="150">
        <v>1180.3782701886789</v>
      </c>
      <c r="AJ259" s="150">
        <v>23.607565403773577</v>
      </c>
      <c r="AK259" s="150">
        <v>26.607565403773577</v>
      </c>
      <c r="AL259" s="119">
        <v>44649</v>
      </c>
    </row>
    <row r="260" spans="1:39" ht="16.5" hidden="1" customHeight="1">
      <c r="A260" t="s">
        <v>112</v>
      </c>
      <c r="B260" t="s">
        <v>113</v>
      </c>
      <c r="C260" t="s">
        <v>1318</v>
      </c>
      <c r="D260" t="s">
        <v>65</v>
      </c>
      <c r="E260" s="205" t="s">
        <v>65</v>
      </c>
      <c r="F260" t="s">
        <v>25</v>
      </c>
      <c r="G260" t="s">
        <v>53</v>
      </c>
      <c r="H260" t="s">
        <v>67</v>
      </c>
      <c r="I260" t="s">
        <v>55</v>
      </c>
      <c r="J260" t="s">
        <v>3207</v>
      </c>
      <c r="K260" s="119"/>
      <c r="L260" s="119">
        <v>44869</v>
      </c>
      <c r="M260" s="119">
        <v>44882</v>
      </c>
      <c r="N260" s="119">
        <v>44858</v>
      </c>
      <c r="O260" t="s">
        <v>11</v>
      </c>
      <c r="P260" t="s">
        <v>128</v>
      </c>
      <c r="Q260" t="s">
        <v>17</v>
      </c>
      <c r="R260" t="s">
        <v>54</v>
      </c>
      <c r="S260" s="119">
        <v>44826</v>
      </c>
      <c r="T260" s="119">
        <v>44886</v>
      </c>
      <c r="AB260" s="176">
        <v>500002</v>
      </c>
      <c r="AC260" t="s">
        <v>58</v>
      </c>
      <c r="AD260" s="149" t="s">
        <v>478</v>
      </c>
      <c r="AE260" t="s">
        <v>478</v>
      </c>
      <c r="AF260" s="176" t="s">
        <v>129</v>
      </c>
      <c r="AG260" s="150">
        <v>28.5698325735849</v>
      </c>
      <c r="AH260" s="151">
        <v>15.0944</v>
      </c>
      <c r="AI260" s="150">
        <v>1278.491628679245</v>
      </c>
      <c r="AJ260" s="150">
        <v>25.5698325735849</v>
      </c>
      <c r="AK260" s="150">
        <v>28.5698325735849</v>
      </c>
      <c r="AL260" s="119">
        <v>44642</v>
      </c>
      <c r="AM260" t="s">
        <v>54</v>
      </c>
    </row>
    <row r="261" spans="1:39" ht="16.5" hidden="1" customHeight="1">
      <c r="A261" t="s">
        <v>179</v>
      </c>
      <c r="B261" t="s">
        <v>180</v>
      </c>
      <c r="C261" t="s">
        <v>3208</v>
      </c>
      <c r="D261" t="s">
        <v>76</v>
      </c>
      <c r="E261" s="205" t="s">
        <v>76</v>
      </c>
      <c r="F261" t="s">
        <v>25</v>
      </c>
      <c r="G261" t="s">
        <v>77</v>
      </c>
      <c r="H261" t="s">
        <v>67</v>
      </c>
      <c r="I261" s="205" t="s">
        <v>55</v>
      </c>
      <c r="J261" t="s">
        <v>3209</v>
      </c>
      <c r="K261" s="119">
        <v>44440</v>
      </c>
      <c r="L261" s="119">
        <v>44727</v>
      </c>
      <c r="M261" s="119">
        <v>44764</v>
      </c>
      <c r="N261" s="119">
        <v>44860</v>
      </c>
      <c r="O261" t="s">
        <v>9</v>
      </c>
      <c r="P261" t="s">
        <v>114</v>
      </c>
      <c r="Q261" t="s">
        <v>17</v>
      </c>
      <c r="R261" t="s">
        <v>54</v>
      </c>
      <c r="T261" s="119">
        <v>44860</v>
      </c>
      <c r="W261" s="62" t="s">
        <v>3210</v>
      </c>
      <c r="Y261" t="s">
        <v>59</v>
      </c>
      <c r="Z261" s="62" t="s">
        <v>3211</v>
      </c>
      <c r="AA261" t="s">
        <v>1155</v>
      </c>
      <c r="AB261" s="206">
        <v>500001</v>
      </c>
      <c r="AC261" s="205" t="s">
        <v>58</v>
      </c>
      <c r="AD261" s="149" t="s">
        <v>478</v>
      </c>
      <c r="AE261" s="205" t="s">
        <v>478</v>
      </c>
      <c r="AF261" s="206" t="s">
        <v>115</v>
      </c>
      <c r="AG261" s="150">
        <v>27.301905811320744</v>
      </c>
      <c r="AH261" s="151">
        <v>15.094369811320757</v>
      </c>
      <c r="AI261" s="150">
        <v>1215.0952905660372</v>
      </c>
      <c r="AJ261" s="150">
        <v>24.301905811320744</v>
      </c>
      <c r="AK261" s="150">
        <v>27.301905811320744</v>
      </c>
      <c r="AL261" s="119">
        <v>44748</v>
      </c>
    </row>
    <row r="262" spans="1:39" hidden="1">
      <c r="A262" t="s">
        <v>147</v>
      </c>
      <c r="B262" t="s">
        <v>148</v>
      </c>
      <c r="C262" t="s">
        <v>3212</v>
      </c>
      <c r="D262" t="s">
        <v>64</v>
      </c>
      <c r="E262" s="205" t="s">
        <v>65</v>
      </c>
      <c r="F262" t="s">
        <v>24</v>
      </c>
      <c r="G262" t="s">
        <v>66</v>
      </c>
      <c r="H262" t="s">
        <v>54</v>
      </c>
      <c r="I262" s="205" t="s">
        <v>55</v>
      </c>
      <c r="J262" t="s">
        <v>3213</v>
      </c>
      <c r="N262" s="119">
        <v>44860</v>
      </c>
      <c r="O262" t="s">
        <v>7</v>
      </c>
      <c r="P262" t="s">
        <v>59</v>
      </c>
      <c r="Q262" t="s">
        <v>17</v>
      </c>
      <c r="S262" s="119">
        <v>44845</v>
      </c>
      <c r="T262" s="119">
        <v>44860</v>
      </c>
      <c r="AA262" t="s">
        <v>3136</v>
      </c>
      <c r="AB262" s="206">
        <v>500001</v>
      </c>
      <c r="AC262" s="205" t="s">
        <v>58</v>
      </c>
      <c r="AD262" s="149" t="s">
        <v>444</v>
      </c>
      <c r="AE262" s="205" t="s">
        <v>478</v>
      </c>
      <c r="AF262" s="206" t="s">
        <v>246</v>
      </c>
      <c r="AG262" s="150">
        <v>27.000019018867917</v>
      </c>
      <c r="AH262" s="151">
        <v>1.5094369811320758</v>
      </c>
      <c r="AI262" s="150">
        <v>1200.0009509433958</v>
      </c>
      <c r="AJ262" s="150">
        <v>24.000019018867917</v>
      </c>
      <c r="AK262" s="150">
        <v>27.000019018867917</v>
      </c>
      <c r="AL262" s="119">
        <v>44658</v>
      </c>
    </row>
    <row r="263" spans="1:39" hidden="1">
      <c r="A263" t="s">
        <v>90</v>
      </c>
      <c r="B263" t="s">
        <v>91</v>
      </c>
      <c r="C263" t="s">
        <v>3214</v>
      </c>
      <c r="D263" t="s">
        <v>65</v>
      </c>
      <c r="E263" t="s">
        <v>65</v>
      </c>
      <c r="F263" t="s">
        <v>25</v>
      </c>
      <c r="G263" t="s">
        <v>66</v>
      </c>
      <c r="H263" t="s">
        <v>54</v>
      </c>
      <c r="I263" t="s">
        <v>55</v>
      </c>
      <c r="J263" t="s">
        <v>3215</v>
      </c>
      <c r="N263" s="119">
        <v>44860</v>
      </c>
      <c r="O263" t="s">
        <v>11</v>
      </c>
      <c r="P263" t="s">
        <v>185</v>
      </c>
      <c r="Q263" t="s">
        <v>17</v>
      </c>
      <c r="R263" t="s">
        <v>54</v>
      </c>
      <c r="S263" s="119">
        <v>44855</v>
      </c>
      <c r="T263" s="119">
        <v>44860</v>
      </c>
      <c r="AB263" s="176">
        <v>500001</v>
      </c>
      <c r="AC263" t="s">
        <v>58</v>
      </c>
      <c r="AD263" s="149" t="s">
        <v>444</v>
      </c>
      <c r="AE263" t="s">
        <v>444</v>
      </c>
      <c r="AF263" s="176" t="s">
        <v>56</v>
      </c>
      <c r="AG263" s="150">
        <v>27.030207758490555</v>
      </c>
      <c r="AH263" s="151">
        <v>1.5094369811320758</v>
      </c>
      <c r="AI263" s="150">
        <v>1201.5103879245278</v>
      </c>
      <c r="AJ263" s="150">
        <v>24.030207758490555</v>
      </c>
      <c r="AK263" s="150">
        <v>27.030207758490555</v>
      </c>
      <c r="AL263" s="119">
        <v>44855</v>
      </c>
      <c r="AM263" t="s">
        <v>54</v>
      </c>
    </row>
    <row r="264" spans="1:39" ht="16.5" hidden="1" customHeight="1">
      <c r="A264" t="s">
        <v>60</v>
      </c>
      <c r="B264" t="s">
        <v>61</v>
      </c>
      <c r="C264" t="s">
        <v>2139</v>
      </c>
      <c r="D264" t="s">
        <v>64</v>
      </c>
      <c r="E264" s="205" t="s">
        <v>65</v>
      </c>
      <c r="F264" t="s">
        <v>24</v>
      </c>
      <c r="G264" t="s">
        <v>66</v>
      </c>
      <c r="H264" t="s">
        <v>54</v>
      </c>
      <c r="I264" t="s">
        <v>55</v>
      </c>
      <c r="J264" s="179" t="s">
        <v>3216</v>
      </c>
      <c r="L264" s="119">
        <v>44847</v>
      </c>
      <c r="M264" s="128">
        <v>44861</v>
      </c>
      <c r="N264" s="128">
        <v>44861</v>
      </c>
      <c r="O264" t="s">
        <v>9</v>
      </c>
      <c r="P264" t="s">
        <v>78</v>
      </c>
      <c r="Q264" t="s">
        <v>17</v>
      </c>
      <c r="S264" s="119"/>
      <c r="T264" s="128">
        <v>44861</v>
      </c>
      <c r="W264" s="180"/>
      <c r="X264" s="205"/>
      <c r="Y264" s="205"/>
      <c r="Z264" s="180"/>
      <c r="AA264" s="205" t="s">
        <v>1073</v>
      </c>
      <c r="AB264" s="206">
        <v>500000</v>
      </c>
      <c r="AC264" s="205" t="s">
        <v>58</v>
      </c>
      <c r="AD264" s="149" t="s">
        <v>444</v>
      </c>
      <c r="AE264" s="205" t="s">
        <v>478</v>
      </c>
      <c r="AF264" s="206" t="s">
        <v>216</v>
      </c>
      <c r="AG264" s="150">
        <v>27.392471969811307</v>
      </c>
      <c r="AH264" s="151">
        <v>1.5094339622641511</v>
      </c>
      <c r="AI264" s="150">
        <v>1219.6235984905654</v>
      </c>
      <c r="AJ264" s="150">
        <v>24.392471969811307</v>
      </c>
      <c r="AK264" s="150">
        <v>27.392471969811307</v>
      </c>
      <c r="AL264" s="207">
        <v>44491</v>
      </c>
      <c r="AM264" s="205"/>
    </row>
    <row r="265" spans="1:39" s="133" customFormat="1" ht="16.5" hidden="1" customHeight="1">
      <c r="A265" t="s">
        <v>179</v>
      </c>
      <c r="B265" t="s">
        <v>180</v>
      </c>
      <c r="C265" t="s">
        <v>2574</v>
      </c>
      <c r="D265" t="s">
        <v>76</v>
      </c>
      <c r="E265" s="205" t="s">
        <v>76</v>
      </c>
      <c r="F265" t="s">
        <v>25</v>
      </c>
      <c r="G265" t="s">
        <v>81</v>
      </c>
      <c r="H265" t="s">
        <v>54</v>
      </c>
      <c r="I265" t="s">
        <v>55</v>
      </c>
      <c r="J265" t="s">
        <v>3217</v>
      </c>
      <c r="K265" s="119">
        <v>44824</v>
      </c>
      <c r="L265" s="119">
        <v>44855</v>
      </c>
      <c r="M265" s="119">
        <v>44855</v>
      </c>
      <c r="N265" s="119">
        <v>44861</v>
      </c>
      <c r="O265" t="s">
        <v>11</v>
      </c>
      <c r="P265" t="s">
        <v>185</v>
      </c>
      <c r="Q265" s="205" t="s">
        <v>17</v>
      </c>
      <c r="R265" t="s">
        <v>54</v>
      </c>
      <c r="S265" s="119"/>
      <c r="T265" s="119">
        <v>44861</v>
      </c>
      <c r="U265"/>
      <c r="V265"/>
      <c r="W265"/>
      <c r="X265"/>
      <c r="Y265"/>
      <c r="Z265"/>
      <c r="AA265"/>
      <c r="AB265" s="206">
        <v>500001</v>
      </c>
      <c r="AC265" s="205" t="s">
        <v>58</v>
      </c>
      <c r="AD265" s="149" t="s">
        <v>478</v>
      </c>
      <c r="AE265" s="205" t="s">
        <v>478</v>
      </c>
      <c r="AF265" s="206" t="s">
        <v>186</v>
      </c>
      <c r="AG265" s="150">
        <v>27.090585177358481</v>
      </c>
      <c r="AH265" s="151">
        <v>1.5094369811320758</v>
      </c>
      <c r="AI265" s="150">
        <v>1204.529258867924</v>
      </c>
      <c r="AJ265" s="150">
        <v>24.090585177358481</v>
      </c>
      <c r="AK265" s="150">
        <v>27.090585177358481</v>
      </c>
      <c r="AL265" s="119">
        <v>44818</v>
      </c>
      <c r="AM265"/>
    </row>
    <row r="266" spans="1:39" s="133" customFormat="1" ht="16.5" hidden="1" customHeight="1">
      <c r="A266" t="s">
        <v>179</v>
      </c>
      <c r="B266" t="s">
        <v>180</v>
      </c>
      <c r="C266" t="s">
        <v>2574</v>
      </c>
      <c r="D266" t="s">
        <v>76</v>
      </c>
      <c r="E266" s="205" t="s">
        <v>76</v>
      </c>
      <c r="F266" t="s">
        <v>25</v>
      </c>
      <c r="G266" t="s">
        <v>81</v>
      </c>
      <c r="H266" t="s">
        <v>54</v>
      </c>
      <c r="I266" t="s">
        <v>55</v>
      </c>
      <c r="J266" t="s">
        <v>3218</v>
      </c>
      <c r="K266" s="119">
        <v>44824</v>
      </c>
      <c r="L266" s="119">
        <v>44855</v>
      </c>
      <c r="M266" s="119">
        <v>44855</v>
      </c>
      <c r="N266" s="119">
        <v>44861</v>
      </c>
      <c r="O266" t="s">
        <v>9</v>
      </c>
      <c r="P266" t="s">
        <v>181</v>
      </c>
      <c r="Q266" s="205" t="s">
        <v>17</v>
      </c>
      <c r="R266" t="s">
        <v>54</v>
      </c>
      <c r="S266" s="119"/>
      <c r="T266" s="119">
        <v>44861</v>
      </c>
      <c r="U266"/>
      <c r="V266"/>
      <c r="W266"/>
      <c r="X266"/>
      <c r="Y266"/>
      <c r="Z266"/>
      <c r="AA266"/>
      <c r="AB266" s="206">
        <v>500001</v>
      </c>
      <c r="AC266" s="205" t="s">
        <v>58</v>
      </c>
      <c r="AD266" s="149" t="s">
        <v>478</v>
      </c>
      <c r="AE266" s="205" t="s">
        <v>478</v>
      </c>
      <c r="AF266" s="206" t="s">
        <v>182</v>
      </c>
      <c r="AG266" s="150">
        <v>27.120773916981122</v>
      </c>
      <c r="AH266" s="151">
        <v>1.5094369811320758</v>
      </c>
      <c r="AI266" s="150">
        <v>1206.038695849056</v>
      </c>
      <c r="AJ266" s="150">
        <v>24.120773916981122</v>
      </c>
      <c r="AK266" s="150">
        <v>27.120773916981122</v>
      </c>
      <c r="AL266" s="119">
        <v>44818</v>
      </c>
      <c r="AM266"/>
    </row>
    <row r="267" spans="1:39" ht="16.5" hidden="1" customHeight="1">
      <c r="A267" t="s">
        <v>123</v>
      </c>
      <c r="B267" t="s">
        <v>124</v>
      </c>
      <c r="C267" t="s">
        <v>2763</v>
      </c>
      <c r="D267" t="s">
        <v>65</v>
      </c>
      <c r="E267" t="s">
        <v>65</v>
      </c>
      <c r="F267" t="s">
        <v>25</v>
      </c>
      <c r="G267" t="s">
        <v>66</v>
      </c>
      <c r="H267" t="s">
        <v>54</v>
      </c>
      <c r="I267" t="s">
        <v>55</v>
      </c>
      <c r="J267" t="s">
        <v>3219</v>
      </c>
      <c r="N267" s="119">
        <v>44862</v>
      </c>
      <c r="O267" t="s">
        <v>11</v>
      </c>
      <c r="P267" t="s">
        <v>128</v>
      </c>
      <c r="Q267" t="s">
        <v>17</v>
      </c>
      <c r="R267" t="s">
        <v>54</v>
      </c>
      <c r="S267" s="119">
        <v>44852</v>
      </c>
      <c r="T267" s="119">
        <v>44862</v>
      </c>
      <c r="AB267" s="176">
        <v>500000</v>
      </c>
      <c r="AC267" t="s">
        <v>58</v>
      </c>
      <c r="AD267" s="149" t="s">
        <v>478</v>
      </c>
      <c r="AE267" t="s">
        <v>478</v>
      </c>
      <c r="AF267" s="176" t="s">
        <v>129</v>
      </c>
      <c r="AG267" s="150">
        <v>27.150962596226403</v>
      </c>
      <c r="AH267" s="151">
        <v>1.5094339622641511</v>
      </c>
      <c r="AI267" s="150">
        <v>1207.5481298113202</v>
      </c>
      <c r="AJ267" s="150">
        <v>24.150962596226403</v>
      </c>
      <c r="AK267" s="150">
        <v>27.150962596226403</v>
      </c>
      <c r="AL267" s="119">
        <v>44799</v>
      </c>
    </row>
    <row r="268" spans="1:39" ht="16.5" hidden="1" customHeight="1">
      <c r="A268" t="s">
        <v>155</v>
      </c>
      <c r="B268" t="s">
        <v>156</v>
      </c>
      <c r="C268" t="s">
        <v>1327</v>
      </c>
      <c r="D268" t="s">
        <v>65</v>
      </c>
      <c r="E268" s="205" t="s">
        <v>65</v>
      </c>
      <c r="F268" t="s">
        <v>25</v>
      </c>
      <c r="G268" t="s">
        <v>66</v>
      </c>
      <c r="H268" s="205" t="s">
        <v>54</v>
      </c>
      <c r="I268" s="205" t="s">
        <v>55</v>
      </c>
      <c r="J268" t="s">
        <v>3220</v>
      </c>
      <c r="K268" s="119">
        <v>44725</v>
      </c>
      <c r="L268" s="119">
        <v>44799</v>
      </c>
      <c r="N268" s="119">
        <v>44862</v>
      </c>
      <c r="O268" t="s">
        <v>9</v>
      </c>
      <c r="P268" t="s">
        <v>114</v>
      </c>
      <c r="Q268" t="s">
        <v>17</v>
      </c>
      <c r="R268" t="s">
        <v>54</v>
      </c>
      <c r="S268" s="119">
        <v>44837</v>
      </c>
      <c r="T268" s="119">
        <v>44860</v>
      </c>
      <c r="AB268" s="206">
        <v>500002</v>
      </c>
      <c r="AC268" s="205" t="s">
        <v>58</v>
      </c>
      <c r="AD268" s="149" t="s">
        <v>478</v>
      </c>
      <c r="AE268" s="205" t="s">
        <v>478</v>
      </c>
      <c r="AF268" s="206" t="s">
        <v>115</v>
      </c>
      <c r="AG268" s="150">
        <v>27.181151396226404</v>
      </c>
      <c r="AH268" s="151">
        <v>1.5094400000000001</v>
      </c>
      <c r="AI268" s="150">
        <v>1209.0575698113203</v>
      </c>
      <c r="AJ268" s="150">
        <v>24.181151396226404</v>
      </c>
      <c r="AK268" s="150">
        <v>27.181151396226404</v>
      </c>
      <c r="AL268" s="119">
        <v>44824</v>
      </c>
    </row>
    <row r="269" spans="1:39" ht="16.5" hidden="1" customHeight="1">
      <c r="A269" t="s">
        <v>155</v>
      </c>
      <c r="B269" t="s">
        <v>156</v>
      </c>
      <c r="C269" t="s">
        <v>3074</v>
      </c>
      <c r="D269" t="s">
        <v>65</v>
      </c>
      <c r="E269" t="s">
        <v>65</v>
      </c>
      <c r="F269" t="s">
        <v>25</v>
      </c>
      <c r="G269" t="s">
        <v>81</v>
      </c>
      <c r="H269" t="s">
        <v>54</v>
      </c>
      <c r="I269" t="s">
        <v>55</v>
      </c>
      <c r="J269" t="s">
        <v>3221</v>
      </c>
      <c r="K269" s="119">
        <v>44767</v>
      </c>
      <c r="L269" s="119">
        <v>44846</v>
      </c>
      <c r="M269" s="119">
        <v>44860</v>
      </c>
      <c r="N269" s="119">
        <v>44862</v>
      </c>
      <c r="O269" t="s">
        <v>11</v>
      </c>
      <c r="P269" t="s">
        <v>185</v>
      </c>
      <c r="Q269" t="s">
        <v>17</v>
      </c>
      <c r="R269" t="s">
        <v>54</v>
      </c>
      <c r="S269" s="119">
        <v>44823</v>
      </c>
      <c r="T269" s="119">
        <v>44831</v>
      </c>
      <c r="W269" s="62"/>
      <c r="Z269" s="62"/>
      <c r="AA269" t="s">
        <v>3078</v>
      </c>
      <c r="AB269" s="206">
        <v>500001</v>
      </c>
      <c r="AC269" s="205" t="s">
        <v>58</v>
      </c>
      <c r="AD269" s="149" t="s">
        <v>478</v>
      </c>
      <c r="AE269" s="205" t="s">
        <v>478</v>
      </c>
      <c r="AF269" s="206" t="s">
        <v>186</v>
      </c>
      <c r="AG269" s="150">
        <v>27.211340135849046</v>
      </c>
      <c r="AH269" s="151">
        <v>1.5094369811320758</v>
      </c>
      <c r="AI269" s="150">
        <v>1210.5670067924523</v>
      </c>
      <c r="AJ269" s="150">
        <v>24.211340135849046</v>
      </c>
      <c r="AK269" s="150">
        <v>27.211340135849046</v>
      </c>
      <c r="AL269" s="119">
        <v>44586</v>
      </c>
    </row>
    <row r="270" spans="1:39" ht="16.5" hidden="1" customHeight="1">
      <c r="A270" t="s">
        <v>126</v>
      </c>
      <c r="B270" t="s">
        <v>127</v>
      </c>
      <c r="C270" t="s">
        <v>1074</v>
      </c>
      <c r="D270" s="205" t="s">
        <v>52</v>
      </c>
      <c r="E270" s="205" t="s">
        <v>52</v>
      </c>
      <c r="F270" t="s">
        <v>26</v>
      </c>
      <c r="G270" t="s">
        <v>66</v>
      </c>
      <c r="H270" t="s">
        <v>54</v>
      </c>
      <c r="I270" t="s">
        <v>55</v>
      </c>
      <c r="J270" t="s">
        <v>1075</v>
      </c>
      <c r="K270" s="119">
        <v>44735</v>
      </c>
      <c r="L270" s="119">
        <v>44781</v>
      </c>
      <c r="M270" s="119">
        <v>44854</v>
      </c>
      <c r="N270" s="119">
        <v>44862</v>
      </c>
      <c r="O270" t="s">
        <v>11</v>
      </c>
      <c r="P270" t="s">
        <v>185</v>
      </c>
      <c r="Q270" t="s">
        <v>17</v>
      </c>
      <c r="S270" s="119">
        <v>44816</v>
      </c>
      <c r="T270" s="119">
        <v>44818</v>
      </c>
      <c r="W270" s="180"/>
      <c r="Z270" s="180"/>
      <c r="AB270" s="206">
        <v>500001</v>
      </c>
      <c r="AC270" s="205" t="s">
        <v>58</v>
      </c>
      <c r="AD270" s="149" t="s">
        <v>444</v>
      </c>
      <c r="AE270" s="205" t="s">
        <v>444</v>
      </c>
      <c r="AF270" s="206" t="s">
        <v>186</v>
      </c>
      <c r="AG270" s="150">
        <v>27.241528875471687</v>
      </c>
      <c r="AH270" s="151">
        <v>1.5094369811320758</v>
      </c>
      <c r="AI270" s="150">
        <v>1212.0764437735843</v>
      </c>
      <c r="AJ270" s="150">
        <v>24.241528875471687</v>
      </c>
      <c r="AK270" s="150">
        <v>27.241528875471687</v>
      </c>
      <c r="AL270" s="119">
        <v>44813</v>
      </c>
    </row>
    <row r="271" spans="1:39" ht="16.5" customHeight="1">
      <c r="A271" t="s">
        <v>96</v>
      </c>
      <c r="B271" t="s">
        <v>97</v>
      </c>
      <c r="C271" t="s">
        <v>692</v>
      </c>
      <c r="D271" t="s">
        <v>64</v>
      </c>
      <c r="E271" s="205" t="s">
        <v>65</v>
      </c>
      <c r="F271" t="s">
        <v>24</v>
      </c>
      <c r="G271" t="s">
        <v>81</v>
      </c>
      <c r="H271" t="s">
        <v>54</v>
      </c>
      <c r="I271" t="s">
        <v>55</v>
      </c>
      <c r="J271" t="s">
        <v>3222</v>
      </c>
      <c r="K271" s="119">
        <v>44835</v>
      </c>
      <c r="L271" s="119">
        <v>44855</v>
      </c>
      <c r="N271" s="119">
        <v>44863</v>
      </c>
      <c r="O271" t="s">
        <v>11</v>
      </c>
      <c r="P271" t="s">
        <v>128</v>
      </c>
      <c r="Q271" t="s">
        <v>17</v>
      </c>
      <c r="S271" s="119"/>
      <c r="T271" s="119">
        <v>44863</v>
      </c>
      <c r="W271" s="62" t="s">
        <v>3056</v>
      </c>
      <c r="X271" t="s">
        <v>16</v>
      </c>
      <c r="Y271" t="s">
        <v>73</v>
      </c>
      <c r="Z271" s="62" t="s">
        <v>3057</v>
      </c>
      <c r="AA271" t="s">
        <v>2111</v>
      </c>
      <c r="AB271" s="176">
        <v>500000</v>
      </c>
      <c r="AC271" t="s">
        <v>58</v>
      </c>
      <c r="AD271" s="149" t="s">
        <v>444</v>
      </c>
      <c r="AE271" t="s">
        <v>478</v>
      </c>
      <c r="AF271" s="176" t="s">
        <v>129</v>
      </c>
      <c r="AG271" s="150">
        <v>27.271717554716972</v>
      </c>
      <c r="AH271" s="151">
        <v>1.5094339622641511</v>
      </c>
      <c r="AI271" s="150">
        <v>1213.5858777358485</v>
      </c>
      <c r="AJ271" s="150">
        <v>24.271717554716972</v>
      </c>
      <c r="AK271" s="150">
        <v>27.271717554716972</v>
      </c>
      <c r="AL271" s="119">
        <v>44732</v>
      </c>
    </row>
    <row r="272" spans="1:39" ht="16.5" hidden="1" customHeight="1">
      <c r="A272" t="s">
        <v>134</v>
      </c>
      <c r="B272" t="s">
        <v>101</v>
      </c>
      <c r="C272" t="s">
        <v>2820</v>
      </c>
      <c r="D272" t="s">
        <v>76</v>
      </c>
      <c r="E272" s="205" t="s">
        <v>76</v>
      </c>
      <c r="F272" t="s">
        <v>25</v>
      </c>
      <c r="G272" t="s">
        <v>66</v>
      </c>
      <c r="H272" t="s">
        <v>54</v>
      </c>
      <c r="I272" t="s">
        <v>55</v>
      </c>
      <c r="J272" t="s">
        <v>3223</v>
      </c>
      <c r="K272" s="119"/>
      <c r="L272" s="119"/>
      <c r="M272" s="119"/>
      <c r="N272" s="119">
        <v>44863</v>
      </c>
      <c r="O272" t="s">
        <v>9</v>
      </c>
      <c r="P272" t="s">
        <v>114</v>
      </c>
      <c r="Q272" t="s">
        <v>17</v>
      </c>
      <c r="R272" t="s">
        <v>54</v>
      </c>
      <c r="S272" s="119">
        <v>44854</v>
      </c>
      <c r="T272" s="119">
        <v>44860</v>
      </c>
      <c r="AB272" s="206">
        <v>500001</v>
      </c>
      <c r="AC272" s="205" t="s">
        <v>58</v>
      </c>
      <c r="AD272" s="149" t="s">
        <v>478</v>
      </c>
      <c r="AE272" s="205" t="s">
        <v>478</v>
      </c>
      <c r="AF272" s="206" t="s">
        <v>115</v>
      </c>
      <c r="AG272" s="150">
        <v>27.301906294339609</v>
      </c>
      <c r="AH272" s="151">
        <v>1.5094369811320758</v>
      </c>
      <c r="AI272" s="150">
        <v>1215.0953147169805</v>
      </c>
      <c r="AJ272" s="150">
        <v>24.301906294339609</v>
      </c>
      <c r="AK272" s="150">
        <v>27.301906294339609</v>
      </c>
      <c r="AL272" s="119">
        <v>44851</v>
      </c>
    </row>
    <row r="273" spans="1:39" ht="16.5" hidden="1" customHeight="1">
      <c r="A273" t="s">
        <v>134</v>
      </c>
      <c r="B273" t="s">
        <v>101</v>
      </c>
      <c r="C273" t="s">
        <v>703</v>
      </c>
      <c r="D273" t="s">
        <v>76</v>
      </c>
      <c r="E273" s="205" t="s">
        <v>76</v>
      </c>
      <c r="F273" t="s">
        <v>25</v>
      </c>
      <c r="G273" t="s">
        <v>66</v>
      </c>
      <c r="H273" t="s">
        <v>54</v>
      </c>
      <c r="I273" t="s">
        <v>55</v>
      </c>
      <c r="J273" s="205" t="s">
        <v>3224</v>
      </c>
      <c r="N273" s="119">
        <v>44863</v>
      </c>
      <c r="O273" t="s">
        <v>9</v>
      </c>
      <c r="P273" t="s">
        <v>114</v>
      </c>
      <c r="Q273" t="s">
        <v>17</v>
      </c>
      <c r="R273" t="s">
        <v>54</v>
      </c>
      <c r="S273" s="119">
        <v>44852</v>
      </c>
      <c r="T273" s="119">
        <v>44860</v>
      </c>
      <c r="AB273" s="206">
        <v>500001</v>
      </c>
      <c r="AC273" s="205" t="s">
        <v>58</v>
      </c>
      <c r="AD273" s="149" t="s">
        <v>478</v>
      </c>
      <c r="AE273" s="205" t="s">
        <v>478</v>
      </c>
      <c r="AF273" s="206" t="s">
        <v>115</v>
      </c>
      <c r="AG273" s="150">
        <v>27.332095033962251</v>
      </c>
      <c r="AH273" s="151">
        <v>1.5094369811320758</v>
      </c>
      <c r="AI273" s="150">
        <v>1216.6047516981125</v>
      </c>
      <c r="AJ273" s="150">
        <v>24.332095033962251</v>
      </c>
      <c r="AK273" s="150">
        <v>27.332095033962251</v>
      </c>
      <c r="AL273" s="119">
        <v>44699</v>
      </c>
      <c r="AM273" t="s">
        <v>54</v>
      </c>
    </row>
    <row r="274" spans="1:39" ht="16.5" customHeight="1">
      <c r="A274" t="s">
        <v>96</v>
      </c>
      <c r="B274" t="s">
        <v>97</v>
      </c>
      <c r="C274" t="s">
        <v>692</v>
      </c>
      <c r="D274" t="s">
        <v>64</v>
      </c>
      <c r="E274" s="205" t="s">
        <v>65</v>
      </c>
      <c r="F274" t="s">
        <v>24</v>
      </c>
      <c r="G274" t="s">
        <v>81</v>
      </c>
      <c r="H274" t="s">
        <v>54</v>
      </c>
      <c r="I274" t="s">
        <v>55</v>
      </c>
      <c r="J274" t="s">
        <v>3225</v>
      </c>
      <c r="K274" s="119">
        <v>44835</v>
      </c>
      <c r="L274" s="119">
        <v>44855</v>
      </c>
      <c r="N274" s="119">
        <v>44863</v>
      </c>
      <c r="O274" t="s">
        <v>11</v>
      </c>
      <c r="P274" t="s">
        <v>128</v>
      </c>
      <c r="Q274" t="s">
        <v>17</v>
      </c>
      <c r="S274" s="119"/>
      <c r="T274" s="119">
        <v>44863</v>
      </c>
      <c r="W274" s="62" t="s">
        <v>3056</v>
      </c>
      <c r="X274" t="s">
        <v>16</v>
      </c>
      <c r="Y274" t="s">
        <v>73</v>
      </c>
      <c r="Z274" s="62" t="s">
        <v>3057</v>
      </c>
      <c r="AA274" t="s">
        <v>2111</v>
      </c>
      <c r="AB274" s="176">
        <v>500000</v>
      </c>
      <c r="AC274" t="s">
        <v>58</v>
      </c>
      <c r="AD274" s="149" t="s">
        <v>444</v>
      </c>
      <c r="AE274" t="s">
        <v>478</v>
      </c>
      <c r="AF274" s="176" t="s">
        <v>129</v>
      </c>
      <c r="AG274" s="150">
        <v>27.362283713207535</v>
      </c>
      <c r="AH274" s="151">
        <v>1.5094339622641511</v>
      </c>
      <c r="AI274" s="150">
        <v>1218.1141856603767</v>
      </c>
      <c r="AJ274" s="150">
        <v>24.362283713207535</v>
      </c>
      <c r="AK274" s="150">
        <v>27.362283713207535</v>
      </c>
      <c r="AL274" s="119">
        <v>44732</v>
      </c>
    </row>
    <row r="275" spans="1:39" ht="16.5" hidden="1" customHeight="1">
      <c r="A275" t="s">
        <v>198</v>
      </c>
      <c r="B275" t="s">
        <v>2108</v>
      </c>
      <c r="C275" t="s">
        <v>2583</v>
      </c>
      <c r="D275" t="s">
        <v>65</v>
      </c>
      <c r="E275" s="205" t="s">
        <v>65</v>
      </c>
      <c r="F275" t="s">
        <v>25</v>
      </c>
      <c r="G275" t="s">
        <v>81</v>
      </c>
      <c r="H275" t="s">
        <v>54</v>
      </c>
      <c r="I275" s="205" t="s">
        <v>55</v>
      </c>
      <c r="J275" t="s">
        <v>3226</v>
      </c>
      <c r="K275" s="119">
        <v>44768</v>
      </c>
      <c r="L275" s="119">
        <v>44832</v>
      </c>
      <c r="M275" s="119">
        <v>44861</v>
      </c>
      <c r="N275" s="119">
        <v>44863</v>
      </c>
      <c r="O275" t="s">
        <v>9</v>
      </c>
      <c r="P275" t="s">
        <v>73</v>
      </c>
      <c r="Q275" t="s">
        <v>17</v>
      </c>
      <c r="R275" t="s">
        <v>54</v>
      </c>
      <c r="S275" s="119">
        <v>44845</v>
      </c>
      <c r="T275" s="119">
        <v>44860</v>
      </c>
      <c r="AB275" s="176">
        <v>500001</v>
      </c>
      <c r="AC275" t="s">
        <v>58</v>
      </c>
      <c r="AD275" s="149" t="s">
        <v>478</v>
      </c>
      <c r="AE275" t="s">
        <v>478</v>
      </c>
      <c r="AF275" s="176" t="s">
        <v>213</v>
      </c>
      <c r="AG275" s="150">
        <v>27.392472452830177</v>
      </c>
      <c r="AH275" s="151">
        <v>1.5094369811320758</v>
      </c>
      <c r="AI275" s="150">
        <v>1219.6236226415087</v>
      </c>
      <c r="AJ275" s="150">
        <v>24.392472452830177</v>
      </c>
      <c r="AK275" s="150">
        <v>27.392472452830177</v>
      </c>
      <c r="AL275" s="119">
        <v>44825</v>
      </c>
    </row>
    <row r="276" spans="1:39" ht="16.5" hidden="1" customHeight="1">
      <c r="A276" t="s">
        <v>90</v>
      </c>
      <c r="B276" t="s">
        <v>91</v>
      </c>
      <c r="C276" t="s">
        <v>1333</v>
      </c>
      <c r="D276" t="s">
        <v>65</v>
      </c>
      <c r="E276" s="205" t="s">
        <v>65</v>
      </c>
      <c r="F276" t="s">
        <v>25</v>
      </c>
      <c r="G276" t="s">
        <v>66</v>
      </c>
      <c r="H276" t="s">
        <v>54</v>
      </c>
      <c r="I276" s="205" t="s">
        <v>55</v>
      </c>
      <c r="J276" t="s">
        <v>3227</v>
      </c>
      <c r="K276" s="119">
        <v>44690</v>
      </c>
      <c r="L276" s="119">
        <v>44819</v>
      </c>
      <c r="M276" s="119">
        <v>44861</v>
      </c>
      <c r="N276" s="119">
        <v>44865</v>
      </c>
      <c r="O276" t="s">
        <v>9</v>
      </c>
      <c r="P276" t="s">
        <v>73</v>
      </c>
      <c r="Q276" t="s">
        <v>17</v>
      </c>
      <c r="R276" t="s">
        <v>54</v>
      </c>
      <c r="S276" s="119">
        <v>44845</v>
      </c>
      <c r="T276" s="119">
        <v>44860</v>
      </c>
      <c r="AB276" s="206">
        <v>500000</v>
      </c>
      <c r="AC276" s="205" t="s">
        <v>58</v>
      </c>
      <c r="AD276" s="149" t="s">
        <v>478</v>
      </c>
      <c r="AE276" s="205" t="s">
        <v>478</v>
      </c>
      <c r="AF276" s="206" t="s">
        <v>213</v>
      </c>
      <c r="AG276" s="150">
        <v>27.422661132075458</v>
      </c>
      <c r="AH276" s="151">
        <v>1.5094339622641511</v>
      </c>
      <c r="AI276" s="150">
        <v>1221.133056603773</v>
      </c>
      <c r="AJ276" s="150">
        <v>24.422661132075458</v>
      </c>
      <c r="AK276" s="150">
        <v>27.422661132075458</v>
      </c>
      <c r="AL276" s="119">
        <v>44834</v>
      </c>
    </row>
    <row r="277" spans="1:39" ht="16.5" hidden="1" customHeight="1">
      <c r="A277" t="s">
        <v>147</v>
      </c>
      <c r="B277" t="s">
        <v>148</v>
      </c>
      <c r="C277" t="s">
        <v>3228</v>
      </c>
      <c r="D277" t="s">
        <v>65</v>
      </c>
      <c r="E277" s="205" t="s">
        <v>65</v>
      </c>
      <c r="F277" t="s">
        <v>25</v>
      </c>
      <c r="G277" t="s">
        <v>81</v>
      </c>
      <c r="H277" t="s">
        <v>54</v>
      </c>
      <c r="I277" s="205" t="s">
        <v>55</v>
      </c>
      <c r="J277" t="s">
        <v>3229</v>
      </c>
      <c r="K277" s="119">
        <v>44642</v>
      </c>
      <c r="L277" s="119">
        <v>44803</v>
      </c>
      <c r="N277" s="119">
        <v>44865</v>
      </c>
      <c r="O277" t="s">
        <v>9</v>
      </c>
      <c r="P277" t="s">
        <v>196</v>
      </c>
      <c r="Q277" t="s">
        <v>17</v>
      </c>
      <c r="R277" t="s">
        <v>54</v>
      </c>
      <c r="S277" s="119">
        <v>44782</v>
      </c>
      <c r="T277" s="119">
        <v>44795</v>
      </c>
      <c r="W277" s="180" t="s">
        <v>3230</v>
      </c>
      <c r="X277" s="205"/>
      <c r="Y277" s="205"/>
      <c r="Z277" s="205"/>
      <c r="AA277" s="205"/>
      <c r="AB277" s="206">
        <v>500001</v>
      </c>
      <c r="AC277" s="205" t="s">
        <v>58</v>
      </c>
      <c r="AD277" s="149" t="s">
        <v>478</v>
      </c>
      <c r="AE277" s="205" t="s">
        <v>478</v>
      </c>
      <c r="AF277" s="176" t="s">
        <v>197</v>
      </c>
      <c r="AG277" s="150">
        <v>27.483038550943384</v>
      </c>
      <c r="AH277" s="151">
        <v>1.5094369811320758</v>
      </c>
      <c r="AI277" s="150">
        <v>1224.1519275471692</v>
      </c>
      <c r="AJ277" s="150">
        <v>24.483038550943384</v>
      </c>
      <c r="AK277" s="150">
        <v>27.483038550943384</v>
      </c>
      <c r="AL277" s="207">
        <v>44538</v>
      </c>
      <c r="AM277" s="205"/>
    </row>
    <row r="278" spans="1:39" ht="16.5" hidden="1" customHeight="1">
      <c r="A278" t="s">
        <v>96</v>
      </c>
      <c r="B278" t="s">
        <v>97</v>
      </c>
      <c r="C278" t="s">
        <v>1228</v>
      </c>
      <c r="D278" t="s">
        <v>65</v>
      </c>
      <c r="E278" s="205" t="s">
        <v>65</v>
      </c>
      <c r="F278" s="205" t="s">
        <v>24</v>
      </c>
      <c r="G278" s="205" t="s">
        <v>81</v>
      </c>
      <c r="H278" s="205" t="s">
        <v>54</v>
      </c>
      <c r="I278" t="s">
        <v>55</v>
      </c>
      <c r="J278" t="s">
        <v>3231</v>
      </c>
      <c r="L278" s="119">
        <v>44853</v>
      </c>
      <c r="M278" s="119">
        <v>44861</v>
      </c>
      <c r="N278" s="119">
        <v>44868</v>
      </c>
      <c r="O278" t="s">
        <v>9</v>
      </c>
      <c r="P278" t="s">
        <v>78</v>
      </c>
      <c r="Q278" t="s">
        <v>17</v>
      </c>
      <c r="T278" s="119">
        <v>44868</v>
      </c>
      <c r="AB278" s="206">
        <v>500000</v>
      </c>
      <c r="AC278" s="205" t="s">
        <v>58</v>
      </c>
      <c r="AD278" s="149" t="s">
        <v>444</v>
      </c>
      <c r="AE278" s="205" t="s">
        <v>478</v>
      </c>
      <c r="AF278" s="206" t="s">
        <v>216</v>
      </c>
      <c r="AG278" s="150">
        <v>27.483038550943384</v>
      </c>
      <c r="AH278" s="151">
        <v>1.5094339622641511</v>
      </c>
      <c r="AI278" s="150">
        <v>1224.1519275471692</v>
      </c>
      <c r="AJ278" s="150">
        <v>24.483038550943384</v>
      </c>
      <c r="AK278" s="150">
        <v>27.483038550943384</v>
      </c>
      <c r="AL278" s="119">
        <v>44718</v>
      </c>
      <c r="AM278" t="s">
        <v>54</v>
      </c>
    </row>
    <row r="279" spans="1:39" ht="16.5" hidden="1" customHeight="1">
      <c r="A279" t="s">
        <v>90</v>
      </c>
      <c r="B279" t="s">
        <v>91</v>
      </c>
      <c r="C279" t="s">
        <v>479</v>
      </c>
      <c r="D279" t="s">
        <v>65</v>
      </c>
      <c r="E279" t="s">
        <v>65</v>
      </c>
      <c r="F279" t="s">
        <v>25</v>
      </c>
      <c r="G279" t="s">
        <v>66</v>
      </c>
      <c r="H279" t="s">
        <v>54</v>
      </c>
      <c r="I279" t="s">
        <v>55</v>
      </c>
      <c r="J279" t="s">
        <v>3232</v>
      </c>
      <c r="N279" s="119">
        <v>44872</v>
      </c>
      <c r="O279" t="s">
        <v>9</v>
      </c>
      <c r="P279" t="s">
        <v>73</v>
      </c>
      <c r="Q279" t="s">
        <v>17</v>
      </c>
      <c r="R279" t="s">
        <v>54</v>
      </c>
      <c r="S279" s="119">
        <v>44859</v>
      </c>
      <c r="T279" s="119">
        <v>44867</v>
      </c>
      <c r="W279" s="62" t="s">
        <v>3233</v>
      </c>
      <c r="X279" t="s">
        <v>17</v>
      </c>
      <c r="Y279" t="s">
        <v>59</v>
      </c>
      <c r="Z279" s="62" t="s">
        <v>3234</v>
      </c>
      <c r="AB279" s="206">
        <v>500002</v>
      </c>
      <c r="AC279" s="205" t="s">
        <v>58</v>
      </c>
      <c r="AD279" s="149" t="s">
        <v>478</v>
      </c>
      <c r="AE279" s="205" t="s">
        <v>478</v>
      </c>
      <c r="AF279" s="206" t="s">
        <v>213</v>
      </c>
      <c r="AG279" s="150">
        <v>27.513227350943385</v>
      </c>
      <c r="AH279" s="151">
        <v>1.5094400000000001</v>
      </c>
      <c r="AI279" s="150">
        <v>1225.6613675471692</v>
      </c>
      <c r="AJ279" s="150">
        <v>24.513227350943385</v>
      </c>
      <c r="AK279" s="150">
        <v>27.513227350943385</v>
      </c>
      <c r="AL279" s="119">
        <v>44664</v>
      </c>
      <c r="AM279" t="s">
        <v>54</v>
      </c>
    </row>
    <row r="280" spans="1:39" ht="16.5" hidden="1" customHeight="1">
      <c r="A280" t="s">
        <v>155</v>
      </c>
      <c r="B280" t="str">
        <f>VLOOKUP(A280,'Data Validation'!S:T,2,FALSE)</f>
        <v>SAP S/4 HANA</v>
      </c>
      <c r="C280" t="s">
        <v>3235</v>
      </c>
      <c r="D280" t="s">
        <v>65</v>
      </c>
      <c r="E280" s="205" t="s">
        <v>65</v>
      </c>
      <c r="F280" t="s">
        <v>25</v>
      </c>
      <c r="G280" t="s">
        <v>81</v>
      </c>
      <c r="H280" t="s">
        <v>54</v>
      </c>
      <c r="I280" s="205" t="s">
        <v>55</v>
      </c>
      <c r="J280" t="s">
        <v>3236</v>
      </c>
      <c r="K280" s="119">
        <v>44502</v>
      </c>
      <c r="L280" s="119">
        <v>44842</v>
      </c>
      <c r="M280" s="119">
        <v>44869</v>
      </c>
      <c r="N280" s="119">
        <v>44872</v>
      </c>
      <c r="O280" t="s">
        <v>9</v>
      </c>
      <c r="P280" t="s">
        <v>78</v>
      </c>
      <c r="Q280" t="s">
        <v>17</v>
      </c>
      <c r="R280" t="s">
        <v>54</v>
      </c>
      <c r="S280" s="119">
        <v>44869</v>
      </c>
      <c r="T280" s="119">
        <v>44873</v>
      </c>
      <c r="W280" s="180" t="s">
        <v>3237</v>
      </c>
      <c r="X280" s="205"/>
      <c r="Y280" s="205"/>
      <c r="Z280" s="180" t="s">
        <v>3238</v>
      </c>
      <c r="AA280" t="s">
        <v>2265</v>
      </c>
      <c r="AB280" s="206">
        <v>500000</v>
      </c>
      <c r="AC280" s="205" t="s">
        <v>58</v>
      </c>
      <c r="AD280" s="149" t="str">
        <f ca="1">IF((AND((N280-TODAY())&lt;=0,(F280="P2")))=TRUE,"Yes","No")</f>
        <v>Yes</v>
      </c>
      <c r="AE280" s="205" t="str">
        <f ca="1">IF((AND((N280-TODAY())&lt;=30,(L280-TODAY())&lt;=0,(F280="P1")))=TRUE,"Yes",IF(AND((N280-TODAY())&lt;=30,(L280-TODAY())&lt;=0,(F280="P2"))=TRUE,"Yes","No"))</f>
        <v>Yes</v>
      </c>
      <c r="AF280" s="206" t="s">
        <v>216</v>
      </c>
      <c r="AG280" s="150">
        <f ca="1">IF(AK280&lt;=53,AK280,AK280-52)</f>
        <v>11.279264784905621</v>
      </c>
      <c r="AH280" s="151">
        <f>IF(H280="Y",(((160/1000000)*AB280)/5.3)*0.1,((160/1000000)*AB280)/5.3)</f>
        <v>1.5094339622641511</v>
      </c>
      <c r="AI280" s="150">
        <f>SUM($AH$2:AH280)</f>
        <v>1113.9632392452809</v>
      </c>
      <c r="AJ280" s="150">
        <f>AI280/50</f>
        <v>22.279264784905617</v>
      </c>
      <c r="AK280" s="150">
        <f ca="1">WEEKNUM(TODAY())+AJ280</f>
        <v>63.279264784905621</v>
      </c>
      <c r="AL280" s="207">
        <v>44523</v>
      </c>
      <c r="AM280" s="205"/>
    </row>
    <row r="281" spans="1:39" ht="16.5" hidden="1" customHeight="1">
      <c r="A281" t="s">
        <v>198</v>
      </c>
      <c r="B281" t="s">
        <v>2108</v>
      </c>
      <c r="C281" t="s">
        <v>2095</v>
      </c>
      <c r="D281" t="s">
        <v>64</v>
      </c>
      <c r="E281" s="205" t="s">
        <v>65</v>
      </c>
      <c r="F281" t="s">
        <v>24</v>
      </c>
      <c r="G281" t="s">
        <v>81</v>
      </c>
      <c r="H281" s="205" t="s">
        <v>54</v>
      </c>
      <c r="I281" s="205" t="s">
        <v>55</v>
      </c>
      <c r="J281" t="s">
        <v>3239</v>
      </c>
      <c r="K281" s="119">
        <v>44791</v>
      </c>
      <c r="L281" s="119">
        <v>44839</v>
      </c>
      <c r="M281" s="119">
        <v>44867</v>
      </c>
      <c r="N281" s="119">
        <v>44874</v>
      </c>
      <c r="O281" t="s">
        <v>7</v>
      </c>
      <c r="P281" t="s">
        <v>59</v>
      </c>
      <c r="Q281" t="s">
        <v>17</v>
      </c>
      <c r="S281" s="119">
        <v>44852</v>
      </c>
      <c r="T281" s="119">
        <v>44874</v>
      </c>
      <c r="AB281" s="206">
        <v>500000</v>
      </c>
      <c r="AC281" s="205" t="s">
        <v>58</v>
      </c>
      <c r="AD281" s="149" t="s">
        <v>444</v>
      </c>
      <c r="AE281" s="205" t="s">
        <v>478</v>
      </c>
      <c r="AF281" s="206" t="s">
        <v>246</v>
      </c>
      <c r="AG281" s="150">
        <v>27.573604709433951</v>
      </c>
      <c r="AH281" s="151">
        <v>1.5094339622641511</v>
      </c>
      <c r="AI281" s="150">
        <v>1228.6802354716976</v>
      </c>
      <c r="AJ281" s="150">
        <v>24.573604709433951</v>
      </c>
      <c r="AK281" s="150">
        <v>27.573604709433951</v>
      </c>
      <c r="AL281" s="119">
        <v>44746</v>
      </c>
      <c r="AM281" t="s">
        <v>54</v>
      </c>
    </row>
    <row r="282" spans="1:39" ht="16.5" hidden="1" customHeight="1">
      <c r="A282" t="s">
        <v>123</v>
      </c>
      <c r="B282" t="s">
        <v>124</v>
      </c>
      <c r="C282" t="s">
        <v>2763</v>
      </c>
      <c r="D282" t="s">
        <v>65</v>
      </c>
      <c r="E282" t="s">
        <v>65</v>
      </c>
      <c r="F282" t="s">
        <v>25</v>
      </c>
      <c r="G282" t="s">
        <v>66</v>
      </c>
      <c r="H282" t="s">
        <v>54</v>
      </c>
      <c r="I282" t="s">
        <v>55</v>
      </c>
      <c r="J282" t="s">
        <v>3240</v>
      </c>
      <c r="N282" s="119">
        <v>44876</v>
      </c>
      <c r="O282" t="s">
        <v>11</v>
      </c>
      <c r="P282" t="s">
        <v>128</v>
      </c>
      <c r="Q282" t="s">
        <v>17</v>
      </c>
      <c r="R282" t="s">
        <v>54</v>
      </c>
      <c r="S282" s="119">
        <v>44875</v>
      </c>
      <c r="T282" s="119">
        <v>44880</v>
      </c>
      <c r="AB282" s="176">
        <v>500000</v>
      </c>
      <c r="AC282" t="s">
        <v>58</v>
      </c>
      <c r="AD282" s="149" t="s">
        <v>478</v>
      </c>
      <c r="AE282" t="s">
        <v>478</v>
      </c>
      <c r="AF282" s="176" t="s">
        <v>129</v>
      </c>
      <c r="AG282" s="150">
        <v>27.603793388679236</v>
      </c>
      <c r="AH282" s="151">
        <v>1.5094339622641511</v>
      </c>
      <c r="AI282" s="150">
        <v>1230.1896694339619</v>
      </c>
      <c r="AJ282" s="150">
        <v>24.603793388679236</v>
      </c>
      <c r="AK282" s="150">
        <v>27.603793388679236</v>
      </c>
      <c r="AL282" s="119">
        <v>44799</v>
      </c>
    </row>
    <row r="283" spans="1:39" ht="16.5" hidden="1" customHeight="1">
      <c r="A283" t="s">
        <v>167</v>
      </c>
      <c r="B283" t="s">
        <v>168</v>
      </c>
      <c r="C283" t="s">
        <v>2095</v>
      </c>
      <c r="D283" t="s">
        <v>64</v>
      </c>
      <c r="E283" s="205" t="s">
        <v>65</v>
      </c>
      <c r="F283" s="205" t="s">
        <v>24</v>
      </c>
      <c r="G283" s="205" t="s">
        <v>66</v>
      </c>
      <c r="H283" s="205" t="s">
        <v>54</v>
      </c>
      <c r="I283" s="205" t="s">
        <v>55</v>
      </c>
      <c r="J283" s="205" t="s">
        <v>3241</v>
      </c>
      <c r="K283" s="208">
        <v>44713</v>
      </c>
      <c r="L283" s="209"/>
      <c r="M283" s="186">
        <v>44861</v>
      </c>
      <c r="N283" s="128">
        <v>44876</v>
      </c>
      <c r="O283" t="s">
        <v>11</v>
      </c>
      <c r="P283" t="s">
        <v>242</v>
      </c>
      <c r="Q283" t="s">
        <v>17</v>
      </c>
      <c r="R283" s="205"/>
      <c r="S283" s="207">
        <v>44845</v>
      </c>
      <c r="T283" s="207">
        <v>44875</v>
      </c>
      <c r="U283" s="205"/>
      <c r="V283" s="205"/>
      <c r="W283" s="205"/>
      <c r="X283" s="205"/>
      <c r="Y283" s="205"/>
      <c r="Z283" s="205"/>
      <c r="AA283" s="205" t="s">
        <v>3242</v>
      </c>
      <c r="AB283" s="206">
        <v>500000</v>
      </c>
      <c r="AC283" s="205" t="s">
        <v>58</v>
      </c>
      <c r="AD283" s="149" t="s">
        <v>444</v>
      </c>
      <c r="AE283" s="205" t="s">
        <v>478</v>
      </c>
      <c r="AF283" s="206" t="s">
        <v>243</v>
      </c>
      <c r="AG283" s="150">
        <v>27.664170747169806</v>
      </c>
      <c r="AH283" s="151">
        <v>1.5094339622641511</v>
      </c>
      <c r="AI283" s="150">
        <v>1233.2085373584903</v>
      </c>
      <c r="AJ283" s="150">
        <v>24.664170747169806</v>
      </c>
      <c r="AK283" s="150">
        <v>27.664170747169806</v>
      </c>
      <c r="AL283" s="207">
        <v>44515</v>
      </c>
      <c r="AM283" s="205"/>
    </row>
    <row r="284" spans="1:39" ht="16.5" hidden="1" customHeight="1">
      <c r="A284" t="s">
        <v>155</v>
      </c>
      <c r="B284" t="s">
        <v>156</v>
      </c>
      <c r="C284" t="s">
        <v>2776</v>
      </c>
      <c r="D284" t="s">
        <v>65</v>
      </c>
      <c r="E284" s="205" t="s">
        <v>65</v>
      </c>
      <c r="F284" t="s">
        <v>25</v>
      </c>
      <c r="G284" t="s">
        <v>66</v>
      </c>
      <c r="H284" t="s">
        <v>67</v>
      </c>
      <c r="I284" t="s">
        <v>55</v>
      </c>
      <c r="J284" s="31" t="s">
        <v>3243</v>
      </c>
      <c r="N284" s="119">
        <v>44876</v>
      </c>
      <c r="O284" t="s">
        <v>9</v>
      </c>
      <c r="P284" t="s">
        <v>73</v>
      </c>
      <c r="Q284" t="s">
        <v>17</v>
      </c>
      <c r="S284" s="119">
        <v>44870</v>
      </c>
      <c r="T284" s="119">
        <v>44874</v>
      </c>
      <c r="AB284" s="206">
        <v>500000</v>
      </c>
      <c r="AC284" s="205" t="s">
        <v>58</v>
      </c>
      <c r="AD284" s="149" t="s">
        <v>478</v>
      </c>
      <c r="AE284" t="s">
        <v>478</v>
      </c>
      <c r="AF284" s="206" t="s">
        <v>213</v>
      </c>
      <c r="AG284" s="150">
        <v>27.694359486792447</v>
      </c>
      <c r="AH284" s="151">
        <v>0</v>
      </c>
      <c r="AI284" s="150">
        <v>1234.7179743396223</v>
      </c>
      <c r="AJ284" s="150">
        <v>24.694359486792447</v>
      </c>
      <c r="AK284" s="150">
        <v>27.694359486792447</v>
      </c>
      <c r="AL284" s="119">
        <v>44868</v>
      </c>
    </row>
    <row r="285" spans="1:39" ht="16.5" hidden="1" customHeight="1">
      <c r="A285" t="s">
        <v>155</v>
      </c>
      <c r="B285" t="s">
        <v>156</v>
      </c>
      <c r="C285" t="s">
        <v>2481</v>
      </c>
      <c r="D285" t="s">
        <v>65</v>
      </c>
      <c r="E285" s="205" t="s">
        <v>65</v>
      </c>
      <c r="F285" t="s">
        <v>25</v>
      </c>
      <c r="G285" t="s">
        <v>81</v>
      </c>
      <c r="H285" t="s">
        <v>54</v>
      </c>
      <c r="I285" t="s">
        <v>55</v>
      </c>
      <c r="J285" t="s">
        <v>3244</v>
      </c>
      <c r="K285" s="119">
        <v>44781</v>
      </c>
      <c r="L285" s="119">
        <v>44848</v>
      </c>
      <c r="N285" s="119">
        <v>44877</v>
      </c>
      <c r="O285" t="s">
        <v>9</v>
      </c>
      <c r="P285" t="s">
        <v>73</v>
      </c>
      <c r="Q285" t="s">
        <v>17</v>
      </c>
      <c r="R285" t="s">
        <v>54</v>
      </c>
      <c r="S285" s="119">
        <v>44868</v>
      </c>
      <c r="T285" s="119">
        <v>44880</v>
      </c>
      <c r="AB285" s="206">
        <v>500000</v>
      </c>
      <c r="AC285" s="205" t="s">
        <v>58</v>
      </c>
      <c r="AD285" s="149" t="s">
        <v>478</v>
      </c>
      <c r="AE285" s="205" t="s">
        <v>478</v>
      </c>
      <c r="AF285" s="206" t="s">
        <v>213</v>
      </c>
      <c r="AG285" s="150">
        <v>27.724548166037732</v>
      </c>
      <c r="AH285" s="151">
        <v>1.5094339622641511</v>
      </c>
      <c r="AI285" s="150">
        <v>1236.2274083018865</v>
      </c>
      <c r="AJ285" s="150">
        <v>24.724548166037732</v>
      </c>
      <c r="AK285" s="150">
        <v>27.724548166037732</v>
      </c>
      <c r="AL285" s="207">
        <v>44593</v>
      </c>
      <c r="AM285" t="s">
        <v>54</v>
      </c>
    </row>
    <row r="286" spans="1:39" ht="16.5" hidden="1" customHeight="1">
      <c r="A286" t="s">
        <v>123</v>
      </c>
      <c r="B286" t="s">
        <v>124</v>
      </c>
      <c r="C286" t="s">
        <v>670</v>
      </c>
      <c r="D286" t="s">
        <v>65</v>
      </c>
      <c r="E286" s="205" t="s">
        <v>65</v>
      </c>
      <c r="F286" t="s">
        <v>25</v>
      </c>
      <c r="G286" t="s">
        <v>66</v>
      </c>
      <c r="H286" t="s">
        <v>54</v>
      </c>
      <c r="I286" s="205" t="s">
        <v>55</v>
      </c>
      <c r="J286" t="s">
        <v>3245</v>
      </c>
      <c r="K286" s="119">
        <v>44608</v>
      </c>
      <c r="L286" s="119">
        <v>44690</v>
      </c>
      <c r="N286" s="119">
        <v>44877</v>
      </c>
      <c r="O286" t="s">
        <v>9</v>
      </c>
      <c r="P286" t="s">
        <v>181</v>
      </c>
      <c r="Q286" t="s">
        <v>17</v>
      </c>
      <c r="R286" t="s">
        <v>54</v>
      </c>
      <c r="S286" s="119">
        <v>44776</v>
      </c>
      <c r="T286" s="119">
        <v>44799</v>
      </c>
      <c r="W286" s="180" t="s">
        <v>3246</v>
      </c>
      <c r="X286" s="205"/>
      <c r="Y286" s="205"/>
      <c r="Z286" s="205"/>
      <c r="AA286" s="205"/>
      <c r="AB286" s="206">
        <v>500000</v>
      </c>
      <c r="AC286" s="205" t="s">
        <v>58</v>
      </c>
      <c r="AD286" s="149" t="s">
        <v>478</v>
      </c>
      <c r="AE286" s="205" t="s">
        <v>478</v>
      </c>
      <c r="AF286" s="206" t="s">
        <v>182</v>
      </c>
      <c r="AG286" s="150">
        <v>34.939650173584923</v>
      </c>
      <c r="AH286" s="151">
        <v>1.5094339622641511</v>
      </c>
      <c r="AI286" s="150">
        <v>1596.9825086792464</v>
      </c>
      <c r="AJ286" s="150">
        <v>31.939650173584926</v>
      </c>
      <c r="AK286" s="150">
        <v>34.939650173584923</v>
      </c>
      <c r="AL286" s="207">
        <v>44571</v>
      </c>
      <c r="AM286" s="205" t="s">
        <v>54</v>
      </c>
    </row>
    <row r="287" spans="1:39" ht="16.5" hidden="1" customHeight="1">
      <c r="A287" t="s">
        <v>198</v>
      </c>
      <c r="B287" t="s">
        <v>2108</v>
      </c>
      <c r="C287" t="s">
        <v>2148</v>
      </c>
      <c r="D287" t="s">
        <v>64</v>
      </c>
      <c r="E287" s="205" t="s">
        <v>76</v>
      </c>
      <c r="F287" t="s">
        <v>24</v>
      </c>
      <c r="G287" t="s">
        <v>81</v>
      </c>
      <c r="H287" t="s">
        <v>54</v>
      </c>
      <c r="I287" s="205" t="s">
        <v>55</v>
      </c>
      <c r="J287" t="s">
        <v>3247</v>
      </c>
      <c r="K287" s="119">
        <v>44768</v>
      </c>
      <c r="L287" s="119">
        <v>44825</v>
      </c>
      <c r="M287" s="119">
        <v>44861</v>
      </c>
      <c r="N287" s="119">
        <v>44878</v>
      </c>
      <c r="O287" t="s">
        <v>9</v>
      </c>
      <c r="P287" t="s">
        <v>73</v>
      </c>
      <c r="Q287" t="s">
        <v>17</v>
      </c>
      <c r="S287" s="119">
        <v>44848</v>
      </c>
      <c r="T287" s="119">
        <v>44867</v>
      </c>
      <c r="AA287" t="s">
        <v>3248</v>
      </c>
      <c r="AB287" s="206">
        <v>500000</v>
      </c>
      <c r="AC287" t="s">
        <v>58</v>
      </c>
      <c r="AD287" s="149" t="s">
        <v>444</v>
      </c>
      <c r="AE287" t="s">
        <v>478</v>
      </c>
      <c r="AF287" s="176" t="s">
        <v>213</v>
      </c>
      <c r="AG287" s="150">
        <v>27.784925584905654</v>
      </c>
      <c r="AH287" s="151">
        <v>1.5094369811320758</v>
      </c>
      <c r="AI287" s="150">
        <v>1239.2462792452827</v>
      </c>
      <c r="AJ287" s="150">
        <v>24.784925584905654</v>
      </c>
      <c r="AK287" s="150">
        <v>27.784925584905654</v>
      </c>
      <c r="AL287" s="119">
        <v>44818</v>
      </c>
    </row>
    <row r="288" spans="1:39" ht="16.5" hidden="1" customHeight="1">
      <c r="A288" t="s">
        <v>147</v>
      </c>
      <c r="B288" t="s">
        <v>148</v>
      </c>
      <c r="C288" t="s">
        <v>3249</v>
      </c>
      <c r="D288" t="s">
        <v>64</v>
      </c>
      <c r="E288" s="205" t="s">
        <v>65</v>
      </c>
      <c r="F288" t="s">
        <v>24</v>
      </c>
      <c r="G288" t="s">
        <v>77</v>
      </c>
      <c r="H288" t="s">
        <v>67</v>
      </c>
      <c r="I288" s="205" t="s">
        <v>55</v>
      </c>
      <c r="J288" t="s">
        <v>3250</v>
      </c>
      <c r="K288" s="119">
        <v>44732</v>
      </c>
      <c r="L288" s="119">
        <v>44837</v>
      </c>
      <c r="M288" s="119">
        <v>44858</v>
      </c>
      <c r="N288" s="119">
        <v>44879</v>
      </c>
      <c r="O288" t="s">
        <v>7</v>
      </c>
      <c r="P288" t="s">
        <v>59</v>
      </c>
      <c r="Q288" t="s">
        <v>17</v>
      </c>
      <c r="R288" t="s">
        <v>54</v>
      </c>
      <c r="S288" s="119">
        <v>44784</v>
      </c>
      <c r="T288" s="119">
        <v>44811</v>
      </c>
      <c r="U288" t="s">
        <v>17</v>
      </c>
      <c r="V288" t="s">
        <v>59</v>
      </c>
      <c r="AB288" s="206">
        <v>500000</v>
      </c>
      <c r="AC288" s="205" t="s">
        <v>58</v>
      </c>
      <c r="AD288" s="149" t="s">
        <v>444</v>
      </c>
      <c r="AE288" s="205" t="s">
        <v>478</v>
      </c>
      <c r="AF288" s="206" t="s">
        <v>246</v>
      </c>
      <c r="AG288" s="150">
        <v>28.086812377358484</v>
      </c>
      <c r="AH288" s="151">
        <v>15.09433962264151</v>
      </c>
      <c r="AI288" s="150">
        <v>1254.3406188679241</v>
      </c>
      <c r="AJ288" s="150">
        <v>25.086812377358484</v>
      </c>
      <c r="AK288" s="150">
        <v>28.086812377358484</v>
      </c>
      <c r="AL288" s="119">
        <v>44775</v>
      </c>
    </row>
    <row r="289" spans="1:39" ht="16.5" hidden="1" customHeight="1">
      <c r="A289" t="s">
        <v>119</v>
      </c>
      <c r="B289" t="s">
        <v>120</v>
      </c>
      <c r="C289" t="s">
        <v>2841</v>
      </c>
      <c r="D289" t="s">
        <v>65</v>
      </c>
      <c r="E289" s="205" t="s">
        <v>65</v>
      </c>
      <c r="F289" t="s">
        <v>25</v>
      </c>
      <c r="G289" t="s">
        <v>66</v>
      </c>
      <c r="H289" t="s">
        <v>54</v>
      </c>
      <c r="I289" t="s">
        <v>55</v>
      </c>
      <c r="J289" s="187" t="s">
        <v>3251</v>
      </c>
      <c r="N289" s="119">
        <v>44879</v>
      </c>
      <c r="O289" t="s">
        <v>9</v>
      </c>
      <c r="P289" t="s">
        <v>78</v>
      </c>
      <c r="Q289" t="s">
        <v>17</v>
      </c>
      <c r="R289" t="s">
        <v>54</v>
      </c>
      <c r="S289" s="119">
        <v>44873</v>
      </c>
      <c r="T289" s="119">
        <v>44880</v>
      </c>
      <c r="AB289" s="206">
        <v>500000</v>
      </c>
      <c r="AC289" s="205" t="s">
        <v>58</v>
      </c>
      <c r="AD289" s="149" t="s">
        <v>478</v>
      </c>
      <c r="AE289" s="205" t="s">
        <v>478</v>
      </c>
      <c r="AF289" s="206" t="s">
        <v>216</v>
      </c>
      <c r="AG289" s="150">
        <v>28.117001056603769</v>
      </c>
      <c r="AH289" s="151">
        <v>1.5094339622641511</v>
      </c>
      <c r="AI289" s="150">
        <v>1255.8500528301884</v>
      </c>
      <c r="AJ289" s="150">
        <v>25.117001056603769</v>
      </c>
      <c r="AK289" s="150">
        <v>28.117001056603769</v>
      </c>
      <c r="AL289" s="119">
        <v>44873</v>
      </c>
      <c r="AM289" t="s">
        <v>54</v>
      </c>
    </row>
    <row r="290" spans="1:39" ht="16.5" hidden="1" customHeight="1">
      <c r="A290" s="205" t="s">
        <v>155</v>
      </c>
      <c r="B290" s="205" t="s">
        <v>156</v>
      </c>
      <c r="C290" t="s">
        <v>3252</v>
      </c>
      <c r="D290" t="s">
        <v>65</v>
      </c>
      <c r="E290" t="s">
        <v>65</v>
      </c>
      <c r="F290" t="s">
        <v>25</v>
      </c>
      <c r="G290" t="s">
        <v>66</v>
      </c>
      <c r="H290" t="s">
        <v>54</v>
      </c>
      <c r="I290" t="s">
        <v>55</v>
      </c>
      <c r="J290" t="s">
        <v>3253</v>
      </c>
      <c r="K290" s="119">
        <v>44709</v>
      </c>
      <c r="L290" s="119">
        <v>44845</v>
      </c>
      <c r="M290" s="119">
        <v>44879</v>
      </c>
      <c r="N290" s="119">
        <v>44881</v>
      </c>
      <c r="O290" t="s">
        <v>11</v>
      </c>
      <c r="P290" t="s">
        <v>185</v>
      </c>
      <c r="Q290" t="s">
        <v>17</v>
      </c>
      <c r="R290" t="s">
        <v>54</v>
      </c>
      <c r="S290" s="119">
        <v>44867</v>
      </c>
      <c r="T290" s="119">
        <v>44881</v>
      </c>
      <c r="AB290" s="206">
        <v>500000</v>
      </c>
      <c r="AC290" s="205" t="s">
        <v>58</v>
      </c>
      <c r="AD290" s="149" t="s">
        <v>478</v>
      </c>
      <c r="AE290" s="205" t="s">
        <v>478</v>
      </c>
      <c r="AF290" s="206" t="s">
        <v>186</v>
      </c>
      <c r="AG290" s="150">
        <v>28.14718973584905</v>
      </c>
      <c r="AH290" s="151">
        <v>0</v>
      </c>
      <c r="AI290" s="150">
        <v>1257.3594867924526</v>
      </c>
      <c r="AJ290" s="150">
        <v>25.14718973584905</v>
      </c>
      <c r="AK290" s="150">
        <v>28.14718973584905</v>
      </c>
      <c r="AL290" s="207">
        <v>44844</v>
      </c>
    </row>
    <row r="291" spans="1:39" ht="16.5" hidden="1" customHeight="1">
      <c r="A291" t="s">
        <v>155</v>
      </c>
      <c r="B291" t="s">
        <v>156</v>
      </c>
      <c r="C291" t="s">
        <v>1591</v>
      </c>
      <c r="D291" t="s">
        <v>65</v>
      </c>
      <c r="E291" t="s">
        <v>65</v>
      </c>
      <c r="F291" t="s">
        <v>25</v>
      </c>
      <c r="G291" t="s">
        <v>81</v>
      </c>
      <c r="H291" t="s">
        <v>54</v>
      </c>
      <c r="I291" t="s">
        <v>55</v>
      </c>
      <c r="J291" t="s">
        <v>3254</v>
      </c>
      <c r="K291" s="119">
        <v>44785</v>
      </c>
      <c r="L291" s="119">
        <v>44848</v>
      </c>
      <c r="M291" s="119">
        <v>44881</v>
      </c>
      <c r="N291" s="119">
        <v>44881</v>
      </c>
      <c r="O291" t="s">
        <v>9</v>
      </c>
      <c r="P291" t="s">
        <v>114</v>
      </c>
      <c r="Q291" t="s">
        <v>17</v>
      </c>
      <c r="R291" t="s">
        <v>54</v>
      </c>
      <c r="S291" s="119">
        <v>44862</v>
      </c>
      <c r="T291" s="119">
        <v>44881</v>
      </c>
      <c r="W291" s="62" t="s">
        <v>3255</v>
      </c>
      <c r="X291" t="s">
        <v>16</v>
      </c>
      <c r="Y291" t="s">
        <v>59</v>
      </c>
      <c r="Z291" s="62" t="s">
        <v>3256</v>
      </c>
      <c r="AA291" t="s">
        <v>3025</v>
      </c>
      <c r="AB291" s="206">
        <v>500000</v>
      </c>
      <c r="AC291" s="205" t="s">
        <v>58</v>
      </c>
      <c r="AD291" s="149" t="s">
        <v>478</v>
      </c>
      <c r="AE291" s="205" t="s">
        <v>478</v>
      </c>
      <c r="AF291" s="206" t="s">
        <v>115</v>
      </c>
      <c r="AG291" s="150">
        <v>28.207567154716976</v>
      </c>
      <c r="AH291" s="151">
        <v>1.5094369811320758</v>
      </c>
      <c r="AI291" s="150">
        <v>1260.3783577358488</v>
      </c>
      <c r="AJ291" s="150">
        <v>25.207567154716976</v>
      </c>
      <c r="AK291" s="150">
        <v>28.207567154716976</v>
      </c>
      <c r="AL291" s="119">
        <v>44775</v>
      </c>
    </row>
    <row r="292" spans="1:39" ht="16.5" hidden="1" customHeight="1">
      <c r="A292" t="s">
        <v>155</v>
      </c>
      <c r="B292" t="s">
        <v>156</v>
      </c>
      <c r="C292" t="s">
        <v>1137</v>
      </c>
      <c r="D292" t="s">
        <v>108</v>
      </c>
      <c r="E292" t="s">
        <v>65</v>
      </c>
      <c r="F292" t="s">
        <v>24</v>
      </c>
      <c r="G292" t="s">
        <v>66</v>
      </c>
      <c r="H292" t="s">
        <v>54</v>
      </c>
      <c r="I292" s="205" t="s">
        <v>55</v>
      </c>
      <c r="J292" t="s">
        <v>3257</v>
      </c>
      <c r="K292" s="119">
        <v>44690</v>
      </c>
      <c r="L292" s="119">
        <v>44820</v>
      </c>
      <c r="N292" s="119">
        <v>44881</v>
      </c>
      <c r="O292" t="s">
        <v>13</v>
      </c>
      <c r="P292" t="s">
        <v>249</v>
      </c>
      <c r="Q292" t="s">
        <v>17</v>
      </c>
      <c r="S292" s="119">
        <v>44861</v>
      </c>
      <c r="T292" s="119">
        <v>44881</v>
      </c>
      <c r="AB292" s="206">
        <v>500000</v>
      </c>
      <c r="AC292" s="205" t="s">
        <v>58</v>
      </c>
      <c r="AD292" s="149" t="s">
        <v>444</v>
      </c>
      <c r="AE292" s="205" t="s">
        <v>478</v>
      </c>
      <c r="AF292" s="206" t="s">
        <v>250</v>
      </c>
      <c r="AG292" s="150">
        <v>28.569831366037729</v>
      </c>
      <c r="AH292" s="151">
        <v>1.5094369811320758</v>
      </c>
      <c r="AI292" s="150">
        <v>1278.4915683018864</v>
      </c>
      <c r="AJ292" s="150">
        <v>25.569831366037729</v>
      </c>
      <c r="AK292" s="150">
        <v>28.569831366037729</v>
      </c>
      <c r="AL292" s="119">
        <v>44862</v>
      </c>
    </row>
    <row r="293" spans="1:39" ht="16.5" hidden="1" customHeight="1">
      <c r="A293" t="s">
        <v>179</v>
      </c>
      <c r="B293" t="s">
        <v>180</v>
      </c>
      <c r="C293" t="s">
        <v>3258</v>
      </c>
      <c r="D293" t="s">
        <v>76</v>
      </c>
      <c r="E293" t="s">
        <v>76</v>
      </c>
      <c r="F293" t="s">
        <v>25</v>
      </c>
      <c r="G293" t="s">
        <v>66</v>
      </c>
      <c r="H293" t="s">
        <v>54</v>
      </c>
      <c r="I293" t="s">
        <v>55</v>
      </c>
      <c r="J293" t="s">
        <v>3259</v>
      </c>
      <c r="K293" s="119">
        <v>44564</v>
      </c>
      <c r="L293" s="119">
        <v>44848</v>
      </c>
      <c r="N293" s="119">
        <v>44883</v>
      </c>
      <c r="O293" t="s">
        <v>9</v>
      </c>
      <c r="P293" t="s">
        <v>114</v>
      </c>
      <c r="Q293" t="s">
        <v>17</v>
      </c>
      <c r="T293" s="119">
        <v>44882</v>
      </c>
      <c r="AB293" s="206">
        <v>500000</v>
      </c>
      <c r="AC293" s="205" t="s">
        <v>58</v>
      </c>
      <c r="AD293" s="149" t="s">
        <v>478</v>
      </c>
      <c r="AE293" s="205" t="s">
        <v>478</v>
      </c>
    </row>
    <row r="294" spans="1:39" ht="16.5" hidden="1" customHeight="1">
      <c r="A294" t="s">
        <v>119</v>
      </c>
      <c r="B294" t="s">
        <v>120</v>
      </c>
      <c r="C294" t="s">
        <v>2595</v>
      </c>
      <c r="D294" t="s">
        <v>65</v>
      </c>
      <c r="E294" s="205" t="s">
        <v>65</v>
      </c>
      <c r="F294" t="s">
        <v>25</v>
      </c>
      <c r="G294" t="s">
        <v>53</v>
      </c>
      <c r="H294" t="s">
        <v>67</v>
      </c>
      <c r="I294" t="s">
        <v>55</v>
      </c>
      <c r="J294" t="s">
        <v>3260</v>
      </c>
      <c r="L294" s="119">
        <v>44876</v>
      </c>
      <c r="M294" s="119">
        <v>44886</v>
      </c>
      <c r="N294" s="119">
        <v>44886</v>
      </c>
      <c r="O294" t="s">
        <v>9</v>
      </c>
      <c r="P294" t="s">
        <v>73</v>
      </c>
      <c r="Q294" t="s">
        <v>17</v>
      </c>
      <c r="R294" t="s">
        <v>54</v>
      </c>
      <c r="S294" s="119">
        <v>44874</v>
      </c>
      <c r="T294" s="119">
        <v>44879</v>
      </c>
      <c r="W294" s="180"/>
      <c r="X294" s="205"/>
      <c r="Y294" s="205"/>
      <c r="Z294" s="180"/>
      <c r="AA294" s="205" t="s">
        <v>3066</v>
      </c>
      <c r="AB294" s="206">
        <v>500000</v>
      </c>
      <c r="AC294" s="205" t="s">
        <v>58</v>
      </c>
      <c r="AD294" s="149" t="s">
        <v>478</v>
      </c>
      <c r="AE294" s="205" t="s">
        <v>478</v>
      </c>
      <c r="AF294" s="206" t="s">
        <v>213</v>
      </c>
      <c r="AG294" s="150">
        <v>28.871719366037727</v>
      </c>
      <c r="AH294" s="151">
        <v>15.09433962264151</v>
      </c>
      <c r="AI294" s="150">
        <v>1293.5859683018864</v>
      </c>
      <c r="AJ294" s="150">
        <v>25.871719366037727</v>
      </c>
      <c r="AK294" s="150">
        <v>28.871719366037727</v>
      </c>
      <c r="AL294" s="207">
        <v>44874</v>
      </c>
      <c r="AM294" s="205"/>
    </row>
    <row r="295" spans="1:39" ht="16.5" hidden="1" customHeight="1">
      <c r="A295" t="s">
        <v>112</v>
      </c>
      <c r="B295" t="s">
        <v>113</v>
      </c>
      <c r="C295" t="s">
        <v>1318</v>
      </c>
      <c r="D295" t="s">
        <v>65</v>
      </c>
      <c r="E295" s="205" t="s">
        <v>65</v>
      </c>
      <c r="F295" t="s">
        <v>25</v>
      </c>
      <c r="G295" t="s">
        <v>53</v>
      </c>
      <c r="H295" t="s">
        <v>54</v>
      </c>
      <c r="I295" t="s">
        <v>55</v>
      </c>
      <c r="J295" t="s">
        <v>3261</v>
      </c>
      <c r="N295" s="119">
        <v>44886</v>
      </c>
      <c r="O295" t="s">
        <v>11</v>
      </c>
      <c r="P295" t="s">
        <v>128</v>
      </c>
      <c r="Q295" t="s">
        <v>17</v>
      </c>
      <c r="R295" t="s">
        <v>54</v>
      </c>
      <c r="T295" s="119">
        <v>44886</v>
      </c>
      <c r="AB295" s="176">
        <v>500002</v>
      </c>
      <c r="AC295" t="s">
        <v>58</v>
      </c>
      <c r="AD295" s="149" t="s">
        <v>478</v>
      </c>
      <c r="AE295" t="s">
        <v>478</v>
      </c>
      <c r="AF295" s="176" t="s">
        <v>129</v>
      </c>
      <c r="AG295" s="150">
        <v>32.373609177358503</v>
      </c>
      <c r="AH295" s="151">
        <v>1.5094400000000001</v>
      </c>
      <c r="AI295" s="150">
        <v>1468.6804588679254</v>
      </c>
      <c r="AJ295" s="150">
        <v>29.373609177358507</v>
      </c>
      <c r="AK295" s="150">
        <v>32.373609177358503</v>
      </c>
      <c r="AL295" s="119">
        <v>44642</v>
      </c>
      <c r="AM295" t="s">
        <v>54</v>
      </c>
    </row>
    <row r="296" spans="1:39" ht="16.5" hidden="1" customHeight="1">
      <c r="A296" t="s">
        <v>60</v>
      </c>
      <c r="B296" t="s">
        <v>61</v>
      </c>
      <c r="C296" t="s">
        <v>2139</v>
      </c>
      <c r="D296" t="s">
        <v>64</v>
      </c>
      <c r="E296" s="205" t="s">
        <v>65</v>
      </c>
      <c r="F296" t="s">
        <v>24</v>
      </c>
      <c r="G296" t="s">
        <v>66</v>
      </c>
      <c r="H296" t="s">
        <v>54</v>
      </c>
      <c r="I296" t="s">
        <v>55</v>
      </c>
      <c r="J296" s="179" t="s">
        <v>3262</v>
      </c>
      <c r="L296" s="119">
        <v>44875</v>
      </c>
      <c r="M296" s="128">
        <v>44889</v>
      </c>
      <c r="N296" s="128">
        <v>44889</v>
      </c>
      <c r="O296" t="s">
        <v>9</v>
      </c>
      <c r="P296" t="s">
        <v>78</v>
      </c>
      <c r="Q296" t="s">
        <v>17</v>
      </c>
      <c r="S296" s="119">
        <v>44887</v>
      </c>
      <c r="T296" s="119">
        <v>44889</v>
      </c>
      <c r="W296" s="180"/>
      <c r="X296" s="205"/>
      <c r="Y296" s="205"/>
      <c r="Z296" s="180"/>
      <c r="AA296" s="205" t="s">
        <v>1073</v>
      </c>
      <c r="AB296" s="206">
        <v>500000</v>
      </c>
      <c r="AC296" s="205" t="s">
        <v>58</v>
      </c>
      <c r="AD296" s="149" t="s">
        <v>444</v>
      </c>
      <c r="AE296" s="205" t="s">
        <v>478</v>
      </c>
      <c r="AF296" s="206" t="s">
        <v>216</v>
      </c>
      <c r="AG296" s="150">
        <v>28.901908045283012</v>
      </c>
      <c r="AH296" s="151">
        <v>1.5094339622641511</v>
      </c>
      <c r="AI296" s="150">
        <v>1295.0954022641506</v>
      </c>
      <c r="AJ296" s="150">
        <v>25.901908045283012</v>
      </c>
      <c r="AK296" s="150">
        <v>28.901908045283012</v>
      </c>
      <c r="AL296" s="207">
        <v>44491</v>
      </c>
      <c r="AM296" s="205"/>
    </row>
    <row r="297" spans="1:39" ht="16.5" hidden="1" customHeight="1">
      <c r="A297" t="s">
        <v>155</v>
      </c>
      <c r="B297" t="s">
        <v>156</v>
      </c>
      <c r="C297" t="s">
        <v>2413</v>
      </c>
      <c r="D297" t="s">
        <v>65</v>
      </c>
      <c r="E297" t="s">
        <v>65</v>
      </c>
      <c r="F297" t="s">
        <v>25</v>
      </c>
      <c r="G297" t="s">
        <v>53</v>
      </c>
      <c r="H297" t="s">
        <v>67</v>
      </c>
      <c r="I297" t="s">
        <v>55</v>
      </c>
      <c r="J297" t="s">
        <v>2414</v>
      </c>
      <c r="K297" s="119">
        <v>44621</v>
      </c>
      <c r="L297" s="119">
        <v>44806</v>
      </c>
      <c r="M297" s="119">
        <v>44886</v>
      </c>
      <c r="N297" s="119">
        <v>44889</v>
      </c>
      <c r="O297" t="s">
        <v>9</v>
      </c>
      <c r="P297" t="s">
        <v>114</v>
      </c>
      <c r="Q297" t="s">
        <v>17</v>
      </c>
      <c r="R297" t="s">
        <v>54</v>
      </c>
      <c r="S297" s="119">
        <v>44873</v>
      </c>
      <c r="T297" s="119">
        <v>44889</v>
      </c>
      <c r="AB297" s="206">
        <v>500002</v>
      </c>
      <c r="AC297" s="205" t="s">
        <v>58</v>
      </c>
      <c r="AD297" s="149" t="s">
        <v>478</v>
      </c>
      <c r="AE297" s="205" t="s">
        <v>478</v>
      </c>
      <c r="AF297" s="206" t="s">
        <v>115</v>
      </c>
      <c r="AG297" s="150">
        <v>29.988702369811318</v>
      </c>
      <c r="AH297" s="151">
        <v>15.0944</v>
      </c>
      <c r="AI297" s="150">
        <v>1349.4351184905659</v>
      </c>
      <c r="AJ297" s="150">
        <v>26.988702369811318</v>
      </c>
      <c r="AK297" s="150">
        <v>29.988702369811318</v>
      </c>
      <c r="AL297" s="119">
        <v>44866</v>
      </c>
    </row>
    <row r="298" spans="1:39" ht="16.5" hidden="1" customHeight="1">
      <c r="A298" t="s">
        <v>123</v>
      </c>
      <c r="B298" t="str">
        <f>VLOOKUP(A298,'Data Validation'!S:T,2,FALSE)</f>
        <v>Cross Architecture</v>
      </c>
      <c r="C298" t="s">
        <v>2763</v>
      </c>
      <c r="D298" t="s">
        <v>65</v>
      </c>
      <c r="E298" t="s">
        <v>65</v>
      </c>
      <c r="F298" t="s">
        <v>25</v>
      </c>
      <c r="G298" t="s">
        <v>66</v>
      </c>
      <c r="H298" t="s">
        <v>54</v>
      </c>
      <c r="I298" t="s">
        <v>55</v>
      </c>
      <c r="J298" t="s">
        <v>3263</v>
      </c>
      <c r="N298" s="119">
        <v>44890</v>
      </c>
      <c r="O298" t="s">
        <v>11</v>
      </c>
      <c r="P298" t="s">
        <v>128</v>
      </c>
      <c r="Q298" t="s">
        <v>17</v>
      </c>
      <c r="R298" t="s">
        <v>54</v>
      </c>
      <c r="S298" s="119">
        <v>44887</v>
      </c>
      <c r="T298" s="119">
        <v>44964</v>
      </c>
      <c r="AB298" s="176">
        <v>500000</v>
      </c>
      <c r="AC298" t="s">
        <v>58</v>
      </c>
      <c r="AD298" s="149" t="str">
        <f ca="1">IF((AND((N298-TODAY())&lt;=0,(F298="P2")))=TRUE,"Yes","No")</f>
        <v>Yes</v>
      </c>
      <c r="AE298" t="str">
        <f ca="1">IF((AND((N298-TODAY())&lt;=30,(L298-TODAY())&lt;=0,(F298="P1")))=TRUE,"Yes",IF(AND((N298-TODAY())&lt;=30,(L298-TODAY())&lt;=0,(F298="P2"))=TRUE,"Yes","No"))</f>
        <v>Yes</v>
      </c>
      <c r="AF298" s="176" t="s">
        <v>129</v>
      </c>
      <c r="AG298" s="150">
        <f ca="1">IF(AK298&lt;=53,AK298,AK298-52)</f>
        <v>43.384908316981132</v>
      </c>
      <c r="AH298" s="151">
        <f>IF(H298="Y",(((160/1000000)*AB298)/5.3)*0.1,((160/1000000)*AB298)/5.3)</f>
        <v>1.5094339622641511</v>
      </c>
      <c r="AI298" s="150">
        <f>SUM($AH$297:AH330)</f>
        <v>119.24541584905667</v>
      </c>
      <c r="AJ298" s="150">
        <f>AI298/50</f>
        <v>2.3849083169811336</v>
      </c>
      <c r="AK298" s="150">
        <f ca="1">WEEKNUM(TODAY())+AJ298</f>
        <v>43.384908316981132</v>
      </c>
      <c r="AL298" s="119">
        <v>44799</v>
      </c>
    </row>
    <row r="299" spans="1:39" ht="16.5" customHeight="1">
      <c r="A299" t="s">
        <v>96</v>
      </c>
      <c r="B299" t="str">
        <f>VLOOKUP(A299,'Data Validation'!S:T,2,FALSE)</f>
        <v>SAP BTP Core</v>
      </c>
      <c r="C299" t="s">
        <v>692</v>
      </c>
      <c r="D299" t="s">
        <v>64</v>
      </c>
      <c r="E299" s="205" t="s">
        <v>65</v>
      </c>
      <c r="F299" t="s">
        <v>24</v>
      </c>
      <c r="G299" t="s">
        <v>81</v>
      </c>
      <c r="H299" t="s">
        <v>54</v>
      </c>
      <c r="I299" t="s">
        <v>55</v>
      </c>
      <c r="J299" t="s">
        <v>3264</v>
      </c>
      <c r="K299" s="119">
        <v>44866</v>
      </c>
      <c r="L299" s="119">
        <v>44822</v>
      </c>
      <c r="N299" s="119">
        <v>44891</v>
      </c>
      <c r="O299" t="s">
        <v>11</v>
      </c>
      <c r="P299" t="s">
        <v>128</v>
      </c>
      <c r="Q299" t="s">
        <v>17</v>
      </c>
      <c r="S299" s="119"/>
      <c r="T299" s="119">
        <v>44950</v>
      </c>
      <c r="W299" s="62" t="s">
        <v>3056</v>
      </c>
      <c r="X299" t="s">
        <v>16</v>
      </c>
      <c r="Y299" t="s">
        <v>73</v>
      </c>
      <c r="Z299" s="62" t="s">
        <v>3057</v>
      </c>
      <c r="AA299" t="s">
        <v>2111</v>
      </c>
      <c r="AB299" s="176">
        <v>500000</v>
      </c>
      <c r="AC299" t="s">
        <v>58</v>
      </c>
      <c r="AD299" s="149" t="str">
        <f ca="1">IF((AND((N299-TODAY())&lt;=0,(F299="P2")))=TRUE,"Yes","No")</f>
        <v>No</v>
      </c>
      <c r="AE299" t="str">
        <f ca="1">IF((AND((N299-TODAY())&lt;=30,(L299-TODAY())&lt;=0,(F299="P1")))=TRUE,"Yes",IF(AND((N299-TODAY())&lt;=30,(L299-TODAY())&lt;=0,(F299="P2"))=TRUE,"Yes","No"))</f>
        <v>Yes</v>
      </c>
      <c r="AF299" s="176" t="s">
        <v>129</v>
      </c>
      <c r="AG299" s="150">
        <f ca="1">IF(AK299&lt;=53,AK299,AK299-52)</f>
        <v>42.690567486792453</v>
      </c>
      <c r="AH299" s="151">
        <f>IF(H299="Y",(((160/1000000)*AB299)/5.3)*0.1,((160/1000000)*AB299)/5.3)</f>
        <v>1.5094339622641511</v>
      </c>
      <c r="AI299" s="150">
        <f>SUM($AH$298:AH326)</f>
        <v>84.528374339622658</v>
      </c>
      <c r="AJ299" s="150">
        <f>AI299/50</f>
        <v>1.6905674867924532</v>
      </c>
      <c r="AK299" s="150">
        <f ca="1">WEEKNUM(TODAY())+AJ299</f>
        <v>42.690567486792453</v>
      </c>
      <c r="AL299" s="119">
        <v>44732</v>
      </c>
    </row>
    <row r="300" spans="1:39" ht="16.5" customHeight="1">
      <c r="A300" t="s">
        <v>96</v>
      </c>
      <c r="B300" t="str">
        <f>VLOOKUP(A300,'Data Validation'!S:T,2,FALSE)</f>
        <v>SAP BTP Core</v>
      </c>
      <c r="C300" t="s">
        <v>692</v>
      </c>
      <c r="D300" t="s">
        <v>64</v>
      </c>
      <c r="E300" s="205" t="s">
        <v>65</v>
      </c>
      <c r="F300" t="s">
        <v>24</v>
      </c>
      <c r="G300" t="s">
        <v>81</v>
      </c>
      <c r="H300" t="s">
        <v>54</v>
      </c>
      <c r="I300" t="s">
        <v>55</v>
      </c>
      <c r="J300" t="s">
        <v>3265</v>
      </c>
      <c r="K300" s="119">
        <v>44866</v>
      </c>
      <c r="L300" s="119">
        <v>44822</v>
      </c>
      <c r="N300" s="119">
        <v>44891</v>
      </c>
      <c r="O300" t="s">
        <v>11</v>
      </c>
      <c r="P300" t="s">
        <v>128</v>
      </c>
      <c r="Q300" t="s">
        <v>17</v>
      </c>
      <c r="S300" s="119"/>
      <c r="T300" s="119">
        <v>44950</v>
      </c>
      <c r="W300" s="62" t="s">
        <v>3056</v>
      </c>
      <c r="X300" t="s">
        <v>16</v>
      </c>
      <c r="Y300" t="s">
        <v>73</v>
      </c>
      <c r="Z300" s="62" t="s">
        <v>3057</v>
      </c>
      <c r="AA300" t="s">
        <v>2111</v>
      </c>
      <c r="AB300" s="176">
        <v>500000</v>
      </c>
      <c r="AC300" t="s">
        <v>58</v>
      </c>
      <c r="AD300" s="149" t="str">
        <f ca="1">IF((AND((N300-TODAY())&lt;=0,(F300="P2")))=TRUE,"Yes","No")</f>
        <v>No</v>
      </c>
      <c r="AE300" t="str">
        <f ca="1">IF((AND((N300-TODAY())&lt;=30,(L300-TODAY())&lt;=0,(F300="P1")))=TRUE,"Yes",IF(AND((N300-TODAY())&lt;=30,(L300-TODAY())&lt;=0,(F300="P2"))=TRUE,"Yes","No"))</f>
        <v>Yes</v>
      </c>
      <c r="AF300" s="176" t="s">
        <v>129</v>
      </c>
      <c r="AG300" s="150">
        <f ca="1">IF(AK300&lt;=53,AK300,AK300-52)</f>
        <v>42.660378807547168</v>
      </c>
      <c r="AH300" s="151">
        <f>IF(H300="Y",(((160/1000000)*AB300)/5.3)*0.1,((160/1000000)*AB300)/5.3)</f>
        <v>1.5094339622641511</v>
      </c>
      <c r="AI300" s="150">
        <f>SUM($AH$299:AH326)</f>
        <v>83.018940377358518</v>
      </c>
      <c r="AJ300" s="150">
        <f>AI300/50</f>
        <v>1.6603788075471704</v>
      </c>
      <c r="AK300" s="150">
        <f ca="1">WEEKNUM(TODAY())+AJ300</f>
        <v>42.660378807547168</v>
      </c>
      <c r="AL300" s="119">
        <v>44732</v>
      </c>
    </row>
    <row r="301" spans="1:39" ht="16.5" hidden="1" customHeight="1">
      <c r="A301" t="s">
        <v>179</v>
      </c>
      <c r="B301" t="s">
        <v>180</v>
      </c>
      <c r="C301" t="s">
        <v>2012</v>
      </c>
      <c r="D301" t="s">
        <v>76</v>
      </c>
      <c r="E301" s="205" t="s">
        <v>76</v>
      </c>
      <c r="F301" t="s">
        <v>25</v>
      </c>
      <c r="G301" t="s">
        <v>53</v>
      </c>
      <c r="H301" t="s">
        <v>67</v>
      </c>
      <c r="I301" s="205" t="s">
        <v>68</v>
      </c>
      <c r="J301" t="s">
        <v>3266</v>
      </c>
      <c r="K301" s="119">
        <v>44652</v>
      </c>
      <c r="L301" s="119">
        <v>44823</v>
      </c>
      <c r="M301" s="119">
        <v>44882</v>
      </c>
      <c r="N301" s="119">
        <v>44893</v>
      </c>
      <c r="O301" t="s">
        <v>9</v>
      </c>
      <c r="P301" t="s">
        <v>73</v>
      </c>
      <c r="Q301" t="s">
        <v>17</v>
      </c>
      <c r="R301" t="s">
        <v>54</v>
      </c>
      <c r="S301" s="119">
        <v>44872</v>
      </c>
      <c r="T301" s="119">
        <v>44880</v>
      </c>
      <c r="AB301" s="176">
        <v>500001</v>
      </c>
      <c r="AC301" t="s">
        <v>58</v>
      </c>
      <c r="AD301" s="149" t="s">
        <v>478</v>
      </c>
      <c r="AE301" t="s">
        <v>478</v>
      </c>
      <c r="AF301" s="176" t="s">
        <v>213</v>
      </c>
      <c r="AG301" s="150">
        <v>46</v>
      </c>
      <c r="AH301" s="151">
        <v>15.094369811320757</v>
      </c>
      <c r="AI301" s="150">
        <v>1332.8313449056602</v>
      </c>
      <c r="AJ301" s="150">
        <v>26.656626898113203</v>
      </c>
      <c r="AK301" s="150">
        <v>46</v>
      </c>
      <c r="AL301" s="119">
        <v>44851</v>
      </c>
    </row>
    <row r="302" spans="1:39" ht="16.5" hidden="1" customHeight="1">
      <c r="A302" t="s">
        <v>171</v>
      </c>
      <c r="B302" t="s">
        <v>172</v>
      </c>
      <c r="C302" t="s">
        <v>3014</v>
      </c>
      <c r="D302" t="s">
        <v>108</v>
      </c>
      <c r="E302" s="205" t="s">
        <v>65</v>
      </c>
      <c r="F302" t="s">
        <v>24</v>
      </c>
      <c r="G302" t="s">
        <v>66</v>
      </c>
      <c r="H302" t="s">
        <v>54</v>
      </c>
      <c r="I302" s="205" t="s">
        <v>55</v>
      </c>
      <c r="J302" t="s">
        <v>3267</v>
      </c>
      <c r="K302" s="119">
        <v>44739</v>
      </c>
      <c r="L302" s="119">
        <v>44865</v>
      </c>
      <c r="M302" s="119">
        <v>44880</v>
      </c>
      <c r="N302" s="119">
        <v>44895</v>
      </c>
      <c r="O302" t="s">
        <v>7</v>
      </c>
      <c r="P302" t="s">
        <v>59</v>
      </c>
      <c r="Q302" t="s">
        <v>17</v>
      </c>
      <c r="R302" t="s">
        <v>54</v>
      </c>
      <c r="S302" s="119">
        <v>44859</v>
      </c>
      <c r="T302" s="119">
        <v>44908</v>
      </c>
      <c r="W302" s="62"/>
      <c r="Z302" s="62"/>
      <c r="AB302" s="206">
        <v>500000</v>
      </c>
      <c r="AC302" s="205" t="s">
        <v>58</v>
      </c>
      <c r="AD302" s="149" t="s">
        <v>444</v>
      </c>
      <c r="AE302" s="205" t="s">
        <v>478</v>
      </c>
      <c r="AF302" s="206" t="s">
        <v>246</v>
      </c>
      <c r="AG302" s="150">
        <v>29.717004256603772</v>
      </c>
      <c r="AH302" s="151">
        <v>1.5094339622641511</v>
      </c>
      <c r="AI302" s="150">
        <v>1335.8502128301886</v>
      </c>
      <c r="AJ302" s="150">
        <v>26.717004256603772</v>
      </c>
      <c r="AK302" s="150">
        <v>29.717004256603772</v>
      </c>
      <c r="AL302" s="119">
        <v>44845</v>
      </c>
    </row>
    <row r="303" spans="1:39" ht="16.5" hidden="1" customHeight="1">
      <c r="A303" t="s">
        <v>134</v>
      </c>
      <c r="B303" t="s">
        <v>101</v>
      </c>
      <c r="C303" t="s">
        <v>2890</v>
      </c>
      <c r="D303" t="s">
        <v>108</v>
      </c>
      <c r="E303" t="s">
        <v>65</v>
      </c>
      <c r="F303" t="s">
        <v>24</v>
      </c>
      <c r="G303" t="s">
        <v>66</v>
      </c>
      <c r="H303" t="s">
        <v>54</v>
      </c>
      <c r="I303" s="205" t="s">
        <v>55</v>
      </c>
      <c r="J303" t="s">
        <v>3268</v>
      </c>
      <c r="K303" s="119">
        <v>44713</v>
      </c>
      <c r="L303" s="119">
        <v>44860</v>
      </c>
      <c r="M303" s="119">
        <v>44882</v>
      </c>
      <c r="N303" s="119">
        <v>44895</v>
      </c>
      <c r="O303" t="s">
        <v>11</v>
      </c>
      <c r="P303" t="s">
        <v>242</v>
      </c>
      <c r="Q303" t="s">
        <v>17</v>
      </c>
      <c r="S303" s="119">
        <v>44879</v>
      </c>
      <c r="T303" s="119">
        <v>44901</v>
      </c>
      <c r="W303" s="180"/>
      <c r="X303" s="205"/>
      <c r="Y303" s="205"/>
      <c r="Z303" s="180"/>
      <c r="AA303" s="205"/>
      <c r="AB303" s="206">
        <v>500000</v>
      </c>
      <c r="AC303" s="205" t="s">
        <v>58</v>
      </c>
      <c r="AD303" s="149" t="s">
        <v>444</v>
      </c>
      <c r="AE303" s="205" t="s">
        <v>478</v>
      </c>
      <c r="AF303" s="206" t="s">
        <v>243</v>
      </c>
      <c r="AG303" s="150">
        <v>29.747192935849057</v>
      </c>
      <c r="AH303" s="151">
        <v>1.5094339622641511</v>
      </c>
      <c r="AI303" s="150">
        <v>1337.3596467924528</v>
      </c>
      <c r="AJ303" s="150">
        <v>26.747192935849057</v>
      </c>
      <c r="AK303" s="150">
        <v>29.747192935849057</v>
      </c>
      <c r="AL303" s="207">
        <v>44866</v>
      </c>
      <c r="AM303" s="205"/>
    </row>
    <row r="304" spans="1:39" ht="16.5" hidden="1" customHeight="1">
      <c r="A304" t="s">
        <v>134</v>
      </c>
      <c r="B304" t="s">
        <v>101</v>
      </c>
      <c r="C304" t="s">
        <v>2890</v>
      </c>
      <c r="D304" t="s">
        <v>108</v>
      </c>
      <c r="E304" t="s">
        <v>65</v>
      </c>
      <c r="F304" t="s">
        <v>24</v>
      </c>
      <c r="G304" t="s">
        <v>66</v>
      </c>
      <c r="H304" t="s">
        <v>54</v>
      </c>
      <c r="I304" s="205" t="s">
        <v>55</v>
      </c>
      <c r="J304" t="s">
        <v>3269</v>
      </c>
      <c r="K304" s="119">
        <v>44713</v>
      </c>
      <c r="L304" s="119">
        <v>44860</v>
      </c>
      <c r="M304" s="119">
        <v>44882</v>
      </c>
      <c r="N304" s="119">
        <v>44895</v>
      </c>
      <c r="O304" t="s">
        <v>9</v>
      </c>
      <c r="P304" t="s">
        <v>73</v>
      </c>
      <c r="Q304" t="s">
        <v>17</v>
      </c>
      <c r="S304" s="119">
        <v>44882</v>
      </c>
      <c r="T304" s="119">
        <v>44901</v>
      </c>
      <c r="W304" s="180"/>
      <c r="X304" s="205"/>
      <c r="Y304" s="205"/>
      <c r="Z304" s="180"/>
      <c r="AA304" s="205"/>
      <c r="AB304" s="206">
        <v>500000</v>
      </c>
      <c r="AC304" s="205" t="s">
        <v>58</v>
      </c>
      <c r="AD304" s="149" t="s">
        <v>444</v>
      </c>
      <c r="AE304" s="205" t="s">
        <v>478</v>
      </c>
      <c r="AF304" s="206" t="s">
        <v>213</v>
      </c>
      <c r="AG304" s="150">
        <v>29.777381615094342</v>
      </c>
      <c r="AH304" s="151">
        <v>1.5094339622641511</v>
      </c>
      <c r="AI304" s="150">
        <v>1338.8690807547171</v>
      </c>
      <c r="AJ304" s="150">
        <v>26.777381615094342</v>
      </c>
      <c r="AK304" s="150">
        <v>29.777381615094342</v>
      </c>
      <c r="AL304" s="207">
        <v>44866</v>
      </c>
      <c r="AM304" s="205"/>
    </row>
    <row r="305" spans="1:39" ht="16.5" hidden="1" customHeight="1">
      <c r="A305" t="s">
        <v>134</v>
      </c>
      <c r="B305" t="s">
        <v>101</v>
      </c>
      <c r="C305" t="s">
        <v>2894</v>
      </c>
      <c r="D305" t="s">
        <v>108</v>
      </c>
      <c r="E305" t="s">
        <v>65</v>
      </c>
      <c r="F305" t="s">
        <v>24</v>
      </c>
      <c r="G305" t="s">
        <v>66</v>
      </c>
      <c r="H305" t="s">
        <v>54</v>
      </c>
      <c r="I305" s="205" t="s">
        <v>55</v>
      </c>
      <c r="J305" t="s">
        <v>3270</v>
      </c>
      <c r="K305" s="119">
        <v>44713</v>
      </c>
      <c r="L305" s="119">
        <v>44860</v>
      </c>
      <c r="M305" s="119">
        <v>44882</v>
      </c>
      <c r="N305" s="119">
        <v>44895</v>
      </c>
      <c r="O305" t="s">
        <v>13</v>
      </c>
      <c r="P305" t="s">
        <v>249</v>
      </c>
      <c r="Q305" t="s">
        <v>17</v>
      </c>
      <c r="S305" s="119">
        <v>44889</v>
      </c>
      <c r="T305" s="119">
        <v>44894</v>
      </c>
      <c r="W305" s="180"/>
      <c r="X305" s="205"/>
      <c r="Y305" s="205"/>
      <c r="Z305" s="205"/>
      <c r="AA305" s="205"/>
      <c r="AB305" s="206">
        <v>500000</v>
      </c>
      <c r="AC305" s="205" t="s">
        <v>58</v>
      </c>
      <c r="AD305" s="149" t="s">
        <v>444</v>
      </c>
      <c r="AE305" s="205" t="s">
        <v>478</v>
      </c>
      <c r="AF305" s="206" t="s">
        <v>250</v>
      </c>
      <c r="AG305" s="150">
        <v>29.807570294339627</v>
      </c>
      <c r="AH305" s="151">
        <v>1.5094339622641511</v>
      </c>
      <c r="AI305" s="150">
        <v>1340.3785147169813</v>
      </c>
      <c r="AJ305" s="150">
        <v>26.807570294339627</v>
      </c>
      <c r="AK305" s="150">
        <v>29.807570294339627</v>
      </c>
      <c r="AL305" s="207">
        <v>44866</v>
      </c>
      <c r="AM305" s="205"/>
    </row>
    <row r="306" spans="1:39" ht="16.5" hidden="1" customHeight="1">
      <c r="A306" t="s">
        <v>96</v>
      </c>
      <c r="B306" t="s">
        <v>97</v>
      </c>
      <c r="C306" t="s">
        <v>1228</v>
      </c>
      <c r="D306" t="s">
        <v>65</v>
      </c>
      <c r="E306" s="205" t="s">
        <v>65</v>
      </c>
      <c r="F306" s="205" t="s">
        <v>24</v>
      </c>
      <c r="G306" s="205" t="s">
        <v>81</v>
      </c>
      <c r="H306" s="205" t="s">
        <v>54</v>
      </c>
      <c r="I306" t="s">
        <v>55</v>
      </c>
      <c r="J306" t="s">
        <v>3271</v>
      </c>
      <c r="L306" s="119">
        <v>44881</v>
      </c>
      <c r="M306" s="119">
        <v>44889</v>
      </c>
      <c r="N306" s="119">
        <v>44896</v>
      </c>
      <c r="O306" t="s">
        <v>9</v>
      </c>
      <c r="P306" t="s">
        <v>78</v>
      </c>
      <c r="Q306" t="s">
        <v>17</v>
      </c>
      <c r="T306" s="119">
        <v>44889</v>
      </c>
      <c r="AB306" s="206">
        <v>500000</v>
      </c>
      <c r="AC306" s="205" t="s">
        <v>58</v>
      </c>
      <c r="AD306" s="149" t="s">
        <v>444</v>
      </c>
      <c r="AE306" s="205" t="s">
        <v>478</v>
      </c>
      <c r="AF306" s="206" t="s">
        <v>216</v>
      </c>
      <c r="AG306" s="150">
        <v>29.898136332075477</v>
      </c>
      <c r="AH306" s="151">
        <v>1.5094339622641511</v>
      </c>
      <c r="AI306" s="150">
        <v>1344.9068166037739</v>
      </c>
      <c r="AJ306" s="150">
        <v>26.898136332075477</v>
      </c>
      <c r="AK306" s="150">
        <v>29.898136332075477</v>
      </c>
      <c r="AL306" s="119">
        <v>44771</v>
      </c>
      <c r="AM306" t="s">
        <v>54</v>
      </c>
    </row>
    <row r="307" spans="1:39" ht="16.5" hidden="1" customHeight="1">
      <c r="A307" t="s">
        <v>147</v>
      </c>
      <c r="B307" t="s">
        <v>148</v>
      </c>
      <c r="C307" t="s">
        <v>3272</v>
      </c>
      <c r="D307" t="s">
        <v>65</v>
      </c>
      <c r="E307" s="205" t="s">
        <v>65</v>
      </c>
      <c r="F307" s="205" t="s">
        <v>25</v>
      </c>
      <c r="G307" s="205" t="s">
        <v>81</v>
      </c>
      <c r="H307" s="205" t="s">
        <v>54</v>
      </c>
      <c r="I307" s="205" t="s">
        <v>55</v>
      </c>
      <c r="J307" t="s">
        <v>3273</v>
      </c>
      <c r="K307" s="119">
        <v>44662</v>
      </c>
      <c r="L307" s="119">
        <v>44792</v>
      </c>
      <c r="M307" s="119">
        <v>44896</v>
      </c>
      <c r="N307" s="119">
        <v>44896</v>
      </c>
      <c r="O307" t="s">
        <v>11</v>
      </c>
      <c r="P307" t="s">
        <v>185</v>
      </c>
      <c r="Q307" t="s">
        <v>17</v>
      </c>
      <c r="R307" t="s">
        <v>54</v>
      </c>
      <c r="S307" s="119">
        <v>44882</v>
      </c>
      <c r="T307" s="119">
        <v>44917</v>
      </c>
      <c r="W307" s="180" t="s">
        <v>3274</v>
      </c>
      <c r="X307" s="205"/>
      <c r="Y307" s="205"/>
      <c r="Z307" s="180" t="s">
        <v>3275</v>
      </c>
      <c r="AA307" s="205" t="s">
        <v>3276</v>
      </c>
      <c r="AB307" s="206">
        <v>500000</v>
      </c>
      <c r="AC307" s="205" t="s">
        <v>58</v>
      </c>
      <c r="AD307" s="149" t="s">
        <v>478</v>
      </c>
      <c r="AE307" s="205" t="s">
        <v>478</v>
      </c>
      <c r="AF307" s="206" t="s">
        <v>186</v>
      </c>
      <c r="AG307" s="150">
        <v>31.61889147169812</v>
      </c>
      <c r="AH307" s="151">
        <v>1.5094339622641511</v>
      </c>
      <c r="AI307" s="150">
        <v>1430.944573584906</v>
      </c>
      <c r="AJ307" s="150">
        <v>28.61889147169812</v>
      </c>
      <c r="AK307" s="150">
        <v>31.61889147169812</v>
      </c>
      <c r="AL307" s="207">
        <v>44489</v>
      </c>
      <c r="AM307" s="205"/>
    </row>
    <row r="308" spans="1:39" ht="16.5" hidden="1" customHeight="1">
      <c r="A308" t="s">
        <v>155</v>
      </c>
      <c r="B308" t="s">
        <v>156</v>
      </c>
      <c r="C308" t="s">
        <v>3010</v>
      </c>
      <c r="D308" t="s">
        <v>65</v>
      </c>
      <c r="E308" s="205" t="s">
        <v>65</v>
      </c>
      <c r="F308" t="s">
        <v>25</v>
      </c>
      <c r="G308" t="s">
        <v>66</v>
      </c>
      <c r="H308" t="s">
        <v>54</v>
      </c>
      <c r="I308" t="s">
        <v>55</v>
      </c>
      <c r="J308" t="s">
        <v>3277</v>
      </c>
      <c r="K308" s="119">
        <v>44690</v>
      </c>
      <c r="L308" s="119">
        <v>44820</v>
      </c>
      <c r="N308" s="119">
        <v>44897</v>
      </c>
      <c r="O308" t="s">
        <v>9</v>
      </c>
      <c r="P308" t="s">
        <v>196</v>
      </c>
      <c r="Q308" t="s">
        <v>17</v>
      </c>
      <c r="R308" t="s">
        <v>54</v>
      </c>
      <c r="S308" s="119">
        <v>44882</v>
      </c>
      <c r="T308" s="119">
        <v>44908</v>
      </c>
      <c r="AB308" s="176">
        <v>500001</v>
      </c>
      <c r="AC308" t="s">
        <v>58</v>
      </c>
      <c r="AD308" s="149" t="s">
        <v>444</v>
      </c>
      <c r="AE308" t="s">
        <v>444</v>
      </c>
      <c r="AF308" s="176" t="s">
        <v>56</v>
      </c>
      <c r="AG308" s="150">
        <v>29.928325071698119</v>
      </c>
      <c r="AH308" s="151">
        <v>1.5094369811320758</v>
      </c>
      <c r="AI308" s="150">
        <v>1346.4162535849059</v>
      </c>
      <c r="AJ308" s="150">
        <v>26.928325071698119</v>
      </c>
      <c r="AK308" s="150">
        <v>29.928325071698119</v>
      </c>
      <c r="AL308" s="119">
        <v>44854</v>
      </c>
    </row>
    <row r="309" spans="1:39" ht="16.5" hidden="1" customHeight="1">
      <c r="A309" t="s">
        <v>134</v>
      </c>
      <c r="B309" t="s">
        <v>101</v>
      </c>
      <c r="C309" t="s">
        <v>703</v>
      </c>
      <c r="D309" t="s">
        <v>76</v>
      </c>
      <c r="E309" s="205" t="s">
        <v>76</v>
      </c>
      <c r="F309" t="s">
        <v>25</v>
      </c>
      <c r="G309" t="s">
        <v>66</v>
      </c>
      <c r="H309" t="s">
        <v>54</v>
      </c>
      <c r="I309" t="s">
        <v>55</v>
      </c>
      <c r="J309" s="205" t="s">
        <v>3278</v>
      </c>
      <c r="N309" s="119">
        <v>44898</v>
      </c>
      <c r="O309" t="s">
        <v>9</v>
      </c>
      <c r="P309" t="s">
        <v>114</v>
      </c>
      <c r="Q309" t="s">
        <v>17</v>
      </c>
      <c r="R309" t="s">
        <v>54</v>
      </c>
      <c r="S309" s="119">
        <v>44889</v>
      </c>
      <c r="T309" s="119">
        <v>44908</v>
      </c>
      <c r="AB309" s="206">
        <v>500001</v>
      </c>
      <c r="AC309" s="205" t="s">
        <v>58</v>
      </c>
      <c r="AD309" s="149" t="s">
        <v>478</v>
      </c>
      <c r="AE309" s="205" t="s">
        <v>478</v>
      </c>
      <c r="AF309" s="206" t="s">
        <v>115</v>
      </c>
      <c r="AG309" s="150">
        <v>29.95851381132076</v>
      </c>
      <c r="AH309" s="151">
        <v>1.5094369811320758</v>
      </c>
      <c r="AI309" s="150">
        <v>1347.9256905660379</v>
      </c>
      <c r="AJ309" s="150">
        <v>26.95851381132076</v>
      </c>
      <c r="AK309" s="150">
        <v>29.95851381132076</v>
      </c>
      <c r="AL309" s="119">
        <v>44699</v>
      </c>
      <c r="AM309" t="s">
        <v>54</v>
      </c>
    </row>
    <row r="310" spans="1:39" ht="16.5" hidden="1" customHeight="1">
      <c r="A310" t="s">
        <v>90</v>
      </c>
      <c r="B310" t="s">
        <v>91</v>
      </c>
      <c r="C310" t="s">
        <v>479</v>
      </c>
      <c r="D310" t="s">
        <v>65</v>
      </c>
      <c r="E310" t="s">
        <v>65</v>
      </c>
      <c r="F310" t="s">
        <v>25</v>
      </c>
      <c r="G310" t="s">
        <v>66</v>
      </c>
      <c r="H310" t="s">
        <v>54</v>
      </c>
      <c r="I310" t="s">
        <v>55</v>
      </c>
      <c r="J310" t="s">
        <v>3279</v>
      </c>
      <c r="N310" s="119">
        <v>44900</v>
      </c>
      <c r="O310" t="s">
        <v>9</v>
      </c>
      <c r="P310" t="s">
        <v>73</v>
      </c>
      <c r="Q310" t="s">
        <v>17</v>
      </c>
      <c r="R310" t="s">
        <v>54</v>
      </c>
      <c r="S310" s="119">
        <v>44889</v>
      </c>
      <c r="T310" s="119">
        <v>44917</v>
      </c>
      <c r="W310" s="62" t="s">
        <v>3280</v>
      </c>
      <c r="Z310" s="62" t="s">
        <v>3281</v>
      </c>
      <c r="AB310" s="206">
        <v>500002</v>
      </c>
      <c r="AC310" s="205" t="s">
        <v>58</v>
      </c>
      <c r="AD310" s="149" t="s">
        <v>478</v>
      </c>
      <c r="AE310" s="205" t="s">
        <v>478</v>
      </c>
      <c r="AF310" s="206" t="s">
        <v>213</v>
      </c>
      <c r="AG310" s="150">
        <v>29.988702611320761</v>
      </c>
      <c r="AH310" s="151">
        <v>1.5094400000000001</v>
      </c>
      <c r="AI310" s="150">
        <v>1349.435130566038</v>
      </c>
      <c r="AJ310" s="150">
        <v>26.988702611320761</v>
      </c>
      <c r="AK310" s="150">
        <v>29.988702611320761</v>
      </c>
      <c r="AL310" s="119">
        <v>44792</v>
      </c>
      <c r="AM310" t="s">
        <v>54</v>
      </c>
    </row>
    <row r="311" spans="1:39" ht="16.5" hidden="1" customHeight="1">
      <c r="A311" t="s">
        <v>119</v>
      </c>
      <c r="B311" t="s">
        <v>120</v>
      </c>
      <c r="C311" t="s">
        <v>2841</v>
      </c>
      <c r="D311" t="s">
        <v>65</v>
      </c>
      <c r="E311" s="205" t="s">
        <v>65</v>
      </c>
      <c r="F311" t="s">
        <v>25</v>
      </c>
      <c r="G311" t="s">
        <v>66</v>
      </c>
      <c r="H311" t="s">
        <v>54</v>
      </c>
      <c r="I311" t="s">
        <v>55</v>
      </c>
      <c r="J311" s="187" t="s">
        <v>3282</v>
      </c>
      <c r="N311" s="119">
        <v>44900</v>
      </c>
      <c r="O311" t="s">
        <v>9</v>
      </c>
      <c r="P311" t="s">
        <v>78</v>
      </c>
      <c r="Q311" t="s">
        <v>17</v>
      </c>
      <c r="R311" t="s">
        <v>54</v>
      </c>
      <c r="S311" s="119">
        <v>44888</v>
      </c>
      <c r="T311" s="119">
        <v>44901</v>
      </c>
      <c r="AB311" s="206">
        <v>500000</v>
      </c>
      <c r="AC311" s="205" t="s">
        <v>58</v>
      </c>
      <c r="AD311" s="149" t="s">
        <v>478</v>
      </c>
      <c r="AE311" s="205" t="s">
        <v>478</v>
      </c>
      <c r="AF311" s="206" t="s">
        <v>216</v>
      </c>
      <c r="AG311" s="150">
        <v>30.018891290566042</v>
      </c>
      <c r="AH311" s="151">
        <v>1.5094339622641511</v>
      </c>
      <c r="AI311" s="150">
        <v>1350.9445645283022</v>
      </c>
      <c r="AJ311" s="150">
        <v>27.018891290566042</v>
      </c>
      <c r="AK311" s="150">
        <v>30.018891290566042</v>
      </c>
      <c r="AL311" s="119">
        <v>44888</v>
      </c>
      <c r="AM311" t="s">
        <v>54</v>
      </c>
    </row>
    <row r="312" spans="1:39" ht="16.5" hidden="1" customHeight="1">
      <c r="A312" t="s">
        <v>134</v>
      </c>
      <c r="B312" t="s">
        <v>101</v>
      </c>
      <c r="C312" t="s">
        <v>1805</v>
      </c>
      <c r="D312" t="s">
        <v>108</v>
      </c>
      <c r="E312" s="205" t="s">
        <v>65</v>
      </c>
      <c r="F312" t="s">
        <v>24</v>
      </c>
      <c r="G312" t="s">
        <v>81</v>
      </c>
      <c r="H312" t="s">
        <v>54</v>
      </c>
      <c r="I312" s="205" t="s">
        <v>55</v>
      </c>
      <c r="J312" t="s">
        <v>3283</v>
      </c>
      <c r="K312" s="119">
        <v>44613</v>
      </c>
      <c r="L312" s="119">
        <v>44804</v>
      </c>
      <c r="M312" s="119">
        <v>44894</v>
      </c>
      <c r="N312" s="119">
        <v>44902</v>
      </c>
      <c r="O312" t="s">
        <v>7</v>
      </c>
      <c r="P312" t="s">
        <v>59</v>
      </c>
      <c r="Q312" t="s">
        <v>17</v>
      </c>
      <c r="S312" s="119">
        <v>44866</v>
      </c>
      <c r="T312" s="119">
        <v>44901</v>
      </c>
      <c r="AB312" s="206">
        <v>500000</v>
      </c>
      <c r="AC312" s="205" t="s">
        <v>58</v>
      </c>
      <c r="AD312" s="149" t="s">
        <v>444</v>
      </c>
      <c r="AE312" s="205" t="s">
        <v>478</v>
      </c>
      <c r="AF312" s="206" t="s">
        <v>246</v>
      </c>
      <c r="AG312" s="150">
        <v>30.049079969811327</v>
      </c>
      <c r="AH312" s="151">
        <v>1.5094339622641511</v>
      </c>
      <c r="AI312" s="150">
        <v>1352.4539984905664</v>
      </c>
      <c r="AJ312" s="150">
        <v>27.049079969811327</v>
      </c>
      <c r="AK312" s="150">
        <v>30.049079969811327</v>
      </c>
      <c r="AL312" s="119">
        <v>44866</v>
      </c>
      <c r="AM312" t="s">
        <v>54</v>
      </c>
    </row>
    <row r="313" spans="1:39" ht="16.5" hidden="1" customHeight="1">
      <c r="A313" t="s">
        <v>179</v>
      </c>
      <c r="B313" t="s">
        <v>180</v>
      </c>
      <c r="C313" t="s">
        <v>3178</v>
      </c>
      <c r="D313" t="s">
        <v>76</v>
      </c>
      <c r="E313" t="s">
        <v>76</v>
      </c>
      <c r="F313" t="s">
        <v>25</v>
      </c>
      <c r="G313" t="s">
        <v>81</v>
      </c>
      <c r="H313" t="s">
        <v>54</v>
      </c>
      <c r="I313" t="s">
        <v>55</v>
      </c>
      <c r="J313" t="s">
        <v>3284</v>
      </c>
      <c r="K313" s="119">
        <v>44861</v>
      </c>
      <c r="L313" s="119">
        <v>44889</v>
      </c>
      <c r="M313" s="119">
        <v>44901</v>
      </c>
      <c r="N313" s="119">
        <v>44903</v>
      </c>
      <c r="O313" t="s">
        <v>9</v>
      </c>
      <c r="P313" t="s">
        <v>114</v>
      </c>
      <c r="Q313" t="s">
        <v>17</v>
      </c>
      <c r="R313" t="s">
        <v>54</v>
      </c>
      <c r="S313" s="119">
        <v>44887</v>
      </c>
      <c r="T313" s="119">
        <v>44917</v>
      </c>
      <c r="AB313" s="206">
        <v>500000</v>
      </c>
      <c r="AC313" s="205" t="s">
        <v>58</v>
      </c>
      <c r="AD313" s="149" t="s">
        <v>478</v>
      </c>
      <c r="AE313" s="205" t="s">
        <v>478</v>
      </c>
      <c r="AF313" s="206" t="s">
        <v>115</v>
      </c>
      <c r="AG313" s="150">
        <v>30.079268649056612</v>
      </c>
      <c r="AH313" s="151">
        <v>1.5094339622641511</v>
      </c>
      <c r="AI313" s="150">
        <v>1353.9634324528306</v>
      </c>
      <c r="AJ313" s="150">
        <v>27.079268649056612</v>
      </c>
      <c r="AK313" s="150">
        <v>30.079268649056612</v>
      </c>
      <c r="AL313" s="119">
        <v>44879</v>
      </c>
      <c r="AM313" t="s">
        <v>54</v>
      </c>
    </row>
    <row r="314" spans="1:39" ht="16.5" hidden="1" customHeight="1">
      <c r="A314" t="s">
        <v>179</v>
      </c>
      <c r="B314" t="s">
        <v>180</v>
      </c>
      <c r="C314" t="s">
        <v>3178</v>
      </c>
      <c r="D314" t="s">
        <v>76</v>
      </c>
      <c r="E314" t="s">
        <v>76</v>
      </c>
      <c r="F314" t="s">
        <v>25</v>
      </c>
      <c r="G314" t="s">
        <v>81</v>
      </c>
      <c r="H314" t="s">
        <v>54</v>
      </c>
      <c r="I314" t="s">
        <v>55</v>
      </c>
      <c r="J314" t="s">
        <v>3285</v>
      </c>
      <c r="K314" s="119">
        <v>44861</v>
      </c>
      <c r="L314" s="119">
        <v>44889</v>
      </c>
      <c r="M314" s="119">
        <v>44901</v>
      </c>
      <c r="N314" s="119">
        <v>44903</v>
      </c>
      <c r="O314" t="s">
        <v>9</v>
      </c>
      <c r="P314" t="s">
        <v>114</v>
      </c>
      <c r="Q314" t="s">
        <v>17</v>
      </c>
      <c r="R314" t="s">
        <v>54</v>
      </c>
      <c r="S314" s="119">
        <v>44887</v>
      </c>
      <c r="T314" s="119">
        <v>44917</v>
      </c>
      <c r="AB314" s="206">
        <v>500000</v>
      </c>
      <c r="AC314" s="205" t="s">
        <v>58</v>
      </c>
      <c r="AD314" s="149" t="s">
        <v>478</v>
      </c>
      <c r="AE314" s="205" t="s">
        <v>478</v>
      </c>
      <c r="AF314" s="206" t="s">
        <v>115</v>
      </c>
      <c r="AG314" s="150">
        <v>30.109457328301897</v>
      </c>
      <c r="AH314" s="151">
        <v>1.5094339622641511</v>
      </c>
      <c r="AI314" s="150">
        <v>1355.4728664150948</v>
      </c>
      <c r="AJ314" s="150">
        <v>27.109457328301897</v>
      </c>
      <c r="AK314" s="150">
        <v>30.109457328301897</v>
      </c>
      <c r="AL314" s="119">
        <v>44879</v>
      </c>
      <c r="AM314" t="s">
        <v>54</v>
      </c>
    </row>
    <row r="315" spans="1:39" ht="16.5" hidden="1" customHeight="1">
      <c r="A315" t="s">
        <v>179</v>
      </c>
      <c r="B315" t="s">
        <v>180</v>
      </c>
      <c r="C315" t="s">
        <v>2574</v>
      </c>
      <c r="D315" t="s">
        <v>76</v>
      </c>
      <c r="E315" t="s">
        <v>76</v>
      </c>
      <c r="F315" t="s">
        <v>25</v>
      </c>
      <c r="G315" t="s">
        <v>81</v>
      </c>
      <c r="H315" t="s">
        <v>54</v>
      </c>
      <c r="I315" t="s">
        <v>55</v>
      </c>
      <c r="J315" t="s">
        <v>3286</v>
      </c>
      <c r="K315" s="119"/>
      <c r="L315" s="119"/>
      <c r="M315" s="119"/>
      <c r="N315" s="119">
        <v>44903</v>
      </c>
      <c r="O315" t="s">
        <v>11</v>
      </c>
      <c r="P315" t="s">
        <v>185</v>
      </c>
      <c r="Q315" t="s">
        <v>17</v>
      </c>
      <c r="R315" t="s">
        <v>54</v>
      </c>
      <c r="S315" s="119">
        <v>44895</v>
      </c>
      <c r="T315" s="119">
        <v>44917</v>
      </c>
      <c r="AB315" s="176">
        <v>500001</v>
      </c>
      <c r="AC315" t="s">
        <v>58</v>
      </c>
      <c r="AD315" s="149" t="s">
        <v>478</v>
      </c>
      <c r="AE315" t="s">
        <v>478</v>
      </c>
      <c r="AF315" s="176" t="s">
        <v>186</v>
      </c>
      <c r="AG315" s="150">
        <v>31.860401207547174</v>
      </c>
      <c r="AH315" s="151">
        <v>1.5094369811320758</v>
      </c>
      <c r="AI315" s="150">
        <v>1443.0200603773587</v>
      </c>
      <c r="AJ315" s="150">
        <v>28.860401207547174</v>
      </c>
      <c r="AK315" s="150">
        <v>31.860401207547174</v>
      </c>
      <c r="AL315" s="119">
        <v>44818</v>
      </c>
    </row>
    <row r="316" spans="1:39" ht="16.5" hidden="1" customHeight="1">
      <c r="A316" t="s">
        <v>179</v>
      </c>
      <c r="B316" t="s">
        <v>180</v>
      </c>
      <c r="C316" t="s">
        <v>2574</v>
      </c>
      <c r="D316" t="s">
        <v>76</v>
      </c>
      <c r="E316" t="s">
        <v>76</v>
      </c>
      <c r="F316" t="s">
        <v>25</v>
      </c>
      <c r="G316" t="s">
        <v>81</v>
      </c>
      <c r="H316" t="s">
        <v>54</v>
      </c>
      <c r="I316" t="s">
        <v>55</v>
      </c>
      <c r="J316" t="s">
        <v>3287</v>
      </c>
      <c r="K316" s="119"/>
      <c r="L316" s="119"/>
      <c r="M316" s="119"/>
      <c r="N316" s="119">
        <v>44903</v>
      </c>
      <c r="O316" t="s">
        <v>11</v>
      </c>
      <c r="P316" t="s">
        <v>185</v>
      </c>
      <c r="Q316" t="s">
        <v>17</v>
      </c>
      <c r="R316" t="s">
        <v>54</v>
      </c>
      <c r="S316" s="119">
        <v>44895</v>
      </c>
      <c r="T316" s="119">
        <v>44917</v>
      </c>
      <c r="AB316" s="176">
        <v>500001</v>
      </c>
      <c r="AC316" t="s">
        <v>58</v>
      </c>
      <c r="AD316" s="149" t="s">
        <v>478</v>
      </c>
      <c r="AE316" t="s">
        <v>478</v>
      </c>
      <c r="AF316" s="176" t="s">
        <v>186</v>
      </c>
      <c r="AG316" s="150">
        <v>31.890589947169815</v>
      </c>
      <c r="AH316" s="151">
        <v>1.5094369811320758</v>
      </c>
      <c r="AI316" s="150">
        <v>1444.5294973584907</v>
      </c>
      <c r="AJ316" s="150">
        <v>28.890589947169815</v>
      </c>
      <c r="AK316" s="150">
        <v>31.890589947169815</v>
      </c>
      <c r="AL316" s="119">
        <v>44818</v>
      </c>
    </row>
    <row r="317" spans="1:39" hidden="1">
      <c r="A317" t="s">
        <v>155</v>
      </c>
      <c r="B317" t="s">
        <v>156</v>
      </c>
      <c r="C317" t="s">
        <v>1559</v>
      </c>
      <c r="D317" t="s">
        <v>65</v>
      </c>
      <c r="E317" s="205" t="s">
        <v>65</v>
      </c>
      <c r="F317" t="s">
        <v>25</v>
      </c>
      <c r="G317" t="s">
        <v>66</v>
      </c>
      <c r="H317" t="s">
        <v>54</v>
      </c>
      <c r="I317" t="s">
        <v>55</v>
      </c>
      <c r="J317" t="s">
        <v>3288</v>
      </c>
      <c r="K317" s="119">
        <v>44732</v>
      </c>
      <c r="L317" s="119">
        <v>44862</v>
      </c>
      <c r="N317" s="119">
        <v>44904</v>
      </c>
      <c r="O317" t="s">
        <v>9</v>
      </c>
      <c r="P317" t="s">
        <v>73</v>
      </c>
      <c r="Q317" t="s">
        <v>17</v>
      </c>
      <c r="R317" t="s">
        <v>54</v>
      </c>
      <c r="S317" s="119">
        <v>44897</v>
      </c>
      <c r="T317" s="119">
        <v>44908</v>
      </c>
      <c r="AA317" t="s">
        <v>3020</v>
      </c>
      <c r="AB317" s="206">
        <v>500001</v>
      </c>
      <c r="AC317" s="205" t="s">
        <v>58</v>
      </c>
      <c r="AD317" s="149" t="s">
        <v>478</v>
      </c>
      <c r="AE317" s="205" t="s">
        <v>478</v>
      </c>
      <c r="AF317" s="206" t="s">
        <v>213</v>
      </c>
      <c r="AG317" s="150">
        <v>30.139646067924538</v>
      </c>
      <c r="AH317" s="151">
        <v>1.5094369811320758</v>
      </c>
      <c r="AI317" s="150">
        <v>1356.9823033962268</v>
      </c>
      <c r="AJ317" s="150">
        <v>27.139646067924538</v>
      </c>
      <c r="AK317" s="150">
        <v>30.139646067924538</v>
      </c>
      <c r="AL317" s="119">
        <v>44866</v>
      </c>
      <c r="AM317" t="s">
        <v>54</v>
      </c>
    </row>
    <row r="318" spans="1:39" ht="16.5" hidden="1" customHeight="1">
      <c r="A318" t="s">
        <v>155</v>
      </c>
      <c r="B318" t="s">
        <v>156</v>
      </c>
      <c r="C318" t="s">
        <v>1559</v>
      </c>
      <c r="D318" t="s">
        <v>65</v>
      </c>
      <c r="E318" s="205" t="s">
        <v>65</v>
      </c>
      <c r="F318" t="s">
        <v>25</v>
      </c>
      <c r="G318" t="s">
        <v>66</v>
      </c>
      <c r="H318" t="s">
        <v>54</v>
      </c>
      <c r="I318" t="s">
        <v>55</v>
      </c>
      <c r="J318" t="s">
        <v>3289</v>
      </c>
      <c r="K318" s="119">
        <v>44732</v>
      </c>
      <c r="L318" s="119">
        <v>44862</v>
      </c>
      <c r="N318" s="119">
        <v>44904</v>
      </c>
      <c r="O318" t="s">
        <v>9</v>
      </c>
      <c r="P318" t="s">
        <v>73</v>
      </c>
      <c r="Q318" t="s">
        <v>17</v>
      </c>
      <c r="R318" t="s">
        <v>54</v>
      </c>
      <c r="S318" s="119">
        <v>44897</v>
      </c>
      <c r="T318" s="119">
        <v>44908</v>
      </c>
      <c r="AA318" t="s">
        <v>3020</v>
      </c>
      <c r="AB318" s="206">
        <v>500001</v>
      </c>
      <c r="AC318" s="205" t="s">
        <v>58</v>
      </c>
      <c r="AD318" s="149" t="s">
        <v>478</v>
      </c>
      <c r="AE318" s="205" t="s">
        <v>478</v>
      </c>
      <c r="AF318" s="206" t="s">
        <v>213</v>
      </c>
      <c r="AG318" s="150">
        <v>30.169834807547176</v>
      </c>
      <c r="AH318" s="151">
        <v>1.5094369811320758</v>
      </c>
      <c r="AI318" s="150">
        <v>1358.4917403773588</v>
      </c>
      <c r="AJ318" s="150">
        <v>27.169834807547176</v>
      </c>
      <c r="AK318" s="150">
        <v>30.169834807547176</v>
      </c>
      <c r="AL318" s="119">
        <v>44866</v>
      </c>
      <c r="AM318" t="s">
        <v>54</v>
      </c>
    </row>
    <row r="319" spans="1:39" s="133" customFormat="1" ht="16.5" hidden="1" customHeight="1">
      <c r="A319" t="s">
        <v>134</v>
      </c>
      <c r="B319" t="s">
        <v>101</v>
      </c>
      <c r="C319" t="s">
        <v>703</v>
      </c>
      <c r="D319" t="s">
        <v>76</v>
      </c>
      <c r="E319" s="205" t="s">
        <v>76</v>
      </c>
      <c r="F319" t="s">
        <v>25</v>
      </c>
      <c r="G319" t="s">
        <v>66</v>
      </c>
      <c r="H319" t="s">
        <v>54</v>
      </c>
      <c r="I319" t="s">
        <v>55</v>
      </c>
      <c r="J319" s="205" t="s">
        <v>3290</v>
      </c>
      <c r="K319"/>
      <c r="L319"/>
      <c r="M319"/>
      <c r="N319" s="119">
        <v>44905</v>
      </c>
      <c r="O319" t="s">
        <v>9</v>
      </c>
      <c r="P319" t="s">
        <v>114</v>
      </c>
      <c r="Q319" t="s">
        <v>17</v>
      </c>
      <c r="R319" t="s">
        <v>54</v>
      </c>
      <c r="S319" s="119">
        <v>44901</v>
      </c>
      <c r="T319" s="119">
        <v>44908</v>
      </c>
      <c r="U319"/>
      <c r="V319"/>
      <c r="W319"/>
      <c r="X319"/>
      <c r="Y319"/>
      <c r="Z319"/>
      <c r="AA319"/>
      <c r="AB319" s="206">
        <v>500001</v>
      </c>
      <c r="AC319" s="205" t="s">
        <v>58</v>
      </c>
      <c r="AD319" s="149" t="s">
        <v>478</v>
      </c>
      <c r="AE319" s="205" t="s">
        <v>478</v>
      </c>
      <c r="AF319" s="206" t="s">
        <v>115</v>
      </c>
      <c r="AG319" s="150">
        <v>30.200023547169817</v>
      </c>
      <c r="AH319" s="151">
        <v>1.5094369811320758</v>
      </c>
      <c r="AI319" s="150">
        <v>1360.0011773584908</v>
      </c>
      <c r="AJ319" s="150">
        <v>27.200023547169817</v>
      </c>
      <c r="AK319" s="150">
        <v>30.200023547169817</v>
      </c>
      <c r="AL319" s="119">
        <v>44699</v>
      </c>
      <c r="AM319" t="s">
        <v>54</v>
      </c>
    </row>
    <row r="320" spans="1:39" ht="16.5" hidden="1" customHeight="1">
      <c r="A320" t="s">
        <v>134</v>
      </c>
      <c r="B320" t="s">
        <v>101</v>
      </c>
      <c r="C320" t="s">
        <v>703</v>
      </c>
      <c r="D320" t="s">
        <v>76</v>
      </c>
      <c r="E320" s="205" t="s">
        <v>76</v>
      </c>
      <c r="F320" t="s">
        <v>25</v>
      </c>
      <c r="G320" t="s">
        <v>66</v>
      </c>
      <c r="H320" t="s">
        <v>54</v>
      </c>
      <c r="I320" t="s">
        <v>55</v>
      </c>
      <c r="J320" t="s">
        <v>2404</v>
      </c>
      <c r="N320" s="119">
        <v>44905</v>
      </c>
      <c r="O320" t="s">
        <v>9</v>
      </c>
      <c r="P320" t="s">
        <v>114</v>
      </c>
      <c r="Q320" t="s">
        <v>17</v>
      </c>
      <c r="R320" t="s">
        <v>54</v>
      </c>
      <c r="S320" s="119">
        <v>44901</v>
      </c>
      <c r="T320" s="119">
        <v>44908</v>
      </c>
      <c r="AB320" s="206">
        <v>500001</v>
      </c>
      <c r="AC320" s="205" t="s">
        <v>58</v>
      </c>
      <c r="AD320" s="149" t="s">
        <v>478</v>
      </c>
      <c r="AE320" s="205" t="s">
        <v>478</v>
      </c>
      <c r="AF320" s="206" t="s">
        <v>115</v>
      </c>
      <c r="AG320" s="150">
        <v>31.920778686792456</v>
      </c>
      <c r="AH320" s="151">
        <v>1.5094369811320758</v>
      </c>
      <c r="AI320" s="150">
        <v>1446.0389343396228</v>
      </c>
      <c r="AJ320" s="150">
        <v>28.920778686792456</v>
      </c>
      <c r="AK320" s="150">
        <v>31.920778686792456</v>
      </c>
      <c r="AL320" s="119">
        <v>44896</v>
      </c>
    </row>
    <row r="321" spans="1:39" ht="16.5" hidden="1" customHeight="1">
      <c r="A321" t="s">
        <v>112</v>
      </c>
      <c r="B321" t="s">
        <v>113</v>
      </c>
      <c r="C321" t="s">
        <v>1318</v>
      </c>
      <c r="D321" t="s">
        <v>65</v>
      </c>
      <c r="E321" s="205" t="s">
        <v>65</v>
      </c>
      <c r="F321" t="s">
        <v>25</v>
      </c>
      <c r="G321" t="s">
        <v>53</v>
      </c>
      <c r="H321" t="s">
        <v>54</v>
      </c>
      <c r="I321" t="s">
        <v>55</v>
      </c>
      <c r="J321" t="s">
        <v>3291</v>
      </c>
      <c r="N321" s="119">
        <v>44907</v>
      </c>
      <c r="O321" t="s">
        <v>11</v>
      </c>
      <c r="P321" t="s">
        <v>128</v>
      </c>
      <c r="Q321" t="s">
        <v>17</v>
      </c>
      <c r="R321" t="s">
        <v>54</v>
      </c>
      <c r="S321" s="119">
        <v>44901</v>
      </c>
      <c r="T321" s="119">
        <v>44908</v>
      </c>
      <c r="AB321" s="176">
        <v>500002</v>
      </c>
      <c r="AC321" t="s">
        <v>58</v>
      </c>
      <c r="AD321" s="149" t="s">
        <v>478</v>
      </c>
      <c r="AE321" t="s">
        <v>478</v>
      </c>
      <c r="AF321" s="176" t="s">
        <v>129</v>
      </c>
      <c r="AG321" s="150">
        <v>32.403797977358508</v>
      </c>
      <c r="AH321" s="151">
        <v>1.5094400000000001</v>
      </c>
      <c r="AI321" s="150">
        <v>1470.1898988679254</v>
      </c>
      <c r="AJ321" s="150">
        <v>29.403797977358508</v>
      </c>
      <c r="AK321" s="150">
        <v>32.403797977358508</v>
      </c>
      <c r="AL321" s="119">
        <v>44901</v>
      </c>
      <c r="AM321" t="s">
        <v>54</v>
      </c>
    </row>
    <row r="322" spans="1:39" ht="16.5" hidden="1" customHeight="1">
      <c r="A322" t="s">
        <v>147</v>
      </c>
      <c r="B322" t="s">
        <v>148</v>
      </c>
      <c r="C322" t="s">
        <v>3292</v>
      </c>
      <c r="D322" t="s">
        <v>65</v>
      </c>
      <c r="E322" s="205" t="s">
        <v>65</v>
      </c>
      <c r="F322" t="s">
        <v>25</v>
      </c>
      <c r="G322" t="s">
        <v>53</v>
      </c>
      <c r="H322" t="s">
        <v>67</v>
      </c>
      <c r="I322" t="s">
        <v>55</v>
      </c>
      <c r="J322" t="s">
        <v>3293</v>
      </c>
      <c r="K322" s="119">
        <v>44760</v>
      </c>
      <c r="L322" s="119">
        <v>44841</v>
      </c>
      <c r="M322" s="119">
        <v>44907</v>
      </c>
      <c r="N322" s="119">
        <v>44909</v>
      </c>
      <c r="O322" t="s">
        <v>9</v>
      </c>
      <c r="P322" t="s">
        <v>73</v>
      </c>
      <c r="Q322" t="s">
        <v>17</v>
      </c>
      <c r="R322" t="s">
        <v>54</v>
      </c>
      <c r="S322" s="119">
        <v>44901</v>
      </c>
      <c r="T322" s="119">
        <v>44917</v>
      </c>
      <c r="AB322" s="206">
        <v>500000</v>
      </c>
      <c r="AC322" s="205" t="s">
        <v>58</v>
      </c>
      <c r="AD322" s="149" t="s">
        <v>478</v>
      </c>
      <c r="AE322" s="205" t="s">
        <v>478</v>
      </c>
      <c r="AF322" s="206" t="s">
        <v>213</v>
      </c>
      <c r="AG322" s="150">
        <v>30.833985811320758</v>
      </c>
      <c r="AH322" s="151">
        <v>15.09433962264151</v>
      </c>
      <c r="AI322" s="150">
        <v>1391.6992905660379</v>
      </c>
      <c r="AJ322" s="150">
        <v>27.833985811320758</v>
      </c>
      <c r="AK322" s="150">
        <v>30.833985811320758</v>
      </c>
      <c r="AL322" s="207">
        <v>44876</v>
      </c>
    </row>
    <row r="323" spans="1:39" ht="16.5" hidden="1" customHeight="1">
      <c r="A323" t="s">
        <v>119</v>
      </c>
      <c r="B323" t="s">
        <v>120</v>
      </c>
      <c r="C323" t="s">
        <v>2270</v>
      </c>
      <c r="D323" t="s">
        <v>65</v>
      </c>
      <c r="E323" s="205" t="s">
        <v>65</v>
      </c>
      <c r="F323" t="s">
        <v>24</v>
      </c>
      <c r="G323" t="s">
        <v>66</v>
      </c>
      <c r="H323" t="s">
        <v>67</v>
      </c>
      <c r="I323" t="s">
        <v>55</v>
      </c>
      <c r="J323" s="31" t="s">
        <v>3294</v>
      </c>
      <c r="K323" s="119">
        <v>44725</v>
      </c>
      <c r="L323" s="119"/>
      <c r="M323" s="119">
        <v>44903</v>
      </c>
      <c r="N323" s="119">
        <v>44910</v>
      </c>
      <c r="O323" t="s">
        <v>7</v>
      </c>
      <c r="P323" t="s">
        <v>59</v>
      </c>
      <c r="Q323" t="s">
        <v>17</v>
      </c>
      <c r="S323" s="119">
        <v>44900</v>
      </c>
      <c r="T323" s="119">
        <v>44901</v>
      </c>
      <c r="W323" s="180"/>
      <c r="X323" s="205"/>
      <c r="Y323" s="205"/>
      <c r="Z323" s="180"/>
      <c r="AA323" s="205"/>
      <c r="AB323" s="206">
        <v>500000</v>
      </c>
      <c r="AC323" s="205" t="s">
        <v>58</v>
      </c>
      <c r="AD323" s="149" t="s">
        <v>444</v>
      </c>
      <c r="AE323" s="205" t="s">
        <v>478</v>
      </c>
      <c r="AF323" s="206" t="s">
        <v>246</v>
      </c>
      <c r="AG323" s="150">
        <v>5.9886809358490583</v>
      </c>
      <c r="AH323" s="151">
        <v>15.09433962264151</v>
      </c>
      <c r="AI323" s="150">
        <v>149.4340467924529</v>
      </c>
      <c r="AJ323" s="150">
        <v>2.9886809358490583</v>
      </c>
      <c r="AK323" s="150">
        <v>5.9886809358490583</v>
      </c>
      <c r="AL323" s="207">
        <v>44867</v>
      </c>
      <c r="AM323" s="205"/>
    </row>
    <row r="324" spans="1:39" ht="16.5" hidden="1" customHeight="1">
      <c r="A324" t="s">
        <v>147</v>
      </c>
      <c r="B324" t="s">
        <v>148</v>
      </c>
      <c r="C324" t="s">
        <v>3295</v>
      </c>
      <c r="D324" t="s">
        <v>65</v>
      </c>
      <c r="E324" s="205" t="s">
        <v>65</v>
      </c>
      <c r="F324" t="s">
        <v>25</v>
      </c>
      <c r="G324" t="s">
        <v>81</v>
      </c>
      <c r="H324" t="s">
        <v>54</v>
      </c>
      <c r="I324" t="s">
        <v>55</v>
      </c>
      <c r="J324" t="s">
        <v>3296</v>
      </c>
      <c r="N324" s="119">
        <v>44911</v>
      </c>
      <c r="O324" t="s">
        <v>9</v>
      </c>
      <c r="P324" t="s">
        <v>73</v>
      </c>
      <c r="Q324" t="s">
        <v>17</v>
      </c>
      <c r="R324" t="s">
        <v>54</v>
      </c>
      <c r="S324" s="119">
        <v>44901</v>
      </c>
      <c r="T324" s="119">
        <v>44917</v>
      </c>
      <c r="AB324" s="206">
        <v>500000</v>
      </c>
      <c r="AC324" s="205" t="s">
        <v>58</v>
      </c>
      <c r="AD324" s="149" t="s">
        <v>478</v>
      </c>
      <c r="AE324" s="205" t="s">
        <v>478</v>
      </c>
      <c r="AF324" s="206" t="s">
        <v>213</v>
      </c>
      <c r="AG324" s="150">
        <v>30.532099018867928</v>
      </c>
      <c r="AH324" s="151">
        <v>1.5094339622641511</v>
      </c>
      <c r="AI324" s="150">
        <v>1376.6049509433965</v>
      </c>
      <c r="AJ324" s="150">
        <v>27.532099018867928</v>
      </c>
      <c r="AK324" s="150">
        <v>30.532099018867928</v>
      </c>
      <c r="AL324" s="207">
        <v>44876</v>
      </c>
    </row>
    <row r="325" spans="1:39" ht="16.5" hidden="1" customHeight="1">
      <c r="A325" t="s">
        <v>147</v>
      </c>
      <c r="B325" t="s">
        <v>148</v>
      </c>
      <c r="C325" t="s">
        <v>3042</v>
      </c>
      <c r="D325" t="s">
        <v>64</v>
      </c>
      <c r="E325" s="205" t="s">
        <v>65</v>
      </c>
      <c r="F325" t="s">
        <v>24</v>
      </c>
      <c r="G325" t="s">
        <v>53</v>
      </c>
      <c r="H325" t="s">
        <v>54</v>
      </c>
      <c r="I325" s="205" t="s">
        <v>55</v>
      </c>
      <c r="J325" t="s">
        <v>3043</v>
      </c>
      <c r="K325" s="119">
        <v>43556</v>
      </c>
      <c r="L325" s="119">
        <v>43739</v>
      </c>
      <c r="N325" s="119">
        <v>44915</v>
      </c>
      <c r="O325" t="s">
        <v>11</v>
      </c>
      <c r="P325" t="s">
        <v>242</v>
      </c>
      <c r="Q325" t="s">
        <v>17</v>
      </c>
      <c r="S325" s="119">
        <v>44901</v>
      </c>
      <c r="T325" s="119">
        <v>44917</v>
      </c>
      <c r="U325" t="s">
        <v>16</v>
      </c>
      <c r="V325" t="s">
        <v>242</v>
      </c>
      <c r="W325" s="62" t="s">
        <v>3297</v>
      </c>
      <c r="X325" t="s">
        <v>16</v>
      </c>
      <c r="Y325" t="s">
        <v>242</v>
      </c>
      <c r="Z325" s="62" t="s">
        <v>3298</v>
      </c>
      <c r="AA325" t="s">
        <v>1060</v>
      </c>
      <c r="AB325" s="206">
        <v>500002</v>
      </c>
      <c r="AC325" s="205" t="s">
        <v>58</v>
      </c>
      <c r="AD325" s="149" t="s">
        <v>444</v>
      </c>
      <c r="AE325" s="205" t="s">
        <v>478</v>
      </c>
      <c r="AF325" s="206" t="s">
        <v>182</v>
      </c>
      <c r="AG325" s="150">
        <v>31.950967486792457</v>
      </c>
      <c r="AH325" s="151">
        <v>1.5094400000000001</v>
      </c>
      <c r="AI325" s="150">
        <v>1447.5483743396228</v>
      </c>
      <c r="AJ325" s="150">
        <v>28.950967486792457</v>
      </c>
      <c r="AK325" s="150">
        <v>31.950967486792457</v>
      </c>
      <c r="AL325" s="119">
        <v>44900</v>
      </c>
    </row>
    <row r="326" spans="1:39" ht="16.5" customHeight="1">
      <c r="A326" t="s">
        <v>96</v>
      </c>
      <c r="B326" t="str">
        <f>VLOOKUP(A326,'Data Validation'!S:T,2,FALSE)</f>
        <v>SAP BTP Core</v>
      </c>
      <c r="C326" t="s">
        <v>692</v>
      </c>
      <c r="D326" t="s">
        <v>64</v>
      </c>
      <c r="E326" s="205" t="s">
        <v>65</v>
      </c>
      <c r="F326" t="s">
        <v>24</v>
      </c>
      <c r="G326" t="s">
        <v>81</v>
      </c>
      <c r="H326" t="s">
        <v>54</v>
      </c>
      <c r="I326" t="s">
        <v>55</v>
      </c>
      <c r="J326" t="s">
        <v>3299</v>
      </c>
      <c r="K326" s="119">
        <v>44896</v>
      </c>
      <c r="L326" s="119">
        <v>44918</v>
      </c>
      <c r="N326" s="119">
        <v>44926</v>
      </c>
      <c r="O326" t="s">
        <v>11</v>
      </c>
      <c r="P326" t="s">
        <v>128</v>
      </c>
      <c r="Q326" t="s">
        <v>17</v>
      </c>
      <c r="S326" s="119">
        <v>44908</v>
      </c>
      <c r="T326" s="119">
        <v>44950</v>
      </c>
      <c r="W326" s="62" t="s">
        <v>3056</v>
      </c>
      <c r="X326" t="s">
        <v>16</v>
      </c>
      <c r="Y326" t="s">
        <v>73</v>
      </c>
      <c r="Z326" s="62" t="s">
        <v>3057</v>
      </c>
      <c r="AA326" t="s">
        <v>2111</v>
      </c>
      <c r="AB326" s="176">
        <v>500000</v>
      </c>
      <c r="AC326" t="s">
        <v>58</v>
      </c>
      <c r="AD326" s="149" t="str">
        <f ca="1">IF((AND((N326-TODAY())&lt;=0,(F326="P2")))=TRUE,"Yes","No")</f>
        <v>No</v>
      </c>
      <c r="AE326" t="str">
        <f ca="1">IF((AND((N326-TODAY())&lt;=30,(L326-TODAY())&lt;=0,(F326="P1")))=TRUE,"Yes",IF(AND((N326-TODAY())&lt;=30,(L326-TODAY())&lt;=0,(F326="P2"))=TRUE,"Yes","No"))</f>
        <v>Yes</v>
      </c>
      <c r="AF326" s="176" t="s">
        <v>129</v>
      </c>
      <c r="AG326" s="150">
        <f ca="1">IF(AK326&lt;=53,AK326,AK326-52)</f>
        <v>41.392452950943394</v>
      </c>
      <c r="AH326" s="151">
        <f>IF(H326="Y",(((160/1000000)*AB326)/5.3)*0.1,((160/1000000)*AB326)/5.3)</f>
        <v>1.5094339622641511</v>
      </c>
      <c r="AI326" s="150">
        <f>SUM($AH$325:AH328)</f>
        <v>19.622647547169812</v>
      </c>
      <c r="AJ326" s="150">
        <f>AI326/50</f>
        <v>0.39245295094339627</v>
      </c>
      <c r="AK326" s="150">
        <f ca="1">WEEKNUM(TODAY())+AJ326</f>
        <v>41.392452950943394</v>
      </c>
      <c r="AL326" s="119">
        <v>44732</v>
      </c>
    </row>
    <row r="327" spans="1:39" ht="16.5" customHeight="1">
      <c r="A327" t="s">
        <v>96</v>
      </c>
      <c r="B327" t="str">
        <f>VLOOKUP(A327,'Data Validation'!S:T,2,FALSE)</f>
        <v>SAP BTP Core</v>
      </c>
      <c r="C327" t="s">
        <v>692</v>
      </c>
      <c r="D327" t="s">
        <v>64</v>
      </c>
      <c r="E327" s="205" t="s">
        <v>65</v>
      </c>
      <c r="F327" t="s">
        <v>24</v>
      </c>
      <c r="G327" t="s">
        <v>81</v>
      </c>
      <c r="H327" t="s">
        <v>54</v>
      </c>
      <c r="I327" t="s">
        <v>55</v>
      </c>
      <c r="J327" t="s">
        <v>3300</v>
      </c>
      <c r="K327" s="119">
        <v>44896</v>
      </c>
      <c r="L327" s="119">
        <v>44918</v>
      </c>
      <c r="N327" s="119">
        <v>44926</v>
      </c>
      <c r="O327" t="s">
        <v>11</v>
      </c>
      <c r="P327" t="s">
        <v>128</v>
      </c>
      <c r="Q327" t="s">
        <v>17</v>
      </c>
      <c r="S327" s="119">
        <v>44908</v>
      </c>
      <c r="T327" s="119">
        <v>44950</v>
      </c>
      <c r="W327" s="62" t="s">
        <v>3056</v>
      </c>
      <c r="X327" t="s">
        <v>16</v>
      </c>
      <c r="Y327" t="s">
        <v>73</v>
      </c>
      <c r="Z327" s="62" t="s">
        <v>3057</v>
      </c>
      <c r="AA327" t="s">
        <v>2111</v>
      </c>
      <c r="AB327" s="176">
        <v>500000</v>
      </c>
      <c r="AC327" t="s">
        <v>58</v>
      </c>
      <c r="AD327" s="149" t="str">
        <f ca="1">IF((AND((N327-TODAY())&lt;=0,(F327="P2")))=TRUE,"Yes","No")</f>
        <v>No</v>
      </c>
      <c r="AE327" t="str">
        <f ca="1">IF((AND((N327-TODAY())&lt;=30,(L327-TODAY())&lt;=0,(F327="P1")))=TRUE,"Yes",IF(AND((N327-TODAY())&lt;=30,(L327-TODAY())&lt;=0,(F327="P2"))=TRUE,"Yes","No"))</f>
        <v>Yes</v>
      </c>
      <c r="AF327" s="176" t="s">
        <v>129</v>
      </c>
      <c r="AG327" s="150">
        <f ca="1">IF(AK327&lt;=53,AK327,AK327-52)</f>
        <v>41.362264150943396</v>
      </c>
      <c r="AH327" s="151">
        <f>IF(H327="Y",(((160/1000000)*AB327)/5.3)*0.1,((160/1000000)*AB327)/5.3)</f>
        <v>1.5094339622641511</v>
      </c>
      <c r="AI327" s="150">
        <f>SUM($AH$326:AH328)</f>
        <v>18.113207547169811</v>
      </c>
      <c r="AJ327" s="150">
        <f>AI327/50</f>
        <v>0.3622641509433962</v>
      </c>
      <c r="AK327" s="150">
        <f ca="1">WEEKNUM(TODAY())+AJ327</f>
        <v>41.362264150943396</v>
      </c>
      <c r="AL327" s="119">
        <v>44732</v>
      </c>
    </row>
    <row r="328" spans="1:39" ht="16.5" hidden="1" customHeight="1">
      <c r="A328" t="s">
        <v>147</v>
      </c>
      <c r="B328" t="s">
        <v>148</v>
      </c>
      <c r="C328" t="s">
        <v>2240</v>
      </c>
      <c r="D328" t="s">
        <v>2241</v>
      </c>
      <c r="E328" t="s">
        <v>2241</v>
      </c>
      <c r="F328" t="s">
        <v>24</v>
      </c>
      <c r="G328" t="s">
        <v>77</v>
      </c>
      <c r="H328" t="s">
        <v>67</v>
      </c>
      <c r="I328" t="s">
        <v>68</v>
      </c>
      <c r="J328" t="s">
        <v>2242</v>
      </c>
      <c r="M328" s="119">
        <v>44911</v>
      </c>
      <c r="N328" s="119">
        <v>44935</v>
      </c>
      <c r="O328" t="s">
        <v>7</v>
      </c>
      <c r="P328" t="s">
        <v>59</v>
      </c>
      <c r="Q328" t="s">
        <v>17</v>
      </c>
      <c r="S328" s="119"/>
      <c r="T328" s="119">
        <v>44908</v>
      </c>
      <c r="AB328" s="176">
        <v>500000</v>
      </c>
      <c r="AC328" t="s">
        <v>58</v>
      </c>
      <c r="AD328" s="149" t="s">
        <v>444</v>
      </c>
      <c r="AE328" t="s">
        <v>478</v>
      </c>
      <c r="AF328" s="176" t="s">
        <v>246</v>
      </c>
      <c r="AG328" s="150">
        <v>31.830212467924536</v>
      </c>
      <c r="AH328" s="151">
        <v>15.09433962264151</v>
      </c>
      <c r="AI328" s="150">
        <v>1441.5106233962267</v>
      </c>
      <c r="AJ328" s="150">
        <v>28.830212467924536</v>
      </c>
      <c r="AK328" s="150">
        <v>31.830212467924536</v>
      </c>
      <c r="AL328" s="119">
        <v>44889</v>
      </c>
    </row>
    <row r="329" spans="1:39" ht="16.5" hidden="1" customHeight="1">
      <c r="A329" t="s">
        <v>119</v>
      </c>
      <c r="B329" t="s">
        <v>120</v>
      </c>
      <c r="C329" t="s">
        <v>2128</v>
      </c>
      <c r="D329" t="s">
        <v>108</v>
      </c>
      <c r="E329" t="s">
        <v>65</v>
      </c>
      <c r="F329" t="s">
        <v>24</v>
      </c>
      <c r="G329" t="s">
        <v>66</v>
      </c>
      <c r="H329" t="s">
        <v>54</v>
      </c>
      <c r="I329" s="205" t="s">
        <v>55</v>
      </c>
      <c r="J329" t="s">
        <v>2134</v>
      </c>
      <c r="K329" s="119">
        <v>44883</v>
      </c>
      <c r="L329" s="119">
        <v>44910</v>
      </c>
      <c r="M329" s="119">
        <v>44938</v>
      </c>
      <c r="N329" s="119">
        <v>44940</v>
      </c>
      <c r="O329" t="s">
        <v>9</v>
      </c>
      <c r="P329" t="s">
        <v>196</v>
      </c>
      <c r="Q329" t="s">
        <v>17</v>
      </c>
      <c r="R329" t="s">
        <v>54</v>
      </c>
      <c r="S329" s="119">
        <v>44917</v>
      </c>
      <c r="T329" s="119">
        <v>44921</v>
      </c>
      <c r="AB329" s="206">
        <v>500000</v>
      </c>
      <c r="AC329" s="205" t="s">
        <v>58</v>
      </c>
      <c r="AD329" s="149" t="s">
        <v>444</v>
      </c>
      <c r="AE329" s="205" t="s">
        <v>478</v>
      </c>
      <c r="AF329" s="206" t="s">
        <v>197</v>
      </c>
      <c r="AG329" s="150">
        <v>32.584930294339642</v>
      </c>
      <c r="AH329" s="151">
        <v>1.5094339622641511</v>
      </c>
      <c r="AI329" s="150">
        <v>1479.2465147169821</v>
      </c>
      <c r="AJ329" s="150">
        <v>29.584930294339642</v>
      </c>
      <c r="AK329" s="150">
        <v>32.584930294339642</v>
      </c>
      <c r="AL329" s="119">
        <v>44915</v>
      </c>
    </row>
    <row r="330" spans="1:39" ht="16.5" hidden="1" customHeight="1">
      <c r="A330" t="s">
        <v>119</v>
      </c>
      <c r="B330" t="s">
        <v>120</v>
      </c>
      <c r="C330" t="s">
        <v>2270</v>
      </c>
      <c r="D330" t="s">
        <v>65</v>
      </c>
      <c r="E330" s="205" t="s">
        <v>65</v>
      </c>
      <c r="F330" t="s">
        <v>24</v>
      </c>
      <c r="G330" t="s">
        <v>81</v>
      </c>
      <c r="H330" t="s">
        <v>54</v>
      </c>
      <c r="I330" t="s">
        <v>55</v>
      </c>
      <c r="J330" s="31" t="s">
        <v>2271</v>
      </c>
      <c r="K330" s="119">
        <v>44298</v>
      </c>
      <c r="L330" s="119">
        <v>44743</v>
      </c>
      <c r="M330" s="119">
        <v>44939</v>
      </c>
      <c r="N330" s="119">
        <v>44953</v>
      </c>
      <c r="O330" t="s">
        <v>11</v>
      </c>
      <c r="P330" t="s">
        <v>242</v>
      </c>
      <c r="Q330" t="s">
        <v>17</v>
      </c>
      <c r="S330" s="119">
        <v>44895</v>
      </c>
      <c r="T330" s="119">
        <v>44917</v>
      </c>
      <c r="W330" s="180" t="s">
        <v>2272</v>
      </c>
      <c r="X330" s="205"/>
      <c r="Y330" s="205"/>
      <c r="Z330" s="180" t="s">
        <v>2273</v>
      </c>
      <c r="AA330" s="205" t="s">
        <v>1073</v>
      </c>
      <c r="AB330" s="206">
        <v>500000</v>
      </c>
      <c r="AC330" s="205" t="s">
        <v>58</v>
      </c>
      <c r="AD330" s="149" t="s">
        <v>444</v>
      </c>
      <c r="AE330" s="205" t="s">
        <v>478</v>
      </c>
      <c r="AF330" s="206" t="s">
        <v>243</v>
      </c>
      <c r="AG330" s="150">
        <v>35.241536966037756</v>
      </c>
      <c r="AH330" s="151">
        <v>1.5094339622641511</v>
      </c>
      <c r="AI330" s="150">
        <v>1612.0768483018878</v>
      </c>
      <c r="AJ330" s="150">
        <v>32.241536966037756</v>
      </c>
      <c r="AK330" s="150">
        <v>35.241536966037756</v>
      </c>
      <c r="AL330" s="207">
        <v>44511</v>
      </c>
      <c r="AM330" s="205"/>
    </row>
    <row r="331" spans="1:39" hidden="1"/>
  </sheetData>
  <autoFilter ref="A1:AM331" xr:uid="{0B612362-D21C-4776-ABC9-8AD0728ABE2F}">
    <filterColumn colId="9">
      <filters>
        <filter val="CP SDK for iOS 7_1"/>
        <filter val="CP SDK for iOS 9_0"/>
        <filter val="SAP CP SDK for service development (Node) 2112a"/>
        <filter val="SAP CP SDK for service development (Node) 2112a 2203"/>
        <filter val="SAP CP SDK for service development (Node) 2112a 2204"/>
        <filter val="SAP CP SDK for service development (Node) 2112a 2205"/>
        <filter val="SAP CP SDK for service development (Node) 2112a 2206"/>
        <filter val="SAP CP SDK for service development (Node) 2112a 2207"/>
        <filter val="SAP CP SDK for service development (Node) 2112a 2209"/>
        <filter val="SAP CP SDK for service development (Node) 2112a 2210"/>
        <filter val="SAP CP SDK for service development (Node) 2112a 2212"/>
        <filter val="SAP CP SDK for service development (Node) 2211"/>
        <filter val="SAP CP SDK for service development NG (Java) 2202"/>
        <filter val="SAP CP SDK for service development NG (Java) 2204"/>
        <filter val="SAP CP SDK for service development NG (Java) 2205"/>
        <filter val="SAP CP SDK for service development NG (Java) 2206"/>
        <filter val="SAP CP SDK for service development NG (Java) 2207"/>
        <filter val="SAP CP SDK for service development NG (Java) 2209"/>
        <filter val="SAP CP SDK for service development NG (Java) 2210"/>
        <filter val="SAP CP SDK for service development NG (Java) 2211"/>
        <filter val="SAP CP SDK for service development NG (Java) 2212"/>
      </filters>
    </filterColumn>
  </autoFilter>
  <dataValidations count="1">
    <dataValidation type="date" operator="greaterThan" allowBlank="1" showInputMessage="1" showErrorMessage="1" sqref="AL1:AL84 AL104:AL113 AL130:AL133 AL125:AL128 AL213 AL257 AL260:AL266 AL282:AL287 AL305 AL313:AL314 AL311 AL316:AL319" xr:uid="{D18D7DF7-3E1B-4527-954C-09D87FBF2954}">
      <formula1>36891</formula1>
    </dataValidation>
  </dataValidations>
  <hyperlinks>
    <hyperlink ref="Z19" r:id="rId1" xr:uid="{6D3CA919-5776-46F9-9983-0AF7F447EC55}"/>
    <hyperlink ref="W19" r:id="rId2" xr:uid="{89D2F55F-455B-47C1-B1E2-6C830A7399FB}"/>
    <hyperlink ref="Z23" r:id="rId3" xr:uid="{BCC8696E-8A66-4DE5-AD6A-EB5D01B5F62D}"/>
    <hyperlink ref="W23" r:id="rId4" xr:uid="{EA3B7D27-15E6-44CC-AFEE-ECF2C4E01F21}"/>
    <hyperlink ref="W29" r:id="rId5" xr:uid="{162AE3D1-116E-466F-8532-93E5B88965EE}"/>
    <hyperlink ref="AA29" r:id="rId6" xr:uid="{292B0A26-1BFF-4C36-B8A1-2F6036AB61E6}"/>
    <hyperlink ref="W48" r:id="rId7" xr:uid="{C61A060B-29D5-462D-B9A2-5C6A3BD31E93}"/>
    <hyperlink ref="Z48" r:id="rId8" xr:uid="{4E463D89-85A5-4846-AB44-EE579CF2AE49}"/>
    <hyperlink ref="W67" r:id="rId9" xr:uid="{6BD7382B-7903-4CF2-9770-8C9AC97B751E}"/>
    <hyperlink ref="W59" r:id="rId10" xr:uid="{E1DD6A35-4FAC-41EE-AF43-973DAB7F8C5C}"/>
    <hyperlink ref="Z59" r:id="rId11" xr:uid="{2BC92099-1783-44D1-BFD2-B60C3D41CBF8}"/>
    <hyperlink ref="W63" r:id="rId12" xr:uid="{A580ACD4-81A6-4377-A040-CA73BC20A7F9}"/>
    <hyperlink ref="Z63" r:id="rId13" xr:uid="{E98F3637-0BD3-45DB-9D86-AC7FDAB1443A}"/>
    <hyperlink ref="W73" r:id="rId14" xr:uid="{FF187A81-76CC-483C-A71A-DCA0E9BE481F}"/>
    <hyperlink ref="W76" r:id="rId15" xr:uid="{52DCA084-DD37-47B5-A00B-A2B4D79583B6}"/>
    <hyperlink ref="Z76" r:id="rId16" xr:uid="{4CF1EC2A-B8B6-4BDB-86AE-981B44DDA665}"/>
    <hyperlink ref="W70" r:id="rId17" xr:uid="{E1FAFBD1-864C-4FC7-8770-011244CF8D53}"/>
    <hyperlink ref="Z70" r:id="rId18" xr:uid="{E08719EF-F278-4FA6-BE13-D4183772B7DC}"/>
    <hyperlink ref="W79" r:id="rId19" xr:uid="{92AC1EBF-1959-495D-BCD6-84A82A7A4F57}"/>
    <hyperlink ref="W92" r:id="rId20" xr:uid="{D3A02B22-BDA0-41FC-8F5B-5F77187EAF90}"/>
    <hyperlink ref="W93" r:id="rId21" xr:uid="{023DC4FD-F782-432B-981E-B1CF5C9DB613}"/>
    <hyperlink ref="Z93" r:id="rId22" xr:uid="{C91DC25F-4185-43D5-B1CC-B2F2F0FF9461}"/>
    <hyperlink ref="W86" r:id="rId23" xr:uid="{8E23E453-8435-48DA-BF17-01C7837B3AFB}"/>
    <hyperlink ref="Z86" r:id="rId24" xr:uid="{16DE8756-1A22-4A2B-95BD-2A8DF18FA4D2}"/>
    <hyperlink ref="W179" r:id="rId25" xr:uid="{AC66FE11-78E5-4146-9D70-50B1D10CA9DF}"/>
    <hyperlink ref="W142" r:id="rId26" xr:uid="{615A3AEE-A4B2-4D4D-BF62-D6500D018ED2}"/>
    <hyperlink ref="W118" r:id="rId27" xr:uid="{78B25A87-EEC2-451A-9922-F5A536B9F6D2}"/>
    <hyperlink ref="W175" r:id="rId28" xr:uid="{61E4ACA9-CA45-4C12-B15E-6941AF866706}"/>
    <hyperlink ref="Z99" r:id="rId29" xr:uid="{D3EDDBEE-FE21-48D5-9EDD-9FC266F58943}"/>
    <hyperlink ref="W99" r:id="rId30" xr:uid="{03E5B8C3-C432-4CAD-BBF4-0A764729B9BB}"/>
    <hyperlink ref="W189" r:id="rId31" xr:uid="{7F3801B0-9745-4B70-8612-809B85A797E2}"/>
    <hyperlink ref="Z189" r:id="rId32" xr:uid="{E557B41B-1C36-4D13-B389-C2BB02E89EDC}"/>
    <hyperlink ref="W162" r:id="rId33" xr:uid="{7E798919-E62D-406E-B568-F20AA112CC0F}"/>
    <hyperlink ref="Z162" r:id="rId34" xr:uid="{EEDC2CEC-D160-40A0-8405-CC5023059075}"/>
    <hyperlink ref="W181" r:id="rId35" xr:uid="{002917B6-A7CE-4E00-8392-C77614B7AA61}"/>
    <hyperlink ref="Z181" r:id="rId36" xr:uid="{382658D6-B1FB-4C11-8C1E-C1F166473CE8}"/>
    <hyperlink ref="Z163" r:id="rId37" xr:uid="{19C9421C-B62A-44EE-822A-2BBFDB20A265}"/>
    <hyperlink ref="W163" r:id="rId38" xr:uid="{941CC211-B3C0-4C4D-B5CF-7C10349DE979}"/>
    <hyperlink ref="W98" r:id="rId39" xr:uid="{5606DB89-747E-4BBF-97B3-9737C476E82A}"/>
    <hyperlink ref="Z98" r:id="rId40" xr:uid="{B1EA38B1-29F4-4454-BDC5-D8D6AE2679B6}"/>
    <hyperlink ref="W159" r:id="rId41" xr:uid="{A3C071E8-D0CF-42F8-8941-AD0FCC9E8F53}"/>
    <hyperlink ref="Z159" r:id="rId42" xr:uid="{E761186C-5D17-4162-A3AA-C50446BDAF50}"/>
    <hyperlink ref="W194" r:id="rId43" xr:uid="{E838BEDE-64A8-42A9-9396-604FDFD15AC6}"/>
    <hyperlink ref="Z194" r:id="rId44" xr:uid="{DF89B896-F58A-42EC-9A1A-EA35FC2559DE}"/>
    <hyperlink ref="W153" r:id="rId45" xr:uid="{FC5D3018-BC54-4772-ADEF-6ABEE7BFE439}"/>
    <hyperlink ref="Z153" r:id="rId46" xr:uid="{72028A84-5647-4EA0-8916-84DBF4DCF9DF}"/>
    <hyperlink ref="W157" r:id="rId47" xr:uid="{0DBA13AF-E1B4-4207-A4E5-DCBAD400676A}"/>
    <hyperlink ref="Z157" r:id="rId48" xr:uid="{179B0650-7484-4E27-8BA8-B1E30CEBF033}"/>
    <hyperlink ref="W176" r:id="rId49" xr:uid="{9917A938-7069-413F-86FA-F1E264CBF5FF}"/>
    <hyperlink ref="Z176" r:id="rId50" xr:uid="{41E73E7B-A89F-47A9-B2CD-53BEFE52A04D}"/>
    <hyperlink ref="W137" r:id="rId51" xr:uid="{37F4A375-FF25-45DE-B856-D92AFA3BC0F9}"/>
    <hyperlink ref="Z137" r:id="rId52" xr:uid="{8BBBCEAC-6F22-4436-873A-DEE53B46558C}"/>
    <hyperlink ref="W212" r:id="rId53" xr:uid="{3EB00393-B337-4AFC-9F88-79ED362FA000}"/>
    <hyperlink ref="Z212" r:id="rId54" xr:uid="{5BB4319B-EE2E-4DF2-9718-96DBFAB68550}"/>
    <hyperlink ref="W216" r:id="rId55" xr:uid="{DDD209FC-7372-47AE-ADB8-7FF05F211A92}"/>
    <hyperlink ref="Z216" r:id="rId56" xr:uid="{6280FD5C-1C7D-4E76-8061-4170EBCDB81E}"/>
    <hyperlink ref="Z248" r:id="rId57" xr:uid="{63CF7410-F5C6-4677-804E-B1D3AC9F5396}"/>
    <hyperlink ref="W248" r:id="rId58" xr:uid="{BC3A397A-4A6D-4370-92D3-7F767ACE472E}"/>
    <hyperlink ref="W257" r:id="rId59" xr:uid="{865B4747-B29A-45D7-AC42-BC290AAFA3F0}"/>
    <hyperlink ref="Z249" r:id="rId60" xr:uid="{DABBC142-99BB-45C7-805B-AEA48512974B}"/>
    <hyperlink ref="W249" r:id="rId61" xr:uid="{E8670069-7226-4FD6-B57D-F6157F2E26C5}"/>
    <hyperlink ref="W251" r:id="rId62" xr:uid="{0291AADA-3CAE-4BE9-AD09-37962E9ACDB0}"/>
    <hyperlink ref="Z251" r:id="rId63" xr:uid="{2C29CD4A-771E-4D4E-BF58-514B71B088FD}"/>
    <hyperlink ref="W277" r:id="rId64" xr:uid="{958DEB41-FEDA-46D5-8DD0-8F3D28D81F47}"/>
    <hyperlink ref="W279" r:id="rId65" xr:uid="{1A2FA0C6-4615-4862-B8FC-C6F7A7DC410E}"/>
    <hyperlink ref="Z279" r:id="rId66" xr:uid="{9B31D40C-C6AA-43F0-9DC8-2C9388882E52}"/>
    <hyperlink ref="W261" r:id="rId67" xr:uid="{FAC376CC-33E2-4E53-8761-4CFC92E6E311}"/>
    <hyperlink ref="Z261" r:id="rId68" xr:uid="{5317FCEE-168A-4764-944F-F9EE934325BD}"/>
    <hyperlink ref="Z291" r:id="rId69" xr:uid="{FCD0A65F-FFAA-4791-8589-B4E8B21FACFC}"/>
    <hyperlink ref="W291" r:id="rId70" xr:uid="{95D8FFAD-9DEE-43A6-8ECA-DB60346AD759}"/>
    <hyperlink ref="J301" r:id="rId71" location="/program/DC17954F91E27F48B84882746A722004/delivery/E1833A8F06B3B646AFBAE243E197DDAE" display="https://sirius.tools.sap.corp/sirius/ - /program/DC17954F91E27F48B84882746A722004/delivery/E1833A8F06B3B646AFBAE243E197DDAE" xr:uid="{9DEC278D-80AB-4169-BDB3-58197B9A9D99}"/>
    <hyperlink ref="W310" r:id="rId72" xr:uid="{6AB74785-1C1C-4B5C-8A7A-C5114B4765DA}"/>
    <hyperlink ref="Z310" r:id="rId73" xr:uid="{779DB078-B34E-440B-B4E4-EAA0825AE5E9}"/>
    <hyperlink ref="W330" r:id="rId74" xr:uid="{A7D26367-0010-4141-BA15-76DC7766DE2D}"/>
    <hyperlink ref="W325" r:id="rId75" xr:uid="{CA8B0BCA-2E1F-4DCE-835D-FE96C57B1050}"/>
    <hyperlink ref="Z325" r:id="rId76" xr:uid="{17FC7A53-D5F0-443C-AA67-A94BCD80407A}"/>
  </hyperlinks>
  <pageMargins left="0.7" right="0.7" top="0.75" bottom="0.75" header="0.3" footer="0.3"/>
  <pageSetup paperSize="9" orientation="portrait" horizontalDpi="0" verticalDpi="0"/>
  <headerFooter>
    <oddFooter>&amp;L_x000D_&amp;1#&amp;"Calibri"&amp;10&amp;K000000 Confidential</oddFooter>
  </headerFooter>
  <legacyDrawing r:id="rId77"/>
  <extLst>
    <ext xmlns:x14="http://schemas.microsoft.com/office/spreadsheetml/2009/9/main" uri="{CCE6A557-97BC-4b89-ADB6-D9C93CAAB3DF}">
      <x14:dataValidations xmlns:xm="http://schemas.microsoft.com/office/excel/2006/main" count="1">
        <x14:dataValidation type="list" allowBlank="1" showInputMessage="1" showErrorMessage="1" xr:uid="{C48E0ADB-C80D-437D-9696-E380B6463807}">
          <x14:formula1>
            <xm:f>'Data Validation'!$K$2:$K$9</xm:f>
          </x14:formula1>
          <xm:sqref>Q325:Q330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6F33D-8BB7-D348-A638-884C7A495537}">
  <sheetPr codeName="Sheet22"/>
  <dimension ref="A1:AL4"/>
  <sheetViews>
    <sheetView workbookViewId="0">
      <selection activeCell="J1" sqref="J1"/>
    </sheetView>
  </sheetViews>
  <sheetFormatPr defaultColWidth="11.42578125" defaultRowHeight="14.45"/>
  <cols>
    <col min="5" max="5" width="14.42578125" bestFit="1" customWidth="1"/>
  </cols>
  <sheetData>
    <row r="1" spans="1:38" ht="108.6">
      <c r="A1" s="8" t="s">
        <v>47</v>
      </c>
      <c r="B1" s="8" t="s">
        <v>48</v>
      </c>
      <c r="C1" s="124" t="s">
        <v>445</v>
      </c>
      <c r="D1" s="124" t="s">
        <v>30</v>
      </c>
      <c r="E1" s="124" t="s">
        <v>31</v>
      </c>
      <c r="F1" s="124" t="s">
        <v>32</v>
      </c>
      <c r="G1" s="124" t="s">
        <v>33</v>
      </c>
      <c r="H1" s="124" t="s">
        <v>34</v>
      </c>
      <c r="I1" s="124" t="s">
        <v>35</v>
      </c>
      <c r="J1" s="34" t="s">
        <v>1048</v>
      </c>
      <c r="K1" s="117" t="s">
        <v>447</v>
      </c>
      <c r="L1" s="131" t="s">
        <v>448</v>
      </c>
      <c r="M1" s="131" t="s">
        <v>449</v>
      </c>
      <c r="N1" s="124" t="s">
        <v>36</v>
      </c>
      <c r="O1" s="124" t="s">
        <v>37</v>
      </c>
      <c r="P1" s="124" t="s">
        <v>39</v>
      </c>
      <c r="Q1" s="124" t="s">
        <v>40</v>
      </c>
      <c r="R1" s="117" t="s">
        <v>450</v>
      </c>
      <c r="S1" s="117" t="s">
        <v>451</v>
      </c>
      <c r="T1" s="124" t="s">
        <v>452</v>
      </c>
      <c r="U1" s="124" t="s">
        <v>453</v>
      </c>
      <c r="V1" s="124" t="s">
        <v>454</v>
      </c>
      <c r="W1" s="124" t="s">
        <v>455</v>
      </c>
      <c r="X1" s="124" t="s">
        <v>44</v>
      </c>
      <c r="Y1" s="124" t="s">
        <v>456</v>
      </c>
      <c r="Z1" s="9" t="s">
        <v>457</v>
      </c>
      <c r="AA1" s="124" t="s">
        <v>458</v>
      </c>
      <c r="AB1" s="124" t="s">
        <v>459</v>
      </c>
      <c r="AC1" s="124" t="s">
        <v>28</v>
      </c>
      <c r="AD1" s="124" t="s">
        <v>460</v>
      </c>
      <c r="AE1" s="124" t="s">
        <v>461</v>
      </c>
      <c r="AF1" s="8" t="s">
        <v>462</v>
      </c>
      <c r="AG1" s="10" t="s">
        <v>463</v>
      </c>
      <c r="AH1" s="11" t="s">
        <v>464</v>
      </c>
      <c r="AI1" s="8" t="s">
        <v>465</v>
      </c>
      <c r="AJ1" s="8" t="s">
        <v>466</v>
      </c>
      <c r="AK1" s="132" t="s">
        <v>467</v>
      </c>
      <c r="AL1" s="134" t="s">
        <v>468</v>
      </c>
    </row>
    <row r="2" spans="1:38">
      <c r="A2" s="205" t="s">
        <v>96</v>
      </c>
      <c r="B2" s="205" t="s">
        <v>97</v>
      </c>
      <c r="C2" s="205" t="s">
        <v>1069</v>
      </c>
      <c r="D2" s="205" t="s">
        <v>52</v>
      </c>
      <c r="E2" s="205" t="s">
        <v>52</v>
      </c>
      <c r="F2" s="205" t="s">
        <v>26</v>
      </c>
      <c r="G2" s="205" t="s">
        <v>53</v>
      </c>
      <c r="H2" s="205" t="s">
        <v>67</v>
      </c>
      <c r="I2" s="205" t="s">
        <v>55</v>
      </c>
      <c r="J2" s="205" t="s">
        <v>3301</v>
      </c>
      <c r="K2" s="208">
        <v>44174</v>
      </c>
      <c r="L2" s="209">
        <v>44260</v>
      </c>
      <c r="M2" s="208">
        <v>44338</v>
      </c>
      <c r="N2" s="205" t="s">
        <v>56</v>
      </c>
      <c r="O2" s="205" t="s">
        <v>56</v>
      </c>
      <c r="P2" s="205" t="s">
        <v>23</v>
      </c>
      <c r="Q2" s="205"/>
      <c r="R2" s="207"/>
      <c r="S2" s="207"/>
      <c r="T2" s="205"/>
      <c r="U2" s="205"/>
      <c r="V2" s="205"/>
      <c r="W2" s="205"/>
      <c r="X2" s="205"/>
      <c r="Y2" s="205"/>
      <c r="Z2" s="205"/>
      <c r="AA2" s="206">
        <v>500000</v>
      </c>
      <c r="AB2" s="205" t="s">
        <v>58</v>
      </c>
      <c r="AC2" s="149" t="s">
        <v>444</v>
      </c>
      <c r="AD2" s="205" t="s">
        <v>444</v>
      </c>
      <c r="AE2" s="206" t="s">
        <v>56</v>
      </c>
      <c r="AF2" s="150">
        <v>5.8339643169811328</v>
      </c>
      <c r="AG2" s="151">
        <v>15.09433962264151</v>
      </c>
      <c r="AH2" s="150">
        <v>191.69821584905665</v>
      </c>
      <c r="AI2" s="150">
        <v>3.8339643169811328</v>
      </c>
      <c r="AJ2" s="150">
        <v>5.8339643169811328</v>
      </c>
      <c r="AK2" s="207"/>
      <c r="AL2" s="205"/>
    </row>
    <row r="3" spans="1:38">
      <c r="A3" s="205" t="s">
        <v>96</v>
      </c>
      <c r="B3" s="205" t="s">
        <v>97</v>
      </c>
      <c r="C3" s="205" t="s">
        <v>1069</v>
      </c>
      <c r="D3" s="205" t="s">
        <v>52</v>
      </c>
      <c r="E3" s="205" t="s">
        <v>52</v>
      </c>
      <c r="F3" s="205" t="s">
        <v>26</v>
      </c>
      <c r="G3" s="205" t="s">
        <v>53</v>
      </c>
      <c r="H3" s="205" t="s">
        <v>67</v>
      </c>
      <c r="I3" s="205" t="s">
        <v>55</v>
      </c>
      <c r="J3" s="205" t="s">
        <v>3302</v>
      </c>
      <c r="K3" s="208">
        <v>44305</v>
      </c>
      <c r="L3" s="209">
        <v>44358</v>
      </c>
      <c r="M3" s="208">
        <v>44429</v>
      </c>
      <c r="N3" s="205" t="s">
        <v>56</v>
      </c>
      <c r="O3" s="205" t="s">
        <v>56</v>
      </c>
      <c r="P3" s="205" t="s">
        <v>23</v>
      </c>
      <c r="Q3" s="205"/>
      <c r="R3" s="207"/>
      <c r="S3" s="207"/>
      <c r="T3" s="205"/>
      <c r="U3" s="205"/>
      <c r="V3" s="205"/>
      <c r="W3" s="205"/>
      <c r="X3" s="205"/>
      <c r="Y3" s="205"/>
      <c r="Z3" s="205"/>
      <c r="AA3" s="206">
        <v>500000</v>
      </c>
      <c r="AB3" s="205" t="s">
        <v>58</v>
      </c>
      <c r="AC3" s="149" t="s">
        <v>444</v>
      </c>
      <c r="AD3" s="205" t="s">
        <v>444</v>
      </c>
      <c r="AE3" s="206" t="s">
        <v>56</v>
      </c>
      <c r="AF3" s="150">
        <v>6.437737901886794</v>
      </c>
      <c r="AG3" s="151">
        <v>15.09433962264151</v>
      </c>
      <c r="AH3" s="150">
        <v>221.88689509433968</v>
      </c>
      <c r="AI3" s="150">
        <v>4.437737901886794</v>
      </c>
      <c r="AJ3" s="150">
        <v>6.437737901886794</v>
      </c>
      <c r="AK3" s="207">
        <v>44353</v>
      </c>
      <c r="AL3" s="205"/>
    </row>
    <row r="4" spans="1:38">
      <c r="A4" s="205" t="s">
        <v>96</v>
      </c>
      <c r="B4" s="205" t="s">
        <v>97</v>
      </c>
      <c r="C4" s="205" t="s">
        <v>1069</v>
      </c>
      <c r="D4" s="205" t="s">
        <v>52</v>
      </c>
      <c r="E4" s="205" t="s">
        <v>52</v>
      </c>
      <c r="F4" s="205" t="s">
        <v>26</v>
      </c>
      <c r="G4" s="205" t="s">
        <v>53</v>
      </c>
      <c r="H4" s="205" t="s">
        <v>67</v>
      </c>
      <c r="I4" s="205" t="s">
        <v>55</v>
      </c>
      <c r="J4" s="205" t="s">
        <v>3303</v>
      </c>
      <c r="K4" s="208">
        <v>44389</v>
      </c>
      <c r="L4" s="209">
        <v>44442</v>
      </c>
      <c r="M4" s="208">
        <v>44513</v>
      </c>
      <c r="N4" s="205" t="s">
        <v>56</v>
      </c>
      <c r="O4" s="205" t="s">
        <v>56</v>
      </c>
      <c r="P4" s="205" t="s">
        <v>23</v>
      </c>
      <c r="Q4" s="205"/>
      <c r="R4" s="207"/>
      <c r="S4" s="207"/>
      <c r="T4" s="205"/>
      <c r="U4" s="205"/>
      <c r="V4" s="205"/>
      <c r="W4" s="205"/>
      <c r="X4" s="205"/>
      <c r="Y4" s="205"/>
      <c r="Z4" s="205"/>
      <c r="AA4" s="206">
        <v>500000</v>
      </c>
      <c r="AB4" s="205" t="s">
        <v>58</v>
      </c>
      <c r="AC4" s="149" t="s">
        <v>444</v>
      </c>
      <c r="AD4" s="205" t="s">
        <v>444</v>
      </c>
      <c r="AE4" s="206" t="s">
        <v>56</v>
      </c>
      <c r="AF4" s="150">
        <v>6.7396246943396241</v>
      </c>
      <c r="AG4" s="151">
        <v>15.09433962264151</v>
      </c>
      <c r="AH4" s="150">
        <v>236.98123471698119</v>
      </c>
      <c r="AI4" s="150">
        <v>4.7396246943396241</v>
      </c>
      <c r="AJ4" s="150">
        <v>6.7396246943396241</v>
      </c>
      <c r="AK4" s="207">
        <v>44473</v>
      </c>
      <c r="AL4" s="205"/>
    </row>
  </sheetData>
  <dataValidations count="1">
    <dataValidation type="date" operator="greaterThan" allowBlank="1" showInputMessage="1" showErrorMessage="1" sqref="AK1:AK4" xr:uid="{408221D0-4080-CC49-B1C5-C448212BBAE6}">
      <formula1>36891</formula1>
    </dataValidation>
  </dataValidations>
  <pageMargins left="0.7" right="0.7" top="0.75" bottom="0.75" header="0.3" footer="0.3"/>
  <headerFooter>
    <oddFooter>&amp;L_x000D_&amp;1#&amp;"Calibri"&amp;10&amp;K000000 Confidential</oddFooter>
  </headerFooter>
  <customProperties>
    <customPr name="_pios_id" r:id="rId1"/>
  </customProperties>
  <extLst>
    <ext xmlns:x14="http://schemas.microsoft.com/office/spreadsheetml/2009/9/main" uri="{CCE6A557-97BC-4b89-ADB6-D9C93CAAB3DF}">
      <x14:dataValidations xmlns:xm="http://schemas.microsoft.com/office/excel/2006/main" count="15">
        <x14:dataValidation type="list" allowBlank="1" showInputMessage="1" showErrorMessage="1" xr:uid="{DDC383C2-509C-E343-8253-91B0FE3A479F}">
          <x14:formula1>
            <xm:f>'Data Validation'!$L$2:$L$6</xm:f>
          </x14:formula1>
          <xm:sqref>Q1:Q4</xm:sqref>
        </x14:dataValidation>
        <x14:dataValidation type="list" allowBlank="1" showInputMessage="1" showErrorMessage="1" xr:uid="{B8E5205B-9800-5A41-88F7-C7A3047385A6}">
          <x14:formula1>
            <xm:f>'Data Validation'!$K$2:$K$9</xm:f>
          </x14:formula1>
          <xm:sqref>T1 P1:P4</xm:sqref>
        </x14:dataValidation>
        <x14:dataValidation type="list" allowBlank="1" showInputMessage="1" showErrorMessage="1" xr:uid="{C55CEA97-C674-894B-B3B0-04C5840CA281}">
          <x14:formula1>
            <xm:f>'Data Validation'!$M$2:$M$5</xm:f>
          </x14:formula1>
          <xm:sqref>AB1:AB4</xm:sqref>
        </x14:dataValidation>
        <x14:dataValidation type="list" allowBlank="1" showInputMessage="1" showErrorMessage="1" xr:uid="{14F25AB3-0A64-834F-B6B1-6CEDC00B292B}">
          <x14:formula1>
            <xm:f>'Data Validation'!$N$1:$N$5</xm:f>
          </x14:formula1>
          <xm:sqref>U1:Y1</xm:sqref>
        </x14:dataValidation>
        <x14:dataValidation type="list" allowBlank="1" showInputMessage="1" showErrorMessage="1" xr:uid="{9EB3E7C7-91B3-6C42-BF42-DB4C26B6A7A3}">
          <x14:formula1>
            <xm:f>'Data Validation'!$N$2:$N$9</xm:f>
          </x14:formula1>
          <xm:sqref>U2:Y2 W3:Y4 U3:U4</xm:sqref>
        </x14:dataValidation>
        <x14:dataValidation type="list" allowBlank="1" showInputMessage="1" showErrorMessage="1" xr:uid="{A25A88B7-582B-F341-BD9D-FD962E5A81B0}">
          <x14:formula1>
            <xm:f>'Data Validation'!$O$2:$O$9</xm:f>
          </x14:formula1>
          <xm:sqref>T2:T4</xm:sqref>
        </x14:dataValidation>
        <x14:dataValidation type="list" allowBlank="1" showInputMessage="1" showErrorMessage="1" xr:uid="{C616DCD9-C543-FD41-AD97-AEBE867EAD64}">
          <x14:formula1>
            <xm:f>'Data Validation'!$R$2:$R$5</xm:f>
          </x14:formula1>
          <xm:sqref>AL1:AL4</xm:sqref>
        </x14:dataValidation>
        <x14:dataValidation type="list" allowBlank="1" showInputMessage="1" showErrorMessage="1" xr:uid="{FE98CDF5-A982-0546-A255-EBD978131365}">
          <x14:formula1>
            <xm:f>'Data Validation'!$G$2:$G$5</xm:f>
          </x14:formula1>
          <xm:sqref>I1:I4</xm:sqref>
        </x14:dataValidation>
        <x14:dataValidation type="list" allowBlank="1" showInputMessage="1" showErrorMessage="1" xr:uid="{554FA9D2-9DC1-A746-BE4A-85B0A7C1A246}">
          <x14:formula1>
            <xm:f>'Data Validation'!$F$2:$F$5</xm:f>
          </x14:formula1>
          <xm:sqref>H1:H4</xm:sqref>
        </x14:dataValidation>
        <x14:dataValidation type="list" allowBlank="1" showInputMessage="1" showErrorMessage="1" xr:uid="{795B9987-F517-7B4A-8A32-4B114AA011D9}">
          <x14:formula1>
            <xm:f>'Data Validation'!$C$2:$C$5</xm:f>
          </x14:formula1>
          <xm:sqref>E1:E4</xm:sqref>
        </x14:dataValidation>
        <x14:dataValidation type="list" allowBlank="1" showInputMessage="1" showErrorMessage="1" xr:uid="{DAE85DC3-5D89-F24E-B238-801538631ED3}">
          <x14:formula1>
            <xm:f>'Data Validation'!$B$2:$B$14</xm:f>
          </x14:formula1>
          <xm:sqref>D1:D4</xm:sqref>
        </x14:dataValidation>
        <x14:dataValidation type="list" allowBlank="1" showInputMessage="1" showErrorMessage="1" xr:uid="{1339B220-8AE3-254B-BF76-A9E88142C58E}">
          <x14:formula1>
            <xm:f>'Data Validation'!$D$2:$D$10</xm:f>
          </x14:formula1>
          <xm:sqref>F1:F4</xm:sqref>
        </x14:dataValidation>
        <x14:dataValidation type="list" allowBlank="1" showInputMessage="1" showErrorMessage="1" xr:uid="{B0E72188-9785-F348-89C0-71C4B61DA4B4}">
          <x14:formula1>
            <xm:f>'Data Validation'!$E$2:$E$9</xm:f>
          </x14:formula1>
          <xm:sqref>G1:G4</xm:sqref>
        </x14:dataValidation>
        <x14:dataValidation type="list" allowBlank="1" showInputMessage="1" showErrorMessage="1" xr:uid="{3D268741-708B-834E-8319-176DCBBA99B5}">
          <x14:formula1>
            <xm:f>'Data Validation'!$I$2:$I$50</xm:f>
          </x14:formula1>
          <xm:sqref>O1:O4</xm:sqref>
        </x14:dataValidation>
        <x14:dataValidation type="list" allowBlank="1" showInputMessage="1" showErrorMessage="1" xr:uid="{0CF39511-10E2-0B49-B70C-BE23037611FC}">
          <x14:formula1>
            <xm:f>'Data Validation'!$H$2:$H$10</xm:f>
          </x14:formula1>
          <xm:sqref>N1:N4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EEE9-1CF8-5F48-BBA9-B41446FBFCE3}">
  <sheetPr codeName="Sheet23"/>
  <dimension ref="A1:AL285"/>
  <sheetViews>
    <sheetView workbookViewId="0">
      <selection activeCell="J5" sqref="J5"/>
    </sheetView>
  </sheetViews>
  <sheetFormatPr defaultColWidth="11.42578125" defaultRowHeight="14.45"/>
  <cols>
    <col min="3" max="3" width="28.42578125" customWidth="1"/>
    <col min="10" max="10" width="47.42578125" bestFit="1" customWidth="1"/>
    <col min="25" max="25" width="52.42578125" bestFit="1" customWidth="1"/>
  </cols>
  <sheetData>
    <row r="1" spans="1:38" ht="108.6">
      <c r="A1" s="8" t="s">
        <v>47</v>
      </c>
      <c r="B1" s="8" t="s">
        <v>48</v>
      </c>
      <c r="C1" s="124" t="s">
        <v>445</v>
      </c>
      <c r="D1" s="124" t="s">
        <v>30</v>
      </c>
      <c r="E1" s="124" t="s">
        <v>31</v>
      </c>
      <c r="F1" s="124" t="s">
        <v>32</v>
      </c>
      <c r="G1" s="124" t="s">
        <v>33</v>
      </c>
      <c r="H1" s="124" t="s">
        <v>34</v>
      </c>
      <c r="I1" s="124" t="s">
        <v>35</v>
      </c>
      <c r="J1" s="34" t="s">
        <v>1048</v>
      </c>
      <c r="K1" s="117" t="s">
        <v>447</v>
      </c>
      <c r="L1" s="131" t="s">
        <v>448</v>
      </c>
      <c r="M1" s="131" t="s">
        <v>449</v>
      </c>
      <c r="N1" s="124" t="s">
        <v>36</v>
      </c>
      <c r="O1" s="124" t="s">
        <v>37</v>
      </c>
      <c r="P1" s="124" t="s">
        <v>39</v>
      </c>
      <c r="Q1" s="124" t="s">
        <v>40</v>
      </c>
      <c r="R1" s="117" t="s">
        <v>450</v>
      </c>
      <c r="S1" s="117" t="s">
        <v>451</v>
      </c>
      <c r="T1" s="124" t="s">
        <v>452</v>
      </c>
      <c r="U1" s="124" t="s">
        <v>453</v>
      </c>
      <c r="V1" s="124" t="s">
        <v>454</v>
      </c>
      <c r="W1" s="124" t="s">
        <v>455</v>
      </c>
      <c r="X1" s="124" t="s">
        <v>44</v>
      </c>
      <c r="Y1" s="124" t="s">
        <v>456</v>
      </c>
      <c r="Z1" s="9" t="s">
        <v>457</v>
      </c>
      <c r="AA1" s="124" t="s">
        <v>458</v>
      </c>
      <c r="AB1" s="124" t="s">
        <v>459</v>
      </c>
      <c r="AC1" s="124" t="s">
        <v>28</v>
      </c>
      <c r="AD1" s="124" t="s">
        <v>460</v>
      </c>
      <c r="AE1" s="124" t="s">
        <v>461</v>
      </c>
      <c r="AF1" s="8" t="s">
        <v>462</v>
      </c>
      <c r="AG1" s="10" t="s">
        <v>463</v>
      </c>
      <c r="AH1" s="11" t="s">
        <v>464</v>
      </c>
      <c r="AI1" s="8" t="s">
        <v>465</v>
      </c>
      <c r="AJ1" s="8" t="s">
        <v>466</v>
      </c>
      <c r="AK1" s="132" t="s">
        <v>467</v>
      </c>
      <c r="AL1" s="134" t="s">
        <v>468</v>
      </c>
    </row>
    <row r="2" spans="1:38">
      <c r="A2" s="205" t="s">
        <v>96</v>
      </c>
      <c r="B2" s="205" t="s">
        <v>97</v>
      </c>
      <c r="C2" s="205" t="s">
        <v>1371</v>
      </c>
      <c r="D2" s="205" t="s">
        <v>108</v>
      </c>
      <c r="E2" s="205" t="s">
        <v>65</v>
      </c>
      <c r="F2" s="205" t="s">
        <v>24</v>
      </c>
      <c r="G2" s="205" t="s">
        <v>53</v>
      </c>
      <c r="H2" s="205" t="s">
        <v>67</v>
      </c>
      <c r="I2" s="205" t="s">
        <v>55</v>
      </c>
      <c r="J2" s="205" t="s">
        <v>3304</v>
      </c>
      <c r="K2" s="208">
        <v>43891</v>
      </c>
      <c r="L2" s="209">
        <v>43941</v>
      </c>
      <c r="M2" s="208">
        <v>44001</v>
      </c>
      <c r="N2" s="205" t="s">
        <v>9</v>
      </c>
      <c r="O2" s="205" t="s">
        <v>181</v>
      </c>
      <c r="P2" s="205" t="s">
        <v>17</v>
      </c>
      <c r="Q2" s="205"/>
      <c r="R2" s="208">
        <v>44095</v>
      </c>
      <c r="S2" s="207">
        <v>44431</v>
      </c>
      <c r="T2" s="205"/>
      <c r="U2" s="205"/>
      <c r="V2" s="62" t="s">
        <v>3305</v>
      </c>
      <c r="W2" s="205"/>
      <c r="X2" s="205"/>
      <c r="Y2" s="62" t="s">
        <v>3306</v>
      </c>
      <c r="Z2" s="205" t="s">
        <v>3307</v>
      </c>
      <c r="AA2" s="206">
        <v>500000</v>
      </c>
      <c r="AB2" s="205" t="s">
        <v>72</v>
      </c>
      <c r="AC2" s="149" t="s">
        <v>444</v>
      </c>
      <c r="AD2" s="205" t="s">
        <v>478</v>
      </c>
      <c r="AE2" s="206" t="s">
        <v>182</v>
      </c>
      <c r="AF2" s="150">
        <v>8.4905681509433961</v>
      </c>
      <c r="AG2" s="151">
        <v>15.09433962264151</v>
      </c>
      <c r="AH2" s="150">
        <v>324.52840754716982</v>
      </c>
      <c r="AI2" s="150">
        <v>6.4905681509433961</v>
      </c>
      <c r="AJ2" s="150">
        <v>8.4905681509433961</v>
      </c>
      <c r="AK2" s="207"/>
      <c r="AL2" s="205"/>
    </row>
    <row r="3" spans="1:38">
      <c r="A3" s="165" t="s">
        <v>155</v>
      </c>
      <c r="B3" s="205" t="s">
        <v>156</v>
      </c>
      <c r="C3" s="205" t="s">
        <v>3308</v>
      </c>
      <c r="D3" s="205" t="s">
        <v>64</v>
      </c>
      <c r="E3" s="205" t="s">
        <v>65</v>
      </c>
      <c r="F3" s="205" t="s">
        <v>24</v>
      </c>
      <c r="G3" s="205" t="s">
        <v>53</v>
      </c>
      <c r="H3" s="205" t="s">
        <v>67</v>
      </c>
      <c r="I3" s="205" t="s">
        <v>55</v>
      </c>
      <c r="J3" s="205" t="s">
        <v>3309</v>
      </c>
      <c r="K3" s="208">
        <v>44027</v>
      </c>
      <c r="L3" s="209">
        <v>44075</v>
      </c>
      <c r="M3" s="208">
        <v>44075</v>
      </c>
      <c r="N3" s="205" t="s">
        <v>11</v>
      </c>
      <c r="O3" s="205" t="s">
        <v>128</v>
      </c>
      <c r="P3" s="205" t="s">
        <v>17</v>
      </c>
      <c r="Q3" s="205"/>
      <c r="R3" s="208"/>
      <c r="S3" s="207">
        <v>44436</v>
      </c>
      <c r="T3" s="205"/>
      <c r="U3" s="205"/>
      <c r="V3" s="62" t="s">
        <v>3310</v>
      </c>
      <c r="W3" s="205"/>
      <c r="X3" s="205"/>
      <c r="Y3" s="62" t="s">
        <v>3311</v>
      </c>
      <c r="Z3" s="205"/>
      <c r="AA3" s="206">
        <v>500000</v>
      </c>
      <c r="AB3" s="205" t="s">
        <v>58</v>
      </c>
      <c r="AC3" s="149" t="s">
        <v>444</v>
      </c>
      <c r="AD3" s="205" t="s">
        <v>478</v>
      </c>
      <c r="AE3" s="206" t="s">
        <v>129</v>
      </c>
      <c r="AF3" s="150">
        <v>9.0943417358490564</v>
      </c>
      <c r="AG3" s="151">
        <v>15.09433962264151</v>
      </c>
      <c r="AH3" s="150">
        <v>354.71708679245279</v>
      </c>
      <c r="AI3" s="150">
        <v>7.0943417358490555</v>
      </c>
      <c r="AJ3" s="150">
        <v>9.0943417358490564</v>
      </c>
      <c r="AK3" s="207"/>
      <c r="AL3" s="205"/>
    </row>
    <row r="4" spans="1:38">
      <c r="A4" s="205" t="s">
        <v>96</v>
      </c>
      <c r="B4" s="205" t="s">
        <v>97</v>
      </c>
      <c r="C4" s="205" t="s">
        <v>2986</v>
      </c>
      <c r="D4" s="205" t="s">
        <v>108</v>
      </c>
      <c r="E4" s="205" t="s">
        <v>65</v>
      </c>
      <c r="F4" s="205" t="s">
        <v>24</v>
      </c>
      <c r="G4" s="205" t="s">
        <v>53</v>
      </c>
      <c r="H4" s="205" t="s">
        <v>67</v>
      </c>
      <c r="I4" s="205" t="s">
        <v>55</v>
      </c>
      <c r="J4" s="205" t="s">
        <v>3312</v>
      </c>
      <c r="K4" s="208">
        <v>43998</v>
      </c>
      <c r="L4" s="209">
        <v>44049</v>
      </c>
      <c r="M4" s="208">
        <v>44084</v>
      </c>
      <c r="N4" s="205" t="s">
        <v>13</v>
      </c>
      <c r="O4" s="205" t="s">
        <v>14</v>
      </c>
      <c r="P4" s="149" t="s">
        <v>17</v>
      </c>
      <c r="Q4" s="149"/>
      <c r="R4" s="157"/>
      <c r="S4" s="158"/>
      <c r="T4" s="205"/>
      <c r="U4" s="205"/>
      <c r="V4" s="62" t="s">
        <v>3313</v>
      </c>
      <c r="W4" s="205"/>
      <c r="X4" s="205"/>
      <c r="Y4" s="62" t="s">
        <v>3314</v>
      </c>
      <c r="Z4" s="205"/>
      <c r="AA4" s="206">
        <v>500000</v>
      </c>
      <c r="AB4" s="205" t="s">
        <v>58</v>
      </c>
      <c r="AC4" s="149" t="s">
        <v>444</v>
      </c>
      <c r="AD4" s="205" t="s">
        <v>478</v>
      </c>
      <c r="AE4" s="206" t="s">
        <v>2701</v>
      </c>
      <c r="AF4" s="150">
        <v>10.030190852830186</v>
      </c>
      <c r="AG4" s="151">
        <v>15.09433962264151</v>
      </c>
      <c r="AH4" s="150">
        <v>401.50954264150931</v>
      </c>
      <c r="AI4" s="150">
        <v>8.0301908528301862</v>
      </c>
      <c r="AJ4" s="150">
        <v>10.030190852830186</v>
      </c>
      <c r="AK4" s="207"/>
      <c r="AL4" s="205"/>
    </row>
    <row r="5" spans="1:38">
      <c r="A5" s="152" t="s">
        <v>96</v>
      </c>
      <c r="B5" s="205" t="s">
        <v>97</v>
      </c>
      <c r="C5" s="205" t="s">
        <v>2128</v>
      </c>
      <c r="D5" s="205" t="s">
        <v>64</v>
      </c>
      <c r="E5" s="205" t="s">
        <v>65</v>
      </c>
      <c r="F5" s="205" t="s">
        <v>24</v>
      </c>
      <c r="G5" s="205" t="s">
        <v>53</v>
      </c>
      <c r="H5" s="205" t="s">
        <v>67</v>
      </c>
      <c r="I5" s="205" t="s">
        <v>55</v>
      </c>
      <c r="J5" s="205" t="s">
        <v>3315</v>
      </c>
      <c r="K5" s="208">
        <v>44046</v>
      </c>
      <c r="L5" s="209">
        <v>44074</v>
      </c>
      <c r="M5" s="208">
        <v>44099</v>
      </c>
      <c r="N5" s="205" t="s">
        <v>9</v>
      </c>
      <c r="O5" s="205" t="s">
        <v>109</v>
      </c>
      <c r="P5" s="205" t="s">
        <v>17</v>
      </c>
      <c r="Q5" s="205"/>
      <c r="R5" s="208"/>
      <c r="S5" s="207"/>
      <c r="T5" s="205"/>
      <c r="U5" s="205"/>
      <c r="V5" s="62" t="s">
        <v>3316</v>
      </c>
      <c r="W5" s="205"/>
      <c r="X5" s="205"/>
      <c r="Y5" s="62" t="s">
        <v>3317</v>
      </c>
      <c r="Z5" s="205" t="s">
        <v>3318</v>
      </c>
      <c r="AA5" s="206">
        <v>500000</v>
      </c>
      <c r="AB5" s="205" t="s">
        <v>72</v>
      </c>
      <c r="AC5" s="149" t="s">
        <v>444</v>
      </c>
      <c r="AD5" s="205" t="s">
        <v>478</v>
      </c>
      <c r="AE5" s="206" t="s">
        <v>110</v>
      </c>
      <c r="AF5" s="150">
        <v>10.332077645283016</v>
      </c>
      <c r="AG5" s="151">
        <v>15.09433962264151</v>
      </c>
      <c r="AH5" s="150">
        <v>416.6038822641508</v>
      </c>
      <c r="AI5" s="150">
        <v>8.3320776452830163</v>
      </c>
      <c r="AJ5" s="150">
        <v>10.332077645283016</v>
      </c>
      <c r="AK5" s="207"/>
      <c r="AL5" s="205"/>
    </row>
    <row r="6" spans="1:38">
      <c r="A6" s="205" t="s">
        <v>147</v>
      </c>
      <c r="B6" s="205" t="s">
        <v>148</v>
      </c>
      <c r="C6" s="205" t="s">
        <v>3319</v>
      </c>
      <c r="D6" s="205" t="s">
        <v>64</v>
      </c>
      <c r="E6" s="205" t="s">
        <v>65</v>
      </c>
      <c r="F6" s="205" t="s">
        <v>24</v>
      </c>
      <c r="G6" s="205" t="s">
        <v>53</v>
      </c>
      <c r="H6" s="205" t="s">
        <v>67</v>
      </c>
      <c r="I6" s="205" t="s">
        <v>68</v>
      </c>
      <c r="J6" s="205" t="s">
        <v>3320</v>
      </c>
      <c r="K6" s="208"/>
      <c r="L6" s="209"/>
      <c r="M6" s="208">
        <v>44253</v>
      </c>
      <c r="N6" s="205" t="s">
        <v>9</v>
      </c>
      <c r="O6" s="205" t="s">
        <v>196</v>
      </c>
      <c r="P6" s="205" t="s">
        <v>17</v>
      </c>
      <c r="Q6" s="205"/>
      <c r="R6" s="207">
        <v>44237</v>
      </c>
      <c r="S6" s="207">
        <v>44265</v>
      </c>
      <c r="T6" s="205"/>
      <c r="U6" s="205"/>
      <c r="V6" s="62" t="s">
        <v>3321</v>
      </c>
      <c r="W6" s="205"/>
      <c r="X6" s="205"/>
      <c r="Y6" s="62" t="s">
        <v>3322</v>
      </c>
      <c r="Z6" s="205" t="s">
        <v>3323</v>
      </c>
      <c r="AA6" s="206">
        <v>500000</v>
      </c>
      <c r="AB6" s="205" t="s">
        <v>72</v>
      </c>
      <c r="AC6" s="149" t="s">
        <v>444</v>
      </c>
      <c r="AD6" s="205" t="s">
        <v>478</v>
      </c>
      <c r="AE6" s="206" t="s">
        <v>197</v>
      </c>
      <c r="AF6" s="150">
        <v>9.6981153207547148</v>
      </c>
      <c r="AG6" s="151">
        <v>15.09433962264151</v>
      </c>
      <c r="AH6" s="150">
        <v>384.90576603773576</v>
      </c>
      <c r="AI6" s="150">
        <v>7.6981153207547148</v>
      </c>
      <c r="AJ6" s="150">
        <v>9.6981153207547148</v>
      </c>
      <c r="AK6" s="207"/>
      <c r="AL6" s="205"/>
    </row>
    <row r="7" spans="1:38" ht="29.1">
      <c r="A7" s="205" t="s">
        <v>147</v>
      </c>
      <c r="B7" s="205" t="s">
        <v>148</v>
      </c>
      <c r="C7" s="205" t="s">
        <v>3324</v>
      </c>
      <c r="D7" s="205" t="s">
        <v>64</v>
      </c>
      <c r="E7" s="205" t="s">
        <v>65</v>
      </c>
      <c r="F7" s="205" t="s">
        <v>24</v>
      </c>
      <c r="G7" s="205" t="s">
        <v>53</v>
      </c>
      <c r="H7" s="205" t="s">
        <v>67</v>
      </c>
      <c r="I7" s="205" t="s">
        <v>68</v>
      </c>
      <c r="J7" s="205" t="s">
        <v>3325</v>
      </c>
      <c r="K7" s="208"/>
      <c r="L7" s="209"/>
      <c r="M7" s="208">
        <v>44306</v>
      </c>
      <c r="N7" s="205" t="s">
        <v>9</v>
      </c>
      <c r="O7" s="205" t="s">
        <v>73</v>
      </c>
      <c r="P7" s="205" t="s">
        <v>17</v>
      </c>
      <c r="Q7" s="205"/>
      <c r="R7" s="208">
        <v>44293</v>
      </c>
      <c r="S7" s="207">
        <v>44356</v>
      </c>
      <c r="T7" s="205"/>
      <c r="U7" s="205"/>
      <c r="V7" s="62" t="s">
        <v>3326</v>
      </c>
      <c r="W7" s="205"/>
      <c r="X7" s="205"/>
      <c r="Y7" s="166" t="s">
        <v>3327</v>
      </c>
      <c r="Z7" s="205" t="s">
        <v>3328</v>
      </c>
      <c r="AA7" s="206">
        <v>500000</v>
      </c>
      <c r="AB7" s="205" t="s">
        <v>58</v>
      </c>
      <c r="AC7" s="149" t="s">
        <v>444</v>
      </c>
      <c r="AD7" s="205" t="s">
        <v>478</v>
      </c>
      <c r="AE7" s="206" t="s">
        <v>213</v>
      </c>
      <c r="AF7" s="150">
        <v>10.301888905660375</v>
      </c>
      <c r="AG7" s="151">
        <v>15.09433962264151</v>
      </c>
      <c r="AH7" s="150">
        <v>415.09444528301873</v>
      </c>
      <c r="AI7" s="150">
        <v>8.3018889056603751</v>
      </c>
      <c r="AJ7" s="150">
        <v>10.301888905660375</v>
      </c>
      <c r="AK7" s="207">
        <v>44281</v>
      </c>
      <c r="AL7" s="205"/>
    </row>
    <row r="8" spans="1:38">
      <c r="A8" s="205" t="s">
        <v>207</v>
      </c>
      <c r="B8" s="205" t="s">
        <v>294</v>
      </c>
      <c r="C8" s="205" t="s">
        <v>3329</v>
      </c>
      <c r="D8" s="205" t="s">
        <v>64</v>
      </c>
      <c r="E8" s="205" t="s">
        <v>65</v>
      </c>
      <c r="F8" s="205" t="s">
        <v>24</v>
      </c>
      <c r="G8" s="205" t="s">
        <v>53</v>
      </c>
      <c r="H8" s="205" t="s">
        <v>67</v>
      </c>
      <c r="I8" s="205" t="s">
        <v>68</v>
      </c>
      <c r="J8" s="205" t="s">
        <v>3330</v>
      </c>
      <c r="K8" s="208"/>
      <c r="L8" s="209"/>
      <c r="M8" s="208">
        <v>44344</v>
      </c>
      <c r="N8" s="205" t="s">
        <v>9</v>
      </c>
      <c r="O8" s="205" t="s">
        <v>73</v>
      </c>
      <c r="P8" s="205" t="s">
        <v>17</v>
      </c>
      <c r="Q8" s="205"/>
      <c r="R8" s="208">
        <v>44340</v>
      </c>
      <c r="S8" s="207">
        <v>44363</v>
      </c>
      <c r="T8" s="205"/>
      <c r="U8" s="205"/>
      <c r="V8" s="62" t="s">
        <v>3331</v>
      </c>
      <c r="W8" s="205"/>
      <c r="X8" s="205"/>
      <c r="Y8" s="62" t="s">
        <v>3332</v>
      </c>
      <c r="Z8" s="205"/>
      <c r="AA8" s="206">
        <v>500000</v>
      </c>
      <c r="AB8" s="205" t="s">
        <v>58</v>
      </c>
      <c r="AC8" s="149" t="s">
        <v>444</v>
      </c>
      <c r="AD8" s="205" t="s">
        <v>478</v>
      </c>
      <c r="AE8" s="206" t="s">
        <v>213</v>
      </c>
      <c r="AF8" s="150">
        <v>10.935851230188675</v>
      </c>
      <c r="AG8" s="151">
        <v>15.09433962264151</v>
      </c>
      <c r="AH8" s="150">
        <v>446.79256150943377</v>
      </c>
      <c r="AI8" s="150">
        <v>8.9358512301886748</v>
      </c>
      <c r="AJ8" s="150">
        <v>10.935851230188675</v>
      </c>
      <c r="AK8" s="207">
        <v>44328</v>
      </c>
      <c r="AL8" s="205"/>
    </row>
    <row r="9" spans="1:38">
      <c r="A9" s="205" t="s">
        <v>96</v>
      </c>
      <c r="B9" s="205" t="s">
        <v>97</v>
      </c>
      <c r="C9" s="205" t="s">
        <v>692</v>
      </c>
      <c r="D9" s="205" t="s">
        <v>65</v>
      </c>
      <c r="E9" s="205" t="s">
        <v>65</v>
      </c>
      <c r="F9" s="205" t="s">
        <v>24</v>
      </c>
      <c r="G9" s="205" t="s">
        <v>53</v>
      </c>
      <c r="H9" s="205" t="s">
        <v>67</v>
      </c>
      <c r="I9" s="205" t="s">
        <v>55</v>
      </c>
      <c r="J9" s="205" t="s">
        <v>3333</v>
      </c>
      <c r="K9" s="208"/>
      <c r="L9" s="209"/>
      <c r="M9" s="208">
        <v>44347</v>
      </c>
      <c r="N9" s="205" t="s">
        <v>9</v>
      </c>
      <c r="O9" s="205" t="s">
        <v>73</v>
      </c>
      <c r="P9" s="205" t="s">
        <v>17</v>
      </c>
      <c r="Q9" s="205"/>
      <c r="R9" s="207">
        <v>44349</v>
      </c>
      <c r="S9" s="207">
        <v>44496</v>
      </c>
      <c r="T9" s="205"/>
      <c r="U9" s="205"/>
      <c r="V9" s="62" t="s">
        <v>3334</v>
      </c>
      <c r="W9" s="205"/>
      <c r="X9" s="205"/>
      <c r="Y9" s="205"/>
      <c r="Z9" s="205" t="s">
        <v>3335</v>
      </c>
      <c r="AA9" s="206">
        <v>500000</v>
      </c>
      <c r="AB9" s="205" t="s">
        <v>72</v>
      </c>
      <c r="AC9" s="149" t="s">
        <v>444</v>
      </c>
      <c r="AD9" s="205" t="s">
        <v>478</v>
      </c>
      <c r="AE9" s="206" t="s">
        <v>213</v>
      </c>
      <c r="AF9" s="150">
        <v>11.237738022641505</v>
      </c>
      <c r="AG9" s="151">
        <v>15.09433962264151</v>
      </c>
      <c r="AH9" s="150">
        <v>461.88690113207525</v>
      </c>
      <c r="AI9" s="150">
        <v>9.2377380226415049</v>
      </c>
      <c r="AJ9" s="150">
        <v>11.237738022641505</v>
      </c>
      <c r="AK9" s="207">
        <v>44322</v>
      </c>
      <c r="AL9" s="205" t="s">
        <v>54</v>
      </c>
    </row>
    <row r="10" spans="1:38">
      <c r="A10" s="205" t="s">
        <v>96</v>
      </c>
      <c r="B10" s="205" t="s">
        <v>97</v>
      </c>
      <c r="C10" s="205" t="s">
        <v>692</v>
      </c>
      <c r="D10" s="205" t="s">
        <v>65</v>
      </c>
      <c r="E10" s="205" t="s">
        <v>65</v>
      </c>
      <c r="F10" s="205" t="s">
        <v>24</v>
      </c>
      <c r="G10" s="205" t="s">
        <v>53</v>
      </c>
      <c r="H10" s="205" t="s">
        <v>67</v>
      </c>
      <c r="I10" s="205" t="s">
        <v>55</v>
      </c>
      <c r="J10" s="205" t="s">
        <v>3336</v>
      </c>
      <c r="K10" s="208"/>
      <c r="L10" s="209"/>
      <c r="M10" s="208">
        <v>44347</v>
      </c>
      <c r="N10" s="205" t="s">
        <v>9</v>
      </c>
      <c r="O10" s="205" t="s">
        <v>73</v>
      </c>
      <c r="P10" s="205" t="s">
        <v>17</v>
      </c>
      <c r="Q10" s="205"/>
      <c r="R10" s="207">
        <v>44349</v>
      </c>
      <c r="S10" s="207">
        <v>44496</v>
      </c>
      <c r="T10" s="205"/>
      <c r="U10" s="205"/>
      <c r="V10" s="62" t="s">
        <v>3337</v>
      </c>
      <c r="W10" s="205"/>
      <c r="X10" s="205"/>
      <c r="Y10" s="205"/>
      <c r="Z10" s="205" t="s">
        <v>3338</v>
      </c>
      <c r="AA10" s="206">
        <v>500000</v>
      </c>
      <c r="AB10" s="205" t="s">
        <v>72</v>
      </c>
      <c r="AC10" s="149" t="s">
        <v>444</v>
      </c>
      <c r="AD10" s="205" t="s">
        <v>478</v>
      </c>
      <c r="AE10" s="206" t="s">
        <v>213</v>
      </c>
      <c r="AF10" s="150">
        <v>11.539624815094335</v>
      </c>
      <c r="AG10" s="151">
        <v>15.09433962264151</v>
      </c>
      <c r="AH10" s="150">
        <v>476.98124075471674</v>
      </c>
      <c r="AI10" s="150">
        <v>9.539624815094335</v>
      </c>
      <c r="AJ10" s="150">
        <v>11.539624815094335</v>
      </c>
      <c r="AK10" s="207">
        <v>44326</v>
      </c>
      <c r="AL10" s="205" t="s">
        <v>54</v>
      </c>
    </row>
    <row r="11" spans="1:38">
      <c r="A11" s="205" t="s">
        <v>147</v>
      </c>
      <c r="B11" s="205" t="s">
        <v>148</v>
      </c>
      <c r="C11" s="205" t="s">
        <v>3339</v>
      </c>
      <c r="D11" s="205" t="s">
        <v>64</v>
      </c>
      <c r="E11" s="205" t="s">
        <v>65</v>
      </c>
      <c r="F11" s="205" t="s">
        <v>24</v>
      </c>
      <c r="G11" s="205" t="s">
        <v>53</v>
      </c>
      <c r="H11" s="205" t="s">
        <v>67</v>
      </c>
      <c r="I11" s="205" t="s">
        <v>55</v>
      </c>
      <c r="J11" s="205" t="s">
        <v>3340</v>
      </c>
      <c r="K11" s="208">
        <v>44284</v>
      </c>
      <c r="L11" s="209">
        <v>44440</v>
      </c>
      <c r="M11" s="208">
        <v>44348</v>
      </c>
      <c r="N11" s="205" t="s">
        <v>11</v>
      </c>
      <c r="O11" s="205" t="s">
        <v>128</v>
      </c>
      <c r="P11" s="205" t="s">
        <v>17</v>
      </c>
      <c r="Q11" s="205"/>
      <c r="R11" s="207">
        <v>44355</v>
      </c>
      <c r="S11" s="207">
        <v>44376</v>
      </c>
      <c r="T11" s="205"/>
      <c r="U11" s="205"/>
      <c r="V11" s="62" t="s">
        <v>3341</v>
      </c>
      <c r="W11" s="205"/>
      <c r="X11" s="205"/>
      <c r="Y11" s="62" t="s">
        <v>3342</v>
      </c>
      <c r="Z11" s="205" t="s">
        <v>3343</v>
      </c>
      <c r="AA11" s="206">
        <v>500000</v>
      </c>
      <c r="AB11" s="205" t="s">
        <v>58</v>
      </c>
      <c r="AC11" s="149" t="s">
        <v>444</v>
      </c>
      <c r="AD11" s="205" t="s">
        <v>478</v>
      </c>
      <c r="AE11" s="206" t="s">
        <v>129</v>
      </c>
      <c r="AF11" s="150">
        <v>11.509436075471694</v>
      </c>
      <c r="AG11" s="151">
        <v>15.09433962264151</v>
      </c>
      <c r="AH11" s="150">
        <v>475.47180377358467</v>
      </c>
      <c r="AI11" s="150">
        <v>9.5094360754716938</v>
      </c>
      <c r="AJ11" s="150">
        <v>11.509436075471694</v>
      </c>
      <c r="AK11" s="207">
        <v>44351</v>
      </c>
      <c r="AL11" s="205"/>
    </row>
    <row r="12" spans="1:38">
      <c r="A12" s="205" t="s">
        <v>171</v>
      </c>
      <c r="B12" s="205" t="s">
        <v>172</v>
      </c>
      <c r="C12" s="205" t="s">
        <v>3344</v>
      </c>
      <c r="D12" s="205" t="s">
        <v>76</v>
      </c>
      <c r="E12" s="205" t="s">
        <v>76</v>
      </c>
      <c r="F12" s="205" t="s">
        <v>24</v>
      </c>
      <c r="G12" s="205" t="s">
        <v>53</v>
      </c>
      <c r="H12" s="205" t="s">
        <v>67</v>
      </c>
      <c r="I12" s="205" t="s">
        <v>55</v>
      </c>
      <c r="J12" s="205" t="s">
        <v>3345</v>
      </c>
      <c r="K12" s="208"/>
      <c r="L12" s="209"/>
      <c r="M12" s="208">
        <v>44362</v>
      </c>
      <c r="N12" s="205" t="s">
        <v>9</v>
      </c>
      <c r="O12" s="205" t="s">
        <v>73</v>
      </c>
      <c r="P12" s="205" t="s">
        <v>17</v>
      </c>
      <c r="Q12" s="205"/>
      <c r="R12" s="207">
        <v>44363</v>
      </c>
      <c r="S12" s="207">
        <v>44496</v>
      </c>
      <c r="T12" s="205"/>
      <c r="U12" s="205"/>
      <c r="V12" s="62" t="s">
        <v>3346</v>
      </c>
      <c r="W12" s="205"/>
      <c r="X12" s="205"/>
      <c r="Y12" s="205"/>
      <c r="Z12" s="205" t="s">
        <v>3347</v>
      </c>
      <c r="AA12" s="206">
        <v>500000</v>
      </c>
      <c r="AB12" s="205" t="s">
        <v>72</v>
      </c>
      <c r="AC12" s="149" t="s">
        <v>444</v>
      </c>
      <c r="AD12" s="205" t="s">
        <v>478</v>
      </c>
      <c r="AE12" s="206" t="s">
        <v>213</v>
      </c>
      <c r="AF12" s="150">
        <v>11.811322867924524</v>
      </c>
      <c r="AG12" s="151">
        <v>15.09433962264151</v>
      </c>
      <c r="AH12" s="150">
        <v>490.56614339622615</v>
      </c>
      <c r="AI12" s="150">
        <v>9.8113228679245239</v>
      </c>
      <c r="AJ12" s="150">
        <v>11.811322867924524</v>
      </c>
      <c r="AK12" s="207">
        <v>44340</v>
      </c>
      <c r="AL12" s="205" t="s">
        <v>54</v>
      </c>
    </row>
    <row r="13" spans="1:38">
      <c r="A13" s="205" t="s">
        <v>155</v>
      </c>
      <c r="B13" s="205" t="s">
        <v>156</v>
      </c>
      <c r="C13" s="205" t="s">
        <v>3010</v>
      </c>
      <c r="D13" s="205" t="s">
        <v>65</v>
      </c>
      <c r="E13" s="205" t="s">
        <v>65</v>
      </c>
      <c r="F13" s="205" t="s">
        <v>24</v>
      </c>
      <c r="G13" s="205" t="s">
        <v>53</v>
      </c>
      <c r="H13" s="205" t="s">
        <v>67</v>
      </c>
      <c r="I13" s="205" t="s">
        <v>55</v>
      </c>
      <c r="J13" s="205" t="s">
        <v>3348</v>
      </c>
      <c r="K13" s="208">
        <v>44116</v>
      </c>
      <c r="L13" s="209">
        <v>44296</v>
      </c>
      <c r="M13" s="208">
        <v>44364</v>
      </c>
      <c r="N13" s="205" t="s">
        <v>13</v>
      </c>
      <c r="O13" s="205" t="s">
        <v>109</v>
      </c>
      <c r="P13" s="205" t="s">
        <v>17</v>
      </c>
      <c r="Q13" s="205"/>
      <c r="R13" s="208">
        <v>44342</v>
      </c>
      <c r="S13" s="207">
        <v>44494</v>
      </c>
      <c r="T13" s="205"/>
      <c r="U13" s="205"/>
      <c r="V13" s="62" t="s">
        <v>3349</v>
      </c>
      <c r="W13" s="205"/>
      <c r="X13" s="205"/>
      <c r="Y13" s="62" t="s">
        <v>3350</v>
      </c>
      <c r="Z13" s="167" t="s">
        <v>3351</v>
      </c>
      <c r="AA13" s="206">
        <v>500000</v>
      </c>
      <c r="AB13" s="205" t="s">
        <v>72</v>
      </c>
      <c r="AC13" s="149" t="s">
        <v>444</v>
      </c>
      <c r="AD13" s="205" t="s">
        <v>478</v>
      </c>
      <c r="AE13" s="206" t="s">
        <v>110</v>
      </c>
      <c r="AF13" s="150">
        <v>12.113209660377352</v>
      </c>
      <c r="AG13" s="151">
        <v>15.09433962264151</v>
      </c>
      <c r="AH13" s="150">
        <v>505.66048301886764</v>
      </c>
      <c r="AI13" s="150">
        <v>10.113209660377352</v>
      </c>
      <c r="AJ13" s="150">
        <v>12.113209660377352</v>
      </c>
      <c r="AK13" s="207">
        <v>44302</v>
      </c>
      <c r="AL13" s="205"/>
    </row>
    <row r="14" spans="1:38">
      <c r="A14" s="205" t="s">
        <v>207</v>
      </c>
      <c r="B14" s="205" t="s">
        <v>294</v>
      </c>
      <c r="C14" s="205" t="s">
        <v>3352</v>
      </c>
      <c r="D14" s="205" t="s">
        <v>64</v>
      </c>
      <c r="E14" s="205" t="s">
        <v>65</v>
      </c>
      <c r="F14" s="205" t="s">
        <v>24</v>
      </c>
      <c r="G14" s="205" t="s">
        <v>53</v>
      </c>
      <c r="H14" s="205" t="s">
        <v>67</v>
      </c>
      <c r="I14" s="205" t="s">
        <v>68</v>
      </c>
      <c r="J14" s="205" t="s">
        <v>3353</v>
      </c>
      <c r="K14" s="208"/>
      <c r="L14" s="209"/>
      <c r="M14" s="208">
        <v>44377</v>
      </c>
      <c r="N14" s="205" t="s">
        <v>9</v>
      </c>
      <c r="O14" s="205" t="s">
        <v>196</v>
      </c>
      <c r="P14" s="205" t="s">
        <v>17</v>
      </c>
      <c r="Q14" s="205"/>
      <c r="R14" s="207">
        <v>44379</v>
      </c>
      <c r="S14" s="207">
        <v>44391</v>
      </c>
      <c r="T14" s="205"/>
      <c r="U14" s="205"/>
      <c r="V14" s="62" t="s">
        <v>3354</v>
      </c>
      <c r="W14" s="205"/>
      <c r="X14" s="205"/>
      <c r="Y14" s="62" t="s">
        <v>3355</v>
      </c>
      <c r="Z14" s="205" t="s">
        <v>2792</v>
      </c>
      <c r="AA14" s="206">
        <v>500000</v>
      </c>
      <c r="AB14" s="205" t="s">
        <v>72</v>
      </c>
      <c r="AC14" s="149" t="s">
        <v>444</v>
      </c>
      <c r="AD14" s="205" t="s">
        <v>478</v>
      </c>
      <c r="AE14" s="206" t="s">
        <v>197</v>
      </c>
      <c r="AF14" s="150">
        <v>12.747171984905656</v>
      </c>
      <c r="AG14" s="151">
        <v>15.09433962264151</v>
      </c>
      <c r="AH14" s="150">
        <v>537.35859924528279</v>
      </c>
      <c r="AI14" s="150">
        <v>10.747171984905656</v>
      </c>
      <c r="AJ14" s="150">
        <v>12.747171984905656</v>
      </c>
      <c r="AK14" s="207">
        <v>44377</v>
      </c>
      <c r="AL14" s="205"/>
    </row>
    <row r="15" spans="1:38">
      <c r="A15" s="205" t="s">
        <v>147</v>
      </c>
      <c r="B15" s="205" t="s">
        <v>148</v>
      </c>
      <c r="C15" s="205" t="s">
        <v>3356</v>
      </c>
      <c r="D15" s="205" t="s">
        <v>64</v>
      </c>
      <c r="E15" s="205" t="s">
        <v>65</v>
      </c>
      <c r="F15" s="205" t="s">
        <v>24</v>
      </c>
      <c r="G15" s="205" t="s">
        <v>53</v>
      </c>
      <c r="H15" s="205" t="s">
        <v>67</v>
      </c>
      <c r="I15" s="205" t="s">
        <v>68</v>
      </c>
      <c r="J15" s="205" t="s">
        <v>3357</v>
      </c>
      <c r="K15" s="208"/>
      <c r="L15" s="209"/>
      <c r="M15" s="208">
        <v>44421</v>
      </c>
      <c r="N15" s="205" t="s">
        <v>13</v>
      </c>
      <c r="O15" s="205" t="s">
        <v>149</v>
      </c>
      <c r="P15" s="205" t="s">
        <v>17</v>
      </c>
      <c r="Q15" s="205"/>
      <c r="R15" s="207">
        <v>44406</v>
      </c>
      <c r="S15" s="207">
        <v>44550</v>
      </c>
      <c r="T15" s="205"/>
      <c r="U15" s="205"/>
      <c r="V15" s="62" t="s">
        <v>3358</v>
      </c>
      <c r="W15" s="205"/>
      <c r="X15" s="205"/>
      <c r="Y15" s="62" t="s">
        <v>3359</v>
      </c>
      <c r="Z15" s="205" t="s">
        <v>3360</v>
      </c>
      <c r="AA15" s="206">
        <v>500000</v>
      </c>
      <c r="AB15" s="205" t="s">
        <v>58</v>
      </c>
      <c r="AC15" s="149" t="s">
        <v>444</v>
      </c>
      <c r="AD15" s="205" t="s">
        <v>478</v>
      </c>
      <c r="AE15" s="206" t="s">
        <v>150</v>
      </c>
      <c r="AF15" s="150">
        <v>12.777360664150939</v>
      </c>
      <c r="AG15" s="151">
        <v>15.09433962264151</v>
      </c>
      <c r="AH15" s="150">
        <v>538.86803320754689</v>
      </c>
      <c r="AI15" s="150">
        <v>10.777360664150939</v>
      </c>
      <c r="AJ15" s="150">
        <v>12.777360664150939</v>
      </c>
      <c r="AK15" s="207">
        <v>44399</v>
      </c>
      <c r="AL15" s="205"/>
    </row>
    <row r="16" spans="1:38">
      <c r="A16" s="205" t="s">
        <v>134</v>
      </c>
      <c r="B16" s="205" t="s">
        <v>101</v>
      </c>
      <c r="C16" s="205" t="s">
        <v>2708</v>
      </c>
      <c r="D16" s="205" t="s">
        <v>108</v>
      </c>
      <c r="E16" s="205" t="s">
        <v>65</v>
      </c>
      <c r="F16" s="205" t="s">
        <v>24</v>
      </c>
      <c r="G16" s="205" t="s">
        <v>53</v>
      </c>
      <c r="H16" s="205" t="s">
        <v>54</v>
      </c>
      <c r="I16" s="205" t="s">
        <v>55</v>
      </c>
      <c r="J16" s="205" t="s">
        <v>3361</v>
      </c>
      <c r="K16" s="208">
        <v>44256</v>
      </c>
      <c r="L16" s="209">
        <v>44351</v>
      </c>
      <c r="M16" s="208">
        <v>44421</v>
      </c>
      <c r="N16" s="205" t="s">
        <v>9</v>
      </c>
      <c r="O16" s="205" t="s">
        <v>73</v>
      </c>
      <c r="P16" s="205" t="s">
        <v>17</v>
      </c>
      <c r="Q16" s="205"/>
      <c r="R16" s="207">
        <v>44447</v>
      </c>
      <c r="S16" s="207">
        <v>44517</v>
      </c>
      <c r="T16" s="205"/>
      <c r="U16" s="205"/>
      <c r="V16" s="62" t="s">
        <v>3362</v>
      </c>
      <c r="W16" s="205"/>
      <c r="X16" s="205"/>
      <c r="Y16" s="62" t="s">
        <v>3363</v>
      </c>
      <c r="Z16" s="205" t="s">
        <v>2792</v>
      </c>
      <c r="AA16" s="206">
        <v>500000</v>
      </c>
      <c r="AB16" s="205" t="s">
        <v>58</v>
      </c>
      <c r="AC16" s="149" t="s">
        <v>444</v>
      </c>
      <c r="AD16" s="205" t="s">
        <v>478</v>
      </c>
      <c r="AE16" s="206" t="s">
        <v>213</v>
      </c>
      <c r="AF16" s="150">
        <v>13.079247456603769</v>
      </c>
      <c r="AG16" s="151">
        <v>1.5094339622641511</v>
      </c>
      <c r="AH16" s="150">
        <v>553.96237283018843</v>
      </c>
      <c r="AI16" s="150">
        <v>11.079247456603769</v>
      </c>
      <c r="AJ16" s="150">
        <v>13.079247456603769</v>
      </c>
      <c r="AK16" s="207">
        <v>44427</v>
      </c>
      <c r="AL16" s="205"/>
    </row>
    <row r="17" spans="1:38">
      <c r="A17" s="205" t="s">
        <v>147</v>
      </c>
      <c r="B17" s="205" t="s">
        <v>148</v>
      </c>
      <c r="C17" s="205" t="s">
        <v>3364</v>
      </c>
      <c r="D17" s="205" t="s">
        <v>65</v>
      </c>
      <c r="E17" s="205" t="s">
        <v>65</v>
      </c>
      <c r="F17" s="205" t="s">
        <v>24</v>
      </c>
      <c r="G17" s="205" t="s">
        <v>53</v>
      </c>
      <c r="H17" s="205" t="s">
        <v>67</v>
      </c>
      <c r="I17" s="205" t="s">
        <v>55</v>
      </c>
      <c r="J17" s="205" t="s">
        <v>3365</v>
      </c>
      <c r="K17" s="208">
        <v>44197</v>
      </c>
      <c r="L17" s="209">
        <v>44391</v>
      </c>
      <c r="M17" s="208">
        <v>44421</v>
      </c>
      <c r="N17" s="205" t="s">
        <v>9</v>
      </c>
      <c r="O17" s="205" t="s">
        <v>73</v>
      </c>
      <c r="P17" s="205" t="s">
        <v>17</v>
      </c>
      <c r="Q17" s="205"/>
      <c r="R17" s="207">
        <v>44412</v>
      </c>
      <c r="S17" s="207">
        <v>44426</v>
      </c>
      <c r="T17" s="205"/>
      <c r="U17" s="205"/>
      <c r="V17" s="62" t="s">
        <v>3366</v>
      </c>
      <c r="W17" s="205"/>
      <c r="X17" s="205"/>
      <c r="Y17" s="205"/>
      <c r="Z17" s="205" t="s">
        <v>3367</v>
      </c>
      <c r="AA17" s="206">
        <v>500000</v>
      </c>
      <c r="AB17" s="205" t="s">
        <v>58</v>
      </c>
      <c r="AC17" s="149" t="s">
        <v>444</v>
      </c>
      <c r="AD17" s="205" t="s">
        <v>478</v>
      </c>
      <c r="AE17" s="206" t="s">
        <v>213</v>
      </c>
      <c r="AF17" s="150">
        <v>13.381134249056599</v>
      </c>
      <c r="AG17" s="151">
        <v>15.09433962264151</v>
      </c>
      <c r="AH17" s="150">
        <v>569.05671245282997</v>
      </c>
      <c r="AI17" s="150">
        <v>11.381134249056599</v>
      </c>
      <c r="AJ17" s="150">
        <v>13.381134249056599</v>
      </c>
      <c r="AK17" s="207">
        <v>44393</v>
      </c>
      <c r="AL17" s="205"/>
    </row>
    <row r="18" spans="1:38">
      <c r="A18" s="205" t="s">
        <v>147</v>
      </c>
      <c r="B18" s="205" t="s">
        <v>148</v>
      </c>
      <c r="C18" s="205" t="s">
        <v>3368</v>
      </c>
      <c r="D18" s="205" t="s">
        <v>65</v>
      </c>
      <c r="E18" s="205" t="s">
        <v>65</v>
      </c>
      <c r="F18" s="205" t="s">
        <v>24</v>
      </c>
      <c r="G18" s="205" t="s">
        <v>53</v>
      </c>
      <c r="H18" s="205" t="s">
        <v>67</v>
      </c>
      <c r="I18" s="205" t="s">
        <v>55</v>
      </c>
      <c r="J18" s="205" t="s">
        <v>3369</v>
      </c>
      <c r="K18" s="208">
        <v>44323</v>
      </c>
      <c r="L18" s="209">
        <v>44424</v>
      </c>
      <c r="M18" s="208">
        <v>44435</v>
      </c>
      <c r="N18" s="205" t="s">
        <v>9</v>
      </c>
      <c r="O18" s="205" t="s">
        <v>181</v>
      </c>
      <c r="P18" s="205" t="s">
        <v>17</v>
      </c>
      <c r="Q18" s="205"/>
      <c r="R18" s="207">
        <v>44440</v>
      </c>
      <c r="S18" s="207">
        <v>44487</v>
      </c>
      <c r="T18" s="205"/>
      <c r="U18" s="205"/>
      <c r="V18" s="62" t="s">
        <v>3370</v>
      </c>
      <c r="W18" s="205"/>
      <c r="X18" s="205"/>
      <c r="Y18" s="205"/>
      <c r="Z18" s="205" t="s">
        <v>2831</v>
      </c>
      <c r="AA18" s="206">
        <v>500000</v>
      </c>
      <c r="AB18" s="205" t="s">
        <v>58</v>
      </c>
      <c r="AC18" s="149" t="s">
        <v>444</v>
      </c>
      <c r="AD18" s="205" t="s">
        <v>478</v>
      </c>
      <c r="AE18" s="206" t="s">
        <v>182</v>
      </c>
      <c r="AF18" s="150">
        <v>13.350945509433958</v>
      </c>
      <c r="AG18" s="151">
        <v>15.09433962264151</v>
      </c>
      <c r="AH18" s="150">
        <v>567.54727547169784</v>
      </c>
      <c r="AI18" s="150">
        <v>11.350945509433958</v>
      </c>
      <c r="AJ18" s="150">
        <v>13.350945509433958</v>
      </c>
      <c r="AK18" s="207">
        <v>44414</v>
      </c>
      <c r="AL18" s="205"/>
    </row>
    <row r="19" spans="1:38">
      <c r="A19" s="205" t="s">
        <v>147</v>
      </c>
      <c r="B19" s="205" t="s">
        <v>148</v>
      </c>
      <c r="C19" s="205" t="s">
        <v>3371</v>
      </c>
      <c r="D19" s="205" t="s">
        <v>64</v>
      </c>
      <c r="E19" s="205" t="s">
        <v>65</v>
      </c>
      <c r="F19" s="205" t="s">
        <v>24</v>
      </c>
      <c r="G19" s="205" t="s">
        <v>53</v>
      </c>
      <c r="H19" s="205" t="s">
        <v>67</v>
      </c>
      <c r="I19" s="205" t="s">
        <v>68</v>
      </c>
      <c r="J19" s="205" t="s">
        <v>3372</v>
      </c>
      <c r="K19" s="208"/>
      <c r="L19" s="209"/>
      <c r="M19" s="208">
        <v>44435</v>
      </c>
      <c r="N19" s="205" t="s">
        <v>9</v>
      </c>
      <c r="O19" s="205" t="s">
        <v>73</v>
      </c>
      <c r="P19" s="205" t="s">
        <v>17</v>
      </c>
      <c r="Q19" s="205"/>
      <c r="R19" s="207">
        <v>44419</v>
      </c>
      <c r="S19" s="207">
        <v>44461</v>
      </c>
      <c r="T19" s="205"/>
      <c r="U19" s="205"/>
      <c r="V19" s="62" t="s">
        <v>3373</v>
      </c>
      <c r="W19" s="205"/>
      <c r="X19" s="205"/>
      <c r="Y19" s="62" t="s">
        <v>3374</v>
      </c>
      <c r="Z19" s="205" t="s">
        <v>2792</v>
      </c>
      <c r="AA19" s="206">
        <v>500000</v>
      </c>
      <c r="AB19" s="205" t="s">
        <v>72</v>
      </c>
      <c r="AC19" s="149" t="s">
        <v>444</v>
      </c>
      <c r="AD19" s="205" t="s">
        <v>478</v>
      </c>
      <c r="AE19" s="206" t="s">
        <v>213</v>
      </c>
      <c r="AF19" s="150">
        <v>13.984907833962261</v>
      </c>
      <c r="AG19" s="151">
        <v>15.09433962264151</v>
      </c>
      <c r="AH19" s="150">
        <v>599.24539169811305</v>
      </c>
      <c r="AI19" s="150">
        <v>11.984907833962261</v>
      </c>
      <c r="AJ19" s="150">
        <v>13.984907833962261</v>
      </c>
      <c r="AK19" s="207">
        <v>44419</v>
      </c>
      <c r="AL19" s="205"/>
    </row>
    <row r="20" spans="1:38">
      <c r="A20" s="205" t="s">
        <v>147</v>
      </c>
      <c r="B20" s="205" t="s">
        <v>148</v>
      </c>
      <c r="C20" s="205" t="s">
        <v>3375</v>
      </c>
      <c r="D20" s="205" t="s">
        <v>65</v>
      </c>
      <c r="E20" s="205" t="s">
        <v>65</v>
      </c>
      <c r="F20" s="205" t="s">
        <v>24</v>
      </c>
      <c r="G20" s="205" t="s">
        <v>53</v>
      </c>
      <c r="H20" s="205" t="s">
        <v>67</v>
      </c>
      <c r="I20" s="205" t="s">
        <v>55</v>
      </c>
      <c r="J20" s="205" t="s">
        <v>3376</v>
      </c>
      <c r="K20" s="208">
        <v>44256</v>
      </c>
      <c r="L20" s="209">
        <v>44344</v>
      </c>
      <c r="M20" s="208">
        <v>44436</v>
      </c>
      <c r="N20" s="205" t="s">
        <v>9</v>
      </c>
      <c r="O20" s="205" t="s">
        <v>73</v>
      </c>
      <c r="P20" s="205" t="s">
        <v>17</v>
      </c>
      <c r="Q20" s="205"/>
      <c r="R20" s="207">
        <v>44412</v>
      </c>
      <c r="S20" s="207">
        <v>44447</v>
      </c>
      <c r="T20" s="205"/>
      <c r="U20" s="205"/>
      <c r="V20" s="62" t="s">
        <v>3377</v>
      </c>
      <c r="W20" s="205"/>
      <c r="X20" s="205"/>
      <c r="Y20" s="205"/>
      <c r="Z20" s="205" t="s">
        <v>3367</v>
      </c>
      <c r="AA20" s="206">
        <v>500000</v>
      </c>
      <c r="AB20" s="205" t="s">
        <v>58</v>
      </c>
      <c r="AC20" s="149" t="s">
        <v>444</v>
      </c>
      <c r="AD20" s="205" t="s">
        <v>478</v>
      </c>
      <c r="AE20" s="206" t="s">
        <v>213</v>
      </c>
      <c r="AF20" s="150">
        <v>14.286794626415093</v>
      </c>
      <c r="AG20" s="151">
        <v>15.09433962264151</v>
      </c>
      <c r="AH20" s="150">
        <v>614.33973132075459</v>
      </c>
      <c r="AI20" s="150">
        <v>12.286794626415093</v>
      </c>
      <c r="AJ20" s="150">
        <v>14.286794626415093</v>
      </c>
      <c r="AK20" s="207">
        <v>44406</v>
      </c>
      <c r="AL20" s="205"/>
    </row>
    <row r="21" spans="1:38">
      <c r="A21" s="205" t="s">
        <v>147</v>
      </c>
      <c r="B21" s="205" t="s">
        <v>148</v>
      </c>
      <c r="C21" s="205" t="s">
        <v>3378</v>
      </c>
      <c r="D21" s="205" t="s">
        <v>64</v>
      </c>
      <c r="E21" s="205" t="s">
        <v>76</v>
      </c>
      <c r="F21" s="205" t="s">
        <v>24</v>
      </c>
      <c r="G21" s="205" t="s">
        <v>53</v>
      </c>
      <c r="H21" s="205" t="s">
        <v>67</v>
      </c>
      <c r="I21" s="205" t="s">
        <v>68</v>
      </c>
      <c r="J21" s="205" t="s">
        <v>3379</v>
      </c>
      <c r="K21" s="208"/>
      <c r="L21" s="209"/>
      <c r="M21" s="208">
        <v>44454</v>
      </c>
      <c r="N21" s="205" t="s">
        <v>9</v>
      </c>
      <c r="O21" s="205" t="s">
        <v>196</v>
      </c>
      <c r="P21" s="205" t="s">
        <v>17</v>
      </c>
      <c r="Q21" s="205"/>
      <c r="R21" s="207">
        <v>44433</v>
      </c>
      <c r="S21" s="207">
        <v>44454</v>
      </c>
      <c r="T21" s="205"/>
      <c r="U21" s="205"/>
      <c r="V21" s="62" t="s">
        <v>3380</v>
      </c>
      <c r="W21" s="205"/>
      <c r="X21" s="205"/>
      <c r="Y21" s="62" t="s">
        <v>3381</v>
      </c>
      <c r="Z21" s="205" t="s">
        <v>2792</v>
      </c>
      <c r="AA21" s="206">
        <v>500000</v>
      </c>
      <c r="AB21" s="205" t="s">
        <v>58</v>
      </c>
      <c r="AC21" s="149" t="s">
        <v>444</v>
      </c>
      <c r="AD21" s="205" t="s">
        <v>478</v>
      </c>
      <c r="AE21" s="206" t="s">
        <v>197</v>
      </c>
      <c r="AF21" s="150">
        <v>13.954719094339618</v>
      </c>
      <c r="AG21" s="151">
        <v>15.09433962264151</v>
      </c>
      <c r="AH21" s="150">
        <v>597.73595471698093</v>
      </c>
      <c r="AI21" s="150">
        <v>11.954719094339618</v>
      </c>
      <c r="AJ21" s="150">
        <v>13.954719094339618</v>
      </c>
      <c r="AK21" s="207">
        <v>44427</v>
      </c>
      <c r="AL21" s="205"/>
    </row>
    <row r="22" spans="1:38" ht="72.599999999999994">
      <c r="A22" s="205" t="s">
        <v>96</v>
      </c>
      <c r="B22" s="205" t="s">
        <v>97</v>
      </c>
      <c r="C22" s="205" t="s">
        <v>3382</v>
      </c>
      <c r="D22" s="205" t="s">
        <v>108</v>
      </c>
      <c r="E22" s="205" t="s">
        <v>65</v>
      </c>
      <c r="F22" s="205" t="s">
        <v>24</v>
      </c>
      <c r="G22" s="205" t="s">
        <v>53</v>
      </c>
      <c r="H22" s="205" t="s">
        <v>67</v>
      </c>
      <c r="I22" s="205" t="s">
        <v>55</v>
      </c>
      <c r="J22" s="205" t="s">
        <v>3383</v>
      </c>
      <c r="K22" s="208">
        <v>44239</v>
      </c>
      <c r="L22" s="209">
        <v>44266</v>
      </c>
      <c r="M22" s="208">
        <v>44469</v>
      </c>
      <c r="N22" s="205" t="s">
        <v>9</v>
      </c>
      <c r="O22" s="205" t="s">
        <v>196</v>
      </c>
      <c r="P22" s="205" t="s">
        <v>17</v>
      </c>
      <c r="Q22" s="205"/>
      <c r="R22" s="208"/>
      <c r="S22" s="207">
        <v>44481</v>
      </c>
      <c r="T22" s="205"/>
      <c r="U22" s="205"/>
      <c r="V22" s="166" t="s">
        <v>3384</v>
      </c>
      <c r="W22" s="205"/>
      <c r="X22" s="205"/>
      <c r="Y22" s="166" t="s">
        <v>3385</v>
      </c>
      <c r="Z22" s="205" t="s">
        <v>3386</v>
      </c>
      <c r="AA22" s="206">
        <v>500000</v>
      </c>
      <c r="AB22" s="205" t="s">
        <v>72</v>
      </c>
      <c r="AC22" s="149" t="s">
        <v>444</v>
      </c>
      <c r="AD22" s="205" t="s">
        <v>478</v>
      </c>
      <c r="AE22" s="206" t="s">
        <v>197</v>
      </c>
      <c r="AF22" s="150">
        <v>14.55849267924528</v>
      </c>
      <c r="AG22" s="151">
        <v>15.09433962264151</v>
      </c>
      <c r="AH22" s="150">
        <v>627.92463396226401</v>
      </c>
      <c r="AI22" s="150">
        <v>12.55849267924528</v>
      </c>
      <c r="AJ22" s="150">
        <v>14.55849267924528</v>
      </c>
      <c r="AK22" s="207">
        <v>44279</v>
      </c>
      <c r="AL22" s="205" t="s">
        <v>54</v>
      </c>
    </row>
    <row r="23" spans="1:38">
      <c r="A23" s="205" t="s">
        <v>147</v>
      </c>
      <c r="B23" s="205" t="s">
        <v>148</v>
      </c>
      <c r="C23" s="205" t="s">
        <v>3387</v>
      </c>
      <c r="D23" s="205" t="s">
        <v>64</v>
      </c>
      <c r="E23" s="205" t="s">
        <v>65</v>
      </c>
      <c r="F23" s="205" t="s">
        <v>24</v>
      </c>
      <c r="G23" s="205" t="s">
        <v>53</v>
      </c>
      <c r="H23" s="205" t="s">
        <v>67</v>
      </c>
      <c r="I23" s="205" t="s">
        <v>68</v>
      </c>
      <c r="J23" s="205" t="s">
        <v>3388</v>
      </c>
      <c r="K23" s="208"/>
      <c r="L23" s="209"/>
      <c r="M23" s="208">
        <v>44498</v>
      </c>
      <c r="N23" s="205" t="s">
        <v>9</v>
      </c>
      <c r="O23" s="205" t="s">
        <v>73</v>
      </c>
      <c r="P23" s="205" t="s">
        <v>17</v>
      </c>
      <c r="Q23" s="205"/>
      <c r="R23" s="207">
        <v>44461</v>
      </c>
      <c r="S23" s="207">
        <v>44496</v>
      </c>
      <c r="T23" s="205"/>
      <c r="U23" s="205"/>
      <c r="V23" s="62" t="s">
        <v>3389</v>
      </c>
      <c r="W23" s="205"/>
      <c r="X23" s="205"/>
      <c r="Y23" s="62" t="s">
        <v>3390</v>
      </c>
      <c r="Z23" s="205" t="s">
        <v>3391</v>
      </c>
      <c r="AA23" s="206">
        <v>500000</v>
      </c>
      <c r="AB23" s="205" t="s">
        <v>72</v>
      </c>
      <c r="AC23" s="149" t="s">
        <v>444</v>
      </c>
      <c r="AD23" s="205" t="s">
        <v>478</v>
      </c>
      <c r="AE23" s="206" t="s">
        <v>213</v>
      </c>
      <c r="AF23" s="150">
        <v>15.192455003773585</v>
      </c>
      <c r="AG23" s="151">
        <v>15.09433962264151</v>
      </c>
      <c r="AH23" s="150">
        <v>659.62275018867922</v>
      </c>
      <c r="AI23" s="150">
        <v>13.192455003773585</v>
      </c>
      <c r="AJ23" s="150">
        <v>15.192455003773585</v>
      </c>
      <c r="AK23" s="207">
        <v>44300</v>
      </c>
      <c r="AL23" s="205"/>
    </row>
    <row r="24" spans="1:38">
      <c r="A24" s="205" t="s">
        <v>147</v>
      </c>
      <c r="B24" s="205" t="s">
        <v>148</v>
      </c>
      <c r="C24" s="205" t="s">
        <v>3392</v>
      </c>
      <c r="D24" s="205" t="s">
        <v>64</v>
      </c>
      <c r="E24" s="205" t="s">
        <v>65</v>
      </c>
      <c r="F24" s="205" t="s">
        <v>24</v>
      </c>
      <c r="G24" s="205" t="s">
        <v>53</v>
      </c>
      <c r="H24" s="205" t="s">
        <v>67</v>
      </c>
      <c r="I24" s="205" t="s">
        <v>68</v>
      </c>
      <c r="J24" s="205" t="s">
        <v>3393</v>
      </c>
      <c r="K24" s="208"/>
      <c r="L24" s="209"/>
      <c r="M24" s="208">
        <v>44515</v>
      </c>
      <c r="N24" s="205" t="s">
        <v>9</v>
      </c>
      <c r="O24" s="205" t="s">
        <v>196</v>
      </c>
      <c r="P24" s="205" t="s">
        <v>17</v>
      </c>
      <c r="Q24" s="205"/>
      <c r="R24" s="207">
        <v>44481</v>
      </c>
      <c r="S24" s="207">
        <v>44517</v>
      </c>
      <c r="T24" s="205"/>
      <c r="U24" s="205"/>
      <c r="V24" s="62" t="s">
        <v>3394</v>
      </c>
      <c r="W24" s="205"/>
      <c r="X24" s="205"/>
      <c r="Y24" s="62" t="s">
        <v>3395</v>
      </c>
      <c r="Z24" s="205" t="s">
        <v>3396</v>
      </c>
      <c r="AA24" s="206">
        <v>500000</v>
      </c>
      <c r="AB24" s="205" t="s">
        <v>72</v>
      </c>
      <c r="AC24" s="149" t="s">
        <v>444</v>
      </c>
      <c r="AD24" s="205" t="s">
        <v>478</v>
      </c>
      <c r="AE24" s="206" t="s">
        <v>197</v>
      </c>
      <c r="AF24" s="150">
        <v>15.494341796226415</v>
      </c>
      <c r="AG24" s="151">
        <v>15.09433962264151</v>
      </c>
      <c r="AH24" s="150">
        <v>674.71708981132076</v>
      </c>
      <c r="AI24" s="150">
        <v>13.494341796226415</v>
      </c>
      <c r="AJ24" s="150">
        <v>15.494341796226415</v>
      </c>
      <c r="AK24" s="207">
        <v>44480</v>
      </c>
      <c r="AL24" s="205"/>
    </row>
    <row r="25" spans="1:38" ht="15.6">
      <c r="A25" s="2" t="s">
        <v>286</v>
      </c>
      <c r="B25" s="205" t="s">
        <v>287</v>
      </c>
      <c r="C25" s="205" t="s">
        <v>3397</v>
      </c>
      <c r="D25" t="s">
        <v>64</v>
      </c>
      <c r="E25" t="s">
        <v>65</v>
      </c>
      <c r="F25" t="s">
        <v>24</v>
      </c>
      <c r="G25" t="s">
        <v>53</v>
      </c>
      <c r="H25" t="s">
        <v>67</v>
      </c>
      <c r="I25" t="s">
        <v>68</v>
      </c>
      <c r="J25" t="s">
        <v>3398</v>
      </c>
      <c r="K25" s="208"/>
      <c r="L25" s="209"/>
      <c r="M25" s="208">
        <v>44545</v>
      </c>
      <c r="N25" t="s">
        <v>9</v>
      </c>
      <c r="O25" t="s">
        <v>196</v>
      </c>
      <c r="P25" t="s">
        <v>17</v>
      </c>
      <c r="Q25" s="205"/>
      <c r="R25" s="207">
        <v>44517</v>
      </c>
      <c r="S25" s="207">
        <v>44538</v>
      </c>
      <c r="T25" s="205"/>
      <c r="U25" s="205"/>
      <c r="V25" s="62" t="s">
        <v>3399</v>
      </c>
      <c r="W25" s="205"/>
      <c r="X25" s="205"/>
      <c r="Y25" s="62" t="s">
        <v>3400</v>
      </c>
      <c r="Z25" s="205" t="s">
        <v>3401</v>
      </c>
      <c r="AA25" s="206">
        <v>500000</v>
      </c>
      <c r="AB25" s="205" t="s">
        <v>58</v>
      </c>
      <c r="AC25" s="149" t="s">
        <v>444</v>
      </c>
      <c r="AD25" s="205" t="s">
        <v>478</v>
      </c>
      <c r="AE25" s="206" t="s">
        <v>197</v>
      </c>
      <c r="AF25" s="150">
        <v>15.796228588679247</v>
      </c>
      <c r="AG25" s="151">
        <v>15.09433962264151</v>
      </c>
      <c r="AH25" s="150">
        <v>689.8114294339623</v>
      </c>
      <c r="AI25" s="150">
        <v>13.796228588679247</v>
      </c>
      <c r="AJ25" s="150">
        <v>15.796228588679247</v>
      </c>
      <c r="AK25" s="207">
        <v>44511</v>
      </c>
      <c r="AL25" s="205"/>
    </row>
    <row r="26" spans="1:38">
      <c r="A26" s="205" t="s">
        <v>147</v>
      </c>
      <c r="B26" s="205" t="s">
        <v>148</v>
      </c>
      <c r="C26" s="205" t="s">
        <v>3402</v>
      </c>
      <c r="D26" s="205" t="s">
        <v>64</v>
      </c>
      <c r="E26" s="205" t="s">
        <v>65</v>
      </c>
      <c r="F26" s="205" t="s">
        <v>24</v>
      </c>
      <c r="G26" s="205" t="s">
        <v>53</v>
      </c>
      <c r="H26" s="205" t="s">
        <v>67</v>
      </c>
      <c r="I26" s="205" t="s">
        <v>55</v>
      </c>
      <c r="J26" s="205" t="s">
        <v>3403</v>
      </c>
      <c r="K26" s="208">
        <v>44200</v>
      </c>
      <c r="L26" s="209">
        <v>44435</v>
      </c>
      <c r="M26" s="208">
        <v>44552</v>
      </c>
      <c r="N26" s="205" t="s">
        <v>9</v>
      </c>
      <c r="O26" s="205" t="s">
        <v>196</v>
      </c>
      <c r="P26" s="205" t="s">
        <v>17</v>
      </c>
      <c r="Q26" s="205"/>
      <c r="R26" s="208">
        <v>44481</v>
      </c>
      <c r="S26" s="207">
        <v>44517</v>
      </c>
      <c r="T26" s="205"/>
      <c r="U26" s="205"/>
      <c r="V26" s="62" t="s">
        <v>3404</v>
      </c>
      <c r="W26" s="205"/>
      <c r="X26" s="205"/>
      <c r="Y26" s="62" t="s">
        <v>3405</v>
      </c>
      <c r="Z26" s="205" t="s">
        <v>2792</v>
      </c>
      <c r="AA26" s="206">
        <v>500000</v>
      </c>
      <c r="AB26" s="205" t="s">
        <v>72</v>
      </c>
      <c r="AC26" s="149" t="s">
        <v>444</v>
      </c>
      <c r="AD26" s="205" t="s">
        <v>478</v>
      </c>
      <c r="AE26" s="206" t="s">
        <v>197</v>
      </c>
      <c r="AF26" s="150">
        <v>15.997619562264152</v>
      </c>
      <c r="AG26" s="151">
        <v>15.09433962264151</v>
      </c>
      <c r="AH26" s="150">
        <v>699.88097811320756</v>
      </c>
      <c r="AI26" s="150">
        <v>13.997619562264152</v>
      </c>
      <c r="AJ26" s="150">
        <v>15.997619562264152</v>
      </c>
      <c r="AK26" s="207">
        <v>44336</v>
      </c>
      <c r="AL26" s="205"/>
    </row>
    <row r="27" spans="1:38">
      <c r="A27" s="154" t="s">
        <v>167</v>
      </c>
      <c r="B27" s="205" t="s">
        <v>168</v>
      </c>
      <c r="C27" s="205" t="s">
        <v>3406</v>
      </c>
      <c r="D27" s="205" t="s">
        <v>65</v>
      </c>
      <c r="E27" s="205" t="s">
        <v>65</v>
      </c>
      <c r="F27" s="205" t="s">
        <v>24</v>
      </c>
      <c r="G27" s="154" t="s">
        <v>66</v>
      </c>
      <c r="H27" s="205" t="s">
        <v>54</v>
      </c>
      <c r="I27" s="205" t="s">
        <v>55</v>
      </c>
      <c r="J27" s="205" t="s">
        <v>3407</v>
      </c>
      <c r="K27" s="208">
        <v>43318</v>
      </c>
      <c r="L27" s="209">
        <v>43403</v>
      </c>
      <c r="M27" s="208">
        <v>43416</v>
      </c>
      <c r="N27" s="205" t="s">
        <v>9</v>
      </c>
      <c r="O27" s="205" t="s">
        <v>109</v>
      </c>
      <c r="P27" s="205" t="s">
        <v>17</v>
      </c>
      <c r="Q27" s="205"/>
      <c r="R27" s="208"/>
      <c r="S27" s="207"/>
      <c r="T27" s="205" t="s">
        <v>84</v>
      </c>
      <c r="U27" s="205" t="s">
        <v>84</v>
      </c>
      <c r="V27" s="205" t="s">
        <v>84</v>
      </c>
      <c r="W27" s="205"/>
      <c r="X27" s="205"/>
      <c r="Y27" s="205"/>
      <c r="Z27" s="205" t="s">
        <v>3408</v>
      </c>
      <c r="AA27" s="162">
        <v>3335538</v>
      </c>
      <c r="AB27" s="205" t="s">
        <v>72</v>
      </c>
      <c r="AC27" s="149" t="s">
        <v>444</v>
      </c>
      <c r="AD27" s="205" t="s">
        <v>478</v>
      </c>
      <c r="AE27" s="206" t="s">
        <v>110</v>
      </c>
      <c r="AF27" s="150">
        <v>15.665544030188677</v>
      </c>
      <c r="AG27" s="151">
        <v>10.069548679245285</v>
      </c>
      <c r="AH27" s="150">
        <v>683.27720150943389</v>
      </c>
      <c r="AI27" s="150">
        <v>13.665544030188677</v>
      </c>
      <c r="AJ27" s="150">
        <v>15.665544030188677</v>
      </c>
      <c r="AK27" s="207"/>
      <c r="AL27" s="205" t="s">
        <v>54</v>
      </c>
    </row>
    <row r="28" spans="1:38">
      <c r="A28" s="164" t="s">
        <v>167</v>
      </c>
      <c r="B28" s="205" t="s">
        <v>168</v>
      </c>
      <c r="C28" s="154" t="s">
        <v>3409</v>
      </c>
      <c r="D28" s="205" t="s">
        <v>64</v>
      </c>
      <c r="E28" s="205" t="s">
        <v>76</v>
      </c>
      <c r="F28" s="205" t="s">
        <v>24</v>
      </c>
      <c r="G28" s="205" t="s">
        <v>66</v>
      </c>
      <c r="H28" s="205" t="s">
        <v>54</v>
      </c>
      <c r="I28" s="205" t="s">
        <v>55</v>
      </c>
      <c r="J28" s="205" t="s">
        <v>3410</v>
      </c>
      <c r="K28" s="208">
        <v>43644</v>
      </c>
      <c r="L28" s="209">
        <v>43733</v>
      </c>
      <c r="M28" s="208">
        <v>43762</v>
      </c>
      <c r="N28" s="205" t="s">
        <v>13</v>
      </c>
      <c r="O28" s="205" t="s">
        <v>14</v>
      </c>
      <c r="P28" s="205" t="s">
        <v>17</v>
      </c>
      <c r="Q28" s="205"/>
      <c r="R28" s="208"/>
      <c r="S28" s="207"/>
      <c r="T28" s="205" t="s">
        <v>84</v>
      </c>
      <c r="U28" s="205" t="s">
        <v>84</v>
      </c>
      <c r="V28" s="205" t="s">
        <v>84</v>
      </c>
      <c r="W28" s="205"/>
      <c r="X28" s="205"/>
      <c r="Y28" s="205"/>
      <c r="Z28" s="205"/>
      <c r="AA28" s="206">
        <v>378892</v>
      </c>
      <c r="AB28" s="205" t="s">
        <v>58</v>
      </c>
      <c r="AC28" s="149" t="s">
        <v>444</v>
      </c>
      <c r="AD28" s="205" t="s">
        <v>478</v>
      </c>
      <c r="AE28" s="206" t="s">
        <v>2701</v>
      </c>
      <c r="AF28" s="150">
        <v>15.688420528301885</v>
      </c>
      <c r="AG28" s="151">
        <v>1.1438249056603775</v>
      </c>
      <c r="AH28" s="150">
        <v>684.42102641509427</v>
      </c>
      <c r="AI28" s="150">
        <v>13.688420528301885</v>
      </c>
      <c r="AJ28" s="150">
        <v>15.688420528301885</v>
      </c>
      <c r="AK28" s="207"/>
      <c r="AL28" s="205"/>
    </row>
    <row r="29" spans="1:38">
      <c r="A29" s="154" t="s">
        <v>167</v>
      </c>
      <c r="B29" s="205" t="s">
        <v>168</v>
      </c>
      <c r="C29" s="205" t="s">
        <v>3406</v>
      </c>
      <c r="D29" s="205" t="s">
        <v>64</v>
      </c>
      <c r="E29" s="205" t="s">
        <v>65</v>
      </c>
      <c r="F29" s="205" t="s">
        <v>24</v>
      </c>
      <c r="G29" s="154" t="s">
        <v>66</v>
      </c>
      <c r="H29" s="205" t="s">
        <v>54</v>
      </c>
      <c r="I29" s="205" t="s">
        <v>55</v>
      </c>
      <c r="J29" s="205" t="s">
        <v>3411</v>
      </c>
      <c r="K29" s="208">
        <v>43832</v>
      </c>
      <c r="L29" s="209">
        <v>43860</v>
      </c>
      <c r="M29" s="208">
        <v>43862</v>
      </c>
      <c r="N29" s="205" t="s">
        <v>13</v>
      </c>
      <c r="O29" s="205" t="s">
        <v>14</v>
      </c>
      <c r="P29" s="205" t="s">
        <v>17</v>
      </c>
      <c r="Q29" s="205"/>
      <c r="R29" s="208"/>
      <c r="S29" s="207"/>
      <c r="T29" s="205" t="s">
        <v>84</v>
      </c>
      <c r="U29" s="205" t="s">
        <v>84</v>
      </c>
      <c r="V29" s="205" t="s">
        <v>84</v>
      </c>
      <c r="W29" s="205"/>
      <c r="X29" s="205"/>
      <c r="Y29" s="205"/>
      <c r="Z29" s="205" t="s">
        <v>3171</v>
      </c>
      <c r="AA29" s="206">
        <v>500000</v>
      </c>
      <c r="AB29" s="205" t="s">
        <v>58</v>
      </c>
      <c r="AC29" s="149" t="s">
        <v>444</v>
      </c>
      <c r="AD29" s="205" t="s">
        <v>478</v>
      </c>
      <c r="AE29" s="206" t="s">
        <v>2701</v>
      </c>
      <c r="AF29" s="150">
        <v>15.718609207547168</v>
      </c>
      <c r="AG29" s="151">
        <v>1.5094339622641511</v>
      </c>
      <c r="AH29" s="150">
        <v>685.93046037735837</v>
      </c>
      <c r="AI29" s="150">
        <v>13.718609207547168</v>
      </c>
      <c r="AJ29" s="150">
        <v>15.718609207547168</v>
      </c>
      <c r="AK29" s="207"/>
      <c r="AL29" s="205"/>
    </row>
    <row r="30" spans="1:38">
      <c r="A30" s="154" t="s">
        <v>167</v>
      </c>
      <c r="B30" s="205" t="s">
        <v>168</v>
      </c>
      <c r="C30" s="205" t="s">
        <v>3406</v>
      </c>
      <c r="D30" s="205" t="s">
        <v>64</v>
      </c>
      <c r="E30" s="205" t="s">
        <v>76</v>
      </c>
      <c r="F30" s="205" t="s">
        <v>24</v>
      </c>
      <c r="G30" s="154" t="s">
        <v>66</v>
      </c>
      <c r="H30" s="205" t="s">
        <v>54</v>
      </c>
      <c r="I30" s="205" t="s">
        <v>55</v>
      </c>
      <c r="J30" s="212" t="s">
        <v>3412</v>
      </c>
      <c r="K30" s="208">
        <v>43832</v>
      </c>
      <c r="L30" s="209">
        <v>43860</v>
      </c>
      <c r="M30" s="208">
        <v>43862</v>
      </c>
      <c r="N30" s="205" t="s">
        <v>13</v>
      </c>
      <c r="O30" s="205" t="s">
        <v>14</v>
      </c>
      <c r="P30" s="205" t="s">
        <v>17</v>
      </c>
      <c r="Q30" s="205"/>
      <c r="R30" s="208"/>
      <c r="S30" s="207"/>
      <c r="T30" s="205" t="s">
        <v>84</v>
      </c>
      <c r="U30" s="205" t="s">
        <v>84</v>
      </c>
      <c r="V30" s="205" t="s">
        <v>84</v>
      </c>
      <c r="W30" s="205"/>
      <c r="X30" s="205"/>
      <c r="Y30" s="205"/>
      <c r="Z30" s="205" t="s">
        <v>3173</v>
      </c>
      <c r="AA30" s="206">
        <v>500000</v>
      </c>
      <c r="AB30" s="205" t="s">
        <v>58</v>
      </c>
      <c r="AC30" s="149" t="s">
        <v>444</v>
      </c>
      <c r="AD30" s="205" t="s">
        <v>478</v>
      </c>
      <c r="AE30" s="206" t="s">
        <v>2701</v>
      </c>
      <c r="AF30" s="150">
        <v>15.748797886792449</v>
      </c>
      <c r="AG30" s="151">
        <v>1.5094339622641511</v>
      </c>
      <c r="AH30" s="150">
        <v>687.43989433962247</v>
      </c>
      <c r="AI30" s="150">
        <v>13.748797886792449</v>
      </c>
      <c r="AJ30" s="150">
        <v>15.748797886792449</v>
      </c>
      <c r="AK30" s="207"/>
      <c r="AL30" s="205"/>
    </row>
    <row r="31" spans="1:38">
      <c r="A31" s="205" t="s">
        <v>96</v>
      </c>
      <c r="B31" s="205" t="s">
        <v>97</v>
      </c>
      <c r="C31" s="205" t="s">
        <v>3413</v>
      </c>
      <c r="D31" s="205" t="s">
        <v>108</v>
      </c>
      <c r="E31" s="205" t="s">
        <v>65</v>
      </c>
      <c r="F31" s="205" t="s">
        <v>24</v>
      </c>
      <c r="G31" s="205" t="s">
        <v>66</v>
      </c>
      <c r="H31" s="205" t="s">
        <v>54</v>
      </c>
      <c r="I31" s="205" t="s">
        <v>55</v>
      </c>
      <c r="J31" s="205" t="s">
        <v>3414</v>
      </c>
      <c r="K31" s="208">
        <v>43886</v>
      </c>
      <c r="L31" s="209">
        <v>43941</v>
      </c>
      <c r="M31" s="208">
        <v>43986</v>
      </c>
      <c r="N31" s="205" t="s">
        <v>9</v>
      </c>
      <c r="O31" s="205" t="s">
        <v>109</v>
      </c>
      <c r="P31" s="205" t="s">
        <v>17</v>
      </c>
      <c r="Q31" s="205"/>
      <c r="R31" s="208"/>
      <c r="S31" s="207"/>
      <c r="T31" s="205"/>
      <c r="U31" s="205"/>
      <c r="V31" s="62" t="s">
        <v>3415</v>
      </c>
      <c r="W31" s="205"/>
      <c r="X31" s="205"/>
      <c r="Y31" s="62" t="s">
        <v>3416</v>
      </c>
      <c r="Z31" s="205" t="s">
        <v>3417</v>
      </c>
      <c r="AA31" s="206">
        <v>500000</v>
      </c>
      <c r="AB31" s="205" t="s">
        <v>72</v>
      </c>
      <c r="AC31" s="149" t="s">
        <v>444</v>
      </c>
      <c r="AD31" s="205" t="s">
        <v>478</v>
      </c>
      <c r="AE31" s="206" t="s">
        <v>110</v>
      </c>
      <c r="AF31" s="150">
        <v>15.778986566037732</v>
      </c>
      <c r="AG31" s="151">
        <v>1.5094339622641511</v>
      </c>
      <c r="AH31" s="150">
        <v>688.94932830188657</v>
      </c>
      <c r="AI31" s="150">
        <v>13.778986566037732</v>
      </c>
      <c r="AJ31" s="150">
        <v>15.778986566037732</v>
      </c>
      <c r="AK31" s="207"/>
      <c r="AL31" s="205"/>
    </row>
    <row r="32" spans="1:38">
      <c r="A32" s="152" t="s">
        <v>134</v>
      </c>
      <c r="B32" s="205" t="s">
        <v>101</v>
      </c>
      <c r="C32" s="205" t="s">
        <v>3418</v>
      </c>
      <c r="D32" s="205" t="s">
        <v>108</v>
      </c>
      <c r="E32" s="205" t="s">
        <v>65</v>
      </c>
      <c r="F32" s="205" t="s">
        <v>24</v>
      </c>
      <c r="G32" s="205" t="s">
        <v>66</v>
      </c>
      <c r="H32" s="205" t="s">
        <v>54</v>
      </c>
      <c r="I32" s="205" t="s">
        <v>55</v>
      </c>
      <c r="J32" s="205" t="s">
        <v>3419</v>
      </c>
      <c r="K32" s="208">
        <v>43836</v>
      </c>
      <c r="L32" s="209">
        <v>43973</v>
      </c>
      <c r="M32" s="208">
        <v>44001</v>
      </c>
      <c r="N32" s="205" t="s">
        <v>9</v>
      </c>
      <c r="O32" s="205" t="s">
        <v>196</v>
      </c>
      <c r="P32" s="205" t="s">
        <v>17</v>
      </c>
      <c r="Q32" s="205"/>
      <c r="R32" s="207">
        <v>44311</v>
      </c>
      <c r="S32" s="207"/>
      <c r="T32" s="205"/>
      <c r="U32" s="205"/>
      <c r="V32" s="62" t="s">
        <v>3420</v>
      </c>
      <c r="W32" s="205"/>
      <c r="X32" s="205"/>
      <c r="Y32" s="62" t="s">
        <v>3421</v>
      </c>
      <c r="Z32" s="205" t="s">
        <v>3422</v>
      </c>
      <c r="AA32" s="206">
        <v>500000</v>
      </c>
      <c r="AB32" s="205" t="s">
        <v>72</v>
      </c>
      <c r="AC32" s="149" t="s">
        <v>444</v>
      </c>
      <c r="AD32" s="205" t="s">
        <v>478</v>
      </c>
      <c r="AE32" s="206" t="s">
        <v>197</v>
      </c>
      <c r="AF32" s="150">
        <v>15.809175245283013</v>
      </c>
      <c r="AG32" s="151">
        <v>1.5094339622641511</v>
      </c>
      <c r="AH32" s="150">
        <v>690.45876226415066</v>
      </c>
      <c r="AI32" s="150">
        <v>13.809175245283013</v>
      </c>
      <c r="AJ32" s="150">
        <v>15.809175245283013</v>
      </c>
      <c r="AK32" s="207"/>
      <c r="AL32" s="205"/>
    </row>
    <row r="33" spans="1:38">
      <c r="A33" s="154" t="s">
        <v>155</v>
      </c>
      <c r="B33" s="205" t="s">
        <v>156</v>
      </c>
      <c r="C33" s="205" t="s">
        <v>3423</v>
      </c>
      <c r="D33" s="205" t="s">
        <v>108</v>
      </c>
      <c r="E33" s="205" t="s">
        <v>65</v>
      </c>
      <c r="F33" s="205" t="s">
        <v>24</v>
      </c>
      <c r="G33" s="205" t="s">
        <v>66</v>
      </c>
      <c r="H33" s="205" t="s">
        <v>54</v>
      </c>
      <c r="I33" s="205" t="s">
        <v>55</v>
      </c>
      <c r="J33" s="213" t="s">
        <v>3424</v>
      </c>
      <c r="K33" s="155">
        <v>43739</v>
      </c>
      <c r="L33" s="156">
        <v>44104</v>
      </c>
      <c r="M33" s="155">
        <v>44121</v>
      </c>
      <c r="N33" s="154" t="s">
        <v>11</v>
      </c>
      <c r="O33" s="154" t="s">
        <v>209</v>
      </c>
      <c r="P33" s="149" t="s">
        <v>17</v>
      </c>
      <c r="Q33" s="149"/>
      <c r="R33" s="157"/>
      <c r="S33" s="158"/>
      <c r="T33" s="205" t="s">
        <v>84</v>
      </c>
      <c r="U33" s="205" t="s">
        <v>84</v>
      </c>
      <c r="V33" s="62" t="s">
        <v>3425</v>
      </c>
      <c r="W33" s="205"/>
      <c r="X33" s="205"/>
      <c r="Y33" s="62" t="s">
        <v>3426</v>
      </c>
      <c r="Z33" s="154"/>
      <c r="AA33" s="206">
        <v>99347</v>
      </c>
      <c r="AB33" s="205" t="s">
        <v>72</v>
      </c>
      <c r="AC33" s="149" t="s">
        <v>444</v>
      </c>
      <c r="AD33" s="205" t="s">
        <v>478</v>
      </c>
      <c r="AE33" s="206" t="s">
        <v>210</v>
      </c>
      <c r="AF33" s="150">
        <v>15.815173554716976</v>
      </c>
      <c r="AG33" s="151">
        <v>0.29991547169811328</v>
      </c>
      <c r="AH33" s="150">
        <v>690.75867773584878</v>
      </c>
      <c r="AI33" s="150">
        <v>13.815173554716976</v>
      </c>
      <c r="AJ33" s="150">
        <v>15.815173554716976</v>
      </c>
      <c r="AK33" s="207"/>
      <c r="AL33" s="205"/>
    </row>
    <row r="34" spans="1:38">
      <c r="A34" s="152" t="s">
        <v>96</v>
      </c>
      <c r="B34" s="205" t="s">
        <v>97</v>
      </c>
      <c r="C34" s="205" t="s">
        <v>3427</v>
      </c>
      <c r="D34" s="205" t="s">
        <v>108</v>
      </c>
      <c r="E34" s="205" t="s">
        <v>65</v>
      </c>
      <c r="F34" s="205" t="s">
        <v>24</v>
      </c>
      <c r="G34" s="205" t="s">
        <v>66</v>
      </c>
      <c r="H34" s="205" t="s">
        <v>54</v>
      </c>
      <c r="I34" s="205" t="s">
        <v>55</v>
      </c>
      <c r="J34" s="205" t="s">
        <v>3428</v>
      </c>
      <c r="K34" s="208">
        <v>44102</v>
      </c>
      <c r="L34" s="209">
        <v>44113</v>
      </c>
      <c r="M34" s="208">
        <v>44148</v>
      </c>
      <c r="N34" s="205" t="s">
        <v>9</v>
      </c>
      <c r="O34" s="205" t="s">
        <v>196</v>
      </c>
      <c r="P34" s="205" t="s">
        <v>17</v>
      </c>
      <c r="Q34" s="205"/>
      <c r="R34" s="208"/>
      <c r="S34" s="168">
        <v>44377</v>
      </c>
      <c r="T34" s="205"/>
      <c r="U34" s="205"/>
      <c r="V34" s="62" t="s">
        <v>3429</v>
      </c>
      <c r="W34" s="205"/>
      <c r="X34" s="205"/>
      <c r="Y34" s="62" t="s">
        <v>3430</v>
      </c>
      <c r="Z34" s="205"/>
      <c r="AA34" s="206">
        <v>500000</v>
      </c>
      <c r="AB34" s="205" t="s">
        <v>58</v>
      </c>
      <c r="AC34" s="149" t="s">
        <v>444</v>
      </c>
      <c r="AD34" s="205" t="s">
        <v>478</v>
      </c>
      <c r="AE34" s="206" t="s">
        <v>197</v>
      </c>
      <c r="AF34" s="150">
        <v>16.237815124528296</v>
      </c>
      <c r="AG34" s="151">
        <v>1.5094339622641511</v>
      </c>
      <c r="AH34" s="150">
        <v>711.89075622641474</v>
      </c>
      <c r="AI34" s="150">
        <v>14.237815124528295</v>
      </c>
      <c r="AJ34" s="150">
        <v>16.237815124528296</v>
      </c>
      <c r="AK34" s="207"/>
      <c r="AL34" s="205"/>
    </row>
    <row r="35" spans="1:38">
      <c r="A35" s="152" t="s">
        <v>96</v>
      </c>
      <c r="B35" s="205" t="s">
        <v>97</v>
      </c>
      <c r="C35" s="205" t="s">
        <v>2763</v>
      </c>
      <c r="D35" s="205" t="s">
        <v>108</v>
      </c>
      <c r="E35" s="205" t="s">
        <v>65</v>
      </c>
      <c r="F35" s="205" t="s">
        <v>24</v>
      </c>
      <c r="G35" s="205" t="s">
        <v>66</v>
      </c>
      <c r="H35" s="205" t="s">
        <v>54</v>
      </c>
      <c r="I35" s="205" t="s">
        <v>55</v>
      </c>
      <c r="J35" s="205" t="s">
        <v>3431</v>
      </c>
      <c r="K35" s="208"/>
      <c r="L35" s="209"/>
      <c r="M35" s="208">
        <v>44182</v>
      </c>
      <c r="N35" s="205" t="s">
        <v>9</v>
      </c>
      <c r="O35" s="205" t="s">
        <v>200</v>
      </c>
      <c r="P35" s="205" t="s">
        <v>17</v>
      </c>
      <c r="Q35" s="205"/>
      <c r="R35" s="207"/>
      <c r="S35" s="207">
        <v>44321</v>
      </c>
      <c r="T35" s="205"/>
      <c r="U35" s="205"/>
      <c r="V35" s="62" t="s">
        <v>3432</v>
      </c>
      <c r="W35" s="205"/>
      <c r="X35" s="205"/>
      <c r="Y35" s="62" t="s">
        <v>3433</v>
      </c>
      <c r="Z35" s="205" t="s">
        <v>3434</v>
      </c>
      <c r="AA35" s="206">
        <v>500000</v>
      </c>
      <c r="AB35" s="205" t="s">
        <v>72</v>
      </c>
      <c r="AC35" s="149" t="s">
        <v>444</v>
      </c>
      <c r="AD35" s="205" t="s">
        <v>478</v>
      </c>
      <c r="AE35" s="206" t="s">
        <v>201</v>
      </c>
      <c r="AF35" s="150">
        <v>16.268003803773574</v>
      </c>
      <c r="AG35" s="151">
        <v>1.5094339622641511</v>
      </c>
      <c r="AH35" s="150">
        <v>713.40019018867883</v>
      </c>
      <c r="AI35" s="150">
        <v>14.268003803773576</v>
      </c>
      <c r="AJ35" s="150">
        <v>16.268003803773574</v>
      </c>
      <c r="AK35" s="207"/>
      <c r="AL35" s="205"/>
    </row>
    <row r="36" spans="1:38">
      <c r="A36" s="205" t="s">
        <v>155</v>
      </c>
      <c r="B36" s="205" t="s">
        <v>156</v>
      </c>
      <c r="C36" s="205" t="s">
        <v>2781</v>
      </c>
      <c r="D36" s="205" t="s">
        <v>108</v>
      </c>
      <c r="E36" s="205" t="s">
        <v>65</v>
      </c>
      <c r="F36" s="205" t="s">
        <v>24</v>
      </c>
      <c r="G36" s="205" t="s">
        <v>66</v>
      </c>
      <c r="H36" s="205" t="s">
        <v>54</v>
      </c>
      <c r="I36" s="205" t="s">
        <v>55</v>
      </c>
      <c r="J36" s="205" t="s">
        <v>3435</v>
      </c>
      <c r="K36" s="208">
        <v>44088</v>
      </c>
      <c r="L36" s="209">
        <v>44211</v>
      </c>
      <c r="M36" s="208">
        <v>44251</v>
      </c>
      <c r="N36" s="205" t="s">
        <v>9</v>
      </c>
      <c r="O36" s="205" t="s">
        <v>73</v>
      </c>
      <c r="P36" s="205" t="s">
        <v>17</v>
      </c>
      <c r="Q36" s="205"/>
      <c r="R36" s="207">
        <v>44228</v>
      </c>
      <c r="S36" s="207">
        <v>44272</v>
      </c>
      <c r="T36" s="205"/>
      <c r="U36" s="205"/>
      <c r="V36" s="62" t="s">
        <v>3436</v>
      </c>
      <c r="W36" s="205"/>
      <c r="X36" s="205"/>
      <c r="Y36" s="62" t="s">
        <v>3437</v>
      </c>
      <c r="Z36" s="205" t="s">
        <v>2884</v>
      </c>
      <c r="AA36" s="206">
        <v>500000</v>
      </c>
      <c r="AB36" s="205" t="s">
        <v>72</v>
      </c>
      <c r="AC36" s="149" t="s">
        <v>444</v>
      </c>
      <c r="AD36" s="205" t="s">
        <v>478</v>
      </c>
      <c r="AE36" s="206" t="s">
        <v>213</v>
      </c>
      <c r="AF36" s="150">
        <v>16.268003803773574</v>
      </c>
      <c r="AG36" s="151">
        <v>1.5094339622641511</v>
      </c>
      <c r="AH36" s="150">
        <v>713.40019018867883</v>
      </c>
      <c r="AI36" s="150">
        <v>14.268003803773576</v>
      </c>
      <c r="AJ36" s="150">
        <v>16.268003803773574</v>
      </c>
      <c r="AK36" s="207"/>
      <c r="AL36" s="205"/>
    </row>
    <row r="37" spans="1:38">
      <c r="A37" s="152" t="s">
        <v>134</v>
      </c>
      <c r="B37" s="205" t="s">
        <v>101</v>
      </c>
      <c r="C37" s="205" t="s">
        <v>3438</v>
      </c>
      <c r="D37" s="205" t="s">
        <v>108</v>
      </c>
      <c r="E37" s="205" t="s">
        <v>65</v>
      </c>
      <c r="F37" s="205" t="s">
        <v>24</v>
      </c>
      <c r="G37" s="205" t="s">
        <v>66</v>
      </c>
      <c r="H37" s="205" t="s">
        <v>54</v>
      </c>
      <c r="I37" s="205" t="s">
        <v>55</v>
      </c>
      <c r="J37" s="205" t="s">
        <v>3439</v>
      </c>
      <c r="K37" s="208">
        <v>43568</v>
      </c>
      <c r="L37" s="209">
        <v>44134</v>
      </c>
      <c r="M37" s="208">
        <v>44253</v>
      </c>
      <c r="N37" s="205" t="s">
        <v>9</v>
      </c>
      <c r="O37" s="205" t="s">
        <v>73</v>
      </c>
      <c r="P37" s="205" t="s">
        <v>17</v>
      </c>
      <c r="Q37" s="205"/>
      <c r="R37" s="208">
        <v>44221</v>
      </c>
      <c r="S37" s="207">
        <v>44349</v>
      </c>
      <c r="T37" s="205"/>
      <c r="U37" s="205"/>
      <c r="V37" s="62" t="s">
        <v>3440</v>
      </c>
      <c r="W37" s="205"/>
      <c r="X37" s="205"/>
      <c r="Y37" s="62" t="s">
        <v>3441</v>
      </c>
      <c r="Z37" s="205" t="s">
        <v>3442</v>
      </c>
      <c r="AA37" s="206">
        <v>500000</v>
      </c>
      <c r="AB37" s="205" t="s">
        <v>72</v>
      </c>
      <c r="AC37" s="149" t="s">
        <v>444</v>
      </c>
      <c r="AD37" s="205" t="s">
        <v>478</v>
      </c>
      <c r="AE37" s="206" t="s">
        <v>213</v>
      </c>
      <c r="AF37" s="150">
        <v>16.32838116226414</v>
      </c>
      <c r="AG37" s="151">
        <v>1.5094339622641511</v>
      </c>
      <c r="AH37" s="150">
        <v>716.41905811320703</v>
      </c>
      <c r="AI37" s="150">
        <v>14.32838116226414</v>
      </c>
      <c r="AJ37" s="150">
        <v>16.32838116226414</v>
      </c>
      <c r="AK37" s="207"/>
      <c r="AL37" s="205"/>
    </row>
    <row r="38" spans="1:38">
      <c r="A38" s="205" t="s">
        <v>147</v>
      </c>
      <c r="B38" s="205" t="s">
        <v>148</v>
      </c>
      <c r="C38" s="205" t="s">
        <v>3368</v>
      </c>
      <c r="D38" s="205" t="s">
        <v>108</v>
      </c>
      <c r="E38" s="205" t="s">
        <v>65</v>
      </c>
      <c r="F38" s="205" t="s">
        <v>24</v>
      </c>
      <c r="G38" s="205" t="s">
        <v>66</v>
      </c>
      <c r="H38" s="205" t="s">
        <v>54</v>
      </c>
      <c r="I38" s="205" t="s">
        <v>55</v>
      </c>
      <c r="J38" s="205" t="s">
        <v>3443</v>
      </c>
      <c r="K38" s="208">
        <v>44156</v>
      </c>
      <c r="L38" s="209">
        <v>44211</v>
      </c>
      <c r="M38" s="208">
        <v>44253</v>
      </c>
      <c r="N38" s="205" t="s">
        <v>9</v>
      </c>
      <c r="O38" s="205" t="s">
        <v>196</v>
      </c>
      <c r="P38" s="205" t="s">
        <v>17</v>
      </c>
      <c r="Q38" s="205"/>
      <c r="R38" s="207">
        <v>44228</v>
      </c>
      <c r="S38" s="207">
        <v>44259</v>
      </c>
      <c r="T38" s="205"/>
      <c r="U38" s="205"/>
      <c r="V38" s="62" t="s">
        <v>3444</v>
      </c>
      <c r="W38" s="205"/>
      <c r="X38" s="205"/>
      <c r="Y38" s="62" t="s">
        <v>3445</v>
      </c>
      <c r="Z38" s="205" t="s">
        <v>3446</v>
      </c>
      <c r="AA38" s="206">
        <v>500000</v>
      </c>
      <c r="AB38" s="205" t="s">
        <v>72</v>
      </c>
      <c r="AC38" s="149" t="s">
        <v>444</v>
      </c>
      <c r="AD38" s="205" t="s">
        <v>478</v>
      </c>
      <c r="AE38" s="206" t="s">
        <v>197</v>
      </c>
      <c r="AF38" s="150">
        <v>16.32838116226414</v>
      </c>
      <c r="AG38" s="151">
        <v>1.5094339622641511</v>
      </c>
      <c r="AH38" s="150">
        <v>716.41905811320703</v>
      </c>
      <c r="AI38" s="150">
        <v>14.32838116226414</v>
      </c>
      <c r="AJ38" s="150">
        <v>16.32838116226414</v>
      </c>
      <c r="AK38" s="207"/>
      <c r="AL38" s="205"/>
    </row>
    <row r="39" spans="1:38">
      <c r="A39" s="205" t="s">
        <v>155</v>
      </c>
      <c r="B39" s="205" t="s">
        <v>156</v>
      </c>
      <c r="C39" s="205" t="s">
        <v>2781</v>
      </c>
      <c r="D39" s="205" t="s">
        <v>108</v>
      </c>
      <c r="E39" s="205" t="s">
        <v>65</v>
      </c>
      <c r="F39" s="205" t="s">
        <v>24</v>
      </c>
      <c r="G39" s="205" t="s">
        <v>66</v>
      </c>
      <c r="H39" s="205" t="s">
        <v>54</v>
      </c>
      <c r="I39" s="205" t="s">
        <v>55</v>
      </c>
      <c r="J39" s="205" t="s">
        <v>3447</v>
      </c>
      <c r="K39" s="208">
        <v>44228</v>
      </c>
      <c r="L39" s="209">
        <v>44295</v>
      </c>
      <c r="M39" s="208">
        <v>44342</v>
      </c>
      <c r="N39" s="205" t="s">
        <v>9</v>
      </c>
      <c r="O39" s="205" t="s">
        <v>73</v>
      </c>
      <c r="P39" s="205" t="s">
        <v>17</v>
      </c>
      <c r="Q39" s="205"/>
      <c r="R39" s="208">
        <v>44321</v>
      </c>
      <c r="S39" s="207">
        <v>44349</v>
      </c>
      <c r="T39" s="205"/>
      <c r="U39" s="205"/>
      <c r="V39" s="62" t="s">
        <v>3448</v>
      </c>
      <c r="W39" s="205"/>
      <c r="X39" s="205"/>
      <c r="Y39" s="62" t="s">
        <v>3449</v>
      </c>
      <c r="Z39" s="205"/>
      <c r="AA39" s="206">
        <v>500000</v>
      </c>
      <c r="AB39" s="205" t="s">
        <v>72</v>
      </c>
      <c r="AC39" s="149" t="s">
        <v>444</v>
      </c>
      <c r="AD39" s="205" t="s">
        <v>478</v>
      </c>
      <c r="AE39" s="206" t="s">
        <v>213</v>
      </c>
      <c r="AF39" s="150">
        <v>16.358569841509421</v>
      </c>
      <c r="AG39" s="151">
        <v>1.5094339622641511</v>
      </c>
      <c r="AH39" s="150">
        <v>717.92849207547113</v>
      </c>
      <c r="AI39" s="150">
        <v>14.358569841509423</v>
      </c>
      <c r="AJ39" s="150">
        <v>16.358569841509421</v>
      </c>
      <c r="AK39" s="207">
        <v>44226</v>
      </c>
      <c r="AL39" s="205"/>
    </row>
    <row r="40" spans="1:38">
      <c r="A40" s="205" t="s">
        <v>179</v>
      </c>
      <c r="B40" s="205" t="s">
        <v>180</v>
      </c>
      <c r="C40" s="205" t="s">
        <v>3450</v>
      </c>
      <c r="D40" s="205" t="s">
        <v>64</v>
      </c>
      <c r="E40" s="205" t="s">
        <v>65</v>
      </c>
      <c r="F40" s="205" t="s">
        <v>24</v>
      </c>
      <c r="G40" s="205" t="s">
        <v>66</v>
      </c>
      <c r="H40" s="205" t="s">
        <v>54</v>
      </c>
      <c r="I40" s="205" t="s">
        <v>55</v>
      </c>
      <c r="J40" s="205" t="s">
        <v>3451</v>
      </c>
      <c r="K40" s="208"/>
      <c r="L40" s="209">
        <v>44323</v>
      </c>
      <c r="M40" s="208">
        <v>44377</v>
      </c>
      <c r="N40" s="205" t="s">
        <v>9</v>
      </c>
      <c r="O40" s="205" t="s">
        <v>73</v>
      </c>
      <c r="P40" s="205" t="s">
        <v>17</v>
      </c>
      <c r="Q40" s="205"/>
      <c r="R40" s="168">
        <v>44377</v>
      </c>
      <c r="S40" s="207">
        <v>44405</v>
      </c>
      <c r="T40" s="205"/>
      <c r="U40" s="205"/>
      <c r="V40" s="62" t="s">
        <v>3452</v>
      </c>
      <c r="W40" s="205"/>
      <c r="X40" s="205"/>
      <c r="Y40" s="62" t="s">
        <v>3453</v>
      </c>
      <c r="Z40" s="205" t="s">
        <v>3454</v>
      </c>
      <c r="AA40" s="206">
        <v>500000</v>
      </c>
      <c r="AB40" s="205" t="s">
        <v>72</v>
      </c>
      <c r="AC40" s="149" t="s">
        <v>444</v>
      </c>
      <c r="AD40" s="205" t="s">
        <v>478</v>
      </c>
      <c r="AE40" s="206" t="s">
        <v>213</v>
      </c>
      <c r="AF40" s="150">
        <v>16.388758520754706</v>
      </c>
      <c r="AG40" s="151">
        <v>1.5094339622641511</v>
      </c>
      <c r="AH40" s="150">
        <v>719.43792603773522</v>
      </c>
      <c r="AI40" s="150">
        <v>14.388758520754704</v>
      </c>
      <c r="AJ40" s="150">
        <v>16.388758520754706</v>
      </c>
      <c r="AK40" s="207">
        <v>44376</v>
      </c>
      <c r="AL40" s="205"/>
    </row>
    <row r="41" spans="1:38">
      <c r="A41" s="205" t="s">
        <v>147</v>
      </c>
      <c r="B41" s="205" t="s">
        <v>148</v>
      </c>
      <c r="C41" s="205" t="s">
        <v>3455</v>
      </c>
      <c r="D41" s="205" t="s">
        <v>64</v>
      </c>
      <c r="E41" s="205" t="s">
        <v>65</v>
      </c>
      <c r="F41" s="205" t="s">
        <v>24</v>
      </c>
      <c r="G41" s="205" t="s">
        <v>66</v>
      </c>
      <c r="H41" s="205" t="s">
        <v>54</v>
      </c>
      <c r="I41" s="205" t="s">
        <v>55</v>
      </c>
      <c r="J41" s="205" t="s">
        <v>3456</v>
      </c>
      <c r="K41" s="208"/>
      <c r="L41" s="209"/>
      <c r="M41" s="208">
        <v>44384</v>
      </c>
      <c r="N41" s="205" t="s">
        <v>11</v>
      </c>
      <c r="O41" s="205" t="s">
        <v>2730</v>
      </c>
      <c r="P41" s="205" t="s">
        <v>17</v>
      </c>
      <c r="Q41" s="205"/>
      <c r="R41" s="208">
        <v>44476</v>
      </c>
      <c r="S41" s="207">
        <v>44481</v>
      </c>
      <c r="T41" s="205"/>
      <c r="U41" s="205"/>
      <c r="V41" s="62" t="s">
        <v>3457</v>
      </c>
      <c r="W41" s="205"/>
      <c r="X41" s="205"/>
      <c r="Y41" s="62" t="s">
        <v>3458</v>
      </c>
      <c r="Z41" s="205" t="s">
        <v>3459</v>
      </c>
      <c r="AA41" s="206">
        <v>500000</v>
      </c>
      <c r="AB41" s="205" t="s">
        <v>58</v>
      </c>
      <c r="AC41" s="149" t="s">
        <v>444</v>
      </c>
      <c r="AD41" s="205" t="s">
        <v>478</v>
      </c>
      <c r="AE41" s="206" t="s">
        <v>2733</v>
      </c>
      <c r="AF41" s="150">
        <v>16.056682988679231</v>
      </c>
      <c r="AG41" s="151">
        <v>1.5094339622641511</v>
      </c>
      <c r="AH41" s="150">
        <v>702.83414943396156</v>
      </c>
      <c r="AI41" s="150">
        <v>14.056682988679231</v>
      </c>
      <c r="AJ41" s="150">
        <v>16.056682988679231</v>
      </c>
      <c r="AK41" s="207">
        <v>44329</v>
      </c>
      <c r="AL41" s="205"/>
    </row>
    <row r="42" spans="1:38">
      <c r="A42" s="205" t="s">
        <v>147</v>
      </c>
      <c r="B42" s="205" t="s">
        <v>148</v>
      </c>
      <c r="C42" s="205" t="s">
        <v>1209</v>
      </c>
      <c r="D42" s="205" t="s">
        <v>108</v>
      </c>
      <c r="E42" s="205" t="s">
        <v>65</v>
      </c>
      <c r="F42" s="205" t="s">
        <v>24</v>
      </c>
      <c r="G42" s="205" t="s">
        <v>66</v>
      </c>
      <c r="H42" s="205" t="s">
        <v>54</v>
      </c>
      <c r="I42" s="205" t="s">
        <v>55</v>
      </c>
      <c r="J42" s="205" t="s">
        <v>3460</v>
      </c>
      <c r="K42" s="208">
        <v>44179</v>
      </c>
      <c r="L42" s="209">
        <v>44337</v>
      </c>
      <c r="M42" s="208">
        <v>44393</v>
      </c>
      <c r="N42" s="205" t="s">
        <v>9</v>
      </c>
      <c r="O42" s="205" t="s">
        <v>73</v>
      </c>
      <c r="P42" s="205" t="s">
        <v>17</v>
      </c>
      <c r="Q42" s="205"/>
      <c r="R42" s="207">
        <v>44390</v>
      </c>
      <c r="S42" s="207">
        <v>44398</v>
      </c>
      <c r="T42" s="205"/>
      <c r="U42" s="205"/>
      <c r="V42" s="62" t="s">
        <v>3461</v>
      </c>
      <c r="W42" s="205"/>
      <c r="X42" s="205"/>
      <c r="Y42" s="62" t="s">
        <v>3462</v>
      </c>
      <c r="Z42" s="205" t="s">
        <v>3463</v>
      </c>
      <c r="AA42" s="206">
        <v>500000</v>
      </c>
      <c r="AB42" s="205" t="s">
        <v>72</v>
      </c>
      <c r="AC42" s="149" t="s">
        <v>444</v>
      </c>
      <c r="AD42" s="205" t="s">
        <v>478</v>
      </c>
      <c r="AE42" s="206" t="s">
        <v>213</v>
      </c>
      <c r="AF42" s="150">
        <v>16.449135879245269</v>
      </c>
      <c r="AG42" s="151">
        <v>1.5094339622641511</v>
      </c>
      <c r="AH42" s="150">
        <v>722.45679396226342</v>
      </c>
      <c r="AI42" s="150">
        <v>14.449135879245269</v>
      </c>
      <c r="AJ42" s="150">
        <v>16.449135879245269</v>
      </c>
      <c r="AK42" s="207">
        <v>44372</v>
      </c>
      <c r="AL42" s="205"/>
    </row>
    <row r="43" spans="1:38">
      <c r="A43" s="205" t="s">
        <v>167</v>
      </c>
      <c r="B43" s="205" t="s">
        <v>168</v>
      </c>
      <c r="C43" s="205" t="s">
        <v>3464</v>
      </c>
      <c r="D43" s="205" t="s">
        <v>64</v>
      </c>
      <c r="E43" s="205" t="s">
        <v>76</v>
      </c>
      <c r="F43" s="205" t="s">
        <v>24</v>
      </c>
      <c r="G43" s="205" t="s">
        <v>66</v>
      </c>
      <c r="H43" s="205" t="s">
        <v>54</v>
      </c>
      <c r="I43" s="205" t="s">
        <v>68</v>
      </c>
      <c r="J43" s="205" t="s">
        <v>3465</v>
      </c>
      <c r="K43" s="208">
        <v>44312</v>
      </c>
      <c r="L43" s="209">
        <v>44370</v>
      </c>
      <c r="M43" s="208">
        <v>44415</v>
      </c>
      <c r="N43" s="205" t="s">
        <v>9</v>
      </c>
      <c r="O43" s="205" t="s">
        <v>181</v>
      </c>
      <c r="P43" s="205" t="s">
        <v>17</v>
      </c>
      <c r="Q43" s="205"/>
      <c r="R43" s="207">
        <v>44474</v>
      </c>
      <c r="S43" s="207">
        <v>44559</v>
      </c>
      <c r="T43" s="205"/>
      <c r="U43" s="205"/>
      <c r="V43" s="62" t="s">
        <v>3466</v>
      </c>
      <c r="W43" s="205"/>
      <c r="X43" s="205"/>
      <c r="Y43" s="62" t="s">
        <v>3467</v>
      </c>
      <c r="Z43" s="205" t="s">
        <v>3468</v>
      </c>
      <c r="AA43" s="206">
        <v>500000</v>
      </c>
      <c r="AB43" s="205" t="s">
        <v>58</v>
      </c>
      <c r="AC43" s="149" t="s">
        <v>444</v>
      </c>
      <c r="AD43" s="205" t="s">
        <v>478</v>
      </c>
      <c r="AE43" s="206" t="s">
        <v>182</v>
      </c>
      <c r="AF43" s="150">
        <v>16.117060347169797</v>
      </c>
      <c r="AG43" s="151">
        <v>1.5094339622641511</v>
      </c>
      <c r="AH43" s="150">
        <v>705.85301735848975</v>
      </c>
      <c r="AI43" s="150">
        <v>14.117060347169796</v>
      </c>
      <c r="AJ43" s="150">
        <v>16.117060347169797</v>
      </c>
      <c r="AK43" s="207">
        <v>44474</v>
      </c>
      <c r="AL43" s="205"/>
    </row>
    <row r="44" spans="1:38">
      <c r="A44" s="65" t="s">
        <v>167</v>
      </c>
      <c r="B44" s="205" t="s">
        <v>168</v>
      </c>
      <c r="C44" s="205" t="s">
        <v>3469</v>
      </c>
      <c r="D44" s="205" t="s">
        <v>64</v>
      </c>
      <c r="E44" s="205" t="s">
        <v>65</v>
      </c>
      <c r="F44" s="205" t="s">
        <v>24</v>
      </c>
      <c r="G44" s="205" t="s">
        <v>66</v>
      </c>
      <c r="H44" s="205" t="s">
        <v>54</v>
      </c>
      <c r="I44" s="205" t="s">
        <v>55</v>
      </c>
      <c r="J44" s="205" t="s">
        <v>3470</v>
      </c>
      <c r="K44" s="208">
        <v>44293</v>
      </c>
      <c r="L44" s="209">
        <v>44386</v>
      </c>
      <c r="M44" s="208">
        <v>44426</v>
      </c>
      <c r="N44" s="205" t="s">
        <v>11</v>
      </c>
      <c r="O44" s="205" t="s">
        <v>2730</v>
      </c>
      <c r="P44" s="205" t="s">
        <v>17</v>
      </c>
      <c r="Q44" s="205"/>
      <c r="R44" s="208">
        <v>44396</v>
      </c>
      <c r="S44" s="207">
        <v>44413</v>
      </c>
      <c r="T44" s="205"/>
      <c r="U44" s="205"/>
      <c r="V44" s="62" t="s">
        <v>3471</v>
      </c>
      <c r="W44" s="205"/>
      <c r="X44" s="205"/>
      <c r="Y44" s="62" t="s">
        <v>3472</v>
      </c>
      <c r="Z44" s="205"/>
      <c r="AA44" s="206">
        <v>500000</v>
      </c>
      <c r="AB44" s="205" t="s">
        <v>58</v>
      </c>
      <c r="AC44" s="149" t="s">
        <v>444</v>
      </c>
      <c r="AD44" s="205" t="s">
        <v>478</v>
      </c>
      <c r="AE44" s="206" t="s">
        <v>2733</v>
      </c>
      <c r="AF44" s="150">
        <v>16.509513237735831</v>
      </c>
      <c r="AG44" s="151">
        <v>1.5094339622641511</v>
      </c>
      <c r="AH44" s="150">
        <v>725.47566188679161</v>
      </c>
      <c r="AI44" s="150">
        <v>14.509513237735833</v>
      </c>
      <c r="AJ44" s="150">
        <v>16.509513237735831</v>
      </c>
      <c r="AK44" s="207">
        <v>44326</v>
      </c>
      <c r="AL44" s="205"/>
    </row>
    <row r="45" spans="1:38">
      <c r="A45" s="205" t="s">
        <v>155</v>
      </c>
      <c r="B45" s="205" t="s">
        <v>156</v>
      </c>
      <c r="C45" s="205" t="s">
        <v>2702</v>
      </c>
      <c r="D45" s="205" t="s">
        <v>65</v>
      </c>
      <c r="E45" s="205" t="s">
        <v>65</v>
      </c>
      <c r="F45" s="205" t="s">
        <v>24</v>
      </c>
      <c r="G45" s="205" t="s">
        <v>66</v>
      </c>
      <c r="H45" s="205" t="s">
        <v>54</v>
      </c>
      <c r="I45" s="205" t="s">
        <v>55</v>
      </c>
      <c r="J45" s="205" t="s">
        <v>3473</v>
      </c>
      <c r="K45" s="208">
        <v>44340</v>
      </c>
      <c r="L45" s="209">
        <v>44407</v>
      </c>
      <c r="M45" s="208">
        <v>44429</v>
      </c>
      <c r="N45" s="205" t="s">
        <v>9</v>
      </c>
      <c r="O45" s="205" t="s">
        <v>73</v>
      </c>
      <c r="P45" s="205" t="s">
        <v>17</v>
      </c>
      <c r="Q45" s="205"/>
      <c r="R45" s="207">
        <v>44412</v>
      </c>
      <c r="S45" s="207">
        <v>44447</v>
      </c>
      <c r="T45" s="205"/>
      <c r="U45" s="205"/>
      <c r="V45" s="62" t="s">
        <v>3474</v>
      </c>
      <c r="W45" s="205"/>
      <c r="X45" s="205"/>
      <c r="Y45" s="205"/>
      <c r="Z45" s="205" t="s">
        <v>2831</v>
      </c>
      <c r="AA45" s="206">
        <v>500000</v>
      </c>
      <c r="AB45" s="205" t="s">
        <v>58</v>
      </c>
      <c r="AC45" s="149" t="s">
        <v>444</v>
      </c>
      <c r="AD45" s="205" t="s">
        <v>478</v>
      </c>
      <c r="AE45" s="206" t="s">
        <v>213</v>
      </c>
      <c r="AF45" s="150">
        <v>16.17743770566036</v>
      </c>
      <c r="AG45" s="151">
        <v>1.5094339622641511</v>
      </c>
      <c r="AH45" s="150">
        <v>708.87188528301795</v>
      </c>
      <c r="AI45" s="150">
        <v>14.17743770566036</v>
      </c>
      <c r="AJ45" s="150">
        <v>16.17743770566036</v>
      </c>
      <c r="AK45" s="207">
        <v>44389</v>
      </c>
      <c r="AL45" s="205"/>
    </row>
    <row r="46" spans="1:38">
      <c r="A46" s="205" t="s">
        <v>155</v>
      </c>
      <c r="B46" s="205" t="s">
        <v>156</v>
      </c>
      <c r="C46" s="205" t="s">
        <v>2728</v>
      </c>
      <c r="D46" s="205" t="s">
        <v>108</v>
      </c>
      <c r="E46" s="205" t="s">
        <v>65</v>
      </c>
      <c r="F46" s="205" t="s">
        <v>24</v>
      </c>
      <c r="G46" s="205" t="s">
        <v>66</v>
      </c>
      <c r="H46" s="205" t="s">
        <v>54</v>
      </c>
      <c r="I46" s="205" t="s">
        <v>55</v>
      </c>
      <c r="J46" s="205" t="s">
        <v>3475</v>
      </c>
      <c r="K46" s="208">
        <v>44319</v>
      </c>
      <c r="L46" s="209">
        <v>44400</v>
      </c>
      <c r="M46" s="208">
        <v>44435</v>
      </c>
      <c r="N46" s="205" t="s">
        <v>13</v>
      </c>
      <c r="O46" s="205" t="s">
        <v>157</v>
      </c>
      <c r="P46" s="205" t="s">
        <v>17</v>
      </c>
      <c r="Q46" s="205"/>
      <c r="R46" s="207">
        <v>44406</v>
      </c>
      <c r="S46" s="207">
        <v>44432</v>
      </c>
      <c r="T46" s="205"/>
      <c r="U46" s="205"/>
      <c r="V46" s="62" t="s">
        <v>3476</v>
      </c>
      <c r="W46" s="205"/>
      <c r="X46" s="205"/>
      <c r="Y46" s="62" t="s">
        <v>3477</v>
      </c>
      <c r="Z46" s="205" t="s">
        <v>3478</v>
      </c>
      <c r="AA46" s="206">
        <v>500000</v>
      </c>
      <c r="AB46" s="205" t="s">
        <v>72</v>
      </c>
      <c r="AC46" s="149" t="s">
        <v>444</v>
      </c>
      <c r="AD46" s="205" t="s">
        <v>478</v>
      </c>
      <c r="AE46" s="206" t="s">
        <v>158</v>
      </c>
      <c r="AF46" s="150">
        <v>16.569890596226394</v>
      </c>
      <c r="AG46" s="151">
        <v>1.5094339622641511</v>
      </c>
      <c r="AH46" s="150">
        <v>728.49452981131981</v>
      </c>
      <c r="AI46" s="150">
        <v>14.569890596226395</v>
      </c>
      <c r="AJ46" s="150">
        <v>16.569890596226394</v>
      </c>
      <c r="AK46" s="207">
        <v>44403</v>
      </c>
      <c r="AL46" s="205"/>
    </row>
    <row r="47" spans="1:38">
      <c r="A47" s="205" t="s">
        <v>223</v>
      </c>
      <c r="B47" s="205" t="s">
        <v>224</v>
      </c>
      <c r="C47" s="205" t="s">
        <v>3479</v>
      </c>
      <c r="D47" s="205" t="s">
        <v>64</v>
      </c>
      <c r="E47" s="205" t="s">
        <v>65</v>
      </c>
      <c r="F47" s="205" t="s">
        <v>24</v>
      </c>
      <c r="G47" s="205" t="s">
        <v>66</v>
      </c>
      <c r="H47" s="205" t="s">
        <v>54</v>
      </c>
      <c r="I47" s="205" t="s">
        <v>68</v>
      </c>
      <c r="J47" s="205" t="s">
        <v>3480</v>
      </c>
      <c r="K47" s="208">
        <v>43385</v>
      </c>
      <c r="L47" s="209">
        <v>44561</v>
      </c>
      <c r="M47" s="208">
        <v>44439</v>
      </c>
      <c r="N47" s="205" t="s">
        <v>11</v>
      </c>
      <c r="O47" s="205" t="s">
        <v>128</v>
      </c>
      <c r="P47" s="205" t="s">
        <v>17</v>
      </c>
      <c r="Q47" s="205"/>
      <c r="R47" s="207">
        <v>44399</v>
      </c>
      <c r="S47" s="207"/>
      <c r="T47" s="205"/>
      <c r="U47" s="205"/>
      <c r="V47" s="62" t="s">
        <v>3481</v>
      </c>
      <c r="W47" s="205"/>
      <c r="X47" s="205"/>
      <c r="Y47" s="62" t="s">
        <v>3482</v>
      </c>
      <c r="Z47" s="205" t="s">
        <v>3483</v>
      </c>
      <c r="AA47" s="206">
        <v>500000</v>
      </c>
      <c r="AB47" s="205" t="s">
        <v>58</v>
      </c>
      <c r="AC47" s="149" t="s">
        <v>444</v>
      </c>
      <c r="AD47" s="205" t="s">
        <v>478</v>
      </c>
      <c r="AE47" s="206" t="s">
        <v>129</v>
      </c>
      <c r="AF47" s="150">
        <v>16.237815064150922</v>
      </c>
      <c r="AG47" s="151">
        <v>1.5094339622641511</v>
      </c>
      <c r="AH47" s="150">
        <v>711.89075320754614</v>
      </c>
      <c r="AI47" s="150">
        <v>14.237815064150922</v>
      </c>
      <c r="AJ47" s="150">
        <v>16.237815064150922</v>
      </c>
      <c r="AK47" s="207">
        <v>44399</v>
      </c>
      <c r="AL47" s="205"/>
    </row>
    <row r="48" spans="1:38">
      <c r="A48" s="205" t="s">
        <v>96</v>
      </c>
      <c r="B48" s="205" t="s">
        <v>97</v>
      </c>
      <c r="C48" s="205" t="s">
        <v>1228</v>
      </c>
      <c r="D48" s="205" t="s">
        <v>65</v>
      </c>
      <c r="E48" s="205" t="s">
        <v>65</v>
      </c>
      <c r="F48" s="205" t="s">
        <v>24</v>
      </c>
      <c r="G48" s="205" t="s">
        <v>66</v>
      </c>
      <c r="H48" s="205" t="s">
        <v>54</v>
      </c>
      <c r="I48" s="205" t="s">
        <v>55</v>
      </c>
      <c r="J48" s="205" t="s">
        <v>3484</v>
      </c>
      <c r="K48" s="208">
        <v>44405</v>
      </c>
      <c r="L48" s="209">
        <v>44433</v>
      </c>
      <c r="M48" s="208">
        <v>44448</v>
      </c>
      <c r="N48" s="205" t="s">
        <v>13</v>
      </c>
      <c r="O48" s="205" t="s">
        <v>109</v>
      </c>
      <c r="P48" s="205" t="s">
        <v>17</v>
      </c>
      <c r="Q48" s="205"/>
      <c r="R48" s="207">
        <v>44435</v>
      </c>
      <c r="S48" s="207"/>
      <c r="T48" s="205"/>
      <c r="U48" s="205"/>
      <c r="V48" s="62" t="s">
        <v>3485</v>
      </c>
      <c r="W48" s="205"/>
      <c r="X48" s="205"/>
      <c r="Y48" s="62" t="s">
        <v>3486</v>
      </c>
      <c r="Z48" s="205" t="s">
        <v>3487</v>
      </c>
      <c r="AA48" s="162">
        <v>3335538</v>
      </c>
      <c r="AB48" s="205" t="s">
        <v>58</v>
      </c>
      <c r="AC48" s="149" t="s">
        <v>444</v>
      </c>
      <c r="AD48" s="205" t="s">
        <v>478</v>
      </c>
      <c r="AE48" s="206" t="s">
        <v>110</v>
      </c>
      <c r="AF48" s="150">
        <v>16.439206037735829</v>
      </c>
      <c r="AG48" s="151">
        <v>10.069548679245285</v>
      </c>
      <c r="AH48" s="150">
        <v>721.9603018867914</v>
      </c>
      <c r="AI48" s="150">
        <v>14.439206037735827</v>
      </c>
      <c r="AJ48" s="150">
        <v>16.439206037735829</v>
      </c>
      <c r="AK48" s="207">
        <v>44435</v>
      </c>
      <c r="AL48" s="205" t="s">
        <v>54</v>
      </c>
    </row>
    <row r="49" spans="1:38">
      <c r="A49" s="205" t="s">
        <v>155</v>
      </c>
      <c r="B49" s="205" t="s">
        <v>156</v>
      </c>
      <c r="C49" s="205" t="s">
        <v>2781</v>
      </c>
      <c r="D49" s="205" t="s">
        <v>108</v>
      </c>
      <c r="E49" s="205" t="s">
        <v>65</v>
      </c>
      <c r="F49" s="205" t="s">
        <v>24</v>
      </c>
      <c r="G49" s="205" t="s">
        <v>66</v>
      </c>
      <c r="H49" s="205" t="s">
        <v>54</v>
      </c>
      <c r="I49" s="205" t="s">
        <v>55</v>
      </c>
      <c r="J49" s="205" t="s">
        <v>3488</v>
      </c>
      <c r="K49" s="208">
        <v>44321</v>
      </c>
      <c r="L49" s="209">
        <v>44407</v>
      </c>
      <c r="M49" s="208">
        <v>44482</v>
      </c>
      <c r="N49" s="205" t="s">
        <v>13</v>
      </c>
      <c r="O49" s="205" t="s">
        <v>135</v>
      </c>
      <c r="P49" s="205" t="s">
        <v>17</v>
      </c>
      <c r="Q49" s="205"/>
      <c r="R49" s="207">
        <v>44461</v>
      </c>
      <c r="S49" s="207">
        <v>44496</v>
      </c>
      <c r="T49" s="205"/>
      <c r="U49" s="205"/>
      <c r="V49" s="62" t="s">
        <v>3489</v>
      </c>
      <c r="W49" s="205"/>
      <c r="X49" s="205"/>
      <c r="Y49" s="62" t="s">
        <v>3490</v>
      </c>
      <c r="Z49" s="205" t="s">
        <v>3491</v>
      </c>
      <c r="AA49" s="206">
        <v>500000</v>
      </c>
      <c r="AB49" s="205" t="s">
        <v>72</v>
      </c>
      <c r="AC49" s="149" t="s">
        <v>444</v>
      </c>
      <c r="AD49" s="205" t="s">
        <v>478</v>
      </c>
      <c r="AE49" s="206" t="s">
        <v>136</v>
      </c>
      <c r="AF49" s="150">
        <v>16.46939471698111</v>
      </c>
      <c r="AG49" s="151">
        <v>1.5094339622641511</v>
      </c>
      <c r="AH49" s="150">
        <v>723.4697358490555</v>
      </c>
      <c r="AI49" s="150">
        <v>14.46939471698111</v>
      </c>
      <c r="AJ49" s="150">
        <v>16.46939471698111</v>
      </c>
      <c r="AK49" s="207">
        <v>44461</v>
      </c>
      <c r="AL49" s="205"/>
    </row>
    <row r="50" spans="1:38">
      <c r="A50" s="205" t="s">
        <v>90</v>
      </c>
      <c r="B50" s="205" t="s">
        <v>91</v>
      </c>
      <c r="C50" s="205" t="s">
        <v>3492</v>
      </c>
      <c r="D50" s="205" t="s">
        <v>65</v>
      </c>
      <c r="E50" s="205" t="s">
        <v>65</v>
      </c>
      <c r="F50" s="205" t="s">
        <v>24</v>
      </c>
      <c r="G50" s="205" t="s">
        <v>66</v>
      </c>
      <c r="H50" s="205" t="s">
        <v>54</v>
      </c>
      <c r="I50" s="205" t="s">
        <v>55</v>
      </c>
      <c r="J50" s="205" t="s">
        <v>3493</v>
      </c>
      <c r="K50" s="208">
        <v>44319</v>
      </c>
      <c r="L50" s="209">
        <v>44449</v>
      </c>
      <c r="M50" s="208">
        <v>44494</v>
      </c>
      <c r="N50" s="205" t="s">
        <v>9</v>
      </c>
      <c r="O50" s="205" t="s">
        <v>73</v>
      </c>
      <c r="P50" s="205" t="s">
        <v>17</v>
      </c>
      <c r="Q50" s="205" t="s">
        <v>54</v>
      </c>
      <c r="R50" s="207">
        <v>44461</v>
      </c>
      <c r="S50" s="207">
        <v>44517</v>
      </c>
      <c r="T50" s="205"/>
      <c r="U50" s="205"/>
      <c r="V50" s="62" t="s">
        <v>3494</v>
      </c>
      <c r="W50" s="205"/>
      <c r="X50" s="205"/>
      <c r="Y50" s="205"/>
      <c r="Z50" s="205" t="s">
        <v>3495</v>
      </c>
      <c r="AA50" s="206">
        <v>500000</v>
      </c>
      <c r="AB50" s="205" t="s">
        <v>72</v>
      </c>
      <c r="AC50" s="149" t="s">
        <v>444</v>
      </c>
      <c r="AD50" s="205" t="s">
        <v>478</v>
      </c>
      <c r="AE50" s="206" t="s">
        <v>213</v>
      </c>
      <c r="AF50" s="150">
        <v>16.499583396226392</v>
      </c>
      <c r="AG50" s="151">
        <v>1.5094339622641511</v>
      </c>
      <c r="AH50" s="150">
        <v>724.97916981131959</v>
      </c>
      <c r="AI50" s="150">
        <v>14.499583396226392</v>
      </c>
      <c r="AJ50" s="150">
        <v>16.499583396226392</v>
      </c>
      <c r="AK50" s="159">
        <v>44460</v>
      </c>
      <c r="AL50" s="205"/>
    </row>
    <row r="51" spans="1:38">
      <c r="A51" s="205" t="s">
        <v>179</v>
      </c>
      <c r="B51" s="205" t="s">
        <v>180</v>
      </c>
      <c r="C51" s="205" t="s">
        <v>3496</v>
      </c>
      <c r="D51" s="205" t="s">
        <v>65</v>
      </c>
      <c r="E51" s="205" t="s">
        <v>65</v>
      </c>
      <c r="F51" s="205" t="s">
        <v>24</v>
      </c>
      <c r="G51" s="205" t="s">
        <v>66</v>
      </c>
      <c r="H51" s="205" t="s">
        <v>54</v>
      </c>
      <c r="I51" s="205" t="s">
        <v>55</v>
      </c>
      <c r="J51" s="205" t="s">
        <v>3497</v>
      </c>
      <c r="K51" s="208">
        <v>44412</v>
      </c>
      <c r="L51" s="209">
        <v>44420</v>
      </c>
      <c r="M51" s="208">
        <v>44500</v>
      </c>
      <c r="N51" s="205" t="s">
        <v>9</v>
      </c>
      <c r="O51" s="205" t="s">
        <v>73</v>
      </c>
      <c r="P51" s="205" t="s">
        <v>17</v>
      </c>
      <c r="Q51" s="205"/>
      <c r="R51" s="207">
        <v>44461</v>
      </c>
      <c r="S51" s="207">
        <v>44503</v>
      </c>
      <c r="T51" s="205"/>
      <c r="U51" s="205"/>
      <c r="V51" s="62" t="s">
        <v>3498</v>
      </c>
      <c r="W51" s="205"/>
      <c r="X51" s="205"/>
      <c r="Y51" s="205"/>
      <c r="Z51" s="205" t="s">
        <v>3499</v>
      </c>
      <c r="AA51" s="206">
        <v>500000</v>
      </c>
      <c r="AB51" s="205" t="s">
        <v>72</v>
      </c>
      <c r="AC51" s="149" t="s">
        <v>444</v>
      </c>
      <c r="AD51" s="205" t="s">
        <v>478</v>
      </c>
      <c r="AE51" s="206" t="s">
        <v>213</v>
      </c>
      <c r="AF51" s="150">
        <v>16.892036286792429</v>
      </c>
      <c r="AG51" s="151">
        <v>1.5094339622641511</v>
      </c>
      <c r="AH51" s="150">
        <v>744.60181433962146</v>
      </c>
      <c r="AI51" s="150">
        <v>14.892036286792429</v>
      </c>
      <c r="AJ51" s="150">
        <v>16.892036286792429</v>
      </c>
      <c r="AK51" s="207">
        <v>44414</v>
      </c>
      <c r="AL51" s="205" t="s">
        <v>54</v>
      </c>
    </row>
    <row r="52" spans="1:38">
      <c r="A52" s="205" t="s">
        <v>179</v>
      </c>
      <c r="B52" s="205" t="s">
        <v>180</v>
      </c>
      <c r="C52" s="205" t="s">
        <v>3500</v>
      </c>
      <c r="D52" s="205" t="s">
        <v>65</v>
      </c>
      <c r="E52" s="205" t="s">
        <v>65</v>
      </c>
      <c r="F52" s="205" t="s">
        <v>24</v>
      </c>
      <c r="G52" s="205" t="s">
        <v>66</v>
      </c>
      <c r="H52" s="205" t="s">
        <v>54</v>
      </c>
      <c r="I52" s="205" t="s">
        <v>55</v>
      </c>
      <c r="J52" s="205" t="s">
        <v>3501</v>
      </c>
      <c r="K52" s="208">
        <v>44300</v>
      </c>
      <c r="L52" s="209">
        <v>44315</v>
      </c>
      <c r="M52" s="208">
        <v>44500</v>
      </c>
      <c r="N52" s="205" t="s">
        <v>13</v>
      </c>
      <c r="O52" s="205" t="s">
        <v>135</v>
      </c>
      <c r="P52" s="205" t="s">
        <v>17</v>
      </c>
      <c r="Q52" s="205"/>
      <c r="R52" s="207">
        <v>44461</v>
      </c>
      <c r="S52" s="207">
        <v>44503</v>
      </c>
      <c r="T52" s="205"/>
      <c r="U52" s="205"/>
      <c r="V52" s="62" t="s">
        <v>3502</v>
      </c>
      <c r="W52" s="205"/>
      <c r="X52" s="205"/>
      <c r="Y52" s="205"/>
      <c r="Z52" s="205" t="s">
        <v>3503</v>
      </c>
      <c r="AA52" s="206">
        <v>500000</v>
      </c>
      <c r="AB52" s="205" t="s">
        <v>72</v>
      </c>
      <c r="AC52" s="149" t="s">
        <v>444</v>
      </c>
      <c r="AD52" s="205" t="s">
        <v>478</v>
      </c>
      <c r="AE52" s="206" t="s">
        <v>136</v>
      </c>
      <c r="AF52" s="150">
        <v>16.92222496603771</v>
      </c>
      <c r="AG52" s="151">
        <v>1.5094339622641511</v>
      </c>
      <c r="AH52" s="150">
        <v>746.11124830188555</v>
      </c>
      <c r="AI52" s="150">
        <v>14.92222496603771</v>
      </c>
      <c r="AJ52" s="150">
        <v>16.92222496603771</v>
      </c>
      <c r="AK52" s="207">
        <v>44320</v>
      </c>
      <c r="AL52" s="205" t="s">
        <v>54</v>
      </c>
    </row>
    <row r="53" spans="1:38">
      <c r="A53" s="205" t="s">
        <v>96</v>
      </c>
      <c r="B53" s="205" t="s">
        <v>97</v>
      </c>
      <c r="C53" s="205" t="s">
        <v>3504</v>
      </c>
      <c r="D53" s="205" t="s">
        <v>108</v>
      </c>
      <c r="E53" s="205" t="s">
        <v>65</v>
      </c>
      <c r="F53" s="205" t="s">
        <v>24</v>
      </c>
      <c r="G53" s="205" t="s">
        <v>66</v>
      </c>
      <c r="H53" s="205" t="s">
        <v>54</v>
      </c>
      <c r="I53" s="205" t="s">
        <v>55</v>
      </c>
      <c r="J53" s="205" t="s">
        <v>3505</v>
      </c>
      <c r="K53" s="208">
        <v>44440</v>
      </c>
      <c r="L53" s="209">
        <v>44475</v>
      </c>
      <c r="M53" s="208">
        <v>44533</v>
      </c>
      <c r="N53" s="205" t="s">
        <v>9</v>
      </c>
      <c r="O53" s="205" t="s">
        <v>78</v>
      </c>
      <c r="P53" t="s">
        <v>17</v>
      </c>
      <c r="Q53" s="205"/>
      <c r="R53" s="207">
        <v>44490</v>
      </c>
      <c r="S53" s="207">
        <v>44538</v>
      </c>
      <c r="T53" s="205"/>
      <c r="U53" s="205"/>
      <c r="V53" s="62" t="s">
        <v>3506</v>
      </c>
      <c r="W53" s="205"/>
      <c r="X53" s="205"/>
      <c r="Y53" s="62" t="s">
        <v>3507</v>
      </c>
      <c r="Z53" s="205" t="s">
        <v>3508</v>
      </c>
      <c r="AA53" s="206">
        <v>500000</v>
      </c>
      <c r="AB53" s="205" t="s">
        <v>58</v>
      </c>
      <c r="AC53" s="149" t="s">
        <v>444</v>
      </c>
      <c r="AD53" s="205" t="s">
        <v>478</v>
      </c>
      <c r="AE53" s="206" t="s">
        <v>216</v>
      </c>
      <c r="AF53" s="150">
        <v>16.590149433962239</v>
      </c>
      <c r="AG53" s="151">
        <v>1.5094339622641511</v>
      </c>
      <c r="AH53" s="150">
        <v>729.50747169811189</v>
      </c>
      <c r="AI53" s="150">
        <v>14.590149433962237</v>
      </c>
      <c r="AJ53" s="150">
        <v>16.590149433962239</v>
      </c>
      <c r="AK53" s="207">
        <v>44300</v>
      </c>
      <c r="AL53" s="205"/>
    </row>
    <row r="54" spans="1:38">
      <c r="A54" s="205" t="s">
        <v>96</v>
      </c>
      <c r="B54" s="205" t="s">
        <v>97</v>
      </c>
      <c r="C54" s="205" t="s">
        <v>3509</v>
      </c>
      <c r="D54" s="205" t="s">
        <v>108</v>
      </c>
      <c r="E54" s="205" t="s">
        <v>65</v>
      </c>
      <c r="F54" s="205" t="s">
        <v>24</v>
      </c>
      <c r="G54" s="205" t="s">
        <v>66</v>
      </c>
      <c r="H54" s="205" t="s">
        <v>54</v>
      </c>
      <c r="I54" s="205" t="s">
        <v>55</v>
      </c>
      <c r="J54" s="205" t="s">
        <v>3510</v>
      </c>
      <c r="K54" s="208">
        <v>44409</v>
      </c>
      <c r="L54" s="209">
        <v>44501</v>
      </c>
      <c r="M54" s="208">
        <v>44539</v>
      </c>
      <c r="N54" s="205" t="s">
        <v>11</v>
      </c>
      <c r="O54" s="205" t="s">
        <v>128</v>
      </c>
      <c r="P54" s="205" t="s">
        <v>17</v>
      </c>
      <c r="Q54" s="205"/>
      <c r="R54" s="207">
        <v>44517</v>
      </c>
      <c r="S54" s="207"/>
      <c r="T54" s="205"/>
      <c r="U54" s="205"/>
      <c r="V54" s="62" t="s">
        <v>3511</v>
      </c>
      <c r="W54" s="205"/>
      <c r="X54" s="205"/>
      <c r="Y54" s="62" t="s">
        <v>3512</v>
      </c>
      <c r="Z54" t="s">
        <v>3513</v>
      </c>
      <c r="AA54" s="206">
        <v>500000</v>
      </c>
      <c r="AB54" s="205" t="s">
        <v>58</v>
      </c>
      <c r="AC54" s="149" t="s">
        <v>444</v>
      </c>
      <c r="AD54" s="205" t="s">
        <v>478</v>
      </c>
      <c r="AE54" s="206" t="s">
        <v>129</v>
      </c>
      <c r="AF54" s="150">
        <v>16.650526792452801</v>
      </c>
      <c r="AG54" s="151">
        <v>1.5094339622641511</v>
      </c>
      <c r="AH54" s="150">
        <v>732.52633962264008</v>
      </c>
      <c r="AI54" s="150">
        <v>14.650526792452801</v>
      </c>
      <c r="AJ54" s="150">
        <v>16.650526792452801</v>
      </c>
      <c r="AK54" s="207">
        <v>44418</v>
      </c>
      <c r="AL54" s="205"/>
    </row>
    <row r="55" spans="1:38">
      <c r="A55" s="205" t="s">
        <v>134</v>
      </c>
      <c r="B55" s="205" t="s">
        <v>101</v>
      </c>
      <c r="C55" s="205" t="s">
        <v>3514</v>
      </c>
      <c r="D55" s="205" t="s">
        <v>65</v>
      </c>
      <c r="E55" s="205" t="s">
        <v>65</v>
      </c>
      <c r="F55" s="205" t="s">
        <v>24</v>
      </c>
      <c r="G55" s="205" t="s">
        <v>66</v>
      </c>
      <c r="H55" s="205" t="s">
        <v>54</v>
      </c>
      <c r="I55" s="205" t="s">
        <v>55</v>
      </c>
      <c r="J55" s="205" t="s">
        <v>3515</v>
      </c>
      <c r="K55" s="208"/>
      <c r="L55" s="209">
        <v>44497</v>
      </c>
      <c r="M55" s="208">
        <v>44539</v>
      </c>
      <c r="N55" s="205" t="s">
        <v>13</v>
      </c>
      <c r="O55" s="205" t="s">
        <v>149</v>
      </c>
      <c r="P55" s="205" t="s">
        <v>17</v>
      </c>
      <c r="Q55" s="205" t="s">
        <v>54</v>
      </c>
      <c r="R55" s="207">
        <v>44517</v>
      </c>
      <c r="S55" s="207">
        <v>44552</v>
      </c>
      <c r="T55" s="205"/>
      <c r="U55" s="205"/>
      <c r="V55" s="62" t="s">
        <v>3516</v>
      </c>
      <c r="W55" s="205"/>
      <c r="X55" s="205"/>
      <c r="Y55" s="62" t="s">
        <v>3517</v>
      </c>
      <c r="Z55" s="205" t="s">
        <v>3518</v>
      </c>
      <c r="AA55" s="206">
        <v>500000</v>
      </c>
      <c r="AB55" s="205" t="s">
        <v>58</v>
      </c>
      <c r="AC55" s="149" t="s">
        <v>444</v>
      </c>
      <c r="AD55" s="205" t="s">
        <v>478</v>
      </c>
      <c r="AE55" s="206" t="s">
        <v>150</v>
      </c>
      <c r="AF55" s="150">
        <v>16.650526792452801</v>
      </c>
      <c r="AG55" s="151">
        <v>1.5094339622641511</v>
      </c>
      <c r="AH55" s="150">
        <v>732.52633962264008</v>
      </c>
      <c r="AI55" s="150">
        <v>14.650526792452801</v>
      </c>
      <c r="AJ55" s="150">
        <v>16.650526792452801</v>
      </c>
      <c r="AK55" s="207">
        <v>44469</v>
      </c>
      <c r="AL55" s="205"/>
    </row>
    <row r="56" spans="1:38">
      <c r="A56" s="205" t="s">
        <v>96</v>
      </c>
      <c r="B56" s="205" t="s">
        <v>97</v>
      </c>
      <c r="C56" s="205" t="s">
        <v>3509</v>
      </c>
      <c r="D56" s="205" t="s">
        <v>108</v>
      </c>
      <c r="E56" s="205" t="s">
        <v>65</v>
      </c>
      <c r="F56" s="205" t="s">
        <v>24</v>
      </c>
      <c r="G56" s="205" t="s">
        <v>77</v>
      </c>
      <c r="H56" s="205" t="s">
        <v>67</v>
      </c>
      <c r="I56" s="205" t="s">
        <v>55</v>
      </c>
      <c r="J56" s="205" t="s">
        <v>3519</v>
      </c>
      <c r="K56" s="208">
        <v>43998</v>
      </c>
      <c r="L56" s="209">
        <v>44179</v>
      </c>
      <c r="M56" s="208">
        <v>44225</v>
      </c>
      <c r="N56" s="205" t="s">
        <v>9</v>
      </c>
      <c r="O56" s="205" t="s">
        <v>181</v>
      </c>
      <c r="P56" s="205" t="s">
        <v>17</v>
      </c>
      <c r="Q56" s="205"/>
      <c r="R56" s="207"/>
      <c r="S56" s="207">
        <v>44431</v>
      </c>
      <c r="T56" s="205"/>
      <c r="U56" s="205"/>
      <c r="V56" s="62" t="s">
        <v>3520</v>
      </c>
      <c r="W56" s="205"/>
      <c r="X56" s="205"/>
      <c r="Y56" s="62" t="s">
        <v>3521</v>
      </c>
      <c r="Z56" s="205"/>
      <c r="AA56" s="206">
        <v>500000</v>
      </c>
      <c r="AB56" s="205" t="s">
        <v>72</v>
      </c>
      <c r="AC56" s="149" t="s">
        <v>444</v>
      </c>
      <c r="AD56" s="205" t="s">
        <v>478</v>
      </c>
      <c r="AE56" s="206" t="s">
        <v>182</v>
      </c>
      <c r="AF56" s="150">
        <v>17.888262701886767</v>
      </c>
      <c r="AG56" s="151">
        <v>15.09433962264151</v>
      </c>
      <c r="AH56" s="150">
        <v>794.41313509433837</v>
      </c>
      <c r="AI56" s="150">
        <v>15.888262701886767</v>
      </c>
      <c r="AJ56" s="150">
        <v>17.888262701886767</v>
      </c>
      <c r="AK56" s="207"/>
      <c r="AL56" s="205"/>
    </row>
    <row r="57" spans="1:38">
      <c r="A57" s="152" t="s">
        <v>96</v>
      </c>
      <c r="B57" s="205" t="s">
        <v>97</v>
      </c>
      <c r="C57" s="205" t="s">
        <v>3509</v>
      </c>
      <c r="D57" s="205" t="s">
        <v>108</v>
      </c>
      <c r="E57" s="205" t="s">
        <v>65</v>
      </c>
      <c r="F57" s="205" t="s">
        <v>24</v>
      </c>
      <c r="G57" s="205" t="s">
        <v>77</v>
      </c>
      <c r="H57" s="205" t="s">
        <v>67</v>
      </c>
      <c r="I57" s="205" t="s">
        <v>55</v>
      </c>
      <c r="J57" s="205" t="s">
        <v>3522</v>
      </c>
      <c r="K57" s="208" t="s">
        <v>3523</v>
      </c>
      <c r="L57" s="209">
        <v>44207</v>
      </c>
      <c r="M57" s="208">
        <v>44266</v>
      </c>
      <c r="N57" s="205" t="s">
        <v>9</v>
      </c>
      <c r="O57" s="205" t="s">
        <v>73</v>
      </c>
      <c r="P57" s="205" t="s">
        <v>17</v>
      </c>
      <c r="Q57" s="205"/>
      <c r="R57" s="207"/>
      <c r="S57" s="207"/>
      <c r="T57" s="205"/>
      <c r="U57" s="205"/>
      <c r="V57" s="62" t="s">
        <v>3524</v>
      </c>
      <c r="W57" s="205"/>
      <c r="X57" s="205"/>
      <c r="Y57" s="62" t="s">
        <v>3525</v>
      </c>
      <c r="Z57" s="205" t="s">
        <v>3526</v>
      </c>
      <c r="AA57" s="206">
        <v>500000</v>
      </c>
      <c r="AB57" s="205" t="s">
        <v>72</v>
      </c>
      <c r="AC57" s="149" t="s">
        <v>444</v>
      </c>
      <c r="AD57" s="205" t="s">
        <v>478</v>
      </c>
      <c r="AE57" s="206" t="s">
        <v>213</v>
      </c>
      <c r="AF57" s="150">
        <v>18.190149494339597</v>
      </c>
      <c r="AG57" s="151">
        <v>15.09433962264151</v>
      </c>
      <c r="AH57" s="150">
        <v>809.50747471697991</v>
      </c>
      <c r="AI57" s="150">
        <v>16.190149494339597</v>
      </c>
      <c r="AJ57" s="150">
        <v>18.190149494339597</v>
      </c>
      <c r="AK57" s="207"/>
      <c r="AL57" s="205"/>
    </row>
    <row r="58" spans="1:38">
      <c r="A58" s="205" t="s">
        <v>147</v>
      </c>
      <c r="B58" s="205" t="s">
        <v>148</v>
      </c>
      <c r="C58" s="205" t="s">
        <v>3527</v>
      </c>
      <c r="D58" s="205" t="s">
        <v>64</v>
      </c>
      <c r="E58" s="205" t="s">
        <v>65</v>
      </c>
      <c r="F58" s="205" t="s">
        <v>24</v>
      </c>
      <c r="G58" s="205" t="s">
        <v>77</v>
      </c>
      <c r="H58" s="205" t="s">
        <v>67</v>
      </c>
      <c r="I58" s="205" t="s">
        <v>55</v>
      </c>
      <c r="J58" s="214" t="s">
        <v>3528</v>
      </c>
      <c r="K58" s="208">
        <v>43963</v>
      </c>
      <c r="L58" s="209">
        <v>44281</v>
      </c>
      <c r="M58" s="208">
        <v>44331</v>
      </c>
      <c r="N58" s="205" t="s">
        <v>9</v>
      </c>
      <c r="O58" s="205" t="s">
        <v>200</v>
      </c>
      <c r="P58" s="205" t="s">
        <v>17</v>
      </c>
      <c r="Q58" s="205"/>
      <c r="R58" s="207"/>
      <c r="S58" s="207"/>
      <c r="T58" s="205"/>
      <c r="U58" s="205"/>
      <c r="V58" s="62" t="s">
        <v>3529</v>
      </c>
      <c r="W58" s="205"/>
      <c r="X58" s="205"/>
      <c r="Y58" s="62" t="s">
        <v>3530</v>
      </c>
      <c r="Z58" s="205" t="s">
        <v>3531</v>
      </c>
      <c r="AA58" s="206">
        <v>500000</v>
      </c>
      <c r="AB58" s="205" t="s">
        <v>72</v>
      </c>
      <c r="AC58" s="149" t="s">
        <v>444</v>
      </c>
      <c r="AD58" s="205" t="s">
        <v>478</v>
      </c>
      <c r="AE58" s="206" t="s">
        <v>201</v>
      </c>
      <c r="AF58" s="150">
        <v>18.492036890566013</v>
      </c>
      <c r="AG58" s="151">
        <v>15.09433962264151</v>
      </c>
      <c r="AH58" s="150">
        <v>824.60184452830072</v>
      </c>
      <c r="AI58" s="150">
        <v>16.492036890566013</v>
      </c>
      <c r="AJ58" s="150">
        <v>18.492036890566013</v>
      </c>
      <c r="AK58" s="207"/>
      <c r="AL58" s="205"/>
    </row>
    <row r="59" spans="1:38">
      <c r="A59" s="205" t="s">
        <v>96</v>
      </c>
      <c r="B59" s="205" t="s">
        <v>97</v>
      </c>
      <c r="C59" s="205" t="s">
        <v>2986</v>
      </c>
      <c r="D59" s="205" t="s">
        <v>108</v>
      </c>
      <c r="E59" s="205" t="s">
        <v>65</v>
      </c>
      <c r="F59" s="205" t="s">
        <v>24</v>
      </c>
      <c r="G59" s="205" t="s">
        <v>77</v>
      </c>
      <c r="H59" s="205" t="s">
        <v>67</v>
      </c>
      <c r="I59" s="205" t="s">
        <v>55</v>
      </c>
      <c r="J59" s="205" t="s">
        <v>3532</v>
      </c>
      <c r="K59" s="208">
        <v>44256</v>
      </c>
      <c r="L59" s="209">
        <v>44346</v>
      </c>
      <c r="M59" s="208">
        <v>44386</v>
      </c>
      <c r="N59" s="205" t="s">
        <v>11</v>
      </c>
      <c r="O59" s="205" t="s">
        <v>128</v>
      </c>
      <c r="P59" s="205" t="s">
        <v>17</v>
      </c>
      <c r="Q59" s="205"/>
      <c r="R59" s="208">
        <v>44342</v>
      </c>
      <c r="S59" s="207"/>
      <c r="T59" s="205"/>
      <c r="U59" s="205"/>
      <c r="V59" s="62" t="s">
        <v>3533</v>
      </c>
      <c r="W59" s="205"/>
      <c r="X59" s="205"/>
      <c r="Y59" s="62" t="s">
        <v>3534</v>
      </c>
      <c r="Z59" s="205" t="s">
        <v>3535</v>
      </c>
      <c r="AA59" s="206">
        <v>500000</v>
      </c>
      <c r="AB59" s="205" t="s">
        <v>58</v>
      </c>
      <c r="AC59" s="149" t="s">
        <v>444</v>
      </c>
      <c r="AD59" s="205" t="s">
        <v>478</v>
      </c>
      <c r="AE59" s="206" t="s">
        <v>129</v>
      </c>
      <c r="AF59" s="150">
        <v>18.159961358490541</v>
      </c>
      <c r="AG59" s="151">
        <v>15.09433962264151</v>
      </c>
      <c r="AH59" s="150">
        <v>807.99806792452705</v>
      </c>
      <c r="AI59" s="150">
        <v>16.159961358490541</v>
      </c>
      <c r="AJ59" s="150">
        <v>18.159961358490541</v>
      </c>
      <c r="AK59" s="207">
        <v>44300</v>
      </c>
      <c r="AL59" s="205"/>
    </row>
    <row r="60" spans="1:38">
      <c r="A60" s="65" t="s">
        <v>167</v>
      </c>
      <c r="B60" s="205" t="s">
        <v>168</v>
      </c>
      <c r="C60" s="205" t="s">
        <v>2742</v>
      </c>
      <c r="D60" s="205" t="s">
        <v>64</v>
      </c>
      <c r="E60" s="205" t="s">
        <v>65</v>
      </c>
      <c r="F60" s="205" t="s">
        <v>24</v>
      </c>
      <c r="G60" s="205" t="s">
        <v>77</v>
      </c>
      <c r="H60" s="205" t="s">
        <v>67</v>
      </c>
      <c r="I60" s="205" t="s">
        <v>55</v>
      </c>
      <c r="J60" s="205" t="s">
        <v>3536</v>
      </c>
      <c r="K60" s="208">
        <v>44349</v>
      </c>
      <c r="L60" s="209">
        <v>44400</v>
      </c>
      <c r="M60" s="208">
        <v>44426</v>
      </c>
      <c r="N60" s="205" t="s">
        <v>9</v>
      </c>
      <c r="O60" s="205" t="s">
        <v>10</v>
      </c>
      <c r="P60" s="205" t="s">
        <v>17</v>
      </c>
      <c r="Q60" s="205"/>
      <c r="R60" s="207">
        <v>44397</v>
      </c>
      <c r="S60" s="207">
        <v>44425</v>
      </c>
      <c r="T60" s="205"/>
      <c r="U60" s="205"/>
      <c r="V60" s="62" t="s">
        <v>3537</v>
      </c>
      <c r="W60" s="205"/>
      <c r="X60" s="205"/>
      <c r="Y60" s="62" t="s">
        <v>3538</v>
      </c>
      <c r="Z60" s="205"/>
      <c r="AA60" s="206">
        <v>500001</v>
      </c>
      <c r="AB60" s="205" t="s">
        <v>58</v>
      </c>
      <c r="AC60" s="149" t="s">
        <v>444</v>
      </c>
      <c r="AD60" s="205" t="s">
        <v>478</v>
      </c>
      <c r="AE60" s="206" t="s">
        <v>118</v>
      </c>
      <c r="AF60" s="150">
        <v>18.793923683018846</v>
      </c>
      <c r="AG60" s="151">
        <v>15.094369811320757</v>
      </c>
      <c r="AH60" s="150">
        <v>839.69618415094226</v>
      </c>
      <c r="AI60" s="150">
        <v>16.793923683018846</v>
      </c>
      <c r="AJ60" s="150">
        <v>18.793923683018846</v>
      </c>
      <c r="AK60" s="207">
        <v>44355</v>
      </c>
      <c r="AL60" s="205"/>
    </row>
    <row r="61" spans="1:38">
      <c r="A61" s="205" t="s">
        <v>96</v>
      </c>
      <c r="B61" s="205" t="s">
        <v>168</v>
      </c>
      <c r="C61" s="205" t="s">
        <v>2738</v>
      </c>
      <c r="D61" s="205" t="s">
        <v>108</v>
      </c>
      <c r="E61" s="205" t="s">
        <v>76</v>
      </c>
      <c r="F61" s="205" t="s">
        <v>24</v>
      </c>
      <c r="G61" s="205" t="s">
        <v>77</v>
      </c>
      <c r="H61" s="205" t="s">
        <v>67</v>
      </c>
      <c r="I61" s="205" t="s">
        <v>55</v>
      </c>
      <c r="J61" s="205" t="s">
        <v>3539</v>
      </c>
      <c r="K61" s="208">
        <v>44494</v>
      </c>
      <c r="L61" s="209">
        <v>44519</v>
      </c>
      <c r="M61" s="208">
        <v>44532</v>
      </c>
      <c r="N61" s="205" t="s">
        <v>11</v>
      </c>
      <c r="O61" s="205" t="s">
        <v>185</v>
      </c>
      <c r="P61" s="205" t="s">
        <v>17</v>
      </c>
      <c r="Q61" s="205"/>
      <c r="R61" s="207">
        <v>44498</v>
      </c>
      <c r="S61" s="207">
        <v>44552</v>
      </c>
      <c r="T61" s="205"/>
      <c r="U61" s="205"/>
      <c r="V61" s="62" t="s">
        <v>3540</v>
      </c>
      <c r="W61" s="205"/>
      <c r="X61" s="205"/>
      <c r="Y61" s="62" t="s">
        <v>3541</v>
      </c>
      <c r="Z61" s="205" t="s">
        <v>3542</v>
      </c>
      <c r="AA61" s="206">
        <v>500000</v>
      </c>
      <c r="AB61" s="205" t="s">
        <v>58</v>
      </c>
      <c r="AC61" s="149" t="s">
        <v>444</v>
      </c>
      <c r="AD61" s="205" t="s">
        <v>478</v>
      </c>
      <c r="AE61" s="206" t="s">
        <v>186</v>
      </c>
      <c r="AF61" s="150">
        <v>18.461848150943371</v>
      </c>
      <c r="AG61" s="151">
        <v>15.09433962264151</v>
      </c>
      <c r="AH61" s="150">
        <v>823.09240754716859</v>
      </c>
      <c r="AI61" s="150">
        <v>16.461848150943371</v>
      </c>
      <c r="AJ61" s="150">
        <v>18.461848150943371</v>
      </c>
      <c r="AK61" s="207">
        <v>44496</v>
      </c>
      <c r="AL61" s="205"/>
    </row>
    <row r="62" spans="1:38">
      <c r="A62" s="152" t="s">
        <v>155</v>
      </c>
      <c r="B62" s="205" t="s">
        <v>156</v>
      </c>
      <c r="C62" s="205" t="s">
        <v>2810</v>
      </c>
      <c r="D62" s="205" t="s">
        <v>108</v>
      </c>
      <c r="E62" s="205" t="s">
        <v>65</v>
      </c>
      <c r="F62" s="205" t="s">
        <v>24</v>
      </c>
      <c r="G62" s="205" t="s">
        <v>81</v>
      </c>
      <c r="H62" s="205" t="s">
        <v>54</v>
      </c>
      <c r="I62" s="205" t="s">
        <v>55</v>
      </c>
      <c r="J62" s="205" t="s">
        <v>3543</v>
      </c>
      <c r="K62" s="208">
        <v>44056</v>
      </c>
      <c r="L62" s="209">
        <v>44092</v>
      </c>
      <c r="M62" s="208">
        <v>44151</v>
      </c>
      <c r="N62" s="205" t="s">
        <v>9</v>
      </c>
      <c r="O62" s="205" t="s">
        <v>109</v>
      </c>
      <c r="P62" s="205" t="s">
        <v>17</v>
      </c>
      <c r="Q62" s="205"/>
      <c r="R62" s="207"/>
      <c r="S62" s="207"/>
      <c r="T62" s="205"/>
      <c r="U62" s="205"/>
      <c r="V62" s="62" t="s">
        <v>3544</v>
      </c>
      <c r="W62" s="205"/>
      <c r="X62" s="205"/>
      <c r="Y62" s="62" t="s">
        <v>3545</v>
      </c>
      <c r="Z62" s="205" t="s">
        <v>3546</v>
      </c>
      <c r="AA62" s="206">
        <v>500000</v>
      </c>
      <c r="AB62" s="205" t="s">
        <v>72</v>
      </c>
      <c r="AC62" s="149" t="s">
        <v>444</v>
      </c>
      <c r="AD62" s="205" t="s">
        <v>478</v>
      </c>
      <c r="AE62" s="206" t="s">
        <v>110</v>
      </c>
      <c r="AF62" s="150">
        <v>18.492036830188653</v>
      </c>
      <c r="AG62" s="151">
        <v>1.5094339622641511</v>
      </c>
      <c r="AH62" s="150">
        <v>824.60184150943269</v>
      </c>
      <c r="AI62" s="150">
        <v>16.492036830188653</v>
      </c>
      <c r="AJ62" s="150">
        <v>18.492036830188653</v>
      </c>
      <c r="AK62" s="207"/>
      <c r="AL62" s="205"/>
    </row>
    <row r="63" spans="1:38">
      <c r="A63" s="205" t="s">
        <v>155</v>
      </c>
      <c r="B63" s="205" t="s">
        <v>156</v>
      </c>
      <c r="C63" s="205" t="s">
        <v>2810</v>
      </c>
      <c r="D63" s="205" t="s">
        <v>108</v>
      </c>
      <c r="E63" s="205" t="s">
        <v>65</v>
      </c>
      <c r="F63" s="205" t="s">
        <v>24</v>
      </c>
      <c r="G63" s="205" t="s">
        <v>81</v>
      </c>
      <c r="H63" s="205" t="s">
        <v>54</v>
      </c>
      <c r="I63" s="205" t="s">
        <v>55</v>
      </c>
      <c r="J63" s="205" t="s">
        <v>3547</v>
      </c>
      <c r="K63" s="208">
        <v>44056</v>
      </c>
      <c r="L63" s="209">
        <v>44092</v>
      </c>
      <c r="M63" s="208">
        <v>44151</v>
      </c>
      <c r="N63" s="205" t="s">
        <v>9</v>
      </c>
      <c r="O63" s="205" t="s">
        <v>109</v>
      </c>
      <c r="P63" s="205" t="s">
        <v>17</v>
      </c>
      <c r="Q63" s="205"/>
      <c r="R63" s="207"/>
      <c r="S63" s="207"/>
      <c r="T63" s="205"/>
      <c r="U63" s="205"/>
      <c r="V63" s="62" t="s">
        <v>3548</v>
      </c>
      <c r="W63" s="205"/>
      <c r="X63" s="205"/>
      <c r="Y63" s="62" t="s">
        <v>3549</v>
      </c>
      <c r="Z63" s="205" t="s">
        <v>3546</v>
      </c>
      <c r="AA63" s="206">
        <v>500000</v>
      </c>
      <c r="AB63" s="205" t="s">
        <v>72</v>
      </c>
      <c r="AC63" s="149" t="s">
        <v>444</v>
      </c>
      <c r="AD63" s="205" t="s">
        <v>478</v>
      </c>
      <c r="AE63" s="206" t="s">
        <v>110</v>
      </c>
      <c r="AF63" s="150">
        <v>18.522225509433937</v>
      </c>
      <c r="AG63" s="151">
        <v>1.5094339622641511</v>
      </c>
      <c r="AH63" s="150">
        <v>826.11127547169679</v>
      </c>
      <c r="AI63" s="150">
        <v>16.522225509433937</v>
      </c>
      <c r="AJ63" s="150">
        <v>18.522225509433937</v>
      </c>
      <c r="AK63" s="207"/>
      <c r="AL63" s="205"/>
    </row>
    <row r="64" spans="1:38">
      <c r="A64" s="153" t="s">
        <v>147</v>
      </c>
      <c r="B64" s="205" t="s">
        <v>148</v>
      </c>
      <c r="C64" s="205" t="s">
        <v>2240</v>
      </c>
      <c r="D64" s="205" t="s">
        <v>108</v>
      </c>
      <c r="E64" s="205" t="s">
        <v>65</v>
      </c>
      <c r="F64" s="205" t="s">
        <v>24</v>
      </c>
      <c r="G64" s="205" t="s">
        <v>81</v>
      </c>
      <c r="H64" s="205" t="s">
        <v>54</v>
      </c>
      <c r="I64" s="205" t="s">
        <v>55</v>
      </c>
      <c r="J64" s="205" t="s">
        <v>3550</v>
      </c>
      <c r="K64" s="208">
        <v>43984</v>
      </c>
      <c r="L64" s="209">
        <v>44106</v>
      </c>
      <c r="M64" s="208">
        <v>44165</v>
      </c>
      <c r="N64" s="205" t="s">
        <v>9</v>
      </c>
      <c r="O64" s="205" t="s">
        <v>193</v>
      </c>
      <c r="P64" s="205" t="s">
        <v>17</v>
      </c>
      <c r="Q64" s="205"/>
      <c r="R64" s="207"/>
      <c r="S64" s="207">
        <v>44496</v>
      </c>
      <c r="T64" s="205"/>
      <c r="U64" s="205"/>
      <c r="V64" s="62" t="s">
        <v>3551</v>
      </c>
      <c r="W64" s="205"/>
      <c r="X64" s="205"/>
      <c r="Y64" s="169" t="s">
        <v>3552</v>
      </c>
      <c r="Z64" s="205" t="s">
        <v>3553</v>
      </c>
      <c r="AA64" s="206">
        <v>500000</v>
      </c>
      <c r="AB64" s="205" t="s">
        <v>58</v>
      </c>
      <c r="AC64" s="149" t="s">
        <v>444</v>
      </c>
      <c r="AD64" s="205" t="s">
        <v>478</v>
      </c>
      <c r="AE64" s="206" t="s">
        <v>194</v>
      </c>
      <c r="AF64" s="150">
        <v>18.552414188679219</v>
      </c>
      <c r="AG64" s="151">
        <v>1.5094339622641511</v>
      </c>
      <c r="AH64" s="150">
        <v>827.62070943396088</v>
      </c>
      <c r="AI64" s="150">
        <v>16.552414188679219</v>
      </c>
      <c r="AJ64" s="150">
        <v>18.552414188679219</v>
      </c>
      <c r="AK64" s="207"/>
      <c r="AL64" s="205"/>
    </row>
    <row r="65" spans="1:38">
      <c r="A65" s="205" t="s">
        <v>134</v>
      </c>
      <c r="B65" s="205" t="s">
        <v>101</v>
      </c>
      <c r="C65" s="205" t="s">
        <v>1805</v>
      </c>
      <c r="D65" s="205" t="s">
        <v>108</v>
      </c>
      <c r="E65" s="205" t="s">
        <v>65</v>
      </c>
      <c r="F65" s="205" t="s">
        <v>24</v>
      </c>
      <c r="G65" s="205" t="s">
        <v>81</v>
      </c>
      <c r="H65" s="205" t="s">
        <v>54</v>
      </c>
      <c r="I65" s="205" t="s">
        <v>55</v>
      </c>
      <c r="J65" s="205" t="s">
        <v>3554</v>
      </c>
      <c r="K65" s="208">
        <v>44019</v>
      </c>
      <c r="L65" s="209">
        <v>44113</v>
      </c>
      <c r="M65" s="208">
        <v>44177</v>
      </c>
      <c r="N65" s="205" t="s">
        <v>9</v>
      </c>
      <c r="O65" s="205" t="s">
        <v>109</v>
      </c>
      <c r="P65" s="205" t="s">
        <v>17</v>
      </c>
      <c r="Q65" s="205"/>
      <c r="R65" s="207"/>
      <c r="S65" s="207"/>
      <c r="T65" s="205"/>
      <c r="U65" s="205"/>
      <c r="V65" s="62" t="s">
        <v>3555</v>
      </c>
      <c r="W65" s="205"/>
      <c r="X65" s="205"/>
      <c r="Y65" s="62" t="s">
        <v>3556</v>
      </c>
      <c r="Z65" s="205" t="s">
        <v>3546</v>
      </c>
      <c r="AA65" s="206">
        <v>500000</v>
      </c>
      <c r="AB65" s="205" t="s">
        <v>72</v>
      </c>
      <c r="AC65" s="149" t="s">
        <v>444</v>
      </c>
      <c r="AD65" s="205" t="s">
        <v>478</v>
      </c>
      <c r="AE65" s="206" t="s">
        <v>110</v>
      </c>
      <c r="AF65" s="150">
        <v>18.5826028679245</v>
      </c>
      <c r="AG65" s="151">
        <v>1.5094339622641511</v>
      </c>
      <c r="AH65" s="150">
        <v>829.13014339622498</v>
      </c>
      <c r="AI65" s="150">
        <v>16.5826028679245</v>
      </c>
      <c r="AJ65" s="150">
        <v>18.5826028679245</v>
      </c>
      <c r="AK65" s="207"/>
      <c r="AL65" s="205"/>
    </row>
    <row r="66" spans="1:38">
      <c r="A66" s="205" t="s">
        <v>163</v>
      </c>
      <c r="B66" s="205" t="s">
        <v>164</v>
      </c>
      <c r="C66" s="205" t="s">
        <v>3557</v>
      </c>
      <c r="D66" s="205" t="s">
        <v>65</v>
      </c>
      <c r="E66" s="205" t="s">
        <v>65</v>
      </c>
      <c r="F66" s="205" t="s">
        <v>24</v>
      </c>
      <c r="G66" s="205" t="s">
        <v>81</v>
      </c>
      <c r="H66" s="205" t="s">
        <v>54</v>
      </c>
      <c r="I66" s="205" t="s">
        <v>55</v>
      </c>
      <c r="J66" s="205" t="s">
        <v>3558</v>
      </c>
      <c r="K66" s="208">
        <v>44019</v>
      </c>
      <c r="L66" s="209">
        <v>44190</v>
      </c>
      <c r="M66" s="208">
        <v>44204</v>
      </c>
      <c r="N66" s="205" t="s">
        <v>9</v>
      </c>
      <c r="O66" s="205" t="s">
        <v>193</v>
      </c>
      <c r="P66" s="149" t="s">
        <v>17</v>
      </c>
      <c r="Q66" s="149"/>
      <c r="R66" s="158"/>
      <c r="S66" s="158">
        <v>44496</v>
      </c>
      <c r="T66" s="205"/>
      <c r="U66" s="205"/>
      <c r="V66" s="62" t="s">
        <v>3559</v>
      </c>
      <c r="W66" s="205"/>
      <c r="X66" s="205"/>
      <c r="Y66" s="205"/>
      <c r="Z66" s="205" t="s">
        <v>3560</v>
      </c>
      <c r="AA66" s="206">
        <v>500000</v>
      </c>
      <c r="AB66" s="205" t="s">
        <v>58</v>
      </c>
      <c r="AC66" s="149" t="s">
        <v>444</v>
      </c>
      <c r="AD66" s="205" t="s">
        <v>478</v>
      </c>
      <c r="AE66" s="206" t="s">
        <v>194</v>
      </c>
      <c r="AF66" s="150">
        <v>19.005244437735819</v>
      </c>
      <c r="AG66" s="151">
        <v>1.5094339622641511</v>
      </c>
      <c r="AH66" s="150">
        <v>850.26222188679094</v>
      </c>
      <c r="AI66" s="150">
        <v>17.005244437735819</v>
      </c>
      <c r="AJ66" s="150">
        <v>19.005244437735819</v>
      </c>
      <c r="AK66" s="207"/>
      <c r="AL66" s="205"/>
    </row>
    <row r="67" spans="1:38">
      <c r="A67" s="205" t="s">
        <v>171</v>
      </c>
      <c r="B67" s="205" t="s">
        <v>172</v>
      </c>
      <c r="C67" s="205" t="s">
        <v>3561</v>
      </c>
      <c r="D67" s="205" t="s">
        <v>108</v>
      </c>
      <c r="E67" s="205" t="s">
        <v>65</v>
      </c>
      <c r="F67" s="205" t="s">
        <v>24</v>
      </c>
      <c r="G67" s="205" t="s">
        <v>81</v>
      </c>
      <c r="H67" s="205" t="s">
        <v>54</v>
      </c>
      <c r="I67" s="205" t="s">
        <v>55</v>
      </c>
      <c r="J67" s="205" t="s">
        <v>3562</v>
      </c>
      <c r="K67" s="208">
        <v>44106</v>
      </c>
      <c r="L67" s="209">
        <v>44180</v>
      </c>
      <c r="M67" s="208">
        <v>44218</v>
      </c>
      <c r="N67" s="205" t="s">
        <v>9</v>
      </c>
      <c r="O67" s="205" t="s">
        <v>196</v>
      </c>
      <c r="P67" s="205" t="s">
        <v>17</v>
      </c>
      <c r="Q67" s="205"/>
      <c r="R67" s="207"/>
      <c r="S67" s="207"/>
      <c r="T67" s="205"/>
      <c r="U67" s="205"/>
      <c r="V67" s="62" t="s">
        <v>3563</v>
      </c>
      <c r="W67" s="205"/>
      <c r="X67" s="205"/>
      <c r="Y67" s="62" t="s">
        <v>3564</v>
      </c>
      <c r="Z67" s="205" t="s">
        <v>3565</v>
      </c>
      <c r="AA67" s="206">
        <v>500000</v>
      </c>
      <c r="AB67" s="205" t="s">
        <v>72</v>
      </c>
      <c r="AC67" s="149" t="s">
        <v>444</v>
      </c>
      <c r="AD67" s="205" t="s">
        <v>478</v>
      </c>
      <c r="AE67" s="206" t="s">
        <v>197</v>
      </c>
      <c r="AF67" s="150">
        <v>19.005244437735819</v>
      </c>
      <c r="AG67" s="151">
        <v>1.5094339622641511</v>
      </c>
      <c r="AH67" s="150">
        <v>850.26222188679094</v>
      </c>
      <c r="AI67" s="150">
        <v>17.005244437735819</v>
      </c>
      <c r="AJ67" s="150">
        <v>19.005244437735819</v>
      </c>
      <c r="AK67" s="207"/>
      <c r="AL67" s="205"/>
    </row>
    <row r="68" spans="1:38">
      <c r="A68" s="153" t="s">
        <v>167</v>
      </c>
      <c r="B68" s="205" t="s">
        <v>168</v>
      </c>
      <c r="C68" s="205" t="s">
        <v>3469</v>
      </c>
      <c r="D68" s="205" t="s">
        <v>64</v>
      </c>
      <c r="E68" s="205" t="s">
        <v>65</v>
      </c>
      <c r="F68" s="205" t="s">
        <v>24</v>
      </c>
      <c r="G68" s="205" t="s">
        <v>81</v>
      </c>
      <c r="H68" s="205" t="s">
        <v>54</v>
      </c>
      <c r="I68" s="205" t="s">
        <v>55</v>
      </c>
      <c r="J68" s="205" t="s">
        <v>3566</v>
      </c>
      <c r="K68" s="208">
        <v>44104</v>
      </c>
      <c r="L68" s="209">
        <v>44183</v>
      </c>
      <c r="M68" s="208">
        <v>44244</v>
      </c>
      <c r="N68" s="205" t="s">
        <v>9</v>
      </c>
      <c r="O68" s="205" t="s">
        <v>200</v>
      </c>
      <c r="P68" s="205" t="s">
        <v>17</v>
      </c>
      <c r="Q68" s="205"/>
      <c r="R68" s="207"/>
      <c r="S68" s="207">
        <v>44251</v>
      </c>
      <c r="T68" s="205"/>
      <c r="U68" s="205"/>
      <c r="V68" s="62" t="s">
        <v>3567</v>
      </c>
      <c r="W68" s="205"/>
      <c r="X68" s="205"/>
      <c r="Y68" s="62" t="s">
        <v>3568</v>
      </c>
      <c r="Z68" s="205" t="s">
        <v>3569</v>
      </c>
      <c r="AA68" s="206">
        <v>500000</v>
      </c>
      <c r="AB68" s="205" t="s">
        <v>72</v>
      </c>
      <c r="AC68" s="149" t="s">
        <v>444</v>
      </c>
      <c r="AD68" s="205" t="s">
        <v>478</v>
      </c>
      <c r="AE68" s="206" t="s">
        <v>201</v>
      </c>
      <c r="AF68" s="150">
        <v>18.673168905660347</v>
      </c>
      <c r="AG68" s="151">
        <v>1.5094339622641511</v>
      </c>
      <c r="AH68" s="150">
        <v>833.65844528301727</v>
      </c>
      <c r="AI68" s="150">
        <v>16.673168905660347</v>
      </c>
      <c r="AJ68" s="150">
        <v>18.673168905660347</v>
      </c>
      <c r="AK68" s="207"/>
      <c r="AL68" s="205"/>
    </row>
    <row r="69" spans="1:38">
      <c r="A69" s="153" t="s">
        <v>167</v>
      </c>
      <c r="B69" s="205" t="s">
        <v>168</v>
      </c>
      <c r="C69" s="205" t="s">
        <v>3469</v>
      </c>
      <c r="D69" s="205" t="s">
        <v>64</v>
      </c>
      <c r="E69" s="205" t="s">
        <v>65</v>
      </c>
      <c r="F69" s="205" t="s">
        <v>24</v>
      </c>
      <c r="G69" s="205" t="s">
        <v>81</v>
      </c>
      <c r="H69" s="205" t="s">
        <v>54</v>
      </c>
      <c r="I69" s="205" t="s">
        <v>55</v>
      </c>
      <c r="J69" s="205" t="s">
        <v>3570</v>
      </c>
      <c r="K69" s="208">
        <v>44146</v>
      </c>
      <c r="L69" s="209">
        <v>44200</v>
      </c>
      <c r="M69" s="208">
        <v>44244</v>
      </c>
      <c r="N69" s="205" t="s">
        <v>9</v>
      </c>
      <c r="O69" s="205" t="s">
        <v>196</v>
      </c>
      <c r="P69" s="205" t="s">
        <v>17</v>
      </c>
      <c r="Q69" s="205"/>
      <c r="R69" s="207"/>
      <c r="S69" s="207"/>
      <c r="T69" s="205"/>
      <c r="U69" s="205"/>
      <c r="V69" s="62" t="s">
        <v>3571</v>
      </c>
      <c r="W69" s="205"/>
      <c r="X69" s="205"/>
      <c r="Y69" s="62" t="s">
        <v>3572</v>
      </c>
      <c r="Z69" s="205" t="s">
        <v>3573</v>
      </c>
      <c r="AA69" s="206">
        <v>500000</v>
      </c>
      <c r="AB69" s="205" t="s">
        <v>72</v>
      </c>
      <c r="AC69" s="149" t="s">
        <v>444</v>
      </c>
      <c r="AD69" s="205" t="s">
        <v>478</v>
      </c>
      <c r="AE69" s="206" t="s">
        <v>197</v>
      </c>
      <c r="AF69" s="150">
        <v>18.703357584905628</v>
      </c>
      <c r="AG69" s="151">
        <v>1.5094339622641511</v>
      </c>
      <c r="AH69" s="150">
        <v>835.16787924528137</v>
      </c>
      <c r="AI69" s="150">
        <v>16.703357584905628</v>
      </c>
      <c r="AJ69" s="150">
        <v>18.703357584905628</v>
      </c>
      <c r="AK69" s="207"/>
      <c r="AL69" s="205"/>
    </row>
    <row r="70" spans="1:38">
      <c r="A70" s="205" t="s">
        <v>155</v>
      </c>
      <c r="B70" s="205" t="s">
        <v>156</v>
      </c>
      <c r="C70" s="205" t="s">
        <v>2728</v>
      </c>
      <c r="D70" s="205" t="s">
        <v>108</v>
      </c>
      <c r="E70" s="205" t="s">
        <v>65</v>
      </c>
      <c r="F70" s="205" t="s">
        <v>24</v>
      </c>
      <c r="G70" s="205" t="s">
        <v>81</v>
      </c>
      <c r="H70" s="205" t="s">
        <v>54</v>
      </c>
      <c r="I70" s="205" t="s">
        <v>55</v>
      </c>
      <c r="J70" s="205" t="s">
        <v>3574</v>
      </c>
      <c r="K70" s="208">
        <v>44123</v>
      </c>
      <c r="L70" s="209">
        <v>44218</v>
      </c>
      <c r="M70" s="208">
        <v>44260</v>
      </c>
      <c r="N70" s="205" t="s">
        <v>9</v>
      </c>
      <c r="O70" s="205" t="s">
        <v>181</v>
      </c>
      <c r="P70" s="205" t="s">
        <v>17</v>
      </c>
      <c r="Q70" s="205"/>
      <c r="R70" s="207"/>
      <c r="S70" s="207">
        <v>44267</v>
      </c>
      <c r="T70" s="205"/>
      <c r="U70" s="205"/>
      <c r="V70" s="62" t="s">
        <v>3575</v>
      </c>
      <c r="W70" s="205"/>
      <c r="X70" s="205"/>
      <c r="Y70" s="62" t="s">
        <v>3576</v>
      </c>
      <c r="Z70" s="205" t="s">
        <v>3577</v>
      </c>
      <c r="AA70" s="206">
        <v>500000</v>
      </c>
      <c r="AB70" s="205" t="s">
        <v>72</v>
      </c>
      <c r="AC70" s="149" t="s">
        <v>444</v>
      </c>
      <c r="AD70" s="205" t="s">
        <v>478</v>
      </c>
      <c r="AE70" s="206" t="s">
        <v>182</v>
      </c>
      <c r="AF70" s="150">
        <v>18.73354626415091</v>
      </c>
      <c r="AG70" s="151">
        <v>1.5094339622641511</v>
      </c>
      <c r="AH70" s="150">
        <v>836.67731320754547</v>
      </c>
      <c r="AI70" s="150">
        <v>16.73354626415091</v>
      </c>
      <c r="AJ70" s="150">
        <v>18.73354626415091</v>
      </c>
      <c r="AK70" s="207"/>
      <c r="AL70" s="205"/>
    </row>
    <row r="71" spans="1:38" ht="43.5">
      <c r="A71" s="205" t="s">
        <v>147</v>
      </c>
      <c r="B71" s="205" t="s">
        <v>148</v>
      </c>
      <c r="C71" s="205" t="s">
        <v>3578</v>
      </c>
      <c r="D71" s="205" t="s">
        <v>64</v>
      </c>
      <c r="E71" s="205" t="s">
        <v>65</v>
      </c>
      <c r="F71" s="205" t="s">
        <v>24</v>
      </c>
      <c r="G71" s="205" t="s">
        <v>81</v>
      </c>
      <c r="H71" s="205" t="s">
        <v>54</v>
      </c>
      <c r="I71" s="205" t="s">
        <v>55</v>
      </c>
      <c r="J71" s="205" t="s">
        <v>3579</v>
      </c>
      <c r="K71" s="208"/>
      <c r="L71" s="209"/>
      <c r="M71" s="208">
        <v>44286</v>
      </c>
      <c r="N71" s="205" t="s">
        <v>9</v>
      </c>
      <c r="O71" s="205" t="s">
        <v>196</v>
      </c>
      <c r="P71" s="205" t="s">
        <v>17</v>
      </c>
      <c r="Q71" s="205"/>
      <c r="R71" s="207">
        <v>44207</v>
      </c>
      <c r="S71" s="207">
        <v>44277</v>
      </c>
      <c r="T71" s="205"/>
      <c r="U71" s="205"/>
      <c r="V71" s="62" t="s">
        <v>3580</v>
      </c>
      <c r="W71" s="205"/>
      <c r="X71" s="205"/>
      <c r="Y71" s="62" t="s">
        <v>3581</v>
      </c>
      <c r="Z71" s="170" t="s">
        <v>3582</v>
      </c>
      <c r="AA71" s="206">
        <v>500000</v>
      </c>
      <c r="AB71" s="205" t="s">
        <v>72</v>
      </c>
      <c r="AC71" s="149" t="s">
        <v>444</v>
      </c>
      <c r="AD71" s="205" t="s">
        <v>478</v>
      </c>
      <c r="AE71" s="206" t="s">
        <v>197</v>
      </c>
      <c r="AF71" s="150">
        <v>18.763734943396191</v>
      </c>
      <c r="AG71" s="151">
        <v>1.5094339622641511</v>
      </c>
      <c r="AH71" s="150">
        <v>838.18674716980956</v>
      </c>
      <c r="AI71" s="150">
        <v>16.763734943396191</v>
      </c>
      <c r="AJ71" s="150">
        <v>18.763734943396191</v>
      </c>
      <c r="AK71" s="207"/>
      <c r="AL71" s="205"/>
    </row>
    <row r="72" spans="1:38">
      <c r="A72" s="153" t="s">
        <v>167</v>
      </c>
      <c r="B72" s="205" t="s">
        <v>168</v>
      </c>
      <c r="C72" s="205" t="s">
        <v>3469</v>
      </c>
      <c r="D72" s="205" t="s">
        <v>64</v>
      </c>
      <c r="E72" s="205" t="s">
        <v>65</v>
      </c>
      <c r="F72" s="205" t="s">
        <v>24</v>
      </c>
      <c r="G72" s="205" t="s">
        <v>81</v>
      </c>
      <c r="H72" s="205" t="s">
        <v>54</v>
      </c>
      <c r="I72" s="205" t="s">
        <v>55</v>
      </c>
      <c r="J72" s="205" t="s">
        <v>3583</v>
      </c>
      <c r="K72" s="208">
        <v>44244</v>
      </c>
      <c r="L72" s="209">
        <v>44295</v>
      </c>
      <c r="M72" s="208">
        <v>44335</v>
      </c>
      <c r="N72" s="205" t="s">
        <v>9</v>
      </c>
      <c r="O72" s="205" t="s">
        <v>196</v>
      </c>
      <c r="P72" s="205" t="s">
        <v>17</v>
      </c>
      <c r="Q72" s="205"/>
      <c r="R72" s="207">
        <v>44277</v>
      </c>
      <c r="S72" s="207">
        <v>44342</v>
      </c>
      <c r="T72" s="205"/>
      <c r="U72" s="205"/>
      <c r="V72" s="62" t="s">
        <v>3584</v>
      </c>
      <c r="W72" s="205"/>
      <c r="X72" s="205"/>
      <c r="Y72" s="62" t="s">
        <v>3585</v>
      </c>
      <c r="Z72" s="205"/>
      <c r="AA72" s="206">
        <v>500000</v>
      </c>
      <c r="AB72" s="205" t="s">
        <v>72</v>
      </c>
      <c r="AC72" s="149" t="s">
        <v>444</v>
      </c>
      <c r="AD72" s="205" t="s">
        <v>478</v>
      </c>
      <c r="AE72" s="206" t="s">
        <v>197</v>
      </c>
      <c r="AF72" s="150">
        <v>18.793923622641472</v>
      </c>
      <c r="AG72" s="151">
        <v>1.5094339622641511</v>
      </c>
      <c r="AH72" s="150">
        <v>839.69618113207366</v>
      </c>
      <c r="AI72" s="150">
        <v>16.793923622641472</v>
      </c>
      <c r="AJ72" s="150">
        <v>18.793923622641472</v>
      </c>
      <c r="AK72" s="207"/>
      <c r="AL72" s="205"/>
    </row>
    <row r="73" spans="1:38">
      <c r="A73" s="205" t="s">
        <v>155</v>
      </c>
      <c r="B73" s="205" t="s">
        <v>156</v>
      </c>
      <c r="C73" s="205" t="s">
        <v>2728</v>
      </c>
      <c r="D73" s="205" t="s">
        <v>108</v>
      </c>
      <c r="E73" s="205" t="s">
        <v>65</v>
      </c>
      <c r="F73" s="205" t="s">
        <v>24</v>
      </c>
      <c r="G73" s="205" t="s">
        <v>81</v>
      </c>
      <c r="H73" s="205" t="s">
        <v>54</v>
      </c>
      <c r="I73" s="205" t="s">
        <v>55</v>
      </c>
      <c r="J73" s="205" t="s">
        <v>3586</v>
      </c>
      <c r="K73" s="208">
        <v>44221</v>
      </c>
      <c r="L73" s="209">
        <v>44316</v>
      </c>
      <c r="M73" s="208">
        <v>44358</v>
      </c>
      <c r="N73" s="205" t="s">
        <v>13</v>
      </c>
      <c r="O73" s="205" t="s">
        <v>157</v>
      </c>
      <c r="P73" s="205" t="s">
        <v>17</v>
      </c>
      <c r="Q73" s="205"/>
      <c r="R73" s="208">
        <v>44342</v>
      </c>
      <c r="S73" s="207"/>
      <c r="T73" s="205"/>
      <c r="U73" s="205"/>
      <c r="V73" s="62" t="s">
        <v>3587</v>
      </c>
      <c r="W73" s="205"/>
      <c r="X73" s="205"/>
      <c r="Y73" s="62" t="s">
        <v>3588</v>
      </c>
      <c r="Z73" s="205" t="s">
        <v>3589</v>
      </c>
      <c r="AA73" s="206">
        <v>500000</v>
      </c>
      <c r="AB73" s="205" t="s">
        <v>72</v>
      </c>
      <c r="AC73" s="149" t="s">
        <v>444</v>
      </c>
      <c r="AD73" s="205" t="s">
        <v>478</v>
      </c>
      <c r="AE73" s="206" t="s">
        <v>158</v>
      </c>
      <c r="AF73" s="150">
        <v>18.824112301886757</v>
      </c>
      <c r="AG73" s="151">
        <v>1.5094339622641511</v>
      </c>
      <c r="AH73" s="150">
        <v>841.20561509433776</v>
      </c>
      <c r="AI73" s="150">
        <v>16.824112301886757</v>
      </c>
      <c r="AJ73" s="150">
        <v>18.824112301886757</v>
      </c>
      <c r="AK73" s="207">
        <v>44314</v>
      </c>
      <c r="AL73" s="205"/>
    </row>
    <row r="74" spans="1:38">
      <c r="A74" s="205" t="s">
        <v>90</v>
      </c>
      <c r="B74" s="205" t="s">
        <v>91</v>
      </c>
      <c r="C74" s="205" t="s">
        <v>3590</v>
      </c>
      <c r="D74" s="205" t="s">
        <v>108</v>
      </c>
      <c r="E74" s="205" t="s">
        <v>65</v>
      </c>
      <c r="F74" s="205" t="s">
        <v>24</v>
      </c>
      <c r="G74" s="205" t="s">
        <v>81</v>
      </c>
      <c r="H74" s="205" t="s">
        <v>54</v>
      </c>
      <c r="I74" s="205" t="s">
        <v>55</v>
      </c>
      <c r="J74" s="205" t="s">
        <v>3591</v>
      </c>
      <c r="K74" s="208">
        <v>44329</v>
      </c>
      <c r="L74" s="209">
        <v>44365</v>
      </c>
      <c r="M74" s="208">
        <v>44373</v>
      </c>
      <c r="N74" s="205" t="s">
        <v>9</v>
      </c>
      <c r="O74" s="205" t="s">
        <v>73</v>
      </c>
      <c r="P74" s="205" t="s">
        <v>17</v>
      </c>
      <c r="Q74" s="205"/>
      <c r="R74" s="207">
        <v>44356</v>
      </c>
      <c r="S74" s="207">
        <v>44377</v>
      </c>
      <c r="T74" s="205"/>
      <c r="U74" s="205"/>
      <c r="V74" s="62" t="s">
        <v>3592</v>
      </c>
      <c r="W74" s="205"/>
      <c r="X74" s="205"/>
      <c r="Y74" s="62" t="s">
        <v>3593</v>
      </c>
      <c r="Z74" s="205"/>
      <c r="AA74" s="206">
        <v>500000</v>
      </c>
      <c r="AB74" s="205" t="s">
        <v>58</v>
      </c>
      <c r="AC74" s="149" t="s">
        <v>444</v>
      </c>
      <c r="AD74" s="205" t="s">
        <v>478</v>
      </c>
      <c r="AE74" s="206" t="s">
        <v>213</v>
      </c>
      <c r="AF74" s="150">
        <v>18.884489660377319</v>
      </c>
      <c r="AG74" s="151">
        <v>1.5094339622641511</v>
      </c>
      <c r="AH74" s="150">
        <v>844.22448301886595</v>
      </c>
      <c r="AI74" s="150">
        <v>16.884489660377319</v>
      </c>
      <c r="AJ74" s="150">
        <v>18.884489660377319</v>
      </c>
      <c r="AK74" s="207">
        <v>44356</v>
      </c>
      <c r="AL74" s="205"/>
    </row>
    <row r="75" spans="1:38">
      <c r="A75" s="205" t="s">
        <v>171</v>
      </c>
      <c r="B75" s="205" t="s">
        <v>172</v>
      </c>
      <c r="C75" s="205" t="s">
        <v>3561</v>
      </c>
      <c r="D75" s="205" t="s">
        <v>108</v>
      </c>
      <c r="E75" s="205" t="s">
        <v>65</v>
      </c>
      <c r="F75" s="205" t="s">
        <v>24</v>
      </c>
      <c r="G75" s="205" t="s">
        <v>81</v>
      </c>
      <c r="H75" s="205" t="s">
        <v>54</v>
      </c>
      <c r="I75" s="205" t="s">
        <v>55</v>
      </c>
      <c r="J75" s="205" t="s">
        <v>3594</v>
      </c>
      <c r="K75" s="208">
        <v>44232</v>
      </c>
      <c r="L75" s="209">
        <v>44341</v>
      </c>
      <c r="M75" s="208">
        <v>44397</v>
      </c>
      <c r="N75" s="205" t="s">
        <v>13</v>
      </c>
      <c r="O75" s="205" t="s">
        <v>149</v>
      </c>
      <c r="P75" s="205" t="s">
        <v>17</v>
      </c>
      <c r="Q75" s="205"/>
      <c r="R75" s="208">
        <v>44341</v>
      </c>
      <c r="S75" s="207">
        <v>44550</v>
      </c>
      <c r="T75" s="205"/>
      <c r="U75" s="205"/>
      <c r="V75" s="62" t="s">
        <v>3595</v>
      </c>
      <c r="W75" s="205"/>
      <c r="X75" s="205"/>
      <c r="Y75" s="62" t="s">
        <v>3596</v>
      </c>
      <c r="Z75" s="205"/>
      <c r="AA75" s="206">
        <v>500000</v>
      </c>
      <c r="AB75" s="205" t="s">
        <v>72</v>
      </c>
      <c r="AC75" s="149" t="s">
        <v>444</v>
      </c>
      <c r="AD75" s="205" t="s">
        <v>478</v>
      </c>
      <c r="AE75" s="206" t="s">
        <v>150</v>
      </c>
      <c r="AF75" s="150">
        <v>19.246753871698075</v>
      </c>
      <c r="AG75" s="151">
        <v>1.5094339622641511</v>
      </c>
      <c r="AH75" s="150">
        <v>862.33769358490372</v>
      </c>
      <c r="AI75" s="150">
        <v>17.246753871698075</v>
      </c>
      <c r="AJ75" s="150">
        <v>19.246753871698075</v>
      </c>
      <c r="AK75" s="207">
        <v>44335</v>
      </c>
      <c r="AL75" s="205"/>
    </row>
    <row r="76" spans="1:38">
      <c r="A76" s="205" t="s">
        <v>167</v>
      </c>
      <c r="B76" s="205" t="s">
        <v>168</v>
      </c>
      <c r="C76" s="205" t="s">
        <v>3597</v>
      </c>
      <c r="D76" s="205" t="s">
        <v>64</v>
      </c>
      <c r="E76" s="205" t="s">
        <v>65</v>
      </c>
      <c r="F76" s="205" t="s">
        <v>24</v>
      </c>
      <c r="G76" s="205" t="s">
        <v>81</v>
      </c>
      <c r="H76" s="205" t="s">
        <v>54</v>
      </c>
      <c r="I76" s="205" t="s">
        <v>55</v>
      </c>
      <c r="J76" s="205" t="s">
        <v>3598</v>
      </c>
      <c r="K76" s="208">
        <v>44335</v>
      </c>
      <c r="L76" s="209">
        <v>44400</v>
      </c>
      <c r="M76" s="208">
        <v>44426</v>
      </c>
      <c r="N76" s="205" t="s">
        <v>9</v>
      </c>
      <c r="O76" s="205" t="s">
        <v>196</v>
      </c>
      <c r="P76" s="205" t="s">
        <v>17</v>
      </c>
      <c r="Q76" s="205"/>
      <c r="R76" s="207">
        <v>44349</v>
      </c>
      <c r="S76" s="207">
        <v>44426</v>
      </c>
      <c r="T76" s="205"/>
      <c r="U76" s="205"/>
      <c r="V76" s="62" t="s">
        <v>3599</v>
      </c>
      <c r="W76" s="205"/>
      <c r="X76" s="205"/>
      <c r="Y76" s="62" t="s">
        <v>3600</v>
      </c>
      <c r="Z76" s="205"/>
      <c r="AA76" s="206">
        <v>500000</v>
      </c>
      <c r="AB76" s="205" t="s">
        <v>58</v>
      </c>
      <c r="AC76" s="149" t="s">
        <v>444</v>
      </c>
      <c r="AD76" s="205" t="s">
        <v>478</v>
      </c>
      <c r="AE76" s="206" t="s">
        <v>197</v>
      </c>
      <c r="AF76" s="150">
        <v>18.944867018867882</v>
      </c>
      <c r="AG76" s="151">
        <v>1.5094339622641511</v>
      </c>
      <c r="AH76" s="150">
        <v>847.24335094339415</v>
      </c>
      <c r="AI76" s="150">
        <v>16.944867018867882</v>
      </c>
      <c r="AJ76" s="150">
        <v>18.944867018867882</v>
      </c>
      <c r="AK76" s="207">
        <v>44349</v>
      </c>
      <c r="AL76" s="205"/>
    </row>
    <row r="77" spans="1:38">
      <c r="A77" s="205" t="s">
        <v>90</v>
      </c>
      <c r="B77" s="205" t="s">
        <v>91</v>
      </c>
      <c r="C77" s="205" t="s">
        <v>3601</v>
      </c>
      <c r="D77" s="205" t="s">
        <v>108</v>
      </c>
      <c r="E77" s="205" t="s">
        <v>65</v>
      </c>
      <c r="F77" s="205" t="s">
        <v>24</v>
      </c>
      <c r="G77" s="205" t="s">
        <v>81</v>
      </c>
      <c r="H77" s="205" t="s">
        <v>54</v>
      </c>
      <c r="I77" s="205" t="s">
        <v>55</v>
      </c>
      <c r="J77" s="205" t="s">
        <v>3602</v>
      </c>
      <c r="K77" s="208">
        <v>44396</v>
      </c>
      <c r="L77" s="209">
        <v>44420</v>
      </c>
      <c r="M77" s="208">
        <v>44429</v>
      </c>
      <c r="N77" s="205" t="s">
        <v>9</v>
      </c>
      <c r="O77" s="205" t="s">
        <v>73</v>
      </c>
      <c r="P77" s="205" t="s">
        <v>17</v>
      </c>
      <c r="Q77" s="205"/>
      <c r="R77" s="207">
        <v>44419</v>
      </c>
      <c r="S77" s="207">
        <v>44433</v>
      </c>
      <c r="T77" s="205"/>
      <c r="U77" s="205"/>
      <c r="V77" s="62" t="s">
        <v>3603</v>
      </c>
      <c r="W77" s="205"/>
      <c r="X77" s="205"/>
      <c r="Y77" s="62" t="s">
        <v>3604</v>
      </c>
      <c r="Z77" s="205"/>
      <c r="AA77" s="206">
        <v>500000</v>
      </c>
      <c r="AB77" s="205" t="s">
        <v>58</v>
      </c>
      <c r="AC77" s="149" t="s">
        <v>444</v>
      </c>
      <c r="AD77" s="205" t="s">
        <v>478</v>
      </c>
      <c r="AE77" s="206" t="s">
        <v>213</v>
      </c>
      <c r="AF77" s="150">
        <v>18.975055698113167</v>
      </c>
      <c r="AG77" s="151">
        <v>1.5094339622641511</v>
      </c>
      <c r="AH77" s="150">
        <v>848.75278490565825</v>
      </c>
      <c r="AI77" s="150">
        <v>16.975055698113167</v>
      </c>
      <c r="AJ77" s="150">
        <v>18.975055698113167</v>
      </c>
      <c r="AK77" s="207">
        <v>44414</v>
      </c>
      <c r="AL77" s="205"/>
    </row>
    <row r="78" spans="1:38">
      <c r="A78" s="205" t="s">
        <v>134</v>
      </c>
      <c r="B78" s="205" t="s">
        <v>101</v>
      </c>
      <c r="C78" s="205" t="s">
        <v>3605</v>
      </c>
      <c r="D78" s="205" t="s">
        <v>108</v>
      </c>
      <c r="E78" s="205" t="s">
        <v>65</v>
      </c>
      <c r="F78" s="205" t="s">
        <v>24</v>
      </c>
      <c r="G78" s="205" t="s">
        <v>81</v>
      </c>
      <c r="H78" s="205" t="s">
        <v>54</v>
      </c>
      <c r="I78" s="205" t="s">
        <v>55</v>
      </c>
      <c r="J78" s="205" t="s">
        <v>3606</v>
      </c>
      <c r="K78" s="208">
        <v>44396</v>
      </c>
      <c r="L78" s="209">
        <v>44454</v>
      </c>
      <c r="M78" s="208">
        <v>44484</v>
      </c>
      <c r="N78" s="205" t="s">
        <v>11</v>
      </c>
      <c r="O78" s="205" t="s">
        <v>128</v>
      </c>
      <c r="P78" s="205" t="s">
        <v>17</v>
      </c>
      <c r="Q78" s="205"/>
      <c r="R78" s="207">
        <v>44460</v>
      </c>
      <c r="S78" s="207"/>
      <c r="T78" s="205"/>
      <c r="U78" s="205"/>
      <c r="V78" s="62" t="s">
        <v>3607</v>
      </c>
      <c r="W78" s="205"/>
      <c r="X78" s="205"/>
      <c r="Y78" s="62" t="s">
        <v>3608</v>
      </c>
      <c r="Z78" s="205"/>
      <c r="AA78" s="206">
        <v>500000</v>
      </c>
      <c r="AB78" s="205" t="s">
        <v>58</v>
      </c>
      <c r="AC78" s="149" t="s">
        <v>444</v>
      </c>
      <c r="AD78" s="205" t="s">
        <v>478</v>
      </c>
      <c r="AE78" s="206" t="s">
        <v>129</v>
      </c>
      <c r="AF78" s="150">
        <v>18.975055698113167</v>
      </c>
      <c r="AG78" s="151">
        <v>1.5094339622641511</v>
      </c>
      <c r="AH78" s="150">
        <v>848.75278490565825</v>
      </c>
      <c r="AI78" s="150">
        <v>16.975055698113167</v>
      </c>
      <c r="AJ78" s="150">
        <v>18.975055698113167</v>
      </c>
      <c r="AK78" s="207">
        <v>44434</v>
      </c>
      <c r="AL78" s="205"/>
    </row>
    <row r="79" spans="1:38">
      <c r="A79" s="205" t="s">
        <v>155</v>
      </c>
      <c r="B79" s="205" t="s">
        <v>156</v>
      </c>
      <c r="C79" s="205" t="s">
        <v>2746</v>
      </c>
      <c r="D79" s="205" t="s">
        <v>52</v>
      </c>
      <c r="E79" s="205" t="s">
        <v>52</v>
      </c>
      <c r="F79" s="205" t="s">
        <v>24</v>
      </c>
      <c r="G79" s="205" t="s">
        <v>81</v>
      </c>
      <c r="H79" s="205" t="s">
        <v>54</v>
      </c>
      <c r="I79" s="205" t="s">
        <v>55</v>
      </c>
      <c r="J79" s="205" t="s">
        <v>3609</v>
      </c>
      <c r="K79" s="208">
        <v>44384</v>
      </c>
      <c r="L79" s="209">
        <v>44441</v>
      </c>
      <c r="M79" s="208">
        <v>44496</v>
      </c>
      <c r="N79" s="205" t="s">
        <v>11</v>
      </c>
      <c r="O79" s="205" t="s">
        <v>128</v>
      </c>
      <c r="P79" s="205" t="s">
        <v>17</v>
      </c>
      <c r="Q79" s="205"/>
      <c r="R79" s="207"/>
      <c r="S79" s="207"/>
      <c r="T79" s="205"/>
      <c r="U79" s="205"/>
      <c r="V79" s="205"/>
      <c r="W79" s="205"/>
      <c r="X79" s="205"/>
      <c r="Y79" s="205"/>
      <c r="Z79" s="205" t="s">
        <v>2773</v>
      </c>
      <c r="AA79" s="206">
        <v>500000</v>
      </c>
      <c r="AB79" s="205" t="s">
        <v>58</v>
      </c>
      <c r="AC79" s="149" t="s">
        <v>444</v>
      </c>
      <c r="AD79" s="205" t="s">
        <v>478</v>
      </c>
      <c r="AE79" s="206" t="s">
        <v>129</v>
      </c>
      <c r="AF79" s="150">
        <v>19.005244377358448</v>
      </c>
      <c r="AG79" s="151">
        <v>1.5094339622641511</v>
      </c>
      <c r="AH79" s="150">
        <v>850.26221886792234</v>
      </c>
      <c r="AI79" s="150">
        <v>17.005244377358448</v>
      </c>
      <c r="AJ79" s="150">
        <v>19.005244377358448</v>
      </c>
      <c r="AK79" s="207">
        <v>44425</v>
      </c>
      <c r="AL79" s="205"/>
    </row>
    <row r="80" spans="1:38">
      <c r="A80" s="205" t="s">
        <v>155</v>
      </c>
      <c r="B80" s="205" t="s">
        <v>156</v>
      </c>
      <c r="C80" s="205" t="s">
        <v>1327</v>
      </c>
      <c r="D80" s="205" t="s">
        <v>65</v>
      </c>
      <c r="E80" s="205" t="s">
        <v>65</v>
      </c>
      <c r="F80" s="205" t="s">
        <v>24</v>
      </c>
      <c r="G80" s="205" t="s">
        <v>81</v>
      </c>
      <c r="H80" s="205" t="s">
        <v>54</v>
      </c>
      <c r="I80" s="205" t="s">
        <v>55</v>
      </c>
      <c r="J80" s="205" t="s">
        <v>3610</v>
      </c>
      <c r="K80" s="208">
        <v>44361</v>
      </c>
      <c r="L80" s="209">
        <v>44442</v>
      </c>
      <c r="M80" s="208">
        <v>44496</v>
      </c>
      <c r="N80" s="205" t="s">
        <v>9</v>
      </c>
      <c r="O80" s="205" t="s">
        <v>73</v>
      </c>
      <c r="P80" s="205" t="s">
        <v>17</v>
      </c>
      <c r="Q80" s="205"/>
      <c r="R80" s="207">
        <v>44461</v>
      </c>
      <c r="S80" s="207">
        <v>44497</v>
      </c>
      <c r="T80" s="205"/>
      <c r="U80" s="205"/>
      <c r="V80" s="62" t="s">
        <v>3611</v>
      </c>
      <c r="W80" s="205"/>
      <c r="X80" s="205"/>
      <c r="Y80" s="205"/>
      <c r="Z80" s="205" t="s">
        <v>2831</v>
      </c>
      <c r="AA80" s="206">
        <v>500000</v>
      </c>
      <c r="AB80" s="205" t="s">
        <v>72</v>
      </c>
      <c r="AC80" s="149" t="s">
        <v>444</v>
      </c>
      <c r="AD80" s="205" t="s">
        <v>478</v>
      </c>
      <c r="AE80" s="206" t="s">
        <v>213</v>
      </c>
      <c r="AF80" s="150">
        <v>19.035433056603729</v>
      </c>
      <c r="AG80" s="151">
        <v>1.5094339622641511</v>
      </c>
      <c r="AH80" s="150">
        <v>851.77165283018644</v>
      </c>
      <c r="AI80" s="150">
        <v>17.035433056603729</v>
      </c>
      <c r="AJ80" s="150">
        <v>19.035433056603729</v>
      </c>
      <c r="AK80" s="207">
        <v>44369</v>
      </c>
      <c r="AL80" s="205"/>
    </row>
    <row r="81" spans="1:38">
      <c r="A81" s="205" t="s">
        <v>134</v>
      </c>
      <c r="B81" s="205" t="s">
        <v>101</v>
      </c>
      <c r="C81" s="205" t="s">
        <v>3612</v>
      </c>
      <c r="D81" s="205" t="s">
        <v>108</v>
      </c>
      <c r="E81" s="205" t="s">
        <v>65</v>
      </c>
      <c r="F81" s="205" t="s">
        <v>24</v>
      </c>
      <c r="G81" s="205" t="s">
        <v>81</v>
      </c>
      <c r="H81" s="205" t="s">
        <v>54</v>
      </c>
      <c r="I81" s="205" t="s">
        <v>55</v>
      </c>
      <c r="J81" s="205" t="s">
        <v>3613</v>
      </c>
      <c r="K81" s="208">
        <v>44258</v>
      </c>
      <c r="L81" s="209">
        <v>44449</v>
      </c>
      <c r="M81" s="208">
        <v>44505</v>
      </c>
      <c r="N81" s="205" t="s">
        <v>9</v>
      </c>
      <c r="O81" s="205" t="s">
        <v>196</v>
      </c>
      <c r="P81" s="205" t="s">
        <v>17</v>
      </c>
      <c r="Q81" s="205"/>
      <c r="R81" s="207">
        <v>44426</v>
      </c>
      <c r="S81" s="207">
        <v>44517</v>
      </c>
      <c r="T81" s="205"/>
      <c r="U81" s="205"/>
      <c r="V81" s="62" t="s">
        <v>3614</v>
      </c>
      <c r="W81" s="205"/>
      <c r="X81" s="205"/>
      <c r="Y81" s="62" t="s">
        <v>3615</v>
      </c>
      <c r="Z81" s="205" t="s">
        <v>2792</v>
      </c>
      <c r="AA81" s="206">
        <v>500000</v>
      </c>
      <c r="AB81" s="205" t="s">
        <v>72</v>
      </c>
      <c r="AC81" s="149" t="s">
        <v>444</v>
      </c>
      <c r="AD81" s="205" t="s">
        <v>478</v>
      </c>
      <c r="AE81" s="206" t="s">
        <v>197</v>
      </c>
      <c r="AF81" s="150">
        <v>19.06562173584901</v>
      </c>
      <c r="AG81" s="151">
        <v>1.5094339622641511</v>
      </c>
      <c r="AH81" s="150">
        <v>853.28108679245054</v>
      </c>
      <c r="AI81" s="150">
        <v>17.06562173584901</v>
      </c>
      <c r="AJ81" s="150">
        <v>19.06562173584901</v>
      </c>
      <c r="AK81" s="207">
        <v>44404</v>
      </c>
      <c r="AL81" s="205"/>
    </row>
    <row r="82" spans="1:38">
      <c r="A82" s="205" t="s">
        <v>167</v>
      </c>
      <c r="B82" s="205" t="s">
        <v>168</v>
      </c>
      <c r="C82" s="205" t="s">
        <v>2095</v>
      </c>
      <c r="D82" s="205" t="s">
        <v>64</v>
      </c>
      <c r="E82" s="205" t="s">
        <v>65</v>
      </c>
      <c r="F82" s="205" t="s">
        <v>24</v>
      </c>
      <c r="G82" s="205" t="s">
        <v>81</v>
      </c>
      <c r="H82" s="205" t="s">
        <v>54</v>
      </c>
      <c r="I82" s="205" t="s">
        <v>55</v>
      </c>
      <c r="J82" s="205" t="s">
        <v>3616</v>
      </c>
      <c r="K82" s="208">
        <v>44378</v>
      </c>
      <c r="L82" s="209">
        <v>44477</v>
      </c>
      <c r="M82" s="208">
        <v>44510</v>
      </c>
      <c r="N82" s="205" t="s">
        <v>9</v>
      </c>
      <c r="O82" s="205" t="s">
        <v>196</v>
      </c>
      <c r="P82" t="s">
        <v>17</v>
      </c>
      <c r="Q82" s="205"/>
      <c r="R82" s="207">
        <v>44454</v>
      </c>
      <c r="S82" s="207">
        <v>44538</v>
      </c>
      <c r="T82" s="205"/>
      <c r="U82" s="205"/>
      <c r="V82" s="62" t="s">
        <v>3617</v>
      </c>
      <c r="W82" s="205"/>
      <c r="X82" s="205"/>
      <c r="Y82" s="62" t="s">
        <v>3618</v>
      </c>
      <c r="Z82" s="205" t="s">
        <v>2792</v>
      </c>
      <c r="AA82" s="206">
        <v>500000</v>
      </c>
      <c r="AB82" s="205" t="s">
        <v>58</v>
      </c>
      <c r="AC82" s="149" t="s">
        <v>444</v>
      </c>
      <c r="AD82" s="205" t="s">
        <v>478</v>
      </c>
      <c r="AE82" s="206" t="s">
        <v>197</v>
      </c>
      <c r="AF82" s="150">
        <v>19.458074626415048</v>
      </c>
      <c r="AG82" s="151">
        <v>1.5094339622641511</v>
      </c>
      <c r="AH82" s="150">
        <v>872.9037313207524</v>
      </c>
      <c r="AI82" s="150">
        <v>17.458074626415048</v>
      </c>
      <c r="AJ82" s="150">
        <v>19.458074626415048</v>
      </c>
      <c r="AK82" s="207">
        <v>44433</v>
      </c>
      <c r="AL82" s="205"/>
    </row>
    <row r="83" spans="1:38">
      <c r="A83" s="205" t="s">
        <v>134</v>
      </c>
      <c r="B83" s="205" t="s">
        <v>101</v>
      </c>
      <c r="C83" s="205" t="s">
        <v>1805</v>
      </c>
      <c r="D83" s="205" t="s">
        <v>108</v>
      </c>
      <c r="E83" s="205" t="s">
        <v>65</v>
      </c>
      <c r="F83" s="205" t="s">
        <v>24</v>
      </c>
      <c r="G83" s="205" t="s">
        <v>81</v>
      </c>
      <c r="H83" s="205" t="s">
        <v>54</v>
      </c>
      <c r="I83" s="205" t="s">
        <v>55</v>
      </c>
      <c r="J83" s="205" t="s">
        <v>3619</v>
      </c>
      <c r="K83" s="208">
        <v>44229</v>
      </c>
      <c r="L83" s="209">
        <v>44377</v>
      </c>
      <c r="M83" s="208">
        <v>44538</v>
      </c>
      <c r="N83" s="205" t="s">
        <v>13</v>
      </c>
      <c r="O83" s="205" t="s">
        <v>149</v>
      </c>
      <c r="P83" s="205" t="s">
        <v>17</v>
      </c>
      <c r="Q83" s="205"/>
      <c r="R83" s="208">
        <v>44341</v>
      </c>
      <c r="S83" s="207">
        <v>44550</v>
      </c>
      <c r="T83" s="205"/>
      <c r="U83" s="205"/>
      <c r="V83" s="62" t="s">
        <v>3620</v>
      </c>
      <c r="W83" s="205"/>
      <c r="X83" s="205"/>
      <c r="Y83" s="62" t="s">
        <v>3621</v>
      </c>
      <c r="Z83" s="205"/>
      <c r="AA83" s="206">
        <v>500000</v>
      </c>
      <c r="AB83" s="205" t="s">
        <v>58</v>
      </c>
      <c r="AC83" s="149" t="s">
        <v>444</v>
      </c>
      <c r="AD83" s="205" t="s">
        <v>478</v>
      </c>
      <c r="AE83" s="206" t="s">
        <v>150</v>
      </c>
      <c r="AF83" s="150">
        <v>19.427885886792406</v>
      </c>
      <c r="AG83" s="151">
        <v>1.5094339622641511</v>
      </c>
      <c r="AH83" s="150">
        <v>871.39429433962027</v>
      </c>
      <c r="AI83" s="150">
        <v>17.427885886792406</v>
      </c>
      <c r="AJ83" s="150">
        <v>19.427885886792406</v>
      </c>
      <c r="AK83" s="207">
        <v>44302</v>
      </c>
      <c r="AL83" s="205"/>
    </row>
    <row r="84" spans="1:38">
      <c r="A84" s="205" t="s">
        <v>96</v>
      </c>
      <c r="B84" s="205" t="s">
        <v>97</v>
      </c>
      <c r="C84" s="205" t="s">
        <v>2642</v>
      </c>
      <c r="D84" s="154" t="s">
        <v>65</v>
      </c>
      <c r="E84" s="154" t="s">
        <v>65</v>
      </c>
      <c r="F84" s="205" t="s">
        <v>25</v>
      </c>
      <c r="G84" s="154" t="s">
        <v>53</v>
      </c>
      <c r="H84" s="205" t="s">
        <v>67</v>
      </c>
      <c r="I84" s="154" t="s">
        <v>55</v>
      </c>
      <c r="J84" s="205" t="s">
        <v>3622</v>
      </c>
      <c r="K84" s="208">
        <v>43242</v>
      </c>
      <c r="L84" s="209">
        <v>43256</v>
      </c>
      <c r="M84" s="208">
        <v>43286</v>
      </c>
      <c r="N84" s="205" t="s">
        <v>13</v>
      </c>
      <c r="O84" s="205" t="s">
        <v>14</v>
      </c>
      <c r="P84" s="205" t="s">
        <v>17</v>
      </c>
      <c r="Q84" s="205"/>
      <c r="R84" s="207"/>
      <c r="S84" s="207"/>
      <c r="T84" s="205" t="s">
        <v>84</v>
      </c>
      <c r="U84" s="205" t="s">
        <v>84</v>
      </c>
      <c r="V84" s="205" t="s">
        <v>84</v>
      </c>
      <c r="W84" s="205"/>
      <c r="X84" s="205"/>
      <c r="Y84" s="205"/>
      <c r="Z84" s="205" t="s">
        <v>3623</v>
      </c>
      <c r="AA84" s="206">
        <v>500000</v>
      </c>
      <c r="AB84" s="205" t="s">
        <v>58</v>
      </c>
      <c r="AC84" s="149" t="s">
        <v>478</v>
      </c>
      <c r="AD84" s="205" t="s">
        <v>478</v>
      </c>
      <c r="AE84" s="206" t="s">
        <v>2701</v>
      </c>
      <c r="AF84" s="150">
        <v>19.427885886792406</v>
      </c>
      <c r="AG84" s="151">
        <v>15.09433962264151</v>
      </c>
      <c r="AH84" s="150">
        <v>871.39429433962027</v>
      </c>
      <c r="AI84" s="150">
        <v>17.427885886792406</v>
      </c>
      <c r="AJ84" s="150">
        <v>19.427885886792406</v>
      </c>
      <c r="AK84" s="207"/>
      <c r="AL84" s="205"/>
    </row>
    <row r="85" spans="1:38">
      <c r="A85" s="154" t="s">
        <v>167</v>
      </c>
      <c r="B85" s="205" t="s">
        <v>168</v>
      </c>
      <c r="C85" s="205" t="s">
        <v>3406</v>
      </c>
      <c r="D85" s="205" t="s">
        <v>65</v>
      </c>
      <c r="E85" s="205" t="s">
        <v>65</v>
      </c>
      <c r="F85" s="205" t="s">
        <v>25</v>
      </c>
      <c r="G85" s="205" t="s">
        <v>53</v>
      </c>
      <c r="H85" s="205" t="s">
        <v>67</v>
      </c>
      <c r="I85" s="205" t="s">
        <v>55</v>
      </c>
      <c r="J85" s="205" t="s">
        <v>3624</v>
      </c>
      <c r="K85" s="208">
        <v>43732</v>
      </c>
      <c r="L85" s="209">
        <v>43724</v>
      </c>
      <c r="M85" s="208">
        <v>43762</v>
      </c>
      <c r="N85" s="205" t="s">
        <v>13</v>
      </c>
      <c r="O85" s="205" t="s">
        <v>14</v>
      </c>
      <c r="P85" s="205" t="s">
        <v>17</v>
      </c>
      <c r="Q85" s="205"/>
      <c r="R85" s="207"/>
      <c r="S85" s="207"/>
      <c r="T85" s="205" t="s">
        <v>16</v>
      </c>
      <c r="U85" s="205" t="s">
        <v>84</v>
      </c>
      <c r="V85" s="62" t="s">
        <v>3625</v>
      </c>
      <c r="W85" s="205"/>
      <c r="X85" s="205"/>
      <c r="Y85" s="205"/>
      <c r="Z85" s="205" t="s">
        <v>3626</v>
      </c>
      <c r="AA85" s="206">
        <v>500000</v>
      </c>
      <c r="AB85" s="205" t="s">
        <v>58</v>
      </c>
      <c r="AC85" s="149" t="s">
        <v>478</v>
      </c>
      <c r="AD85" s="205" t="s">
        <v>478</v>
      </c>
      <c r="AE85" s="206" t="s">
        <v>2701</v>
      </c>
      <c r="AF85" s="150">
        <v>19.729772679245237</v>
      </c>
      <c r="AG85" s="151">
        <v>15.09433962264151</v>
      </c>
      <c r="AH85" s="150">
        <v>886.48863396226182</v>
      </c>
      <c r="AI85" s="150">
        <v>17.729772679245237</v>
      </c>
      <c r="AJ85" s="150">
        <v>19.729772679245237</v>
      </c>
      <c r="AK85" s="207"/>
      <c r="AL85" s="205"/>
    </row>
    <row r="86" spans="1:38">
      <c r="A86" s="152" t="s">
        <v>147</v>
      </c>
      <c r="B86" s="205" t="s">
        <v>148</v>
      </c>
      <c r="C86" s="154" t="s">
        <v>3627</v>
      </c>
      <c r="D86" s="154" t="s">
        <v>65</v>
      </c>
      <c r="E86" s="154" t="s">
        <v>65</v>
      </c>
      <c r="F86" s="154" t="s">
        <v>25</v>
      </c>
      <c r="G86" s="205" t="s">
        <v>53</v>
      </c>
      <c r="H86" s="154" t="s">
        <v>67</v>
      </c>
      <c r="I86" s="154" t="s">
        <v>55</v>
      </c>
      <c r="J86" s="215" t="s">
        <v>3628</v>
      </c>
      <c r="K86" s="155">
        <v>43739</v>
      </c>
      <c r="L86" s="156">
        <v>43889</v>
      </c>
      <c r="M86" s="155">
        <v>44104</v>
      </c>
      <c r="N86" s="154" t="s">
        <v>9</v>
      </c>
      <c r="O86" s="154" t="s">
        <v>109</v>
      </c>
      <c r="P86" s="149" t="s">
        <v>17</v>
      </c>
      <c r="Q86" s="149"/>
      <c r="R86" s="158"/>
      <c r="S86" s="158"/>
      <c r="T86" s="205" t="s">
        <v>84</v>
      </c>
      <c r="U86" s="205" t="s">
        <v>84</v>
      </c>
      <c r="V86" s="62" t="s">
        <v>3629</v>
      </c>
      <c r="W86" s="205"/>
      <c r="X86" s="205"/>
      <c r="Y86" s="205"/>
      <c r="Z86" s="205" t="s">
        <v>3546</v>
      </c>
      <c r="AA86" s="206">
        <v>500000</v>
      </c>
      <c r="AB86" s="163" t="s">
        <v>72</v>
      </c>
      <c r="AC86" s="149" t="s">
        <v>478</v>
      </c>
      <c r="AD86" s="205" t="s">
        <v>478</v>
      </c>
      <c r="AE86" s="206" t="s">
        <v>110</v>
      </c>
      <c r="AF86" s="150">
        <v>20.031659471698067</v>
      </c>
      <c r="AG86" s="151">
        <v>15.09433962264151</v>
      </c>
      <c r="AH86" s="150">
        <v>901.58297358490336</v>
      </c>
      <c r="AI86" s="150">
        <v>18.031659471698067</v>
      </c>
      <c r="AJ86" s="150">
        <v>20.031659471698067</v>
      </c>
      <c r="AK86" s="207"/>
      <c r="AL86" s="205"/>
    </row>
    <row r="87" spans="1:38">
      <c r="A87" s="205" t="s">
        <v>207</v>
      </c>
      <c r="B87" s="205" t="s">
        <v>294</v>
      </c>
      <c r="C87" s="205" t="s">
        <v>3630</v>
      </c>
      <c r="D87" s="205" t="s">
        <v>76</v>
      </c>
      <c r="E87" s="205" t="s">
        <v>76</v>
      </c>
      <c r="F87" s="205" t="s">
        <v>25</v>
      </c>
      <c r="G87" s="205" t="s">
        <v>53</v>
      </c>
      <c r="H87" s="205" t="s">
        <v>67</v>
      </c>
      <c r="I87" s="205" t="s">
        <v>68</v>
      </c>
      <c r="J87" s="205" t="s">
        <v>3631</v>
      </c>
      <c r="K87" s="208">
        <v>43892</v>
      </c>
      <c r="L87" s="209">
        <v>44029</v>
      </c>
      <c r="M87" s="208">
        <v>44134</v>
      </c>
      <c r="N87" s="205" t="s">
        <v>13</v>
      </c>
      <c r="O87" s="205" t="s">
        <v>14</v>
      </c>
      <c r="P87" s="205" t="s">
        <v>17</v>
      </c>
      <c r="Q87" s="205"/>
      <c r="R87" s="207"/>
      <c r="S87" s="207"/>
      <c r="T87" s="205"/>
      <c r="U87" s="205"/>
      <c r="V87" s="205"/>
      <c r="W87" s="205"/>
      <c r="X87" s="205"/>
      <c r="Y87" s="205"/>
      <c r="Z87" s="205" t="s">
        <v>3632</v>
      </c>
      <c r="AA87" s="206">
        <v>500000</v>
      </c>
      <c r="AB87" s="205" t="s">
        <v>58</v>
      </c>
      <c r="AC87" s="149" t="s">
        <v>478</v>
      </c>
      <c r="AD87" s="205" t="s">
        <v>478</v>
      </c>
      <c r="AE87" s="206" t="s">
        <v>2701</v>
      </c>
      <c r="AF87" s="150">
        <v>21.269395381132032</v>
      </c>
      <c r="AG87" s="151">
        <v>15.09433962264151</v>
      </c>
      <c r="AH87" s="150">
        <v>963.46976905660165</v>
      </c>
      <c r="AI87" s="150">
        <v>19.269395381132032</v>
      </c>
      <c r="AJ87" s="150">
        <v>21.269395381132032</v>
      </c>
      <c r="AK87" s="207"/>
      <c r="AL87" s="205"/>
    </row>
    <row r="88" spans="1:38">
      <c r="A88" s="152" t="s">
        <v>134</v>
      </c>
      <c r="B88" s="205" t="s">
        <v>101</v>
      </c>
      <c r="C88" s="205" t="s">
        <v>1437</v>
      </c>
      <c r="D88" s="205" t="s">
        <v>65</v>
      </c>
      <c r="E88" s="205" t="s">
        <v>65</v>
      </c>
      <c r="F88" s="205" t="s">
        <v>25</v>
      </c>
      <c r="G88" s="205" t="s">
        <v>53</v>
      </c>
      <c r="H88" s="205" t="s">
        <v>67</v>
      </c>
      <c r="I88" s="205" t="s">
        <v>55</v>
      </c>
      <c r="J88" s="205" t="s">
        <v>3633</v>
      </c>
      <c r="K88" s="208">
        <v>43943</v>
      </c>
      <c r="L88" s="209">
        <v>44104</v>
      </c>
      <c r="M88" s="208">
        <v>44136</v>
      </c>
      <c r="N88" s="205" t="s">
        <v>13</v>
      </c>
      <c r="O88" s="205" t="s">
        <v>14</v>
      </c>
      <c r="P88" s="205" t="s">
        <v>17</v>
      </c>
      <c r="Q88" s="205" t="s">
        <v>54</v>
      </c>
      <c r="R88" s="207"/>
      <c r="S88" s="207"/>
      <c r="T88" s="205"/>
      <c r="U88" s="205"/>
      <c r="V88" s="62" t="s">
        <v>3634</v>
      </c>
      <c r="W88" s="205"/>
      <c r="X88" s="205"/>
      <c r="Y88" s="205"/>
      <c r="Z88" s="205" t="s">
        <v>3635</v>
      </c>
      <c r="AA88" s="206">
        <v>500000</v>
      </c>
      <c r="AB88" s="205" t="s">
        <v>58</v>
      </c>
      <c r="AC88" s="149" t="s">
        <v>478</v>
      </c>
      <c r="AD88" s="205" t="s">
        <v>478</v>
      </c>
      <c r="AE88" s="206" t="s">
        <v>2701</v>
      </c>
      <c r="AF88" s="150">
        <v>23.333645403773549</v>
      </c>
      <c r="AG88" s="151">
        <v>15.09433962264151</v>
      </c>
      <c r="AH88" s="150">
        <v>1066.6822701886774</v>
      </c>
      <c r="AI88" s="150">
        <v>21.333645403773549</v>
      </c>
      <c r="AJ88" s="150">
        <v>23.333645403773549</v>
      </c>
      <c r="AK88" s="207"/>
      <c r="AL88" s="205"/>
    </row>
    <row r="89" spans="1:38">
      <c r="A89" s="152" t="s">
        <v>155</v>
      </c>
      <c r="B89" s="205" t="s">
        <v>156</v>
      </c>
      <c r="C89" s="205" t="s">
        <v>3636</v>
      </c>
      <c r="D89" s="205" t="s">
        <v>65</v>
      </c>
      <c r="E89" s="205" t="s">
        <v>65</v>
      </c>
      <c r="F89" s="205" t="s">
        <v>25</v>
      </c>
      <c r="G89" s="205" t="s">
        <v>53</v>
      </c>
      <c r="H89" s="205" t="s">
        <v>67</v>
      </c>
      <c r="I89" s="205" t="s">
        <v>55</v>
      </c>
      <c r="J89" s="205" t="s">
        <v>3637</v>
      </c>
      <c r="K89" s="208">
        <v>43985</v>
      </c>
      <c r="L89" s="209">
        <v>44015</v>
      </c>
      <c r="M89" s="208">
        <v>44172</v>
      </c>
      <c r="N89" s="205" t="s">
        <v>9</v>
      </c>
      <c r="O89" s="205" t="s">
        <v>109</v>
      </c>
      <c r="P89" s="205" t="s">
        <v>17</v>
      </c>
      <c r="Q89" s="205"/>
      <c r="R89" s="207"/>
      <c r="S89" s="207"/>
      <c r="T89" s="205"/>
      <c r="U89" s="205"/>
      <c r="V89" s="62" t="s">
        <v>3638</v>
      </c>
      <c r="W89" s="205"/>
      <c r="X89" s="205"/>
      <c r="Y89" s="205"/>
      <c r="Z89" s="205" t="s">
        <v>3546</v>
      </c>
      <c r="AA89" s="206">
        <v>500000</v>
      </c>
      <c r="AB89" s="205" t="s">
        <v>72</v>
      </c>
      <c r="AC89" s="149" t="s">
        <v>478</v>
      </c>
      <c r="AD89" s="205" t="s">
        <v>478</v>
      </c>
      <c r="AE89" s="206" t="s">
        <v>110</v>
      </c>
      <c r="AF89" s="150">
        <v>20.937319849056561</v>
      </c>
      <c r="AG89" s="151">
        <v>15.09433962264151</v>
      </c>
      <c r="AH89" s="150">
        <v>946.86599245282798</v>
      </c>
      <c r="AI89" s="150">
        <v>18.937319849056561</v>
      </c>
      <c r="AJ89" s="150">
        <v>20.937319849056561</v>
      </c>
      <c r="AK89" s="207"/>
      <c r="AL89" s="205"/>
    </row>
    <row r="90" spans="1:38">
      <c r="A90" s="205" t="s">
        <v>163</v>
      </c>
      <c r="B90" s="205" t="s">
        <v>164</v>
      </c>
      <c r="C90" s="205" t="s">
        <v>3639</v>
      </c>
      <c r="D90" s="205" t="s">
        <v>76</v>
      </c>
      <c r="E90" s="205" t="s">
        <v>76</v>
      </c>
      <c r="F90" s="205" t="s">
        <v>25</v>
      </c>
      <c r="G90" s="205" t="s">
        <v>53</v>
      </c>
      <c r="H90" s="205" t="s">
        <v>67</v>
      </c>
      <c r="I90" s="205" t="s">
        <v>68</v>
      </c>
      <c r="J90" s="205" t="s">
        <v>3640</v>
      </c>
      <c r="K90" s="208">
        <v>44323</v>
      </c>
      <c r="L90" s="209">
        <v>44348</v>
      </c>
      <c r="M90" s="208">
        <v>44358</v>
      </c>
      <c r="N90" s="205" t="s">
        <v>9</v>
      </c>
      <c r="O90" s="205" t="s">
        <v>10</v>
      </c>
      <c r="P90" s="205" t="s">
        <v>17</v>
      </c>
      <c r="Q90" s="205"/>
      <c r="R90" s="207">
        <v>44356</v>
      </c>
      <c r="S90" s="207">
        <v>44358</v>
      </c>
      <c r="T90" s="205"/>
      <c r="U90" s="205"/>
      <c r="V90" s="205"/>
      <c r="W90" s="205"/>
      <c r="X90" s="205"/>
      <c r="Y90" s="205"/>
      <c r="Z90" s="205" t="s">
        <v>3641</v>
      </c>
      <c r="AA90" s="206">
        <v>500000</v>
      </c>
      <c r="AB90" s="205" t="s">
        <v>58</v>
      </c>
      <c r="AC90" s="149" t="s">
        <v>478</v>
      </c>
      <c r="AD90" s="205" t="s">
        <v>478</v>
      </c>
      <c r="AE90" s="206" t="s">
        <v>118</v>
      </c>
      <c r="AF90" s="150">
        <v>21.239206641509391</v>
      </c>
      <c r="AG90" s="151">
        <v>15.09433962264151</v>
      </c>
      <c r="AH90" s="150">
        <v>961.96033207546952</v>
      </c>
      <c r="AI90" s="150">
        <v>19.239206641509391</v>
      </c>
      <c r="AJ90" s="150">
        <v>21.239206641509391</v>
      </c>
      <c r="AK90" s="207">
        <v>44356</v>
      </c>
      <c r="AL90" s="205"/>
    </row>
    <row r="91" spans="1:38">
      <c r="A91" s="205" t="s">
        <v>163</v>
      </c>
      <c r="B91" s="205" t="s">
        <v>164</v>
      </c>
      <c r="C91" s="205" t="s">
        <v>3642</v>
      </c>
      <c r="D91" s="205" t="s">
        <v>76</v>
      </c>
      <c r="E91" s="205" t="s">
        <v>76</v>
      </c>
      <c r="F91" s="205" t="s">
        <v>25</v>
      </c>
      <c r="G91" s="205" t="s">
        <v>53</v>
      </c>
      <c r="H91" s="205" t="s">
        <v>67</v>
      </c>
      <c r="I91" s="205" t="s">
        <v>68</v>
      </c>
      <c r="J91" s="205" t="s">
        <v>3643</v>
      </c>
      <c r="K91" s="208">
        <v>44316</v>
      </c>
      <c r="L91" s="209">
        <v>44350</v>
      </c>
      <c r="M91" s="208">
        <v>44366</v>
      </c>
      <c r="N91" s="205" t="s">
        <v>9</v>
      </c>
      <c r="O91" s="205" t="s">
        <v>196</v>
      </c>
      <c r="P91" s="205" t="s">
        <v>17</v>
      </c>
      <c r="Q91" s="205"/>
      <c r="R91" s="207">
        <v>44370</v>
      </c>
      <c r="S91" s="207">
        <v>44391</v>
      </c>
      <c r="T91" s="205"/>
      <c r="U91" s="205"/>
      <c r="V91" s="205"/>
      <c r="W91" s="205"/>
      <c r="X91" s="205"/>
      <c r="Y91" s="205"/>
      <c r="Z91" s="205" t="s">
        <v>3644</v>
      </c>
      <c r="AA91" s="206">
        <v>500000</v>
      </c>
      <c r="AB91" s="205" t="s">
        <v>72</v>
      </c>
      <c r="AC91" s="149" t="s">
        <v>478</v>
      </c>
      <c r="AD91" s="205" t="s">
        <v>478</v>
      </c>
      <c r="AE91" s="206" t="s">
        <v>197</v>
      </c>
      <c r="AF91" s="150">
        <v>21.541093433962221</v>
      </c>
      <c r="AG91" s="151">
        <v>15.09433962264151</v>
      </c>
      <c r="AH91" s="150">
        <v>977.05467169811106</v>
      </c>
      <c r="AI91" s="150">
        <v>19.541093433962221</v>
      </c>
      <c r="AJ91" s="150">
        <v>21.541093433962221</v>
      </c>
      <c r="AK91" s="207">
        <v>44365</v>
      </c>
      <c r="AL91" s="205"/>
    </row>
    <row r="92" spans="1:38">
      <c r="A92" s="205" t="s">
        <v>163</v>
      </c>
      <c r="B92" s="205" t="s">
        <v>164</v>
      </c>
      <c r="C92" s="205" t="s">
        <v>3642</v>
      </c>
      <c r="D92" s="205" t="s">
        <v>76</v>
      </c>
      <c r="E92" s="205" t="s">
        <v>76</v>
      </c>
      <c r="F92" s="205" t="s">
        <v>25</v>
      </c>
      <c r="G92" s="205" t="s">
        <v>53</v>
      </c>
      <c r="H92" s="205" t="s">
        <v>67</v>
      </c>
      <c r="I92" s="205" t="s">
        <v>68</v>
      </c>
      <c r="J92" s="205" t="s">
        <v>3645</v>
      </c>
      <c r="K92" s="208">
        <v>44316</v>
      </c>
      <c r="L92" s="209">
        <v>44350</v>
      </c>
      <c r="M92" s="208">
        <v>44366</v>
      </c>
      <c r="N92" s="205" t="s">
        <v>13</v>
      </c>
      <c r="O92" s="205" t="s">
        <v>135</v>
      </c>
      <c r="P92" s="205" t="s">
        <v>17</v>
      </c>
      <c r="Q92" s="205"/>
      <c r="R92" s="207">
        <v>44370</v>
      </c>
      <c r="S92" s="207">
        <v>44391</v>
      </c>
      <c r="T92" s="205"/>
      <c r="U92" s="205"/>
      <c r="V92" s="205"/>
      <c r="W92" s="205"/>
      <c r="X92" s="205"/>
      <c r="Y92" s="205"/>
      <c r="Z92" s="205" t="s">
        <v>3644</v>
      </c>
      <c r="AA92" s="206">
        <v>500000</v>
      </c>
      <c r="AB92" s="205" t="s">
        <v>72</v>
      </c>
      <c r="AC92" s="149" t="s">
        <v>478</v>
      </c>
      <c r="AD92" s="205" t="s">
        <v>478</v>
      </c>
      <c r="AE92" s="206" t="s">
        <v>136</v>
      </c>
      <c r="AF92" s="150">
        <v>21.842980226415051</v>
      </c>
      <c r="AG92" s="151">
        <v>15.09433962264151</v>
      </c>
      <c r="AH92" s="150">
        <v>992.14901132075261</v>
      </c>
      <c r="AI92" s="150">
        <v>19.842980226415051</v>
      </c>
      <c r="AJ92" s="150">
        <v>21.842980226415051</v>
      </c>
      <c r="AK92" s="207">
        <v>44365</v>
      </c>
      <c r="AL92" s="205"/>
    </row>
    <row r="93" spans="1:38">
      <c r="A93" s="205" t="s">
        <v>147</v>
      </c>
      <c r="B93" s="205" t="s">
        <v>148</v>
      </c>
      <c r="C93" s="205" t="s">
        <v>2012</v>
      </c>
      <c r="D93" s="205" t="s">
        <v>76</v>
      </c>
      <c r="E93" s="205" t="s">
        <v>76</v>
      </c>
      <c r="F93" s="205" t="s">
        <v>25</v>
      </c>
      <c r="G93" s="205" t="s">
        <v>53</v>
      </c>
      <c r="H93" s="205" t="s">
        <v>67</v>
      </c>
      <c r="I93" s="205" t="s">
        <v>68</v>
      </c>
      <c r="J93" s="205" t="s">
        <v>3646</v>
      </c>
      <c r="K93" s="208">
        <v>44304</v>
      </c>
      <c r="L93" s="209">
        <v>44392</v>
      </c>
      <c r="M93" s="208">
        <v>44404</v>
      </c>
      <c r="N93" s="205" t="s">
        <v>13</v>
      </c>
      <c r="O93" s="205" t="s">
        <v>135</v>
      </c>
      <c r="P93" s="205" t="s">
        <v>17</v>
      </c>
      <c r="Q93" s="205"/>
      <c r="R93" s="207">
        <v>44398</v>
      </c>
      <c r="S93" s="207">
        <v>44481</v>
      </c>
      <c r="T93" s="205"/>
      <c r="U93" s="205"/>
      <c r="V93" s="205"/>
      <c r="W93" s="205"/>
      <c r="X93" s="205"/>
      <c r="Y93" s="205"/>
      <c r="Z93" s="205" t="s">
        <v>3647</v>
      </c>
      <c r="AA93" s="206">
        <v>500000</v>
      </c>
      <c r="AB93" s="205" t="s">
        <v>72</v>
      </c>
      <c r="AC93" s="149" t="s">
        <v>478</v>
      </c>
      <c r="AD93" s="205" t="s">
        <v>478</v>
      </c>
      <c r="AE93" s="206" t="s">
        <v>136</v>
      </c>
      <c r="AF93" s="150">
        <v>22.144867018867885</v>
      </c>
      <c r="AG93" s="151">
        <v>15.09433962264151</v>
      </c>
      <c r="AH93" s="150">
        <v>1007.2433509433941</v>
      </c>
      <c r="AI93" s="150">
        <v>20.144867018867885</v>
      </c>
      <c r="AJ93" s="150">
        <v>22.144867018867885</v>
      </c>
      <c r="AK93" s="207">
        <v>44389</v>
      </c>
      <c r="AL93" s="205"/>
    </row>
    <row r="94" spans="1:38">
      <c r="A94" s="205" t="s">
        <v>179</v>
      </c>
      <c r="B94" s="205" t="s">
        <v>180</v>
      </c>
      <c r="C94" s="205" t="s">
        <v>3648</v>
      </c>
      <c r="D94" s="205" t="s">
        <v>76</v>
      </c>
      <c r="E94" s="205" t="s">
        <v>76</v>
      </c>
      <c r="F94" s="205" t="s">
        <v>25</v>
      </c>
      <c r="G94" s="205" t="s">
        <v>53</v>
      </c>
      <c r="H94" s="205" t="s">
        <v>67</v>
      </c>
      <c r="I94" s="205" t="s">
        <v>68</v>
      </c>
      <c r="J94" s="205" t="s">
        <v>3649</v>
      </c>
      <c r="K94" s="208">
        <v>44256</v>
      </c>
      <c r="L94" s="209">
        <v>44501</v>
      </c>
      <c r="M94" s="208">
        <v>44529</v>
      </c>
      <c r="N94" s="205" t="s">
        <v>9</v>
      </c>
      <c r="O94" s="205" t="s">
        <v>219</v>
      </c>
      <c r="P94" s="205" t="s">
        <v>17</v>
      </c>
      <c r="Q94" t="s">
        <v>54</v>
      </c>
      <c r="R94" s="207">
        <v>44530</v>
      </c>
      <c r="S94" s="207">
        <v>44545</v>
      </c>
      <c r="T94" s="205"/>
      <c r="U94" s="205"/>
      <c r="V94" s="205"/>
      <c r="W94" s="205"/>
      <c r="X94" s="205"/>
      <c r="Y94" s="205"/>
      <c r="Z94" s="205" t="s">
        <v>3641</v>
      </c>
      <c r="AA94" s="206">
        <v>500000</v>
      </c>
      <c r="AB94" s="205" t="s">
        <v>58</v>
      </c>
      <c r="AC94" s="149" t="s">
        <v>478</v>
      </c>
      <c r="AD94" s="205" t="s">
        <v>478</v>
      </c>
      <c r="AE94" s="206" t="s">
        <v>220</v>
      </c>
      <c r="AF94" s="150">
        <v>22.446753811320715</v>
      </c>
      <c r="AG94" s="151">
        <v>15.09433962264151</v>
      </c>
      <c r="AH94" s="150">
        <v>1022.3376905660357</v>
      </c>
      <c r="AI94" s="150">
        <v>20.446753811320715</v>
      </c>
      <c r="AJ94" s="150">
        <v>22.446753811320715</v>
      </c>
      <c r="AK94" s="207">
        <v>44496</v>
      </c>
      <c r="AL94" s="205"/>
    </row>
    <row r="95" spans="1:38">
      <c r="A95" s="153" t="s">
        <v>167</v>
      </c>
      <c r="B95" s="205" t="s">
        <v>168</v>
      </c>
      <c r="C95" s="205" t="s">
        <v>3469</v>
      </c>
      <c r="D95" s="205" t="s">
        <v>65</v>
      </c>
      <c r="E95" s="205" t="s">
        <v>65</v>
      </c>
      <c r="F95" s="205" t="s">
        <v>25</v>
      </c>
      <c r="G95" s="154" t="s">
        <v>66</v>
      </c>
      <c r="H95" s="205" t="s">
        <v>54</v>
      </c>
      <c r="I95" s="205" t="s">
        <v>68</v>
      </c>
      <c r="J95" s="205" t="s">
        <v>3650</v>
      </c>
      <c r="K95" s="208">
        <v>42979</v>
      </c>
      <c r="L95" s="209">
        <v>43133</v>
      </c>
      <c r="M95" s="208">
        <v>43159</v>
      </c>
      <c r="N95" s="205" t="s">
        <v>9</v>
      </c>
      <c r="O95" s="205" t="s">
        <v>109</v>
      </c>
      <c r="P95" s="205" t="s">
        <v>17</v>
      </c>
      <c r="Q95" s="205"/>
      <c r="R95" s="207"/>
      <c r="S95" s="207"/>
      <c r="T95" s="205" t="s">
        <v>84</v>
      </c>
      <c r="U95" s="205" t="s">
        <v>84</v>
      </c>
      <c r="V95" s="205" t="s">
        <v>84</v>
      </c>
      <c r="W95" s="205"/>
      <c r="X95" s="205"/>
      <c r="Y95" s="205"/>
      <c r="Z95" s="154" t="s">
        <v>3651</v>
      </c>
      <c r="AA95" s="152">
        <v>324960</v>
      </c>
      <c r="AB95" s="171" t="s">
        <v>72</v>
      </c>
      <c r="AC95" s="149" t="s">
        <v>478</v>
      </c>
      <c r="AD95" s="205" t="s">
        <v>478</v>
      </c>
      <c r="AE95" s="206" t="s">
        <v>110</v>
      </c>
      <c r="AF95" s="150">
        <v>22.466374037735807</v>
      </c>
      <c r="AG95" s="151">
        <v>0.98101132075471709</v>
      </c>
      <c r="AH95" s="150">
        <v>1023.3187018867904</v>
      </c>
      <c r="AI95" s="150">
        <v>20.466374037735807</v>
      </c>
      <c r="AJ95" s="150">
        <v>22.466374037735807</v>
      </c>
      <c r="AK95" s="207"/>
      <c r="AL95" s="205"/>
    </row>
    <row r="96" spans="1:38">
      <c r="A96" s="65" t="s">
        <v>370</v>
      </c>
      <c r="B96" s="205" t="s">
        <v>371</v>
      </c>
      <c r="C96" s="154" t="s">
        <v>3652</v>
      </c>
      <c r="D96" s="154" t="s">
        <v>65</v>
      </c>
      <c r="E96" s="172" t="s">
        <v>65</v>
      </c>
      <c r="F96" s="154" t="s">
        <v>25</v>
      </c>
      <c r="G96" s="154" t="s">
        <v>66</v>
      </c>
      <c r="H96" s="150" t="s">
        <v>54</v>
      </c>
      <c r="I96" s="65" t="s">
        <v>55</v>
      </c>
      <c r="J96" s="215" t="s">
        <v>3653</v>
      </c>
      <c r="K96" s="160">
        <v>41647</v>
      </c>
      <c r="L96" s="161">
        <v>42735</v>
      </c>
      <c r="M96" s="160">
        <v>43465</v>
      </c>
      <c r="N96" s="65" t="s">
        <v>13</v>
      </c>
      <c r="O96" s="65" t="s">
        <v>139</v>
      </c>
      <c r="P96" s="149" t="s">
        <v>17</v>
      </c>
      <c r="Q96" s="149"/>
      <c r="R96" s="158"/>
      <c r="S96" s="158"/>
      <c r="T96" s="205" t="s">
        <v>84</v>
      </c>
      <c r="U96" s="205" t="s">
        <v>84</v>
      </c>
      <c r="V96" s="205" t="s">
        <v>84</v>
      </c>
      <c r="W96" s="205"/>
      <c r="X96" s="205"/>
      <c r="Y96" s="205"/>
      <c r="Z96" s="173" t="s">
        <v>3654</v>
      </c>
      <c r="AA96" s="174">
        <v>500000</v>
      </c>
      <c r="AB96" s="171" t="s">
        <v>58</v>
      </c>
      <c r="AC96" s="149" t="s">
        <v>478</v>
      </c>
      <c r="AD96" s="205" t="s">
        <v>478</v>
      </c>
      <c r="AE96" s="206" t="s">
        <v>140</v>
      </c>
      <c r="AF96" s="150">
        <v>22.496562716981092</v>
      </c>
      <c r="AG96" s="151">
        <v>1.5094339622641511</v>
      </c>
      <c r="AH96" s="150">
        <v>1024.8281358490547</v>
      </c>
      <c r="AI96" s="150">
        <v>20.496562716981092</v>
      </c>
      <c r="AJ96" s="150">
        <v>22.496562716981092</v>
      </c>
      <c r="AK96" s="207"/>
      <c r="AL96" s="205"/>
    </row>
    <row r="97" spans="1:38">
      <c r="A97" s="154" t="s">
        <v>187</v>
      </c>
      <c r="B97" s="205" t="s">
        <v>188</v>
      </c>
      <c r="C97" s="154" t="s">
        <v>3655</v>
      </c>
      <c r="D97" s="154" t="s">
        <v>76</v>
      </c>
      <c r="E97" s="172" t="s">
        <v>76</v>
      </c>
      <c r="F97" s="154" t="s">
        <v>25</v>
      </c>
      <c r="G97" s="154" t="s">
        <v>66</v>
      </c>
      <c r="H97" s="150" t="s">
        <v>54</v>
      </c>
      <c r="I97" s="65" t="s">
        <v>55</v>
      </c>
      <c r="J97" s="215" t="s">
        <v>3656</v>
      </c>
      <c r="K97" s="160">
        <v>42005</v>
      </c>
      <c r="L97" s="161">
        <v>43100</v>
      </c>
      <c r="M97" s="160">
        <v>43465</v>
      </c>
      <c r="N97" s="65" t="s">
        <v>13</v>
      </c>
      <c r="O97" s="154" t="s">
        <v>145</v>
      </c>
      <c r="P97" s="149" t="s">
        <v>17</v>
      </c>
      <c r="Q97" s="149"/>
      <c r="R97" s="158"/>
      <c r="S97" s="158"/>
      <c r="T97" s="205" t="s">
        <v>84</v>
      </c>
      <c r="U97" s="205" t="s">
        <v>84</v>
      </c>
      <c r="V97" s="205" t="s">
        <v>84</v>
      </c>
      <c r="W97" s="205"/>
      <c r="X97" s="205"/>
      <c r="Y97" s="205"/>
      <c r="Z97" s="154" t="s">
        <v>3657</v>
      </c>
      <c r="AA97" s="162">
        <v>177316</v>
      </c>
      <c r="AB97" s="171" t="s">
        <v>72</v>
      </c>
      <c r="AC97" s="149" t="s">
        <v>478</v>
      </c>
      <c r="AD97" s="205" t="s">
        <v>478</v>
      </c>
      <c r="AE97" s="206" t="s">
        <v>146</v>
      </c>
      <c r="AF97" s="150">
        <v>22.507268588679207</v>
      </c>
      <c r="AG97" s="151">
        <v>0.53529358490566048</v>
      </c>
      <c r="AH97" s="150">
        <v>1025.3634294339604</v>
      </c>
      <c r="AI97" s="150">
        <v>20.507268588679207</v>
      </c>
      <c r="AJ97" s="150">
        <v>22.507268588679207</v>
      </c>
      <c r="AK97" s="207"/>
      <c r="AL97" s="205"/>
    </row>
    <row r="98" spans="1:38">
      <c r="A98" s="205" t="s">
        <v>3658</v>
      </c>
      <c r="B98" s="205" t="s">
        <v>142</v>
      </c>
      <c r="C98" s="154" t="s">
        <v>3659</v>
      </c>
      <c r="D98" s="65" t="s">
        <v>65</v>
      </c>
      <c r="E98" s="65" t="s">
        <v>65</v>
      </c>
      <c r="F98" s="154" t="s">
        <v>25</v>
      </c>
      <c r="G98" s="154" t="s">
        <v>66</v>
      </c>
      <c r="H98" s="150" t="s">
        <v>54</v>
      </c>
      <c r="I98" s="65" t="s">
        <v>55</v>
      </c>
      <c r="J98" s="215" t="s">
        <v>3660</v>
      </c>
      <c r="K98" s="160">
        <v>41754</v>
      </c>
      <c r="L98" s="161">
        <v>42735</v>
      </c>
      <c r="M98" s="160">
        <v>43498</v>
      </c>
      <c r="N98" s="65" t="s">
        <v>13</v>
      </c>
      <c r="O98" s="65" t="s">
        <v>14</v>
      </c>
      <c r="P98" s="149" t="s">
        <v>17</v>
      </c>
      <c r="Q98" s="149"/>
      <c r="R98" s="158"/>
      <c r="S98" s="158"/>
      <c r="T98" s="205" t="s">
        <v>84</v>
      </c>
      <c r="U98" s="205" t="s">
        <v>84</v>
      </c>
      <c r="V98" s="205" t="s">
        <v>84</v>
      </c>
      <c r="W98" s="205"/>
      <c r="X98" s="205"/>
      <c r="Y98" s="205"/>
      <c r="Z98" s="154" t="s">
        <v>3661</v>
      </c>
      <c r="AA98" s="162">
        <v>500000</v>
      </c>
      <c r="AB98" s="163" t="s">
        <v>58</v>
      </c>
      <c r="AC98" s="149" t="s">
        <v>478</v>
      </c>
      <c r="AD98" s="205" t="s">
        <v>478</v>
      </c>
      <c r="AE98" s="206" t="s">
        <v>2701</v>
      </c>
      <c r="AF98" s="150">
        <v>22.537457267924491</v>
      </c>
      <c r="AG98" s="151">
        <v>1.5094339622641511</v>
      </c>
      <c r="AH98" s="150">
        <v>1026.8728633962246</v>
      </c>
      <c r="AI98" s="150">
        <v>20.537457267924491</v>
      </c>
      <c r="AJ98" s="150">
        <v>22.537457267924491</v>
      </c>
      <c r="AK98" s="207"/>
      <c r="AL98" s="205"/>
    </row>
    <row r="99" spans="1:38">
      <c r="A99" s="205" t="s">
        <v>147</v>
      </c>
      <c r="B99" s="205" t="s">
        <v>148</v>
      </c>
      <c r="C99" s="205" t="s">
        <v>3662</v>
      </c>
      <c r="D99" s="205" t="s">
        <v>65</v>
      </c>
      <c r="E99" s="205" t="s">
        <v>65</v>
      </c>
      <c r="F99" s="205" t="s">
        <v>25</v>
      </c>
      <c r="G99" s="154" t="s">
        <v>66</v>
      </c>
      <c r="H99" s="205" t="s">
        <v>54</v>
      </c>
      <c r="I99" s="205" t="s">
        <v>55</v>
      </c>
      <c r="J99" s="205" t="s">
        <v>3663</v>
      </c>
      <c r="K99" s="208">
        <v>43511</v>
      </c>
      <c r="L99" s="209">
        <v>43667</v>
      </c>
      <c r="M99" s="208">
        <v>43672</v>
      </c>
      <c r="N99" s="205" t="s">
        <v>13</v>
      </c>
      <c r="O99" s="205" t="s">
        <v>14</v>
      </c>
      <c r="P99" s="205" t="s">
        <v>17</v>
      </c>
      <c r="Q99" s="205"/>
      <c r="R99" s="207"/>
      <c r="S99" s="207"/>
      <c r="T99" s="205" t="s">
        <v>84</v>
      </c>
      <c r="U99" s="205" t="s">
        <v>84</v>
      </c>
      <c r="V99" s="205" t="s">
        <v>84</v>
      </c>
      <c r="W99" s="205"/>
      <c r="X99" s="205"/>
      <c r="Y99" s="205"/>
      <c r="Z99" s="205"/>
      <c r="AA99" s="162">
        <v>186873</v>
      </c>
      <c r="AB99" s="205" t="s">
        <v>58</v>
      </c>
      <c r="AC99" s="205" t="s">
        <v>444</v>
      </c>
      <c r="AD99" s="205" t="s">
        <v>478</v>
      </c>
      <c r="AE99" s="206" t="s">
        <v>2701</v>
      </c>
      <c r="AF99" s="150">
        <v>22.5487401660377</v>
      </c>
      <c r="AG99" s="151">
        <v>0.56414490566037745</v>
      </c>
      <c r="AH99" s="150">
        <v>1027.437008301885</v>
      </c>
      <c r="AI99" s="150">
        <v>20.5487401660377</v>
      </c>
      <c r="AJ99" s="150">
        <v>22.5487401660377</v>
      </c>
      <c r="AK99" s="207"/>
      <c r="AL99" s="205"/>
    </row>
    <row r="100" spans="1:38">
      <c r="A100" s="205" t="s">
        <v>96</v>
      </c>
      <c r="B100" s="205" t="s">
        <v>97</v>
      </c>
      <c r="C100" s="154" t="s">
        <v>1318</v>
      </c>
      <c r="D100" s="205" t="s">
        <v>65</v>
      </c>
      <c r="E100" s="205" t="s">
        <v>65</v>
      </c>
      <c r="F100" s="154" t="s">
        <v>25</v>
      </c>
      <c r="G100" s="154" t="s">
        <v>66</v>
      </c>
      <c r="H100" s="154" t="s">
        <v>54</v>
      </c>
      <c r="I100" s="154" t="s">
        <v>55</v>
      </c>
      <c r="J100" s="215" t="s">
        <v>3664</v>
      </c>
      <c r="K100" s="155">
        <v>43831</v>
      </c>
      <c r="L100" s="156">
        <v>43907</v>
      </c>
      <c r="M100" s="155">
        <v>43924</v>
      </c>
      <c r="N100" s="154" t="s">
        <v>13</v>
      </c>
      <c r="O100" s="154" t="s">
        <v>14</v>
      </c>
      <c r="P100" s="149" t="s">
        <v>17</v>
      </c>
      <c r="Q100" s="149"/>
      <c r="R100" s="158"/>
      <c r="S100" s="158"/>
      <c r="T100" s="205" t="s">
        <v>84</v>
      </c>
      <c r="U100" s="205" t="s">
        <v>84</v>
      </c>
      <c r="V100" s="62" t="s">
        <v>3665</v>
      </c>
      <c r="W100" s="205"/>
      <c r="X100" s="205"/>
      <c r="Y100" s="205"/>
      <c r="Z100" s="205" t="s">
        <v>3666</v>
      </c>
      <c r="AA100" s="206">
        <v>500000</v>
      </c>
      <c r="AB100" s="205" t="s">
        <v>58</v>
      </c>
      <c r="AC100" s="149" t="s">
        <v>478</v>
      </c>
      <c r="AD100" s="205" t="s">
        <v>478</v>
      </c>
      <c r="AE100" s="206" t="s">
        <v>2701</v>
      </c>
      <c r="AF100" s="150">
        <v>22.578928845282984</v>
      </c>
      <c r="AG100" s="151">
        <v>1.5094339622641511</v>
      </c>
      <c r="AH100" s="150">
        <v>1028.9464422641493</v>
      </c>
      <c r="AI100" s="150">
        <v>20.578928845282984</v>
      </c>
      <c r="AJ100" s="150">
        <v>22.578928845282984</v>
      </c>
      <c r="AK100" s="207"/>
      <c r="AL100" s="205" t="s">
        <v>54</v>
      </c>
    </row>
    <row r="101" spans="1:38">
      <c r="A101" s="205" t="s">
        <v>147</v>
      </c>
      <c r="B101" s="205" t="s">
        <v>148</v>
      </c>
      <c r="C101" s="154" t="s">
        <v>1455</v>
      </c>
      <c r="D101" s="154" t="s">
        <v>65</v>
      </c>
      <c r="E101" s="154" t="s">
        <v>65</v>
      </c>
      <c r="F101" s="154" t="s">
        <v>25</v>
      </c>
      <c r="G101" s="205" t="s">
        <v>66</v>
      </c>
      <c r="H101" s="154" t="s">
        <v>54</v>
      </c>
      <c r="I101" s="154" t="s">
        <v>55</v>
      </c>
      <c r="J101" s="215" t="s">
        <v>3667</v>
      </c>
      <c r="K101" s="155">
        <v>43717</v>
      </c>
      <c r="L101" s="156">
        <v>43889</v>
      </c>
      <c r="M101" s="155">
        <v>43931</v>
      </c>
      <c r="N101" s="154" t="s">
        <v>13</v>
      </c>
      <c r="O101" s="154" t="s">
        <v>14</v>
      </c>
      <c r="P101" s="149" t="s">
        <v>17</v>
      </c>
      <c r="Q101" s="149"/>
      <c r="R101" s="158"/>
      <c r="S101" s="158"/>
      <c r="T101" s="205" t="s">
        <v>84</v>
      </c>
      <c r="U101" s="205" t="s">
        <v>84</v>
      </c>
      <c r="V101" s="62" t="s">
        <v>3668</v>
      </c>
      <c r="W101" s="205"/>
      <c r="X101" s="205"/>
      <c r="Y101" s="205"/>
      <c r="Z101" s="154"/>
      <c r="AA101" s="206">
        <v>500000</v>
      </c>
      <c r="AB101" s="205" t="s">
        <v>58</v>
      </c>
      <c r="AC101" s="149" t="s">
        <v>478</v>
      </c>
      <c r="AD101" s="205" t="s">
        <v>478</v>
      </c>
      <c r="AE101" s="206" t="s">
        <v>2701</v>
      </c>
      <c r="AF101" s="150">
        <v>22.609117524528269</v>
      </c>
      <c r="AG101" s="151">
        <v>1.5094339622641511</v>
      </c>
      <c r="AH101" s="150">
        <v>1030.4558762264135</v>
      </c>
      <c r="AI101" s="150">
        <v>20.609117524528269</v>
      </c>
      <c r="AJ101" s="150">
        <v>22.609117524528269</v>
      </c>
      <c r="AK101" s="207"/>
      <c r="AL101" s="205"/>
    </row>
    <row r="102" spans="1:38">
      <c r="A102" s="205" t="s">
        <v>96</v>
      </c>
      <c r="B102" s="205" t="s">
        <v>97</v>
      </c>
      <c r="C102" s="205" t="s">
        <v>3669</v>
      </c>
      <c r="D102" s="205" t="s">
        <v>65</v>
      </c>
      <c r="E102" s="205" t="s">
        <v>65</v>
      </c>
      <c r="F102" s="205" t="s">
        <v>25</v>
      </c>
      <c r="G102" s="205" t="s">
        <v>66</v>
      </c>
      <c r="H102" s="205" t="s">
        <v>54</v>
      </c>
      <c r="I102" s="205" t="s">
        <v>55</v>
      </c>
      <c r="J102" s="205" t="s">
        <v>3670</v>
      </c>
      <c r="K102" s="208">
        <v>43887</v>
      </c>
      <c r="L102" s="209">
        <v>43969</v>
      </c>
      <c r="M102" s="208">
        <v>44111</v>
      </c>
      <c r="N102" s="205" t="s">
        <v>9</v>
      </c>
      <c r="O102" s="205" t="s">
        <v>109</v>
      </c>
      <c r="P102" s="205" t="s">
        <v>17</v>
      </c>
      <c r="Q102" s="205"/>
      <c r="R102" s="207"/>
      <c r="S102" s="207"/>
      <c r="T102" s="205"/>
      <c r="U102" s="205"/>
      <c r="V102" s="62" t="s">
        <v>3671</v>
      </c>
      <c r="W102" s="205"/>
      <c r="X102" s="205"/>
      <c r="Y102" s="205"/>
      <c r="Z102" s="205" t="s">
        <v>3546</v>
      </c>
      <c r="AA102" s="206">
        <v>500000</v>
      </c>
      <c r="AB102" s="205" t="s">
        <v>58</v>
      </c>
      <c r="AC102" s="205" t="s">
        <v>478</v>
      </c>
      <c r="AD102" s="205" t="s">
        <v>478</v>
      </c>
      <c r="AE102" s="206" t="s">
        <v>110</v>
      </c>
      <c r="AF102" s="150">
        <v>22.639306203773554</v>
      </c>
      <c r="AG102" s="151">
        <v>1.5094339622641511</v>
      </c>
      <c r="AH102" s="150">
        <v>1031.9653101886777</v>
      </c>
      <c r="AI102" s="150">
        <v>20.639306203773554</v>
      </c>
      <c r="AJ102" s="150">
        <v>22.639306203773554</v>
      </c>
      <c r="AK102" s="207"/>
      <c r="AL102" s="205"/>
    </row>
    <row r="103" spans="1:38">
      <c r="A103" s="205" t="s">
        <v>155</v>
      </c>
      <c r="B103" s="205" t="s">
        <v>156</v>
      </c>
      <c r="C103" s="205" t="s">
        <v>3672</v>
      </c>
      <c r="D103" s="205" t="s">
        <v>65</v>
      </c>
      <c r="E103" s="205" t="s">
        <v>65</v>
      </c>
      <c r="F103" s="205" t="s">
        <v>25</v>
      </c>
      <c r="G103" s="205" t="s">
        <v>66</v>
      </c>
      <c r="H103" s="205" t="s">
        <v>54</v>
      </c>
      <c r="I103" s="205" t="s">
        <v>55</v>
      </c>
      <c r="J103" s="205" t="s">
        <v>3673</v>
      </c>
      <c r="K103" s="208">
        <v>43661</v>
      </c>
      <c r="L103" s="209">
        <v>43986</v>
      </c>
      <c r="M103" s="208">
        <v>44111</v>
      </c>
      <c r="N103" s="205" t="s">
        <v>11</v>
      </c>
      <c r="O103" s="205" t="s">
        <v>128</v>
      </c>
      <c r="P103" s="205" t="s">
        <v>17</v>
      </c>
      <c r="Q103" s="205"/>
      <c r="R103" s="207"/>
      <c r="S103" s="207">
        <v>44111</v>
      </c>
      <c r="T103" s="205"/>
      <c r="U103" s="205"/>
      <c r="V103" s="62" t="s">
        <v>3674</v>
      </c>
      <c r="W103" s="205"/>
      <c r="X103" s="205"/>
      <c r="Y103" s="205"/>
      <c r="Z103" s="205"/>
      <c r="AA103" s="206">
        <v>500000</v>
      </c>
      <c r="AB103" s="205" t="s">
        <v>58</v>
      </c>
      <c r="AC103" s="205" t="s">
        <v>478</v>
      </c>
      <c r="AD103" s="205" t="s">
        <v>478</v>
      </c>
      <c r="AE103" s="206" t="s">
        <v>129</v>
      </c>
      <c r="AF103" s="150">
        <v>22.669494883018839</v>
      </c>
      <c r="AG103" s="151">
        <v>1.5094339622641511</v>
      </c>
      <c r="AH103" s="150">
        <v>1033.4747441509419</v>
      </c>
      <c r="AI103" s="150">
        <v>20.669494883018839</v>
      </c>
      <c r="AJ103" s="150">
        <v>22.669494883018839</v>
      </c>
      <c r="AK103" s="207"/>
      <c r="AL103" s="205"/>
    </row>
    <row r="104" spans="1:38">
      <c r="A104" s="152" t="s">
        <v>96</v>
      </c>
      <c r="B104" s="205" t="s">
        <v>97</v>
      </c>
      <c r="C104" s="205" t="s">
        <v>2841</v>
      </c>
      <c r="D104" s="205" t="s">
        <v>65</v>
      </c>
      <c r="E104" s="205" t="s">
        <v>65</v>
      </c>
      <c r="F104" s="205" t="s">
        <v>25</v>
      </c>
      <c r="G104" s="205" t="s">
        <v>66</v>
      </c>
      <c r="H104" s="205" t="s">
        <v>54</v>
      </c>
      <c r="I104" s="205" t="s">
        <v>55</v>
      </c>
      <c r="J104" s="205" t="s">
        <v>3675</v>
      </c>
      <c r="K104" s="216"/>
      <c r="L104" s="209">
        <v>44088</v>
      </c>
      <c r="M104" s="208">
        <v>44125</v>
      </c>
      <c r="N104" s="205" t="s">
        <v>13</v>
      </c>
      <c r="O104" s="205" t="s">
        <v>14</v>
      </c>
      <c r="P104" s="149" t="s">
        <v>17</v>
      </c>
      <c r="Q104" s="149"/>
      <c r="R104" s="158"/>
      <c r="S104" s="158"/>
      <c r="T104" s="205"/>
      <c r="U104" s="205"/>
      <c r="V104" s="62" t="s">
        <v>3676</v>
      </c>
      <c r="W104" s="205"/>
      <c r="X104" s="205"/>
      <c r="Y104" s="205"/>
      <c r="Z104" s="205"/>
      <c r="AA104" s="206">
        <v>500000</v>
      </c>
      <c r="AB104" s="205" t="s">
        <v>58</v>
      </c>
      <c r="AC104" s="149" t="s">
        <v>478</v>
      </c>
      <c r="AD104" s="205" t="s">
        <v>478</v>
      </c>
      <c r="AE104" s="206" t="s">
        <v>2701</v>
      </c>
      <c r="AF104" s="150">
        <v>22.699683562264124</v>
      </c>
      <c r="AG104" s="151">
        <v>1.5094339622641511</v>
      </c>
      <c r="AH104" s="150">
        <v>1034.9841781132061</v>
      </c>
      <c r="AI104" s="150">
        <v>20.699683562264124</v>
      </c>
      <c r="AJ104" s="150">
        <v>22.699683562264124</v>
      </c>
      <c r="AK104" s="207"/>
      <c r="AL104" s="205"/>
    </row>
    <row r="105" spans="1:38">
      <c r="A105" s="205" t="s">
        <v>155</v>
      </c>
      <c r="B105" s="205" t="s">
        <v>156</v>
      </c>
      <c r="C105" s="205" t="s">
        <v>3677</v>
      </c>
      <c r="D105" s="205" t="s">
        <v>65</v>
      </c>
      <c r="E105" s="205" t="s">
        <v>65</v>
      </c>
      <c r="F105" s="205" t="s">
        <v>25</v>
      </c>
      <c r="G105" s="205" t="s">
        <v>66</v>
      </c>
      <c r="H105" s="205" t="s">
        <v>54</v>
      </c>
      <c r="I105" s="205" t="s">
        <v>55</v>
      </c>
      <c r="J105" s="205" t="s">
        <v>3678</v>
      </c>
      <c r="K105" s="208">
        <v>43969</v>
      </c>
      <c r="L105" s="209">
        <v>44027</v>
      </c>
      <c r="M105" s="208">
        <v>44132</v>
      </c>
      <c r="N105" s="205" t="s">
        <v>9</v>
      </c>
      <c r="O105" s="205" t="s">
        <v>109</v>
      </c>
      <c r="P105" s="205" t="s">
        <v>17</v>
      </c>
      <c r="Q105" s="205"/>
      <c r="R105" s="207"/>
      <c r="S105" s="207"/>
      <c r="T105" s="205"/>
      <c r="U105" s="205"/>
      <c r="V105" s="62" t="s">
        <v>3679</v>
      </c>
      <c r="W105" s="205"/>
      <c r="X105" s="205"/>
      <c r="Y105" s="205"/>
      <c r="Z105" s="205" t="s">
        <v>3546</v>
      </c>
      <c r="AA105" s="206">
        <v>500000</v>
      </c>
      <c r="AB105" s="205" t="s">
        <v>72</v>
      </c>
      <c r="AC105" s="149" t="s">
        <v>478</v>
      </c>
      <c r="AD105" s="205" t="s">
        <v>478</v>
      </c>
      <c r="AE105" s="206" t="s">
        <v>110</v>
      </c>
      <c r="AF105" s="150">
        <v>22.729872241509405</v>
      </c>
      <c r="AG105" s="151">
        <v>1.5094339622641511</v>
      </c>
      <c r="AH105" s="150">
        <v>1036.4936120754703</v>
      </c>
      <c r="AI105" s="150">
        <v>20.729872241509405</v>
      </c>
      <c r="AJ105" s="150">
        <v>22.729872241509405</v>
      </c>
      <c r="AK105" s="207"/>
      <c r="AL105" s="205"/>
    </row>
    <row r="106" spans="1:38">
      <c r="A106" s="152" t="s">
        <v>134</v>
      </c>
      <c r="B106" s="205" t="s">
        <v>101</v>
      </c>
      <c r="C106" s="205" t="s">
        <v>3680</v>
      </c>
      <c r="D106" s="205" t="s">
        <v>76</v>
      </c>
      <c r="E106" s="205" t="s">
        <v>76</v>
      </c>
      <c r="F106" s="205" t="s">
        <v>25</v>
      </c>
      <c r="G106" s="205" t="s">
        <v>66</v>
      </c>
      <c r="H106" s="205" t="s">
        <v>54</v>
      </c>
      <c r="I106" s="205" t="s">
        <v>55</v>
      </c>
      <c r="J106" s="205" t="s">
        <v>3681</v>
      </c>
      <c r="K106" s="208"/>
      <c r="L106" s="209"/>
      <c r="M106" s="208">
        <v>44176</v>
      </c>
      <c r="N106" s="205" t="s">
        <v>11</v>
      </c>
      <c r="O106" s="205" t="s">
        <v>2730</v>
      </c>
      <c r="P106" s="205" t="s">
        <v>17</v>
      </c>
      <c r="Q106" s="205"/>
      <c r="R106" s="207"/>
      <c r="S106" s="207">
        <v>44230</v>
      </c>
      <c r="T106" s="205"/>
      <c r="U106" s="205"/>
      <c r="V106" s="62" t="s">
        <v>3682</v>
      </c>
      <c r="W106" s="205"/>
      <c r="X106" s="205"/>
      <c r="Y106" s="205"/>
      <c r="Z106" s="205" t="s">
        <v>3683</v>
      </c>
      <c r="AA106" s="206">
        <v>500000</v>
      </c>
      <c r="AB106" s="205" t="s">
        <v>58</v>
      </c>
      <c r="AC106" s="149" t="s">
        <v>478</v>
      </c>
      <c r="AD106" s="205" t="s">
        <v>478</v>
      </c>
      <c r="AE106" s="206" t="s">
        <v>2733</v>
      </c>
      <c r="AF106" s="150">
        <v>22.790249599999974</v>
      </c>
      <c r="AG106" s="151">
        <v>1.5094339622641511</v>
      </c>
      <c r="AH106" s="150">
        <v>1039.5124799999987</v>
      </c>
      <c r="AI106" s="150">
        <v>20.790249599999974</v>
      </c>
      <c r="AJ106" s="150">
        <v>22.790249599999974</v>
      </c>
      <c r="AK106" s="207"/>
      <c r="AL106" s="205"/>
    </row>
    <row r="107" spans="1:38">
      <c r="A107" s="152" t="s">
        <v>134</v>
      </c>
      <c r="B107" s="205" t="s">
        <v>101</v>
      </c>
      <c r="C107" s="205" t="s">
        <v>3684</v>
      </c>
      <c r="D107" s="205" t="s">
        <v>76</v>
      </c>
      <c r="E107" s="205" t="s">
        <v>76</v>
      </c>
      <c r="F107" s="205" t="s">
        <v>25</v>
      </c>
      <c r="G107" s="205" t="s">
        <v>66</v>
      </c>
      <c r="H107" s="205" t="s">
        <v>54</v>
      </c>
      <c r="I107" s="205" t="s">
        <v>55</v>
      </c>
      <c r="J107" s="205" t="s">
        <v>3685</v>
      </c>
      <c r="K107" s="208"/>
      <c r="L107" s="209"/>
      <c r="M107" s="208">
        <v>44204</v>
      </c>
      <c r="N107" s="205" t="s">
        <v>9</v>
      </c>
      <c r="O107" s="205" t="s">
        <v>200</v>
      </c>
      <c r="P107" s="205" t="s">
        <v>17</v>
      </c>
      <c r="Q107" s="205"/>
      <c r="R107" s="207"/>
      <c r="S107" s="207"/>
      <c r="T107" s="205"/>
      <c r="U107" s="205"/>
      <c r="V107" s="62" t="s">
        <v>3686</v>
      </c>
      <c r="W107" s="205"/>
      <c r="X107" s="205"/>
      <c r="Y107" s="205"/>
      <c r="Z107" s="175" t="s">
        <v>3687</v>
      </c>
      <c r="AA107" s="206">
        <v>500000</v>
      </c>
      <c r="AB107" s="205" t="s">
        <v>72</v>
      </c>
      <c r="AC107" s="149" t="s">
        <v>478</v>
      </c>
      <c r="AD107" s="205" t="s">
        <v>478</v>
      </c>
      <c r="AE107" s="206" t="s">
        <v>201</v>
      </c>
      <c r="AF107" s="150">
        <v>22.820438279245259</v>
      </c>
      <c r="AG107" s="151">
        <v>1.5094339622641511</v>
      </c>
      <c r="AH107" s="150">
        <v>1041.0219139622629</v>
      </c>
      <c r="AI107" s="150">
        <v>20.820438279245259</v>
      </c>
      <c r="AJ107" s="150">
        <v>22.820438279245259</v>
      </c>
      <c r="AK107" s="207"/>
      <c r="AL107" s="205"/>
    </row>
    <row r="108" spans="1:38" ht="43.5">
      <c r="A108" s="152" t="s">
        <v>96</v>
      </c>
      <c r="B108" s="205" t="s">
        <v>97</v>
      </c>
      <c r="C108" s="205" t="s">
        <v>3688</v>
      </c>
      <c r="D108" s="205" t="s">
        <v>65</v>
      </c>
      <c r="E108" s="205" t="s">
        <v>65</v>
      </c>
      <c r="F108" s="205" t="s">
        <v>25</v>
      </c>
      <c r="G108" s="205" t="s">
        <v>66</v>
      </c>
      <c r="H108" s="205" t="s">
        <v>54</v>
      </c>
      <c r="I108" s="205" t="s">
        <v>55</v>
      </c>
      <c r="J108" s="205" t="s">
        <v>3689</v>
      </c>
      <c r="K108" s="208"/>
      <c r="L108" s="209"/>
      <c r="M108" s="208">
        <v>44210</v>
      </c>
      <c r="N108" s="205" t="s">
        <v>9</v>
      </c>
      <c r="O108" s="205" t="s">
        <v>200</v>
      </c>
      <c r="P108" s="205" t="s">
        <v>17</v>
      </c>
      <c r="Q108" s="205"/>
      <c r="R108" s="207">
        <v>44207</v>
      </c>
      <c r="S108" s="207">
        <v>44321</v>
      </c>
      <c r="T108" s="205"/>
      <c r="U108" s="205"/>
      <c r="V108" s="62" t="s">
        <v>3690</v>
      </c>
      <c r="W108" s="205"/>
      <c r="X108" s="205"/>
      <c r="Y108" s="205"/>
      <c r="Z108" s="170" t="s">
        <v>3691</v>
      </c>
      <c r="AA108" s="206">
        <v>500000</v>
      </c>
      <c r="AB108" s="205" t="s">
        <v>72</v>
      </c>
      <c r="AC108" s="149" t="s">
        <v>478</v>
      </c>
      <c r="AD108" s="205" t="s">
        <v>478</v>
      </c>
      <c r="AE108" s="206" t="s">
        <v>201</v>
      </c>
      <c r="AF108" s="150">
        <v>22.850626958490544</v>
      </c>
      <c r="AG108" s="151">
        <v>1.5094339622641511</v>
      </c>
      <c r="AH108" s="150">
        <v>1042.5313479245272</v>
      </c>
      <c r="AI108" s="150">
        <v>20.850626958490544</v>
      </c>
      <c r="AJ108" s="150">
        <v>22.850626958490544</v>
      </c>
      <c r="AK108" s="207"/>
      <c r="AL108" s="205"/>
    </row>
    <row r="109" spans="1:38">
      <c r="A109" s="205" t="s">
        <v>96</v>
      </c>
      <c r="B109" s="205" t="s">
        <v>97</v>
      </c>
      <c r="C109" s="205" t="s">
        <v>3692</v>
      </c>
      <c r="D109" s="205" t="s">
        <v>65</v>
      </c>
      <c r="E109" s="205" t="s">
        <v>65</v>
      </c>
      <c r="F109" s="205" t="s">
        <v>25</v>
      </c>
      <c r="G109" s="205" t="s">
        <v>66</v>
      </c>
      <c r="H109" s="205" t="s">
        <v>54</v>
      </c>
      <c r="I109" s="205" t="s">
        <v>55</v>
      </c>
      <c r="J109" s="205" t="s">
        <v>3693</v>
      </c>
      <c r="K109" s="208"/>
      <c r="L109" s="209">
        <v>44208</v>
      </c>
      <c r="M109" s="208">
        <v>44229</v>
      </c>
      <c r="N109" s="205" t="s">
        <v>9</v>
      </c>
      <c r="O109" s="205" t="s">
        <v>73</v>
      </c>
      <c r="P109" s="205" t="s">
        <v>17</v>
      </c>
      <c r="Q109" s="205"/>
      <c r="R109" s="207"/>
      <c r="S109" s="207"/>
      <c r="T109" s="205"/>
      <c r="U109" s="205"/>
      <c r="V109" s="62" t="s">
        <v>3694</v>
      </c>
      <c r="W109" s="205"/>
      <c r="X109" s="205"/>
      <c r="Y109" s="205"/>
      <c r="Z109" s="205"/>
      <c r="AA109" s="206">
        <v>500000</v>
      </c>
      <c r="AB109" s="205" t="s">
        <v>72</v>
      </c>
      <c r="AC109" s="149" t="s">
        <v>478</v>
      </c>
      <c r="AD109" s="205" t="s">
        <v>478</v>
      </c>
      <c r="AE109" s="206" t="s">
        <v>213</v>
      </c>
      <c r="AF109" s="150">
        <v>22.880815637735829</v>
      </c>
      <c r="AG109" s="151">
        <v>1.5094339622641511</v>
      </c>
      <c r="AH109" s="150">
        <v>1044.0407818867914</v>
      </c>
      <c r="AI109" s="150">
        <v>20.880815637735829</v>
      </c>
      <c r="AJ109" s="150">
        <v>22.880815637735829</v>
      </c>
      <c r="AK109" s="207"/>
      <c r="AL109" s="205"/>
    </row>
    <row r="110" spans="1:38">
      <c r="A110" s="154" t="s">
        <v>155</v>
      </c>
      <c r="B110" s="205" t="s">
        <v>156</v>
      </c>
      <c r="C110" s="205" t="s">
        <v>3695</v>
      </c>
      <c r="D110" s="205" t="s">
        <v>51</v>
      </c>
      <c r="E110" s="205" t="s">
        <v>65</v>
      </c>
      <c r="F110" s="205" t="s">
        <v>25</v>
      </c>
      <c r="G110" s="205" t="s">
        <v>66</v>
      </c>
      <c r="H110" s="205" t="s">
        <v>54</v>
      </c>
      <c r="I110" s="205" t="s">
        <v>68</v>
      </c>
      <c r="J110" s="205" t="s">
        <v>3696</v>
      </c>
      <c r="K110" s="208">
        <v>44150</v>
      </c>
      <c r="L110" s="209">
        <v>44218</v>
      </c>
      <c r="M110" s="208">
        <v>44240</v>
      </c>
      <c r="N110" s="205" t="s">
        <v>9</v>
      </c>
      <c r="O110" s="205" t="s">
        <v>196</v>
      </c>
      <c r="P110" s="205" t="s">
        <v>17</v>
      </c>
      <c r="Q110" s="205"/>
      <c r="R110" s="207"/>
      <c r="S110" s="207">
        <v>44494</v>
      </c>
      <c r="T110" s="205"/>
      <c r="U110" s="205"/>
      <c r="V110" s="205"/>
      <c r="W110" s="205"/>
      <c r="X110" s="205"/>
      <c r="Y110" s="205"/>
      <c r="Z110" s="205"/>
      <c r="AA110" s="206">
        <v>500000</v>
      </c>
      <c r="AB110" s="205" t="s">
        <v>72</v>
      </c>
      <c r="AC110" s="149" t="s">
        <v>478</v>
      </c>
      <c r="AD110" s="205" t="s">
        <v>478</v>
      </c>
      <c r="AE110" s="206" t="s">
        <v>197</v>
      </c>
      <c r="AF110" s="150">
        <v>22.91100431698111</v>
      </c>
      <c r="AG110" s="151">
        <v>1.5094339622641511</v>
      </c>
      <c r="AH110" s="150">
        <v>1045.5502158490556</v>
      </c>
      <c r="AI110" s="150">
        <v>20.91100431698111</v>
      </c>
      <c r="AJ110" s="150">
        <v>22.91100431698111</v>
      </c>
      <c r="AK110" s="207"/>
      <c r="AL110" s="205"/>
    </row>
    <row r="111" spans="1:38">
      <c r="A111" s="152" t="s">
        <v>134</v>
      </c>
      <c r="B111" s="205" t="s">
        <v>101</v>
      </c>
      <c r="C111" s="205" t="s">
        <v>1437</v>
      </c>
      <c r="D111" s="205" t="s">
        <v>65</v>
      </c>
      <c r="E111" s="205" t="s">
        <v>65</v>
      </c>
      <c r="F111" s="205" t="s">
        <v>25</v>
      </c>
      <c r="G111" s="205" t="s">
        <v>66</v>
      </c>
      <c r="H111" s="205" t="s">
        <v>54</v>
      </c>
      <c r="I111" s="205" t="s">
        <v>55</v>
      </c>
      <c r="J111" s="205" t="s">
        <v>3697</v>
      </c>
      <c r="K111" s="208">
        <v>44214</v>
      </c>
      <c r="L111" s="209">
        <v>44239</v>
      </c>
      <c r="M111" s="208">
        <v>44246</v>
      </c>
      <c r="N111" s="205" t="s">
        <v>9</v>
      </c>
      <c r="O111" s="205" t="s">
        <v>200</v>
      </c>
      <c r="P111" s="205" t="s">
        <v>17</v>
      </c>
      <c r="Q111" s="205"/>
      <c r="R111" s="207">
        <v>44228</v>
      </c>
      <c r="S111" s="207">
        <v>44279</v>
      </c>
      <c r="T111" s="205"/>
      <c r="U111" s="205"/>
      <c r="V111" s="62" t="s">
        <v>3698</v>
      </c>
      <c r="W111" s="205"/>
      <c r="X111" s="205"/>
      <c r="Y111" s="205"/>
      <c r="Z111" s="205" t="s">
        <v>3699</v>
      </c>
      <c r="AA111" s="206">
        <v>500000</v>
      </c>
      <c r="AB111" s="205" t="s">
        <v>72</v>
      </c>
      <c r="AC111" s="149" t="s">
        <v>478</v>
      </c>
      <c r="AD111" s="205" t="s">
        <v>478</v>
      </c>
      <c r="AE111" s="206" t="s">
        <v>201</v>
      </c>
      <c r="AF111" s="150">
        <v>22.941192996226395</v>
      </c>
      <c r="AG111" s="151">
        <v>1.5094339622641511</v>
      </c>
      <c r="AH111" s="150">
        <v>1047.0596498113198</v>
      </c>
      <c r="AI111" s="150">
        <v>20.941192996226395</v>
      </c>
      <c r="AJ111" s="150">
        <v>22.941192996226395</v>
      </c>
      <c r="AK111" s="207"/>
      <c r="AL111" s="205"/>
    </row>
    <row r="112" spans="1:38">
      <c r="A112" s="205" t="s">
        <v>147</v>
      </c>
      <c r="B112" s="205" t="s">
        <v>148</v>
      </c>
      <c r="C112" s="205" t="s">
        <v>3700</v>
      </c>
      <c r="D112" s="205" t="s">
        <v>65</v>
      </c>
      <c r="E112" s="205" t="s">
        <v>65</v>
      </c>
      <c r="F112" s="205" t="s">
        <v>25</v>
      </c>
      <c r="G112" s="205" t="s">
        <v>66</v>
      </c>
      <c r="H112" s="205" t="s">
        <v>54</v>
      </c>
      <c r="I112" s="205" t="s">
        <v>55</v>
      </c>
      <c r="J112" s="205" t="s">
        <v>3701</v>
      </c>
      <c r="K112" s="208">
        <v>43906</v>
      </c>
      <c r="L112" s="209">
        <v>44176</v>
      </c>
      <c r="M112" s="208">
        <v>44246</v>
      </c>
      <c r="N112" s="205" t="s">
        <v>9</v>
      </c>
      <c r="O112" s="205" t="s">
        <v>196</v>
      </c>
      <c r="P112" s="205" t="s">
        <v>17</v>
      </c>
      <c r="Q112" s="205"/>
      <c r="R112" s="207">
        <v>44214</v>
      </c>
      <c r="S112" s="207"/>
      <c r="T112" s="205"/>
      <c r="U112" s="205"/>
      <c r="V112" s="62" t="s">
        <v>3702</v>
      </c>
      <c r="W112" s="205"/>
      <c r="X112" s="205"/>
      <c r="Y112" s="205"/>
      <c r="Z112" s="205" t="s">
        <v>3703</v>
      </c>
      <c r="AA112" s="206">
        <v>500000</v>
      </c>
      <c r="AB112" s="205" t="s">
        <v>72</v>
      </c>
      <c r="AC112" s="149" t="s">
        <v>478</v>
      </c>
      <c r="AD112" s="205" t="s">
        <v>478</v>
      </c>
      <c r="AE112" s="206" t="s">
        <v>197</v>
      </c>
      <c r="AF112" s="150">
        <v>23.333645886792439</v>
      </c>
      <c r="AG112" s="151">
        <v>1.5094339622641511</v>
      </c>
      <c r="AH112" s="150">
        <v>1066.6822943396219</v>
      </c>
      <c r="AI112" s="150">
        <v>21.333645886792439</v>
      </c>
      <c r="AJ112" s="150">
        <v>23.333645886792439</v>
      </c>
      <c r="AK112" s="207"/>
      <c r="AL112" s="205"/>
    </row>
    <row r="113" spans="1:38">
      <c r="A113" s="205" t="s">
        <v>155</v>
      </c>
      <c r="B113" s="205" t="s">
        <v>156</v>
      </c>
      <c r="C113" s="205" t="s">
        <v>3704</v>
      </c>
      <c r="D113" s="205" t="s">
        <v>51</v>
      </c>
      <c r="E113" s="205" t="s">
        <v>65</v>
      </c>
      <c r="F113" s="205" t="s">
        <v>25</v>
      </c>
      <c r="G113" s="205" t="s">
        <v>66</v>
      </c>
      <c r="H113" s="205" t="s">
        <v>54</v>
      </c>
      <c r="I113" s="205" t="s">
        <v>68</v>
      </c>
      <c r="J113" s="205" t="s">
        <v>3705</v>
      </c>
      <c r="K113" s="208">
        <v>44151</v>
      </c>
      <c r="L113" s="209">
        <v>44225</v>
      </c>
      <c r="M113" s="208">
        <v>44247</v>
      </c>
      <c r="N113" s="205" t="s">
        <v>9</v>
      </c>
      <c r="O113" s="205" t="s">
        <v>181</v>
      </c>
      <c r="P113" s="205" t="s">
        <v>17</v>
      </c>
      <c r="Q113" s="205"/>
      <c r="R113" s="207"/>
      <c r="S113" s="207"/>
      <c r="T113" s="205"/>
      <c r="U113" s="205"/>
      <c r="V113" s="205"/>
      <c r="W113" s="205"/>
      <c r="X113" s="205"/>
      <c r="Y113" s="205"/>
      <c r="Z113" s="205"/>
      <c r="AA113" s="206">
        <v>500000</v>
      </c>
      <c r="AB113" s="205" t="s">
        <v>72</v>
      </c>
      <c r="AC113" s="149" t="s">
        <v>478</v>
      </c>
      <c r="AD113" s="205" t="s">
        <v>478</v>
      </c>
      <c r="AE113" s="206" t="s">
        <v>182</v>
      </c>
      <c r="AF113" s="150">
        <v>23.36383456603772</v>
      </c>
      <c r="AG113" s="151">
        <v>1.5094339622641511</v>
      </c>
      <c r="AH113" s="150">
        <v>1068.1917283018861</v>
      </c>
      <c r="AI113" s="150">
        <v>21.36383456603772</v>
      </c>
      <c r="AJ113" s="150">
        <v>23.36383456603772</v>
      </c>
      <c r="AK113" s="207"/>
      <c r="AL113" s="205"/>
    </row>
    <row r="114" spans="1:38">
      <c r="A114" s="205" t="s">
        <v>155</v>
      </c>
      <c r="B114" s="205" t="s">
        <v>156</v>
      </c>
      <c r="C114" s="205" t="s">
        <v>2786</v>
      </c>
      <c r="D114" s="205" t="s">
        <v>65</v>
      </c>
      <c r="E114" s="205" t="s">
        <v>65</v>
      </c>
      <c r="F114" s="205" t="s">
        <v>25</v>
      </c>
      <c r="G114" s="205" t="s">
        <v>66</v>
      </c>
      <c r="H114" s="205" t="s">
        <v>54</v>
      </c>
      <c r="I114" s="205" t="s">
        <v>55</v>
      </c>
      <c r="J114" s="205" t="s">
        <v>3706</v>
      </c>
      <c r="K114" s="208">
        <v>44053</v>
      </c>
      <c r="L114" s="209">
        <v>44148</v>
      </c>
      <c r="M114" s="208">
        <v>44251</v>
      </c>
      <c r="N114" s="205" t="s">
        <v>11</v>
      </c>
      <c r="O114" s="205" t="s">
        <v>128</v>
      </c>
      <c r="P114" s="205" t="s">
        <v>17</v>
      </c>
      <c r="Q114" s="205"/>
      <c r="R114" s="207">
        <v>44179</v>
      </c>
      <c r="S114" s="207">
        <v>44251</v>
      </c>
      <c r="T114" s="205"/>
      <c r="U114" s="205"/>
      <c r="V114" s="62" t="s">
        <v>3707</v>
      </c>
      <c r="W114" s="205"/>
      <c r="X114" s="205"/>
      <c r="Y114" s="205"/>
      <c r="Z114" s="205" t="s">
        <v>3708</v>
      </c>
      <c r="AA114" s="206">
        <v>500000</v>
      </c>
      <c r="AB114" s="205" t="s">
        <v>58</v>
      </c>
      <c r="AC114" s="149" t="s">
        <v>478</v>
      </c>
      <c r="AD114" s="205" t="s">
        <v>478</v>
      </c>
      <c r="AE114" s="206" t="s">
        <v>129</v>
      </c>
      <c r="AF114" s="150">
        <v>23.031759033962249</v>
      </c>
      <c r="AG114" s="151">
        <v>1.5094339622641511</v>
      </c>
      <c r="AH114" s="150">
        <v>1051.5879516981124</v>
      </c>
      <c r="AI114" s="150">
        <v>21.031759033962249</v>
      </c>
      <c r="AJ114" s="150">
        <v>23.031759033962249</v>
      </c>
      <c r="AK114" s="207"/>
      <c r="AL114" s="205"/>
    </row>
    <row r="115" spans="1:38">
      <c r="A115" s="205" t="s">
        <v>155</v>
      </c>
      <c r="B115" s="205" t="s">
        <v>156</v>
      </c>
      <c r="C115" s="205" t="s">
        <v>3709</v>
      </c>
      <c r="D115" s="205" t="s">
        <v>65</v>
      </c>
      <c r="E115" s="205" t="s">
        <v>65</v>
      </c>
      <c r="F115" s="205" t="s">
        <v>25</v>
      </c>
      <c r="G115" s="205" t="s">
        <v>66</v>
      </c>
      <c r="H115" s="205" t="s">
        <v>54</v>
      </c>
      <c r="I115" s="205" t="s">
        <v>55</v>
      </c>
      <c r="J115" s="205" t="s">
        <v>3710</v>
      </c>
      <c r="K115" s="208">
        <v>44055</v>
      </c>
      <c r="L115" s="209">
        <v>44167</v>
      </c>
      <c r="M115" s="208">
        <v>44251</v>
      </c>
      <c r="N115" s="205" t="s">
        <v>9</v>
      </c>
      <c r="O115" s="205" t="s">
        <v>196</v>
      </c>
      <c r="P115" s="205" t="s">
        <v>17</v>
      </c>
      <c r="Q115" s="205"/>
      <c r="R115" s="207"/>
      <c r="S115" s="207">
        <v>44370</v>
      </c>
      <c r="T115" s="205"/>
      <c r="U115" s="205"/>
      <c r="V115" s="62" t="s">
        <v>3711</v>
      </c>
      <c r="W115" s="205"/>
      <c r="X115" s="205"/>
      <c r="Y115" s="205"/>
      <c r="Z115" s="205" t="s">
        <v>3712</v>
      </c>
      <c r="AA115" s="206">
        <v>500000</v>
      </c>
      <c r="AB115" s="205" t="s">
        <v>58</v>
      </c>
      <c r="AC115" s="149" t="s">
        <v>478</v>
      </c>
      <c r="AD115" s="205" t="s">
        <v>478</v>
      </c>
      <c r="AE115" s="206" t="s">
        <v>197</v>
      </c>
      <c r="AF115" s="150">
        <v>23.031759033962249</v>
      </c>
      <c r="AG115" s="151">
        <v>1.5094339622641511</v>
      </c>
      <c r="AH115" s="150">
        <v>1051.5879516981124</v>
      </c>
      <c r="AI115" s="150">
        <v>21.031759033962249</v>
      </c>
      <c r="AJ115" s="150">
        <v>23.031759033962249</v>
      </c>
      <c r="AK115" s="207"/>
      <c r="AL115" s="205"/>
    </row>
    <row r="116" spans="1:38">
      <c r="A116" s="205" t="s">
        <v>147</v>
      </c>
      <c r="B116" s="205" t="s">
        <v>148</v>
      </c>
      <c r="C116" s="205" t="s">
        <v>3713</v>
      </c>
      <c r="D116" s="205" t="s">
        <v>65</v>
      </c>
      <c r="E116" s="205" t="s">
        <v>65</v>
      </c>
      <c r="F116" s="205" t="s">
        <v>25</v>
      </c>
      <c r="G116" s="205" t="s">
        <v>66</v>
      </c>
      <c r="H116" s="205" t="s">
        <v>54</v>
      </c>
      <c r="I116" s="205" t="s">
        <v>55</v>
      </c>
      <c r="J116" s="205" t="s">
        <v>3714</v>
      </c>
      <c r="K116" s="208">
        <v>43922</v>
      </c>
      <c r="L116" s="209">
        <v>44169</v>
      </c>
      <c r="M116" s="208">
        <v>44267</v>
      </c>
      <c r="N116" s="205" t="s">
        <v>9</v>
      </c>
      <c r="O116" s="205" t="s">
        <v>196</v>
      </c>
      <c r="P116" s="205" t="s">
        <v>17</v>
      </c>
      <c r="Q116" s="205"/>
      <c r="R116" s="207"/>
      <c r="S116" s="207"/>
      <c r="T116" s="205"/>
      <c r="U116" s="205"/>
      <c r="V116" s="62" t="s">
        <v>3715</v>
      </c>
      <c r="W116" s="205"/>
      <c r="X116" s="205"/>
      <c r="Y116" s="205"/>
      <c r="Z116" s="205" t="s">
        <v>3712</v>
      </c>
      <c r="AA116" s="206">
        <v>500000</v>
      </c>
      <c r="AB116" s="205" t="s">
        <v>72</v>
      </c>
      <c r="AC116" s="149" t="s">
        <v>478</v>
      </c>
      <c r="AD116" s="205" t="s">
        <v>478</v>
      </c>
      <c r="AE116" s="206" t="s">
        <v>197</v>
      </c>
      <c r="AF116" s="150">
        <v>23.061947713207534</v>
      </c>
      <c r="AG116" s="151">
        <v>1.5094339622641511</v>
      </c>
      <c r="AH116" s="150">
        <v>1053.0973856603766</v>
      </c>
      <c r="AI116" s="150">
        <v>21.061947713207534</v>
      </c>
      <c r="AJ116" s="150">
        <v>23.061947713207534</v>
      </c>
      <c r="AK116" s="207"/>
      <c r="AL116" s="205"/>
    </row>
    <row r="117" spans="1:38">
      <c r="A117" s="205" t="s">
        <v>147</v>
      </c>
      <c r="B117" s="205" t="s">
        <v>148</v>
      </c>
      <c r="C117" s="205" t="s">
        <v>1455</v>
      </c>
      <c r="D117" s="205" t="s">
        <v>65</v>
      </c>
      <c r="E117" s="205" t="s">
        <v>65</v>
      </c>
      <c r="F117" s="205" t="s">
        <v>25</v>
      </c>
      <c r="G117" s="205" t="s">
        <v>66</v>
      </c>
      <c r="H117" s="205" t="s">
        <v>54</v>
      </c>
      <c r="I117" s="205" t="s">
        <v>55</v>
      </c>
      <c r="J117" s="205" t="s">
        <v>3716</v>
      </c>
      <c r="K117" s="208">
        <v>43962</v>
      </c>
      <c r="L117" s="209">
        <v>44211</v>
      </c>
      <c r="M117" s="208">
        <v>44274</v>
      </c>
      <c r="N117" s="205" t="s">
        <v>9</v>
      </c>
      <c r="O117" s="205" t="s">
        <v>73</v>
      </c>
      <c r="P117" s="205" t="s">
        <v>17</v>
      </c>
      <c r="Q117" s="205"/>
      <c r="R117" s="207">
        <v>44265</v>
      </c>
      <c r="S117" s="207">
        <v>44342</v>
      </c>
      <c r="T117" s="205"/>
      <c r="U117" s="205"/>
      <c r="V117" s="62" t="s">
        <v>3717</v>
      </c>
      <c r="W117" s="205"/>
      <c r="X117" s="205"/>
      <c r="Y117" s="205"/>
      <c r="Z117" s="205"/>
      <c r="AA117" s="206">
        <v>500000</v>
      </c>
      <c r="AB117" s="205" t="s">
        <v>72</v>
      </c>
      <c r="AC117" s="149" t="s">
        <v>478</v>
      </c>
      <c r="AD117" s="205" t="s">
        <v>478</v>
      </c>
      <c r="AE117" s="206" t="s">
        <v>213</v>
      </c>
      <c r="AF117" s="150">
        <v>23.454400603773575</v>
      </c>
      <c r="AG117" s="151">
        <v>1.5094339622641511</v>
      </c>
      <c r="AH117" s="150">
        <v>1072.7200301886787</v>
      </c>
      <c r="AI117" s="150">
        <v>21.454400603773575</v>
      </c>
      <c r="AJ117" s="150">
        <v>23.454400603773575</v>
      </c>
      <c r="AK117" s="207"/>
      <c r="AL117" s="205"/>
    </row>
    <row r="118" spans="1:38">
      <c r="A118" s="205" t="s">
        <v>134</v>
      </c>
      <c r="B118" s="205" t="s">
        <v>101</v>
      </c>
      <c r="C118" s="205" t="s">
        <v>3718</v>
      </c>
      <c r="D118" s="205" t="s">
        <v>51</v>
      </c>
      <c r="E118" s="205" t="s">
        <v>65</v>
      </c>
      <c r="F118" s="205" t="s">
        <v>25</v>
      </c>
      <c r="G118" s="205" t="s">
        <v>66</v>
      </c>
      <c r="H118" s="205" t="s">
        <v>54</v>
      </c>
      <c r="I118" s="205" t="s">
        <v>68</v>
      </c>
      <c r="J118" s="205" t="s">
        <v>3719</v>
      </c>
      <c r="K118" s="208">
        <v>44270</v>
      </c>
      <c r="L118" s="209">
        <v>44281</v>
      </c>
      <c r="M118" s="208">
        <v>44294</v>
      </c>
      <c r="N118" s="205" t="s">
        <v>9</v>
      </c>
      <c r="O118" s="205" t="s">
        <v>196</v>
      </c>
      <c r="P118" s="205" t="s">
        <v>17</v>
      </c>
      <c r="Q118" s="205"/>
      <c r="R118" s="207">
        <v>44311</v>
      </c>
      <c r="S118" s="207"/>
      <c r="T118" s="205"/>
      <c r="U118" s="205"/>
      <c r="V118" s="205"/>
      <c r="W118" s="205"/>
      <c r="X118" s="205"/>
      <c r="Y118" s="205"/>
      <c r="Z118" s="205"/>
      <c r="AA118" s="206">
        <v>500000</v>
      </c>
      <c r="AB118" s="205" t="s">
        <v>72</v>
      </c>
      <c r="AC118" s="149" t="s">
        <v>478</v>
      </c>
      <c r="AD118" s="205" t="s">
        <v>478</v>
      </c>
      <c r="AE118" s="206" t="s">
        <v>197</v>
      </c>
      <c r="AF118" s="150">
        <v>23.152513750943385</v>
      </c>
      <c r="AG118" s="151">
        <v>1.5094339622641511</v>
      </c>
      <c r="AH118" s="150">
        <v>1057.6256875471693</v>
      </c>
      <c r="AI118" s="150">
        <v>21.152513750943385</v>
      </c>
      <c r="AJ118" s="150">
        <v>23.152513750943385</v>
      </c>
      <c r="AK118" s="207">
        <v>44281</v>
      </c>
      <c r="AL118" s="205"/>
    </row>
    <row r="119" spans="1:38">
      <c r="A119" s="205" t="s">
        <v>147</v>
      </c>
      <c r="B119" s="205" t="s">
        <v>148</v>
      </c>
      <c r="C119" s="205" t="s">
        <v>3720</v>
      </c>
      <c r="D119" s="205" t="s">
        <v>65</v>
      </c>
      <c r="E119" s="205" t="s">
        <v>65</v>
      </c>
      <c r="F119" s="205" t="s">
        <v>25</v>
      </c>
      <c r="G119" s="205" t="s">
        <v>66</v>
      </c>
      <c r="H119" s="205" t="s">
        <v>54</v>
      </c>
      <c r="I119" s="205" t="s">
        <v>55</v>
      </c>
      <c r="J119" s="205" t="s">
        <v>3721</v>
      </c>
      <c r="K119" s="208">
        <v>44256</v>
      </c>
      <c r="L119" s="209">
        <v>44288</v>
      </c>
      <c r="M119" s="208">
        <v>44302</v>
      </c>
      <c r="N119" s="205" t="s">
        <v>9</v>
      </c>
      <c r="O119" s="205" t="s">
        <v>73</v>
      </c>
      <c r="P119" s="205" t="s">
        <v>17</v>
      </c>
      <c r="Q119" s="205"/>
      <c r="R119" s="207">
        <v>44302</v>
      </c>
      <c r="S119" s="207">
        <v>44342</v>
      </c>
      <c r="T119" s="205"/>
      <c r="U119" s="205"/>
      <c r="V119" s="62" t="s">
        <v>3722</v>
      </c>
      <c r="W119" s="205"/>
      <c r="X119" s="205"/>
      <c r="Y119" s="205"/>
      <c r="Z119" s="205"/>
      <c r="AA119" s="206">
        <v>500000</v>
      </c>
      <c r="AB119" s="205" t="s">
        <v>72</v>
      </c>
      <c r="AC119" s="149" t="s">
        <v>478</v>
      </c>
      <c r="AD119" s="205" t="s">
        <v>478</v>
      </c>
      <c r="AE119" s="206" t="s">
        <v>213</v>
      </c>
      <c r="AF119" s="150">
        <v>23.182702430188669</v>
      </c>
      <c r="AG119" s="151">
        <v>1.5094339622641511</v>
      </c>
      <c r="AH119" s="150">
        <v>1059.1351215094335</v>
      </c>
      <c r="AI119" s="150">
        <v>21.182702430188669</v>
      </c>
      <c r="AJ119" s="150">
        <v>23.182702430188669</v>
      </c>
      <c r="AK119" s="207">
        <v>44302</v>
      </c>
      <c r="AL119" s="205"/>
    </row>
    <row r="120" spans="1:38">
      <c r="A120" s="205" t="s">
        <v>134</v>
      </c>
      <c r="B120" s="205" t="s">
        <v>101</v>
      </c>
      <c r="C120" s="205" t="s">
        <v>3718</v>
      </c>
      <c r="D120" s="205" t="s">
        <v>51</v>
      </c>
      <c r="E120" s="205" t="s">
        <v>65</v>
      </c>
      <c r="F120" s="205" t="s">
        <v>25</v>
      </c>
      <c r="G120" s="205" t="s">
        <v>66</v>
      </c>
      <c r="H120" s="205" t="s">
        <v>54</v>
      </c>
      <c r="I120" s="205" t="s">
        <v>68</v>
      </c>
      <c r="J120" s="205" t="s">
        <v>3723</v>
      </c>
      <c r="K120" s="208" t="s">
        <v>3724</v>
      </c>
      <c r="L120" s="209">
        <v>44443</v>
      </c>
      <c r="M120" s="208">
        <v>44308</v>
      </c>
      <c r="N120" s="205" t="s">
        <v>9</v>
      </c>
      <c r="O120" s="205" t="s">
        <v>196</v>
      </c>
      <c r="P120" s="205" t="s">
        <v>17</v>
      </c>
      <c r="Q120" s="205"/>
      <c r="R120" s="207"/>
      <c r="S120" s="207">
        <v>44311</v>
      </c>
      <c r="T120" s="205"/>
      <c r="U120" s="205"/>
      <c r="V120" s="205"/>
      <c r="W120" s="205"/>
      <c r="X120" s="205"/>
      <c r="Y120" s="205"/>
      <c r="Z120" s="205"/>
      <c r="AA120" s="206">
        <v>500000</v>
      </c>
      <c r="AB120" s="205" t="s">
        <v>72</v>
      </c>
      <c r="AC120" s="149" t="s">
        <v>444</v>
      </c>
      <c r="AD120" s="205" t="s">
        <v>478</v>
      </c>
      <c r="AE120" s="206" t="s">
        <v>197</v>
      </c>
      <c r="AF120" s="150">
        <v>23.212891109433954</v>
      </c>
      <c r="AG120" s="151">
        <v>1.5094339622641511</v>
      </c>
      <c r="AH120" s="150">
        <v>1060.6445554716977</v>
      </c>
      <c r="AI120" s="150">
        <v>21.212891109433954</v>
      </c>
      <c r="AJ120" s="150">
        <v>23.212891109433954</v>
      </c>
      <c r="AK120" s="207">
        <v>44298</v>
      </c>
      <c r="AL120" s="205"/>
    </row>
    <row r="121" spans="1:38">
      <c r="A121" s="205" t="s">
        <v>147</v>
      </c>
      <c r="B121" s="205" t="s">
        <v>148</v>
      </c>
      <c r="C121" s="205" t="s">
        <v>3725</v>
      </c>
      <c r="D121" s="205" t="s">
        <v>65</v>
      </c>
      <c r="E121" s="205" t="s">
        <v>65</v>
      </c>
      <c r="F121" s="205" t="s">
        <v>25</v>
      </c>
      <c r="G121" s="205" t="s">
        <v>66</v>
      </c>
      <c r="H121" s="205" t="s">
        <v>54</v>
      </c>
      <c r="I121" s="205" t="s">
        <v>55</v>
      </c>
      <c r="J121" s="205" t="s">
        <v>3726</v>
      </c>
      <c r="K121" s="208">
        <v>44109</v>
      </c>
      <c r="L121" s="209">
        <v>44246</v>
      </c>
      <c r="M121" s="208">
        <v>44309</v>
      </c>
      <c r="N121" s="205" t="s">
        <v>13</v>
      </c>
      <c r="O121" s="205" t="s">
        <v>14</v>
      </c>
      <c r="P121" s="205" t="s">
        <v>17</v>
      </c>
      <c r="Q121" s="205" t="s">
        <v>54</v>
      </c>
      <c r="R121" s="207"/>
      <c r="S121" s="207"/>
      <c r="T121" s="205"/>
      <c r="U121" s="205"/>
      <c r="V121" s="62" t="s">
        <v>3727</v>
      </c>
      <c r="W121" s="205"/>
      <c r="X121" s="205"/>
      <c r="Y121" s="205"/>
      <c r="Z121" s="205"/>
      <c r="AA121" s="206">
        <v>500000</v>
      </c>
      <c r="AB121" s="205" t="s">
        <v>58</v>
      </c>
      <c r="AC121" s="149" t="s">
        <v>478</v>
      </c>
      <c r="AD121" s="205" t="s">
        <v>478</v>
      </c>
      <c r="AE121" s="206" t="s">
        <v>2701</v>
      </c>
      <c r="AF121" s="150">
        <v>23.57515532075471</v>
      </c>
      <c r="AG121" s="151">
        <v>1.5094339622641511</v>
      </c>
      <c r="AH121" s="150">
        <v>1078.7577660377356</v>
      </c>
      <c r="AI121" s="150">
        <v>21.57515532075471</v>
      </c>
      <c r="AJ121" s="150">
        <v>23.57515532075471</v>
      </c>
      <c r="AK121" s="207"/>
      <c r="AL121" s="205"/>
    </row>
    <row r="122" spans="1:38">
      <c r="A122" s="205" t="s">
        <v>96</v>
      </c>
      <c r="B122" s="205" t="s">
        <v>97</v>
      </c>
      <c r="C122" s="205" t="s">
        <v>3728</v>
      </c>
      <c r="D122" s="205" t="s">
        <v>65</v>
      </c>
      <c r="E122" s="205" t="s">
        <v>65</v>
      </c>
      <c r="F122" s="205" t="s">
        <v>25</v>
      </c>
      <c r="G122" s="205" t="s">
        <v>66</v>
      </c>
      <c r="H122" s="205" t="s">
        <v>54</v>
      </c>
      <c r="I122" s="205" t="s">
        <v>55</v>
      </c>
      <c r="J122" s="205" t="s">
        <v>3729</v>
      </c>
      <c r="K122" s="208">
        <v>43983</v>
      </c>
      <c r="L122" s="209">
        <v>44260</v>
      </c>
      <c r="M122" s="208">
        <v>44323</v>
      </c>
      <c r="N122" s="205" t="s">
        <v>9</v>
      </c>
      <c r="O122" s="205" t="s">
        <v>200</v>
      </c>
      <c r="P122" s="205" t="s">
        <v>17</v>
      </c>
      <c r="Q122" s="205"/>
      <c r="R122" s="207">
        <v>44265</v>
      </c>
      <c r="S122" s="207"/>
      <c r="T122" s="205"/>
      <c r="U122" s="205"/>
      <c r="V122" s="62" t="s">
        <v>3730</v>
      </c>
      <c r="W122" s="205"/>
      <c r="X122" s="205"/>
      <c r="Y122" s="205"/>
      <c r="Z122" s="205"/>
      <c r="AA122" s="206">
        <v>500000</v>
      </c>
      <c r="AB122" s="205" t="s">
        <v>72</v>
      </c>
      <c r="AC122" s="149" t="s">
        <v>478</v>
      </c>
      <c r="AD122" s="205" t="s">
        <v>478</v>
      </c>
      <c r="AE122" s="206" t="s">
        <v>201</v>
      </c>
      <c r="AF122" s="150">
        <v>23.605343999999995</v>
      </c>
      <c r="AG122" s="151">
        <v>1.5094339622641511</v>
      </c>
      <c r="AH122" s="150">
        <v>1080.2671999999998</v>
      </c>
      <c r="AI122" s="150">
        <v>21.605343999999995</v>
      </c>
      <c r="AJ122" s="150">
        <v>23.605343999999995</v>
      </c>
      <c r="AK122" s="207"/>
      <c r="AL122" s="205"/>
    </row>
    <row r="123" spans="1:38">
      <c r="A123" s="205" t="s">
        <v>179</v>
      </c>
      <c r="B123" s="205" t="s">
        <v>180</v>
      </c>
      <c r="C123" s="205" t="s">
        <v>3450</v>
      </c>
      <c r="D123" s="205" t="s">
        <v>65</v>
      </c>
      <c r="E123" s="205" t="s">
        <v>65</v>
      </c>
      <c r="F123" s="205" t="s">
        <v>25</v>
      </c>
      <c r="G123" s="205" t="s">
        <v>66</v>
      </c>
      <c r="H123" s="205" t="s">
        <v>54</v>
      </c>
      <c r="I123" s="205" t="s">
        <v>55</v>
      </c>
      <c r="J123" s="205" t="s">
        <v>3731</v>
      </c>
      <c r="K123" s="208">
        <v>44130</v>
      </c>
      <c r="L123" s="209">
        <v>44267</v>
      </c>
      <c r="M123" s="208">
        <v>44342</v>
      </c>
      <c r="N123" s="205" t="s">
        <v>13</v>
      </c>
      <c r="O123" s="205" t="s">
        <v>14</v>
      </c>
      <c r="P123" s="205" t="s">
        <v>17</v>
      </c>
      <c r="Q123" s="205"/>
      <c r="R123" s="207"/>
      <c r="S123" s="207"/>
      <c r="T123" s="205"/>
      <c r="U123" s="205"/>
      <c r="V123" s="62" t="s">
        <v>3732</v>
      </c>
      <c r="W123" s="205"/>
      <c r="X123" s="205"/>
      <c r="Y123" s="205"/>
      <c r="Z123" s="205"/>
      <c r="AA123" s="206">
        <v>500000</v>
      </c>
      <c r="AB123" s="205" t="s">
        <v>58</v>
      </c>
      <c r="AC123" s="149" t="s">
        <v>478</v>
      </c>
      <c r="AD123" s="205" t="s">
        <v>478</v>
      </c>
      <c r="AE123" s="206" t="s">
        <v>2701</v>
      </c>
      <c r="AF123" s="150">
        <v>23.303457147169805</v>
      </c>
      <c r="AG123" s="151">
        <v>1.5094339622641511</v>
      </c>
      <c r="AH123" s="150">
        <v>1065.1728573584903</v>
      </c>
      <c r="AI123" s="150">
        <v>21.303457147169805</v>
      </c>
      <c r="AJ123" s="150">
        <v>23.303457147169805</v>
      </c>
      <c r="AK123" s="207"/>
      <c r="AL123" s="205"/>
    </row>
    <row r="124" spans="1:38">
      <c r="A124" s="152" t="s">
        <v>96</v>
      </c>
      <c r="B124" s="205" t="s">
        <v>97</v>
      </c>
      <c r="C124" s="205" t="s">
        <v>2128</v>
      </c>
      <c r="D124" s="205" t="s">
        <v>65</v>
      </c>
      <c r="E124" s="205" t="s">
        <v>65</v>
      </c>
      <c r="F124" s="205" t="s">
        <v>25</v>
      </c>
      <c r="G124" s="205" t="s">
        <v>66</v>
      </c>
      <c r="H124" s="205" t="s">
        <v>54</v>
      </c>
      <c r="I124" s="205" t="s">
        <v>55</v>
      </c>
      <c r="J124" s="205" t="s">
        <v>3733</v>
      </c>
      <c r="K124" s="208">
        <v>44298</v>
      </c>
      <c r="L124" s="209">
        <v>44323</v>
      </c>
      <c r="M124" s="208">
        <v>44357</v>
      </c>
      <c r="N124" s="205" t="s">
        <v>9</v>
      </c>
      <c r="O124" s="205" t="s">
        <v>73</v>
      </c>
      <c r="P124" s="205" t="s">
        <v>17</v>
      </c>
      <c r="Q124" s="205"/>
      <c r="R124" s="207">
        <v>44350</v>
      </c>
      <c r="S124" s="168">
        <v>44377</v>
      </c>
      <c r="T124" s="205"/>
      <c r="U124" s="205"/>
      <c r="V124" s="62" t="s">
        <v>3734</v>
      </c>
      <c r="W124" s="205"/>
      <c r="X124" s="205"/>
      <c r="Y124" s="205"/>
      <c r="Z124" s="205"/>
      <c r="AA124" s="206">
        <v>500000</v>
      </c>
      <c r="AB124" s="205" t="s">
        <v>72</v>
      </c>
      <c r="AC124" s="149" t="s">
        <v>478</v>
      </c>
      <c r="AD124" s="205" t="s">
        <v>478</v>
      </c>
      <c r="AE124" s="206" t="s">
        <v>213</v>
      </c>
      <c r="AF124" s="150">
        <v>23.303457147169805</v>
      </c>
      <c r="AG124" s="151">
        <v>1.5094339622641511</v>
      </c>
      <c r="AH124" s="150">
        <v>1065.1728573584903</v>
      </c>
      <c r="AI124" s="150">
        <v>21.303457147169805</v>
      </c>
      <c r="AJ124" s="150">
        <v>23.303457147169805</v>
      </c>
      <c r="AK124" s="207">
        <v>44342</v>
      </c>
      <c r="AL124" s="205"/>
    </row>
    <row r="125" spans="1:38">
      <c r="A125" s="205" t="s">
        <v>96</v>
      </c>
      <c r="B125" s="205" t="s">
        <v>97</v>
      </c>
      <c r="C125" s="205" t="s">
        <v>3735</v>
      </c>
      <c r="D125" s="205" t="s">
        <v>65</v>
      </c>
      <c r="E125" s="205" t="s">
        <v>65</v>
      </c>
      <c r="F125" s="205" t="s">
        <v>25</v>
      </c>
      <c r="G125" s="205" t="s">
        <v>66</v>
      </c>
      <c r="H125" s="205" t="s">
        <v>54</v>
      </c>
      <c r="I125" s="205" t="s">
        <v>68</v>
      </c>
      <c r="J125" s="205" t="s">
        <v>3736</v>
      </c>
      <c r="K125" s="208">
        <v>44505</v>
      </c>
      <c r="L125" s="209">
        <v>44249</v>
      </c>
      <c r="M125" s="208">
        <v>44358</v>
      </c>
      <c r="N125" s="205" t="s">
        <v>9</v>
      </c>
      <c r="O125" s="205" t="s">
        <v>200</v>
      </c>
      <c r="P125" s="205" t="s">
        <v>17</v>
      </c>
      <c r="Q125" s="205"/>
      <c r="R125" s="207"/>
      <c r="S125" s="207">
        <v>44307</v>
      </c>
      <c r="T125" s="205"/>
      <c r="U125" s="205"/>
      <c r="V125" s="205"/>
      <c r="W125" s="205"/>
      <c r="X125" s="205"/>
      <c r="Y125" s="205"/>
      <c r="Z125" s="205"/>
      <c r="AA125" s="206">
        <v>500000</v>
      </c>
      <c r="AB125" s="205" t="s">
        <v>72</v>
      </c>
      <c r="AC125" s="149" t="s">
        <v>478</v>
      </c>
      <c r="AD125" s="205" t="s">
        <v>478</v>
      </c>
      <c r="AE125" s="206" t="s">
        <v>201</v>
      </c>
      <c r="AF125" s="150">
        <v>23.33364582641509</v>
      </c>
      <c r="AG125" s="151">
        <v>1.5094339622641511</v>
      </c>
      <c r="AH125" s="150">
        <v>1066.6822913207545</v>
      </c>
      <c r="AI125" s="150">
        <v>21.33364582641509</v>
      </c>
      <c r="AJ125" s="150">
        <v>23.33364582641509</v>
      </c>
      <c r="AK125" s="207">
        <v>44285</v>
      </c>
      <c r="AL125" s="205"/>
    </row>
    <row r="126" spans="1:38">
      <c r="A126" s="152" t="s">
        <v>96</v>
      </c>
      <c r="B126" s="205" t="s">
        <v>97</v>
      </c>
      <c r="C126" s="205" t="s">
        <v>1373</v>
      </c>
      <c r="D126" s="205" t="s">
        <v>65</v>
      </c>
      <c r="E126" s="205" t="s">
        <v>65</v>
      </c>
      <c r="F126" s="205" t="s">
        <v>25</v>
      </c>
      <c r="G126" s="205" t="s">
        <v>66</v>
      </c>
      <c r="H126" s="205" t="s">
        <v>54</v>
      </c>
      <c r="I126" s="205" t="s">
        <v>55</v>
      </c>
      <c r="J126" s="205" t="s">
        <v>3737</v>
      </c>
      <c r="K126" s="208">
        <v>44110</v>
      </c>
      <c r="L126" s="209">
        <v>44229</v>
      </c>
      <c r="M126" s="208">
        <v>44362</v>
      </c>
      <c r="N126" s="205" t="s">
        <v>9</v>
      </c>
      <c r="O126" s="205" t="s">
        <v>181</v>
      </c>
      <c r="P126" s="205" t="s">
        <v>17</v>
      </c>
      <c r="Q126" s="205"/>
      <c r="R126" s="207"/>
      <c r="S126" s="207">
        <v>44363</v>
      </c>
      <c r="T126" s="205"/>
      <c r="U126" s="205"/>
      <c r="V126" s="62" t="s">
        <v>3738</v>
      </c>
      <c r="W126" s="205"/>
      <c r="X126" s="205"/>
      <c r="Y126" s="205"/>
      <c r="Z126" s="205" t="s">
        <v>3739</v>
      </c>
      <c r="AA126" s="206">
        <v>500000</v>
      </c>
      <c r="AB126" s="205" t="s">
        <v>72</v>
      </c>
      <c r="AC126" s="149" t="s">
        <v>478</v>
      </c>
      <c r="AD126" s="205" t="s">
        <v>478</v>
      </c>
      <c r="AE126" s="206" t="s">
        <v>182</v>
      </c>
      <c r="AF126" s="150">
        <v>23.756287456603772</v>
      </c>
      <c r="AG126" s="151">
        <v>1.5094339622641511</v>
      </c>
      <c r="AH126" s="150">
        <v>1087.8143728301886</v>
      </c>
      <c r="AI126" s="150">
        <v>21.756287456603772</v>
      </c>
      <c r="AJ126" s="150">
        <v>23.756287456603772</v>
      </c>
      <c r="AK126" s="207"/>
      <c r="AL126" s="205"/>
    </row>
    <row r="127" spans="1:38">
      <c r="A127" s="152" t="s">
        <v>96</v>
      </c>
      <c r="B127" s="205" t="s">
        <v>97</v>
      </c>
      <c r="C127" s="205" t="s">
        <v>1373</v>
      </c>
      <c r="D127" s="205" t="s">
        <v>65</v>
      </c>
      <c r="E127" s="205" t="s">
        <v>65</v>
      </c>
      <c r="F127" s="205" t="s">
        <v>25</v>
      </c>
      <c r="G127" s="205" t="s">
        <v>66</v>
      </c>
      <c r="H127" s="205" t="s">
        <v>54</v>
      </c>
      <c r="I127" s="205" t="s">
        <v>55</v>
      </c>
      <c r="J127" s="205" t="s">
        <v>3740</v>
      </c>
      <c r="K127" s="208">
        <v>44110</v>
      </c>
      <c r="L127" s="209">
        <v>44227</v>
      </c>
      <c r="M127" s="208">
        <v>44362</v>
      </c>
      <c r="N127" s="205" t="s">
        <v>9</v>
      </c>
      <c r="O127" s="205" t="s">
        <v>181</v>
      </c>
      <c r="P127" s="205" t="s">
        <v>17</v>
      </c>
      <c r="Q127" s="205"/>
      <c r="R127" s="207"/>
      <c r="S127" s="207">
        <v>44363</v>
      </c>
      <c r="T127" s="205"/>
      <c r="U127" s="205"/>
      <c r="V127" s="62" t="s">
        <v>3741</v>
      </c>
      <c r="W127" s="205"/>
      <c r="X127" s="205"/>
      <c r="Y127" s="205"/>
      <c r="Z127" s="205" t="s">
        <v>3742</v>
      </c>
      <c r="AA127" s="206">
        <v>500000</v>
      </c>
      <c r="AB127" s="205" t="s">
        <v>72</v>
      </c>
      <c r="AC127" s="149" t="s">
        <v>478</v>
      </c>
      <c r="AD127" s="205" t="s">
        <v>478</v>
      </c>
      <c r="AE127" s="206" t="s">
        <v>182</v>
      </c>
      <c r="AF127" s="150">
        <v>23.786476135849057</v>
      </c>
      <c r="AG127" s="151">
        <v>1.5094339622641511</v>
      </c>
      <c r="AH127" s="150">
        <v>1089.3238067924528</v>
      </c>
      <c r="AI127" s="150">
        <v>21.786476135849057</v>
      </c>
      <c r="AJ127" s="150">
        <v>23.786476135849057</v>
      </c>
      <c r="AK127" s="207"/>
      <c r="AL127" s="205"/>
    </row>
    <row r="128" spans="1:38">
      <c r="A128" s="205" t="s">
        <v>155</v>
      </c>
      <c r="B128" s="205" t="s">
        <v>156</v>
      </c>
      <c r="C128" s="205" t="s">
        <v>3743</v>
      </c>
      <c r="D128" s="205" t="s">
        <v>65</v>
      </c>
      <c r="E128" s="205" t="s">
        <v>65</v>
      </c>
      <c r="F128" s="205" t="s">
        <v>25</v>
      </c>
      <c r="G128" s="205" t="s">
        <v>66</v>
      </c>
      <c r="H128" s="205" t="s">
        <v>54</v>
      </c>
      <c r="I128" s="205" t="s">
        <v>55</v>
      </c>
      <c r="J128" s="205" t="s">
        <v>3744</v>
      </c>
      <c r="K128" s="208">
        <v>44166</v>
      </c>
      <c r="L128" s="209">
        <v>44323</v>
      </c>
      <c r="M128" s="208">
        <v>44365</v>
      </c>
      <c r="N128" s="205" t="s">
        <v>9</v>
      </c>
      <c r="O128" s="205" t="s">
        <v>73</v>
      </c>
      <c r="P128" s="205" t="s">
        <v>17</v>
      </c>
      <c r="Q128" s="205"/>
      <c r="R128" s="207">
        <v>44356</v>
      </c>
      <c r="S128" s="168">
        <v>44377</v>
      </c>
      <c r="T128" s="205"/>
      <c r="U128" s="205"/>
      <c r="V128" s="62" t="s">
        <v>3745</v>
      </c>
      <c r="W128" s="205"/>
      <c r="X128" s="205"/>
      <c r="Y128" s="205"/>
      <c r="Z128" s="205"/>
      <c r="AA128" s="206">
        <v>500001</v>
      </c>
      <c r="AB128" s="205" t="s">
        <v>58</v>
      </c>
      <c r="AC128" s="149" t="s">
        <v>478</v>
      </c>
      <c r="AD128" s="205" t="s">
        <v>478</v>
      </c>
      <c r="AE128" s="206" t="s">
        <v>213</v>
      </c>
      <c r="AF128" s="150">
        <v>23.424211924528301</v>
      </c>
      <c r="AG128" s="151">
        <v>1.5094369811320758</v>
      </c>
      <c r="AH128" s="150">
        <v>1071.210596226415</v>
      </c>
      <c r="AI128" s="150">
        <v>21.424211924528301</v>
      </c>
      <c r="AJ128" s="150">
        <v>23.424211924528301</v>
      </c>
      <c r="AK128" s="207">
        <v>44350</v>
      </c>
      <c r="AL128" s="205"/>
    </row>
    <row r="129" spans="1:38">
      <c r="A129" s="205" t="s">
        <v>163</v>
      </c>
      <c r="B129" s="205" t="s">
        <v>164</v>
      </c>
      <c r="C129" s="205" t="s">
        <v>3746</v>
      </c>
      <c r="D129" s="205" t="s">
        <v>76</v>
      </c>
      <c r="E129" s="205" t="s">
        <v>76</v>
      </c>
      <c r="F129" s="205" t="s">
        <v>25</v>
      </c>
      <c r="G129" s="205" t="s">
        <v>66</v>
      </c>
      <c r="H129" s="205" t="s">
        <v>54</v>
      </c>
      <c r="I129" s="205" t="s">
        <v>55</v>
      </c>
      <c r="J129" s="205" t="s">
        <v>3747</v>
      </c>
      <c r="K129" s="208">
        <v>44351</v>
      </c>
      <c r="L129" s="209">
        <v>44378</v>
      </c>
      <c r="M129" s="208">
        <v>44393</v>
      </c>
      <c r="N129" s="205" t="s">
        <v>13</v>
      </c>
      <c r="O129" s="205" t="s">
        <v>14</v>
      </c>
      <c r="P129" s="205" t="s">
        <v>17</v>
      </c>
      <c r="Q129" s="205" t="s">
        <v>54</v>
      </c>
      <c r="R129" s="207">
        <v>44386</v>
      </c>
      <c r="S129" s="207"/>
      <c r="T129" s="205"/>
      <c r="U129" s="205"/>
      <c r="V129" s="62" t="s">
        <v>3748</v>
      </c>
      <c r="W129" s="205"/>
      <c r="X129" s="205"/>
      <c r="Y129" s="205"/>
      <c r="Z129" s="205" t="s">
        <v>3749</v>
      </c>
      <c r="AA129" s="206">
        <v>500000</v>
      </c>
      <c r="AB129" s="205" t="s">
        <v>58</v>
      </c>
      <c r="AC129" s="149" t="s">
        <v>478</v>
      </c>
      <c r="AD129" s="205" t="s">
        <v>478</v>
      </c>
      <c r="AE129" s="206" t="s">
        <v>2701</v>
      </c>
      <c r="AF129" s="150">
        <v>23.454400603773582</v>
      </c>
      <c r="AG129" s="151">
        <v>1.5094339622641511</v>
      </c>
      <c r="AH129" s="150">
        <v>1072.7200301886792</v>
      </c>
      <c r="AI129" s="150">
        <v>21.454400603773582</v>
      </c>
      <c r="AJ129" s="150">
        <v>23.454400603773582</v>
      </c>
      <c r="AK129" s="207">
        <v>44384</v>
      </c>
      <c r="AL129" s="205" t="s">
        <v>54</v>
      </c>
    </row>
    <row r="130" spans="1:38">
      <c r="A130" s="205" t="s">
        <v>163</v>
      </c>
      <c r="B130" s="205" t="s">
        <v>164</v>
      </c>
      <c r="C130" s="205" t="s">
        <v>3746</v>
      </c>
      <c r="D130" s="205" t="s">
        <v>76</v>
      </c>
      <c r="E130" s="205" t="s">
        <v>76</v>
      </c>
      <c r="F130" s="205" t="s">
        <v>25</v>
      </c>
      <c r="G130" s="205" t="s">
        <v>66</v>
      </c>
      <c r="H130" s="205" t="s">
        <v>54</v>
      </c>
      <c r="I130" s="205" t="s">
        <v>55</v>
      </c>
      <c r="J130" s="205" t="s">
        <v>3750</v>
      </c>
      <c r="K130" s="208">
        <v>44351</v>
      </c>
      <c r="L130" s="209">
        <v>44378</v>
      </c>
      <c r="M130" s="208">
        <v>44393</v>
      </c>
      <c r="N130" s="205" t="s">
        <v>13</v>
      </c>
      <c r="O130" s="205" t="s">
        <v>14</v>
      </c>
      <c r="P130" s="205" t="s">
        <v>17</v>
      </c>
      <c r="Q130" s="205" t="s">
        <v>54</v>
      </c>
      <c r="R130" s="207">
        <v>44386</v>
      </c>
      <c r="S130" s="207"/>
      <c r="T130" s="205"/>
      <c r="U130" s="205"/>
      <c r="V130" s="62" t="s">
        <v>3751</v>
      </c>
      <c r="W130" s="205"/>
      <c r="X130" s="205"/>
      <c r="Y130" s="205"/>
      <c r="Z130" s="205" t="s">
        <v>3749</v>
      </c>
      <c r="AA130" s="206">
        <v>500000</v>
      </c>
      <c r="AB130" s="205" t="s">
        <v>58</v>
      </c>
      <c r="AC130" s="149" t="s">
        <v>478</v>
      </c>
      <c r="AD130" s="205" t="s">
        <v>478</v>
      </c>
      <c r="AE130" s="206" t="s">
        <v>2701</v>
      </c>
      <c r="AF130" s="150">
        <v>23.484589283018867</v>
      </c>
      <c r="AG130" s="151">
        <v>1.5094339622641511</v>
      </c>
      <c r="AH130" s="150">
        <v>1074.2294641509434</v>
      </c>
      <c r="AI130" s="150">
        <v>21.484589283018867</v>
      </c>
      <c r="AJ130" s="150">
        <v>23.484589283018867</v>
      </c>
      <c r="AK130" s="207">
        <v>44384</v>
      </c>
      <c r="AL130" s="205" t="s">
        <v>54</v>
      </c>
    </row>
    <row r="131" spans="1:38">
      <c r="A131" s="205" t="s">
        <v>90</v>
      </c>
      <c r="B131" s="205" t="s">
        <v>91</v>
      </c>
      <c r="C131" s="205" t="s">
        <v>3752</v>
      </c>
      <c r="D131" s="205" t="s">
        <v>65</v>
      </c>
      <c r="E131" s="205" t="s">
        <v>65</v>
      </c>
      <c r="F131" s="205" t="s">
        <v>25</v>
      </c>
      <c r="G131" s="205" t="s">
        <v>66</v>
      </c>
      <c r="H131" s="205" t="s">
        <v>54</v>
      </c>
      <c r="I131" s="205" t="s">
        <v>55</v>
      </c>
      <c r="J131" s="205" t="s">
        <v>3753</v>
      </c>
      <c r="K131" s="208"/>
      <c r="L131" s="209"/>
      <c r="M131" s="208">
        <v>44396</v>
      </c>
      <c r="N131" s="205" t="s">
        <v>9</v>
      </c>
      <c r="O131" s="205" t="s">
        <v>181</v>
      </c>
      <c r="P131" s="205" t="s">
        <v>17</v>
      </c>
      <c r="Q131" s="205"/>
      <c r="R131" s="207">
        <v>44372</v>
      </c>
      <c r="S131" s="207">
        <v>44431</v>
      </c>
      <c r="T131" s="205"/>
      <c r="U131" s="205"/>
      <c r="V131" s="62" t="s">
        <v>3754</v>
      </c>
      <c r="W131" s="205"/>
      <c r="X131" s="205"/>
      <c r="Y131" s="205"/>
      <c r="Z131" s="205" t="s">
        <v>3755</v>
      </c>
      <c r="AA131" s="206">
        <v>500000</v>
      </c>
      <c r="AB131" s="205" t="s">
        <v>58</v>
      </c>
      <c r="AC131" s="149" t="s">
        <v>478</v>
      </c>
      <c r="AD131" s="205" t="s">
        <v>478</v>
      </c>
      <c r="AE131" s="206" t="s">
        <v>182</v>
      </c>
      <c r="AF131" s="150">
        <v>23.514777962264152</v>
      </c>
      <c r="AG131" s="151">
        <v>1.5094339622641511</v>
      </c>
      <c r="AH131" s="150">
        <v>1075.7388981132076</v>
      </c>
      <c r="AI131" s="150">
        <v>21.514777962264152</v>
      </c>
      <c r="AJ131" s="150">
        <v>23.514777962264152</v>
      </c>
      <c r="AK131" s="207">
        <v>44365</v>
      </c>
      <c r="AL131" s="205"/>
    </row>
    <row r="132" spans="1:38">
      <c r="A132" s="205" t="s">
        <v>96</v>
      </c>
      <c r="B132" s="205" t="s">
        <v>97</v>
      </c>
      <c r="C132" s="205" t="s">
        <v>3669</v>
      </c>
      <c r="D132" s="205" t="s">
        <v>65</v>
      </c>
      <c r="E132" s="205" t="s">
        <v>65</v>
      </c>
      <c r="F132" s="205" t="s">
        <v>25</v>
      </c>
      <c r="G132" s="205" t="s">
        <v>66</v>
      </c>
      <c r="H132" s="205" t="s">
        <v>54</v>
      </c>
      <c r="I132" s="205" t="s">
        <v>55</v>
      </c>
      <c r="J132" s="205" t="s">
        <v>3756</v>
      </c>
      <c r="K132" s="208">
        <v>44270</v>
      </c>
      <c r="L132" s="209">
        <v>44333</v>
      </c>
      <c r="M132" s="208">
        <v>44412</v>
      </c>
      <c r="N132" s="205" t="s">
        <v>11</v>
      </c>
      <c r="O132" s="205" t="s">
        <v>128</v>
      </c>
      <c r="P132" s="205" t="s">
        <v>17</v>
      </c>
      <c r="Q132" s="205"/>
      <c r="R132" s="207">
        <v>44396</v>
      </c>
      <c r="S132" s="207"/>
      <c r="T132" s="205"/>
      <c r="U132" s="205"/>
      <c r="V132" s="62" t="s">
        <v>3757</v>
      </c>
      <c r="W132" s="205"/>
      <c r="X132" s="205"/>
      <c r="Y132" s="205"/>
      <c r="Z132" s="205"/>
      <c r="AA132" s="206">
        <v>500000</v>
      </c>
      <c r="AB132" s="205" t="s">
        <v>58</v>
      </c>
      <c r="AC132" s="205" t="s">
        <v>478</v>
      </c>
      <c r="AD132" s="205" t="s">
        <v>478</v>
      </c>
      <c r="AE132" s="206" t="s">
        <v>129</v>
      </c>
      <c r="AF132" s="150">
        <v>23.544966641509436</v>
      </c>
      <c r="AG132" s="151">
        <v>1.5094339622641511</v>
      </c>
      <c r="AH132" s="150">
        <v>1077.2483320754718</v>
      </c>
      <c r="AI132" s="150">
        <v>21.544966641509436</v>
      </c>
      <c r="AJ132" s="150">
        <v>23.544966641509436</v>
      </c>
      <c r="AK132" s="207">
        <v>44372</v>
      </c>
      <c r="AL132" s="205"/>
    </row>
    <row r="133" spans="1:38">
      <c r="A133" s="205" t="s">
        <v>179</v>
      </c>
      <c r="B133" s="205" t="s">
        <v>180</v>
      </c>
      <c r="C133" s="205" t="s">
        <v>3450</v>
      </c>
      <c r="D133" s="205" t="s">
        <v>76</v>
      </c>
      <c r="E133" s="205" t="s">
        <v>76</v>
      </c>
      <c r="F133" s="205" t="s">
        <v>25</v>
      </c>
      <c r="G133" s="205" t="s">
        <v>66</v>
      </c>
      <c r="H133" s="205" t="s">
        <v>54</v>
      </c>
      <c r="I133" s="205" t="s">
        <v>55</v>
      </c>
      <c r="J133" s="205" t="s">
        <v>3758</v>
      </c>
      <c r="K133" s="208">
        <v>44169</v>
      </c>
      <c r="L133" s="209">
        <v>44379</v>
      </c>
      <c r="M133" s="208">
        <v>44414</v>
      </c>
      <c r="N133" s="205" t="s">
        <v>13</v>
      </c>
      <c r="O133" s="205" t="s">
        <v>14</v>
      </c>
      <c r="P133" s="205" t="s">
        <v>17</v>
      </c>
      <c r="Q133" s="205" t="s">
        <v>54</v>
      </c>
      <c r="R133" s="207">
        <v>44412</v>
      </c>
      <c r="S133" s="207"/>
      <c r="T133" s="205"/>
      <c r="U133" s="205"/>
      <c r="V133" s="62" t="s">
        <v>3759</v>
      </c>
      <c r="W133" s="205"/>
      <c r="X133" s="205"/>
      <c r="Y133" s="205"/>
      <c r="Z133" s="205"/>
      <c r="AA133" s="206">
        <v>500000</v>
      </c>
      <c r="AB133" s="205" t="s">
        <v>58</v>
      </c>
      <c r="AC133" s="149" t="s">
        <v>478</v>
      </c>
      <c r="AD133" s="205" t="s">
        <v>478</v>
      </c>
      <c r="AE133" s="206" t="s">
        <v>2701</v>
      </c>
      <c r="AF133" s="150">
        <v>23.575155320754721</v>
      </c>
      <c r="AG133" s="151">
        <v>1.5094339622641511</v>
      </c>
      <c r="AH133" s="150">
        <v>1078.757766037736</v>
      </c>
      <c r="AI133" s="150">
        <v>21.575155320754721</v>
      </c>
      <c r="AJ133" s="150">
        <v>23.575155320754721</v>
      </c>
      <c r="AK133" s="207">
        <v>44281</v>
      </c>
      <c r="AL133" s="205"/>
    </row>
    <row r="134" spans="1:38">
      <c r="A134" s="205" t="s">
        <v>155</v>
      </c>
      <c r="B134" s="205" t="s">
        <v>156</v>
      </c>
      <c r="C134" s="205" t="s">
        <v>3760</v>
      </c>
      <c r="D134" s="205" t="s">
        <v>65</v>
      </c>
      <c r="E134" s="205" t="s">
        <v>65</v>
      </c>
      <c r="F134" s="205" t="s">
        <v>25</v>
      </c>
      <c r="G134" s="205" t="s">
        <v>66</v>
      </c>
      <c r="H134" s="205" t="s">
        <v>54</v>
      </c>
      <c r="I134" s="205" t="s">
        <v>55</v>
      </c>
      <c r="J134" s="205" t="s">
        <v>3761</v>
      </c>
      <c r="K134" s="208">
        <v>44357</v>
      </c>
      <c r="L134" s="209">
        <v>44379</v>
      </c>
      <c r="M134" s="208">
        <v>44414</v>
      </c>
      <c r="N134" s="205" t="s">
        <v>9</v>
      </c>
      <c r="O134" s="205" t="s">
        <v>73</v>
      </c>
      <c r="P134" s="205" t="s">
        <v>17</v>
      </c>
      <c r="Q134" s="205"/>
      <c r="R134" s="207">
        <v>44412</v>
      </c>
      <c r="S134" s="207">
        <v>44419</v>
      </c>
      <c r="T134" s="205"/>
      <c r="U134" s="205"/>
      <c r="V134" s="62" t="s">
        <v>3762</v>
      </c>
      <c r="W134" s="205"/>
      <c r="X134" s="205"/>
      <c r="Y134" s="205"/>
      <c r="Z134" s="205"/>
      <c r="AA134" s="206">
        <v>500001</v>
      </c>
      <c r="AB134" s="205" t="s">
        <v>58</v>
      </c>
      <c r="AC134" s="149" t="s">
        <v>478</v>
      </c>
      <c r="AD134" s="205" t="s">
        <v>478</v>
      </c>
      <c r="AE134" s="206" t="s">
        <v>213</v>
      </c>
      <c r="AF134" s="150">
        <v>23.605344060377362</v>
      </c>
      <c r="AG134" s="151">
        <v>1.5094369811320758</v>
      </c>
      <c r="AH134" s="150">
        <v>1080.267203018868</v>
      </c>
      <c r="AI134" s="150">
        <v>21.605344060377362</v>
      </c>
      <c r="AJ134" s="150">
        <v>23.605344060377362</v>
      </c>
      <c r="AK134" s="207">
        <v>44357</v>
      </c>
      <c r="AL134" s="205"/>
    </row>
    <row r="135" spans="1:38">
      <c r="A135" s="205" t="s">
        <v>155</v>
      </c>
      <c r="B135" s="205" t="s">
        <v>156</v>
      </c>
      <c r="C135" s="205" t="s">
        <v>3763</v>
      </c>
      <c r="D135" s="205" t="s">
        <v>76</v>
      </c>
      <c r="E135" s="205" t="s">
        <v>76</v>
      </c>
      <c r="F135" s="205" t="s">
        <v>25</v>
      </c>
      <c r="G135" s="205" t="s">
        <v>66</v>
      </c>
      <c r="H135" s="205" t="s">
        <v>54</v>
      </c>
      <c r="I135" s="205" t="s">
        <v>55</v>
      </c>
      <c r="J135" s="205" t="s">
        <v>3764</v>
      </c>
      <c r="K135" s="208">
        <v>44216</v>
      </c>
      <c r="L135" s="209">
        <v>44397</v>
      </c>
      <c r="M135" s="208">
        <v>44439</v>
      </c>
      <c r="N135" s="205" t="s">
        <v>9</v>
      </c>
      <c r="O135" s="205" t="s">
        <v>196</v>
      </c>
      <c r="P135" s="205" t="s">
        <v>17</v>
      </c>
      <c r="Q135" s="205"/>
      <c r="R135" s="207">
        <v>44426</v>
      </c>
      <c r="S135" s="207">
        <v>44439</v>
      </c>
      <c r="T135" s="205"/>
      <c r="U135" s="205"/>
      <c r="V135" s="62" t="s">
        <v>3765</v>
      </c>
      <c r="W135" s="205"/>
      <c r="X135" s="205"/>
      <c r="Y135" s="205"/>
      <c r="Z135" s="205"/>
      <c r="AA135" s="206">
        <v>500001</v>
      </c>
      <c r="AB135" s="205" t="s">
        <v>72</v>
      </c>
      <c r="AC135" s="149" t="s">
        <v>478</v>
      </c>
      <c r="AD135" s="205" t="s">
        <v>478</v>
      </c>
      <c r="AE135" s="206" t="s">
        <v>197</v>
      </c>
      <c r="AF135" s="150">
        <v>23.6355328</v>
      </c>
      <c r="AG135" s="151">
        <v>1.5094369811320758</v>
      </c>
      <c r="AH135" s="150">
        <v>1081.77664</v>
      </c>
      <c r="AI135" s="150">
        <v>21.6355328</v>
      </c>
      <c r="AJ135" s="150">
        <v>23.6355328</v>
      </c>
      <c r="AK135" s="207">
        <v>44355</v>
      </c>
      <c r="AL135" s="205"/>
    </row>
    <row r="136" spans="1:38">
      <c r="A136" s="205" t="s">
        <v>96</v>
      </c>
      <c r="B136" s="205" t="s">
        <v>97</v>
      </c>
      <c r="C136" s="205" t="s">
        <v>3735</v>
      </c>
      <c r="D136" s="205" t="s">
        <v>65</v>
      </c>
      <c r="E136" s="205" t="s">
        <v>65</v>
      </c>
      <c r="F136" s="205" t="s">
        <v>25</v>
      </c>
      <c r="G136" s="205" t="s">
        <v>66</v>
      </c>
      <c r="H136" s="205" t="s">
        <v>54</v>
      </c>
      <c r="I136" s="205" t="s">
        <v>68</v>
      </c>
      <c r="J136" s="205" t="s">
        <v>3766</v>
      </c>
      <c r="K136" s="208">
        <v>44249</v>
      </c>
      <c r="L136" s="209">
        <v>44340</v>
      </c>
      <c r="M136" s="208">
        <v>44449</v>
      </c>
      <c r="N136" s="205" t="s">
        <v>9</v>
      </c>
      <c r="O136" s="205" t="s">
        <v>73</v>
      </c>
      <c r="P136" s="205" t="s">
        <v>17</v>
      </c>
      <c r="Q136" s="205"/>
      <c r="R136" s="207">
        <v>44349</v>
      </c>
      <c r="S136" s="207">
        <v>44384</v>
      </c>
      <c r="T136" s="205"/>
      <c r="U136" s="205"/>
      <c r="V136" s="205"/>
      <c r="W136" s="205"/>
      <c r="X136" s="205"/>
      <c r="Y136" s="205"/>
      <c r="Z136" s="205" t="s">
        <v>2714</v>
      </c>
      <c r="AA136" s="206">
        <v>500000</v>
      </c>
      <c r="AB136" s="205" t="s">
        <v>58</v>
      </c>
      <c r="AC136" s="149" t="s">
        <v>478</v>
      </c>
      <c r="AD136" s="205" t="s">
        <v>478</v>
      </c>
      <c r="AE136" s="206" t="s">
        <v>213</v>
      </c>
      <c r="AF136" s="150">
        <v>23.665721479245285</v>
      </c>
      <c r="AG136" s="151">
        <v>1.5094339622641511</v>
      </c>
      <c r="AH136" s="150">
        <v>1083.2860739622643</v>
      </c>
      <c r="AI136" s="150">
        <v>21.665721479245285</v>
      </c>
      <c r="AJ136" s="150">
        <v>23.665721479245285</v>
      </c>
      <c r="AK136" s="207">
        <v>44348</v>
      </c>
      <c r="AL136" s="205"/>
    </row>
    <row r="137" spans="1:38">
      <c r="A137" s="205" t="s">
        <v>163</v>
      </c>
      <c r="B137" s="205" t="s">
        <v>164</v>
      </c>
      <c r="C137" s="205" t="s">
        <v>2653</v>
      </c>
      <c r="D137" s="205" t="s">
        <v>76</v>
      </c>
      <c r="E137" s="205" t="s">
        <v>76</v>
      </c>
      <c r="F137" s="205" t="s">
        <v>25</v>
      </c>
      <c r="G137" s="205" t="s">
        <v>66</v>
      </c>
      <c r="H137" s="205" t="s">
        <v>54</v>
      </c>
      <c r="I137" s="205" t="s">
        <v>68</v>
      </c>
      <c r="J137" s="205" t="s">
        <v>3767</v>
      </c>
      <c r="K137" s="208">
        <v>44256</v>
      </c>
      <c r="L137" s="209">
        <v>44434</v>
      </c>
      <c r="M137" s="208">
        <v>44456</v>
      </c>
      <c r="N137" s="205" t="s">
        <v>9</v>
      </c>
      <c r="O137" s="205" t="s">
        <v>196</v>
      </c>
      <c r="P137" s="205" t="s">
        <v>17</v>
      </c>
      <c r="Q137" s="205"/>
      <c r="R137" s="207">
        <v>44454</v>
      </c>
      <c r="S137" s="207">
        <v>44481</v>
      </c>
      <c r="T137" s="205"/>
      <c r="U137" s="205"/>
      <c r="V137" s="205"/>
      <c r="W137" s="205"/>
      <c r="X137" s="205"/>
      <c r="Y137" s="205"/>
      <c r="Z137" s="205" t="s">
        <v>3641</v>
      </c>
      <c r="AA137" s="206">
        <v>500000</v>
      </c>
      <c r="AB137" s="205" t="s">
        <v>72</v>
      </c>
      <c r="AC137" s="149" t="s">
        <v>478</v>
      </c>
      <c r="AD137" s="205" t="s">
        <v>478</v>
      </c>
      <c r="AE137" s="206" t="s">
        <v>197</v>
      </c>
      <c r="AF137" s="150">
        <v>23.69591015849057</v>
      </c>
      <c r="AG137" s="151">
        <v>1.5094339622641511</v>
      </c>
      <c r="AH137" s="150">
        <v>1084.7955079245285</v>
      </c>
      <c r="AI137" s="150">
        <v>21.69591015849057</v>
      </c>
      <c r="AJ137" s="150">
        <v>23.69591015849057</v>
      </c>
      <c r="AK137" s="207">
        <v>44454</v>
      </c>
      <c r="AL137" s="205"/>
    </row>
    <row r="138" spans="1:38">
      <c r="A138" s="205" t="s">
        <v>163</v>
      </c>
      <c r="B138" s="205" t="s">
        <v>164</v>
      </c>
      <c r="C138" s="205" t="s">
        <v>2653</v>
      </c>
      <c r="D138" s="205" t="s">
        <v>76</v>
      </c>
      <c r="E138" s="205" t="s">
        <v>76</v>
      </c>
      <c r="F138" s="205" t="s">
        <v>25</v>
      </c>
      <c r="G138" s="205" t="s">
        <v>66</v>
      </c>
      <c r="H138" s="205" t="s">
        <v>54</v>
      </c>
      <c r="I138" s="205" t="s">
        <v>68</v>
      </c>
      <c r="J138" s="205" t="s">
        <v>3768</v>
      </c>
      <c r="K138" s="208">
        <v>44256</v>
      </c>
      <c r="L138" s="209">
        <v>44434</v>
      </c>
      <c r="M138" s="208">
        <v>44456</v>
      </c>
      <c r="N138" s="205" t="s">
        <v>9</v>
      </c>
      <c r="O138" s="205" t="s">
        <v>196</v>
      </c>
      <c r="P138" s="205" t="s">
        <v>17</v>
      </c>
      <c r="Q138" s="205"/>
      <c r="R138" s="207">
        <v>44454</v>
      </c>
      <c r="S138" s="207">
        <v>44481</v>
      </c>
      <c r="T138" s="205"/>
      <c r="U138" s="205"/>
      <c r="V138" s="205"/>
      <c r="W138" s="205"/>
      <c r="X138" s="205"/>
      <c r="Y138" s="205"/>
      <c r="Z138" s="205" t="s">
        <v>3641</v>
      </c>
      <c r="AA138" s="206">
        <v>500000</v>
      </c>
      <c r="AB138" s="205" t="s">
        <v>72</v>
      </c>
      <c r="AC138" s="149" t="s">
        <v>478</v>
      </c>
      <c r="AD138" s="205" t="s">
        <v>478</v>
      </c>
      <c r="AE138" s="206" t="s">
        <v>197</v>
      </c>
      <c r="AF138" s="150">
        <v>23.726098837735854</v>
      </c>
      <c r="AG138" s="151">
        <v>1.5094339622641511</v>
      </c>
      <c r="AH138" s="150">
        <v>1086.3049418867927</v>
      </c>
      <c r="AI138" s="150">
        <v>21.726098837735854</v>
      </c>
      <c r="AJ138" s="150">
        <v>23.726098837735854</v>
      </c>
      <c r="AK138" s="207">
        <v>44454</v>
      </c>
      <c r="AL138" s="205"/>
    </row>
    <row r="139" spans="1:38">
      <c r="A139" s="205" t="s">
        <v>96</v>
      </c>
      <c r="B139" s="205" t="s">
        <v>97</v>
      </c>
      <c r="C139" s="205" t="s">
        <v>3669</v>
      </c>
      <c r="D139" s="205" t="s">
        <v>65</v>
      </c>
      <c r="E139" s="205" t="s">
        <v>65</v>
      </c>
      <c r="F139" s="205" t="s">
        <v>25</v>
      </c>
      <c r="G139" s="205" t="s">
        <v>66</v>
      </c>
      <c r="H139" s="205" t="s">
        <v>54</v>
      </c>
      <c r="I139" s="205" t="s">
        <v>55</v>
      </c>
      <c r="J139" s="205" t="s">
        <v>3769</v>
      </c>
      <c r="K139" s="208">
        <v>44250</v>
      </c>
      <c r="L139" s="209">
        <v>44333</v>
      </c>
      <c r="M139" s="208">
        <v>44482</v>
      </c>
      <c r="N139" s="205" t="s">
        <v>11</v>
      </c>
      <c r="O139" s="205" t="s">
        <v>128</v>
      </c>
      <c r="P139" s="205" t="s">
        <v>17</v>
      </c>
      <c r="Q139" s="205"/>
      <c r="R139" s="207">
        <v>44396</v>
      </c>
      <c r="S139" s="207"/>
      <c r="T139" s="205"/>
      <c r="U139" s="205"/>
      <c r="V139" s="62" t="s">
        <v>3770</v>
      </c>
      <c r="W139" s="205"/>
      <c r="X139" s="205"/>
      <c r="Y139" s="205"/>
      <c r="Z139" s="205" t="s">
        <v>3771</v>
      </c>
      <c r="AA139" s="206">
        <v>500000</v>
      </c>
      <c r="AB139" s="205" t="s">
        <v>58</v>
      </c>
      <c r="AC139" s="205" t="s">
        <v>478</v>
      </c>
      <c r="AD139" s="205" t="s">
        <v>478</v>
      </c>
      <c r="AE139" s="206" t="s">
        <v>129</v>
      </c>
      <c r="AF139" s="150">
        <v>23.756287516981139</v>
      </c>
      <c r="AG139" s="151">
        <v>1.5094339622641511</v>
      </c>
      <c r="AH139" s="150">
        <v>1087.8143758490569</v>
      </c>
      <c r="AI139" s="150">
        <v>21.756287516981139</v>
      </c>
      <c r="AJ139" s="150">
        <v>23.756287516981139</v>
      </c>
      <c r="AK139" s="207">
        <v>44364</v>
      </c>
      <c r="AL139" s="205"/>
    </row>
    <row r="140" spans="1:38">
      <c r="A140" s="205" t="s">
        <v>179</v>
      </c>
      <c r="B140" s="205" t="s">
        <v>180</v>
      </c>
      <c r="C140" s="205" t="s">
        <v>3772</v>
      </c>
      <c r="D140" s="205" t="s">
        <v>76</v>
      </c>
      <c r="E140" s="205" t="s">
        <v>76</v>
      </c>
      <c r="F140" s="205" t="s">
        <v>25</v>
      </c>
      <c r="G140" s="205" t="s">
        <v>66</v>
      </c>
      <c r="H140" s="205" t="s">
        <v>54</v>
      </c>
      <c r="I140" s="205" t="s">
        <v>55</v>
      </c>
      <c r="J140" s="205" t="s">
        <v>3773</v>
      </c>
      <c r="K140" s="208">
        <v>44330</v>
      </c>
      <c r="L140" s="209">
        <v>44428</v>
      </c>
      <c r="M140" s="208">
        <v>44496</v>
      </c>
      <c r="N140" s="205" t="s">
        <v>13</v>
      </c>
      <c r="O140" s="205" t="s">
        <v>14</v>
      </c>
      <c r="P140" s="205" t="s">
        <v>17</v>
      </c>
      <c r="Q140" s="205" t="s">
        <v>54</v>
      </c>
      <c r="R140" s="207"/>
      <c r="S140" s="207">
        <v>44495</v>
      </c>
      <c r="T140" s="205"/>
      <c r="U140" s="205"/>
      <c r="V140" s="62" t="s">
        <v>3774</v>
      </c>
      <c r="W140" s="205"/>
      <c r="X140" s="205"/>
      <c r="Y140" s="205"/>
      <c r="Z140" s="205" t="s">
        <v>3775</v>
      </c>
      <c r="AA140" s="206">
        <v>500000</v>
      </c>
      <c r="AB140" s="205" t="s">
        <v>58</v>
      </c>
      <c r="AC140" s="149" t="s">
        <v>478</v>
      </c>
      <c r="AD140" s="205" t="s">
        <v>478</v>
      </c>
      <c r="AE140" s="206" t="s">
        <v>2701</v>
      </c>
      <c r="AF140" s="150">
        <v>23.78647619622642</v>
      </c>
      <c r="AG140" s="151">
        <v>1.5094339622641511</v>
      </c>
      <c r="AH140" s="150">
        <v>1089.3238098113211</v>
      </c>
      <c r="AI140" s="150">
        <v>21.78647619622642</v>
      </c>
      <c r="AJ140" s="150">
        <v>23.78647619622642</v>
      </c>
      <c r="AK140" s="207">
        <v>44475</v>
      </c>
      <c r="AL140" s="205"/>
    </row>
    <row r="141" spans="1:38">
      <c r="A141" s="205" t="s">
        <v>179</v>
      </c>
      <c r="B141" s="205" t="s">
        <v>180</v>
      </c>
      <c r="C141" s="205" t="s">
        <v>3772</v>
      </c>
      <c r="D141" s="205" t="s">
        <v>76</v>
      </c>
      <c r="E141" s="205" t="s">
        <v>76</v>
      </c>
      <c r="F141" s="205" t="s">
        <v>25</v>
      </c>
      <c r="G141" s="205" t="s">
        <v>66</v>
      </c>
      <c r="H141" s="205" t="s">
        <v>54</v>
      </c>
      <c r="I141" s="205" t="s">
        <v>55</v>
      </c>
      <c r="J141" s="205" t="s">
        <v>3776</v>
      </c>
      <c r="K141" s="208">
        <v>44316</v>
      </c>
      <c r="L141" s="209">
        <v>44428</v>
      </c>
      <c r="M141" s="208">
        <v>44498</v>
      </c>
      <c r="N141" s="205" t="s">
        <v>13</v>
      </c>
      <c r="O141" s="205" t="s">
        <v>14</v>
      </c>
      <c r="P141" s="205" t="s">
        <v>17</v>
      </c>
      <c r="Q141" s="205" t="s">
        <v>54</v>
      </c>
      <c r="R141" s="207"/>
      <c r="S141" s="207">
        <v>44495</v>
      </c>
      <c r="T141" s="205"/>
      <c r="U141" s="205"/>
      <c r="V141" s="62" t="s">
        <v>3777</v>
      </c>
      <c r="W141" s="205"/>
      <c r="X141" s="205"/>
      <c r="Y141" s="205"/>
      <c r="Z141" s="205" t="s">
        <v>3775</v>
      </c>
      <c r="AA141" s="206">
        <v>500000</v>
      </c>
      <c r="AB141" s="205" t="s">
        <v>58</v>
      </c>
      <c r="AC141" s="149" t="s">
        <v>478</v>
      </c>
      <c r="AD141" s="205" t="s">
        <v>478</v>
      </c>
      <c r="AE141" s="206" t="s">
        <v>2701</v>
      </c>
      <c r="AF141" s="150">
        <v>23.816664875471705</v>
      </c>
      <c r="AG141" s="151">
        <v>1.5094339622641511</v>
      </c>
      <c r="AH141" s="150">
        <v>1090.8332437735853</v>
      </c>
      <c r="AI141" s="150">
        <v>21.816664875471705</v>
      </c>
      <c r="AJ141" s="150">
        <v>23.816664875471705</v>
      </c>
      <c r="AK141" s="207">
        <v>44475</v>
      </c>
      <c r="AL141" s="205"/>
    </row>
    <row r="142" spans="1:38" ht="43.5">
      <c r="A142" s="152" t="s">
        <v>134</v>
      </c>
      <c r="B142" s="205" t="s">
        <v>101</v>
      </c>
      <c r="C142" s="205" t="s">
        <v>3718</v>
      </c>
      <c r="D142" s="205" t="s">
        <v>51</v>
      </c>
      <c r="E142" s="205" t="s">
        <v>65</v>
      </c>
      <c r="F142" s="205" t="s">
        <v>25</v>
      </c>
      <c r="G142" s="205" t="s">
        <v>66</v>
      </c>
      <c r="H142" s="205" t="s">
        <v>54</v>
      </c>
      <c r="I142" s="205" t="s">
        <v>68</v>
      </c>
      <c r="J142" s="205" t="s">
        <v>3778</v>
      </c>
      <c r="K142" s="208">
        <v>44186</v>
      </c>
      <c r="L142" s="209">
        <v>44211</v>
      </c>
      <c r="M142" s="208">
        <v>44502</v>
      </c>
      <c r="N142" s="205" t="s">
        <v>9</v>
      </c>
      <c r="O142" s="205" t="s">
        <v>196</v>
      </c>
      <c r="P142" s="205" t="s">
        <v>17</v>
      </c>
      <c r="Q142" s="205"/>
      <c r="R142" s="207">
        <v>44214</v>
      </c>
      <c r="S142" s="207"/>
      <c r="T142" s="205"/>
      <c r="U142" s="205"/>
      <c r="V142" s="205"/>
      <c r="W142" s="205"/>
      <c r="X142" s="205"/>
      <c r="Y142" s="205"/>
      <c r="Z142" s="170" t="s">
        <v>3779</v>
      </c>
      <c r="AA142" s="206">
        <v>500000</v>
      </c>
      <c r="AB142" s="205" t="s">
        <v>72</v>
      </c>
      <c r="AC142" s="149" t="s">
        <v>478</v>
      </c>
      <c r="AD142" s="205" t="s">
        <v>478</v>
      </c>
      <c r="AE142" s="206" t="s">
        <v>197</v>
      </c>
      <c r="AF142" s="150">
        <v>23.84685355471699</v>
      </c>
      <c r="AG142" s="151">
        <v>1.5094339622641511</v>
      </c>
      <c r="AH142" s="150">
        <v>1092.3426777358495</v>
      </c>
      <c r="AI142" s="150">
        <v>21.84685355471699</v>
      </c>
      <c r="AJ142" s="150">
        <v>23.84685355471699</v>
      </c>
      <c r="AK142" s="207"/>
      <c r="AL142" s="205"/>
    </row>
    <row r="143" spans="1:38">
      <c r="A143" t="s">
        <v>179</v>
      </c>
      <c r="B143" s="205" t="s">
        <v>180</v>
      </c>
      <c r="C143" s="205" t="s">
        <v>2680</v>
      </c>
      <c r="D143" t="s">
        <v>76</v>
      </c>
      <c r="E143" t="s">
        <v>76</v>
      </c>
      <c r="F143" t="s">
        <v>25</v>
      </c>
      <c r="G143" t="s">
        <v>66</v>
      </c>
      <c r="H143" t="s">
        <v>54</v>
      </c>
      <c r="I143" t="s">
        <v>55</v>
      </c>
      <c r="J143" s="205" t="s">
        <v>3780</v>
      </c>
      <c r="K143" s="208">
        <v>44483</v>
      </c>
      <c r="L143" s="209">
        <v>44498</v>
      </c>
      <c r="M143" s="208">
        <v>44529</v>
      </c>
      <c r="N143" t="s">
        <v>9</v>
      </c>
      <c r="O143" t="s">
        <v>219</v>
      </c>
      <c r="P143" t="s">
        <v>17</v>
      </c>
      <c r="Q143" t="s">
        <v>54</v>
      </c>
      <c r="R143" s="207">
        <v>44530</v>
      </c>
      <c r="S143" s="207">
        <v>44559</v>
      </c>
      <c r="T143" s="205"/>
      <c r="U143" s="205"/>
      <c r="V143" s="62" t="s">
        <v>3781</v>
      </c>
      <c r="W143" s="205"/>
      <c r="X143" s="205"/>
      <c r="Y143" s="205"/>
      <c r="Z143" s="205"/>
      <c r="AA143" s="206">
        <v>500000</v>
      </c>
      <c r="AB143" s="205" t="s">
        <v>58</v>
      </c>
      <c r="AC143" s="149" t="s">
        <v>478</v>
      </c>
      <c r="AD143" s="205" t="s">
        <v>478</v>
      </c>
      <c r="AE143" s="206" t="s">
        <v>220</v>
      </c>
      <c r="AF143" s="150">
        <v>23.877042233962275</v>
      </c>
      <c r="AG143" s="151">
        <v>1.5094339622641511</v>
      </c>
      <c r="AH143" s="150">
        <v>1093.8521116981137</v>
      </c>
      <c r="AI143" s="150">
        <v>21.877042233962275</v>
      </c>
      <c r="AJ143" s="150">
        <v>23.877042233962275</v>
      </c>
      <c r="AK143" s="207">
        <v>44512</v>
      </c>
      <c r="AL143" s="205"/>
    </row>
    <row r="144" spans="1:38">
      <c r="A144" s="205" t="s">
        <v>96</v>
      </c>
      <c r="B144" s="205" t="s">
        <v>97</v>
      </c>
      <c r="C144" s="205" t="s">
        <v>3782</v>
      </c>
      <c r="D144" s="205" t="s">
        <v>65</v>
      </c>
      <c r="E144" s="205" t="s">
        <v>65</v>
      </c>
      <c r="F144" s="205" t="s">
        <v>25</v>
      </c>
      <c r="G144" s="205" t="s">
        <v>66</v>
      </c>
      <c r="H144" s="205" t="s">
        <v>54</v>
      </c>
      <c r="I144" s="205" t="s">
        <v>55</v>
      </c>
      <c r="J144" s="205" t="s">
        <v>3783</v>
      </c>
      <c r="K144" s="208"/>
      <c r="L144" s="209"/>
      <c r="M144" s="208">
        <v>44531</v>
      </c>
      <c r="N144" s="205" t="s">
        <v>13</v>
      </c>
      <c r="O144" s="205" t="s">
        <v>14</v>
      </c>
      <c r="P144" s="205" t="s">
        <v>17</v>
      </c>
      <c r="Q144" s="205" t="s">
        <v>54</v>
      </c>
      <c r="R144" s="207">
        <v>44544</v>
      </c>
      <c r="S144" s="207"/>
      <c r="T144" s="205"/>
      <c r="U144" s="205"/>
      <c r="V144" s="62" t="s">
        <v>3784</v>
      </c>
      <c r="W144" s="205"/>
      <c r="X144" s="205"/>
      <c r="Y144" s="205"/>
      <c r="Z144" s="205" t="s">
        <v>3785</v>
      </c>
      <c r="AA144" s="206">
        <v>500000</v>
      </c>
      <c r="AB144" s="205" t="s">
        <v>58</v>
      </c>
      <c r="AC144" s="149" t="s">
        <v>478</v>
      </c>
      <c r="AD144" s="205" t="s">
        <v>478</v>
      </c>
      <c r="AE144" s="206" t="s">
        <v>2701</v>
      </c>
      <c r="AF144" s="150">
        <v>23.90723091320756</v>
      </c>
      <c r="AG144" s="151">
        <v>1.5094339622641511</v>
      </c>
      <c r="AH144" s="150">
        <v>1095.3615456603779</v>
      </c>
      <c r="AI144" s="150">
        <v>21.90723091320756</v>
      </c>
      <c r="AJ144" s="150">
        <v>23.90723091320756</v>
      </c>
      <c r="AK144" s="207">
        <v>44474</v>
      </c>
      <c r="AL144" s="205"/>
    </row>
    <row r="145" spans="1:38">
      <c r="A145" s="205" t="s">
        <v>90</v>
      </c>
      <c r="B145" s="205" t="s">
        <v>91</v>
      </c>
      <c r="C145" s="205" t="s">
        <v>1335</v>
      </c>
      <c r="D145" s="205" t="s">
        <v>65</v>
      </c>
      <c r="E145" s="205" t="s">
        <v>65</v>
      </c>
      <c r="F145" s="205" t="s">
        <v>25</v>
      </c>
      <c r="G145" s="205" t="s">
        <v>66</v>
      </c>
      <c r="H145" s="205" t="s">
        <v>54</v>
      </c>
      <c r="I145" s="205" t="s">
        <v>55</v>
      </c>
      <c r="J145" s="205" t="s">
        <v>3786</v>
      </c>
      <c r="K145" s="208">
        <v>44102</v>
      </c>
      <c r="L145" s="209">
        <v>44239</v>
      </c>
      <c r="M145" s="208">
        <v>44561</v>
      </c>
      <c r="N145" s="205" t="s">
        <v>9</v>
      </c>
      <c r="O145" s="205" t="s">
        <v>196</v>
      </c>
      <c r="P145" t="s">
        <v>17</v>
      </c>
      <c r="Q145" s="205"/>
      <c r="R145" s="207"/>
      <c r="S145" s="207">
        <v>44538</v>
      </c>
      <c r="T145" s="205"/>
      <c r="U145" s="205"/>
      <c r="V145" s="62" t="s">
        <v>3787</v>
      </c>
      <c r="W145" s="205"/>
      <c r="X145" s="205"/>
      <c r="Y145" s="205"/>
      <c r="Z145" s="205" t="s">
        <v>3788</v>
      </c>
      <c r="AA145" s="206">
        <v>500000</v>
      </c>
      <c r="AB145" s="205" t="s">
        <v>58</v>
      </c>
      <c r="AC145" s="149" t="s">
        <v>478</v>
      </c>
      <c r="AD145" s="205" t="s">
        <v>478</v>
      </c>
      <c r="AE145" s="206" t="s">
        <v>197</v>
      </c>
      <c r="AF145" s="150">
        <v>23.967608271698126</v>
      </c>
      <c r="AG145" s="151">
        <v>1.5094339622641511</v>
      </c>
      <c r="AH145" s="150">
        <v>1098.3804135849064</v>
      </c>
      <c r="AI145" s="150">
        <v>21.967608271698126</v>
      </c>
      <c r="AJ145" s="150">
        <v>23.967608271698126</v>
      </c>
      <c r="AK145" s="207">
        <v>44281</v>
      </c>
      <c r="AL145" s="205" t="s">
        <v>54</v>
      </c>
    </row>
    <row r="146" spans="1:38">
      <c r="A146" s="205" t="s">
        <v>96</v>
      </c>
      <c r="B146" s="205" t="s">
        <v>97</v>
      </c>
      <c r="C146" s="154" t="s">
        <v>2868</v>
      </c>
      <c r="D146" s="154" t="s">
        <v>65</v>
      </c>
      <c r="E146" s="154" t="s">
        <v>65</v>
      </c>
      <c r="F146" s="154" t="s">
        <v>25</v>
      </c>
      <c r="G146" s="154" t="s">
        <v>66</v>
      </c>
      <c r="H146" s="150" t="s">
        <v>54</v>
      </c>
      <c r="I146" s="65" t="s">
        <v>55</v>
      </c>
      <c r="J146" s="215" t="s">
        <v>3789</v>
      </c>
      <c r="K146" s="160">
        <v>42005</v>
      </c>
      <c r="L146" s="161">
        <v>42735</v>
      </c>
      <c r="M146" s="160">
        <v>44561</v>
      </c>
      <c r="N146" s="65" t="s">
        <v>13</v>
      </c>
      <c r="O146" s="154" t="s">
        <v>157</v>
      </c>
      <c r="P146" s="149" t="s">
        <v>17</v>
      </c>
      <c r="Q146" s="149"/>
      <c r="R146" s="158"/>
      <c r="S146" s="158">
        <v>44477</v>
      </c>
      <c r="T146" s="205" t="s">
        <v>84</v>
      </c>
      <c r="U146" s="205" t="s">
        <v>84</v>
      </c>
      <c r="V146" s="205" t="s">
        <v>84</v>
      </c>
      <c r="W146" s="205"/>
      <c r="X146" s="205"/>
      <c r="Y146" s="205"/>
      <c r="Z146" s="205" t="s">
        <v>3790</v>
      </c>
      <c r="AA146" s="162">
        <v>500000</v>
      </c>
      <c r="AB146" s="171" t="s">
        <v>58</v>
      </c>
      <c r="AC146" s="149" t="s">
        <v>478</v>
      </c>
      <c r="AD146" s="205" t="s">
        <v>478</v>
      </c>
      <c r="AE146" s="206" t="s">
        <v>158</v>
      </c>
      <c r="AF146" s="150">
        <v>23.967608271698126</v>
      </c>
      <c r="AG146" s="151">
        <v>1.5094339622641511</v>
      </c>
      <c r="AH146" s="150">
        <v>1098.3804135849064</v>
      </c>
      <c r="AI146" s="150">
        <v>21.967608271698126</v>
      </c>
      <c r="AJ146" s="150">
        <v>23.967608271698126</v>
      </c>
      <c r="AK146" s="207"/>
      <c r="AL146" s="205" t="s">
        <v>54</v>
      </c>
    </row>
    <row r="147" spans="1:38">
      <c r="A147" s="205" t="s">
        <v>96</v>
      </c>
      <c r="B147" s="205" t="s">
        <v>97</v>
      </c>
      <c r="C147" s="154" t="s">
        <v>2868</v>
      </c>
      <c r="D147" s="154" t="s">
        <v>65</v>
      </c>
      <c r="E147" s="154" t="s">
        <v>65</v>
      </c>
      <c r="F147" s="154" t="s">
        <v>25</v>
      </c>
      <c r="G147" s="154" t="s">
        <v>66</v>
      </c>
      <c r="H147" s="150" t="s">
        <v>54</v>
      </c>
      <c r="I147" s="65" t="s">
        <v>55</v>
      </c>
      <c r="J147" s="215" t="s">
        <v>3791</v>
      </c>
      <c r="K147" s="160">
        <v>42005</v>
      </c>
      <c r="L147" s="161">
        <v>42735</v>
      </c>
      <c r="M147" s="160">
        <v>44561</v>
      </c>
      <c r="N147" s="65" t="s">
        <v>13</v>
      </c>
      <c r="O147" s="154" t="s">
        <v>157</v>
      </c>
      <c r="P147" s="149" t="s">
        <v>17</v>
      </c>
      <c r="Q147" s="149"/>
      <c r="R147" s="158"/>
      <c r="S147" s="158">
        <v>44477</v>
      </c>
      <c r="T147" s="205" t="s">
        <v>84</v>
      </c>
      <c r="U147" s="205" t="s">
        <v>84</v>
      </c>
      <c r="V147" s="205" t="s">
        <v>84</v>
      </c>
      <c r="W147" s="62"/>
      <c r="X147" s="62"/>
      <c r="Y147" s="62"/>
      <c r="Z147" s="205" t="s">
        <v>3790</v>
      </c>
      <c r="AA147" s="206">
        <v>500000</v>
      </c>
      <c r="AB147" s="205" t="s">
        <v>58</v>
      </c>
      <c r="AC147" s="149" t="s">
        <v>478</v>
      </c>
      <c r="AD147" s="205" t="s">
        <v>478</v>
      </c>
      <c r="AE147" s="206" t="s">
        <v>158</v>
      </c>
      <c r="AF147" s="150">
        <v>23.99779695094341</v>
      </c>
      <c r="AG147" s="151">
        <v>1.5094339622641511</v>
      </c>
      <c r="AH147" s="150">
        <v>1099.8898475471706</v>
      </c>
      <c r="AI147" s="150">
        <v>21.99779695094341</v>
      </c>
      <c r="AJ147" s="150">
        <v>23.99779695094341</v>
      </c>
      <c r="AK147" s="207"/>
      <c r="AL147" s="205" t="s">
        <v>54</v>
      </c>
    </row>
    <row r="148" spans="1:38">
      <c r="A148" s="154" t="s">
        <v>155</v>
      </c>
      <c r="B148" s="205" t="s">
        <v>156</v>
      </c>
      <c r="C148" s="205" t="s">
        <v>3792</v>
      </c>
      <c r="D148" s="205" t="s">
        <v>76</v>
      </c>
      <c r="E148" s="205" t="s">
        <v>76</v>
      </c>
      <c r="F148" s="205" t="s">
        <v>25</v>
      </c>
      <c r="G148" s="154" t="s">
        <v>77</v>
      </c>
      <c r="H148" s="205" t="s">
        <v>67</v>
      </c>
      <c r="I148" s="205" t="s">
        <v>68</v>
      </c>
      <c r="J148" s="205" t="s">
        <v>3793</v>
      </c>
      <c r="K148" s="208">
        <v>43466</v>
      </c>
      <c r="L148" s="209">
        <v>43830</v>
      </c>
      <c r="M148" s="208">
        <v>43860</v>
      </c>
      <c r="N148" s="205" t="s">
        <v>13</v>
      </c>
      <c r="O148" s="205" t="s">
        <v>14</v>
      </c>
      <c r="P148" s="205" t="s">
        <v>17</v>
      </c>
      <c r="Q148" s="205"/>
      <c r="R148" s="207"/>
      <c r="S148" s="207"/>
      <c r="T148" s="205" t="s">
        <v>84</v>
      </c>
      <c r="U148" s="205" t="s">
        <v>84</v>
      </c>
      <c r="V148" s="205" t="s">
        <v>84</v>
      </c>
      <c r="W148" s="205"/>
      <c r="X148" s="205"/>
      <c r="Y148" s="205"/>
      <c r="Z148" s="205" t="s">
        <v>3794</v>
      </c>
      <c r="AA148" s="206">
        <v>500000</v>
      </c>
      <c r="AB148" s="205" t="s">
        <v>58</v>
      </c>
      <c r="AC148" s="149" t="s">
        <v>478</v>
      </c>
      <c r="AD148" s="205" t="s">
        <v>478</v>
      </c>
      <c r="AE148" s="206" t="s">
        <v>2701</v>
      </c>
      <c r="AF148" s="150">
        <v>25.265721539622653</v>
      </c>
      <c r="AG148" s="151">
        <v>15.09433962264151</v>
      </c>
      <c r="AH148" s="150">
        <v>1163.2860769811327</v>
      </c>
      <c r="AI148" s="150">
        <v>23.265721539622653</v>
      </c>
      <c r="AJ148" s="150">
        <v>25.265721539622653</v>
      </c>
      <c r="AK148" s="207"/>
      <c r="AL148" s="205"/>
    </row>
    <row r="149" spans="1:38">
      <c r="A149" s="205" t="s">
        <v>147</v>
      </c>
      <c r="B149" s="205" t="s">
        <v>148</v>
      </c>
      <c r="C149" s="205" t="s">
        <v>3795</v>
      </c>
      <c r="D149" s="205" t="s">
        <v>65</v>
      </c>
      <c r="E149" s="205" t="s">
        <v>65</v>
      </c>
      <c r="F149" s="205" t="s">
        <v>25</v>
      </c>
      <c r="G149" s="205" t="s">
        <v>77</v>
      </c>
      <c r="H149" s="205" t="s">
        <v>67</v>
      </c>
      <c r="I149" s="205" t="s">
        <v>55</v>
      </c>
      <c r="J149" s="205" t="s">
        <v>3796</v>
      </c>
      <c r="K149" s="208">
        <v>43921</v>
      </c>
      <c r="L149" s="209">
        <v>43996</v>
      </c>
      <c r="M149" s="208">
        <v>44071</v>
      </c>
      <c r="N149" s="205" t="s">
        <v>9</v>
      </c>
      <c r="O149" s="205" t="s">
        <v>109</v>
      </c>
      <c r="P149" s="205" t="s">
        <v>17</v>
      </c>
      <c r="Q149" s="205"/>
      <c r="R149" s="207"/>
      <c r="S149" s="207"/>
      <c r="T149" s="205"/>
      <c r="U149" s="205"/>
      <c r="V149" s="62" t="s">
        <v>3797</v>
      </c>
      <c r="W149" s="205"/>
      <c r="X149" s="205"/>
      <c r="Y149" s="205"/>
      <c r="Z149" s="205" t="s">
        <v>3546</v>
      </c>
      <c r="AA149" s="206">
        <v>500000</v>
      </c>
      <c r="AB149" s="205" t="s">
        <v>72</v>
      </c>
      <c r="AC149" s="149" t="s">
        <v>478</v>
      </c>
      <c r="AD149" s="205" t="s">
        <v>478</v>
      </c>
      <c r="AE149" s="206" t="s">
        <v>110</v>
      </c>
      <c r="AF149" s="150">
        <v>24.631759215094352</v>
      </c>
      <c r="AG149" s="151">
        <v>15.09433962264151</v>
      </c>
      <c r="AH149" s="150">
        <v>1131.5879607547176</v>
      </c>
      <c r="AI149" s="150">
        <v>22.631759215094352</v>
      </c>
      <c r="AJ149" s="150">
        <v>24.631759215094352</v>
      </c>
      <c r="AK149" s="207"/>
      <c r="AL149" s="205"/>
    </row>
    <row r="150" spans="1:38">
      <c r="A150" s="205" t="s">
        <v>147</v>
      </c>
      <c r="B150" s="205" t="s">
        <v>148</v>
      </c>
      <c r="C150" s="205" t="s">
        <v>3798</v>
      </c>
      <c r="D150" s="205" t="s">
        <v>65</v>
      </c>
      <c r="E150" s="205" t="s">
        <v>65</v>
      </c>
      <c r="F150" s="205" t="s">
        <v>25</v>
      </c>
      <c r="G150" s="205" t="s">
        <v>77</v>
      </c>
      <c r="H150" s="205" t="s">
        <v>67</v>
      </c>
      <c r="I150" s="205" t="s">
        <v>55</v>
      </c>
      <c r="J150" s="205" t="s">
        <v>3799</v>
      </c>
      <c r="K150" s="208">
        <v>44025</v>
      </c>
      <c r="L150" s="209">
        <v>44134</v>
      </c>
      <c r="M150" s="208">
        <v>44246</v>
      </c>
      <c r="N150" s="205" t="s">
        <v>13</v>
      </c>
      <c r="O150" s="205" t="s">
        <v>14</v>
      </c>
      <c r="P150" s="205" t="s">
        <v>17</v>
      </c>
      <c r="Q150" s="205" t="s">
        <v>54</v>
      </c>
      <c r="R150" s="207"/>
      <c r="S150" s="207"/>
      <c r="T150" s="205"/>
      <c r="U150" s="205"/>
      <c r="V150" s="62" t="s">
        <v>3800</v>
      </c>
      <c r="W150" s="205"/>
      <c r="X150" s="205"/>
      <c r="Y150" s="205"/>
      <c r="Z150" s="205" t="s">
        <v>3635</v>
      </c>
      <c r="AA150" s="206">
        <v>500000</v>
      </c>
      <c r="AB150" s="205" t="s">
        <v>58</v>
      </c>
      <c r="AC150" s="149" t="s">
        <v>478</v>
      </c>
      <c r="AD150" s="205" t="s">
        <v>478</v>
      </c>
      <c r="AE150" s="206" t="s">
        <v>2701</v>
      </c>
      <c r="AF150" s="150">
        <v>25.235532800000009</v>
      </c>
      <c r="AG150" s="151">
        <v>15.09433962264151</v>
      </c>
      <c r="AH150" s="150">
        <v>1161.7766400000005</v>
      </c>
      <c r="AI150" s="150">
        <v>23.235532800000009</v>
      </c>
      <c r="AJ150" s="150">
        <v>25.235532800000009</v>
      </c>
      <c r="AK150" s="207"/>
      <c r="AL150" s="205"/>
    </row>
    <row r="151" spans="1:38">
      <c r="A151" s="205" t="s">
        <v>134</v>
      </c>
      <c r="B151" s="205" t="s">
        <v>101</v>
      </c>
      <c r="C151" s="205" t="s">
        <v>3718</v>
      </c>
      <c r="D151" s="205" t="s">
        <v>51</v>
      </c>
      <c r="E151" s="205" t="s">
        <v>65</v>
      </c>
      <c r="F151" s="205" t="s">
        <v>25</v>
      </c>
      <c r="G151" s="205" t="s">
        <v>77</v>
      </c>
      <c r="H151" s="205" t="s">
        <v>67</v>
      </c>
      <c r="I151" s="205" t="s">
        <v>68</v>
      </c>
      <c r="J151" s="205" t="s">
        <v>3801</v>
      </c>
      <c r="K151" s="208">
        <v>44228</v>
      </c>
      <c r="L151" s="209">
        <v>44239</v>
      </c>
      <c r="M151" s="208">
        <v>44253</v>
      </c>
      <c r="N151" s="205" t="s">
        <v>9</v>
      </c>
      <c r="O151" s="205" t="s">
        <v>196</v>
      </c>
      <c r="P151" s="205" t="s">
        <v>17</v>
      </c>
      <c r="Q151" s="205"/>
      <c r="R151" s="207">
        <v>44249</v>
      </c>
      <c r="S151" s="207">
        <v>44251</v>
      </c>
      <c r="T151" s="205"/>
      <c r="U151" s="205"/>
      <c r="V151" s="205"/>
      <c r="W151" s="205"/>
      <c r="X151" s="205"/>
      <c r="Y151" s="205"/>
      <c r="Z151" s="205"/>
      <c r="AA151" s="206">
        <v>500000</v>
      </c>
      <c r="AB151" s="205" t="s">
        <v>72</v>
      </c>
      <c r="AC151" s="149" t="s">
        <v>478</v>
      </c>
      <c r="AD151" s="205" t="s">
        <v>478</v>
      </c>
      <c r="AE151" s="206" t="s">
        <v>197</v>
      </c>
      <c r="AF151" s="150">
        <v>25.567608332075483</v>
      </c>
      <c r="AG151" s="151">
        <v>15.09433962264151</v>
      </c>
      <c r="AH151" s="150">
        <v>1178.3804166037742</v>
      </c>
      <c r="AI151" s="150">
        <v>23.567608332075483</v>
      </c>
      <c r="AJ151" s="150">
        <v>25.567608332075483</v>
      </c>
      <c r="AK151" s="207"/>
      <c r="AL151" s="205"/>
    </row>
    <row r="152" spans="1:38">
      <c r="A152" s="205" t="s">
        <v>147</v>
      </c>
      <c r="B152" s="205" t="s">
        <v>148</v>
      </c>
      <c r="C152" s="205" t="s">
        <v>3802</v>
      </c>
      <c r="D152" s="205" t="s">
        <v>65</v>
      </c>
      <c r="E152" s="205" t="s">
        <v>65</v>
      </c>
      <c r="F152" s="205" t="s">
        <v>25</v>
      </c>
      <c r="G152" s="205" t="s">
        <v>77</v>
      </c>
      <c r="H152" s="205" t="s">
        <v>67</v>
      </c>
      <c r="I152" s="205" t="s">
        <v>55</v>
      </c>
      <c r="J152" s="205" t="s">
        <v>3803</v>
      </c>
      <c r="K152" s="208">
        <v>43955</v>
      </c>
      <c r="L152" s="209">
        <v>44186</v>
      </c>
      <c r="M152" s="208">
        <v>44274</v>
      </c>
      <c r="N152" s="205" t="s">
        <v>9</v>
      </c>
      <c r="O152" s="205" t="s">
        <v>200</v>
      </c>
      <c r="P152" s="149" t="s">
        <v>17</v>
      </c>
      <c r="Q152" s="149"/>
      <c r="R152" s="158">
        <v>44221</v>
      </c>
      <c r="S152" s="158">
        <v>44279</v>
      </c>
      <c r="T152" s="205"/>
      <c r="U152" s="205"/>
      <c r="V152" s="62" t="s">
        <v>3804</v>
      </c>
      <c r="W152" s="205"/>
      <c r="X152" s="205"/>
      <c r="Y152" s="205"/>
      <c r="Z152" s="205" t="s">
        <v>3805</v>
      </c>
      <c r="AA152" s="206">
        <v>500000</v>
      </c>
      <c r="AB152" s="205" t="s">
        <v>72</v>
      </c>
      <c r="AC152" s="149" t="s">
        <v>478</v>
      </c>
      <c r="AD152" s="205" t="s">
        <v>478</v>
      </c>
      <c r="AE152" s="206" t="s">
        <v>201</v>
      </c>
      <c r="AF152" s="150">
        <v>25.839306384905669</v>
      </c>
      <c r="AG152" s="151">
        <v>15.09433962264151</v>
      </c>
      <c r="AH152" s="150">
        <v>1191.9653192452834</v>
      </c>
      <c r="AI152" s="150">
        <v>23.839306384905669</v>
      </c>
      <c r="AJ152" s="150">
        <v>25.839306384905669</v>
      </c>
      <c r="AK152" s="207"/>
      <c r="AL152" s="205"/>
    </row>
    <row r="153" spans="1:38">
      <c r="A153" s="205" t="s">
        <v>155</v>
      </c>
      <c r="B153" s="205" t="s">
        <v>156</v>
      </c>
      <c r="C153" s="205" t="s">
        <v>3806</v>
      </c>
      <c r="D153" s="205" t="s">
        <v>76</v>
      </c>
      <c r="E153" s="205" t="s">
        <v>76</v>
      </c>
      <c r="F153" s="205" t="s">
        <v>25</v>
      </c>
      <c r="G153" s="205" t="s">
        <v>77</v>
      </c>
      <c r="H153" s="205" t="s">
        <v>67</v>
      </c>
      <c r="I153" s="205" t="s">
        <v>68</v>
      </c>
      <c r="J153" s="205" t="s">
        <v>3807</v>
      </c>
      <c r="K153" s="208">
        <v>44221</v>
      </c>
      <c r="L153" s="209">
        <v>44253</v>
      </c>
      <c r="M153" s="208">
        <v>44281</v>
      </c>
      <c r="N153" s="205" t="s">
        <v>9</v>
      </c>
      <c r="O153" s="205" t="s">
        <v>73</v>
      </c>
      <c r="P153" s="205" t="s">
        <v>17</v>
      </c>
      <c r="Q153" s="205"/>
      <c r="R153" s="207">
        <v>44256</v>
      </c>
      <c r="S153" s="207">
        <v>44321</v>
      </c>
      <c r="T153" s="205"/>
      <c r="U153" s="205"/>
      <c r="V153" s="205"/>
      <c r="W153" s="205"/>
      <c r="X153" s="205"/>
      <c r="Y153" s="205"/>
      <c r="Z153" s="205" t="s">
        <v>3641</v>
      </c>
      <c r="AA153" s="206">
        <v>500000</v>
      </c>
      <c r="AB153" s="205" t="s">
        <v>72</v>
      </c>
      <c r="AC153" s="149" t="s">
        <v>478</v>
      </c>
      <c r="AD153" s="205" t="s">
        <v>478</v>
      </c>
      <c r="AE153" s="206" t="s">
        <v>213</v>
      </c>
      <c r="AF153" s="150">
        <v>25.839306384905669</v>
      </c>
      <c r="AG153" s="151">
        <v>15.09433962264151</v>
      </c>
      <c r="AH153" s="150">
        <v>1191.9653192452834</v>
      </c>
      <c r="AI153" s="150">
        <v>23.839306384905669</v>
      </c>
      <c r="AJ153" s="150">
        <v>25.839306384905669</v>
      </c>
      <c r="AK153" s="207"/>
      <c r="AL153" s="205"/>
    </row>
    <row r="154" spans="1:38">
      <c r="A154" s="205" t="s">
        <v>155</v>
      </c>
      <c r="B154" s="205" t="s">
        <v>156</v>
      </c>
      <c r="C154" s="205" t="s">
        <v>3806</v>
      </c>
      <c r="D154" s="205" t="s">
        <v>76</v>
      </c>
      <c r="E154" s="205" t="s">
        <v>76</v>
      </c>
      <c r="F154" s="205" t="s">
        <v>25</v>
      </c>
      <c r="G154" s="205" t="s">
        <v>77</v>
      </c>
      <c r="H154" s="205" t="s">
        <v>67</v>
      </c>
      <c r="I154" s="205" t="s">
        <v>68</v>
      </c>
      <c r="J154" s="205" t="s">
        <v>3808</v>
      </c>
      <c r="K154" s="208">
        <v>44221</v>
      </c>
      <c r="L154" s="209">
        <v>44253</v>
      </c>
      <c r="M154" s="208">
        <v>44281</v>
      </c>
      <c r="N154" s="205" t="s">
        <v>9</v>
      </c>
      <c r="O154" s="205" t="s">
        <v>73</v>
      </c>
      <c r="P154" s="205" t="s">
        <v>17</v>
      </c>
      <c r="Q154" s="205"/>
      <c r="R154" s="207">
        <v>44256</v>
      </c>
      <c r="S154" s="207">
        <v>44321</v>
      </c>
      <c r="T154" s="205"/>
      <c r="U154" s="205"/>
      <c r="V154" s="205"/>
      <c r="W154" s="205"/>
      <c r="X154" s="205"/>
      <c r="Y154" s="205"/>
      <c r="Z154" s="205" t="s">
        <v>3641</v>
      </c>
      <c r="AA154" s="206">
        <v>500000</v>
      </c>
      <c r="AB154" s="205" t="s">
        <v>72</v>
      </c>
      <c r="AC154" s="149" t="s">
        <v>478</v>
      </c>
      <c r="AD154" s="205" t="s">
        <v>478</v>
      </c>
      <c r="AE154" s="206" t="s">
        <v>213</v>
      </c>
      <c r="AF154" s="150">
        <v>26.141193177358495</v>
      </c>
      <c r="AG154" s="151">
        <v>15.09433962264151</v>
      </c>
      <c r="AH154" s="150">
        <v>1207.0596588679248</v>
      </c>
      <c r="AI154" s="150">
        <v>24.141193177358495</v>
      </c>
      <c r="AJ154" s="150">
        <v>26.141193177358495</v>
      </c>
      <c r="AK154" s="207"/>
      <c r="AL154" s="205"/>
    </row>
    <row r="155" spans="1:38">
      <c r="A155" s="205" t="s">
        <v>155</v>
      </c>
      <c r="B155" s="205" t="s">
        <v>156</v>
      </c>
      <c r="C155" s="205" t="s">
        <v>3806</v>
      </c>
      <c r="D155" s="205" t="s">
        <v>76</v>
      </c>
      <c r="E155" s="205" t="s">
        <v>76</v>
      </c>
      <c r="F155" s="205" t="s">
        <v>25</v>
      </c>
      <c r="G155" s="205" t="s">
        <v>77</v>
      </c>
      <c r="H155" s="205" t="s">
        <v>67</v>
      </c>
      <c r="I155" s="205" t="s">
        <v>68</v>
      </c>
      <c r="J155" s="205" t="s">
        <v>3809</v>
      </c>
      <c r="K155" s="208">
        <v>44221</v>
      </c>
      <c r="L155" s="209">
        <v>44253</v>
      </c>
      <c r="M155" s="208">
        <v>44281</v>
      </c>
      <c r="N155" s="205" t="s">
        <v>9</v>
      </c>
      <c r="O155" s="205" t="s">
        <v>73</v>
      </c>
      <c r="P155" s="205" t="s">
        <v>17</v>
      </c>
      <c r="Q155" s="205"/>
      <c r="R155" s="207">
        <v>44256</v>
      </c>
      <c r="S155" s="207">
        <v>44314</v>
      </c>
      <c r="T155" s="205"/>
      <c r="U155" s="205"/>
      <c r="V155" s="205"/>
      <c r="W155" s="205"/>
      <c r="X155" s="205"/>
      <c r="Y155" s="205"/>
      <c r="Z155" s="205" t="s">
        <v>3641</v>
      </c>
      <c r="AA155" s="206">
        <v>500000</v>
      </c>
      <c r="AB155" s="205" t="s">
        <v>72</v>
      </c>
      <c r="AC155" s="149" t="s">
        <v>478</v>
      </c>
      <c r="AD155" s="205" t="s">
        <v>478</v>
      </c>
      <c r="AE155" s="206" t="s">
        <v>213</v>
      </c>
      <c r="AF155" s="150">
        <v>27.077042294339627</v>
      </c>
      <c r="AG155" s="151">
        <v>15.09433962264151</v>
      </c>
      <c r="AH155" s="150">
        <v>1253.8521147169813</v>
      </c>
      <c r="AI155" s="150">
        <v>25.077042294339627</v>
      </c>
      <c r="AJ155" s="150">
        <v>27.077042294339627</v>
      </c>
      <c r="AK155" s="207"/>
      <c r="AL155" s="205"/>
    </row>
    <row r="156" spans="1:38">
      <c r="A156" s="205" t="s">
        <v>179</v>
      </c>
      <c r="B156" s="205" t="s">
        <v>180</v>
      </c>
      <c r="C156" s="205" t="s">
        <v>3810</v>
      </c>
      <c r="D156" s="205" t="s">
        <v>76</v>
      </c>
      <c r="E156" s="205" t="s">
        <v>76</v>
      </c>
      <c r="F156" s="205" t="s">
        <v>25</v>
      </c>
      <c r="G156" s="205" t="s">
        <v>77</v>
      </c>
      <c r="H156" s="205" t="s">
        <v>67</v>
      </c>
      <c r="I156" s="205" t="s">
        <v>68</v>
      </c>
      <c r="J156" s="205" t="s">
        <v>3811</v>
      </c>
      <c r="K156" s="208">
        <v>43891</v>
      </c>
      <c r="L156" s="209">
        <v>44256</v>
      </c>
      <c r="M156" s="208">
        <v>44284</v>
      </c>
      <c r="N156" s="205" t="s">
        <v>9</v>
      </c>
      <c r="O156" s="205" t="s">
        <v>200</v>
      </c>
      <c r="P156" s="205" t="s">
        <v>17</v>
      </c>
      <c r="Q156" s="205"/>
      <c r="R156" s="207"/>
      <c r="S156" s="207">
        <v>44321</v>
      </c>
      <c r="T156" s="205"/>
      <c r="U156" s="205"/>
      <c r="V156" s="205"/>
      <c r="W156" s="205"/>
      <c r="X156" s="205"/>
      <c r="Y156" s="205"/>
      <c r="Z156" s="205" t="s">
        <v>3812</v>
      </c>
      <c r="AA156" s="206">
        <v>500000</v>
      </c>
      <c r="AB156" s="205" t="s">
        <v>72</v>
      </c>
      <c r="AC156" s="149" t="s">
        <v>478</v>
      </c>
      <c r="AD156" s="205" t="s">
        <v>478</v>
      </c>
      <c r="AE156" s="206" t="s">
        <v>201</v>
      </c>
      <c r="AF156" s="150">
        <v>26.744966762264152</v>
      </c>
      <c r="AG156" s="151">
        <v>15.09433962264151</v>
      </c>
      <c r="AH156" s="150">
        <v>1237.2483381132076</v>
      </c>
      <c r="AI156" s="150">
        <v>24.744966762264152</v>
      </c>
      <c r="AJ156" s="150">
        <v>26.744966762264152</v>
      </c>
      <c r="AK156" s="207"/>
      <c r="AL156" s="205"/>
    </row>
    <row r="157" spans="1:38">
      <c r="A157" s="205" t="s">
        <v>278</v>
      </c>
      <c r="B157" s="205" t="s">
        <v>279</v>
      </c>
      <c r="C157" s="205" t="s">
        <v>3813</v>
      </c>
      <c r="D157" s="205" t="s">
        <v>76</v>
      </c>
      <c r="E157" s="205" t="s">
        <v>76</v>
      </c>
      <c r="F157" s="205" t="s">
        <v>25</v>
      </c>
      <c r="G157" s="205" t="s">
        <v>77</v>
      </c>
      <c r="H157" s="205" t="s">
        <v>67</v>
      </c>
      <c r="I157" s="205" t="s">
        <v>68</v>
      </c>
      <c r="J157" s="205" t="s">
        <v>3814</v>
      </c>
      <c r="K157" s="208">
        <v>43931</v>
      </c>
      <c r="L157" s="209">
        <v>44256</v>
      </c>
      <c r="M157" s="208">
        <v>44302</v>
      </c>
      <c r="N157" s="205" t="s">
        <v>9</v>
      </c>
      <c r="O157" s="205" t="s">
        <v>196</v>
      </c>
      <c r="P157" s="205" t="s">
        <v>17</v>
      </c>
      <c r="Q157" s="205"/>
      <c r="R157" s="207">
        <v>44228</v>
      </c>
      <c r="S157" s="207">
        <v>44289</v>
      </c>
      <c r="T157" s="205"/>
      <c r="U157" s="205"/>
      <c r="V157" s="205"/>
      <c r="W157" s="205"/>
      <c r="X157" s="205"/>
      <c r="Y157" s="205"/>
      <c r="Z157" s="205" t="s">
        <v>3815</v>
      </c>
      <c r="AA157" s="206">
        <v>500000</v>
      </c>
      <c r="AB157" s="205" t="s">
        <v>58</v>
      </c>
      <c r="AC157" s="149" t="s">
        <v>478</v>
      </c>
      <c r="AD157" s="205" t="s">
        <v>478</v>
      </c>
      <c r="AE157" s="206" t="s">
        <v>197</v>
      </c>
      <c r="AF157" s="150">
        <v>27.348740347169809</v>
      </c>
      <c r="AG157" s="151">
        <v>15.09433962264151</v>
      </c>
      <c r="AH157" s="150">
        <v>1267.4370173584905</v>
      </c>
      <c r="AI157" s="150">
        <v>25.348740347169809</v>
      </c>
      <c r="AJ157" s="150">
        <v>27.348740347169809</v>
      </c>
      <c r="AK157" s="207"/>
      <c r="AL157" s="205"/>
    </row>
    <row r="158" spans="1:38">
      <c r="A158" s="205" t="s">
        <v>134</v>
      </c>
      <c r="B158" s="205" t="s">
        <v>101</v>
      </c>
      <c r="C158" s="205" t="s">
        <v>3816</v>
      </c>
      <c r="D158" s="205" t="s">
        <v>65</v>
      </c>
      <c r="E158" s="205" t="s">
        <v>65</v>
      </c>
      <c r="F158" s="205" t="s">
        <v>25</v>
      </c>
      <c r="G158" s="205" t="s">
        <v>77</v>
      </c>
      <c r="H158" s="205" t="s">
        <v>67</v>
      </c>
      <c r="I158" s="205" t="s">
        <v>55</v>
      </c>
      <c r="J158" s="205" t="s">
        <v>3817</v>
      </c>
      <c r="K158" s="208">
        <v>43992</v>
      </c>
      <c r="L158" s="209">
        <v>44196</v>
      </c>
      <c r="M158" s="208">
        <v>44314</v>
      </c>
      <c r="N158" s="205" t="s">
        <v>9</v>
      </c>
      <c r="O158" s="205" t="s">
        <v>200</v>
      </c>
      <c r="P158" s="205" t="s">
        <v>17</v>
      </c>
      <c r="Q158" s="205"/>
      <c r="R158" s="205"/>
      <c r="S158" s="207">
        <v>44321</v>
      </c>
      <c r="T158" s="205"/>
      <c r="U158" s="205"/>
      <c r="V158" s="62" t="s">
        <v>3818</v>
      </c>
      <c r="W158" s="205" t="s">
        <v>3819</v>
      </c>
      <c r="X158" s="206">
        <v>500000</v>
      </c>
      <c r="Y158" s="205"/>
      <c r="Z158" s="149"/>
      <c r="AA158" s="206">
        <v>500000</v>
      </c>
      <c r="AB158" s="205" t="s">
        <v>72</v>
      </c>
      <c r="AC158" s="149" t="s">
        <v>478</v>
      </c>
      <c r="AD158" s="205" t="s">
        <v>478</v>
      </c>
      <c r="AE158" s="206" t="s">
        <v>201</v>
      </c>
      <c r="AF158" s="150">
        <v>27.650627743396225</v>
      </c>
      <c r="AG158" s="151">
        <v>15.09433962264151</v>
      </c>
      <c r="AH158" s="150">
        <v>1282.5313871698113</v>
      </c>
      <c r="AI158" s="150">
        <v>25.650627743396225</v>
      </c>
      <c r="AJ158" s="150">
        <v>27.650627743396225</v>
      </c>
      <c r="AK158" s="207"/>
      <c r="AL158" s="205"/>
    </row>
    <row r="159" spans="1:38">
      <c r="A159" s="205" t="s">
        <v>179</v>
      </c>
      <c r="B159" s="205" t="s">
        <v>180</v>
      </c>
      <c r="C159" s="205" t="s">
        <v>3820</v>
      </c>
      <c r="D159" s="205" t="s">
        <v>76</v>
      </c>
      <c r="E159" s="205" t="s">
        <v>76</v>
      </c>
      <c r="F159" s="205" t="s">
        <v>25</v>
      </c>
      <c r="G159" s="205" t="s">
        <v>77</v>
      </c>
      <c r="H159" s="205" t="s">
        <v>67</v>
      </c>
      <c r="I159" s="205" t="s">
        <v>55</v>
      </c>
      <c r="J159" s="205" t="s">
        <v>3821</v>
      </c>
      <c r="K159" s="208">
        <v>44088</v>
      </c>
      <c r="L159" s="209">
        <v>44155</v>
      </c>
      <c r="M159" s="208">
        <v>44314</v>
      </c>
      <c r="N159" s="205" t="s">
        <v>9</v>
      </c>
      <c r="O159" s="205" t="s">
        <v>196</v>
      </c>
      <c r="P159" s="205" t="s">
        <v>17</v>
      </c>
      <c r="Q159" s="205"/>
      <c r="R159" s="207"/>
      <c r="S159" s="207"/>
      <c r="T159" s="205"/>
      <c r="U159" s="205"/>
      <c r="V159" s="62" t="s">
        <v>3822</v>
      </c>
      <c r="W159" s="205"/>
      <c r="X159" s="205"/>
      <c r="Y159" s="205"/>
      <c r="Z159" s="205" t="s">
        <v>3823</v>
      </c>
      <c r="AA159" s="206">
        <v>500001</v>
      </c>
      <c r="AB159" s="205" t="s">
        <v>72</v>
      </c>
      <c r="AC159" s="149" t="s">
        <v>478</v>
      </c>
      <c r="AD159" s="205" t="s">
        <v>478</v>
      </c>
      <c r="AE159" s="206" t="s">
        <v>197</v>
      </c>
      <c r="AF159" s="150">
        <v>27.650627743396225</v>
      </c>
      <c r="AG159" s="151">
        <v>15.094369811320757</v>
      </c>
      <c r="AH159" s="150">
        <v>1282.5313871698113</v>
      </c>
      <c r="AI159" s="150">
        <v>25.650627743396225</v>
      </c>
      <c r="AJ159" s="150">
        <v>27.650627743396225</v>
      </c>
      <c r="AK159" s="207"/>
      <c r="AL159" s="205"/>
    </row>
    <row r="160" spans="1:38">
      <c r="A160" s="205" t="s">
        <v>179</v>
      </c>
      <c r="B160" s="205" t="s">
        <v>180</v>
      </c>
      <c r="C160" s="205" t="s">
        <v>3450</v>
      </c>
      <c r="D160" s="205" t="s">
        <v>76</v>
      </c>
      <c r="E160" s="205" t="s">
        <v>76</v>
      </c>
      <c r="F160" s="205" t="s">
        <v>25</v>
      </c>
      <c r="G160" s="205" t="s">
        <v>77</v>
      </c>
      <c r="H160" s="205" t="s">
        <v>67</v>
      </c>
      <c r="I160" s="205" t="s">
        <v>55</v>
      </c>
      <c r="J160" s="205" t="s">
        <v>3824</v>
      </c>
      <c r="K160" s="208">
        <v>44116</v>
      </c>
      <c r="L160" s="209">
        <v>44253</v>
      </c>
      <c r="M160" s="208">
        <v>44317</v>
      </c>
      <c r="N160" s="205" t="s">
        <v>13</v>
      </c>
      <c r="O160" s="205" t="s">
        <v>14</v>
      </c>
      <c r="P160" s="205" t="s">
        <v>17</v>
      </c>
      <c r="Q160" s="205" t="s">
        <v>54</v>
      </c>
      <c r="R160" s="207"/>
      <c r="S160" s="207"/>
      <c r="T160" s="205"/>
      <c r="U160" s="205"/>
      <c r="V160" s="62" t="s">
        <v>3825</v>
      </c>
      <c r="W160" s="205"/>
      <c r="X160" s="205"/>
      <c r="Y160" s="205"/>
      <c r="Z160" s="205" t="s">
        <v>3826</v>
      </c>
      <c r="AA160" s="206">
        <v>500000</v>
      </c>
      <c r="AB160" s="205" t="s">
        <v>58</v>
      </c>
      <c r="AC160" s="149" t="s">
        <v>478</v>
      </c>
      <c r="AD160" s="205" t="s">
        <v>478</v>
      </c>
      <c r="AE160" s="206" t="s">
        <v>2701</v>
      </c>
      <c r="AF160" s="150">
        <v>28.254401328301881</v>
      </c>
      <c r="AG160" s="151">
        <v>15.09433962264151</v>
      </c>
      <c r="AH160" s="150">
        <v>1312.7200664150942</v>
      </c>
      <c r="AI160" s="150">
        <v>26.254401328301881</v>
      </c>
      <c r="AJ160" s="150">
        <v>28.254401328301881</v>
      </c>
      <c r="AK160" s="207">
        <v>44281</v>
      </c>
      <c r="AL160" s="205"/>
    </row>
    <row r="161" spans="1:38">
      <c r="A161" s="205" t="s">
        <v>60</v>
      </c>
      <c r="B161" s="205" t="s">
        <v>61</v>
      </c>
      <c r="C161" s="205" t="s">
        <v>495</v>
      </c>
      <c r="D161" s="205" t="s">
        <v>65</v>
      </c>
      <c r="E161" s="205" t="s">
        <v>65</v>
      </c>
      <c r="F161" s="205" t="s">
        <v>25</v>
      </c>
      <c r="G161" s="205" t="s">
        <v>77</v>
      </c>
      <c r="H161" s="205" t="s">
        <v>67</v>
      </c>
      <c r="I161" s="205" t="s">
        <v>55</v>
      </c>
      <c r="J161" s="205" t="s">
        <v>3827</v>
      </c>
      <c r="K161" s="208">
        <v>44265</v>
      </c>
      <c r="L161" s="209">
        <v>44357</v>
      </c>
      <c r="M161" s="208">
        <v>44378</v>
      </c>
      <c r="N161" s="205" t="s">
        <v>9</v>
      </c>
      <c r="O161" s="205" t="s">
        <v>181</v>
      </c>
      <c r="P161" s="205" t="s">
        <v>17</v>
      </c>
      <c r="Q161" s="205"/>
      <c r="R161" s="207">
        <v>44354</v>
      </c>
      <c r="S161" s="207">
        <v>44383</v>
      </c>
      <c r="T161" s="205"/>
      <c r="U161" s="205"/>
      <c r="V161" s="62" t="s">
        <v>3828</v>
      </c>
      <c r="W161" s="205"/>
      <c r="X161" s="205"/>
      <c r="Y161" s="205"/>
      <c r="Z161" s="205"/>
      <c r="AA161" s="206">
        <v>500000</v>
      </c>
      <c r="AB161" s="205" t="s">
        <v>58</v>
      </c>
      <c r="AC161" s="149" t="s">
        <v>478</v>
      </c>
      <c r="AD161" s="205" t="s">
        <v>478</v>
      </c>
      <c r="AE161" s="206" t="s">
        <v>182</v>
      </c>
      <c r="AF161" s="150">
        <v>28.556288120754711</v>
      </c>
      <c r="AG161" s="151">
        <v>15.09433962264151</v>
      </c>
      <c r="AH161" s="150">
        <v>1327.8144060377356</v>
      </c>
      <c r="AI161" s="150">
        <v>26.556288120754711</v>
      </c>
      <c r="AJ161" s="150">
        <v>28.556288120754711</v>
      </c>
      <c r="AK161" s="207">
        <v>44337</v>
      </c>
      <c r="AL161" s="205"/>
    </row>
    <row r="162" spans="1:38">
      <c r="A162" s="205" t="s">
        <v>96</v>
      </c>
      <c r="B162" s="205" t="s">
        <v>97</v>
      </c>
      <c r="C162" s="205" t="s">
        <v>3829</v>
      </c>
      <c r="D162" s="205" t="s">
        <v>76</v>
      </c>
      <c r="E162" s="205" t="s">
        <v>76</v>
      </c>
      <c r="F162" s="205" t="s">
        <v>25</v>
      </c>
      <c r="G162" s="205" t="s">
        <v>77</v>
      </c>
      <c r="H162" s="205" t="s">
        <v>67</v>
      </c>
      <c r="I162" s="205" t="s">
        <v>55</v>
      </c>
      <c r="J162" s="205" t="s">
        <v>3830</v>
      </c>
      <c r="K162" s="208"/>
      <c r="L162" s="209">
        <v>44431</v>
      </c>
      <c r="M162" s="208">
        <v>44445</v>
      </c>
      <c r="N162" s="205" t="s">
        <v>13</v>
      </c>
      <c r="O162" s="205" t="s">
        <v>14</v>
      </c>
      <c r="P162" s="205" t="s">
        <v>17</v>
      </c>
      <c r="Q162" s="205" t="s">
        <v>54</v>
      </c>
      <c r="R162" s="207">
        <v>44432</v>
      </c>
      <c r="S162" s="207"/>
      <c r="T162" s="205"/>
      <c r="U162" s="205"/>
      <c r="V162" s="62" t="s">
        <v>3831</v>
      </c>
      <c r="W162" s="205"/>
      <c r="X162" s="205"/>
      <c r="Y162" s="205"/>
      <c r="Z162" s="205" t="s">
        <v>3487</v>
      </c>
      <c r="AA162" s="206">
        <v>500000</v>
      </c>
      <c r="AB162" s="205" t="s">
        <v>58</v>
      </c>
      <c r="AC162" s="149" t="s">
        <v>478</v>
      </c>
      <c r="AD162" s="205" t="s">
        <v>478</v>
      </c>
      <c r="AE162" s="206" t="s">
        <v>2701</v>
      </c>
      <c r="AF162" s="150">
        <v>28.556288120754711</v>
      </c>
      <c r="AG162" s="151">
        <v>15.09433962264151</v>
      </c>
      <c r="AH162" s="150">
        <v>1327.8144060377356</v>
      </c>
      <c r="AI162" s="150">
        <v>26.556288120754711</v>
      </c>
      <c r="AJ162" s="150">
        <v>28.556288120754711</v>
      </c>
      <c r="AK162" s="207">
        <v>44427</v>
      </c>
      <c r="AL162" s="205" t="s">
        <v>54</v>
      </c>
    </row>
    <row r="163" spans="1:38">
      <c r="A163" s="205" t="s">
        <v>155</v>
      </c>
      <c r="B163" s="205" t="s">
        <v>156</v>
      </c>
      <c r="C163" s="205" t="s">
        <v>3832</v>
      </c>
      <c r="D163" s="205" t="s">
        <v>76</v>
      </c>
      <c r="E163" s="205" t="s">
        <v>76</v>
      </c>
      <c r="F163" s="205" t="s">
        <v>25</v>
      </c>
      <c r="G163" s="205" t="s">
        <v>81</v>
      </c>
      <c r="H163" s="205" t="s">
        <v>54</v>
      </c>
      <c r="I163" s="205" t="s">
        <v>55</v>
      </c>
      <c r="J163" s="205" t="s">
        <v>3833</v>
      </c>
      <c r="K163" s="208">
        <v>44032</v>
      </c>
      <c r="L163" s="209">
        <v>44092</v>
      </c>
      <c r="M163" s="208">
        <v>44134</v>
      </c>
      <c r="N163" s="205" t="s">
        <v>9</v>
      </c>
      <c r="O163" s="205" t="s">
        <v>109</v>
      </c>
      <c r="P163" s="205" t="s">
        <v>17</v>
      </c>
      <c r="Q163" s="205"/>
      <c r="R163" s="207"/>
      <c r="S163" s="207"/>
      <c r="T163" s="205"/>
      <c r="U163" s="205"/>
      <c r="V163" s="62" t="s">
        <v>3834</v>
      </c>
      <c r="W163" s="205"/>
      <c r="X163" s="205"/>
      <c r="Y163" s="205"/>
      <c r="Z163" s="205" t="s">
        <v>3546</v>
      </c>
      <c r="AA163" s="206">
        <v>500000</v>
      </c>
      <c r="AB163" s="205" t="s">
        <v>72</v>
      </c>
      <c r="AC163" s="149" t="s">
        <v>478</v>
      </c>
      <c r="AD163" s="205" t="s">
        <v>478</v>
      </c>
      <c r="AE163" s="206" t="s">
        <v>110</v>
      </c>
      <c r="AF163" s="150">
        <v>28.586476799999996</v>
      </c>
      <c r="AG163" s="151">
        <v>1.5094339622641511</v>
      </c>
      <c r="AH163" s="150">
        <v>1329.3238399999998</v>
      </c>
      <c r="AI163" s="150">
        <v>26.586476799999996</v>
      </c>
      <c r="AJ163" s="150">
        <v>28.586476799999996</v>
      </c>
      <c r="AK163" s="207"/>
      <c r="AL163" s="205"/>
    </row>
    <row r="164" spans="1:38">
      <c r="A164" s="205" t="s">
        <v>147</v>
      </c>
      <c r="B164" s="205" t="s">
        <v>148</v>
      </c>
      <c r="C164" s="205" t="s">
        <v>3835</v>
      </c>
      <c r="D164" s="205" t="s">
        <v>76</v>
      </c>
      <c r="E164" s="205" t="s">
        <v>76</v>
      </c>
      <c r="F164" s="205" t="s">
        <v>25</v>
      </c>
      <c r="G164" s="205" t="s">
        <v>81</v>
      </c>
      <c r="H164" s="205" t="s">
        <v>54</v>
      </c>
      <c r="I164" s="205" t="s">
        <v>55</v>
      </c>
      <c r="J164" s="205" t="s">
        <v>3836</v>
      </c>
      <c r="K164" s="208">
        <v>44033</v>
      </c>
      <c r="L164" s="209">
        <v>44120</v>
      </c>
      <c r="M164" s="208">
        <v>44135</v>
      </c>
      <c r="N164" s="205" t="s">
        <v>9</v>
      </c>
      <c r="O164" s="205" t="s">
        <v>181</v>
      </c>
      <c r="P164" s="205" t="s">
        <v>17</v>
      </c>
      <c r="Q164" s="205"/>
      <c r="R164" s="207"/>
      <c r="S164" s="207">
        <v>44559</v>
      </c>
      <c r="T164" s="205"/>
      <c r="U164" s="205"/>
      <c r="V164" s="62" t="s">
        <v>3837</v>
      </c>
      <c r="W164" s="205"/>
      <c r="X164" s="205"/>
      <c r="Y164" s="205"/>
      <c r="Z164" s="205"/>
      <c r="AA164" s="206">
        <v>500000</v>
      </c>
      <c r="AB164" s="205" t="s">
        <v>58</v>
      </c>
      <c r="AC164" s="149" t="s">
        <v>478</v>
      </c>
      <c r="AD164" s="205" t="s">
        <v>478</v>
      </c>
      <c r="AE164" s="206" t="s">
        <v>182</v>
      </c>
      <c r="AF164" s="150">
        <v>28.616665479245281</v>
      </c>
      <c r="AG164" s="151">
        <v>1.5094339622641511</v>
      </c>
      <c r="AH164" s="150">
        <v>1330.833273962264</v>
      </c>
      <c r="AI164" s="150">
        <v>26.616665479245281</v>
      </c>
      <c r="AJ164" s="150">
        <v>28.616665479245281</v>
      </c>
      <c r="AK164" s="207"/>
      <c r="AL164" s="205"/>
    </row>
    <row r="165" spans="1:38">
      <c r="A165" s="152" t="s">
        <v>96</v>
      </c>
      <c r="B165" s="205" t="s">
        <v>97</v>
      </c>
      <c r="C165" s="205" t="s">
        <v>3838</v>
      </c>
      <c r="D165" s="205" t="s">
        <v>76</v>
      </c>
      <c r="E165" s="205" t="s">
        <v>76</v>
      </c>
      <c r="F165" s="205" t="s">
        <v>25</v>
      </c>
      <c r="G165" s="205" t="s">
        <v>81</v>
      </c>
      <c r="H165" s="205" t="s">
        <v>54</v>
      </c>
      <c r="I165" s="205" t="s">
        <v>55</v>
      </c>
      <c r="J165" s="205" t="s">
        <v>3839</v>
      </c>
      <c r="K165" s="208">
        <v>44081</v>
      </c>
      <c r="L165" s="209">
        <v>44113</v>
      </c>
      <c r="M165" s="208">
        <v>44155</v>
      </c>
      <c r="N165" s="205" t="s">
        <v>9</v>
      </c>
      <c r="O165" s="205" t="s">
        <v>181</v>
      </c>
      <c r="P165" s="205" t="s">
        <v>17</v>
      </c>
      <c r="Q165" s="205"/>
      <c r="R165" s="207"/>
      <c r="S165" s="207">
        <v>44288</v>
      </c>
      <c r="T165" s="205"/>
      <c r="U165" s="205"/>
      <c r="V165" s="62" t="s">
        <v>3840</v>
      </c>
      <c r="W165" s="205"/>
      <c r="X165" s="205"/>
      <c r="Y165" s="205"/>
      <c r="Z165" s="205" t="s">
        <v>3841</v>
      </c>
      <c r="AA165" s="206">
        <v>500000</v>
      </c>
      <c r="AB165" s="205" t="s">
        <v>72</v>
      </c>
      <c r="AC165" s="149" t="s">
        <v>478</v>
      </c>
      <c r="AD165" s="205" t="s">
        <v>478</v>
      </c>
      <c r="AE165" s="206" t="s">
        <v>182</v>
      </c>
      <c r="AF165" s="150">
        <v>28.646854158490566</v>
      </c>
      <c r="AG165" s="151">
        <v>1.5094339622641511</v>
      </c>
      <c r="AH165" s="150">
        <v>1332.3427079245282</v>
      </c>
      <c r="AI165" s="150">
        <v>26.646854158490566</v>
      </c>
      <c r="AJ165" s="150">
        <v>28.646854158490566</v>
      </c>
      <c r="AK165" s="207"/>
      <c r="AL165" s="205"/>
    </row>
    <row r="166" spans="1:38">
      <c r="A166" s="205" t="s">
        <v>96</v>
      </c>
      <c r="B166" s="205" t="s">
        <v>97</v>
      </c>
      <c r="C166" s="205" t="s">
        <v>2289</v>
      </c>
      <c r="D166" s="205" t="s">
        <v>51</v>
      </c>
      <c r="E166" s="205" t="s">
        <v>65</v>
      </c>
      <c r="F166" s="205" t="s">
        <v>25</v>
      </c>
      <c r="G166" s="205" t="s">
        <v>81</v>
      </c>
      <c r="H166" s="205" t="s">
        <v>54</v>
      </c>
      <c r="I166" s="205" t="s">
        <v>68</v>
      </c>
      <c r="J166" s="205" t="s">
        <v>3842</v>
      </c>
      <c r="K166" s="208">
        <v>44143</v>
      </c>
      <c r="L166" s="209">
        <v>44154</v>
      </c>
      <c r="M166" s="208">
        <v>44171</v>
      </c>
      <c r="N166" s="205" t="s">
        <v>11</v>
      </c>
      <c r="O166" s="205" t="s">
        <v>185</v>
      </c>
      <c r="P166" s="205" t="s">
        <v>17</v>
      </c>
      <c r="Q166" s="205"/>
      <c r="R166" s="207"/>
      <c r="S166" s="207"/>
      <c r="T166" s="205"/>
      <c r="U166" s="205"/>
      <c r="V166" s="205"/>
      <c r="W166" s="205"/>
      <c r="X166" s="205"/>
      <c r="Y166" s="205"/>
      <c r="Z166" s="205" t="s">
        <v>3843</v>
      </c>
      <c r="AA166" s="206">
        <v>500000</v>
      </c>
      <c r="AB166" s="205" t="s">
        <v>58</v>
      </c>
      <c r="AC166" s="149" t="s">
        <v>478</v>
      </c>
      <c r="AD166" s="205" t="s">
        <v>478</v>
      </c>
      <c r="AE166" s="206" t="s">
        <v>186</v>
      </c>
      <c r="AF166" s="150">
        <v>28.677042837735847</v>
      </c>
      <c r="AG166" s="151">
        <v>1.5094339622641511</v>
      </c>
      <c r="AH166" s="150">
        <v>1333.8521418867924</v>
      </c>
      <c r="AI166" s="150">
        <v>26.677042837735847</v>
      </c>
      <c r="AJ166" s="150">
        <v>28.677042837735847</v>
      </c>
      <c r="AK166" s="207"/>
      <c r="AL166" s="205"/>
    </row>
    <row r="167" spans="1:38">
      <c r="A167" s="152" t="s">
        <v>90</v>
      </c>
      <c r="B167" s="205" t="s">
        <v>91</v>
      </c>
      <c r="C167" s="205" t="s">
        <v>3590</v>
      </c>
      <c r="D167" s="205" t="s">
        <v>65</v>
      </c>
      <c r="E167" s="205" t="s">
        <v>65</v>
      </c>
      <c r="F167" s="205" t="s">
        <v>25</v>
      </c>
      <c r="G167" s="205" t="s">
        <v>81</v>
      </c>
      <c r="H167" s="205" t="s">
        <v>54</v>
      </c>
      <c r="I167" s="205" t="s">
        <v>55</v>
      </c>
      <c r="J167" s="205" t="s">
        <v>3844</v>
      </c>
      <c r="K167" s="208">
        <v>44128</v>
      </c>
      <c r="L167" s="209">
        <v>44169</v>
      </c>
      <c r="M167" s="208">
        <v>44210</v>
      </c>
      <c r="N167" s="205" t="s">
        <v>9</v>
      </c>
      <c r="O167" s="205" t="s">
        <v>73</v>
      </c>
      <c r="P167" s="205" t="s">
        <v>17</v>
      </c>
      <c r="Q167" s="205"/>
      <c r="R167" s="207"/>
      <c r="S167" s="207"/>
      <c r="T167" s="205"/>
      <c r="U167" s="205"/>
      <c r="V167" s="62" t="s">
        <v>3845</v>
      </c>
      <c r="W167" s="205"/>
      <c r="X167" s="205"/>
      <c r="Y167" s="205"/>
      <c r="Z167" s="205" t="s">
        <v>3846</v>
      </c>
      <c r="AA167" s="206">
        <v>500000</v>
      </c>
      <c r="AB167" s="205" t="s">
        <v>72</v>
      </c>
      <c r="AC167" s="149" t="s">
        <v>478</v>
      </c>
      <c r="AD167" s="205" t="s">
        <v>478</v>
      </c>
      <c r="AE167" s="206" t="s">
        <v>213</v>
      </c>
      <c r="AF167" s="150">
        <v>28.707231516981132</v>
      </c>
      <c r="AG167" s="151">
        <v>1.5094339622641511</v>
      </c>
      <c r="AH167" s="150">
        <v>1335.3615758490566</v>
      </c>
      <c r="AI167" s="150">
        <v>26.707231516981132</v>
      </c>
      <c r="AJ167" s="150">
        <v>28.707231516981132</v>
      </c>
      <c r="AK167" s="207"/>
      <c r="AL167" s="205"/>
    </row>
    <row r="168" spans="1:38">
      <c r="A168" s="152" t="s">
        <v>155</v>
      </c>
      <c r="B168" s="205" t="s">
        <v>156</v>
      </c>
      <c r="C168" s="205" t="s">
        <v>3847</v>
      </c>
      <c r="D168" s="205" t="s">
        <v>65</v>
      </c>
      <c r="E168" s="205" t="s">
        <v>65</v>
      </c>
      <c r="F168" s="205" t="s">
        <v>25</v>
      </c>
      <c r="G168" s="205" t="s">
        <v>81</v>
      </c>
      <c r="H168" s="205" t="s">
        <v>54</v>
      </c>
      <c r="I168" s="205" t="s">
        <v>55</v>
      </c>
      <c r="J168" s="205" t="s">
        <v>3848</v>
      </c>
      <c r="K168" s="208">
        <v>44032</v>
      </c>
      <c r="L168" s="209">
        <v>44176</v>
      </c>
      <c r="M168" s="208">
        <v>44216</v>
      </c>
      <c r="N168" s="205" t="s">
        <v>9</v>
      </c>
      <c r="O168" s="205" t="s">
        <v>200</v>
      </c>
      <c r="P168" s="205" t="s">
        <v>17</v>
      </c>
      <c r="Q168" s="205"/>
      <c r="R168" s="207"/>
      <c r="S168" s="207"/>
      <c r="T168" s="205"/>
      <c r="U168" s="205"/>
      <c r="V168" s="62" t="s">
        <v>3849</v>
      </c>
      <c r="W168" s="205"/>
      <c r="X168" s="205"/>
      <c r="Y168" s="205"/>
      <c r="Z168" s="205" t="s">
        <v>3850</v>
      </c>
      <c r="AA168" s="206">
        <v>500000</v>
      </c>
      <c r="AB168" s="205" t="s">
        <v>72</v>
      </c>
      <c r="AC168" s="149" t="s">
        <v>478</v>
      </c>
      <c r="AD168" s="205" t="s">
        <v>478</v>
      </c>
      <c r="AE168" s="206" t="s">
        <v>201</v>
      </c>
      <c r="AF168" s="150">
        <v>28.737420196226417</v>
      </c>
      <c r="AG168" s="151">
        <v>1.5094339622641511</v>
      </c>
      <c r="AH168" s="150">
        <v>1336.8710098113208</v>
      </c>
      <c r="AI168" s="150">
        <v>26.737420196226417</v>
      </c>
      <c r="AJ168" s="150">
        <v>28.737420196226417</v>
      </c>
      <c r="AK168" s="207"/>
      <c r="AL168" s="205"/>
    </row>
    <row r="169" spans="1:38">
      <c r="A169" s="152" t="s">
        <v>96</v>
      </c>
      <c r="B169" s="205" t="s">
        <v>97</v>
      </c>
      <c r="C169" s="205" t="s">
        <v>3851</v>
      </c>
      <c r="D169" s="205" t="s">
        <v>76</v>
      </c>
      <c r="E169" s="205" t="s">
        <v>76</v>
      </c>
      <c r="F169" s="205" t="s">
        <v>25</v>
      </c>
      <c r="G169" s="205" t="s">
        <v>81</v>
      </c>
      <c r="H169" s="205" t="s">
        <v>54</v>
      </c>
      <c r="I169" s="205" t="s">
        <v>55</v>
      </c>
      <c r="J169" s="205" t="s">
        <v>3852</v>
      </c>
      <c r="K169" s="208">
        <v>44158</v>
      </c>
      <c r="L169" s="209">
        <v>44183</v>
      </c>
      <c r="M169" s="208">
        <v>44224</v>
      </c>
      <c r="N169" s="205" t="s">
        <v>9</v>
      </c>
      <c r="O169" s="205" t="s">
        <v>73</v>
      </c>
      <c r="P169" s="205" t="s">
        <v>17</v>
      </c>
      <c r="Q169" s="205"/>
      <c r="R169" s="207"/>
      <c r="S169" s="207"/>
      <c r="T169" s="205"/>
      <c r="U169" s="205"/>
      <c r="V169" s="62" t="s">
        <v>3853</v>
      </c>
      <c r="W169" s="205"/>
      <c r="X169" s="205"/>
      <c r="Y169" s="205"/>
      <c r="Z169" s="205" t="s">
        <v>3846</v>
      </c>
      <c r="AA169" s="206">
        <v>500000</v>
      </c>
      <c r="AB169" s="205" t="s">
        <v>72</v>
      </c>
      <c r="AC169" s="149" t="s">
        <v>478</v>
      </c>
      <c r="AD169" s="205" t="s">
        <v>478</v>
      </c>
      <c r="AE169" s="206" t="s">
        <v>213</v>
      </c>
      <c r="AF169" s="150">
        <v>28.767608875471701</v>
      </c>
      <c r="AG169" s="151">
        <v>1.5094339622641511</v>
      </c>
      <c r="AH169" s="150">
        <v>1338.3804437735851</v>
      </c>
      <c r="AI169" s="150">
        <v>26.767608875471701</v>
      </c>
      <c r="AJ169" s="150">
        <v>28.767608875471701</v>
      </c>
      <c r="AK169" s="207"/>
      <c r="AL169" s="205"/>
    </row>
    <row r="170" spans="1:38">
      <c r="A170" s="152" t="s">
        <v>96</v>
      </c>
      <c r="B170" s="205" t="s">
        <v>97</v>
      </c>
      <c r="C170" s="205" t="s">
        <v>3854</v>
      </c>
      <c r="D170" s="205" t="s">
        <v>65</v>
      </c>
      <c r="E170" s="205" t="s">
        <v>65</v>
      </c>
      <c r="F170" s="205" t="s">
        <v>25</v>
      </c>
      <c r="G170" s="205" t="s">
        <v>81</v>
      </c>
      <c r="H170" s="205" t="s">
        <v>54</v>
      </c>
      <c r="I170" s="205" t="s">
        <v>55</v>
      </c>
      <c r="J170" s="205" t="s">
        <v>3855</v>
      </c>
      <c r="K170" s="208">
        <v>44186</v>
      </c>
      <c r="L170" s="209">
        <v>44211</v>
      </c>
      <c r="M170" s="208">
        <v>44225</v>
      </c>
      <c r="N170" s="205" t="s">
        <v>9</v>
      </c>
      <c r="O170" s="205" t="s">
        <v>73</v>
      </c>
      <c r="P170" s="205" t="s">
        <v>17</v>
      </c>
      <c r="Q170" s="205"/>
      <c r="R170" s="207"/>
      <c r="S170" s="207"/>
      <c r="T170" s="205"/>
      <c r="U170" s="205"/>
      <c r="V170" s="62" t="s">
        <v>3856</v>
      </c>
      <c r="W170" s="205"/>
      <c r="X170" s="205"/>
      <c r="Y170" s="205"/>
      <c r="Z170" s="205" t="s">
        <v>3857</v>
      </c>
      <c r="AA170" s="206">
        <v>500000</v>
      </c>
      <c r="AB170" s="205" t="s">
        <v>72</v>
      </c>
      <c r="AC170" s="149" t="s">
        <v>478</v>
      </c>
      <c r="AD170" s="205" t="s">
        <v>478</v>
      </c>
      <c r="AE170" s="206" t="s">
        <v>213</v>
      </c>
      <c r="AF170" s="150">
        <v>28.797797554716986</v>
      </c>
      <c r="AG170" s="151">
        <v>1.5094339622641511</v>
      </c>
      <c r="AH170" s="150">
        <v>1339.8898777358493</v>
      </c>
      <c r="AI170" s="150">
        <v>26.797797554716986</v>
      </c>
      <c r="AJ170" s="150">
        <v>28.797797554716986</v>
      </c>
      <c r="AK170" s="207"/>
      <c r="AL170" s="205"/>
    </row>
    <row r="171" spans="1:38">
      <c r="A171" s="205" t="s">
        <v>147</v>
      </c>
      <c r="B171" s="205" t="s">
        <v>148</v>
      </c>
      <c r="C171" s="205" t="s">
        <v>3858</v>
      </c>
      <c r="D171" s="205" t="s">
        <v>65</v>
      </c>
      <c r="E171" s="205" t="s">
        <v>65</v>
      </c>
      <c r="F171" s="205" t="s">
        <v>25</v>
      </c>
      <c r="G171" s="205" t="s">
        <v>81</v>
      </c>
      <c r="H171" s="205" t="s">
        <v>54</v>
      </c>
      <c r="I171" s="205" t="s">
        <v>55</v>
      </c>
      <c r="J171" s="205" t="s">
        <v>3859</v>
      </c>
      <c r="K171" s="208">
        <v>44004</v>
      </c>
      <c r="L171" s="209">
        <v>44120</v>
      </c>
      <c r="M171" s="208">
        <v>44228</v>
      </c>
      <c r="N171" s="205" t="s">
        <v>9</v>
      </c>
      <c r="O171" s="205" t="s">
        <v>193</v>
      </c>
      <c r="P171" s="149" t="s">
        <v>17</v>
      </c>
      <c r="Q171" s="149"/>
      <c r="R171" s="158"/>
      <c r="S171" s="207">
        <v>44496</v>
      </c>
      <c r="T171" s="205"/>
      <c r="U171" s="205"/>
      <c r="V171" s="62" t="s">
        <v>3860</v>
      </c>
      <c r="W171" s="205"/>
      <c r="X171" s="205"/>
      <c r="Y171" s="205"/>
      <c r="Z171" s="205" t="s">
        <v>3861</v>
      </c>
      <c r="AA171" s="206">
        <v>500000</v>
      </c>
      <c r="AB171" s="205" t="s">
        <v>58</v>
      </c>
      <c r="AC171" s="149" t="s">
        <v>478</v>
      </c>
      <c r="AD171" s="205" t="s">
        <v>478</v>
      </c>
      <c r="AE171" s="206" t="s">
        <v>194</v>
      </c>
      <c r="AF171" s="150">
        <v>28.827986233962271</v>
      </c>
      <c r="AG171" s="151">
        <v>1.5094339622641511</v>
      </c>
      <c r="AH171" s="150">
        <v>1341.3993116981135</v>
      </c>
      <c r="AI171" s="150">
        <v>26.827986233962271</v>
      </c>
      <c r="AJ171" s="150">
        <v>28.827986233962271</v>
      </c>
      <c r="AK171" s="207"/>
      <c r="AL171" s="205"/>
    </row>
    <row r="172" spans="1:38">
      <c r="A172" s="205" t="s">
        <v>147</v>
      </c>
      <c r="B172" s="205" t="s">
        <v>148</v>
      </c>
      <c r="C172" s="205" t="s">
        <v>3862</v>
      </c>
      <c r="D172" s="205" t="s">
        <v>65</v>
      </c>
      <c r="E172" s="205" t="s">
        <v>65</v>
      </c>
      <c r="F172" s="205" t="s">
        <v>25</v>
      </c>
      <c r="G172" s="205" t="s">
        <v>81</v>
      </c>
      <c r="H172" s="205" t="s">
        <v>54</v>
      </c>
      <c r="I172" s="205" t="s">
        <v>55</v>
      </c>
      <c r="J172" s="205" t="s">
        <v>3863</v>
      </c>
      <c r="K172" s="208">
        <v>43906</v>
      </c>
      <c r="L172" s="209">
        <v>44110</v>
      </c>
      <c r="M172" s="208">
        <v>44228</v>
      </c>
      <c r="N172" s="205" t="s">
        <v>9</v>
      </c>
      <c r="O172" s="205" t="s">
        <v>196</v>
      </c>
      <c r="P172" s="205" t="s">
        <v>17</v>
      </c>
      <c r="Q172" s="205"/>
      <c r="R172" s="207"/>
      <c r="S172" s="207"/>
      <c r="T172" s="205"/>
      <c r="U172" s="205"/>
      <c r="V172" s="62" t="s">
        <v>3864</v>
      </c>
      <c r="W172" s="205"/>
      <c r="X172" s="205"/>
      <c r="Y172" s="205"/>
      <c r="Z172" s="205" t="s">
        <v>3865</v>
      </c>
      <c r="AA172" s="206">
        <v>500000</v>
      </c>
      <c r="AB172" s="205" t="s">
        <v>72</v>
      </c>
      <c r="AC172" s="149" t="s">
        <v>478</v>
      </c>
      <c r="AD172" s="205" t="s">
        <v>478</v>
      </c>
      <c r="AE172" s="206" t="s">
        <v>197</v>
      </c>
      <c r="AF172" s="150">
        <v>28.858174913207552</v>
      </c>
      <c r="AG172" s="151">
        <v>1.5094339622641511</v>
      </c>
      <c r="AH172" s="150">
        <v>1342.9087456603777</v>
      </c>
      <c r="AI172" s="150">
        <v>26.858174913207552</v>
      </c>
      <c r="AJ172" s="150">
        <v>28.858174913207552</v>
      </c>
      <c r="AK172" s="207"/>
      <c r="AL172" s="205"/>
    </row>
    <row r="173" spans="1:38">
      <c r="A173" s="205" t="s">
        <v>155</v>
      </c>
      <c r="B173" s="205" t="s">
        <v>156</v>
      </c>
      <c r="C173" s="205" t="s">
        <v>3866</v>
      </c>
      <c r="D173" s="205" t="s">
        <v>65</v>
      </c>
      <c r="E173" s="205" t="s">
        <v>65</v>
      </c>
      <c r="F173" s="205" t="s">
        <v>25</v>
      </c>
      <c r="G173" s="205" t="s">
        <v>81</v>
      </c>
      <c r="H173" s="205" t="s">
        <v>54</v>
      </c>
      <c r="I173" s="205" t="s">
        <v>55</v>
      </c>
      <c r="J173" s="205" t="s">
        <v>3867</v>
      </c>
      <c r="K173" s="208">
        <v>44123</v>
      </c>
      <c r="L173" s="209">
        <v>44188</v>
      </c>
      <c r="M173" s="208">
        <v>44232</v>
      </c>
      <c r="N173" s="205" t="s">
        <v>9</v>
      </c>
      <c r="O173" s="205" t="s">
        <v>73</v>
      </c>
      <c r="P173" s="205" t="s">
        <v>17</v>
      </c>
      <c r="Q173" s="205"/>
      <c r="R173" s="207"/>
      <c r="S173" s="207"/>
      <c r="T173" s="205"/>
      <c r="U173" s="205"/>
      <c r="V173" s="62" t="s">
        <v>3868</v>
      </c>
      <c r="W173" s="205"/>
      <c r="X173" s="205"/>
      <c r="Y173" s="205"/>
      <c r="Z173" s="205" t="s">
        <v>3846</v>
      </c>
      <c r="AA173" s="206">
        <v>500000</v>
      </c>
      <c r="AB173" s="205" t="s">
        <v>72</v>
      </c>
      <c r="AC173" s="149" t="s">
        <v>478</v>
      </c>
      <c r="AD173" s="205" t="s">
        <v>478</v>
      </c>
      <c r="AE173" s="206" t="s">
        <v>213</v>
      </c>
      <c r="AF173" s="150">
        <v>28.888363592452837</v>
      </c>
      <c r="AG173" s="151">
        <v>1.5094339622641511</v>
      </c>
      <c r="AH173" s="150">
        <v>1344.4181796226419</v>
      </c>
      <c r="AI173" s="150">
        <v>26.888363592452837</v>
      </c>
      <c r="AJ173" s="150">
        <v>28.888363592452837</v>
      </c>
      <c r="AK173" s="207"/>
      <c r="AL173" s="205"/>
    </row>
    <row r="174" spans="1:38">
      <c r="A174" s="152" t="s">
        <v>96</v>
      </c>
      <c r="B174" s="205" t="s">
        <v>97</v>
      </c>
      <c r="C174" s="205" t="s">
        <v>2677</v>
      </c>
      <c r="D174" s="205" t="s">
        <v>76</v>
      </c>
      <c r="E174" s="205" t="s">
        <v>76</v>
      </c>
      <c r="F174" s="205" t="s">
        <v>25</v>
      </c>
      <c r="G174" s="205" t="s">
        <v>81</v>
      </c>
      <c r="H174" s="205" t="s">
        <v>54</v>
      </c>
      <c r="I174" s="205" t="s">
        <v>68</v>
      </c>
      <c r="J174" s="205" t="s">
        <v>3869</v>
      </c>
      <c r="K174" s="208">
        <v>44136</v>
      </c>
      <c r="L174" s="209">
        <v>44186</v>
      </c>
      <c r="M174" s="208">
        <v>44239</v>
      </c>
      <c r="N174" s="205" t="s">
        <v>9</v>
      </c>
      <c r="O174" s="205" t="s">
        <v>196</v>
      </c>
      <c r="P174" s="205" t="s">
        <v>17</v>
      </c>
      <c r="Q174" s="205"/>
      <c r="R174" s="207"/>
      <c r="S174" s="207"/>
      <c r="T174" s="205"/>
      <c r="U174" s="205"/>
      <c r="V174" s="205"/>
      <c r="W174" s="205"/>
      <c r="X174" s="205"/>
      <c r="Y174" s="205"/>
      <c r="Z174" s="205" t="s">
        <v>3712</v>
      </c>
      <c r="AA174" s="206">
        <v>500000</v>
      </c>
      <c r="AB174" s="205" t="s">
        <v>72</v>
      </c>
      <c r="AC174" s="149" t="s">
        <v>478</v>
      </c>
      <c r="AD174" s="205" t="s">
        <v>478</v>
      </c>
      <c r="AE174" s="206" t="s">
        <v>197</v>
      </c>
      <c r="AF174" s="150">
        <v>28.918552271698122</v>
      </c>
      <c r="AG174" s="151">
        <v>1.5094339622641511</v>
      </c>
      <c r="AH174" s="150">
        <v>1345.9276135849061</v>
      </c>
      <c r="AI174" s="150">
        <v>26.918552271698122</v>
      </c>
      <c r="AJ174" s="150">
        <v>28.918552271698122</v>
      </c>
      <c r="AK174" s="207"/>
      <c r="AL174" s="205"/>
    </row>
    <row r="175" spans="1:38">
      <c r="A175" s="152" t="s">
        <v>96</v>
      </c>
      <c r="B175" s="205" t="s">
        <v>97</v>
      </c>
      <c r="C175" s="205" t="s">
        <v>2677</v>
      </c>
      <c r="D175" s="205" t="s">
        <v>76</v>
      </c>
      <c r="E175" s="205" t="s">
        <v>76</v>
      </c>
      <c r="F175" s="205" t="s">
        <v>25</v>
      </c>
      <c r="G175" s="205" t="s">
        <v>81</v>
      </c>
      <c r="H175" s="205" t="s">
        <v>54</v>
      </c>
      <c r="I175" s="205" t="s">
        <v>68</v>
      </c>
      <c r="J175" s="205" t="s">
        <v>3870</v>
      </c>
      <c r="K175" s="208">
        <v>44136</v>
      </c>
      <c r="L175" s="209">
        <v>44186</v>
      </c>
      <c r="M175" s="208">
        <v>44239</v>
      </c>
      <c r="N175" s="205" t="s">
        <v>9</v>
      </c>
      <c r="O175" s="205" t="s">
        <v>196</v>
      </c>
      <c r="P175" s="205" t="s">
        <v>17</v>
      </c>
      <c r="Q175" s="205"/>
      <c r="R175" s="207"/>
      <c r="S175" s="207"/>
      <c r="T175" s="205"/>
      <c r="U175" s="205"/>
      <c r="V175" s="205"/>
      <c r="W175" s="205"/>
      <c r="X175" s="205"/>
      <c r="Y175" s="205"/>
      <c r="Z175" s="205" t="s">
        <v>3712</v>
      </c>
      <c r="AA175" s="206">
        <v>500000</v>
      </c>
      <c r="AB175" s="205" t="s">
        <v>72</v>
      </c>
      <c r="AC175" s="149" t="s">
        <v>478</v>
      </c>
      <c r="AD175" s="205" t="s">
        <v>478</v>
      </c>
      <c r="AE175" s="206" t="s">
        <v>197</v>
      </c>
      <c r="AF175" s="150">
        <v>28.948740950943407</v>
      </c>
      <c r="AG175" s="151">
        <v>1.5094339622641511</v>
      </c>
      <c r="AH175" s="150">
        <v>1347.4370475471703</v>
      </c>
      <c r="AI175" s="150">
        <v>26.948740950943407</v>
      </c>
      <c r="AJ175" s="150">
        <v>28.948740950943407</v>
      </c>
      <c r="AK175" s="207"/>
      <c r="AL175" s="205"/>
    </row>
    <row r="176" spans="1:38">
      <c r="A176" s="205" t="s">
        <v>90</v>
      </c>
      <c r="B176" s="205" t="s">
        <v>91</v>
      </c>
      <c r="C176" s="205" t="s">
        <v>2750</v>
      </c>
      <c r="D176" s="205" t="s">
        <v>65</v>
      </c>
      <c r="E176" s="205" t="s">
        <v>65</v>
      </c>
      <c r="F176" s="205" t="s">
        <v>25</v>
      </c>
      <c r="G176" s="205" t="s">
        <v>81</v>
      </c>
      <c r="H176" s="205" t="s">
        <v>54</v>
      </c>
      <c r="I176" s="205" t="s">
        <v>55</v>
      </c>
      <c r="J176" s="205" t="s">
        <v>3871</v>
      </c>
      <c r="K176" s="208">
        <v>44158</v>
      </c>
      <c r="L176" s="209">
        <v>44222</v>
      </c>
      <c r="M176" s="208">
        <v>44240</v>
      </c>
      <c r="N176" s="205" t="s">
        <v>9</v>
      </c>
      <c r="O176" s="205" t="s">
        <v>200</v>
      </c>
      <c r="P176" s="205" t="s">
        <v>17</v>
      </c>
      <c r="Q176" s="205"/>
      <c r="R176" s="207"/>
      <c r="S176" s="207">
        <v>44265</v>
      </c>
      <c r="T176" s="205"/>
      <c r="U176" s="205"/>
      <c r="V176" s="62" t="s">
        <v>3872</v>
      </c>
      <c r="W176" s="205"/>
      <c r="X176" s="205"/>
      <c r="Y176" s="205"/>
      <c r="Z176" s="205" t="s">
        <v>3873</v>
      </c>
      <c r="AA176" s="206">
        <v>500000</v>
      </c>
      <c r="AB176" s="205" t="s">
        <v>72</v>
      </c>
      <c r="AC176" s="149" t="s">
        <v>478</v>
      </c>
      <c r="AD176" s="205" t="s">
        <v>478</v>
      </c>
      <c r="AE176" s="206" t="s">
        <v>201</v>
      </c>
      <c r="AF176" s="150">
        <v>28.978929630188691</v>
      </c>
      <c r="AG176" s="151">
        <v>1.5094339622641511</v>
      </c>
      <c r="AH176" s="150">
        <v>1348.9464815094345</v>
      </c>
      <c r="AI176" s="150">
        <v>26.978929630188691</v>
      </c>
      <c r="AJ176" s="150">
        <v>28.978929630188691</v>
      </c>
      <c r="AK176" s="207"/>
      <c r="AL176" s="205"/>
    </row>
    <row r="177" spans="1:38">
      <c r="A177" s="205" t="s">
        <v>90</v>
      </c>
      <c r="B177" s="205" t="s">
        <v>91</v>
      </c>
      <c r="C177" s="205" t="s">
        <v>2750</v>
      </c>
      <c r="D177" s="205" t="s">
        <v>51</v>
      </c>
      <c r="E177" s="205" t="s">
        <v>65</v>
      </c>
      <c r="F177" s="205" t="s">
        <v>25</v>
      </c>
      <c r="G177" s="205" t="s">
        <v>81</v>
      </c>
      <c r="H177" s="205" t="s">
        <v>54</v>
      </c>
      <c r="I177" s="205" t="s">
        <v>68</v>
      </c>
      <c r="J177" s="205" t="s">
        <v>3874</v>
      </c>
      <c r="K177" s="208">
        <v>44158</v>
      </c>
      <c r="L177" s="209">
        <v>44222</v>
      </c>
      <c r="M177" s="208">
        <v>44240</v>
      </c>
      <c r="N177" s="205" t="s">
        <v>9</v>
      </c>
      <c r="O177" s="205" t="s">
        <v>181</v>
      </c>
      <c r="P177" s="205" t="s">
        <v>17</v>
      </c>
      <c r="Q177" s="205"/>
      <c r="R177" s="207"/>
      <c r="S177" s="207">
        <v>44265</v>
      </c>
      <c r="T177" s="205"/>
      <c r="U177" s="205"/>
      <c r="V177" s="205"/>
      <c r="W177" s="205"/>
      <c r="X177" s="205"/>
      <c r="Y177" s="205"/>
      <c r="Z177" s="175" t="s">
        <v>3875</v>
      </c>
      <c r="AA177" s="206">
        <v>500000</v>
      </c>
      <c r="AB177" s="205" t="s">
        <v>72</v>
      </c>
      <c r="AC177" s="149" t="s">
        <v>478</v>
      </c>
      <c r="AD177" s="205" t="s">
        <v>478</v>
      </c>
      <c r="AE177" s="206" t="s">
        <v>182</v>
      </c>
      <c r="AF177" s="150">
        <v>29.009118309433976</v>
      </c>
      <c r="AG177" s="151">
        <v>1.5094339622641511</v>
      </c>
      <c r="AH177" s="150">
        <v>1350.4559154716987</v>
      </c>
      <c r="AI177" s="150">
        <v>27.009118309433976</v>
      </c>
      <c r="AJ177" s="150">
        <v>29.009118309433976</v>
      </c>
      <c r="AK177" s="207"/>
      <c r="AL177" s="205"/>
    </row>
    <row r="178" spans="1:38">
      <c r="A178" s="205" t="s">
        <v>155</v>
      </c>
      <c r="B178" s="205" t="s">
        <v>156</v>
      </c>
      <c r="C178" s="205" t="s">
        <v>3704</v>
      </c>
      <c r="D178" s="205" t="s">
        <v>65</v>
      </c>
      <c r="E178" s="205" t="s">
        <v>65</v>
      </c>
      <c r="F178" s="205" t="s">
        <v>25</v>
      </c>
      <c r="G178" s="205" t="s">
        <v>81</v>
      </c>
      <c r="H178" s="205" t="s">
        <v>54</v>
      </c>
      <c r="I178" s="205" t="s">
        <v>55</v>
      </c>
      <c r="J178" s="205" t="s">
        <v>3876</v>
      </c>
      <c r="K178" s="208">
        <v>44151</v>
      </c>
      <c r="L178" s="209">
        <v>44225</v>
      </c>
      <c r="M178" s="208">
        <v>44247</v>
      </c>
      <c r="N178" s="205" t="s">
        <v>9</v>
      </c>
      <c r="O178" s="205" t="s">
        <v>73</v>
      </c>
      <c r="P178" s="205" t="s">
        <v>17</v>
      </c>
      <c r="Q178" s="205"/>
      <c r="R178" s="207">
        <v>44230</v>
      </c>
      <c r="S178" s="207">
        <v>44272</v>
      </c>
      <c r="T178" s="205"/>
      <c r="U178" s="205"/>
      <c r="V178" s="62" t="s">
        <v>3877</v>
      </c>
      <c r="W178" s="205"/>
      <c r="X178" s="205"/>
      <c r="Y178" s="205"/>
      <c r="Z178" s="205" t="s">
        <v>3878</v>
      </c>
      <c r="AA178" s="206">
        <v>500000</v>
      </c>
      <c r="AB178" s="205" t="s">
        <v>72</v>
      </c>
      <c r="AC178" s="149" t="s">
        <v>478</v>
      </c>
      <c r="AD178" s="205" t="s">
        <v>478</v>
      </c>
      <c r="AE178" s="206" t="s">
        <v>213</v>
      </c>
      <c r="AF178" s="150">
        <v>29.039306988679257</v>
      </c>
      <c r="AG178" s="151">
        <v>1.5094339622641511</v>
      </c>
      <c r="AH178" s="150">
        <v>1351.965349433963</v>
      </c>
      <c r="AI178" s="150">
        <v>27.039306988679257</v>
      </c>
      <c r="AJ178" s="150">
        <v>29.039306988679257</v>
      </c>
      <c r="AK178" s="207"/>
      <c r="AL178" s="205"/>
    </row>
    <row r="179" spans="1:38">
      <c r="A179" s="205" t="s">
        <v>155</v>
      </c>
      <c r="B179" s="205" t="s">
        <v>156</v>
      </c>
      <c r="C179" s="205" t="s">
        <v>3879</v>
      </c>
      <c r="D179" s="205" t="s">
        <v>65</v>
      </c>
      <c r="E179" s="205" t="s">
        <v>65</v>
      </c>
      <c r="F179" s="205" t="s">
        <v>25</v>
      </c>
      <c r="G179" s="205" t="s">
        <v>81</v>
      </c>
      <c r="H179" s="205" t="s">
        <v>54</v>
      </c>
      <c r="I179" s="205" t="s">
        <v>55</v>
      </c>
      <c r="J179" s="205" t="s">
        <v>3880</v>
      </c>
      <c r="K179" s="208">
        <v>44158</v>
      </c>
      <c r="L179" s="209">
        <v>44218</v>
      </c>
      <c r="M179" s="208">
        <v>44253</v>
      </c>
      <c r="N179" s="205" t="s">
        <v>9</v>
      </c>
      <c r="O179" s="205" t="s">
        <v>181</v>
      </c>
      <c r="P179" s="205" t="s">
        <v>17</v>
      </c>
      <c r="Q179" s="205"/>
      <c r="R179" s="207"/>
      <c r="S179" s="207"/>
      <c r="T179" s="205"/>
      <c r="U179" s="205"/>
      <c r="V179" s="62" t="s">
        <v>3881</v>
      </c>
      <c r="W179" s="205"/>
      <c r="X179" s="205"/>
      <c r="Y179" s="205"/>
      <c r="Z179" s="205" t="s">
        <v>3882</v>
      </c>
      <c r="AA179" s="206">
        <v>500000</v>
      </c>
      <c r="AB179" s="205" t="s">
        <v>72</v>
      </c>
      <c r="AC179" s="149" t="s">
        <v>478</v>
      </c>
      <c r="AD179" s="205" t="s">
        <v>478</v>
      </c>
      <c r="AE179" s="206" t="s">
        <v>182</v>
      </c>
      <c r="AF179" s="150">
        <v>29.069495667924542</v>
      </c>
      <c r="AG179" s="151">
        <v>1.5094339622641511</v>
      </c>
      <c r="AH179" s="150">
        <v>1353.4747833962272</v>
      </c>
      <c r="AI179" s="150">
        <v>27.069495667924542</v>
      </c>
      <c r="AJ179" s="150">
        <v>29.069495667924542</v>
      </c>
      <c r="AK179" s="207"/>
      <c r="AL179" s="205"/>
    </row>
    <row r="180" spans="1:38">
      <c r="A180" s="205" t="s">
        <v>96</v>
      </c>
      <c r="B180" s="205" t="s">
        <v>97</v>
      </c>
      <c r="C180" s="205" t="s">
        <v>3735</v>
      </c>
      <c r="D180" s="205" t="s">
        <v>65</v>
      </c>
      <c r="E180" s="205" t="s">
        <v>65</v>
      </c>
      <c r="F180" s="205" t="s">
        <v>25</v>
      </c>
      <c r="G180" s="205" t="s">
        <v>81</v>
      </c>
      <c r="H180" s="205" t="s">
        <v>54</v>
      </c>
      <c r="I180" s="205" t="s">
        <v>68</v>
      </c>
      <c r="J180" s="205" t="s">
        <v>3883</v>
      </c>
      <c r="K180" s="208">
        <v>43976</v>
      </c>
      <c r="L180" s="209">
        <v>44137</v>
      </c>
      <c r="M180" s="208">
        <v>44260</v>
      </c>
      <c r="N180" s="205" t="s">
        <v>9</v>
      </c>
      <c r="O180" s="205" t="s">
        <v>200</v>
      </c>
      <c r="P180" s="205" t="s">
        <v>17</v>
      </c>
      <c r="Q180" s="205"/>
      <c r="R180" s="207">
        <v>44095</v>
      </c>
      <c r="S180" s="207"/>
      <c r="T180" s="205"/>
      <c r="U180" s="205"/>
      <c r="V180" s="205"/>
      <c r="W180" s="205"/>
      <c r="X180" s="205"/>
      <c r="Y180" s="205"/>
      <c r="Z180" s="205" t="s">
        <v>3884</v>
      </c>
      <c r="AA180" s="206">
        <v>500000</v>
      </c>
      <c r="AB180" s="205" t="s">
        <v>72</v>
      </c>
      <c r="AC180" s="149" t="s">
        <v>478</v>
      </c>
      <c r="AD180" s="205" t="s">
        <v>478</v>
      </c>
      <c r="AE180" s="206" t="s">
        <v>201</v>
      </c>
      <c r="AF180" s="150">
        <v>29.099684347169827</v>
      </c>
      <c r="AG180" s="151">
        <v>1.5094339622641511</v>
      </c>
      <c r="AH180" s="150">
        <v>1354.9842173584914</v>
      </c>
      <c r="AI180" s="150">
        <v>27.099684347169827</v>
      </c>
      <c r="AJ180" s="150">
        <v>29.099684347169827</v>
      </c>
      <c r="AK180" s="207"/>
      <c r="AL180" s="205"/>
    </row>
    <row r="181" spans="1:38">
      <c r="A181" s="205" t="s">
        <v>155</v>
      </c>
      <c r="B181" s="205" t="s">
        <v>156</v>
      </c>
      <c r="C181" s="205" t="s">
        <v>3235</v>
      </c>
      <c r="D181" s="205" t="s">
        <v>65</v>
      </c>
      <c r="E181" s="205" t="s">
        <v>65</v>
      </c>
      <c r="F181" s="205" t="s">
        <v>25</v>
      </c>
      <c r="G181" s="205" t="s">
        <v>81</v>
      </c>
      <c r="H181" s="205" t="s">
        <v>54</v>
      </c>
      <c r="I181" s="205" t="s">
        <v>55</v>
      </c>
      <c r="J181" s="205" t="s">
        <v>3885</v>
      </c>
      <c r="K181" s="208">
        <v>44165</v>
      </c>
      <c r="L181" s="209">
        <v>44231</v>
      </c>
      <c r="M181" s="208">
        <v>44263</v>
      </c>
      <c r="N181" s="205" t="s">
        <v>9</v>
      </c>
      <c r="O181" s="205" t="s">
        <v>73</v>
      </c>
      <c r="P181" s="205" t="s">
        <v>17</v>
      </c>
      <c r="Q181" s="205"/>
      <c r="R181" s="207"/>
      <c r="S181" s="207">
        <v>44272</v>
      </c>
      <c r="T181" s="205"/>
      <c r="U181" s="205"/>
      <c r="V181" s="62" t="s">
        <v>3886</v>
      </c>
      <c r="W181" s="205"/>
      <c r="X181" s="205"/>
      <c r="Y181" s="205"/>
      <c r="Z181" s="205" t="s">
        <v>3526</v>
      </c>
      <c r="AA181" s="206">
        <v>500000</v>
      </c>
      <c r="AB181" s="205" t="s">
        <v>72</v>
      </c>
      <c r="AC181" s="149" t="s">
        <v>478</v>
      </c>
      <c r="AD181" s="205" t="s">
        <v>478</v>
      </c>
      <c r="AE181" s="206" t="s">
        <v>213</v>
      </c>
      <c r="AF181" s="150">
        <v>29.129873026415112</v>
      </c>
      <c r="AG181" s="151">
        <v>1.5094339622641511</v>
      </c>
      <c r="AH181" s="150">
        <v>1356.4936513207556</v>
      </c>
      <c r="AI181" s="150">
        <v>27.129873026415112</v>
      </c>
      <c r="AJ181" s="150">
        <v>29.129873026415112</v>
      </c>
      <c r="AK181" s="207">
        <v>44186</v>
      </c>
      <c r="AL181" s="205"/>
    </row>
    <row r="182" spans="1:38">
      <c r="A182" s="153" t="s">
        <v>96</v>
      </c>
      <c r="B182" s="205" t="s">
        <v>97</v>
      </c>
      <c r="C182" s="205" t="s">
        <v>1515</v>
      </c>
      <c r="D182" s="205" t="s">
        <v>65</v>
      </c>
      <c r="E182" s="205" t="s">
        <v>65</v>
      </c>
      <c r="F182" s="205" t="s">
        <v>25</v>
      </c>
      <c r="G182" s="205" t="s">
        <v>81</v>
      </c>
      <c r="H182" s="205" t="s">
        <v>54</v>
      </c>
      <c r="I182" s="205" t="s">
        <v>55</v>
      </c>
      <c r="J182" s="205" t="s">
        <v>3887</v>
      </c>
      <c r="K182" s="208">
        <v>43831</v>
      </c>
      <c r="L182" s="209">
        <v>44253</v>
      </c>
      <c r="M182" s="208">
        <v>44267</v>
      </c>
      <c r="N182" s="205" t="s">
        <v>9</v>
      </c>
      <c r="O182" s="205" t="s">
        <v>181</v>
      </c>
      <c r="P182" s="205" t="s">
        <v>17</v>
      </c>
      <c r="Q182" s="205"/>
      <c r="R182" s="207"/>
      <c r="S182" s="207">
        <v>44265</v>
      </c>
      <c r="T182" s="205"/>
      <c r="U182" s="205"/>
      <c r="V182" s="62" t="s">
        <v>3888</v>
      </c>
      <c r="W182" s="205"/>
      <c r="X182" s="205"/>
      <c r="Y182" s="205"/>
      <c r="Z182" s="205" t="s">
        <v>3889</v>
      </c>
      <c r="AA182" s="206">
        <v>500000</v>
      </c>
      <c r="AB182" s="205" t="s">
        <v>72</v>
      </c>
      <c r="AC182" s="149" t="s">
        <v>478</v>
      </c>
      <c r="AD182" s="205" t="s">
        <v>478</v>
      </c>
      <c r="AE182" s="206" t="s">
        <v>182</v>
      </c>
      <c r="AF182" s="150">
        <v>29.160061705660397</v>
      </c>
      <c r="AG182" s="151">
        <v>1.5094339622641511</v>
      </c>
      <c r="AH182" s="150">
        <v>1358.0030852830198</v>
      </c>
      <c r="AI182" s="150">
        <v>27.160061705660397</v>
      </c>
      <c r="AJ182" s="150">
        <v>29.160061705660397</v>
      </c>
      <c r="AK182" s="207"/>
      <c r="AL182" s="205"/>
    </row>
    <row r="183" spans="1:38">
      <c r="A183" s="152" t="s">
        <v>134</v>
      </c>
      <c r="B183" s="205" t="s">
        <v>101</v>
      </c>
      <c r="C183" s="205" t="s">
        <v>3890</v>
      </c>
      <c r="D183" s="205" t="s">
        <v>65</v>
      </c>
      <c r="E183" s="205" t="s">
        <v>65</v>
      </c>
      <c r="F183" s="205" t="s">
        <v>25</v>
      </c>
      <c r="G183" s="205" t="s">
        <v>81</v>
      </c>
      <c r="H183" s="205" t="s">
        <v>54</v>
      </c>
      <c r="I183" s="205" t="s">
        <v>55</v>
      </c>
      <c r="J183" s="205" t="s">
        <v>3891</v>
      </c>
      <c r="K183" s="208">
        <v>44242</v>
      </c>
      <c r="L183" s="209">
        <v>44267</v>
      </c>
      <c r="M183" s="208">
        <v>44274</v>
      </c>
      <c r="N183" s="205" t="s">
        <v>13</v>
      </c>
      <c r="O183" s="205" t="s">
        <v>14</v>
      </c>
      <c r="P183" s="205" t="s">
        <v>17</v>
      </c>
      <c r="Q183" s="205" t="s">
        <v>54</v>
      </c>
      <c r="R183" s="207"/>
      <c r="S183" s="207"/>
      <c r="T183" s="205"/>
      <c r="U183" s="205"/>
      <c r="V183" s="205"/>
      <c r="W183" s="205"/>
      <c r="X183" s="205"/>
      <c r="Y183" s="205"/>
      <c r="Z183" s="205"/>
      <c r="AA183" s="206">
        <v>500000</v>
      </c>
      <c r="AB183" s="205" t="s">
        <v>58</v>
      </c>
      <c r="AC183" s="149" t="s">
        <v>478</v>
      </c>
      <c r="AD183" s="205" t="s">
        <v>478</v>
      </c>
      <c r="AE183" s="206" t="s">
        <v>2701</v>
      </c>
      <c r="AF183" s="150">
        <v>29.190250384905681</v>
      </c>
      <c r="AG183" s="151">
        <v>1.5094339622641511</v>
      </c>
      <c r="AH183" s="150">
        <v>1359.512519245284</v>
      </c>
      <c r="AI183" s="150">
        <v>27.190250384905681</v>
      </c>
      <c r="AJ183" s="150">
        <v>29.190250384905681</v>
      </c>
      <c r="AK183" s="207"/>
      <c r="AL183" s="205"/>
    </row>
    <row r="184" spans="1:38">
      <c r="A184" s="205" t="s">
        <v>179</v>
      </c>
      <c r="B184" s="205" t="s">
        <v>180</v>
      </c>
      <c r="C184" s="205" t="s">
        <v>3892</v>
      </c>
      <c r="D184" s="205" t="s">
        <v>65</v>
      </c>
      <c r="E184" s="205" t="s">
        <v>65</v>
      </c>
      <c r="F184" s="205" t="s">
        <v>25</v>
      </c>
      <c r="G184" s="205" t="s">
        <v>81</v>
      </c>
      <c r="H184" s="205" t="s">
        <v>54</v>
      </c>
      <c r="I184" s="205" t="s">
        <v>55</v>
      </c>
      <c r="J184" s="205" t="s">
        <v>3893</v>
      </c>
      <c r="K184" s="208">
        <v>44083</v>
      </c>
      <c r="L184" s="209">
        <v>44090</v>
      </c>
      <c r="M184" s="208">
        <v>44286</v>
      </c>
      <c r="N184" s="205" t="s">
        <v>9</v>
      </c>
      <c r="O184" s="205" t="s">
        <v>181</v>
      </c>
      <c r="P184" s="149" t="s">
        <v>17</v>
      </c>
      <c r="Q184" s="149"/>
      <c r="R184" s="158"/>
      <c r="S184" s="158">
        <v>44292</v>
      </c>
      <c r="T184" s="205"/>
      <c r="U184" s="205"/>
      <c r="V184" s="62" t="s">
        <v>3894</v>
      </c>
      <c r="W184" s="205"/>
      <c r="X184" s="205"/>
      <c r="Y184" s="205"/>
      <c r="Z184" s="205" t="s">
        <v>3895</v>
      </c>
      <c r="AA184" s="206">
        <v>500000</v>
      </c>
      <c r="AB184" s="205" t="s">
        <v>72</v>
      </c>
      <c r="AC184" s="149" t="s">
        <v>478</v>
      </c>
      <c r="AD184" s="205" t="s">
        <v>478</v>
      </c>
      <c r="AE184" s="206" t="s">
        <v>182</v>
      </c>
      <c r="AF184" s="150">
        <v>29.220439064150966</v>
      </c>
      <c r="AG184" s="151">
        <v>1.5094339622641511</v>
      </c>
      <c r="AH184" s="150">
        <v>1361.0219532075482</v>
      </c>
      <c r="AI184" s="150">
        <v>27.220439064150966</v>
      </c>
      <c r="AJ184" s="150">
        <v>29.220439064150966</v>
      </c>
      <c r="AK184" s="207"/>
      <c r="AL184" s="205" t="s">
        <v>54</v>
      </c>
    </row>
    <row r="185" spans="1:38">
      <c r="A185" s="152" t="s">
        <v>96</v>
      </c>
      <c r="B185" s="205" t="s">
        <v>97</v>
      </c>
      <c r="C185" s="205" t="s">
        <v>3851</v>
      </c>
      <c r="D185" s="205" t="s">
        <v>76</v>
      </c>
      <c r="E185" s="205" t="s">
        <v>76</v>
      </c>
      <c r="F185" s="205" t="s">
        <v>25</v>
      </c>
      <c r="G185" s="205" t="s">
        <v>81</v>
      </c>
      <c r="H185" s="205" t="s">
        <v>54</v>
      </c>
      <c r="I185" s="205" t="s">
        <v>55</v>
      </c>
      <c r="J185" s="205" t="s">
        <v>3896</v>
      </c>
      <c r="K185" s="208">
        <v>44235</v>
      </c>
      <c r="L185" s="209">
        <v>44274</v>
      </c>
      <c r="M185" s="208">
        <v>44308</v>
      </c>
      <c r="N185" s="205" t="s">
        <v>9</v>
      </c>
      <c r="O185" s="205" t="s">
        <v>73</v>
      </c>
      <c r="P185" s="205" t="s">
        <v>17</v>
      </c>
      <c r="Q185" s="205"/>
      <c r="R185" s="207">
        <v>44237</v>
      </c>
      <c r="S185" s="207">
        <v>44314</v>
      </c>
      <c r="T185" s="205"/>
      <c r="U185" s="205"/>
      <c r="V185" s="62" t="s">
        <v>3897</v>
      </c>
      <c r="W185" s="205"/>
      <c r="X185" s="205"/>
      <c r="Y185" s="205"/>
      <c r="Z185" s="205" t="s">
        <v>3898</v>
      </c>
      <c r="AA185" s="206">
        <v>500000</v>
      </c>
      <c r="AB185" s="205" t="s">
        <v>72</v>
      </c>
      <c r="AC185" s="149" t="s">
        <v>478</v>
      </c>
      <c r="AD185" s="205" t="s">
        <v>478</v>
      </c>
      <c r="AE185" s="206" t="s">
        <v>213</v>
      </c>
      <c r="AF185" s="150">
        <v>29.250627743396247</v>
      </c>
      <c r="AG185" s="151">
        <v>1.5094339622641511</v>
      </c>
      <c r="AH185" s="150">
        <v>1362.5313871698124</v>
      </c>
      <c r="AI185" s="150">
        <v>27.250627743396247</v>
      </c>
      <c r="AJ185" s="150">
        <v>29.250627743396247</v>
      </c>
      <c r="AK185" s="207"/>
      <c r="AL185" s="205"/>
    </row>
    <row r="186" spans="1:38" ht="43.5">
      <c r="A186" s="205" t="s">
        <v>155</v>
      </c>
      <c r="B186" s="205" t="s">
        <v>156</v>
      </c>
      <c r="C186" s="205" t="s">
        <v>1327</v>
      </c>
      <c r="D186" s="205" t="s">
        <v>65</v>
      </c>
      <c r="E186" s="205" t="s">
        <v>65</v>
      </c>
      <c r="F186" s="205" t="s">
        <v>25</v>
      </c>
      <c r="G186" s="205" t="s">
        <v>81</v>
      </c>
      <c r="H186" s="205" t="s">
        <v>54</v>
      </c>
      <c r="I186" s="205" t="s">
        <v>55</v>
      </c>
      <c r="J186" s="205" t="s">
        <v>3899</v>
      </c>
      <c r="K186" s="208">
        <v>44165</v>
      </c>
      <c r="L186" s="209">
        <v>44267</v>
      </c>
      <c r="M186" s="208">
        <v>44321</v>
      </c>
      <c r="N186" s="205" t="s">
        <v>9</v>
      </c>
      <c r="O186" s="205" t="s">
        <v>181</v>
      </c>
      <c r="P186" s="205" t="s">
        <v>17</v>
      </c>
      <c r="Q186" s="205"/>
      <c r="R186" s="207">
        <v>44214</v>
      </c>
      <c r="S186" s="207">
        <v>44363</v>
      </c>
      <c r="T186" s="205"/>
      <c r="U186" s="205"/>
      <c r="V186" s="62" t="s">
        <v>3900</v>
      </c>
      <c r="W186" s="205"/>
      <c r="X186" s="205"/>
      <c r="Y186" s="205"/>
      <c r="Z186" s="170" t="s">
        <v>3779</v>
      </c>
      <c r="AA186" s="206">
        <v>500000</v>
      </c>
      <c r="AB186" s="205" t="s">
        <v>58</v>
      </c>
      <c r="AC186" s="149" t="s">
        <v>478</v>
      </c>
      <c r="AD186" s="205" t="s">
        <v>478</v>
      </c>
      <c r="AE186" s="206" t="s">
        <v>182</v>
      </c>
      <c r="AF186" s="150">
        <v>29.280816422641532</v>
      </c>
      <c r="AG186" s="151">
        <v>1.5094339622641511</v>
      </c>
      <c r="AH186" s="150">
        <v>1364.0408211320766</v>
      </c>
      <c r="AI186" s="150">
        <v>27.280816422641532</v>
      </c>
      <c r="AJ186" s="150">
        <v>29.280816422641532</v>
      </c>
      <c r="AK186" s="207"/>
      <c r="AL186" s="205"/>
    </row>
    <row r="187" spans="1:38">
      <c r="A187" s="205" t="s">
        <v>155</v>
      </c>
      <c r="B187" s="205" t="s">
        <v>156</v>
      </c>
      <c r="C187" s="205" t="s">
        <v>1525</v>
      </c>
      <c r="D187" s="205" t="s">
        <v>65</v>
      </c>
      <c r="E187" s="205" t="s">
        <v>65</v>
      </c>
      <c r="F187" s="205" t="s">
        <v>25</v>
      </c>
      <c r="G187" s="205" t="s">
        <v>81</v>
      </c>
      <c r="H187" s="205" t="s">
        <v>54</v>
      </c>
      <c r="I187" s="205" t="s">
        <v>55</v>
      </c>
      <c r="J187" s="205" t="s">
        <v>3901</v>
      </c>
      <c r="K187" s="208">
        <v>44179</v>
      </c>
      <c r="L187" s="209">
        <v>44274</v>
      </c>
      <c r="M187" s="208">
        <v>44323</v>
      </c>
      <c r="N187" s="205" t="s">
        <v>9</v>
      </c>
      <c r="O187" s="205" t="s">
        <v>200</v>
      </c>
      <c r="P187" s="205" t="s">
        <v>17</v>
      </c>
      <c r="Q187" s="205"/>
      <c r="R187" s="207">
        <v>44249</v>
      </c>
      <c r="S187" s="207">
        <v>44321</v>
      </c>
      <c r="T187" s="205"/>
      <c r="U187" s="205"/>
      <c r="V187" s="62" t="s">
        <v>3902</v>
      </c>
      <c r="W187" s="205"/>
      <c r="X187" s="205"/>
      <c r="Y187" s="205"/>
      <c r="Z187" s="205"/>
      <c r="AA187" s="206">
        <v>500000</v>
      </c>
      <c r="AB187" s="205" t="s">
        <v>72</v>
      </c>
      <c r="AC187" s="149" t="s">
        <v>478</v>
      </c>
      <c r="AD187" s="205" t="s">
        <v>478</v>
      </c>
      <c r="AE187" s="206" t="s">
        <v>201</v>
      </c>
      <c r="AF187" s="150">
        <v>29.311005101886817</v>
      </c>
      <c r="AG187" s="151">
        <v>1.5094339622641511</v>
      </c>
      <c r="AH187" s="150">
        <v>1365.5502550943409</v>
      </c>
      <c r="AI187" s="150">
        <v>27.311005101886817</v>
      </c>
      <c r="AJ187" s="150">
        <v>29.311005101886817</v>
      </c>
      <c r="AK187" s="207"/>
      <c r="AL187" s="205"/>
    </row>
    <row r="188" spans="1:38">
      <c r="A188" s="205" t="s">
        <v>155</v>
      </c>
      <c r="B188" s="205" t="s">
        <v>156</v>
      </c>
      <c r="C188" s="205" t="s">
        <v>1525</v>
      </c>
      <c r="D188" s="205" t="s">
        <v>65</v>
      </c>
      <c r="E188" s="205" t="s">
        <v>65</v>
      </c>
      <c r="F188" s="205" t="s">
        <v>25</v>
      </c>
      <c r="G188" s="205" t="s">
        <v>81</v>
      </c>
      <c r="H188" s="205" t="s">
        <v>54</v>
      </c>
      <c r="I188" s="205" t="s">
        <v>55</v>
      </c>
      <c r="J188" s="205" t="s">
        <v>3903</v>
      </c>
      <c r="K188" s="208">
        <v>44179</v>
      </c>
      <c r="L188" s="209">
        <v>44274</v>
      </c>
      <c r="M188" s="208">
        <v>44323</v>
      </c>
      <c r="N188" s="205" t="s">
        <v>9</v>
      </c>
      <c r="O188" s="205" t="s">
        <v>200</v>
      </c>
      <c r="P188" s="205" t="s">
        <v>17</v>
      </c>
      <c r="Q188" s="205"/>
      <c r="R188" s="207">
        <v>44249</v>
      </c>
      <c r="S188" s="207">
        <v>44321</v>
      </c>
      <c r="T188" s="205"/>
      <c r="U188" s="205"/>
      <c r="V188" s="62" t="s">
        <v>3904</v>
      </c>
      <c r="W188" s="205"/>
      <c r="X188" s="205"/>
      <c r="Y188" s="205"/>
      <c r="Z188" s="205"/>
      <c r="AA188" s="206">
        <v>500000</v>
      </c>
      <c r="AB188" s="205" t="s">
        <v>72</v>
      </c>
      <c r="AC188" s="149" t="s">
        <v>478</v>
      </c>
      <c r="AD188" s="205" t="s">
        <v>478</v>
      </c>
      <c r="AE188" s="206" t="s">
        <v>201</v>
      </c>
      <c r="AF188" s="150">
        <v>29.341193781132102</v>
      </c>
      <c r="AG188" s="151">
        <v>1.5094339622641511</v>
      </c>
      <c r="AH188" s="150">
        <v>1367.0596890566051</v>
      </c>
      <c r="AI188" s="150">
        <v>27.341193781132102</v>
      </c>
      <c r="AJ188" s="150">
        <v>29.341193781132102</v>
      </c>
      <c r="AK188" s="207"/>
      <c r="AL188" s="205"/>
    </row>
    <row r="189" spans="1:38">
      <c r="A189" s="205" t="s">
        <v>155</v>
      </c>
      <c r="B189" s="205" t="s">
        <v>156</v>
      </c>
      <c r="C189" s="205" t="s">
        <v>1525</v>
      </c>
      <c r="D189" s="205" t="s">
        <v>65</v>
      </c>
      <c r="E189" s="205" t="s">
        <v>65</v>
      </c>
      <c r="F189" s="205" t="s">
        <v>25</v>
      </c>
      <c r="G189" s="205" t="s">
        <v>81</v>
      </c>
      <c r="H189" s="205" t="s">
        <v>54</v>
      </c>
      <c r="I189" s="205" t="s">
        <v>55</v>
      </c>
      <c r="J189" s="205" t="s">
        <v>3905</v>
      </c>
      <c r="K189" s="208">
        <v>44179</v>
      </c>
      <c r="L189" s="209">
        <v>44274</v>
      </c>
      <c r="M189" s="208">
        <v>44323</v>
      </c>
      <c r="N189" s="205" t="s">
        <v>9</v>
      </c>
      <c r="O189" s="205" t="s">
        <v>200</v>
      </c>
      <c r="P189" s="205" t="s">
        <v>17</v>
      </c>
      <c r="Q189" s="205"/>
      <c r="R189" s="207">
        <v>44249</v>
      </c>
      <c r="S189" s="207">
        <v>44321</v>
      </c>
      <c r="T189" s="205"/>
      <c r="U189" s="205"/>
      <c r="V189" s="62" t="s">
        <v>3906</v>
      </c>
      <c r="W189" s="205"/>
      <c r="X189" s="205"/>
      <c r="Y189" s="205"/>
      <c r="Z189" s="205"/>
      <c r="AA189" s="206">
        <v>500000</v>
      </c>
      <c r="AB189" s="205" t="s">
        <v>72</v>
      </c>
      <c r="AC189" s="149" t="s">
        <v>478</v>
      </c>
      <c r="AD189" s="205" t="s">
        <v>478</v>
      </c>
      <c r="AE189" s="206" t="s">
        <v>201</v>
      </c>
      <c r="AF189" s="150">
        <v>29.371382460377387</v>
      </c>
      <c r="AG189" s="151">
        <v>1.5094339622641511</v>
      </c>
      <c r="AH189" s="150">
        <v>1368.5691230188693</v>
      </c>
      <c r="AI189" s="150">
        <v>27.371382460377387</v>
      </c>
      <c r="AJ189" s="150">
        <v>29.371382460377387</v>
      </c>
      <c r="AK189" s="207"/>
      <c r="AL189" s="205"/>
    </row>
    <row r="190" spans="1:38">
      <c r="A190" s="205" t="s">
        <v>155</v>
      </c>
      <c r="B190" s="205" t="s">
        <v>156</v>
      </c>
      <c r="C190" s="205" t="s">
        <v>3907</v>
      </c>
      <c r="D190" s="205" t="s">
        <v>76</v>
      </c>
      <c r="E190" s="205" t="s">
        <v>76</v>
      </c>
      <c r="F190" s="205" t="s">
        <v>25</v>
      </c>
      <c r="G190" s="205" t="s">
        <v>81</v>
      </c>
      <c r="H190" s="205" t="s">
        <v>54</v>
      </c>
      <c r="I190" s="205" t="s">
        <v>55</v>
      </c>
      <c r="J190" s="205" t="s">
        <v>3908</v>
      </c>
      <c r="K190" s="208">
        <v>44221</v>
      </c>
      <c r="L190" s="209">
        <v>44287</v>
      </c>
      <c r="M190" s="208">
        <v>44323</v>
      </c>
      <c r="N190" s="205" t="s">
        <v>9</v>
      </c>
      <c r="O190" s="205" t="s">
        <v>73</v>
      </c>
      <c r="P190" s="205" t="s">
        <v>17</v>
      </c>
      <c r="Q190" s="205"/>
      <c r="R190" s="207">
        <v>44249</v>
      </c>
      <c r="S190" s="207">
        <v>44328</v>
      </c>
      <c r="T190" s="205"/>
      <c r="U190" s="205"/>
      <c r="V190" s="62" t="s">
        <v>3909</v>
      </c>
      <c r="W190" s="205"/>
      <c r="X190" s="205"/>
      <c r="Y190" s="205"/>
      <c r="Z190" s="205"/>
      <c r="AA190" s="206">
        <v>500000</v>
      </c>
      <c r="AB190" s="205" t="s">
        <v>72</v>
      </c>
      <c r="AC190" s="149" t="s">
        <v>478</v>
      </c>
      <c r="AD190" s="205" t="s">
        <v>478</v>
      </c>
      <c r="AE190" s="206" t="s">
        <v>213</v>
      </c>
      <c r="AF190" s="150">
        <v>29.401571139622671</v>
      </c>
      <c r="AG190" s="151">
        <v>1.5094339622641511</v>
      </c>
      <c r="AH190" s="150">
        <v>1370.0785569811335</v>
      </c>
      <c r="AI190" s="150">
        <v>27.401571139622671</v>
      </c>
      <c r="AJ190" s="150">
        <v>29.401571139622671</v>
      </c>
      <c r="AK190" s="207"/>
      <c r="AL190" s="205"/>
    </row>
    <row r="191" spans="1:38">
      <c r="A191" s="152" t="s">
        <v>134</v>
      </c>
      <c r="B191" s="205" t="s">
        <v>101</v>
      </c>
      <c r="C191" s="205" t="s">
        <v>3890</v>
      </c>
      <c r="D191" s="205" t="s">
        <v>65</v>
      </c>
      <c r="E191" s="205" t="s">
        <v>65</v>
      </c>
      <c r="F191" s="205" t="s">
        <v>25</v>
      </c>
      <c r="G191" s="205" t="s">
        <v>81</v>
      </c>
      <c r="H191" s="205" t="s">
        <v>54</v>
      </c>
      <c r="I191" s="205" t="s">
        <v>55</v>
      </c>
      <c r="J191" s="205" t="s">
        <v>3910</v>
      </c>
      <c r="K191" s="208">
        <v>44298</v>
      </c>
      <c r="L191" s="209">
        <v>44323</v>
      </c>
      <c r="M191" s="208">
        <v>44330</v>
      </c>
      <c r="N191" s="205" t="s">
        <v>13</v>
      </c>
      <c r="O191" s="205" t="s">
        <v>14</v>
      </c>
      <c r="P191" s="205" t="s">
        <v>17</v>
      </c>
      <c r="Q191" s="205" t="s">
        <v>54</v>
      </c>
      <c r="R191" s="207">
        <v>44343</v>
      </c>
      <c r="S191" s="207"/>
      <c r="T191" s="205"/>
      <c r="U191" s="205"/>
      <c r="V191" s="62" t="s">
        <v>3911</v>
      </c>
      <c r="W191" s="205"/>
      <c r="X191" s="205"/>
      <c r="Y191" s="205"/>
      <c r="Z191" s="205" t="s">
        <v>3912</v>
      </c>
      <c r="AA191" s="206">
        <v>500000</v>
      </c>
      <c r="AB191" s="205" t="s">
        <v>58</v>
      </c>
      <c r="AC191" s="149" t="s">
        <v>478</v>
      </c>
      <c r="AD191" s="205" t="s">
        <v>478</v>
      </c>
      <c r="AE191" s="206" t="s">
        <v>2701</v>
      </c>
      <c r="AF191" s="150">
        <v>29.461948498113237</v>
      </c>
      <c r="AG191" s="151">
        <v>1.5094339622641511</v>
      </c>
      <c r="AH191" s="150">
        <v>1373.0974249056619</v>
      </c>
      <c r="AI191" s="150">
        <v>27.461948498113237</v>
      </c>
      <c r="AJ191" s="150">
        <v>29.461948498113237</v>
      </c>
      <c r="AK191" s="207">
        <v>44306</v>
      </c>
      <c r="AL191" s="205" t="s">
        <v>54</v>
      </c>
    </row>
    <row r="192" spans="1:38">
      <c r="A192" s="205" t="s">
        <v>90</v>
      </c>
      <c r="B192" s="205" t="s">
        <v>91</v>
      </c>
      <c r="C192" s="205" t="s">
        <v>2750</v>
      </c>
      <c r="D192" s="205" t="s">
        <v>65</v>
      </c>
      <c r="E192" s="205" t="s">
        <v>65</v>
      </c>
      <c r="F192" s="205" t="s">
        <v>25</v>
      </c>
      <c r="G192" s="205" t="s">
        <v>81</v>
      </c>
      <c r="H192" s="205" t="s">
        <v>54</v>
      </c>
      <c r="I192" s="205" t="s">
        <v>55</v>
      </c>
      <c r="J192" s="205" t="s">
        <v>3913</v>
      </c>
      <c r="K192" s="208">
        <v>44243</v>
      </c>
      <c r="L192" s="209">
        <v>44265</v>
      </c>
      <c r="M192" s="208">
        <v>44331</v>
      </c>
      <c r="N192" s="205" t="s">
        <v>13</v>
      </c>
      <c r="O192" s="205" t="s">
        <v>14</v>
      </c>
      <c r="P192" s="205" t="s">
        <v>17</v>
      </c>
      <c r="Q192" s="205" t="s">
        <v>54</v>
      </c>
      <c r="R192" s="207"/>
      <c r="S192" s="207"/>
      <c r="T192" s="205"/>
      <c r="U192" s="205"/>
      <c r="V192" s="62" t="s">
        <v>3914</v>
      </c>
      <c r="W192" s="205"/>
      <c r="X192" s="205"/>
      <c r="Y192" s="205"/>
      <c r="Z192" s="205" t="s">
        <v>3915</v>
      </c>
      <c r="AA192" s="206">
        <v>500000</v>
      </c>
      <c r="AB192" s="205" t="s">
        <v>58</v>
      </c>
      <c r="AC192" s="149" t="s">
        <v>478</v>
      </c>
      <c r="AD192" s="205" t="s">
        <v>478</v>
      </c>
      <c r="AE192" s="206" t="s">
        <v>2701</v>
      </c>
      <c r="AF192" s="150">
        <v>29.461948498113237</v>
      </c>
      <c r="AG192" s="151">
        <v>1.5094339622641511</v>
      </c>
      <c r="AH192" s="150">
        <v>1373.0974249056619</v>
      </c>
      <c r="AI192" s="150">
        <v>27.461948498113237</v>
      </c>
      <c r="AJ192" s="150">
        <v>29.461948498113237</v>
      </c>
      <c r="AK192" s="207"/>
      <c r="AL192" s="205" t="s">
        <v>54</v>
      </c>
    </row>
    <row r="193" spans="1:38">
      <c r="A193" s="205" t="s">
        <v>155</v>
      </c>
      <c r="B193" s="205" t="s">
        <v>156</v>
      </c>
      <c r="C193" s="205" t="s">
        <v>3879</v>
      </c>
      <c r="D193" s="205" t="s">
        <v>65</v>
      </c>
      <c r="E193" s="205" t="s">
        <v>65</v>
      </c>
      <c r="F193" s="205" t="s">
        <v>25</v>
      </c>
      <c r="G193" s="205" t="s">
        <v>81</v>
      </c>
      <c r="H193" s="205" t="s">
        <v>54</v>
      </c>
      <c r="I193" s="205" t="s">
        <v>55</v>
      </c>
      <c r="J193" s="205" t="s">
        <v>3916</v>
      </c>
      <c r="K193" s="208">
        <v>44263</v>
      </c>
      <c r="L193" s="209">
        <v>44309</v>
      </c>
      <c r="M193" s="208">
        <v>44344</v>
      </c>
      <c r="N193" s="205" t="s">
        <v>9</v>
      </c>
      <c r="O193" s="205" t="s">
        <v>196</v>
      </c>
      <c r="P193" s="205" t="s">
        <v>17</v>
      </c>
      <c r="Q193" s="205"/>
      <c r="R193" s="207">
        <v>44265</v>
      </c>
      <c r="S193" s="207">
        <v>44328</v>
      </c>
      <c r="T193" s="205"/>
      <c r="U193" s="205"/>
      <c r="V193" s="62" t="s">
        <v>3917</v>
      </c>
      <c r="W193" s="205"/>
      <c r="X193" s="205"/>
      <c r="Y193" s="205"/>
      <c r="Z193" s="205"/>
      <c r="AA193" s="206">
        <v>500000</v>
      </c>
      <c r="AB193" s="205" t="s">
        <v>72</v>
      </c>
      <c r="AC193" s="149" t="s">
        <v>478</v>
      </c>
      <c r="AD193" s="205" t="s">
        <v>478</v>
      </c>
      <c r="AE193" s="206" t="s">
        <v>197</v>
      </c>
      <c r="AF193" s="150">
        <v>29.492137177358522</v>
      </c>
      <c r="AG193" s="151">
        <v>1.5094339622641511</v>
      </c>
      <c r="AH193" s="150">
        <v>1374.6068588679261</v>
      </c>
      <c r="AI193" s="150">
        <v>27.492137177358522</v>
      </c>
      <c r="AJ193" s="150">
        <v>29.492137177358522</v>
      </c>
      <c r="AK193" s="207"/>
      <c r="AL193" s="205"/>
    </row>
    <row r="194" spans="1:38">
      <c r="A194" s="205" t="s">
        <v>147</v>
      </c>
      <c r="B194" s="205" t="s">
        <v>148</v>
      </c>
      <c r="C194" s="205" t="s">
        <v>2240</v>
      </c>
      <c r="D194" s="205" t="s">
        <v>65</v>
      </c>
      <c r="E194" s="205" t="s">
        <v>65</v>
      </c>
      <c r="F194" s="205" t="s">
        <v>25</v>
      </c>
      <c r="G194" s="205" t="s">
        <v>81</v>
      </c>
      <c r="H194" s="205" t="s">
        <v>54</v>
      </c>
      <c r="I194" s="205" t="s">
        <v>55</v>
      </c>
      <c r="J194" t="s">
        <v>3918</v>
      </c>
      <c r="K194" s="208">
        <v>44151</v>
      </c>
      <c r="L194" s="209">
        <v>44288</v>
      </c>
      <c r="M194" s="208">
        <v>44354</v>
      </c>
      <c r="N194" s="205" t="s">
        <v>9</v>
      </c>
      <c r="O194" s="205" t="s">
        <v>196</v>
      </c>
      <c r="P194" s="205" t="s">
        <v>17</v>
      </c>
      <c r="Q194" s="205"/>
      <c r="R194" s="207">
        <v>44349</v>
      </c>
      <c r="S194" s="207">
        <v>44370</v>
      </c>
      <c r="T194" s="205"/>
      <c r="U194" s="205"/>
      <c r="V194" s="62" t="s">
        <v>3919</v>
      </c>
      <c r="W194" s="205"/>
      <c r="X194" s="205"/>
      <c r="Y194" s="205"/>
      <c r="Z194" s="205"/>
      <c r="AA194" s="206">
        <v>500000</v>
      </c>
      <c r="AB194" s="205" t="s">
        <v>58</v>
      </c>
      <c r="AC194" s="149" t="s">
        <v>478</v>
      </c>
      <c r="AD194" s="205" t="s">
        <v>478</v>
      </c>
      <c r="AE194" s="206" t="s">
        <v>197</v>
      </c>
      <c r="AF194" s="150">
        <v>29.522325856603807</v>
      </c>
      <c r="AG194" s="151">
        <v>1.5094339622641511</v>
      </c>
      <c r="AH194" s="150">
        <v>1376.1162928301903</v>
      </c>
      <c r="AI194" s="150">
        <v>27.522325856603807</v>
      </c>
      <c r="AJ194" s="150">
        <v>29.522325856603807</v>
      </c>
      <c r="AK194" s="207"/>
      <c r="AL194" s="205"/>
    </row>
    <row r="195" spans="1:38">
      <c r="A195" s="205" t="s">
        <v>147</v>
      </c>
      <c r="B195" s="205" t="s">
        <v>148</v>
      </c>
      <c r="C195" s="205" t="s">
        <v>3920</v>
      </c>
      <c r="D195" s="205" t="s">
        <v>65</v>
      </c>
      <c r="E195" s="205" t="s">
        <v>65</v>
      </c>
      <c r="F195" s="205" t="s">
        <v>25</v>
      </c>
      <c r="G195" s="205" t="s">
        <v>81</v>
      </c>
      <c r="H195" s="205" t="s">
        <v>54</v>
      </c>
      <c r="I195" s="205" t="s">
        <v>55</v>
      </c>
      <c r="J195" s="205" t="s">
        <v>3921</v>
      </c>
      <c r="K195" s="208">
        <v>44235</v>
      </c>
      <c r="L195" s="209">
        <v>44316</v>
      </c>
      <c r="M195" s="208">
        <v>44356</v>
      </c>
      <c r="N195" s="205" t="s">
        <v>13</v>
      </c>
      <c r="O195" s="205" t="s">
        <v>135</v>
      </c>
      <c r="P195" s="205" t="s">
        <v>17</v>
      </c>
      <c r="Q195" s="205"/>
      <c r="R195" s="207">
        <v>44350</v>
      </c>
      <c r="S195" s="207">
        <v>44384</v>
      </c>
      <c r="T195" s="205"/>
      <c r="U195" s="205"/>
      <c r="V195" s="62" t="s">
        <v>3922</v>
      </c>
      <c r="W195" s="205"/>
      <c r="X195" s="205"/>
      <c r="Y195" s="205"/>
      <c r="Z195" s="205"/>
      <c r="AA195" s="206">
        <v>500000</v>
      </c>
      <c r="AB195" s="205" t="s">
        <v>58</v>
      </c>
      <c r="AC195" s="149" t="s">
        <v>478</v>
      </c>
      <c r="AD195" s="205" t="s">
        <v>478</v>
      </c>
      <c r="AE195" s="206" t="s">
        <v>136</v>
      </c>
      <c r="AF195" s="150">
        <v>29.552514535849092</v>
      </c>
      <c r="AG195" s="151">
        <v>1.5094339622641511</v>
      </c>
      <c r="AH195" s="150">
        <v>1377.6257267924545</v>
      </c>
      <c r="AI195" s="150">
        <v>27.552514535849092</v>
      </c>
      <c r="AJ195" s="150">
        <v>29.552514535849092</v>
      </c>
      <c r="AK195" s="207">
        <v>44314</v>
      </c>
      <c r="AL195" s="205"/>
    </row>
    <row r="196" spans="1:38">
      <c r="A196" s="205" t="s">
        <v>155</v>
      </c>
      <c r="B196" s="205" t="s">
        <v>156</v>
      </c>
      <c r="C196" s="205" t="s">
        <v>1559</v>
      </c>
      <c r="D196" s="205" t="s">
        <v>65</v>
      </c>
      <c r="E196" s="205" t="s">
        <v>65</v>
      </c>
      <c r="F196" s="205" t="s">
        <v>25</v>
      </c>
      <c r="G196" s="205" t="s">
        <v>81</v>
      </c>
      <c r="H196" s="205" t="s">
        <v>54</v>
      </c>
      <c r="I196" s="205" t="s">
        <v>55</v>
      </c>
      <c r="J196" s="205" t="s">
        <v>3923</v>
      </c>
      <c r="K196" s="208">
        <v>44166</v>
      </c>
      <c r="L196" s="209">
        <v>44323</v>
      </c>
      <c r="M196" s="208">
        <v>44365</v>
      </c>
      <c r="N196" s="205" t="s">
        <v>13</v>
      </c>
      <c r="O196" s="205" t="s">
        <v>135</v>
      </c>
      <c r="P196" s="205" t="s">
        <v>17</v>
      </c>
      <c r="Q196" s="205"/>
      <c r="R196" s="207">
        <v>44354</v>
      </c>
      <c r="S196" s="168">
        <v>44377</v>
      </c>
      <c r="T196" s="205"/>
      <c r="U196" s="205"/>
      <c r="V196" s="62" t="s">
        <v>3924</v>
      </c>
      <c r="W196" s="205"/>
      <c r="X196" s="205"/>
      <c r="Y196" s="205"/>
      <c r="Z196" s="205"/>
      <c r="AA196" s="206">
        <v>500000</v>
      </c>
      <c r="AB196" s="205" t="s">
        <v>58</v>
      </c>
      <c r="AC196" s="149" t="s">
        <v>478</v>
      </c>
      <c r="AD196" s="205" t="s">
        <v>478</v>
      </c>
      <c r="AE196" s="206" t="s">
        <v>136</v>
      </c>
      <c r="AF196" s="150">
        <v>29.582703215094377</v>
      </c>
      <c r="AG196" s="151">
        <v>1.5094339622641511</v>
      </c>
      <c r="AH196" s="150">
        <v>1379.1351607547188</v>
      </c>
      <c r="AI196" s="150">
        <v>27.582703215094377</v>
      </c>
      <c r="AJ196" s="150">
        <v>29.582703215094377</v>
      </c>
      <c r="AK196" s="207">
        <v>44302</v>
      </c>
      <c r="AL196" s="205"/>
    </row>
    <row r="197" spans="1:38">
      <c r="A197" s="152" t="s">
        <v>96</v>
      </c>
      <c r="B197" s="205" t="s">
        <v>97</v>
      </c>
      <c r="C197" s="205" t="s">
        <v>2128</v>
      </c>
      <c r="D197" s="205" t="s">
        <v>65</v>
      </c>
      <c r="E197" s="205" t="s">
        <v>65</v>
      </c>
      <c r="F197" s="205" t="s">
        <v>25</v>
      </c>
      <c r="G197" s="205" t="s">
        <v>81</v>
      </c>
      <c r="H197" s="205" t="s">
        <v>54</v>
      </c>
      <c r="I197" s="205" t="s">
        <v>55</v>
      </c>
      <c r="J197" s="205" t="s">
        <v>3925</v>
      </c>
      <c r="K197" s="208">
        <v>44333</v>
      </c>
      <c r="L197" s="209">
        <v>44358</v>
      </c>
      <c r="M197" s="208">
        <v>44372</v>
      </c>
      <c r="N197" s="205" t="s">
        <v>9</v>
      </c>
      <c r="O197" s="205" t="s">
        <v>73</v>
      </c>
      <c r="P197" s="205" t="s">
        <v>17</v>
      </c>
      <c r="Q197" s="205"/>
      <c r="R197" s="207">
        <v>44350</v>
      </c>
      <c r="S197" s="168">
        <v>44377</v>
      </c>
      <c r="T197" s="205"/>
      <c r="U197" s="205"/>
      <c r="V197" s="62" t="s">
        <v>3926</v>
      </c>
      <c r="W197" s="205"/>
      <c r="X197" s="205"/>
      <c r="Y197" s="205"/>
      <c r="Z197" s="205"/>
      <c r="AA197" s="206">
        <v>500000</v>
      </c>
      <c r="AB197" s="205" t="s">
        <v>72</v>
      </c>
      <c r="AC197" s="149" t="s">
        <v>478</v>
      </c>
      <c r="AD197" s="205" t="s">
        <v>478</v>
      </c>
      <c r="AE197" s="206" t="s">
        <v>213</v>
      </c>
      <c r="AF197" s="150">
        <v>29.612891894339658</v>
      </c>
      <c r="AG197" s="151">
        <v>1.5094339622641511</v>
      </c>
      <c r="AH197" s="150">
        <v>1380.644594716983</v>
      </c>
      <c r="AI197" s="150">
        <v>27.612891894339658</v>
      </c>
      <c r="AJ197" s="150">
        <v>29.612891894339658</v>
      </c>
      <c r="AK197" s="207">
        <v>44342</v>
      </c>
      <c r="AL197" s="205"/>
    </row>
    <row r="198" spans="1:38">
      <c r="A198" s="205" t="s">
        <v>155</v>
      </c>
      <c r="B198" s="205" t="s">
        <v>156</v>
      </c>
      <c r="C198" s="205" t="s">
        <v>3927</v>
      </c>
      <c r="D198" s="205" t="s">
        <v>65</v>
      </c>
      <c r="E198" s="205" t="s">
        <v>65</v>
      </c>
      <c r="F198" s="205" t="s">
        <v>25</v>
      </c>
      <c r="G198" s="205" t="s">
        <v>81</v>
      </c>
      <c r="H198" s="205" t="s">
        <v>54</v>
      </c>
      <c r="I198" s="205" t="s">
        <v>55</v>
      </c>
      <c r="J198" s="205" t="s">
        <v>3928</v>
      </c>
      <c r="K198" s="208">
        <v>44152</v>
      </c>
      <c r="L198" s="209">
        <v>44337</v>
      </c>
      <c r="M198" s="208">
        <v>44372</v>
      </c>
      <c r="N198" s="205" t="s">
        <v>9</v>
      </c>
      <c r="O198" s="205" t="s">
        <v>196</v>
      </c>
      <c r="P198" s="205" t="s">
        <v>17</v>
      </c>
      <c r="Q198" s="205"/>
      <c r="R198" s="207">
        <v>44350</v>
      </c>
      <c r="S198" s="207">
        <v>44370</v>
      </c>
      <c r="T198" s="205"/>
      <c r="U198" s="205"/>
      <c r="V198" s="62" t="s">
        <v>3929</v>
      </c>
      <c r="W198" s="205"/>
      <c r="X198" s="205"/>
      <c r="Y198" s="205"/>
      <c r="Z198" s="205"/>
      <c r="AA198" s="206">
        <v>500000</v>
      </c>
      <c r="AB198" s="205" t="s">
        <v>58</v>
      </c>
      <c r="AC198" s="149" t="s">
        <v>478</v>
      </c>
      <c r="AD198" s="205" t="s">
        <v>478</v>
      </c>
      <c r="AE198" s="206" t="s">
        <v>197</v>
      </c>
      <c r="AF198" s="150">
        <v>29.673269252830227</v>
      </c>
      <c r="AG198" s="151">
        <v>1.5094339622641511</v>
      </c>
      <c r="AH198" s="150">
        <v>1383.6634626415114</v>
      </c>
      <c r="AI198" s="150">
        <v>27.673269252830227</v>
      </c>
      <c r="AJ198" s="150">
        <v>29.673269252830227</v>
      </c>
      <c r="AK198" s="207">
        <v>44412</v>
      </c>
      <c r="AL198" s="205"/>
    </row>
    <row r="199" spans="1:38">
      <c r="A199" s="205" t="s">
        <v>147</v>
      </c>
      <c r="B199" s="205" t="s">
        <v>148</v>
      </c>
      <c r="C199" s="205" t="s">
        <v>3930</v>
      </c>
      <c r="D199" s="205" t="s">
        <v>65</v>
      </c>
      <c r="E199" s="205" t="s">
        <v>65</v>
      </c>
      <c r="F199" s="205" t="s">
        <v>25</v>
      </c>
      <c r="G199" s="205" t="s">
        <v>81</v>
      </c>
      <c r="H199" s="205" t="s">
        <v>54</v>
      </c>
      <c r="I199" s="205" t="s">
        <v>55</v>
      </c>
      <c r="J199" s="205" t="s">
        <v>3931</v>
      </c>
      <c r="K199" s="208">
        <v>44256</v>
      </c>
      <c r="L199" s="209">
        <v>44344</v>
      </c>
      <c r="M199" s="208">
        <v>44400</v>
      </c>
      <c r="N199" s="205" t="s">
        <v>13</v>
      </c>
      <c r="O199" s="205" t="s">
        <v>153</v>
      </c>
      <c r="P199" s="205" t="s">
        <v>17</v>
      </c>
      <c r="Q199" s="205"/>
      <c r="R199" s="207">
        <v>44350</v>
      </c>
      <c r="S199" s="207">
        <v>44386</v>
      </c>
      <c r="T199" s="205"/>
      <c r="U199" s="205"/>
      <c r="V199" s="62" t="s">
        <v>3932</v>
      </c>
      <c r="W199" s="205"/>
      <c r="X199" s="205"/>
      <c r="Y199" s="205"/>
      <c r="Z199" s="205"/>
      <c r="AA199" s="206">
        <v>500000</v>
      </c>
      <c r="AB199" s="205" t="s">
        <v>58</v>
      </c>
      <c r="AC199" s="149" t="s">
        <v>478</v>
      </c>
      <c r="AD199" s="205" t="s">
        <v>478</v>
      </c>
      <c r="AE199" s="206" t="s">
        <v>154</v>
      </c>
      <c r="AF199" s="150">
        <v>29.703457932075512</v>
      </c>
      <c r="AG199" s="151">
        <v>1.5094339622641511</v>
      </c>
      <c r="AH199" s="150">
        <v>1385.1728966037756</v>
      </c>
      <c r="AI199" s="150">
        <v>27.703457932075512</v>
      </c>
      <c r="AJ199" s="150">
        <v>29.703457932075512</v>
      </c>
      <c r="AK199" s="207">
        <v>44305</v>
      </c>
      <c r="AL199" s="205"/>
    </row>
    <row r="200" spans="1:38">
      <c r="A200" s="152" t="s">
        <v>96</v>
      </c>
      <c r="B200" s="205" t="s">
        <v>97</v>
      </c>
      <c r="C200" s="205" t="s">
        <v>3851</v>
      </c>
      <c r="D200" s="205" t="s">
        <v>76</v>
      </c>
      <c r="E200" s="205" t="s">
        <v>76</v>
      </c>
      <c r="F200" s="205" t="s">
        <v>25</v>
      </c>
      <c r="G200" s="205" t="s">
        <v>81</v>
      </c>
      <c r="H200" s="205" t="s">
        <v>54</v>
      </c>
      <c r="I200" s="205" t="s">
        <v>55</v>
      </c>
      <c r="J200" s="205" t="s">
        <v>3933</v>
      </c>
      <c r="K200" s="208">
        <v>44333</v>
      </c>
      <c r="L200" s="209">
        <v>44372</v>
      </c>
      <c r="M200" s="208">
        <v>44406</v>
      </c>
      <c r="N200" s="205" t="s">
        <v>9</v>
      </c>
      <c r="O200" s="205" t="s">
        <v>73</v>
      </c>
      <c r="P200" s="205" t="s">
        <v>17</v>
      </c>
      <c r="Q200" s="205"/>
      <c r="R200" s="207">
        <v>44354</v>
      </c>
      <c r="S200" s="207">
        <v>44405</v>
      </c>
      <c r="T200" s="205"/>
      <c r="U200" s="205"/>
      <c r="V200" s="62" t="s">
        <v>3934</v>
      </c>
      <c r="W200" s="205"/>
      <c r="X200" s="205"/>
      <c r="Y200" s="205"/>
      <c r="Z200" s="205"/>
      <c r="AA200" s="206">
        <v>500000</v>
      </c>
      <c r="AB200" s="205" t="s">
        <v>72</v>
      </c>
      <c r="AC200" s="149" t="s">
        <v>478</v>
      </c>
      <c r="AD200" s="205" t="s">
        <v>478</v>
      </c>
      <c r="AE200" s="206" t="s">
        <v>213</v>
      </c>
      <c r="AF200" s="150">
        <v>29.733646611320797</v>
      </c>
      <c r="AG200" s="151">
        <v>1.5094339622641511</v>
      </c>
      <c r="AH200" s="150">
        <v>1386.6823305660398</v>
      </c>
      <c r="AI200" s="150">
        <v>27.733646611320797</v>
      </c>
      <c r="AJ200" s="150">
        <v>29.733646611320797</v>
      </c>
      <c r="AK200" s="207">
        <v>44344</v>
      </c>
      <c r="AL200" s="205"/>
    </row>
    <row r="201" spans="1:38">
      <c r="A201" s="205" t="s">
        <v>147</v>
      </c>
      <c r="B201" s="205" t="s">
        <v>148</v>
      </c>
      <c r="C201" s="205" t="s">
        <v>3935</v>
      </c>
      <c r="D201" s="205" t="s">
        <v>65</v>
      </c>
      <c r="E201" s="205" t="s">
        <v>65</v>
      </c>
      <c r="F201" s="205" t="s">
        <v>25</v>
      </c>
      <c r="G201" s="205" t="s">
        <v>81</v>
      </c>
      <c r="H201" s="205" t="s">
        <v>54</v>
      </c>
      <c r="I201" s="205" t="s">
        <v>55</v>
      </c>
      <c r="J201" s="205" t="s">
        <v>3936</v>
      </c>
      <c r="K201" s="208">
        <v>44228</v>
      </c>
      <c r="L201" s="209">
        <v>44316</v>
      </c>
      <c r="M201" s="208">
        <v>44410</v>
      </c>
      <c r="N201" s="205" t="s">
        <v>9</v>
      </c>
      <c r="O201" s="205" t="s">
        <v>10</v>
      </c>
      <c r="P201" s="205" t="s">
        <v>17</v>
      </c>
      <c r="Q201" s="205"/>
      <c r="R201" s="207">
        <v>44356</v>
      </c>
      <c r="S201" s="207">
        <v>44414</v>
      </c>
      <c r="T201" s="205"/>
      <c r="U201" s="205"/>
      <c r="V201" s="62" t="s">
        <v>3937</v>
      </c>
      <c r="W201" s="205"/>
      <c r="X201" s="205"/>
      <c r="Y201" s="205"/>
      <c r="Z201" s="205"/>
      <c r="AA201" s="206">
        <v>500000</v>
      </c>
      <c r="AB201" s="205" t="s">
        <v>58</v>
      </c>
      <c r="AC201" s="149" t="s">
        <v>478</v>
      </c>
      <c r="AD201" s="205" t="s">
        <v>478</v>
      </c>
      <c r="AE201" s="206" t="s">
        <v>118</v>
      </c>
      <c r="AF201" s="150">
        <v>29.763835290566082</v>
      </c>
      <c r="AG201" s="151">
        <v>1.5094339622641511</v>
      </c>
      <c r="AH201" s="150">
        <v>1388.191764528304</v>
      </c>
      <c r="AI201" s="150">
        <v>27.763835290566082</v>
      </c>
      <c r="AJ201" s="150">
        <v>29.763835290566082</v>
      </c>
      <c r="AK201" s="207"/>
      <c r="AL201" s="205"/>
    </row>
    <row r="202" spans="1:38">
      <c r="A202" s="205" t="s">
        <v>147</v>
      </c>
      <c r="B202" s="205" t="s">
        <v>148</v>
      </c>
      <c r="C202" s="205" t="s">
        <v>3938</v>
      </c>
      <c r="D202" s="205" t="s">
        <v>65</v>
      </c>
      <c r="E202" s="205" t="s">
        <v>65</v>
      </c>
      <c r="F202" s="205" t="s">
        <v>25</v>
      </c>
      <c r="G202" s="205" t="s">
        <v>81</v>
      </c>
      <c r="H202" s="205" t="s">
        <v>54</v>
      </c>
      <c r="I202" s="205" t="s">
        <v>55</v>
      </c>
      <c r="J202" s="205" t="s">
        <v>3939</v>
      </c>
      <c r="K202" s="208">
        <v>44122</v>
      </c>
      <c r="L202" s="209">
        <v>44260</v>
      </c>
      <c r="M202" s="208">
        <v>44410</v>
      </c>
      <c r="N202" s="205" t="s">
        <v>9</v>
      </c>
      <c r="O202" s="205" t="s">
        <v>196</v>
      </c>
      <c r="P202" s="205" t="s">
        <v>17</v>
      </c>
      <c r="Q202" s="205"/>
      <c r="R202" s="207">
        <v>44221</v>
      </c>
      <c r="S202" s="207">
        <v>44328</v>
      </c>
      <c r="T202" s="205"/>
      <c r="U202" s="205"/>
      <c r="V202" s="62" t="s">
        <v>3940</v>
      </c>
      <c r="W202" s="205"/>
      <c r="X202" s="205"/>
      <c r="Y202" s="205"/>
      <c r="Z202" s="205" t="s">
        <v>3941</v>
      </c>
      <c r="AA202" s="206">
        <v>500000</v>
      </c>
      <c r="AB202" s="205" t="s">
        <v>72</v>
      </c>
      <c r="AC202" s="149" t="s">
        <v>478</v>
      </c>
      <c r="AD202" s="205" t="s">
        <v>478</v>
      </c>
      <c r="AE202" s="206" t="s">
        <v>197</v>
      </c>
      <c r="AF202" s="150">
        <v>29.763835290566082</v>
      </c>
      <c r="AG202" s="151">
        <v>1.5094339622641511</v>
      </c>
      <c r="AH202" s="150">
        <v>1388.191764528304</v>
      </c>
      <c r="AI202" s="150">
        <v>27.763835290566082</v>
      </c>
      <c r="AJ202" s="150">
        <v>29.763835290566082</v>
      </c>
      <c r="AK202" s="207"/>
      <c r="AL202" s="205"/>
    </row>
    <row r="203" spans="1:38">
      <c r="A203" s="205" t="s">
        <v>155</v>
      </c>
      <c r="B203" s="205" t="s">
        <v>156</v>
      </c>
      <c r="C203" s="205" t="s">
        <v>3907</v>
      </c>
      <c r="D203" s="205" t="s">
        <v>76</v>
      </c>
      <c r="E203" s="205" t="s">
        <v>76</v>
      </c>
      <c r="F203" s="205" t="s">
        <v>25</v>
      </c>
      <c r="G203" s="205" t="s">
        <v>81</v>
      </c>
      <c r="H203" s="205" t="s">
        <v>54</v>
      </c>
      <c r="I203" s="205" t="s">
        <v>55</v>
      </c>
      <c r="J203" s="205" t="s">
        <v>3942</v>
      </c>
      <c r="K203" s="208">
        <v>44312</v>
      </c>
      <c r="L203" s="209">
        <v>44372</v>
      </c>
      <c r="M203" s="208">
        <v>44414</v>
      </c>
      <c r="N203" s="205" t="s">
        <v>9</v>
      </c>
      <c r="O203" s="205" t="s">
        <v>73</v>
      </c>
      <c r="P203" s="205" t="s">
        <v>17</v>
      </c>
      <c r="Q203" s="205"/>
      <c r="R203" s="207">
        <v>44356</v>
      </c>
      <c r="S203" s="207">
        <v>44419</v>
      </c>
      <c r="T203" s="205"/>
      <c r="U203" s="205"/>
      <c r="V203" s="62" t="s">
        <v>3943</v>
      </c>
      <c r="W203" s="205"/>
      <c r="X203" s="205"/>
      <c r="Y203" s="205"/>
      <c r="Z203" s="205"/>
      <c r="AA203" s="206">
        <v>500000</v>
      </c>
      <c r="AB203" s="205" t="s">
        <v>58</v>
      </c>
      <c r="AC203" s="149" t="s">
        <v>478</v>
      </c>
      <c r="AD203" s="205" t="s">
        <v>478</v>
      </c>
      <c r="AE203" s="206" t="s">
        <v>213</v>
      </c>
      <c r="AF203" s="150">
        <v>29.794023969811363</v>
      </c>
      <c r="AG203" s="151">
        <v>1.5094339622641511</v>
      </c>
      <c r="AH203" s="150">
        <v>1389.7011984905682</v>
      </c>
      <c r="AI203" s="150">
        <v>27.794023969811363</v>
      </c>
      <c r="AJ203" s="150">
        <v>29.794023969811363</v>
      </c>
      <c r="AK203" s="207">
        <v>44356</v>
      </c>
      <c r="AL203" s="205"/>
    </row>
    <row r="204" spans="1:38">
      <c r="A204" s="205" t="s">
        <v>155</v>
      </c>
      <c r="B204" s="205" t="s">
        <v>156</v>
      </c>
      <c r="C204" s="205" t="s">
        <v>3672</v>
      </c>
      <c r="D204" s="205" t="s">
        <v>65</v>
      </c>
      <c r="E204" s="205" t="s">
        <v>65</v>
      </c>
      <c r="F204" s="205" t="s">
        <v>25</v>
      </c>
      <c r="G204" s="205" t="s">
        <v>81</v>
      </c>
      <c r="H204" s="205" t="s">
        <v>54</v>
      </c>
      <c r="I204" s="205" t="s">
        <v>55</v>
      </c>
      <c r="J204" s="205" t="s">
        <v>3944</v>
      </c>
      <c r="K204" s="208">
        <v>44218</v>
      </c>
      <c r="L204" s="209">
        <v>44357</v>
      </c>
      <c r="M204" s="208">
        <v>44482</v>
      </c>
      <c r="N204" s="205" t="s">
        <v>11</v>
      </c>
      <c r="O204" s="205" t="s">
        <v>128</v>
      </c>
      <c r="P204" s="205" t="s">
        <v>17</v>
      </c>
      <c r="Q204" s="205"/>
      <c r="R204" s="207">
        <v>44396</v>
      </c>
      <c r="S204" s="207"/>
      <c r="T204" s="205"/>
      <c r="U204" s="205"/>
      <c r="V204" s="62" t="s">
        <v>3945</v>
      </c>
      <c r="W204" s="205"/>
      <c r="X204" s="205"/>
      <c r="Y204" s="205"/>
      <c r="Z204" s="205" t="s">
        <v>3946</v>
      </c>
      <c r="AA204" s="206">
        <v>500000</v>
      </c>
      <c r="AB204" s="205" t="s">
        <v>58</v>
      </c>
      <c r="AC204" s="149" t="s">
        <v>478</v>
      </c>
      <c r="AD204" s="205" t="s">
        <v>478</v>
      </c>
      <c r="AE204" s="206" t="s">
        <v>129</v>
      </c>
      <c r="AF204" s="150">
        <v>29.824212649056648</v>
      </c>
      <c r="AG204" s="151">
        <v>1.5094339622641511</v>
      </c>
      <c r="AH204" s="150">
        <v>1391.2106324528324</v>
      </c>
      <c r="AI204" s="150">
        <v>27.824212649056648</v>
      </c>
      <c r="AJ204" s="150">
        <v>29.824212649056648</v>
      </c>
      <c r="AK204" s="207">
        <v>44337</v>
      </c>
      <c r="AL204" s="205"/>
    </row>
    <row r="205" spans="1:38">
      <c r="A205" s="205" t="s">
        <v>96</v>
      </c>
      <c r="B205" s="205" t="s">
        <v>97</v>
      </c>
      <c r="C205" s="205" t="s">
        <v>3947</v>
      </c>
      <c r="D205" s="205" t="s">
        <v>51</v>
      </c>
      <c r="E205" s="205" t="s">
        <v>52</v>
      </c>
      <c r="F205" s="205" t="s">
        <v>26</v>
      </c>
      <c r="G205" s="205" t="s">
        <v>53</v>
      </c>
      <c r="H205" s="205" t="s">
        <v>67</v>
      </c>
      <c r="I205" s="205" t="s">
        <v>68</v>
      </c>
      <c r="J205" s="205" t="s">
        <v>3948</v>
      </c>
      <c r="K205" s="208">
        <v>43878</v>
      </c>
      <c r="L205" s="209">
        <v>44018</v>
      </c>
      <c r="M205" s="208">
        <v>44098</v>
      </c>
      <c r="N205" s="205" t="s">
        <v>9</v>
      </c>
      <c r="O205" s="205" t="s">
        <v>196</v>
      </c>
      <c r="P205" s="205" t="s">
        <v>17</v>
      </c>
      <c r="Q205" s="205"/>
      <c r="R205" s="207"/>
      <c r="S205" s="207">
        <v>44494</v>
      </c>
      <c r="T205" s="205"/>
      <c r="U205" s="205"/>
      <c r="V205" s="205"/>
      <c r="W205" s="205"/>
      <c r="X205" s="205"/>
      <c r="Y205" s="205"/>
      <c r="Z205" s="205"/>
      <c r="AA205" s="206">
        <v>500000</v>
      </c>
      <c r="AB205" s="205" t="s">
        <v>58</v>
      </c>
      <c r="AC205" s="149" t="s">
        <v>444</v>
      </c>
      <c r="AD205" s="205" t="s">
        <v>444</v>
      </c>
      <c r="AE205" s="206" t="s">
        <v>197</v>
      </c>
      <c r="AF205" s="150">
        <v>30.156288120754763</v>
      </c>
      <c r="AG205" s="151">
        <v>15.09433962264151</v>
      </c>
      <c r="AH205" s="150">
        <v>1407.8144060377381</v>
      </c>
      <c r="AI205" s="150">
        <v>28.156288120754763</v>
      </c>
      <c r="AJ205" s="150">
        <v>30.156288120754763</v>
      </c>
      <c r="AK205" s="207"/>
      <c r="AL205" s="205"/>
    </row>
    <row r="206" spans="1:38">
      <c r="A206" s="205" t="s">
        <v>60</v>
      </c>
      <c r="B206" s="205" t="s">
        <v>61</v>
      </c>
      <c r="C206" s="205" t="s">
        <v>3949</v>
      </c>
      <c r="D206" s="205" t="s">
        <v>51</v>
      </c>
      <c r="E206" s="205" t="s">
        <v>52</v>
      </c>
      <c r="F206" s="205" t="s">
        <v>26</v>
      </c>
      <c r="G206" s="205" t="s">
        <v>53</v>
      </c>
      <c r="H206" s="205" t="s">
        <v>67</v>
      </c>
      <c r="I206" s="205" t="s">
        <v>68</v>
      </c>
      <c r="J206" s="205" t="s">
        <v>3950</v>
      </c>
      <c r="K206" s="216"/>
      <c r="L206" s="209">
        <v>44169</v>
      </c>
      <c r="M206" s="208">
        <v>44182</v>
      </c>
      <c r="N206" s="205" t="s">
        <v>9</v>
      </c>
      <c r="O206" s="205" t="s">
        <v>181</v>
      </c>
      <c r="P206" s="205" t="s">
        <v>17</v>
      </c>
      <c r="Q206" s="205"/>
      <c r="R206" s="207">
        <v>44179</v>
      </c>
      <c r="S206" s="207">
        <v>44494</v>
      </c>
      <c r="T206" s="205"/>
      <c r="U206" s="205"/>
      <c r="V206" s="205"/>
      <c r="W206" s="205"/>
      <c r="X206" s="205"/>
      <c r="Y206" s="205"/>
      <c r="Z206" s="205" t="s">
        <v>3951</v>
      </c>
      <c r="AA206" s="206">
        <v>500000</v>
      </c>
      <c r="AB206" s="205" t="s">
        <v>58</v>
      </c>
      <c r="AC206" s="149" t="s">
        <v>444</v>
      </c>
      <c r="AD206" s="205" t="s">
        <v>444</v>
      </c>
      <c r="AE206" s="206" t="s">
        <v>182</v>
      </c>
      <c r="AF206" s="150">
        <v>30.458174913207589</v>
      </c>
      <c r="AG206" s="151">
        <v>15.09433962264151</v>
      </c>
      <c r="AH206" s="150">
        <v>1422.9087456603795</v>
      </c>
      <c r="AI206" s="150">
        <v>28.458174913207589</v>
      </c>
      <c r="AJ206" s="150">
        <v>30.458174913207589</v>
      </c>
      <c r="AK206" s="207"/>
      <c r="AL206" s="205"/>
    </row>
    <row r="207" spans="1:38">
      <c r="A207" s="205" t="s">
        <v>60</v>
      </c>
      <c r="B207" s="205" t="s">
        <v>61</v>
      </c>
      <c r="C207" s="205" t="s">
        <v>3952</v>
      </c>
      <c r="D207" s="205" t="s">
        <v>51</v>
      </c>
      <c r="E207" s="205" t="s">
        <v>52</v>
      </c>
      <c r="F207" s="205" t="s">
        <v>26</v>
      </c>
      <c r="G207" s="205" t="s">
        <v>53</v>
      </c>
      <c r="H207" s="205" t="s">
        <v>67</v>
      </c>
      <c r="I207" s="205" t="s">
        <v>68</v>
      </c>
      <c r="J207" s="205" t="s">
        <v>3953</v>
      </c>
      <c r="K207" s="208"/>
      <c r="L207" s="209">
        <v>44169</v>
      </c>
      <c r="M207" s="208">
        <v>44182</v>
      </c>
      <c r="N207" s="205" t="s">
        <v>9</v>
      </c>
      <c r="O207" s="205" t="s">
        <v>181</v>
      </c>
      <c r="P207" s="205" t="s">
        <v>17</v>
      </c>
      <c r="Q207" s="205"/>
      <c r="R207" s="207"/>
      <c r="S207" s="207">
        <v>44494</v>
      </c>
      <c r="T207" s="205"/>
      <c r="U207" s="205"/>
      <c r="V207" s="205"/>
      <c r="W207" s="205"/>
      <c r="X207" s="205"/>
      <c r="Y207" s="205"/>
      <c r="Z207" s="205" t="s">
        <v>3951</v>
      </c>
      <c r="AA207" s="206">
        <v>500000</v>
      </c>
      <c r="AB207" s="205" t="s">
        <v>58</v>
      </c>
      <c r="AC207" s="149" t="s">
        <v>444</v>
      </c>
      <c r="AD207" s="205" t="s">
        <v>444</v>
      </c>
      <c r="AE207" s="206" t="s">
        <v>182</v>
      </c>
      <c r="AF207" s="150">
        <v>30.760061705660419</v>
      </c>
      <c r="AG207" s="151">
        <v>15.09433962264151</v>
      </c>
      <c r="AH207" s="150">
        <v>1438.0030852830209</v>
      </c>
      <c r="AI207" s="150">
        <v>28.760061705660419</v>
      </c>
      <c r="AJ207" s="150">
        <v>30.760061705660419</v>
      </c>
      <c r="AK207" s="207"/>
      <c r="AL207" s="205"/>
    </row>
    <row r="208" spans="1:38">
      <c r="A208" s="205" t="s">
        <v>179</v>
      </c>
      <c r="B208" s="205" t="s">
        <v>180</v>
      </c>
      <c r="C208" s="205" t="s">
        <v>3954</v>
      </c>
      <c r="D208" s="205" t="s">
        <v>51</v>
      </c>
      <c r="E208" s="205" t="s">
        <v>52</v>
      </c>
      <c r="F208" s="205" t="s">
        <v>26</v>
      </c>
      <c r="G208" s="205" t="s">
        <v>53</v>
      </c>
      <c r="H208" s="205" t="s">
        <v>67</v>
      </c>
      <c r="I208" s="205" t="s">
        <v>68</v>
      </c>
      <c r="J208" s="205" t="s">
        <v>3955</v>
      </c>
      <c r="K208" s="208">
        <v>44039</v>
      </c>
      <c r="L208" s="209">
        <v>44106</v>
      </c>
      <c r="M208" s="208">
        <v>44230</v>
      </c>
      <c r="N208" s="205" t="s">
        <v>9</v>
      </c>
      <c r="O208" s="205" t="s">
        <v>181</v>
      </c>
      <c r="P208" s="205" t="s">
        <v>17</v>
      </c>
      <c r="Q208" s="205"/>
      <c r="R208" s="207"/>
      <c r="S208" s="207">
        <v>44494</v>
      </c>
      <c r="T208" s="205"/>
      <c r="U208" s="205"/>
      <c r="V208" s="205"/>
      <c r="W208" s="205"/>
      <c r="X208" s="205"/>
      <c r="Y208" s="205"/>
      <c r="Z208" s="205"/>
      <c r="AA208" s="206">
        <v>500000</v>
      </c>
      <c r="AB208" s="205" t="s">
        <v>58</v>
      </c>
      <c r="AC208" s="149" t="s">
        <v>444</v>
      </c>
      <c r="AD208" s="205" t="s">
        <v>444</v>
      </c>
      <c r="AE208" s="206" t="s">
        <v>182</v>
      </c>
      <c r="AF208" s="150">
        <v>31.061948498113246</v>
      </c>
      <c r="AG208" s="151">
        <v>15.09433962264151</v>
      </c>
      <c r="AH208" s="150">
        <v>1453.0974249056624</v>
      </c>
      <c r="AI208" s="150">
        <v>29.061948498113246</v>
      </c>
      <c r="AJ208" s="150">
        <v>31.061948498113246</v>
      </c>
      <c r="AK208" s="207"/>
      <c r="AL208" s="205"/>
    </row>
    <row r="209" spans="1:38">
      <c r="A209" s="205" t="s">
        <v>171</v>
      </c>
      <c r="B209" s="205" t="s">
        <v>172</v>
      </c>
      <c r="C209" s="205" t="s">
        <v>3956</v>
      </c>
      <c r="D209" s="205" t="s">
        <v>51</v>
      </c>
      <c r="E209" s="205" t="s">
        <v>52</v>
      </c>
      <c r="F209" s="205" t="s">
        <v>26</v>
      </c>
      <c r="G209" s="205" t="s">
        <v>53</v>
      </c>
      <c r="H209" s="205" t="s">
        <v>67</v>
      </c>
      <c r="I209" s="205" t="s">
        <v>68</v>
      </c>
      <c r="J209" s="205" t="s">
        <v>3957</v>
      </c>
      <c r="K209" s="208">
        <v>44287</v>
      </c>
      <c r="L209" s="209">
        <v>44370</v>
      </c>
      <c r="M209" s="208">
        <v>44386</v>
      </c>
      <c r="N209" s="205" t="s">
        <v>9</v>
      </c>
      <c r="O209" s="205" t="s">
        <v>181</v>
      </c>
      <c r="P209" s="205" t="s">
        <v>17</v>
      </c>
      <c r="Q209" s="205"/>
      <c r="R209" s="207"/>
      <c r="S209" s="207">
        <v>44470</v>
      </c>
      <c r="T209" s="205"/>
      <c r="U209" s="205"/>
      <c r="V209" s="205"/>
      <c r="W209" s="205"/>
      <c r="X209" s="205"/>
      <c r="Y209" s="205"/>
      <c r="Z209" s="205"/>
      <c r="AA209" s="206">
        <v>500000</v>
      </c>
      <c r="AB209" s="205" t="s">
        <v>58</v>
      </c>
      <c r="AC209" s="149" t="s">
        <v>444</v>
      </c>
      <c r="AD209" s="205" t="s">
        <v>444</v>
      </c>
      <c r="AE209" s="206" t="s">
        <v>182</v>
      </c>
      <c r="AF209" s="150">
        <v>31.363835290566076</v>
      </c>
      <c r="AG209" s="151">
        <v>15.09433962264151</v>
      </c>
      <c r="AH209" s="150">
        <v>1468.1917645283038</v>
      </c>
      <c r="AI209" s="150">
        <v>29.363835290566076</v>
      </c>
      <c r="AJ209" s="150">
        <v>31.363835290566076</v>
      </c>
      <c r="AK209" s="207">
        <v>44376</v>
      </c>
      <c r="AL209" s="205"/>
    </row>
    <row r="210" spans="1:38">
      <c r="A210" s="205" t="s">
        <v>171</v>
      </c>
      <c r="B210" s="205" t="s">
        <v>172</v>
      </c>
      <c r="C210" s="205" t="s">
        <v>3956</v>
      </c>
      <c r="D210" s="205" t="s">
        <v>51</v>
      </c>
      <c r="E210" s="205" t="s">
        <v>52</v>
      </c>
      <c r="F210" s="205" t="s">
        <v>26</v>
      </c>
      <c r="G210" s="205" t="s">
        <v>53</v>
      </c>
      <c r="H210" s="205" t="s">
        <v>67</v>
      </c>
      <c r="I210" s="205" t="s">
        <v>68</v>
      </c>
      <c r="J210" s="205" t="s">
        <v>3958</v>
      </c>
      <c r="K210" s="208">
        <v>44287</v>
      </c>
      <c r="L210" s="209">
        <v>44370</v>
      </c>
      <c r="M210" s="208">
        <v>44386</v>
      </c>
      <c r="N210" s="205" t="s">
        <v>9</v>
      </c>
      <c r="O210" s="205" t="s">
        <v>181</v>
      </c>
      <c r="P210" s="205" t="s">
        <v>17</v>
      </c>
      <c r="Q210" s="205"/>
      <c r="R210" s="207"/>
      <c r="S210" s="207">
        <v>44468</v>
      </c>
      <c r="T210" s="205"/>
      <c r="U210" s="205"/>
      <c r="V210" s="205"/>
      <c r="W210" s="205"/>
      <c r="X210" s="205"/>
      <c r="Y210" s="205"/>
      <c r="Z210" s="205"/>
      <c r="AA210" s="206">
        <v>500000</v>
      </c>
      <c r="AB210" s="205" t="s">
        <v>58</v>
      </c>
      <c r="AC210" s="149" t="s">
        <v>444</v>
      </c>
      <c r="AD210" s="205" t="s">
        <v>444</v>
      </c>
      <c r="AE210" s="206" t="s">
        <v>182</v>
      </c>
      <c r="AF210" s="150">
        <v>31.665722083018906</v>
      </c>
      <c r="AG210" s="151">
        <v>15.09433962264151</v>
      </c>
      <c r="AH210" s="150">
        <v>1483.2861041509452</v>
      </c>
      <c r="AI210" s="150">
        <v>29.665722083018906</v>
      </c>
      <c r="AJ210" s="150">
        <v>31.665722083018906</v>
      </c>
      <c r="AK210" s="207">
        <v>44376</v>
      </c>
      <c r="AL210" s="205"/>
    </row>
    <row r="211" spans="1:38">
      <c r="A211" s="205" t="s">
        <v>171</v>
      </c>
      <c r="B211" s="205" t="s">
        <v>172</v>
      </c>
      <c r="C211" s="205" t="s">
        <v>3959</v>
      </c>
      <c r="D211" s="205" t="s">
        <v>51</v>
      </c>
      <c r="E211" s="205" t="s">
        <v>52</v>
      </c>
      <c r="F211" s="205" t="s">
        <v>26</v>
      </c>
      <c r="G211" s="205" t="s">
        <v>53</v>
      </c>
      <c r="H211" s="205" t="s">
        <v>67</v>
      </c>
      <c r="I211" s="205" t="s">
        <v>68</v>
      </c>
      <c r="J211" s="205" t="s">
        <v>3960</v>
      </c>
      <c r="K211" s="208">
        <v>44385</v>
      </c>
      <c r="L211" s="209">
        <v>44454</v>
      </c>
      <c r="M211" s="208">
        <v>44470</v>
      </c>
      <c r="N211" s="205" t="s">
        <v>9</v>
      </c>
      <c r="O211" s="205" t="s">
        <v>181</v>
      </c>
      <c r="P211" s="205" t="s">
        <v>17</v>
      </c>
      <c r="Q211" s="205"/>
      <c r="R211" s="207">
        <v>44454</v>
      </c>
      <c r="S211" s="207">
        <v>44468</v>
      </c>
      <c r="T211" s="205"/>
      <c r="U211" s="205"/>
      <c r="V211" s="205"/>
      <c r="W211" s="205"/>
      <c r="X211" s="205"/>
      <c r="Y211" s="205"/>
      <c r="Z211" s="205"/>
      <c r="AA211" s="206">
        <v>500000</v>
      </c>
      <c r="AB211" s="205" t="s">
        <v>58</v>
      </c>
      <c r="AC211" s="149" t="s">
        <v>444</v>
      </c>
      <c r="AD211" s="205" t="s">
        <v>444</v>
      </c>
      <c r="AE211" s="206" t="s">
        <v>182</v>
      </c>
      <c r="AF211" s="150">
        <v>31.967608875471733</v>
      </c>
      <c r="AG211" s="151">
        <v>15.09433962264151</v>
      </c>
      <c r="AH211" s="150">
        <v>1498.3804437735866</v>
      </c>
      <c r="AI211" s="150">
        <v>29.967608875471733</v>
      </c>
      <c r="AJ211" s="150">
        <v>31.967608875471733</v>
      </c>
      <c r="AK211" s="207">
        <v>44452</v>
      </c>
      <c r="AL211" s="205"/>
    </row>
    <row r="212" spans="1:38">
      <c r="A212" s="205" t="s">
        <v>171</v>
      </c>
      <c r="B212" s="205" t="s">
        <v>172</v>
      </c>
      <c r="C212" s="205" t="s">
        <v>3959</v>
      </c>
      <c r="D212" s="205" t="s">
        <v>51</v>
      </c>
      <c r="E212" s="205" t="s">
        <v>52</v>
      </c>
      <c r="F212" s="205" t="s">
        <v>26</v>
      </c>
      <c r="G212" s="205" t="s">
        <v>53</v>
      </c>
      <c r="H212" s="205" t="s">
        <v>67</v>
      </c>
      <c r="I212" s="205" t="s">
        <v>68</v>
      </c>
      <c r="J212" s="205" t="s">
        <v>3961</v>
      </c>
      <c r="K212" s="208">
        <v>44385</v>
      </c>
      <c r="L212" s="209">
        <v>44469</v>
      </c>
      <c r="M212" s="208">
        <v>44470</v>
      </c>
      <c r="N212" s="205" t="s">
        <v>9</v>
      </c>
      <c r="O212" s="205" t="s">
        <v>181</v>
      </c>
      <c r="P212" s="205" t="s">
        <v>17</v>
      </c>
      <c r="Q212" s="205"/>
      <c r="R212" s="207">
        <v>44454</v>
      </c>
      <c r="S212" s="207">
        <v>44470</v>
      </c>
      <c r="T212" s="205"/>
      <c r="U212" s="205"/>
      <c r="V212" s="205"/>
      <c r="W212" s="205"/>
      <c r="X212" s="205"/>
      <c r="Y212" s="205"/>
      <c r="Z212" s="205"/>
      <c r="AA212" s="206">
        <v>500000</v>
      </c>
      <c r="AB212" s="205" t="s">
        <v>58</v>
      </c>
      <c r="AC212" s="149" t="s">
        <v>444</v>
      </c>
      <c r="AD212" s="205" t="s">
        <v>444</v>
      </c>
      <c r="AE212" s="206" t="s">
        <v>182</v>
      </c>
      <c r="AF212" s="150">
        <v>32.269495667924559</v>
      </c>
      <c r="AG212" s="151">
        <v>15.09433962264151</v>
      </c>
      <c r="AH212" s="150">
        <v>1513.4747833962281</v>
      </c>
      <c r="AI212" s="150">
        <v>30.269495667924563</v>
      </c>
      <c r="AJ212" s="150">
        <v>32.269495667924559</v>
      </c>
      <c r="AK212" s="207">
        <v>44452</v>
      </c>
      <c r="AL212" s="205"/>
    </row>
    <row r="213" spans="1:38">
      <c r="A213" s="205" t="s">
        <v>171</v>
      </c>
      <c r="B213" s="205" t="s">
        <v>172</v>
      </c>
      <c r="C213" s="205" t="s">
        <v>3962</v>
      </c>
      <c r="D213" s="205" t="s">
        <v>51</v>
      </c>
      <c r="E213" s="205" t="s">
        <v>52</v>
      </c>
      <c r="F213" s="205" t="s">
        <v>26</v>
      </c>
      <c r="G213" s="205" t="s">
        <v>53</v>
      </c>
      <c r="H213" s="205" t="s">
        <v>67</v>
      </c>
      <c r="I213" s="205" t="s">
        <v>68</v>
      </c>
      <c r="J213" s="205" t="s">
        <v>3963</v>
      </c>
      <c r="K213" s="208">
        <v>44385</v>
      </c>
      <c r="L213" s="209">
        <v>44468</v>
      </c>
      <c r="M213" s="208">
        <v>44470</v>
      </c>
      <c r="N213" s="205" t="s">
        <v>9</v>
      </c>
      <c r="O213" s="205" t="s">
        <v>181</v>
      </c>
      <c r="P213" s="205" t="s">
        <v>17</v>
      </c>
      <c r="Q213" s="205"/>
      <c r="R213" s="207">
        <v>44454</v>
      </c>
      <c r="S213" s="207">
        <v>44469</v>
      </c>
      <c r="T213" s="205"/>
      <c r="U213" s="205"/>
      <c r="V213" s="205"/>
      <c r="W213" s="205"/>
      <c r="X213" s="205"/>
      <c r="Y213" s="205"/>
      <c r="Z213" s="205"/>
      <c r="AA213" s="206">
        <v>500000</v>
      </c>
      <c r="AB213" s="205" t="s">
        <v>58</v>
      </c>
      <c r="AC213" s="149" t="s">
        <v>444</v>
      </c>
      <c r="AD213" s="205" t="s">
        <v>444</v>
      </c>
      <c r="AE213" s="206" t="s">
        <v>182</v>
      </c>
      <c r="AF213" s="150">
        <v>32.571382460377393</v>
      </c>
      <c r="AG213" s="151">
        <v>15.09433962264151</v>
      </c>
      <c r="AH213" s="150">
        <v>1528.5691230188695</v>
      </c>
      <c r="AI213" s="150">
        <v>30.571382460377389</v>
      </c>
      <c r="AJ213" s="150">
        <v>32.571382460377393</v>
      </c>
      <c r="AK213" s="207">
        <v>44452</v>
      </c>
      <c r="AL213" s="205"/>
    </row>
    <row r="214" spans="1:38">
      <c r="A214" s="152" t="s">
        <v>60</v>
      </c>
      <c r="B214" s="205" t="s">
        <v>61</v>
      </c>
      <c r="C214" s="205" t="s">
        <v>3964</v>
      </c>
      <c r="D214" s="205" t="s">
        <v>51</v>
      </c>
      <c r="E214" s="205" t="s">
        <v>52</v>
      </c>
      <c r="F214" s="205" t="s">
        <v>26</v>
      </c>
      <c r="G214" s="205" t="s">
        <v>66</v>
      </c>
      <c r="H214" s="205" t="s">
        <v>54</v>
      </c>
      <c r="I214" s="205" t="s">
        <v>68</v>
      </c>
      <c r="J214" s="205" t="s">
        <v>3965</v>
      </c>
      <c r="K214" s="216"/>
      <c r="L214" s="209">
        <v>44056</v>
      </c>
      <c r="M214" s="208">
        <v>44077</v>
      </c>
      <c r="N214" s="205" t="s">
        <v>9</v>
      </c>
      <c r="O214" s="205" t="s">
        <v>181</v>
      </c>
      <c r="P214" s="149" t="s">
        <v>17</v>
      </c>
      <c r="Q214" s="149"/>
      <c r="R214" s="158"/>
      <c r="S214" s="207">
        <v>44494</v>
      </c>
      <c r="T214" s="205"/>
      <c r="U214" s="205"/>
      <c r="V214" s="205"/>
      <c r="W214" s="205"/>
      <c r="X214" s="205"/>
      <c r="Y214" s="205"/>
      <c r="Z214" s="205" t="s">
        <v>3966</v>
      </c>
      <c r="AA214" s="206">
        <v>500000</v>
      </c>
      <c r="AB214" s="205" t="s">
        <v>58</v>
      </c>
      <c r="AC214" s="149" t="s">
        <v>444</v>
      </c>
      <c r="AD214" s="205" t="s">
        <v>444</v>
      </c>
      <c r="AE214" s="206" t="s">
        <v>182</v>
      </c>
      <c r="AF214" s="150">
        <v>32.601571139622678</v>
      </c>
      <c r="AG214" s="151">
        <v>1.5094339622641511</v>
      </c>
      <c r="AH214" s="150">
        <v>1530.0785569811337</v>
      </c>
      <c r="AI214" s="150">
        <v>30.601571139622674</v>
      </c>
      <c r="AJ214" s="150">
        <v>32.601571139622678</v>
      </c>
      <c r="AK214" s="207"/>
      <c r="AL214" s="205"/>
    </row>
    <row r="215" spans="1:38">
      <c r="A215" s="152" t="s">
        <v>96</v>
      </c>
      <c r="B215" s="205" t="s">
        <v>97</v>
      </c>
      <c r="C215" s="205" t="s">
        <v>3967</v>
      </c>
      <c r="D215" s="205" t="s">
        <v>51</v>
      </c>
      <c r="E215" s="205" t="s">
        <v>52</v>
      </c>
      <c r="F215" s="205" t="s">
        <v>26</v>
      </c>
      <c r="G215" s="205" t="s">
        <v>66</v>
      </c>
      <c r="H215" s="205" t="s">
        <v>54</v>
      </c>
      <c r="I215" s="205" t="s">
        <v>68</v>
      </c>
      <c r="J215" s="205" t="s">
        <v>3968</v>
      </c>
      <c r="K215" s="208">
        <v>44172</v>
      </c>
      <c r="L215" s="209">
        <v>44182</v>
      </c>
      <c r="M215" s="208">
        <v>44211</v>
      </c>
      <c r="N215" s="205" t="s">
        <v>9</v>
      </c>
      <c r="O215" s="205" t="s">
        <v>196</v>
      </c>
      <c r="P215" s="205" t="s">
        <v>17</v>
      </c>
      <c r="Q215" s="205"/>
      <c r="R215" s="207">
        <v>44207</v>
      </c>
      <c r="S215" s="207"/>
      <c r="T215" s="205"/>
      <c r="U215" s="205"/>
      <c r="V215" s="205"/>
      <c r="W215" s="205"/>
      <c r="X215" s="205"/>
      <c r="Y215" s="205"/>
      <c r="Z215" s="205" t="s">
        <v>3582</v>
      </c>
      <c r="AA215" s="206">
        <v>500000</v>
      </c>
      <c r="AB215" s="205" t="s">
        <v>72</v>
      </c>
      <c r="AC215" s="149" t="s">
        <v>444</v>
      </c>
      <c r="AD215" s="205" t="s">
        <v>444</v>
      </c>
      <c r="AE215" s="206" t="s">
        <v>197</v>
      </c>
      <c r="AF215" s="150">
        <v>32.631759818867963</v>
      </c>
      <c r="AG215" s="151">
        <v>1.5094339622641511</v>
      </c>
      <c r="AH215" s="150">
        <v>1531.5879909433979</v>
      </c>
      <c r="AI215" s="150">
        <v>30.631759818867959</v>
      </c>
      <c r="AJ215" s="150">
        <v>32.631759818867963</v>
      </c>
      <c r="AK215" s="207"/>
      <c r="AL215" s="205"/>
    </row>
    <row r="216" spans="1:38">
      <c r="A216" s="152" t="s">
        <v>96</v>
      </c>
      <c r="B216" s="205" t="s">
        <v>97</v>
      </c>
      <c r="C216" s="205" t="s">
        <v>3969</v>
      </c>
      <c r="D216" s="205" t="s">
        <v>51</v>
      </c>
      <c r="E216" s="205" t="s">
        <v>52</v>
      </c>
      <c r="F216" s="205" t="s">
        <v>26</v>
      </c>
      <c r="G216" s="205" t="s">
        <v>66</v>
      </c>
      <c r="H216" s="205" t="s">
        <v>54</v>
      </c>
      <c r="I216" s="205" t="s">
        <v>68</v>
      </c>
      <c r="J216" s="205" t="s">
        <v>3970</v>
      </c>
      <c r="K216" s="208">
        <v>44155</v>
      </c>
      <c r="L216" s="209">
        <v>44225</v>
      </c>
      <c r="M216" s="208">
        <v>44237</v>
      </c>
      <c r="N216" s="205" t="s">
        <v>9</v>
      </c>
      <c r="O216" s="205" t="s">
        <v>181</v>
      </c>
      <c r="P216" s="205" t="s">
        <v>17</v>
      </c>
      <c r="Q216" s="205"/>
      <c r="R216" s="207"/>
      <c r="S216" s="207">
        <v>44264</v>
      </c>
      <c r="T216" s="205"/>
      <c r="U216" s="205"/>
      <c r="V216" s="205"/>
      <c r="W216" s="205"/>
      <c r="X216" s="205"/>
      <c r="Y216" s="205"/>
      <c r="Z216" s="205"/>
      <c r="AA216" s="206">
        <v>500000</v>
      </c>
      <c r="AB216" s="205" t="s">
        <v>72</v>
      </c>
      <c r="AC216" s="149" t="s">
        <v>444</v>
      </c>
      <c r="AD216" s="205" t="s">
        <v>444</v>
      </c>
      <c r="AE216" s="206" t="s">
        <v>182</v>
      </c>
      <c r="AF216" s="150">
        <v>32.661948498113247</v>
      </c>
      <c r="AG216" s="151">
        <v>1.5094339622641511</v>
      </c>
      <c r="AH216" s="150">
        <v>1533.0974249056621</v>
      </c>
      <c r="AI216" s="150">
        <v>30.661948498113244</v>
      </c>
      <c r="AJ216" s="150">
        <v>32.661948498113247</v>
      </c>
      <c r="AK216" s="207"/>
      <c r="AL216" s="205"/>
    </row>
    <row r="217" spans="1:38">
      <c r="A217" s="152" t="s">
        <v>60</v>
      </c>
      <c r="B217" s="205" t="s">
        <v>61</v>
      </c>
      <c r="C217" s="205" t="s">
        <v>3952</v>
      </c>
      <c r="D217" s="205" t="s">
        <v>51</v>
      </c>
      <c r="E217" s="205" t="s">
        <v>52</v>
      </c>
      <c r="F217" s="205" t="s">
        <v>26</v>
      </c>
      <c r="G217" s="205" t="s">
        <v>66</v>
      </c>
      <c r="H217" s="205" t="s">
        <v>54</v>
      </c>
      <c r="I217" s="205" t="s">
        <v>68</v>
      </c>
      <c r="J217" s="205" t="s">
        <v>3971</v>
      </c>
      <c r="K217" s="208"/>
      <c r="L217" s="209">
        <v>44224</v>
      </c>
      <c r="M217" s="208">
        <v>44238</v>
      </c>
      <c r="N217" s="205" t="s">
        <v>9</v>
      </c>
      <c r="O217" s="205" t="s">
        <v>181</v>
      </c>
      <c r="P217" s="205" t="s">
        <v>17</v>
      </c>
      <c r="Q217" s="205"/>
      <c r="R217" s="207"/>
      <c r="S217" s="207">
        <v>44494</v>
      </c>
      <c r="T217" s="205"/>
      <c r="U217" s="205"/>
      <c r="V217" s="205"/>
      <c r="W217" s="205"/>
      <c r="X217" s="205"/>
      <c r="Y217" s="205"/>
      <c r="Z217" s="205" t="s">
        <v>3972</v>
      </c>
      <c r="AA217" s="206">
        <v>500000</v>
      </c>
      <c r="AB217" s="205" t="s">
        <v>58</v>
      </c>
      <c r="AC217" s="149" t="s">
        <v>444</v>
      </c>
      <c r="AD217" s="205" t="s">
        <v>444</v>
      </c>
      <c r="AE217" s="206" t="s">
        <v>182</v>
      </c>
      <c r="AF217" s="150">
        <v>32.692137177358532</v>
      </c>
      <c r="AG217" s="151">
        <v>1.5094339622641511</v>
      </c>
      <c r="AH217" s="150">
        <v>1534.6068588679263</v>
      </c>
      <c r="AI217" s="150">
        <v>30.692137177358529</v>
      </c>
      <c r="AJ217" s="150">
        <v>32.692137177358532</v>
      </c>
      <c r="AK217" s="207"/>
      <c r="AL217" s="205"/>
    </row>
    <row r="218" spans="1:38">
      <c r="A218" s="152" t="s">
        <v>60</v>
      </c>
      <c r="B218" s="205" t="s">
        <v>61</v>
      </c>
      <c r="C218" s="205" t="s">
        <v>3949</v>
      </c>
      <c r="D218" s="205" t="s">
        <v>51</v>
      </c>
      <c r="E218" s="205" t="s">
        <v>52</v>
      </c>
      <c r="F218" s="205" t="s">
        <v>26</v>
      </c>
      <c r="G218" s="205" t="s">
        <v>66</v>
      </c>
      <c r="H218" s="205" t="s">
        <v>54</v>
      </c>
      <c r="I218" s="205" t="s">
        <v>68</v>
      </c>
      <c r="J218" s="205" t="s">
        <v>3973</v>
      </c>
      <c r="K218" s="208"/>
      <c r="L218" s="209">
        <v>44224</v>
      </c>
      <c r="M218" s="208">
        <v>44238</v>
      </c>
      <c r="N218" s="205" t="s">
        <v>9</v>
      </c>
      <c r="O218" s="205" t="s">
        <v>181</v>
      </c>
      <c r="P218" s="205" t="s">
        <v>17</v>
      </c>
      <c r="Q218" s="205"/>
      <c r="R218" s="207"/>
      <c r="S218" s="207">
        <v>44494</v>
      </c>
      <c r="T218" s="205"/>
      <c r="U218" s="205"/>
      <c r="V218" s="205"/>
      <c r="W218" s="205"/>
      <c r="X218" s="205"/>
      <c r="Y218" s="205"/>
      <c r="Z218" s="205"/>
      <c r="AA218" s="206">
        <v>500000</v>
      </c>
      <c r="AB218" s="205" t="s">
        <v>58</v>
      </c>
      <c r="AC218" s="149" t="s">
        <v>444</v>
      </c>
      <c r="AD218" s="205" t="s">
        <v>444</v>
      </c>
      <c r="AE218" s="206" t="s">
        <v>182</v>
      </c>
      <c r="AF218" s="150">
        <v>32.72232585660381</v>
      </c>
      <c r="AG218" s="151">
        <v>1.5094339622641511</v>
      </c>
      <c r="AH218" s="150">
        <v>1536.1162928301906</v>
      </c>
      <c r="AI218" s="150">
        <v>30.72232585660381</v>
      </c>
      <c r="AJ218" s="150">
        <v>32.72232585660381</v>
      </c>
      <c r="AK218" s="207"/>
      <c r="AL218" s="205"/>
    </row>
    <row r="219" spans="1:38">
      <c r="A219" s="154" t="s">
        <v>155</v>
      </c>
      <c r="B219" s="205" t="s">
        <v>156</v>
      </c>
      <c r="C219" s="205" t="s">
        <v>3695</v>
      </c>
      <c r="D219" s="205" t="s">
        <v>51</v>
      </c>
      <c r="E219" s="205" t="s">
        <v>52</v>
      </c>
      <c r="F219" s="205" t="s">
        <v>26</v>
      </c>
      <c r="G219" s="205" t="s">
        <v>66</v>
      </c>
      <c r="H219" s="205" t="s">
        <v>54</v>
      </c>
      <c r="I219" s="205" t="s">
        <v>68</v>
      </c>
      <c r="J219" s="205" t="s">
        <v>3974</v>
      </c>
      <c r="K219" s="208">
        <v>44150</v>
      </c>
      <c r="L219" s="209">
        <v>44218</v>
      </c>
      <c r="M219" s="208">
        <v>44240</v>
      </c>
      <c r="N219" s="205" t="s">
        <v>9</v>
      </c>
      <c r="O219" s="205" t="s">
        <v>196</v>
      </c>
      <c r="P219" s="205" t="s">
        <v>17</v>
      </c>
      <c r="Q219" s="205"/>
      <c r="R219" s="207"/>
      <c r="S219" s="207"/>
      <c r="T219" s="205"/>
      <c r="U219" s="205"/>
      <c r="V219" s="205"/>
      <c r="W219" s="205"/>
      <c r="X219" s="205"/>
      <c r="Y219" s="205"/>
      <c r="Z219" s="205"/>
      <c r="AA219" s="206">
        <v>500000</v>
      </c>
      <c r="AB219" s="205" t="s">
        <v>72</v>
      </c>
      <c r="AC219" s="149" t="s">
        <v>444</v>
      </c>
      <c r="AD219" s="205" t="s">
        <v>444</v>
      </c>
      <c r="AE219" s="206" t="s">
        <v>197</v>
      </c>
      <c r="AF219" s="150">
        <v>32.752514535849095</v>
      </c>
      <c r="AG219" s="151">
        <v>1.5094339622641511</v>
      </c>
      <c r="AH219" s="150">
        <v>1537.6257267924548</v>
      </c>
      <c r="AI219" s="150">
        <v>30.752514535849095</v>
      </c>
      <c r="AJ219" s="150">
        <v>32.752514535849095</v>
      </c>
      <c r="AK219" s="207"/>
      <c r="AL219" s="205"/>
    </row>
    <row r="220" spans="1:38">
      <c r="A220" s="205" t="s">
        <v>155</v>
      </c>
      <c r="B220" s="205" t="s">
        <v>156</v>
      </c>
      <c r="C220" s="205" t="s">
        <v>3975</v>
      </c>
      <c r="D220" s="205" t="s">
        <v>51</v>
      </c>
      <c r="E220" s="205" t="s">
        <v>52</v>
      </c>
      <c r="F220" s="205" t="s">
        <v>26</v>
      </c>
      <c r="G220" s="205" t="s">
        <v>66</v>
      </c>
      <c r="H220" s="205" t="s">
        <v>54</v>
      </c>
      <c r="I220" s="205" t="s">
        <v>68</v>
      </c>
      <c r="J220" s="205" t="s">
        <v>3976</v>
      </c>
      <c r="K220" s="208">
        <v>44123</v>
      </c>
      <c r="L220" s="209">
        <v>44218</v>
      </c>
      <c r="M220" s="208">
        <v>44249</v>
      </c>
      <c r="N220" s="205" t="s">
        <v>9</v>
      </c>
      <c r="O220" s="205" t="s">
        <v>181</v>
      </c>
      <c r="P220" s="205" t="s">
        <v>17</v>
      </c>
      <c r="Q220" s="205"/>
      <c r="R220" s="207"/>
      <c r="S220" s="207">
        <v>44264</v>
      </c>
      <c r="T220" s="205"/>
      <c r="U220" s="205"/>
      <c r="V220" s="205"/>
      <c r="W220" s="205"/>
      <c r="X220" s="205"/>
      <c r="Y220" s="205"/>
      <c r="Z220" s="205"/>
      <c r="AA220" s="206">
        <v>500000</v>
      </c>
      <c r="AB220" s="205" t="s">
        <v>72</v>
      </c>
      <c r="AC220" s="149" t="s">
        <v>444</v>
      </c>
      <c r="AD220" s="205" t="s">
        <v>444</v>
      </c>
      <c r="AE220" s="206" t="s">
        <v>182</v>
      </c>
      <c r="AF220" s="150">
        <v>32.782703215094379</v>
      </c>
      <c r="AG220" s="151">
        <v>1.5094339622641511</v>
      </c>
      <c r="AH220" s="150">
        <v>1539.135160754719</v>
      </c>
      <c r="AI220" s="150">
        <v>30.782703215094379</v>
      </c>
      <c r="AJ220" s="150">
        <v>32.782703215094379</v>
      </c>
      <c r="AK220" s="207"/>
      <c r="AL220" s="205"/>
    </row>
    <row r="221" spans="1:38">
      <c r="A221" s="205" t="s">
        <v>60</v>
      </c>
      <c r="B221" s="205" t="s">
        <v>61</v>
      </c>
      <c r="C221" s="205" t="s">
        <v>3977</v>
      </c>
      <c r="D221" s="205" t="s">
        <v>51</v>
      </c>
      <c r="E221" s="205" t="s">
        <v>52</v>
      </c>
      <c r="F221" s="205" t="s">
        <v>26</v>
      </c>
      <c r="G221" s="205" t="s">
        <v>66</v>
      </c>
      <c r="H221" s="205" t="s">
        <v>54</v>
      </c>
      <c r="I221" s="205" t="s">
        <v>68</v>
      </c>
      <c r="J221" s="205" t="s">
        <v>3978</v>
      </c>
      <c r="K221" s="208"/>
      <c r="L221" s="209"/>
      <c r="M221" s="208">
        <v>44260</v>
      </c>
      <c r="N221" s="205" t="s">
        <v>9</v>
      </c>
      <c r="O221" s="205" t="s">
        <v>181</v>
      </c>
      <c r="P221" s="205" t="s">
        <v>17</v>
      </c>
      <c r="Q221" s="205"/>
      <c r="R221" s="207"/>
      <c r="S221" s="207">
        <v>44494</v>
      </c>
      <c r="T221" s="205"/>
      <c r="U221" s="205"/>
      <c r="V221" s="205"/>
      <c r="W221" s="205"/>
      <c r="X221" s="205"/>
      <c r="Y221" s="205"/>
      <c r="Z221" s="205"/>
      <c r="AA221" s="206">
        <v>500000</v>
      </c>
      <c r="AB221" s="205" t="s">
        <v>58</v>
      </c>
      <c r="AC221" s="149" t="s">
        <v>444</v>
      </c>
      <c r="AD221" s="205" t="s">
        <v>444</v>
      </c>
      <c r="AE221" s="206" t="s">
        <v>182</v>
      </c>
      <c r="AF221" s="150">
        <v>32.812891894339664</v>
      </c>
      <c r="AG221" s="151">
        <v>1.5094339622641511</v>
      </c>
      <c r="AH221" s="150">
        <v>1540.6445947169832</v>
      </c>
      <c r="AI221" s="150">
        <v>30.812891894339664</v>
      </c>
      <c r="AJ221" s="150">
        <v>32.812891894339664</v>
      </c>
      <c r="AK221" s="207"/>
      <c r="AL221" s="205"/>
    </row>
    <row r="222" spans="1:38">
      <c r="A222" s="205" t="s">
        <v>96</v>
      </c>
      <c r="B222" s="205" t="s">
        <v>97</v>
      </c>
      <c r="C222" s="205" t="s">
        <v>3979</v>
      </c>
      <c r="D222" s="205" t="s">
        <v>51</v>
      </c>
      <c r="E222" s="205" t="s">
        <v>52</v>
      </c>
      <c r="F222" s="205" t="s">
        <v>26</v>
      </c>
      <c r="G222" s="205" t="s">
        <v>66</v>
      </c>
      <c r="H222" s="205" t="s">
        <v>54</v>
      </c>
      <c r="I222" s="205" t="s">
        <v>68</v>
      </c>
      <c r="J222" s="205" t="s">
        <v>3980</v>
      </c>
      <c r="K222" s="208"/>
      <c r="L222" s="209"/>
      <c r="M222" s="208">
        <v>44280</v>
      </c>
      <c r="N222" s="205" t="s">
        <v>9</v>
      </c>
      <c r="O222" s="205" t="s">
        <v>196</v>
      </c>
      <c r="P222" s="205" t="s">
        <v>17</v>
      </c>
      <c r="Q222" s="205"/>
      <c r="R222" s="207">
        <v>44311</v>
      </c>
      <c r="S222" s="207"/>
      <c r="T222" s="205"/>
      <c r="U222" s="205"/>
      <c r="V222" s="205"/>
      <c r="W222" s="205"/>
      <c r="X222" s="205"/>
      <c r="Y222" s="205"/>
      <c r="Z222" s="205"/>
      <c r="AA222" s="206">
        <v>500000</v>
      </c>
      <c r="AB222" s="205" t="s">
        <v>72</v>
      </c>
      <c r="AC222" s="149" t="s">
        <v>444</v>
      </c>
      <c r="AD222" s="205" t="s">
        <v>444</v>
      </c>
      <c r="AE222" s="206" t="s">
        <v>197</v>
      </c>
      <c r="AF222" s="150">
        <v>32.843080573584949</v>
      </c>
      <c r="AG222" s="151">
        <v>1.5094339622641511</v>
      </c>
      <c r="AH222" s="150">
        <v>1542.1540286792474</v>
      </c>
      <c r="AI222" s="150">
        <v>30.843080573584949</v>
      </c>
      <c r="AJ222" s="150">
        <v>32.843080573584949</v>
      </c>
      <c r="AK222" s="207"/>
      <c r="AL222" s="205"/>
    </row>
    <row r="223" spans="1:38">
      <c r="A223" s="152" t="s">
        <v>60</v>
      </c>
      <c r="B223" s="205" t="s">
        <v>61</v>
      </c>
      <c r="C223" s="205" t="s">
        <v>3981</v>
      </c>
      <c r="D223" s="205" t="s">
        <v>51</v>
      </c>
      <c r="E223" s="205" t="s">
        <v>52</v>
      </c>
      <c r="F223" s="205" t="s">
        <v>26</v>
      </c>
      <c r="G223" s="205" t="s">
        <v>66</v>
      </c>
      <c r="H223" s="205" t="s">
        <v>54</v>
      </c>
      <c r="I223" s="205" t="s">
        <v>68</v>
      </c>
      <c r="J223" s="205" t="s">
        <v>3982</v>
      </c>
      <c r="K223" s="208"/>
      <c r="L223" s="209"/>
      <c r="M223" s="208">
        <v>44287</v>
      </c>
      <c r="N223" s="205" t="s">
        <v>9</v>
      </c>
      <c r="O223" s="205" t="s">
        <v>181</v>
      </c>
      <c r="P223" s="205" t="s">
        <v>17</v>
      </c>
      <c r="Q223" s="205"/>
      <c r="R223" s="207"/>
      <c r="S223" s="207">
        <v>44494</v>
      </c>
      <c r="T223" s="205"/>
      <c r="U223" s="205"/>
      <c r="V223" s="205"/>
      <c r="W223" s="205"/>
      <c r="X223" s="205"/>
      <c r="Y223" s="205"/>
      <c r="Z223" s="205"/>
      <c r="AA223" s="206">
        <v>500000</v>
      </c>
      <c r="AB223" s="205" t="s">
        <v>58</v>
      </c>
      <c r="AC223" s="149" t="s">
        <v>444</v>
      </c>
      <c r="AD223" s="205" t="s">
        <v>444</v>
      </c>
      <c r="AE223" s="206" t="s">
        <v>182</v>
      </c>
      <c r="AF223" s="150">
        <v>32.903457932075511</v>
      </c>
      <c r="AG223" s="151">
        <v>1.5094339622641511</v>
      </c>
      <c r="AH223" s="150">
        <v>1545.1728966037758</v>
      </c>
      <c r="AI223" s="150">
        <v>30.903457932075515</v>
      </c>
      <c r="AJ223" s="150">
        <v>32.903457932075511</v>
      </c>
      <c r="AK223" s="207">
        <v>44285</v>
      </c>
      <c r="AL223" s="205"/>
    </row>
    <row r="224" spans="1:38">
      <c r="A224" s="152" t="s">
        <v>60</v>
      </c>
      <c r="B224" s="205" t="s">
        <v>61</v>
      </c>
      <c r="C224" s="205" t="s">
        <v>3983</v>
      </c>
      <c r="D224" s="205" t="s">
        <v>51</v>
      </c>
      <c r="E224" s="205" t="s">
        <v>52</v>
      </c>
      <c r="F224" s="205" t="s">
        <v>26</v>
      </c>
      <c r="G224" s="205" t="s">
        <v>66</v>
      </c>
      <c r="H224" s="205" t="s">
        <v>54</v>
      </c>
      <c r="I224" s="205" t="s">
        <v>68</v>
      </c>
      <c r="J224" s="205" t="s">
        <v>3984</v>
      </c>
      <c r="K224" s="208"/>
      <c r="L224" s="209"/>
      <c r="M224" s="208">
        <v>44287</v>
      </c>
      <c r="N224" s="205" t="s">
        <v>9</v>
      </c>
      <c r="O224" s="205" t="s">
        <v>196</v>
      </c>
      <c r="P224" s="205" t="s">
        <v>17</v>
      </c>
      <c r="Q224" s="205"/>
      <c r="R224" s="207"/>
      <c r="S224" s="207">
        <v>44494</v>
      </c>
      <c r="T224" s="205"/>
      <c r="U224" s="205"/>
      <c r="V224" s="205"/>
      <c r="W224" s="205"/>
      <c r="X224" s="205"/>
      <c r="Y224" s="205"/>
      <c r="Z224" s="205"/>
      <c r="AA224" s="206">
        <v>500000</v>
      </c>
      <c r="AB224" s="205" t="s">
        <v>58</v>
      </c>
      <c r="AC224" s="149" t="s">
        <v>444</v>
      </c>
      <c r="AD224" s="205" t="s">
        <v>444</v>
      </c>
      <c r="AE224" s="206" t="s">
        <v>197</v>
      </c>
      <c r="AF224" s="150">
        <v>32.933646611320796</v>
      </c>
      <c r="AG224" s="151">
        <v>1.5094339622641511</v>
      </c>
      <c r="AH224" s="150">
        <v>1546.68233056604</v>
      </c>
      <c r="AI224" s="150">
        <v>30.9336466113208</v>
      </c>
      <c r="AJ224" s="150">
        <v>32.933646611320796</v>
      </c>
      <c r="AK224" s="207">
        <v>44285</v>
      </c>
      <c r="AL224" s="205"/>
    </row>
    <row r="225" spans="1:38">
      <c r="A225" s="152" t="s">
        <v>60</v>
      </c>
      <c r="B225" s="205" t="s">
        <v>61</v>
      </c>
      <c r="C225" s="205" t="s">
        <v>3985</v>
      </c>
      <c r="D225" s="205" t="s">
        <v>51</v>
      </c>
      <c r="E225" s="205" t="s">
        <v>52</v>
      </c>
      <c r="F225" s="205" t="s">
        <v>26</v>
      </c>
      <c r="G225" s="205" t="s">
        <v>66</v>
      </c>
      <c r="H225" s="205" t="s">
        <v>54</v>
      </c>
      <c r="I225" s="205" t="s">
        <v>68</v>
      </c>
      <c r="J225" s="205" t="s">
        <v>3986</v>
      </c>
      <c r="K225" s="208"/>
      <c r="L225" s="209"/>
      <c r="M225" s="208">
        <v>44315</v>
      </c>
      <c r="N225" s="205" t="s">
        <v>9</v>
      </c>
      <c r="O225" s="205" t="s">
        <v>196</v>
      </c>
      <c r="P225" s="205" t="s">
        <v>17</v>
      </c>
      <c r="Q225" s="205"/>
      <c r="R225" s="207"/>
      <c r="S225" s="207">
        <v>44494</v>
      </c>
      <c r="T225" s="205"/>
      <c r="U225" s="205"/>
      <c r="V225" s="205"/>
      <c r="W225" s="205"/>
      <c r="X225" s="205"/>
      <c r="Y225" s="205"/>
      <c r="Z225" s="205"/>
      <c r="AA225" s="206">
        <v>500000</v>
      </c>
      <c r="AB225" s="205" t="s">
        <v>58</v>
      </c>
      <c r="AC225" s="149" t="s">
        <v>444</v>
      </c>
      <c r="AD225" s="205" t="s">
        <v>444</v>
      </c>
      <c r="AE225" s="206" t="s">
        <v>197</v>
      </c>
      <c r="AF225" s="150">
        <v>32.933646611320796</v>
      </c>
      <c r="AG225" s="151">
        <v>1.5094339622641511</v>
      </c>
      <c r="AH225" s="150">
        <v>1546.68233056604</v>
      </c>
      <c r="AI225" s="150">
        <v>30.9336466113208</v>
      </c>
      <c r="AJ225" s="150">
        <v>32.933646611320796</v>
      </c>
      <c r="AK225" s="207">
        <v>44314</v>
      </c>
      <c r="AL225" s="205"/>
    </row>
    <row r="226" spans="1:38">
      <c r="A226" s="152" t="s">
        <v>60</v>
      </c>
      <c r="B226" s="205" t="s">
        <v>61</v>
      </c>
      <c r="C226" s="205" t="s">
        <v>3981</v>
      </c>
      <c r="D226" s="205" t="s">
        <v>51</v>
      </c>
      <c r="E226" s="205" t="s">
        <v>52</v>
      </c>
      <c r="F226" s="205" t="s">
        <v>26</v>
      </c>
      <c r="G226" s="205" t="s">
        <v>66</v>
      </c>
      <c r="H226" s="205" t="s">
        <v>54</v>
      </c>
      <c r="I226" s="205" t="s">
        <v>68</v>
      </c>
      <c r="J226" s="205" t="s">
        <v>3987</v>
      </c>
      <c r="K226" s="208"/>
      <c r="L226" s="209"/>
      <c r="M226" s="208">
        <v>44316</v>
      </c>
      <c r="N226" s="205" t="s">
        <v>9</v>
      </c>
      <c r="O226" s="205" t="s">
        <v>181</v>
      </c>
      <c r="P226" s="205" t="s">
        <v>17</v>
      </c>
      <c r="Q226" s="205"/>
      <c r="R226" s="207"/>
      <c r="S226" s="207">
        <v>44494</v>
      </c>
      <c r="T226" s="205"/>
      <c r="U226" s="205"/>
      <c r="V226" s="205"/>
      <c r="W226" s="205"/>
      <c r="X226" s="205"/>
      <c r="Y226" s="205"/>
      <c r="Z226" s="205"/>
      <c r="AA226" s="206">
        <v>500000</v>
      </c>
      <c r="AB226" s="205" t="s">
        <v>58</v>
      </c>
      <c r="AC226" s="149" t="s">
        <v>444</v>
      </c>
      <c r="AD226" s="205" t="s">
        <v>444</v>
      </c>
      <c r="AE226" s="206" t="s">
        <v>182</v>
      </c>
      <c r="AF226" s="150">
        <v>32.994023969811366</v>
      </c>
      <c r="AG226" s="151">
        <v>1.5094339622641511</v>
      </c>
      <c r="AH226" s="150">
        <v>1549.7011984905685</v>
      </c>
      <c r="AI226" s="150">
        <v>30.994023969811369</v>
      </c>
      <c r="AJ226" s="150">
        <v>32.994023969811366</v>
      </c>
      <c r="AK226" s="207">
        <v>44316</v>
      </c>
      <c r="AL226" s="205"/>
    </row>
    <row r="227" spans="1:38">
      <c r="A227" s="205" t="s">
        <v>155</v>
      </c>
      <c r="B227" s="205" t="s">
        <v>156</v>
      </c>
      <c r="C227" s="205" t="s">
        <v>3988</v>
      </c>
      <c r="D227" s="205" t="s">
        <v>51</v>
      </c>
      <c r="E227" s="205" t="s">
        <v>52</v>
      </c>
      <c r="F227" s="205" t="s">
        <v>26</v>
      </c>
      <c r="G227" s="205" t="s">
        <v>66</v>
      </c>
      <c r="H227" s="205" t="s">
        <v>54</v>
      </c>
      <c r="I227" s="205" t="s">
        <v>68</v>
      </c>
      <c r="J227" s="205" t="s">
        <v>3989</v>
      </c>
      <c r="K227" s="208">
        <v>44221</v>
      </c>
      <c r="L227" s="209">
        <v>44302</v>
      </c>
      <c r="M227" s="208">
        <v>44323</v>
      </c>
      <c r="N227" s="205" t="s">
        <v>9</v>
      </c>
      <c r="O227" s="205" t="s">
        <v>181</v>
      </c>
      <c r="P227" s="205" t="s">
        <v>17</v>
      </c>
      <c r="Q227" s="205"/>
      <c r="R227" s="207"/>
      <c r="S227" s="207">
        <v>44475</v>
      </c>
      <c r="T227" s="205"/>
      <c r="U227" s="205"/>
      <c r="V227" s="205"/>
      <c r="W227" s="205"/>
      <c r="X227" s="205"/>
      <c r="Y227" s="205"/>
      <c r="Z227" s="205"/>
      <c r="AA227" s="206">
        <v>500000</v>
      </c>
      <c r="AB227" s="205" t="s">
        <v>58</v>
      </c>
      <c r="AC227" s="149" t="s">
        <v>444</v>
      </c>
      <c r="AD227" s="205" t="s">
        <v>444</v>
      </c>
      <c r="AE227" s="206" t="s">
        <v>182</v>
      </c>
      <c r="AF227" s="150">
        <v>33.024212649056651</v>
      </c>
      <c r="AG227" s="151">
        <v>1.5094339622641511</v>
      </c>
      <c r="AH227" s="150">
        <v>1551.2106324528327</v>
      </c>
      <c r="AI227" s="150">
        <v>31.024212649056654</v>
      </c>
      <c r="AJ227" s="150">
        <v>33.024212649056651</v>
      </c>
      <c r="AK227" s="207">
        <v>44307</v>
      </c>
      <c r="AL227" s="205"/>
    </row>
    <row r="228" spans="1:38">
      <c r="A228" s="154" t="s">
        <v>155</v>
      </c>
      <c r="B228" s="205" t="s">
        <v>156</v>
      </c>
      <c r="C228" s="205" t="s">
        <v>3695</v>
      </c>
      <c r="D228" s="205" t="s">
        <v>51</v>
      </c>
      <c r="E228" s="205" t="s">
        <v>52</v>
      </c>
      <c r="F228" s="205" t="s">
        <v>26</v>
      </c>
      <c r="G228" s="205" t="s">
        <v>66</v>
      </c>
      <c r="H228" s="205" t="s">
        <v>54</v>
      </c>
      <c r="I228" s="205" t="s">
        <v>68</v>
      </c>
      <c r="J228" s="205" t="s">
        <v>3990</v>
      </c>
      <c r="K228" s="208">
        <v>44242</v>
      </c>
      <c r="L228" s="209">
        <v>44302</v>
      </c>
      <c r="M228" s="208">
        <v>44331</v>
      </c>
      <c r="N228" s="205" t="s">
        <v>9</v>
      </c>
      <c r="O228" s="205" t="s">
        <v>196</v>
      </c>
      <c r="P228" s="205" t="s">
        <v>17</v>
      </c>
      <c r="Q228" s="205"/>
      <c r="R228" s="207">
        <v>44311</v>
      </c>
      <c r="S228" s="207">
        <v>44349</v>
      </c>
      <c r="T228" s="205"/>
      <c r="U228" s="205"/>
      <c r="V228" s="205"/>
      <c r="W228" s="205"/>
      <c r="X228" s="205"/>
      <c r="Y228" s="205"/>
      <c r="Z228" s="205"/>
      <c r="AA228" s="206">
        <v>500000</v>
      </c>
      <c r="AB228" s="205" t="s">
        <v>72</v>
      </c>
      <c r="AC228" s="149" t="s">
        <v>444</v>
      </c>
      <c r="AD228" s="205" t="s">
        <v>444</v>
      </c>
      <c r="AE228" s="206" t="s">
        <v>197</v>
      </c>
      <c r="AF228" s="150">
        <v>33.024212649056651</v>
      </c>
      <c r="AG228" s="151">
        <v>1.5094339622641511</v>
      </c>
      <c r="AH228" s="150">
        <v>1551.2106324528327</v>
      </c>
      <c r="AI228" s="150">
        <v>31.024212649056654</v>
      </c>
      <c r="AJ228" s="150">
        <v>33.024212649056651</v>
      </c>
      <c r="AK228" s="207">
        <v>44308</v>
      </c>
      <c r="AL228" s="205"/>
    </row>
    <row r="229" spans="1:38">
      <c r="A229" s="205" t="s">
        <v>60</v>
      </c>
      <c r="B229" s="205" t="s">
        <v>61</v>
      </c>
      <c r="C229" s="205" t="s">
        <v>3981</v>
      </c>
      <c r="D229" s="205" t="s">
        <v>51</v>
      </c>
      <c r="E229" s="205" t="s">
        <v>52</v>
      </c>
      <c r="F229" s="205" t="s">
        <v>26</v>
      </c>
      <c r="G229" s="205" t="s">
        <v>66</v>
      </c>
      <c r="H229" s="205" t="s">
        <v>54</v>
      </c>
      <c r="I229" s="205" t="s">
        <v>68</v>
      </c>
      <c r="J229" s="205" t="s">
        <v>3991</v>
      </c>
      <c r="K229" s="208"/>
      <c r="L229" s="209"/>
      <c r="M229" s="208">
        <v>44347</v>
      </c>
      <c r="N229" s="205" t="s">
        <v>9</v>
      </c>
      <c r="O229" s="205" t="s">
        <v>181</v>
      </c>
      <c r="P229" s="205" t="s">
        <v>17</v>
      </c>
      <c r="Q229" s="205"/>
      <c r="R229" s="207"/>
      <c r="S229" s="207">
        <v>44494</v>
      </c>
      <c r="T229" s="205"/>
      <c r="U229" s="205"/>
      <c r="V229" s="205"/>
      <c r="W229" s="205"/>
      <c r="X229" s="205"/>
      <c r="Y229" s="205"/>
      <c r="Z229" s="205"/>
      <c r="AA229" s="206">
        <v>500000</v>
      </c>
      <c r="AB229" s="205" t="s">
        <v>58</v>
      </c>
      <c r="AC229" s="149" t="s">
        <v>444</v>
      </c>
      <c r="AD229" s="205" t="s">
        <v>444</v>
      </c>
      <c r="AE229" s="206" t="s">
        <v>182</v>
      </c>
      <c r="AF229" s="150">
        <v>33.054401328301935</v>
      </c>
      <c r="AG229" s="151">
        <v>1.5094339622641511</v>
      </c>
      <c r="AH229" s="150">
        <v>1552.7200664150969</v>
      </c>
      <c r="AI229" s="150">
        <v>31.054401328301939</v>
      </c>
      <c r="AJ229" s="150">
        <v>33.054401328301935</v>
      </c>
      <c r="AK229" s="207">
        <v>44326</v>
      </c>
      <c r="AL229" s="205"/>
    </row>
    <row r="230" spans="1:38">
      <c r="A230" s="152" t="s">
        <v>60</v>
      </c>
      <c r="B230" s="205" t="s">
        <v>61</v>
      </c>
      <c r="C230" s="205" t="s">
        <v>3977</v>
      </c>
      <c r="D230" s="205" t="s">
        <v>51</v>
      </c>
      <c r="E230" s="205" t="s">
        <v>52</v>
      </c>
      <c r="F230" s="205" t="s">
        <v>26</v>
      </c>
      <c r="G230" s="205" t="s">
        <v>66</v>
      </c>
      <c r="H230" s="205" t="s">
        <v>54</v>
      </c>
      <c r="I230" s="205" t="s">
        <v>68</v>
      </c>
      <c r="J230" s="205" t="s">
        <v>3992</v>
      </c>
      <c r="K230" s="208"/>
      <c r="L230" s="209"/>
      <c r="M230" s="208">
        <v>44349</v>
      </c>
      <c r="N230" s="205" t="s">
        <v>9</v>
      </c>
      <c r="O230" s="205" t="s">
        <v>181</v>
      </c>
      <c r="P230" s="205" t="s">
        <v>17</v>
      </c>
      <c r="Q230" s="205"/>
      <c r="R230" s="207"/>
      <c r="S230" s="207">
        <v>44494</v>
      </c>
      <c r="T230" s="205"/>
      <c r="U230" s="205"/>
      <c r="V230" s="205"/>
      <c r="W230" s="205"/>
      <c r="X230" s="205"/>
      <c r="Y230" s="205"/>
      <c r="Z230" s="205"/>
      <c r="AA230" s="206">
        <v>500000</v>
      </c>
      <c r="AB230" s="205" t="s">
        <v>58</v>
      </c>
      <c r="AC230" s="149" t="s">
        <v>444</v>
      </c>
      <c r="AD230" s="205" t="s">
        <v>444</v>
      </c>
      <c r="AE230" s="206" t="s">
        <v>182</v>
      </c>
      <c r="AF230" s="150">
        <v>33.08459000754722</v>
      </c>
      <c r="AG230" s="151">
        <v>1.5094339622641511</v>
      </c>
      <c r="AH230" s="150">
        <v>1554.2295003773611</v>
      </c>
      <c r="AI230" s="150">
        <v>31.08459000754722</v>
      </c>
      <c r="AJ230" s="150">
        <v>33.08459000754722</v>
      </c>
      <c r="AK230" s="207">
        <v>44344</v>
      </c>
      <c r="AL230" s="205"/>
    </row>
    <row r="231" spans="1:38">
      <c r="A231" s="205" t="s">
        <v>60</v>
      </c>
      <c r="B231" s="205" t="s">
        <v>61</v>
      </c>
      <c r="C231" s="205" t="s">
        <v>3985</v>
      </c>
      <c r="D231" s="205" t="s">
        <v>51</v>
      </c>
      <c r="E231" s="205" t="s">
        <v>52</v>
      </c>
      <c r="F231" s="205" t="s">
        <v>26</v>
      </c>
      <c r="G231" s="205" t="s">
        <v>66</v>
      </c>
      <c r="H231" s="205" t="s">
        <v>54</v>
      </c>
      <c r="I231" s="205" t="s">
        <v>68</v>
      </c>
      <c r="J231" s="205" t="s">
        <v>3993</v>
      </c>
      <c r="K231" s="208"/>
      <c r="L231" s="209"/>
      <c r="M231" s="208">
        <v>44349</v>
      </c>
      <c r="N231" s="205" t="s">
        <v>9</v>
      </c>
      <c r="O231" s="205" t="s">
        <v>196</v>
      </c>
      <c r="P231" s="205" t="s">
        <v>17</v>
      </c>
      <c r="Q231" s="205"/>
      <c r="R231" s="207">
        <v>44349</v>
      </c>
      <c r="S231" s="168">
        <v>44377</v>
      </c>
      <c r="T231" s="205"/>
      <c r="U231" s="205"/>
      <c r="V231" s="205"/>
      <c r="W231" s="205"/>
      <c r="X231" s="205"/>
      <c r="Y231" s="205"/>
      <c r="Z231" s="205"/>
      <c r="AA231" s="206">
        <v>500000</v>
      </c>
      <c r="AB231" s="205" t="s">
        <v>58</v>
      </c>
      <c r="AC231" s="149" t="s">
        <v>444</v>
      </c>
      <c r="AD231" s="205" t="s">
        <v>444</v>
      </c>
      <c r="AE231" s="206" t="s">
        <v>197</v>
      </c>
      <c r="AF231" s="150">
        <v>33.114778686792505</v>
      </c>
      <c r="AG231" s="151">
        <v>1.5094339622641511</v>
      </c>
      <c r="AH231" s="150">
        <v>1555.7389343396253</v>
      </c>
      <c r="AI231" s="150">
        <v>31.114778686792505</v>
      </c>
      <c r="AJ231" s="150">
        <v>33.114778686792505</v>
      </c>
      <c r="AK231" s="207">
        <v>44342</v>
      </c>
      <c r="AL231" s="205"/>
    </row>
    <row r="232" spans="1:38">
      <c r="A232" s="152" t="s">
        <v>60</v>
      </c>
      <c r="B232" s="205" t="s">
        <v>61</v>
      </c>
      <c r="C232" s="205" t="s">
        <v>3981</v>
      </c>
      <c r="D232" s="205" t="s">
        <v>51</v>
      </c>
      <c r="E232" s="205" t="s">
        <v>52</v>
      </c>
      <c r="F232" s="205" t="s">
        <v>26</v>
      </c>
      <c r="G232" s="205" t="s">
        <v>66</v>
      </c>
      <c r="H232" s="205" t="s">
        <v>54</v>
      </c>
      <c r="I232" s="205" t="s">
        <v>68</v>
      </c>
      <c r="J232" s="205" t="s">
        <v>3994</v>
      </c>
      <c r="K232" s="208"/>
      <c r="L232" s="209"/>
      <c r="M232" s="208">
        <v>44377</v>
      </c>
      <c r="N232" s="205" t="s">
        <v>9</v>
      </c>
      <c r="O232" s="205" t="s">
        <v>181</v>
      </c>
      <c r="P232" s="205" t="s">
        <v>17</v>
      </c>
      <c r="Q232" s="205"/>
      <c r="R232" s="207"/>
      <c r="S232" s="207">
        <v>44494</v>
      </c>
      <c r="T232" s="205"/>
      <c r="U232" s="205"/>
      <c r="V232" s="205"/>
      <c r="W232" s="205"/>
      <c r="X232" s="205"/>
      <c r="Y232" s="205"/>
      <c r="Z232" s="205"/>
      <c r="AA232" s="206">
        <v>500000</v>
      </c>
      <c r="AB232" s="205" t="s">
        <v>58</v>
      </c>
      <c r="AC232" s="149" t="s">
        <v>444</v>
      </c>
      <c r="AD232" s="205" t="s">
        <v>444</v>
      </c>
      <c r="AE232" s="206" t="s">
        <v>182</v>
      </c>
      <c r="AF232" s="150">
        <v>33.14496736603779</v>
      </c>
      <c r="AG232" s="151">
        <v>1.5094339622641511</v>
      </c>
      <c r="AH232" s="150">
        <v>1557.2483683018895</v>
      </c>
      <c r="AI232" s="150">
        <v>31.14496736603779</v>
      </c>
      <c r="AJ232" s="150">
        <v>33.14496736603779</v>
      </c>
      <c r="AK232" s="207">
        <v>44372</v>
      </c>
      <c r="AL232" s="205"/>
    </row>
    <row r="233" spans="1:38">
      <c r="A233" s="152" t="s">
        <v>60</v>
      </c>
      <c r="B233" s="205" t="s">
        <v>61</v>
      </c>
      <c r="C233" s="205" t="s">
        <v>3985</v>
      </c>
      <c r="D233" s="205" t="s">
        <v>51</v>
      </c>
      <c r="E233" s="205" t="s">
        <v>52</v>
      </c>
      <c r="F233" s="205" t="s">
        <v>26</v>
      </c>
      <c r="G233" s="205" t="s">
        <v>66</v>
      </c>
      <c r="H233" s="205" t="s">
        <v>54</v>
      </c>
      <c r="I233" s="205" t="s">
        <v>68</v>
      </c>
      <c r="J233" s="205" t="s">
        <v>3995</v>
      </c>
      <c r="K233" s="208"/>
      <c r="L233" s="209"/>
      <c r="M233" s="208">
        <v>44378</v>
      </c>
      <c r="N233" s="205" t="s">
        <v>9</v>
      </c>
      <c r="O233" s="205" t="s">
        <v>196</v>
      </c>
      <c r="P233" s="205" t="s">
        <v>17</v>
      </c>
      <c r="Q233" s="205"/>
      <c r="R233" s="207"/>
      <c r="S233" s="207">
        <v>44494</v>
      </c>
      <c r="T233" s="205"/>
      <c r="U233" s="205"/>
      <c r="V233" s="205"/>
      <c r="W233" s="205"/>
      <c r="X233" s="205"/>
      <c r="Y233" s="205"/>
      <c r="Z233" s="205"/>
      <c r="AA233" s="206">
        <v>500000</v>
      </c>
      <c r="AB233" s="205" t="s">
        <v>58</v>
      </c>
      <c r="AC233" s="149" t="s">
        <v>444</v>
      </c>
      <c r="AD233" s="205" t="s">
        <v>444</v>
      </c>
      <c r="AE233" s="206" t="s">
        <v>197</v>
      </c>
      <c r="AF233" s="150">
        <v>33.175156045283074</v>
      </c>
      <c r="AG233" s="151">
        <v>1.5094339622641511</v>
      </c>
      <c r="AH233" s="150">
        <v>1558.7578022641537</v>
      </c>
      <c r="AI233" s="150">
        <v>31.175156045283074</v>
      </c>
      <c r="AJ233" s="150">
        <v>33.175156045283074</v>
      </c>
      <c r="AK233" s="207">
        <v>44369</v>
      </c>
      <c r="AL233" s="205"/>
    </row>
    <row r="234" spans="1:38">
      <c r="A234" s="152" t="s">
        <v>60</v>
      </c>
      <c r="B234" s="205" t="s">
        <v>61</v>
      </c>
      <c r="C234" s="205" t="s">
        <v>3977</v>
      </c>
      <c r="D234" s="205" t="s">
        <v>51</v>
      </c>
      <c r="E234" s="205" t="s">
        <v>52</v>
      </c>
      <c r="F234" s="205" t="s">
        <v>26</v>
      </c>
      <c r="G234" s="205" t="s">
        <v>66</v>
      </c>
      <c r="H234" s="205" t="s">
        <v>54</v>
      </c>
      <c r="I234" s="205" t="s">
        <v>68</v>
      </c>
      <c r="J234" s="205" t="s">
        <v>3996</v>
      </c>
      <c r="K234" s="208"/>
      <c r="L234" s="209"/>
      <c r="M234" s="208">
        <v>44378</v>
      </c>
      <c r="N234" s="205" t="s">
        <v>9</v>
      </c>
      <c r="O234" s="205" t="s">
        <v>181</v>
      </c>
      <c r="P234" s="205" t="s">
        <v>17</v>
      </c>
      <c r="Q234" s="205"/>
      <c r="R234" s="207"/>
      <c r="S234" s="207">
        <v>44494</v>
      </c>
      <c r="T234" s="205"/>
      <c r="U234" s="205"/>
      <c r="V234" s="205"/>
      <c r="W234" s="205"/>
      <c r="X234" s="205"/>
      <c r="Y234" s="205"/>
      <c r="Z234" s="205"/>
      <c r="AA234" s="206">
        <v>500000</v>
      </c>
      <c r="AB234" s="205" t="s">
        <v>58</v>
      </c>
      <c r="AC234" s="149" t="s">
        <v>444</v>
      </c>
      <c r="AD234" s="205" t="s">
        <v>444</v>
      </c>
      <c r="AE234" s="206" t="s">
        <v>182</v>
      </c>
      <c r="AF234" s="150">
        <v>33.205344724528359</v>
      </c>
      <c r="AG234" s="151">
        <v>1.5094339622641511</v>
      </c>
      <c r="AH234" s="150">
        <v>1560.2672362264179</v>
      </c>
      <c r="AI234" s="150">
        <v>31.205344724528359</v>
      </c>
      <c r="AJ234" s="150">
        <v>33.205344724528359</v>
      </c>
      <c r="AK234" s="207">
        <v>44372</v>
      </c>
      <c r="AL234" s="205"/>
    </row>
    <row r="235" spans="1:38">
      <c r="A235" s="205" t="s">
        <v>60</v>
      </c>
      <c r="B235" s="205" t="s">
        <v>61</v>
      </c>
      <c r="C235" s="205" t="s">
        <v>3985</v>
      </c>
      <c r="D235" s="205" t="s">
        <v>51</v>
      </c>
      <c r="E235" s="205" t="s">
        <v>52</v>
      </c>
      <c r="F235" s="205" t="s">
        <v>26</v>
      </c>
      <c r="G235" s="205" t="s">
        <v>66</v>
      </c>
      <c r="H235" s="205" t="s">
        <v>54</v>
      </c>
      <c r="I235" s="205" t="s">
        <v>68</v>
      </c>
      <c r="J235" s="205" t="s">
        <v>3997</v>
      </c>
      <c r="K235" s="208"/>
      <c r="L235" s="209"/>
      <c r="M235" s="208">
        <v>44406</v>
      </c>
      <c r="N235" s="205" t="s">
        <v>9</v>
      </c>
      <c r="O235" s="205" t="s">
        <v>196</v>
      </c>
      <c r="P235" s="205" t="s">
        <v>17</v>
      </c>
      <c r="Q235" s="205"/>
      <c r="R235" s="207"/>
      <c r="S235" s="207">
        <v>44494</v>
      </c>
      <c r="T235" s="205"/>
      <c r="U235" s="205"/>
      <c r="V235" s="205"/>
      <c r="W235" s="205"/>
      <c r="X235" s="205"/>
      <c r="Y235" s="205"/>
      <c r="Z235" s="205"/>
      <c r="AA235" s="206">
        <v>500000</v>
      </c>
      <c r="AB235" s="205" t="s">
        <v>58</v>
      </c>
      <c r="AC235" s="149" t="s">
        <v>444</v>
      </c>
      <c r="AD235" s="205" t="s">
        <v>444</v>
      </c>
      <c r="AE235" s="206" t="s">
        <v>197</v>
      </c>
      <c r="AF235" s="150">
        <v>33.235533403773644</v>
      </c>
      <c r="AG235" s="151">
        <v>1.5094339622641511</v>
      </c>
      <c r="AH235" s="150">
        <v>1561.7766701886821</v>
      </c>
      <c r="AI235" s="150">
        <v>31.235533403773644</v>
      </c>
      <c r="AJ235" s="150">
        <v>33.235533403773644</v>
      </c>
      <c r="AK235" s="207">
        <v>44403</v>
      </c>
      <c r="AL235" s="205"/>
    </row>
    <row r="236" spans="1:38">
      <c r="A236" s="205" t="s">
        <v>60</v>
      </c>
      <c r="B236" s="205" t="s">
        <v>61</v>
      </c>
      <c r="C236" s="205" t="s">
        <v>3977</v>
      </c>
      <c r="D236" s="205" t="s">
        <v>51</v>
      </c>
      <c r="E236" s="205" t="s">
        <v>52</v>
      </c>
      <c r="F236" s="205" t="s">
        <v>26</v>
      </c>
      <c r="G236" s="205" t="s">
        <v>66</v>
      </c>
      <c r="H236" s="205" t="s">
        <v>54</v>
      </c>
      <c r="I236" s="205" t="s">
        <v>68</v>
      </c>
      <c r="J236" s="205" t="s">
        <v>3998</v>
      </c>
      <c r="K236" s="208"/>
      <c r="L236" s="209"/>
      <c r="M236" s="208">
        <v>44406</v>
      </c>
      <c r="N236" s="205" t="s">
        <v>9</v>
      </c>
      <c r="O236" s="205" t="s">
        <v>181</v>
      </c>
      <c r="P236" s="205" t="s">
        <v>17</v>
      </c>
      <c r="Q236" s="205"/>
      <c r="R236" s="207"/>
      <c r="S236" s="207">
        <v>44494</v>
      </c>
      <c r="T236" s="205"/>
      <c r="U236" s="205"/>
      <c r="V236" s="205"/>
      <c r="W236" s="205"/>
      <c r="X236" s="205"/>
      <c r="Y236" s="205"/>
      <c r="Z236" s="205"/>
      <c r="AA236" s="206">
        <v>500000</v>
      </c>
      <c r="AB236" s="205" t="s">
        <v>58</v>
      </c>
      <c r="AC236" s="149" t="s">
        <v>444</v>
      </c>
      <c r="AD236" s="205" t="s">
        <v>444</v>
      </c>
      <c r="AE236" s="206" t="s">
        <v>182</v>
      </c>
      <c r="AF236" s="150">
        <v>33.265722083018929</v>
      </c>
      <c r="AG236" s="151">
        <v>1.5094339622641511</v>
      </c>
      <c r="AH236" s="150">
        <v>1563.2861041509464</v>
      </c>
      <c r="AI236" s="150">
        <v>31.265722083018929</v>
      </c>
      <c r="AJ236" s="150">
        <v>33.265722083018929</v>
      </c>
      <c r="AK236" s="207">
        <v>44402</v>
      </c>
      <c r="AL236" s="205"/>
    </row>
    <row r="237" spans="1:38">
      <c r="A237" s="205" t="s">
        <v>155</v>
      </c>
      <c r="B237" s="205" t="s">
        <v>156</v>
      </c>
      <c r="C237" s="205" t="s">
        <v>2746</v>
      </c>
      <c r="D237" s="205" t="s">
        <v>52</v>
      </c>
      <c r="E237" s="205" t="s">
        <v>52</v>
      </c>
      <c r="F237" s="205" t="s">
        <v>26</v>
      </c>
      <c r="G237" s="205" t="s">
        <v>66</v>
      </c>
      <c r="H237" s="205" t="s">
        <v>54</v>
      </c>
      <c r="I237" s="205" t="s">
        <v>55</v>
      </c>
      <c r="J237" s="205" t="s">
        <v>3999</v>
      </c>
      <c r="K237" s="208">
        <v>44279</v>
      </c>
      <c r="L237" s="209">
        <v>44357</v>
      </c>
      <c r="M237" s="208">
        <v>44412</v>
      </c>
      <c r="N237" s="205" t="s">
        <v>11</v>
      </c>
      <c r="O237" s="205" t="s">
        <v>128</v>
      </c>
      <c r="P237" s="205" t="s">
        <v>17</v>
      </c>
      <c r="Q237" s="205"/>
      <c r="R237" s="207"/>
      <c r="S237" s="207"/>
      <c r="T237" s="205"/>
      <c r="U237" s="205"/>
      <c r="V237" s="205"/>
      <c r="W237" s="205"/>
      <c r="X237" s="205"/>
      <c r="Y237" s="205"/>
      <c r="Z237" s="205" t="s">
        <v>3946</v>
      </c>
      <c r="AA237" s="206">
        <v>500000</v>
      </c>
      <c r="AB237" s="205" t="s">
        <v>58</v>
      </c>
      <c r="AC237" s="149" t="s">
        <v>444</v>
      </c>
      <c r="AD237" s="205" t="s">
        <v>444</v>
      </c>
      <c r="AE237" s="206" t="s">
        <v>129</v>
      </c>
      <c r="AF237" s="150">
        <v>33.295910762264214</v>
      </c>
      <c r="AG237" s="151">
        <v>1.5094339622641511</v>
      </c>
      <c r="AH237" s="150">
        <v>1564.7955381132106</v>
      </c>
      <c r="AI237" s="150">
        <v>31.29591076226421</v>
      </c>
      <c r="AJ237" s="150">
        <v>33.295910762264214</v>
      </c>
      <c r="AK237" s="207">
        <v>44356</v>
      </c>
      <c r="AL237" s="205"/>
    </row>
    <row r="238" spans="1:38">
      <c r="A238" s="205" t="s">
        <v>155</v>
      </c>
      <c r="B238" s="205" t="s">
        <v>156</v>
      </c>
      <c r="C238" s="205" t="s">
        <v>4000</v>
      </c>
      <c r="D238" s="205" t="s">
        <v>51</v>
      </c>
      <c r="E238" s="205" t="s">
        <v>52</v>
      </c>
      <c r="F238" s="205" t="s">
        <v>26</v>
      </c>
      <c r="G238" s="205" t="s">
        <v>66</v>
      </c>
      <c r="H238" s="205" t="s">
        <v>54</v>
      </c>
      <c r="I238" s="205" t="s">
        <v>68</v>
      </c>
      <c r="J238" s="205" t="s">
        <v>4001</v>
      </c>
      <c r="K238" s="208">
        <v>44305</v>
      </c>
      <c r="L238" s="209">
        <v>44400</v>
      </c>
      <c r="M238" s="208">
        <v>44439</v>
      </c>
      <c r="N238" s="205" t="s">
        <v>9</v>
      </c>
      <c r="O238" s="205" t="s">
        <v>181</v>
      </c>
      <c r="P238" s="205" t="s">
        <v>17</v>
      </c>
      <c r="Q238" s="205"/>
      <c r="R238" s="207"/>
      <c r="S238" s="207">
        <v>44475</v>
      </c>
      <c r="T238" s="205"/>
      <c r="U238" s="205"/>
      <c r="V238" s="205"/>
      <c r="W238" s="205"/>
      <c r="X238" s="205"/>
      <c r="Y238" s="205"/>
      <c r="Z238" s="205"/>
      <c r="AA238" s="206">
        <v>500000</v>
      </c>
      <c r="AB238" s="205" t="s">
        <v>72</v>
      </c>
      <c r="AC238" s="149" t="s">
        <v>444</v>
      </c>
      <c r="AD238" s="205" t="s">
        <v>444</v>
      </c>
      <c r="AE238" s="206" t="s">
        <v>182</v>
      </c>
      <c r="AF238" s="150">
        <v>33.990250445283081</v>
      </c>
      <c r="AG238" s="151">
        <v>1.5094339622641511</v>
      </c>
      <c r="AH238" s="150">
        <v>1599.5125222641541</v>
      </c>
      <c r="AI238" s="150">
        <v>31.990250445283081</v>
      </c>
      <c r="AJ238" s="150">
        <v>33.990250445283081</v>
      </c>
      <c r="AK238" s="207">
        <v>44439</v>
      </c>
      <c r="AL238" s="205"/>
    </row>
    <row r="239" spans="1:38">
      <c r="A239" s="205" t="s">
        <v>96</v>
      </c>
      <c r="B239" s="205" t="s">
        <v>97</v>
      </c>
      <c r="C239" s="205" t="s">
        <v>4002</v>
      </c>
      <c r="D239" s="205" t="s">
        <v>52</v>
      </c>
      <c r="E239" s="205" t="s">
        <v>52</v>
      </c>
      <c r="F239" s="205" t="s">
        <v>26</v>
      </c>
      <c r="G239" s="205" t="s">
        <v>66</v>
      </c>
      <c r="H239" s="205" t="s">
        <v>54</v>
      </c>
      <c r="I239" s="205" t="s">
        <v>55</v>
      </c>
      <c r="J239" s="205" t="s">
        <v>4003</v>
      </c>
      <c r="K239" s="208">
        <v>44370</v>
      </c>
      <c r="L239" s="209">
        <v>44424</v>
      </c>
      <c r="M239" s="208">
        <v>44496</v>
      </c>
      <c r="N239" s="205" t="s">
        <v>11</v>
      </c>
      <c r="O239" s="205" t="s">
        <v>128</v>
      </c>
      <c r="P239" s="205" t="s">
        <v>17</v>
      </c>
      <c r="Q239" s="205"/>
      <c r="R239" s="207">
        <v>44470</v>
      </c>
      <c r="S239" s="207"/>
      <c r="T239" s="205"/>
      <c r="U239" s="205"/>
      <c r="V239" s="205"/>
      <c r="W239" s="205"/>
      <c r="X239" s="205"/>
      <c r="Y239" s="205"/>
      <c r="Z239" s="205" t="s">
        <v>4004</v>
      </c>
      <c r="AA239" s="206">
        <v>500000</v>
      </c>
      <c r="AB239" s="205" t="s">
        <v>58</v>
      </c>
      <c r="AC239" s="149" t="s">
        <v>444</v>
      </c>
      <c r="AD239" s="205" t="s">
        <v>444</v>
      </c>
      <c r="AE239" s="206" t="s">
        <v>129</v>
      </c>
      <c r="AF239" s="150">
        <v>33.356288120754783</v>
      </c>
      <c r="AG239" s="151">
        <v>1.5094339622641511</v>
      </c>
      <c r="AH239" s="150">
        <v>1567.814406037739</v>
      </c>
      <c r="AI239" s="150">
        <v>31.35628812075478</v>
      </c>
      <c r="AJ239" s="150">
        <v>33.356288120754783</v>
      </c>
      <c r="AK239" s="207">
        <v>44469</v>
      </c>
      <c r="AL239" s="205"/>
    </row>
    <row r="240" spans="1:38">
      <c r="A240" s="152" t="s">
        <v>90</v>
      </c>
      <c r="B240" s="205" t="s">
        <v>91</v>
      </c>
      <c r="C240" s="205" t="s">
        <v>4005</v>
      </c>
      <c r="D240" s="205" t="s">
        <v>51</v>
      </c>
      <c r="E240" s="205" t="s">
        <v>52</v>
      </c>
      <c r="F240" s="205" t="s">
        <v>26</v>
      </c>
      <c r="G240" s="205" t="s">
        <v>77</v>
      </c>
      <c r="H240" s="205" t="s">
        <v>67</v>
      </c>
      <c r="I240" s="205" t="s">
        <v>68</v>
      </c>
      <c r="J240" s="205" t="s">
        <v>4006</v>
      </c>
      <c r="K240" s="208" t="s">
        <v>4007</v>
      </c>
      <c r="L240" s="209"/>
      <c r="M240" s="208">
        <v>44196</v>
      </c>
      <c r="N240" s="205" t="s">
        <v>9</v>
      </c>
      <c r="O240" s="205" t="s">
        <v>181</v>
      </c>
      <c r="P240" s="205" t="s">
        <v>17</v>
      </c>
      <c r="Q240" s="205"/>
      <c r="R240" s="207"/>
      <c r="S240" s="207"/>
      <c r="T240" s="205"/>
      <c r="U240" s="205"/>
      <c r="V240" s="205"/>
      <c r="W240" s="205"/>
      <c r="X240" s="205"/>
      <c r="Y240" s="205"/>
      <c r="Z240" s="205" t="s">
        <v>4008</v>
      </c>
      <c r="AA240" s="206">
        <v>500000</v>
      </c>
      <c r="AB240" s="205" t="s">
        <v>58</v>
      </c>
      <c r="AC240" s="149" t="s">
        <v>444</v>
      </c>
      <c r="AD240" s="205" t="s">
        <v>444</v>
      </c>
      <c r="AE240" s="206" t="s">
        <v>182</v>
      </c>
      <c r="AF240" s="150">
        <v>33.65817491320761</v>
      </c>
      <c r="AG240" s="151">
        <v>15.09433962264151</v>
      </c>
      <c r="AH240" s="150">
        <v>1582.9087456603804</v>
      </c>
      <c r="AI240" s="150">
        <v>31.65817491320761</v>
      </c>
      <c r="AJ240" s="150">
        <v>33.65817491320761</v>
      </c>
      <c r="AK240" s="207"/>
      <c r="AL240" s="205"/>
    </row>
    <row r="241" spans="1:38">
      <c r="A241" s="205" t="s">
        <v>147</v>
      </c>
      <c r="B241" s="205" t="s">
        <v>148</v>
      </c>
      <c r="C241" s="205" t="s">
        <v>4009</v>
      </c>
      <c r="D241" s="205" t="s">
        <v>51</v>
      </c>
      <c r="E241" s="205" t="s">
        <v>52</v>
      </c>
      <c r="F241" s="205" t="s">
        <v>26</v>
      </c>
      <c r="G241" s="205" t="s">
        <v>77</v>
      </c>
      <c r="H241" s="205" t="s">
        <v>67</v>
      </c>
      <c r="I241" s="205" t="s">
        <v>68</v>
      </c>
      <c r="J241" s="205" t="s">
        <v>4010</v>
      </c>
      <c r="K241" s="208">
        <v>44105</v>
      </c>
      <c r="L241" s="209">
        <v>44302</v>
      </c>
      <c r="M241" s="208">
        <v>44326</v>
      </c>
      <c r="N241" s="205" t="s">
        <v>9</v>
      </c>
      <c r="O241" s="205" t="s">
        <v>196</v>
      </c>
      <c r="P241" s="205" t="s">
        <v>17</v>
      </c>
      <c r="Q241" s="205"/>
      <c r="R241" s="207"/>
      <c r="S241" s="207">
        <v>44384</v>
      </c>
      <c r="T241" s="205"/>
      <c r="U241" s="205"/>
      <c r="V241" s="205"/>
      <c r="W241" s="205"/>
      <c r="X241" s="205"/>
      <c r="Y241" s="205"/>
      <c r="Z241" s="205"/>
      <c r="AA241" s="206">
        <v>500000</v>
      </c>
      <c r="AB241" s="205" t="s">
        <v>58</v>
      </c>
      <c r="AC241" s="149" t="s">
        <v>444</v>
      </c>
      <c r="AD241" s="205" t="s">
        <v>444</v>
      </c>
      <c r="AE241" s="206" t="s">
        <v>197</v>
      </c>
      <c r="AF241" s="150">
        <v>33.960061705660436</v>
      </c>
      <c r="AG241" s="151">
        <v>15.09433962264151</v>
      </c>
      <c r="AH241" s="150">
        <v>1598.0030852830218</v>
      </c>
      <c r="AI241" s="150">
        <v>31.960061705660436</v>
      </c>
      <c r="AJ241" s="150">
        <v>33.960061705660436</v>
      </c>
      <c r="AK241" s="207"/>
      <c r="AL241" s="205"/>
    </row>
    <row r="242" spans="1:38">
      <c r="A242" s="217" t="s">
        <v>171</v>
      </c>
      <c r="B242" s="205" t="s">
        <v>172</v>
      </c>
      <c r="C242" s="205" t="s">
        <v>4011</v>
      </c>
      <c r="D242" s="205" t="s">
        <v>51</v>
      </c>
      <c r="E242" s="205" t="s">
        <v>52</v>
      </c>
      <c r="F242" s="205" t="s">
        <v>26</v>
      </c>
      <c r="G242" s="205" t="s">
        <v>77</v>
      </c>
      <c r="H242" s="205" t="s">
        <v>67</v>
      </c>
      <c r="I242" s="205" t="s">
        <v>68</v>
      </c>
      <c r="J242" s="205" t="s">
        <v>4012</v>
      </c>
      <c r="K242" s="208">
        <v>44287</v>
      </c>
      <c r="L242" s="209">
        <v>44384</v>
      </c>
      <c r="M242" s="208">
        <v>44385</v>
      </c>
      <c r="N242" s="205" t="s">
        <v>9</v>
      </c>
      <c r="O242" s="205" t="s">
        <v>196</v>
      </c>
      <c r="P242" s="205" t="s">
        <v>17</v>
      </c>
      <c r="Q242" s="205"/>
      <c r="R242" s="207">
        <v>44384</v>
      </c>
      <c r="S242" s="207">
        <v>44396</v>
      </c>
      <c r="T242" s="205"/>
      <c r="U242" s="205"/>
      <c r="V242" s="205"/>
      <c r="W242" s="205"/>
      <c r="X242" s="205"/>
      <c r="Y242" s="205"/>
      <c r="Z242" s="205"/>
      <c r="AA242" s="206">
        <v>500000</v>
      </c>
      <c r="AB242" s="205" t="s">
        <v>72</v>
      </c>
      <c r="AC242" s="149" t="s">
        <v>444</v>
      </c>
      <c r="AD242" s="205" t="s">
        <v>444</v>
      </c>
      <c r="AE242" s="206" t="s">
        <v>197</v>
      </c>
      <c r="AF242" s="150">
        <v>34.261948498113263</v>
      </c>
      <c r="AG242" s="151">
        <v>15.09433962264151</v>
      </c>
      <c r="AH242" s="150">
        <v>1613.0974249056633</v>
      </c>
      <c r="AI242" s="150">
        <v>32.261948498113263</v>
      </c>
      <c r="AJ242" s="150">
        <v>34.261948498113263</v>
      </c>
      <c r="AK242" s="207">
        <v>44376</v>
      </c>
      <c r="AL242" s="205"/>
    </row>
    <row r="243" spans="1:38">
      <c r="A243" s="205" t="s">
        <v>155</v>
      </c>
      <c r="B243" s="205" t="s">
        <v>156</v>
      </c>
      <c r="C243" s="205" t="s">
        <v>2746</v>
      </c>
      <c r="D243" s="205" t="s">
        <v>52</v>
      </c>
      <c r="E243" s="205" t="s">
        <v>52</v>
      </c>
      <c r="F243" s="205" t="s">
        <v>26</v>
      </c>
      <c r="G243" s="205" t="s">
        <v>81</v>
      </c>
      <c r="H243" s="205" t="s">
        <v>54</v>
      </c>
      <c r="I243" s="205" t="s">
        <v>55</v>
      </c>
      <c r="J243" s="205" t="s">
        <v>4013</v>
      </c>
      <c r="K243" s="208">
        <v>44097</v>
      </c>
      <c r="L243" s="209">
        <v>44161</v>
      </c>
      <c r="M243" s="208">
        <v>44230</v>
      </c>
      <c r="N243" s="205" t="s">
        <v>11</v>
      </c>
      <c r="O243" s="205" t="s">
        <v>128</v>
      </c>
      <c r="P243" s="205" t="s">
        <v>17</v>
      </c>
      <c r="Q243" s="205"/>
      <c r="R243" s="207"/>
      <c r="S243" s="207">
        <v>44230</v>
      </c>
      <c r="T243" s="205"/>
      <c r="U243" s="205"/>
      <c r="V243" s="205"/>
      <c r="W243" s="205"/>
      <c r="X243" s="205"/>
      <c r="Y243" s="205"/>
      <c r="Z243" s="205" t="s">
        <v>4014</v>
      </c>
      <c r="AA243" s="206">
        <v>500000</v>
      </c>
      <c r="AB243" s="205" t="s">
        <v>58</v>
      </c>
      <c r="AC243" s="149" t="s">
        <v>444</v>
      </c>
      <c r="AD243" s="205" t="s">
        <v>444</v>
      </c>
      <c r="AE243" s="206" t="s">
        <v>129</v>
      </c>
      <c r="AF243" s="150">
        <v>34.292137177358548</v>
      </c>
      <c r="AG243" s="151">
        <v>1.5094339622641511</v>
      </c>
      <c r="AH243" s="150">
        <v>1614.6068588679275</v>
      </c>
      <c r="AI243" s="150">
        <v>32.292137177358548</v>
      </c>
      <c r="AJ243" s="150">
        <v>34.292137177358548</v>
      </c>
      <c r="AK243" s="207"/>
      <c r="AL243" s="205"/>
    </row>
    <row r="244" spans="1:38">
      <c r="A244" s="205" t="s">
        <v>155</v>
      </c>
      <c r="B244" s="205" t="s">
        <v>156</v>
      </c>
      <c r="C244" s="205" t="s">
        <v>2746</v>
      </c>
      <c r="D244" s="205" t="s">
        <v>52</v>
      </c>
      <c r="E244" s="205" t="s">
        <v>52</v>
      </c>
      <c r="F244" s="205" t="s">
        <v>26</v>
      </c>
      <c r="G244" s="205" t="s">
        <v>81</v>
      </c>
      <c r="H244" s="205" t="s">
        <v>54</v>
      </c>
      <c r="I244" s="205" t="s">
        <v>55</v>
      </c>
      <c r="J244" s="205" t="s">
        <v>4015</v>
      </c>
      <c r="K244" s="208">
        <v>44174</v>
      </c>
      <c r="L244" s="209">
        <v>44266</v>
      </c>
      <c r="M244" s="208">
        <v>44321</v>
      </c>
      <c r="N244" s="205" t="s">
        <v>11</v>
      </c>
      <c r="O244" s="205" t="s">
        <v>128</v>
      </c>
      <c r="P244" s="205" t="s">
        <v>17</v>
      </c>
      <c r="Q244" s="205"/>
      <c r="R244" s="207"/>
      <c r="S244" s="207">
        <v>44321</v>
      </c>
      <c r="T244" s="205"/>
      <c r="U244" s="205"/>
      <c r="V244" s="205"/>
      <c r="W244" s="205"/>
      <c r="X244" s="205"/>
      <c r="Y244" s="205"/>
      <c r="Z244" s="205"/>
      <c r="AA244" s="206">
        <v>500000</v>
      </c>
      <c r="AB244" s="205" t="s">
        <v>58</v>
      </c>
      <c r="AC244" s="149" t="s">
        <v>444</v>
      </c>
      <c r="AD244" s="205" t="s">
        <v>444</v>
      </c>
      <c r="AE244" s="206" t="s">
        <v>129</v>
      </c>
      <c r="AF244" s="150">
        <v>34.322325856603833</v>
      </c>
      <c r="AG244" s="151">
        <v>1.5094339622641511</v>
      </c>
      <c r="AH244" s="150">
        <v>1616.1162928301917</v>
      </c>
      <c r="AI244" s="150">
        <v>32.322325856603833</v>
      </c>
      <c r="AJ244" s="150">
        <v>34.322325856603833</v>
      </c>
      <c r="AK244" s="207"/>
      <c r="AL244" s="205"/>
    </row>
    <row r="245" spans="1:38">
      <c r="A245" s="205" t="s">
        <v>96</v>
      </c>
      <c r="B245" s="205" t="s">
        <v>97</v>
      </c>
      <c r="C245" s="205" t="s">
        <v>2738</v>
      </c>
      <c r="D245" s="205" t="s">
        <v>108</v>
      </c>
      <c r="E245" s="205" t="s">
        <v>76</v>
      </c>
      <c r="F245" s="205" t="s">
        <v>24</v>
      </c>
      <c r="G245" s="205" t="s">
        <v>53</v>
      </c>
      <c r="H245" s="205" t="s">
        <v>67</v>
      </c>
      <c r="I245" s="205" t="s">
        <v>55</v>
      </c>
      <c r="J245" s="205" t="s">
        <v>4016</v>
      </c>
      <c r="K245" s="208">
        <v>44466</v>
      </c>
      <c r="L245" s="209">
        <v>44491</v>
      </c>
      <c r="M245" s="208">
        <v>44504</v>
      </c>
      <c r="N245" s="205" t="s">
        <v>28</v>
      </c>
      <c r="O245" s="205" t="s">
        <v>28</v>
      </c>
      <c r="P245" s="205" t="s">
        <v>28</v>
      </c>
      <c r="Q245" s="205"/>
      <c r="R245" s="207"/>
      <c r="S245" s="207"/>
      <c r="T245" s="205"/>
      <c r="U245" s="205"/>
      <c r="V245" s="62" t="s">
        <v>4017</v>
      </c>
      <c r="W245" s="205"/>
      <c r="X245" s="205"/>
      <c r="Y245" s="62" t="s">
        <v>4018</v>
      </c>
      <c r="Z245" s="205" t="s">
        <v>4019</v>
      </c>
      <c r="AA245" s="206">
        <v>500000</v>
      </c>
      <c r="AB245" s="205" t="s">
        <v>58</v>
      </c>
      <c r="AC245" s="149" t="s">
        <v>444</v>
      </c>
      <c r="AD245" s="205" t="s">
        <v>478</v>
      </c>
      <c r="AE245" s="206" t="s">
        <v>28</v>
      </c>
      <c r="AF245" s="150">
        <v>35.258174973584964</v>
      </c>
      <c r="AG245" s="151">
        <v>15.09433962264151</v>
      </c>
      <c r="AH245" s="150">
        <v>1662.9087486792482</v>
      </c>
      <c r="AI245" s="150">
        <v>33.258174973584964</v>
      </c>
      <c r="AJ245" s="150">
        <v>35.258174973584964</v>
      </c>
      <c r="AK245" s="207">
        <v>44470</v>
      </c>
      <c r="AL245" s="205"/>
    </row>
    <row r="246" spans="1:38">
      <c r="A246" s="205" t="s">
        <v>96</v>
      </c>
      <c r="B246" s="205" t="s">
        <v>97</v>
      </c>
      <c r="C246" s="205" t="s">
        <v>2738</v>
      </c>
      <c r="D246" s="205" t="s">
        <v>108</v>
      </c>
      <c r="E246" s="205" t="s">
        <v>76</v>
      </c>
      <c r="F246" s="205" t="s">
        <v>24</v>
      </c>
      <c r="G246" s="205" t="s">
        <v>53</v>
      </c>
      <c r="H246" s="205" t="s">
        <v>67</v>
      </c>
      <c r="I246" s="205" t="s">
        <v>55</v>
      </c>
      <c r="J246" s="205" t="s">
        <v>4020</v>
      </c>
      <c r="K246" s="208">
        <v>44466</v>
      </c>
      <c r="L246" s="209">
        <v>44491</v>
      </c>
      <c r="M246" s="208">
        <v>44504</v>
      </c>
      <c r="N246" s="205" t="s">
        <v>28</v>
      </c>
      <c r="O246" s="205" t="s">
        <v>28</v>
      </c>
      <c r="P246" s="205" t="s">
        <v>28</v>
      </c>
      <c r="Q246" s="205"/>
      <c r="R246" s="207"/>
      <c r="S246" s="207"/>
      <c r="T246" s="205"/>
      <c r="U246" s="205"/>
      <c r="V246" s="62" t="s">
        <v>4021</v>
      </c>
      <c r="W246" s="205"/>
      <c r="X246" s="205"/>
      <c r="Y246" s="62" t="s">
        <v>4022</v>
      </c>
      <c r="Z246" s="205" t="s">
        <v>4023</v>
      </c>
      <c r="AA246" s="206">
        <v>500000</v>
      </c>
      <c r="AB246" s="205" t="s">
        <v>58</v>
      </c>
      <c r="AC246" s="149" t="s">
        <v>444</v>
      </c>
      <c r="AD246" s="205" t="s">
        <v>478</v>
      </c>
      <c r="AE246" s="206" t="s">
        <v>28</v>
      </c>
      <c r="AF246" s="150">
        <v>34.926099441509493</v>
      </c>
      <c r="AG246" s="151">
        <v>15.09433962264151</v>
      </c>
      <c r="AH246" s="150">
        <v>1646.3049720754746</v>
      </c>
      <c r="AI246" s="150">
        <v>32.926099441509493</v>
      </c>
      <c r="AJ246" s="150">
        <v>34.926099441509493</v>
      </c>
      <c r="AK246" s="207">
        <v>44470</v>
      </c>
      <c r="AL246" s="205"/>
    </row>
    <row r="247" spans="1:38">
      <c r="A247" s="205" t="s">
        <v>96</v>
      </c>
      <c r="B247" s="205" t="s">
        <v>97</v>
      </c>
      <c r="C247" s="205" t="s">
        <v>4024</v>
      </c>
      <c r="D247" s="205" t="s">
        <v>108</v>
      </c>
      <c r="E247" s="205" t="s">
        <v>65</v>
      </c>
      <c r="F247" s="205" t="s">
        <v>24</v>
      </c>
      <c r="G247" s="205" t="s">
        <v>53</v>
      </c>
      <c r="H247" s="205" t="s">
        <v>67</v>
      </c>
      <c r="I247" s="205" t="s">
        <v>55</v>
      </c>
      <c r="J247" s="205" t="s">
        <v>4025</v>
      </c>
      <c r="K247" s="208">
        <v>44466</v>
      </c>
      <c r="L247" s="208">
        <v>44491</v>
      </c>
      <c r="M247" s="208">
        <v>44504</v>
      </c>
      <c r="N247" s="205" t="s">
        <v>28</v>
      </c>
      <c r="O247" s="205" t="s">
        <v>28</v>
      </c>
      <c r="P247" s="205" t="s">
        <v>28</v>
      </c>
      <c r="Q247" s="205"/>
      <c r="R247" s="207"/>
      <c r="S247" s="207"/>
      <c r="T247" s="205"/>
      <c r="U247" s="205"/>
      <c r="V247" s="62" t="s">
        <v>4026</v>
      </c>
      <c r="W247" s="205"/>
      <c r="X247" s="205"/>
      <c r="Y247" s="62" t="s">
        <v>4027</v>
      </c>
      <c r="Z247" s="205" t="s">
        <v>4019</v>
      </c>
      <c r="AA247" s="206">
        <v>500000</v>
      </c>
      <c r="AB247" s="205" t="s">
        <v>58</v>
      </c>
      <c r="AC247" s="149" t="s">
        <v>444</v>
      </c>
      <c r="AD247" s="205" t="s">
        <v>478</v>
      </c>
      <c r="AE247" s="206" t="s">
        <v>28</v>
      </c>
      <c r="AF247" s="150">
        <v>35.227986233962319</v>
      </c>
      <c r="AG247" s="151">
        <v>15.09433962264151</v>
      </c>
      <c r="AH247" s="150">
        <v>1661.399311698116</v>
      </c>
      <c r="AI247" s="150">
        <v>33.227986233962319</v>
      </c>
      <c r="AJ247" s="150">
        <v>35.227986233962319</v>
      </c>
      <c r="AK247" s="207">
        <v>44470</v>
      </c>
      <c r="AL247" s="205"/>
    </row>
    <row r="248" spans="1:38">
      <c r="A248" s="217" t="s">
        <v>134</v>
      </c>
      <c r="B248" s="205" t="s">
        <v>101</v>
      </c>
      <c r="C248" s="205" t="s">
        <v>4028</v>
      </c>
      <c r="D248" s="205" t="s">
        <v>108</v>
      </c>
      <c r="E248" s="205" t="s">
        <v>65</v>
      </c>
      <c r="F248" s="205" t="s">
        <v>24</v>
      </c>
      <c r="G248" s="205" t="s">
        <v>66</v>
      </c>
      <c r="H248" s="205" t="s">
        <v>54</v>
      </c>
      <c r="I248" s="205" t="s">
        <v>55</v>
      </c>
      <c r="J248" s="205" t="s">
        <v>4029</v>
      </c>
      <c r="K248" s="208">
        <v>44305</v>
      </c>
      <c r="L248" s="209">
        <v>44352</v>
      </c>
      <c r="M248" s="208">
        <v>44428</v>
      </c>
      <c r="N248" s="205" t="s">
        <v>28</v>
      </c>
      <c r="O248" s="205" t="s">
        <v>28</v>
      </c>
      <c r="P248" s="205" t="s">
        <v>28</v>
      </c>
      <c r="Q248" s="205"/>
      <c r="R248" s="207"/>
      <c r="S248" s="207"/>
      <c r="T248" s="205"/>
      <c r="U248" s="205"/>
      <c r="V248" s="62" t="s">
        <v>4030</v>
      </c>
      <c r="W248" s="205"/>
      <c r="X248" s="205"/>
      <c r="Y248" s="62" t="s">
        <v>4031</v>
      </c>
      <c r="Z248" s="205" t="s">
        <v>4032</v>
      </c>
      <c r="AA248" s="206">
        <v>500000</v>
      </c>
      <c r="AB248" s="205" t="s">
        <v>58</v>
      </c>
      <c r="AC248" s="149" t="s">
        <v>444</v>
      </c>
      <c r="AD248" s="205" t="s">
        <v>478</v>
      </c>
      <c r="AE248" s="206" t="s">
        <v>28</v>
      </c>
      <c r="AF248" s="150">
        <v>35.258174913207604</v>
      </c>
      <c r="AG248" s="151">
        <v>1.5094339622641511</v>
      </c>
      <c r="AH248" s="150">
        <v>1662.9087456603802</v>
      </c>
      <c r="AI248" s="150">
        <v>33.258174913207604</v>
      </c>
      <c r="AJ248" s="150">
        <v>35.258174913207604</v>
      </c>
      <c r="AK248" s="207">
        <v>44425</v>
      </c>
      <c r="AL248" s="205"/>
    </row>
    <row r="249" spans="1:38">
      <c r="A249" s="205" t="s">
        <v>171</v>
      </c>
      <c r="B249" s="205" t="s">
        <v>172</v>
      </c>
      <c r="C249" s="205" t="s">
        <v>4033</v>
      </c>
      <c r="D249" s="205" t="s">
        <v>108</v>
      </c>
      <c r="E249" s="205" t="s">
        <v>65</v>
      </c>
      <c r="F249" s="205" t="s">
        <v>24</v>
      </c>
      <c r="G249" s="205" t="s">
        <v>66</v>
      </c>
      <c r="H249" s="205" t="s">
        <v>54</v>
      </c>
      <c r="I249" s="205" t="s">
        <v>55</v>
      </c>
      <c r="J249" s="205" t="s">
        <v>4034</v>
      </c>
      <c r="K249" s="208">
        <v>44338</v>
      </c>
      <c r="L249" s="209">
        <v>44470</v>
      </c>
      <c r="M249" s="208">
        <v>44512</v>
      </c>
      <c r="N249" s="205" t="s">
        <v>28</v>
      </c>
      <c r="O249" s="205" t="s">
        <v>28</v>
      </c>
      <c r="P249" s="205" t="s">
        <v>28</v>
      </c>
      <c r="Q249" s="205"/>
      <c r="R249" s="207"/>
      <c r="S249" s="207"/>
      <c r="T249" s="205"/>
      <c r="U249" s="205"/>
      <c r="V249" s="62" t="s">
        <v>4035</v>
      </c>
      <c r="W249" s="205"/>
      <c r="X249" s="205"/>
      <c r="Y249" s="62" t="s">
        <v>4036</v>
      </c>
      <c r="Z249" s="205" t="s">
        <v>4037</v>
      </c>
      <c r="AA249" s="206">
        <v>500000</v>
      </c>
      <c r="AB249" s="205" t="s">
        <v>58</v>
      </c>
      <c r="AC249" s="149" t="s">
        <v>444</v>
      </c>
      <c r="AD249" s="205" t="s">
        <v>478</v>
      </c>
      <c r="AE249" s="206" t="s">
        <v>28</v>
      </c>
      <c r="AF249" s="150">
        <v>35.650627803773645</v>
      </c>
      <c r="AG249" s="151">
        <v>1.5094339622641511</v>
      </c>
      <c r="AH249" s="150">
        <v>1682.5313901886823</v>
      </c>
      <c r="AI249" s="150">
        <v>33.650627803773645</v>
      </c>
      <c r="AJ249" s="150">
        <v>35.650627803773645</v>
      </c>
      <c r="AK249" s="207">
        <v>44473</v>
      </c>
      <c r="AL249" s="205"/>
    </row>
    <row r="250" spans="1:38">
      <c r="A250" s="205" t="s">
        <v>96</v>
      </c>
      <c r="B250" s="205" t="s">
        <v>97</v>
      </c>
      <c r="C250" s="205" t="s">
        <v>2868</v>
      </c>
      <c r="D250" s="205" t="s">
        <v>65</v>
      </c>
      <c r="E250" s="205" t="s">
        <v>65</v>
      </c>
      <c r="F250" s="205" t="s">
        <v>24</v>
      </c>
      <c r="G250" s="205" t="s">
        <v>66</v>
      </c>
      <c r="H250" s="205" t="s">
        <v>54</v>
      </c>
      <c r="I250" s="205" t="s">
        <v>55</v>
      </c>
      <c r="J250" s="205" t="s">
        <v>4038</v>
      </c>
      <c r="K250" s="208"/>
      <c r="L250" s="209">
        <v>44491</v>
      </c>
      <c r="M250" s="208">
        <v>44524</v>
      </c>
      <c r="N250" s="205" t="s">
        <v>28</v>
      </c>
      <c r="O250" s="205" t="s">
        <v>28</v>
      </c>
      <c r="P250" s="205" t="s">
        <v>28</v>
      </c>
      <c r="Q250" s="205" t="s">
        <v>54</v>
      </c>
      <c r="R250" s="207"/>
      <c r="S250" s="207"/>
      <c r="T250" s="205"/>
      <c r="U250" s="205"/>
      <c r="V250" s="62" t="s">
        <v>4039</v>
      </c>
      <c r="W250" s="205"/>
      <c r="X250" s="205"/>
      <c r="Y250" s="205"/>
      <c r="Z250" s="205" t="s">
        <v>4040</v>
      </c>
      <c r="AA250" s="206">
        <v>500000</v>
      </c>
      <c r="AB250" s="205" t="s">
        <v>58</v>
      </c>
      <c r="AC250" s="149" t="s">
        <v>444</v>
      </c>
      <c r="AD250" s="205" t="s">
        <v>478</v>
      </c>
      <c r="AE250" s="206" t="s">
        <v>28</v>
      </c>
      <c r="AF250" s="150">
        <v>35.318552271698174</v>
      </c>
      <c r="AG250" s="151">
        <v>1.5094339622641511</v>
      </c>
      <c r="AH250" s="150">
        <v>1665.9276135849086</v>
      </c>
      <c r="AI250" s="150">
        <v>33.318552271698174</v>
      </c>
      <c r="AJ250" s="150">
        <v>35.318552271698174</v>
      </c>
      <c r="AK250" s="207">
        <v>44445</v>
      </c>
      <c r="AL250" s="205"/>
    </row>
    <row r="251" spans="1:38">
      <c r="A251" s="205" t="s">
        <v>155</v>
      </c>
      <c r="B251" s="205" t="s">
        <v>156</v>
      </c>
      <c r="C251" s="205" t="s">
        <v>4041</v>
      </c>
      <c r="D251" s="205" t="s">
        <v>65</v>
      </c>
      <c r="E251" s="205" t="s">
        <v>65</v>
      </c>
      <c r="F251" s="205" t="s">
        <v>24</v>
      </c>
      <c r="G251" s="205" t="s">
        <v>66</v>
      </c>
      <c r="H251" s="205" t="s">
        <v>54</v>
      </c>
      <c r="I251" s="205" t="s">
        <v>55</v>
      </c>
      <c r="J251" s="205" t="s">
        <v>4042</v>
      </c>
      <c r="K251" s="208">
        <v>43966</v>
      </c>
      <c r="L251" s="209">
        <v>44501</v>
      </c>
      <c r="M251" s="208">
        <v>44526</v>
      </c>
      <c r="N251" s="205" t="s">
        <v>28</v>
      </c>
      <c r="O251" s="205" t="s">
        <v>28</v>
      </c>
      <c r="P251" s="205" t="s">
        <v>28</v>
      </c>
      <c r="Q251" s="205" t="s">
        <v>54</v>
      </c>
      <c r="R251" s="207"/>
      <c r="S251" s="207"/>
      <c r="T251" s="205"/>
      <c r="U251" s="205"/>
      <c r="V251" s="62" t="s">
        <v>4043</v>
      </c>
      <c r="W251" s="205"/>
      <c r="X251" s="205"/>
      <c r="Y251" s="205"/>
      <c r="Z251" s="205" t="s">
        <v>4040</v>
      </c>
      <c r="AA251" s="206">
        <v>500000</v>
      </c>
      <c r="AB251" s="205" t="s">
        <v>58</v>
      </c>
      <c r="AC251" s="149" t="s">
        <v>444</v>
      </c>
      <c r="AD251" s="205" t="s">
        <v>478</v>
      </c>
      <c r="AE251" s="206" t="s">
        <v>28</v>
      </c>
      <c r="AF251" s="150">
        <v>35.348740950943458</v>
      </c>
      <c r="AG251" s="151">
        <v>1.5094339622641511</v>
      </c>
      <c r="AH251" s="150">
        <v>1667.4370475471728</v>
      </c>
      <c r="AI251" s="150">
        <v>33.348740950943458</v>
      </c>
      <c r="AJ251" s="150">
        <v>35.348740950943458</v>
      </c>
      <c r="AK251" s="207">
        <v>44494</v>
      </c>
      <c r="AL251" s="205"/>
    </row>
    <row r="252" spans="1:38">
      <c r="A252" s="152" t="s">
        <v>96</v>
      </c>
      <c r="B252" s="205" t="s">
        <v>97</v>
      </c>
      <c r="C252" s="205" t="s">
        <v>4044</v>
      </c>
      <c r="D252" s="205" t="s">
        <v>65</v>
      </c>
      <c r="E252" s="205" t="s">
        <v>65</v>
      </c>
      <c r="F252" s="205" t="s">
        <v>24</v>
      </c>
      <c r="G252" s="205" t="s">
        <v>77</v>
      </c>
      <c r="H252" s="205" t="s">
        <v>67</v>
      </c>
      <c r="I252" s="205" t="s">
        <v>55</v>
      </c>
      <c r="J252" s="205" t="s">
        <v>3315</v>
      </c>
      <c r="K252" s="208">
        <v>43831</v>
      </c>
      <c r="L252" s="209">
        <v>43987</v>
      </c>
      <c r="M252" s="208">
        <v>44044</v>
      </c>
      <c r="N252" s="205" t="s">
        <v>28</v>
      </c>
      <c r="O252" s="205" t="s">
        <v>28</v>
      </c>
      <c r="P252" s="205" t="s">
        <v>28</v>
      </c>
      <c r="Q252" s="205"/>
      <c r="R252" s="207"/>
      <c r="S252" s="207"/>
      <c r="T252" s="205"/>
      <c r="U252" s="205"/>
      <c r="V252" s="62" t="s">
        <v>4045</v>
      </c>
      <c r="W252" s="205"/>
      <c r="X252" s="205"/>
      <c r="Y252" s="205"/>
      <c r="Z252" s="205" t="s">
        <v>4046</v>
      </c>
      <c r="AA252" s="206">
        <v>500000</v>
      </c>
      <c r="AB252" s="205" t="s">
        <v>58</v>
      </c>
      <c r="AC252" s="149" t="s">
        <v>444</v>
      </c>
      <c r="AD252" s="205" t="s">
        <v>478</v>
      </c>
      <c r="AE252" s="206" t="s">
        <v>28</v>
      </c>
      <c r="AF252" s="150">
        <v>36.586476860377417</v>
      </c>
      <c r="AG252" s="151">
        <v>15.09433962264151</v>
      </c>
      <c r="AH252" s="150">
        <v>1729.3238430188708</v>
      </c>
      <c r="AI252" s="150">
        <v>34.586476860377417</v>
      </c>
      <c r="AJ252" s="150">
        <v>36.586476860377417</v>
      </c>
      <c r="AK252" s="207"/>
      <c r="AL252" s="205"/>
    </row>
    <row r="253" spans="1:38">
      <c r="A253" s="205" t="s">
        <v>155</v>
      </c>
      <c r="B253" s="205" t="s">
        <v>156</v>
      </c>
      <c r="C253" s="205" t="s">
        <v>4047</v>
      </c>
      <c r="D253" s="205" t="s">
        <v>65</v>
      </c>
      <c r="E253" s="205" t="s">
        <v>65</v>
      </c>
      <c r="F253" s="205" t="s">
        <v>25</v>
      </c>
      <c r="G253" s="205" t="s">
        <v>53</v>
      </c>
      <c r="H253" s="205" t="s">
        <v>67</v>
      </c>
      <c r="I253" s="205" t="s">
        <v>55</v>
      </c>
      <c r="J253" s="205" t="s">
        <v>4048</v>
      </c>
      <c r="K253" s="208">
        <v>44042</v>
      </c>
      <c r="L253" s="209">
        <v>44295</v>
      </c>
      <c r="M253" s="208">
        <v>44407</v>
      </c>
      <c r="N253" s="205" t="s">
        <v>28</v>
      </c>
      <c r="O253" s="205" t="s">
        <v>28</v>
      </c>
      <c r="P253" s="205" t="s">
        <v>28</v>
      </c>
      <c r="Q253" s="205"/>
      <c r="R253" s="207"/>
      <c r="S253" s="207"/>
      <c r="T253" s="205"/>
      <c r="U253" s="205"/>
      <c r="V253" s="62" t="s">
        <v>4049</v>
      </c>
      <c r="W253" s="205"/>
      <c r="X253" s="205"/>
      <c r="Y253" s="205"/>
      <c r="Z253" s="205" t="s">
        <v>4050</v>
      </c>
      <c r="AA253" s="206">
        <v>500000</v>
      </c>
      <c r="AB253" s="205" t="s">
        <v>58</v>
      </c>
      <c r="AC253" s="149" t="s">
        <v>478</v>
      </c>
      <c r="AD253" s="205" t="s">
        <v>478</v>
      </c>
      <c r="AE253" s="206" t="s">
        <v>28</v>
      </c>
      <c r="AF253" s="150">
        <v>35.952514535849112</v>
      </c>
      <c r="AG253" s="151">
        <v>15.09433962264151</v>
      </c>
      <c r="AH253" s="150">
        <v>1697.6257267924557</v>
      </c>
      <c r="AI253" s="150">
        <v>33.952514535849112</v>
      </c>
      <c r="AJ253" s="150">
        <v>35.952514535849112</v>
      </c>
      <c r="AK253" s="207">
        <v>44376</v>
      </c>
      <c r="AL253" s="205"/>
    </row>
    <row r="254" spans="1:38">
      <c r="A254" s="205" t="s">
        <v>96</v>
      </c>
      <c r="B254" s="205" t="s">
        <v>97</v>
      </c>
      <c r="C254" s="205" t="s">
        <v>3509</v>
      </c>
      <c r="D254" s="205" t="s">
        <v>65</v>
      </c>
      <c r="E254" s="205" t="s">
        <v>65</v>
      </c>
      <c r="F254" s="205" t="s">
        <v>25</v>
      </c>
      <c r="G254" s="205" t="s">
        <v>53</v>
      </c>
      <c r="H254" s="205" t="s">
        <v>67</v>
      </c>
      <c r="I254" s="205" t="s">
        <v>55</v>
      </c>
      <c r="J254" s="205" t="s">
        <v>4051</v>
      </c>
      <c r="K254" s="208">
        <v>44256</v>
      </c>
      <c r="L254" s="209">
        <v>44417</v>
      </c>
      <c r="M254" s="208">
        <v>44456</v>
      </c>
      <c r="N254" s="205" t="s">
        <v>28</v>
      </c>
      <c r="O254" s="205" t="s">
        <v>28</v>
      </c>
      <c r="P254" s="205" t="s">
        <v>28</v>
      </c>
      <c r="Q254" s="205"/>
      <c r="R254" s="207"/>
      <c r="S254" s="207"/>
      <c r="T254" s="205"/>
      <c r="U254" s="205"/>
      <c r="V254" s="62" t="s">
        <v>4052</v>
      </c>
      <c r="W254" s="205"/>
      <c r="X254" s="205"/>
      <c r="Y254" s="205"/>
      <c r="Z254" s="205"/>
      <c r="AA254" s="206">
        <v>500000</v>
      </c>
      <c r="AB254" s="205" t="s">
        <v>58</v>
      </c>
      <c r="AC254" s="149" t="s">
        <v>478</v>
      </c>
      <c r="AD254" s="205" t="s">
        <v>478</v>
      </c>
      <c r="AE254" s="206" t="s">
        <v>28</v>
      </c>
      <c r="AF254" s="150">
        <v>36.556288120754772</v>
      </c>
      <c r="AG254" s="151">
        <v>15.09433962264151</v>
      </c>
      <c r="AH254" s="150">
        <v>1727.8144060377385</v>
      </c>
      <c r="AI254" s="150">
        <v>34.556288120754772</v>
      </c>
      <c r="AJ254" s="150">
        <v>36.556288120754772</v>
      </c>
      <c r="AK254" s="207">
        <v>44306</v>
      </c>
      <c r="AL254" s="205"/>
    </row>
    <row r="255" spans="1:38">
      <c r="A255" t="s">
        <v>134</v>
      </c>
      <c r="B255" s="205" t="s">
        <v>101</v>
      </c>
      <c r="C255" s="205" t="s">
        <v>4053</v>
      </c>
      <c r="D255" t="s">
        <v>65</v>
      </c>
      <c r="E255" t="s">
        <v>65</v>
      </c>
      <c r="F255" t="s">
        <v>25</v>
      </c>
      <c r="G255" t="s">
        <v>53</v>
      </c>
      <c r="H255" t="s">
        <v>67</v>
      </c>
      <c r="I255" t="s">
        <v>55</v>
      </c>
      <c r="J255" s="205" t="s">
        <v>4054</v>
      </c>
      <c r="K255" s="208">
        <v>44287</v>
      </c>
      <c r="L255" s="209">
        <v>44501</v>
      </c>
      <c r="M255" s="208">
        <v>44525</v>
      </c>
      <c r="N255" t="s">
        <v>28</v>
      </c>
      <c r="O255" t="s">
        <v>28</v>
      </c>
      <c r="P255" t="s">
        <v>28</v>
      </c>
      <c r="Q255" t="s">
        <v>54</v>
      </c>
      <c r="R255" s="207"/>
      <c r="S255" s="207"/>
      <c r="T255" s="205"/>
      <c r="U255" s="205"/>
      <c r="V255" s="62" t="s">
        <v>4055</v>
      </c>
      <c r="W255" s="205"/>
      <c r="X255" s="205"/>
      <c r="Y255" s="205"/>
      <c r="Z255" s="205" t="s">
        <v>2893</v>
      </c>
      <c r="AA255" s="206">
        <v>500000</v>
      </c>
      <c r="AB255" s="205" t="s">
        <v>58</v>
      </c>
      <c r="AC255" s="149" t="s">
        <v>478</v>
      </c>
      <c r="AD255" s="205" t="s">
        <v>478</v>
      </c>
      <c r="AE255" s="206" t="s">
        <v>28</v>
      </c>
      <c r="AF255" s="150">
        <v>36.556288120754772</v>
      </c>
      <c r="AG255" s="151">
        <v>15.09433962264151</v>
      </c>
      <c r="AH255" s="150">
        <v>1727.8144060377385</v>
      </c>
      <c r="AI255" s="150">
        <v>34.556288120754772</v>
      </c>
      <c r="AJ255" s="150">
        <v>36.556288120754772</v>
      </c>
      <c r="AK255" s="207">
        <v>44519</v>
      </c>
      <c r="AL255" s="205"/>
    </row>
    <row r="256" spans="1:38">
      <c r="A256" t="s">
        <v>163</v>
      </c>
      <c r="B256" s="205" t="s">
        <v>164</v>
      </c>
      <c r="C256" s="205" t="s">
        <v>2341</v>
      </c>
      <c r="D256" s="205" t="s">
        <v>76</v>
      </c>
      <c r="E256" s="205" t="s">
        <v>76</v>
      </c>
      <c r="F256" s="205" t="s">
        <v>25</v>
      </c>
      <c r="G256" s="205" t="s">
        <v>53</v>
      </c>
      <c r="H256" s="205" t="s">
        <v>67</v>
      </c>
      <c r="I256" s="205" t="s">
        <v>68</v>
      </c>
      <c r="J256" t="s">
        <v>4056</v>
      </c>
      <c r="K256" s="208">
        <v>44489</v>
      </c>
      <c r="L256" s="209">
        <v>44518</v>
      </c>
      <c r="M256" s="208">
        <v>44533</v>
      </c>
      <c r="N256" t="s">
        <v>28</v>
      </c>
      <c r="O256" t="s">
        <v>28</v>
      </c>
      <c r="P256" t="s">
        <v>28</v>
      </c>
      <c r="Q256" s="205"/>
      <c r="R256" s="207"/>
      <c r="S256" s="207"/>
      <c r="T256" s="205"/>
      <c r="U256" s="205"/>
      <c r="V256" s="205"/>
      <c r="W256" s="205"/>
      <c r="X256" s="205"/>
      <c r="Y256" s="205"/>
      <c r="Z256" t="s">
        <v>4057</v>
      </c>
      <c r="AA256" s="206">
        <v>500002</v>
      </c>
      <c r="AB256" s="205" t="s">
        <v>58</v>
      </c>
      <c r="AC256" s="149" t="s">
        <v>478</v>
      </c>
      <c r="AD256" s="205" t="s">
        <v>478</v>
      </c>
      <c r="AE256" s="206" t="s">
        <v>28</v>
      </c>
      <c r="AF256" s="150">
        <v>36.85817612075477</v>
      </c>
      <c r="AG256" s="151">
        <v>15.0944</v>
      </c>
      <c r="AH256" s="150">
        <v>1742.9088060377385</v>
      </c>
      <c r="AI256" s="150">
        <v>34.85817612075477</v>
      </c>
      <c r="AJ256" s="150">
        <v>36.85817612075477</v>
      </c>
      <c r="AK256" s="207">
        <v>44532</v>
      </c>
      <c r="AL256" s="205"/>
    </row>
    <row r="257" spans="1:38">
      <c r="A257" t="s">
        <v>163</v>
      </c>
      <c r="B257" s="205" t="s">
        <v>164</v>
      </c>
      <c r="C257" s="205" t="s">
        <v>2341</v>
      </c>
      <c r="D257" s="205" t="s">
        <v>76</v>
      </c>
      <c r="E257" s="205" t="s">
        <v>76</v>
      </c>
      <c r="F257" s="205" t="s">
        <v>25</v>
      </c>
      <c r="G257" s="205" t="s">
        <v>53</v>
      </c>
      <c r="H257" s="205" t="s">
        <v>67</v>
      </c>
      <c r="I257" s="205" t="s">
        <v>68</v>
      </c>
      <c r="J257" t="s">
        <v>4058</v>
      </c>
      <c r="K257" s="208">
        <v>44490</v>
      </c>
      <c r="L257" s="209">
        <v>44518</v>
      </c>
      <c r="M257" s="208">
        <v>44536</v>
      </c>
      <c r="N257" t="s">
        <v>28</v>
      </c>
      <c r="O257" t="s">
        <v>28</v>
      </c>
      <c r="P257" t="s">
        <v>28</v>
      </c>
      <c r="Q257" s="205"/>
      <c r="R257" s="207"/>
      <c r="S257" s="207"/>
      <c r="T257" s="205"/>
      <c r="U257" s="205"/>
      <c r="V257" s="205"/>
      <c r="W257" s="205"/>
      <c r="X257" s="205"/>
      <c r="Y257" s="205"/>
      <c r="Z257" t="s">
        <v>4057</v>
      </c>
      <c r="AA257" s="206">
        <v>500003</v>
      </c>
      <c r="AB257" s="205" t="s">
        <v>58</v>
      </c>
      <c r="AC257" s="149" t="s">
        <v>478</v>
      </c>
      <c r="AD257" s="205" t="s">
        <v>478</v>
      </c>
      <c r="AE257" s="206" t="s">
        <v>28</v>
      </c>
      <c r="AF257" s="150">
        <v>37.160064724528354</v>
      </c>
      <c r="AG257" s="151">
        <v>15.094430188679247</v>
      </c>
      <c r="AH257" s="150">
        <v>1758.0032362264178</v>
      </c>
      <c r="AI257" s="150">
        <v>35.160064724528354</v>
      </c>
      <c r="AJ257" s="150">
        <v>37.160064724528354</v>
      </c>
      <c r="AK257" s="207">
        <v>44532</v>
      </c>
      <c r="AL257" s="205"/>
    </row>
    <row r="258" spans="1:38">
      <c r="A258" s="205" t="s">
        <v>90</v>
      </c>
      <c r="B258" s="205" t="s">
        <v>91</v>
      </c>
      <c r="C258" s="205" t="s">
        <v>4059</v>
      </c>
      <c r="D258" s="205" t="s">
        <v>65</v>
      </c>
      <c r="E258" s="205" t="s">
        <v>65</v>
      </c>
      <c r="F258" s="205" t="s">
        <v>25</v>
      </c>
      <c r="G258" s="205" t="s">
        <v>66</v>
      </c>
      <c r="H258" s="205" t="s">
        <v>54</v>
      </c>
      <c r="I258" s="205" t="s">
        <v>55</v>
      </c>
      <c r="J258" s="205" t="s">
        <v>4060</v>
      </c>
      <c r="K258" s="208">
        <v>44236</v>
      </c>
      <c r="L258" s="209">
        <v>44274</v>
      </c>
      <c r="M258" s="208">
        <v>44319</v>
      </c>
      <c r="N258" s="205" t="s">
        <v>28</v>
      </c>
      <c r="O258" s="205" t="s">
        <v>28</v>
      </c>
      <c r="P258" s="205" t="s">
        <v>28</v>
      </c>
      <c r="Q258" s="205"/>
      <c r="R258" s="207"/>
      <c r="S258" s="207"/>
      <c r="T258" s="205"/>
      <c r="U258" s="205"/>
      <c r="V258" s="62" t="s">
        <v>4061</v>
      </c>
      <c r="W258" s="205"/>
      <c r="X258" s="205"/>
      <c r="Y258" s="205"/>
      <c r="Z258" s="205"/>
      <c r="AA258" s="206">
        <v>500000</v>
      </c>
      <c r="AB258" s="205" t="s">
        <v>58</v>
      </c>
      <c r="AC258" s="149" t="s">
        <v>478</v>
      </c>
      <c r="AD258" s="205" t="s">
        <v>478</v>
      </c>
      <c r="AE258" s="206" t="s">
        <v>28</v>
      </c>
      <c r="AF258" s="150">
        <v>37.190253403773639</v>
      </c>
      <c r="AG258" s="151">
        <v>1.5094339622641511</v>
      </c>
      <c r="AH258" s="150">
        <v>1759.512670188682</v>
      </c>
      <c r="AI258" s="150">
        <v>35.190253403773639</v>
      </c>
      <c r="AJ258" s="150">
        <v>37.190253403773639</v>
      </c>
      <c r="AK258" s="207">
        <v>44281</v>
      </c>
      <c r="AL258" s="205"/>
    </row>
    <row r="259" spans="1:38">
      <c r="A259" s="205" t="s">
        <v>155</v>
      </c>
      <c r="B259" s="205" t="s">
        <v>156</v>
      </c>
      <c r="C259" s="205" t="s">
        <v>1327</v>
      </c>
      <c r="D259" s="205" t="s">
        <v>65</v>
      </c>
      <c r="E259" s="205" t="s">
        <v>65</v>
      </c>
      <c r="F259" s="205" t="s">
        <v>25</v>
      </c>
      <c r="G259" s="205" t="s">
        <v>66</v>
      </c>
      <c r="H259" s="205" t="s">
        <v>54</v>
      </c>
      <c r="I259" s="205" t="s">
        <v>55</v>
      </c>
      <c r="J259" s="205" t="s">
        <v>4062</v>
      </c>
      <c r="K259" s="208">
        <v>44270</v>
      </c>
      <c r="L259" s="209">
        <v>44358</v>
      </c>
      <c r="M259" s="208">
        <v>44412</v>
      </c>
      <c r="N259" s="205" t="s">
        <v>28</v>
      </c>
      <c r="O259" s="205" t="s">
        <v>28</v>
      </c>
      <c r="P259" s="205" t="s">
        <v>28</v>
      </c>
      <c r="Q259" s="205"/>
      <c r="R259" s="207"/>
      <c r="S259" s="207"/>
      <c r="T259" s="205"/>
      <c r="U259" s="205"/>
      <c r="V259" s="62" t="s">
        <v>4063</v>
      </c>
      <c r="W259" s="205"/>
      <c r="X259" s="205"/>
      <c r="Y259" s="205"/>
      <c r="Z259" s="205" t="s">
        <v>4050</v>
      </c>
      <c r="AA259" s="206">
        <v>500000</v>
      </c>
      <c r="AB259" s="205" t="s">
        <v>58</v>
      </c>
      <c r="AC259" s="149" t="s">
        <v>478</v>
      </c>
      <c r="AD259" s="205" t="s">
        <v>478</v>
      </c>
      <c r="AE259" s="206" t="s">
        <v>28</v>
      </c>
      <c r="AF259" s="150">
        <v>37.220442083018924</v>
      </c>
      <c r="AG259" s="151">
        <v>1.5094339622641511</v>
      </c>
      <c r="AH259" s="150">
        <v>1761.0221041509462</v>
      </c>
      <c r="AI259" s="150">
        <v>35.220442083018924</v>
      </c>
      <c r="AJ259" s="150">
        <v>37.220442083018924</v>
      </c>
      <c r="AK259" s="207">
        <v>44293</v>
      </c>
      <c r="AL259" s="205"/>
    </row>
    <row r="260" spans="1:38">
      <c r="A260" s="205" t="s">
        <v>155</v>
      </c>
      <c r="B260" s="205" t="s">
        <v>156</v>
      </c>
      <c r="C260" s="205" t="s">
        <v>4064</v>
      </c>
      <c r="D260" s="205" t="s">
        <v>65</v>
      </c>
      <c r="E260" s="205" t="s">
        <v>65</v>
      </c>
      <c r="F260" s="205" t="s">
        <v>25</v>
      </c>
      <c r="G260" s="205" t="s">
        <v>66</v>
      </c>
      <c r="H260" s="205" t="s">
        <v>54</v>
      </c>
      <c r="I260" s="205" t="s">
        <v>55</v>
      </c>
      <c r="J260" s="205" t="s">
        <v>4065</v>
      </c>
      <c r="K260" s="208">
        <v>44136</v>
      </c>
      <c r="L260" s="209">
        <v>44392</v>
      </c>
      <c r="M260" s="208">
        <v>44428</v>
      </c>
      <c r="N260" s="205" t="s">
        <v>28</v>
      </c>
      <c r="O260" s="205" t="s">
        <v>28</v>
      </c>
      <c r="P260" s="205" t="s">
        <v>28</v>
      </c>
      <c r="Q260" s="205" t="s">
        <v>54</v>
      </c>
      <c r="R260" s="207"/>
      <c r="S260" s="207"/>
      <c r="T260" s="205"/>
      <c r="U260" s="205"/>
      <c r="V260" s="62" t="s">
        <v>4066</v>
      </c>
      <c r="W260" s="205"/>
      <c r="X260" s="205"/>
      <c r="Y260" s="205"/>
      <c r="Z260" s="205" t="s">
        <v>4050</v>
      </c>
      <c r="AA260" s="206">
        <v>500000</v>
      </c>
      <c r="AB260" s="205" t="s">
        <v>58</v>
      </c>
      <c r="AC260" s="149" t="s">
        <v>478</v>
      </c>
      <c r="AD260" s="205" t="s">
        <v>478</v>
      </c>
      <c r="AE260" s="206" t="s">
        <v>28</v>
      </c>
      <c r="AF260" s="150">
        <v>37.250630762264208</v>
      </c>
      <c r="AG260" s="151">
        <v>1.5094339622641511</v>
      </c>
      <c r="AH260" s="150">
        <v>1762.5315381132104</v>
      </c>
      <c r="AI260" s="150">
        <v>35.250630762264208</v>
      </c>
      <c r="AJ260" s="150">
        <v>37.250630762264208</v>
      </c>
      <c r="AK260" s="207">
        <v>44399</v>
      </c>
      <c r="AL260" s="205"/>
    </row>
    <row r="261" spans="1:38">
      <c r="A261" s="217" t="s">
        <v>96</v>
      </c>
      <c r="B261" s="205" t="s">
        <v>97</v>
      </c>
      <c r="C261" s="205" t="s">
        <v>2868</v>
      </c>
      <c r="D261" s="205" t="s">
        <v>65</v>
      </c>
      <c r="E261" s="205" t="s">
        <v>65</v>
      </c>
      <c r="F261" s="205" t="s">
        <v>25</v>
      </c>
      <c r="G261" s="205" t="s">
        <v>66</v>
      </c>
      <c r="H261" s="205" t="s">
        <v>54</v>
      </c>
      <c r="I261" s="205" t="s">
        <v>55</v>
      </c>
      <c r="J261" s="205" t="s">
        <v>4067</v>
      </c>
      <c r="K261" s="208"/>
      <c r="L261" s="209">
        <v>44393</v>
      </c>
      <c r="M261" s="208">
        <v>44431</v>
      </c>
      <c r="N261" s="205" t="s">
        <v>28</v>
      </c>
      <c r="O261" s="205" t="s">
        <v>28</v>
      </c>
      <c r="P261" s="205" t="s">
        <v>28</v>
      </c>
      <c r="Q261" s="205" t="s">
        <v>54</v>
      </c>
      <c r="R261" s="207"/>
      <c r="S261" s="207"/>
      <c r="T261" s="205"/>
      <c r="U261" s="205"/>
      <c r="V261" s="62" t="s">
        <v>4068</v>
      </c>
      <c r="W261" s="205"/>
      <c r="X261" s="205"/>
      <c r="Y261" s="205"/>
      <c r="Z261" s="205" t="s">
        <v>4050</v>
      </c>
      <c r="AA261" s="206">
        <v>500000</v>
      </c>
      <c r="AB261" s="205" t="s">
        <v>58</v>
      </c>
      <c r="AC261" s="149" t="s">
        <v>478</v>
      </c>
      <c r="AD261" s="205" t="s">
        <v>478</v>
      </c>
      <c r="AE261" s="206" t="s">
        <v>28</v>
      </c>
      <c r="AF261" s="150">
        <v>37.280819441509493</v>
      </c>
      <c r="AG261" s="151">
        <v>1.5094339622641511</v>
      </c>
      <c r="AH261" s="150">
        <v>1764.0409720754747</v>
      </c>
      <c r="AI261" s="150">
        <v>35.280819441509493</v>
      </c>
      <c r="AJ261" s="150">
        <v>37.280819441509493</v>
      </c>
      <c r="AK261" s="207">
        <v>44411</v>
      </c>
      <c r="AL261" s="205"/>
    </row>
    <row r="262" spans="1:38">
      <c r="A262" s="205" t="s">
        <v>147</v>
      </c>
      <c r="B262" s="205" t="s">
        <v>148</v>
      </c>
      <c r="C262" s="205" t="s">
        <v>4069</v>
      </c>
      <c r="D262" s="205" t="s">
        <v>65</v>
      </c>
      <c r="E262" s="205" t="s">
        <v>65</v>
      </c>
      <c r="F262" s="205" t="s">
        <v>25</v>
      </c>
      <c r="G262" s="205" t="s">
        <v>66</v>
      </c>
      <c r="H262" s="205" t="s">
        <v>54</v>
      </c>
      <c r="I262" s="205" t="s">
        <v>55</v>
      </c>
      <c r="J262" s="205" t="s">
        <v>4070</v>
      </c>
      <c r="K262" s="208">
        <v>44277</v>
      </c>
      <c r="L262" s="209">
        <v>44386</v>
      </c>
      <c r="M262" s="208">
        <v>44449</v>
      </c>
      <c r="N262" s="205" t="s">
        <v>28</v>
      </c>
      <c r="O262" s="205" t="s">
        <v>28</v>
      </c>
      <c r="P262" s="205" t="s">
        <v>28</v>
      </c>
      <c r="Q262" s="205"/>
      <c r="R262" s="207"/>
      <c r="S262" s="207"/>
      <c r="T262" s="205"/>
      <c r="U262" s="205"/>
      <c r="V262" s="62" t="s">
        <v>4071</v>
      </c>
      <c r="W262" s="205"/>
      <c r="X262" s="205"/>
      <c r="Y262" s="205"/>
      <c r="Z262" s="205" t="s">
        <v>4050</v>
      </c>
      <c r="AA262" s="206">
        <v>500001</v>
      </c>
      <c r="AB262" s="205" t="s">
        <v>58</v>
      </c>
      <c r="AC262" s="149" t="s">
        <v>478</v>
      </c>
      <c r="AD262" s="205" t="s">
        <v>478</v>
      </c>
      <c r="AE262" s="206" t="s">
        <v>28</v>
      </c>
      <c r="AF262" s="150">
        <v>37.311008181132131</v>
      </c>
      <c r="AG262" s="151">
        <v>1.5094369811320758</v>
      </c>
      <c r="AH262" s="150">
        <v>1765.5504090566067</v>
      </c>
      <c r="AI262" s="150">
        <v>35.311008181132131</v>
      </c>
      <c r="AJ262" s="150">
        <v>37.311008181132131</v>
      </c>
      <c r="AK262" s="207">
        <v>44361</v>
      </c>
      <c r="AL262" s="205"/>
    </row>
    <row r="263" spans="1:38">
      <c r="A263" s="205" t="s">
        <v>155</v>
      </c>
      <c r="B263" s="205" t="s">
        <v>156</v>
      </c>
      <c r="C263" s="205" t="s">
        <v>4072</v>
      </c>
      <c r="D263" s="205" t="s">
        <v>65</v>
      </c>
      <c r="E263" s="205" t="s">
        <v>65</v>
      </c>
      <c r="F263" s="205" t="s">
        <v>25</v>
      </c>
      <c r="G263" s="205" t="s">
        <v>66</v>
      </c>
      <c r="H263" s="205" t="s">
        <v>54</v>
      </c>
      <c r="I263" s="205" t="s">
        <v>55</v>
      </c>
      <c r="J263" s="205" t="s">
        <v>4073</v>
      </c>
      <c r="K263" s="208">
        <v>44277</v>
      </c>
      <c r="L263" s="209">
        <v>44420</v>
      </c>
      <c r="M263" s="208">
        <v>44480</v>
      </c>
      <c r="N263" s="205" t="s">
        <v>28</v>
      </c>
      <c r="O263" s="205" t="s">
        <v>28</v>
      </c>
      <c r="P263" s="205" t="s">
        <v>28</v>
      </c>
      <c r="Q263" s="205"/>
      <c r="R263" s="207"/>
      <c r="S263" s="207"/>
      <c r="T263" s="205"/>
      <c r="U263" s="205"/>
      <c r="V263" s="62" t="s">
        <v>4074</v>
      </c>
      <c r="W263" s="205"/>
      <c r="X263" s="205"/>
      <c r="Y263" s="205"/>
      <c r="Z263" s="205" t="s">
        <v>4075</v>
      </c>
      <c r="AA263" s="206">
        <v>500000</v>
      </c>
      <c r="AB263" s="205" t="s">
        <v>72</v>
      </c>
      <c r="AC263" s="149" t="s">
        <v>478</v>
      </c>
      <c r="AD263" s="205" t="s">
        <v>478</v>
      </c>
      <c r="AE263" s="206" t="s">
        <v>28</v>
      </c>
      <c r="AF263" s="150">
        <v>37.341196860377416</v>
      </c>
      <c r="AG263" s="151">
        <v>1.5094339622641511</v>
      </c>
      <c r="AH263" s="150">
        <v>1767.0598430188709</v>
      </c>
      <c r="AI263" s="150">
        <v>35.341196860377416</v>
      </c>
      <c r="AJ263" s="150">
        <v>37.341196860377416</v>
      </c>
      <c r="AK263" s="207">
        <v>44340</v>
      </c>
      <c r="AL263" s="205"/>
    </row>
    <row r="264" spans="1:38">
      <c r="A264" s="205" t="s">
        <v>155</v>
      </c>
      <c r="B264" s="205" t="s">
        <v>156</v>
      </c>
      <c r="C264" s="205" t="s">
        <v>3709</v>
      </c>
      <c r="D264" s="205" t="s">
        <v>65</v>
      </c>
      <c r="E264" s="205" t="s">
        <v>65</v>
      </c>
      <c r="F264" s="205" t="s">
        <v>25</v>
      </c>
      <c r="G264" s="205" t="s">
        <v>66</v>
      </c>
      <c r="H264" s="205" t="s">
        <v>54</v>
      </c>
      <c r="I264" s="205" t="s">
        <v>55</v>
      </c>
      <c r="J264" s="205" t="s">
        <v>4076</v>
      </c>
      <c r="K264" s="208">
        <v>44335</v>
      </c>
      <c r="L264" s="209">
        <v>44385</v>
      </c>
      <c r="M264" s="208">
        <v>44482</v>
      </c>
      <c r="N264" s="205" t="s">
        <v>28</v>
      </c>
      <c r="O264" s="205" t="s">
        <v>28</v>
      </c>
      <c r="P264" s="205" t="s">
        <v>28</v>
      </c>
      <c r="Q264" s="205"/>
      <c r="R264" s="207"/>
      <c r="S264" s="207"/>
      <c r="T264" s="205"/>
      <c r="U264" s="205"/>
      <c r="V264" s="62" t="s">
        <v>4077</v>
      </c>
      <c r="W264" s="205"/>
      <c r="X264" s="205"/>
      <c r="Y264" s="205"/>
      <c r="Z264" s="205" t="s">
        <v>4050</v>
      </c>
      <c r="AA264" s="206">
        <v>500000</v>
      </c>
      <c r="AB264" s="205" t="s">
        <v>58</v>
      </c>
      <c r="AC264" s="149" t="s">
        <v>478</v>
      </c>
      <c r="AD264" s="205" t="s">
        <v>478</v>
      </c>
      <c r="AE264" s="206" t="s">
        <v>28</v>
      </c>
      <c r="AF264" s="150">
        <v>37.3713855396227</v>
      </c>
      <c r="AG264" s="151">
        <v>1.5094339622641511</v>
      </c>
      <c r="AH264" s="150">
        <v>1768.5692769811351</v>
      </c>
      <c r="AI264" s="150">
        <v>35.3713855396227</v>
      </c>
      <c r="AJ264" s="150">
        <v>37.3713855396227</v>
      </c>
      <c r="AK264" s="207">
        <v>44400</v>
      </c>
      <c r="AL264" s="205"/>
    </row>
    <row r="265" spans="1:38">
      <c r="A265" s="205" t="s">
        <v>147</v>
      </c>
      <c r="B265" s="205" t="s">
        <v>148</v>
      </c>
      <c r="C265" s="205" t="s">
        <v>4078</v>
      </c>
      <c r="D265" s="205" t="s">
        <v>65</v>
      </c>
      <c r="E265" s="205" t="s">
        <v>65</v>
      </c>
      <c r="F265" s="205" t="s">
        <v>25</v>
      </c>
      <c r="G265" s="205" t="s">
        <v>66</v>
      </c>
      <c r="H265" s="205" t="s">
        <v>54</v>
      </c>
      <c r="I265" s="205" t="s">
        <v>55</v>
      </c>
      <c r="J265" s="205" t="s">
        <v>4079</v>
      </c>
      <c r="K265" s="208">
        <v>44319</v>
      </c>
      <c r="L265" s="209">
        <v>44432</v>
      </c>
      <c r="M265" s="208">
        <v>44491</v>
      </c>
      <c r="N265" s="205" t="s">
        <v>28</v>
      </c>
      <c r="O265" s="205" t="s">
        <v>28</v>
      </c>
      <c r="P265" s="205" t="s">
        <v>28</v>
      </c>
      <c r="Q265" s="205" t="s">
        <v>54</v>
      </c>
      <c r="R265" s="207"/>
      <c r="S265" s="207"/>
      <c r="T265" s="205"/>
      <c r="U265" s="205"/>
      <c r="V265" s="62" t="s">
        <v>4080</v>
      </c>
      <c r="W265" s="205"/>
      <c r="X265" s="205"/>
      <c r="Y265" s="205"/>
      <c r="Z265" s="205" t="s">
        <v>4081</v>
      </c>
      <c r="AA265" s="206">
        <v>500000</v>
      </c>
      <c r="AB265" s="205" t="s">
        <v>58</v>
      </c>
      <c r="AC265" s="149" t="s">
        <v>478</v>
      </c>
      <c r="AD265" s="205" t="s">
        <v>478</v>
      </c>
      <c r="AE265" s="206" t="s">
        <v>28</v>
      </c>
      <c r="AF265" s="150">
        <v>37.401574218867985</v>
      </c>
      <c r="AG265" s="151">
        <v>1.5094339622641511</v>
      </c>
      <c r="AH265" s="150">
        <v>1770.0787109433993</v>
      </c>
      <c r="AI265" s="150">
        <v>35.401574218867985</v>
      </c>
      <c r="AJ265" s="150">
        <v>37.401574218867985</v>
      </c>
      <c r="AK265" s="207">
        <v>44441</v>
      </c>
      <c r="AL265" s="205"/>
    </row>
    <row r="266" spans="1:38">
      <c r="A266" s="205" t="s">
        <v>155</v>
      </c>
      <c r="B266" s="205" t="s">
        <v>156</v>
      </c>
      <c r="C266" s="205" t="s">
        <v>3907</v>
      </c>
      <c r="D266" s="205" t="s">
        <v>76</v>
      </c>
      <c r="E266" s="205" t="s">
        <v>76</v>
      </c>
      <c r="F266" s="205" t="s">
        <v>25</v>
      </c>
      <c r="G266" s="205" t="s">
        <v>66</v>
      </c>
      <c r="H266" s="205" t="s">
        <v>54</v>
      </c>
      <c r="I266" s="205" t="s">
        <v>55</v>
      </c>
      <c r="J266" s="205" t="s">
        <v>4082</v>
      </c>
      <c r="K266" s="208">
        <v>44403</v>
      </c>
      <c r="L266" s="209">
        <v>44456</v>
      </c>
      <c r="M266" s="208">
        <v>44491</v>
      </c>
      <c r="N266" s="205" t="s">
        <v>28</v>
      </c>
      <c r="O266" s="205" t="s">
        <v>28</v>
      </c>
      <c r="P266" s="205" t="s">
        <v>28</v>
      </c>
      <c r="Q266" s="205"/>
      <c r="R266" s="207"/>
      <c r="S266" s="207"/>
      <c r="T266" s="205"/>
      <c r="U266" s="205"/>
      <c r="V266" s="62" t="s">
        <v>4083</v>
      </c>
      <c r="W266" s="205"/>
      <c r="X266" s="205"/>
      <c r="Y266" s="205"/>
      <c r="Z266" s="205" t="s">
        <v>4050</v>
      </c>
      <c r="AA266" s="206">
        <v>500000</v>
      </c>
      <c r="AB266" s="205" t="s">
        <v>58</v>
      </c>
      <c r="AC266" s="149" t="s">
        <v>478</v>
      </c>
      <c r="AD266" s="205" t="s">
        <v>478</v>
      </c>
      <c r="AE266" s="206" t="s">
        <v>28</v>
      </c>
      <c r="AF266" s="150">
        <v>37.43176289811327</v>
      </c>
      <c r="AG266" s="151">
        <v>1.5094339622641511</v>
      </c>
      <c r="AH266" s="150">
        <v>1771.5881449056635</v>
      </c>
      <c r="AI266" s="150">
        <v>35.43176289811327</v>
      </c>
      <c r="AJ266" s="150">
        <v>37.43176289811327</v>
      </c>
      <c r="AK266" s="207">
        <v>44426</v>
      </c>
      <c r="AL266" s="205"/>
    </row>
    <row r="267" spans="1:38">
      <c r="A267" t="s">
        <v>155</v>
      </c>
      <c r="B267" s="205" t="s">
        <v>156</v>
      </c>
      <c r="C267" s="205" t="s">
        <v>2702</v>
      </c>
      <c r="D267" t="s">
        <v>65</v>
      </c>
      <c r="E267" t="s">
        <v>65</v>
      </c>
      <c r="F267" t="s">
        <v>25</v>
      </c>
      <c r="G267" t="s">
        <v>66</v>
      </c>
      <c r="H267" t="s">
        <v>54</v>
      </c>
      <c r="I267" t="s">
        <v>55</v>
      </c>
      <c r="J267" s="205" t="s">
        <v>4084</v>
      </c>
      <c r="K267" s="208">
        <v>44431</v>
      </c>
      <c r="L267" s="209">
        <v>44484</v>
      </c>
      <c r="M267" s="208">
        <v>44513</v>
      </c>
      <c r="N267" t="s">
        <v>28</v>
      </c>
      <c r="O267" t="s">
        <v>28</v>
      </c>
      <c r="P267" t="s">
        <v>28</v>
      </c>
      <c r="Q267" s="205"/>
      <c r="R267" s="207"/>
      <c r="S267" s="207"/>
      <c r="T267" s="205"/>
      <c r="U267" s="205"/>
      <c r="V267" s="62" t="s">
        <v>4085</v>
      </c>
      <c r="W267" s="205"/>
      <c r="X267" s="205"/>
      <c r="Y267" s="205"/>
      <c r="Z267" s="205" t="s">
        <v>4086</v>
      </c>
      <c r="AA267" s="206">
        <v>500000</v>
      </c>
      <c r="AB267" s="205" t="s">
        <v>58</v>
      </c>
      <c r="AC267" s="149" t="s">
        <v>478</v>
      </c>
      <c r="AD267" s="205" t="s">
        <v>478</v>
      </c>
      <c r="AE267" s="206" t="s">
        <v>28</v>
      </c>
      <c r="AF267" s="150">
        <v>37.461951577358555</v>
      </c>
      <c r="AG267" s="151">
        <v>1.5094339622641511</v>
      </c>
      <c r="AH267" s="150">
        <v>1773.0975788679277</v>
      </c>
      <c r="AI267" s="150">
        <v>35.461951577358555</v>
      </c>
      <c r="AJ267" s="150">
        <v>37.461951577358555</v>
      </c>
      <c r="AK267" s="207">
        <v>44498</v>
      </c>
      <c r="AL267" s="205"/>
    </row>
    <row r="268" spans="1:38">
      <c r="A268" s="65" t="s">
        <v>307</v>
      </c>
      <c r="B268" s="205" t="s">
        <v>308</v>
      </c>
      <c r="C268" s="205" t="s">
        <v>4087</v>
      </c>
      <c r="D268" s="205" t="s">
        <v>76</v>
      </c>
      <c r="E268" s="205" t="s">
        <v>76</v>
      </c>
      <c r="F268" s="205" t="s">
        <v>25</v>
      </c>
      <c r="G268" s="205" t="s">
        <v>66</v>
      </c>
      <c r="H268" s="205" t="s">
        <v>54</v>
      </c>
      <c r="I268" s="205" t="s">
        <v>68</v>
      </c>
      <c r="J268" s="205" t="s">
        <v>4088</v>
      </c>
      <c r="K268" s="208">
        <v>44333</v>
      </c>
      <c r="L268" s="209">
        <v>44500</v>
      </c>
      <c r="M268" s="208">
        <v>44513</v>
      </c>
      <c r="N268" s="205" t="s">
        <v>28</v>
      </c>
      <c r="O268" s="205" t="s">
        <v>28</v>
      </c>
      <c r="P268" s="205" t="s">
        <v>28</v>
      </c>
      <c r="Q268" s="205"/>
      <c r="R268" s="207"/>
      <c r="S268" s="207"/>
      <c r="T268" s="205"/>
      <c r="U268" s="205"/>
      <c r="V268" s="205"/>
      <c r="W268" s="205"/>
      <c r="X268" s="205"/>
      <c r="Y268" s="205"/>
      <c r="Z268" s="205" t="s">
        <v>4089</v>
      </c>
      <c r="AA268" s="206">
        <v>500000</v>
      </c>
      <c r="AB268" s="205" t="s">
        <v>72</v>
      </c>
      <c r="AC268" s="149" t="s">
        <v>478</v>
      </c>
      <c r="AD268" s="205" t="s">
        <v>478</v>
      </c>
      <c r="AE268" s="206" t="s">
        <v>28</v>
      </c>
      <c r="AF268" s="150">
        <v>37.49214025660384</v>
      </c>
      <c r="AG268" s="151">
        <v>1.5094339622641511</v>
      </c>
      <c r="AH268" s="150">
        <v>1774.6070128301919</v>
      </c>
      <c r="AI268" s="150">
        <v>35.49214025660384</v>
      </c>
      <c r="AJ268" s="150">
        <v>37.49214025660384</v>
      </c>
      <c r="AK268" s="207">
        <v>44488</v>
      </c>
      <c r="AL268" s="205"/>
    </row>
    <row r="269" spans="1:38">
      <c r="A269" s="152" t="s">
        <v>96</v>
      </c>
      <c r="B269" s="205" t="s">
        <v>97</v>
      </c>
      <c r="C269" s="205" t="s">
        <v>3851</v>
      </c>
      <c r="D269" s="205" t="s">
        <v>76</v>
      </c>
      <c r="E269" s="205" t="s">
        <v>76</v>
      </c>
      <c r="F269" s="205" t="s">
        <v>25</v>
      </c>
      <c r="G269" s="205" t="s">
        <v>66</v>
      </c>
      <c r="H269" s="205" t="s">
        <v>54</v>
      </c>
      <c r="I269" s="205" t="s">
        <v>55</v>
      </c>
      <c r="J269" s="205" t="s">
        <v>4090</v>
      </c>
      <c r="K269" s="208">
        <v>44431</v>
      </c>
      <c r="L269" s="209">
        <v>44484</v>
      </c>
      <c r="M269" s="208">
        <v>44525</v>
      </c>
      <c r="N269" s="205" t="s">
        <v>28</v>
      </c>
      <c r="O269" s="205" t="s">
        <v>28</v>
      </c>
      <c r="P269" s="205" t="s">
        <v>28</v>
      </c>
      <c r="Q269" s="205" t="s">
        <v>54</v>
      </c>
      <c r="R269" s="207"/>
      <c r="S269" s="207"/>
      <c r="T269" s="205"/>
      <c r="U269" s="205"/>
      <c r="V269" s="62" t="s">
        <v>4091</v>
      </c>
      <c r="W269" s="205"/>
      <c r="X269" s="205"/>
      <c r="Y269" s="205"/>
      <c r="Z269" s="205" t="s">
        <v>2893</v>
      </c>
      <c r="AA269" s="206">
        <v>500000</v>
      </c>
      <c r="AB269" s="205" t="s">
        <v>58</v>
      </c>
      <c r="AC269" s="149" t="s">
        <v>478</v>
      </c>
      <c r="AD269" s="205" t="s">
        <v>478</v>
      </c>
      <c r="AE269" s="206" t="s">
        <v>28</v>
      </c>
      <c r="AF269" s="150">
        <v>37.522328935849124</v>
      </c>
      <c r="AG269" s="151">
        <v>1.5094339622641511</v>
      </c>
      <c r="AH269" s="150">
        <v>1776.1164467924561</v>
      </c>
      <c r="AI269" s="150">
        <v>35.522328935849124</v>
      </c>
      <c r="AJ269" s="150">
        <v>37.522328935849124</v>
      </c>
      <c r="AK269" s="207">
        <v>44477</v>
      </c>
      <c r="AL269" s="205"/>
    </row>
    <row r="270" spans="1:38">
      <c r="A270" s="205" t="s">
        <v>147</v>
      </c>
      <c r="B270" s="205" t="s">
        <v>148</v>
      </c>
      <c r="C270" s="205" t="s">
        <v>4092</v>
      </c>
      <c r="D270" s="205" t="s">
        <v>65</v>
      </c>
      <c r="E270" s="205" t="s">
        <v>65</v>
      </c>
      <c r="F270" s="205" t="s">
        <v>25</v>
      </c>
      <c r="G270" s="205" t="s">
        <v>66</v>
      </c>
      <c r="H270" s="205" t="s">
        <v>54</v>
      </c>
      <c r="I270" s="205" t="s">
        <v>55</v>
      </c>
      <c r="J270" s="205" t="s">
        <v>4093</v>
      </c>
      <c r="K270" s="208">
        <v>44425</v>
      </c>
      <c r="L270" s="209">
        <v>44512</v>
      </c>
      <c r="M270" s="208">
        <v>44526</v>
      </c>
      <c r="N270" t="s">
        <v>28</v>
      </c>
      <c r="O270" t="s">
        <v>28</v>
      </c>
      <c r="P270" t="s">
        <v>28</v>
      </c>
      <c r="Q270" t="s">
        <v>54</v>
      </c>
      <c r="R270" s="207"/>
      <c r="S270" s="207"/>
      <c r="T270" s="205"/>
      <c r="U270" s="205"/>
      <c r="V270" s="62" t="s">
        <v>4094</v>
      </c>
      <c r="W270" s="205"/>
      <c r="X270" s="205"/>
      <c r="Y270" s="205"/>
      <c r="Z270" s="205" t="s">
        <v>2893</v>
      </c>
      <c r="AA270" s="206">
        <v>500000</v>
      </c>
      <c r="AB270" s="205" t="s">
        <v>58</v>
      </c>
      <c r="AC270" s="149" t="s">
        <v>478</v>
      </c>
      <c r="AD270" s="205" t="s">
        <v>478</v>
      </c>
      <c r="AE270" s="206" t="s">
        <v>28</v>
      </c>
      <c r="AF270" s="150">
        <v>37.552517615094409</v>
      </c>
      <c r="AG270" s="151">
        <v>1.5094339622641511</v>
      </c>
      <c r="AH270" s="150">
        <v>1777.6258807547204</v>
      </c>
      <c r="AI270" s="150">
        <v>35.552517615094409</v>
      </c>
      <c r="AJ270" s="150">
        <v>37.552517615094409</v>
      </c>
      <c r="AK270" s="207">
        <v>44522</v>
      </c>
      <c r="AL270" s="205"/>
    </row>
    <row r="271" spans="1:38">
      <c r="A271" s="205" t="s">
        <v>155</v>
      </c>
      <c r="B271" s="205" t="s">
        <v>156</v>
      </c>
      <c r="C271" s="205" t="s">
        <v>3010</v>
      </c>
      <c r="D271" s="205" t="s">
        <v>65</v>
      </c>
      <c r="E271" s="205" t="s">
        <v>65</v>
      </c>
      <c r="F271" s="205" t="s">
        <v>25</v>
      </c>
      <c r="G271" s="205" t="s">
        <v>66</v>
      </c>
      <c r="H271" s="205" t="s">
        <v>54</v>
      </c>
      <c r="I271" s="205" t="s">
        <v>55</v>
      </c>
      <c r="J271" s="205" t="s">
        <v>4095</v>
      </c>
      <c r="K271" s="208">
        <v>44319</v>
      </c>
      <c r="L271" s="209">
        <v>44456</v>
      </c>
      <c r="M271" s="208">
        <v>44529</v>
      </c>
      <c r="N271" s="205" t="s">
        <v>28</v>
      </c>
      <c r="O271" s="205" t="s">
        <v>28</v>
      </c>
      <c r="P271" s="205" t="s">
        <v>28</v>
      </c>
      <c r="Q271" s="205" t="s">
        <v>54</v>
      </c>
      <c r="R271" s="207"/>
      <c r="S271" s="207"/>
      <c r="T271" s="205"/>
      <c r="U271" s="205"/>
      <c r="V271" s="62" t="s">
        <v>4096</v>
      </c>
      <c r="W271" s="205"/>
      <c r="X271" s="205"/>
      <c r="Y271" s="205"/>
      <c r="Z271" s="205" t="s">
        <v>2893</v>
      </c>
      <c r="AA271" s="206">
        <v>500000</v>
      </c>
      <c r="AB271" s="205" t="s">
        <v>58</v>
      </c>
      <c r="AC271" s="149" t="s">
        <v>478</v>
      </c>
      <c r="AD271" s="205" t="s">
        <v>478</v>
      </c>
      <c r="AE271" s="206" t="s">
        <v>28</v>
      </c>
      <c r="AF271" s="150">
        <v>37.582706294339694</v>
      </c>
      <c r="AG271" s="151">
        <v>1.5094339622641511</v>
      </c>
      <c r="AH271" s="150">
        <v>1779.1353147169846</v>
      </c>
      <c r="AI271" s="150">
        <v>35.582706294339694</v>
      </c>
      <c r="AJ271" s="150">
        <v>37.582706294339694</v>
      </c>
      <c r="AK271" s="207">
        <v>44497</v>
      </c>
      <c r="AL271" s="205"/>
    </row>
    <row r="272" spans="1:38">
      <c r="A272" s="152" t="s">
        <v>96</v>
      </c>
      <c r="B272" s="205" t="s">
        <v>97</v>
      </c>
      <c r="C272" s="205" t="s">
        <v>1373</v>
      </c>
      <c r="D272" s="205" t="s">
        <v>65</v>
      </c>
      <c r="E272" s="205" t="s">
        <v>65</v>
      </c>
      <c r="F272" s="205" t="s">
        <v>25</v>
      </c>
      <c r="G272" s="205" t="s">
        <v>66</v>
      </c>
      <c r="H272" s="205" t="s">
        <v>54</v>
      </c>
      <c r="I272" s="205" t="s">
        <v>55</v>
      </c>
      <c r="J272" s="205" t="s">
        <v>4097</v>
      </c>
      <c r="K272" s="208">
        <v>44378</v>
      </c>
      <c r="L272" s="209">
        <v>44480</v>
      </c>
      <c r="M272" s="208">
        <v>44533</v>
      </c>
      <c r="N272" t="s">
        <v>28</v>
      </c>
      <c r="O272" t="s">
        <v>28</v>
      </c>
      <c r="P272" t="s">
        <v>28</v>
      </c>
      <c r="Q272" s="205"/>
      <c r="R272" s="207"/>
      <c r="S272" s="207"/>
      <c r="T272" s="205"/>
      <c r="U272" s="205"/>
      <c r="V272" s="62" t="s">
        <v>4098</v>
      </c>
      <c r="W272" s="205"/>
      <c r="X272" s="205"/>
      <c r="Y272" s="205"/>
      <c r="Z272" t="s">
        <v>4050</v>
      </c>
      <c r="AA272" s="206">
        <v>500000</v>
      </c>
      <c r="AB272" s="205" t="s">
        <v>58</v>
      </c>
      <c r="AC272" s="149" t="s">
        <v>478</v>
      </c>
      <c r="AD272" s="205" t="s">
        <v>478</v>
      </c>
      <c r="AE272" s="206" t="s">
        <v>28</v>
      </c>
      <c r="AF272" s="150">
        <v>37.612894973584979</v>
      </c>
      <c r="AG272" s="151">
        <v>1.5094339622641511</v>
      </c>
      <c r="AH272" s="150">
        <v>1780.6447486792488</v>
      </c>
      <c r="AI272" s="150">
        <v>35.612894973584979</v>
      </c>
      <c r="AJ272" s="150">
        <v>37.612894973584979</v>
      </c>
      <c r="AK272" s="207">
        <v>44439</v>
      </c>
      <c r="AL272" s="205"/>
    </row>
    <row r="273" spans="1:38">
      <c r="A273" t="s">
        <v>163</v>
      </c>
      <c r="B273" s="205" t="s">
        <v>164</v>
      </c>
      <c r="C273" s="205" t="s">
        <v>4099</v>
      </c>
      <c r="D273" s="205" t="s">
        <v>76</v>
      </c>
      <c r="E273" s="205" t="s">
        <v>76</v>
      </c>
      <c r="F273" s="205" t="s">
        <v>25</v>
      </c>
      <c r="G273" s="205" t="s">
        <v>66</v>
      </c>
      <c r="H273" s="205" t="s">
        <v>54</v>
      </c>
      <c r="I273" s="205" t="s">
        <v>68</v>
      </c>
      <c r="J273" s="167" t="s">
        <v>4100</v>
      </c>
      <c r="K273" s="208">
        <v>44501</v>
      </c>
      <c r="L273" s="209">
        <v>44530</v>
      </c>
      <c r="M273" s="208">
        <v>44538</v>
      </c>
      <c r="N273" t="s">
        <v>28</v>
      </c>
      <c r="O273" t="s">
        <v>28</v>
      </c>
      <c r="P273" t="s">
        <v>28</v>
      </c>
      <c r="Q273" s="205"/>
      <c r="R273" s="207"/>
      <c r="S273" s="207"/>
      <c r="T273" s="205"/>
      <c r="U273" s="205"/>
      <c r="V273" s="205"/>
      <c r="W273" s="205"/>
      <c r="X273" s="205"/>
      <c r="Y273" s="205"/>
      <c r="Z273" t="s">
        <v>4057</v>
      </c>
      <c r="AA273" s="206">
        <v>500001</v>
      </c>
      <c r="AB273" s="205" t="s">
        <v>58</v>
      </c>
      <c r="AC273" s="149" t="s">
        <v>478</v>
      </c>
      <c r="AD273" s="205" t="s">
        <v>478</v>
      </c>
      <c r="AE273" s="206" t="s">
        <v>28</v>
      </c>
      <c r="AF273" s="150">
        <v>37.643083713207616</v>
      </c>
      <c r="AG273" s="151">
        <v>1.5094369811320758</v>
      </c>
      <c r="AH273" s="150">
        <v>1782.1541856603808</v>
      </c>
      <c r="AI273" s="150">
        <v>35.643083713207616</v>
      </c>
      <c r="AJ273" s="150">
        <v>37.643083713207616</v>
      </c>
      <c r="AK273" s="207">
        <v>44532</v>
      </c>
      <c r="AL273" s="205"/>
    </row>
    <row r="274" spans="1:38">
      <c r="A274" s="205" t="s">
        <v>155</v>
      </c>
      <c r="B274" s="205" t="s">
        <v>156</v>
      </c>
      <c r="C274" s="205" t="s">
        <v>1559</v>
      </c>
      <c r="D274" s="205" t="s">
        <v>65</v>
      </c>
      <c r="E274" s="205" t="s">
        <v>65</v>
      </c>
      <c r="F274" s="205" t="s">
        <v>25</v>
      </c>
      <c r="G274" s="205" t="s">
        <v>66</v>
      </c>
      <c r="H274" s="205" t="s">
        <v>54</v>
      </c>
      <c r="I274" s="205" t="s">
        <v>55</v>
      </c>
      <c r="J274" s="205" t="s">
        <v>4101</v>
      </c>
      <c r="K274" s="208">
        <v>44003</v>
      </c>
      <c r="L274" s="209">
        <v>44498</v>
      </c>
      <c r="M274" s="208">
        <v>44540</v>
      </c>
      <c r="N274" s="205" t="s">
        <v>13</v>
      </c>
      <c r="O274" s="205" t="s">
        <v>14</v>
      </c>
      <c r="P274" s="205" t="s">
        <v>28</v>
      </c>
      <c r="Q274" s="205" t="s">
        <v>54</v>
      </c>
      <c r="R274" s="207">
        <v>44544</v>
      </c>
      <c r="S274" s="207"/>
      <c r="T274" s="205"/>
      <c r="U274" s="205"/>
      <c r="V274" s="62" t="s">
        <v>4102</v>
      </c>
      <c r="W274" s="205"/>
      <c r="X274" s="205"/>
      <c r="Y274" s="205"/>
      <c r="AA274" s="206">
        <v>500001</v>
      </c>
      <c r="AB274" s="205" t="s">
        <v>58</v>
      </c>
      <c r="AC274" s="149" t="s">
        <v>478</v>
      </c>
      <c r="AD274" s="205" t="s">
        <v>478</v>
      </c>
      <c r="AE274" s="206" t="s">
        <v>2701</v>
      </c>
      <c r="AF274" s="150">
        <v>37.673272452830254</v>
      </c>
      <c r="AG274" s="151">
        <v>1.5094369811320758</v>
      </c>
      <c r="AH274" s="150">
        <v>1783.6636226415128</v>
      </c>
      <c r="AI274" s="150">
        <v>35.673272452830254</v>
      </c>
      <c r="AJ274" s="150">
        <v>37.673272452830254</v>
      </c>
      <c r="AK274" s="207">
        <v>44494</v>
      </c>
      <c r="AL274" s="205"/>
    </row>
    <row r="275" spans="1:38">
      <c r="A275" s="205" t="s">
        <v>155</v>
      </c>
      <c r="B275" s="205" t="s">
        <v>156</v>
      </c>
      <c r="C275" s="205" t="s">
        <v>1559</v>
      </c>
      <c r="D275" s="205" t="s">
        <v>65</v>
      </c>
      <c r="E275" s="205" t="s">
        <v>65</v>
      </c>
      <c r="F275" s="205" t="s">
        <v>25</v>
      </c>
      <c r="G275" s="205" t="s">
        <v>66</v>
      </c>
      <c r="H275" s="205" t="s">
        <v>54</v>
      </c>
      <c r="I275" s="205" t="s">
        <v>55</v>
      </c>
      <c r="J275" s="205" t="s">
        <v>4103</v>
      </c>
      <c r="K275" s="208">
        <v>44003</v>
      </c>
      <c r="L275" s="209">
        <v>44498</v>
      </c>
      <c r="M275" s="208">
        <v>44540</v>
      </c>
      <c r="N275" s="205" t="s">
        <v>28</v>
      </c>
      <c r="O275" s="205" t="s">
        <v>28</v>
      </c>
      <c r="P275" s="205" t="s">
        <v>28</v>
      </c>
      <c r="Q275" s="205" t="s">
        <v>54</v>
      </c>
      <c r="R275" s="207"/>
      <c r="S275" s="207"/>
      <c r="T275" s="205"/>
      <c r="U275" s="205"/>
      <c r="V275" s="62" t="s">
        <v>4104</v>
      </c>
      <c r="W275" s="205"/>
      <c r="X275" s="205"/>
      <c r="Y275" s="205"/>
      <c r="Z275" t="s">
        <v>4050</v>
      </c>
      <c r="AA275" s="206">
        <v>500001</v>
      </c>
      <c r="AB275" s="205" t="s">
        <v>58</v>
      </c>
      <c r="AC275" s="149" t="s">
        <v>478</v>
      </c>
      <c r="AD275" s="205" t="s">
        <v>478</v>
      </c>
      <c r="AE275" s="206" t="s">
        <v>28</v>
      </c>
      <c r="AF275" s="150">
        <v>37.703461192452899</v>
      </c>
      <c r="AG275" s="151">
        <v>1.5094369811320758</v>
      </c>
      <c r="AH275" s="150">
        <v>1785.1730596226448</v>
      </c>
      <c r="AI275" s="150">
        <v>35.703461192452899</v>
      </c>
      <c r="AJ275" s="150">
        <v>37.703461192452899</v>
      </c>
      <c r="AK275" s="207">
        <v>44494</v>
      </c>
      <c r="AL275" s="205"/>
    </row>
    <row r="276" spans="1:38">
      <c r="A276" s="205" t="s">
        <v>147</v>
      </c>
      <c r="B276" s="205" t="s">
        <v>148</v>
      </c>
      <c r="C276" s="205" t="s">
        <v>1455</v>
      </c>
      <c r="D276" s="205" t="s">
        <v>65</v>
      </c>
      <c r="E276" s="205" t="s">
        <v>65</v>
      </c>
      <c r="F276" s="205" t="s">
        <v>25</v>
      </c>
      <c r="G276" t="s">
        <v>66</v>
      </c>
      <c r="H276" s="205" t="s">
        <v>54</v>
      </c>
      <c r="I276" s="205" t="s">
        <v>55</v>
      </c>
      <c r="J276" s="205" t="s">
        <v>4105</v>
      </c>
      <c r="K276" s="208">
        <v>44400</v>
      </c>
      <c r="L276" s="209">
        <v>44505</v>
      </c>
      <c r="M276" s="208">
        <v>44540</v>
      </c>
      <c r="N276" t="s">
        <v>28</v>
      </c>
      <c r="O276" s="205" t="s">
        <v>28</v>
      </c>
      <c r="P276" t="s">
        <v>28</v>
      </c>
      <c r="R276" s="207"/>
      <c r="S276" s="207"/>
      <c r="T276" s="205"/>
      <c r="U276" s="205"/>
      <c r="V276" s="62" t="s">
        <v>4106</v>
      </c>
      <c r="W276" s="205"/>
      <c r="X276" s="205"/>
      <c r="Y276" s="205"/>
      <c r="Z276" t="s">
        <v>4032</v>
      </c>
      <c r="AA276" s="206">
        <v>500001</v>
      </c>
      <c r="AB276" s="205" t="s">
        <v>58</v>
      </c>
      <c r="AC276" s="149" t="s">
        <v>478</v>
      </c>
      <c r="AD276" t="s">
        <v>478</v>
      </c>
      <c r="AE276" s="176" t="s">
        <v>28</v>
      </c>
      <c r="AF276" s="150">
        <v>37.733649932075537</v>
      </c>
      <c r="AG276" s="151">
        <v>1.5094369811320758</v>
      </c>
      <c r="AH276" s="150">
        <v>1786.6824966037768</v>
      </c>
      <c r="AI276" s="150">
        <v>35.733649932075537</v>
      </c>
      <c r="AJ276" s="150">
        <v>37.733649932075537</v>
      </c>
      <c r="AK276" s="207">
        <v>44539</v>
      </c>
      <c r="AL276" s="205"/>
    </row>
    <row r="277" spans="1:38">
      <c r="A277" s="205" t="s">
        <v>147</v>
      </c>
      <c r="B277" s="205" t="s">
        <v>148</v>
      </c>
      <c r="C277" s="205" t="s">
        <v>2240</v>
      </c>
      <c r="D277" s="205" t="s">
        <v>65</v>
      </c>
      <c r="E277" s="205" t="s">
        <v>65</v>
      </c>
      <c r="F277" s="205" t="s">
        <v>25</v>
      </c>
      <c r="G277" s="205" t="s">
        <v>66</v>
      </c>
      <c r="H277" s="205" t="s">
        <v>54</v>
      </c>
      <c r="I277" s="205" t="s">
        <v>55</v>
      </c>
      <c r="J277" s="205" t="s">
        <v>4107</v>
      </c>
      <c r="K277" s="208">
        <v>44368</v>
      </c>
      <c r="L277" s="209">
        <v>44484</v>
      </c>
      <c r="M277" s="208">
        <v>44543</v>
      </c>
      <c r="N277" s="205" t="s">
        <v>28</v>
      </c>
      <c r="O277" s="205" t="s">
        <v>28</v>
      </c>
      <c r="P277" s="205" t="s">
        <v>28</v>
      </c>
      <c r="Q277" s="205"/>
      <c r="R277" s="207"/>
      <c r="S277" s="207"/>
      <c r="T277" s="205"/>
      <c r="U277" s="205"/>
      <c r="V277" s="62" t="s">
        <v>4108</v>
      </c>
      <c r="W277" s="205"/>
      <c r="X277" s="205"/>
      <c r="Y277" s="205"/>
      <c r="Z277" s="205" t="s">
        <v>4050</v>
      </c>
      <c r="AA277" s="206">
        <v>500000</v>
      </c>
      <c r="AB277" s="205" t="s">
        <v>58</v>
      </c>
      <c r="AC277" s="149" t="s">
        <v>478</v>
      </c>
      <c r="AD277" s="205" t="s">
        <v>478</v>
      </c>
      <c r="AE277" s="206" t="s">
        <v>28</v>
      </c>
      <c r="AF277" s="150">
        <v>37.763838611320821</v>
      </c>
      <c r="AG277" s="151">
        <v>1.5094339622641511</v>
      </c>
      <c r="AH277" s="150">
        <v>1788.191930566041</v>
      </c>
      <c r="AI277" s="150">
        <v>35.763838611320821</v>
      </c>
      <c r="AJ277" s="150">
        <v>37.763838611320821</v>
      </c>
      <c r="AK277" s="207">
        <v>44496</v>
      </c>
      <c r="AL277" s="205"/>
    </row>
    <row r="278" spans="1:38">
      <c r="A278" s="205" t="s">
        <v>155</v>
      </c>
      <c r="B278" s="205" t="s">
        <v>156</v>
      </c>
      <c r="C278" s="205" t="s">
        <v>3760</v>
      </c>
      <c r="D278" s="205" t="s">
        <v>65</v>
      </c>
      <c r="E278" s="205" t="s">
        <v>65</v>
      </c>
      <c r="F278" s="205" t="s">
        <v>25</v>
      </c>
      <c r="G278" s="205" t="s">
        <v>66</v>
      </c>
      <c r="H278" s="205" t="s">
        <v>54</v>
      </c>
      <c r="I278" s="205" t="s">
        <v>55</v>
      </c>
      <c r="J278" s="205" t="s">
        <v>4109</v>
      </c>
      <c r="K278" s="208">
        <v>44463</v>
      </c>
      <c r="L278" s="209">
        <v>44505</v>
      </c>
      <c r="M278" s="208">
        <v>44545</v>
      </c>
      <c r="N278" t="s">
        <v>28</v>
      </c>
      <c r="O278" t="s">
        <v>28</v>
      </c>
      <c r="P278" t="s">
        <v>28</v>
      </c>
      <c r="Q278" t="s">
        <v>54</v>
      </c>
      <c r="R278" s="207"/>
      <c r="S278" s="207"/>
      <c r="T278" s="205"/>
      <c r="U278" s="205"/>
      <c r="V278" s="62" t="s">
        <v>4110</v>
      </c>
      <c r="W278" s="205"/>
      <c r="X278" s="205"/>
      <c r="Y278" s="205"/>
      <c r="Z278" s="205" t="s">
        <v>4050</v>
      </c>
      <c r="AA278" s="206">
        <v>500000</v>
      </c>
      <c r="AB278" s="205" t="s">
        <v>72</v>
      </c>
      <c r="AC278" s="149" t="s">
        <v>478</v>
      </c>
      <c r="AD278" s="205" t="s">
        <v>478</v>
      </c>
      <c r="AE278" s="206" t="s">
        <v>28</v>
      </c>
      <c r="AF278" s="150">
        <v>37.794027290566106</v>
      </c>
      <c r="AG278" s="151">
        <v>1.5094339622641511</v>
      </c>
      <c r="AH278" s="150">
        <v>1789.7013645283052</v>
      </c>
      <c r="AI278" s="150">
        <v>35.794027290566106</v>
      </c>
      <c r="AJ278" s="150">
        <v>37.794027290566106</v>
      </c>
      <c r="AK278" s="207">
        <v>44510</v>
      </c>
      <c r="AL278" s="205"/>
    </row>
    <row r="279" spans="1:38">
      <c r="A279" t="s">
        <v>147</v>
      </c>
      <c r="B279" s="205" t="s">
        <v>148</v>
      </c>
      <c r="C279" s="205" t="s">
        <v>4111</v>
      </c>
      <c r="D279" t="s">
        <v>76</v>
      </c>
      <c r="E279" t="s">
        <v>76</v>
      </c>
      <c r="F279" t="s">
        <v>25</v>
      </c>
      <c r="G279" t="s">
        <v>66</v>
      </c>
      <c r="H279" t="s">
        <v>54</v>
      </c>
      <c r="I279" t="s">
        <v>68</v>
      </c>
      <c r="J279" s="205" t="s">
        <v>4112</v>
      </c>
      <c r="K279" s="208">
        <v>44197</v>
      </c>
      <c r="L279" s="209">
        <v>44530</v>
      </c>
      <c r="M279" s="208">
        <v>44550</v>
      </c>
      <c r="N279" t="s">
        <v>28</v>
      </c>
      <c r="O279" t="s">
        <v>28</v>
      </c>
      <c r="P279" t="s">
        <v>28</v>
      </c>
      <c r="Q279" s="205"/>
      <c r="R279" s="207"/>
      <c r="S279" s="207"/>
      <c r="T279" s="205"/>
      <c r="U279" s="205"/>
      <c r="V279" s="205"/>
      <c r="W279" s="205"/>
      <c r="X279" s="205"/>
      <c r="Y279" s="205"/>
      <c r="Z279" s="205" t="s">
        <v>4113</v>
      </c>
      <c r="AA279" s="206">
        <v>500000</v>
      </c>
      <c r="AB279" s="205" t="s">
        <v>58</v>
      </c>
      <c r="AC279" s="149" t="s">
        <v>478</v>
      </c>
      <c r="AD279" s="205" t="s">
        <v>478</v>
      </c>
      <c r="AE279" s="206" t="s">
        <v>28</v>
      </c>
      <c r="AF279" s="150">
        <v>37.824215969811391</v>
      </c>
      <c r="AG279" s="151">
        <v>1.5094339622641511</v>
      </c>
      <c r="AH279" s="150">
        <v>1791.2107984905695</v>
      </c>
      <c r="AI279" s="150">
        <v>35.824215969811391</v>
      </c>
      <c r="AJ279" s="150">
        <v>37.824215969811391</v>
      </c>
      <c r="AK279" s="207">
        <v>44518</v>
      </c>
      <c r="AL279" s="205"/>
    </row>
    <row r="280" spans="1:38">
      <c r="A280" s="205" t="s">
        <v>147</v>
      </c>
      <c r="B280" s="205" t="s">
        <v>148</v>
      </c>
      <c r="C280" s="205" t="s">
        <v>4114</v>
      </c>
      <c r="D280" s="205" t="s">
        <v>65</v>
      </c>
      <c r="E280" s="205" t="s">
        <v>65</v>
      </c>
      <c r="F280" s="205" t="s">
        <v>25</v>
      </c>
      <c r="G280" s="205" t="s">
        <v>66</v>
      </c>
      <c r="H280" s="205" t="s">
        <v>54</v>
      </c>
      <c r="I280" s="205" t="s">
        <v>55</v>
      </c>
      <c r="J280" s="205" t="s">
        <v>4115</v>
      </c>
      <c r="K280" s="208">
        <v>44424</v>
      </c>
      <c r="L280" s="209">
        <v>44498</v>
      </c>
      <c r="M280" s="208">
        <v>44553</v>
      </c>
      <c r="N280" s="205" t="s">
        <v>28</v>
      </c>
      <c r="O280" s="205" t="s">
        <v>28</v>
      </c>
      <c r="P280" s="205" t="s">
        <v>28</v>
      </c>
      <c r="Q280" s="205" t="s">
        <v>54</v>
      </c>
      <c r="R280" s="207"/>
      <c r="S280" s="207"/>
      <c r="T280" s="205"/>
      <c r="U280" s="205"/>
      <c r="V280" s="62" t="s">
        <v>4116</v>
      </c>
      <c r="W280" s="205"/>
      <c r="X280" s="205"/>
      <c r="Y280" s="205"/>
      <c r="Z280" t="s">
        <v>4050</v>
      </c>
      <c r="AA280" s="206">
        <v>500000</v>
      </c>
      <c r="AB280" s="205" t="s">
        <v>58</v>
      </c>
      <c r="AC280" s="149" t="s">
        <v>478</v>
      </c>
      <c r="AD280" s="205" t="s">
        <v>478</v>
      </c>
      <c r="AE280" s="206" t="s">
        <v>28</v>
      </c>
      <c r="AF280" s="150">
        <v>37.854404649056676</v>
      </c>
      <c r="AG280" s="151">
        <v>1.5094339622641511</v>
      </c>
      <c r="AH280" s="150">
        <v>1792.7202324528337</v>
      </c>
      <c r="AI280" s="150">
        <v>35.854404649056676</v>
      </c>
      <c r="AJ280" s="150">
        <v>37.854404649056676</v>
      </c>
      <c r="AK280" s="207">
        <v>44477</v>
      </c>
      <c r="AL280" s="205"/>
    </row>
    <row r="281" spans="1:38">
      <c r="A281" s="205" t="s">
        <v>147</v>
      </c>
      <c r="B281" s="205" t="s">
        <v>148</v>
      </c>
      <c r="C281" s="205" t="s">
        <v>4117</v>
      </c>
      <c r="D281" s="205" t="s">
        <v>65</v>
      </c>
      <c r="E281" s="205" t="s">
        <v>65</v>
      </c>
      <c r="F281" s="205" t="s">
        <v>25</v>
      </c>
      <c r="G281" s="205" t="s">
        <v>77</v>
      </c>
      <c r="H281" s="205" t="s">
        <v>67</v>
      </c>
      <c r="I281" s="205" t="s">
        <v>55</v>
      </c>
      <c r="J281" s="205" t="s">
        <v>4118</v>
      </c>
      <c r="K281" s="208">
        <v>44053</v>
      </c>
      <c r="L281" s="209">
        <v>44148</v>
      </c>
      <c r="M281" s="208">
        <v>44176</v>
      </c>
      <c r="N281" s="205" t="s">
        <v>28</v>
      </c>
      <c r="O281" s="205" t="s">
        <v>28</v>
      </c>
      <c r="P281" s="149" t="s">
        <v>28</v>
      </c>
      <c r="Q281" s="149"/>
      <c r="R281" s="158"/>
      <c r="S281" s="158"/>
      <c r="T281" s="205"/>
      <c r="U281" s="205"/>
      <c r="V281" s="62" t="s">
        <v>4119</v>
      </c>
      <c r="W281" s="205"/>
      <c r="X281" s="205"/>
      <c r="Y281" s="205"/>
      <c r="Z281" s="205" t="s">
        <v>4120</v>
      </c>
      <c r="AA281" s="206">
        <v>500000</v>
      </c>
      <c r="AB281" s="205" t="s">
        <v>58</v>
      </c>
      <c r="AC281" s="149" t="s">
        <v>478</v>
      </c>
      <c r="AD281" s="205" t="s">
        <v>478</v>
      </c>
      <c r="AE281" s="206" t="s">
        <v>28</v>
      </c>
      <c r="AF281" s="150">
        <v>38.458178233962329</v>
      </c>
      <c r="AG281" s="151">
        <v>15.09433962264151</v>
      </c>
      <c r="AH281" s="150">
        <v>1822.9089116981165</v>
      </c>
      <c r="AI281" s="150">
        <v>36.458178233962329</v>
      </c>
      <c r="AJ281" s="150">
        <v>38.458178233962329</v>
      </c>
      <c r="AK281" s="207"/>
      <c r="AL281" s="205"/>
    </row>
    <row r="282" spans="1:38">
      <c r="A282" s="205" t="s">
        <v>155</v>
      </c>
      <c r="B282" s="205" t="s">
        <v>156</v>
      </c>
      <c r="C282" s="205" t="s">
        <v>4121</v>
      </c>
      <c r="D282" s="205" t="s">
        <v>65</v>
      </c>
      <c r="E282" s="205" t="s">
        <v>65</v>
      </c>
      <c r="F282" s="205" t="s">
        <v>25</v>
      </c>
      <c r="G282" s="205" t="s">
        <v>77</v>
      </c>
      <c r="H282" s="205" t="s">
        <v>67</v>
      </c>
      <c r="I282" s="205" t="s">
        <v>55</v>
      </c>
      <c r="J282" s="205" t="s">
        <v>4122</v>
      </c>
      <c r="K282" s="208">
        <v>44081</v>
      </c>
      <c r="L282" s="209">
        <v>44162</v>
      </c>
      <c r="M282" s="208">
        <v>44230</v>
      </c>
      <c r="N282" s="205" t="s">
        <v>28</v>
      </c>
      <c r="O282" s="205" t="s">
        <v>28</v>
      </c>
      <c r="P282" s="149" t="s">
        <v>28</v>
      </c>
      <c r="Q282" s="149"/>
      <c r="R282" s="158"/>
      <c r="S282" s="158"/>
      <c r="T282" s="205"/>
      <c r="U282" s="205"/>
      <c r="V282" s="62" t="s">
        <v>4123</v>
      </c>
      <c r="W282" s="205"/>
      <c r="X282" s="205"/>
      <c r="Y282" s="205"/>
      <c r="Z282" s="205"/>
      <c r="AA282" s="206">
        <v>500000</v>
      </c>
      <c r="AB282" s="205" t="s">
        <v>58</v>
      </c>
      <c r="AC282" s="149" t="s">
        <v>478</v>
      </c>
      <c r="AD282" s="205" t="s">
        <v>478</v>
      </c>
      <c r="AE282" s="206" t="s">
        <v>28</v>
      </c>
      <c r="AF282" s="150">
        <v>38.488366913207614</v>
      </c>
      <c r="AG282" s="151">
        <v>15.09433962264151</v>
      </c>
      <c r="AH282" s="150">
        <v>1824.4183456603807</v>
      </c>
      <c r="AI282" s="150">
        <v>36.488366913207614</v>
      </c>
      <c r="AJ282" s="150">
        <v>38.488366913207614</v>
      </c>
      <c r="AK282" s="207"/>
      <c r="AL282" s="205"/>
    </row>
    <row r="283" spans="1:38">
      <c r="A283" s="152" t="s">
        <v>90</v>
      </c>
      <c r="B283" s="205" t="s">
        <v>91</v>
      </c>
      <c r="C283" s="205" t="s">
        <v>4124</v>
      </c>
      <c r="D283" s="205" t="s">
        <v>65</v>
      </c>
      <c r="E283" s="205" t="s">
        <v>65</v>
      </c>
      <c r="F283" s="205" t="s">
        <v>25</v>
      </c>
      <c r="G283" s="205" t="s">
        <v>81</v>
      </c>
      <c r="H283" s="205" t="s">
        <v>54</v>
      </c>
      <c r="I283" s="205" t="s">
        <v>55</v>
      </c>
      <c r="J283" s="205" t="s">
        <v>4125</v>
      </c>
      <c r="K283" s="208">
        <v>44166</v>
      </c>
      <c r="L283" s="209">
        <v>44301</v>
      </c>
      <c r="M283" s="208">
        <v>44335</v>
      </c>
      <c r="N283" s="205" t="s">
        <v>28</v>
      </c>
      <c r="O283" s="205" t="s">
        <v>28</v>
      </c>
      <c r="P283" s="205" t="s">
        <v>28</v>
      </c>
      <c r="Q283" s="205"/>
      <c r="R283" s="207"/>
      <c r="S283" s="207"/>
      <c r="T283" s="205"/>
      <c r="U283" s="205"/>
      <c r="V283" s="62" t="s">
        <v>4126</v>
      </c>
      <c r="W283" s="205"/>
      <c r="X283" s="205"/>
      <c r="Y283" s="205"/>
      <c r="Z283" s="205"/>
      <c r="AA283" s="206">
        <v>500000</v>
      </c>
      <c r="AB283" s="205" t="s">
        <v>58</v>
      </c>
      <c r="AC283" s="149" t="s">
        <v>478</v>
      </c>
      <c r="AD283" s="205" t="s">
        <v>478</v>
      </c>
      <c r="AE283" s="206" t="s">
        <v>28</v>
      </c>
      <c r="AF283" s="150">
        <v>38.518555592452898</v>
      </c>
      <c r="AG283" s="151">
        <v>1.5094339622641511</v>
      </c>
      <c r="AH283" s="150">
        <v>1825.9277796226449</v>
      </c>
      <c r="AI283" s="150">
        <v>36.518555592452898</v>
      </c>
      <c r="AJ283" s="150">
        <v>38.518555592452898</v>
      </c>
      <c r="AK283" s="207">
        <v>44300</v>
      </c>
      <c r="AL283" s="205"/>
    </row>
    <row r="284" spans="1:38">
      <c r="A284" s="205" t="s">
        <v>147</v>
      </c>
      <c r="B284" s="205" t="s">
        <v>148</v>
      </c>
      <c r="C284" s="205" t="s">
        <v>4092</v>
      </c>
      <c r="D284" s="205" t="s">
        <v>65</v>
      </c>
      <c r="E284" s="205" t="s">
        <v>65</v>
      </c>
      <c r="F284" s="205" t="s">
        <v>25</v>
      </c>
      <c r="G284" s="205" t="s">
        <v>81</v>
      </c>
      <c r="H284" s="205" t="s">
        <v>54</v>
      </c>
      <c r="I284" s="205" t="s">
        <v>55</v>
      </c>
      <c r="J284" s="205" t="s">
        <v>4127</v>
      </c>
      <c r="K284" s="208">
        <v>44240</v>
      </c>
      <c r="L284" s="209">
        <v>44295</v>
      </c>
      <c r="M284" s="208">
        <v>44338</v>
      </c>
      <c r="N284" s="205" t="s">
        <v>28</v>
      </c>
      <c r="O284" s="205" t="s">
        <v>28</v>
      </c>
      <c r="P284" s="205" t="s">
        <v>28</v>
      </c>
      <c r="Q284" s="205"/>
      <c r="R284" s="207"/>
      <c r="S284" s="207"/>
      <c r="T284" s="205"/>
      <c r="U284" s="205"/>
      <c r="V284" s="62" t="s">
        <v>4128</v>
      </c>
      <c r="W284" s="205"/>
      <c r="X284" s="205"/>
      <c r="Y284" s="205"/>
      <c r="Z284" s="205"/>
      <c r="AA284" s="206">
        <v>500000</v>
      </c>
      <c r="AB284" s="205" t="s">
        <v>58</v>
      </c>
      <c r="AC284" s="149" t="s">
        <v>478</v>
      </c>
      <c r="AD284" s="205" t="s">
        <v>478</v>
      </c>
      <c r="AE284" s="206" t="s">
        <v>28</v>
      </c>
      <c r="AF284" s="150">
        <v>38.518555592452898</v>
      </c>
      <c r="AG284" s="151">
        <v>1.5094339622641511</v>
      </c>
      <c r="AH284" s="150">
        <v>1825.9277796226449</v>
      </c>
      <c r="AI284" s="150">
        <v>36.518555592452898</v>
      </c>
      <c r="AJ284" s="150">
        <v>38.518555592452898</v>
      </c>
      <c r="AK284" s="207">
        <v>44300</v>
      </c>
      <c r="AL284" s="205"/>
    </row>
    <row r="285" spans="1:38" ht="16.5" customHeight="1">
      <c r="A285" s="205" t="s">
        <v>96</v>
      </c>
      <c r="B285" s="205" t="str">
        <f>VLOOKUP(A285,'Data Validation'!S:T,2,)</f>
        <v>SAP BTP Core</v>
      </c>
      <c r="C285" s="205" t="s">
        <v>2763</v>
      </c>
      <c r="D285" s="205" t="s">
        <v>65</v>
      </c>
      <c r="E285" s="205" t="s">
        <v>65</v>
      </c>
      <c r="F285" s="205" t="s">
        <v>24</v>
      </c>
      <c r="G285" s="205" t="s">
        <v>66</v>
      </c>
      <c r="H285" s="205" t="s">
        <v>54</v>
      </c>
      <c r="I285" s="205" t="s">
        <v>55</v>
      </c>
      <c r="J285" s="205" t="s">
        <v>4129</v>
      </c>
      <c r="K285" s="208">
        <v>44424</v>
      </c>
      <c r="L285" s="209">
        <v>44434</v>
      </c>
      <c r="M285" s="208">
        <v>44448</v>
      </c>
      <c r="N285" s="205" t="s">
        <v>28</v>
      </c>
      <c r="O285" s="205" t="s">
        <v>28</v>
      </c>
      <c r="P285" s="205" t="s">
        <v>28</v>
      </c>
      <c r="Q285" s="205"/>
      <c r="R285" s="207"/>
      <c r="S285" s="207"/>
      <c r="T285" s="205"/>
      <c r="U285" s="205"/>
      <c r="V285" s="62" t="s">
        <v>4130</v>
      </c>
      <c r="W285" s="205"/>
      <c r="X285" s="205"/>
      <c r="Y285" s="205"/>
      <c r="Z285" s="205" t="s">
        <v>4131</v>
      </c>
      <c r="AA285" s="206">
        <v>500000</v>
      </c>
      <c r="AB285" s="205" t="s">
        <v>58</v>
      </c>
      <c r="AC285" s="149" t="str">
        <f ca="1">IF((AND((M285-TODAY())&lt;=0,(F285="P2")))=TRUE,"Yes","No")</f>
        <v>No</v>
      </c>
      <c r="AD285" s="205" t="str">
        <f ca="1">IF((AND((M285-TODAY())&lt;=30,(L285-TODAY())&lt;=0,(F285="P1")))=TRUE,"Yes",IF(AND((M285-TODAY())&lt;=30,(L285-TODAY())&lt;=0,(F285="P2"))=TRUE,"Yes","No"))</f>
        <v>Yes</v>
      </c>
      <c r="AE285" s="206" t="str">
        <f>VLOOKUP(O285,'Data Validation'!I:J,2,FALSE)</f>
        <v>RTC Passed</v>
      </c>
      <c r="AF285" s="150">
        <f ca="1">IF(AJ285&lt;=53,AJ285,AJ285-52)</f>
        <v>41.030188679245285</v>
      </c>
      <c r="AG285" s="151">
        <f>IF(H285="Y",(((160/1000000)*AA285)/5.3)*0.1,((160/1000000)*AA285)/5.3)</f>
        <v>1.5094339622641511</v>
      </c>
      <c r="AH285" s="150">
        <f>SUM($AG$285:AG285)</f>
        <v>1.5094339622641511</v>
      </c>
      <c r="AI285" s="150">
        <f>AH285/50</f>
        <v>3.0188679245283023E-2</v>
      </c>
      <c r="AJ285" s="150">
        <f ca="1">WEEKNUM(TODAY())+AI285</f>
        <v>41.030188679245285</v>
      </c>
      <c r="AK285" s="207">
        <v>44439</v>
      </c>
      <c r="AL285" s="205" t="s">
        <v>54</v>
      </c>
    </row>
  </sheetData>
  <autoFilter ref="A1:XEZ285" xr:uid="{FAFAEEE9-1CF8-5F48-BBA9-B41446FBFCE3}"/>
  <dataValidations count="2">
    <dataValidation type="date" operator="greaterThan" allowBlank="1" showInputMessage="1" showErrorMessage="1" sqref="AK1:AK93 R159 AK281:AK285 AK95:AK279" xr:uid="{19DCC1F0-D31F-CB46-8A17-C71AC8B03633}">
      <formula1>36891</formula1>
    </dataValidation>
    <dataValidation type="list" allowBlank="1" showInputMessage="1" showErrorMessage="1" sqref="O94" xr:uid="{F0A0A188-DF36-E345-BAE3-43C9DE4991A8}">
      <formula1>List_of_Analysts</formula1>
    </dataValidation>
  </dataValidations>
  <hyperlinks>
    <hyperlink ref="V276" r:id="rId1" xr:uid="{63A5E6A5-6069-5847-8F5D-129B7B9A7E2B}"/>
    <hyperlink ref="Y25" r:id="rId2" xr:uid="{E1BC9DA3-D731-3346-9B2B-59EBADB3F092}"/>
    <hyperlink ref="V25" r:id="rId3" xr:uid="{C85FD0E9-9FD4-584D-B02D-50C197833B14}"/>
    <hyperlink ref="V192" r:id="rId4" xr:uid="{44836181-D9DC-A946-ABB3-719283D77A5D}"/>
    <hyperlink ref="V277" r:id="rId5" xr:uid="{BC0A4A10-22F0-4746-9FB1-DEBC040468D9}"/>
    <hyperlink ref="Y24" r:id="rId6" xr:uid="{7E378085-F6BD-B841-9A9B-93E9124D4159}"/>
    <hyperlink ref="V24" r:id="rId7" xr:uid="{82DF4874-6697-7D45-A5A5-2EA904434A01}"/>
    <hyperlink ref="V43" r:id="rId8" xr:uid="{6AC301AF-3040-144B-99FE-52AA234A5BE2}"/>
    <hyperlink ref="V52" r:id="rId9" xr:uid="{D7348205-88CB-3F4A-962A-D4E1A15F0D7A}"/>
    <hyperlink ref="V133" r:id="rId10" xr:uid="{DED200F8-AFC5-2E4A-8C19-257AE9D4AADB}"/>
    <hyperlink ref="Y15" r:id="rId11" xr:uid="{E93332FB-F540-434A-96BF-8ECF2ABC28B3}"/>
    <hyperlink ref="V15" r:id="rId12" xr:uid="{05FC70EE-9A36-0648-8951-18FFA47D95A2}"/>
    <hyperlink ref="Y76" r:id="rId13" xr:uid="{89A8660A-FD22-A740-A1E6-95BA8C0A3525}"/>
    <hyperlink ref="V76" r:id="rId14" xr:uid="{CF2835A0-7ED4-5A4F-832F-83E7B2BEF915}"/>
    <hyperlink ref="V131" r:id="rId15" xr:uid="{0A361FE6-7CA6-4F47-A51F-47C2B6B0D62A}"/>
    <hyperlink ref="V186" r:id="rId16" xr:uid="{5524C127-440C-C149-9717-1EC755DA42FC}"/>
    <hyperlink ref="Y22" r:id="rId17" xr:uid="{236487E6-E05A-C44B-B738-96DAE5CB59EB}"/>
    <hyperlink ref="V22" r:id="rId18" xr:uid="{F3563996-BD91-E548-B99C-FE52E15418C1}"/>
    <hyperlink ref="V284" r:id="rId19" xr:uid="{0FD544D9-0AD5-B249-A2E5-B3706C6A1C9D}"/>
    <hyperlink ref="Y59" r:id="rId20" xr:uid="{16A2C385-4B8A-614B-B6D6-6A152F0CDFFB}"/>
    <hyperlink ref="V59" r:id="rId21" xr:uid="{15392760-7D0E-914B-AD99-A6F04387A451}"/>
    <hyperlink ref="V283" r:id="rId22" xr:uid="{5782BF27-EE79-D946-97C2-5D359DDB5120}"/>
    <hyperlink ref="V158" r:id="rId23" xr:uid="{F5DE7105-5D8C-064B-9487-DB2BD9EF3431}"/>
    <hyperlink ref="V193" r:id="rId24" xr:uid="{DC32AD3D-49D7-4C40-81B1-D795273E400B}"/>
    <hyperlink ref="V58" r:id="rId25" xr:uid="{1515E6EA-694C-3047-A7CD-71BAAC54E281}"/>
    <hyperlink ref="V179" r:id="rId26" xr:uid="{6167C87E-A850-B642-8422-A478FFC1824F}"/>
    <hyperlink ref="V114" r:id="rId27" xr:uid="{AE9AF2DE-A0E7-714A-BE80-33F11F427EB8}"/>
    <hyperlink ref="Y68" r:id="rId28" xr:uid="{966E7B57-BFCF-4E42-9E75-B9772919451E}"/>
    <hyperlink ref="V68" r:id="rId29" xr:uid="{A2E1ECB1-C6FF-F14A-B5CB-4D70402FA554}"/>
    <hyperlink ref="Y69" r:id="rId30" xr:uid="{E7379AB0-5761-B448-BE15-8C2E411631BB}"/>
    <hyperlink ref="V69" r:id="rId31" xr:uid="{71E7C983-FAE4-3B4E-B8A7-EF1719AAF7E3}"/>
    <hyperlink ref="V88" r:id="rId32" xr:uid="{F49DA45A-EB39-5045-821A-49AB42D7249E}"/>
    <hyperlink ref="Y34" r:id="rId33" xr:uid="{BC1E4462-BBEB-F647-9D74-3C73F676E6F5}"/>
    <hyperlink ref="V34" r:id="rId34" xr:uid="{3CCFEA8C-D268-244F-9E1E-23147C60B2C7}"/>
    <hyperlink ref="V176" r:id="rId35" xr:uid="{771DAE48-DA22-1846-9395-31408296FA1D}"/>
    <hyperlink ref="V165" r:id="rId36" xr:uid="{520DA3B0-04AD-4D45-A26F-2E1EF25F6CD7}"/>
    <hyperlink ref="V159" r:id="rId37" xr:uid="{E27D5F52-EFAD-C344-A33B-006804CCF3C3}"/>
    <hyperlink ref="Y5" r:id="rId38" xr:uid="{A57DAA47-31EF-694C-8F96-9C21FACA2BA4}"/>
    <hyperlink ref="V5" r:id="rId39" xr:uid="{50EC9FDF-C4E2-0647-A6B4-8A40EDAE3A38}"/>
    <hyperlink ref="V150" r:id="rId40" xr:uid="{3951FF03-251C-E94B-B7B3-59AD45D84A57}"/>
    <hyperlink ref="V104" r:id="rId41" xr:uid="{3DB5BF1A-C538-AB44-A203-A0C7FF256A9E}"/>
    <hyperlink ref="V281" r:id="rId42" xr:uid="{031DF0C9-A7B0-CE44-A0E0-10C724779B05}"/>
    <hyperlink ref="V152" r:id="rId43" xr:uid="{5A4C4632-2ED4-C24B-AE42-1FD1DAE1FCFA}"/>
    <hyperlink ref="V184" r:id="rId44" xr:uid="{48EB93FF-1F51-6A44-9331-FC6670CD8F69}"/>
    <hyperlink ref="V85" r:id="rId45" xr:uid="{C3359DE1-C3A0-8A4D-97AF-A1BA51B4014C}"/>
    <hyperlink ref="V33" r:id="rId46" xr:uid="{BE102D0E-602B-F741-85B4-F8B5A45329CA}"/>
    <hyperlink ref="Y33" r:id="rId47" xr:uid="{4FA462D3-4E37-E04D-B67D-C23F0A9B8DE0}"/>
    <hyperlink ref="V86" r:id="rId48" xr:uid="{E6BE3E1E-76D0-384E-A55A-2A4381964DA5}"/>
    <hyperlink ref="V101" r:id="rId49" xr:uid="{5550A1DF-BB55-2B48-8A81-285B1615D987}"/>
    <hyperlink ref="V100" r:id="rId50" xr:uid="{B433790E-C4A9-FE4B-AB06-C5C74A77CEFF}"/>
    <hyperlink ref="V2" r:id="rId51" xr:uid="{5270F0ED-7CE3-AA40-9C3E-FE1F3CC6920D}"/>
    <hyperlink ref="Y2" r:id="rId52" xr:uid="{74386FCB-7961-F84E-9C53-AFCF08FC365D}"/>
    <hyperlink ref="V31" r:id="rId53" xr:uid="{535AA8F6-7919-3046-9A8D-3151EAB8DD22}"/>
    <hyperlink ref="Y31" r:id="rId54" xr:uid="{8A88D8CC-DDC9-BA4E-8B23-4CE2A4B12684}"/>
    <hyperlink ref="V149" r:id="rId55" xr:uid="{41AEEDCA-C15D-C543-80D4-8907307E1E3F}"/>
    <hyperlink ref="V32" r:id="rId56" xr:uid="{D109E084-06AC-884A-B885-5E6DB564BA8B}"/>
    <hyperlink ref="Y32" r:id="rId57" xr:uid="{AABCD331-9297-184F-B11C-8CDA6F971010}"/>
    <hyperlink ref="V252" r:id="rId58" xr:uid="{533198A7-24F1-0B4D-8D5F-A77A240F5030}"/>
    <hyperlink ref="V103" r:id="rId59" xr:uid="{394CFD52-E00D-CA4C-9365-121E323D7031}"/>
    <hyperlink ref="V102" r:id="rId60" xr:uid="{4560F265-BBFE-1148-B7A7-8EDA3BAD63B5}"/>
    <hyperlink ref="V65" r:id="rId61" xr:uid="{6F9881EC-11D6-3C40-B060-9DF8BD2F7AC7}"/>
    <hyperlink ref="Y65" r:id="rId62" xr:uid="{6074E60D-D0E2-D74D-A906-A2CBB08729DC}"/>
    <hyperlink ref="V172" r:id="rId63" xr:uid="{14C67AA4-ED30-4E42-825B-AD1212053369}"/>
    <hyperlink ref="Y3" r:id="rId64" xr:uid="{37E4480C-C7C5-E344-BEC8-52A9076A9520}"/>
    <hyperlink ref="V3" r:id="rId65" xr:uid="{C4BB5B41-5258-284D-9728-44AB4A586B89}"/>
    <hyperlink ref="V89" r:id="rId66" xr:uid="{45EC9AB8-8D2A-4F4A-981D-D8E99D389A59}"/>
    <hyperlink ref="V105" r:id="rId67" xr:uid="{D20AC6EE-8A72-354C-AD63-7AF376159921}"/>
    <hyperlink ref="V164" r:id="rId68" xr:uid="{6C3D5008-0444-0C4B-AA4D-7A3CD0F17D7A}"/>
    <hyperlink ref="V163" r:id="rId69" xr:uid="{BE8F7733-7883-8644-87C3-0EB1546E2DE0}"/>
    <hyperlink ref="V63" r:id="rId70" xr:uid="{D21FEB6C-6D8F-F94C-8A4D-5941AE301A41}"/>
    <hyperlink ref="Y63" r:id="rId71" xr:uid="{B8DE8292-435F-8643-A3E9-4DE0E1A7F385}"/>
    <hyperlink ref="V62" r:id="rId72" xr:uid="{8C561EB0-812C-A944-9927-B9883CB8233D}"/>
    <hyperlink ref="Y62" r:id="rId73" xr:uid="{53E55A69-E1F8-E24F-8467-B5E815695B39}"/>
    <hyperlink ref="Y64" r:id="rId74" xr:uid="{45B48182-6F9F-F74A-A251-55230E344DA8}"/>
    <hyperlink ref="V64" r:id="rId75" xr:uid="{2CAC213B-23CF-A44B-A1ED-F02183FFE17D}"/>
    <hyperlink ref="V171" r:id="rId76" xr:uid="{4A9B5BE7-33F0-6847-83E2-9F9B0763EFE1}"/>
    <hyperlink ref="V66" r:id="rId77" xr:uid="{D70880F6-B4BA-B34C-A4C2-788CD2B13DD0}"/>
  </hyperlinks>
  <pageMargins left="0.7" right="0.7" top="0.75" bottom="0.75" header="0.3" footer="0.3"/>
  <pageSetup orientation="portrait" r:id="rId78"/>
  <headerFooter>
    <oddFooter>&amp;L_x000D_&amp;1#&amp;"Calibri"&amp;10&amp;K000000 Confidential</oddFooter>
  </headerFooter>
  <customProperties>
    <customPr name="_pios_id" r:id="rId79"/>
  </customProperties>
  <extLst>
    <ext xmlns:x14="http://schemas.microsoft.com/office/spreadsheetml/2009/9/main" uri="{CCE6A557-97BC-4b89-ADB6-D9C93CAAB3DF}">
      <x14:dataValidations xmlns:xm="http://schemas.microsoft.com/office/excel/2006/main" count="17">
        <x14:dataValidation type="list" allowBlank="1" showInputMessage="1" showErrorMessage="1" xr:uid="{4F540B0C-6B83-8F46-AFD0-D157BBA4AB89}">
          <x14:formula1>
            <xm:f>'Data Validation'!$L$2:$L$6</xm:f>
          </x14:formula1>
          <xm:sqref>Q1:Q93 Q150:Q279 Q95:Q148 Q281:Q285</xm:sqref>
        </x14:dataValidation>
        <x14:dataValidation type="list" allowBlank="1" showInputMessage="1" showErrorMessage="1" xr:uid="{ABF9FA10-4315-BD41-88D4-D23173483E01}">
          <x14:formula1>
            <xm:f>'Data Validation'!$K$2:$K$9</xm:f>
          </x14:formula1>
          <xm:sqref>T1 T150:T279 P202:P279 T95:T148 P120:P148 T281:T285 P281:P285 P150:P199 Q94 T53:T93 T25:T45 T11:T13 T15 T22 T17:T18 P1:P118</xm:sqref>
        </x14:dataValidation>
        <x14:dataValidation type="list" allowBlank="1" showInputMessage="1" showErrorMessage="1" xr:uid="{596D7CBB-75ED-E141-9309-41DDC1B59791}">
          <x14:formula1>
            <xm:f>'Data Validation'!$K$1:$K$9</xm:f>
          </x14:formula1>
          <xm:sqref>P200:P201 P119</xm:sqref>
        </x14:dataValidation>
        <x14:dataValidation type="list" allowBlank="1" showInputMessage="1" showErrorMessage="1" xr:uid="{A39D02F0-14AB-E247-8AA3-73B32FB539FD}">
          <x14:formula1>
            <xm:f>'Data Validation'!$M$2:$M$5</xm:f>
          </x14:formula1>
          <xm:sqref>Y94 AB1:AB285</xm:sqref>
        </x14:dataValidation>
        <x14:dataValidation type="list" allowBlank="1" showInputMessage="1" showErrorMessage="1" xr:uid="{E2BAB88B-87DF-3942-AC02-9DB8B7856075}">
          <x14:formula1>
            <xm:f>'Data Validation'!$N$1:$N$5</xm:f>
          </x14:formula1>
          <xm:sqref>U1:Y1 U17:U19 U28:U45 U23:U24 U21 V68:V70 V72:V74 V76 V55:V64 V79:V80 V82 V84 Y53:Y61 Y84:Y86 Y63:Y82 V89:V92 W53:X93 U53:U93 Y88:Y93 T94:V94 R94 V96:V99 Y95:Y100 Y102 V108:V110 V112:V113 Y105:Y113 V115 Y115 Y117:Y119 V121 Y121 V132 V135:V136 Y126:Y136 V139 Y138:Y139 V142 V144 Y141:Y145 V150:V151 V154 V156:V157 Y150:Y157 V159:V161 Y159:Y161 Y163 V165 V168:V172 Y165:Y173 V178:V180 Y176:Y180 Y182:Y184 Y186:Y187 V191 Y191:Y192 Y196 W150:X201 V203 V259 Y203 V206:V208 V213:V217 Y221:Y222 V225 V227 Y225:Y227 V232 Y232 V234:V235 Y234:Y237 Y239:Y240 V242 Y242 V244 Y244:Y245 Y249:Y251 V253:V254 Y253:Y257 V261 Y259:Y261 Y263 V267:V268 Y265:Y270 Y272:Y279 V272:V279 U281:U285 W281:Y284 V283:V284 U95:U148 Y147:Y148 W95:X148 U150:U279 W203:X279 Y205:Y218</xm:sqref>
        </x14:dataValidation>
        <x14:dataValidation type="list" allowBlank="1" showInputMessage="1" showErrorMessage="1" xr:uid="{1ED8070F-FEE6-6A4E-8DD0-9CEF905F3B26}">
          <x14:formula1>
            <xm:f>'Data Validation'!$N$2:$N$9</xm:f>
          </x14:formula1>
          <xm:sqref>W34:Y35 W285:X285 U285 W46:X52 U46:U52 Y46:Y47 Y52 V27:Y27 V25:Y25 U22 V21:Y21 V2:Y19 U2:U16 W42:Y42 W30:Y32 U25:U27 U20:Y20 Y50</xm:sqref>
        </x14:dataValidation>
        <x14:dataValidation type="list" allowBlank="1" showInputMessage="1" showErrorMessage="1" xr:uid="{1B46DF8A-8FEF-7442-8435-C97292B48507}">
          <x14:formula1>
            <xm:f>'Data Validation'!$O$2:$O$9</xm:f>
          </x14:formula1>
          <xm:sqref>T14 T23:T24 T19:T21 T16 T46:T52 T2:T10 T285</xm:sqref>
        </x14:dataValidation>
        <x14:dataValidation type="list" allowBlank="1" showInputMessage="1" showErrorMessage="1" xr:uid="{39387752-530C-6D43-A9B0-A1C718C68BAA}">
          <x14:formula1>
            <xm:f>'Data Validation'!$R$2:$R$5</xm:f>
          </x14:formula1>
          <xm:sqref>AL281:AL285 AL1:AL148 AL150:AL279</xm:sqref>
        </x14:dataValidation>
        <x14:dataValidation type="list" allowBlank="1" showInputMessage="1" showErrorMessage="1" xr:uid="{AEF38CC6-5743-194B-95D3-841C1C150F65}">
          <x14:formula1>
            <xm:f>'Data Validation'!$G$2:$G$5</xm:f>
          </x14:formula1>
          <xm:sqref>I1:I148 I150:I285</xm:sqref>
        </x14:dataValidation>
        <x14:dataValidation type="list" allowBlank="1" showInputMessage="1" showErrorMessage="1" xr:uid="{64755A3A-77EB-584D-8556-8B41391AEDEA}">
          <x14:formula1>
            <xm:f>'Data Validation'!$F$2:$F$5</xm:f>
          </x14:formula1>
          <xm:sqref>H1:H148 H150:H285</xm:sqref>
        </x14:dataValidation>
        <x14:dataValidation type="list" allowBlank="1" showInputMessage="1" showErrorMessage="1" xr:uid="{AF1FAB41-07F5-5546-9A37-E0C52F8CFD68}">
          <x14:formula1>
            <xm:f>'Data Validation'!$C$2:$C$5</xm:f>
          </x14:formula1>
          <xm:sqref>D280 E1:E148 E150:E285</xm:sqref>
        </x14:dataValidation>
        <x14:dataValidation type="list" allowBlank="1" showInputMessage="1" showErrorMessage="1" xr:uid="{1297FEE1-5329-C542-9D75-3BD301560A2D}">
          <x14:formula1>
            <xm:f>'Data Validation'!$B$2:$B$14</xm:f>
          </x14:formula1>
          <xm:sqref>D1:D93 D150:D279 D95:D148 D281:D285</xm:sqref>
        </x14:dataValidation>
        <x14:dataValidation type="list" allowBlank="1" showInputMessage="1" showErrorMessage="1" xr:uid="{F08B1EF3-617A-BF4C-900C-BC302340B97F}">
          <x14:formula1>
            <xm:f>'Data Validation'!$B$2:$B$9</xm:f>
          </x14:formula1>
          <xm:sqref>D94</xm:sqref>
        </x14:dataValidation>
        <x14:dataValidation type="list" allowBlank="1" showInputMessage="1" showErrorMessage="1" xr:uid="{FEAC935B-D1A6-BC47-B4E7-F10D8B4F99E6}">
          <x14:formula1>
            <xm:f>'Data Validation'!$D$2:$D$10</xm:f>
          </x14:formula1>
          <xm:sqref>F1:F148 F150:F285</xm:sqref>
        </x14:dataValidation>
        <x14:dataValidation type="list" allowBlank="1" showInputMessage="1" showErrorMessage="1" xr:uid="{8720EEC2-E9B3-1640-B983-6D5C2770AB56}">
          <x14:formula1>
            <xm:f>'Data Validation'!$E$2:$E$9</xm:f>
          </x14:formula1>
          <xm:sqref>G281:G285 G1:G148 G150:G279</xm:sqref>
        </x14:dataValidation>
        <x14:dataValidation type="list" allowBlank="1" showInputMessage="1" showErrorMessage="1" xr:uid="{B0A92528-E126-DF46-AB75-0EB31FD0D9D2}">
          <x14:formula1>
            <xm:f>'Data Validation'!$I$2:$I$50</xm:f>
          </x14:formula1>
          <xm:sqref>O1:O93 O281:O285 O95:O148 O150:O279</xm:sqref>
        </x14:dataValidation>
        <x14:dataValidation type="list" allowBlank="1" showInputMessage="1" showErrorMessage="1" xr:uid="{C246F1F2-AFBD-FF40-BC70-10F4471DAD87}">
          <x14:formula1>
            <xm:f>'Data Validation'!$H$2:$H$10</xm:f>
          </x14:formula1>
          <xm:sqref>N1:N84 O280 N86:N148 N150:N285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04AD-E770-4793-9AE0-23E94A17F4BC}">
  <sheetPr codeName="Sheet19"/>
  <dimension ref="A1:AJ178"/>
  <sheetViews>
    <sheetView topLeftCell="D1" workbookViewId="0">
      <selection activeCell="J11" sqref="J11"/>
    </sheetView>
  </sheetViews>
  <sheetFormatPr defaultColWidth="8.42578125" defaultRowHeight="14.45"/>
  <cols>
    <col min="4" max="4" width="16" customWidth="1"/>
    <col min="8" max="8" width="17.140625" bestFit="1" customWidth="1"/>
    <col min="10" max="10" width="54.42578125" bestFit="1" customWidth="1"/>
    <col min="13" max="13" width="16.42578125" customWidth="1"/>
  </cols>
  <sheetData>
    <row r="1" spans="1:33" s="32" customFormat="1" ht="32.25" customHeight="1">
      <c r="A1" s="8" t="s">
        <v>47</v>
      </c>
      <c r="B1" s="8" t="s">
        <v>48</v>
      </c>
      <c r="C1" s="124" t="s">
        <v>445</v>
      </c>
      <c r="D1" s="124" t="s">
        <v>30</v>
      </c>
      <c r="E1" s="124" t="s">
        <v>31</v>
      </c>
      <c r="F1" s="124" t="s">
        <v>32</v>
      </c>
      <c r="G1" s="124" t="s">
        <v>33</v>
      </c>
      <c r="H1" s="124" t="s">
        <v>34</v>
      </c>
      <c r="I1" s="124" t="s">
        <v>35</v>
      </c>
      <c r="J1" s="124" t="s">
        <v>1048</v>
      </c>
      <c r="K1" s="117" t="s">
        <v>447</v>
      </c>
      <c r="L1" s="117" t="s">
        <v>448</v>
      </c>
      <c r="M1" s="117" t="s">
        <v>449</v>
      </c>
      <c r="N1" s="124" t="s">
        <v>56</v>
      </c>
      <c r="O1" s="124" t="s">
        <v>37</v>
      </c>
      <c r="P1" s="124" t="s">
        <v>39</v>
      </c>
      <c r="Q1" s="124" t="s">
        <v>452</v>
      </c>
      <c r="R1" s="124" t="s">
        <v>453</v>
      </c>
      <c r="S1" s="129" t="s">
        <v>454</v>
      </c>
      <c r="T1" s="129" t="s">
        <v>455</v>
      </c>
      <c r="U1" s="129" t="s">
        <v>44</v>
      </c>
      <c r="V1" s="129" t="s">
        <v>456</v>
      </c>
      <c r="W1" s="9" t="s">
        <v>457</v>
      </c>
      <c r="X1" s="124" t="s">
        <v>458</v>
      </c>
      <c r="Y1" s="124" t="s">
        <v>459</v>
      </c>
      <c r="Z1" s="124" t="s">
        <v>28</v>
      </c>
      <c r="AA1" s="124" t="s">
        <v>460</v>
      </c>
      <c r="AB1" s="124" t="s">
        <v>461</v>
      </c>
      <c r="AC1" s="8" t="s">
        <v>462</v>
      </c>
      <c r="AD1" s="10" t="s">
        <v>463</v>
      </c>
      <c r="AE1" s="11" t="s">
        <v>464</v>
      </c>
      <c r="AF1" s="8" t="s">
        <v>465</v>
      </c>
      <c r="AG1" s="8" t="s">
        <v>466</v>
      </c>
    </row>
    <row r="2" spans="1:33" ht="15.6">
      <c r="A2" s="102" t="s">
        <v>4132</v>
      </c>
      <c r="B2" s="96" t="s">
        <v>4133</v>
      </c>
      <c r="C2" s="233" t="s">
        <v>3713</v>
      </c>
      <c r="D2" s="233" t="s">
        <v>108</v>
      </c>
      <c r="E2" s="233" t="s">
        <v>65</v>
      </c>
      <c r="F2" s="233" t="s">
        <v>24</v>
      </c>
      <c r="G2" s="233" t="s">
        <v>53</v>
      </c>
      <c r="H2" s="233" t="s">
        <v>67</v>
      </c>
      <c r="I2" s="233" t="s">
        <v>55</v>
      </c>
      <c r="J2" s="233" t="s">
        <v>4134</v>
      </c>
      <c r="K2" s="234">
        <v>43556</v>
      </c>
      <c r="L2" s="235">
        <v>43739</v>
      </c>
      <c r="M2" s="235">
        <v>43862</v>
      </c>
      <c r="N2" s="233" t="s">
        <v>7</v>
      </c>
      <c r="O2" s="233" t="s">
        <v>98</v>
      </c>
      <c r="P2" s="233" t="s">
        <v>17</v>
      </c>
      <c r="Q2" t="s">
        <v>16</v>
      </c>
      <c r="R2" t="s">
        <v>105</v>
      </c>
      <c r="S2" s="62" t="s">
        <v>4135</v>
      </c>
      <c r="W2" s="233"/>
      <c r="X2" s="236">
        <v>500000</v>
      </c>
      <c r="Y2" s="233" t="s">
        <v>72</v>
      </c>
      <c r="Z2" s="14" t="s">
        <v>444</v>
      </c>
      <c r="AA2" s="14" t="s">
        <v>478</v>
      </c>
      <c r="AB2" s="236" t="s">
        <v>99</v>
      </c>
      <c r="AC2" s="109">
        <v>25.227543486792413</v>
      </c>
      <c r="AD2" s="107">
        <v>15.09433962264151</v>
      </c>
      <c r="AE2" s="109">
        <v>861.37717433962064</v>
      </c>
      <c r="AF2" s="109">
        <v>17.227543486792413</v>
      </c>
      <c r="AG2" s="109">
        <v>25.227543486792413</v>
      </c>
    </row>
    <row r="3" spans="1:33" ht="15.6">
      <c r="A3" s="110" t="s">
        <v>4136</v>
      </c>
      <c r="B3" s="96" t="s">
        <v>144</v>
      </c>
      <c r="C3" s="233" t="s">
        <v>4137</v>
      </c>
      <c r="D3" s="233" t="s">
        <v>64</v>
      </c>
      <c r="E3" s="233" t="s">
        <v>65</v>
      </c>
      <c r="F3" s="233" t="s">
        <v>24</v>
      </c>
      <c r="G3" s="233" t="s">
        <v>53</v>
      </c>
      <c r="H3" s="233" t="s">
        <v>67</v>
      </c>
      <c r="I3" s="233" t="s">
        <v>55</v>
      </c>
      <c r="J3" s="233" t="s">
        <v>4138</v>
      </c>
      <c r="K3" s="234">
        <v>43965</v>
      </c>
      <c r="L3" s="235">
        <v>43990</v>
      </c>
      <c r="M3" s="235">
        <v>43990</v>
      </c>
      <c r="N3" s="233" t="s">
        <v>11</v>
      </c>
      <c r="O3" s="233" t="s">
        <v>128</v>
      </c>
      <c r="P3" s="233" t="s">
        <v>17</v>
      </c>
      <c r="S3" s="62" t="s">
        <v>4139</v>
      </c>
      <c r="V3" s="62" t="s">
        <v>4140</v>
      </c>
      <c r="W3" s="233"/>
      <c r="X3" s="236">
        <v>500000</v>
      </c>
      <c r="Y3" s="233" t="s">
        <v>58</v>
      </c>
      <c r="Z3" s="14" t="s">
        <v>444</v>
      </c>
      <c r="AA3" s="233" t="s">
        <v>478</v>
      </c>
      <c r="AB3" s="236" t="s">
        <v>129</v>
      </c>
      <c r="AC3" s="109">
        <v>25.529430279245243</v>
      </c>
      <c r="AD3" s="107">
        <v>15.09433962264151</v>
      </c>
      <c r="AE3" s="109">
        <v>876.47151396226218</v>
      </c>
      <c r="AF3" s="109">
        <v>17.529430279245243</v>
      </c>
      <c r="AG3" s="109">
        <v>25.529430279245243</v>
      </c>
    </row>
    <row r="4" spans="1:33" ht="15.6">
      <c r="A4" s="233" t="s">
        <v>4141</v>
      </c>
      <c r="B4" s="233" t="s">
        <v>4142</v>
      </c>
      <c r="C4" s="233" t="s">
        <v>1427</v>
      </c>
      <c r="D4" s="233" t="s">
        <v>65</v>
      </c>
      <c r="E4" s="233" t="s">
        <v>65</v>
      </c>
      <c r="F4" s="233" t="s">
        <v>24</v>
      </c>
      <c r="G4" s="233" t="s">
        <v>53</v>
      </c>
      <c r="H4" s="233" t="s">
        <v>67</v>
      </c>
      <c r="I4" s="233" t="s">
        <v>55</v>
      </c>
      <c r="J4" s="233" t="s">
        <v>4143</v>
      </c>
      <c r="K4" s="234">
        <v>43878</v>
      </c>
      <c r="L4" s="235">
        <v>43922</v>
      </c>
      <c r="M4" s="235">
        <v>44074</v>
      </c>
      <c r="N4" s="233" t="s">
        <v>9</v>
      </c>
      <c r="O4" s="233" t="s">
        <v>200</v>
      </c>
      <c r="P4" s="14" t="s">
        <v>17</v>
      </c>
      <c r="S4" s="62" t="s">
        <v>4144</v>
      </c>
      <c r="W4" s="233" t="s">
        <v>4145</v>
      </c>
      <c r="X4" s="236">
        <v>500000</v>
      </c>
      <c r="Y4" s="233" t="s">
        <v>58</v>
      </c>
      <c r="Z4" s="14" t="s">
        <v>444</v>
      </c>
      <c r="AA4" s="233" t="s">
        <v>478</v>
      </c>
      <c r="AB4" s="236" t="s">
        <v>201</v>
      </c>
      <c r="AC4" s="109">
        <v>26.435090656603737</v>
      </c>
      <c r="AD4" s="107">
        <v>15.09433962264151</v>
      </c>
      <c r="AE4" s="109">
        <v>921.7545328301868</v>
      </c>
      <c r="AF4" s="109">
        <v>18.435090656603737</v>
      </c>
      <c r="AG4" s="109">
        <v>26.435090656603737</v>
      </c>
    </row>
    <row r="5" spans="1:33" ht="15.6">
      <c r="A5" s="233" t="s">
        <v>4136</v>
      </c>
      <c r="B5" s="96" t="s">
        <v>4133</v>
      </c>
      <c r="C5" s="233" t="s">
        <v>4146</v>
      </c>
      <c r="D5" s="233" t="s">
        <v>64</v>
      </c>
      <c r="E5" s="233" t="s">
        <v>65</v>
      </c>
      <c r="F5" s="233" t="s">
        <v>24</v>
      </c>
      <c r="G5" s="233" t="s">
        <v>53</v>
      </c>
      <c r="H5" s="233" t="s">
        <v>67</v>
      </c>
      <c r="I5" s="233" t="s">
        <v>68</v>
      </c>
      <c r="J5" s="233" t="s">
        <v>4147</v>
      </c>
      <c r="K5" s="234"/>
      <c r="L5" s="235"/>
      <c r="M5" s="235">
        <v>44172</v>
      </c>
      <c r="N5" s="233" t="s">
        <v>9</v>
      </c>
      <c r="O5" s="233" t="s">
        <v>200</v>
      </c>
      <c r="P5" s="233" t="s">
        <v>17</v>
      </c>
      <c r="S5" s="62" t="s">
        <v>4148</v>
      </c>
      <c r="V5" s="62" t="s">
        <v>4149</v>
      </c>
      <c r="W5" s="233" t="s">
        <v>3569</v>
      </c>
      <c r="X5" s="236">
        <v>500000</v>
      </c>
      <c r="Y5" s="233" t="s">
        <v>58</v>
      </c>
      <c r="Z5" s="14" t="s">
        <v>444</v>
      </c>
      <c r="AA5" s="14" t="s">
        <v>478</v>
      </c>
      <c r="AB5" s="236" t="s">
        <v>201</v>
      </c>
      <c r="AC5" s="109">
        <v>26.501248422641471</v>
      </c>
      <c r="AD5" s="107">
        <v>15.09433962264151</v>
      </c>
      <c r="AE5" s="109">
        <v>925.06242113207361</v>
      </c>
      <c r="AF5" s="109">
        <v>18.501248422641471</v>
      </c>
      <c r="AG5" s="109">
        <v>26.501248422641471</v>
      </c>
    </row>
    <row r="6" spans="1:33" ht="15.6">
      <c r="A6" s="233" t="s">
        <v>4136</v>
      </c>
      <c r="B6" s="96" t="s">
        <v>4133</v>
      </c>
      <c r="C6" s="13" t="s">
        <v>4150</v>
      </c>
      <c r="D6" s="13" t="s">
        <v>64</v>
      </c>
      <c r="E6" s="13" t="s">
        <v>65</v>
      </c>
      <c r="F6" s="13" t="s">
        <v>24</v>
      </c>
      <c r="G6" s="233" t="s">
        <v>66</v>
      </c>
      <c r="H6" s="13" t="s">
        <v>54</v>
      </c>
      <c r="I6" s="13" t="s">
        <v>68</v>
      </c>
      <c r="J6" s="13" t="s">
        <v>4151</v>
      </c>
      <c r="K6" s="22">
        <v>43739</v>
      </c>
      <c r="L6" s="100">
        <v>43823</v>
      </c>
      <c r="M6" s="22">
        <v>43844</v>
      </c>
      <c r="N6" s="13" t="s">
        <v>9</v>
      </c>
      <c r="O6" s="13" t="s">
        <v>196</v>
      </c>
      <c r="P6" s="14" t="s">
        <v>17</v>
      </c>
      <c r="Q6" t="s">
        <v>84</v>
      </c>
      <c r="R6" t="s">
        <v>84</v>
      </c>
      <c r="S6" t="s">
        <v>84</v>
      </c>
      <c r="W6" s="233" t="s">
        <v>4152</v>
      </c>
      <c r="X6" s="15">
        <v>883377</v>
      </c>
      <c r="Y6" s="233" t="s">
        <v>58</v>
      </c>
      <c r="Z6" s="14" t="s">
        <v>444</v>
      </c>
      <c r="AA6" s="233" t="s">
        <v>478</v>
      </c>
      <c r="AB6" s="236" t="s">
        <v>197</v>
      </c>
      <c r="AC6" s="109">
        <v>27.555932135849012</v>
      </c>
      <c r="AD6" s="107">
        <v>2.6667984905660385</v>
      </c>
      <c r="AE6" s="109">
        <v>977.79660679245069</v>
      </c>
      <c r="AF6" s="109">
        <v>19.555932135849012</v>
      </c>
      <c r="AG6" s="109">
        <v>27.555932135849012</v>
      </c>
    </row>
    <row r="7" spans="1:33" ht="15.6">
      <c r="A7" s="102" t="s">
        <v>4132</v>
      </c>
      <c r="B7" s="96" t="s">
        <v>4133</v>
      </c>
      <c r="C7" s="13" t="s">
        <v>4153</v>
      </c>
      <c r="D7" s="233" t="s">
        <v>76</v>
      </c>
      <c r="E7" s="233" t="s">
        <v>76</v>
      </c>
      <c r="F7" s="233" t="s">
        <v>24</v>
      </c>
      <c r="G7" s="233" t="s">
        <v>66</v>
      </c>
      <c r="H7" s="233" t="s">
        <v>54</v>
      </c>
      <c r="I7" s="233" t="s">
        <v>55</v>
      </c>
      <c r="J7" s="233" t="s">
        <v>4154</v>
      </c>
      <c r="K7" s="234">
        <v>43735</v>
      </c>
      <c r="L7" s="235">
        <v>43817</v>
      </c>
      <c r="M7" s="235">
        <v>43861</v>
      </c>
      <c r="N7" s="233" t="s">
        <v>9</v>
      </c>
      <c r="O7" s="233" t="s">
        <v>181</v>
      </c>
      <c r="P7" s="233" t="s">
        <v>17</v>
      </c>
      <c r="Q7" t="s">
        <v>84</v>
      </c>
      <c r="R7" t="s">
        <v>84</v>
      </c>
      <c r="S7" s="62" t="s">
        <v>4155</v>
      </c>
      <c r="V7" s="62" t="s">
        <v>4156</v>
      </c>
      <c r="W7" s="233" t="s">
        <v>4157</v>
      </c>
      <c r="X7" s="236">
        <v>500000</v>
      </c>
      <c r="Y7" s="233" t="s">
        <v>72</v>
      </c>
      <c r="Z7" s="233" t="s">
        <v>444</v>
      </c>
      <c r="AA7" s="233" t="s">
        <v>478</v>
      </c>
      <c r="AB7" s="236" t="s">
        <v>182</v>
      </c>
      <c r="AC7" s="109">
        <v>27.586120815094297</v>
      </c>
      <c r="AD7" s="107">
        <v>1.5094339622641511</v>
      </c>
      <c r="AE7" s="109">
        <v>979.30604075471479</v>
      </c>
      <c r="AF7" s="109">
        <v>19.586120815094297</v>
      </c>
      <c r="AG7" s="109">
        <v>27.586120815094297</v>
      </c>
    </row>
    <row r="8" spans="1:33" ht="15.6">
      <c r="A8" s="233" t="s">
        <v>4136</v>
      </c>
      <c r="B8" s="96" t="s">
        <v>4133</v>
      </c>
      <c r="C8" s="233" t="s">
        <v>4158</v>
      </c>
      <c r="D8" s="233" t="s">
        <v>108</v>
      </c>
      <c r="E8" s="233" t="s">
        <v>65</v>
      </c>
      <c r="F8" s="233" t="s">
        <v>24</v>
      </c>
      <c r="G8" s="233" t="s">
        <v>66</v>
      </c>
      <c r="H8" s="233" t="s">
        <v>54</v>
      </c>
      <c r="I8" s="233" t="s">
        <v>55</v>
      </c>
      <c r="J8" s="237" t="s">
        <v>4159</v>
      </c>
      <c r="K8" s="234">
        <v>43556</v>
      </c>
      <c r="L8" s="235">
        <v>43763</v>
      </c>
      <c r="M8" s="235">
        <v>43875</v>
      </c>
      <c r="N8" s="233" t="s">
        <v>9</v>
      </c>
      <c r="O8" s="233" t="s">
        <v>193</v>
      </c>
      <c r="P8" s="233" t="s">
        <v>17</v>
      </c>
      <c r="Q8" t="s">
        <v>84</v>
      </c>
      <c r="R8" t="s">
        <v>84</v>
      </c>
      <c r="S8" s="62" t="s">
        <v>4160</v>
      </c>
      <c r="V8" s="62" t="s">
        <v>4161</v>
      </c>
      <c r="W8" s="233"/>
      <c r="X8" s="236">
        <v>33053007</v>
      </c>
      <c r="Y8" s="233" t="s">
        <v>58</v>
      </c>
      <c r="Z8" s="233" t="s">
        <v>444</v>
      </c>
      <c r="AA8" s="233" t="s">
        <v>478</v>
      </c>
      <c r="AB8" s="236" t="s">
        <v>194</v>
      </c>
      <c r="AC8" s="109">
        <v>29.581774067924485</v>
      </c>
      <c r="AD8" s="107">
        <v>99.782662641509447</v>
      </c>
      <c r="AE8" s="109">
        <v>1079.0887033962242</v>
      </c>
      <c r="AF8" s="109">
        <v>21.581774067924485</v>
      </c>
      <c r="AG8" s="109">
        <v>29.581774067924485</v>
      </c>
    </row>
    <row r="9" spans="1:33" ht="15.6">
      <c r="A9" s="233" t="s">
        <v>4136</v>
      </c>
      <c r="B9" s="96" t="s">
        <v>4133</v>
      </c>
      <c r="C9" s="233" t="s">
        <v>1178</v>
      </c>
      <c r="D9" s="233" t="s">
        <v>108</v>
      </c>
      <c r="E9" s="233" t="s">
        <v>65</v>
      </c>
      <c r="F9" s="233" t="s">
        <v>24</v>
      </c>
      <c r="G9" s="13" t="s">
        <v>66</v>
      </c>
      <c r="H9" s="233" t="s">
        <v>54</v>
      </c>
      <c r="I9" s="233" t="s">
        <v>55</v>
      </c>
      <c r="J9" s="233" t="s">
        <v>4162</v>
      </c>
      <c r="K9" s="234">
        <v>43647</v>
      </c>
      <c r="L9" s="235">
        <v>43770</v>
      </c>
      <c r="M9" s="235">
        <v>43889</v>
      </c>
      <c r="N9" s="233" t="s">
        <v>9</v>
      </c>
      <c r="O9" s="233" t="s">
        <v>193</v>
      </c>
      <c r="P9" s="233" t="s">
        <v>17</v>
      </c>
      <c r="Q9" t="s">
        <v>23</v>
      </c>
      <c r="R9" t="s">
        <v>84</v>
      </c>
      <c r="S9" s="62" t="s">
        <v>4163</v>
      </c>
      <c r="W9" s="233" t="s">
        <v>3794</v>
      </c>
      <c r="X9" s="236">
        <v>413245</v>
      </c>
      <c r="Y9" s="233" t="s">
        <v>72</v>
      </c>
      <c r="Z9" s="14" t="s">
        <v>444</v>
      </c>
      <c r="AA9" s="14" t="s">
        <v>478</v>
      </c>
      <c r="AB9" s="236" t="s">
        <v>194</v>
      </c>
      <c r="AC9" s="109">
        <v>29.606724709433919</v>
      </c>
      <c r="AD9" s="107">
        <v>1.2475320754716983</v>
      </c>
      <c r="AE9" s="109">
        <v>1080.336235471696</v>
      </c>
      <c r="AF9" s="109">
        <v>21.606724709433919</v>
      </c>
      <c r="AG9" s="109">
        <v>29.606724709433919</v>
      </c>
    </row>
    <row r="10" spans="1:33" ht="15.6">
      <c r="A10" s="110" t="s">
        <v>4132</v>
      </c>
      <c r="B10" s="96" t="s">
        <v>4133</v>
      </c>
      <c r="C10" s="233" t="s">
        <v>4164</v>
      </c>
      <c r="D10" s="233" t="s">
        <v>108</v>
      </c>
      <c r="E10" s="233" t="s">
        <v>65</v>
      </c>
      <c r="F10" s="233" t="s">
        <v>24</v>
      </c>
      <c r="G10" s="233" t="s">
        <v>66</v>
      </c>
      <c r="H10" s="233" t="s">
        <v>54</v>
      </c>
      <c r="I10" s="233" t="s">
        <v>55</v>
      </c>
      <c r="J10" s="237" t="s">
        <v>4165</v>
      </c>
      <c r="K10" s="234">
        <v>43684</v>
      </c>
      <c r="L10" s="235">
        <v>43875</v>
      </c>
      <c r="M10" s="235">
        <v>43903</v>
      </c>
      <c r="N10" s="233" t="s">
        <v>9</v>
      </c>
      <c r="O10" s="233" t="s">
        <v>200</v>
      </c>
      <c r="P10" s="233" t="s">
        <v>17</v>
      </c>
      <c r="Q10" t="s">
        <v>84</v>
      </c>
      <c r="R10" t="s">
        <v>84</v>
      </c>
      <c r="S10" s="62" t="s">
        <v>4166</v>
      </c>
      <c r="V10" s="62" t="s">
        <v>4167</v>
      </c>
      <c r="W10" s="233"/>
      <c r="X10" s="236">
        <v>500000</v>
      </c>
      <c r="Y10" s="233" t="s">
        <v>72</v>
      </c>
      <c r="Z10" s="14" t="s">
        <v>444</v>
      </c>
      <c r="AA10" s="233" t="s">
        <v>478</v>
      </c>
      <c r="AB10" s="236" t="s">
        <v>201</v>
      </c>
      <c r="AC10" s="109">
        <v>29.636913388679204</v>
      </c>
      <c r="AD10" s="107">
        <v>1.5094339622641511</v>
      </c>
      <c r="AE10" s="109">
        <v>1081.8456694339602</v>
      </c>
      <c r="AF10" s="109">
        <v>21.636913388679204</v>
      </c>
      <c r="AG10" s="109">
        <v>29.636913388679204</v>
      </c>
    </row>
    <row r="11" spans="1:33" ht="15.6">
      <c r="A11" s="233" t="s">
        <v>4168</v>
      </c>
      <c r="B11" s="233" t="s">
        <v>4169</v>
      </c>
      <c r="C11" s="233" t="s">
        <v>4170</v>
      </c>
      <c r="D11" s="233" t="s">
        <v>108</v>
      </c>
      <c r="E11" s="233" t="s">
        <v>65</v>
      </c>
      <c r="F11" s="233" t="s">
        <v>24</v>
      </c>
      <c r="G11" s="233" t="s">
        <v>66</v>
      </c>
      <c r="H11" s="109" t="s">
        <v>54</v>
      </c>
      <c r="I11" s="13" t="s">
        <v>55</v>
      </c>
      <c r="J11" s="13" t="s">
        <v>4171</v>
      </c>
      <c r="K11" s="22">
        <v>43709</v>
      </c>
      <c r="L11" s="100">
        <v>43882</v>
      </c>
      <c r="M11" s="98">
        <v>43903</v>
      </c>
      <c r="N11" s="13" t="s">
        <v>13</v>
      </c>
      <c r="O11" s="13" t="s">
        <v>157</v>
      </c>
      <c r="P11" s="14" t="s">
        <v>17</v>
      </c>
      <c r="Q11" t="s">
        <v>84</v>
      </c>
      <c r="R11" t="s">
        <v>84</v>
      </c>
      <c r="S11" s="62" t="s">
        <v>4172</v>
      </c>
      <c r="V11" s="62" t="s">
        <v>4173</v>
      </c>
      <c r="W11" s="13"/>
      <c r="X11" s="15">
        <v>11660</v>
      </c>
      <c r="Y11" s="99" t="s">
        <v>72</v>
      </c>
      <c r="Z11" s="14" t="s">
        <v>444</v>
      </c>
      <c r="AA11" s="233" t="s">
        <v>478</v>
      </c>
      <c r="AB11" s="236" t="s">
        <v>158</v>
      </c>
      <c r="AC11" s="109">
        <v>29.637617388679203</v>
      </c>
      <c r="AD11" s="107">
        <v>3.5200000000000002E-2</v>
      </c>
      <c r="AE11" s="109">
        <v>1081.8808694339602</v>
      </c>
      <c r="AF11" s="109">
        <v>21.637617388679203</v>
      </c>
      <c r="AG11" s="109">
        <v>29.637617388679203</v>
      </c>
    </row>
    <row r="12" spans="1:33" ht="15.6">
      <c r="A12" s="105" t="s">
        <v>4174</v>
      </c>
      <c r="B12" s="96" t="s">
        <v>4133</v>
      </c>
      <c r="C12" s="233" t="s">
        <v>4175</v>
      </c>
      <c r="D12" s="233" t="s">
        <v>108</v>
      </c>
      <c r="E12" s="233" t="s">
        <v>65</v>
      </c>
      <c r="F12" s="233" t="s">
        <v>24</v>
      </c>
      <c r="G12" s="13" t="s">
        <v>66</v>
      </c>
      <c r="H12" s="233" t="s">
        <v>54</v>
      </c>
      <c r="I12" s="233" t="s">
        <v>55</v>
      </c>
      <c r="J12" s="233" t="s">
        <v>4176</v>
      </c>
      <c r="K12" s="234">
        <v>43760</v>
      </c>
      <c r="L12" s="235">
        <v>43850</v>
      </c>
      <c r="M12" s="235">
        <v>43924</v>
      </c>
      <c r="N12" s="233" t="s">
        <v>11</v>
      </c>
      <c r="O12" s="233" t="s">
        <v>12</v>
      </c>
      <c r="P12" s="233" t="s">
        <v>17</v>
      </c>
      <c r="Q12" t="s">
        <v>23</v>
      </c>
      <c r="R12" t="s">
        <v>84</v>
      </c>
      <c r="S12" s="62" t="s">
        <v>4177</v>
      </c>
      <c r="V12" s="62" t="s">
        <v>4178</v>
      </c>
      <c r="W12" s="233" t="s">
        <v>4179</v>
      </c>
      <c r="X12" s="236">
        <v>1974989</v>
      </c>
      <c r="Y12" s="233" t="s">
        <v>72</v>
      </c>
      <c r="Z12" s="14" t="s">
        <v>444</v>
      </c>
      <c r="AA12" s="14" t="s">
        <v>478</v>
      </c>
      <c r="AB12" s="236" t="s">
        <v>125</v>
      </c>
      <c r="AC12" s="109">
        <v>29.756862007547127</v>
      </c>
      <c r="AD12" s="107">
        <v>5.9622309433962268</v>
      </c>
      <c r="AE12" s="109">
        <v>1087.8431003773564</v>
      </c>
      <c r="AF12" s="109">
        <v>21.756862007547127</v>
      </c>
      <c r="AG12" s="109">
        <v>29.756862007547127</v>
      </c>
    </row>
    <row r="13" spans="1:33" ht="15.6">
      <c r="A13" s="13" t="s">
        <v>4180</v>
      </c>
      <c r="B13" s="96" t="s">
        <v>4181</v>
      </c>
      <c r="C13" s="233" t="s">
        <v>4182</v>
      </c>
      <c r="D13" s="233" t="s">
        <v>108</v>
      </c>
      <c r="E13" s="233" t="s">
        <v>65</v>
      </c>
      <c r="F13" s="233" t="s">
        <v>24</v>
      </c>
      <c r="G13" s="13" t="s">
        <v>66</v>
      </c>
      <c r="H13" s="233" t="s">
        <v>54</v>
      </c>
      <c r="I13" s="233" t="s">
        <v>55</v>
      </c>
      <c r="J13" s="233" t="s">
        <v>4183</v>
      </c>
      <c r="K13" s="234">
        <v>43369</v>
      </c>
      <c r="L13" s="235">
        <v>43791</v>
      </c>
      <c r="M13" s="235">
        <v>43943</v>
      </c>
      <c r="N13" s="233" t="s">
        <v>9</v>
      </c>
      <c r="O13" s="233" t="s">
        <v>193</v>
      </c>
      <c r="P13" s="233" t="s">
        <v>17</v>
      </c>
      <c r="Q13" t="s">
        <v>16</v>
      </c>
      <c r="R13" t="s">
        <v>83</v>
      </c>
      <c r="S13" s="62" t="s">
        <v>4184</v>
      </c>
      <c r="T13" s="62"/>
      <c r="U13" s="62"/>
      <c r="V13" s="62"/>
      <c r="W13" s="233" t="s">
        <v>4185</v>
      </c>
      <c r="X13" s="236">
        <v>500000</v>
      </c>
      <c r="Y13" s="233" t="s">
        <v>58</v>
      </c>
      <c r="Z13" s="14" t="s">
        <v>444</v>
      </c>
      <c r="AA13" s="14" t="s">
        <v>478</v>
      </c>
      <c r="AB13" s="236" t="s">
        <v>194</v>
      </c>
      <c r="AC13" s="109">
        <v>29.787050686792412</v>
      </c>
      <c r="AD13" s="107">
        <v>1.5094339622641511</v>
      </c>
      <c r="AE13" s="109">
        <v>1089.3525343396207</v>
      </c>
      <c r="AF13" s="109">
        <v>21.787050686792412</v>
      </c>
      <c r="AG13" s="109">
        <v>29.787050686792412</v>
      </c>
    </row>
    <row r="14" spans="1:33" ht="15.6">
      <c r="A14" s="13" t="s">
        <v>4180</v>
      </c>
      <c r="B14" s="96" t="s">
        <v>4181</v>
      </c>
      <c r="C14" s="233" t="s">
        <v>4186</v>
      </c>
      <c r="D14" s="13" t="s">
        <v>108</v>
      </c>
      <c r="E14" s="233" t="s">
        <v>65</v>
      </c>
      <c r="F14" s="233" t="s">
        <v>24</v>
      </c>
      <c r="G14" s="13" t="s">
        <v>66</v>
      </c>
      <c r="H14" s="233" t="s">
        <v>54</v>
      </c>
      <c r="I14" s="13" t="s">
        <v>55</v>
      </c>
      <c r="J14" s="233" t="s">
        <v>4187</v>
      </c>
      <c r="K14" s="234">
        <v>43755</v>
      </c>
      <c r="L14" s="235">
        <v>43830</v>
      </c>
      <c r="M14" s="235">
        <v>43951</v>
      </c>
      <c r="N14" s="233" t="s">
        <v>9</v>
      </c>
      <c r="O14" s="233" t="s">
        <v>200</v>
      </c>
      <c r="P14" s="233" t="s">
        <v>17</v>
      </c>
      <c r="Q14" t="s">
        <v>84</v>
      </c>
      <c r="R14" t="s">
        <v>84</v>
      </c>
      <c r="S14" s="62" t="s">
        <v>4188</v>
      </c>
      <c r="V14" s="62" t="s">
        <v>4189</v>
      </c>
      <c r="W14" s="233" t="s">
        <v>4190</v>
      </c>
      <c r="X14" s="236">
        <v>500000</v>
      </c>
      <c r="Y14" s="233" t="s">
        <v>58</v>
      </c>
      <c r="Z14" s="14" t="s">
        <v>444</v>
      </c>
      <c r="AA14" s="14" t="s">
        <v>478</v>
      </c>
      <c r="AB14" s="236" t="s">
        <v>201</v>
      </c>
      <c r="AC14" s="109">
        <v>29.817239366037697</v>
      </c>
      <c r="AD14" s="107">
        <v>1.5094339622641511</v>
      </c>
      <c r="AE14" s="109">
        <v>1090.8619683018849</v>
      </c>
      <c r="AF14" s="109">
        <v>21.817239366037697</v>
      </c>
      <c r="AG14" s="109">
        <v>29.817239366037697</v>
      </c>
    </row>
    <row r="15" spans="1:33" ht="15.6">
      <c r="A15" s="13" t="s">
        <v>4180</v>
      </c>
      <c r="B15" s="96" t="s">
        <v>4181</v>
      </c>
      <c r="C15" s="233" t="s">
        <v>4186</v>
      </c>
      <c r="D15" s="13" t="s">
        <v>108</v>
      </c>
      <c r="E15" s="233" t="s">
        <v>65</v>
      </c>
      <c r="F15" s="233" t="s">
        <v>24</v>
      </c>
      <c r="G15" s="13" t="s">
        <v>66</v>
      </c>
      <c r="H15" s="233" t="s">
        <v>54</v>
      </c>
      <c r="I15" s="13" t="s">
        <v>55</v>
      </c>
      <c r="J15" s="233" t="s">
        <v>4191</v>
      </c>
      <c r="K15" s="234">
        <v>43755</v>
      </c>
      <c r="L15" s="235">
        <v>43830</v>
      </c>
      <c r="M15" s="235">
        <v>43951</v>
      </c>
      <c r="N15" s="233" t="s">
        <v>9</v>
      </c>
      <c r="O15" s="233" t="s">
        <v>200</v>
      </c>
      <c r="P15" s="233" t="s">
        <v>17</v>
      </c>
      <c r="Q15" t="s">
        <v>84</v>
      </c>
      <c r="R15" t="s">
        <v>84</v>
      </c>
      <c r="S15" s="62" t="s">
        <v>4192</v>
      </c>
      <c r="W15" s="233" t="s">
        <v>4193</v>
      </c>
      <c r="X15" s="236">
        <v>500000</v>
      </c>
      <c r="Y15" s="233" t="s">
        <v>58</v>
      </c>
      <c r="Z15" s="14" t="s">
        <v>444</v>
      </c>
      <c r="AA15" s="14" t="s">
        <v>478</v>
      </c>
      <c r="AB15" s="236" t="s">
        <v>201</v>
      </c>
      <c r="AC15" s="109">
        <v>29.847428045282982</v>
      </c>
      <c r="AD15" s="107">
        <v>1.5094339622641511</v>
      </c>
      <c r="AE15" s="109">
        <v>1092.3714022641491</v>
      </c>
      <c r="AF15" s="109">
        <v>21.847428045282982</v>
      </c>
      <c r="AG15" s="109">
        <v>29.847428045282982</v>
      </c>
    </row>
    <row r="16" spans="1:33" ht="15.6">
      <c r="A16" s="233" t="s">
        <v>4136</v>
      </c>
      <c r="B16" s="96" t="s">
        <v>4133</v>
      </c>
      <c r="C16" s="233" t="s">
        <v>4186</v>
      </c>
      <c r="D16" s="13" t="s">
        <v>108</v>
      </c>
      <c r="E16" s="233" t="s">
        <v>65</v>
      </c>
      <c r="F16" s="233" t="s">
        <v>24</v>
      </c>
      <c r="G16" s="13" t="s">
        <v>66</v>
      </c>
      <c r="H16" s="233" t="s">
        <v>54</v>
      </c>
      <c r="I16" s="233" t="s">
        <v>55</v>
      </c>
      <c r="J16" s="233" t="s">
        <v>4194</v>
      </c>
      <c r="K16" s="234">
        <v>43755</v>
      </c>
      <c r="L16" s="235">
        <v>43830</v>
      </c>
      <c r="M16" s="235">
        <v>43951</v>
      </c>
      <c r="N16" s="233" t="s">
        <v>9</v>
      </c>
      <c r="O16" s="233" t="s">
        <v>200</v>
      </c>
      <c r="P16" s="233" t="s">
        <v>17</v>
      </c>
      <c r="Q16" t="s">
        <v>84</v>
      </c>
      <c r="R16" t="s">
        <v>84</v>
      </c>
      <c r="S16" s="62" t="s">
        <v>4195</v>
      </c>
      <c r="V16" s="62"/>
      <c r="W16" s="233" t="s">
        <v>4193</v>
      </c>
      <c r="X16" s="236">
        <v>500000</v>
      </c>
      <c r="Y16" s="233" t="s">
        <v>58</v>
      </c>
      <c r="Z16" s="14" t="s">
        <v>444</v>
      </c>
      <c r="AA16" s="14" t="s">
        <v>478</v>
      </c>
      <c r="AB16" s="236" t="s">
        <v>201</v>
      </c>
      <c r="AC16" s="109">
        <v>29.877616724528266</v>
      </c>
      <c r="AD16" s="107">
        <v>1.5094339622641511</v>
      </c>
      <c r="AE16" s="109">
        <v>1093.8808362264133</v>
      </c>
      <c r="AF16" s="109">
        <v>21.877616724528266</v>
      </c>
      <c r="AG16" s="109">
        <v>29.877616724528266</v>
      </c>
    </row>
    <row r="17" spans="1:33" ht="15.6">
      <c r="A17" s="110" t="s">
        <v>4196</v>
      </c>
      <c r="B17" s="96" t="s">
        <v>4197</v>
      </c>
      <c r="C17" s="233" t="s">
        <v>4198</v>
      </c>
      <c r="D17" s="233" t="s">
        <v>108</v>
      </c>
      <c r="E17" s="233" t="s">
        <v>65</v>
      </c>
      <c r="F17" s="233" t="s">
        <v>24</v>
      </c>
      <c r="G17" s="13" t="s">
        <v>66</v>
      </c>
      <c r="H17" s="233" t="s">
        <v>54</v>
      </c>
      <c r="I17" s="233" t="s">
        <v>55</v>
      </c>
      <c r="J17" s="233" t="s">
        <v>4199</v>
      </c>
      <c r="K17" s="234">
        <v>43709</v>
      </c>
      <c r="L17" s="235">
        <v>43739</v>
      </c>
      <c r="M17" s="235">
        <v>43951</v>
      </c>
      <c r="N17" s="233" t="s">
        <v>9</v>
      </c>
      <c r="O17" s="233" t="s">
        <v>196</v>
      </c>
      <c r="P17" s="233" t="s">
        <v>17</v>
      </c>
      <c r="Q17" t="s">
        <v>23</v>
      </c>
      <c r="R17" t="s">
        <v>84</v>
      </c>
      <c r="S17" s="62" t="s">
        <v>4200</v>
      </c>
      <c r="V17" s="62" t="s">
        <v>4201</v>
      </c>
      <c r="W17" s="233" t="s">
        <v>4202</v>
      </c>
      <c r="X17" s="236">
        <v>1219402</v>
      </c>
      <c r="Y17" s="233" t="s">
        <v>72</v>
      </c>
      <c r="Z17" s="14" t="s">
        <v>444</v>
      </c>
      <c r="AA17" s="14" t="s">
        <v>478</v>
      </c>
      <c r="AB17" s="236" t="s">
        <v>197</v>
      </c>
      <c r="AC17" s="109">
        <v>29.951240996226378</v>
      </c>
      <c r="AD17" s="107">
        <v>3.6812135849056613</v>
      </c>
      <c r="AE17" s="109">
        <v>1097.562049811319</v>
      </c>
      <c r="AF17" s="109">
        <v>21.951240996226378</v>
      </c>
      <c r="AG17" s="109">
        <v>29.951240996226378</v>
      </c>
    </row>
    <row r="18" spans="1:33" ht="15.6">
      <c r="A18" s="233" t="s">
        <v>4203</v>
      </c>
      <c r="B18" s="233" t="s">
        <v>4204</v>
      </c>
      <c r="C18" s="233" t="s">
        <v>4198</v>
      </c>
      <c r="D18" s="233" t="s">
        <v>108</v>
      </c>
      <c r="E18" s="233" t="s">
        <v>65</v>
      </c>
      <c r="F18" s="233" t="s">
        <v>24</v>
      </c>
      <c r="G18" s="13" t="s">
        <v>66</v>
      </c>
      <c r="H18" s="233" t="s">
        <v>54</v>
      </c>
      <c r="I18" s="233" t="s">
        <v>55</v>
      </c>
      <c r="J18" s="233" t="s">
        <v>4205</v>
      </c>
      <c r="K18" s="234">
        <v>43709</v>
      </c>
      <c r="L18" s="235">
        <v>43739</v>
      </c>
      <c r="M18" s="235">
        <v>43951</v>
      </c>
      <c r="N18" s="233" t="s">
        <v>9</v>
      </c>
      <c r="O18" s="233" t="s">
        <v>196</v>
      </c>
      <c r="P18" s="233" t="s">
        <v>17</v>
      </c>
      <c r="Q18" t="s">
        <v>23</v>
      </c>
      <c r="R18" t="s">
        <v>84</v>
      </c>
      <c r="S18" s="62" t="s">
        <v>4206</v>
      </c>
      <c r="V18" s="62" t="s">
        <v>4207</v>
      </c>
      <c r="W18" s="233" t="s">
        <v>4208</v>
      </c>
      <c r="X18" s="236">
        <v>1152005</v>
      </c>
      <c r="Y18" s="233" t="s">
        <v>72</v>
      </c>
      <c r="Z18" s="14" t="s">
        <v>444</v>
      </c>
      <c r="AA18" s="14" t="s">
        <v>478</v>
      </c>
      <c r="AB18" s="236" t="s">
        <v>197</v>
      </c>
      <c r="AC18" s="109">
        <v>30.020796015094302</v>
      </c>
      <c r="AD18" s="107">
        <v>3.4777509433962273</v>
      </c>
      <c r="AE18" s="109">
        <v>1101.0398007547151</v>
      </c>
      <c r="AF18" s="109">
        <v>22.020796015094302</v>
      </c>
      <c r="AG18" s="109">
        <v>30.020796015094302</v>
      </c>
    </row>
    <row r="19" spans="1:33" ht="15.6">
      <c r="A19" s="233" t="s">
        <v>4209</v>
      </c>
      <c r="B19" s="233" t="s">
        <v>4210</v>
      </c>
      <c r="C19" s="233" t="s">
        <v>4198</v>
      </c>
      <c r="D19" s="233" t="s">
        <v>108</v>
      </c>
      <c r="E19" s="233" t="s">
        <v>65</v>
      </c>
      <c r="F19" s="233" t="s">
        <v>24</v>
      </c>
      <c r="G19" s="13" t="s">
        <v>66</v>
      </c>
      <c r="H19" s="233" t="s">
        <v>54</v>
      </c>
      <c r="I19" s="233" t="s">
        <v>55</v>
      </c>
      <c r="J19" s="233" t="s">
        <v>4211</v>
      </c>
      <c r="K19" s="234">
        <v>43709</v>
      </c>
      <c r="L19" s="235">
        <v>43739</v>
      </c>
      <c r="M19" s="235">
        <v>43951</v>
      </c>
      <c r="N19" s="233" t="s">
        <v>9</v>
      </c>
      <c r="O19" s="233" t="s">
        <v>200</v>
      </c>
      <c r="P19" s="233" t="s">
        <v>17</v>
      </c>
      <c r="Q19" t="s">
        <v>23</v>
      </c>
      <c r="R19" t="s">
        <v>84</v>
      </c>
      <c r="S19" s="62" t="s">
        <v>4212</v>
      </c>
      <c r="V19" s="62" t="s">
        <v>4213</v>
      </c>
      <c r="W19" s="233" t="s">
        <v>4202</v>
      </c>
      <c r="X19" s="236">
        <v>500000</v>
      </c>
      <c r="Y19" s="233" t="s">
        <v>72</v>
      </c>
      <c r="Z19" s="14" t="s">
        <v>444</v>
      </c>
      <c r="AA19" s="14" t="s">
        <v>478</v>
      </c>
      <c r="AB19" s="236" t="s">
        <v>201</v>
      </c>
      <c r="AC19" s="109">
        <v>30.050984694339586</v>
      </c>
      <c r="AD19" s="107">
        <v>1.5094339622641511</v>
      </c>
      <c r="AE19" s="109">
        <v>1102.5492347169793</v>
      </c>
      <c r="AF19" s="109">
        <v>22.050984694339586</v>
      </c>
      <c r="AG19" s="109">
        <v>30.050984694339586</v>
      </c>
    </row>
    <row r="20" spans="1:33" ht="15.6">
      <c r="A20" s="110" t="s">
        <v>4214</v>
      </c>
      <c r="B20" s="96" t="s">
        <v>4215</v>
      </c>
      <c r="C20" s="233" t="s">
        <v>1137</v>
      </c>
      <c r="D20" s="233" t="s">
        <v>108</v>
      </c>
      <c r="E20" s="233" t="s">
        <v>65</v>
      </c>
      <c r="F20" s="233" t="s">
        <v>24</v>
      </c>
      <c r="G20" s="233" t="s">
        <v>66</v>
      </c>
      <c r="H20" s="233" t="s">
        <v>54</v>
      </c>
      <c r="I20" s="233" t="s">
        <v>55</v>
      </c>
      <c r="J20" s="233" t="s">
        <v>4216</v>
      </c>
      <c r="K20" s="234">
        <v>43763</v>
      </c>
      <c r="L20" s="235">
        <v>43917</v>
      </c>
      <c r="M20" s="235">
        <v>43958</v>
      </c>
      <c r="N20" s="233" t="s">
        <v>11</v>
      </c>
      <c r="O20" s="233" t="s">
        <v>128</v>
      </c>
      <c r="P20" s="233" t="s">
        <v>17</v>
      </c>
      <c r="S20" s="62" t="s">
        <v>4217</v>
      </c>
      <c r="V20" s="62" t="s">
        <v>4218</v>
      </c>
      <c r="W20" s="233" t="s">
        <v>4219</v>
      </c>
      <c r="X20" s="236">
        <v>1392408</v>
      </c>
      <c r="Y20" s="233" t="s">
        <v>58</v>
      </c>
      <c r="Z20" s="233" t="s">
        <v>444</v>
      </c>
      <c r="AA20" s="233" t="s">
        <v>478</v>
      </c>
      <c r="AB20" s="236" t="s">
        <v>129</v>
      </c>
      <c r="AC20" s="109">
        <v>30.135054611320719</v>
      </c>
      <c r="AD20" s="107">
        <v>4.2034958490566048</v>
      </c>
      <c r="AE20" s="109">
        <v>1106.752730566036</v>
      </c>
      <c r="AF20" s="109">
        <v>22.135054611320719</v>
      </c>
      <c r="AG20" s="109">
        <v>30.135054611320719</v>
      </c>
    </row>
    <row r="21" spans="1:33" ht="15.6">
      <c r="A21" s="233" t="s">
        <v>4209</v>
      </c>
      <c r="B21" s="233" t="s">
        <v>4210</v>
      </c>
      <c r="C21" s="233" t="s">
        <v>4220</v>
      </c>
      <c r="D21" s="233" t="s">
        <v>108</v>
      </c>
      <c r="E21" s="233" t="s">
        <v>65</v>
      </c>
      <c r="F21" s="233" t="s">
        <v>24</v>
      </c>
      <c r="G21" s="233" t="s">
        <v>66</v>
      </c>
      <c r="H21" s="233" t="s">
        <v>54</v>
      </c>
      <c r="I21" s="233" t="s">
        <v>55</v>
      </c>
      <c r="J21" s="233" t="s">
        <v>4221</v>
      </c>
      <c r="K21" s="234">
        <v>43757</v>
      </c>
      <c r="L21" s="235">
        <v>43945</v>
      </c>
      <c r="M21" s="235">
        <v>43973</v>
      </c>
      <c r="N21" s="233" t="s">
        <v>9</v>
      </c>
      <c r="O21" s="233" t="s">
        <v>200</v>
      </c>
      <c r="P21" s="233" t="s">
        <v>17</v>
      </c>
      <c r="S21" s="62" t="s">
        <v>4222</v>
      </c>
      <c r="V21" s="62" t="s">
        <v>4222</v>
      </c>
      <c r="W21" s="233" t="s">
        <v>3307</v>
      </c>
      <c r="X21" s="236">
        <v>1785509</v>
      </c>
      <c r="Y21" s="233" t="s">
        <v>72</v>
      </c>
      <c r="Z21" s="14" t="s">
        <v>444</v>
      </c>
      <c r="AA21" s="233" t="s">
        <v>478</v>
      </c>
      <c r="AB21" s="236" t="s">
        <v>201</v>
      </c>
      <c r="AC21" s="109">
        <v>30.242858928301853</v>
      </c>
      <c r="AD21" s="107">
        <v>5.390215849056605</v>
      </c>
      <c r="AE21" s="109">
        <v>1112.1429464150926</v>
      </c>
      <c r="AF21" s="109">
        <v>22.242858928301853</v>
      </c>
      <c r="AG21" s="109">
        <v>30.242858928301853</v>
      </c>
    </row>
    <row r="22" spans="1:33" ht="15.6">
      <c r="A22" s="13" t="s">
        <v>4180</v>
      </c>
      <c r="B22" s="96" t="s">
        <v>4181</v>
      </c>
      <c r="C22" s="13" t="s">
        <v>2240</v>
      </c>
      <c r="D22" s="13" t="s">
        <v>108</v>
      </c>
      <c r="E22" s="13" t="s">
        <v>65</v>
      </c>
      <c r="F22" s="13" t="s">
        <v>24</v>
      </c>
      <c r="G22" s="233" t="s">
        <v>66</v>
      </c>
      <c r="H22" s="109" t="s">
        <v>54</v>
      </c>
      <c r="I22" s="13" t="s">
        <v>55</v>
      </c>
      <c r="J22" s="13" t="s">
        <v>4223</v>
      </c>
      <c r="K22" s="22">
        <v>44181</v>
      </c>
      <c r="L22" s="100">
        <v>43924</v>
      </c>
      <c r="M22" s="22">
        <v>43984</v>
      </c>
      <c r="N22" s="13" t="s">
        <v>9</v>
      </c>
      <c r="O22" s="13" t="s">
        <v>193</v>
      </c>
      <c r="P22" s="14" t="s">
        <v>17</v>
      </c>
      <c r="Q22" t="s">
        <v>84</v>
      </c>
      <c r="R22" t="s">
        <v>84</v>
      </c>
      <c r="S22" s="62" t="s">
        <v>4224</v>
      </c>
      <c r="V22" s="62" t="s">
        <v>4225</v>
      </c>
      <c r="W22" s="13"/>
      <c r="X22" s="102">
        <v>558723</v>
      </c>
      <c r="Y22" s="16" t="s">
        <v>72</v>
      </c>
      <c r="Z22" s="14" t="s">
        <v>444</v>
      </c>
      <c r="AA22" s="14" t="s">
        <v>478</v>
      </c>
      <c r="AB22" s="236" t="s">
        <v>194</v>
      </c>
      <c r="AC22" s="109">
        <v>30.276593147169777</v>
      </c>
      <c r="AD22" s="107">
        <v>1.6867109433962266</v>
      </c>
      <c r="AE22" s="109">
        <v>1113.8296573584889</v>
      </c>
      <c r="AF22" s="109">
        <v>22.276593147169777</v>
      </c>
      <c r="AG22" s="109">
        <v>30.276593147169777</v>
      </c>
    </row>
    <row r="23" spans="1:33" ht="15.6">
      <c r="A23" s="102" t="s">
        <v>4132</v>
      </c>
      <c r="B23" s="96" t="s">
        <v>4133</v>
      </c>
      <c r="C23" s="233" t="s">
        <v>3413</v>
      </c>
      <c r="D23" s="233" t="s">
        <v>108</v>
      </c>
      <c r="E23" s="233" t="s">
        <v>65</v>
      </c>
      <c r="F23" s="233" t="s">
        <v>24</v>
      </c>
      <c r="G23" s="233" t="s">
        <v>66</v>
      </c>
      <c r="H23" s="233" t="s">
        <v>54</v>
      </c>
      <c r="I23" s="233" t="s">
        <v>55</v>
      </c>
      <c r="J23" s="233" t="s">
        <v>4226</v>
      </c>
      <c r="K23" s="234">
        <v>43886</v>
      </c>
      <c r="L23" s="235">
        <v>43941</v>
      </c>
      <c r="M23" s="235">
        <v>43986</v>
      </c>
      <c r="N23" s="233" t="s">
        <v>9</v>
      </c>
      <c r="O23" s="233" t="s">
        <v>181</v>
      </c>
      <c r="P23" s="233" t="s">
        <v>17</v>
      </c>
      <c r="S23" s="62" t="s">
        <v>4227</v>
      </c>
      <c r="V23" s="62" t="s">
        <v>4228</v>
      </c>
      <c r="W23" s="233" t="s">
        <v>4229</v>
      </c>
      <c r="X23" s="236">
        <v>500000</v>
      </c>
      <c r="Y23" s="233" t="s">
        <v>72</v>
      </c>
      <c r="Z23" s="14" t="s">
        <v>444</v>
      </c>
      <c r="AA23" s="233" t="s">
        <v>478</v>
      </c>
      <c r="AB23" s="236" t="s">
        <v>182</v>
      </c>
      <c r="AC23" s="109">
        <v>30.306781826415062</v>
      </c>
      <c r="AD23" s="107">
        <v>1.5094339622641511</v>
      </c>
      <c r="AE23" s="109">
        <v>1115.3390913207531</v>
      </c>
      <c r="AF23" s="109">
        <v>22.306781826415062</v>
      </c>
      <c r="AG23" s="109">
        <v>30.306781826415062</v>
      </c>
    </row>
    <row r="24" spans="1:33" ht="15.6">
      <c r="A24" s="13" t="s">
        <v>4230</v>
      </c>
      <c r="B24" s="233" t="s">
        <v>4231</v>
      </c>
      <c r="C24" s="233" t="s">
        <v>4232</v>
      </c>
      <c r="D24" s="233" t="s">
        <v>108</v>
      </c>
      <c r="E24" s="233" t="s">
        <v>65</v>
      </c>
      <c r="F24" s="233" t="s">
        <v>24</v>
      </c>
      <c r="G24" s="233" t="s">
        <v>66</v>
      </c>
      <c r="H24" s="233" t="s">
        <v>54</v>
      </c>
      <c r="I24" s="233" t="s">
        <v>55</v>
      </c>
      <c r="J24" s="233" t="s">
        <v>4233</v>
      </c>
      <c r="K24" s="234">
        <v>43836</v>
      </c>
      <c r="L24" s="235">
        <v>43973</v>
      </c>
      <c r="M24" s="235">
        <v>44001</v>
      </c>
      <c r="N24" s="233" t="s">
        <v>9</v>
      </c>
      <c r="O24" s="233" t="s">
        <v>200</v>
      </c>
      <c r="P24" s="233" t="s">
        <v>17</v>
      </c>
      <c r="S24" s="62" t="s">
        <v>4234</v>
      </c>
      <c r="V24" s="62" t="s">
        <v>4235</v>
      </c>
      <c r="W24" s="233" t="s">
        <v>4236</v>
      </c>
      <c r="X24" s="236">
        <v>500000</v>
      </c>
      <c r="Y24" s="233" t="s">
        <v>58</v>
      </c>
      <c r="Z24" s="14" t="s">
        <v>444</v>
      </c>
      <c r="AA24" s="233" t="s">
        <v>478</v>
      </c>
      <c r="AB24" s="236" t="s">
        <v>201</v>
      </c>
      <c r="AC24" s="109">
        <v>30.336970505660346</v>
      </c>
      <c r="AD24" s="107">
        <v>1.5094339622641511</v>
      </c>
      <c r="AE24" s="109">
        <v>1116.8485252830174</v>
      </c>
      <c r="AF24" s="109">
        <v>22.336970505660346</v>
      </c>
      <c r="AG24" s="109">
        <v>30.336970505660346</v>
      </c>
    </row>
    <row r="25" spans="1:33" ht="15.6">
      <c r="A25" s="102" t="s">
        <v>4132</v>
      </c>
      <c r="B25" s="96" t="s">
        <v>4133</v>
      </c>
      <c r="C25" s="233" t="s">
        <v>4237</v>
      </c>
      <c r="D25" s="233" t="s">
        <v>108</v>
      </c>
      <c r="E25" s="233" t="s">
        <v>65</v>
      </c>
      <c r="F25" s="233" t="s">
        <v>24</v>
      </c>
      <c r="G25" s="233" t="s">
        <v>66</v>
      </c>
      <c r="H25" s="233" t="s">
        <v>54</v>
      </c>
      <c r="I25" s="233" t="s">
        <v>55</v>
      </c>
      <c r="J25" s="233" t="s">
        <v>4238</v>
      </c>
      <c r="K25" s="234">
        <v>43836</v>
      </c>
      <c r="L25" s="235">
        <v>43973</v>
      </c>
      <c r="M25" s="235">
        <v>44001</v>
      </c>
      <c r="N25" s="233" t="s">
        <v>9</v>
      </c>
      <c r="O25" s="233" t="s">
        <v>200</v>
      </c>
      <c r="P25" s="233" t="s">
        <v>17</v>
      </c>
      <c r="S25" s="62" t="s">
        <v>4239</v>
      </c>
      <c r="V25" s="62" t="s">
        <v>4240</v>
      </c>
      <c r="W25" s="233" t="s">
        <v>4241</v>
      </c>
      <c r="X25" s="236">
        <v>500000</v>
      </c>
      <c r="Y25" s="233" t="s">
        <v>58</v>
      </c>
      <c r="Z25" s="14" t="s">
        <v>444</v>
      </c>
      <c r="AA25" s="233" t="s">
        <v>478</v>
      </c>
      <c r="AB25" s="236" t="s">
        <v>201</v>
      </c>
      <c r="AC25" s="109">
        <v>30.367159184905631</v>
      </c>
      <c r="AD25" s="107">
        <v>1.5094339622641511</v>
      </c>
      <c r="AE25" s="109">
        <v>1118.3579592452816</v>
      </c>
      <c r="AF25" s="109">
        <v>22.367159184905631</v>
      </c>
      <c r="AG25" s="109">
        <v>30.367159184905631</v>
      </c>
    </row>
    <row r="26" spans="1:33" ht="15.6">
      <c r="A26" s="233" t="s">
        <v>4136</v>
      </c>
      <c r="B26" s="96" t="s">
        <v>4133</v>
      </c>
      <c r="C26" s="233" t="s">
        <v>4242</v>
      </c>
      <c r="D26" s="233" t="s">
        <v>108</v>
      </c>
      <c r="E26" s="233" t="s">
        <v>65</v>
      </c>
      <c r="F26" s="233" t="s">
        <v>24</v>
      </c>
      <c r="G26" s="233" t="s">
        <v>66</v>
      </c>
      <c r="H26" s="233" t="s">
        <v>54</v>
      </c>
      <c r="I26" s="233" t="s">
        <v>55</v>
      </c>
      <c r="J26" s="233" t="s">
        <v>4243</v>
      </c>
      <c r="K26" s="234">
        <v>43885</v>
      </c>
      <c r="L26" s="235">
        <v>43993</v>
      </c>
      <c r="M26" s="235">
        <v>44022</v>
      </c>
      <c r="N26" s="233" t="s">
        <v>9</v>
      </c>
      <c r="O26" s="233" t="s">
        <v>200</v>
      </c>
      <c r="P26" s="233" t="s">
        <v>17</v>
      </c>
      <c r="S26" s="62" t="s">
        <v>4244</v>
      </c>
      <c r="V26" s="62" t="s">
        <v>4245</v>
      </c>
      <c r="W26" s="233" t="s">
        <v>4246</v>
      </c>
      <c r="X26" s="236">
        <v>500000</v>
      </c>
      <c r="Y26" s="233" t="s">
        <v>58</v>
      </c>
      <c r="Z26" s="14" t="s">
        <v>444</v>
      </c>
      <c r="AA26" s="233" t="s">
        <v>478</v>
      </c>
      <c r="AB26" s="236" t="s">
        <v>201</v>
      </c>
      <c r="AC26" s="109">
        <v>30.397347864150916</v>
      </c>
      <c r="AD26" s="107">
        <v>1.5094339622641511</v>
      </c>
      <c r="AE26" s="109">
        <v>1119.8673932075458</v>
      </c>
      <c r="AF26" s="109">
        <v>22.397347864150916</v>
      </c>
      <c r="AG26" s="109">
        <v>30.397347864150916</v>
      </c>
    </row>
    <row r="27" spans="1:33" ht="15.6">
      <c r="A27" s="233" t="s">
        <v>4136</v>
      </c>
      <c r="B27" s="96" t="s">
        <v>4133</v>
      </c>
      <c r="C27" s="233" t="s">
        <v>4247</v>
      </c>
      <c r="D27" s="233" t="s">
        <v>65</v>
      </c>
      <c r="E27" s="233" t="s">
        <v>65</v>
      </c>
      <c r="F27" s="233" t="s">
        <v>24</v>
      </c>
      <c r="G27" s="233" t="s">
        <v>66</v>
      </c>
      <c r="H27" s="233" t="s">
        <v>54</v>
      </c>
      <c r="I27" s="233" t="s">
        <v>55</v>
      </c>
      <c r="J27" s="233" t="s">
        <v>4248</v>
      </c>
      <c r="K27" s="234">
        <v>43913</v>
      </c>
      <c r="L27" s="235">
        <v>43981</v>
      </c>
      <c r="M27" s="235">
        <v>44050</v>
      </c>
      <c r="N27" s="13" t="s">
        <v>9</v>
      </c>
      <c r="O27" s="13" t="s">
        <v>200</v>
      </c>
      <c r="P27" s="14" t="s">
        <v>17</v>
      </c>
      <c r="S27" s="62" t="s">
        <v>4249</v>
      </c>
      <c r="V27" s="62" t="s">
        <v>4250</v>
      </c>
      <c r="W27" s="233" t="s">
        <v>4251</v>
      </c>
      <c r="X27" s="236">
        <v>500000</v>
      </c>
      <c r="Y27" s="233" t="s">
        <v>58</v>
      </c>
      <c r="Z27" s="233" t="s">
        <v>444</v>
      </c>
      <c r="AA27" s="233" t="s">
        <v>478</v>
      </c>
      <c r="AB27" s="236" t="s">
        <v>201</v>
      </c>
      <c r="AC27" s="109">
        <v>30.427536543396201</v>
      </c>
      <c r="AD27" s="107">
        <v>1.5094339622641511</v>
      </c>
      <c r="AE27" s="109">
        <v>1121.37682716981</v>
      </c>
      <c r="AF27" s="109">
        <v>22.427536543396201</v>
      </c>
      <c r="AG27" s="109">
        <v>30.427536543396201</v>
      </c>
    </row>
    <row r="28" spans="1:33" ht="15.6">
      <c r="A28" s="102" t="s">
        <v>4132</v>
      </c>
      <c r="B28" s="96" t="s">
        <v>4133</v>
      </c>
      <c r="C28" t="s">
        <v>2677</v>
      </c>
      <c r="D28" s="233" t="s">
        <v>76</v>
      </c>
      <c r="E28" s="233" t="s">
        <v>76</v>
      </c>
      <c r="F28" s="233" t="s">
        <v>24</v>
      </c>
      <c r="G28" s="13" t="s">
        <v>66</v>
      </c>
      <c r="H28" s="233" t="s">
        <v>54</v>
      </c>
      <c r="I28" s="233" t="s">
        <v>68</v>
      </c>
      <c r="J28" s="233" t="s">
        <v>4252</v>
      </c>
      <c r="K28" s="128">
        <v>44043</v>
      </c>
      <c r="L28" s="119">
        <v>44074</v>
      </c>
      <c r="M28" s="119">
        <v>44117</v>
      </c>
      <c r="N28" t="s">
        <v>9</v>
      </c>
      <c r="O28" t="s">
        <v>196</v>
      </c>
      <c r="P28" s="14" t="s">
        <v>17</v>
      </c>
      <c r="W28" s="233" t="s">
        <v>4253</v>
      </c>
      <c r="X28" s="236">
        <v>500000</v>
      </c>
      <c r="Y28" s="233" t="s">
        <v>58</v>
      </c>
      <c r="Z28" s="14" t="s">
        <v>444</v>
      </c>
      <c r="AA28" s="233" t="s">
        <v>478</v>
      </c>
      <c r="AB28" s="236" t="s">
        <v>197</v>
      </c>
      <c r="AC28" s="109">
        <v>30.789800694339597</v>
      </c>
      <c r="AD28" s="107">
        <v>1.5094339622641511</v>
      </c>
      <c r="AE28" s="109">
        <v>1139.4900347169798</v>
      </c>
      <c r="AF28" s="109">
        <v>22.789800694339597</v>
      </c>
      <c r="AG28" s="109">
        <v>30.789800694339597</v>
      </c>
    </row>
    <row r="29" spans="1:33" ht="15.6">
      <c r="A29" s="102" t="s">
        <v>4132</v>
      </c>
      <c r="B29" s="96" t="s">
        <v>4133</v>
      </c>
      <c r="C29" t="s">
        <v>4254</v>
      </c>
      <c r="D29" s="233" t="s">
        <v>76</v>
      </c>
      <c r="E29" s="233" t="s">
        <v>76</v>
      </c>
      <c r="F29" s="233" t="s">
        <v>24</v>
      </c>
      <c r="G29" s="13" t="s">
        <v>66</v>
      </c>
      <c r="H29" s="233" t="s">
        <v>54</v>
      </c>
      <c r="I29" s="233" t="s">
        <v>68</v>
      </c>
      <c r="J29" s="233" t="s">
        <v>4255</v>
      </c>
      <c r="K29" s="128">
        <v>44043</v>
      </c>
      <c r="L29" s="119">
        <v>44074</v>
      </c>
      <c r="M29" s="119">
        <v>44117</v>
      </c>
      <c r="N29" t="s">
        <v>9</v>
      </c>
      <c r="O29" t="s">
        <v>196</v>
      </c>
      <c r="P29" s="14" t="s">
        <v>17</v>
      </c>
      <c r="W29" s="233" t="s">
        <v>4253</v>
      </c>
      <c r="X29" s="236">
        <v>500000</v>
      </c>
      <c r="Y29" s="233" t="s">
        <v>58</v>
      </c>
      <c r="Z29" s="14" t="s">
        <v>444</v>
      </c>
      <c r="AA29" s="233" t="s">
        <v>478</v>
      </c>
      <c r="AB29" s="236" t="s">
        <v>197</v>
      </c>
      <c r="AC29" s="109">
        <v>30.819989373584882</v>
      </c>
      <c r="AD29" s="107">
        <v>1.5094339622641511</v>
      </c>
      <c r="AE29" s="109">
        <v>1140.999468679244</v>
      </c>
      <c r="AF29" s="109">
        <v>22.819989373584882</v>
      </c>
      <c r="AG29" s="109">
        <v>30.819989373584882</v>
      </c>
    </row>
    <row r="30" spans="1:33" ht="15.6">
      <c r="A30" s="233" t="s">
        <v>4136</v>
      </c>
      <c r="B30" s="96" t="s">
        <v>4133</v>
      </c>
      <c r="C30" s="233" t="s">
        <v>4256</v>
      </c>
      <c r="D30" s="233" t="s">
        <v>108</v>
      </c>
      <c r="E30" s="233" t="s">
        <v>65</v>
      </c>
      <c r="F30" s="233" t="s">
        <v>24</v>
      </c>
      <c r="G30" s="233" t="s">
        <v>66</v>
      </c>
      <c r="H30" s="233" t="s">
        <v>54</v>
      </c>
      <c r="I30" s="233" t="s">
        <v>55</v>
      </c>
      <c r="J30" s="233" t="s">
        <v>4257</v>
      </c>
      <c r="K30" s="234">
        <v>43891</v>
      </c>
      <c r="L30" s="235">
        <v>44064</v>
      </c>
      <c r="M30" s="235">
        <v>44169</v>
      </c>
      <c r="N30" s="233" t="s">
        <v>9</v>
      </c>
      <c r="O30" s="233" t="s">
        <v>181</v>
      </c>
      <c r="P30" s="233" t="s">
        <v>17</v>
      </c>
      <c r="S30" s="62" t="s">
        <v>4258</v>
      </c>
      <c r="V30" s="62" t="s">
        <v>4259</v>
      </c>
      <c r="W30" s="233" t="s">
        <v>4260</v>
      </c>
      <c r="X30" s="236">
        <v>500000</v>
      </c>
      <c r="Y30" s="233" t="s">
        <v>58</v>
      </c>
      <c r="Z30" s="14" t="s">
        <v>444</v>
      </c>
      <c r="AA30" s="233" t="s">
        <v>478</v>
      </c>
      <c r="AB30" s="236" t="s">
        <v>182</v>
      </c>
      <c r="AC30" s="109">
        <v>30.910555411320733</v>
      </c>
      <c r="AD30" s="107">
        <v>1.5094339622641511</v>
      </c>
      <c r="AE30" s="109">
        <v>1145.5277705660367</v>
      </c>
      <c r="AF30" s="109">
        <v>22.910555411320733</v>
      </c>
      <c r="AG30" s="109">
        <v>30.910555411320733</v>
      </c>
    </row>
    <row r="31" spans="1:33" ht="15.6">
      <c r="A31" s="233" t="s">
        <v>4136</v>
      </c>
      <c r="B31" s="96" t="s">
        <v>4133</v>
      </c>
      <c r="C31" s="233" t="s">
        <v>4261</v>
      </c>
      <c r="D31" s="233" t="s">
        <v>108</v>
      </c>
      <c r="E31" s="233" t="s">
        <v>65</v>
      </c>
      <c r="F31" s="233" t="s">
        <v>24</v>
      </c>
      <c r="G31" s="233" t="s">
        <v>66</v>
      </c>
      <c r="H31" s="233" t="s">
        <v>54</v>
      </c>
      <c r="I31" s="233" t="s">
        <v>55</v>
      </c>
      <c r="J31" s="233" t="s">
        <v>4262</v>
      </c>
      <c r="K31" s="234">
        <v>44112</v>
      </c>
      <c r="L31" s="235">
        <v>44127</v>
      </c>
      <c r="M31" s="235">
        <v>44176</v>
      </c>
      <c r="N31" s="233" t="s">
        <v>9</v>
      </c>
      <c r="O31" s="233" t="s">
        <v>196</v>
      </c>
      <c r="P31" s="233" t="s">
        <v>17</v>
      </c>
      <c r="S31" s="62" t="s">
        <v>4263</v>
      </c>
      <c r="V31" s="62" t="s">
        <v>4264</v>
      </c>
      <c r="W31" s="233" t="s">
        <v>4265</v>
      </c>
      <c r="X31" s="236">
        <v>500000</v>
      </c>
      <c r="Y31" s="233" t="s">
        <v>58</v>
      </c>
      <c r="Z31" s="14" t="s">
        <v>444</v>
      </c>
      <c r="AA31" s="233" t="s">
        <v>478</v>
      </c>
      <c r="AB31" s="236" t="s">
        <v>197</v>
      </c>
      <c r="AC31" s="109">
        <v>31.212442203773563</v>
      </c>
      <c r="AD31" s="107">
        <v>1.5094339622641511</v>
      </c>
      <c r="AE31" s="109">
        <v>1160.6221101886781</v>
      </c>
      <c r="AF31" s="109">
        <v>23.212442203773563</v>
      </c>
      <c r="AG31" s="109">
        <v>31.212442203773563</v>
      </c>
    </row>
    <row r="32" spans="1:33" ht="15.6">
      <c r="A32" s="233" t="s">
        <v>4136</v>
      </c>
      <c r="B32" s="96" t="s">
        <v>4133</v>
      </c>
      <c r="C32" s="233" t="s">
        <v>4266</v>
      </c>
      <c r="D32" s="233" t="s">
        <v>108</v>
      </c>
      <c r="E32" s="233" t="s">
        <v>65</v>
      </c>
      <c r="F32" s="233" t="s">
        <v>24</v>
      </c>
      <c r="G32" s="233" t="s">
        <v>66</v>
      </c>
      <c r="H32" s="233" t="s">
        <v>54</v>
      </c>
      <c r="I32" s="233" t="s">
        <v>55</v>
      </c>
      <c r="J32" s="233" t="s">
        <v>4267</v>
      </c>
      <c r="K32" s="234">
        <v>43983</v>
      </c>
      <c r="L32" s="235">
        <v>44134</v>
      </c>
      <c r="M32" s="235">
        <v>44183</v>
      </c>
      <c r="N32" s="233" t="s">
        <v>9</v>
      </c>
      <c r="O32" s="233" t="s">
        <v>196</v>
      </c>
      <c r="P32" s="233" t="s">
        <v>17</v>
      </c>
      <c r="S32" s="62" t="s">
        <v>4268</v>
      </c>
      <c r="V32" s="62" t="s">
        <v>4269</v>
      </c>
      <c r="W32" s="233"/>
      <c r="X32" s="236">
        <v>500000</v>
      </c>
      <c r="Y32" s="233" t="s">
        <v>58</v>
      </c>
      <c r="Z32" s="14" t="s">
        <v>444</v>
      </c>
      <c r="AA32" s="233" t="s">
        <v>478</v>
      </c>
      <c r="AB32" s="236" t="s">
        <v>197</v>
      </c>
      <c r="AC32" s="109">
        <v>31.514328996226389</v>
      </c>
      <c r="AD32" s="107">
        <v>1.5094339622641511</v>
      </c>
      <c r="AE32" s="109">
        <v>1175.7164498113195</v>
      </c>
      <c r="AF32" s="109">
        <v>23.514328996226389</v>
      </c>
      <c r="AG32" s="109">
        <v>31.514328996226389</v>
      </c>
    </row>
    <row r="33" spans="1:33" ht="15.6">
      <c r="A33" s="102" t="s">
        <v>4132</v>
      </c>
      <c r="B33" s="96" t="s">
        <v>4133</v>
      </c>
      <c r="C33" s="233" t="s">
        <v>4270</v>
      </c>
      <c r="D33" s="233" t="s">
        <v>108</v>
      </c>
      <c r="E33" s="233" t="s">
        <v>65</v>
      </c>
      <c r="F33" s="233" t="s">
        <v>24</v>
      </c>
      <c r="G33" s="233" t="s">
        <v>77</v>
      </c>
      <c r="H33" s="233" t="s">
        <v>67</v>
      </c>
      <c r="I33" s="233" t="s">
        <v>55</v>
      </c>
      <c r="J33" s="233" t="s">
        <v>4271</v>
      </c>
      <c r="K33" s="234">
        <v>43836</v>
      </c>
      <c r="L33" s="235">
        <v>44153</v>
      </c>
      <c r="M33" s="235">
        <v>44175</v>
      </c>
      <c r="N33" s="233" t="s">
        <v>9</v>
      </c>
      <c r="O33" s="233" t="s">
        <v>200</v>
      </c>
      <c r="P33" s="233" t="s">
        <v>17</v>
      </c>
      <c r="S33" s="62" t="s">
        <v>4272</v>
      </c>
      <c r="V33" s="62" t="s">
        <v>4273</v>
      </c>
      <c r="W33" s="233" t="s">
        <v>3569</v>
      </c>
      <c r="X33" s="236">
        <v>500000</v>
      </c>
      <c r="Y33" s="233" t="s">
        <v>58</v>
      </c>
      <c r="Z33" s="14" t="s">
        <v>444</v>
      </c>
      <c r="AA33" s="14" t="s">
        <v>478</v>
      </c>
      <c r="AB33" s="236" t="s">
        <v>201</v>
      </c>
      <c r="AC33" s="109">
        <v>31.484140316981108</v>
      </c>
      <c r="AD33" s="107">
        <v>15.09433962264151</v>
      </c>
      <c r="AE33" s="109">
        <v>1174.2070158490553</v>
      </c>
      <c r="AF33" s="109">
        <v>23.484140316981108</v>
      </c>
      <c r="AG33" s="109">
        <v>31.484140316981108</v>
      </c>
    </row>
    <row r="34" spans="1:33" ht="15.6">
      <c r="A34" s="102" t="s">
        <v>4132</v>
      </c>
      <c r="B34" s="96" t="s">
        <v>4133</v>
      </c>
      <c r="C34" s="233" t="s">
        <v>4274</v>
      </c>
      <c r="D34" s="233" t="s">
        <v>65</v>
      </c>
      <c r="E34" s="233" t="s">
        <v>65</v>
      </c>
      <c r="F34" s="233" t="s">
        <v>24</v>
      </c>
      <c r="G34" s="233" t="s">
        <v>77</v>
      </c>
      <c r="H34" s="233" t="s">
        <v>67</v>
      </c>
      <c r="I34" s="233" t="s">
        <v>55</v>
      </c>
      <c r="J34" s="233" t="s">
        <v>4275</v>
      </c>
      <c r="K34" s="234">
        <v>43984</v>
      </c>
      <c r="L34" s="235">
        <v>44144</v>
      </c>
      <c r="M34" s="235">
        <v>44176</v>
      </c>
      <c r="N34" s="233" t="s">
        <v>9</v>
      </c>
      <c r="O34" s="233" t="s">
        <v>193</v>
      </c>
      <c r="P34" s="233" t="s">
        <v>17</v>
      </c>
      <c r="S34" s="62" t="s">
        <v>4276</v>
      </c>
      <c r="V34" s="62" t="s">
        <v>4277</v>
      </c>
      <c r="W34" s="233" t="s">
        <v>3553</v>
      </c>
      <c r="X34" s="236">
        <v>500000</v>
      </c>
      <c r="Y34" s="233" t="s">
        <v>58</v>
      </c>
      <c r="Z34" s="14" t="s">
        <v>444</v>
      </c>
      <c r="AA34" s="233" t="s">
        <v>478</v>
      </c>
      <c r="AB34" s="236" t="s">
        <v>194</v>
      </c>
      <c r="AC34" s="109">
        <v>31.182253524528278</v>
      </c>
      <c r="AD34" s="107">
        <v>15.09433962264151</v>
      </c>
      <c r="AE34" s="109">
        <v>1159.1126762264139</v>
      </c>
      <c r="AF34" s="109">
        <v>23.182253524528278</v>
      </c>
      <c r="AG34" s="109">
        <v>31.182253524528278</v>
      </c>
    </row>
    <row r="35" spans="1:33" ht="15.6">
      <c r="A35" s="233" t="s">
        <v>4174</v>
      </c>
      <c r="B35" s="233" t="s">
        <v>4133</v>
      </c>
      <c r="C35" s="233" t="s">
        <v>4278</v>
      </c>
      <c r="D35" s="233" t="s">
        <v>64</v>
      </c>
      <c r="E35" s="233" t="s">
        <v>65</v>
      </c>
      <c r="F35" s="233" t="s">
        <v>24</v>
      </c>
      <c r="G35" s="233" t="s">
        <v>81</v>
      </c>
      <c r="H35" s="233" t="s">
        <v>54</v>
      </c>
      <c r="I35" s="233" t="s">
        <v>55</v>
      </c>
      <c r="J35" s="233" t="s">
        <v>4279</v>
      </c>
      <c r="K35" s="234">
        <v>43739</v>
      </c>
      <c r="L35" s="235">
        <v>43800</v>
      </c>
      <c r="M35" s="235">
        <v>43889</v>
      </c>
      <c r="N35" s="233" t="s">
        <v>9</v>
      </c>
      <c r="O35" s="233" t="s">
        <v>181</v>
      </c>
      <c r="P35" s="233" t="s">
        <v>17</v>
      </c>
      <c r="Q35" t="s">
        <v>84</v>
      </c>
      <c r="R35" t="s">
        <v>84</v>
      </c>
      <c r="S35" t="s">
        <v>84</v>
      </c>
      <c r="W35" s="233" t="s">
        <v>3794</v>
      </c>
      <c r="X35" s="236">
        <v>500000</v>
      </c>
      <c r="Y35" s="233" t="s">
        <v>72</v>
      </c>
      <c r="Z35" s="233" t="s">
        <v>444</v>
      </c>
      <c r="AA35" s="233" t="s">
        <v>478</v>
      </c>
      <c r="AB35" s="236" t="s">
        <v>182</v>
      </c>
      <c r="AC35" s="109">
        <v>31.212442203773563</v>
      </c>
      <c r="AD35" s="107">
        <v>1.5094339622641511</v>
      </c>
      <c r="AE35" s="109">
        <v>1160.6221101886781</v>
      </c>
      <c r="AF35" s="109">
        <v>23.212442203773563</v>
      </c>
      <c r="AG35" s="109">
        <v>31.212442203773563</v>
      </c>
    </row>
    <row r="36" spans="1:33" ht="15.6">
      <c r="A36" s="102" t="s">
        <v>4132</v>
      </c>
      <c r="B36" s="96" t="s">
        <v>4133</v>
      </c>
      <c r="C36" s="233" t="s">
        <v>3469</v>
      </c>
      <c r="D36" s="233" t="s">
        <v>64</v>
      </c>
      <c r="E36" s="233" t="s">
        <v>65</v>
      </c>
      <c r="F36" s="233" t="s">
        <v>24</v>
      </c>
      <c r="G36" s="233" t="s">
        <v>81</v>
      </c>
      <c r="H36" s="233" t="s">
        <v>54</v>
      </c>
      <c r="I36" s="233" t="s">
        <v>55</v>
      </c>
      <c r="J36" s="233" t="s">
        <v>4280</v>
      </c>
      <c r="K36" s="234">
        <v>43922</v>
      </c>
      <c r="L36" s="235">
        <v>43987</v>
      </c>
      <c r="M36" s="235">
        <v>44027</v>
      </c>
      <c r="N36" s="233" t="s">
        <v>9</v>
      </c>
      <c r="O36" s="233" t="s">
        <v>196</v>
      </c>
      <c r="P36" s="233" t="s">
        <v>17</v>
      </c>
      <c r="S36" s="62" t="s">
        <v>4281</v>
      </c>
      <c r="V36" s="62" t="s">
        <v>4282</v>
      </c>
      <c r="W36" s="233" t="s">
        <v>4229</v>
      </c>
      <c r="X36" s="236">
        <v>500000</v>
      </c>
      <c r="Y36" s="233" t="s">
        <v>72</v>
      </c>
      <c r="Z36" s="14" t="s">
        <v>444</v>
      </c>
      <c r="AA36" s="233" t="s">
        <v>478</v>
      </c>
      <c r="AB36" s="236" t="s">
        <v>197</v>
      </c>
      <c r="AC36" s="109">
        <v>31.242630883018847</v>
      </c>
      <c r="AD36" s="107">
        <v>1.5094339622641511</v>
      </c>
      <c r="AE36" s="109">
        <v>1162.1315441509423</v>
      </c>
      <c r="AF36" s="109">
        <v>23.242630883018847</v>
      </c>
      <c r="AG36" s="109">
        <v>31.242630883018847</v>
      </c>
    </row>
    <row r="37" spans="1:33" ht="15.6">
      <c r="A37" s="233" t="s">
        <v>4136</v>
      </c>
      <c r="B37" s="96" t="s">
        <v>4133</v>
      </c>
      <c r="C37" s="233" t="s">
        <v>3469</v>
      </c>
      <c r="D37" s="233" t="s">
        <v>64</v>
      </c>
      <c r="E37" s="233" t="s">
        <v>65</v>
      </c>
      <c r="F37" s="233" t="s">
        <v>24</v>
      </c>
      <c r="G37" s="233" t="s">
        <v>81</v>
      </c>
      <c r="H37" s="233" t="s">
        <v>54</v>
      </c>
      <c r="I37" s="233" t="s">
        <v>55</v>
      </c>
      <c r="J37" s="233" t="s">
        <v>4283</v>
      </c>
      <c r="K37" s="234">
        <v>43922</v>
      </c>
      <c r="L37" s="235">
        <v>44015</v>
      </c>
      <c r="M37" s="235">
        <v>44055</v>
      </c>
      <c r="N37" s="233" t="s">
        <v>9</v>
      </c>
      <c r="O37" s="233" t="s">
        <v>200</v>
      </c>
      <c r="P37" s="233" t="s">
        <v>17</v>
      </c>
      <c r="S37" s="62" t="s">
        <v>4284</v>
      </c>
      <c r="V37" s="62" t="s">
        <v>4285</v>
      </c>
      <c r="W37" s="233" t="s">
        <v>4229</v>
      </c>
      <c r="X37" s="236">
        <v>999999</v>
      </c>
      <c r="Y37" s="233" t="s">
        <v>72</v>
      </c>
      <c r="Z37" s="14" t="s">
        <v>444</v>
      </c>
      <c r="AA37" s="233" t="s">
        <v>478</v>
      </c>
      <c r="AB37" s="236" t="s">
        <v>201</v>
      </c>
      <c r="AC37" s="109">
        <v>31.303008181132054</v>
      </c>
      <c r="AD37" s="107">
        <v>3.0188649056603776</v>
      </c>
      <c r="AE37" s="109">
        <v>1165.1504090566027</v>
      </c>
      <c r="AF37" s="109">
        <v>23.303008181132054</v>
      </c>
      <c r="AG37" s="109">
        <v>31.303008181132054</v>
      </c>
    </row>
    <row r="38" spans="1:33" ht="15.6">
      <c r="A38" s="233" t="s">
        <v>4136</v>
      </c>
      <c r="B38" s="96" t="s">
        <v>4133</v>
      </c>
      <c r="C38" s="233" t="s">
        <v>4286</v>
      </c>
      <c r="D38" s="233" t="s">
        <v>108</v>
      </c>
      <c r="E38" s="233" t="s">
        <v>65</v>
      </c>
      <c r="F38" s="233" t="s">
        <v>24</v>
      </c>
      <c r="G38" s="233" t="s">
        <v>81</v>
      </c>
      <c r="H38" s="233" t="s">
        <v>54</v>
      </c>
      <c r="I38" s="233" t="s">
        <v>55</v>
      </c>
      <c r="J38" s="233" t="s">
        <v>4287</v>
      </c>
      <c r="K38" s="234">
        <v>43891</v>
      </c>
      <c r="L38" s="235">
        <v>44064</v>
      </c>
      <c r="M38" s="235">
        <v>44078</v>
      </c>
      <c r="N38" s="233" t="s">
        <v>9</v>
      </c>
      <c r="O38" s="233" t="s">
        <v>10</v>
      </c>
      <c r="P38" s="233" t="s">
        <v>17</v>
      </c>
      <c r="S38" s="62" t="s">
        <v>4288</v>
      </c>
      <c r="V38" s="62" t="s">
        <v>4289</v>
      </c>
      <c r="W38" s="233" t="s">
        <v>4290</v>
      </c>
      <c r="X38" s="236">
        <v>500000</v>
      </c>
      <c r="Y38" s="233" t="s">
        <v>58</v>
      </c>
      <c r="Z38" s="14" t="s">
        <v>444</v>
      </c>
      <c r="AA38" s="233" t="s">
        <v>478</v>
      </c>
      <c r="AB38" s="236" t="s">
        <v>118</v>
      </c>
      <c r="AC38" s="109">
        <v>31.333196860377338</v>
      </c>
      <c r="AD38" s="107">
        <v>1.5094339622641511</v>
      </c>
      <c r="AE38" s="109">
        <v>1166.6598430188669</v>
      </c>
      <c r="AF38" s="109">
        <v>23.333196860377338</v>
      </c>
      <c r="AG38" s="109">
        <v>31.333196860377338</v>
      </c>
    </row>
    <row r="39" spans="1:33" ht="15.6">
      <c r="A39" s="233" t="s">
        <v>4136</v>
      </c>
      <c r="B39" s="96" t="s">
        <v>4133</v>
      </c>
      <c r="C39" s="233" t="s">
        <v>4291</v>
      </c>
      <c r="D39" s="233" t="s">
        <v>108</v>
      </c>
      <c r="E39" s="233" t="s">
        <v>65</v>
      </c>
      <c r="F39" s="233" t="s">
        <v>24</v>
      </c>
      <c r="G39" s="233" t="s">
        <v>81</v>
      </c>
      <c r="H39" s="233" t="s">
        <v>54</v>
      </c>
      <c r="I39" s="233" t="s">
        <v>55</v>
      </c>
      <c r="J39" s="233" t="s">
        <v>4292</v>
      </c>
      <c r="K39" s="234">
        <v>43916</v>
      </c>
      <c r="L39" s="235">
        <v>44060</v>
      </c>
      <c r="M39" s="235">
        <v>44105</v>
      </c>
      <c r="N39" s="233" t="s">
        <v>9</v>
      </c>
      <c r="O39" s="233" t="s">
        <v>10</v>
      </c>
      <c r="P39" s="233" t="s">
        <v>17</v>
      </c>
      <c r="S39" s="62" t="s">
        <v>4293</v>
      </c>
      <c r="V39" s="62" t="s">
        <v>4294</v>
      </c>
      <c r="W39" s="233" t="s">
        <v>4295</v>
      </c>
      <c r="X39" s="236">
        <v>500000</v>
      </c>
      <c r="Y39" s="233" t="s">
        <v>58</v>
      </c>
      <c r="Z39" s="14" t="s">
        <v>444</v>
      </c>
      <c r="AA39" s="233" t="s">
        <v>478</v>
      </c>
      <c r="AB39" s="236" t="s">
        <v>118</v>
      </c>
      <c r="AC39" s="109">
        <v>31.363385539622623</v>
      </c>
      <c r="AD39" s="107">
        <v>1.5094339622641511</v>
      </c>
      <c r="AE39" s="109">
        <v>1168.1692769811311</v>
      </c>
      <c r="AF39" s="109">
        <v>23.363385539622623</v>
      </c>
      <c r="AG39" s="109">
        <v>31.363385539622623</v>
      </c>
    </row>
    <row r="40" spans="1:33" ht="15.6">
      <c r="A40" s="233" t="s">
        <v>4136</v>
      </c>
      <c r="B40" s="96" t="s">
        <v>4133</v>
      </c>
      <c r="C40" s="233" t="s">
        <v>3469</v>
      </c>
      <c r="D40" s="233" t="s">
        <v>64</v>
      </c>
      <c r="E40" s="233" t="s">
        <v>65</v>
      </c>
      <c r="F40" s="233" t="s">
        <v>24</v>
      </c>
      <c r="G40" s="233" t="s">
        <v>81</v>
      </c>
      <c r="H40" s="233" t="s">
        <v>54</v>
      </c>
      <c r="I40" s="233" t="s">
        <v>55</v>
      </c>
      <c r="J40" s="233" t="s">
        <v>4296</v>
      </c>
      <c r="K40" s="234">
        <v>44044</v>
      </c>
      <c r="L40" s="235">
        <v>44106</v>
      </c>
      <c r="M40" s="235">
        <v>44146</v>
      </c>
      <c r="N40" s="233" t="s">
        <v>9</v>
      </c>
      <c r="O40" s="233" t="s">
        <v>10</v>
      </c>
      <c r="P40" s="233" t="s">
        <v>17</v>
      </c>
      <c r="S40" s="62" t="s">
        <v>4297</v>
      </c>
      <c r="V40" s="62" t="s">
        <v>4298</v>
      </c>
      <c r="W40" s="233" t="s">
        <v>4290</v>
      </c>
      <c r="X40" s="236">
        <v>500000</v>
      </c>
      <c r="Y40" s="233" t="s">
        <v>58</v>
      </c>
      <c r="Z40" s="14" t="s">
        <v>444</v>
      </c>
      <c r="AA40" s="233" t="s">
        <v>478</v>
      </c>
      <c r="AB40" s="236" t="s">
        <v>118</v>
      </c>
      <c r="AC40" s="109">
        <v>31.393574218867908</v>
      </c>
      <c r="AD40" s="107">
        <v>1.5094339622641511</v>
      </c>
      <c r="AE40" s="109">
        <v>1169.6787109433953</v>
      </c>
      <c r="AF40" s="109">
        <v>23.393574218867908</v>
      </c>
      <c r="AG40" s="109">
        <v>31.393574218867908</v>
      </c>
    </row>
    <row r="41" spans="1:33" ht="15.6">
      <c r="A41" s="233" t="s">
        <v>4136</v>
      </c>
      <c r="B41" s="96" t="s">
        <v>4133</v>
      </c>
      <c r="C41" t="s">
        <v>1525</v>
      </c>
      <c r="D41" s="233" t="s">
        <v>108</v>
      </c>
      <c r="E41" s="233" t="s">
        <v>65</v>
      </c>
      <c r="F41" s="233" t="s">
        <v>24</v>
      </c>
      <c r="G41" s="233" t="s">
        <v>81</v>
      </c>
      <c r="H41" s="233" t="s">
        <v>54</v>
      </c>
      <c r="I41" s="233" t="s">
        <v>55</v>
      </c>
      <c r="J41" s="233" t="s">
        <v>4299</v>
      </c>
      <c r="K41" s="234">
        <v>43969</v>
      </c>
      <c r="L41" s="119">
        <v>44106</v>
      </c>
      <c r="M41" s="119">
        <v>44155</v>
      </c>
      <c r="N41" t="s">
        <v>9</v>
      </c>
      <c r="O41" t="s">
        <v>200</v>
      </c>
      <c r="P41" s="14" t="s">
        <v>17</v>
      </c>
      <c r="S41" s="62" t="s">
        <v>4300</v>
      </c>
      <c r="V41" s="62" t="s">
        <v>4301</v>
      </c>
      <c r="W41" s="233" t="s">
        <v>4302</v>
      </c>
      <c r="X41" s="236">
        <v>500000</v>
      </c>
      <c r="Y41" s="233" t="s">
        <v>58</v>
      </c>
      <c r="Z41" s="14" t="s">
        <v>444</v>
      </c>
      <c r="AA41" s="233" t="s">
        <v>478</v>
      </c>
      <c r="AB41" s="236" t="s">
        <v>201</v>
      </c>
      <c r="AC41" s="109">
        <v>31.816215728301874</v>
      </c>
      <c r="AD41" s="107">
        <v>1.5094339622641511</v>
      </c>
      <c r="AE41" s="109">
        <v>1190.8107864150936</v>
      </c>
      <c r="AF41" s="109">
        <v>23.816215728301874</v>
      </c>
      <c r="AG41" s="109">
        <v>31.816215728301874</v>
      </c>
    </row>
    <row r="42" spans="1:33" ht="15.6">
      <c r="A42" s="233" t="s">
        <v>4136</v>
      </c>
      <c r="B42" s="96" t="s">
        <v>4133</v>
      </c>
      <c r="C42" s="233" t="s">
        <v>4303</v>
      </c>
      <c r="D42" s="233" t="s">
        <v>108</v>
      </c>
      <c r="E42" s="233" t="s">
        <v>65</v>
      </c>
      <c r="F42" s="233" t="s">
        <v>24</v>
      </c>
      <c r="G42" s="233" t="s">
        <v>81</v>
      </c>
      <c r="H42" s="233" t="s">
        <v>54</v>
      </c>
      <c r="I42" s="233" t="s">
        <v>55</v>
      </c>
      <c r="J42" s="238" t="s">
        <v>4304</v>
      </c>
      <c r="K42" s="234">
        <v>43945</v>
      </c>
      <c r="L42" s="235">
        <v>44155</v>
      </c>
      <c r="M42" s="235">
        <v>44162</v>
      </c>
      <c r="N42" s="233" t="s">
        <v>9</v>
      </c>
      <c r="O42" s="233" t="s">
        <v>200</v>
      </c>
      <c r="P42" s="233" t="s">
        <v>17</v>
      </c>
      <c r="S42" s="62" t="s">
        <v>4305</v>
      </c>
      <c r="V42" s="62" t="s">
        <v>4306</v>
      </c>
      <c r="W42" s="233"/>
      <c r="X42" s="236">
        <v>500000</v>
      </c>
      <c r="Y42" s="233" t="s">
        <v>58</v>
      </c>
      <c r="Z42" s="14" t="s">
        <v>444</v>
      </c>
      <c r="AA42" s="14" t="s">
        <v>478</v>
      </c>
      <c r="AB42" s="236" t="s">
        <v>201</v>
      </c>
      <c r="AC42" s="109">
        <v>31.846404407547155</v>
      </c>
      <c r="AD42" s="107">
        <v>1.5094339622641511</v>
      </c>
      <c r="AE42" s="109">
        <v>1192.3202203773578</v>
      </c>
      <c r="AF42" s="109">
        <v>23.846404407547155</v>
      </c>
      <c r="AG42" s="109">
        <v>31.846404407547155</v>
      </c>
    </row>
    <row r="43" spans="1:33" ht="15.6">
      <c r="A43" s="110" t="s">
        <v>4196</v>
      </c>
      <c r="B43" s="96" t="s">
        <v>4197</v>
      </c>
      <c r="C43" s="233" t="s">
        <v>2888</v>
      </c>
      <c r="D43" s="233" t="s">
        <v>65</v>
      </c>
      <c r="E43" s="233" t="s">
        <v>65</v>
      </c>
      <c r="F43" s="233" t="s">
        <v>25</v>
      </c>
      <c r="G43" s="233" t="s">
        <v>53</v>
      </c>
      <c r="H43" s="233" t="s">
        <v>67</v>
      </c>
      <c r="I43" s="233" t="s">
        <v>55</v>
      </c>
      <c r="J43" s="233" t="s">
        <v>4307</v>
      </c>
      <c r="K43" s="234">
        <v>43809</v>
      </c>
      <c r="L43" s="235">
        <v>43820</v>
      </c>
      <c r="M43" s="235">
        <v>43861</v>
      </c>
      <c r="N43" s="233" t="s">
        <v>9</v>
      </c>
      <c r="O43" s="233" t="s">
        <v>200</v>
      </c>
      <c r="P43" s="233" t="s">
        <v>17</v>
      </c>
      <c r="Q43" t="s">
        <v>84</v>
      </c>
      <c r="R43" t="s">
        <v>84</v>
      </c>
      <c r="S43" s="62" t="s">
        <v>4308</v>
      </c>
      <c r="W43" s="233"/>
      <c r="X43" s="236">
        <v>500000</v>
      </c>
      <c r="Y43" s="233" t="s">
        <v>72</v>
      </c>
      <c r="Z43" s="233" t="s">
        <v>478</v>
      </c>
      <c r="AA43" s="233" t="s">
        <v>478</v>
      </c>
      <c r="AB43" s="236" t="s">
        <v>201</v>
      </c>
      <c r="AC43" s="109">
        <v>33.630833690566014</v>
      </c>
      <c r="AD43" s="107">
        <v>15.09433962264151</v>
      </c>
      <c r="AE43" s="109">
        <v>1281.5416845283007</v>
      </c>
      <c r="AF43" s="109">
        <v>25.630833690566014</v>
      </c>
      <c r="AG43" s="109">
        <v>33.630833690566014</v>
      </c>
    </row>
    <row r="44" spans="1:33" ht="15.6">
      <c r="A44" s="110" t="s">
        <v>4174</v>
      </c>
      <c r="B44" s="96" t="s">
        <v>4133</v>
      </c>
      <c r="C44" s="233" t="s">
        <v>1318</v>
      </c>
      <c r="D44" s="233" t="s">
        <v>65</v>
      </c>
      <c r="E44" s="233" t="s">
        <v>65</v>
      </c>
      <c r="F44" s="233" t="s">
        <v>25</v>
      </c>
      <c r="G44" s="233" t="s">
        <v>53</v>
      </c>
      <c r="H44" s="233" t="s">
        <v>67</v>
      </c>
      <c r="I44" s="13" t="s">
        <v>55</v>
      </c>
      <c r="J44" s="233" t="s">
        <v>4309</v>
      </c>
      <c r="K44" s="234">
        <v>43762</v>
      </c>
      <c r="L44" s="235">
        <v>43823</v>
      </c>
      <c r="M44" s="235">
        <v>43866</v>
      </c>
      <c r="N44" s="233" t="s">
        <v>9</v>
      </c>
      <c r="O44" s="233" t="s">
        <v>193</v>
      </c>
      <c r="P44" s="233" t="s">
        <v>17</v>
      </c>
      <c r="Q44" t="s">
        <v>84</v>
      </c>
      <c r="R44" t="s">
        <v>84</v>
      </c>
      <c r="S44" s="62" t="s">
        <v>4310</v>
      </c>
      <c r="W44" s="13"/>
      <c r="X44" s="236">
        <v>500000</v>
      </c>
      <c r="Y44" s="233" t="s">
        <v>72</v>
      </c>
      <c r="Z44" s="14" t="s">
        <v>478</v>
      </c>
      <c r="AA44" s="14" t="s">
        <v>478</v>
      </c>
      <c r="AB44" s="236" t="s">
        <v>194</v>
      </c>
      <c r="AC44" s="109">
        <v>33.932720483018841</v>
      </c>
      <c r="AD44" s="107">
        <v>15.09433962264151</v>
      </c>
      <c r="AE44" s="109">
        <v>1296.6360241509421</v>
      </c>
      <c r="AF44" s="109">
        <v>25.932720483018844</v>
      </c>
      <c r="AG44" s="109">
        <v>33.932720483018841</v>
      </c>
    </row>
    <row r="45" spans="1:33" ht="15.6">
      <c r="A45" s="233" t="s">
        <v>4136</v>
      </c>
      <c r="B45" s="96" t="s">
        <v>4133</v>
      </c>
      <c r="C45" s="233" t="s">
        <v>4311</v>
      </c>
      <c r="D45" s="233" t="s">
        <v>65</v>
      </c>
      <c r="E45" s="233" t="s">
        <v>65</v>
      </c>
      <c r="F45" s="233" t="s">
        <v>25</v>
      </c>
      <c r="G45" s="233" t="s">
        <v>53</v>
      </c>
      <c r="H45" s="233" t="s">
        <v>67</v>
      </c>
      <c r="I45" s="13" t="s">
        <v>55</v>
      </c>
      <c r="J45" s="233" t="s">
        <v>4312</v>
      </c>
      <c r="K45" s="234">
        <v>43809</v>
      </c>
      <c r="L45" s="235">
        <v>43845</v>
      </c>
      <c r="M45" s="235">
        <v>43889</v>
      </c>
      <c r="N45" s="233" t="s">
        <v>9</v>
      </c>
      <c r="O45" s="233" t="s">
        <v>193</v>
      </c>
      <c r="P45" s="233" t="s">
        <v>17</v>
      </c>
      <c r="Q45" t="s">
        <v>84</v>
      </c>
      <c r="R45" t="s">
        <v>84</v>
      </c>
      <c r="S45" s="62" t="s">
        <v>4313</v>
      </c>
      <c r="W45" s="233"/>
      <c r="X45" s="236">
        <v>500000</v>
      </c>
      <c r="Y45" s="233" t="s">
        <v>72</v>
      </c>
      <c r="Z45" s="233" t="s">
        <v>478</v>
      </c>
      <c r="AA45" s="233" t="s">
        <v>478</v>
      </c>
      <c r="AB45" s="236" t="s">
        <v>194</v>
      </c>
      <c r="AC45" s="109">
        <v>34.234607275471674</v>
      </c>
      <c r="AD45" s="107">
        <v>15.09433962264151</v>
      </c>
      <c r="AE45" s="109">
        <v>1311.7303637735836</v>
      </c>
      <c r="AF45" s="109">
        <v>26.234607275471671</v>
      </c>
      <c r="AG45" s="109">
        <v>34.234607275471674</v>
      </c>
    </row>
    <row r="46" spans="1:33" ht="15.6">
      <c r="A46" s="102" t="s">
        <v>4132</v>
      </c>
      <c r="B46" s="96" t="s">
        <v>4133</v>
      </c>
      <c r="C46" s="13" t="s">
        <v>4314</v>
      </c>
      <c r="D46" s="13" t="s">
        <v>76</v>
      </c>
      <c r="E46" s="13" t="s">
        <v>76</v>
      </c>
      <c r="F46" s="13" t="s">
        <v>25</v>
      </c>
      <c r="G46" s="233" t="s">
        <v>53</v>
      </c>
      <c r="H46" s="13" t="s">
        <v>67</v>
      </c>
      <c r="I46" s="13" t="s">
        <v>68</v>
      </c>
      <c r="J46" s="13" t="s">
        <v>4315</v>
      </c>
      <c r="K46" s="22">
        <v>43678</v>
      </c>
      <c r="L46" s="100">
        <v>43867</v>
      </c>
      <c r="M46" s="22">
        <v>43889</v>
      </c>
      <c r="N46" s="13" t="s">
        <v>9</v>
      </c>
      <c r="O46" s="13" t="s">
        <v>196</v>
      </c>
      <c r="P46" s="14" t="s">
        <v>17</v>
      </c>
      <c r="Q46" t="s">
        <v>84</v>
      </c>
      <c r="R46" t="s">
        <v>84</v>
      </c>
      <c r="S46" t="s">
        <v>84</v>
      </c>
      <c r="W46" s="13"/>
      <c r="X46" s="236">
        <v>500000</v>
      </c>
      <c r="Y46" s="233" t="s">
        <v>58</v>
      </c>
      <c r="Z46" s="14" t="s">
        <v>478</v>
      </c>
      <c r="AA46" s="233" t="s">
        <v>478</v>
      </c>
      <c r="AB46" s="236" t="s">
        <v>197</v>
      </c>
      <c r="AC46" s="109">
        <v>34.536494067924501</v>
      </c>
      <c r="AD46" s="107">
        <v>15.09433962264151</v>
      </c>
      <c r="AE46" s="109">
        <v>1326.824703396225</v>
      </c>
      <c r="AF46" s="109">
        <v>26.536494067924501</v>
      </c>
      <c r="AG46" s="109">
        <v>34.536494067924501</v>
      </c>
    </row>
    <row r="47" spans="1:33" ht="15.6">
      <c r="A47" s="110" t="s">
        <v>4316</v>
      </c>
      <c r="B47" s="96" t="s">
        <v>4133</v>
      </c>
      <c r="C47" s="13" t="s">
        <v>4317</v>
      </c>
      <c r="D47" s="233" t="s">
        <v>51</v>
      </c>
      <c r="E47" s="13" t="s">
        <v>65</v>
      </c>
      <c r="F47" s="13" t="s">
        <v>25</v>
      </c>
      <c r="G47" s="233" t="s">
        <v>53</v>
      </c>
      <c r="H47" s="13" t="s">
        <v>67</v>
      </c>
      <c r="I47" s="13" t="s">
        <v>68</v>
      </c>
      <c r="J47" s="237" t="s">
        <v>4318</v>
      </c>
      <c r="K47" s="22">
        <v>42736</v>
      </c>
      <c r="L47" s="100">
        <v>43831</v>
      </c>
      <c r="M47" s="22">
        <v>43905</v>
      </c>
      <c r="N47" s="13" t="s">
        <v>9</v>
      </c>
      <c r="O47" s="13" t="s">
        <v>4319</v>
      </c>
      <c r="P47" s="233" t="s">
        <v>17</v>
      </c>
      <c r="Q47" t="s">
        <v>84</v>
      </c>
      <c r="R47" t="s">
        <v>84</v>
      </c>
      <c r="S47" t="s">
        <v>84</v>
      </c>
      <c r="W47" s="233" t="s">
        <v>4320</v>
      </c>
      <c r="X47" s="236">
        <v>500000</v>
      </c>
      <c r="Y47" s="233" t="s">
        <v>58</v>
      </c>
      <c r="Z47" s="14" t="s">
        <v>478</v>
      </c>
      <c r="AA47" s="233" t="s">
        <v>478</v>
      </c>
      <c r="AB47" s="236" t="e">
        <v>#N/A</v>
      </c>
      <c r="AC47" s="109">
        <v>34.838380860377328</v>
      </c>
      <c r="AD47" s="107">
        <v>15.09433962264151</v>
      </c>
      <c r="AE47" s="109">
        <v>1341.9190430188664</v>
      </c>
      <c r="AF47" s="109">
        <v>26.838380860377328</v>
      </c>
      <c r="AG47" s="109">
        <v>34.838380860377328</v>
      </c>
    </row>
    <row r="48" spans="1:33" ht="15.6">
      <c r="A48" s="110" t="s">
        <v>4132</v>
      </c>
      <c r="B48" s="96" t="s">
        <v>4133</v>
      </c>
      <c r="C48" s="233" t="s">
        <v>3806</v>
      </c>
      <c r="D48" s="233" t="s">
        <v>76</v>
      </c>
      <c r="E48" s="233" t="s">
        <v>76</v>
      </c>
      <c r="F48" s="233" t="s">
        <v>25</v>
      </c>
      <c r="G48" s="233" t="s">
        <v>53</v>
      </c>
      <c r="H48" s="233" t="s">
        <v>67</v>
      </c>
      <c r="I48" s="13" t="s">
        <v>55</v>
      </c>
      <c r="J48" s="233" t="s">
        <v>3807</v>
      </c>
      <c r="K48" s="234">
        <v>43836</v>
      </c>
      <c r="L48" s="235">
        <v>43906</v>
      </c>
      <c r="M48" s="235">
        <v>43921</v>
      </c>
      <c r="N48" s="13" t="s">
        <v>9</v>
      </c>
      <c r="O48" s="13" t="s">
        <v>196</v>
      </c>
      <c r="P48" s="14" t="s">
        <v>17</v>
      </c>
      <c r="Q48" t="s">
        <v>84</v>
      </c>
      <c r="R48" t="s">
        <v>84</v>
      </c>
      <c r="S48" s="62" t="s">
        <v>4321</v>
      </c>
      <c r="W48" s="13"/>
      <c r="X48" s="236">
        <v>500000</v>
      </c>
      <c r="Y48" s="233" t="s">
        <v>72</v>
      </c>
      <c r="Z48" s="14" t="s">
        <v>478</v>
      </c>
      <c r="AA48" s="233" t="s">
        <v>478</v>
      </c>
      <c r="AB48" s="236" t="s">
        <v>197</v>
      </c>
      <c r="AC48" s="109">
        <v>35.140267652830161</v>
      </c>
      <c r="AD48" s="107">
        <v>15.09433962264151</v>
      </c>
      <c r="AE48" s="109">
        <v>1357.0133826415079</v>
      </c>
      <c r="AF48" s="109">
        <v>27.140267652830158</v>
      </c>
      <c r="AG48" s="109">
        <v>35.140267652830161</v>
      </c>
    </row>
    <row r="49" spans="1:33" ht="15.6">
      <c r="A49" s="110" t="s">
        <v>4174</v>
      </c>
      <c r="B49" s="96" t="s">
        <v>4133</v>
      </c>
      <c r="C49" s="233" t="s">
        <v>3806</v>
      </c>
      <c r="D49" s="233" t="s">
        <v>76</v>
      </c>
      <c r="E49" s="233" t="s">
        <v>76</v>
      </c>
      <c r="F49" s="13" t="s">
        <v>25</v>
      </c>
      <c r="G49" s="233" t="s">
        <v>53</v>
      </c>
      <c r="H49" s="13" t="s">
        <v>67</v>
      </c>
      <c r="I49" s="13" t="s">
        <v>55</v>
      </c>
      <c r="J49" s="13" t="s">
        <v>3809</v>
      </c>
      <c r="K49" s="234">
        <v>43836</v>
      </c>
      <c r="L49" s="235">
        <v>43906</v>
      </c>
      <c r="M49" s="235">
        <v>43921</v>
      </c>
      <c r="N49" s="13" t="s">
        <v>9</v>
      </c>
      <c r="O49" s="13" t="s">
        <v>196</v>
      </c>
      <c r="P49" s="14" t="s">
        <v>17</v>
      </c>
      <c r="Q49" t="s">
        <v>84</v>
      </c>
      <c r="R49" t="s">
        <v>84</v>
      </c>
      <c r="S49" s="62" t="s">
        <v>4322</v>
      </c>
      <c r="W49" s="233"/>
      <c r="X49" s="236">
        <v>500000</v>
      </c>
      <c r="Y49" s="233" t="s">
        <v>72</v>
      </c>
      <c r="Z49" s="14" t="s">
        <v>478</v>
      </c>
      <c r="AA49" s="233" t="s">
        <v>478</v>
      </c>
      <c r="AB49" s="236" t="s">
        <v>197</v>
      </c>
      <c r="AC49" s="109">
        <v>35.442154445282981</v>
      </c>
      <c r="AD49" s="107">
        <v>15.09433962264151</v>
      </c>
      <c r="AE49" s="109">
        <v>1372.1077222641493</v>
      </c>
      <c r="AF49" s="109">
        <v>27.442154445282984</v>
      </c>
      <c r="AG49" s="109">
        <v>35.442154445282981</v>
      </c>
    </row>
    <row r="50" spans="1:33" ht="15.6">
      <c r="A50" s="233" t="s">
        <v>4168</v>
      </c>
      <c r="B50" s="233" t="s">
        <v>4169</v>
      </c>
      <c r="C50" s="13" t="s">
        <v>4323</v>
      </c>
      <c r="D50" s="13" t="s">
        <v>65</v>
      </c>
      <c r="E50" s="13" t="s">
        <v>65</v>
      </c>
      <c r="F50" s="13" t="s">
        <v>25</v>
      </c>
      <c r="G50" s="233" t="s">
        <v>53</v>
      </c>
      <c r="H50" s="13" t="s">
        <v>67</v>
      </c>
      <c r="I50" s="13" t="s">
        <v>55</v>
      </c>
      <c r="J50" s="13" t="s">
        <v>4324</v>
      </c>
      <c r="K50" s="22">
        <v>43831</v>
      </c>
      <c r="L50" s="100">
        <v>43868</v>
      </c>
      <c r="M50" s="22">
        <v>43921</v>
      </c>
      <c r="N50" s="13" t="s">
        <v>9</v>
      </c>
      <c r="O50" s="13" t="s">
        <v>200</v>
      </c>
      <c r="P50" s="14" t="s">
        <v>17</v>
      </c>
      <c r="Q50" t="s">
        <v>84</v>
      </c>
      <c r="R50" t="s">
        <v>84</v>
      </c>
      <c r="S50" s="62" t="s">
        <v>4325</v>
      </c>
      <c r="W50" s="13" t="s">
        <v>4326</v>
      </c>
      <c r="X50" s="236">
        <v>500000</v>
      </c>
      <c r="Y50" s="233" t="s">
        <v>72</v>
      </c>
      <c r="Z50" s="14" t="s">
        <v>478</v>
      </c>
      <c r="AA50" s="14" t="s">
        <v>478</v>
      </c>
      <c r="AB50" s="236" t="s">
        <v>201</v>
      </c>
      <c r="AC50" s="109">
        <v>35.744041237735814</v>
      </c>
      <c r="AD50" s="107">
        <v>15.09433962264151</v>
      </c>
      <c r="AE50" s="109">
        <v>1387.2020618867907</v>
      </c>
      <c r="AF50" s="109">
        <v>27.744041237735814</v>
      </c>
      <c r="AG50" s="109">
        <v>35.744041237735814</v>
      </c>
    </row>
    <row r="51" spans="1:33" ht="15.6">
      <c r="A51" s="233" t="s">
        <v>4168</v>
      </c>
      <c r="B51" s="233" t="s">
        <v>4169</v>
      </c>
      <c r="C51" s="233" t="s">
        <v>4327</v>
      </c>
      <c r="D51" s="233" t="s">
        <v>65</v>
      </c>
      <c r="E51" s="233" t="s">
        <v>65</v>
      </c>
      <c r="F51" s="233" t="s">
        <v>25</v>
      </c>
      <c r="G51" s="233" t="s">
        <v>53</v>
      </c>
      <c r="H51" s="233" t="s">
        <v>67</v>
      </c>
      <c r="I51" s="233" t="s">
        <v>55</v>
      </c>
      <c r="J51" s="233" t="s">
        <v>4328</v>
      </c>
      <c r="K51" s="234">
        <v>43831</v>
      </c>
      <c r="L51" s="235">
        <v>43861</v>
      </c>
      <c r="M51" s="235">
        <v>43922</v>
      </c>
      <c r="N51" s="233" t="s">
        <v>9</v>
      </c>
      <c r="O51" s="233" t="s">
        <v>181</v>
      </c>
      <c r="P51" s="233" t="s">
        <v>17</v>
      </c>
      <c r="Q51" t="s">
        <v>84</v>
      </c>
      <c r="R51" t="s">
        <v>84</v>
      </c>
      <c r="S51" s="62" t="s">
        <v>4329</v>
      </c>
      <c r="W51" s="233"/>
      <c r="X51" s="236">
        <v>500000</v>
      </c>
      <c r="Y51" s="233" t="s">
        <v>72</v>
      </c>
      <c r="Z51" s="14" t="s">
        <v>478</v>
      </c>
      <c r="AA51" s="14" t="s">
        <v>478</v>
      </c>
      <c r="AB51" s="236" t="s">
        <v>182</v>
      </c>
      <c r="AC51" s="109">
        <v>36.045928030188648</v>
      </c>
      <c r="AD51" s="107">
        <v>15.09433962264151</v>
      </c>
      <c r="AE51" s="109">
        <v>1402.2964015094321</v>
      </c>
      <c r="AF51" s="109">
        <v>28.045928030188644</v>
      </c>
      <c r="AG51" s="109">
        <v>36.045928030188648</v>
      </c>
    </row>
    <row r="52" spans="1:33" ht="15.6">
      <c r="A52" s="110" t="s">
        <v>4136</v>
      </c>
      <c r="B52" s="96" t="s">
        <v>4330</v>
      </c>
      <c r="C52" s="233" t="s">
        <v>4331</v>
      </c>
      <c r="D52" s="233" t="s">
        <v>65</v>
      </c>
      <c r="E52" s="233" t="s">
        <v>65</v>
      </c>
      <c r="F52" s="13" t="s">
        <v>25</v>
      </c>
      <c r="G52" s="233" t="s">
        <v>53</v>
      </c>
      <c r="H52" s="233" t="s">
        <v>67</v>
      </c>
      <c r="I52" s="233" t="s">
        <v>55</v>
      </c>
      <c r="J52" s="233" t="s">
        <v>4332</v>
      </c>
      <c r="K52" s="234">
        <v>43831</v>
      </c>
      <c r="L52" s="235">
        <v>43875</v>
      </c>
      <c r="M52" s="235">
        <v>43924</v>
      </c>
      <c r="N52" s="233" t="s">
        <v>9</v>
      </c>
      <c r="O52" s="233" t="s">
        <v>181</v>
      </c>
      <c r="P52" s="233" t="s">
        <v>17</v>
      </c>
      <c r="Q52" t="s">
        <v>84</v>
      </c>
      <c r="R52" t="s">
        <v>84</v>
      </c>
      <c r="S52" s="62" t="s">
        <v>4333</v>
      </c>
      <c r="W52" s="13"/>
      <c r="X52" s="236">
        <v>500000</v>
      </c>
      <c r="Y52" s="233" t="s">
        <v>72</v>
      </c>
      <c r="Z52" s="14" t="s">
        <v>478</v>
      </c>
      <c r="AA52" s="14" t="s">
        <v>478</v>
      </c>
      <c r="AB52" s="236" t="s">
        <v>182</v>
      </c>
      <c r="AC52" s="109">
        <v>36.347814822641467</v>
      </c>
      <c r="AD52" s="107">
        <v>15.09433962264151</v>
      </c>
      <c r="AE52" s="109">
        <v>1417.3907411320736</v>
      </c>
      <c r="AF52" s="109">
        <v>28.347814822641471</v>
      </c>
      <c r="AG52" s="109">
        <v>36.347814822641467</v>
      </c>
    </row>
    <row r="53" spans="1:33" ht="15.6">
      <c r="A53" s="102" t="s">
        <v>4132</v>
      </c>
      <c r="B53" s="96" t="s">
        <v>4133</v>
      </c>
      <c r="C53" s="13" t="s">
        <v>2677</v>
      </c>
      <c r="D53" s="13" t="s">
        <v>76</v>
      </c>
      <c r="E53" s="13" t="s">
        <v>76</v>
      </c>
      <c r="F53" s="13" t="s">
        <v>25</v>
      </c>
      <c r="G53" s="233" t="s">
        <v>53</v>
      </c>
      <c r="H53" s="13" t="s">
        <v>67</v>
      </c>
      <c r="I53" s="13" t="s">
        <v>68</v>
      </c>
      <c r="J53" s="13" t="s">
        <v>4334</v>
      </c>
      <c r="K53" s="22">
        <v>43851</v>
      </c>
      <c r="L53" s="100">
        <v>43878</v>
      </c>
      <c r="M53" s="22">
        <v>43928</v>
      </c>
      <c r="N53" s="13" t="s">
        <v>9</v>
      </c>
      <c r="O53" s="13" t="s">
        <v>200</v>
      </c>
      <c r="P53" s="14" t="s">
        <v>17</v>
      </c>
      <c r="Q53" t="s">
        <v>84</v>
      </c>
      <c r="R53" t="s">
        <v>84</v>
      </c>
      <c r="S53" t="s">
        <v>84</v>
      </c>
      <c r="W53" s="13"/>
      <c r="X53" s="236">
        <v>500000</v>
      </c>
      <c r="Y53" s="233" t="s">
        <v>58</v>
      </c>
      <c r="Z53" s="14" t="s">
        <v>478</v>
      </c>
      <c r="AA53" s="233" t="s">
        <v>478</v>
      </c>
      <c r="AB53" s="236" t="s">
        <v>201</v>
      </c>
      <c r="AC53" s="109">
        <v>36.649701615094301</v>
      </c>
      <c r="AD53" s="107">
        <v>15.09433962264151</v>
      </c>
      <c r="AE53" s="109">
        <v>1432.485080754715</v>
      </c>
      <c r="AF53" s="109">
        <v>28.649701615094301</v>
      </c>
      <c r="AG53" s="109">
        <v>36.649701615094301</v>
      </c>
    </row>
    <row r="54" spans="1:33" ht="15.6">
      <c r="A54" s="233" t="s">
        <v>4209</v>
      </c>
      <c r="B54" s="233" t="s">
        <v>4210</v>
      </c>
      <c r="C54" s="13" t="s">
        <v>2677</v>
      </c>
      <c r="D54" s="13" t="s">
        <v>76</v>
      </c>
      <c r="E54" s="13" t="s">
        <v>76</v>
      </c>
      <c r="F54" s="13" t="s">
        <v>25</v>
      </c>
      <c r="G54" s="233" t="s">
        <v>53</v>
      </c>
      <c r="H54" s="13" t="s">
        <v>67</v>
      </c>
      <c r="I54" s="13" t="s">
        <v>68</v>
      </c>
      <c r="J54" s="13" t="s">
        <v>4335</v>
      </c>
      <c r="K54" s="22">
        <v>43851</v>
      </c>
      <c r="L54" s="100">
        <v>43878</v>
      </c>
      <c r="M54" s="22">
        <v>43928</v>
      </c>
      <c r="N54" s="13" t="s">
        <v>9</v>
      </c>
      <c r="O54" s="13" t="s">
        <v>200</v>
      </c>
      <c r="P54" s="14" t="s">
        <v>17</v>
      </c>
      <c r="Q54" t="s">
        <v>84</v>
      </c>
      <c r="R54" t="s">
        <v>84</v>
      </c>
      <c r="S54" t="s">
        <v>84</v>
      </c>
      <c r="W54" s="13"/>
      <c r="X54" s="236">
        <v>500000</v>
      </c>
      <c r="Y54" s="233" t="s">
        <v>58</v>
      </c>
      <c r="Z54" s="14" t="s">
        <v>478</v>
      </c>
      <c r="AA54" s="233" t="s">
        <v>478</v>
      </c>
      <c r="AB54" s="236" t="s">
        <v>201</v>
      </c>
      <c r="AC54" s="109">
        <v>36.951588407547128</v>
      </c>
      <c r="AD54" s="107">
        <v>15.09433962264151</v>
      </c>
      <c r="AE54" s="109">
        <v>1447.5794203773564</v>
      </c>
      <c r="AF54" s="109">
        <v>28.951588407547128</v>
      </c>
      <c r="AG54" s="109">
        <v>36.951588407547128</v>
      </c>
    </row>
    <row r="55" spans="1:33" ht="15.6">
      <c r="A55" s="110" t="s">
        <v>4141</v>
      </c>
      <c r="B55" s="96" t="s">
        <v>4142</v>
      </c>
      <c r="C55" s="13" t="s">
        <v>4336</v>
      </c>
      <c r="D55" s="233" t="s">
        <v>65</v>
      </c>
      <c r="E55" s="233" t="s">
        <v>65</v>
      </c>
      <c r="F55" s="13" t="s">
        <v>25</v>
      </c>
      <c r="G55" s="233" t="s">
        <v>53</v>
      </c>
      <c r="H55" s="13" t="s">
        <v>67</v>
      </c>
      <c r="I55" s="13" t="s">
        <v>55</v>
      </c>
      <c r="J55" s="13" t="s">
        <v>4337</v>
      </c>
      <c r="K55" s="22">
        <v>43831</v>
      </c>
      <c r="L55" s="100">
        <v>43921</v>
      </c>
      <c r="M55" s="22">
        <v>43951</v>
      </c>
      <c r="N55" s="13" t="s">
        <v>9</v>
      </c>
      <c r="O55" s="13" t="s">
        <v>200</v>
      </c>
      <c r="P55" s="14" t="s">
        <v>17</v>
      </c>
      <c r="Q55" t="s">
        <v>84</v>
      </c>
      <c r="R55" t="s">
        <v>84</v>
      </c>
      <c r="S55" s="62" t="s">
        <v>4338</v>
      </c>
      <c r="T55" s="62"/>
      <c r="U55" s="62"/>
      <c r="V55" s="62"/>
      <c r="W55" s="233"/>
      <c r="X55" s="236">
        <v>500000</v>
      </c>
      <c r="Y55" s="233" t="s">
        <v>72</v>
      </c>
      <c r="Z55" s="14" t="s">
        <v>478</v>
      </c>
      <c r="AA55" s="14" t="s">
        <v>478</v>
      </c>
      <c r="AB55" s="236" t="s">
        <v>201</v>
      </c>
      <c r="AC55" s="109">
        <v>37.253475199999954</v>
      </c>
      <c r="AD55" s="107">
        <v>15.09433962264151</v>
      </c>
      <c r="AE55" s="109">
        <v>1462.6737599999979</v>
      </c>
      <c r="AF55" s="109">
        <v>29.253475199999958</v>
      </c>
      <c r="AG55" s="109">
        <v>37.253475199999954</v>
      </c>
    </row>
    <row r="56" spans="1:33" ht="15.6">
      <c r="A56" s="102" t="s">
        <v>4132</v>
      </c>
      <c r="B56" s="96" t="s">
        <v>4133</v>
      </c>
      <c r="C56" s="233" t="s">
        <v>4339</v>
      </c>
      <c r="D56" s="233" t="s">
        <v>76</v>
      </c>
      <c r="E56" s="233" t="s">
        <v>76</v>
      </c>
      <c r="F56" s="233" t="s">
        <v>25</v>
      </c>
      <c r="G56" s="13" t="s">
        <v>53</v>
      </c>
      <c r="H56" s="233" t="s">
        <v>67</v>
      </c>
      <c r="I56" s="233" t="s">
        <v>55</v>
      </c>
      <c r="J56" s="233" t="s">
        <v>4340</v>
      </c>
      <c r="K56" s="234">
        <v>43864</v>
      </c>
      <c r="L56" s="235">
        <v>43931</v>
      </c>
      <c r="M56" s="235">
        <v>43952</v>
      </c>
      <c r="N56" s="13" t="s">
        <v>9</v>
      </c>
      <c r="O56" s="13" t="s">
        <v>200</v>
      </c>
      <c r="P56" s="14" t="s">
        <v>17</v>
      </c>
      <c r="Q56" t="s">
        <v>84</v>
      </c>
      <c r="R56" t="s">
        <v>84</v>
      </c>
      <c r="S56" s="62" t="s">
        <v>4341</v>
      </c>
      <c r="W56" s="233"/>
      <c r="X56" s="236">
        <v>500000</v>
      </c>
      <c r="Y56" s="233" t="s">
        <v>72</v>
      </c>
      <c r="Z56" s="14" t="s">
        <v>478</v>
      </c>
      <c r="AA56" s="233" t="s">
        <v>478</v>
      </c>
      <c r="AB56" s="236" t="s">
        <v>201</v>
      </c>
      <c r="AC56" s="109">
        <v>37.555361992452788</v>
      </c>
      <c r="AD56" s="107">
        <v>15.09433962264151</v>
      </c>
      <c r="AE56" s="109">
        <v>1477.7680996226393</v>
      </c>
      <c r="AF56" s="109">
        <v>29.555361992452784</v>
      </c>
      <c r="AG56" s="109">
        <v>37.555361992452788</v>
      </c>
    </row>
    <row r="57" spans="1:33" ht="15.6">
      <c r="A57" s="233" t="s">
        <v>4136</v>
      </c>
      <c r="B57" s="96" t="s">
        <v>4133</v>
      </c>
      <c r="C57" s="233" t="s">
        <v>4342</v>
      </c>
      <c r="D57" s="233" t="s">
        <v>65</v>
      </c>
      <c r="E57" s="233" t="s">
        <v>65</v>
      </c>
      <c r="F57" s="233" t="s">
        <v>25</v>
      </c>
      <c r="G57" s="233" t="s">
        <v>53</v>
      </c>
      <c r="H57" s="13" t="s">
        <v>67</v>
      </c>
      <c r="I57" s="233" t="s">
        <v>55</v>
      </c>
      <c r="J57" s="233" t="s">
        <v>4343</v>
      </c>
      <c r="K57" s="234">
        <v>43878</v>
      </c>
      <c r="L57" s="235">
        <v>43917</v>
      </c>
      <c r="M57" s="235">
        <v>43962</v>
      </c>
      <c r="N57" s="233" t="s">
        <v>9</v>
      </c>
      <c r="O57" s="233" t="s">
        <v>181</v>
      </c>
      <c r="P57" s="233" t="s">
        <v>17</v>
      </c>
      <c r="S57" s="62" t="s">
        <v>4344</v>
      </c>
      <c r="W57" s="233" t="s">
        <v>3307</v>
      </c>
      <c r="X57" s="236">
        <v>500000</v>
      </c>
      <c r="Y57" s="233" t="s">
        <v>58</v>
      </c>
      <c r="Z57" s="14" t="s">
        <v>478</v>
      </c>
      <c r="AA57" s="233" t="s">
        <v>478</v>
      </c>
      <c r="AB57" s="236" t="s">
        <v>182</v>
      </c>
      <c r="AC57" s="109">
        <v>37.857248784905615</v>
      </c>
      <c r="AD57" s="107">
        <v>15.09433962264151</v>
      </c>
      <c r="AE57" s="109">
        <v>1492.8624392452807</v>
      </c>
      <c r="AF57" s="109">
        <v>29.857248784905615</v>
      </c>
      <c r="AG57" s="109">
        <v>37.857248784905615</v>
      </c>
    </row>
    <row r="58" spans="1:33" ht="15.6">
      <c r="A58" s="102" t="s">
        <v>4132</v>
      </c>
      <c r="B58" s="96" t="s">
        <v>4133</v>
      </c>
      <c r="C58" s="233" t="s">
        <v>4339</v>
      </c>
      <c r="D58" s="233" t="s">
        <v>76</v>
      </c>
      <c r="E58" s="233" t="s">
        <v>76</v>
      </c>
      <c r="F58" s="233" t="s">
        <v>25</v>
      </c>
      <c r="G58" s="13" t="s">
        <v>53</v>
      </c>
      <c r="H58" s="233" t="s">
        <v>67</v>
      </c>
      <c r="I58" s="233" t="s">
        <v>55</v>
      </c>
      <c r="J58" s="233" t="s">
        <v>4345</v>
      </c>
      <c r="K58" s="234">
        <v>43864</v>
      </c>
      <c r="L58" s="235">
        <v>43938</v>
      </c>
      <c r="M58" s="235">
        <v>43966</v>
      </c>
      <c r="N58" s="13" t="s">
        <v>9</v>
      </c>
      <c r="O58" s="13" t="s">
        <v>200</v>
      </c>
      <c r="P58" s="14" t="s">
        <v>17</v>
      </c>
      <c r="Q58" t="s">
        <v>84</v>
      </c>
      <c r="R58" t="s">
        <v>84</v>
      </c>
      <c r="S58" s="62" t="s">
        <v>4346</v>
      </c>
      <c r="W58" s="233"/>
      <c r="X58" s="236">
        <v>500000</v>
      </c>
      <c r="Y58" s="233" t="s">
        <v>72</v>
      </c>
      <c r="Z58" s="14" t="s">
        <v>478</v>
      </c>
      <c r="AA58" s="233" t="s">
        <v>478</v>
      </c>
      <c r="AB58" s="236" t="s">
        <v>201</v>
      </c>
      <c r="AC58" s="109">
        <v>38.159135577358441</v>
      </c>
      <c r="AD58" s="107">
        <v>15.09433962264151</v>
      </c>
      <c r="AE58" s="109">
        <v>1507.9567788679221</v>
      </c>
      <c r="AF58" s="109">
        <v>30.159135577358441</v>
      </c>
      <c r="AG58" s="109">
        <v>38.159135577358441</v>
      </c>
    </row>
    <row r="59" spans="1:33" ht="15.6">
      <c r="A59" s="110" t="s">
        <v>4214</v>
      </c>
      <c r="B59" s="96" t="s">
        <v>4215</v>
      </c>
      <c r="C59" s="13" t="s">
        <v>3728</v>
      </c>
      <c r="D59" s="13" t="s">
        <v>65</v>
      </c>
      <c r="E59" s="13" t="s">
        <v>65</v>
      </c>
      <c r="F59" s="13" t="s">
        <v>25</v>
      </c>
      <c r="G59" s="13" t="s">
        <v>53</v>
      </c>
      <c r="H59" s="13" t="s">
        <v>67</v>
      </c>
      <c r="I59" s="13" t="s">
        <v>55</v>
      </c>
      <c r="J59" s="13" t="s">
        <v>4347</v>
      </c>
      <c r="K59" s="22">
        <v>43787</v>
      </c>
      <c r="L59" s="100">
        <v>43900</v>
      </c>
      <c r="M59" s="22">
        <v>44013</v>
      </c>
      <c r="N59" s="13" t="s">
        <v>9</v>
      </c>
      <c r="O59" s="13" t="s">
        <v>200</v>
      </c>
      <c r="P59" s="14" t="s">
        <v>17</v>
      </c>
      <c r="Q59" t="s">
        <v>84</v>
      </c>
      <c r="R59" t="s">
        <v>84</v>
      </c>
      <c r="S59" s="62" t="s">
        <v>4348</v>
      </c>
      <c r="W59" s="13"/>
      <c r="X59" s="236">
        <v>500000</v>
      </c>
      <c r="Y59" s="233" t="s">
        <v>72</v>
      </c>
      <c r="Z59" s="14" t="s">
        <v>478</v>
      </c>
      <c r="AA59" s="233" t="s">
        <v>478</v>
      </c>
      <c r="AB59" s="236" t="s">
        <v>201</v>
      </c>
      <c r="AC59" s="109">
        <v>38.461022369811275</v>
      </c>
      <c r="AD59" s="107">
        <v>15.09433962264151</v>
      </c>
      <c r="AE59" s="109">
        <v>1523.0511184905636</v>
      </c>
      <c r="AF59" s="109">
        <v>30.461022369811271</v>
      </c>
      <c r="AG59" s="109">
        <v>38.461022369811275</v>
      </c>
    </row>
    <row r="60" spans="1:33" ht="15.6">
      <c r="A60" s="102" t="s">
        <v>4132</v>
      </c>
      <c r="B60" s="96" t="s">
        <v>4133</v>
      </c>
      <c r="C60" s="233" t="s">
        <v>4349</v>
      </c>
      <c r="D60" s="233" t="s">
        <v>65</v>
      </c>
      <c r="E60" s="233" t="s">
        <v>65</v>
      </c>
      <c r="F60" s="233" t="s">
        <v>25</v>
      </c>
      <c r="G60" s="233" t="s">
        <v>66</v>
      </c>
      <c r="H60" s="233" t="s">
        <v>54</v>
      </c>
      <c r="I60" s="233" t="s">
        <v>55</v>
      </c>
      <c r="J60" s="233" t="s">
        <v>4350</v>
      </c>
      <c r="K60" s="234">
        <v>43675</v>
      </c>
      <c r="L60" s="235">
        <v>43763</v>
      </c>
      <c r="M60" s="235">
        <v>43850</v>
      </c>
      <c r="N60" s="233" t="s">
        <v>9</v>
      </c>
      <c r="O60" s="233" t="s">
        <v>193</v>
      </c>
      <c r="P60" s="233" t="s">
        <v>17</v>
      </c>
      <c r="Q60" t="s">
        <v>84</v>
      </c>
      <c r="R60" t="s">
        <v>84</v>
      </c>
      <c r="S60" s="62" t="s">
        <v>4351</v>
      </c>
      <c r="W60" s="233" t="s">
        <v>3794</v>
      </c>
      <c r="X60" s="15">
        <v>239975</v>
      </c>
      <c r="Y60" s="233" t="s">
        <v>72</v>
      </c>
      <c r="Z60" s="233" t="s">
        <v>478</v>
      </c>
      <c r="AA60" s="233" t="s">
        <v>478</v>
      </c>
      <c r="AB60" s="236" t="s">
        <v>194</v>
      </c>
      <c r="AC60" s="109">
        <v>40.065658143396178</v>
      </c>
      <c r="AD60" s="107">
        <v>0.72445283018867934</v>
      </c>
      <c r="AE60" s="109">
        <v>1603.2829071698091</v>
      </c>
      <c r="AF60" s="109">
        <v>32.065658143396178</v>
      </c>
      <c r="AG60" s="109">
        <v>40.065658143396178</v>
      </c>
    </row>
    <row r="61" spans="1:33" ht="15.6">
      <c r="A61" s="233" t="s">
        <v>4136</v>
      </c>
      <c r="B61" s="96" t="s">
        <v>4133</v>
      </c>
      <c r="C61" s="233" t="s">
        <v>4352</v>
      </c>
      <c r="D61" s="233" t="s">
        <v>65</v>
      </c>
      <c r="E61" s="233" t="s">
        <v>65</v>
      </c>
      <c r="F61" s="233" t="s">
        <v>25</v>
      </c>
      <c r="G61" s="233" t="s">
        <v>66</v>
      </c>
      <c r="H61" s="233" t="s">
        <v>54</v>
      </c>
      <c r="I61" s="233" t="s">
        <v>55</v>
      </c>
      <c r="J61" s="233" t="s">
        <v>4353</v>
      </c>
      <c r="K61" s="234">
        <v>43735</v>
      </c>
      <c r="L61" s="235">
        <v>43812</v>
      </c>
      <c r="M61" s="235">
        <v>43861</v>
      </c>
      <c r="N61" s="233" t="s">
        <v>9</v>
      </c>
      <c r="O61" s="233" t="s">
        <v>4354</v>
      </c>
      <c r="P61" s="233" t="s">
        <v>17</v>
      </c>
      <c r="Q61" t="s">
        <v>84</v>
      </c>
      <c r="R61" t="s">
        <v>84</v>
      </c>
      <c r="S61" s="62" t="s">
        <v>4355</v>
      </c>
      <c r="W61" s="233" t="s">
        <v>3794</v>
      </c>
      <c r="X61" s="15">
        <v>11945</v>
      </c>
      <c r="Y61" s="233" t="s">
        <v>72</v>
      </c>
      <c r="Z61" s="233" t="s">
        <v>478</v>
      </c>
      <c r="AA61" s="233" t="s">
        <v>478</v>
      </c>
      <c r="AB61" s="236" t="e">
        <v>#N/A</v>
      </c>
      <c r="AC61" s="109">
        <v>40.06637935094335</v>
      </c>
      <c r="AD61" s="107">
        <v>3.6060377358490568E-2</v>
      </c>
      <c r="AE61" s="109">
        <v>1603.3189675471676</v>
      </c>
      <c r="AF61" s="109">
        <v>32.06637935094335</v>
      </c>
      <c r="AG61" s="109">
        <v>40.06637935094335</v>
      </c>
    </row>
    <row r="62" spans="1:33" ht="15.6">
      <c r="A62" s="233" t="s">
        <v>4136</v>
      </c>
      <c r="B62" s="96" t="s">
        <v>4133</v>
      </c>
      <c r="C62" s="233" t="s">
        <v>2677</v>
      </c>
      <c r="D62" s="233" t="s">
        <v>76</v>
      </c>
      <c r="E62" s="233" t="s">
        <v>76</v>
      </c>
      <c r="F62" s="233" t="s">
        <v>25</v>
      </c>
      <c r="G62" s="13" t="s">
        <v>66</v>
      </c>
      <c r="H62" s="233" t="s">
        <v>54</v>
      </c>
      <c r="I62" s="233" t="s">
        <v>68</v>
      </c>
      <c r="J62" s="233" t="s">
        <v>4356</v>
      </c>
      <c r="K62" s="234">
        <v>43712</v>
      </c>
      <c r="L62" s="235">
        <v>43805</v>
      </c>
      <c r="M62" s="235">
        <v>43861</v>
      </c>
      <c r="N62" s="233" t="s">
        <v>9</v>
      </c>
      <c r="O62" s="233" t="s">
        <v>4354</v>
      </c>
      <c r="P62" s="233" t="s">
        <v>17</v>
      </c>
      <c r="Q62" t="s">
        <v>84</v>
      </c>
      <c r="R62" t="s">
        <v>84</v>
      </c>
      <c r="S62" t="s">
        <v>84</v>
      </c>
      <c r="W62" s="233"/>
      <c r="X62" s="236">
        <v>500000</v>
      </c>
      <c r="Y62" s="233" t="s">
        <v>58</v>
      </c>
      <c r="Z62" s="14" t="s">
        <v>478</v>
      </c>
      <c r="AA62" s="14" t="s">
        <v>478</v>
      </c>
      <c r="AB62" s="236" t="e">
        <v>#N/A</v>
      </c>
      <c r="AC62" s="109">
        <v>40.096568030188635</v>
      </c>
      <c r="AD62" s="107">
        <v>1.5094339622641511</v>
      </c>
      <c r="AE62" s="109">
        <v>1604.8284015094318</v>
      </c>
      <c r="AF62" s="109">
        <v>32.096568030188635</v>
      </c>
      <c r="AG62" s="109">
        <v>40.096568030188635</v>
      </c>
    </row>
    <row r="63" spans="1:33" ht="15.6">
      <c r="A63" s="102" t="s">
        <v>4132</v>
      </c>
      <c r="B63" s="96" t="s">
        <v>4133</v>
      </c>
      <c r="C63" s="233" t="s">
        <v>4357</v>
      </c>
      <c r="D63" s="13" t="s">
        <v>65</v>
      </c>
      <c r="E63" s="13" t="s">
        <v>65</v>
      </c>
      <c r="F63" s="13" t="s">
        <v>25</v>
      </c>
      <c r="G63" s="233" t="s">
        <v>66</v>
      </c>
      <c r="H63" s="101" t="s">
        <v>54</v>
      </c>
      <c r="I63" s="13" t="s">
        <v>55</v>
      </c>
      <c r="J63" s="13" t="s">
        <v>4358</v>
      </c>
      <c r="K63" s="22">
        <v>43815</v>
      </c>
      <c r="L63" s="100">
        <v>43852</v>
      </c>
      <c r="M63" s="22">
        <v>43868</v>
      </c>
      <c r="N63" s="13" t="s">
        <v>7</v>
      </c>
      <c r="O63" s="13" t="s">
        <v>98</v>
      </c>
      <c r="P63" s="14" t="s">
        <v>17</v>
      </c>
      <c r="Q63" t="s">
        <v>17</v>
      </c>
      <c r="R63" t="s">
        <v>105</v>
      </c>
      <c r="S63" s="62" t="s">
        <v>4359</v>
      </c>
      <c r="W63" s="13"/>
      <c r="X63" s="236">
        <v>500000</v>
      </c>
      <c r="Y63" s="16" t="s">
        <v>72</v>
      </c>
      <c r="Z63" s="14" t="s">
        <v>478</v>
      </c>
      <c r="AA63" s="14" t="s">
        <v>478</v>
      </c>
      <c r="AB63" s="236" t="s">
        <v>99</v>
      </c>
      <c r="AC63" s="109">
        <v>40.12675670943392</v>
      </c>
      <c r="AD63" s="107">
        <v>1.5094339622641511</v>
      </c>
      <c r="AE63" s="109">
        <v>1606.3378354716961</v>
      </c>
      <c r="AF63" s="109">
        <v>32.12675670943392</v>
      </c>
      <c r="AG63" s="109">
        <v>40.12675670943392</v>
      </c>
    </row>
    <row r="64" spans="1:33" ht="15.6">
      <c r="A64" s="102" t="s">
        <v>4132</v>
      </c>
      <c r="B64" s="96" t="s">
        <v>4133</v>
      </c>
      <c r="C64" s="233" t="s">
        <v>3469</v>
      </c>
      <c r="D64" s="13" t="s">
        <v>65</v>
      </c>
      <c r="E64" s="13" t="s">
        <v>65</v>
      </c>
      <c r="F64" s="13" t="s">
        <v>25</v>
      </c>
      <c r="G64" s="233" t="s">
        <v>66</v>
      </c>
      <c r="H64" s="13" t="s">
        <v>54</v>
      </c>
      <c r="I64" s="13" t="s">
        <v>55</v>
      </c>
      <c r="J64" s="13" t="s">
        <v>4360</v>
      </c>
      <c r="K64" s="22">
        <v>43713</v>
      </c>
      <c r="L64" s="100">
        <v>43840</v>
      </c>
      <c r="M64" s="22">
        <v>43873</v>
      </c>
      <c r="N64" s="13" t="s">
        <v>9</v>
      </c>
      <c r="O64" s="13" t="s">
        <v>193</v>
      </c>
      <c r="P64" s="233" t="s">
        <v>17</v>
      </c>
      <c r="Q64" t="s">
        <v>84</v>
      </c>
      <c r="R64" t="s">
        <v>84</v>
      </c>
      <c r="S64" s="62" t="s">
        <v>4361</v>
      </c>
      <c r="W64" s="13" t="s">
        <v>4362</v>
      </c>
      <c r="X64" s="236">
        <v>999999</v>
      </c>
      <c r="Y64" s="233" t="s">
        <v>72</v>
      </c>
      <c r="Z64" s="14" t="s">
        <v>478</v>
      </c>
      <c r="AA64" s="14" t="s">
        <v>478</v>
      </c>
      <c r="AB64" s="236" t="s">
        <v>194</v>
      </c>
      <c r="AC64" s="109">
        <v>40.187134007547129</v>
      </c>
      <c r="AD64" s="107">
        <v>3.0188649056603776</v>
      </c>
      <c r="AE64" s="109">
        <v>1609.3567003773564</v>
      </c>
      <c r="AF64" s="109">
        <v>32.187134007547129</v>
      </c>
      <c r="AG64" s="109">
        <v>40.187134007547129</v>
      </c>
    </row>
    <row r="65" spans="1:33" ht="15.6">
      <c r="A65" s="233" t="s">
        <v>4136</v>
      </c>
      <c r="B65" s="96" t="s">
        <v>4133</v>
      </c>
      <c r="C65" s="13" t="s">
        <v>4363</v>
      </c>
      <c r="D65" s="233" t="s">
        <v>65</v>
      </c>
      <c r="E65" s="233" t="s">
        <v>65</v>
      </c>
      <c r="F65" s="233" t="s">
        <v>25</v>
      </c>
      <c r="G65" s="13" t="s">
        <v>66</v>
      </c>
      <c r="H65" s="233" t="s">
        <v>54</v>
      </c>
      <c r="I65" s="233" t="s">
        <v>55</v>
      </c>
      <c r="J65" s="233" t="s">
        <v>4364</v>
      </c>
      <c r="K65" s="234">
        <v>43670</v>
      </c>
      <c r="L65" s="235">
        <v>43783</v>
      </c>
      <c r="M65" s="235">
        <v>43873</v>
      </c>
      <c r="N65" s="233" t="s">
        <v>11</v>
      </c>
      <c r="O65" s="233" t="s">
        <v>4365</v>
      </c>
      <c r="P65" s="233" t="s">
        <v>17</v>
      </c>
      <c r="Q65" t="s">
        <v>84</v>
      </c>
      <c r="R65" t="s">
        <v>84</v>
      </c>
      <c r="S65" t="s">
        <v>84</v>
      </c>
      <c r="W65" s="233"/>
      <c r="X65" s="236">
        <v>2763572</v>
      </c>
      <c r="Y65" s="233" t="s">
        <v>58</v>
      </c>
      <c r="Z65" s="14" t="s">
        <v>478</v>
      </c>
      <c r="AA65" s="14" t="s">
        <v>478</v>
      </c>
      <c r="AB65" s="236" t="s">
        <v>4366</v>
      </c>
      <c r="AC65" s="109">
        <v>40.353991184905624</v>
      </c>
      <c r="AD65" s="107">
        <v>8.3428588679245301</v>
      </c>
      <c r="AE65" s="109">
        <v>1617.6995592452811</v>
      </c>
      <c r="AF65" s="109">
        <v>32.353991184905624</v>
      </c>
      <c r="AG65" s="109">
        <v>40.353991184905624</v>
      </c>
    </row>
    <row r="66" spans="1:33" ht="15.6">
      <c r="A66" s="233" t="s">
        <v>4168</v>
      </c>
      <c r="B66" s="233" t="s">
        <v>4169</v>
      </c>
      <c r="C66" s="233" t="s">
        <v>4367</v>
      </c>
      <c r="D66" s="233" t="s">
        <v>65</v>
      </c>
      <c r="E66" s="233" t="s">
        <v>65</v>
      </c>
      <c r="F66" s="233" t="s">
        <v>25</v>
      </c>
      <c r="G66" s="233" t="s">
        <v>66</v>
      </c>
      <c r="H66" s="233" t="s">
        <v>54</v>
      </c>
      <c r="I66" s="2" t="s">
        <v>55</v>
      </c>
      <c r="J66" s="233" t="s">
        <v>4368</v>
      </c>
      <c r="K66" s="234">
        <v>43852</v>
      </c>
      <c r="L66" s="235">
        <v>43866</v>
      </c>
      <c r="M66" s="235">
        <v>43874</v>
      </c>
      <c r="N66" s="233" t="s">
        <v>9</v>
      </c>
      <c r="O66" s="233" t="s">
        <v>181</v>
      </c>
      <c r="P66" s="233" t="s">
        <v>17</v>
      </c>
      <c r="Q66" t="s">
        <v>84</v>
      </c>
      <c r="R66" t="s">
        <v>84</v>
      </c>
      <c r="S66" s="62" t="s">
        <v>4369</v>
      </c>
      <c r="W66" s="233"/>
      <c r="X66" s="236">
        <v>500000</v>
      </c>
      <c r="Y66" s="233" t="s">
        <v>72</v>
      </c>
      <c r="Z66" s="14" t="s">
        <v>478</v>
      </c>
      <c r="AA66" s="14" t="s">
        <v>478</v>
      </c>
      <c r="AB66" s="236" t="s">
        <v>182</v>
      </c>
      <c r="AC66" s="109">
        <v>40.384179864150909</v>
      </c>
      <c r="AD66" s="107">
        <v>1.5094339622641511</v>
      </c>
      <c r="AE66" s="109">
        <v>1619.2089932075453</v>
      </c>
      <c r="AF66" s="109">
        <v>32.384179864150909</v>
      </c>
      <c r="AG66" s="109">
        <v>40.384179864150909</v>
      </c>
    </row>
    <row r="67" spans="1:33" ht="15.6">
      <c r="A67" s="233" t="s">
        <v>4209</v>
      </c>
      <c r="B67" s="233" t="s">
        <v>4210</v>
      </c>
      <c r="C67" s="233" t="s">
        <v>4367</v>
      </c>
      <c r="D67" s="233" t="s">
        <v>65</v>
      </c>
      <c r="E67" s="233" t="s">
        <v>65</v>
      </c>
      <c r="F67" s="233" t="s">
        <v>25</v>
      </c>
      <c r="G67" s="233" t="s">
        <v>66</v>
      </c>
      <c r="H67" s="101" t="s">
        <v>54</v>
      </c>
      <c r="I67" s="13" t="s">
        <v>55</v>
      </c>
      <c r="J67" s="233" t="s">
        <v>4370</v>
      </c>
      <c r="K67" s="234">
        <v>43852</v>
      </c>
      <c r="L67" s="235">
        <v>43866</v>
      </c>
      <c r="M67" s="235">
        <v>43874</v>
      </c>
      <c r="N67" s="233" t="s">
        <v>9</v>
      </c>
      <c r="O67" s="233" t="s">
        <v>181</v>
      </c>
      <c r="P67" s="233" t="s">
        <v>17</v>
      </c>
      <c r="Q67" t="s">
        <v>84</v>
      </c>
      <c r="R67" t="s">
        <v>84</v>
      </c>
      <c r="S67" s="62" t="s">
        <v>4371</v>
      </c>
      <c r="W67" s="13"/>
      <c r="X67" s="236">
        <v>500000</v>
      </c>
      <c r="Y67" s="233" t="s">
        <v>72</v>
      </c>
      <c r="Z67" s="14" t="s">
        <v>478</v>
      </c>
      <c r="AA67" s="14" t="s">
        <v>478</v>
      </c>
      <c r="AB67" s="236" t="s">
        <v>182</v>
      </c>
      <c r="AC67" s="109">
        <v>40.414368543396193</v>
      </c>
      <c r="AD67" s="107">
        <v>1.5094339622641511</v>
      </c>
      <c r="AE67" s="109">
        <v>1620.7184271698095</v>
      </c>
      <c r="AF67" s="109">
        <v>32.414368543396193</v>
      </c>
      <c r="AG67" s="109">
        <v>40.414368543396193</v>
      </c>
    </row>
    <row r="68" spans="1:33" ht="15.6">
      <c r="A68" s="233" t="s">
        <v>4136</v>
      </c>
      <c r="B68" s="96" t="s">
        <v>4133</v>
      </c>
      <c r="C68" s="233" t="s">
        <v>1373</v>
      </c>
      <c r="D68" s="13" t="s">
        <v>65</v>
      </c>
      <c r="E68" s="13" t="s">
        <v>65</v>
      </c>
      <c r="F68" s="13" t="s">
        <v>25</v>
      </c>
      <c r="G68" s="13" t="s">
        <v>66</v>
      </c>
      <c r="H68" s="233" t="s">
        <v>54</v>
      </c>
      <c r="I68" s="13" t="s">
        <v>55</v>
      </c>
      <c r="J68" s="233" t="s">
        <v>4372</v>
      </c>
      <c r="K68" s="234">
        <v>43788</v>
      </c>
      <c r="L68" s="235">
        <v>43844</v>
      </c>
      <c r="M68" s="235">
        <v>43888</v>
      </c>
      <c r="N68" s="13" t="s">
        <v>9</v>
      </c>
      <c r="O68" s="13" t="s">
        <v>181</v>
      </c>
      <c r="P68" s="14" t="s">
        <v>17</v>
      </c>
      <c r="Q68" t="s">
        <v>84</v>
      </c>
      <c r="R68" t="s">
        <v>84</v>
      </c>
      <c r="S68" s="62" t="s">
        <v>4373</v>
      </c>
      <c r="W68" s="233"/>
      <c r="X68" s="236">
        <v>1105569</v>
      </c>
      <c r="Y68" s="233" t="s">
        <v>72</v>
      </c>
      <c r="Z68" s="14" t="s">
        <v>478</v>
      </c>
      <c r="AA68" s="14" t="s">
        <v>478</v>
      </c>
      <c r="AB68" s="236" t="s">
        <v>182</v>
      </c>
      <c r="AC68" s="109">
        <v>40.481119879245249</v>
      </c>
      <c r="AD68" s="107">
        <v>3.3375667924528303</v>
      </c>
      <c r="AE68" s="109">
        <v>1624.0559939622624</v>
      </c>
      <c r="AF68" s="109">
        <v>32.481119879245249</v>
      </c>
      <c r="AG68" s="109">
        <v>40.481119879245249</v>
      </c>
    </row>
    <row r="69" spans="1:33" ht="15.6">
      <c r="A69" s="233" t="s">
        <v>4136</v>
      </c>
      <c r="B69" s="96" t="s">
        <v>4133</v>
      </c>
      <c r="C69" s="233" t="s">
        <v>4374</v>
      </c>
      <c r="D69" s="233" t="s">
        <v>65</v>
      </c>
      <c r="E69" s="233" t="s">
        <v>65</v>
      </c>
      <c r="F69" s="233" t="s">
        <v>25</v>
      </c>
      <c r="G69" s="233" t="s">
        <v>66</v>
      </c>
      <c r="H69" s="233" t="s">
        <v>54</v>
      </c>
      <c r="I69" s="233" t="s">
        <v>68</v>
      </c>
      <c r="J69" s="233" t="s">
        <v>4375</v>
      </c>
      <c r="K69" s="234">
        <v>43522</v>
      </c>
      <c r="L69" s="235">
        <v>43766</v>
      </c>
      <c r="M69" s="235">
        <v>43889</v>
      </c>
      <c r="N69" s="233" t="s">
        <v>11</v>
      </c>
      <c r="O69" s="233" t="s">
        <v>4365</v>
      </c>
      <c r="P69" s="233" t="s">
        <v>17</v>
      </c>
      <c r="Q69" t="s">
        <v>84</v>
      </c>
      <c r="R69" t="s">
        <v>84</v>
      </c>
      <c r="S69" t="s">
        <v>84</v>
      </c>
      <c r="W69" s="239"/>
      <c r="X69" s="236">
        <v>500000</v>
      </c>
      <c r="Y69" s="233" t="s">
        <v>58</v>
      </c>
      <c r="Z69" s="14" t="s">
        <v>478</v>
      </c>
      <c r="AA69" s="14" t="s">
        <v>478</v>
      </c>
      <c r="AB69" s="236" t="s">
        <v>4366</v>
      </c>
      <c r="AC69" s="109">
        <v>40.511308558490533</v>
      </c>
      <c r="AD69" s="107">
        <v>1.5094339622641511</v>
      </c>
      <c r="AE69" s="109">
        <v>1625.5654279245266</v>
      </c>
      <c r="AF69" s="109">
        <v>32.511308558490533</v>
      </c>
      <c r="AG69" s="109">
        <v>40.511308558490533</v>
      </c>
    </row>
    <row r="70" spans="1:33" ht="15.6">
      <c r="A70" s="233" t="s">
        <v>4136</v>
      </c>
      <c r="B70" s="96" t="s">
        <v>4133</v>
      </c>
      <c r="C70" s="233" t="s">
        <v>3469</v>
      </c>
      <c r="D70" s="233" t="s">
        <v>65</v>
      </c>
      <c r="E70" s="233" t="s">
        <v>65</v>
      </c>
      <c r="F70" s="233" t="s">
        <v>25</v>
      </c>
      <c r="G70" s="233" t="s">
        <v>66</v>
      </c>
      <c r="H70" s="233" t="s">
        <v>54</v>
      </c>
      <c r="I70" s="233" t="s">
        <v>55</v>
      </c>
      <c r="J70" s="233" t="s">
        <v>4376</v>
      </c>
      <c r="K70" s="234">
        <v>43812</v>
      </c>
      <c r="L70" s="235">
        <v>43861</v>
      </c>
      <c r="M70" s="235">
        <v>43901</v>
      </c>
      <c r="N70" s="13" t="s">
        <v>9</v>
      </c>
      <c r="O70" s="13" t="s">
        <v>193</v>
      </c>
      <c r="P70" s="14" t="s">
        <v>17</v>
      </c>
      <c r="Q70" t="s">
        <v>84</v>
      </c>
      <c r="R70" t="s">
        <v>84</v>
      </c>
      <c r="S70" s="62" t="s">
        <v>4377</v>
      </c>
      <c r="W70" s="233"/>
      <c r="X70" s="236">
        <v>80152</v>
      </c>
      <c r="Y70" s="233" t="s">
        <v>72</v>
      </c>
      <c r="Z70" s="14" t="s">
        <v>478</v>
      </c>
      <c r="AA70" s="14" t="s">
        <v>478</v>
      </c>
      <c r="AB70" s="236" t="s">
        <v>194</v>
      </c>
      <c r="AC70" s="109">
        <v>40.516147924528269</v>
      </c>
      <c r="AD70" s="107">
        <v>0.24196830188679247</v>
      </c>
      <c r="AE70" s="109">
        <v>1625.8073962264134</v>
      </c>
      <c r="AF70" s="109">
        <v>32.516147924528269</v>
      </c>
      <c r="AG70" s="109">
        <v>40.516147924528269</v>
      </c>
    </row>
    <row r="71" spans="1:33" ht="15.6">
      <c r="A71" s="110" t="s">
        <v>4174</v>
      </c>
      <c r="B71" s="96" t="s">
        <v>4133</v>
      </c>
      <c r="C71" s="233" t="s">
        <v>3760</v>
      </c>
      <c r="D71" s="233" t="s">
        <v>65</v>
      </c>
      <c r="E71" s="233" t="s">
        <v>65</v>
      </c>
      <c r="F71" s="233" t="s">
        <v>25</v>
      </c>
      <c r="G71" s="233" t="s">
        <v>66</v>
      </c>
      <c r="H71" s="233" t="s">
        <v>54</v>
      </c>
      <c r="I71" s="233" t="s">
        <v>55</v>
      </c>
      <c r="J71" s="233" t="s">
        <v>4378</v>
      </c>
      <c r="K71" s="234">
        <v>43818</v>
      </c>
      <c r="L71" s="235">
        <v>43868</v>
      </c>
      <c r="M71" s="235">
        <v>43903</v>
      </c>
      <c r="N71" s="233" t="s">
        <v>9</v>
      </c>
      <c r="O71" s="233" t="s">
        <v>4354</v>
      </c>
      <c r="P71" s="233" t="s">
        <v>17</v>
      </c>
      <c r="Q71" t="s">
        <v>84</v>
      </c>
      <c r="R71" t="s">
        <v>84</v>
      </c>
      <c r="S71" s="62" t="s">
        <v>4379</v>
      </c>
      <c r="W71" s="233"/>
      <c r="X71" s="236">
        <v>8780</v>
      </c>
      <c r="Y71" s="233" t="s">
        <v>72</v>
      </c>
      <c r="Z71" s="233" t="s">
        <v>478</v>
      </c>
      <c r="AA71" s="233" t="s">
        <v>478</v>
      </c>
      <c r="AB71" s="236" t="e">
        <v>#N/A</v>
      </c>
      <c r="AC71" s="109">
        <v>40.516678037735815</v>
      </c>
      <c r="AD71" s="107">
        <v>2.6505660377358492E-2</v>
      </c>
      <c r="AE71" s="109">
        <v>1625.8339018867907</v>
      </c>
      <c r="AF71" s="109">
        <v>32.516678037735815</v>
      </c>
      <c r="AG71" s="109">
        <v>40.516678037735815</v>
      </c>
    </row>
    <row r="72" spans="1:33" ht="15.6">
      <c r="A72" s="233" t="s">
        <v>4136</v>
      </c>
      <c r="B72" s="96" t="s">
        <v>4133</v>
      </c>
      <c r="C72" s="233" t="s">
        <v>4164</v>
      </c>
      <c r="D72" s="233" t="s">
        <v>51</v>
      </c>
      <c r="E72" s="233" t="s">
        <v>65</v>
      </c>
      <c r="F72" s="233" t="s">
        <v>25</v>
      </c>
      <c r="G72" s="233" t="s">
        <v>66</v>
      </c>
      <c r="H72" s="233" t="s">
        <v>54</v>
      </c>
      <c r="I72" s="233" t="s">
        <v>68</v>
      </c>
      <c r="J72" s="237" t="s">
        <v>4380</v>
      </c>
      <c r="K72" s="234">
        <v>43684</v>
      </c>
      <c r="L72" s="235">
        <v>43875</v>
      </c>
      <c r="M72" s="235">
        <v>43903</v>
      </c>
      <c r="N72" s="13" t="s">
        <v>9</v>
      </c>
      <c r="O72" s="13" t="s">
        <v>4319</v>
      </c>
      <c r="P72" s="233" t="s">
        <v>17</v>
      </c>
      <c r="Q72" t="s">
        <v>84</v>
      </c>
      <c r="R72" t="s">
        <v>84</v>
      </c>
      <c r="S72" t="s">
        <v>84</v>
      </c>
      <c r="W72" s="233" t="s">
        <v>4320</v>
      </c>
      <c r="X72" s="236">
        <v>500000</v>
      </c>
      <c r="Y72" s="233" t="s">
        <v>58</v>
      </c>
      <c r="Z72" s="14" t="s">
        <v>478</v>
      </c>
      <c r="AA72" s="233" t="s">
        <v>478</v>
      </c>
      <c r="AB72" s="236" t="e">
        <v>#N/A</v>
      </c>
      <c r="AC72" s="109">
        <v>40.5468667169811</v>
      </c>
      <c r="AD72" s="107">
        <v>1.5094339622641511</v>
      </c>
      <c r="AE72" s="109">
        <v>1627.3433358490549</v>
      </c>
      <c r="AF72" s="109">
        <v>32.5468667169811</v>
      </c>
      <c r="AG72" s="109">
        <v>40.5468667169811</v>
      </c>
    </row>
    <row r="73" spans="1:33" ht="15.6">
      <c r="A73" s="233" t="s">
        <v>4209</v>
      </c>
      <c r="B73" s="233" t="s">
        <v>4210</v>
      </c>
      <c r="C73" s="233" t="s">
        <v>1318</v>
      </c>
      <c r="D73" s="13" t="s">
        <v>65</v>
      </c>
      <c r="E73" s="13" t="s">
        <v>65</v>
      </c>
      <c r="F73" s="13" t="s">
        <v>25</v>
      </c>
      <c r="G73" s="233" t="s">
        <v>66</v>
      </c>
      <c r="H73" s="13" t="s">
        <v>54</v>
      </c>
      <c r="I73" s="13" t="s">
        <v>55</v>
      </c>
      <c r="J73" s="13" t="s">
        <v>4381</v>
      </c>
      <c r="K73" s="22">
        <v>43832</v>
      </c>
      <c r="L73" s="100">
        <v>43885</v>
      </c>
      <c r="M73" s="22">
        <v>43924</v>
      </c>
      <c r="N73" s="13" t="s">
        <v>9</v>
      </c>
      <c r="O73" s="13" t="s">
        <v>181</v>
      </c>
      <c r="P73" s="14" t="s">
        <v>17</v>
      </c>
      <c r="Q73" t="s">
        <v>84</v>
      </c>
      <c r="R73" t="s">
        <v>84</v>
      </c>
      <c r="S73" s="62" t="s">
        <v>4382</v>
      </c>
      <c r="T73" s="62"/>
      <c r="U73" s="62"/>
      <c r="V73" s="62"/>
      <c r="W73" s="233"/>
      <c r="X73" s="236">
        <v>500000</v>
      </c>
      <c r="Y73" s="233" t="s">
        <v>72</v>
      </c>
      <c r="Z73" s="14" t="s">
        <v>478</v>
      </c>
      <c r="AA73" s="14" t="s">
        <v>478</v>
      </c>
      <c r="AB73" s="236" t="s">
        <v>182</v>
      </c>
      <c r="AC73" s="109">
        <v>40.577055396226385</v>
      </c>
      <c r="AD73" s="107">
        <v>1.5094339622641511</v>
      </c>
      <c r="AE73" s="109">
        <v>1628.8527698113191</v>
      </c>
      <c r="AF73" s="109">
        <v>32.577055396226385</v>
      </c>
      <c r="AG73" s="109">
        <v>40.577055396226385</v>
      </c>
    </row>
    <row r="74" spans="1:33" ht="15.6">
      <c r="A74" s="233" t="s">
        <v>4168</v>
      </c>
      <c r="B74" s="233" t="s">
        <v>4169</v>
      </c>
      <c r="C74" s="233" t="s">
        <v>1318</v>
      </c>
      <c r="D74" s="13" t="s">
        <v>76</v>
      </c>
      <c r="E74" s="13" t="s">
        <v>76</v>
      </c>
      <c r="F74" s="13" t="s">
        <v>25</v>
      </c>
      <c r="G74" s="233" t="s">
        <v>66</v>
      </c>
      <c r="H74" s="13" t="s">
        <v>54</v>
      </c>
      <c r="I74" s="13" t="s">
        <v>55</v>
      </c>
      <c r="J74" s="13" t="s">
        <v>4383</v>
      </c>
      <c r="K74" s="22">
        <v>43832</v>
      </c>
      <c r="L74" s="100">
        <v>43885</v>
      </c>
      <c r="M74" s="22">
        <v>43924</v>
      </c>
      <c r="N74" s="13" t="s">
        <v>9</v>
      </c>
      <c r="O74" s="13" t="s">
        <v>181</v>
      </c>
      <c r="P74" s="14" t="s">
        <v>17</v>
      </c>
      <c r="Q74" t="s">
        <v>84</v>
      </c>
      <c r="R74" t="s">
        <v>84</v>
      </c>
      <c r="S74" s="62" t="s">
        <v>4384</v>
      </c>
      <c r="W74" s="13"/>
      <c r="X74" s="236">
        <v>500000</v>
      </c>
      <c r="Y74" s="233" t="s">
        <v>72</v>
      </c>
      <c r="Z74" s="14" t="s">
        <v>478</v>
      </c>
      <c r="AA74" s="14" t="s">
        <v>478</v>
      </c>
      <c r="AB74" s="236" t="s">
        <v>182</v>
      </c>
      <c r="AC74" s="109">
        <v>40.607244075471669</v>
      </c>
      <c r="AD74" s="107">
        <v>1.5094339622641511</v>
      </c>
      <c r="AE74" s="109">
        <v>1630.3622037735834</v>
      </c>
      <c r="AF74" s="109">
        <v>32.607244075471669</v>
      </c>
      <c r="AG74" s="109">
        <v>40.607244075471669</v>
      </c>
    </row>
    <row r="75" spans="1:33" ht="15.6">
      <c r="A75" s="104" t="s">
        <v>4214</v>
      </c>
      <c r="B75" s="96" t="s">
        <v>4215</v>
      </c>
      <c r="C75" s="233" t="s">
        <v>4385</v>
      </c>
      <c r="D75" s="233" t="s">
        <v>65</v>
      </c>
      <c r="E75" s="233" t="s">
        <v>65</v>
      </c>
      <c r="F75" s="233" t="s">
        <v>25</v>
      </c>
      <c r="G75" s="233" t="s">
        <v>66</v>
      </c>
      <c r="H75" s="233" t="s">
        <v>54</v>
      </c>
      <c r="I75" s="233" t="s">
        <v>55</v>
      </c>
      <c r="J75" s="233" t="s">
        <v>4386</v>
      </c>
      <c r="K75" s="234">
        <v>43783</v>
      </c>
      <c r="L75" s="235">
        <v>43924</v>
      </c>
      <c r="M75" s="235">
        <v>43924</v>
      </c>
      <c r="N75" s="233" t="s">
        <v>9</v>
      </c>
      <c r="O75" s="233" t="s">
        <v>196</v>
      </c>
      <c r="P75" s="233" t="s">
        <v>17</v>
      </c>
      <c r="Q75" t="s">
        <v>84</v>
      </c>
      <c r="R75" t="s">
        <v>84</v>
      </c>
      <c r="S75" s="62" t="s">
        <v>4387</v>
      </c>
      <c r="W75" s="233"/>
      <c r="X75" s="236">
        <v>2889972</v>
      </c>
      <c r="Y75" s="233" t="s">
        <v>72</v>
      </c>
      <c r="Z75" s="233" t="s">
        <v>478</v>
      </c>
      <c r="AA75" s="233" t="s">
        <v>478</v>
      </c>
      <c r="AB75" s="236" t="s">
        <v>197</v>
      </c>
      <c r="AC75" s="109">
        <v>40.781732950943365</v>
      </c>
      <c r="AD75" s="107">
        <v>8.7244437735849072</v>
      </c>
      <c r="AE75" s="109">
        <v>1639.0866475471682</v>
      </c>
      <c r="AF75" s="109">
        <v>32.781732950943365</v>
      </c>
      <c r="AG75" s="109">
        <v>40.781732950943365</v>
      </c>
    </row>
    <row r="76" spans="1:33" ht="15.6">
      <c r="A76" s="102" t="s">
        <v>4132</v>
      </c>
      <c r="B76" s="96" t="s">
        <v>4133</v>
      </c>
      <c r="C76" s="233" t="s">
        <v>4385</v>
      </c>
      <c r="D76" s="233" t="s">
        <v>65</v>
      </c>
      <c r="E76" s="233" t="s">
        <v>65</v>
      </c>
      <c r="F76" s="233" t="s">
        <v>25</v>
      </c>
      <c r="G76" s="233" t="s">
        <v>66</v>
      </c>
      <c r="H76" s="233" t="s">
        <v>54</v>
      </c>
      <c r="I76" s="233" t="s">
        <v>55</v>
      </c>
      <c r="J76" s="233" t="s">
        <v>4388</v>
      </c>
      <c r="K76" s="234">
        <v>43783</v>
      </c>
      <c r="L76" s="235">
        <v>43924</v>
      </c>
      <c r="M76" s="235">
        <v>43924</v>
      </c>
      <c r="N76" s="233" t="s">
        <v>9</v>
      </c>
      <c r="O76" s="233" t="s">
        <v>196</v>
      </c>
      <c r="P76" s="233" t="s">
        <v>17</v>
      </c>
      <c r="Q76" t="s">
        <v>84</v>
      </c>
      <c r="R76" t="s">
        <v>84</v>
      </c>
      <c r="S76" s="62" t="s">
        <v>4389</v>
      </c>
      <c r="W76" s="233"/>
      <c r="X76" s="236">
        <v>2889972</v>
      </c>
      <c r="Y76" s="233" t="s">
        <v>72</v>
      </c>
      <c r="Z76" s="233" t="s">
        <v>478</v>
      </c>
      <c r="AA76" s="233" t="s">
        <v>478</v>
      </c>
      <c r="AB76" s="236" t="s">
        <v>197</v>
      </c>
      <c r="AC76" s="109">
        <v>40.95622182641506</v>
      </c>
      <c r="AD76" s="107">
        <v>8.7244437735849072</v>
      </c>
      <c r="AE76" s="109">
        <v>1647.8110913207531</v>
      </c>
      <c r="AF76" s="109">
        <v>32.95622182641506</v>
      </c>
      <c r="AG76" s="109">
        <v>40.95622182641506</v>
      </c>
    </row>
    <row r="77" spans="1:33" ht="15.6">
      <c r="A77" s="102" t="s">
        <v>4132</v>
      </c>
      <c r="B77" s="96" t="s">
        <v>4133</v>
      </c>
      <c r="C77" s="233" t="s">
        <v>4385</v>
      </c>
      <c r="D77" s="233" t="s">
        <v>65</v>
      </c>
      <c r="E77" s="233" t="s">
        <v>65</v>
      </c>
      <c r="F77" s="233" t="s">
        <v>25</v>
      </c>
      <c r="G77" s="233" t="s">
        <v>66</v>
      </c>
      <c r="H77" s="233" t="s">
        <v>54</v>
      </c>
      <c r="I77" s="233" t="s">
        <v>55</v>
      </c>
      <c r="J77" s="233" t="s">
        <v>4390</v>
      </c>
      <c r="K77" s="234">
        <v>43783</v>
      </c>
      <c r="L77" s="235">
        <v>43924</v>
      </c>
      <c r="M77" s="235">
        <v>43924</v>
      </c>
      <c r="N77" s="233" t="s">
        <v>9</v>
      </c>
      <c r="O77" s="233" t="s">
        <v>196</v>
      </c>
      <c r="P77" s="233" t="s">
        <v>17</v>
      </c>
      <c r="Q77" t="s">
        <v>84</v>
      </c>
      <c r="R77" t="s">
        <v>84</v>
      </c>
      <c r="S77" s="62" t="s">
        <v>4391</v>
      </c>
      <c r="W77" s="233"/>
      <c r="X77" s="236">
        <v>242987</v>
      </c>
      <c r="Y77" s="233" t="s">
        <v>72</v>
      </c>
      <c r="Z77" s="233" t="s">
        <v>478</v>
      </c>
      <c r="AA77" s="233" t="s">
        <v>478</v>
      </c>
      <c r="AB77" s="236" t="s">
        <v>197</v>
      </c>
      <c r="AC77" s="109">
        <v>40.970892739622606</v>
      </c>
      <c r="AD77" s="107">
        <v>0.73354566037735858</v>
      </c>
      <c r="AE77" s="109">
        <v>1648.5446369811305</v>
      </c>
      <c r="AF77" s="109">
        <v>32.970892739622606</v>
      </c>
      <c r="AG77" s="109">
        <v>40.970892739622606</v>
      </c>
    </row>
    <row r="78" spans="1:33" ht="15.6">
      <c r="A78" s="233" t="s">
        <v>4168</v>
      </c>
      <c r="B78" s="233" t="s">
        <v>4169</v>
      </c>
      <c r="C78" s="233" t="s">
        <v>4385</v>
      </c>
      <c r="D78" s="233" t="s">
        <v>65</v>
      </c>
      <c r="E78" s="233" t="s">
        <v>65</v>
      </c>
      <c r="F78" s="233" t="s">
        <v>25</v>
      </c>
      <c r="G78" s="233" t="s">
        <v>66</v>
      </c>
      <c r="H78" s="233" t="s">
        <v>54</v>
      </c>
      <c r="I78" s="233" t="s">
        <v>55</v>
      </c>
      <c r="J78" s="233" t="s">
        <v>4392</v>
      </c>
      <c r="K78" s="234">
        <v>43783</v>
      </c>
      <c r="L78" s="235">
        <v>43924</v>
      </c>
      <c r="M78" s="235">
        <v>43924</v>
      </c>
      <c r="N78" s="233" t="s">
        <v>9</v>
      </c>
      <c r="O78" s="233" t="s">
        <v>196</v>
      </c>
      <c r="P78" s="233" t="s">
        <v>17</v>
      </c>
      <c r="Q78" t="s">
        <v>84</v>
      </c>
      <c r="R78" t="s">
        <v>84</v>
      </c>
      <c r="S78" s="62" t="s">
        <v>4393</v>
      </c>
      <c r="W78" s="233"/>
      <c r="X78" s="236">
        <v>373469</v>
      </c>
      <c r="Y78" s="233" t="s">
        <v>72</v>
      </c>
      <c r="Z78" s="233" t="s">
        <v>478</v>
      </c>
      <c r="AA78" s="233" t="s">
        <v>478</v>
      </c>
      <c r="AB78" s="236" t="s">
        <v>197</v>
      </c>
      <c r="AC78" s="109">
        <v>40.993441811320722</v>
      </c>
      <c r="AD78" s="107">
        <v>1.1274535849056606</v>
      </c>
      <c r="AE78" s="109">
        <v>1649.6720905660361</v>
      </c>
      <c r="AF78" s="109">
        <v>32.993441811320722</v>
      </c>
      <c r="AG78" s="109">
        <v>40.993441811320722</v>
      </c>
    </row>
    <row r="79" spans="1:33" ht="15.6">
      <c r="A79" s="233" t="s">
        <v>4136</v>
      </c>
      <c r="B79" s="96" t="s">
        <v>4133</v>
      </c>
      <c r="C79" s="233" t="s">
        <v>4385</v>
      </c>
      <c r="D79" s="233" t="s">
        <v>65</v>
      </c>
      <c r="E79" s="233" t="s">
        <v>65</v>
      </c>
      <c r="F79" s="233" t="s">
        <v>25</v>
      </c>
      <c r="G79" s="233" t="s">
        <v>66</v>
      </c>
      <c r="H79" s="233" t="s">
        <v>54</v>
      </c>
      <c r="I79" s="233" t="s">
        <v>55</v>
      </c>
      <c r="J79" s="233" t="s">
        <v>4394</v>
      </c>
      <c r="K79" s="234">
        <v>43783</v>
      </c>
      <c r="L79" s="235">
        <v>43924</v>
      </c>
      <c r="M79" s="235">
        <v>43924</v>
      </c>
      <c r="N79" s="233" t="s">
        <v>9</v>
      </c>
      <c r="O79" s="233" t="s">
        <v>196</v>
      </c>
      <c r="P79" s="233" t="s">
        <v>17</v>
      </c>
      <c r="Q79" t="s">
        <v>84</v>
      </c>
      <c r="R79" t="s">
        <v>84</v>
      </c>
      <c r="S79" s="62" t="s">
        <v>4395</v>
      </c>
      <c r="W79" s="233"/>
      <c r="X79" s="15">
        <v>702495</v>
      </c>
      <c r="Y79" s="233" t="s">
        <v>72</v>
      </c>
      <c r="Z79" s="233" t="s">
        <v>478</v>
      </c>
      <c r="AA79" s="233" t="s">
        <v>478</v>
      </c>
      <c r="AB79" s="236" t="s">
        <v>197</v>
      </c>
      <c r="AC79" s="109">
        <v>41.035856603773553</v>
      </c>
      <c r="AD79" s="107">
        <v>2.1207396226415098</v>
      </c>
      <c r="AE79" s="109">
        <v>1651.7928301886777</v>
      </c>
      <c r="AF79" s="109">
        <v>33.035856603773553</v>
      </c>
      <c r="AG79" s="109">
        <v>41.035856603773553</v>
      </c>
    </row>
    <row r="80" spans="1:33" ht="15.6">
      <c r="A80" s="233" t="s">
        <v>4136</v>
      </c>
      <c r="B80" s="96" t="s">
        <v>4133</v>
      </c>
      <c r="C80" s="13" t="s">
        <v>3235</v>
      </c>
      <c r="D80" s="233" t="s">
        <v>65</v>
      </c>
      <c r="E80" s="233" t="s">
        <v>65</v>
      </c>
      <c r="F80" s="233" t="s">
        <v>25</v>
      </c>
      <c r="G80" s="233" t="s">
        <v>66</v>
      </c>
      <c r="H80" s="233" t="s">
        <v>54</v>
      </c>
      <c r="I80" s="233" t="s">
        <v>55</v>
      </c>
      <c r="J80" s="233" t="s">
        <v>4396</v>
      </c>
      <c r="K80" s="234">
        <v>43787</v>
      </c>
      <c r="L80" s="235">
        <v>43896</v>
      </c>
      <c r="M80" s="235">
        <v>43927</v>
      </c>
      <c r="N80" s="233" t="s">
        <v>9</v>
      </c>
      <c r="O80" s="233" t="s">
        <v>193</v>
      </c>
      <c r="P80" s="233" t="s">
        <v>17</v>
      </c>
      <c r="Q80" t="s">
        <v>84</v>
      </c>
      <c r="R80" t="s">
        <v>84</v>
      </c>
      <c r="S80" s="62" t="s">
        <v>4397</v>
      </c>
      <c r="W80" s="233"/>
      <c r="X80" s="236">
        <v>500000</v>
      </c>
      <c r="Y80" s="233" t="s">
        <v>72</v>
      </c>
      <c r="Z80" s="233" t="s">
        <v>478</v>
      </c>
      <c r="AA80" s="233" t="s">
        <v>478</v>
      </c>
      <c r="AB80" s="236" t="s">
        <v>194</v>
      </c>
      <c r="AC80" s="109">
        <v>41.066045283018838</v>
      </c>
      <c r="AD80" s="107">
        <v>1.5094339622641511</v>
      </c>
      <c r="AE80" s="109">
        <v>1653.3022641509419</v>
      </c>
      <c r="AF80" s="109">
        <v>33.066045283018838</v>
      </c>
      <c r="AG80" s="109">
        <v>41.066045283018838</v>
      </c>
    </row>
    <row r="81" spans="1:33" ht="15.6">
      <c r="A81" s="233" t="s">
        <v>4136</v>
      </c>
      <c r="B81" s="96" t="s">
        <v>4133</v>
      </c>
      <c r="C81" s="13" t="s">
        <v>4398</v>
      </c>
      <c r="D81" s="13" t="s">
        <v>65</v>
      </c>
      <c r="E81" s="13" t="s">
        <v>65</v>
      </c>
      <c r="F81" s="13" t="s">
        <v>25</v>
      </c>
      <c r="G81" s="233" t="s">
        <v>66</v>
      </c>
      <c r="H81" s="13" t="s">
        <v>54</v>
      </c>
      <c r="I81" s="13" t="s">
        <v>55</v>
      </c>
      <c r="J81" s="237" t="s">
        <v>4399</v>
      </c>
      <c r="K81" s="22">
        <v>43612</v>
      </c>
      <c r="L81" s="100">
        <v>43896</v>
      </c>
      <c r="M81" s="22">
        <v>43945</v>
      </c>
      <c r="N81" s="13" t="s">
        <v>9</v>
      </c>
      <c r="O81" s="13" t="s">
        <v>193</v>
      </c>
      <c r="P81" s="14" t="s">
        <v>17</v>
      </c>
      <c r="Q81" t="s">
        <v>84</v>
      </c>
      <c r="R81" t="s">
        <v>84</v>
      </c>
      <c r="S81" s="62" t="s">
        <v>4400</v>
      </c>
      <c r="W81" s="13"/>
      <c r="X81" s="15">
        <v>789752</v>
      </c>
      <c r="Y81" s="16" t="s">
        <v>58</v>
      </c>
      <c r="Z81" s="14" t="s">
        <v>478</v>
      </c>
      <c r="AA81" s="233" t="s">
        <v>478</v>
      </c>
      <c r="AB81" s="236" t="s">
        <v>194</v>
      </c>
      <c r="AC81" s="109">
        <v>41.113728422641479</v>
      </c>
      <c r="AD81" s="107">
        <v>2.384156981132076</v>
      </c>
      <c r="AE81" s="109">
        <v>1655.686421132074</v>
      </c>
      <c r="AF81" s="109">
        <v>33.113728422641479</v>
      </c>
      <c r="AG81" s="109">
        <v>41.113728422641479</v>
      </c>
    </row>
    <row r="82" spans="1:33" ht="15.6">
      <c r="A82" s="233" t="s">
        <v>4136</v>
      </c>
      <c r="B82" s="96" t="s">
        <v>4133</v>
      </c>
      <c r="C82" s="233" t="s">
        <v>4401</v>
      </c>
      <c r="D82" s="233" t="s">
        <v>76</v>
      </c>
      <c r="E82" s="233" t="s">
        <v>76</v>
      </c>
      <c r="F82" s="233" t="s">
        <v>25</v>
      </c>
      <c r="G82" s="233" t="s">
        <v>66</v>
      </c>
      <c r="H82" s="233" t="s">
        <v>54</v>
      </c>
      <c r="I82" s="233" t="s">
        <v>55</v>
      </c>
      <c r="J82" s="233" t="s">
        <v>4402</v>
      </c>
      <c r="K82" s="234">
        <v>43850</v>
      </c>
      <c r="L82" s="235">
        <v>43910</v>
      </c>
      <c r="M82" s="235">
        <v>43951</v>
      </c>
      <c r="N82" s="233" t="s">
        <v>9</v>
      </c>
      <c r="O82" s="233" t="s">
        <v>193</v>
      </c>
      <c r="P82" s="233" t="s">
        <v>17</v>
      </c>
      <c r="Q82" t="s">
        <v>84</v>
      </c>
      <c r="R82" t="s">
        <v>84</v>
      </c>
      <c r="S82" s="62" t="s">
        <v>4403</v>
      </c>
      <c r="W82" s="233"/>
      <c r="X82" s="236">
        <v>500000</v>
      </c>
      <c r="Y82" s="233" t="s">
        <v>72</v>
      </c>
      <c r="Z82" s="14" t="s">
        <v>478</v>
      </c>
      <c r="AA82" s="233" t="s">
        <v>478</v>
      </c>
      <c r="AB82" s="236" t="s">
        <v>194</v>
      </c>
      <c r="AC82" s="109">
        <v>41.143917101886764</v>
      </c>
      <c r="AD82" s="107">
        <v>1.5094339622641511</v>
      </c>
      <c r="AE82" s="109">
        <v>1657.1958550943382</v>
      </c>
      <c r="AF82" s="109">
        <v>33.143917101886764</v>
      </c>
      <c r="AG82" s="109">
        <v>41.143917101886764</v>
      </c>
    </row>
    <row r="83" spans="1:33" ht="15.6">
      <c r="A83" s="233" t="s">
        <v>4136</v>
      </c>
      <c r="B83" s="96" t="s">
        <v>4133</v>
      </c>
      <c r="C83" s="13" t="s">
        <v>3409</v>
      </c>
      <c r="D83" s="233" t="s">
        <v>76</v>
      </c>
      <c r="E83" s="233" t="s">
        <v>76</v>
      </c>
      <c r="F83" s="233" t="s">
        <v>25</v>
      </c>
      <c r="G83" s="233" t="s">
        <v>66</v>
      </c>
      <c r="H83" s="233" t="s">
        <v>54</v>
      </c>
      <c r="I83" s="13" t="s">
        <v>55</v>
      </c>
      <c r="J83" s="237" t="s">
        <v>4404</v>
      </c>
      <c r="K83" s="234">
        <v>43851</v>
      </c>
      <c r="L83" s="235">
        <v>43938</v>
      </c>
      <c r="M83" s="235">
        <v>43953</v>
      </c>
      <c r="N83" s="233" t="s">
        <v>9</v>
      </c>
      <c r="O83" s="233" t="s">
        <v>181</v>
      </c>
      <c r="P83" s="233" t="s">
        <v>17</v>
      </c>
      <c r="Q83" t="s">
        <v>84</v>
      </c>
      <c r="R83" t="s">
        <v>84</v>
      </c>
      <c r="S83" s="62" t="s">
        <v>4405</v>
      </c>
      <c r="W83" s="233"/>
      <c r="X83" s="236">
        <v>500000</v>
      </c>
      <c r="Y83" s="233" t="s">
        <v>72</v>
      </c>
      <c r="Z83" s="14" t="s">
        <v>478</v>
      </c>
      <c r="AA83" s="233" t="s">
        <v>478</v>
      </c>
      <c r="AB83" s="236" t="s">
        <v>182</v>
      </c>
      <c r="AC83" s="109">
        <v>41.174105781132049</v>
      </c>
      <c r="AD83" s="107">
        <v>1.5094339622641511</v>
      </c>
      <c r="AE83" s="109">
        <v>1658.7052890566024</v>
      </c>
      <c r="AF83" s="109">
        <v>33.174105781132049</v>
      </c>
      <c r="AG83" s="109">
        <v>41.174105781132049</v>
      </c>
    </row>
    <row r="84" spans="1:33" ht="15.6">
      <c r="A84" s="110" t="s">
        <v>4141</v>
      </c>
      <c r="B84" s="96" t="s">
        <v>4142</v>
      </c>
      <c r="C84" s="13" t="s">
        <v>3409</v>
      </c>
      <c r="D84" s="233" t="s">
        <v>76</v>
      </c>
      <c r="E84" s="233" t="s">
        <v>76</v>
      </c>
      <c r="F84" s="233" t="s">
        <v>25</v>
      </c>
      <c r="G84" s="233" t="s">
        <v>66</v>
      </c>
      <c r="H84" s="233" t="s">
        <v>54</v>
      </c>
      <c r="I84" s="233" t="s">
        <v>55</v>
      </c>
      <c r="J84" s="237" t="s">
        <v>4406</v>
      </c>
      <c r="K84" s="234">
        <v>43851</v>
      </c>
      <c r="L84" s="235">
        <v>43938</v>
      </c>
      <c r="M84" s="235">
        <v>43953</v>
      </c>
      <c r="N84" s="233" t="s">
        <v>9</v>
      </c>
      <c r="O84" s="233" t="s">
        <v>181</v>
      </c>
      <c r="P84" s="233" t="s">
        <v>17</v>
      </c>
      <c r="Q84" t="s">
        <v>84</v>
      </c>
      <c r="R84" t="s">
        <v>84</v>
      </c>
      <c r="S84" s="62" t="s">
        <v>4407</v>
      </c>
      <c r="W84" s="233"/>
      <c r="X84" s="236">
        <v>500000</v>
      </c>
      <c r="Y84" s="233" t="s">
        <v>72</v>
      </c>
      <c r="Z84" s="14" t="s">
        <v>478</v>
      </c>
      <c r="AA84" s="233" t="s">
        <v>478</v>
      </c>
      <c r="AB84" s="236" t="s">
        <v>182</v>
      </c>
      <c r="AC84" s="109">
        <v>41.204294460377334</v>
      </c>
      <c r="AD84" s="107">
        <v>1.5094339622641511</v>
      </c>
      <c r="AE84" s="109">
        <v>1660.2147230188666</v>
      </c>
      <c r="AF84" s="109">
        <v>33.204294460377334</v>
      </c>
      <c r="AG84" s="109">
        <v>41.204294460377334</v>
      </c>
    </row>
    <row r="85" spans="1:33" ht="15.6">
      <c r="A85" s="233" t="s">
        <v>4136</v>
      </c>
      <c r="B85" s="96" t="s">
        <v>4133</v>
      </c>
      <c r="C85" s="233" t="s">
        <v>3672</v>
      </c>
      <c r="D85" s="233" t="s">
        <v>65</v>
      </c>
      <c r="E85" s="233" t="s">
        <v>65</v>
      </c>
      <c r="F85" s="233" t="s">
        <v>25</v>
      </c>
      <c r="G85" s="233" t="s">
        <v>66</v>
      </c>
      <c r="H85" s="233" t="s">
        <v>54</v>
      </c>
      <c r="I85" s="233" t="s">
        <v>55</v>
      </c>
      <c r="J85" s="233" t="s">
        <v>4408</v>
      </c>
      <c r="K85" s="234">
        <v>43815</v>
      </c>
      <c r="L85" s="235">
        <v>43910</v>
      </c>
      <c r="M85" s="235">
        <v>43957</v>
      </c>
      <c r="N85" s="13" t="s">
        <v>11</v>
      </c>
      <c r="O85" s="13" t="s">
        <v>4365</v>
      </c>
      <c r="P85" s="14" t="s">
        <v>17</v>
      </c>
      <c r="S85" s="62" t="s">
        <v>4409</v>
      </c>
      <c r="W85" s="233" t="s">
        <v>4410</v>
      </c>
      <c r="X85" s="236">
        <v>2763572</v>
      </c>
      <c r="Y85" s="233" t="s">
        <v>58</v>
      </c>
      <c r="Z85" s="14" t="s">
        <v>478</v>
      </c>
      <c r="AA85" s="233" t="s">
        <v>478</v>
      </c>
      <c r="AB85" s="236" t="s">
        <v>4366</v>
      </c>
      <c r="AC85" s="109">
        <v>41.371151637735828</v>
      </c>
      <c r="AD85" s="107">
        <v>8.3428588679245301</v>
      </c>
      <c r="AE85" s="109">
        <v>1668.5575818867912</v>
      </c>
      <c r="AF85" s="109">
        <v>33.371151637735828</v>
      </c>
      <c r="AG85" s="109">
        <v>41.371151637735828</v>
      </c>
    </row>
    <row r="86" spans="1:33" ht="15.6">
      <c r="A86" s="102" t="s">
        <v>4132</v>
      </c>
      <c r="B86" s="96" t="s">
        <v>4133</v>
      </c>
      <c r="C86" s="13" t="s">
        <v>2240</v>
      </c>
      <c r="D86" s="13" t="s">
        <v>65</v>
      </c>
      <c r="E86" s="13" t="s">
        <v>65</v>
      </c>
      <c r="F86" s="13" t="s">
        <v>25</v>
      </c>
      <c r="G86" s="233" t="s">
        <v>66</v>
      </c>
      <c r="H86" s="13" t="s">
        <v>54</v>
      </c>
      <c r="I86" s="13" t="s">
        <v>55</v>
      </c>
      <c r="J86" s="13" t="s">
        <v>4411</v>
      </c>
      <c r="K86" s="22">
        <v>43831</v>
      </c>
      <c r="L86" s="100">
        <v>43941</v>
      </c>
      <c r="M86" s="22">
        <v>43962</v>
      </c>
      <c r="N86" s="13" t="s">
        <v>11</v>
      </c>
      <c r="O86" s="13" t="s">
        <v>185</v>
      </c>
      <c r="P86" s="14" t="s">
        <v>17</v>
      </c>
      <c r="Q86" t="s">
        <v>84</v>
      </c>
      <c r="R86" t="s">
        <v>84</v>
      </c>
      <c r="S86" s="62" t="s">
        <v>4412</v>
      </c>
      <c r="W86" s="13" t="s">
        <v>4413</v>
      </c>
      <c r="X86" s="236">
        <v>500000</v>
      </c>
      <c r="Y86" s="233" t="s">
        <v>72</v>
      </c>
      <c r="Z86" s="14" t="s">
        <v>478</v>
      </c>
      <c r="AA86" s="233" t="s">
        <v>478</v>
      </c>
      <c r="AB86" s="236" t="s">
        <v>186</v>
      </c>
      <c r="AC86" s="109">
        <v>41.401340316981106</v>
      </c>
      <c r="AD86" s="107">
        <v>1.5094339622641511</v>
      </c>
      <c r="AE86" s="109">
        <v>1670.0670158490555</v>
      </c>
      <c r="AF86" s="109">
        <v>33.401340316981106</v>
      </c>
      <c r="AG86" s="109">
        <v>41.401340316981106</v>
      </c>
    </row>
    <row r="87" spans="1:33" ht="15.6">
      <c r="A87" s="110" t="s">
        <v>4141</v>
      </c>
      <c r="B87" s="96" t="s">
        <v>4142</v>
      </c>
      <c r="C87" s="13" t="s">
        <v>4414</v>
      </c>
      <c r="D87" s="13" t="s">
        <v>65</v>
      </c>
      <c r="E87" s="13" t="s">
        <v>65</v>
      </c>
      <c r="F87" s="13" t="s">
        <v>25</v>
      </c>
      <c r="G87" s="13" t="s">
        <v>66</v>
      </c>
      <c r="H87" s="101" t="s">
        <v>54</v>
      </c>
      <c r="I87" s="13" t="s">
        <v>55</v>
      </c>
      <c r="J87" s="233" t="s">
        <v>4415</v>
      </c>
      <c r="K87" s="234">
        <v>43759</v>
      </c>
      <c r="L87" s="235">
        <v>43489</v>
      </c>
      <c r="M87" s="235">
        <v>43962</v>
      </c>
      <c r="N87" s="13" t="s">
        <v>9</v>
      </c>
      <c r="O87" s="13" t="s">
        <v>196</v>
      </c>
      <c r="P87" s="14" t="s">
        <v>17</v>
      </c>
      <c r="Q87" t="s">
        <v>84</v>
      </c>
      <c r="R87" t="s">
        <v>84</v>
      </c>
      <c r="S87" s="62" t="s">
        <v>4416</v>
      </c>
      <c r="W87" s="233"/>
      <c r="X87" s="236">
        <v>4659679</v>
      </c>
      <c r="Y87" s="233" t="s">
        <v>72</v>
      </c>
      <c r="Z87" s="14" t="s">
        <v>478</v>
      </c>
      <c r="AA87" s="14" t="s">
        <v>478</v>
      </c>
      <c r="AB87" s="236" t="s">
        <v>197</v>
      </c>
      <c r="AC87" s="109">
        <v>41.682679426415071</v>
      </c>
      <c r="AD87" s="107">
        <v>14.066955471698117</v>
      </c>
      <c r="AE87" s="109">
        <v>1684.1339713207535</v>
      </c>
      <c r="AF87" s="109">
        <v>33.682679426415071</v>
      </c>
      <c r="AG87" s="109">
        <v>41.682679426415071</v>
      </c>
    </row>
    <row r="88" spans="1:33" ht="15.6">
      <c r="A88" s="110" t="s">
        <v>4316</v>
      </c>
      <c r="B88" s="96" t="s">
        <v>4133</v>
      </c>
      <c r="C88" s="233" t="s">
        <v>4417</v>
      </c>
      <c r="D88" s="233" t="s">
        <v>65</v>
      </c>
      <c r="E88" s="233" t="s">
        <v>65</v>
      </c>
      <c r="F88" s="233" t="s">
        <v>25</v>
      </c>
      <c r="G88" s="13" t="s">
        <v>66</v>
      </c>
      <c r="H88" s="233" t="s">
        <v>54</v>
      </c>
      <c r="I88" s="233" t="s">
        <v>55</v>
      </c>
      <c r="J88" s="233" t="s">
        <v>4418</v>
      </c>
      <c r="K88" s="234">
        <v>43780</v>
      </c>
      <c r="L88" s="235">
        <v>43917</v>
      </c>
      <c r="M88" s="235">
        <v>43966</v>
      </c>
      <c r="N88" s="233" t="s">
        <v>9</v>
      </c>
      <c r="O88" s="233" t="s">
        <v>196</v>
      </c>
      <c r="P88" s="233" t="s">
        <v>17</v>
      </c>
      <c r="Q88" t="s">
        <v>84</v>
      </c>
      <c r="R88" t="s">
        <v>84</v>
      </c>
      <c r="S88" s="62" t="s">
        <v>4419</v>
      </c>
      <c r="W88" s="233" t="s">
        <v>4420</v>
      </c>
      <c r="X88" s="15">
        <v>500000</v>
      </c>
      <c r="Y88" s="233" t="s">
        <v>72</v>
      </c>
      <c r="Z88" s="233" t="s">
        <v>478</v>
      </c>
      <c r="AA88" s="233" t="s">
        <v>478</v>
      </c>
      <c r="AB88" s="236" t="s">
        <v>197</v>
      </c>
      <c r="AC88" s="109">
        <v>41.712868105660355</v>
      </c>
      <c r="AD88" s="107">
        <v>1.5094339622641511</v>
      </c>
      <c r="AE88" s="109">
        <v>1685.6434052830177</v>
      </c>
      <c r="AF88" s="109">
        <v>33.712868105660355</v>
      </c>
      <c r="AG88" s="109">
        <v>41.712868105660355</v>
      </c>
    </row>
    <row r="89" spans="1:33" ht="15.6">
      <c r="A89" s="233" t="s">
        <v>4136</v>
      </c>
      <c r="B89" s="96" t="s">
        <v>4133</v>
      </c>
      <c r="C89" s="233" t="s">
        <v>4421</v>
      </c>
      <c r="D89" s="233" t="s">
        <v>65</v>
      </c>
      <c r="E89" s="233" t="s">
        <v>65</v>
      </c>
      <c r="F89" s="233" t="s">
        <v>25</v>
      </c>
      <c r="G89" s="233" t="s">
        <v>66</v>
      </c>
      <c r="H89" s="233" t="s">
        <v>54</v>
      </c>
      <c r="I89" s="233" t="s">
        <v>68</v>
      </c>
      <c r="J89" s="233" t="s">
        <v>4422</v>
      </c>
      <c r="K89" s="234">
        <v>43878</v>
      </c>
      <c r="L89" s="235">
        <v>43960</v>
      </c>
      <c r="M89" s="235">
        <v>43966</v>
      </c>
      <c r="N89" s="233" t="s">
        <v>9</v>
      </c>
      <c r="O89" s="233" t="s">
        <v>196</v>
      </c>
      <c r="P89" s="233" t="s">
        <v>17</v>
      </c>
      <c r="Q89" t="s">
        <v>84</v>
      </c>
      <c r="R89" t="s">
        <v>84</v>
      </c>
      <c r="S89" t="s">
        <v>84</v>
      </c>
      <c r="W89" s="233"/>
      <c r="X89" s="236">
        <v>500000</v>
      </c>
      <c r="Y89" s="233" t="s">
        <v>58</v>
      </c>
      <c r="Z89" s="14" t="s">
        <v>478</v>
      </c>
      <c r="AA89" s="233" t="s">
        <v>478</v>
      </c>
      <c r="AB89" s="236" t="s">
        <v>197</v>
      </c>
      <c r="AC89" s="109">
        <v>41.74305678490564</v>
      </c>
      <c r="AD89" s="107">
        <v>1.5094339622641511</v>
      </c>
      <c r="AE89" s="109">
        <v>1687.1528392452819</v>
      </c>
      <c r="AF89" s="109">
        <v>33.74305678490564</v>
      </c>
      <c r="AG89" s="109">
        <v>41.74305678490564</v>
      </c>
    </row>
    <row r="90" spans="1:33" ht="15.6">
      <c r="A90" s="110" t="s">
        <v>4174</v>
      </c>
      <c r="B90" s="96" t="s">
        <v>4133</v>
      </c>
      <c r="C90" s="233" t="s">
        <v>4423</v>
      </c>
      <c r="D90" s="233" t="s">
        <v>65</v>
      </c>
      <c r="E90" s="233" t="s">
        <v>65</v>
      </c>
      <c r="F90" s="233" t="s">
        <v>25</v>
      </c>
      <c r="G90" s="13" t="s">
        <v>66</v>
      </c>
      <c r="H90" s="233" t="s">
        <v>54</v>
      </c>
      <c r="I90" s="233" t="s">
        <v>55</v>
      </c>
      <c r="J90" s="233" t="s">
        <v>4424</v>
      </c>
      <c r="K90" s="22">
        <v>43831</v>
      </c>
      <c r="L90" s="235">
        <v>43930</v>
      </c>
      <c r="M90" s="235">
        <v>43973</v>
      </c>
      <c r="N90" s="233" t="s">
        <v>9</v>
      </c>
      <c r="O90" s="233" t="s">
        <v>200</v>
      </c>
      <c r="P90" s="233" t="s">
        <v>17</v>
      </c>
      <c r="Q90" t="s">
        <v>84</v>
      </c>
      <c r="R90" t="s">
        <v>84</v>
      </c>
      <c r="S90" s="62" t="s">
        <v>4425</v>
      </c>
      <c r="W90" s="233"/>
      <c r="X90" s="236">
        <v>500000</v>
      </c>
      <c r="Y90" s="233" t="s">
        <v>58</v>
      </c>
      <c r="Z90" s="14" t="s">
        <v>478</v>
      </c>
      <c r="AA90" s="233" t="s">
        <v>478</v>
      </c>
      <c r="AB90" s="236" t="s">
        <v>201</v>
      </c>
      <c r="AC90" s="109">
        <v>41.773245464150925</v>
      </c>
      <c r="AD90" s="107">
        <v>1.5094339622641511</v>
      </c>
      <c r="AE90" s="109">
        <v>1688.6622732075461</v>
      </c>
      <c r="AF90" s="109">
        <v>33.773245464150925</v>
      </c>
      <c r="AG90" s="109">
        <v>41.773245464150925</v>
      </c>
    </row>
    <row r="91" spans="1:33" ht="15.6">
      <c r="A91" s="233" t="s">
        <v>4136</v>
      </c>
      <c r="B91" s="96" t="s">
        <v>4133</v>
      </c>
      <c r="C91" s="233" t="s">
        <v>4426</v>
      </c>
      <c r="D91" s="13" t="s">
        <v>65</v>
      </c>
      <c r="E91" s="13" t="s">
        <v>65</v>
      </c>
      <c r="F91" s="13" t="s">
        <v>25</v>
      </c>
      <c r="G91" s="233" t="s">
        <v>66</v>
      </c>
      <c r="H91" s="13" t="s">
        <v>54</v>
      </c>
      <c r="I91" s="13" t="s">
        <v>55</v>
      </c>
      <c r="J91" s="13" t="s">
        <v>4427</v>
      </c>
      <c r="K91" s="22">
        <v>43773</v>
      </c>
      <c r="L91" s="100">
        <v>43903</v>
      </c>
      <c r="M91" s="22">
        <v>43987</v>
      </c>
      <c r="N91" s="13" t="s">
        <v>9</v>
      </c>
      <c r="O91" s="13" t="s">
        <v>196</v>
      </c>
      <c r="P91" s="14" t="s">
        <v>17</v>
      </c>
      <c r="Q91" t="s">
        <v>84</v>
      </c>
      <c r="R91" t="s">
        <v>84</v>
      </c>
      <c r="S91" s="62" t="s">
        <v>4428</v>
      </c>
      <c r="W91" s="13"/>
      <c r="X91" s="236">
        <v>101243</v>
      </c>
      <c r="Y91" s="233" t="s">
        <v>72</v>
      </c>
      <c r="Z91" s="14" t="s">
        <v>478</v>
      </c>
      <c r="AA91" s="14" t="s">
        <v>478</v>
      </c>
      <c r="AB91" s="236" t="s">
        <v>197</v>
      </c>
      <c r="AC91" s="109">
        <v>41.779358249056578</v>
      </c>
      <c r="AD91" s="107">
        <v>0.30563924528301895</v>
      </c>
      <c r="AE91" s="109">
        <v>1688.9679124528291</v>
      </c>
      <c r="AF91" s="109">
        <v>33.779358249056578</v>
      </c>
      <c r="AG91" s="109">
        <v>41.779358249056578</v>
      </c>
    </row>
    <row r="92" spans="1:33" ht="15.6">
      <c r="A92" s="103" t="s">
        <v>4429</v>
      </c>
      <c r="B92" s="96" t="s">
        <v>152</v>
      </c>
      <c r="C92" s="233" t="s">
        <v>4374</v>
      </c>
      <c r="D92" s="233" t="s">
        <v>65</v>
      </c>
      <c r="E92" s="233" t="s">
        <v>65</v>
      </c>
      <c r="F92" s="233" t="s">
        <v>25</v>
      </c>
      <c r="G92" s="233" t="s">
        <v>66</v>
      </c>
      <c r="H92" s="233" t="s">
        <v>54</v>
      </c>
      <c r="I92" s="233" t="s">
        <v>68</v>
      </c>
      <c r="J92" s="233" t="s">
        <v>4430</v>
      </c>
      <c r="K92" s="234">
        <v>43767</v>
      </c>
      <c r="L92" s="235">
        <v>43878</v>
      </c>
      <c r="M92" s="235">
        <v>43987</v>
      </c>
      <c r="N92" s="233" t="s">
        <v>9</v>
      </c>
      <c r="O92" s="233" t="s">
        <v>200</v>
      </c>
      <c r="P92" s="233" t="s">
        <v>17</v>
      </c>
      <c r="Q92" t="s">
        <v>84</v>
      </c>
      <c r="R92" t="s">
        <v>84</v>
      </c>
      <c r="S92" t="s">
        <v>84</v>
      </c>
      <c r="W92" s="239" t="s">
        <v>4431</v>
      </c>
      <c r="X92" s="236">
        <v>500000</v>
      </c>
      <c r="Y92" s="233" t="s">
        <v>72</v>
      </c>
      <c r="Z92" s="14" t="s">
        <v>478</v>
      </c>
      <c r="AA92" s="14" t="s">
        <v>478</v>
      </c>
      <c r="AB92" s="236" t="s">
        <v>201</v>
      </c>
      <c r="AC92" s="109">
        <v>41.809546928301863</v>
      </c>
      <c r="AD92" s="107">
        <v>1.5094339622641511</v>
      </c>
      <c r="AE92" s="109">
        <v>1690.4773464150933</v>
      </c>
      <c r="AF92" s="109">
        <v>33.809546928301863</v>
      </c>
      <c r="AG92" s="109">
        <v>41.809546928301863</v>
      </c>
    </row>
    <row r="93" spans="1:33" ht="15.6">
      <c r="A93" s="102" t="s">
        <v>4132</v>
      </c>
      <c r="B93" s="96" t="s">
        <v>4133</v>
      </c>
      <c r="C93" s="13" t="s">
        <v>4432</v>
      </c>
      <c r="D93" s="13" t="s">
        <v>65</v>
      </c>
      <c r="E93" s="13" t="s">
        <v>65</v>
      </c>
      <c r="F93" s="13" t="s">
        <v>25</v>
      </c>
      <c r="G93" s="233" t="s">
        <v>66</v>
      </c>
      <c r="H93" s="13" t="s">
        <v>54</v>
      </c>
      <c r="I93" s="13" t="s">
        <v>55</v>
      </c>
      <c r="J93" s="13" t="s">
        <v>4433</v>
      </c>
      <c r="K93" s="22">
        <v>43710</v>
      </c>
      <c r="L93" s="100">
        <v>43847</v>
      </c>
      <c r="M93" s="22">
        <v>43990</v>
      </c>
      <c r="N93" s="233" t="s">
        <v>9</v>
      </c>
      <c r="O93" s="13" t="s">
        <v>196</v>
      </c>
      <c r="P93" s="233" t="s">
        <v>17</v>
      </c>
      <c r="Q93" t="s">
        <v>84</v>
      </c>
      <c r="R93" t="s">
        <v>84</v>
      </c>
      <c r="S93" s="62" t="s">
        <v>4434</v>
      </c>
      <c r="W93" s="233" t="s">
        <v>4435</v>
      </c>
      <c r="X93" s="236">
        <v>500000</v>
      </c>
      <c r="Y93" s="16" t="s">
        <v>58</v>
      </c>
      <c r="Z93" s="14" t="s">
        <v>478</v>
      </c>
      <c r="AA93" s="233" t="s">
        <v>478</v>
      </c>
      <c r="AB93" s="236" t="s">
        <v>197</v>
      </c>
      <c r="AC93" s="109">
        <v>41.839735607547148</v>
      </c>
      <c r="AD93" s="107">
        <v>1.5094339622641511</v>
      </c>
      <c r="AE93" s="109">
        <v>1691.9867803773575</v>
      </c>
      <c r="AF93" s="109">
        <v>33.839735607547148</v>
      </c>
      <c r="AG93" s="109">
        <v>41.839735607547148</v>
      </c>
    </row>
    <row r="94" spans="1:33" ht="15.6">
      <c r="A94" s="110" t="s">
        <v>4316</v>
      </c>
      <c r="B94" s="96" t="s">
        <v>4133</v>
      </c>
      <c r="C94" s="13" t="s">
        <v>2677</v>
      </c>
      <c r="D94" s="13" t="s">
        <v>76</v>
      </c>
      <c r="E94" s="13" t="s">
        <v>76</v>
      </c>
      <c r="F94" s="233" t="s">
        <v>25</v>
      </c>
      <c r="G94" s="233" t="s">
        <v>66</v>
      </c>
      <c r="H94" s="233" t="s">
        <v>54</v>
      </c>
      <c r="I94" s="233" t="s">
        <v>68</v>
      </c>
      <c r="J94" s="233" t="s">
        <v>4436</v>
      </c>
      <c r="K94" s="234">
        <v>43921</v>
      </c>
      <c r="L94" s="235">
        <v>43941</v>
      </c>
      <c r="M94" s="235">
        <v>43994</v>
      </c>
      <c r="N94" s="233" t="s">
        <v>9</v>
      </c>
      <c r="O94" s="233" t="s">
        <v>196</v>
      </c>
      <c r="P94" s="233" t="s">
        <v>17</v>
      </c>
      <c r="Q94" t="s">
        <v>84</v>
      </c>
      <c r="R94" t="s">
        <v>84</v>
      </c>
      <c r="S94" t="s">
        <v>84</v>
      </c>
      <c r="W94" s="233"/>
      <c r="X94" s="236">
        <v>500000</v>
      </c>
      <c r="Y94" s="233" t="s">
        <v>72</v>
      </c>
      <c r="Z94" s="233" t="s">
        <v>478</v>
      </c>
      <c r="AA94" s="233" t="s">
        <v>478</v>
      </c>
      <c r="AB94" s="236" t="s">
        <v>197</v>
      </c>
      <c r="AC94" s="109">
        <v>41.869924286792433</v>
      </c>
      <c r="AD94" s="107">
        <v>1.5094339622641511</v>
      </c>
      <c r="AE94" s="109">
        <v>1693.4962143396217</v>
      </c>
      <c r="AF94" s="109">
        <v>33.869924286792433</v>
      </c>
      <c r="AG94" s="109">
        <v>41.869924286792433</v>
      </c>
    </row>
    <row r="95" spans="1:33" ht="15.6">
      <c r="A95" s="110" t="s">
        <v>4141</v>
      </c>
      <c r="B95" s="96" t="s">
        <v>4142</v>
      </c>
      <c r="C95" s="13" t="s">
        <v>2677</v>
      </c>
      <c r="D95" s="13" t="s">
        <v>76</v>
      </c>
      <c r="E95" s="13" t="s">
        <v>76</v>
      </c>
      <c r="F95" s="233" t="s">
        <v>25</v>
      </c>
      <c r="G95" s="233" t="s">
        <v>66</v>
      </c>
      <c r="H95" s="233" t="s">
        <v>54</v>
      </c>
      <c r="I95" s="233" t="s">
        <v>68</v>
      </c>
      <c r="J95" s="233" t="s">
        <v>4437</v>
      </c>
      <c r="K95" s="234">
        <v>43921</v>
      </c>
      <c r="L95" s="235">
        <v>43941</v>
      </c>
      <c r="M95" s="235">
        <v>43994</v>
      </c>
      <c r="N95" s="233" t="s">
        <v>9</v>
      </c>
      <c r="O95" s="233" t="s">
        <v>196</v>
      </c>
      <c r="P95" s="233" t="s">
        <v>17</v>
      </c>
      <c r="Q95" t="s">
        <v>84</v>
      </c>
      <c r="R95" t="s">
        <v>84</v>
      </c>
      <c r="S95" t="s">
        <v>84</v>
      </c>
      <c r="W95" s="233"/>
      <c r="X95" s="236">
        <v>500000</v>
      </c>
      <c r="Y95" s="233" t="s">
        <v>58</v>
      </c>
      <c r="Z95" s="233" t="s">
        <v>478</v>
      </c>
      <c r="AA95" s="233" t="s">
        <v>478</v>
      </c>
      <c r="AB95" s="236" t="s">
        <v>197</v>
      </c>
      <c r="AC95" s="109">
        <v>41.900112966037717</v>
      </c>
      <c r="AD95" s="107">
        <v>1.5094339622641511</v>
      </c>
      <c r="AE95" s="109">
        <v>1695.0056483018859</v>
      </c>
      <c r="AF95" s="109">
        <v>33.900112966037717</v>
      </c>
      <c r="AG95" s="109">
        <v>41.900112966037717</v>
      </c>
    </row>
    <row r="96" spans="1:33" ht="15.6">
      <c r="A96" s="110" t="s">
        <v>4141</v>
      </c>
      <c r="B96" s="96" t="s">
        <v>4142</v>
      </c>
      <c r="C96" s="233" t="s">
        <v>1373</v>
      </c>
      <c r="D96" s="233" t="s">
        <v>65</v>
      </c>
      <c r="E96" s="233" t="s">
        <v>65</v>
      </c>
      <c r="F96" s="233" t="s">
        <v>25</v>
      </c>
      <c r="G96" s="233" t="s">
        <v>66</v>
      </c>
      <c r="H96" s="233" t="s">
        <v>54</v>
      </c>
      <c r="I96" s="233" t="s">
        <v>55</v>
      </c>
      <c r="J96" s="233" t="s">
        <v>4438</v>
      </c>
      <c r="K96" s="234">
        <v>43899</v>
      </c>
      <c r="L96" s="235">
        <v>43956</v>
      </c>
      <c r="M96" s="235">
        <v>43997</v>
      </c>
      <c r="N96" s="233" t="s">
        <v>9</v>
      </c>
      <c r="O96" s="233" t="s">
        <v>181</v>
      </c>
      <c r="P96" s="233" t="s">
        <v>17</v>
      </c>
      <c r="S96" s="62" t="s">
        <v>4439</v>
      </c>
      <c r="W96" s="233" t="s">
        <v>4440</v>
      </c>
      <c r="X96" s="236">
        <v>500000</v>
      </c>
      <c r="Y96" s="233" t="s">
        <v>72</v>
      </c>
      <c r="Z96" s="14" t="s">
        <v>478</v>
      </c>
      <c r="AA96" s="233" t="s">
        <v>478</v>
      </c>
      <c r="AB96" s="236" t="s">
        <v>182</v>
      </c>
      <c r="AC96" s="109">
        <v>41.930301645283002</v>
      </c>
      <c r="AD96" s="107">
        <v>1.5094339622641511</v>
      </c>
      <c r="AE96" s="109">
        <v>1696.5150822641501</v>
      </c>
      <c r="AF96" s="109">
        <v>33.930301645283002</v>
      </c>
      <c r="AG96" s="109">
        <v>41.930301645283002</v>
      </c>
    </row>
    <row r="97" spans="1:33" ht="15.6">
      <c r="A97" s="102" t="s">
        <v>4132</v>
      </c>
      <c r="B97" s="96" t="s">
        <v>4133</v>
      </c>
      <c r="C97" s="233" t="s">
        <v>4441</v>
      </c>
      <c r="D97" s="233" t="s">
        <v>65</v>
      </c>
      <c r="E97" s="233" t="s">
        <v>65</v>
      </c>
      <c r="F97" s="233" t="s">
        <v>25</v>
      </c>
      <c r="G97" s="233" t="s">
        <v>66</v>
      </c>
      <c r="H97" s="233" t="s">
        <v>54</v>
      </c>
      <c r="I97" s="233" t="s">
        <v>55</v>
      </c>
      <c r="J97" s="233" t="s">
        <v>4442</v>
      </c>
      <c r="K97" s="234">
        <v>43617</v>
      </c>
      <c r="L97" s="235">
        <v>43889</v>
      </c>
      <c r="M97" s="235">
        <v>44000</v>
      </c>
      <c r="N97" s="233" t="s">
        <v>11</v>
      </c>
      <c r="O97" s="233" t="s">
        <v>185</v>
      </c>
      <c r="P97" s="233" t="s">
        <v>17</v>
      </c>
      <c r="S97" s="62" t="s">
        <v>4443</v>
      </c>
      <c r="W97" s="233" t="s">
        <v>4413</v>
      </c>
      <c r="X97" s="236">
        <v>500000</v>
      </c>
      <c r="Y97" s="233" t="s">
        <v>72</v>
      </c>
      <c r="Z97" s="14" t="s">
        <v>478</v>
      </c>
      <c r="AA97" s="233" t="s">
        <v>478</v>
      </c>
      <c r="AB97" s="236" t="s">
        <v>186</v>
      </c>
      <c r="AC97" s="109">
        <v>41.960490324528287</v>
      </c>
      <c r="AD97" s="107">
        <v>1.5094339622641511</v>
      </c>
      <c r="AE97" s="109">
        <v>1698.0245162264143</v>
      </c>
      <c r="AF97" s="109">
        <v>33.960490324528287</v>
      </c>
      <c r="AG97" s="109">
        <v>41.960490324528287</v>
      </c>
    </row>
    <row r="98" spans="1:33" ht="15.6">
      <c r="A98" s="102" t="s">
        <v>4132</v>
      </c>
      <c r="B98" s="96" t="s">
        <v>4133</v>
      </c>
      <c r="C98" s="233" t="s">
        <v>4349</v>
      </c>
      <c r="D98" s="233" t="s">
        <v>65</v>
      </c>
      <c r="E98" s="233" t="s">
        <v>65</v>
      </c>
      <c r="F98" s="233" t="s">
        <v>25</v>
      </c>
      <c r="G98" s="13" t="s">
        <v>66</v>
      </c>
      <c r="H98" s="233" t="s">
        <v>54</v>
      </c>
      <c r="I98" s="233" t="s">
        <v>55</v>
      </c>
      <c r="J98" s="233" t="s">
        <v>4444</v>
      </c>
      <c r="K98" s="234">
        <v>43850</v>
      </c>
      <c r="L98" s="235">
        <v>43917</v>
      </c>
      <c r="M98" s="235">
        <v>44004</v>
      </c>
      <c r="N98" s="233" t="s">
        <v>9</v>
      </c>
      <c r="O98" s="233" t="s">
        <v>200</v>
      </c>
      <c r="P98" s="233" t="s">
        <v>17</v>
      </c>
      <c r="Q98" t="s">
        <v>84</v>
      </c>
      <c r="R98" t="s">
        <v>84</v>
      </c>
      <c r="S98" s="62" t="s">
        <v>4445</v>
      </c>
      <c r="W98" s="233"/>
      <c r="X98" s="15">
        <v>239975</v>
      </c>
      <c r="Y98" s="233" t="s">
        <v>72</v>
      </c>
      <c r="Z98" s="233" t="s">
        <v>478</v>
      </c>
      <c r="AA98" s="233" t="s">
        <v>478</v>
      </c>
      <c r="AB98" s="236" t="s">
        <v>201</v>
      </c>
      <c r="AC98" s="109">
        <v>41.974979381132059</v>
      </c>
      <c r="AD98" s="107">
        <v>0.72445283018867934</v>
      </c>
      <c r="AE98" s="109">
        <v>1698.7489690566031</v>
      </c>
      <c r="AF98" s="109">
        <v>33.974979381132059</v>
      </c>
      <c r="AG98" s="109">
        <v>41.974979381132059</v>
      </c>
    </row>
    <row r="99" spans="1:33" ht="15.6">
      <c r="A99" s="233" t="s">
        <v>4136</v>
      </c>
      <c r="B99" s="96" t="s">
        <v>4133</v>
      </c>
      <c r="C99" s="233" t="s">
        <v>1373</v>
      </c>
      <c r="D99" s="233" t="s">
        <v>76</v>
      </c>
      <c r="E99" s="233" t="s">
        <v>76</v>
      </c>
      <c r="F99" s="233" t="s">
        <v>25</v>
      </c>
      <c r="G99" s="233" t="s">
        <v>66</v>
      </c>
      <c r="H99" s="233" t="s">
        <v>54</v>
      </c>
      <c r="I99" s="233" t="s">
        <v>55</v>
      </c>
      <c r="J99" s="233" t="s">
        <v>4446</v>
      </c>
      <c r="K99" s="234">
        <v>43990</v>
      </c>
      <c r="L99" s="235">
        <v>44029</v>
      </c>
      <c r="M99" s="235">
        <v>44074</v>
      </c>
      <c r="N99" s="233" t="s">
        <v>9</v>
      </c>
      <c r="O99" s="233" t="s">
        <v>109</v>
      </c>
      <c r="P99" s="233" t="s">
        <v>17</v>
      </c>
      <c r="S99" s="62" t="s">
        <v>4447</v>
      </c>
      <c r="W99" s="233" t="s">
        <v>4448</v>
      </c>
      <c r="X99" s="236">
        <v>500000</v>
      </c>
      <c r="Y99" s="233" t="s">
        <v>58</v>
      </c>
      <c r="Z99" s="14" t="s">
        <v>478</v>
      </c>
      <c r="AA99" s="233" t="s">
        <v>478</v>
      </c>
      <c r="AB99" s="236" t="s">
        <v>110</v>
      </c>
      <c r="AC99" s="109">
        <v>42.005168060377343</v>
      </c>
      <c r="AD99" s="107">
        <v>1.5094339622641511</v>
      </c>
      <c r="AE99" s="109">
        <v>1700.2584030188673</v>
      </c>
      <c r="AF99" s="109">
        <v>34.005168060377343</v>
      </c>
      <c r="AG99" s="109">
        <v>42.005168060377343</v>
      </c>
    </row>
    <row r="100" spans="1:33" ht="15.6">
      <c r="A100" s="233" t="s">
        <v>4136</v>
      </c>
      <c r="B100" s="96" t="s">
        <v>4133</v>
      </c>
      <c r="C100" t="s">
        <v>4449</v>
      </c>
      <c r="D100" s="233" t="s">
        <v>76</v>
      </c>
      <c r="E100" s="233" t="s">
        <v>76</v>
      </c>
      <c r="F100" s="233" t="s">
        <v>25</v>
      </c>
      <c r="G100" s="233" t="s">
        <v>66</v>
      </c>
      <c r="H100" s="233" t="s">
        <v>54</v>
      </c>
      <c r="I100" s="233" t="s">
        <v>68</v>
      </c>
      <c r="J100" s="233" t="s">
        <v>4450</v>
      </c>
      <c r="K100" s="128">
        <v>43969</v>
      </c>
      <c r="L100" s="119">
        <v>44047</v>
      </c>
      <c r="M100" s="119">
        <v>44082</v>
      </c>
      <c r="N100" t="s">
        <v>9</v>
      </c>
      <c r="O100" t="s">
        <v>200</v>
      </c>
      <c r="P100" s="14" t="s">
        <v>17</v>
      </c>
      <c r="W100" s="233" t="s">
        <v>4451</v>
      </c>
      <c r="X100" s="236">
        <v>500000</v>
      </c>
      <c r="Y100" s="233" t="s">
        <v>58</v>
      </c>
      <c r="Z100" s="14" t="s">
        <v>478</v>
      </c>
      <c r="AA100" s="233" t="s">
        <v>478</v>
      </c>
      <c r="AB100" s="236" t="s">
        <v>201</v>
      </c>
      <c r="AC100" s="109">
        <v>42.36743221132074</v>
      </c>
      <c r="AD100" s="107">
        <v>1.5094339622641511</v>
      </c>
      <c r="AE100" s="109">
        <v>1718.3716105660371</v>
      </c>
      <c r="AF100" s="109">
        <v>34.36743221132074</v>
      </c>
      <c r="AG100" s="109">
        <v>42.36743221132074</v>
      </c>
    </row>
    <row r="101" spans="1:33" ht="15.6">
      <c r="A101" s="233" t="s">
        <v>4452</v>
      </c>
      <c r="B101" s="233" t="s">
        <v>4453</v>
      </c>
      <c r="C101" s="233" t="s">
        <v>4454</v>
      </c>
      <c r="D101" s="233" t="s">
        <v>65</v>
      </c>
      <c r="E101" s="233" t="s">
        <v>65</v>
      </c>
      <c r="F101" s="233" t="s">
        <v>25</v>
      </c>
      <c r="G101" s="233" t="s">
        <v>66</v>
      </c>
      <c r="H101" s="233" t="s">
        <v>54</v>
      </c>
      <c r="I101" s="233" t="s">
        <v>68</v>
      </c>
      <c r="J101" s="233" t="s">
        <v>4455</v>
      </c>
      <c r="K101" s="234">
        <v>43878</v>
      </c>
      <c r="L101" s="235">
        <v>43976</v>
      </c>
      <c r="M101" s="235">
        <v>44085</v>
      </c>
      <c r="N101" s="233" t="s">
        <v>9</v>
      </c>
      <c r="O101" s="233" t="s">
        <v>200</v>
      </c>
      <c r="P101" s="233" t="s">
        <v>17</v>
      </c>
      <c r="W101" s="233" t="s">
        <v>4456</v>
      </c>
      <c r="X101" s="236">
        <v>500000</v>
      </c>
      <c r="Y101" s="233" t="s">
        <v>58</v>
      </c>
      <c r="Z101" s="14" t="s">
        <v>478</v>
      </c>
      <c r="AA101" s="233" t="s">
        <v>478</v>
      </c>
      <c r="AB101" s="236" t="s">
        <v>201</v>
      </c>
      <c r="AC101" s="109">
        <v>42.065545418867913</v>
      </c>
      <c r="AD101" s="107">
        <v>1.5094339622641511</v>
      </c>
      <c r="AE101" s="109">
        <v>1703.2772709433957</v>
      </c>
      <c r="AF101" s="109">
        <v>34.065545418867913</v>
      </c>
      <c r="AG101" s="109">
        <v>42.065545418867913</v>
      </c>
    </row>
    <row r="102" spans="1:33" ht="15.6">
      <c r="A102" s="102" t="s">
        <v>4132</v>
      </c>
      <c r="B102" s="96" t="s">
        <v>4133</v>
      </c>
      <c r="C102" t="s">
        <v>2841</v>
      </c>
      <c r="D102" s="233" t="s">
        <v>65</v>
      </c>
      <c r="E102" s="233" t="s">
        <v>65</v>
      </c>
      <c r="F102" s="233" t="s">
        <v>25</v>
      </c>
      <c r="G102" s="233" t="s">
        <v>66</v>
      </c>
      <c r="H102" s="233" t="s">
        <v>54</v>
      </c>
      <c r="I102" s="233" t="s">
        <v>55</v>
      </c>
      <c r="J102" s="233" t="s">
        <v>4457</v>
      </c>
      <c r="K102" s="128">
        <v>44026</v>
      </c>
      <c r="L102" s="119">
        <v>44088</v>
      </c>
      <c r="M102" s="119">
        <v>44118</v>
      </c>
      <c r="N102" t="s">
        <v>13</v>
      </c>
      <c r="O102" t="s">
        <v>157</v>
      </c>
      <c r="P102" s="14" t="s">
        <v>17</v>
      </c>
      <c r="S102" s="62" t="s">
        <v>4458</v>
      </c>
      <c r="W102" s="233" t="s">
        <v>4459</v>
      </c>
      <c r="X102" s="236">
        <v>500000</v>
      </c>
      <c r="Y102" s="233" t="s">
        <v>58</v>
      </c>
      <c r="Z102" s="14" t="s">
        <v>478</v>
      </c>
      <c r="AA102" s="233" t="s">
        <v>478</v>
      </c>
      <c r="AB102" s="236" t="s">
        <v>158</v>
      </c>
      <c r="AC102" s="109">
        <v>42.488186928301879</v>
      </c>
      <c r="AD102" s="107">
        <v>1.5094339622641511</v>
      </c>
      <c r="AE102" s="109">
        <v>1724.409346415094</v>
      </c>
      <c r="AF102" s="109">
        <v>34.488186928301879</v>
      </c>
      <c r="AG102" s="109">
        <v>42.488186928301879</v>
      </c>
    </row>
    <row r="103" spans="1:33" ht="15.6">
      <c r="A103" s="102" t="s">
        <v>4132</v>
      </c>
      <c r="B103" s="96" t="s">
        <v>4133</v>
      </c>
      <c r="C103" s="233" t="s">
        <v>4460</v>
      </c>
      <c r="D103" s="233" t="s">
        <v>65</v>
      </c>
      <c r="E103" s="233" t="s">
        <v>65</v>
      </c>
      <c r="F103" s="233" t="s">
        <v>25</v>
      </c>
      <c r="G103" s="233" t="s">
        <v>66</v>
      </c>
      <c r="H103" s="233" t="s">
        <v>54</v>
      </c>
      <c r="I103" s="233" t="s">
        <v>55</v>
      </c>
      <c r="J103" s="233" t="s">
        <v>4461</v>
      </c>
      <c r="K103" s="234">
        <v>44046</v>
      </c>
      <c r="L103" s="235">
        <v>44085</v>
      </c>
      <c r="M103" s="235">
        <v>44144</v>
      </c>
      <c r="N103" s="233" t="s">
        <v>9</v>
      </c>
      <c r="O103" s="233" t="s">
        <v>181</v>
      </c>
      <c r="P103" s="233" t="s">
        <v>17</v>
      </c>
      <c r="S103" s="62" t="s">
        <v>4462</v>
      </c>
      <c r="W103" s="233" t="s">
        <v>3875</v>
      </c>
      <c r="X103" s="236">
        <v>500000</v>
      </c>
      <c r="Y103" s="233" t="s">
        <v>58</v>
      </c>
      <c r="Z103" s="14" t="s">
        <v>478</v>
      </c>
      <c r="AA103" s="233" t="s">
        <v>478</v>
      </c>
      <c r="AB103" s="236" t="s">
        <v>182</v>
      </c>
      <c r="AC103" s="109">
        <v>42.504349584905654</v>
      </c>
      <c r="AD103" s="107">
        <v>1.5094339622641511</v>
      </c>
      <c r="AE103" s="109">
        <v>1725.2174792452827</v>
      </c>
      <c r="AF103" s="109">
        <v>34.504349584905654</v>
      </c>
      <c r="AG103" s="109">
        <v>42.504349584905654</v>
      </c>
    </row>
    <row r="104" spans="1:33" ht="15.6">
      <c r="A104" s="102" t="s">
        <v>4132</v>
      </c>
      <c r="B104" s="96" t="s">
        <v>4133</v>
      </c>
      <c r="C104" s="233" t="s">
        <v>3427</v>
      </c>
      <c r="D104" s="233" t="s">
        <v>51</v>
      </c>
      <c r="E104" s="233" t="s">
        <v>65</v>
      </c>
      <c r="F104" s="233" t="s">
        <v>25</v>
      </c>
      <c r="G104" s="233" t="s">
        <v>66</v>
      </c>
      <c r="H104" s="233" t="s">
        <v>54</v>
      </c>
      <c r="I104" s="233" t="s">
        <v>68</v>
      </c>
      <c r="J104" s="233" t="s">
        <v>4463</v>
      </c>
      <c r="K104" s="234">
        <v>44102</v>
      </c>
      <c r="L104" s="235">
        <v>44113</v>
      </c>
      <c r="M104" s="235">
        <v>44148</v>
      </c>
      <c r="N104" s="233" t="s">
        <v>9</v>
      </c>
      <c r="O104" s="233" t="s">
        <v>196</v>
      </c>
      <c r="P104" s="233" t="s">
        <v>17</v>
      </c>
      <c r="W104" s="233" t="s">
        <v>4464</v>
      </c>
      <c r="X104" s="236">
        <v>500000</v>
      </c>
      <c r="Y104" s="233" t="s">
        <v>58</v>
      </c>
      <c r="Z104" s="14" t="s">
        <v>478</v>
      </c>
      <c r="AA104" s="233" t="s">
        <v>478</v>
      </c>
      <c r="AB104" s="236" t="s">
        <v>197</v>
      </c>
      <c r="AC104" s="109">
        <v>42.474160905660369</v>
      </c>
      <c r="AD104" s="107">
        <v>1.5094339622641511</v>
      </c>
      <c r="AE104" s="109">
        <v>1723.7080452830185</v>
      </c>
      <c r="AF104" s="109">
        <v>34.474160905660369</v>
      </c>
      <c r="AG104" s="109">
        <v>42.474160905660369</v>
      </c>
    </row>
    <row r="105" spans="1:33" ht="15.6">
      <c r="A105" s="233" t="s">
        <v>4136</v>
      </c>
      <c r="B105" s="96" t="s">
        <v>4133</v>
      </c>
      <c r="C105" s="233" t="s">
        <v>4465</v>
      </c>
      <c r="D105" s="233" t="s">
        <v>65</v>
      </c>
      <c r="E105" s="233" t="s">
        <v>65</v>
      </c>
      <c r="F105" s="233" t="s">
        <v>25</v>
      </c>
      <c r="G105" s="233" t="s">
        <v>66</v>
      </c>
      <c r="H105" s="233" t="s">
        <v>54</v>
      </c>
      <c r="I105" s="233" t="s">
        <v>55</v>
      </c>
      <c r="J105" s="233" t="s">
        <v>4466</v>
      </c>
      <c r="K105" s="234">
        <v>43657</v>
      </c>
      <c r="L105" s="235">
        <v>44134</v>
      </c>
      <c r="M105" s="235">
        <v>44169</v>
      </c>
      <c r="N105" s="233" t="s">
        <v>7</v>
      </c>
      <c r="O105" s="233" t="s">
        <v>98</v>
      </c>
      <c r="P105" s="233" t="s">
        <v>17</v>
      </c>
      <c r="Q105" t="s">
        <v>84</v>
      </c>
      <c r="R105" t="s">
        <v>84</v>
      </c>
      <c r="S105" s="62" t="s">
        <v>4467</v>
      </c>
      <c r="W105" s="233"/>
      <c r="X105" s="236">
        <v>267694</v>
      </c>
      <c r="Y105" s="233" t="s">
        <v>58</v>
      </c>
      <c r="Z105" s="233" t="s">
        <v>478</v>
      </c>
      <c r="AA105" s="233" t="s">
        <v>478</v>
      </c>
      <c r="AB105" s="236" t="s">
        <v>99</v>
      </c>
      <c r="AC105" s="109">
        <v>42.172274113207543</v>
      </c>
      <c r="AD105" s="107">
        <v>0.80813283018867943</v>
      </c>
      <c r="AE105" s="109">
        <v>1708.613705660377</v>
      </c>
      <c r="AF105" s="109">
        <v>34.172274113207543</v>
      </c>
      <c r="AG105" s="109">
        <v>42.172274113207543</v>
      </c>
    </row>
    <row r="106" spans="1:33" ht="15.6">
      <c r="A106" s="233" t="s">
        <v>4136</v>
      </c>
      <c r="B106" s="96" t="s">
        <v>4133</v>
      </c>
      <c r="C106" s="233" t="s">
        <v>4468</v>
      </c>
      <c r="D106" s="233" t="s">
        <v>65</v>
      </c>
      <c r="E106" s="233" t="s">
        <v>65</v>
      </c>
      <c r="F106" s="233" t="s">
        <v>25</v>
      </c>
      <c r="G106" s="233" t="s">
        <v>66</v>
      </c>
      <c r="H106" s="233" t="s">
        <v>54</v>
      </c>
      <c r="I106" s="233" t="s">
        <v>55</v>
      </c>
      <c r="J106" s="238" t="s">
        <v>4469</v>
      </c>
      <c r="K106" s="234">
        <v>43605</v>
      </c>
      <c r="L106" s="235">
        <v>44134</v>
      </c>
      <c r="M106" s="235">
        <v>44169</v>
      </c>
      <c r="N106" s="233" t="s">
        <v>9</v>
      </c>
      <c r="O106" s="233" t="s">
        <v>193</v>
      </c>
      <c r="P106" s="233" t="s">
        <v>17</v>
      </c>
      <c r="Q106" t="s">
        <v>16</v>
      </c>
      <c r="R106" t="s">
        <v>111</v>
      </c>
      <c r="S106" s="62" t="s">
        <v>4470</v>
      </c>
      <c r="W106" s="233"/>
      <c r="X106" s="236">
        <v>3248008</v>
      </c>
      <c r="Y106" s="99" t="s">
        <v>58</v>
      </c>
      <c r="Z106" s="14" t="s">
        <v>478</v>
      </c>
      <c r="AA106" s="14" t="s">
        <v>478</v>
      </c>
      <c r="AB106" s="236" t="s">
        <v>194</v>
      </c>
      <c r="AC106" s="109">
        <v>42.368380256603771</v>
      </c>
      <c r="AD106" s="107">
        <v>9.8053071698113214</v>
      </c>
      <c r="AE106" s="109">
        <v>1718.4190128301884</v>
      </c>
      <c r="AF106" s="109">
        <v>34.368380256603771</v>
      </c>
      <c r="AG106" s="109">
        <v>42.368380256603771</v>
      </c>
    </row>
    <row r="107" spans="1:33" ht="15.6">
      <c r="A107" s="233" t="s">
        <v>4452</v>
      </c>
      <c r="B107" s="233" t="s">
        <v>4453</v>
      </c>
      <c r="C107" s="13" t="s">
        <v>4153</v>
      </c>
      <c r="D107" s="233" t="s">
        <v>76</v>
      </c>
      <c r="E107" s="233" t="s">
        <v>76</v>
      </c>
      <c r="F107" s="233" t="s">
        <v>25</v>
      </c>
      <c r="G107" s="233" t="s">
        <v>77</v>
      </c>
      <c r="H107" s="233" t="s">
        <v>67</v>
      </c>
      <c r="I107" s="233" t="s">
        <v>55</v>
      </c>
      <c r="J107" s="233" t="s">
        <v>4471</v>
      </c>
      <c r="K107" s="234">
        <v>43735</v>
      </c>
      <c r="L107" s="235">
        <v>43817</v>
      </c>
      <c r="M107" s="235">
        <v>43861</v>
      </c>
      <c r="N107" s="233" t="s">
        <v>9</v>
      </c>
      <c r="O107" s="233" t="s">
        <v>181</v>
      </c>
      <c r="P107" s="233" t="s">
        <v>17</v>
      </c>
      <c r="Q107" t="s">
        <v>84</v>
      </c>
      <c r="R107" t="s">
        <v>84</v>
      </c>
      <c r="S107" s="62" t="s">
        <v>4472</v>
      </c>
      <c r="W107" s="233" t="s">
        <v>3794</v>
      </c>
      <c r="X107" s="236">
        <v>500000</v>
      </c>
      <c r="Y107" s="233" t="s">
        <v>72</v>
      </c>
      <c r="Z107" s="233" t="s">
        <v>478</v>
      </c>
      <c r="AA107" s="233" t="s">
        <v>478</v>
      </c>
      <c r="AB107" s="236" t="s">
        <v>182</v>
      </c>
      <c r="AC107" s="109">
        <v>42.821210445283015</v>
      </c>
      <c r="AD107" s="107">
        <v>15.09433962264151</v>
      </c>
      <c r="AE107" s="109">
        <v>1741.0605222641509</v>
      </c>
      <c r="AF107" s="109">
        <v>34.821210445283015</v>
      </c>
      <c r="AG107" s="109">
        <v>42.821210445283015</v>
      </c>
    </row>
    <row r="108" spans="1:33" ht="15.6">
      <c r="A108" s="102" t="s">
        <v>4132</v>
      </c>
      <c r="B108" s="96" t="s">
        <v>4133</v>
      </c>
      <c r="C108" s="13" t="s">
        <v>3806</v>
      </c>
      <c r="D108" s="13" t="s">
        <v>76</v>
      </c>
      <c r="E108" s="13" t="s">
        <v>76</v>
      </c>
      <c r="F108" s="13" t="s">
        <v>25</v>
      </c>
      <c r="G108" s="233" t="s">
        <v>77</v>
      </c>
      <c r="H108" s="13" t="s">
        <v>67</v>
      </c>
      <c r="I108" s="13" t="s">
        <v>55</v>
      </c>
      <c r="J108" s="13" t="s">
        <v>4473</v>
      </c>
      <c r="K108" s="22">
        <v>43836</v>
      </c>
      <c r="L108" s="100">
        <v>43906</v>
      </c>
      <c r="M108" s="22">
        <v>43921</v>
      </c>
      <c r="N108" s="13" t="s">
        <v>9</v>
      </c>
      <c r="O108" s="13" t="s">
        <v>196</v>
      </c>
      <c r="P108" s="14" t="s">
        <v>17</v>
      </c>
      <c r="Q108" t="s">
        <v>84</v>
      </c>
      <c r="R108" t="s">
        <v>84</v>
      </c>
      <c r="S108" s="62" t="s">
        <v>4474</v>
      </c>
      <c r="W108" s="13"/>
      <c r="X108" s="236">
        <v>500000</v>
      </c>
      <c r="Y108" s="233" t="s">
        <v>72</v>
      </c>
      <c r="Z108" s="14" t="s">
        <v>478</v>
      </c>
      <c r="AA108" s="233" t="s">
        <v>478</v>
      </c>
      <c r="AB108" s="236" t="s">
        <v>197</v>
      </c>
      <c r="AC108" s="109">
        <v>43.123097237735848</v>
      </c>
      <c r="AD108" s="107">
        <v>15.09433962264151</v>
      </c>
      <c r="AE108" s="109">
        <v>1756.1548618867923</v>
      </c>
      <c r="AF108" s="109">
        <v>35.123097237735848</v>
      </c>
      <c r="AG108" s="109">
        <v>43.123097237735848</v>
      </c>
    </row>
    <row r="109" spans="1:33" ht="15.6">
      <c r="A109" s="110" t="s">
        <v>4475</v>
      </c>
      <c r="B109" s="96" t="s">
        <v>4476</v>
      </c>
      <c r="C109" s="13" t="s">
        <v>4477</v>
      </c>
      <c r="D109" s="13" t="s">
        <v>65</v>
      </c>
      <c r="E109" s="13" t="s">
        <v>65</v>
      </c>
      <c r="F109" s="13" t="s">
        <v>25</v>
      </c>
      <c r="G109" s="233" t="s">
        <v>77</v>
      </c>
      <c r="H109" s="13" t="s">
        <v>54</v>
      </c>
      <c r="I109" s="13" t="s">
        <v>55</v>
      </c>
      <c r="J109" s="13" t="s">
        <v>4478</v>
      </c>
      <c r="K109" s="22">
        <v>43850</v>
      </c>
      <c r="L109" s="100">
        <v>43917</v>
      </c>
      <c r="M109" s="22">
        <v>43966</v>
      </c>
      <c r="N109" s="13" t="s">
        <v>13</v>
      </c>
      <c r="O109" s="13" t="s">
        <v>14</v>
      </c>
      <c r="P109" s="14" t="s">
        <v>17</v>
      </c>
      <c r="Q109" t="s">
        <v>84</v>
      </c>
      <c r="R109" t="s">
        <v>84</v>
      </c>
      <c r="S109" s="62" t="s">
        <v>4479</v>
      </c>
      <c r="W109" s="13"/>
      <c r="X109" s="236">
        <v>500000</v>
      </c>
      <c r="Y109" s="233" t="s">
        <v>72</v>
      </c>
      <c r="Z109" s="14" t="s">
        <v>478</v>
      </c>
      <c r="AA109" s="233" t="s">
        <v>478</v>
      </c>
      <c r="AB109" s="236" t="s">
        <v>2701</v>
      </c>
      <c r="AC109" s="109">
        <v>43.153285916981133</v>
      </c>
      <c r="AD109" s="107">
        <v>1.5094339622641511</v>
      </c>
      <c r="AE109" s="109">
        <v>1757.6642958490565</v>
      </c>
      <c r="AF109" s="109">
        <v>35.153285916981133</v>
      </c>
      <c r="AG109" s="109">
        <v>43.153285916981133</v>
      </c>
    </row>
    <row r="110" spans="1:33" ht="15.6">
      <c r="A110" s="233" t="s">
        <v>4136</v>
      </c>
      <c r="B110" s="96" t="s">
        <v>4133</v>
      </c>
      <c r="C110" s="233" t="s">
        <v>4480</v>
      </c>
      <c r="D110" s="233" t="s">
        <v>51</v>
      </c>
      <c r="E110" s="233" t="s">
        <v>65</v>
      </c>
      <c r="F110" s="233" t="s">
        <v>25</v>
      </c>
      <c r="G110" s="233" t="s">
        <v>77</v>
      </c>
      <c r="H110" s="233" t="s">
        <v>67</v>
      </c>
      <c r="I110" s="233" t="s">
        <v>55</v>
      </c>
      <c r="J110" s="233" t="s">
        <v>4481</v>
      </c>
      <c r="K110" s="234">
        <v>43948</v>
      </c>
      <c r="L110" s="235">
        <v>44015</v>
      </c>
      <c r="M110" s="235">
        <v>44043</v>
      </c>
      <c r="N110" s="13" t="s">
        <v>9</v>
      </c>
      <c r="O110" s="13" t="s">
        <v>181</v>
      </c>
      <c r="P110" s="14" t="s">
        <v>17</v>
      </c>
      <c r="Q110" t="s">
        <v>84</v>
      </c>
      <c r="R110" t="s">
        <v>84</v>
      </c>
      <c r="S110" s="62" t="s">
        <v>4482</v>
      </c>
      <c r="W110" s="233" t="s">
        <v>4483</v>
      </c>
      <c r="X110" s="236">
        <v>500000</v>
      </c>
      <c r="Y110" s="233" t="s">
        <v>72</v>
      </c>
      <c r="Z110" s="14" t="s">
        <v>478</v>
      </c>
      <c r="AA110" s="233" t="s">
        <v>478</v>
      </c>
      <c r="AB110" s="236" t="s">
        <v>182</v>
      </c>
      <c r="AC110" s="109">
        <v>43.45517270943396</v>
      </c>
      <c r="AD110" s="107">
        <v>15.09433962264151</v>
      </c>
      <c r="AE110" s="109">
        <v>1772.758635471698</v>
      </c>
      <c r="AF110" s="109">
        <v>35.45517270943396</v>
      </c>
      <c r="AG110" s="109">
        <v>43.45517270943396</v>
      </c>
    </row>
    <row r="111" spans="1:33" ht="15.6">
      <c r="A111" s="102" t="s">
        <v>4132</v>
      </c>
      <c r="B111" s="96" t="s">
        <v>4133</v>
      </c>
      <c r="C111" s="233" t="s">
        <v>4484</v>
      </c>
      <c r="D111" s="233" t="s">
        <v>76</v>
      </c>
      <c r="E111" s="233" t="s">
        <v>76</v>
      </c>
      <c r="F111" s="233" t="s">
        <v>25</v>
      </c>
      <c r="G111" s="233" t="s">
        <v>77</v>
      </c>
      <c r="H111" s="233" t="s">
        <v>67</v>
      </c>
      <c r="I111" s="233" t="s">
        <v>55</v>
      </c>
      <c r="J111" s="233" t="s">
        <v>4485</v>
      </c>
      <c r="K111" s="234">
        <v>43864</v>
      </c>
      <c r="L111" s="235">
        <v>44008</v>
      </c>
      <c r="M111" s="235">
        <v>44043</v>
      </c>
      <c r="N111" s="233" t="s">
        <v>9</v>
      </c>
      <c r="O111" s="233" t="s">
        <v>200</v>
      </c>
      <c r="P111" s="233" t="s">
        <v>17</v>
      </c>
      <c r="S111" s="62" t="s">
        <v>4486</v>
      </c>
      <c r="W111" s="233" t="s">
        <v>4487</v>
      </c>
      <c r="X111" s="236">
        <v>500000</v>
      </c>
      <c r="Y111" s="233" t="s">
        <v>58</v>
      </c>
      <c r="Z111" s="14" t="s">
        <v>478</v>
      </c>
      <c r="AA111" s="233" t="s">
        <v>478</v>
      </c>
      <c r="AB111" s="236" t="s">
        <v>201</v>
      </c>
      <c r="AC111" s="109">
        <v>43.757059501886786</v>
      </c>
      <c r="AD111" s="107">
        <v>15.09433962264151</v>
      </c>
      <c r="AE111" s="109">
        <v>1787.8529750943394</v>
      </c>
      <c r="AF111" s="109">
        <v>35.757059501886786</v>
      </c>
      <c r="AG111" s="109">
        <v>43.757059501886786</v>
      </c>
    </row>
    <row r="112" spans="1:33" ht="15.6">
      <c r="A112" s="233" t="s">
        <v>4136</v>
      </c>
      <c r="B112" s="96" t="s">
        <v>4133</v>
      </c>
      <c r="C112" t="s">
        <v>4488</v>
      </c>
      <c r="D112" s="233" t="s">
        <v>65</v>
      </c>
      <c r="E112" s="233" t="s">
        <v>65</v>
      </c>
      <c r="F112" s="233" t="s">
        <v>25</v>
      </c>
      <c r="G112" s="233" t="s">
        <v>77</v>
      </c>
      <c r="H112" s="233" t="s">
        <v>67</v>
      </c>
      <c r="I112" s="233" t="s">
        <v>55</v>
      </c>
      <c r="J112" s="233" t="s">
        <v>4489</v>
      </c>
      <c r="K112" s="128">
        <v>43948</v>
      </c>
      <c r="L112" s="119">
        <v>44127</v>
      </c>
      <c r="M112" s="119">
        <v>44149</v>
      </c>
      <c r="N112" t="s">
        <v>13</v>
      </c>
      <c r="O112" t="s">
        <v>157</v>
      </c>
      <c r="P112" s="14" t="s">
        <v>17</v>
      </c>
      <c r="S112" s="62" t="s">
        <v>4490</v>
      </c>
      <c r="W112" s="233" t="s">
        <v>4491</v>
      </c>
      <c r="X112" s="236">
        <v>500000</v>
      </c>
      <c r="Y112" s="233" t="s">
        <v>58</v>
      </c>
      <c r="Z112" s="14" t="s">
        <v>478</v>
      </c>
      <c r="AA112" s="233" t="s">
        <v>478</v>
      </c>
      <c r="AB112" s="236" t="s">
        <v>158</v>
      </c>
      <c r="AC112" s="109">
        <v>44.723097237735843</v>
      </c>
      <c r="AD112" s="107">
        <v>15.09433962264151</v>
      </c>
      <c r="AE112" s="109">
        <v>1836.1548618867921</v>
      </c>
      <c r="AF112" s="109">
        <v>36.723097237735843</v>
      </c>
      <c r="AG112" s="109">
        <v>44.723097237735843</v>
      </c>
    </row>
    <row r="113" spans="1:33" ht="15.6">
      <c r="A113" s="102" t="s">
        <v>4132</v>
      </c>
      <c r="B113" s="96" t="s">
        <v>4133</v>
      </c>
      <c r="C113" s="233" t="s">
        <v>2858</v>
      </c>
      <c r="D113" s="233" t="s">
        <v>65</v>
      </c>
      <c r="E113" s="233" t="s">
        <v>65</v>
      </c>
      <c r="F113" s="233" t="s">
        <v>25</v>
      </c>
      <c r="G113" s="233" t="s">
        <v>77</v>
      </c>
      <c r="H113" s="233" t="s">
        <v>67</v>
      </c>
      <c r="I113" s="233" t="s">
        <v>55</v>
      </c>
      <c r="J113" s="233" t="s">
        <v>4492</v>
      </c>
      <c r="K113" s="234">
        <v>43750</v>
      </c>
      <c r="L113" s="235">
        <v>44148</v>
      </c>
      <c r="M113" s="235">
        <v>44175</v>
      </c>
      <c r="N113" s="233" t="s">
        <v>9</v>
      </c>
      <c r="O113" s="233" t="s">
        <v>200</v>
      </c>
      <c r="P113" s="233" t="s">
        <v>17</v>
      </c>
      <c r="S113" s="62" t="s">
        <v>4493</v>
      </c>
      <c r="W113" s="233" t="s">
        <v>4494</v>
      </c>
      <c r="X113" s="236">
        <v>500000</v>
      </c>
      <c r="Y113" s="233" t="s">
        <v>58</v>
      </c>
      <c r="Z113" s="14" t="s">
        <v>478</v>
      </c>
      <c r="AA113" s="14" t="s">
        <v>478</v>
      </c>
      <c r="AB113" s="236" t="s">
        <v>201</v>
      </c>
      <c r="AC113" s="109">
        <v>44.360833086792447</v>
      </c>
      <c r="AD113" s="107">
        <v>15.09433962264151</v>
      </c>
      <c r="AE113" s="109">
        <v>1818.0416543396223</v>
      </c>
      <c r="AF113" s="109">
        <v>36.360833086792447</v>
      </c>
      <c r="AG113" s="109">
        <v>44.360833086792447</v>
      </c>
    </row>
    <row r="114" spans="1:33" ht="15.6">
      <c r="A114" s="233" t="s">
        <v>4136</v>
      </c>
      <c r="B114" s="96" t="s">
        <v>4133</v>
      </c>
      <c r="C114" s="233" t="s">
        <v>4495</v>
      </c>
      <c r="D114" s="233" t="s">
        <v>65</v>
      </c>
      <c r="E114" s="233" t="s">
        <v>65</v>
      </c>
      <c r="F114" s="233" t="s">
        <v>25</v>
      </c>
      <c r="G114" s="233" t="s">
        <v>77</v>
      </c>
      <c r="H114" s="233" t="s">
        <v>54</v>
      </c>
      <c r="I114" s="233" t="s">
        <v>55</v>
      </c>
      <c r="J114" s="233" t="s">
        <v>4496</v>
      </c>
      <c r="K114" s="234">
        <v>43992</v>
      </c>
      <c r="L114" s="235">
        <v>44196</v>
      </c>
      <c r="M114" s="235">
        <v>44196</v>
      </c>
      <c r="N114" s="233" t="s">
        <v>9</v>
      </c>
      <c r="O114" s="233" t="s">
        <v>200</v>
      </c>
      <c r="P114" s="233" t="s">
        <v>17</v>
      </c>
      <c r="S114" s="62" t="s">
        <v>4497</v>
      </c>
      <c r="W114" s="233" t="s">
        <v>3819</v>
      </c>
      <c r="X114" s="236">
        <v>500000</v>
      </c>
      <c r="Y114" s="233" t="s">
        <v>58</v>
      </c>
      <c r="Z114" s="14" t="s">
        <v>478</v>
      </c>
      <c r="AA114" s="233" t="s">
        <v>478</v>
      </c>
      <c r="AB114" s="236" t="s">
        <v>201</v>
      </c>
      <c r="AC114" s="109">
        <v>44.421210445283016</v>
      </c>
      <c r="AD114" s="107">
        <v>1.5094339622641511</v>
      </c>
      <c r="AE114" s="109">
        <v>1821.0605222641507</v>
      </c>
      <c r="AF114" s="109">
        <v>36.421210445283016</v>
      </c>
      <c r="AG114" s="109">
        <v>44.421210445283016</v>
      </c>
    </row>
    <row r="115" spans="1:33" ht="17.25" customHeight="1">
      <c r="A115" s="102" t="s">
        <v>4132</v>
      </c>
      <c r="B115" s="96" t="s">
        <v>4133</v>
      </c>
      <c r="C115" s="233" t="s">
        <v>2677</v>
      </c>
      <c r="D115" s="233" t="s">
        <v>76</v>
      </c>
      <c r="E115" s="233" t="s">
        <v>76</v>
      </c>
      <c r="F115" s="233" t="s">
        <v>25</v>
      </c>
      <c r="G115" s="233" t="s">
        <v>81</v>
      </c>
      <c r="H115" s="233" t="s">
        <v>54</v>
      </c>
      <c r="I115" s="233" t="s">
        <v>68</v>
      </c>
      <c r="J115" s="127" t="s">
        <v>4498</v>
      </c>
      <c r="K115" s="234">
        <v>43682</v>
      </c>
      <c r="L115" s="235">
        <v>43788</v>
      </c>
      <c r="M115" s="235">
        <v>43847</v>
      </c>
      <c r="N115" s="233" t="s">
        <v>9</v>
      </c>
      <c r="O115" s="233" t="s">
        <v>4354</v>
      </c>
      <c r="P115" s="233" t="s">
        <v>17</v>
      </c>
      <c r="Q115" t="s">
        <v>84</v>
      </c>
      <c r="R115" t="s">
        <v>84</v>
      </c>
      <c r="S115" t="s">
        <v>84</v>
      </c>
      <c r="W115" s="233"/>
      <c r="X115" s="236">
        <v>500000</v>
      </c>
      <c r="Y115" s="233" t="s">
        <v>58</v>
      </c>
      <c r="Z115" s="14" t="s">
        <v>478</v>
      </c>
      <c r="AA115" s="14" t="s">
        <v>478</v>
      </c>
      <c r="AB115" s="236" t="e">
        <v>#N/A</v>
      </c>
      <c r="AC115" s="109">
        <v>44.753286520754713</v>
      </c>
      <c r="AD115" s="107">
        <v>1.5094339622641511</v>
      </c>
      <c r="AE115" s="109">
        <v>1837.6643260377357</v>
      </c>
      <c r="AF115" s="109">
        <v>36.753286520754713</v>
      </c>
      <c r="AG115" s="109">
        <v>44.753286520754713</v>
      </c>
    </row>
    <row r="116" spans="1:33" ht="15.6">
      <c r="A116" s="233" t="s">
        <v>4136</v>
      </c>
      <c r="B116" s="96" t="s">
        <v>4133</v>
      </c>
      <c r="C116" s="233" t="s">
        <v>4499</v>
      </c>
      <c r="D116" s="233" t="s">
        <v>76</v>
      </c>
      <c r="E116" s="233" t="s">
        <v>76</v>
      </c>
      <c r="F116" s="233" t="s">
        <v>25</v>
      </c>
      <c r="G116" s="233" t="s">
        <v>81</v>
      </c>
      <c r="H116" s="233" t="s">
        <v>54</v>
      </c>
      <c r="I116" s="233" t="s">
        <v>55</v>
      </c>
      <c r="J116" s="233" t="s">
        <v>4411</v>
      </c>
      <c r="K116" s="234">
        <v>43941</v>
      </c>
      <c r="L116" s="235">
        <v>44008</v>
      </c>
      <c r="M116" s="235">
        <v>44043</v>
      </c>
      <c r="N116" s="233" t="s">
        <v>11</v>
      </c>
      <c r="O116" s="233" t="s">
        <v>185</v>
      </c>
      <c r="P116" s="233" t="s">
        <v>17</v>
      </c>
      <c r="S116" s="62" t="s">
        <v>4500</v>
      </c>
      <c r="W116" s="233" t="s">
        <v>4413</v>
      </c>
      <c r="X116" s="236">
        <v>500000</v>
      </c>
      <c r="Y116" s="233" t="s">
        <v>58</v>
      </c>
      <c r="Z116" s="14" t="s">
        <v>478</v>
      </c>
      <c r="AA116" s="233" t="s">
        <v>478</v>
      </c>
      <c r="AB116" s="236" t="s">
        <v>186</v>
      </c>
      <c r="AC116" s="109">
        <v>44.783475199999998</v>
      </c>
      <c r="AD116" s="107">
        <v>1.5094339622641511</v>
      </c>
      <c r="AE116" s="109">
        <v>1839.1737599999999</v>
      </c>
      <c r="AF116" s="109">
        <v>36.783475199999998</v>
      </c>
      <c r="AG116" s="109">
        <v>44.783475199999998</v>
      </c>
    </row>
    <row r="117" spans="1:33" ht="15.6">
      <c r="A117" s="233" t="s">
        <v>4136</v>
      </c>
      <c r="B117" s="96" t="s">
        <v>4133</v>
      </c>
      <c r="C117" s="13" t="s">
        <v>3409</v>
      </c>
      <c r="D117" s="233" t="s">
        <v>76</v>
      </c>
      <c r="E117" s="233" t="s">
        <v>76</v>
      </c>
      <c r="F117" s="233" t="s">
        <v>25</v>
      </c>
      <c r="G117" s="233" t="s">
        <v>81</v>
      </c>
      <c r="H117" s="233" t="s">
        <v>54</v>
      </c>
      <c r="I117" s="233" t="s">
        <v>55</v>
      </c>
      <c r="J117" s="233" t="s">
        <v>4501</v>
      </c>
      <c r="K117" s="234">
        <v>43942</v>
      </c>
      <c r="L117" s="235">
        <v>44029</v>
      </c>
      <c r="M117" s="235">
        <v>44044</v>
      </c>
      <c r="N117" s="233" t="s">
        <v>9</v>
      </c>
      <c r="O117" s="233" t="s">
        <v>181</v>
      </c>
      <c r="P117" s="233" t="s">
        <v>17</v>
      </c>
      <c r="S117" s="62" t="s">
        <v>4502</v>
      </c>
      <c r="W117" s="233" t="s">
        <v>4503</v>
      </c>
      <c r="X117" s="236">
        <v>500000</v>
      </c>
      <c r="Y117" s="233" t="s">
        <v>72</v>
      </c>
      <c r="Z117" s="14" t="s">
        <v>478</v>
      </c>
      <c r="AA117" s="233" t="s">
        <v>478</v>
      </c>
      <c r="AB117" s="236" t="s">
        <v>182</v>
      </c>
      <c r="AC117" s="109">
        <v>44.813663879245283</v>
      </c>
      <c r="AD117" s="107">
        <v>1.5094339622641511</v>
      </c>
      <c r="AE117" s="109">
        <v>1840.6831939622641</v>
      </c>
      <c r="AF117" s="109">
        <v>36.813663879245283</v>
      </c>
      <c r="AG117" s="109">
        <v>44.813663879245283</v>
      </c>
    </row>
    <row r="118" spans="1:33" ht="15.6">
      <c r="A118" s="110" t="s">
        <v>4180</v>
      </c>
      <c r="B118" s="96" t="s">
        <v>4181</v>
      </c>
      <c r="C118" s="13" t="s">
        <v>3409</v>
      </c>
      <c r="D118" s="233" t="s">
        <v>76</v>
      </c>
      <c r="E118" s="233" t="s">
        <v>76</v>
      </c>
      <c r="F118" s="233" t="s">
        <v>25</v>
      </c>
      <c r="G118" s="233" t="s">
        <v>81</v>
      </c>
      <c r="H118" s="233" t="s">
        <v>54</v>
      </c>
      <c r="I118" s="233" t="s">
        <v>55</v>
      </c>
      <c r="J118" s="233" t="s">
        <v>4504</v>
      </c>
      <c r="K118" s="234">
        <v>43942</v>
      </c>
      <c r="L118" s="235">
        <v>44029</v>
      </c>
      <c r="M118" s="235">
        <v>44044</v>
      </c>
      <c r="N118" s="233" t="s">
        <v>9</v>
      </c>
      <c r="O118" s="233" t="s">
        <v>181</v>
      </c>
      <c r="P118" s="233" t="s">
        <v>17</v>
      </c>
      <c r="S118" s="62" t="s">
        <v>4505</v>
      </c>
      <c r="W118" s="233" t="s">
        <v>4503</v>
      </c>
      <c r="X118" s="236">
        <v>500000</v>
      </c>
      <c r="Y118" s="233" t="s">
        <v>72</v>
      </c>
      <c r="Z118" s="14" t="s">
        <v>478</v>
      </c>
      <c r="AA118" s="233" t="s">
        <v>478</v>
      </c>
      <c r="AB118" s="236" t="s">
        <v>182</v>
      </c>
      <c r="AC118" s="109">
        <v>44.843852558490568</v>
      </c>
      <c r="AD118" s="107">
        <v>1.5094339622641511</v>
      </c>
      <c r="AE118" s="109">
        <v>1842.1926279245283</v>
      </c>
      <c r="AF118" s="109">
        <v>36.843852558490568</v>
      </c>
      <c r="AG118" s="109">
        <v>44.843852558490568</v>
      </c>
    </row>
    <row r="119" spans="1:33" ht="15.6">
      <c r="A119" s="233" t="s">
        <v>4136</v>
      </c>
      <c r="B119" s="96" t="s">
        <v>4133</v>
      </c>
      <c r="C119" s="96" t="s">
        <v>3709</v>
      </c>
      <c r="D119" s="233" t="s">
        <v>65</v>
      </c>
      <c r="E119" s="233" t="s">
        <v>65</v>
      </c>
      <c r="F119" s="233" t="s">
        <v>25</v>
      </c>
      <c r="G119" s="233" t="s">
        <v>81</v>
      </c>
      <c r="H119" s="233" t="s">
        <v>54</v>
      </c>
      <c r="I119" s="233" t="s">
        <v>55</v>
      </c>
      <c r="J119" s="233" t="s">
        <v>4506</v>
      </c>
      <c r="K119" s="234">
        <v>43795</v>
      </c>
      <c r="L119" s="235">
        <v>44043</v>
      </c>
      <c r="M119" s="235">
        <v>44113</v>
      </c>
      <c r="N119" s="233" t="s">
        <v>13</v>
      </c>
      <c r="O119" s="233" t="s">
        <v>157</v>
      </c>
      <c r="P119" s="233" t="s">
        <v>17</v>
      </c>
      <c r="S119" s="62" t="s">
        <v>4507</v>
      </c>
      <c r="W119" s="233" t="s">
        <v>4508</v>
      </c>
      <c r="X119" s="236">
        <v>500000</v>
      </c>
      <c r="Y119" s="233" t="s">
        <v>58</v>
      </c>
      <c r="Z119" s="233" t="s">
        <v>478</v>
      </c>
      <c r="AA119" s="233" t="s">
        <v>478</v>
      </c>
      <c r="AB119" s="236" t="s">
        <v>158</v>
      </c>
      <c r="AC119" s="109">
        <v>44.874041237735852</v>
      </c>
      <c r="AD119" s="107">
        <v>1.5094339622641511</v>
      </c>
      <c r="AE119" s="109">
        <v>1843.7020618867925</v>
      </c>
      <c r="AF119" s="109">
        <v>36.874041237735852</v>
      </c>
      <c r="AG119" s="109">
        <v>44.874041237735852</v>
      </c>
    </row>
    <row r="120" spans="1:33" ht="15.6">
      <c r="A120" s="102" t="s">
        <v>4132</v>
      </c>
      <c r="B120" s="96" t="s">
        <v>4133</v>
      </c>
      <c r="C120" s="233" t="s">
        <v>4509</v>
      </c>
      <c r="D120" s="233" t="s">
        <v>51</v>
      </c>
      <c r="E120" s="233" t="s">
        <v>65</v>
      </c>
      <c r="F120" s="233" t="s">
        <v>25</v>
      </c>
      <c r="G120" s="233" t="s">
        <v>81</v>
      </c>
      <c r="H120" s="233" t="s">
        <v>67</v>
      </c>
      <c r="I120" s="233" t="s">
        <v>68</v>
      </c>
      <c r="J120" s="233" t="s">
        <v>4510</v>
      </c>
      <c r="K120" s="234">
        <v>44116</v>
      </c>
      <c r="L120" s="235">
        <v>44127</v>
      </c>
      <c r="M120" s="235">
        <v>44140</v>
      </c>
      <c r="N120" s="233" t="s">
        <v>9</v>
      </c>
      <c r="O120" s="233" t="s">
        <v>196</v>
      </c>
      <c r="P120" s="233" t="s">
        <v>17</v>
      </c>
      <c r="W120" s="233" t="s">
        <v>4511</v>
      </c>
      <c r="X120" s="236">
        <v>500000</v>
      </c>
      <c r="Y120" s="233" t="s">
        <v>58</v>
      </c>
      <c r="Z120" s="14" t="s">
        <v>478</v>
      </c>
      <c r="AA120" s="233" t="s">
        <v>478</v>
      </c>
      <c r="AB120" s="236" t="s">
        <v>197</v>
      </c>
      <c r="AC120" s="109">
        <v>45.50800350188679</v>
      </c>
      <c r="AD120" s="107">
        <v>15.09433962264151</v>
      </c>
      <c r="AE120" s="109">
        <v>1875.4001750943396</v>
      </c>
      <c r="AF120" s="109">
        <v>37.50800350188679</v>
      </c>
      <c r="AG120" s="109">
        <v>45.50800350188679</v>
      </c>
    </row>
    <row r="121" spans="1:33" ht="15.6">
      <c r="A121" s="102" t="s">
        <v>4132</v>
      </c>
      <c r="B121" s="96" t="s">
        <v>4133</v>
      </c>
      <c r="C121" s="233" t="s">
        <v>3235</v>
      </c>
      <c r="D121" s="233" t="s">
        <v>65</v>
      </c>
      <c r="E121" s="233" t="s">
        <v>65</v>
      </c>
      <c r="F121" s="233" t="s">
        <v>25</v>
      </c>
      <c r="G121" s="233" t="s">
        <v>81</v>
      </c>
      <c r="H121" s="233" t="s">
        <v>54</v>
      </c>
      <c r="I121" s="233" t="s">
        <v>55</v>
      </c>
      <c r="J121" s="233" t="s">
        <v>4512</v>
      </c>
      <c r="K121" s="234">
        <v>43941</v>
      </c>
      <c r="L121" s="235">
        <v>44113</v>
      </c>
      <c r="M121" s="235">
        <v>44144</v>
      </c>
      <c r="N121" s="233" t="s">
        <v>9</v>
      </c>
      <c r="O121" s="233" t="s">
        <v>10</v>
      </c>
      <c r="P121" s="233" t="s">
        <v>17</v>
      </c>
      <c r="S121" s="62" t="s">
        <v>4513</v>
      </c>
      <c r="W121" s="233" t="s">
        <v>4514</v>
      </c>
      <c r="X121" s="236">
        <v>500000</v>
      </c>
      <c r="Y121" s="233" t="s">
        <v>58</v>
      </c>
      <c r="Z121" s="14" t="s">
        <v>478</v>
      </c>
      <c r="AA121" s="233" t="s">
        <v>478</v>
      </c>
      <c r="AB121" s="236" t="s">
        <v>118</v>
      </c>
      <c r="AC121" s="109">
        <v>45.598569539622645</v>
      </c>
      <c r="AD121" s="107">
        <v>1.5094339622641511</v>
      </c>
      <c r="AE121" s="109">
        <v>1879.9284769811322</v>
      </c>
      <c r="AF121" s="109">
        <v>37.598569539622645</v>
      </c>
      <c r="AG121" s="109">
        <v>45.598569539622645</v>
      </c>
    </row>
    <row r="122" spans="1:33" ht="15.6">
      <c r="A122" s="233" t="s">
        <v>4136</v>
      </c>
      <c r="B122" s="96" t="s">
        <v>4133</v>
      </c>
      <c r="C122" t="s">
        <v>3879</v>
      </c>
      <c r="D122" s="233" t="s">
        <v>65</v>
      </c>
      <c r="E122" s="233" t="s">
        <v>65</v>
      </c>
      <c r="F122" s="233" t="s">
        <v>25</v>
      </c>
      <c r="G122" s="233" t="s">
        <v>81</v>
      </c>
      <c r="H122" s="233" t="s">
        <v>54</v>
      </c>
      <c r="I122" s="233" t="s">
        <v>55</v>
      </c>
      <c r="J122" s="233" t="s">
        <v>4515</v>
      </c>
      <c r="K122" s="128">
        <v>44025</v>
      </c>
      <c r="L122" s="119">
        <v>44105</v>
      </c>
      <c r="M122" s="119">
        <v>44148</v>
      </c>
      <c r="N122" t="s">
        <v>9</v>
      </c>
      <c r="O122" t="s">
        <v>196</v>
      </c>
      <c r="P122" s="14" t="s">
        <v>17</v>
      </c>
      <c r="S122" s="62" t="s">
        <v>4516</v>
      </c>
      <c r="W122" s="233" t="s">
        <v>4517</v>
      </c>
      <c r="X122" s="236">
        <v>500000</v>
      </c>
      <c r="Y122" s="233" t="s">
        <v>58</v>
      </c>
      <c r="Z122" s="14" t="s">
        <v>478</v>
      </c>
      <c r="AA122" s="233" t="s">
        <v>478</v>
      </c>
      <c r="AB122" s="236" t="s">
        <v>197</v>
      </c>
      <c r="AC122" s="109">
        <v>45.236305388679249</v>
      </c>
      <c r="AD122" s="107">
        <v>1.5094339622641511</v>
      </c>
      <c r="AE122" s="109">
        <v>1861.8152694339624</v>
      </c>
      <c r="AF122" s="109">
        <v>37.236305388679249</v>
      </c>
      <c r="AG122" s="109">
        <v>45.236305388679249</v>
      </c>
    </row>
    <row r="123" spans="1:33" ht="15.6">
      <c r="A123" s="233" t="s">
        <v>4203</v>
      </c>
      <c r="B123" s="233" t="s">
        <v>4204</v>
      </c>
      <c r="C123" s="233" t="s">
        <v>4518</v>
      </c>
      <c r="D123" s="233" t="s">
        <v>65</v>
      </c>
      <c r="E123" s="233" t="s">
        <v>65</v>
      </c>
      <c r="F123" s="233" t="s">
        <v>25</v>
      </c>
      <c r="G123" s="233" t="s">
        <v>81</v>
      </c>
      <c r="H123" s="233" t="s">
        <v>54</v>
      </c>
      <c r="I123" s="233" t="s">
        <v>55</v>
      </c>
      <c r="J123" s="233" t="s">
        <v>4519</v>
      </c>
      <c r="K123" s="234">
        <v>43969</v>
      </c>
      <c r="L123" s="235">
        <v>44106</v>
      </c>
      <c r="M123" s="235">
        <v>44155</v>
      </c>
      <c r="N123" s="233" t="s">
        <v>9</v>
      </c>
      <c r="O123" s="233" t="s">
        <v>10</v>
      </c>
      <c r="P123" s="233" t="s">
        <v>17</v>
      </c>
      <c r="S123" s="62" t="s">
        <v>4520</v>
      </c>
      <c r="W123" s="233" t="s">
        <v>4514</v>
      </c>
      <c r="X123" s="236">
        <v>500000</v>
      </c>
      <c r="Y123" s="233" t="s">
        <v>58</v>
      </c>
      <c r="Z123" s="14" t="s">
        <v>478</v>
      </c>
      <c r="AA123" s="233" t="s">
        <v>478</v>
      </c>
      <c r="AB123" s="236" t="s">
        <v>118</v>
      </c>
      <c r="AC123" s="109">
        <v>45.746454098113212</v>
      </c>
      <c r="AD123" s="107">
        <v>1.5094339622641511</v>
      </c>
      <c r="AE123" s="109">
        <v>1887.3227049056604</v>
      </c>
      <c r="AF123" s="109">
        <v>37.746454098113212</v>
      </c>
      <c r="AG123" s="109">
        <v>45.746454098113212</v>
      </c>
    </row>
    <row r="124" spans="1:33" ht="15.6">
      <c r="A124" s="102" t="s">
        <v>4132</v>
      </c>
      <c r="B124" s="96" t="s">
        <v>4133</v>
      </c>
      <c r="C124" s="233" t="s">
        <v>4521</v>
      </c>
      <c r="D124" s="233" t="s">
        <v>65</v>
      </c>
      <c r="E124" s="233" t="s">
        <v>65</v>
      </c>
      <c r="F124" s="233" t="s">
        <v>25</v>
      </c>
      <c r="G124" s="233" t="s">
        <v>81</v>
      </c>
      <c r="H124" s="233" t="s">
        <v>54</v>
      </c>
      <c r="I124" s="233" t="s">
        <v>55</v>
      </c>
      <c r="J124" s="233" t="s">
        <v>4522</v>
      </c>
      <c r="K124" s="234">
        <v>43838</v>
      </c>
      <c r="L124" s="235">
        <v>44127</v>
      </c>
      <c r="M124" s="235">
        <v>44158</v>
      </c>
      <c r="N124" s="233" t="s">
        <v>9</v>
      </c>
      <c r="O124" s="233" t="s">
        <v>200</v>
      </c>
      <c r="P124" s="233" t="s">
        <v>17</v>
      </c>
      <c r="S124" s="62" t="s">
        <v>4523</v>
      </c>
      <c r="W124" s="233" t="s">
        <v>4524</v>
      </c>
      <c r="X124" s="15">
        <v>2949338</v>
      </c>
      <c r="Y124" s="16" t="s">
        <v>58</v>
      </c>
      <c r="Z124" s="14" t="s">
        <v>478</v>
      </c>
      <c r="AA124" s="14" t="s">
        <v>478</v>
      </c>
      <c r="AB124" s="236" t="s">
        <v>201</v>
      </c>
      <c r="AC124" s="109">
        <v>45.444567305660378</v>
      </c>
      <c r="AD124" s="107">
        <v>8.9036618867924542</v>
      </c>
      <c r="AE124" s="109">
        <v>1872.228365283019</v>
      </c>
      <c r="AF124" s="109">
        <v>37.444567305660378</v>
      </c>
      <c r="AG124" s="109">
        <v>45.444567305660378</v>
      </c>
    </row>
    <row r="125" spans="1:33" ht="15.6">
      <c r="A125" s="233" t="s">
        <v>4136</v>
      </c>
      <c r="B125" s="96" t="s">
        <v>4133</v>
      </c>
      <c r="C125" s="233" t="s">
        <v>4111</v>
      </c>
      <c r="D125" s="233" t="s">
        <v>76</v>
      </c>
      <c r="E125" s="233" t="s">
        <v>76</v>
      </c>
      <c r="F125" s="233" t="s">
        <v>25</v>
      </c>
      <c r="G125" s="233" t="s">
        <v>81</v>
      </c>
      <c r="H125" s="233" t="s">
        <v>54</v>
      </c>
      <c r="I125" s="233" t="s">
        <v>68</v>
      </c>
      <c r="J125" s="233" t="s">
        <v>4525</v>
      </c>
      <c r="K125" s="234">
        <v>43831</v>
      </c>
      <c r="L125" s="235">
        <v>44120</v>
      </c>
      <c r="M125" s="235">
        <v>44165</v>
      </c>
      <c r="N125" s="233" t="s">
        <v>9</v>
      </c>
      <c r="O125" s="233" t="s">
        <v>196</v>
      </c>
      <c r="P125" s="233" t="s">
        <v>17</v>
      </c>
      <c r="W125" s="233" t="s">
        <v>4526</v>
      </c>
      <c r="X125" s="236">
        <v>500000</v>
      </c>
      <c r="Y125" s="233" t="s">
        <v>58</v>
      </c>
      <c r="Z125" s="14" t="s">
        <v>478</v>
      </c>
      <c r="AA125" s="233" t="s">
        <v>478</v>
      </c>
      <c r="AB125" s="236" t="s">
        <v>197</v>
      </c>
      <c r="AC125" s="109">
        <v>45.474755984905663</v>
      </c>
      <c r="AD125" s="107">
        <v>1.5094339622641511</v>
      </c>
      <c r="AE125" s="109">
        <v>1873.7377992452832</v>
      </c>
      <c r="AF125" s="109">
        <v>37.474755984905663</v>
      </c>
      <c r="AG125" s="109">
        <v>45.474755984905663</v>
      </c>
    </row>
    <row r="126" spans="1:33" ht="15.6">
      <c r="A126" s="110" t="s">
        <v>4196</v>
      </c>
      <c r="B126" s="96" t="s">
        <v>4197</v>
      </c>
      <c r="C126" s="233" t="s">
        <v>4527</v>
      </c>
      <c r="D126" s="233" t="s">
        <v>65</v>
      </c>
      <c r="E126" s="233" t="s">
        <v>65</v>
      </c>
      <c r="F126" s="233" t="s">
        <v>25</v>
      </c>
      <c r="G126" s="233" t="s">
        <v>81</v>
      </c>
      <c r="H126" s="233" t="s">
        <v>54</v>
      </c>
      <c r="I126" s="233" t="s">
        <v>55</v>
      </c>
      <c r="J126" s="233" t="s">
        <v>4528</v>
      </c>
      <c r="K126" s="234">
        <v>43931</v>
      </c>
      <c r="L126" s="235">
        <v>44092</v>
      </c>
      <c r="M126" s="235">
        <v>44166</v>
      </c>
      <c r="N126" s="233" t="s">
        <v>9</v>
      </c>
      <c r="O126" s="233" t="s">
        <v>196</v>
      </c>
      <c r="P126" s="233" t="s">
        <v>17</v>
      </c>
      <c r="S126" s="62" t="s">
        <v>4529</v>
      </c>
      <c r="W126" s="233" t="s">
        <v>4530</v>
      </c>
      <c r="X126" s="236">
        <v>500000</v>
      </c>
      <c r="Y126" s="233" t="s">
        <v>58</v>
      </c>
      <c r="Z126" s="14" t="s">
        <v>478</v>
      </c>
      <c r="AA126" s="233" t="s">
        <v>478</v>
      </c>
      <c r="AB126" s="236" t="s">
        <v>197</v>
      </c>
      <c r="AC126" s="109">
        <v>45.504944664150948</v>
      </c>
      <c r="AD126" s="107">
        <v>1.5094339622641511</v>
      </c>
      <c r="AE126" s="109">
        <v>1875.2472332075474</v>
      </c>
      <c r="AF126" s="109">
        <v>37.504944664150948</v>
      </c>
      <c r="AG126" s="109">
        <v>45.504944664150948</v>
      </c>
    </row>
    <row r="127" spans="1:33" ht="15.6">
      <c r="A127" s="233" t="s">
        <v>4136</v>
      </c>
      <c r="B127" s="96" t="s">
        <v>4133</v>
      </c>
      <c r="C127" s="233" t="s">
        <v>4531</v>
      </c>
      <c r="D127" s="233" t="s">
        <v>65</v>
      </c>
      <c r="E127" s="233" t="s">
        <v>65</v>
      </c>
      <c r="F127" s="233" t="s">
        <v>25</v>
      </c>
      <c r="G127" s="233" t="s">
        <v>81</v>
      </c>
      <c r="H127" s="233" t="s">
        <v>54</v>
      </c>
      <c r="I127" s="233" t="s">
        <v>55</v>
      </c>
      <c r="J127" s="233" t="s">
        <v>4532</v>
      </c>
      <c r="K127" s="234">
        <v>43935</v>
      </c>
      <c r="L127" s="235">
        <v>44134</v>
      </c>
      <c r="M127" s="235">
        <v>44176</v>
      </c>
      <c r="N127" s="233" t="s">
        <v>9</v>
      </c>
      <c r="O127" s="233" t="s">
        <v>200</v>
      </c>
      <c r="P127" s="233" t="s">
        <v>17</v>
      </c>
      <c r="S127" s="62" t="s">
        <v>4533</v>
      </c>
      <c r="W127" s="233" t="s">
        <v>4494</v>
      </c>
      <c r="X127" s="236">
        <v>500000</v>
      </c>
      <c r="Y127" s="233" t="s">
        <v>58</v>
      </c>
      <c r="Z127" s="14" t="s">
        <v>478</v>
      </c>
      <c r="AA127" s="233" t="s">
        <v>478</v>
      </c>
      <c r="AB127" s="236" t="s">
        <v>201</v>
      </c>
      <c r="AC127" s="109">
        <v>45.535133343396232</v>
      </c>
      <c r="AD127" s="107">
        <v>1.5094339622641511</v>
      </c>
      <c r="AE127" s="109">
        <v>1876.7566671698116</v>
      </c>
      <c r="AF127" s="109">
        <v>37.535133343396232</v>
      </c>
      <c r="AG127" s="109">
        <v>45.535133343396232</v>
      </c>
    </row>
    <row r="128" spans="1:33" ht="15.6">
      <c r="A128" s="233" t="s">
        <v>4534</v>
      </c>
      <c r="B128" s="96" t="s">
        <v>4133</v>
      </c>
      <c r="C128" s="233" t="s">
        <v>1525</v>
      </c>
      <c r="D128" s="233" t="s">
        <v>65</v>
      </c>
      <c r="E128" s="233" t="s">
        <v>65</v>
      </c>
      <c r="F128" s="233" t="s">
        <v>25</v>
      </c>
      <c r="G128" s="233" t="s">
        <v>81</v>
      </c>
      <c r="H128" s="233" t="s">
        <v>54</v>
      </c>
      <c r="I128" s="233" t="s">
        <v>55</v>
      </c>
      <c r="J128" s="233" t="s">
        <v>4535</v>
      </c>
      <c r="K128" s="234">
        <v>43969</v>
      </c>
      <c r="L128" s="235">
        <v>44057</v>
      </c>
      <c r="M128" s="235">
        <v>44176</v>
      </c>
      <c r="N128" s="233" t="s">
        <v>9</v>
      </c>
      <c r="O128" s="233" t="s">
        <v>200</v>
      </c>
      <c r="P128" s="233" t="s">
        <v>17</v>
      </c>
      <c r="S128" s="62" t="s">
        <v>4536</v>
      </c>
      <c r="W128" s="233" t="s">
        <v>3819</v>
      </c>
      <c r="X128" s="236">
        <v>500000</v>
      </c>
      <c r="Y128" s="233" t="s">
        <v>58</v>
      </c>
      <c r="Z128" s="14" t="s">
        <v>478</v>
      </c>
      <c r="AA128" s="233" t="s">
        <v>478</v>
      </c>
      <c r="AB128" s="236" t="s">
        <v>201</v>
      </c>
      <c r="AC128" s="109">
        <v>45.565322022641517</v>
      </c>
      <c r="AD128" s="107">
        <v>1.5094339622641511</v>
      </c>
      <c r="AE128" s="109">
        <v>1878.2661011320758</v>
      </c>
      <c r="AF128" s="109">
        <v>37.565322022641517</v>
      </c>
      <c r="AG128" s="109">
        <v>45.565322022641517</v>
      </c>
    </row>
    <row r="129" spans="1:33" ht="15.6">
      <c r="A129" s="233" t="s">
        <v>4136</v>
      </c>
      <c r="B129" s="96" t="s">
        <v>4133</v>
      </c>
      <c r="C129" s="233" t="s">
        <v>4385</v>
      </c>
      <c r="D129" s="233" t="s">
        <v>65</v>
      </c>
      <c r="E129" s="233" t="s">
        <v>65</v>
      </c>
      <c r="F129" s="233" t="s">
        <v>25</v>
      </c>
      <c r="G129" s="233" t="s">
        <v>81</v>
      </c>
      <c r="H129" s="233" t="s">
        <v>54</v>
      </c>
      <c r="I129" s="233" t="s">
        <v>55</v>
      </c>
      <c r="J129" s="233" t="s">
        <v>4537</v>
      </c>
      <c r="K129" s="234">
        <v>43969</v>
      </c>
      <c r="L129" s="235">
        <v>44057</v>
      </c>
      <c r="M129" s="235">
        <v>44176</v>
      </c>
      <c r="N129" s="233" t="s">
        <v>9</v>
      </c>
      <c r="O129" s="233" t="s">
        <v>200</v>
      </c>
      <c r="P129" s="233" t="s">
        <v>17</v>
      </c>
      <c r="S129" s="62" t="s">
        <v>4538</v>
      </c>
      <c r="W129" s="233" t="s">
        <v>3819</v>
      </c>
      <c r="X129" s="236">
        <v>500000</v>
      </c>
      <c r="Y129" s="233" t="s">
        <v>58</v>
      </c>
      <c r="Z129" s="14" t="s">
        <v>478</v>
      </c>
      <c r="AA129" s="233" t="s">
        <v>478</v>
      </c>
      <c r="AB129" s="236" t="s">
        <v>201</v>
      </c>
      <c r="AC129" s="109">
        <v>45.595510701886802</v>
      </c>
      <c r="AD129" s="107">
        <v>1.5094339622641511</v>
      </c>
      <c r="AE129" s="109">
        <v>1879.7755350943401</v>
      </c>
      <c r="AF129" s="109">
        <v>37.595510701886802</v>
      </c>
      <c r="AG129" s="109">
        <v>45.595510701886802</v>
      </c>
    </row>
    <row r="130" spans="1:33" ht="15.6">
      <c r="A130" s="233" t="s">
        <v>4136</v>
      </c>
      <c r="B130" s="96" t="s">
        <v>4133</v>
      </c>
      <c r="C130" s="233" t="s">
        <v>1525</v>
      </c>
      <c r="D130" s="233" t="s">
        <v>65</v>
      </c>
      <c r="E130" s="233" t="s">
        <v>65</v>
      </c>
      <c r="F130" s="233" t="s">
        <v>25</v>
      </c>
      <c r="G130" s="233" t="s">
        <v>81</v>
      </c>
      <c r="H130" s="233" t="s">
        <v>54</v>
      </c>
      <c r="I130" s="233" t="s">
        <v>55</v>
      </c>
      <c r="J130" s="233" t="s">
        <v>4539</v>
      </c>
      <c r="K130" s="234">
        <v>43969</v>
      </c>
      <c r="L130" s="235">
        <v>44057</v>
      </c>
      <c r="M130" s="235">
        <v>44176</v>
      </c>
      <c r="N130" s="233" t="s">
        <v>9</v>
      </c>
      <c r="O130" s="233" t="s">
        <v>200</v>
      </c>
      <c r="P130" s="233" t="s">
        <v>17</v>
      </c>
      <c r="S130" s="62" t="s">
        <v>4540</v>
      </c>
      <c r="W130" s="233" t="s">
        <v>3819</v>
      </c>
      <c r="X130" s="236">
        <v>500000</v>
      </c>
      <c r="Y130" s="233" t="s">
        <v>58</v>
      </c>
      <c r="Z130" s="14" t="s">
        <v>478</v>
      </c>
      <c r="AA130" s="233" t="s">
        <v>478</v>
      </c>
      <c r="AB130" s="236" t="s">
        <v>201</v>
      </c>
      <c r="AC130" s="109">
        <v>45.625699381132087</v>
      </c>
      <c r="AD130" s="107">
        <v>1.5094339622641511</v>
      </c>
      <c r="AE130" s="109">
        <v>1881.2849690566043</v>
      </c>
      <c r="AF130" s="109">
        <v>37.625699381132087</v>
      </c>
      <c r="AG130" s="109">
        <v>45.625699381132087</v>
      </c>
    </row>
    <row r="131" spans="1:33" ht="15.6">
      <c r="A131" s="233" t="s">
        <v>4136</v>
      </c>
      <c r="B131" s="96" t="s">
        <v>4133</v>
      </c>
      <c r="C131" s="233" t="s">
        <v>4541</v>
      </c>
      <c r="D131" s="233" t="s">
        <v>65</v>
      </c>
      <c r="E131" s="233" t="s">
        <v>65</v>
      </c>
      <c r="F131" s="233" t="s">
        <v>25</v>
      </c>
      <c r="G131" s="233" t="s">
        <v>81</v>
      </c>
      <c r="H131" s="233" t="s">
        <v>54</v>
      </c>
      <c r="I131" s="233" t="s">
        <v>55</v>
      </c>
      <c r="J131" s="233" t="s">
        <v>4542</v>
      </c>
      <c r="K131" s="234">
        <v>43935</v>
      </c>
      <c r="L131" s="235">
        <v>44134</v>
      </c>
      <c r="M131" s="235">
        <v>44176</v>
      </c>
      <c r="N131" s="233" t="s">
        <v>9</v>
      </c>
      <c r="O131" s="233" t="s">
        <v>73</v>
      </c>
      <c r="P131" s="233" t="s">
        <v>17</v>
      </c>
      <c r="S131" s="62" t="s">
        <v>4543</v>
      </c>
      <c r="W131" s="233" t="s">
        <v>4544</v>
      </c>
      <c r="X131" s="236">
        <v>500000</v>
      </c>
      <c r="Y131" s="233" t="s">
        <v>58</v>
      </c>
      <c r="Z131" s="14" t="s">
        <v>478</v>
      </c>
      <c r="AA131" s="233" t="s">
        <v>478</v>
      </c>
      <c r="AB131" s="236" t="s">
        <v>213</v>
      </c>
      <c r="AC131" s="109">
        <v>45.655888060377372</v>
      </c>
      <c r="AD131" s="107">
        <v>1.5094339622641511</v>
      </c>
      <c r="AE131" s="109">
        <v>1882.7944030188685</v>
      </c>
      <c r="AF131" s="109">
        <v>37.655888060377372</v>
      </c>
      <c r="AG131" s="109">
        <v>45.655888060377372</v>
      </c>
    </row>
    <row r="132" spans="1:33" ht="15.6">
      <c r="A132" s="102" t="s">
        <v>4132</v>
      </c>
      <c r="B132" s="96" t="s">
        <v>4133</v>
      </c>
      <c r="C132" s="13" t="s">
        <v>2763</v>
      </c>
      <c r="D132" s="233" t="s">
        <v>51</v>
      </c>
      <c r="E132" s="233" t="s">
        <v>52</v>
      </c>
      <c r="F132" s="13" t="s">
        <v>26</v>
      </c>
      <c r="G132" s="233" t="s">
        <v>53</v>
      </c>
      <c r="H132" s="13" t="s">
        <v>67</v>
      </c>
      <c r="I132" s="13" t="s">
        <v>68</v>
      </c>
      <c r="J132" s="13" t="s">
        <v>4545</v>
      </c>
      <c r="K132" s="22">
        <v>43831</v>
      </c>
      <c r="L132" s="100">
        <v>43859</v>
      </c>
      <c r="M132" s="22">
        <v>43860</v>
      </c>
      <c r="N132" s="13" t="s">
        <v>9</v>
      </c>
      <c r="O132" s="13" t="s">
        <v>4319</v>
      </c>
      <c r="P132" s="14" t="s">
        <v>17</v>
      </c>
      <c r="Q132" t="s">
        <v>84</v>
      </c>
      <c r="R132" t="s">
        <v>84</v>
      </c>
      <c r="S132" t="s">
        <v>84</v>
      </c>
      <c r="W132" s="13"/>
      <c r="X132" s="236">
        <v>500000</v>
      </c>
      <c r="Y132" s="16" t="s">
        <v>58</v>
      </c>
      <c r="Z132" s="14" t="s">
        <v>444</v>
      </c>
      <c r="AA132" s="233" t="s">
        <v>444</v>
      </c>
      <c r="AB132" s="236" t="e">
        <v>#N/A</v>
      </c>
      <c r="AC132" s="109">
        <v>48.810868890566056</v>
      </c>
      <c r="AD132" s="107">
        <v>15.09433962264151</v>
      </c>
      <c r="AE132" s="109">
        <v>2040.5434445283026</v>
      </c>
      <c r="AF132" s="109">
        <v>40.810868890566056</v>
      </c>
      <c r="AG132" s="109">
        <v>48.810868890566056</v>
      </c>
    </row>
    <row r="133" spans="1:33" ht="15.6">
      <c r="A133" s="233" t="s">
        <v>4136</v>
      </c>
      <c r="B133" s="96" t="s">
        <v>4133</v>
      </c>
      <c r="C133" s="233" t="s">
        <v>4546</v>
      </c>
      <c r="D133" s="233" t="s">
        <v>51</v>
      </c>
      <c r="E133" s="233" t="s">
        <v>52</v>
      </c>
      <c r="F133" s="233" t="s">
        <v>26</v>
      </c>
      <c r="G133" s="233" t="s">
        <v>53</v>
      </c>
      <c r="H133" s="233" t="s">
        <v>67</v>
      </c>
      <c r="I133" s="233" t="s">
        <v>68</v>
      </c>
      <c r="J133" s="233" t="s">
        <v>4547</v>
      </c>
      <c r="K133" s="234">
        <v>43819</v>
      </c>
      <c r="L133" s="235">
        <v>43850</v>
      </c>
      <c r="M133" s="235">
        <v>43860</v>
      </c>
      <c r="N133" s="233" t="s">
        <v>9</v>
      </c>
      <c r="O133" s="233" t="s">
        <v>4319</v>
      </c>
      <c r="P133" s="233" t="s">
        <v>17</v>
      </c>
      <c r="Q133" t="s">
        <v>84</v>
      </c>
      <c r="R133" t="s">
        <v>84</v>
      </c>
      <c r="S133" t="s">
        <v>84</v>
      </c>
      <c r="W133" s="233" t="s">
        <v>4320</v>
      </c>
      <c r="X133" s="236">
        <v>500000</v>
      </c>
      <c r="Y133" s="233" t="s">
        <v>58</v>
      </c>
      <c r="Z133" s="14" t="s">
        <v>444</v>
      </c>
      <c r="AA133" s="233" t="s">
        <v>444</v>
      </c>
      <c r="AB133" s="236" t="e">
        <v>#N/A</v>
      </c>
      <c r="AC133" s="109">
        <v>49.112755683018889</v>
      </c>
      <c r="AD133" s="107">
        <v>15.09433962264151</v>
      </c>
      <c r="AE133" s="109">
        <v>2055.6377841509443</v>
      </c>
      <c r="AF133" s="109">
        <v>41.112755683018889</v>
      </c>
      <c r="AG133" s="109">
        <v>49.112755683018889</v>
      </c>
    </row>
    <row r="134" spans="1:33" ht="15.6">
      <c r="A134" s="102" t="s">
        <v>4132</v>
      </c>
      <c r="B134" s="96" t="s">
        <v>4133</v>
      </c>
      <c r="C134" s="233" t="s">
        <v>3947</v>
      </c>
      <c r="D134" s="233" t="s">
        <v>51</v>
      </c>
      <c r="E134" s="233" t="s">
        <v>52</v>
      </c>
      <c r="F134" s="233" t="s">
        <v>26</v>
      </c>
      <c r="G134" s="233" t="s">
        <v>53</v>
      </c>
      <c r="H134" s="233" t="s">
        <v>67</v>
      </c>
      <c r="I134" s="233" t="s">
        <v>68</v>
      </c>
      <c r="J134" s="233" t="s">
        <v>4548</v>
      </c>
      <c r="K134" s="234">
        <v>43626</v>
      </c>
      <c r="L134" s="235">
        <v>43854</v>
      </c>
      <c r="M134" s="235">
        <v>43861</v>
      </c>
      <c r="N134" s="233" t="s">
        <v>9</v>
      </c>
      <c r="O134" s="233" t="s">
        <v>4319</v>
      </c>
      <c r="P134" s="233" t="s">
        <v>17</v>
      </c>
      <c r="Q134" t="s">
        <v>84</v>
      </c>
      <c r="R134" t="s">
        <v>84</v>
      </c>
      <c r="S134" t="s">
        <v>84</v>
      </c>
      <c r="W134" s="233" t="s">
        <v>4320</v>
      </c>
      <c r="X134" s="236">
        <v>500000</v>
      </c>
      <c r="Y134" s="233" t="s">
        <v>58</v>
      </c>
      <c r="Z134" s="14" t="s">
        <v>444</v>
      </c>
      <c r="AA134" s="233" t="s">
        <v>444</v>
      </c>
      <c r="AB134" s="236" t="e">
        <v>#N/A</v>
      </c>
      <c r="AC134" s="109">
        <v>49.414642475471716</v>
      </c>
      <c r="AD134" s="107">
        <v>15.09433962264151</v>
      </c>
      <c r="AE134" s="109">
        <v>2070.732123773586</v>
      </c>
      <c r="AF134" s="109">
        <v>41.414642475471716</v>
      </c>
      <c r="AG134" s="109">
        <v>49.414642475471716</v>
      </c>
    </row>
    <row r="135" spans="1:33" ht="15.6">
      <c r="A135" s="233" t="s">
        <v>4136</v>
      </c>
      <c r="B135" s="96" t="s">
        <v>4133</v>
      </c>
      <c r="C135" s="233" t="s">
        <v>4549</v>
      </c>
      <c r="D135" s="233" t="s">
        <v>51</v>
      </c>
      <c r="E135" s="233" t="s">
        <v>52</v>
      </c>
      <c r="F135" s="233" t="s">
        <v>26</v>
      </c>
      <c r="G135" s="233" t="s">
        <v>53</v>
      </c>
      <c r="H135" s="233" t="s">
        <v>67</v>
      </c>
      <c r="I135" s="233" t="s">
        <v>68</v>
      </c>
      <c r="J135" s="13" t="s">
        <v>4550</v>
      </c>
      <c r="K135" s="234">
        <v>43731</v>
      </c>
      <c r="L135" s="235">
        <v>43840</v>
      </c>
      <c r="M135" s="235">
        <v>43906</v>
      </c>
      <c r="N135" s="233" t="s">
        <v>9</v>
      </c>
      <c r="O135" s="233" t="s">
        <v>4319</v>
      </c>
      <c r="P135" s="233" t="s">
        <v>17</v>
      </c>
      <c r="Q135" t="s">
        <v>84</v>
      </c>
      <c r="R135" t="s">
        <v>84</v>
      </c>
      <c r="S135" t="s">
        <v>84</v>
      </c>
      <c r="W135" s="233" t="s">
        <v>4320</v>
      </c>
      <c r="X135" s="236">
        <v>500000</v>
      </c>
      <c r="Y135" s="233" t="s">
        <v>58</v>
      </c>
      <c r="Z135" s="14" t="s">
        <v>444</v>
      </c>
      <c r="AA135" s="233" t="s">
        <v>444</v>
      </c>
      <c r="AB135" s="236" t="e">
        <v>#N/A</v>
      </c>
      <c r="AC135" s="109">
        <v>49.71652926792455</v>
      </c>
      <c r="AD135" s="107">
        <v>15.09433962264151</v>
      </c>
      <c r="AE135" s="109">
        <v>2085.8264633962276</v>
      </c>
      <c r="AF135" s="109">
        <v>41.71652926792455</v>
      </c>
      <c r="AG135" s="109">
        <v>49.71652926792455</v>
      </c>
    </row>
    <row r="136" spans="1:33" ht="15.6">
      <c r="A136" s="13" t="s">
        <v>4196</v>
      </c>
      <c r="B136" s="13" t="s">
        <v>4197</v>
      </c>
      <c r="C136" s="13" t="s">
        <v>4551</v>
      </c>
      <c r="D136" s="233" t="s">
        <v>51</v>
      </c>
      <c r="E136" s="233" t="s">
        <v>52</v>
      </c>
      <c r="F136" s="233" t="s">
        <v>26</v>
      </c>
      <c r="G136" s="13" t="s">
        <v>53</v>
      </c>
      <c r="H136" s="13" t="s">
        <v>67</v>
      </c>
      <c r="I136" s="13" t="s">
        <v>68</v>
      </c>
      <c r="J136" s="233" t="s">
        <v>4552</v>
      </c>
      <c r="K136" s="234">
        <v>43800</v>
      </c>
      <c r="L136" s="235">
        <v>43912</v>
      </c>
      <c r="M136" s="235">
        <v>43914</v>
      </c>
      <c r="N136" s="233" t="s">
        <v>11</v>
      </c>
      <c r="O136" s="233" t="s">
        <v>185</v>
      </c>
      <c r="P136" s="233" t="s">
        <v>17</v>
      </c>
      <c r="Q136" t="s">
        <v>84</v>
      </c>
      <c r="R136" t="s">
        <v>84</v>
      </c>
      <c r="S136" t="s">
        <v>84</v>
      </c>
      <c r="W136" s="233" t="s">
        <v>4553</v>
      </c>
      <c r="X136" s="236">
        <v>500000</v>
      </c>
      <c r="Y136" s="233" t="s">
        <v>58</v>
      </c>
      <c r="Z136" s="14" t="s">
        <v>444</v>
      </c>
      <c r="AA136" s="233" t="s">
        <v>444</v>
      </c>
      <c r="AB136" s="236" t="s">
        <v>186</v>
      </c>
      <c r="AC136" s="109">
        <v>50.018416060377383</v>
      </c>
      <c r="AD136" s="107">
        <v>15.09433962264151</v>
      </c>
      <c r="AE136" s="109">
        <v>2100.9208030188693</v>
      </c>
      <c r="AF136" s="109">
        <v>42.018416060377383</v>
      </c>
      <c r="AG136" s="109">
        <v>50.018416060377383</v>
      </c>
    </row>
    <row r="137" spans="1:33" ht="15.6">
      <c r="A137" s="102" t="s">
        <v>4132</v>
      </c>
      <c r="B137" s="96" t="s">
        <v>4133</v>
      </c>
      <c r="C137" s="13" t="s">
        <v>4554</v>
      </c>
      <c r="D137" s="233" t="s">
        <v>52</v>
      </c>
      <c r="E137" s="233" t="s">
        <v>52</v>
      </c>
      <c r="F137" s="233" t="s">
        <v>26</v>
      </c>
      <c r="G137" s="13" t="s">
        <v>53</v>
      </c>
      <c r="H137" s="233" t="s">
        <v>67</v>
      </c>
      <c r="I137" s="233" t="s">
        <v>68</v>
      </c>
      <c r="J137" s="233" t="s">
        <v>4555</v>
      </c>
      <c r="K137" s="234">
        <v>43803</v>
      </c>
      <c r="L137" s="235">
        <v>43895</v>
      </c>
      <c r="M137" s="235">
        <v>43915</v>
      </c>
      <c r="N137" s="233" t="s">
        <v>11</v>
      </c>
      <c r="O137" s="233" t="s">
        <v>4365</v>
      </c>
      <c r="P137" s="233" t="s">
        <v>17</v>
      </c>
      <c r="Q137" t="s">
        <v>84</v>
      </c>
      <c r="R137" t="s">
        <v>84</v>
      </c>
      <c r="S137" t="s">
        <v>84</v>
      </c>
      <c r="W137" s="233"/>
      <c r="X137" s="236">
        <v>500000</v>
      </c>
      <c r="Y137" s="233" t="s">
        <v>72</v>
      </c>
      <c r="Z137" s="233" t="s">
        <v>444</v>
      </c>
      <c r="AA137" s="233" t="s">
        <v>444</v>
      </c>
      <c r="AB137" s="236" t="s">
        <v>4366</v>
      </c>
      <c r="AC137" s="109">
        <v>50.320302852830217</v>
      </c>
      <c r="AD137" s="107">
        <v>15.09433962264151</v>
      </c>
      <c r="AE137" s="109">
        <v>2116.0151426415109</v>
      </c>
      <c r="AF137" s="109">
        <v>42.320302852830217</v>
      </c>
      <c r="AG137" s="109">
        <v>50.320302852830217</v>
      </c>
    </row>
    <row r="138" spans="1:33" ht="15.6">
      <c r="A138" s="102" t="s">
        <v>4132</v>
      </c>
      <c r="B138" s="96" t="s">
        <v>4133</v>
      </c>
      <c r="C138" s="13" t="s">
        <v>4556</v>
      </c>
      <c r="D138" s="233" t="s">
        <v>51</v>
      </c>
      <c r="E138" s="233" t="s">
        <v>52</v>
      </c>
      <c r="F138" s="233" t="s">
        <v>26</v>
      </c>
      <c r="G138" s="233" t="s">
        <v>53</v>
      </c>
      <c r="H138" s="13" t="s">
        <v>67</v>
      </c>
      <c r="I138" s="13" t="s">
        <v>68</v>
      </c>
      <c r="J138" s="13" t="s">
        <v>4557</v>
      </c>
      <c r="K138" s="22">
        <v>43831</v>
      </c>
      <c r="L138" s="100">
        <v>43941</v>
      </c>
      <c r="M138" s="22">
        <v>43955</v>
      </c>
      <c r="N138" s="233" t="s">
        <v>9</v>
      </c>
      <c r="O138" s="233" t="s">
        <v>4319</v>
      </c>
      <c r="P138" s="233" t="s">
        <v>17</v>
      </c>
      <c r="Q138" t="s">
        <v>84</v>
      </c>
      <c r="R138" t="s">
        <v>84</v>
      </c>
      <c r="S138" t="s">
        <v>84</v>
      </c>
      <c r="W138" s="13" t="s">
        <v>4558</v>
      </c>
      <c r="X138" s="236">
        <v>500000</v>
      </c>
      <c r="Y138" s="233" t="s">
        <v>58</v>
      </c>
      <c r="Z138" s="14" t="s">
        <v>444</v>
      </c>
      <c r="AA138" s="233" t="s">
        <v>444</v>
      </c>
      <c r="AB138" s="236" t="e">
        <v>#N/A</v>
      </c>
      <c r="AC138" s="109">
        <v>50.622189645283051</v>
      </c>
      <c r="AD138" s="107">
        <v>15.09433962264151</v>
      </c>
      <c r="AE138" s="109">
        <v>2131.1094822641526</v>
      </c>
      <c r="AF138" s="109">
        <v>42.622189645283051</v>
      </c>
      <c r="AG138" s="109">
        <v>50.622189645283051</v>
      </c>
    </row>
    <row r="139" spans="1:33" ht="15.6">
      <c r="A139" s="102" t="s">
        <v>4132</v>
      </c>
      <c r="B139" s="96" t="s">
        <v>4133</v>
      </c>
      <c r="C139" s="233" t="s">
        <v>4559</v>
      </c>
      <c r="D139" s="233" t="s">
        <v>51</v>
      </c>
      <c r="E139" s="233" t="s">
        <v>52</v>
      </c>
      <c r="F139" s="233" t="s">
        <v>26</v>
      </c>
      <c r="G139" s="233" t="s">
        <v>53</v>
      </c>
      <c r="H139" s="233" t="s">
        <v>67</v>
      </c>
      <c r="I139" s="233" t="s">
        <v>68</v>
      </c>
      <c r="J139" s="233" t="s">
        <v>4560</v>
      </c>
      <c r="K139" s="234">
        <v>43837</v>
      </c>
      <c r="L139" s="235">
        <v>43952</v>
      </c>
      <c r="M139" s="235">
        <v>43955</v>
      </c>
      <c r="N139" s="233" t="s">
        <v>9</v>
      </c>
      <c r="O139" s="233" t="s">
        <v>181</v>
      </c>
      <c r="P139" s="233" t="s">
        <v>17</v>
      </c>
      <c r="Q139" t="s">
        <v>84</v>
      </c>
      <c r="R139" t="s">
        <v>84</v>
      </c>
      <c r="S139" t="s">
        <v>84</v>
      </c>
      <c r="W139" s="233" t="s">
        <v>4320</v>
      </c>
      <c r="X139" s="236">
        <v>500000</v>
      </c>
      <c r="Y139" s="233" t="s">
        <v>58</v>
      </c>
      <c r="Z139" s="14" t="s">
        <v>444</v>
      </c>
      <c r="AA139" s="233" t="s">
        <v>444</v>
      </c>
      <c r="AB139" s="236" t="s">
        <v>182</v>
      </c>
      <c r="AC139" s="109">
        <v>50.924076437735884</v>
      </c>
      <c r="AD139" s="107">
        <v>15.09433962264151</v>
      </c>
      <c r="AE139" s="109">
        <v>2146.2038218867942</v>
      </c>
      <c r="AF139" s="109">
        <v>42.924076437735884</v>
      </c>
      <c r="AG139" s="109">
        <v>50.924076437735884</v>
      </c>
    </row>
    <row r="140" spans="1:33" ht="15.6">
      <c r="A140" s="233" t="s">
        <v>4136</v>
      </c>
      <c r="B140" s="96" t="s">
        <v>4133</v>
      </c>
      <c r="C140" s="233" t="s">
        <v>4561</v>
      </c>
      <c r="D140" s="233" t="s">
        <v>51</v>
      </c>
      <c r="E140" s="233" t="s">
        <v>52</v>
      </c>
      <c r="F140" s="233" t="s">
        <v>26</v>
      </c>
      <c r="G140" s="233" t="s">
        <v>53</v>
      </c>
      <c r="H140" s="233" t="s">
        <v>67</v>
      </c>
      <c r="I140" s="233" t="s">
        <v>68</v>
      </c>
      <c r="J140" s="233" t="s">
        <v>4562</v>
      </c>
      <c r="K140" s="234">
        <v>44011</v>
      </c>
      <c r="L140" s="235">
        <v>44027</v>
      </c>
      <c r="M140" s="235">
        <v>44041</v>
      </c>
      <c r="N140" s="233" t="s">
        <v>9</v>
      </c>
      <c r="O140" s="233" t="s">
        <v>196</v>
      </c>
      <c r="P140" s="233" t="s">
        <v>17</v>
      </c>
      <c r="Q140" t="s">
        <v>84</v>
      </c>
      <c r="R140" t="s">
        <v>84</v>
      </c>
      <c r="S140" t="s">
        <v>84</v>
      </c>
      <c r="W140" s="233" t="s">
        <v>4563</v>
      </c>
      <c r="X140" s="236">
        <v>500000</v>
      </c>
      <c r="Y140" s="233" t="s">
        <v>58</v>
      </c>
      <c r="Z140" s="14" t="s">
        <v>444</v>
      </c>
      <c r="AA140" s="233" t="s">
        <v>444</v>
      </c>
      <c r="AB140" s="236" t="s">
        <v>197</v>
      </c>
      <c r="AC140" s="109">
        <v>51.225963230188718</v>
      </c>
      <c r="AD140" s="107">
        <v>15.09433962264151</v>
      </c>
      <c r="AE140" s="109">
        <v>2161.2981615094359</v>
      </c>
      <c r="AF140" s="109">
        <v>43.225963230188718</v>
      </c>
      <c r="AG140" s="109">
        <v>51.225963230188718</v>
      </c>
    </row>
    <row r="141" spans="1:33" ht="15.6">
      <c r="A141" s="233" t="s">
        <v>4136</v>
      </c>
      <c r="B141" s="96" t="s">
        <v>4133</v>
      </c>
      <c r="C141" s="233" t="s">
        <v>3947</v>
      </c>
      <c r="D141" s="233" t="s">
        <v>51</v>
      </c>
      <c r="E141" s="233" t="s">
        <v>52</v>
      </c>
      <c r="F141" s="233" t="s">
        <v>26</v>
      </c>
      <c r="G141" s="233" t="s">
        <v>53</v>
      </c>
      <c r="H141" s="233" t="s">
        <v>67</v>
      </c>
      <c r="I141" s="233" t="s">
        <v>68</v>
      </c>
      <c r="J141" s="233" t="s">
        <v>4564</v>
      </c>
      <c r="K141" s="234">
        <v>44018</v>
      </c>
      <c r="L141" s="235">
        <v>44043</v>
      </c>
      <c r="M141" s="235">
        <v>44057</v>
      </c>
      <c r="N141" s="233" t="s">
        <v>9</v>
      </c>
      <c r="O141" s="233" t="s">
        <v>196</v>
      </c>
      <c r="P141" s="233" t="s">
        <v>17</v>
      </c>
      <c r="W141" s="233"/>
      <c r="X141" s="236">
        <v>500000</v>
      </c>
      <c r="Y141" s="233" t="s">
        <v>58</v>
      </c>
      <c r="Z141" s="14" t="s">
        <v>444</v>
      </c>
      <c r="AA141" s="233" t="s">
        <v>444</v>
      </c>
      <c r="AB141" s="236" t="s">
        <v>197</v>
      </c>
      <c r="AC141" s="109">
        <v>51.527850022641552</v>
      </c>
      <c r="AD141" s="107">
        <v>15.09433962264151</v>
      </c>
      <c r="AE141" s="109">
        <v>2176.3925011320775</v>
      </c>
      <c r="AF141" s="109">
        <v>43.527850022641552</v>
      </c>
      <c r="AG141" s="109">
        <v>51.527850022641552</v>
      </c>
    </row>
    <row r="142" spans="1:33" ht="15.6">
      <c r="A142" s="102" t="s">
        <v>4132</v>
      </c>
      <c r="B142" s="96" t="s">
        <v>4133</v>
      </c>
      <c r="C142" s="233" t="s">
        <v>3423</v>
      </c>
      <c r="D142" s="233" t="s">
        <v>51</v>
      </c>
      <c r="E142" s="233" t="s">
        <v>52</v>
      </c>
      <c r="F142" s="233" t="s">
        <v>26</v>
      </c>
      <c r="G142" s="233" t="s">
        <v>53</v>
      </c>
      <c r="H142" s="233" t="s">
        <v>67</v>
      </c>
      <c r="I142" s="233" t="s">
        <v>68</v>
      </c>
      <c r="J142" s="233" t="s">
        <v>4565</v>
      </c>
      <c r="K142" s="234">
        <v>43800</v>
      </c>
      <c r="L142" s="235">
        <v>44036</v>
      </c>
      <c r="M142" s="235">
        <v>44058</v>
      </c>
      <c r="N142" s="233" t="s">
        <v>9</v>
      </c>
      <c r="O142" s="233" t="s">
        <v>196</v>
      </c>
      <c r="P142" s="233" t="s">
        <v>17</v>
      </c>
      <c r="Q142" t="s">
        <v>84</v>
      </c>
      <c r="R142" t="s">
        <v>84</v>
      </c>
      <c r="S142" t="s">
        <v>84</v>
      </c>
      <c r="W142" s="233" t="s">
        <v>4563</v>
      </c>
      <c r="X142" s="236">
        <v>500000</v>
      </c>
      <c r="Y142" s="233" t="s">
        <v>58</v>
      </c>
      <c r="Z142" s="14" t="s">
        <v>444</v>
      </c>
      <c r="AA142" s="233" t="s">
        <v>444</v>
      </c>
      <c r="AB142" s="236" t="s">
        <v>197</v>
      </c>
      <c r="AC142" s="109">
        <v>51.829736815094385</v>
      </c>
      <c r="AD142" s="107">
        <v>15.09433962264151</v>
      </c>
      <c r="AE142" s="109">
        <v>2191.4868407547192</v>
      </c>
      <c r="AF142" s="109">
        <v>43.829736815094385</v>
      </c>
      <c r="AG142" s="109">
        <v>51.829736815094385</v>
      </c>
    </row>
    <row r="143" spans="1:33" ht="15.6">
      <c r="A143" s="102" t="s">
        <v>4132</v>
      </c>
      <c r="B143" s="96" t="s">
        <v>4133</v>
      </c>
      <c r="C143" s="233" t="s">
        <v>3423</v>
      </c>
      <c r="D143" s="233" t="s">
        <v>51</v>
      </c>
      <c r="E143" s="233" t="s">
        <v>52</v>
      </c>
      <c r="F143" s="233" t="s">
        <v>26</v>
      </c>
      <c r="G143" s="233" t="s">
        <v>53</v>
      </c>
      <c r="H143" s="233" t="s">
        <v>67</v>
      </c>
      <c r="I143" s="233" t="s">
        <v>68</v>
      </c>
      <c r="J143" s="233" t="s">
        <v>4566</v>
      </c>
      <c r="K143" s="234">
        <v>43800</v>
      </c>
      <c r="L143" s="235">
        <v>44036</v>
      </c>
      <c r="M143" s="235">
        <v>44058</v>
      </c>
      <c r="N143" s="233" t="s">
        <v>9</v>
      </c>
      <c r="O143" s="233" t="s">
        <v>196</v>
      </c>
      <c r="P143" s="233" t="s">
        <v>17</v>
      </c>
      <c r="Q143" t="s">
        <v>84</v>
      </c>
      <c r="R143" t="s">
        <v>84</v>
      </c>
      <c r="S143" t="s">
        <v>84</v>
      </c>
      <c r="W143" s="233" t="s">
        <v>4563</v>
      </c>
      <c r="X143" s="236">
        <v>500000</v>
      </c>
      <c r="Y143" s="233" t="s">
        <v>58</v>
      </c>
      <c r="Z143" s="14" t="s">
        <v>444</v>
      </c>
      <c r="AA143" s="233" t="s">
        <v>444</v>
      </c>
      <c r="AB143" s="236" t="s">
        <v>197</v>
      </c>
      <c r="AC143" s="109">
        <v>52.131623607547219</v>
      </c>
      <c r="AD143" s="107">
        <v>15.09433962264151</v>
      </c>
      <c r="AE143" s="109">
        <v>2206.5811803773609</v>
      </c>
      <c r="AF143" s="109">
        <v>44.131623607547219</v>
      </c>
      <c r="AG143" s="109">
        <v>52.131623607547219</v>
      </c>
    </row>
    <row r="144" spans="1:33" ht="15.6">
      <c r="A144" s="102" t="s">
        <v>4132</v>
      </c>
      <c r="B144" s="96" t="s">
        <v>4133</v>
      </c>
      <c r="C144" s="233" t="s">
        <v>4549</v>
      </c>
      <c r="D144" s="233" t="s">
        <v>51</v>
      </c>
      <c r="E144" s="233" t="s">
        <v>52</v>
      </c>
      <c r="F144" s="233" t="s">
        <v>26</v>
      </c>
      <c r="G144" s="233" t="s">
        <v>66</v>
      </c>
      <c r="H144" s="233" t="s">
        <v>54</v>
      </c>
      <c r="I144" s="233" t="s">
        <v>68</v>
      </c>
      <c r="J144" s="233" t="s">
        <v>4567</v>
      </c>
      <c r="K144" s="234">
        <v>43731</v>
      </c>
      <c r="L144" s="235">
        <v>43840</v>
      </c>
      <c r="M144" s="235">
        <v>43906</v>
      </c>
      <c r="N144" s="233" t="s">
        <v>9</v>
      </c>
      <c r="O144" s="233" t="s">
        <v>4319</v>
      </c>
      <c r="P144" s="233" t="s">
        <v>17</v>
      </c>
      <c r="Q144" t="s">
        <v>84</v>
      </c>
      <c r="R144" t="s">
        <v>84</v>
      </c>
      <c r="S144" t="s">
        <v>84</v>
      </c>
      <c r="W144" s="233" t="s">
        <v>4320</v>
      </c>
      <c r="X144" s="236">
        <v>500000</v>
      </c>
      <c r="Y144" s="233" t="s">
        <v>58</v>
      </c>
      <c r="Z144" s="14" t="s">
        <v>444</v>
      </c>
      <c r="AA144" s="233" t="s">
        <v>444</v>
      </c>
      <c r="AB144" s="236" t="e">
        <v>#N/A</v>
      </c>
      <c r="AC144" s="109">
        <v>52.161812286792504</v>
      </c>
      <c r="AD144" s="107">
        <v>1.5094339622641511</v>
      </c>
      <c r="AE144" s="109">
        <v>2208.0906143396251</v>
      </c>
      <c r="AF144" s="109">
        <v>44.161812286792504</v>
      </c>
      <c r="AG144" s="109">
        <v>52.161812286792504</v>
      </c>
    </row>
    <row r="145" spans="1:33" ht="15.6">
      <c r="A145" s="233" t="s">
        <v>4568</v>
      </c>
      <c r="B145" s="233" t="s">
        <v>4569</v>
      </c>
      <c r="C145" s="233" t="s">
        <v>4570</v>
      </c>
      <c r="D145" s="233" t="s">
        <v>51</v>
      </c>
      <c r="E145" s="233" t="s">
        <v>52</v>
      </c>
      <c r="F145" s="233" t="s">
        <v>26</v>
      </c>
      <c r="G145" s="233" t="s">
        <v>66</v>
      </c>
      <c r="H145" s="233" t="s">
        <v>54</v>
      </c>
      <c r="I145" s="233" t="s">
        <v>68</v>
      </c>
      <c r="J145" s="233" t="s">
        <v>4571</v>
      </c>
      <c r="K145" s="234">
        <v>43731</v>
      </c>
      <c r="L145" s="235">
        <v>43924</v>
      </c>
      <c r="M145" s="235">
        <v>43958</v>
      </c>
      <c r="N145" s="233" t="s">
        <v>9</v>
      </c>
      <c r="O145" s="233" t="s">
        <v>181</v>
      </c>
      <c r="P145" s="233" t="s">
        <v>17</v>
      </c>
      <c r="Q145" t="s">
        <v>84</v>
      </c>
      <c r="R145" t="s">
        <v>84</v>
      </c>
      <c r="S145" t="s">
        <v>84</v>
      </c>
      <c r="W145" s="233" t="s">
        <v>4320</v>
      </c>
      <c r="X145" s="236">
        <v>500000</v>
      </c>
      <c r="Y145" s="233" t="s">
        <v>72</v>
      </c>
      <c r="Z145" s="14" t="s">
        <v>444</v>
      </c>
      <c r="AA145" s="233" t="s">
        <v>444</v>
      </c>
      <c r="AB145" s="236" t="s">
        <v>182</v>
      </c>
      <c r="AC145" s="109">
        <v>52.192000966037789</v>
      </c>
      <c r="AD145" s="107">
        <v>1.5094339622641511</v>
      </c>
      <c r="AE145" s="109">
        <v>2209.6000483018893</v>
      </c>
      <c r="AF145" s="109">
        <v>44.192000966037789</v>
      </c>
      <c r="AG145" s="109">
        <v>52.192000966037789</v>
      </c>
    </row>
    <row r="146" spans="1:33" ht="15.6">
      <c r="A146" s="102" t="s">
        <v>4132</v>
      </c>
      <c r="B146" s="96" t="s">
        <v>4133</v>
      </c>
      <c r="C146" s="13" t="s">
        <v>4551</v>
      </c>
      <c r="D146" s="233" t="s">
        <v>51</v>
      </c>
      <c r="E146" s="233" t="s">
        <v>52</v>
      </c>
      <c r="F146" s="233" t="s">
        <v>26</v>
      </c>
      <c r="G146" s="13" t="s">
        <v>66</v>
      </c>
      <c r="H146" s="13" t="s">
        <v>54</v>
      </c>
      <c r="I146" s="13" t="s">
        <v>68</v>
      </c>
      <c r="J146" s="233" t="s">
        <v>4572</v>
      </c>
      <c r="K146" s="234">
        <v>43800</v>
      </c>
      <c r="L146" s="235">
        <v>43966</v>
      </c>
      <c r="M146" s="235">
        <v>43980</v>
      </c>
      <c r="N146" s="233" t="s">
        <v>9</v>
      </c>
      <c r="O146" s="233" t="s">
        <v>181</v>
      </c>
      <c r="P146" s="233" t="s">
        <v>17</v>
      </c>
      <c r="Q146" t="s">
        <v>84</v>
      </c>
      <c r="R146" t="s">
        <v>84</v>
      </c>
      <c r="S146" t="s">
        <v>84</v>
      </c>
      <c r="W146" s="233" t="s">
        <v>4553</v>
      </c>
      <c r="X146" s="236">
        <v>500000</v>
      </c>
      <c r="Y146" s="233" t="s">
        <v>58</v>
      </c>
      <c r="Z146" s="14" t="s">
        <v>444</v>
      </c>
      <c r="AA146" s="233" t="s">
        <v>444</v>
      </c>
      <c r="AB146" s="236" t="s">
        <v>182</v>
      </c>
      <c r="AC146" s="109">
        <v>52.222189645283066</v>
      </c>
      <c r="AD146" s="107">
        <v>1.5094339622641511</v>
      </c>
      <c r="AE146" s="109">
        <v>2211.1094822641535</v>
      </c>
      <c r="AF146" s="109">
        <v>44.222189645283066</v>
      </c>
      <c r="AG146" s="109">
        <v>52.222189645283066</v>
      </c>
    </row>
    <row r="147" spans="1:33" ht="15.6">
      <c r="A147" s="103" t="s">
        <v>4573</v>
      </c>
      <c r="B147" s="96" t="s">
        <v>4574</v>
      </c>
      <c r="C147" s="13" t="s">
        <v>4575</v>
      </c>
      <c r="D147" s="233" t="s">
        <v>51</v>
      </c>
      <c r="E147" s="233" t="s">
        <v>52</v>
      </c>
      <c r="F147" s="233" t="s">
        <v>26</v>
      </c>
      <c r="G147" s="13" t="s">
        <v>66</v>
      </c>
      <c r="H147" s="13" t="s">
        <v>54</v>
      </c>
      <c r="I147" s="13" t="s">
        <v>68</v>
      </c>
      <c r="J147" s="233" t="s">
        <v>4576</v>
      </c>
      <c r="K147" s="234">
        <v>43965</v>
      </c>
      <c r="L147" s="235">
        <v>43983</v>
      </c>
      <c r="M147" s="235">
        <v>43987</v>
      </c>
      <c r="N147" s="233" t="s">
        <v>9</v>
      </c>
      <c r="O147" s="233" t="s">
        <v>196</v>
      </c>
      <c r="P147" s="233" t="s">
        <v>17</v>
      </c>
      <c r="Q147" t="s">
        <v>84</v>
      </c>
      <c r="R147" t="s">
        <v>84</v>
      </c>
      <c r="S147" t="s">
        <v>84</v>
      </c>
      <c r="W147" s="233" t="s">
        <v>4553</v>
      </c>
      <c r="X147" s="236">
        <v>500000</v>
      </c>
      <c r="Y147" s="233" t="s">
        <v>58</v>
      </c>
      <c r="Z147" s="14" t="s">
        <v>444</v>
      </c>
      <c r="AA147" s="233" t="s">
        <v>444</v>
      </c>
      <c r="AB147" s="236" t="s">
        <v>197</v>
      </c>
      <c r="AC147" s="109">
        <v>52.252378324528351</v>
      </c>
      <c r="AD147" s="107">
        <v>1.5094339622641511</v>
      </c>
      <c r="AE147" s="109">
        <v>2212.6189162264177</v>
      </c>
      <c r="AF147" s="109">
        <v>44.252378324528351</v>
      </c>
      <c r="AG147" s="109">
        <v>52.252378324528351</v>
      </c>
    </row>
    <row r="148" spans="1:33" ht="15.6">
      <c r="A148" s="233" t="s">
        <v>4136</v>
      </c>
      <c r="B148" s="96" t="s">
        <v>4133</v>
      </c>
      <c r="C148" s="233" t="s">
        <v>4577</v>
      </c>
      <c r="D148" s="233" t="s">
        <v>51</v>
      </c>
      <c r="E148" s="233" t="s">
        <v>52</v>
      </c>
      <c r="F148" s="233" t="s">
        <v>26</v>
      </c>
      <c r="G148" s="233" t="s">
        <v>66</v>
      </c>
      <c r="H148" s="233" t="s">
        <v>54</v>
      </c>
      <c r="I148" s="233" t="s">
        <v>68</v>
      </c>
      <c r="J148" s="233" t="s">
        <v>4578</v>
      </c>
      <c r="K148" s="234">
        <v>43927</v>
      </c>
      <c r="L148" s="235">
        <v>44036</v>
      </c>
      <c r="M148" s="235">
        <v>44060</v>
      </c>
      <c r="N148" s="233" t="s">
        <v>9</v>
      </c>
      <c r="O148" s="233" t="s">
        <v>181</v>
      </c>
      <c r="P148" s="233" t="s">
        <v>17</v>
      </c>
      <c r="W148" s="233"/>
      <c r="X148" s="236">
        <v>500000</v>
      </c>
      <c r="Y148" s="233" t="s">
        <v>58</v>
      </c>
      <c r="Z148" s="14" t="s">
        <v>444</v>
      </c>
      <c r="AA148" s="233" t="s">
        <v>444</v>
      </c>
      <c r="AB148" s="236" t="s">
        <v>182</v>
      </c>
      <c r="AC148" s="109">
        <v>52.282567003773636</v>
      </c>
      <c r="AD148" s="107">
        <v>1.5094339622641511</v>
      </c>
      <c r="AE148" s="109">
        <v>2214.1283501886819</v>
      </c>
      <c r="AF148" s="109">
        <v>44.282567003773636</v>
      </c>
      <c r="AG148" s="109">
        <v>52.282567003773636</v>
      </c>
    </row>
    <row r="149" spans="1:33" ht="15.6">
      <c r="A149" s="102" t="s">
        <v>4132</v>
      </c>
      <c r="B149" s="96" t="s">
        <v>4133</v>
      </c>
      <c r="C149" s="233" t="s">
        <v>4579</v>
      </c>
      <c r="D149" s="233" t="s">
        <v>51</v>
      </c>
      <c r="E149" s="233" t="s">
        <v>52</v>
      </c>
      <c r="F149" s="233" t="s">
        <v>26</v>
      </c>
      <c r="G149" s="233" t="s">
        <v>66</v>
      </c>
      <c r="H149" s="233" t="s">
        <v>54</v>
      </c>
      <c r="I149" s="233" t="s">
        <v>68</v>
      </c>
      <c r="J149" s="233" t="s">
        <v>4580</v>
      </c>
      <c r="K149" s="234">
        <v>43983</v>
      </c>
      <c r="L149" s="235">
        <v>44057</v>
      </c>
      <c r="M149" s="235">
        <v>44063</v>
      </c>
      <c r="N149" s="233" t="s">
        <v>9</v>
      </c>
      <c r="O149" s="233" t="s">
        <v>181</v>
      </c>
      <c r="P149" s="233" t="s">
        <v>17</v>
      </c>
      <c r="W149" s="233"/>
      <c r="X149" s="236">
        <v>500000</v>
      </c>
      <c r="Y149" s="233" t="s">
        <v>58</v>
      </c>
      <c r="Z149" s="14" t="s">
        <v>444</v>
      </c>
      <c r="AA149" s="233" t="s">
        <v>444</v>
      </c>
      <c r="AB149" s="236" t="s">
        <v>182</v>
      </c>
      <c r="AC149" s="109">
        <v>52.312755683018921</v>
      </c>
      <c r="AD149" s="107">
        <v>1.5094339622641511</v>
      </c>
      <c r="AE149" s="109">
        <v>2215.6377841509461</v>
      </c>
      <c r="AF149" s="109">
        <v>44.312755683018921</v>
      </c>
      <c r="AG149" s="109">
        <v>52.312755683018921</v>
      </c>
    </row>
    <row r="150" spans="1:33" ht="15.6">
      <c r="A150" s="102" t="s">
        <v>4132</v>
      </c>
      <c r="B150" s="96" t="s">
        <v>4133</v>
      </c>
      <c r="C150" s="233" t="s">
        <v>4561</v>
      </c>
      <c r="D150" s="233" t="s">
        <v>51</v>
      </c>
      <c r="E150" s="233" t="s">
        <v>52</v>
      </c>
      <c r="F150" s="233" t="s">
        <v>26</v>
      </c>
      <c r="G150" s="233" t="s">
        <v>66</v>
      </c>
      <c r="H150" s="233" t="s">
        <v>54</v>
      </c>
      <c r="I150" s="233" t="s">
        <v>68</v>
      </c>
      <c r="J150" s="233" t="s">
        <v>4581</v>
      </c>
      <c r="K150" s="234"/>
      <c r="L150" s="235"/>
      <c r="M150" s="235">
        <v>44111</v>
      </c>
      <c r="N150" s="233" t="s">
        <v>9</v>
      </c>
      <c r="O150" s="233" t="s">
        <v>196</v>
      </c>
      <c r="P150" s="233" t="s">
        <v>17</v>
      </c>
      <c r="W150" s="233" t="s">
        <v>4582</v>
      </c>
      <c r="X150" s="236">
        <v>500000</v>
      </c>
      <c r="Y150" s="233" t="s">
        <v>58</v>
      </c>
      <c r="Z150" s="14" t="s">
        <v>444</v>
      </c>
      <c r="AA150" s="233" t="s">
        <v>444</v>
      </c>
      <c r="AB150" s="236" t="s">
        <v>197</v>
      </c>
      <c r="AC150" s="109">
        <v>52.342944362264205</v>
      </c>
      <c r="AD150" s="107">
        <v>1.5094339622641511</v>
      </c>
      <c r="AE150" s="109">
        <v>2217.1472181132103</v>
      </c>
      <c r="AF150" s="109">
        <v>44.342944362264205</v>
      </c>
      <c r="AG150" s="109">
        <v>52.342944362264205</v>
      </c>
    </row>
    <row r="151" spans="1:33" ht="15.6">
      <c r="A151" s="102" t="s">
        <v>4132</v>
      </c>
      <c r="B151" s="96" t="s">
        <v>4133</v>
      </c>
      <c r="C151" s="233" t="s">
        <v>4583</v>
      </c>
      <c r="D151" s="233" t="s">
        <v>51</v>
      </c>
      <c r="E151" s="233" t="s">
        <v>52</v>
      </c>
      <c r="F151" s="233" t="s">
        <v>26</v>
      </c>
      <c r="G151" s="233" t="s">
        <v>66</v>
      </c>
      <c r="H151" s="233" t="s">
        <v>54</v>
      </c>
      <c r="I151" s="233" t="s">
        <v>68</v>
      </c>
      <c r="J151" s="233" t="s">
        <v>4584</v>
      </c>
      <c r="K151" s="234">
        <v>44057</v>
      </c>
      <c r="L151" s="235">
        <v>44099</v>
      </c>
      <c r="M151" s="235">
        <v>44112</v>
      </c>
      <c r="N151" s="233" t="s">
        <v>9</v>
      </c>
      <c r="O151" s="233" t="s">
        <v>196</v>
      </c>
      <c r="P151" s="233" t="s">
        <v>17</v>
      </c>
      <c r="W151" s="233"/>
      <c r="X151" s="236">
        <v>500000</v>
      </c>
      <c r="Y151" s="233" t="s">
        <v>58</v>
      </c>
      <c r="Z151" s="14" t="s">
        <v>444</v>
      </c>
      <c r="AA151" s="233" t="s">
        <v>444</v>
      </c>
      <c r="AB151" s="236" t="s">
        <v>197</v>
      </c>
      <c r="AC151" s="109">
        <v>52.37313304150949</v>
      </c>
      <c r="AD151" s="107">
        <v>1.5094339622641511</v>
      </c>
      <c r="AE151" s="109">
        <v>2218.6566520754745</v>
      </c>
      <c r="AF151" s="109">
        <v>44.37313304150949</v>
      </c>
      <c r="AG151" s="109">
        <v>52.37313304150949</v>
      </c>
    </row>
    <row r="152" spans="1:33" ht="15.6">
      <c r="A152" s="233" t="s">
        <v>4136</v>
      </c>
      <c r="B152" s="96" t="s">
        <v>4133</v>
      </c>
      <c r="C152" s="233" t="s">
        <v>3423</v>
      </c>
      <c r="D152" s="233" t="s">
        <v>51</v>
      </c>
      <c r="E152" s="233" t="s">
        <v>52</v>
      </c>
      <c r="F152" s="233" t="s">
        <v>26</v>
      </c>
      <c r="G152" s="233" t="s">
        <v>66</v>
      </c>
      <c r="H152" s="233" t="s">
        <v>54</v>
      </c>
      <c r="I152" s="233" t="s">
        <v>68</v>
      </c>
      <c r="J152" s="233" t="s">
        <v>4585</v>
      </c>
      <c r="K152" s="234">
        <v>44058</v>
      </c>
      <c r="L152" s="235">
        <v>44127</v>
      </c>
      <c r="M152" s="235">
        <v>44149</v>
      </c>
      <c r="N152" s="233" t="s">
        <v>11</v>
      </c>
      <c r="O152" s="233" t="s">
        <v>185</v>
      </c>
      <c r="P152" s="233" t="s">
        <v>17</v>
      </c>
      <c r="W152" s="233"/>
      <c r="X152" s="236">
        <v>500000</v>
      </c>
      <c r="Y152" s="233" t="s">
        <v>58</v>
      </c>
      <c r="Z152" s="14" t="s">
        <v>444</v>
      </c>
      <c r="AA152" s="233" t="s">
        <v>444</v>
      </c>
      <c r="AB152" s="236" t="s">
        <v>186</v>
      </c>
      <c r="AC152" s="109">
        <v>52.403321720754775</v>
      </c>
      <c r="AD152" s="107">
        <v>1.5094339622641511</v>
      </c>
      <c r="AE152" s="109">
        <v>2220.1660860377388</v>
      </c>
      <c r="AF152" s="109">
        <v>44.403321720754775</v>
      </c>
      <c r="AG152" s="109">
        <v>52.403321720754775</v>
      </c>
    </row>
    <row r="153" spans="1:33" ht="15.6">
      <c r="A153" s="233" t="s">
        <v>4136</v>
      </c>
      <c r="B153" s="96" t="s">
        <v>4133</v>
      </c>
      <c r="C153" s="233" t="s">
        <v>4586</v>
      </c>
      <c r="D153" s="233" t="s">
        <v>51</v>
      </c>
      <c r="E153" s="233" t="s">
        <v>52</v>
      </c>
      <c r="F153" s="233" t="s">
        <v>26</v>
      </c>
      <c r="G153" s="233" t="s">
        <v>66</v>
      </c>
      <c r="H153" s="233" t="s">
        <v>54</v>
      </c>
      <c r="I153" s="233" t="s">
        <v>68</v>
      </c>
      <c r="J153" s="233" t="s">
        <v>4587</v>
      </c>
      <c r="K153" s="234">
        <v>44039</v>
      </c>
      <c r="L153" s="235">
        <v>44120</v>
      </c>
      <c r="M153" s="235">
        <v>44151</v>
      </c>
      <c r="N153" s="233" t="s">
        <v>9</v>
      </c>
      <c r="O153" s="233" t="s">
        <v>181</v>
      </c>
      <c r="P153" s="233" t="s">
        <v>17</v>
      </c>
      <c r="W153" s="233" t="s">
        <v>4464</v>
      </c>
      <c r="X153" s="236">
        <v>500000</v>
      </c>
      <c r="Y153" s="233" t="s">
        <v>58</v>
      </c>
      <c r="Z153" s="14" t="s">
        <v>444</v>
      </c>
      <c r="AA153" s="233" t="s">
        <v>444</v>
      </c>
      <c r="AB153" s="236" t="s">
        <v>182</v>
      </c>
      <c r="AC153" s="109">
        <v>52.43351040000006</v>
      </c>
      <c r="AD153" s="107">
        <v>1.5094339622641511</v>
      </c>
      <c r="AE153" s="109">
        <v>2221.675520000003</v>
      </c>
      <c r="AF153" s="109">
        <v>44.43351040000006</v>
      </c>
      <c r="AG153" s="109">
        <v>52.43351040000006</v>
      </c>
    </row>
    <row r="154" spans="1:33" ht="15.6">
      <c r="A154" s="102" t="s">
        <v>4132</v>
      </c>
      <c r="B154" s="96" t="s">
        <v>4133</v>
      </c>
      <c r="C154" s="233" t="s">
        <v>4588</v>
      </c>
      <c r="D154" s="233" t="s">
        <v>51</v>
      </c>
      <c r="E154" s="233" t="s">
        <v>52</v>
      </c>
      <c r="F154" s="233" t="s">
        <v>26</v>
      </c>
      <c r="G154" s="233" t="s">
        <v>66</v>
      </c>
      <c r="H154" s="233" t="s">
        <v>54</v>
      </c>
      <c r="I154" s="233" t="s">
        <v>68</v>
      </c>
      <c r="J154" s="233" t="s">
        <v>4589</v>
      </c>
      <c r="K154" s="234">
        <v>44099</v>
      </c>
      <c r="L154" s="235">
        <v>44155</v>
      </c>
      <c r="M154" s="235">
        <v>44168</v>
      </c>
      <c r="N154" s="233" t="s">
        <v>9</v>
      </c>
      <c r="O154" s="233" t="s">
        <v>196</v>
      </c>
      <c r="P154" s="233" t="s">
        <v>17</v>
      </c>
      <c r="W154" s="233"/>
      <c r="X154" s="236">
        <v>500000</v>
      </c>
      <c r="Y154" s="233" t="s">
        <v>58</v>
      </c>
      <c r="Z154" s="14" t="s">
        <v>444</v>
      </c>
      <c r="AA154" s="233" t="s">
        <v>444</v>
      </c>
      <c r="AB154" s="236" t="s">
        <v>197</v>
      </c>
      <c r="AC154" s="109">
        <v>52.463699079245345</v>
      </c>
      <c r="AD154" s="107">
        <v>1.5094339622641511</v>
      </c>
      <c r="AE154" s="109">
        <v>2223.1849539622672</v>
      </c>
      <c r="AF154" s="109">
        <v>44.463699079245345</v>
      </c>
      <c r="AG154" s="109">
        <v>52.463699079245345</v>
      </c>
    </row>
    <row r="155" spans="1:33" ht="15.6">
      <c r="A155" s="102" t="s">
        <v>4132</v>
      </c>
      <c r="B155" s="96" t="s">
        <v>4133</v>
      </c>
      <c r="C155" t="s">
        <v>3947</v>
      </c>
      <c r="D155" s="233" t="s">
        <v>51</v>
      </c>
      <c r="E155" s="233" t="s">
        <v>52</v>
      </c>
      <c r="F155" s="233" t="s">
        <v>26</v>
      </c>
      <c r="G155" s="233" t="s">
        <v>77</v>
      </c>
      <c r="H155" s="233" t="s">
        <v>67</v>
      </c>
      <c r="I155" s="233" t="s">
        <v>68</v>
      </c>
      <c r="J155" s="233" t="s">
        <v>4590</v>
      </c>
      <c r="K155" s="128">
        <v>43962</v>
      </c>
      <c r="L155" s="119">
        <v>44071</v>
      </c>
      <c r="M155" s="119">
        <v>44098</v>
      </c>
      <c r="N155" t="s">
        <v>9</v>
      </c>
      <c r="O155" t="s">
        <v>196</v>
      </c>
      <c r="P155" s="14" t="s">
        <v>17</v>
      </c>
      <c r="W155" s="233" t="s">
        <v>4530</v>
      </c>
      <c r="X155" s="236">
        <v>500000</v>
      </c>
      <c r="Y155" s="233" t="s">
        <v>58</v>
      </c>
      <c r="Z155" s="14" t="s">
        <v>444</v>
      </c>
      <c r="AA155" s="233" t="s">
        <v>444</v>
      </c>
      <c r="AB155" s="236" t="s">
        <v>197</v>
      </c>
      <c r="AC155" s="109">
        <v>52.825963230188748</v>
      </c>
      <c r="AD155" s="107">
        <v>15.09433962264151</v>
      </c>
      <c r="AE155" s="109">
        <v>2241.2981615094373</v>
      </c>
      <c r="AF155" s="109">
        <v>44.825963230188748</v>
      </c>
      <c r="AG155" s="109">
        <v>52.825963230188748</v>
      </c>
    </row>
    <row r="156" spans="1:33" ht="15.6">
      <c r="A156" s="102" t="s">
        <v>4132</v>
      </c>
      <c r="B156" s="96" t="s">
        <v>4133</v>
      </c>
      <c r="C156" s="233" t="s">
        <v>3947</v>
      </c>
      <c r="D156" s="233" t="s">
        <v>51</v>
      </c>
      <c r="E156" s="233" t="s">
        <v>52</v>
      </c>
      <c r="F156" s="233" t="s">
        <v>26</v>
      </c>
      <c r="G156" s="233" t="s">
        <v>77</v>
      </c>
      <c r="H156" s="233" t="s">
        <v>67</v>
      </c>
      <c r="I156" s="233" t="s">
        <v>68</v>
      </c>
      <c r="J156" s="233" t="s">
        <v>4591</v>
      </c>
      <c r="K156" s="234">
        <v>44102</v>
      </c>
      <c r="L156" s="235">
        <v>44127</v>
      </c>
      <c r="M156" s="235">
        <v>44131</v>
      </c>
      <c r="N156" s="233" t="s">
        <v>9</v>
      </c>
      <c r="O156" s="233" t="s">
        <v>196</v>
      </c>
      <c r="P156" s="233" t="s">
        <v>17</v>
      </c>
      <c r="W156" s="233" t="s">
        <v>4464</v>
      </c>
      <c r="X156" s="236">
        <v>500000</v>
      </c>
      <c r="Y156" s="233" t="s">
        <v>58</v>
      </c>
      <c r="Z156" s="14" t="s">
        <v>444</v>
      </c>
      <c r="AA156" s="233" t="s">
        <v>444</v>
      </c>
      <c r="AB156" s="236" t="s">
        <v>197</v>
      </c>
      <c r="AC156" s="109">
        <v>1.1278500226415815</v>
      </c>
      <c r="AD156" s="107">
        <v>15.09433962264151</v>
      </c>
      <c r="AE156" s="109">
        <v>2256.3925011320789</v>
      </c>
      <c r="AF156" s="109">
        <v>45.127850022641582</v>
      </c>
      <c r="AG156" s="109">
        <v>53.127850022641582</v>
      </c>
    </row>
    <row r="157" spans="1:33" ht="15.6">
      <c r="A157" s="102" t="s">
        <v>4132</v>
      </c>
      <c r="B157" s="96" t="s">
        <v>4133</v>
      </c>
      <c r="C157" s="13" t="s">
        <v>3409</v>
      </c>
      <c r="D157" s="233" t="s">
        <v>52</v>
      </c>
      <c r="E157" s="233" t="s">
        <v>52</v>
      </c>
      <c r="F157" s="233" t="s">
        <v>26</v>
      </c>
      <c r="G157" s="233" t="s">
        <v>81</v>
      </c>
      <c r="H157" s="233" t="s">
        <v>54</v>
      </c>
      <c r="I157" s="233" t="s">
        <v>55</v>
      </c>
      <c r="J157" s="233" t="s">
        <v>4501</v>
      </c>
      <c r="K157" s="234">
        <v>43942</v>
      </c>
      <c r="L157" s="235">
        <v>44029</v>
      </c>
      <c r="M157" s="235">
        <v>44044</v>
      </c>
      <c r="N157" s="233" t="s">
        <v>9</v>
      </c>
      <c r="O157" s="233" t="s">
        <v>181</v>
      </c>
      <c r="P157" s="233" t="s">
        <v>17</v>
      </c>
      <c r="S157" s="62"/>
      <c r="W157" s="233" t="s">
        <v>4592</v>
      </c>
      <c r="X157" s="236">
        <v>500000</v>
      </c>
      <c r="Y157" s="233" t="s">
        <v>72</v>
      </c>
      <c r="Z157" s="14" t="s">
        <v>444</v>
      </c>
      <c r="AA157" s="233" t="s">
        <v>444</v>
      </c>
      <c r="AB157" s="236" t="s">
        <v>182</v>
      </c>
      <c r="AC157" s="109">
        <v>1.1580387018868592</v>
      </c>
      <c r="AD157" s="107">
        <v>1.5094339622641511</v>
      </c>
      <c r="AE157" s="109">
        <v>2257.9019350943431</v>
      </c>
      <c r="AF157" s="109">
        <v>45.158038701886859</v>
      </c>
      <c r="AG157" s="109">
        <v>53.158038701886859</v>
      </c>
    </row>
    <row r="158" spans="1:33" ht="15.6">
      <c r="A158" s="233" t="s">
        <v>4593</v>
      </c>
      <c r="B158" s="233" t="s">
        <v>4594</v>
      </c>
      <c r="C158" s="233" t="s">
        <v>4595</v>
      </c>
      <c r="D158" s="233" t="s">
        <v>108</v>
      </c>
      <c r="E158" s="233" t="s">
        <v>65</v>
      </c>
      <c r="F158" s="233" t="s">
        <v>24</v>
      </c>
      <c r="G158" s="233" t="s">
        <v>66</v>
      </c>
      <c r="H158" s="233" t="s">
        <v>54</v>
      </c>
      <c r="I158" s="233" t="s">
        <v>55</v>
      </c>
      <c r="J158" s="233" t="s">
        <v>4596</v>
      </c>
      <c r="K158" s="234">
        <v>43606</v>
      </c>
      <c r="L158" s="235">
        <v>43893</v>
      </c>
      <c r="M158" s="235">
        <v>44008</v>
      </c>
      <c r="N158" s="233" t="s">
        <v>13</v>
      </c>
      <c r="O158" s="233" t="s">
        <v>157</v>
      </c>
      <c r="P158" s="233" t="s">
        <v>17</v>
      </c>
      <c r="Q158" s="233"/>
      <c r="R158" s="235"/>
      <c r="S158" s="235"/>
      <c r="T158" s="62" t="s">
        <v>4597</v>
      </c>
      <c r="U158" s="62" t="s">
        <v>4598</v>
      </c>
      <c r="V158" s="233" t="s">
        <v>4599</v>
      </c>
      <c r="W158" s="236">
        <v>500000</v>
      </c>
      <c r="X158" s="233" t="s">
        <v>58</v>
      </c>
      <c r="Y158" s="14" t="s">
        <v>444</v>
      </c>
      <c r="Z158" s="233" t="s">
        <v>478</v>
      </c>
      <c r="AA158" s="236" t="s">
        <v>158</v>
      </c>
      <c r="AB158" s="109">
        <v>25.004065086792444</v>
      </c>
      <c r="AC158" s="107">
        <v>1.5094339622641511</v>
      </c>
      <c r="AD158" s="109">
        <v>600.20325433962228</v>
      </c>
      <c r="AE158" s="109">
        <v>12.004065086792446</v>
      </c>
      <c r="AF158" s="109">
        <v>25.004065086792444</v>
      </c>
      <c r="AG158" s="109"/>
    </row>
    <row r="159" spans="1:33" ht="15.6">
      <c r="A159" s="233" t="s">
        <v>4136</v>
      </c>
      <c r="B159" s="96" t="s">
        <v>4133</v>
      </c>
      <c r="C159" s="233" t="s">
        <v>4044</v>
      </c>
      <c r="D159" s="233" t="s">
        <v>65</v>
      </c>
      <c r="E159" s="233" t="s">
        <v>65</v>
      </c>
      <c r="F159" s="233" t="s">
        <v>24</v>
      </c>
      <c r="G159" s="233" t="s">
        <v>66</v>
      </c>
      <c r="H159" s="233" t="s">
        <v>54</v>
      </c>
      <c r="I159" s="233" t="s">
        <v>55</v>
      </c>
      <c r="J159" s="233" t="s">
        <v>4600</v>
      </c>
      <c r="K159" s="234">
        <v>43990</v>
      </c>
      <c r="L159" s="235">
        <v>44015</v>
      </c>
      <c r="M159" s="235">
        <v>44044</v>
      </c>
      <c r="N159" s="233" t="s">
        <v>13</v>
      </c>
      <c r="O159" s="233" t="s">
        <v>149</v>
      </c>
      <c r="P159" s="233" t="s">
        <v>17</v>
      </c>
      <c r="Q159" s="233"/>
      <c r="R159" s="235"/>
      <c r="S159" s="235"/>
      <c r="T159" s="62" t="s">
        <v>4601</v>
      </c>
      <c r="V159" s="233" t="s">
        <v>4602</v>
      </c>
      <c r="W159" s="236">
        <v>500000</v>
      </c>
      <c r="X159" s="233" t="s">
        <v>58</v>
      </c>
      <c r="Y159" s="14" t="s">
        <v>444</v>
      </c>
      <c r="Z159" s="233" t="s">
        <v>478</v>
      </c>
      <c r="AA159" s="236" t="s">
        <v>150</v>
      </c>
      <c r="AB159" s="109">
        <v>25.06444244528301</v>
      </c>
      <c r="AC159" s="107">
        <v>1.5094339622641511</v>
      </c>
      <c r="AD159" s="109">
        <v>603.22212226415047</v>
      </c>
      <c r="AE159" s="109">
        <v>12.06444244528301</v>
      </c>
      <c r="AF159" s="109">
        <v>25.06444244528301</v>
      </c>
      <c r="AG159" s="109">
        <v>22.932367577358448</v>
      </c>
    </row>
    <row r="160" spans="1:33" ht="15.6">
      <c r="A160" s="233" t="s">
        <v>4136</v>
      </c>
      <c r="B160" s="96" t="s">
        <v>4133</v>
      </c>
      <c r="C160" t="s">
        <v>4603</v>
      </c>
      <c r="D160" s="233" t="s">
        <v>108</v>
      </c>
      <c r="E160" s="233" t="s">
        <v>65</v>
      </c>
      <c r="F160" s="233" t="s">
        <v>24</v>
      </c>
      <c r="G160" s="233" t="s">
        <v>66</v>
      </c>
      <c r="H160" s="233" t="s">
        <v>54</v>
      </c>
      <c r="I160" s="233" t="s">
        <v>55</v>
      </c>
      <c r="J160" s="233" t="s">
        <v>4604</v>
      </c>
      <c r="K160" s="128">
        <v>43935</v>
      </c>
      <c r="L160" s="119">
        <v>44071</v>
      </c>
      <c r="M160" s="119">
        <v>44111</v>
      </c>
      <c r="N160" t="s">
        <v>13</v>
      </c>
      <c r="O160" t="s">
        <v>161</v>
      </c>
      <c r="P160" s="14" t="s">
        <v>17</v>
      </c>
      <c r="Q160" s="14"/>
      <c r="R160" s="130"/>
      <c r="S160" s="130"/>
      <c r="T160" s="62" t="s">
        <v>4605</v>
      </c>
      <c r="U160" s="62" t="s">
        <v>4606</v>
      </c>
      <c r="V160" s="233" t="s">
        <v>4607</v>
      </c>
      <c r="W160" s="236">
        <v>500000</v>
      </c>
      <c r="X160" s="233" t="s">
        <v>58</v>
      </c>
      <c r="Y160" s="14" t="s">
        <v>444</v>
      </c>
      <c r="Z160" s="233" t="s">
        <v>478</v>
      </c>
      <c r="AA160" s="236" t="s">
        <v>162</v>
      </c>
      <c r="AB160" s="109">
        <v>25.426706596226403</v>
      </c>
      <c r="AC160" s="107">
        <v>1.5094339622641511</v>
      </c>
      <c r="AD160" s="109">
        <v>621.33532981132021</v>
      </c>
      <c r="AE160" s="109">
        <v>12.426706596226404</v>
      </c>
      <c r="AF160" s="109">
        <v>25.426706596226403</v>
      </c>
      <c r="AG160" s="109">
        <v>22.902178898113171</v>
      </c>
    </row>
    <row r="161" spans="1:36" ht="15.6">
      <c r="A161" s="233" t="s">
        <v>4136</v>
      </c>
      <c r="B161" s="96" t="s">
        <v>4133</v>
      </c>
      <c r="C161" t="s">
        <v>4608</v>
      </c>
      <c r="D161" s="233" t="s">
        <v>64</v>
      </c>
      <c r="E161" s="233" t="s">
        <v>65</v>
      </c>
      <c r="F161" s="233" t="s">
        <v>24</v>
      </c>
      <c r="G161" s="233" t="s">
        <v>81</v>
      </c>
      <c r="H161" s="233" t="s">
        <v>54</v>
      </c>
      <c r="I161" s="233" t="s">
        <v>55</v>
      </c>
      <c r="J161" s="233" t="s">
        <v>4609</v>
      </c>
      <c r="K161" s="128">
        <v>44013</v>
      </c>
      <c r="L161" s="119">
        <v>44132</v>
      </c>
      <c r="M161" s="119">
        <v>44104</v>
      </c>
      <c r="N161" t="s">
        <v>13</v>
      </c>
      <c r="O161" t="s">
        <v>135</v>
      </c>
      <c r="P161" s="14" t="s">
        <v>17</v>
      </c>
      <c r="Q161" s="14"/>
      <c r="R161" s="130"/>
      <c r="S161" s="130"/>
      <c r="T161" s="62" t="s">
        <v>4610</v>
      </c>
      <c r="U161" s="62" t="s">
        <v>4611</v>
      </c>
      <c r="V161" s="233" t="s">
        <v>4612</v>
      </c>
      <c r="W161" s="236">
        <v>500000</v>
      </c>
      <c r="X161" s="233" t="s">
        <v>58</v>
      </c>
      <c r="Y161" s="14" t="s">
        <v>444</v>
      </c>
      <c r="Z161" s="233" t="s">
        <v>478</v>
      </c>
      <c r="AA161" s="236" t="s">
        <v>136</v>
      </c>
      <c r="AB161" s="109">
        <v>25.51727263396225</v>
      </c>
      <c r="AC161" s="107">
        <v>1.5094339622641511</v>
      </c>
      <c r="AD161" s="109">
        <v>625.8636316981125</v>
      </c>
      <c r="AE161" s="109">
        <v>12.51727263396225</v>
      </c>
      <c r="AF161" s="109">
        <v>25.51727263396225</v>
      </c>
      <c r="AG161" s="109">
        <v>22.902178898113171</v>
      </c>
    </row>
    <row r="162" spans="1:36" ht="15.6">
      <c r="A162" s="233" t="s">
        <v>4230</v>
      </c>
      <c r="B162" s="13" t="s">
        <v>4613</v>
      </c>
      <c r="C162" s="13" t="s">
        <v>3627</v>
      </c>
      <c r="D162" s="13" t="s">
        <v>65</v>
      </c>
      <c r="E162" s="13" t="s">
        <v>65</v>
      </c>
      <c r="F162" s="13" t="s">
        <v>25</v>
      </c>
      <c r="G162" s="233" t="s">
        <v>53</v>
      </c>
      <c r="H162" s="13" t="s">
        <v>67</v>
      </c>
      <c r="I162" s="13" t="s">
        <v>55</v>
      </c>
      <c r="J162" s="13" t="s">
        <v>4614</v>
      </c>
      <c r="K162" s="22">
        <v>43739</v>
      </c>
      <c r="L162" s="100">
        <v>43889</v>
      </c>
      <c r="M162" s="22">
        <v>43921</v>
      </c>
      <c r="N162" s="13" t="s">
        <v>13</v>
      </c>
      <c r="O162" s="13" t="s">
        <v>157</v>
      </c>
      <c r="P162" s="14" t="s">
        <v>17</v>
      </c>
      <c r="Q162" s="14"/>
      <c r="R162" s="130"/>
      <c r="S162" s="130"/>
      <c r="T162" s="62" t="s">
        <v>4615</v>
      </c>
      <c r="V162" s="13" t="s">
        <v>4616</v>
      </c>
      <c r="W162" s="236">
        <v>500000</v>
      </c>
      <c r="X162" s="16" t="s">
        <v>58</v>
      </c>
      <c r="Y162" s="14" t="s">
        <v>478</v>
      </c>
      <c r="Z162" s="233" t="s">
        <v>478</v>
      </c>
      <c r="AA162" s="236" t="s">
        <v>158</v>
      </c>
      <c r="AB162" s="109">
        <v>25.607838671698097</v>
      </c>
      <c r="AC162" s="107">
        <v>15.09433962264151</v>
      </c>
      <c r="AD162" s="109">
        <v>630.39193358490479</v>
      </c>
      <c r="AE162" s="109">
        <v>12.607838671698095</v>
      </c>
      <c r="AF162" s="109">
        <v>25.607838671698097</v>
      </c>
      <c r="AG162" s="109">
        <v>22.932367577358448</v>
      </c>
    </row>
    <row r="163" spans="1:36" ht="15.6">
      <c r="A163" s="102" t="s">
        <v>4132</v>
      </c>
      <c r="B163" s="96" t="s">
        <v>4133</v>
      </c>
      <c r="C163" s="233" t="s">
        <v>2888</v>
      </c>
      <c r="D163" s="233" t="s">
        <v>65</v>
      </c>
      <c r="E163" s="233" t="s">
        <v>65</v>
      </c>
      <c r="F163" s="233" t="s">
        <v>25</v>
      </c>
      <c r="G163" s="233" t="s">
        <v>66</v>
      </c>
      <c r="H163" s="233" t="s">
        <v>54</v>
      </c>
      <c r="I163" s="233" t="s">
        <v>55</v>
      </c>
      <c r="J163" s="233" t="s">
        <v>4617</v>
      </c>
      <c r="K163" s="234">
        <v>44025</v>
      </c>
      <c r="L163" s="235">
        <v>44042</v>
      </c>
      <c r="M163" s="235">
        <v>44084</v>
      </c>
      <c r="N163" s="233" t="s">
        <v>13</v>
      </c>
      <c r="O163" s="233" t="s">
        <v>135</v>
      </c>
      <c r="P163" s="233" t="s">
        <v>17</v>
      </c>
      <c r="Q163" s="233"/>
      <c r="R163" s="235"/>
      <c r="S163" s="235"/>
      <c r="T163" s="62" t="s">
        <v>4618</v>
      </c>
      <c r="V163" s="233" t="s">
        <v>4612</v>
      </c>
      <c r="W163" s="236">
        <v>500000</v>
      </c>
      <c r="X163" s="233" t="s">
        <v>58</v>
      </c>
      <c r="Y163" s="14" t="s">
        <v>478</v>
      </c>
      <c r="Z163" s="233" t="s">
        <v>478</v>
      </c>
      <c r="AA163" s="236" t="s">
        <v>136</v>
      </c>
      <c r="AB163" s="109">
        <v>26.000291501886771</v>
      </c>
      <c r="AC163" s="107">
        <v>1.5094339622641511</v>
      </c>
      <c r="AD163" s="109">
        <v>650.01457509433862</v>
      </c>
      <c r="AE163" s="109">
        <v>13.000291501886773</v>
      </c>
      <c r="AF163" s="109">
        <v>26.000291501886771</v>
      </c>
      <c r="AG163" s="109">
        <v>22.962556256603733</v>
      </c>
    </row>
    <row r="164" spans="1:36" ht="15.6">
      <c r="A164" s="233" t="s">
        <v>4136</v>
      </c>
      <c r="B164" s="96" t="s">
        <v>4133</v>
      </c>
      <c r="C164" t="s">
        <v>1333</v>
      </c>
      <c r="D164" s="233" t="s">
        <v>65</v>
      </c>
      <c r="E164" s="233" t="s">
        <v>65</v>
      </c>
      <c r="F164" s="233" t="s">
        <v>25</v>
      </c>
      <c r="G164" s="233" t="s">
        <v>77</v>
      </c>
      <c r="H164" s="233" t="s">
        <v>67</v>
      </c>
      <c r="I164" s="233" t="s">
        <v>55</v>
      </c>
      <c r="J164" s="233" t="s">
        <v>4619</v>
      </c>
      <c r="K164" s="128">
        <v>44102</v>
      </c>
      <c r="L164" s="119">
        <v>44113</v>
      </c>
      <c r="M164" s="119">
        <v>44123</v>
      </c>
      <c r="N164" t="s">
        <v>13</v>
      </c>
      <c r="O164" t="s">
        <v>149</v>
      </c>
      <c r="P164" s="14" t="s">
        <v>17</v>
      </c>
      <c r="Q164" s="14"/>
      <c r="R164" s="130"/>
      <c r="S164" s="130"/>
      <c r="T164" s="62" t="s">
        <v>4620</v>
      </c>
      <c r="V164" s="233" t="s">
        <v>4602</v>
      </c>
      <c r="W164" s="236">
        <v>500000</v>
      </c>
      <c r="X164" s="233" t="s">
        <v>58</v>
      </c>
      <c r="Y164" s="14" t="s">
        <v>478</v>
      </c>
      <c r="Z164" s="233" t="s">
        <v>478</v>
      </c>
      <c r="AA164" s="236" t="s">
        <v>150</v>
      </c>
      <c r="AB164" s="109">
        <v>27.087083954716956</v>
      </c>
      <c r="AC164" s="107">
        <v>15.09433962264151</v>
      </c>
      <c r="AD164" s="109">
        <v>704.35419773584783</v>
      </c>
      <c r="AE164" s="109">
        <v>14.087083954716956</v>
      </c>
      <c r="AF164" s="109">
        <v>27.087083954716956</v>
      </c>
      <c r="AG164" s="109">
        <v>22.992744935849014</v>
      </c>
    </row>
    <row r="165" spans="1:36" ht="15.6">
      <c r="A165" s="110" t="s">
        <v>4196</v>
      </c>
      <c r="B165" s="96" t="s">
        <v>4197</v>
      </c>
      <c r="C165" s="233" t="s">
        <v>4621</v>
      </c>
      <c r="D165" s="233" t="s">
        <v>65</v>
      </c>
      <c r="E165" s="233" t="s">
        <v>65</v>
      </c>
      <c r="F165" s="233" t="s">
        <v>25</v>
      </c>
      <c r="G165" s="233" t="s">
        <v>81</v>
      </c>
      <c r="H165" s="233" t="s">
        <v>54</v>
      </c>
      <c r="I165" s="233" t="s">
        <v>55</v>
      </c>
      <c r="J165" s="233" t="s">
        <v>4622</v>
      </c>
      <c r="K165" s="234">
        <v>43922</v>
      </c>
      <c r="L165" s="235">
        <v>44099</v>
      </c>
      <c r="M165" s="235">
        <v>44162</v>
      </c>
      <c r="N165" s="233" t="s">
        <v>13</v>
      </c>
      <c r="O165" s="233" t="s">
        <v>149</v>
      </c>
      <c r="P165" s="233" t="s">
        <v>17</v>
      </c>
      <c r="Q165" s="233"/>
      <c r="R165" s="235"/>
      <c r="S165" s="235"/>
      <c r="T165" s="62" t="s">
        <v>4623</v>
      </c>
      <c r="W165" s="236">
        <v>500000</v>
      </c>
      <c r="X165" s="233" t="s">
        <v>58</v>
      </c>
      <c r="Y165" s="14" t="s">
        <v>478</v>
      </c>
      <c r="Z165" s="233" t="s">
        <v>478</v>
      </c>
      <c r="AA165" s="236" t="s">
        <v>150</v>
      </c>
      <c r="AB165" s="109">
        <v>27.419160030188657</v>
      </c>
      <c r="AC165" s="107">
        <v>1.5094339622641511</v>
      </c>
      <c r="AD165" s="109">
        <v>720.95800150943273</v>
      </c>
      <c r="AE165" s="109">
        <v>14.419160030188655</v>
      </c>
      <c r="AF165" s="109">
        <v>27.419160030188657</v>
      </c>
      <c r="AG165" s="109">
        <v>23.294631728301844</v>
      </c>
    </row>
    <row r="166" spans="1:36" ht="15.6">
      <c r="A166" s="102" t="s">
        <v>4132</v>
      </c>
      <c r="B166" s="96" t="s">
        <v>4133</v>
      </c>
      <c r="C166" s="233" t="s">
        <v>1373</v>
      </c>
      <c r="D166" s="233" t="s">
        <v>65</v>
      </c>
      <c r="E166" s="233" t="s">
        <v>65</v>
      </c>
      <c r="F166" s="233" t="s">
        <v>25</v>
      </c>
      <c r="G166" s="233" t="s">
        <v>81</v>
      </c>
      <c r="H166" s="233" t="s">
        <v>54</v>
      </c>
      <c r="I166" s="233" t="s">
        <v>55</v>
      </c>
      <c r="J166" t="s">
        <v>4624</v>
      </c>
      <c r="K166" s="234">
        <v>43997</v>
      </c>
      <c r="L166" s="235">
        <v>44109</v>
      </c>
      <c r="M166" s="235">
        <v>44165</v>
      </c>
      <c r="N166" s="233" t="s">
        <v>9</v>
      </c>
      <c r="O166" s="233" t="s">
        <v>181</v>
      </c>
      <c r="P166" s="233" t="s">
        <v>17</v>
      </c>
      <c r="Q166" s="233"/>
      <c r="R166" s="235"/>
      <c r="S166" s="235">
        <v>44277</v>
      </c>
      <c r="T166" s="62" t="s">
        <v>4625</v>
      </c>
      <c r="V166" s="233" t="s">
        <v>4626</v>
      </c>
      <c r="W166" s="236">
        <v>500000</v>
      </c>
      <c r="X166" s="233" t="s">
        <v>58</v>
      </c>
      <c r="Y166" s="14" t="s">
        <v>478</v>
      </c>
      <c r="Z166" s="233" t="s">
        <v>478</v>
      </c>
      <c r="AA166" s="236" t="s">
        <v>182</v>
      </c>
      <c r="AB166" s="109">
        <v>27.449348709433934</v>
      </c>
      <c r="AC166" s="107">
        <v>1.5094339622641511</v>
      </c>
      <c r="AD166" s="109">
        <v>722.46743547169683</v>
      </c>
      <c r="AE166" s="109">
        <v>14.449348709433936</v>
      </c>
      <c r="AF166" s="109">
        <v>27.449348709433934</v>
      </c>
      <c r="AG166" s="109">
        <v>23.318142067924487</v>
      </c>
    </row>
    <row r="167" spans="1:36" ht="15.6">
      <c r="A167" s="102" t="s">
        <v>4132</v>
      </c>
      <c r="B167" s="96" t="s">
        <v>4133</v>
      </c>
      <c r="C167" s="233" t="s">
        <v>4627</v>
      </c>
      <c r="D167" s="233" t="s">
        <v>51</v>
      </c>
      <c r="E167" s="233" t="s">
        <v>52</v>
      </c>
      <c r="F167" s="233" t="s">
        <v>26</v>
      </c>
      <c r="G167" s="233" t="s">
        <v>77</v>
      </c>
      <c r="H167" s="233" t="s">
        <v>67</v>
      </c>
      <c r="I167" s="233" t="s">
        <v>68</v>
      </c>
      <c r="J167" s="233" t="s">
        <v>4628</v>
      </c>
      <c r="K167" s="234"/>
      <c r="L167" s="235">
        <v>44167</v>
      </c>
      <c r="M167" s="235">
        <v>44181</v>
      </c>
      <c r="N167" s="233" t="s">
        <v>9</v>
      </c>
      <c r="O167" s="233" t="s">
        <v>181</v>
      </c>
      <c r="P167" s="233" t="s">
        <v>17</v>
      </c>
      <c r="Q167" s="233"/>
      <c r="R167" s="235"/>
      <c r="S167" s="235">
        <v>44267</v>
      </c>
      <c r="V167" s="233"/>
      <c r="W167" s="236">
        <v>500000</v>
      </c>
      <c r="X167" s="233" t="s">
        <v>58</v>
      </c>
      <c r="Y167" s="14" t="s">
        <v>444</v>
      </c>
      <c r="Z167" s="233" t="s">
        <v>444</v>
      </c>
      <c r="AA167" s="236" t="s">
        <v>182</v>
      </c>
      <c r="AB167" s="109">
        <v>28.324820407547122</v>
      </c>
      <c r="AC167" s="107">
        <v>15.09433962264151</v>
      </c>
      <c r="AD167" s="109">
        <v>766.24102037735622</v>
      </c>
      <c r="AE167" s="109">
        <v>15.324820407547124</v>
      </c>
      <c r="AF167" s="109">
        <v>28.324820407547122</v>
      </c>
      <c r="AG167" s="109">
        <v>23.348330747169769</v>
      </c>
    </row>
    <row r="168" spans="1:36" ht="15.6">
      <c r="A168" s="233" t="s">
        <v>4136</v>
      </c>
      <c r="B168" s="96" t="s">
        <v>4133</v>
      </c>
      <c r="C168" s="233" t="s">
        <v>4629</v>
      </c>
      <c r="D168" s="233" t="s">
        <v>65</v>
      </c>
      <c r="E168" s="233" t="s">
        <v>65</v>
      </c>
      <c r="F168" s="233" t="s">
        <v>25</v>
      </c>
      <c r="G168" s="233" t="s">
        <v>66</v>
      </c>
      <c r="H168" s="233" t="s">
        <v>54</v>
      </c>
      <c r="I168" s="233" t="s">
        <v>55</v>
      </c>
      <c r="J168" s="233" t="s">
        <v>4630</v>
      </c>
      <c r="K168" s="234">
        <v>44017</v>
      </c>
      <c r="L168" s="235">
        <v>44034</v>
      </c>
      <c r="M168" s="235">
        <v>44050</v>
      </c>
      <c r="N168" s="233" t="s">
        <v>28</v>
      </c>
      <c r="O168" s="233" t="s">
        <v>28</v>
      </c>
      <c r="P168" s="233" t="s">
        <v>28</v>
      </c>
      <c r="S168" s="62" t="s">
        <v>4631</v>
      </c>
      <c r="W168" s="233"/>
      <c r="X168" s="236">
        <v>500000</v>
      </c>
      <c r="Y168" s="233" t="s">
        <v>58</v>
      </c>
      <c r="Z168" s="14" t="s">
        <v>478</v>
      </c>
      <c r="AA168" s="233" t="s">
        <v>478</v>
      </c>
      <c r="AB168" s="236" t="s">
        <v>28</v>
      </c>
      <c r="AC168" s="109">
        <v>23.37851942641505</v>
      </c>
      <c r="AD168" s="107">
        <v>1.5094339622641511</v>
      </c>
      <c r="AE168" s="109">
        <v>768.92597132075252</v>
      </c>
      <c r="AF168" s="109">
        <v>15.37851942641505</v>
      </c>
      <c r="AG168" s="109">
        <v>23.37851942641505</v>
      </c>
    </row>
    <row r="169" spans="1:36" ht="15.6">
      <c r="A169" s="102" t="s">
        <v>4132</v>
      </c>
      <c r="B169" s="96" t="s">
        <v>4632</v>
      </c>
      <c r="C169" s="233" t="s">
        <v>4633</v>
      </c>
      <c r="D169" s="233" t="s">
        <v>65</v>
      </c>
      <c r="E169" s="233" t="s">
        <v>65</v>
      </c>
      <c r="F169" s="233" t="s">
        <v>25</v>
      </c>
      <c r="G169" s="233" t="s">
        <v>66</v>
      </c>
      <c r="H169" s="233" t="s">
        <v>54</v>
      </c>
      <c r="I169" s="233" t="s">
        <v>55</v>
      </c>
      <c r="J169" s="233" t="s">
        <v>4634</v>
      </c>
      <c r="K169" s="234">
        <v>43864</v>
      </c>
      <c r="L169" s="235">
        <v>43992</v>
      </c>
      <c r="M169" s="235">
        <v>44057</v>
      </c>
      <c r="N169" s="233" t="s">
        <v>28</v>
      </c>
      <c r="O169" s="233" t="s">
        <v>28</v>
      </c>
      <c r="P169" s="233" t="s">
        <v>28</v>
      </c>
      <c r="S169" s="62" t="s">
        <v>4635</v>
      </c>
      <c r="W169" s="233"/>
      <c r="X169" s="236">
        <v>500000</v>
      </c>
      <c r="Y169" s="233" t="s">
        <v>58</v>
      </c>
      <c r="Z169" s="14" t="s">
        <v>478</v>
      </c>
      <c r="AA169" s="233" t="s">
        <v>478</v>
      </c>
      <c r="AB169" s="236" t="s">
        <v>28</v>
      </c>
      <c r="AC169" s="109">
        <v>23.408708105660331</v>
      </c>
      <c r="AD169" s="107">
        <v>1.5094339622641511</v>
      </c>
      <c r="AE169" s="109">
        <v>770.43540528301662</v>
      </c>
      <c r="AF169" s="109">
        <v>15.408708105660333</v>
      </c>
      <c r="AG169" s="109">
        <v>23.408708105660331</v>
      </c>
    </row>
    <row r="170" spans="1:36" ht="15.6">
      <c r="A170" s="233" t="s">
        <v>4136</v>
      </c>
      <c r="B170" s="96" t="s">
        <v>4133</v>
      </c>
      <c r="C170" s="233" t="s">
        <v>4636</v>
      </c>
      <c r="D170" s="233" t="s">
        <v>65</v>
      </c>
      <c r="E170" s="233" t="s">
        <v>65</v>
      </c>
      <c r="F170" s="233" t="s">
        <v>25</v>
      </c>
      <c r="G170" s="233" t="s">
        <v>66</v>
      </c>
      <c r="H170" s="233" t="s">
        <v>54</v>
      </c>
      <c r="I170" s="233" t="s">
        <v>55</v>
      </c>
      <c r="J170" s="233" t="s">
        <v>4637</v>
      </c>
      <c r="K170" s="234">
        <v>43930</v>
      </c>
      <c r="L170" s="235">
        <v>44097</v>
      </c>
      <c r="M170" s="235">
        <v>44169</v>
      </c>
      <c r="N170" s="233" t="s">
        <v>28</v>
      </c>
      <c r="O170" s="233" t="s">
        <v>28</v>
      </c>
      <c r="P170" s="233" t="s">
        <v>28</v>
      </c>
      <c r="S170" s="62" t="s">
        <v>4638</v>
      </c>
      <c r="W170" s="233"/>
      <c r="X170" s="236">
        <v>500000</v>
      </c>
      <c r="Y170" s="233" t="s">
        <v>58</v>
      </c>
      <c r="Z170" s="14" t="s">
        <v>478</v>
      </c>
      <c r="AA170" s="233" t="s">
        <v>478</v>
      </c>
      <c r="AB170" s="236" t="s">
        <v>28</v>
      </c>
      <c r="AC170" s="109">
        <v>23.740783577358446</v>
      </c>
      <c r="AD170" s="107">
        <v>1.5094339622641511</v>
      </c>
      <c r="AE170" s="109">
        <v>787.03917886792226</v>
      </c>
      <c r="AF170" s="109">
        <v>15.740783577358446</v>
      </c>
      <c r="AG170" s="109">
        <v>23.740783577358446</v>
      </c>
    </row>
    <row r="171" spans="1:36" ht="30.95">
      <c r="A171" s="233" t="s">
        <v>4136</v>
      </c>
      <c r="B171" s="96" t="s">
        <v>4133</v>
      </c>
      <c r="C171" s="233" t="s">
        <v>4639</v>
      </c>
      <c r="D171" s="233" t="s">
        <v>65</v>
      </c>
      <c r="E171" s="233" t="s">
        <v>65</v>
      </c>
      <c r="F171" s="233" t="s">
        <v>25</v>
      </c>
      <c r="G171" s="233" t="s">
        <v>77</v>
      </c>
      <c r="H171" s="233" t="s">
        <v>67</v>
      </c>
      <c r="I171" s="233" t="s">
        <v>55</v>
      </c>
      <c r="J171" s="233" t="s">
        <v>4640</v>
      </c>
      <c r="K171" s="234">
        <v>43933</v>
      </c>
      <c r="L171" s="235">
        <v>43958</v>
      </c>
      <c r="M171" s="235">
        <v>43972</v>
      </c>
      <c r="N171" s="13" t="s">
        <v>28</v>
      </c>
      <c r="O171" s="13" t="s">
        <v>28</v>
      </c>
      <c r="P171" s="14" t="s">
        <v>28</v>
      </c>
      <c r="S171" s="62" t="s">
        <v>4641</v>
      </c>
      <c r="W171" s="233"/>
      <c r="X171" s="236">
        <v>500000</v>
      </c>
      <c r="Y171" s="233" t="s">
        <v>58</v>
      </c>
      <c r="Z171" s="233" t="s">
        <v>478</v>
      </c>
      <c r="AA171" s="233" t="s">
        <v>478</v>
      </c>
      <c r="AB171" s="236" t="s">
        <v>28</v>
      </c>
      <c r="AC171" s="109">
        <v>23.740783577358446</v>
      </c>
      <c r="AD171" s="107">
        <v>15.09433962264151</v>
      </c>
      <c r="AE171" s="109">
        <v>787.03917886792226</v>
      </c>
      <c r="AF171" s="109">
        <v>15.740783577358446</v>
      </c>
      <c r="AG171" s="109">
        <v>23.740783577358446</v>
      </c>
    </row>
    <row r="172" spans="1:36" ht="30.95">
      <c r="A172" s="233" t="s">
        <v>4136</v>
      </c>
      <c r="B172" s="96" t="s">
        <v>4133</v>
      </c>
      <c r="C172" s="233" t="s">
        <v>4642</v>
      </c>
      <c r="D172" s="233" t="s">
        <v>65</v>
      </c>
      <c r="E172" s="233" t="s">
        <v>65</v>
      </c>
      <c r="F172" s="233" t="s">
        <v>25</v>
      </c>
      <c r="G172" s="233" t="s">
        <v>77</v>
      </c>
      <c r="H172" s="233" t="s">
        <v>67</v>
      </c>
      <c r="I172" s="233" t="s">
        <v>55</v>
      </c>
      <c r="J172" s="233" t="s">
        <v>4643</v>
      </c>
      <c r="K172" s="234">
        <v>43949</v>
      </c>
      <c r="L172" s="235">
        <v>43966</v>
      </c>
      <c r="M172" s="235">
        <v>43979</v>
      </c>
      <c r="N172" s="13" t="s">
        <v>28</v>
      </c>
      <c r="O172" s="13" t="s">
        <v>28</v>
      </c>
      <c r="P172" s="14" t="s">
        <v>28</v>
      </c>
      <c r="S172" s="62" t="s">
        <v>4644</v>
      </c>
      <c r="W172" s="233"/>
      <c r="X172" s="236">
        <v>500000</v>
      </c>
      <c r="Y172" s="233" t="s">
        <v>58</v>
      </c>
      <c r="Z172" s="14" t="s">
        <v>478</v>
      </c>
      <c r="AA172" s="233" t="s">
        <v>478</v>
      </c>
      <c r="AB172" s="236" t="s">
        <v>28</v>
      </c>
      <c r="AC172" s="109">
        <v>24.042670369811276</v>
      </c>
      <c r="AD172" s="107">
        <v>15.09433962264151</v>
      </c>
      <c r="AE172" s="109">
        <v>802.1335184905638</v>
      </c>
      <c r="AF172" s="109">
        <v>16.042670369811276</v>
      </c>
      <c r="AG172" s="109">
        <v>24.042670369811276</v>
      </c>
    </row>
    <row r="173" spans="1:36" ht="15.6">
      <c r="A173" s="233" t="s">
        <v>4136</v>
      </c>
      <c r="B173" s="96" t="s">
        <v>4133</v>
      </c>
      <c r="C173" s="233" t="s">
        <v>4645</v>
      </c>
      <c r="D173" s="233" t="s">
        <v>65</v>
      </c>
      <c r="E173" s="233" t="s">
        <v>65</v>
      </c>
      <c r="F173" s="233" t="s">
        <v>25</v>
      </c>
      <c r="G173" s="233" t="s">
        <v>77</v>
      </c>
      <c r="H173" s="233" t="s">
        <v>67</v>
      </c>
      <c r="I173" s="233" t="s">
        <v>55</v>
      </c>
      <c r="J173" s="233" t="s">
        <v>4646</v>
      </c>
      <c r="K173" s="234">
        <v>43948</v>
      </c>
      <c r="L173" s="235">
        <v>44015</v>
      </c>
      <c r="M173" s="235">
        <v>44058</v>
      </c>
      <c r="N173" s="233" t="s">
        <v>28</v>
      </c>
      <c r="O173" s="233" t="s">
        <v>28</v>
      </c>
      <c r="P173" s="233" t="s">
        <v>28</v>
      </c>
      <c r="W173" s="233"/>
      <c r="X173" s="236">
        <v>500000</v>
      </c>
      <c r="Y173" s="233" t="s">
        <v>58</v>
      </c>
      <c r="Z173" s="14" t="s">
        <v>478</v>
      </c>
      <c r="AA173" s="233" t="s">
        <v>478</v>
      </c>
      <c r="AB173" s="236" t="s">
        <v>28</v>
      </c>
      <c r="AC173" s="109">
        <v>24.344557162264106</v>
      </c>
      <c r="AD173" s="107">
        <v>15.09433962264151</v>
      </c>
      <c r="AE173" s="109">
        <v>817.22785811320534</v>
      </c>
      <c r="AF173" s="109">
        <v>16.344557162264106</v>
      </c>
      <c r="AG173" s="109">
        <v>24.344557162264106</v>
      </c>
    </row>
    <row r="174" spans="1:36" ht="30.95">
      <c r="A174" s="102" t="s">
        <v>4132</v>
      </c>
      <c r="B174" s="96" t="s">
        <v>4632</v>
      </c>
      <c r="C174" s="233" t="s">
        <v>4647</v>
      </c>
      <c r="D174" s="233" t="s">
        <v>65</v>
      </c>
      <c r="E174" s="233" t="s">
        <v>65</v>
      </c>
      <c r="F174" s="233" t="s">
        <v>25</v>
      </c>
      <c r="G174" s="233" t="s">
        <v>81</v>
      </c>
      <c r="H174" s="233" t="s">
        <v>54</v>
      </c>
      <c r="I174" s="233" t="s">
        <v>55</v>
      </c>
      <c r="J174" s="233" t="s">
        <v>4648</v>
      </c>
      <c r="K174" s="234">
        <v>43942</v>
      </c>
      <c r="L174" s="235">
        <v>43959</v>
      </c>
      <c r="M174" s="235">
        <v>43969</v>
      </c>
      <c r="N174" s="14" t="s">
        <v>28</v>
      </c>
      <c r="O174" s="14" t="s">
        <v>28</v>
      </c>
      <c r="P174" s="14" t="s">
        <v>28</v>
      </c>
      <c r="S174" s="62" t="s">
        <v>4649</v>
      </c>
      <c r="W174" s="233"/>
      <c r="X174" s="236">
        <v>500000</v>
      </c>
      <c r="Y174" s="233" t="s">
        <v>58</v>
      </c>
      <c r="Z174" s="14" t="s">
        <v>478</v>
      </c>
      <c r="AA174" s="233" t="s">
        <v>478</v>
      </c>
      <c r="AB174" s="236" t="s">
        <v>28</v>
      </c>
      <c r="AC174" s="109">
        <v>24.676632633962221</v>
      </c>
      <c r="AD174" s="107">
        <v>1.5094339622641511</v>
      </c>
      <c r="AE174" s="109">
        <v>833.83163169811098</v>
      </c>
      <c r="AF174" s="109">
        <v>16.676632633962221</v>
      </c>
      <c r="AG174" s="109">
        <v>24.676632633962221</v>
      </c>
    </row>
    <row r="175" spans="1:36" ht="30.95">
      <c r="A175" s="102" t="s">
        <v>4132</v>
      </c>
      <c r="B175" s="96" t="s">
        <v>4632</v>
      </c>
      <c r="C175" s="233" t="s">
        <v>4650</v>
      </c>
      <c r="D175" s="233" t="s">
        <v>65</v>
      </c>
      <c r="E175" s="233" t="s">
        <v>65</v>
      </c>
      <c r="F175" s="233" t="s">
        <v>25</v>
      </c>
      <c r="G175" s="233" t="s">
        <v>81</v>
      </c>
      <c r="H175" s="233" t="s">
        <v>54</v>
      </c>
      <c r="I175" s="233" t="s">
        <v>55</v>
      </c>
      <c r="J175" s="233" t="s">
        <v>4651</v>
      </c>
      <c r="K175" s="234">
        <v>43927</v>
      </c>
      <c r="L175" s="235">
        <v>43981</v>
      </c>
      <c r="M175" s="235">
        <v>43994</v>
      </c>
      <c r="N175" s="14" t="s">
        <v>28</v>
      </c>
      <c r="O175" s="14" t="s">
        <v>28</v>
      </c>
      <c r="P175" s="14" t="s">
        <v>28</v>
      </c>
      <c r="S175" s="62" t="s">
        <v>4652</v>
      </c>
      <c r="W175" s="233"/>
      <c r="X175" s="236">
        <v>500000</v>
      </c>
      <c r="Y175" s="233" t="s">
        <v>58</v>
      </c>
      <c r="Z175" s="14" t="s">
        <v>478</v>
      </c>
      <c r="AA175" s="233" t="s">
        <v>478</v>
      </c>
      <c r="AB175" s="236" t="s">
        <v>28</v>
      </c>
      <c r="AC175" s="109">
        <v>24.706821313207502</v>
      </c>
      <c r="AD175" s="107">
        <v>1.5094339622641511</v>
      </c>
      <c r="AE175" s="109">
        <v>835.34106566037508</v>
      </c>
      <c r="AF175" s="109">
        <v>16.706821313207502</v>
      </c>
      <c r="AG175" s="109">
        <v>24.706821313207502</v>
      </c>
    </row>
    <row r="176" spans="1:36" ht="15.6">
      <c r="A176" s="102" t="s">
        <v>4132</v>
      </c>
      <c r="B176" s="96" t="s">
        <v>4632</v>
      </c>
      <c r="C176" s="233" t="s">
        <v>4653</v>
      </c>
      <c r="D176" s="233" t="s">
        <v>51</v>
      </c>
      <c r="E176" s="233" t="s">
        <v>52</v>
      </c>
      <c r="F176" s="233" t="s">
        <v>26</v>
      </c>
      <c r="G176" s="233" t="s">
        <v>66</v>
      </c>
      <c r="H176" s="233" t="s">
        <v>54</v>
      </c>
      <c r="I176" s="233" t="s">
        <v>68</v>
      </c>
      <c r="J176" s="233" t="s">
        <v>4654</v>
      </c>
      <c r="K176" s="234"/>
      <c r="L176" s="235"/>
      <c r="M176" s="235">
        <v>44074</v>
      </c>
      <c r="N176" s="233" t="s">
        <v>9</v>
      </c>
      <c r="O176" s="233" t="s">
        <v>196</v>
      </c>
      <c r="P176" s="233" t="s">
        <v>17</v>
      </c>
      <c r="Q176" s="233"/>
      <c r="R176" s="235">
        <v>44221</v>
      </c>
      <c r="S176" s="235">
        <v>44251</v>
      </c>
      <c r="Z176" s="233" t="s">
        <v>3941</v>
      </c>
      <c r="AA176" s="236">
        <v>500000</v>
      </c>
      <c r="AB176" s="233" t="s">
        <v>58</v>
      </c>
      <c r="AC176" s="14" t="str">
        <f ca="1">IF((AND((M176-TODAY())&lt;=0,(F176="P2")))=TRUE,"Yes","No")</f>
        <v>No</v>
      </c>
      <c r="AD176" s="233" t="str">
        <f ca="1">IF((AND((M176-TODAY())&lt;=30,(L176-TODAY())&lt;=0,(F176="P1")))=TRUE,"Yes",IF(AND((M176-TODAY())&lt;=30,(L176-TODAY())&lt;=0,(F176="P2"))=TRUE,"Yes","No"))</f>
        <v>No</v>
      </c>
      <c r="AE176" s="236" t="str">
        <f>VLOOKUP(O176,'Data Validation'!I:J,2,FALSE)</f>
        <v>I502734</v>
      </c>
      <c r="AF176" s="109">
        <f ca="1">IF(AJ176&lt;=53,AJ176,AJ176-52)</f>
        <v>41.030188679245285</v>
      </c>
      <c r="AG176" s="107">
        <f>IF(H176="Y",(((160/1000000)*AA176)/5.3)*0.1,((160/1000000)*AA176)/5.3)</f>
        <v>1.5094339622641511</v>
      </c>
      <c r="AH176" s="109">
        <f>SUM($AG$176:AG176)</f>
        <v>1.5094339622641511</v>
      </c>
      <c r="AI176" s="109">
        <f>AH176/50</f>
        <v>3.0188679245283023E-2</v>
      </c>
      <c r="AJ176" s="109">
        <f ca="1">WEEKNUM(TODAY())+AI176</f>
        <v>41.030188679245285</v>
      </c>
    </row>
    <row r="177" spans="1:36" ht="15.6">
      <c r="A177" s="233" t="s">
        <v>4136</v>
      </c>
      <c r="B177" s="96" t="s">
        <v>4133</v>
      </c>
      <c r="C177" s="233" t="s">
        <v>4655</v>
      </c>
      <c r="D177" s="233" t="s">
        <v>64</v>
      </c>
      <c r="E177" s="233" t="s">
        <v>65</v>
      </c>
      <c r="F177" s="233" t="s">
        <v>24</v>
      </c>
      <c r="G177" s="233" t="s">
        <v>53</v>
      </c>
      <c r="H177" s="233" t="s">
        <v>67</v>
      </c>
      <c r="I177" s="233" t="s">
        <v>55</v>
      </c>
      <c r="J177" s="233" t="s">
        <v>4656</v>
      </c>
      <c r="K177" s="234"/>
      <c r="L177" s="235"/>
      <c r="M177" s="235">
        <v>44196</v>
      </c>
      <c r="N177" s="233" t="s">
        <v>9</v>
      </c>
      <c r="O177" s="233" t="s">
        <v>196</v>
      </c>
      <c r="P177" s="233" t="s">
        <v>17</v>
      </c>
      <c r="Q177" s="233"/>
      <c r="R177" s="235">
        <v>44230</v>
      </c>
      <c r="S177" s="235">
        <v>44265</v>
      </c>
      <c r="Z177" s="233" t="s">
        <v>4657</v>
      </c>
      <c r="AA177" s="236">
        <v>500000</v>
      </c>
      <c r="AB177" s="233" t="s">
        <v>58</v>
      </c>
      <c r="AC177" s="14" t="str">
        <f ca="1">IF((AND((M177-TODAY())&lt;=0,(F177="P2")))=TRUE,"Yes","No")</f>
        <v>No</v>
      </c>
      <c r="AD177" s="233" t="str">
        <f ca="1">IF((AND((M177-TODAY())&lt;=30,(L177-TODAY())&lt;=0,(F177="P1")))=TRUE,"Yes",IF(AND((M177-TODAY())&lt;=30,(L177-TODAY())&lt;=0,(F177="P2"))=TRUE,"Yes","No"))</f>
        <v>Yes</v>
      </c>
      <c r="AE177" s="236" t="str">
        <f>VLOOKUP(O177,'Data Validation'!I:J,2,FALSE)</f>
        <v>I502734</v>
      </c>
      <c r="AF177" s="109">
        <f ca="1">IF(AJ177&lt;=53,AJ177,AJ177-52)</f>
        <v>41.301886792452834</v>
      </c>
      <c r="AG177" s="107">
        <f>IF(H177="Y",(((160/1000000)*AA177)/5.3)*0.1,((160/1000000)*AA177)/5.3)</f>
        <v>15.09433962264151</v>
      </c>
      <c r="AH177" s="109">
        <f>SUM($AG$177:AG177)</f>
        <v>15.09433962264151</v>
      </c>
      <c r="AI177" s="109">
        <f>AH177/50</f>
        <v>0.30188679245283018</v>
      </c>
      <c r="AJ177" s="109">
        <f ca="1">WEEKNUM(TODAY())+AI177</f>
        <v>41.301886792452834</v>
      </c>
    </row>
    <row r="178" spans="1:36" ht="15.6">
      <c r="A178" s="102" t="s">
        <v>4132</v>
      </c>
      <c r="B178" s="96" t="s">
        <v>4133</v>
      </c>
      <c r="C178" s="233" t="s">
        <v>4658</v>
      </c>
      <c r="D178" s="233" t="s">
        <v>51</v>
      </c>
      <c r="E178" s="233" t="s">
        <v>52</v>
      </c>
      <c r="F178" s="233" t="s">
        <v>26</v>
      </c>
      <c r="G178" s="233" t="s">
        <v>81</v>
      </c>
      <c r="H178" s="233" t="s">
        <v>54</v>
      </c>
      <c r="I178" s="233" t="s">
        <v>68</v>
      </c>
      <c r="J178" s="233" t="s">
        <v>4659</v>
      </c>
      <c r="K178" s="234">
        <v>44130</v>
      </c>
      <c r="L178" s="235">
        <v>44141</v>
      </c>
      <c r="M178" s="235">
        <v>44154</v>
      </c>
      <c r="N178" s="233" t="s">
        <v>9</v>
      </c>
      <c r="O178" s="233" t="s">
        <v>181</v>
      </c>
      <c r="P178" s="233" t="s">
        <v>17</v>
      </c>
      <c r="Q178" s="233"/>
      <c r="R178" s="235"/>
      <c r="S178" s="235"/>
      <c r="Z178" s="233"/>
      <c r="AA178" s="236">
        <v>500000</v>
      </c>
      <c r="AB178" s="233" t="s">
        <v>58</v>
      </c>
      <c r="AC178" s="14" t="str">
        <f ca="1">IF((AND((M178-TODAY())&lt;=0,(F178="P2")))=TRUE,"Yes","No")</f>
        <v>No</v>
      </c>
      <c r="AD178" s="14" t="str">
        <f ca="1">IF((AND((M178-TODAY())&lt;=30,(L178-TODAY())&lt;=0,(F178="P1")))=TRUE,"Yes",IF(AND((M178-TODAY())&lt;=30,(L178-TODAY())&lt;=0,(F178="P2"))=TRUE,"Yes","No"))</f>
        <v>No</v>
      </c>
      <c r="AE178" s="236" t="str">
        <f>VLOOKUP(O178,'Data Validation'!I:J,2,FALSE)</f>
        <v>I342117</v>
      </c>
      <c r="AF178" s="109">
        <f ca="1">IF(AJ178&lt;=53,AJ178,AJ178-52)</f>
        <v>41.030188679245285</v>
      </c>
      <c r="AG178" s="107">
        <f>IF(H178="Y",(((160/1000000)*AA178)/5.3)*0.1,((160/1000000)*AA178)/5.3)</f>
        <v>1.5094339622641511</v>
      </c>
      <c r="AH178" s="109">
        <f>SUM($AG$178:AG178)</f>
        <v>1.5094339622641511</v>
      </c>
      <c r="AI178" s="109">
        <f>AH178/50</f>
        <v>3.0188679245283023E-2</v>
      </c>
      <c r="AJ178" s="109">
        <f ca="1">WEEKNUM(TODAY())+AI178</f>
        <v>41.030188679245285</v>
      </c>
    </row>
  </sheetData>
  <autoFilter ref="A1:AJ178" xr:uid="{D5E804AD-E770-4793-9AE0-23E94A17F4BC}"/>
  <dataValidations count="1">
    <dataValidation type="list" allowBlank="1" showInputMessage="1" showErrorMessage="1" sqref="O1:O59 O77:O100 O63 O65:O74 O168:O178 O107:O113 O114:O157" xr:uid="{02E1B219-8E0F-40A5-82FB-E0DF63B104A8}">
      <formula1>List_of_Analysts</formula1>
    </dataValidation>
  </dataValidations>
  <hyperlinks>
    <hyperlink ref="S3" r:id="rId1" xr:uid="{DA17B239-CDEE-47BA-8B5A-969159182AE7}"/>
    <hyperlink ref="S4" r:id="rId2" xr:uid="{0B0761EA-A911-414E-B22D-E8E5462513F2}"/>
    <hyperlink ref="V3" r:id="rId3" xr:uid="{5BAA548F-ABEA-4AFD-BF52-7E731E2CCF53}"/>
    <hyperlink ref="S2" r:id="rId4" xr:uid="{31332428-5334-476D-8617-E7E4AC9682DE}"/>
    <hyperlink ref="S5" r:id="rId5" xr:uid="{116D8F04-284C-4912-9034-16ED962D2637}"/>
    <hyperlink ref="V5" r:id="rId6" xr:uid="{4511C0C9-C7F4-4E12-B31E-D81037D39AB2}"/>
    <hyperlink ref="V41" r:id="rId7" xr:uid="{6F5E82CA-6DF3-467F-B091-3D92A763AC4F}"/>
    <hyperlink ref="S41" r:id="rId8" xr:uid="{BFEF784D-C51C-4E1D-A726-C35A16DE7FCB}"/>
    <hyperlink ref="V40" r:id="rId9" xr:uid="{73516D16-93BC-44F0-92FF-6EEF7180555B}"/>
    <hyperlink ref="S40" r:id="rId10" xr:uid="{F72E50C8-CE0B-420F-BADB-13540BB99BAC}"/>
    <hyperlink ref="V38" r:id="rId11" xr:uid="{059D28D9-6E75-47F0-9A43-92FE8558FD42}"/>
    <hyperlink ref="S38" r:id="rId12" xr:uid="{68E16991-4F6C-4117-B750-77074D6B22C3}"/>
    <hyperlink ref="S39" r:id="rId13" xr:uid="{59842824-87D0-4081-8C8C-5C2F03260B5A}"/>
    <hyperlink ref="V39" r:id="rId14" xr:uid="{837EBAC8-648E-42AD-89DE-39046F06BB04}"/>
    <hyperlink ref="V34" r:id="rId15" xr:uid="{BF39BE07-86EC-4DB1-A911-8E55F33A7502}"/>
    <hyperlink ref="S34" r:id="rId16" xr:uid="{7F56C2F6-B096-4150-B5E8-9337C4451EA1}"/>
    <hyperlink ref="V27" r:id="rId17" xr:uid="{D1BF1738-3328-473C-8814-4720EE8A46E2}"/>
    <hyperlink ref="S27" r:id="rId18" xr:uid="{02C2009F-E888-401A-993A-FF1D51130FDB}"/>
    <hyperlink ref="V26" r:id="rId19" xr:uid="{99E5F880-A5C1-4ED0-BAE5-9A0DB44E417E}"/>
    <hyperlink ref="S26" r:id="rId20" xr:uid="{83849DBB-AB59-40B4-AC5B-A5963E52E21B}"/>
    <hyperlink ref="S24" r:id="rId21" xr:uid="{8D0526B4-5A9D-468D-B215-4AE30A7EB761}"/>
    <hyperlink ref="V24" r:id="rId22" xr:uid="{8A6B88CD-4A16-4544-87A2-38F20FC0E8AC}"/>
    <hyperlink ref="V25" r:id="rId23" xr:uid="{6FB7B8EC-7BD4-4E3E-8FA6-C1BF47811442}"/>
    <hyperlink ref="S25" r:id="rId24" xr:uid="{E93DD947-350C-454B-91FE-4640F0835524}"/>
    <hyperlink ref="V23" r:id="rId25" xr:uid="{6970D3E2-8C77-4C07-8B61-1EB5B89037F6}"/>
    <hyperlink ref="S23" r:id="rId26" xr:uid="{85AB30B1-D38A-4A72-94E0-C21F09E0D63B}"/>
    <hyperlink ref="V36" r:id="rId27" xr:uid="{E26BCC23-614D-4BF8-A0DC-8F7569C44DB2}"/>
    <hyperlink ref="S36" r:id="rId28" xr:uid="{B2769F87-408B-4544-8249-7BB2B4EE4556}"/>
    <hyperlink ref="V37" r:id="rId29" xr:uid="{BCB0E556-133A-4470-8752-2AD48C7E7284}"/>
    <hyperlink ref="S37" r:id="rId30" xr:uid="{28443AB0-5728-4BB4-A602-77C263C4555C}"/>
    <hyperlink ref="S21" r:id="rId31" xr:uid="{7F881014-8902-4986-BEEE-AFEE7A357102}"/>
    <hyperlink ref="V21" r:id="rId32" xr:uid="{437B42C8-D0C9-4216-9381-9E06394CF836}"/>
    <hyperlink ref="V20" r:id="rId33" xr:uid="{F6A5E527-2216-48CD-AC92-BA19A533F9B4}"/>
    <hyperlink ref="S20" r:id="rId34" xr:uid="{131B5DC0-240D-4200-B69F-0E461857AFBB}"/>
    <hyperlink ref="V11" r:id="rId35" xr:uid="{6399BD39-AEB7-43A0-A27C-89D58F444E18}"/>
    <hyperlink ref="S11" r:id="rId36" xr:uid="{FE085468-2E70-4E09-AA7E-72A5188DD65B}"/>
    <hyperlink ref="V22" r:id="rId37" xr:uid="{34E322AD-3968-48D8-9B5D-E050FB95DCC4}"/>
    <hyperlink ref="S22" r:id="rId38" xr:uid="{29173235-730F-405E-8D80-2767F79027AF}"/>
    <hyperlink ref="S8" r:id="rId39" xr:uid="{DDF52F0F-0AE3-4B51-A6BC-A8CCC4D1A07B}"/>
    <hyperlink ref="V8" r:id="rId40" xr:uid="{0BB2DBFD-00F2-45B4-8230-C5C4FEF09266}"/>
    <hyperlink ref="V10" r:id="rId41" xr:uid="{FF4594D9-6333-41A7-A4E3-058CB65D197E}"/>
    <hyperlink ref="S10" r:id="rId42" xr:uid="{D15F0891-1222-4242-BFB1-32CE155E2B55}"/>
    <hyperlink ref="S14" r:id="rId43" xr:uid="{FCA45FED-1754-4936-AB16-AD47E4C69F6D}"/>
    <hyperlink ref="V14" r:id="rId44" xr:uid="{7F727401-7297-48FD-8CEB-7E64C1437FE1}"/>
    <hyperlink ref="S16" r:id="rId45" xr:uid="{B539EAA1-8598-47CE-8EC2-6D8D61EE67D0}"/>
    <hyperlink ref="V12" r:id="rId46" xr:uid="{3135903A-2DC9-40FE-8756-12F53F9F5DE0}"/>
    <hyperlink ref="S15" r:id="rId47" xr:uid="{1708DB2C-2161-4F19-BAE8-132E699B235A}"/>
    <hyperlink ref="V7" r:id="rId48" xr:uid="{0FC88292-1A06-467E-BB1B-B36917C9D6E3}"/>
    <hyperlink ref="S7" r:id="rId49" xr:uid="{2E3B78ED-4804-4C05-8DFC-EF6250145D2F}"/>
    <hyperlink ref="V19" r:id="rId50" xr:uid="{BBBD3257-A95A-4FD5-B587-120B89BB71B1}"/>
    <hyperlink ref="V18" r:id="rId51" xr:uid="{5719F366-B61A-4236-8932-27A04862BCA1}"/>
    <hyperlink ref="S18" r:id="rId52" xr:uid="{489CFAE3-8CF8-44E8-93CC-C4BF0A1F9585}"/>
    <hyperlink ref="S19" r:id="rId53" xr:uid="{270BB4B5-C917-43F0-B93D-86565D0AD067}"/>
    <hyperlink ref="V17" r:id="rId54" xr:uid="{815297A2-E1C9-4A69-A900-7442C5BFB4F6}"/>
    <hyperlink ref="S17" r:id="rId55" xr:uid="{C837F0AE-4A7B-445C-B57C-707BDD6722C0}"/>
    <hyperlink ref="S12" r:id="rId56" xr:uid="{FEBBFE6D-C4E3-4495-B2CD-0716A64CD59A}"/>
    <hyperlink ref="S9" r:id="rId57" xr:uid="{EF383DD0-A348-403E-9A12-3BC0CB6920E3}"/>
    <hyperlink ref="S13" r:id="rId58" xr:uid="{5B189A7E-4CA6-46D5-85B9-ECC08F557DDF}"/>
    <hyperlink ref="S42" r:id="rId59" xr:uid="{7DB588CF-B790-405F-9D30-28185A7E4964}"/>
    <hyperlink ref="V42" r:id="rId60" xr:uid="{7FF37872-52A0-4893-8102-93A0AF6300CD}"/>
    <hyperlink ref="S33" r:id="rId61" xr:uid="{80D70E7B-390C-4EDB-A94C-5D1AAC07872D}"/>
    <hyperlink ref="V33" r:id="rId62" xr:uid="{4D84180B-22AD-475A-9376-C6FC7E60605D}"/>
    <hyperlink ref="S30" r:id="rId63" xr:uid="{379546A7-C2A3-49F5-8B1C-E2C988C9BF4B}"/>
    <hyperlink ref="V30" r:id="rId64" xr:uid="{A5A992C6-1A1D-4983-A634-1E36321DE93A}"/>
    <hyperlink ref="S57" r:id="rId65" xr:uid="{BB8933DD-4E22-47F8-AB6D-898F50B5A54D}"/>
    <hyperlink ref="S56" r:id="rId66" xr:uid="{422D5E21-38DB-4F84-9141-55A53DF1E58A}"/>
    <hyperlink ref="S58" r:id="rId67" xr:uid="{FE2843BF-814F-481F-961C-AAB70BF40F46}"/>
    <hyperlink ref="S59" r:id="rId68" xr:uid="{935A1A7F-EF8D-4619-8B1A-ACC275C55679}"/>
    <hyperlink ref="S49" r:id="rId69" xr:uid="{8730BE95-6E1B-4CC6-879E-7AE05C190686}"/>
    <hyperlink ref="S48" r:id="rId70" xr:uid="{BD6B78F7-72DE-4750-BA9E-CD36D60A3426}"/>
    <hyperlink ref="S50" r:id="rId71" xr:uid="{E9255B2F-055E-4BB5-A677-4F0E6E2441DF}"/>
    <hyperlink ref="S52" r:id="rId72" xr:uid="{C684D1CA-68B2-43C6-9D31-AF99BDC51EA2}"/>
    <hyperlink ref="S51" r:id="rId73" xr:uid="{0FC8455F-D052-4C0A-B756-B5CC3DA0F1A6}"/>
    <hyperlink ref="S45" r:id="rId74" xr:uid="{08AD562B-6DA9-45AE-A606-C9CA9FB742FF}"/>
    <hyperlink ref="S44" r:id="rId75" xr:uid="{65606ED6-003D-4BDA-B132-76AA1B445CB5}"/>
    <hyperlink ref="S55" r:id="rId76" xr:uid="{6C3D9D3B-C3BD-4CDB-9DDD-97F3B67C249D}"/>
    <hyperlink ref="S43" r:id="rId77" xr:uid="{6B8F0565-88DC-4735-8EBB-04786C570182}"/>
    <hyperlink ref="S99" r:id="rId78" xr:uid="{EC047472-FC3C-4CB3-B22C-6BEDFAFD3D74}"/>
    <hyperlink ref="S96" r:id="rId79" xr:uid="{0EBF8782-8363-4B4B-8A87-57F3DD6F358A}"/>
    <hyperlink ref="S97" r:id="rId80" xr:uid="{59DF82DD-276C-4760-986F-3EF0C4B54AAC}"/>
    <hyperlink ref="S85" r:id="rId81" xr:uid="{8FA8EA47-9D43-48B5-A733-687D68BF2F55}"/>
    <hyperlink ref="S90" r:id="rId82" xr:uid="{E1B0AB3F-796B-4BD6-8DEF-36625DC74C87}"/>
    <hyperlink ref="S98" r:id="rId83" xr:uid="{14104C84-1989-4FFD-9E41-6790EB2909F9}"/>
    <hyperlink ref="S88" r:id="rId84" xr:uid="{B9D78663-CB23-43B0-9C72-CDBA3B457FED}"/>
    <hyperlink ref="S86" r:id="rId85" xr:uid="{94CD02B9-112A-4227-BB32-C058321043EB}"/>
    <hyperlink ref="S93" r:id="rId86" xr:uid="{060669A1-F661-4A06-B286-34136E602B7A}"/>
    <hyperlink ref="S81" r:id="rId87" xr:uid="{2AC38187-9537-4AE4-BD20-2E9527B42658}"/>
    <hyperlink ref="S84" r:id="rId88" xr:uid="{E6FB50C0-6F70-411E-A744-59AD22D89500}"/>
    <hyperlink ref="S83" r:id="rId89" xr:uid="{5BF9C086-DDDC-40BF-9603-6082408DF8BC}"/>
    <hyperlink ref="S82" r:id="rId90" xr:uid="{AB19179C-E371-46B1-981B-18D3A29475CD}"/>
    <hyperlink ref="S67" r:id="rId91" xr:uid="{8ADEACEC-AE80-463C-8AC6-3BDAEB582C6F}"/>
    <hyperlink ref="S66" r:id="rId92" xr:uid="{5A0C7790-2388-4DC7-B8EB-2935F4D59DA9}"/>
    <hyperlink ref="S87" r:id="rId93" xr:uid="{919A00D5-84F9-4E36-BFCC-9256DBE289B7}"/>
    <hyperlink ref="S68" r:id="rId94" xr:uid="{07AE4136-BF55-408A-B81B-B4423A2AE4A6}"/>
    <hyperlink ref="S70" r:id="rId95" xr:uid="{BFBF5E7A-39E0-4CA5-89DF-114C8F1C6BF0}"/>
    <hyperlink ref="S64" r:id="rId96" xr:uid="{EFFE1396-6F09-45BC-865F-25D9E834B1DB}"/>
    <hyperlink ref="S63" r:id="rId97" xr:uid="{93E76AC8-EDFC-40AF-8802-A83E99222705}"/>
    <hyperlink ref="S91" r:id="rId98" xr:uid="{01724FC8-5AFF-42F9-B0D3-9100DC690762}"/>
    <hyperlink ref="S74" r:id="rId99" xr:uid="{E1E00FD5-3E1F-43D2-8DC4-0A8E4C44FA64}"/>
    <hyperlink ref="S73" r:id="rId100" xr:uid="{7CDE6286-AE27-42A1-A5CA-4A0A787421FB}"/>
    <hyperlink ref="S79" r:id="rId101" xr:uid="{12726817-6484-49FC-962F-1F3C2DE6A0BC}"/>
    <hyperlink ref="S78" r:id="rId102" xr:uid="{96687BA4-542A-49AA-8E92-A7593768D7B3}"/>
    <hyperlink ref="S76" r:id="rId103" xr:uid="{2EF97334-92F2-444C-8630-2D05FF7EA1FA}"/>
    <hyperlink ref="S75" r:id="rId104" xr:uid="{721336C3-5212-40DD-AEF7-EA9254CB0D05}"/>
    <hyperlink ref="S77" r:id="rId105" xr:uid="{61D0BBB6-4A74-48FD-8CAC-60F513818F38}"/>
    <hyperlink ref="S80" r:id="rId106" xr:uid="{93CCEFA4-EED1-411C-BDD8-422912574084}"/>
    <hyperlink ref="S71" r:id="rId107" xr:uid="{9CE46CEE-ADE4-4C98-B64F-605C2ECA6A5C}"/>
    <hyperlink ref="S61" r:id="rId108" xr:uid="{A7B45E70-A80B-4258-8DDE-6740F279F5D9}"/>
    <hyperlink ref="S60" r:id="rId109" xr:uid="{9A0F38D3-77FC-4A9B-99F5-587A01B03E34}"/>
    <hyperlink ref="S105" r:id="rId110" xr:uid="{3B05110A-62F0-49DF-BDE7-914A83CC5E53}"/>
    <hyperlink ref="S106" r:id="rId111" xr:uid="{BC072671-5041-4BAB-98F0-37B927E00805}"/>
    <hyperlink ref="S102" r:id="rId112" xr:uid="{90B7E253-5310-44AB-8816-B880951071E5}"/>
    <hyperlink ref="S103" r:id="rId113" xr:uid="{5FE485F2-02F8-452E-818E-8E864B344589}"/>
    <hyperlink ref="S114" r:id="rId114" xr:uid="{1C7CFD69-910F-4E54-A173-8C85B5AAF7E2}"/>
    <hyperlink ref="S111" r:id="rId115" xr:uid="{EA67832C-507D-4D39-9185-65EA287D6560}"/>
    <hyperlink ref="S110" r:id="rId116" xr:uid="{9C758BE1-A72D-4F6E-BC93-8813B30525F7}"/>
    <hyperlink ref="S109" r:id="rId117" xr:uid="{5736AAD8-A175-4803-9A46-933D837CFAED}"/>
    <hyperlink ref="S108" r:id="rId118" xr:uid="{3E21F3ED-A242-4D71-86BD-4BB83FBF4324}"/>
    <hyperlink ref="S107" r:id="rId119" xr:uid="{021218D3-BFF1-4469-A307-211B13451D05}"/>
    <hyperlink ref="S112" r:id="rId120" xr:uid="{D843B8AF-6432-4E1E-8B21-C98476F4AEA2}"/>
    <hyperlink ref="S123" r:id="rId121" xr:uid="{B7E03B5A-2DCB-4258-AD98-0DE60E295038}"/>
    <hyperlink ref="S126" r:id="rId122" xr:uid="{983EFFF8-50D1-4DED-8515-3D9E0B5A7C4E}"/>
    <hyperlink ref="S128" r:id="rId123" xr:uid="{EF789E9F-46B3-4DA6-9C63-4B57F31D2AFB}"/>
    <hyperlink ref="S130" r:id="rId124" xr:uid="{41FB7126-0A7F-4A4C-BEC6-A4274018F057}"/>
    <hyperlink ref="S129" r:id="rId125" xr:uid="{67E6FECD-07C0-45CA-834E-06ED23EEF9FE}"/>
    <hyperlink ref="S121" r:id="rId126" xr:uid="{8C0D2444-1026-4D92-830C-FD4B272FD262}"/>
    <hyperlink ref="S116" r:id="rId127" xr:uid="{A1E2D66A-A58A-4DCC-B71B-CD4C2C5B6536}"/>
    <hyperlink ref="S117" r:id="rId128" xr:uid="{8F6742E5-C238-4317-91AC-00596D85A8BE}"/>
    <hyperlink ref="S118" r:id="rId129" xr:uid="{1B84E48D-BA96-4841-80D2-1A236DD069BB}"/>
    <hyperlink ref="S119" r:id="rId130" xr:uid="{6E6524F3-17A9-4F65-A2C3-F772DD1DED69}"/>
    <hyperlink ref="S124" r:id="rId131" xr:uid="{92E1980C-157A-4984-83A2-3EF0F2CE631E}"/>
    <hyperlink ref="S131" r:id="rId132" xr:uid="{67B9521C-8767-4D59-96CC-1C440A34A7E5}"/>
    <hyperlink ref="S127" r:id="rId133" xr:uid="{1DA12171-48F7-4501-BFA5-871C382EE26B}"/>
    <hyperlink ref="S171" r:id="rId134" xr:uid="{15AFCCF0-515C-490F-9A9F-4D36945C9BB3}"/>
    <hyperlink ref="S172" r:id="rId135" xr:uid="{AF5E7F43-E591-4B2B-BFB1-5BFBFA51DB5F}"/>
    <hyperlink ref="S169" r:id="rId136" xr:uid="{5D815C31-7760-4184-91B0-B945A35FAD97}"/>
    <hyperlink ref="S168" r:id="rId137" xr:uid="{30450EB7-F56A-44B0-A240-0F2D920F0047}"/>
    <hyperlink ref="S170" r:id="rId138" xr:uid="{6B606EB6-0EB3-41F1-B25B-4E52954D75A8}"/>
    <hyperlink ref="S174" r:id="rId139" xr:uid="{AF0EB883-459F-45DB-B2FC-49BC6571783A}"/>
    <hyperlink ref="S175" r:id="rId140" xr:uid="{390DD570-81BD-4177-8DE6-4BA27AF5DFDE}"/>
    <hyperlink ref="T159" r:id="rId141" xr:uid="{DF089E71-4ED8-45B7-95DD-B3863266B589}"/>
    <hyperlink ref="T158" r:id="rId142" xr:uid="{D2710699-B889-4599-91D8-6F0A755A1317}"/>
    <hyperlink ref="T160" r:id="rId143" xr:uid="{666906F5-5EB5-4BA1-82FF-82F9B6643E14}"/>
    <hyperlink ref="U158" r:id="rId144" xr:uid="{03EBD7C0-B391-47C8-B754-EAF7D480B3B0}"/>
    <hyperlink ref="U160" r:id="rId145" xr:uid="{0EEDEB2B-CAA4-420A-B334-16B40911E43D}"/>
    <hyperlink ref="T161" r:id="rId146" xr:uid="{1A453092-293F-44AB-9F20-52FB5B23C9B5}"/>
    <hyperlink ref="U161" r:id="rId147" xr:uid="{3CB19B9F-04C8-44CC-BAB6-4CBEBA2CFA77}"/>
    <hyperlink ref="T163" r:id="rId148" xr:uid="{81E89EDE-9716-4CD0-9852-C67D66E74D36}"/>
    <hyperlink ref="T162" r:id="rId149" xr:uid="{E552FFDA-DF08-4090-AA66-DDFD8C5C3D18}"/>
    <hyperlink ref="T164" r:id="rId150" xr:uid="{A24F5C13-5BAC-444F-8E34-E5489D5D6B66}"/>
    <hyperlink ref="T166" r:id="rId151" xr:uid="{631AA654-713E-4783-BE77-6397EC3A19CF}"/>
  </hyperlinks>
  <pageMargins left="0.7" right="0.7" top="0.75" bottom="0.75" header="0.3" footer="0.3"/>
  <pageSetup orientation="portrait" horizontalDpi="300" verticalDpi="0" r:id="rId152"/>
  <headerFooter>
    <oddFooter>&amp;L_x000D_&amp;1#&amp;"Calibri"&amp;10&amp;K000000 Confidential</oddFooter>
  </headerFooter>
  <customProperties>
    <customPr name="_pios_id" r:id="rId153"/>
  </customProperties>
  <extLst>
    <ext xmlns:x14="http://schemas.microsoft.com/office/spreadsheetml/2009/9/main" uri="{CCE6A557-97BC-4b89-ADB6-D9C93CAAB3DF}">
      <x14:dataValidations xmlns:xm="http://schemas.microsoft.com/office/excel/2006/main" count="17">
        <x14:dataValidation type="list" allowBlank="1" showInputMessage="1" showErrorMessage="1" xr:uid="{F28DBE5B-1E71-4E4C-89F0-199074A2CE0C}">
          <x14:formula1>
            <xm:f>'Data Validation'!#REF!</xm:f>
          </x14:formula1>
          <xm:sqref>Y2:Y5 D8:E8 N7 D7:I7 Q33:R33 T14:U14 P14:R14 D14:J14 N14:N16 D15:I15 D16:J16 T16:U16 Y35:Y36 F26:I28 G33 T33:U33 J33 P16 Y13:Y33 Y44:Y59 T44:U44 P44:R44 N44 D44:I44 Y125:Y130 Y169:Y172</xm:sqref>
        </x14:dataValidation>
        <x14:dataValidation type="list" allowBlank="1" showInputMessage="1" showErrorMessage="1" xr:uid="{BDFB5C7B-DFA4-44FA-8682-4F9E40DA3A1A}">
          <x14:formula1>
            <xm:f>'Data Validation'!$L$2:$L$6</xm:f>
          </x14:formula1>
          <xm:sqref>Q176:Q178 Q158:Q167</xm:sqref>
        </x14:dataValidation>
        <x14:dataValidation type="list" allowBlank="1" showInputMessage="1" showErrorMessage="1" xr:uid="{9529106E-7A3B-49B1-A059-C490EC11A7B1}">
          <x14:formula1>
            <xm:f>'Data Validation'!$K$2:$K$9</xm:f>
          </x14:formula1>
          <xm:sqref>P1:P13 Q101:Q157 P107:P172 Q168:Q175 T176 P174:P178 T178 N75:O76 P63:P100 Q60:Q62 N64:O64 P45:Q59 P38:Q43 P15 P37 P36:Q36 P17:Q32 Q15:Q16 Q6:Q13 P33:P35</xm:sqref>
        </x14:dataValidation>
        <x14:dataValidation type="list" allowBlank="1" showInputMessage="1" showErrorMessage="1" xr:uid="{C8F05F69-60B1-4C03-AB5A-1ED3EA2C4F06}">
          <x14:formula1>
            <xm:f>'Data Validation'!$K$1:$K$9</xm:f>
          </x14:formula1>
          <xm:sqref>P173</xm:sqref>
        </x14:dataValidation>
        <x14:dataValidation type="list" allowBlank="1" showInputMessage="1" showErrorMessage="1" xr:uid="{3B06D550-E7BD-4164-8284-365C90D95EF3}">
          <x14:formula1>
            <xm:f>'Data Validation'!$M$2:$M$5</xm:f>
          </x14:formula1>
          <xm:sqref>Y1 Y173:Y175 AB176:AB178 Y6:Y12 Y37:Y43 Y34 Y131:Y157 X158:X167 Y168 Y60:Y124</xm:sqref>
        </x14:dataValidation>
        <x14:dataValidation type="list" allowBlank="1" showInputMessage="1" showErrorMessage="1" xr:uid="{ED504555-A5FC-4AD3-888B-33D005FD7539}">
          <x14:formula1>
            <xm:f>'Data Validation'!$N$1:$N$5</xm:f>
          </x14:formula1>
          <xm:sqref>V6:V8 S174 V168:V175 S170:S171 S168 V154:V157 T132:U157 T168:T175 S154:S155 V147:V152 S152 S148 V145 S145 V142 V139:V140 V133:V137 S136:S137 S115:V131 S108 W178:Y178 S101 S61:S62 V61:V62 R45:R62 T45:U62 V52:V58 S54 V49:V50 V45:V47 R38:R43 T38:V43 R36 T36:V36 V32 R15:R32 T17:U32 S32 V28 V23:V25 V17:V21 T15:V15 V13 R6:R13 T6:U13 S7:S8 W176:Y176 U178 R168:R175 T163 U163:U164 U166:U176 R101:R157 T101:V114</xm:sqref>
        </x14:dataValidation>
        <x14:dataValidation type="list" allowBlank="1" showInputMessage="1" showErrorMessage="1" xr:uid="{35F8F449-83F4-47EC-AEE7-75763079F755}">
          <x14:formula1>
            <xm:f>'Data Validation'!$N$2:$N$9</xm:f>
          </x14:formula1>
          <xm:sqref>R1:V5 T161 U158:U161 T158 U177 W177:Y177 R34:V35 R37 T37:U37 R63:V100</xm:sqref>
        </x14:dataValidation>
        <x14:dataValidation type="list" allowBlank="1" showInputMessage="1" showErrorMessage="1" xr:uid="{88C5FD9D-586B-4DF5-A724-53571EDECDC8}">
          <x14:formula1>
            <xm:f>'Data Validation'!$O$2:$O$9</xm:f>
          </x14:formula1>
          <xm:sqref>Q1:Q5 Q63:Q100 Q37 Q34:Q35 T177</xm:sqref>
        </x14:dataValidation>
        <x14:dataValidation type="list" allowBlank="1" showInputMessage="1" showErrorMessage="1" xr:uid="{B9B8B510-E6A1-41CD-B5B0-46202518F6CE}">
          <x14:formula1>
            <xm:f>'Data Validation'!$G$2:$G$5</xm:f>
          </x14:formula1>
          <xm:sqref>I1:I6 I8:I13 I17:I25 I29:I43 I45:I59 I63:I100 I107:I178</xm:sqref>
        </x14:dataValidation>
        <x14:dataValidation type="list" allowBlank="1" showInputMessage="1" showErrorMessage="1" xr:uid="{AACF4782-B365-4593-A554-EBA713E64A2C}">
          <x14:formula1>
            <xm:f>'Data Validation'!$F$2:$F$5</xm:f>
          </x14:formula1>
          <xm:sqref>H1:H6 H8:H13 H17:H25 H29:H43 H45:H59 H63:H100 H107:H178</xm:sqref>
        </x14:dataValidation>
        <x14:dataValidation type="list" allowBlank="1" showInputMessage="1" showErrorMessage="1" xr:uid="{0D545E07-D74C-41AC-8C92-8F79B15D4518}">
          <x14:formula1>
            <xm:f>'Data Validation'!$C$2:$C$5</xm:f>
          </x14:formula1>
          <xm:sqref>E1:E6 E9:E13 E17:E43 E45:E59 E61:E100 E107:E178</xm:sqref>
        </x14:dataValidation>
        <x14:dataValidation type="list" allowBlank="1" showInputMessage="1" showErrorMessage="1" xr:uid="{75252EA2-FCD9-4404-AFF1-C2E9B16B8527}">
          <x14:formula1>
            <xm:f>'Data Validation'!$B$2:$B$9</xm:f>
          </x14:formula1>
          <xm:sqref>D1:D6 D107:D116 D168:D178 D118:D157 D61:D100 D59 D45:D57 D17:D43 D9:D13</xm:sqref>
        </x14:dataValidation>
        <x14:dataValidation type="list" allowBlank="1" showInputMessage="1" showErrorMessage="1" xr:uid="{101DEA8D-909C-4772-8A9B-82ABF356E5EA}">
          <x14:formula1>
            <xm:f>'Data Validation'!$B$2:$B$14</xm:f>
          </x14:formula1>
          <xm:sqref>D158:D167</xm:sqref>
        </x14:dataValidation>
        <x14:dataValidation type="list" allowBlank="1" showInputMessage="1" showErrorMessage="1" xr:uid="{33B0CF27-D363-47D5-8390-7FD650639EFB}">
          <x14:formula1>
            <xm:f>'Data Validation'!$D$2:$D$10</xm:f>
          </x14:formula1>
          <xm:sqref>F1:F6 F8:F13 F17:F25 F29:F43 F45:F59 F63:F100 F107:F178</xm:sqref>
        </x14:dataValidation>
        <x14:dataValidation type="list" allowBlank="1" showInputMessage="1" showErrorMessage="1" xr:uid="{86CE10F0-45A5-4BB2-990A-9BAF0ACB9AE9}">
          <x14:formula1>
            <xm:f>'Data Validation'!$E$2:$E$9</xm:f>
          </x14:formula1>
          <xm:sqref>G1:G6 G8:G13 G17:G25 G29:G32 G34:G43 G45:G59 G63:G100 G107:G178</xm:sqref>
        </x14:dataValidation>
        <x14:dataValidation type="list" allowBlank="1" showInputMessage="1" showErrorMessage="1" xr:uid="{C15EE182-2D59-4E69-B7BF-F9CEF473CD10}">
          <x14:formula1>
            <xm:f>'Data Validation'!$I$2:$I$50</xm:f>
          </x14:formula1>
          <xm:sqref>O158:O167</xm:sqref>
        </x14:dataValidation>
        <x14:dataValidation type="list" allowBlank="1" showInputMessage="1" showErrorMessage="1" xr:uid="{458A60F6-9192-46D5-9426-1A1FF138881C}">
          <x14:formula1>
            <xm:f>'Data Validation'!$H$2:$H$10</xm:f>
          </x14:formula1>
          <xm:sqref>N1:N6 N8:N13 N17:N43 N45:N59 N77:N100 N63 N65:N74 N107:N178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F418-4D30-46A2-9065-3F8E90226058}">
  <sheetPr codeName="Sheet20"/>
  <dimension ref="A1:AG20"/>
  <sheetViews>
    <sheetView workbookViewId="0">
      <selection activeCell="K13" sqref="K13"/>
    </sheetView>
  </sheetViews>
  <sheetFormatPr defaultColWidth="8.42578125" defaultRowHeight="14.45"/>
  <cols>
    <col min="10" max="10" width="28.42578125" customWidth="1"/>
    <col min="11" max="11" width="15.42578125" customWidth="1"/>
  </cols>
  <sheetData>
    <row r="1" spans="1:33" ht="36" customHeight="1">
      <c r="A1" s="8" t="s">
        <v>47</v>
      </c>
      <c r="B1" s="8" t="s">
        <v>48</v>
      </c>
      <c r="C1" s="124" t="s">
        <v>445</v>
      </c>
      <c r="D1" s="124" t="s">
        <v>30</v>
      </c>
      <c r="E1" s="124" t="s">
        <v>31</v>
      </c>
      <c r="F1" s="124" t="s">
        <v>32</v>
      </c>
      <c r="G1" s="124" t="s">
        <v>33</v>
      </c>
      <c r="H1" s="124" t="s">
        <v>34</v>
      </c>
      <c r="I1" s="124" t="s">
        <v>35</v>
      </c>
      <c r="J1" s="124" t="s">
        <v>1048</v>
      </c>
      <c r="K1" s="117" t="s">
        <v>447</v>
      </c>
      <c r="L1" s="117" t="s">
        <v>448</v>
      </c>
      <c r="M1" s="117" t="s">
        <v>449</v>
      </c>
      <c r="N1" s="124" t="s">
        <v>56</v>
      </c>
      <c r="O1" s="124" t="s">
        <v>37</v>
      </c>
      <c r="P1" s="124" t="s">
        <v>39</v>
      </c>
      <c r="Q1" s="124" t="s">
        <v>452</v>
      </c>
      <c r="R1" s="124" t="s">
        <v>453</v>
      </c>
      <c r="S1" s="129" t="s">
        <v>454</v>
      </c>
      <c r="T1" s="129" t="s">
        <v>455</v>
      </c>
      <c r="U1" s="129" t="s">
        <v>44</v>
      </c>
      <c r="V1" s="129" t="s">
        <v>456</v>
      </c>
      <c r="W1" s="9" t="s">
        <v>457</v>
      </c>
      <c r="X1" s="124" t="s">
        <v>458</v>
      </c>
      <c r="Y1" s="124" t="s">
        <v>459</v>
      </c>
      <c r="Z1" s="124" t="s">
        <v>28</v>
      </c>
      <c r="AA1" s="124" t="s">
        <v>460</v>
      </c>
      <c r="AB1" s="124" t="s">
        <v>461</v>
      </c>
      <c r="AC1" s="8" t="s">
        <v>462</v>
      </c>
      <c r="AD1" s="10" t="s">
        <v>463</v>
      </c>
      <c r="AE1" s="11" t="s">
        <v>464</v>
      </c>
      <c r="AF1" s="8" t="s">
        <v>465</v>
      </c>
      <c r="AG1" s="8" t="s">
        <v>466</v>
      </c>
    </row>
    <row r="2" spans="1:33" ht="15.6">
      <c r="A2" s="110" t="s">
        <v>4660</v>
      </c>
      <c r="B2" s="96" t="s">
        <v>4661</v>
      </c>
      <c r="C2" s="233" t="s">
        <v>4662</v>
      </c>
      <c r="D2" s="233" t="s">
        <v>52</v>
      </c>
      <c r="E2" s="233" t="s">
        <v>52</v>
      </c>
      <c r="F2" s="233" t="s">
        <v>26</v>
      </c>
      <c r="G2" s="233" t="s">
        <v>53</v>
      </c>
      <c r="H2" s="233" t="s">
        <v>67</v>
      </c>
      <c r="I2" s="13" t="s">
        <v>68</v>
      </c>
      <c r="J2" s="233" t="s">
        <v>4663</v>
      </c>
      <c r="K2" s="234">
        <v>43712</v>
      </c>
      <c r="L2" s="235">
        <v>43844</v>
      </c>
      <c r="M2" s="235">
        <v>43854</v>
      </c>
      <c r="N2" s="233" t="s">
        <v>56</v>
      </c>
      <c r="O2" s="233" t="s">
        <v>56</v>
      </c>
      <c r="P2" s="233" t="s">
        <v>23</v>
      </c>
      <c r="Q2" t="s">
        <v>84</v>
      </c>
      <c r="R2" t="s">
        <v>84</v>
      </c>
      <c r="S2" t="s">
        <v>84</v>
      </c>
      <c r="W2" s="233"/>
      <c r="X2" s="236">
        <v>500000</v>
      </c>
      <c r="Y2" s="233" t="s">
        <v>58</v>
      </c>
      <c r="Z2" s="14" t="s">
        <v>444</v>
      </c>
      <c r="AA2" s="14" t="s">
        <v>444</v>
      </c>
      <c r="AB2" s="236" t="s">
        <v>56</v>
      </c>
      <c r="AC2" s="109">
        <v>27.983234415094309</v>
      </c>
      <c r="AD2" s="107">
        <v>15.09433962264151</v>
      </c>
      <c r="AE2" s="109">
        <v>999.16172075471547</v>
      </c>
      <c r="AF2" s="109">
        <v>19.983234415094309</v>
      </c>
      <c r="AG2" s="109">
        <v>27.983234415094309</v>
      </c>
    </row>
    <row r="3" spans="1:33" ht="15.6">
      <c r="A3" s="110" t="s">
        <v>4573</v>
      </c>
      <c r="B3" s="96" t="s">
        <v>4574</v>
      </c>
      <c r="C3" s="233" t="s">
        <v>4121</v>
      </c>
      <c r="D3" s="233" t="s">
        <v>52</v>
      </c>
      <c r="E3" s="233" t="s">
        <v>52</v>
      </c>
      <c r="F3" s="233" t="s">
        <v>26</v>
      </c>
      <c r="G3" s="233" t="s">
        <v>53</v>
      </c>
      <c r="H3" s="233" t="s">
        <v>67</v>
      </c>
      <c r="I3" s="233" t="s">
        <v>55</v>
      </c>
      <c r="J3" s="233" t="s">
        <v>4664</v>
      </c>
      <c r="K3" s="234">
        <v>43724</v>
      </c>
      <c r="L3" s="235">
        <v>43777</v>
      </c>
      <c r="M3" s="235">
        <v>43859</v>
      </c>
      <c r="N3" s="233" t="s">
        <v>56</v>
      </c>
      <c r="O3" s="233" t="s">
        <v>56</v>
      </c>
      <c r="P3" s="233" t="s">
        <v>23</v>
      </c>
      <c r="Q3" t="s">
        <v>84</v>
      </c>
      <c r="R3" t="s">
        <v>84</v>
      </c>
      <c r="S3" t="s">
        <v>84</v>
      </c>
      <c r="W3" s="233"/>
      <c r="X3" s="236">
        <v>849534</v>
      </c>
      <c r="Y3" s="233" t="s">
        <v>58</v>
      </c>
      <c r="Z3" s="14" t="s">
        <v>444</v>
      </c>
      <c r="AA3" s="14" t="s">
        <v>444</v>
      </c>
      <c r="AB3" s="236" t="s">
        <v>56</v>
      </c>
      <c r="AC3" s="109">
        <v>27.953045735849024</v>
      </c>
      <c r="AD3" s="107">
        <v>25.646309433962266</v>
      </c>
      <c r="AE3" s="109">
        <v>997.65228679245126</v>
      </c>
      <c r="AF3" s="109">
        <v>19.953045735849024</v>
      </c>
      <c r="AG3" s="109">
        <v>27.953045735849024</v>
      </c>
    </row>
    <row r="4" spans="1:33" ht="15.6">
      <c r="A4" s="13" t="s">
        <v>4180</v>
      </c>
      <c r="B4" s="96" t="s">
        <v>4181</v>
      </c>
      <c r="C4" s="233" t="s">
        <v>2888</v>
      </c>
      <c r="D4" s="233" t="s">
        <v>52</v>
      </c>
      <c r="E4" s="233" t="s">
        <v>52</v>
      </c>
      <c r="F4" s="233" t="s">
        <v>26</v>
      </c>
      <c r="G4" s="233" t="s">
        <v>53</v>
      </c>
      <c r="H4" s="233" t="s">
        <v>67</v>
      </c>
      <c r="I4" s="233" t="s">
        <v>55</v>
      </c>
      <c r="J4" s="233" t="s">
        <v>4665</v>
      </c>
      <c r="K4" s="234">
        <v>43809</v>
      </c>
      <c r="L4" s="235">
        <v>43820</v>
      </c>
      <c r="M4" s="235">
        <v>43861</v>
      </c>
      <c r="N4" s="233" t="s">
        <v>56</v>
      </c>
      <c r="O4" s="233" t="s">
        <v>56</v>
      </c>
      <c r="P4" s="233" t="s">
        <v>23</v>
      </c>
      <c r="Q4" t="s">
        <v>84</v>
      </c>
      <c r="R4" t="s">
        <v>84</v>
      </c>
      <c r="S4" t="s">
        <v>84</v>
      </c>
      <c r="W4" s="233"/>
      <c r="X4" s="236">
        <v>500000</v>
      </c>
      <c r="Y4" s="233" t="s">
        <v>58</v>
      </c>
      <c r="Z4" s="233" t="s">
        <v>444</v>
      </c>
      <c r="AA4" s="233" t="s">
        <v>444</v>
      </c>
      <c r="AB4" s="236" t="s">
        <v>56</v>
      </c>
      <c r="AC4" s="109">
        <v>27.922857056603746</v>
      </c>
      <c r="AD4" s="107">
        <v>15.09433962264151</v>
      </c>
      <c r="AE4" s="109">
        <v>996.14285283018728</v>
      </c>
      <c r="AF4" s="109">
        <v>19.922857056603746</v>
      </c>
      <c r="AG4" s="109">
        <v>27.922857056603746</v>
      </c>
    </row>
    <row r="5" spans="1:33" ht="16.5" customHeight="1">
      <c r="A5" s="233" t="s">
        <v>4568</v>
      </c>
      <c r="B5" s="233" t="s">
        <v>4569</v>
      </c>
      <c r="C5" s="233" t="s">
        <v>3406</v>
      </c>
      <c r="D5" s="233" t="s">
        <v>76</v>
      </c>
      <c r="E5" s="233" t="s">
        <v>76</v>
      </c>
      <c r="F5" s="233" t="s">
        <v>26</v>
      </c>
      <c r="G5" s="13" t="s">
        <v>53</v>
      </c>
      <c r="H5" s="233" t="s">
        <v>67</v>
      </c>
      <c r="I5" s="233" t="s">
        <v>55</v>
      </c>
      <c r="J5" s="240" t="s">
        <v>4666</v>
      </c>
      <c r="K5" s="234">
        <v>43832</v>
      </c>
      <c r="L5" s="235">
        <v>43860</v>
      </c>
      <c r="M5" s="235">
        <v>43862</v>
      </c>
      <c r="N5" s="233" t="s">
        <v>56</v>
      </c>
      <c r="O5" s="233" t="s">
        <v>56</v>
      </c>
      <c r="P5" s="233" t="s">
        <v>23</v>
      </c>
      <c r="Q5" t="s">
        <v>84</v>
      </c>
      <c r="R5" t="s">
        <v>84</v>
      </c>
      <c r="S5" t="s">
        <v>84</v>
      </c>
      <c r="W5" s="233"/>
      <c r="X5" s="236">
        <v>500000</v>
      </c>
      <c r="Y5" s="233" t="s">
        <v>58</v>
      </c>
      <c r="Z5" s="14" t="s">
        <v>444</v>
      </c>
      <c r="AA5" s="14" t="s">
        <v>444</v>
      </c>
      <c r="AB5" s="236" t="s">
        <v>56</v>
      </c>
      <c r="AC5" s="109">
        <v>27.892668377358461</v>
      </c>
      <c r="AD5" s="107">
        <v>15.09433962264151</v>
      </c>
      <c r="AE5" s="109">
        <v>994.63341886792307</v>
      </c>
      <c r="AF5" s="109">
        <v>19.892668377358461</v>
      </c>
      <c r="AG5" s="109">
        <v>27.892668377358461</v>
      </c>
    </row>
    <row r="6" spans="1:33" ht="15.6">
      <c r="A6" s="110" t="s">
        <v>4174</v>
      </c>
      <c r="B6" s="96" t="s">
        <v>4133</v>
      </c>
      <c r="C6" s="233" t="s">
        <v>4667</v>
      </c>
      <c r="D6" s="233" t="s">
        <v>52</v>
      </c>
      <c r="E6" s="233" t="s">
        <v>52</v>
      </c>
      <c r="F6" s="233" t="s">
        <v>26</v>
      </c>
      <c r="G6" s="233" t="s">
        <v>53</v>
      </c>
      <c r="H6" s="233" t="s">
        <v>67</v>
      </c>
      <c r="I6" s="233" t="s">
        <v>55</v>
      </c>
      <c r="J6" s="233" t="s">
        <v>4668</v>
      </c>
      <c r="K6" s="234">
        <v>43745</v>
      </c>
      <c r="L6" s="235">
        <v>43845</v>
      </c>
      <c r="M6" s="235">
        <v>43881</v>
      </c>
      <c r="N6" s="233" t="s">
        <v>56</v>
      </c>
      <c r="O6" s="233" t="s">
        <v>56</v>
      </c>
      <c r="P6" s="233" t="s">
        <v>23</v>
      </c>
      <c r="Q6" t="s">
        <v>84</v>
      </c>
      <c r="R6" t="s">
        <v>84</v>
      </c>
      <c r="S6" t="s">
        <v>84</v>
      </c>
      <c r="W6" s="233"/>
      <c r="X6" s="236">
        <v>500000</v>
      </c>
      <c r="Y6" s="233" t="s">
        <v>58</v>
      </c>
      <c r="Z6" s="233" t="s">
        <v>444</v>
      </c>
      <c r="AA6" s="233" t="s">
        <v>444</v>
      </c>
      <c r="AB6" s="236" t="s">
        <v>56</v>
      </c>
      <c r="AC6" s="109">
        <v>27.862479698113177</v>
      </c>
      <c r="AD6" s="107">
        <v>15.09433962264151</v>
      </c>
      <c r="AE6" s="109">
        <v>993.12398490565886</v>
      </c>
      <c r="AF6" s="109">
        <v>19.862479698113177</v>
      </c>
      <c r="AG6" s="109">
        <v>27.862479698113177</v>
      </c>
    </row>
    <row r="7" spans="1:33" ht="15.6">
      <c r="A7" s="13" t="s">
        <v>4196</v>
      </c>
      <c r="B7" s="13" t="s">
        <v>4197</v>
      </c>
      <c r="C7" s="233" t="s">
        <v>4669</v>
      </c>
      <c r="D7" s="233" t="s">
        <v>52</v>
      </c>
      <c r="E7" s="233" t="s">
        <v>52</v>
      </c>
      <c r="F7" s="233" t="s">
        <v>26</v>
      </c>
      <c r="G7" s="233" t="s">
        <v>53</v>
      </c>
      <c r="H7" s="233" t="s">
        <v>67</v>
      </c>
      <c r="I7" s="233" t="s">
        <v>55</v>
      </c>
      <c r="J7" s="233" t="s">
        <v>4670</v>
      </c>
      <c r="K7" s="234">
        <v>43899</v>
      </c>
      <c r="L7" s="235">
        <v>43957</v>
      </c>
      <c r="M7" s="235">
        <v>43957</v>
      </c>
      <c r="N7" s="233" t="s">
        <v>56</v>
      </c>
      <c r="O7" s="233" t="s">
        <v>56</v>
      </c>
      <c r="P7" s="233" t="s">
        <v>23</v>
      </c>
      <c r="Q7" t="s">
        <v>84</v>
      </c>
      <c r="R7" t="s">
        <v>84</v>
      </c>
      <c r="S7" t="s">
        <v>84</v>
      </c>
      <c r="W7" s="233"/>
      <c r="X7" s="236">
        <v>500000</v>
      </c>
      <c r="Y7" s="233" t="s">
        <v>58</v>
      </c>
      <c r="Z7" s="233" t="s">
        <v>444</v>
      </c>
      <c r="AA7" s="233" t="s">
        <v>444</v>
      </c>
      <c r="AB7" s="236" t="s">
        <v>56</v>
      </c>
      <c r="AC7" s="109">
        <v>27.862479698113177</v>
      </c>
      <c r="AD7" s="107">
        <v>15.09433962264151</v>
      </c>
      <c r="AE7" s="109">
        <v>993.12398490565886</v>
      </c>
      <c r="AF7" s="109">
        <v>19.862479698113177</v>
      </c>
      <c r="AG7" s="109">
        <v>27.862479698113177</v>
      </c>
    </row>
    <row r="8" spans="1:33" ht="15.6">
      <c r="A8" s="102" t="s">
        <v>4132</v>
      </c>
      <c r="B8" s="96" t="s">
        <v>4133</v>
      </c>
      <c r="C8" s="233" t="s">
        <v>670</v>
      </c>
      <c r="D8" s="233" t="s">
        <v>52</v>
      </c>
      <c r="E8" s="233" t="s">
        <v>52</v>
      </c>
      <c r="F8" s="233" t="s">
        <v>26</v>
      </c>
      <c r="G8" s="13" t="s">
        <v>66</v>
      </c>
      <c r="H8" s="233" t="s">
        <v>54</v>
      </c>
      <c r="I8" s="233" t="s">
        <v>55</v>
      </c>
      <c r="J8" s="233" t="s">
        <v>4671</v>
      </c>
      <c r="K8" s="234">
        <v>43733</v>
      </c>
      <c r="L8" s="235">
        <v>43766</v>
      </c>
      <c r="M8" s="235">
        <v>43859</v>
      </c>
      <c r="N8" s="233" t="s">
        <v>56</v>
      </c>
      <c r="O8" s="233" t="s">
        <v>56</v>
      </c>
      <c r="P8" s="233" t="s">
        <v>23</v>
      </c>
      <c r="Q8" t="s">
        <v>84</v>
      </c>
      <c r="R8" t="s">
        <v>84</v>
      </c>
      <c r="S8" t="s">
        <v>84</v>
      </c>
      <c r="W8" s="233"/>
      <c r="X8" s="236">
        <v>500000</v>
      </c>
      <c r="Y8" s="233" t="s">
        <v>58</v>
      </c>
      <c r="Z8" s="233" t="s">
        <v>444</v>
      </c>
      <c r="AA8" s="233" t="s">
        <v>444</v>
      </c>
      <c r="AB8" s="236" t="s">
        <v>56</v>
      </c>
      <c r="AC8" s="109">
        <v>27.831172769811289</v>
      </c>
      <c r="AD8" s="107">
        <v>1.5094339622641511</v>
      </c>
      <c r="AE8" s="109">
        <v>991.55863849056448</v>
      </c>
      <c r="AF8" s="109">
        <v>19.831172769811289</v>
      </c>
      <c r="AG8" s="109">
        <v>27.831172769811289</v>
      </c>
    </row>
    <row r="9" spans="1:33" ht="15.6">
      <c r="A9" s="233" t="s">
        <v>4136</v>
      </c>
      <c r="B9" s="96" t="s">
        <v>4133</v>
      </c>
      <c r="C9" s="13" t="s">
        <v>4672</v>
      </c>
      <c r="D9" s="233" t="s">
        <v>52</v>
      </c>
      <c r="E9" s="233" t="s">
        <v>52</v>
      </c>
      <c r="F9" s="233" t="s">
        <v>26</v>
      </c>
      <c r="G9" s="233" t="s">
        <v>66</v>
      </c>
      <c r="H9" s="233" t="s">
        <v>54</v>
      </c>
      <c r="I9" s="233" t="s">
        <v>55</v>
      </c>
      <c r="J9" s="233" t="s">
        <v>4673</v>
      </c>
      <c r="K9" s="234">
        <v>43733</v>
      </c>
      <c r="L9" s="235">
        <v>43790</v>
      </c>
      <c r="M9" s="235">
        <v>43859</v>
      </c>
      <c r="N9" s="233" t="s">
        <v>56</v>
      </c>
      <c r="O9" s="233" t="s">
        <v>56</v>
      </c>
      <c r="P9" s="233" t="s">
        <v>23</v>
      </c>
      <c r="Q9" t="s">
        <v>84</v>
      </c>
      <c r="R9" t="s">
        <v>84</v>
      </c>
      <c r="S9" t="s">
        <v>84</v>
      </c>
      <c r="W9" s="233"/>
      <c r="X9" s="236">
        <v>500000</v>
      </c>
      <c r="Y9" s="233" t="s">
        <v>58</v>
      </c>
      <c r="Z9" s="14" t="s">
        <v>444</v>
      </c>
      <c r="AA9" s="14" t="s">
        <v>444</v>
      </c>
      <c r="AB9" s="236" t="s">
        <v>56</v>
      </c>
      <c r="AC9" s="109">
        <v>27.800984090566004</v>
      </c>
      <c r="AD9" s="107">
        <v>1.5094339622641511</v>
      </c>
      <c r="AE9" s="109">
        <v>990.04920452830027</v>
      </c>
      <c r="AF9" s="109">
        <v>19.800984090566004</v>
      </c>
      <c r="AG9" s="109">
        <v>27.800984090566004</v>
      </c>
    </row>
    <row r="10" spans="1:33" ht="15.6">
      <c r="A10" s="102" t="s">
        <v>4132</v>
      </c>
      <c r="B10" s="96" t="s">
        <v>4133</v>
      </c>
      <c r="C10" s="233" t="s">
        <v>670</v>
      </c>
      <c r="D10" s="233" t="s">
        <v>52</v>
      </c>
      <c r="E10" s="233" t="s">
        <v>52</v>
      </c>
      <c r="F10" s="233" t="s">
        <v>26</v>
      </c>
      <c r="G10" s="233" t="s">
        <v>66</v>
      </c>
      <c r="H10" s="233" t="s">
        <v>54</v>
      </c>
      <c r="I10" s="233" t="s">
        <v>55</v>
      </c>
      <c r="J10" s="233" t="s">
        <v>4674</v>
      </c>
      <c r="K10" s="234">
        <v>43736</v>
      </c>
      <c r="L10" s="235">
        <v>43736</v>
      </c>
      <c r="M10" s="235">
        <v>43859</v>
      </c>
      <c r="N10" s="233" t="s">
        <v>56</v>
      </c>
      <c r="O10" s="233" t="s">
        <v>56</v>
      </c>
      <c r="P10" s="233" t="s">
        <v>23</v>
      </c>
      <c r="Q10" t="s">
        <v>84</v>
      </c>
      <c r="R10" t="s">
        <v>84</v>
      </c>
      <c r="S10" t="s">
        <v>84</v>
      </c>
      <c r="W10" s="13"/>
      <c r="X10" s="236">
        <v>500000</v>
      </c>
      <c r="Y10" s="16" t="s">
        <v>58</v>
      </c>
      <c r="Z10" s="14" t="s">
        <v>444</v>
      </c>
      <c r="AA10" s="14" t="s">
        <v>444</v>
      </c>
      <c r="AB10" s="236" t="s">
        <v>56</v>
      </c>
      <c r="AC10" s="109">
        <v>27.770795411320726</v>
      </c>
      <c r="AD10" s="107">
        <v>1.5094339622641511</v>
      </c>
      <c r="AE10" s="109">
        <v>988.53977056603628</v>
      </c>
      <c r="AF10" s="109">
        <v>19.770795411320726</v>
      </c>
      <c r="AG10" s="109">
        <v>27.770795411320726</v>
      </c>
    </row>
    <row r="11" spans="1:33" ht="15.6">
      <c r="A11" s="102" t="s">
        <v>4132</v>
      </c>
      <c r="B11" s="96" t="s">
        <v>4133</v>
      </c>
      <c r="C11" s="233" t="s">
        <v>4374</v>
      </c>
      <c r="D11" s="233" t="s">
        <v>52</v>
      </c>
      <c r="E11" s="233" t="s">
        <v>52</v>
      </c>
      <c r="F11" s="233" t="s">
        <v>26</v>
      </c>
      <c r="G11" s="233" t="s">
        <v>66</v>
      </c>
      <c r="H11" s="233" t="s">
        <v>54</v>
      </c>
      <c r="I11" s="233" t="s">
        <v>68</v>
      </c>
      <c r="J11" s="233" t="s">
        <v>4675</v>
      </c>
      <c r="K11" s="234">
        <v>43522</v>
      </c>
      <c r="L11" s="235">
        <v>43766</v>
      </c>
      <c r="M11" s="235">
        <v>43889</v>
      </c>
      <c r="N11" s="233" t="s">
        <v>56</v>
      </c>
      <c r="O11" s="233" t="s">
        <v>56</v>
      </c>
      <c r="P11" s="233" t="s">
        <v>23</v>
      </c>
      <c r="Q11" t="s">
        <v>84</v>
      </c>
      <c r="R11" t="s">
        <v>84</v>
      </c>
      <c r="S11" t="s">
        <v>84</v>
      </c>
      <c r="W11" s="233"/>
      <c r="X11" s="236">
        <v>500000</v>
      </c>
      <c r="Y11" s="233" t="s">
        <v>58</v>
      </c>
      <c r="Z11" s="14" t="s">
        <v>444</v>
      </c>
      <c r="AA11" s="14" t="s">
        <v>444</v>
      </c>
      <c r="AB11" s="236" t="s">
        <v>56</v>
      </c>
      <c r="AC11" s="109">
        <v>27.740606732075442</v>
      </c>
      <c r="AD11" s="107">
        <v>1.5094339622641511</v>
      </c>
      <c r="AE11" s="109">
        <v>987.03033660377207</v>
      </c>
      <c r="AF11" s="109">
        <v>19.740606732075442</v>
      </c>
      <c r="AG11" s="109">
        <v>27.740606732075442</v>
      </c>
    </row>
    <row r="12" spans="1:33" ht="15.6">
      <c r="A12" s="102" t="s">
        <v>4132</v>
      </c>
      <c r="B12" s="96" t="s">
        <v>4133</v>
      </c>
      <c r="C12" s="233" t="s">
        <v>4676</v>
      </c>
      <c r="D12" s="233" t="s">
        <v>52</v>
      </c>
      <c r="E12" s="233" t="s">
        <v>52</v>
      </c>
      <c r="F12" s="233" t="s">
        <v>26</v>
      </c>
      <c r="G12" s="233" t="s">
        <v>66</v>
      </c>
      <c r="H12" s="233" t="s">
        <v>54</v>
      </c>
      <c r="I12" s="233" t="s">
        <v>55</v>
      </c>
      <c r="J12" s="233" t="s">
        <v>4677</v>
      </c>
      <c r="K12" s="234">
        <v>43918</v>
      </c>
      <c r="L12" s="235">
        <v>43942</v>
      </c>
      <c r="M12" s="235">
        <v>43958</v>
      </c>
      <c r="N12" s="233" t="s">
        <v>56</v>
      </c>
      <c r="O12" s="233" t="s">
        <v>56</v>
      </c>
      <c r="P12" s="233" t="s">
        <v>23</v>
      </c>
      <c r="S12" t="s">
        <v>84</v>
      </c>
      <c r="W12" s="233" t="s">
        <v>4678</v>
      </c>
      <c r="X12" s="236">
        <v>500000</v>
      </c>
      <c r="Y12" s="233" t="s">
        <v>58</v>
      </c>
      <c r="Z12" s="14" t="s">
        <v>444</v>
      </c>
      <c r="AA12" s="233" t="s">
        <v>444</v>
      </c>
      <c r="AB12" s="236" t="s">
        <v>56</v>
      </c>
      <c r="AC12" s="109">
        <v>27.710418052830157</v>
      </c>
      <c r="AD12" s="107">
        <v>1.5094339622641511</v>
      </c>
      <c r="AE12" s="109">
        <v>985.52090264150786</v>
      </c>
      <c r="AF12" s="109">
        <v>19.710418052830157</v>
      </c>
      <c r="AG12" s="109">
        <v>27.710418052830157</v>
      </c>
    </row>
    <row r="13" spans="1:33" ht="15.6">
      <c r="A13" s="233" t="s">
        <v>4136</v>
      </c>
      <c r="B13" s="96" t="s">
        <v>4133</v>
      </c>
      <c r="C13" s="233" t="s">
        <v>2348</v>
      </c>
      <c r="D13" s="233" t="s">
        <v>52</v>
      </c>
      <c r="E13" s="233" t="s">
        <v>52</v>
      </c>
      <c r="F13" s="233" t="s">
        <v>26</v>
      </c>
      <c r="G13" s="13" t="s">
        <v>66</v>
      </c>
      <c r="H13" s="233" t="s">
        <v>54</v>
      </c>
      <c r="I13" s="233" t="s">
        <v>55</v>
      </c>
      <c r="J13" s="233" t="s">
        <v>4679</v>
      </c>
      <c r="K13" s="234">
        <v>43845</v>
      </c>
      <c r="L13" s="235">
        <v>43931</v>
      </c>
      <c r="M13" s="235">
        <v>43970</v>
      </c>
      <c r="N13" s="233" t="s">
        <v>56</v>
      </c>
      <c r="O13" s="233" t="s">
        <v>56</v>
      </c>
      <c r="P13" s="233" t="s">
        <v>23</v>
      </c>
      <c r="Q13" t="s">
        <v>84</v>
      </c>
      <c r="R13" t="s">
        <v>84</v>
      </c>
      <c r="S13" t="s">
        <v>84</v>
      </c>
      <c r="W13" s="233"/>
      <c r="X13" s="236">
        <v>18521</v>
      </c>
      <c r="Y13" s="233" t="s">
        <v>58</v>
      </c>
      <c r="Z13" s="14" t="s">
        <v>444</v>
      </c>
      <c r="AA13" s="14" t="s">
        <v>444</v>
      </c>
      <c r="AB13" s="236" t="s">
        <v>56</v>
      </c>
      <c r="AC13" s="109">
        <v>27.680229373584879</v>
      </c>
      <c r="AD13" s="107">
        <v>5.591245283018869E-2</v>
      </c>
      <c r="AE13" s="109">
        <v>984.01146867924388</v>
      </c>
      <c r="AF13" s="109">
        <v>19.680229373584879</v>
      </c>
      <c r="AG13" s="109">
        <v>27.680229373584879</v>
      </c>
    </row>
    <row r="14" spans="1:33" ht="15.6">
      <c r="A14" s="110" t="s">
        <v>4174</v>
      </c>
      <c r="B14" s="96" t="s">
        <v>4133</v>
      </c>
      <c r="C14" s="233" t="s">
        <v>4374</v>
      </c>
      <c r="D14" s="233" t="s">
        <v>52</v>
      </c>
      <c r="E14" s="233" t="s">
        <v>52</v>
      </c>
      <c r="F14" s="233" t="s">
        <v>26</v>
      </c>
      <c r="G14" s="233" t="s">
        <v>66</v>
      </c>
      <c r="H14" s="233" t="s">
        <v>54</v>
      </c>
      <c r="I14" s="233" t="s">
        <v>68</v>
      </c>
      <c r="J14" s="233" t="s">
        <v>4680</v>
      </c>
      <c r="K14" s="234">
        <v>43767</v>
      </c>
      <c r="L14" s="235">
        <v>43878</v>
      </c>
      <c r="M14" s="235">
        <v>43987</v>
      </c>
      <c r="N14" s="233" t="s">
        <v>56</v>
      </c>
      <c r="O14" s="233" t="s">
        <v>56</v>
      </c>
      <c r="P14" s="233" t="s">
        <v>23</v>
      </c>
      <c r="Q14" t="s">
        <v>84</v>
      </c>
      <c r="R14" t="s">
        <v>84</v>
      </c>
      <c r="S14" t="s">
        <v>84</v>
      </c>
      <c r="W14" s="239"/>
      <c r="X14" s="236">
        <v>500000</v>
      </c>
      <c r="Y14" s="233" t="s">
        <v>58</v>
      </c>
      <c r="Z14" s="14" t="s">
        <v>444</v>
      </c>
      <c r="AA14" s="14" t="s">
        <v>444</v>
      </c>
      <c r="AB14" s="236" t="s">
        <v>56</v>
      </c>
      <c r="AC14" s="109">
        <v>27.650040694339594</v>
      </c>
      <c r="AD14" s="107">
        <v>1.5094339622641511</v>
      </c>
      <c r="AE14" s="109">
        <v>982.50203471697967</v>
      </c>
      <c r="AF14" s="109">
        <v>19.650040694339594</v>
      </c>
      <c r="AG14" s="109">
        <v>27.650040694339594</v>
      </c>
    </row>
    <row r="15" spans="1:33" ht="15.6">
      <c r="A15" s="233" t="s">
        <v>214</v>
      </c>
      <c r="B15" s="233" t="s">
        <v>4681</v>
      </c>
      <c r="C15" s="233" t="s">
        <v>4682</v>
      </c>
      <c r="D15" s="233" t="s">
        <v>52</v>
      </c>
      <c r="E15" s="233" t="s">
        <v>52</v>
      </c>
      <c r="F15" s="233" t="s">
        <v>26</v>
      </c>
      <c r="G15" s="233" t="s">
        <v>66</v>
      </c>
      <c r="H15" s="233" t="s">
        <v>54</v>
      </c>
      <c r="I15" s="233" t="s">
        <v>55</v>
      </c>
      <c r="J15" s="233" t="s">
        <v>4683</v>
      </c>
      <c r="K15" s="234">
        <v>43908</v>
      </c>
      <c r="L15" s="235">
        <v>43986</v>
      </c>
      <c r="M15" s="235">
        <v>44041</v>
      </c>
      <c r="N15" s="233" t="s">
        <v>56</v>
      </c>
      <c r="O15" s="233" t="s">
        <v>56</v>
      </c>
      <c r="P15" s="233" t="s">
        <v>23</v>
      </c>
      <c r="S15" t="s">
        <v>84</v>
      </c>
      <c r="W15" s="233"/>
      <c r="X15" s="236">
        <v>500000</v>
      </c>
      <c r="Y15" s="233" t="s">
        <v>58</v>
      </c>
      <c r="Z15" s="14" t="s">
        <v>444</v>
      </c>
      <c r="AA15" s="233" t="s">
        <v>444</v>
      </c>
      <c r="AB15" s="236" t="s">
        <v>56</v>
      </c>
      <c r="AC15" s="109">
        <v>27.61985201509431</v>
      </c>
      <c r="AD15" s="107">
        <v>1.5094339622641511</v>
      </c>
      <c r="AE15" s="109">
        <v>980.99260075471545</v>
      </c>
      <c r="AF15" s="109">
        <v>19.61985201509431</v>
      </c>
      <c r="AG15" s="109">
        <v>27.61985201509431</v>
      </c>
    </row>
    <row r="16" spans="1:33" ht="15.6">
      <c r="A16" s="110" t="s">
        <v>4573</v>
      </c>
      <c r="B16" s="233" t="s">
        <v>4684</v>
      </c>
      <c r="C16" s="233" t="s">
        <v>4685</v>
      </c>
      <c r="D16" s="233" t="s">
        <v>52</v>
      </c>
      <c r="E16" s="233" t="s">
        <v>52</v>
      </c>
      <c r="F16" s="233" t="s">
        <v>26</v>
      </c>
      <c r="G16" s="233" t="s">
        <v>66</v>
      </c>
      <c r="H16" s="233" t="s">
        <v>54</v>
      </c>
      <c r="I16" s="233" t="s">
        <v>55</v>
      </c>
      <c r="J16" s="233" t="s">
        <v>4686</v>
      </c>
      <c r="K16" s="234">
        <v>43908</v>
      </c>
      <c r="L16" s="235">
        <v>43969</v>
      </c>
      <c r="M16" s="235">
        <v>44041</v>
      </c>
      <c r="N16" s="233" t="s">
        <v>56</v>
      </c>
      <c r="O16" s="233" t="s">
        <v>56</v>
      </c>
      <c r="P16" s="233" t="s">
        <v>23</v>
      </c>
      <c r="Q16" t="s">
        <v>84</v>
      </c>
      <c r="R16" t="s">
        <v>84</v>
      </c>
      <c r="S16" t="s">
        <v>84</v>
      </c>
      <c r="W16" s="233"/>
      <c r="X16" s="236">
        <v>500000</v>
      </c>
      <c r="Y16" s="233" t="s">
        <v>58</v>
      </c>
      <c r="Z16" s="14" t="s">
        <v>444</v>
      </c>
      <c r="AA16" s="233" t="s">
        <v>444</v>
      </c>
      <c r="AB16" s="236" t="s">
        <v>56</v>
      </c>
      <c r="AC16" s="109">
        <v>27.31796522264148</v>
      </c>
      <c r="AD16" s="107">
        <v>1.5094339622641511</v>
      </c>
      <c r="AE16" s="109">
        <v>965.89826113207403</v>
      </c>
      <c r="AF16" s="109">
        <v>19.31796522264148</v>
      </c>
      <c r="AG16" s="109">
        <v>27.31796522264148</v>
      </c>
    </row>
    <row r="17" spans="1:33" ht="15.6">
      <c r="A17" s="103" t="s">
        <v>4174</v>
      </c>
      <c r="B17" s="96" t="s">
        <v>4133</v>
      </c>
      <c r="C17" s="233" t="s">
        <v>670</v>
      </c>
      <c r="D17" s="233" t="s">
        <v>52</v>
      </c>
      <c r="E17" s="233" t="s">
        <v>52</v>
      </c>
      <c r="F17" s="233" t="s">
        <v>26</v>
      </c>
      <c r="G17" s="233" t="s">
        <v>66</v>
      </c>
      <c r="H17" s="233" t="s">
        <v>54</v>
      </c>
      <c r="I17" s="233" t="s">
        <v>55</v>
      </c>
      <c r="J17" s="233" t="s">
        <v>4687</v>
      </c>
      <c r="K17" s="234">
        <v>43915</v>
      </c>
      <c r="L17" s="235">
        <v>43969</v>
      </c>
      <c r="M17" s="235">
        <v>44041</v>
      </c>
      <c r="N17" s="233" t="s">
        <v>56</v>
      </c>
      <c r="O17" s="233" t="s">
        <v>56</v>
      </c>
      <c r="P17" s="233" t="s">
        <v>23</v>
      </c>
      <c r="Q17" t="s">
        <v>84</v>
      </c>
      <c r="R17" t="s">
        <v>84</v>
      </c>
      <c r="S17" t="s">
        <v>84</v>
      </c>
      <c r="W17" s="233"/>
      <c r="X17" s="236">
        <v>500000</v>
      </c>
      <c r="Y17" s="233" t="s">
        <v>58</v>
      </c>
      <c r="Z17" s="14" t="s">
        <v>444</v>
      </c>
      <c r="AA17" s="233" t="s">
        <v>444</v>
      </c>
      <c r="AB17" s="236" t="s">
        <v>56</v>
      </c>
      <c r="AC17" s="109">
        <v>27.016078430188646</v>
      </c>
      <c r="AD17" s="107">
        <v>1.5094339622641511</v>
      </c>
      <c r="AE17" s="109">
        <v>950.80392150943237</v>
      </c>
      <c r="AF17" s="109">
        <v>19.016078430188646</v>
      </c>
      <c r="AG17" s="109">
        <v>27.016078430188646</v>
      </c>
    </row>
    <row r="18" spans="1:33" ht="15.6">
      <c r="A18" s="102" t="s">
        <v>4132</v>
      </c>
      <c r="B18" s="96" t="s">
        <v>4133</v>
      </c>
      <c r="C18" s="233" t="s">
        <v>4688</v>
      </c>
      <c r="D18" s="233" t="s">
        <v>52</v>
      </c>
      <c r="E18" s="233" t="s">
        <v>52</v>
      </c>
      <c r="F18" s="233" t="s">
        <v>26</v>
      </c>
      <c r="G18" s="233" t="s">
        <v>77</v>
      </c>
      <c r="H18" s="233" t="s">
        <v>67</v>
      </c>
      <c r="I18" s="233" t="s">
        <v>55</v>
      </c>
      <c r="J18" s="233" t="s">
        <v>4689</v>
      </c>
      <c r="K18" s="234">
        <v>43765</v>
      </c>
      <c r="L18" s="235">
        <v>44127</v>
      </c>
      <c r="M18" s="235">
        <v>44161</v>
      </c>
      <c r="N18" s="233" t="s">
        <v>56</v>
      </c>
      <c r="O18" s="233" t="s">
        <v>56</v>
      </c>
      <c r="P18" s="233" t="s">
        <v>23</v>
      </c>
      <c r="W18" s="233"/>
      <c r="X18" s="236">
        <v>500000</v>
      </c>
      <c r="Y18" s="233" t="s">
        <v>58</v>
      </c>
      <c r="Z18" s="14" t="s">
        <v>444</v>
      </c>
      <c r="AA18" s="233" t="s">
        <v>444</v>
      </c>
      <c r="AB18" s="236" t="s">
        <v>56</v>
      </c>
      <c r="AC18" s="109">
        <v>10.385742550943398</v>
      </c>
      <c r="AD18" s="107">
        <v>15.09433962264151</v>
      </c>
      <c r="AE18" s="109">
        <v>119.28712754716986</v>
      </c>
      <c r="AF18" s="109">
        <v>2.3857425509433972</v>
      </c>
      <c r="AG18" s="109">
        <v>10.385742550943398</v>
      </c>
    </row>
    <row r="19" spans="1:33" ht="15.6">
      <c r="A19" s="110" t="s">
        <v>4690</v>
      </c>
      <c r="B19" s="96" t="s">
        <v>4691</v>
      </c>
      <c r="C19" s="233" t="s">
        <v>4692</v>
      </c>
      <c r="D19" s="233" t="s">
        <v>52</v>
      </c>
      <c r="E19" s="233" t="s">
        <v>52</v>
      </c>
      <c r="F19" s="233" t="s">
        <v>26</v>
      </c>
      <c r="G19" s="233" t="s">
        <v>81</v>
      </c>
      <c r="H19" s="233" t="s">
        <v>54</v>
      </c>
      <c r="I19" s="233" t="s">
        <v>55</v>
      </c>
      <c r="J19" s="233" t="s">
        <v>4693</v>
      </c>
      <c r="K19" s="234">
        <v>43836</v>
      </c>
      <c r="L19" s="235">
        <v>43980</v>
      </c>
      <c r="M19" s="235">
        <v>44013</v>
      </c>
      <c r="N19" s="233" t="s">
        <v>56</v>
      </c>
      <c r="O19" s="233" t="s">
        <v>56</v>
      </c>
      <c r="P19" s="233" t="s">
        <v>23</v>
      </c>
      <c r="W19" s="233"/>
      <c r="X19" s="236">
        <v>500000</v>
      </c>
      <c r="Y19" s="233" t="s">
        <v>58</v>
      </c>
      <c r="Z19" s="14" t="s">
        <v>444</v>
      </c>
      <c r="AA19" s="233" t="s">
        <v>444</v>
      </c>
      <c r="AB19" s="236" t="s">
        <v>56</v>
      </c>
      <c r="AC19" s="109">
        <v>26.770674898113178</v>
      </c>
      <c r="AD19" s="107">
        <v>1.5094339622641511</v>
      </c>
      <c r="AE19" s="109">
        <v>938.53374490565886</v>
      </c>
      <c r="AF19" s="109">
        <v>18.770674898113178</v>
      </c>
      <c r="AG19" s="109">
        <v>26.770674898113178</v>
      </c>
    </row>
    <row r="20" spans="1:33" ht="15.6">
      <c r="A20" s="104" t="s">
        <v>4141</v>
      </c>
      <c r="B20" s="96" t="s">
        <v>4142</v>
      </c>
      <c r="C20" s="233" t="s">
        <v>4682</v>
      </c>
      <c r="D20" s="233" t="s">
        <v>52</v>
      </c>
      <c r="E20" s="233" t="s">
        <v>52</v>
      </c>
      <c r="F20" s="233" t="s">
        <v>26</v>
      </c>
      <c r="G20" s="233" t="s">
        <v>81</v>
      </c>
      <c r="H20" s="233" t="s">
        <v>54</v>
      </c>
      <c r="I20" s="233" t="s">
        <v>55</v>
      </c>
      <c r="J20" s="233" t="s">
        <v>4694</v>
      </c>
      <c r="K20" s="234">
        <v>43999</v>
      </c>
      <c r="L20" s="235">
        <v>44077</v>
      </c>
      <c r="M20" s="235">
        <v>44132</v>
      </c>
      <c r="N20" s="233" t="s">
        <v>56</v>
      </c>
      <c r="O20" s="233" t="s">
        <v>56</v>
      </c>
      <c r="P20" s="233" t="s">
        <v>23</v>
      </c>
      <c r="Q20" t="s">
        <v>84</v>
      </c>
      <c r="R20" t="s">
        <v>84</v>
      </c>
      <c r="S20" t="s">
        <v>84</v>
      </c>
      <c r="W20" s="233"/>
      <c r="X20" s="236">
        <v>500000</v>
      </c>
      <c r="Y20" s="233" t="s">
        <v>58</v>
      </c>
      <c r="Z20" s="14" t="s">
        <v>444</v>
      </c>
      <c r="AA20" s="233" t="s">
        <v>444</v>
      </c>
      <c r="AB20" s="236" t="s">
        <v>56</v>
      </c>
      <c r="AC20" s="109">
        <v>26.740486218867893</v>
      </c>
      <c r="AD20" s="107">
        <v>1.5094339622641511</v>
      </c>
      <c r="AE20" s="109">
        <v>937.02431094339465</v>
      </c>
      <c r="AF20" s="109">
        <v>18.740486218867893</v>
      </c>
      <c r="AG20" s="109">
        <v>26.740486218867893</v>
      </c>
    </row>
  </sheetData>
  <autoFilter ref="A1:AG20" xr:uid="{304B324D-E461-4348-8EBA-AFC7C3FBD4DE}"/>
  <dataValidations count="1">
    <dataValidation type="list" allowBlank="1" showInputMessage="1" showErrorMessage="1" sqref="O1:O20" xr:uid="{54089B20-4366-4DCF-8669-CCDDDB1CD1C9}">
      <formula1>List_of_Analysts</formula1>
    </dataValidation>
  </dataValidations>
  <pageMargins left="0.7" right="0.7" top="0.75" bottom="0.75" header="0.3" footer="0.3"/>
  <pageSetup orientation="portrait" horizontalDpi="300" verticalDpi="0" r:id="rId1"/>
  <headerFooter>
    <oddFooter>&amp;L_x000D_&amp;1#&amp;"Calibri"&amp;10&amp;K000000 Confidential</oddFooter>
  </headerFooter>
  <customProperties>
    <customPr name="_pios_id" r:id="rId2"/>
  </customProperties>
  <extLst>
    <ext xmlns:x14="http://schemas.microsoft.com/office/spreadsheetml/2009/9/main" uri="{CCE6A557-97BC-4b89-ADB6-D9C93CAAB3DF}">
      <x14:dataValidations xmlns:xm="http://schemas.microsoft.com/office/excel/2006/main" count="14">
        <x14:dataValidation type="list" allowBlank="1" showInputMessage="1" showErrorMessage="1" xr:uid="{10718B20-0CAF-4380-B6D4-9229B5297D4F}">
          <x14:formula1>
            <xm:f>'Data Validation'!#REF!</xm:f>
          </x14:formula1>
          <xm:sqref>Y2</xm:sqref>
        </x14:dataValidation>
        <x14:dataValidation type="list" allowBlank="1" showInputMessage="1" showErrorMessage="1" xr:uid="{53231304-C8F6-4267-A688-E3705FA09ACB}">
          <x14:formula1>
            <xm:f>'Data Validation'!$K$2:$K$9</xm:f>
          </x14:formula1>
          <xm:sqref>P1 P3:P20 Q2:Q4</xm:sqref>
        </x14:dataValidation>
        <x14:dataValidation type="list" allowBlank="1" showInputMessage="1" showErrorMessage="1" xr:uid="{20F4771D-4E77-4B81-98B2-529F328A6421}">
          <x14:formula1>
            <xm:f>'Data Validation'!$K$1:$K$9</xm:f>
          </x14:formula1>
          <xm:sqref>P2</xm:sqref>
        </x14:dataValidation>
        <x14:dataValidation type="list" allowBlank="1" showInputMessage="1" showErrorMessage="1" xr:uid="{E6E463E2-CC7C-497A-8D6F-1A95E0280EB1}">
          <x14:formula1>
            <xm:f>'Data Validation'!$M$2:$M$5</xm:f>
          </x14:formula1>
          <xm:sqref>Y1 Y3:Y20</xm:sqref>
        </x14:dataValidation>
        <x14:dataValidation type="list" allowBlank="1" showInputMessage="1" showErrorMessage="1" xr:uid="{F58A4F50-31C2-418B-BA4D-037B4B448F7E}">
          <x14:formula1>
            <xm:f>'Data Validation'!$N$1:$N$5</xm:f>
          </x14:formula1>
          <xm:sqref>R4 R2</xm:sqref>
        </x14:dataValidation>
        <x14:dataValidation type="list" allowBlank="1" showInputMessage="1" showErrorMessage="1" xr:uid="{97013A29-809E-4EFD-AED7-A8A58037F5F7}">
          <x14:formula1>
            <xm:f>'Data Validation'!$N$2:$N$9</xm:f>
          </x14:formula1>
          <xm:sqref>R1:V1 R3 V5 S7:S20 T5:U20 R5:R20 V7:V19</xm:sqref>
        </x14:dataValidation>
        <x14:dataValidation type="list" allowBlank="1" showInputMessage="1" showErrorMessage="1" xr:uid="{1C27D8F9-BA2F-455D-8765-FA49EC04D411}">
          <x14:formula1>
            <xm:f>'Data Validation'!$O$2:$O$9</xm:f>
          </x14:formula1>
          <xm:sqref>Q1 Q4:Q20</xm:sqref>
        </x14:dataValidation>
        <x14:dataValidation type="list" allowBlank="1" showInputMessage="1" showErrorMessage="1" xr:uid="{778DC083-362A-45AA-81EF-C530B22929DA}">
          <x14:formula1>
            <xm:f>'Data Validation'!$G$2:$G$5</xm:f>
          </x14:formula1>
          <xm:sqref>I1:I20</xm:sqref>
        </x14:dataValidation>
        <x14:dataValidation type="list" allowBlank="1" showInputMessage="1" showErrorMessage="1" xr:uid="{92D0EC19-05BB-4543-86CF-533DA59DCB06}">
          <x14:formula1>
            <xm:f>'Data Validation'!$F$2:$F$5</xm:f>
          </x14:formula1>
          <xm:sqref>H1:H2 H4:H20</xm:sqref>
        </x14:dataValidation>
        <x14:dataValidation type="list" allowBlank="1" showInputMessage="1" showErrorMessage="1" xr:uid="{554C9198-C456-4F1D-BB5D-4AD75B7C6A69}">
          <x14:formula1>
            <xm:f>'Data Validation'!$C$2:$C$5</xm:f>
          </x14:formula1>
          <xm:sqref>E1:E20</xm:sqref>
        </x14:dataValidation>
        <x14:dataValidation type="list" allowBlank="1" showInputMessage="1" showErrorMessage="1" xr:uid="{52583676-8A94-4968-ADD0-F5A2C5CEBE81}">
          <x14:formula1>
            <xm:f>'Data Validation'!$B$2:$B$9</xm:f>
          </x14:formula1>
          <xm:sqref>D1:D20</xm:sqref>
        </x14:dataValidation>
        <x14:dataValidation type="list" allowBlank="1" showInputMessage="1" showErrorMessage="1" xr:uid="{1FCD9D87-4E14-49F2-A84D-C77E6D38F00C}">
          <x14:formula1>
            <xm:f>'Data Validation'!$D$2:$D$10</xm:f>
          </x14:formula1>
          <xm:sqref>F1:F2 F4:F20</xm:sqref>
        </x14:dataValidation>
        <x14:dataValidation type="list" allowBlank="1" showInputMessage="1" showErrorMessage="1" xr:uid="{13151308-CE78-421C-8AB9-953744467F34}">
          <x14:formula1>
            <xm:f>'Data Validation'!$E$2:$E$9</xm:f>
          </x14:formula1>
          <xm:sqref>G1:G20</xm:sqref>
        </x14:dataValidation>
        <x14:dataValidation type="list" allowBlank="1" showInputMessage="1" showErrorMessage="1" xr:uid="{6BE15F8D-1C86-4D29-B6C1-7550F1A36ECD}">
          <x14:formula1>
            <xm:f>'Data Validation'!$H$2:$H$10</xm:f>
          </x14:formula1>
          <xm:sqref>N1:N20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ABBD-FE87-4DD0-B7DD-BEF8D1CBF060}">
  <sheetPr codeName="Sheet21"/>
  <dimension ref="A1:AG33"/>
  <sheetViews>
    <sheetView workbookViewId="0">
      <selection activeCell="H8" sqref="H8"/>
    </sheetView>
  </sheetViews>
  <sheetFormatPr defaultColWidth="8.42578125" defaultRowHeight="14.45"/>
  <cols>
    <col min="1" max="1" width="9.42578125" bestFit="1" customWidth="1"/>
    <col min="2" max="2" width="16.42578125" bestFit="1" customWidth="1"/>
    <col min="10" max="10" width="48" bestFit="1" customWidth="1"/>
    <col min="11" max="12" width="18.42578125" bestFit="1" customWidth="1"/>
    <col min="13" max="13" width="11.42578125" bestFit="1" customWidth="1"/>
  </cols>
  <sheetData>
    <row r="1" spans="1:33" ht="44.25" customHeight="1">
      <c r="A1" s="8" t="s">
        <v>47</v>
      </c>
      <c r="B1" s="8" t="s">
        <v>48</v>
      </c>
      <c r="C1" s="124" t="s">
        <v>445</v>
      </c>
      <c r="D1" s="124" t="s">
        <v>30</v>
      </c>
      <c r="E1" s="124" t="s">
        <v>31</v>
      </c>
      <c r="F1" s="124" t="s">
        <v>32</v>
      </c>
      <c r="G1" s="124" t="s">
        <v>33</v>
      </c>
      <c r="H1" s="124" t="s">
        <v>34</v>
      </c>
      <c r="I1" s="124" t="s">
        <v>35</v>
      </c>
      <c r="J1" s="124" t="s">
        <v>1048</v>
      </c>
      <c r="K1" s="117" t="s">
        <v>447</v>
      </c>
      <c r="L1" s="117" t="s">
        <v>448</v>
      </c>
      <c r="M1" s="117" t="s">
        <v>449</v>
      </c>
      <c r="N1" s="124" t="s">
        <v>56</v>
      </c>
      <c r="O1" s="124" t="s">
        <v>37</v>
      </c>
      <c r="P1" s="124" t="s">
        <v>39</v>
      </c>
      <c r="Q1" s="121" t="s">
        <v>452</v>
      </c>
      <c r="R1" s="121" t="s">
        <v>453</v>
      </c>
      <c r="S1" s="120" t="s">
        <v>454</v>
      </c>
      <c r="T1" s="120" t="s">
        <v>455</v>
      </c>
      <c r="U1" s="120" t="s">
        <v>44</v>
      </c>
      <c r="V1" s="120" t="s">
        <v>456</v>
      </c>
      <c r="W1" s="9" t="s">
        <v>457</v>
      </c>
      <c r="X1" s="124" t="s">
        <v>458</v>
      </c>
      <c r="Y1" s="124" t="s">
        <v>459</v>
      </c>
      <c r="Z1" s="124" t="s">
        <v>28</v>
      </c>
      <c r="AA1" s="124" t="s">
        <v>460</v>
      </c>
      <c r="AB1" s="124" t="s">
        <v>461</v>
      </c>
      <c r="AC1" s="8" t="s">
        <v>462</v>
      </c>
      <c r="AD1" s="10" t="s">
        <v>463</v>
      </c>
      <c r="AE1" s="11" t="s">
        <v>464</v>
      </c>
      <c r="AF1" s="8" t="s">
        <v>465</v>
      </c>
      <c r="AG1" s="8" t="s">
        <v>466</v>
      </c>
    </row>
    <row r="2" spans="1:33" ht="15.6">
      <c r="A2" s="110" t="s">
        <v>4132</v>
      </c>
      <c r="B2" s="96" t="s">
        <v>4695</v>
      </c>
      <c r="C2" s="233" t="s">
        <v>4696</v>
      </c>
      <c r="D2" s="233" t="s">
        <v>52</v>
      </c>
      <c r="E2" s="233" t="s">
        <v>52</v>
      </c>
      <c r="F2" s="233" t="s">
        <v>26</v>
      </c>
      <c r="G2" s="13" t="str">
        <f t="shared" ref="G2:G11" ca="1" si="0">IF((AND((L2-TODAY())&gt;0,(H2="N")))=TRUE,"S3",IF(AND((L2-TODAY())&lt;=0,(H2="N"))=TRUE,"S1",IF(AND((L2-TODAY())&gt;0,(H2="Y"))=TRUE,"S4","S2")))</f>
        <v>S1</v>
      </c>
      <c r="H2" s="233" t="s">
        <v>67</v>
      </c>
      <c r="I2" s="233" t="s">
        <v>55</v>
      </c>
      <c r="J2" s="233" t="s">
        <v>4697</v>
      </c>
      <c r="K2" s="235">
        <v>43480</v>
      </c>
      <c r="L2" s="235">
        <v>43530</v>
      </c>
      <c r="M2" s="235">
        <v>43573</v>
      </c>
      <c r="N2" s="233" t="s">
        <v>56</v>
      </c>
      <c r="O2" s="233" t="s">
        <v>56</v>
      </c>
      <c r="P2" s="233" t="s">
        <v>23</v>
      </c>
      <c r="Q2" t="s">
        <v>84</v>
      </c>
      <c r="R2" t="s">
        <v>84</v>
      </c>
      <c r="S2" t="s">
        <v>84</v>
      </c>
      <c r="W2" s="233" t="s">
        <v>4698</v>
      </c>
      <c r="X2" s="236">
        <v>500000</v>
      </c>
      <c r="Y2" s="99" t="s">
        <v>58</v>
      </c>
      <c r="Z2" s="14" t="str">
        <f t="shared" ref="Z2:Z9" ca="1" si="1">IF((AND((M2-TODAY())&lt;=0,(F2="P2")))=TRUE,"Yes","No")</f>
        <v>No</v>
      </c>
      <c r="AA2" s="14" t="str">
        <f t="shared" ref="AA2:AA9" ca="1" si="2">IF((AND((M2-TODAY())&lt;=30,(L2-TODAY())&lt;=0,(F2="P1")))=TRUE,"Yes",IF(AND((M2-TODAY())&lt;=30,(L2-TODAY())&lt;=0,(F2="P2"))=TRUE,"Yes","No"))</f>
        <v>No</v>
      </c>
      <c r="AB2" s="236" t="str">
        <f>VLOOKUP(O2,'Data Validation'!I:J,2,FALSE)</f>
        <v>Global</v>
      </c>
      <c r="AC2" s="109">
        <f t="shared" ref="AC2:AC33" ca="1" si="3">IF(AG2&lt;=53,AG2,AG2-52)</f>
        <v>41.301886792452834</v>
      </c>
      <c r="AD2" s="107">
        <f t="shared" ref="AD2:AD33" si="4">IF(H2="Y",(((160/1000000)*X2)/5.3)*0.1,((160/1000000)*X2)/5.3)</f>
        <v>15.09433962264151</v>
      </c>
      <c r="AE2" s="109">
        <f>SUM($AD$2:AD2)</f>
        <v>15.09433962264151</v>
      </c>
      <c r="AF2" s="109">
        <f t="shared" ref="AF2:AF33" si="5">AE2/50</f>
        <v>0.30188679245283018</v>
      </c>
      <c r="AG2" s="109">
        <f t="shared" ref="AG2:AG33" ca="1" si="6">WEEKNUM(TODAY())+AF2</f>
        <v>41.301886792452834</v>
      </c>
    </row>
    <row r="3" spans="1:33" ht="15.6">
      <c r="A3" s="110" t="s">
        <v>4690</v>
      </c>
      <c r="B3" s="96" t="s">
        <v>4691</v>
      </c>
      <c r="C3" s="233" t="s">
        <v>4699</v>
      </c>
      <c r="D3" s="233" t="s">
        <v>52</v>
      </c>
      <c r="E3" s="233" t="s">
        <v>52</v>
      </c>
      <c r="F3" s="233" t="s">
        <v>26</v>
      </c>
      <c r="G3" s="13" t="str">
        <f t="shared" ca="1" si="0"/>
        <v>S1</v>
      </c>
      <c r="H3" s="233" t="s">
        <v>67</v>
      </c>
      <c r="I3" s="233" t="s">
        <v>55</v>
      </c>
      <c r="J3" s="233" t="s">
        <v>4700</v>
      </c>
      <c r="K3" s="235">
        <v>42915</v>
      </c>
      <c r="L3" s="235">
        <v>43512</v>
      </c>
      <c r="M3" s="235">
        <v>43602</v>
      </c>
      <c r="N3" s="233" t="s">
        <v>56</v>
      </c>
      <c r="O3" s="233" t="s">
        <v>56</v>
      </c>
      <c r="P3" s="233" t="s">
        <v>23</v>
      </c>
      <c r="Q3" t="s">
        <v>84</v>
      </c>
      <c r="R3" t="s">
        <v>84</v>
      </c>
      <c r="S3" t="s">
        <v>84</v>
      </c>
      <c r="W3" s="233"/>
      <c r="X3" s="236">
        <v>500000</v>
      </c>
      <c r="Y3" s="233" t="s">
        <v>72</v>
      </c>
      <c r="Z3" s="14" t="str">
        <f t="shared" ca="1" si="1"/>
        <v>No</v>
      </c>
      <c r="AA3" s="14" t="str">
        <f t="shared" ca="1" si="2"/>
        <v>No</v>
      </c>
      <c r="AB3" s="236" t="str">
        <f>VLOOKUP(O3,'Data Validation'!I:J,2,FALSE)</f>
        <v>Global</v>
      </c>
      <c r="AC3" s="109">
        <f t="shared" ca="1" si="3"/>
        <v>41.60377358490566</v>
      </c>
      <c r="AD3" s="107">
        <f t="shared" si="4"/>
        <v>15.09433962264151</v>
      </c>
      <c r="AE3" s="109">
        <f>SUM($AD$2:AD3)</f>
        <v>30.188679245283019</v>
      </c>
      <c r="AF3" s="109">
        <f t="shared" si="5"/>
        <v>0.60377358490566035</v>
      </c>
      <c r="AG3" s="109">
        <f t="shared" ca="1" si="6"/>
        <v>41.60377358490566</v>
      </c>
    </row>
    <row r="4" spans="1:33" ht="15.6">
      <c r="A4" s="102" t="s">
        <v>4132</v>
      </c>
      <c r="B4" s="96" t="s">
        <v>4695</v>
      </c>
      <c r="C4" s="233" t="s">
        <v>2348</v>
      </c>
      <c r="D4" s="233" t="s">
        <v>52</v>
      </c>
      <c r="E4" s="233" t="s">
        <v>52</v>
      </c>
      <c r="F4" s="233" t="s">
        <v>26</v>
      </c>
      <c r="G4" s="13" t="str">
        <f t="shared" ca="1" si="0"/>
        <v>S1</v>
      </c>
      <c r="H4" s="233" t="s">
        <v>67</v>
      </c>
      <c r="I4" s="233" t="s">
        <v>55</v>
      </c>
      <c r="J4" s="233" t="s">
        <v>4701</v>
      </c>
      <c r="K4" s="235">
        <v>43474</v>
      </c>
      <c r="L4" s="235">
        <v>43557</v>
      </c>
      <c r="M4" s="235">
        <v>43602</v>
      </c>
      <c r="N4" s="233" t="s">
        <v>56</v>
      </c>
      <c r="O4" s="233" t="s">
        <v>56</v>
      </c>
      <c r="P4" s="233" t="s">
        <v>23</v>
      </c>
      <c r="Q4" t="s">
        <v>84</v>
      </c>
      <c r="R4" t="s">
        <v>84</v>
      </c>
      <c r="S4" t="s">
        <v>84</v>
      </c>
      <c r="W4" s="233"/>
      <c r="X4" s="236">
        <v>18521</v>
      </c>
      <c r="Y4" s="233" t="s">
        <v>58</v>
      </c>
      <c r="Z4" s="14" t="str">
        <f t="shared" ca="1" si="1"/>
        <v>No</v>
      </c>
      <c r="AA4" s="14" t="str">
        <f t="shared" ca="1" si="2"/>
        <v>No</v>
      </c>
      <c r="AB4" s="236" t="str">
        <f>VLOOKUP(O4,'Data Validation'!I:J,2,FALSE)</f>
        <v>Global</v>
      </c>
      <c r="AC4" s="109">
        <f t="shared" ca="1" si="3"/>
        <v>41.614956075471696</v>
      </c>
      <c r="AD4" s="107">
        <f t="shared" si="4"/>
        <v>0.55912452830188686</v>
      </c>
      <c r="AE4" s="109">
        <f>SUM($AD$2:AD4)</f>
        <v>30.747803773584906</v>
      </c>
      <c r="AF4" s="109">
        <f t="shared" si="5"/>
        <v>0.61495607547169806</v>
      </c>
      <c r="AG4" s="109">
        <f t="shared" ca="1" si="6"/>
        <v>41.614956075471696</v>
      </c>
    </row>
    <row r="5" spans="1:33" ht="15.6">
      <c r="A5" s="110" t="s">
        <v>4174</v>
      </c>
      <c r="B5" s="96" t="s">
        <v>4133</v>
      </c>
      <c r="C5" s="233" t="s">
        <v>4702</v>
      </c>
      <c r="D5" s="233" t="s">
        <v>52</v>
      </c>
      <c r="E5" s="233" t="s">
        <v>52</v>
      </c>
      <c r="F5" s="233" t="s">
        <v>26</v>
      </c>
      <c r="G5" s="13" t="str">
        <f t="shared" ca="1" si="0"/>
        <v>S1</v>
      </c>
      <c r="H5" s="233" t="s">
        <v>67</v>
      </c>
      <c r="I5" s="233" t="s">
        <v>55</v>
      </c>
      <c r="J5" s="233" t="s">
        <v>4703</v>
      </c>
      <c r="K5" s="235">
        <v>43424</v>
      </c>
      <c r="L5" s="235">
        <v>43539</v>
      </c>
      <c r="M5" s="235">
        <v>43629</v>
      </c>
      <c r="N5" s="233" t="s">
        <v>56</v>
      </c>
      <c r="O5" s="233" t="s">
        <v>56</v>
      </c>
      <c r="P5" s="233" t="s">
        <v>23</v>
      </c>
      <c r="Q5" t="s">
        <v>84</v>
      </c>
      <c r="R5" t="s">
        <v>84</v>
      </c>
      <c r="S5" t="s">
        <v>84</v>
      </c>
      <c r="W5" s="233"/>
      <c r="X5" s="236">
        <v>500000</v>
      </c>
      <c r="Y5" s="233" t="s">
        <v>72</v>
      </c>
      <c r="Z5" s="14" t="str">
        <f t="shared" ca="1" si="1"/>
        <v>No</v>
      </c>
      <c r="AA5" s="14" t="str">
        <f t="shared" ca="1" si="2"/>
        <v>No</v>
      </c>
      <c r="AB5" s="236" t="str">
        <f>VLOOKUP(O5,'Data Validation'!I:J,2,FALSE)</f>
        <v>Global</v>
      </c>
      <c r="AC5" s="109">
        <f t="shared" ca="1" si="3"/>
        <v>41.91684286792453</v>
      </c>
      <c r="AD5" s="107">
        <f t="shared" si="4"/>
        <v>15.09433962264151</v>
      </c>
      <c r="AE5" s="109">
        <f>SUM($AD$2:AD5)</f>
        <v>45.842143396226419</v>
      </c>
      <c r="AF5" s="109">
        <f t="shared" si="5"/>
        <v>0.9168428679245284</v>
      </c>
      <c r="AG5" s="109">
        <f t="shared" ca="1" si="6"/>
        <v>41.91684286792453</v>
      </c>
    </row>
    <row r="6" spans="1:33" ht="15.6">
      <c r="A6" s="233" t="s">
        <v>4136</v>
      </c>
      <c r="B6" s="96" t="s">
        <v>4133</v>
      </c>
      <c r="C6" s="122" t="s">
        <v>4704</v>
      </c>
      <c r="D6" s="233" t="s">
        <v>52</v>
      </c>
      <c r="E6" s="233" t="s">
        <v>52</v>
      </c>
      <c r="F6" s="13" t="s">
        <v>26</v>
      </c>
      <c r="G6" s="13" t="str">
        <f t="shared" ca="1" si="0"/>
        <v>S1</v>
      </c>
      <c r="H6" s="13" t="s">
        <v>67</v>
      </c>
      <c r="I6" s="13" t="s">
        <v>68</v>
      </c>
      <c r="J6" s="233" t="s">
        <v>4705</v>
      </c>
      <c r="K6" s="235">
        <v>43467</v>
      </c>
      <c r="L6" s="235">
        <v>43603</v>
      </c>
      <c r="M6" s="235">
        <v>43629</v>
      </c>
      <c r="N6" s="233" t="s">
        <v>56</v>
      </c>
      <c r="O6" s="233" t="s">
        <v>56</v>
      </c>
      <c r="P6" s="233" t="s">
        <v>23</v>
      </c>
      <c r="Q6" t="s">
        <v>84</v>
      </c>
      <c r="R6" t="s">
        <v>84</v>
      </c>
      <c r="S6" t="s">
        <v>84</v>
      </c>
      <c r="W6" s="233"/>
      <c r="X6" s="236">
        <v>500000</v>
      </c>
      <c r="Y6" s="233" t="s">
        <v>58</v>
      </c>
      <c r="Z6" s="14" t="str">
        <f t="shared" ca="1" si="1"/>
        <v>No</v>
      </c>
      <c r="AA6" s="14" t="str">
        <f t="shared" ca="1" si="2"/>
        <v>No</v>
      </c>
      <c r="AB6" s="236" t="str">
        <f>VLOOKUP(O6,'Data Validation'!I:J,2,FALSE)</f>
        <v>Global</v>
      </c>
      <c r="AC6" s="109">
        <f t="shared" ca="1" si="3"/>
        <v>42.218729660377356</v>
      </c>
      <c r="AD6" s="107">
        <f t="shared" si="4"/>
        <v>15.09433962264151</v>
      </c>
      <c r="AE6" s="109">
        <f>SUM($AD$2:AD6)</f>
        <v>60.936483018867932</v>
      </c>
      <c r="AF6" s="109">
        <f t="shared" si="5"/>
        <v>1.2187296603773587</v>
      </c>
      <c r="AG6" s="109">
        <f t="shared" ca="1" si="6"/>
        <v>42.218729660377356</v>
      </c>
    </row>
    <row r="7" spans="1:33" ht="15.6">
      <c r="A7" s="110" t="s">
        <v>4690</v>
      </c>
      <c r="B7" s="96" t="s">
        <v>4691</v>
      </c>
      <c r="C7" s="233" t="s">
        <v>4706</v>
      </c>
      <c r="D7" s="233" t="s">
        <v>108</v>
      </c>
      <c r="E7" s="233" t="s">
        <v>52</v>
      </c>
      <c r="F7" s="233" t="s">
        <v>26</v>
      </c>
      <c r="G7" s="13" t="str">
        <f t="shared" ca="1" si="0"/>
        <v>S1</v>
      </c>
      <c r="H7" s="233" t="s">
        <v>67</v>
      </c>
      <c r="I7" s="233" t="s">
        <v>55</v>
      </c>
      <c r="J7" s="233" t="s">
        <v>4707</v>
      </c>
      <c r="K7" s="235">
        <v>43528</v>
      </c>
      <c r="L7" s="235">
        <v>43609</v>
      </c>
      <c r="M7" s="235">
        <v>43639</v>
      </c>
      <c r="N7" s="233" t="s">
        <v>56</v>
      </c>
      <c r="O7" s="233" t="s">
        <v>56</v>
      </c>
      <c r="P7" s="233" t="s">
        <v>23</v>
      </c>
      <c r="Q7" t="s">
        <v>84</v>
      </c>
      <c r="R7" t="s">
        <v>84</v>
      </c>
      <c r="S7" t="s">
        <v>84</v>
      </c>
      <c r="W7" s="233"/>
      <c r="X7" s="236">
        <v>500000</v>
      </c>
      <c r="Y7" s="233" t="s">
        <v>58</v>
      </c>
      <c r="Z7" s="14" t="str">
        <f t="shared" ca="1" si="1"/>
        <v>No</v>
      </c>
      <c r="AA7" s="14" t="str">
        <f t="shared" ca="1" si="2"/>
        <v>No</v>
      </c>
      <c r="AB7" s="236" t="str">
        <f>VLOOKUP(O7,'Data Validation'!I:J,2,FALSE)</f>
        <v>Global</v>
      </c>
      <c r="AC7" s="109">
        <f t="shared" ca="1" si="3"/>
        <v>42.52061645283019</v>
      </c>
      <c r="AD7" s="107">
        <f t="shared" si="4"/>
        <v>15.09433962264151</v>
      </c>
      <c r="AE7" s="109">
        <f>SUM($AD$2:AD7)</f>
        <v>76.030822641509445</v>
      </c>
      <c r="AF7" s="109">
        <f t="shared" si="5"/>
        <v>1.5206164528301889</v>
      </c>
      <c r="AG7" s="109">
        <f t="shared" ca="1" si="6"/>
        <v>42.52061645283019</v>
      </c>
    </row>
    <row r="8" spans="1:33" ht="15.6">
      <c r="A8" s="233" t="s">
        <v>4136</v>
      </c>
      <c r="B8" s="96" t="s">
        <v>4133</v>
      </c>
      <c r="C8" s="233" t="s">
        <v>4708</v>
      </c>
      <c r="D8" s="233" t="s">
        <v>52</v>
      </c>
      <c r="E8" s="233" t="s">
        <v>52</v>
      </c>
      <c r="F8" s="233" t="s">
        <v>26</v>
      </c>
      <c r="G8" s="233" t="str">
        <f t="shared" ca="1" si="0"/>
        <v>S1</v>
      </c>
      <c r="H8" s="233" t="s">
        <v>67</v>
      </c>
      <c r="I8" s="233" t="s">
        <v>55</v>
      </c>
      <c r="J8" s="233" t="s">
        <v>4709</v>
      </c>
      <c r="K8" s="235">
        <v>43640</v>
      </c>
      <c r="L8" s="235">
        <v>43658</v>
      </c>
      <c r="M8" s="235">
        <v>43664</v>
      </c>
      <c r="N8" s="233" t="s">
        <v>56</v>
      </c>
      <c r="O8" s="233" t="s">
        <v>56</v>
      </c>
      <c r="P8" s="233" t="s">
        <v>23</v>
      </c>
      <c r="Q8" t="s">
        <v>84</v>
      </c>
      <c r="R8" t="s">
        <v>84</v>
      </c>
      <c r="S8" t="s">
        <v>84</v>
      </c>
      <c r="W8" s="233"/>
      <c r="X8" s="236">
        <v>500000</v>
      </c>
      <c r="Y8" s="233" t="s">
        <v>58</v>
      </c>
      <c r="Z8" s="14" t="str">
        <f t="shared" ca="1" si="1"/>
        <v>No</v>
      </c>
      <c r="AA8" s="14" t="str">
        <f t="shared" ca="1" si="2"/>
        <v>No</v>
      </c>
      <c r="AB8" s="236" t="str">
        <f>VLOOKUP(O8,'Data Validation'!I:J,2,FALSE)</f>
        <v>Global</v>
      </c>
      <c r="AC8" s="109">
        <f t="shared" ca="1" si="3"/>
        <v>42.822503245283016</v>
      </c>
      <c r="AD8" s="107">
        <f t="shared" si="4"/>
        <v>15.09433962264151</v>
      </c>
      <c r="AE8" s="109">
        <f>SUM($AD$2:AD8)</f>
        <v>91.125162264150958</v>
      </c>
      <c r="AF8" s="109">
        <f t="shared" si="5"/>
        <v>1.8225032452830192</v>
      </c>
      <c r="AG8" s="109">
        <f t="shared" ca="1" si="6"/>
        <v>42.822503245283016</v>
      </c>
    </row>
    <row r="9" spans="1:33" ht="15.6">
      <c r="A9" s="233" t="s">
        <v>4568</v>
      </c>
      <c r="B9" s="233" t="s">
        <v>4569</v>
      </c>
      <c r="C9" s="233" t="s">
        <v>4121</v>
      </c>
      <c r="D9" s="233" t="s">
        <v>52</v>
      </c>
      <c r="E9" s="233" t="s">
        <v>52</v>
      </c>
      <c r="F9" s="233" t="s">
        <v>26</v>
      </c>
      <c r="G9" s="233" t="str">
        <f t="shared" ca="1" si="0"/>
        <v>S1</v>
      </c>
      <c r="H9" s="233" t="s">
        <v>67</v>
      </c>
      <c r="I9" s="233" t="s">
        <v>68</v>
      </c>
      <c r="J9" s="233" t="s">
        <v>4710</v>
      </c>
      <c r="K9" s="235">
        <v>43542</v>
      </c>
      <c r="L9" s="235">
        <v>43602</v>
      </c>
      <c r="M9" s="235">
        <v>43683</v>
      </c>
      <c r="N9" s="233" t="s">
        <v>56</v>
      </c>
      <c r="O9" s="233" t="s">
        <v>56</v>
      </c>
      <c r="P9" s="233" t="s">
        <v>23</v>
      </c>
      <c r="Q9" t="s">
        <v>84</v>
      </c>
      <c r="R9" t="s">
        <v>84</v>
      </c>
      <c r="S9" t="s">
        <v>84</v>
      </c>
      <c r="W9" s="233"/>
      <c r="X9" s="236">
        <v>500000</v>
      </c>
      <c r="Y9" s="233" t="s">
        <v>58</v>
      </c>
      <c r="Z9" s="14" t="str">
        <f t="shared" ca="1" si="1"/>
        <v>No</v>
      </c>
      <c r="AA9" s="14" t="str">
        <f t="shared" ca="1" si="2"/>
        <v>No</v>
      </c>
      <c r="AB9" s="236" t="str">
        <f>VLOOKUP(O9,'Data Validation'!I:J,2,FALSE)</f>
        <v>Global</v>
      </c>
      <c r="AC9" s="109">
        <f t="shared" ca="1" si="3"/>
        <v>43.12439003773585</v>
      </c>
      <c r="AD9" s="107">
        <f t="shared" si="4"/>
        <v>15.09433962264151</v>
      </c>
      <c r="AE9" s="109">
        <f>SUM($AD$2:AD9)</f>
        <v>106.21950188679247</v>
      </c>
      <c r="AF9" s="109">
        <f t="shared" si="5"/>
        <v>2.1243900377358496</v>
      </c>
      <c r="AG9" s="109">
        <f t="shared" ca="1" si="6"/>
        <v>43.12439003773585</v>
      </c>
    </row>
    <row r="10" spans="1:33" ht="15.6">
      <c r="A10" s="233" t="s">
        <v>4136</v>
      </c>
      <c r="B10" s="96" t="s">
        <v>4133</v>
      </c>
      <c r="C10" s="233" t="s">
        <v>4711</v>
      </c>
      <c r="D10" s="233" t="s">
        <v>52</v>
      </c>
      <c r="E10" s="233" t="s">
        <v>52</v>
      </c>
      <c r="F10" s="233" t="s">
        <v>26</v>
      </c>
      <c r="G10" s="233" t="str">
        <f t="shared" ca="1" si="0"/>
        <v>S1</v>
      </c>
      <c r="H10" s="233" t="s">
        <v>67</v>
      </c>
      <c r="I10" s="233" t="s">
        <v>55</v>
      </c>
      <c r="J10" s="233" t="s">
        <v>4712</v>
      </c>
      <c r="K10" s="235">
        <v>43626</v>
      </c>
      <c r="L10" s="235">
        <v>43700</v>
      </c>
      <c r="M10" s="235">
        <v>43710</v>
      </c>
      <c r="N10" s="233" t="s">
        <v>56</v>
      </c>
      <c r="O10" s="233" t="s">
        <v>56</v>
      </c>
      <c r="P10" s="233" t="s">
        <v>23</v>
      </c>
      <c r="Q10" t="s">
        <v>16</v>
      </c>
      <c r="R10" t="s">
        <v>83</v>
      </c>
      <c r="S10" s="62" t="s">
        <v>4713</v>
      </c>
      <c r="W10" s="233" t="s">
        <v>4714</v>
      </c>
      <c r="X10" s="236">
        <v>500000</v>
      </c>
      <c r="Y10" s="16" t="s">
        <v>58</v>
      </c>
      <c r="Z10" s="233" t="s">
        <v>444</v>
      </c>
      <c r="AA10" s="233" t="s">
        <v>444</v>
      </c>
      <c r="AB10" s="236" t="str">
        <f>VLOOKUP(O10,'Data Validation'!I:J,2,FALSE)</f>
        <v>Global</v>
      </c>
      <c r="AC10" s="109">
        <f t="shared" ca="1" si="3"/>
        <v>43.426276830188677</v>
      </c>
      <c r="AD10" s="107">
        <f t="shared" si="4"/>
        <v>15.09433962264151</v>
      </c>
      <c r="AE10" s="109">
        <f>SUM($AD$2:AD10)</f>
        <v>121.31384150943398</v>
      </c>
      <c r="AF10" s="109">
        <f t="shared" si="5"/>
        <v>2.4262768301886797</v>
      </c>
      <c r="AG10" s="109">
        <f t="shared" ca="1" si="6"/>
        <v>43.426276830188677</v>
      </c>
    </row>
    <row r="11" spans="1:33" ht="15.6">
      <c r="A11" s="102" t="s">
        <v>4132</v>
      </c>
      <c r="B11" s="96" t="s">
        <v>4695</v>
      </c>
      <c r="C11" s="233" t="s">
        <v>4715</v>
      </c>
      <c r="D11" s="233" t="s">
        <v>52</v>
      </c>
      <c r="E11" s="233" t="s">
        <v>52</v>
      </c>
      <c r="F11" s="233" t="s">
        <v>26</v>
      </c>
      <c r="G11" s="233" t="str">
        <f t="shared" ca="1" si="0"/>
        <v>S1</v>
      </c>
      <c r="H11" s="233" t="s">
        <v>67</v>
      </c>
      <c r="I11" s="233" t="s">
        <v>55</v>
      </c>
      <c r="J11" s="233" t="s">
        <v>4716</v>
      </c>
      <c r="K11" s="235">
        <v>43642</v>
      </c>
      <c r="L11" s="235">
        <v>43696</v>
      </c>
      <c r="M11" s="235">
        <v>43775</v>
      </c>
      <c r="N11" s="233" t="s">
        <v>56</v>
      </c>
      <c r="O11" s="233" t="s">
        <v>56</v>
      </c>
      <c r="P11" s="233" t="s">
        <v>23</v>
      </c>
      <c r="Q11" t="s">
        <v>23</v>
      </c>
      <c r="R11" t="s">
        <v>84</v>
      </c>
      <c r="S11" t="s">
        <v>84</v>
      </c>
      <c r="W11" s="233"/>
      <c r="X11" s="236">
        <v>500000</v>
      </c>
      <c r="Y11" s="233" t="s">
        <v>58</v>
      </c>
      <c r="Z11" s="233" t="s">
        <v>444</v>
      </c>
      <c r="AA11" s="233" t="s">
        <v>444</v>
      </c>
      <c r="AB11" s="236" t="str">
        <f>VLOOKUP(O11,'Data Validation'!I:J,2,FALSE)</f>
        <v>Global</v>
      </c>
      <c r="AC11" s="109">
        <f t="shared" ca="1" si="3"/>
        <v>43.72816362264151</v>
      </c>
      <c r="AD11" s="107">
        <f t="shared" si="4"/>
        <v>15.09433962264151</v>
      </c>
      <c r="AE11" s="109">
        <f>SUM($AD$2:AD11)</f>
        <v>136.4081811320755</v>
      </c>
      <c r="AF11" s="109">
        <f t="shared" si="5"/>
        <v>2.7281636226415098</v>
      </c>
      <c r="AG11" s="109">
        <f t="shared" ca="1" si="6"/>
        <v>43.72816362264151</v>
      </c>
    </row>
    <row r="12" spans="1:33" ht="15.6">
      <c r="A12" t="s">
        <v>4717</v>
      </c>
      <c r="B12" t="s">
        <v>188</v>
      </c>
      <c r="C12" t="s">
        <v>4718</v>
      </c>
      <c r="D12" t="s">
        <v>52</v>
      </c>
      <c r="E12" t="s">
        <v>52</v>
      </c>
      <c r="F12" t="s">
        <v>26</v>
      </c>
      <c r="G12" t="s">
        <v>66</v>
      </c>
      <c r="H12" t="s">
        <v>54</v>
      </c>
      <c r="I12" t="s">
        <v>55</v>
      </c>
      <c r="J12" t="s">
        <v>4719</v>
      </c>
      <c r="K12" s="119">
        <v>43481</v>
      </c>
      <c r="L12" s="119">
        <v>43518</v>
      </c>
      <c r="M12" s="119">
        <v>43572</v>
      </c>
      <c r="N12" t="s">
        <v>56</v>
      </c>
      <c r="O12" t="s">
        <v>56</v>
      </c>
      <c r="P12" t="s">
        <v>23</v>
      </c>
      <c r="Q12" t="s">
        <v>84</v>
      </c>
      <c r="R12" t="s">
        <v>84</v>
      </c>
      <c r="S12" t="s">
        <v>84</v>
      </c>
      <c r="W12" t="s">
        <v>4720</v>
      </c>
      <c r="X12">
        <v>500000</v>
      </c>
      <c r="Y12" t="s">
        <v>58</v>
      </c>
      <c r="Z12" t="s">
        <v>444</v>
      </c>
      <c r="AA12" t="s">
        <v>444</v>
      </c>
      <c r="AB12" t="s">
        <v>56</v>
      </c>
      <c r="AC12" s="109">
        <f t="shared" ca="1" si="3"/>
        <v>43.758352301886795</v>
      </c>
      <c r="AD12" s="107">
        <f t="shared" si="4"/>
        <v>1.5094339622641511</v>
      </c>
      <c r="AE12" s="109">
        <f>SUM($AD$2:AD12)</f>
        <v>137.91761509433965</v>
      </c>
      <c r="AF12" s="109">
        <f t="shared" si="5"/>
        <v>2.7583523018867933</v>
      </c>
      <c r="AG12" s="109">
        <f t="shared" ca="1" si="6"/>
        <v>43.758352301886795</v>
      </c>
    </row>
    <row r="13" spans="1:33" ht="15.6">
      <c r="A13" t="s">
        <v>4132</v>
      </c>
      <c r="B13" t="s">
        <v>4695</v>
      </c>
      <c r="C13" t="s">
        <v>3469</v>
      </c>
      <c r="D13" t="s">
        <v>52</v>
      </c>
      <c r="E13" t="s">
        <v>52</v>
      </c>
      <c r="F13" t="s">
        <v>26</v>
      </c>
      <c r="G13" t="s">
        <v>66</v>
      </c>
      <c r="H13" t="s">
        <v>54</v>
      </c>
      <c r="I13" t="s">
        <v>68</v>
      </c>
      <c r="J13" t="s">
        <v>4721</v>
      </c>
      <c r="K13" s="119">
        <v>43426</v>
      </c>
      <c r="L13" s="119">
        <v>43518</v>
      </c>
      <c r="M13" s="119">
        <v>43579</v>
      </c>
      <c r="N13" t="s">
        <v>56</v>
      </c>
      <c r="O13" t="s">
        <v>56</v>
      </c>
      <c r="P13" t="s">
        <v>23</v>
      </c>
      <c r="Q13" t="s">
        <v>84</v>
      </c>
      <c r="R13" t="s">
        <v>84</v>
      </c>
      <c r="S13" t="s">
        <v>84</v>
      </c>
      <c r="X13">
        <v>1945527</v>
      </c>
      <c r="Y13" t="s">
        <v>58</v>
      </c>
      <c r="Z13" t="s">
        <v>444</v>
      </c>
      <c r="AA13" t="s">
        <v>444</v>
      </c>
      <c r="AB13" t="s">
        <v>56</v>
      </c>
      <c r="AC13" s="109">
        <f t="shared" ca="1" si="3"/>
        <v>43.875818083018871</v>
      </c>
      <c r="AD13" s="107">
        <f t="shared" si="4"/>
        <v>5.8732890566037748</v>
      </c>
      <c r="AE13" s="109">
        <f>SUM($AD$2:AD13)</f>
        <v>143.79090415094342</v>
      </c>
      <c r="AF13" s="109">
        <f t="shared" si="5"/>
        <v>2.8758180830188684</v>
      </c>
      <c r="AG13" s="109">
        <f t="shared" ca="1" si="6"/>
        <v>43.875818083018871</v>
      </c>
    </row>
    <row r="14" spans="1:33" ht="15.6">
      <c r="A14" t="s">
        <v>4316</v>
      </c>
      <c r="B14" t="s">
        <v>4133</v>
      </c>
      <c r="C14" t="s">
        <v>4722</v>
      </c>
      <c r="D14" t="s">
        <v>52</v>
      </c>
      <c r="E14" t="s">
        <v>52</v>
      </c>
      <c r="F14" t="s">
        <v>26</v>
      </c>
      <c r="G14" t="s">
        <v>66</v>
      </c>
      <c r="H14" t="s">
        <v>54</v>
      </c>
      <c r="I14" t="s">
        <v>55</v>
      </c>
      <c r="J14" t="s">
        <v>4723</v>
      </c>
      <c r="K14" s="119">
        <v>43493</v>
      </c>
      <c r="L14" s="119">
        <v>43553</v>
      </c>
      <c r="M14" s="119">
        <v>43580</v>
      </c>
      <c r="N14" t="s">
        <v>56</v>
      </c>
      <c r="O14" t="s">
        <v>56</v>
      </c>
      <c r="P14" t="s">
        <v>23</v>
      </c>
      <c r="Q14" t="s">
        <v>84</v>
      </c>
      <c r="R14" t="s">
        <v>84</v>
      </c>
      <c r="S14" t="s">
        <v>84</v>
      </c>
      <c r="X14">
        <v>500000</v>
      </c>
      <c r="Y14" t="s">
        <v>58</v>
      </c>
      <c r="Z14" t="s">
        <v>444</v>
      </c>
      <c r="AA14" t="s">
        <v>444</v>
      </c>
      <c r="AB14" t="s">
        <v>56</v>
      </c>
      <c r="AC14" s="109">
        <f t="shared" ca="1" si="3"/>
        <v>43.906006762264148</v>
      </c>
      <c r="AD14" s="107">
        <f t="shared" si="4"/>
        <v>1.5094339622641511</v>
      </c>
      <c r="AE14" s="109">
        <f>SUM($AD$2:AD14)</f>
        <v>145.30033811320757</v>
      </c>
      <c r="AF14" s="109">
        <f t="shared" si="5"/>
        <v>2.9060067622641514</v>
      </c>
      <c r="AG14" s="109">
        <f t="shared" ca="1" si="6"/>
        <v>43.906006762264148</v>
      </c>
    </row>
    <row r="15" spans="1:33" ht="18" customHeight="1">
      <c r="A15" t="s">
        <v>4316</v>
      </c>
      <c r="B15" t="s">
        <v>4133</v>
      </c>
      <c r="C15" t="s">
        <v>3406</v>
      </c>
      <c r="D15" t="s">
        <v>52</v>
      </c>
      <c r="E15" t="s">
        <v>52</v>
      </c>
      <c r="F15" t="s">
        <v>26</v>
      </c>
      <c r="G15" t="s">
        <v>66</v>
      </c>
      <c r="H15" t="s">
        <v>54</v>
      </c>
      <c r="I15" t="s">
        <v>55</v>
      </c>
      <c r="J15" t="s">
        <v>4724</v>
      </c>
      <c r="K15" s="119">
        <v>43444</v>
      </c>
      <c r="L15" s="119">
        <v>43500</v>
      </c>
      <c r="M15" s="119">
        <v>43591</v>
      </c>
      <c r="N15" t="s">
        <v>56</v>
      </c>
      <c r="O15" t="s">
        <v>56</v>
      </c>
      <c r="P15" t="s">
        <v>23</v>
      </c>
      <c r="Q15" t="s">
        <v>84</v>
      </c>
      <c r="R15" t="s">
        <v>84</v>
      </c>
      <c r="S15" t="s">
        <v>84</v>
      </c>
      <c r="X15">
        <v>500000</v>
      </c>
      <c r="Y15" t="s">
        <v>58</v>
      </c>
      <c r="Z15" t="s">
        <v>444</v>
      </c>
      <c r="AA15" t="s">
        <v>444</v>
      </c>
      <c r="AB15" t="s">
        <v>56</v>
      </c>
      <c r="AC15" s="109">
        <f t="shared" ca="1" si="3"/>
        <v>43.936195441509433</v>
      </c>
      <c r="AD15" s="107">
        <f t="shared" si="4"/>
        <v>1.5094339622641511</v>
      </c>
      <c r="AE15" s="109">
        <f>SUM($AD$2:AD15)</f>
        <v>146.80977207547173</v>
      </c>
      <c r="AF15" s="109">
        <f t="shared" si="5"/>
        <v>2.9361954415094345</v>
      </c>
      <c r="AG15" s="109">
        <f t="shared" ca="1" si="6"/>
        <v>43.936195441509433</v>
      </c>
    </row>
    <row r="16" spans="1:33" ht="15.6">
      <c r="A16" t="s">
        <v>4429</v>
      </c>
      <c r="B16" t="s">
        <v>152</v>
      </c>
      <c r="C16" t="s">
        <v>4725</v>
      </c>
      <c r="D16" t="s">
        <v>52</v>
      </c>
      <c r="E16" t="s">
        <v>52</v>
      </c>
      <c r="F16" t="s">
        <v>26</v>
      </c>
      <c r="G16" t="s">
        <v>66</v>
      </c>
      <c r="H16" t="s">
        <v>54</v>
      </c>
      <c r="I16" t="s">
        <v>55</v>
      </c>
      <c r="J16" t="s">
        <v>4726</v>
      </c>
      <c r="K16" s="119">
        <v>43453</v>
      </c>
      <c r="L16" s="119">
        <v>43500</v>
      </c>
      <c r="M16" s="119">
        <v>43591</v>
      </c>
      <c r="N16" t="s">
        <v>56</v>
      </c>
      <c r="O16" t="s">
        <v>56</v>
      </c>
      <c r="P16" t="s">
        <v>23</v>
      </c>
      <c r="Q16" t="s">
        <v>84</v>
      </c>
      <c r="R16" t="s">
        <v>84</v>
      </c>
      <c r="S16" t="s">
        <v>84</v>
      </c>
      <c r="W16" t="s">
        <v>4727</v>
      </c>
      <c r="X16">
        <v>10551978</v>
      </c>
      <c r="Y16" t="s">
        <v>72</v>
      </c>
      <c r="Z16" t="s">
        <v>444</v>
      </c>
      <c r="AA16" t="s">
        <v>444</v>
      </c>
      <c r="AB16" t="s">
        <v>56</v>
      </c>
      <c r="AC16" s="109">
        <f t="shared" ca="1" si="3"/>
        <v>44.573295999999999</v>
      </c>
      <c r="AD16" s="107">
        <f t="shared" si="4"/>
        <v>31.855027924528304</v>
      </c>
      <c r="AE16" s="109">
        <f>SUM($AD$2:AD16)</f>
        <v>178.66480000000004</v>
      </c>
      <c r="AF16" s="109">
        <f t="shared" si="5"/>
        <v>3.5732960000000009</v>
      </c>
      <c r="AG16" s="109">
        <f t="shared" ca="1" si="6"/>
        <v>44.573295999999999</v>
      </c>
    </row>
    <row r="17" spans="1:33" ht="15.6">
      <c r="A17" t="s">
        <v>4690</v>
      </c>
      <c r="B17" t="s">
        <v>4691</v>
      </c>
      <c r="C17" t="s">
        <v>4728</v>
      </c>
      <c r="D17" t="s">
        <v>52</v>
      </c>
      <c r="E17" t="s">
        <v>52</v>
      </c>
      <c r="F17" t="s">
        <v>26</v>
      </c>
      <c r="G17" t="s">
        <v>66</v>
      </c>
      <c r="H17" t="s">
        <v>54</v>
      </c>
      <c r="I17" t="s">
        <v>55</v>
      </c>
      <c r="J17" t="s">
        <v>4729</v>
      </c>
      <c r="K17" s="119">
        <v>43453</v>
      </c>
      <c r="L17" s="119">
        <v>43524</v>
      </c>
      <c r="M17" s="119">
        <v>43591</v>
      </c>
      <c r="N17" t="s">
        <v>56</v>
      </c>
      <c r="O17" t="s">
        <v>56</v>
      </c>
      <c r="P17" t="s">
        <v>23</v>
      </c>
      <c r="Q17" t="s">
        <v>84</v>
      </c>
      <c r="R17" t="s">
        <v>84</v>
      </c>
      <c r="S17" t="s">
        <v>84</v>
      </c>
      <c r="X17">
        <v>500000</v>
      </c>
      <c r="Y17" t="s">
        <v>58</v>
      </c>
      <c r="Z17" t="s">
        <v>444</v>
      </c>
      <c r="AA17" t="s">
        <v>444</v>
      </c>
      <c r="AB17" t="s">
        <v>56</v>
      </c>
      <c r="AC17" s="109">
        <f t="shared" ca="1" si="3"/>
        <v>44.603484679245284</v>
      </c>
      <c r="AD17" s="107">
        <f t="shared" si="4"/>
        <v>1.5094339622641511</v>
      </c>
      <c r="AE17" s="109">
        <f>SUM($AD$2:AD17)</f>
        <v>180.1742339622642</v>
      </c>
      <c r="AF17" s="109">
        <f t="shared" si="5"/>
        <v>3.6034846792452839</v>
      </c>
      <c r="AG17" s="109">
        <f t="shared" ca="1" si="6"/>
        <v>44.603484679245284</v>
      </c>
    </row>
    <row r="18" spans="1:33" ht="15.6">
      <c r="A18" t="s">
        <v>4660</v>
      </c>
      <c r="B18" t="s">
        <v>4661</v>
      </c>
      <c r="C18" t="s">
        <v>4730</v>
      </c>
      <c r="D18" t="s">
        <v>52</v>
      </c>
      <c r="E18" t="s">
        <v>52</v>
      </c>
      <c r="F18" t="s">
        <v>26</v>
      </c>
      <c r="G18" t="s">
        <v>66</v>
      </c>
      <c r="H18" t="s">
        <v>54</v>
      </c>
      <c r="I18" t="s">
        <v>55</v>
      </c>
      <c r="J18" t="s">
        <v>4731</v>
      </c>
      <c r="K18" s="119">
        <v>43503</v>
      </c>
      <c r="L18" s="119">
        <v>43560</v>
      </c>
      <c r="M18" s="119">
        <v>43591</v>
      </c>
      <c r="N18" t="s">
        <v>56</v>
      </c>
      <c r="O18" t="s">
        <v>56</v>
      </c>
      <c r="P18" t="s">
        <v>23</v>
      </c>
      <c r="Q18" t="s">
        <v>84</v>
      </c>
      <c r="R18" t="s">
        <v>84</v>
      </c>
      <c r="S18" t="s">
        <v>84</v>
      </c>
      <c r="X18">
        <v>500000</v>
      </c>
      <c r="Y18" t="s">
        <v>72</v>
      </c>
      <c r="Z18" t="s">
        <v>444</v>
      </c>
      <c r="AA18" t="s">
        <v>444</v>
      </c>
      <c r="AB18" t="s">
        <v>56</v>
      </c>
      <c r="AC18" s="109">
        <f t="shared" ca="1" si="3"/>
        <v>44.633673358490569</v>
      </c>
      <c r="AD18" s="107">
        <f t="shared" si="4"/>
        <v>1.5094339622641511</v>
      </c>
      <c r="AE18" s="109">
        <f>SUM($AD$2:AD18)</f>
        <v>181.68366792452835</v>
      </c>
      <c r="AF18" s="109">
        <f t="shared" si="5"/>
        <v>3.6336733584905669</v>
      </c>
      <c r="AG18" s="109">
        <f t="shared" ca="1" si="6"/>
        <v>44.633673358490569</v>
      </c>
    </row>
    <row r="19" spans="1:33" ht="15.6">
      <c r="A19" t="s">
        <v>4196</v>
      </c>
      <c r="B19" t="s">
        <v>4197</v>
      </c>
      <c r="C19" t="s">
        <v>4732</v>
      </c>
      <c r="D19" t="s">
        <v>52</v>
      </c>
      <c r="E19" t="s">
        <v>52</v>
      </c>
      <c r="F19" t="s">
        <v>26</v>
      </c>
      <c r="G19" t="s">
        <v>66</v>
      </c>
      <c r="H19" t="s">
        <v>54</v>
      </c>
      <c r="I19" t="s">
        <v>55</v>
      </c>
      <c r="J19" t="s">
        <v>4733</v>
      </c>
      <c r="K19" s="119">
        <v>43578</v>
      </c>
      <c r="L19" s="119">
        <v>43583</v>
      </c>
      <c r="M19" s="119">
        <v>43592</v>
      </c>
      <c r="N19" t="s">
        <v>56</v>
      </c>
      <c r="O19" t="s">
        <v>56</v>
      </c>
      <c r="P19" t="s">
        <v>23</v>
      </c>
      <c r="Q19" t="s">
        <v>84</v>
      </c>
      <c r="R19" t="s">
        <v>84</v>
      </c>
      <c r="S19" t="s">
        <v>84</v>
      </c>
      <c r="X19">
        <v>500000</v>
      </c>
      <c r="Y19" t="s">
        <v>58</v>
      </c>
      <c r="Z19" t="s">
        <v>444</v>
      </c>
      <c r="AA19" t="s">
        <v>444</v>
      </c>
      <c r="AB19" t="s">
        <v>56</v>
      </c>
      <c r="AC19" s="109">
        <f t="shared" ca="1" si="3"/>
        <v>44.663862037735854</v>
      </c>
      <c r="AD19" s="107">
        <f t="shared" si="4"/>
        <v>1.5094339622641511</v>
      </c>
      <c r="AE19" s="109">
        <f>SUM($AD$2:AD19)</f>
        <v>183.1931018867925</v>
      </c>
      <c r="AF19" s="109">
        <f t="shared" si="5"/>
        <v>3.66386203773585</v>
      </c>
      <c r="AG19" s="109">
        <f t="shared" ca="1" si="6"/>
        <v>44.663862037735854</v>
      </c>
    </row>
    <row r="20" spans="1:33" ht="15.6">
      <c r="A20" t="s">
        <v>4141</v>
      </c>
      <c r="B20" t="s">
        <v>4142</v>
      </c>
      <c r="C20" t="s">
        <v>4734</v>
      </c>
      <c r="D20" t="s">
        <v>108</v>
      </c>
      <c r="E20" t="s">
        <v>52</v>
      </c>
      <c r="F20" t="s">
        <v>26</v>
      </c>
      <c r="G20" t="s">
        <v>66</v>
      </c>
      <c r="H20" t="s">
        <v>54</v>
      </c>
      <c r="I20" t="s">
        <v>55</v>
      </c>
      <c r="J20" t="s">
        <v>4735</v>
      </c>
      <c r="K20" s="119">
        <v>43511</v>
      </c>
      <c r="L20" s="119">
        <v>43588</v>
      </c>
      <c r="M20" s="119">
        <v>43616</v>
      </c>
      <c r="N20" t="s">
        <v>56</v>
      </c>
      <c r="O20" t="s">
        <v>56</v>
      </c>
      <c r="P20" t="s">
        <v>23</v>
      </c>
      <c r="Q20" t="s">
        <v>84</v>
      </c>
      <c r="R20" t="s">
        <v>84</v>
      </c>
      <c r="S20" t="s">
        <v>84</v>
      </c>
      <c r="X20">
        <v>1785509</v>
      </c>
      <c r="Y20" t="s">
        <v>58</v>
      </c>
      <c r="Z20" t="s">
        <v>444</v>
      </c>
      <c r="AA20" t="s">
        <v>444</v>
      </c>
      <c r="AB20" t="s">
        <v>56</v>
      </c>
      <c r="AC20" s="109">
        <f t="shared" ca="1" si="3"/>
        <v>44.771666354716984</v>
      </c>
      <c r="AD20" s="107">
        <f t="shared" si="4"/>
        <v>5.390215849056605</v>
      </c>
      <c r="AE20" s="109">
        <f>SUM($AD$2:AD20)</f>
        <v>188.58331773584911</v>
      </c>
      <c r="AF20" s="109">
        <f t="shared" si="5"/>
        <v>3.7716663547169822</v>
      </c>
      <c r="AG20" s="109">
        <f t="shared" ca="1" si="6"/>
        <v>44.771666354716984</v>
      </c>
    </row>
    <row r="21" spans="1:33" ht="15.6">
      <c r="A21" t="s">
        <v>4141</v>
      </c>
      <c r="B21" t="s">
        <v>4142</v>
      </c>
      <c r="C21" t="s">
        <v>4423</v>
      </c>
      <c r="D21" t="s">
        <v>52</v>
      </c>
      <c r="E21" t="s">
        <v>52</v>
      </c>
      <c r="F21" t="s">
        <v>26</v>
      </c>
      <c r="G21" t="s">
        <v>66</v>
      </c>
      <c r="H21" t="s">
        <v>54</v>
      </c>
      <c r="I21" t="s">
        <v>55</v>
      </c>
      <c r="J21" t="s">
        <v>4736</v>
      </c>
      <c r="K21" s="119">
        <v>43442</v>
      </c>
      <c r="L21" s="119">
        <v>43595</v>
      </c>
      <c r="M21" s="119">
        <v>43630</v>
      </c>
      <c r="N21" t="s">
        <v>56</v>
      </c>
      <c r="O21" t="s">
        <v>56</v>
      </c>
      <c r="P21" t="s">
        <v>23</v>
      </c>
      <c r="Q21" t="s">
        <v>84</v>
      </c>
      <c r="R21" t="s">
        <v>84</v>
      </c>
      <c r="S21" t="s">
        <v>84</v>
      </c>
      <c r="X21">
        <v>500000</v>
      </c>
      <c r="Y21" t="s">
        <v>58</v>
      </c>
      <c r="Z21" t="s">
        <v>444</v>
      </c>
      <c r="AA21" t="s">
        <v>444</v>
      </c>
      <c r="AB21" t="s">
        <v>56</v>
      </c>
      <c r="AC21" s="109">
        <f t="shared" ca="1" si="3"/>
        <v>44.801855033962262</v>
      </c>
      <c r="AD21" s="107">
        <f t="shared" si="4"/>
        <v>1.5094339622641511</v>
      </c>
      <c r="AE21" s="109">
        <f>SUM($AD$2:AD21)</f>
        <v>190.09275169811326</v>
      </c>
      <c r="AF21" s="109">
        <f t="shared" si="5"/>
        <v>3.8018550339622652</v>
      </c>
      <c r="AG21" s="109">
        <f t="shared" ca="1" si="6"/>
        <v>44.801855033962262</v>
      </c>
    </row>
    <row r="22" spans="1:33" ht="15.6">
      <c r="A22" t="s">
        <v>4316</v>
      </c>
      <c r="B22" t="s">
        <v>4133</v>
      </c>
      <c r="C22" t="s">
        <v>4737</v>
      </c>
      <c r="D22" t="s">
        <v>52</v>
      </c>
      <c r="E22" t="s">
        <v>52</v>
      </c>
      <c r="F22" t="s">
        <v>26</v>
      </c>
      <c r="G22" t="s">
        <v>66</v>
      </c>
      <c r="H22" t="s">
        <v>54</v>
      </c>
      <c r="I22" t="s">
        <v>55</v>
      </c>
      <c r="J22" t="s">
        <v>4738</v>
      </c>
      <c r="K22" s="119">
        <v>43531</v>
      </c>
      <c r="L22" s="119">
        <v>43628</v>
      </c>
      <c r="M22" s="119">
        <v>43644</v>
      </c>
      <c r="N22" t="s">
        <v>56</v>
      </c>
      <c r="O22" t="s">
        <v>56</v>
      </c>
      <c r="P22" t="s">
        <v>23</v>
      </c>
      <c r="Q22" t="s">
        <v>84</v>
      </c>
      <c r="R22" t="s">
        <v>84</v>
      </c>
      <c r="S22" t="s">
        <v>84</v>
      </c>
      <c r="X22">
        <v>500000</v>
      </c>
      <c r="Y22" t="s">
        <v>58</v>
      </c>
      <c r="Z22" t="s">
        <v>444</v>
      </c>
      <c r="AA22" t="s">
        <v>444</v>
      </c>
      <c r="AB22" t="s">
        <v>56</v>
      </c>
      <c r="AC22" s="109">
        <f t="shared" ca="1" si="3"/>
        <v>44.832043713207547</v>
      </c>
      <c r="AD22" s="107">
        <f t="shared" si="4"/>
        <v>1.5094339622641511</v>
      </c>
      <c r="AE22" s="109">
        <f>SUM($AD$2:AD22)</f>
        <v>191.60218566037742</v>
      </c>
      <c r="AF22" s="109">
        <f t="shared" si="5"/>
        <v>3.8320437132075482</v>
      </c>
      <c r="AG22" s="109">
        <f t="shared" ca="1" si="6"/>
        <v>44.832043713207547</v>
      </c>
    </row>
    <row r="23" spans="1:33" ht="15.6">
      <c r="A23" t="s">
        <v>4196</v>
      </c>
      <c r="B23" t="s">
        <v>4197</v>
      </c>
      <c r="C23" t="s">
        <v>4121</v>
      </c>
      <c r="D23" t="s">
        <v>52</v>
      </c>
      <c r="E23" t="s">
        <v>52</v>
      </c>
      <c r="F23" t="s">
        <v>26</v>
      </c>
      <c r="G23" t="s">
        <v>66</v>
      </c>
      <c r="H23" t="s">
        <v>54</v>
      </c>
      <c r="I23" t="s">
        <v>55</v>
      </c>
      <c r="J23" t="s">
        <v>4739</v>
      </c>
      <c r="K23" s="119">
        <v>43171</v>
      </c>
      <c r="L23" s="119">
        <v>43468</v>
      </c>
      <c r="M23" s="119">
        <v>43651</v>
      </c>
      <c r="N23" t="s">
        <v>56</v>
      </c>
      <c r="O23" t="s">
        <v>56</v>
      </c>
      <c r="P23" t="s">
        <v>23</v>
      </c>
      <c r="Q23" t="s">
        <v>84</v>
      </c>
      <c r="R23" t="s">
        <v>84</v>
      </c>
      <c r="S23" t="s">
        <v>84</v>
      </c>
      <c r="X23">
        <v>500000</v>
      </c>
      <c r="Y23" t="s">
        <v>58</v>
      </c>
      <c r="Z23" t="s">
        <v>444</v>
      </c>
      <c r="AA23" t="s">
        <v>444</v>
      </c>
      <c r="AB23" t="s">
        <v>56</v>
      </c>
      <c r="AC23" s="109">
        <f t="shared" ca="1" si="3"/>
        <v>44.862232392452832</v>
      </c>
      <c r="AD23" s="107">
        <f t="shared" si="4"/>
        <v>1.5094339622641511</v>
      </c>
      <c r="AE23" s="109">
        <f>SUM($AD$2:AD23)</f>
        <v>193.11161962264157</v>
      </c>
      <c r="AF23" s="109">
        <f t="shared" si="5"/>
        <v>3.8622323924528312</v>
      </c>
      <c r="AG23" s="109">
        <f t="shared" ca="1" si="6"/>
        <v>44.862232392452832</v>
      </c>
    </row>
    <row r="24" spans="1:33" ht="15.6">
      <c r="A24" t="s">
        <v>4316</v>
      </c>
      <c r="B24" t="s">
        <v>4133</v>
      </c>
      <c r="C24" t="s">
        <v>4718</v>
      </c>
      <c r="D24" t="s">
        <v>52</v>
      </c>
      <c r="E24" t="s">
        <v>52</v>
      </c>
      <c r="F24" t="s">
        <v>26</v>
      </c>
      <c r="G24" t="s">
        <v>66</v>
      </c>
      <c r="H24" t="s">
        <v>54</v>
      </c>
      <c r="I24" t="s">
        <v>55</v>
      </c>
      <c r="J24" t="s">
        <v>4740</v>
      </c>
      <c r="K24" s="119">
        <v>43606</v>
      </c>
      <c r="L24" s="119">
        <v>43616</v>
      </c>
      <c r="M24" s="119">
        <v>43665</v>
      </c>
      <c r="N24" t="s">
        <v>56</v>
      </c>
      <c r="O24" t="s">
        <v>56</v>
      </c>
      <c r="P24" t="s">
        <v>23</v>
      </c>
      <c r="Q24" t="s">
        <v>84</v>
      </c>
      <c r="R24" t="s">
        <v>84</v>
      </c>
      <c r="S24" t="s">
        <v>84</v>
      </c>
      <c r="X24">
        <v>110746</v>
      </c>
      <c r="Y24" t="s">
        <v>72</v>
      </c>
      <c r="Z24" t="s">
        <v>444</v>
      </c>
      <c r="AA24" t="s">
        <v>444</v>
      </c>
      <c r="AB24" t="s">
        <v>56</v>
      </c>
      <c r="AC24" s="109">
        <f t="shared" ca="1" si="3"/>
        <v>44.868918943396224</v>
      </c>
      <c r="AD24" s="107">
        <f t="shared" si="4"/>
        <v>0.33432754716981139</v>
      </c>
      <c r="AE24" s="109">
        <f>SUM($AD$2:AD24)</f>
        <v>193.44594716981138</v>
      </c>
      <c r="AF24" s="109">
        <f t="shared" si="5"/>
        <v>3.8689189433962277</v>
      </c>
      <c r="AG24" s="109">
        <f t="shared" ca="1" si="6"/>
        <v>44.868918943396224</v>
      </c>
    </row>
    <row r="25" spans="1:33" ht="15.6">
      <c r="A25" t="s">
        <v>4141</v>
      </c>
      <c r="B25" t="s">
        <v>4142</v>
      </c>
      <c r="C25" t="s">
        <v>4741</v>
      </c>
      <c r="D25" t="s">
        <v>52</v>
      </c>
      <c r="E25" t="s">
        <v>52</v>
      </c>
      <c r="F25" t="s">
        <v>26</v>
      </c>
      <c r="G25" t="s">
        <v>66</v>
      </c>
      <c r="H25" t="s">
        <v>54</v>
      </c>
      <c r="I25" t="s">
        <v>55</v>
      </c>
      <c r="J25" t="s">
        <v>4742</v>
      </c>
      <c r="K25" s="119">
        <v>43558</v>
      </c>
      <c r="L25" s="119">
        <v>43601</v>
      </c>
      <c r="M25" s="119">
        <v>43679</v>
      </c>
      <c r="N25" t="s">
        <v>56</v>
      </c>
      <c r="O25" t="s">
        <v>56</v>
      </c>
      <c r="P25" t="s">
        <v>23</v>
      </c>
      <c r="Q25" t="s">
        <v>84</v>
      </c>
      <c r="R25" t="s">
        <v>84</v>
      </c>
      <c r="S25" t="s">
        <v>84</v>
      </c>
      <c r="X25">
        <v>1945527</v>
      </c>
      <c r="Y25" t="s">
        <v>58</v>
      </c>
      <c r="Z25" t="s">
        <v>444</v>
      </c>
      <c r="AA25" t="s">
        <v>444</v>
      </c>
      <c r="AB25" t="s">
        <v>56</v>
      </c>
      <c r="AC25" s="109">
        <f t="shared" ca="1" si="3"/>
        <v>44.9863847245283</v>
      </c>
      <c r="AD25" s="107">
        <f t="shared" si="4"/>
        <v>5.8732890566037748</v>
      </c>
      <c r="AE25" s="109">
        <f>SUM($AD$2:AD25)</f>
        <v>199.31923622641514</v>
      </c>
      <c r="AF25" s="109">
        <f t="shared" si="5"/>
        <v>3.9863847245283028</v>
      </c>
      <c r="AG25" s="109">
        <f t="shared" ca="1" si="6"/>
        <v>44.9863847245283</v>
      </c>
    </row>
    <row r="26" spans="1:33" ht="15.6">
      <c r="A26" t="s">
        <v>4174</v>
      </c>
      <c r="B26" t="s">
        <v>4133</v>
      </c>
      <c r="C26" t="s">
        <v>4153</v>
      </c>
      <c r="D26" t="s">
        <v>52</v>
      </c>
      <c r="E26" t="s">
        <v>52</v>
      </c>
      <c r="F26" t="s">
        <v>26</v>
      </c>
      <c r="G26" t="s">
        <v>66</v>
      </c>
      <c r="H26" t="s">
        <v>54</v>
      </c>
      <c r="I26" t="s">
        <v>55</v>
      </c>
      <c r="J26" t="s">
        <v>4743</v>
      </c>
      <c r="K26" s="119">
        <v>43553</v>
      </c>
      <c r="L26" s="119">
        <v>43643</v>
      </c>
      <c r="M26" s="119">
        <v>43687</v>
      </c>
      <c r="N26" t="s">
        <v>56</v>
      </c>
      <c r="O26" t="s">
        <v>56</v>
      </c>
      <c r="P26" t="s">
        <v>23</v>
      </c>
      <c r="Q26" t="s">
        <v>84</v>
      </c>
      <c r="R26" t="s">
        <v>84</v>
      </c>
      <c r="S26" t="s">
        <v>84</v>
      </c>
      <c r="X26">
        <v>500000</v>
      </c>
      <c r="Y26" t="s">
        <v>58</v>
      </c>
      <c r="Z26" t="s">
        <v>444</v>
      </c>
      <c r="AA26" t="s">
        <v>444</v>
      </c>
      <c r="AB26" t="s">
        <v>56</v>
      </c>
      <c r="AC26" s="109">
        <f t="shared" ca="1" si="3"/>
        <v>45.016573403773585</v>
      </c>
      <c r="AD26" s="107">
        <f t="shared" si="4"/>
        <v>1.5094339622641511</v>
      </c>
      <c r="AE26" s="109">
        <f>SUM($AD$2:AD26)</f>
        <v>200.8286701886793</v>
      </c>
      <c r="AF26" s="109">
        <f t="shared" si="5"/>
        <v>4.0165734037735863</v>
      </c>
      <c r="AG26" s="109">
        <f t="shared" ca="1" si="6"/>
        <v>45.016573403773585</v>
      </c>
    </row>
    <row r="27" spans="1:33" ht="15.6">
      <c r="A27" t="s">
        <v>4196</v>
      </c>
      <c r="B27" t="s">
        <v>4197</v>
      </c>
      <c r="C27" t="s">
        <v>4153</v>
      </c>
      <c r="D27" t="s">
        <v>76</v>
      </c>
      <c r="E27" t="s">
        <v>52</v>
      </c>
      <c r="F27" t="s">
        <v>26</v>
      </c>
      <c r="G27" t="s">
        <v>66</v>
      </c>
      <c r="H27" t="s">
        <v>54</v>
      </c>
      <c r="I27" t="s">
        <v>55</v>
      </c>
      <c r="J27" t="s">
        <v>4744</v>
      </c>
      <c r="K27" s="119">
        <v>43644</v>
      </c>
      <c r="L27" s="119">
        <v>43733</v>
      </c>
      <c r="M27" s="119">
        <v>43762</v>
      </c>
      <c r="N27" t="s">
        <v>56</v>
      </c>
      <c r="O27" t="s">
        <v>56</v>
      </c>
      <c r="P27" t="s">
        <v>23</v>
      </c>
      <c r="Q27" t="s">
        <v>84</v>
      </c>
      <c r="R27" t="s">
        <v>84</v>
      </c>
      <c r="S27" t="s">
        <v>84</v>
      </c>
      <c r="X27">
        <v>849534</v>
      </c>
      <c r="Y27" t="s">
        <v>58</v>
      </c>
      <c r="Z27" t="s">
        <v>444</v>
      </c>
      <c r="AA27" t="s">
        <v>444</v>
      </c>
      <c r="AB27" t="s">
        <v>56</v>
      </c>
      <c r="AC27" s="109">
        <f t="shared" ca="1" si="3"/>
        <v>45.06786602264151</v>
      </c>
      <c r="AD27" s="107">
        <f t="shared" si="4"/>
        <v>2.5646309433962267</v>
      </c>
      <c r="AE27" s="109">
        <f>SUM($AD$2:AD27)</f>
        <v>203.39330113207552</v>
      </c>
      <c r="AF27" s="109">
        <f t="shared" si="5"/>
        <v>4.0678660226415104</v>
      </c>
      <c r="AG27" s="109">
        <f t="shared" ca="1" si="6"/>
        <v>45.06786602264151</v>
      </c>
    </row>
    <row r="28" spans="1:33" ht="15.6">
      <c r="A28" t="s">
        <v>4132</v>
      </c>
      <c r="B28" t="s">
        <v>4695</v>
      </c>
      <c r="C28" t="s">
        <v>4121</v>
      </c>
      <c r="D28" t="s">
        <v>52</v>
      </c>
      <c r="E28" t="s">
        <v>52</v>
      </c>
      <c r="F28" t="s">
        <v>26</v>
      </c>
      <c r="G28" t="s">
        <v>66</v>
      </c>
      <c r="H28" t="s">
        <v>54</v>
      </c>
      <c r="I28" t="s">
        <v>55</v>
      </c>
      <c r="J28" t="s">
        <v>4745</v>
      </c>
      <c r="K28" s="119">
        <v>43619</v>
      </c>
      <c r="L28" s="119">
        <v>43709</v>
      </c>
      <c r="M28" s="119">
        <v>43770</v>
      </c>
      <c r="N28" t="s">
        <v>56</v>
      </c>
      <c r="O28" t="s">
        <v>56</v>
      </c>
      <c r="P28" t="s">
        <v>23</v>
      </c>
      <c r="Q28" t="s">
        <v>84</v>
      </c>
      <c r="R28" t="s">
        <v>84</v>
      </c>
      <c r="S28" t="s">
        <v>84</v>
      </c>
      <c r="X28">
        <v>500000</v>
      </c>
      <c r="Y28" t="s">
        <v>58</v>
      </c>
      <c r="Z28" t="s">
        <v>444</v>
      </c>
      <c r="AA28" t="s">
        <v>444</v>
      </c>
      <c r="AB28" t="s">
        <v>56</v>
      </c>
      <c r="AC28" s="109">
        <f t="shared" ca="1" si="3"/>
        <v>45.098054701886795</v>
      </c>
      <c r="AD28" s="107">
        <f t="shared" si="4"/>
        <v>1.5094339622641511</v>
      </c>
      <c r="AE28" s="109">
        <f>SUM($AD$2:AD28)</f>
        <v>204.90273509433968</v>
      </c>
      <c r="AF28" s="109">
        <f t="shared" si="5"/>
        <v>4.0980547018867934</v>
      </c>
      <c r="AG28" s="109">
        <f t="shared" ca="1" si="6"/>
        <v>45.098054701886795</v>
      </c>
    </row>
    <row r="29" spans="1:33" ht="15.6">
      <c r="A29" t="s">
        <v>4132</v>
      </c>
      <c r="B29" t="s">
        <v>4695</v>
      </c>
      <c r="C29" t="s">
        <v>4554</v>
      </c>
      <c r="D29" t="s">
        <v>52</v>
      </c>
      <c r="E29" t="s">
        <v>52</v>
      </c>
      <c r="F29" t="s">
        <v>26</v>
      </c>
      <c r="G29" t="s">
        <v>66</v>
      </c>
      <c r="H29" t="s">
        <v>54</v>
      </c>
      <c r="I29" t="s">
        <v>55</v>
      </c>
      <c r="J29" t="s">
        <v>4746</v>
      </c>
      <c r="K29" s="119">
        <v>43642</v>
      </c>
      <c r="L29" s="119">
        <v>43706</v>
      </c>
      <c r="M29" s="119">
        <v>43773</v>
      </c>
      <c r="N29" t="s">
        <v>56</v>
      </c>
      <c r="O29" t="s">
        <v>56</v>
      </c>
      <c r="P29" t="s">
        <v>23</v>
      </c>
      <c r="Q29" t="s">
        <v>84</v>
      </c>
      <c r="R29" t="s">
        <v>84</v>
      </c>
      <c r="S29" t="s">
        <v>84</v>
      </c>
      <c r="W29" t="s">
        <v>4747</v>
      </c>
      <c r="X29">
        <v>500000</v>
      </c>
      <c r="Y29" t="s">
        <v>58</v>
      </c>
      <c r="Z29" t="s">
        <v>444</v>
      </c>
      <c r="AA29" t="s">
        <v>444</v>
      </c>
      <c r="AB29" t="s">
        <v>56</v>
      </c>
      <c r="AC29" s="109">
        <f t="shared" ca="1" si="3"/>
        <v>45.12824338113208</v>
      </c>
      <c r="AD29" s="107">
        <f t="shared" si="4"/>
        <v>1.5094339622641511</v>
      </c>
      <c r="AE29" s="109">
        <f>SUM($AD$2:AD29)</f>
        <v>206.41216905660383</v>
      </c>
      <c r="AF29" s="109">
        <f t="shared" si="5"/>
        <v>4.1282433811320765</v>
      </c>
      <c r="AG29" s="109">
        <f t="shared" ca="1" si="6"/>
        <v>45.12824338113208</v>
      </c>
    </row>
    <row r="30" spans="1:33" ht="15.6">
      <c r="A30" t="s">
        <v>4132</v>
      </c>
      <c r="B30" t="s">
        <v>4695</v>
      </c>
      <c r="C30" t="s">
        <v>4734</v>
      </c>
      <c r="D30" t="s">
        <v>108</v>
      </c>
      <c r="E30" t="s">
        <v>52</v>
      </c>
      <c r="F30" t="s">
        <v>26</v>
      </c>
      <c r="G30" t="s">
        <v>66</v>
      </c>
      <c r="H30" t="s">
        <v>54</v>
      </c>
      <c r="I30" t="s">
        <v>55</v>
      </c>
      <c r="J30" t="s">
        <v>4748</v>
      </c>
      <c r="K30" s="119">
        <v>43658</v>
      </c>
      <c r="L30" s="119">
        <v>43756</v>
      </c>
      <c r="M30" s="119">
        <v>43801</v>
      </c>
      <c r="N30" t="s">
        <v>56</v>
      </c>
      <c r="O30" t="s">
        <v>56</v>
      </c>
      <c r="P30" t="s">
        <v>23</v>
      </c>
      <c r="Q30" t="s">
        <v>84</v>
      </c>
      <c r="R30" t="s">
        <v>84</v>
      </c>
      <c r="S30" t="s">
        <v>84</v>
      </c>
      <c r="X30">
        <v>1785509</v>
      </c>
      <c r="Y30" t="s">
        <v>58</v>
      </c>
      <c r="Z30" t="s">
        <v>444</v>
      </c>
      <c r="AA30" t="s">
        <v>444</v>
      </c>
      <c r="AB30" t="s">
        <v>56</v>
      </c>
      <c r="AC30" s="109">
        <f t="shared" ca="1" si="3"/>
        <v>45.236047698113211</v>
      </c>
      <c r="AD30" s="107">
        <f t="shared" si="4"/>
        <v>5.390215849056605</v>
      </c>
      <c r="AE30" s="109">
        <f>SUM($AD$2:AD30)</f>
        <v>211.80238490566043</v>
      </c>
      <c r="AF30" s="109">
        <f t="shared" si="5"/>
        <v>4.2360476981132082</v>
      </c>
      <c r="AG30" s="109">
        <f t="shared" ca="1" si="6"/>
        <v>45.236047698113211</v>
      </c>
    </row>
    <row r="31" spans="1:33" ht="15.6">
      <c r="A31" t="s">
        <v>4136</v>
      </c>
      <c r="B31" t="s">
        <v>4133</v>
      </c>
      <c r="C31" t="s">
        <v>3409</v>
      </c>
      <c r="D31" t="s">
        <v>52</v>
      </c>
      <c r="E31" t="s">
        <v>52</v>
      </c>
      <c r="F31" t="s">
        <v>26</v>
      </c>
      <c r="G31" t="s">
        <v>66</v>
      </c>
      <c r="H31" t="s">
        <v>54</v>
      </c>
      <c r="I31" t="s">
        <v>55</v>
      </c>
      <c r="J31" t="s">
        <v>4749</v>
      </c>
      <c r="K31" s="119">
        <v>43480</v>
      </c>
      <c r="L31" s="119">
        <v>43551</v>
      </c>
      <c r="M31" s="119">
        <v>43810</v>
      </c>
      <c r="N31" t="s">
        <v>56</v>
      </c>
      <c r="O31" t="s">
        <v>56</v>
      </c>
      <c r="P31" t="s">
        <v>23</v>
      </c>
      <c r="Q31" t="s">
        <v>84</v>
      </c>
      <c r="R31" t="s">
        <v>84</v>
      </c>
      <c r="S31" t="s">
        <v>84</v>
      </c>
      <c r="X31">
        <v>500000</v>
      </c>
      <c r="Y31" t="s">
        <v>58</v>
      </c>
      <c r="Z31" t="s">
        <v>444</v>
      </c>
      <c r="AA31" t="s">
        <v>444</v>
      </c>
      <c r="AB31" t="s">
        <v>56</v>
      </c>
      <c r="AC31" s="109">
        <f t="shared" ca="1" si="3"/>
        <v>45.266236377358496</v>
      </c>
      <c r="AD31" s="107">
        <f t="shared" si="4"/>
        <v>1.5094339622641511</v>
      </c>
      <c r="AE31" s="109">
        <f>SUM($AD$2:AD31)</f>
        <v>213.31181886792459</v>
      </c>
      <c r="AF31" s="109">
        <f t="shared" si="5"/>
        <v>4.2662363773584921</v>
      </c>
      <c r="AG31" s="109">
        <f t="shared" ca="1" si="6"/>
        <v>45.266236377358496</v>
      </c>
    </row>
    <row r="32" spans="1:33" ht="15.6">
      <c r="A32" t="s">
        <v>4132</v>
      </c>
      <c r="B32" t="s">
        <v>4695</v>
      </c>
      <c r="C32" t="s">
        <v>4374</v>
      </c>
      <c r="D32" t="s">
        <v>52</v>
      </c>
      <c r="E32" t="s">
        <v>52</v>
      </c>
      <c r="F32" t="s">
        <v>26</v>
      </c>
      <c r="G32" t="s">
        <v>66</v>
      </c>
      <c r="H32" t="s">
        <v>54</v>
      </c>
      <c r="I32" t="s">
        <v>68</v>
      </c>
      <c r="J32" t="s">
        <v>4750</v>
      </c>
      <c r="K32" s="119">
        <v>43522</v>
      </c>
      <c r="L32" s="119">
        <v>43619</v>
      </c>
      <c r="M32" s="119">
        <v>43728</v>
      </c>
      <c r="N32" t="s">
        <v>11</v>
      </c>
      <c r="O32" t="s">
        <v>4365</v>
      </c>
      <c r="P32" t="s">
        <v>16</v>
      </c>
      <c r="Q32" t="s">
        <v>84</v>
      </c>
      <c r="R32" t="s">
        <v>84</v>
      </c>
      <c r="S32" t="s">
        <v>84</v>
      </c>
      <c r="W32" t="s">
        <v>4751</v>
      </c>
      <c r="X32">
        <v>500000</v>
      </c>
      <c r="Y32" t="s">
        <v>58</v>
      </c>
      <c r="Z32" t="s">
        <v>444</v>
      </c>
      <c r="AA32" t="s">
        <v>444</v>
      </c>
      <c r="AB32" t="s">
        <v>4366</v>
      </c>
      <c r="AC32" s="109">
        <f t="shared" ca="1" si="3"/>
        <v>45.296425056603773</v>
      </c>
      <c r="AD32" s="107">
        <f t="shared" si="4"/>
        <v>1.5094339622641511</v>
      </c>
      <c r="AE32" s="109">
        <f>SUM($AD$2:AD32)</f>
        <v>214.82125283018874</v>
      </c>
      <c r="AF32" s="109">
        <f t="shared" si="5"/>
        <v>4.2964250566037752</v>
      </c>
      <c r="AG32" s="109">
        <f t="shared" ca="1" si="6"/>
        <v>45.296425056603773</v>
      </c>
    </row>
    <row r="33" spans="1:33" ht="15.6">
      <c r="A33" t="s">
        <v>4752</v>
      </c>
      <c r="B33" t="s">
        <v>4753</v>
      </c>
      <c r="C33" t="s">
        <v>4754</v>
      </c>
      <c r="D33" t="s">
        <v>52</v>
      </c>
      <c r="E33" t="s">
        <v>52</v>
      </c>
      <c r="F33" t="s">
        <v>26</v>
      </c>
      <c r="G33" t="s">
        <v>53</v>
      </c>
      <c r="H33" t="s">
        <v>67</v>
      </c>
      <c r="I33" t="s">
        <v>55</v>
      </c>
      <c r="J33" t="s">
        <v>4755</v>
      </c>
      <c r="K33" s="119">
        <v>43567</v>
      </c>
      <c r="L33" s="119">
        <v>43570</v>
      </c>
      <c r="M33" s="119">
        <v>43654</v>
      </c>
      <c r="N33" t="s">
        <v>11</v>
      </c>
      <c r="O33" t="s">
        <v>185</v>
      </c>
      <c r="P33" t="s">
        <v>17</v>
      </c>
      <c r="Q33" t="s">
        <v>84</v>
      </c>
      <c r="R33" t="s">
        <v>84</v>
      </c>
      <c r="S33" t="s">
        <v>84</v>
      </c>
      <c r="W33" t="s">
        <v>4756</v>
      </c>
      <c r="X33">
        <v>500000</v>
      </c>
      <c r="Y33" t="s">
        <v>72</v>
      </c>
      <c r="Z33" t="s">
        <v>444</v>
      </c>
      <c r="AA33" t="s">
        <v>444</v>
      </c>
      <c r="AB33" t="s">
        <v>186</v>
      </c>
      <c r="AC33" s="109">
        <f t="shared" ca="1" si="3"/>
        <v>45.598311849056607</v>
      </c>
      <c r="AD33" s="107">
        <f t="shared" si="4"/>
        <v>15.09433962264151</v>
      </c>
      <c r="AE33" s="109">
        <f>SUM($AD$2:AD33)</f>
        <v>229.91559245283025</v>
      </c>
      <c r="AF33" s="109">
        <f t="shared" si="5"/>
        <v>4.5983118490566053</v>
      </c>
      <c r="AG33" s="109">
        <f t="shared" ca="1" si="6"/>
        <v>45.598311849056607</v>
      </c>
    </row>
  </sheetData>
  <autoFilter ref="A1:AG49" xr:uid="{7A479CE2-3299-4BF1-A898-4946D91E0F7A}"/>
  <dataValidations count="1">
    <dataValidation type="list" allowBlank="1" showInputMessage="1" showErrorMessage="1" sqref="O1:O11" xr:uid="{3C02F14D-4D24-4B38-A8C1-B5E1D634D929}">
      <formula1>List_of_Analysts</formula1>
    </dataValidation>
  </dataValidations>
  <hyperlinks>
    <hyperlink ref="S10" r:id="rId1" xr:uid="{A1B64937-24BF-4E97-A00F-FEA6E6920A3B}"/>
  </hyperlinks>
  <pageMargins left="0.7" right="0.7" top="0.75" bottom="0.75" header="0.3" footer="0.3"/>
  <pageSetup orientation="portrait" horizontalDpi="300" verticalDpi="0" r:id="rId2"/>
  <headerFooter>
    <oddFooter>&amp;L_x000D_&amp;1#&amp;"Calibri"&amp;10&amp;K000000 Confidential</oddFooter>
  </headerFooter>
  <customProperties>
    <customPr name="_pios_id" r:id="rId3"/>
  </customProperties>
  <extLst>
    <ext xmlns:x14="http://schemas.microsoft.com/office/spreadsheetml/2009/9/main" uri="{CCE6A557-97BC-4b89-ADB6-D9C93CAAB3DF}">
      <x14:dataValidations xmlns:xm="http://schemas.microsoft.com/office/excel/2006/main" count="12">
        <x14:dataValidation type="list" allowBlank="1" showInputMessage="1" showErrorMessage="1" xr:uid="{94FC7BAB-2859-4276-8EA2-AFF233848ABF}">
          <x14:formula1>
            <xm:f>'Data Validation'!#REF!</xm:f>
          </x14:formula1>
          <xm:sqref>Y4</xm:sqref>
        </x14:dataValidation>
        <x14:dataValidation type="list" allowBlank="1" showInputMessage="1" showErrorMessage="1" xr:uid="{24EB3D05-6C47-43DB-BBB5-3C0075B2545B}">
          <x14:formula1>
            <xm:f>'Data Validation'!$K$2:$K$9</xm:f>
          </x14:formula1>
          <xm:sqref>P1:P11</xm:sqref>
        </x14:dataValidation>
        <x14:dataValidation type="list" allowBlank="1" showInputMessage="1" showErrorMessage="1" xr:uid="{8078B4D6-8B82-4525-A93D-E37F1DC94E9E}">
          <x14:formula1>
            <xm:f>'Data Validation'!$M$2:$M$5</xm:f>
          </x14:formula1>
          <xm:sqref>Y1:Y3 Y5:Y11</xm:sqref>
        </x14:dataValidation>
        <x14:dataValidation type="list" allowBlank="1" showInputMessage="1" showErrorMessage="1" xr:uid="{D0313B8C-0DF0-4940-A28F-648C51A25208}">
          <x14:formula1>
            <xm:f>'Data Validation'!$N$2:$N$9</xm:f>
          </x14:formula1>
          <xm:sqref>R1:V1 V3 T2:U3 T4:V4 S3 S5:S11 T6:V11 R2:R11</xm:sqref>
        </x14:dataValidation>
        <x14:dataValidation type="list" allowBlank="1" showInputMessage="1" showErrorMessage="1" xr:uid="{DA1F71F6-6209-4F1D-B7E9-B8FE3360E627}">
          <x14:formula1>
            <xm:f>'Data Validation'!$O$2:$O$9</xm:f>
          </x14:formula1>
          <xm:sqref>Q1:Q11</xm:sqref>
        </x14:dataValidation>
        <x14:dataValidation type="list" allowBlank="1" showInputMessage="1" showErrorMessage="1" xr:uid="{1504DB7C-2C31-4815-A136-CC755A7287D3}">
          <x14:formula1>
            <xm:f>'Data Validation'!$G$2:$G$5</xm:f>
          </x14:formula1>
          <xm:sqref>I1:I11</xm:sqref>
        </x14:dataValidation>
        <x14:dataValidation type="list" allowBlank="1" showInputMessage="1" showErrorMessage="1" xr:uid="{462590C5-99D9-476F-92CC-B808A068FD0D}">
          <x14:formula1>
            <xm:f>'Data Validation'!$F$2:$F$5</xm:f>
          </x14:formula1>
          <xm:sqref>H1:H11</xm:sqref>
        </x14:dataValidation>
        <x14:dataValidation type="list" allowBlank="1" showInputMessage="1" showErrorMessage="1" xr:uid="{EA25BBBB-984E-4266-BBF6-09285D620F3F}">
          <x14:formula1>
            <xm:f>'Data Validation'!$C$2:$C$5</xm:f>
          </x14:formula1>
          <xm:sqref>E1:E11</xm:sqref>
        </x14:dataValidation>
        <x14:dataValidation type="list" allowBlank="1" showInputMessage="1" showErrorMessage="1" xr:uid="{6B1B69A9-6F03-478B-9C23-CDE2C0486C9C}">
          <x14:formula1>
            <xm:f>'Data Validation'!$B$2:$B$9</xm:f>
          </x14:formula1>
          <xm:sqref>D1:D11</xm:sqref>
        </x14:dataValidation>
        <x14:dataValidation type="list" allowBlank="1" showInputMessage="1" showErrorMessage="1" xr:uid="{4C7BA2EE-8A9D-46BF-84BD-93D7E9FAA709}">
          <x14:formula1>
            <xm:f>'Data Validation'!$D$2:$D$10</xm:f>
          </x14:formula1>
          <xm:sqref>F1:F11</xm:sqref>
        </x14:dataValidation>
        <x14:dataValidation type="list" allowBlank="1" showInputMessage="1" showErrorMessage="1" xr:uid="{54E73B56-713F-4C6D-9235-0F03215B1A84}">
          <x14:formula1>
            <xm:f>'Data Validation'!$E$2:$E$9</xm:f>
          </x14:formula1>
          <xm:sqref>G1:G11</xm:sqref>
        </x14:dataValidation>
        <x14:dataValidation type="list" allowBlank="1" showInputMessage="1" showErrorMessage="1" xr:uid="{A5D0E2FA-C2FA-4AAB-99B2-AB4DB3D0B88D}">
          <x14:formula1>
            <xm:f>'Data Validation'!$H$2:$H$10</xm:f>
          </x14:formula1>
          <xm:sqref>N1:N11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D491-AB43-4AF6-BE1A-DF59BE7720BC}">
  <sheetPr codeName="Sheet17" filterMode="1"/>
  <dimension ref="A1:AG257"/>
  <sheetViews>
    <sheetView topLeftCell="A258" workbookViewId="0">
      <selection activeCell="J201" sqref="A1:AG257"/>
    </sheetView>
  </sheetViews>
  <sheetFormatPr defaultColWidth="8.42578125" defaultRowHeight="14.45"/>
  <cols>
    <col min="1" max="1" width="20" customWidth="1"/>
    <col min="2" max="2" width="20.42578125" customWidth="1"/>
    <col min="10" max="10" width="76.42578125" customWidth="1"/>
    <col min="11" max="12" width="13.42578125" customWidth="1"/>
    <col min="13" max="13" width="18.42578125" customWidth="1"/>
  </cols>
  <sheetData>
    <row r="1" spans="1:33" ht="70.5" customHeight="1">
      <c r="A1" s="8" t="s">
        <v>47</v>
      </c>
      <c r="B1" s="8" t="s">
        <v>48</v>
      </c>
      <c r="C1" s="124" t="s">
        <v>445</v>
      </c>
      <c r="D1" s="124" t="s">
        <v>30</v>
      </c>
      <c r="E1" s="124" t="s">
        <v>31</v>
      </c>
      <c r="F1" s="124" t="s">
        <v>32</v>
      </c>
      <c r="G1" s="124" t="s">
        <v>33</v>
      </c>
      <c r="H1" s="124" t="s">
        <v>34</v>
      </c>
      <c r="I1" s="124" t="s">
        <v>35</v>
      </c>
      <c r="J1" s="124" t="s">
        <v>1048</v>
      </c>
      <c r="K1" s="117" t="s">
        <v>447</v>
      </c>
      <c r="L1" s="117" t="s">
        <v>448</v>
      </c>
      <c r="M1" s="117" t="s">
        <v>449</v>
      </c>
      <c r="N1" s="124" t="s">
        <v>56</v>
      </c>
      <c r="O1" s="124" t="s">
        <v>37</v>
      </c>
      <c r="P1" s="124" t="s">
        <v>39</v>
      </c>
      <c r="Q1" s="121" t="s">
        <v>452</v>
      </c>
      <c r="R1" s="121" t="s">
        <v>453</v>
      </c>
      <c r="S1" s="120" t="s">
        <v>454</v>
      </c>
      <c r="T1" s="120" t="s">
        <v>455</v>
      </c>
      <c r="U1" s="120" t="s">
        <v>44</v>
      </c>
      <c r="V1" s="120" t="s">
        <v>456</v>
      </c>
      <c r="W1" s="9" t="s">
        <v>457</v>
      </c>
      <c r="X1" s="124" t="s">
        <v>458</v>
      </c>
      <c r="Y1" s="124" t="s">
        <v>459</v>
      </c>
      <c r="Z1" s="124" t="s">
        <v>28</v>
      </c>
      <c r="AA1" s="124" t="s">
        <v>460</v>
      </c>
      <c r="AB1" s="124" t="s">
        <v>461</v>
      </c>
      <c r="AC1" s="8" t="s">
        <v>462</v>
      </c>
      <c r="AD1" s="10" t="s">
        <v>463</v>
      </c>
      <c r="AE1" s="11" t="s">
        <v>464</v>
      </c>
      <c r="AF1" s="8" t="s">
        <v>465</v>
      </c>
      <c r="AG1" s="8" t="s">
        <v>466</v>
      </c>
    </row>
    <row r="2" spans="1:33" ht="15.6" hidden="1">
      <c r="A2" s="102" t="s">
        <v>4132</v>
      </c>
      <c r="B2" s="96" t="s">
        <v>4695</v>
      </c>
      <c r="C2" s="233" t="s">
        <v>4757</v>
      </c>
      <c r="D2" s="233" t="s">
        <v>108</v>
      </c>
      <c r="E2" s="233" t="s">
        <v>65</v>
      </c>
      <c r="F2" s="233" t="s">
        <v>24</v>
      </c>
      <c r="G2" s="233" t="s">
        <v>53</v>
      </c>
      <c r="H2" s="233" t="s">
        <v>67</v>
      </c>
      <c r="I2" s="233" t="s">
        <v>55</v>
      </c>
      <c r="J2" s="233" t="s">
        <v>4758</v>
      </c>
      <c r="K2" s="235">
        <v>43276</v>
      </c>
      <c r="L2" s="235">
        <v>43406</v>
      </c>
      <c r="M2" s="235">
        <v>43447</v>
      </c>
      <c r="N2" s="233" t="s">
        <v>13</v>
      </c>
      <c r="O2" s="233" t="s">
        <v>157</v>
      </c>
      <c r="P2" s="233" t="s">
        <v>17</v>
      </c>
      <c r="Q2" t="s">
        <v>84</v>
      </c>
      <c r="R2" t="s">
        <v>84</v>
      </c>
      <c r="S2" t="s">
        <v>84</v>
      </c>
      <c r="W2" s="233" t="s">
        <v>4759</v>
      </c>
      <c r="X2" s="236">
        <v>500000</v>
      </c>
      <c r="Y2" s="233" t="s">
        <v>72</v>
      </c>
      <c r="Z2" s="14" t="s">
        <v>444</v>
      </c>
      <c r="AA2" s="14" t="s">
        <v>478</v>
      </c>
      <c r="AB2" s="236" t="s">
        <v>158</v>
      </c>
      <c r="AC2" s="109">
        <v>20.183873569811247</v>
      </c>
      <c r="AD2" s="107">
        <v>15.09433962264151</v>
      </c>
      <c r="AE2" s="109">
        <v>859.19367849056243</v>
      </c>
      <c r="AF2" s="108">
        <v>17.183873569811247</v>
      </c>
      <c r="AG2" s="109">
        <v>20.183873569811247</v>
      </c>
    </row>
    <row r="3" spans="1:33" ht="15.6" hidden="1">
      <c r="A3" s="233" t="s">
        <v>4203</v>
      </c>
      <c r="B3" s="233" t="s">
        <v>4204</v>
      </c>
      <c r="C3" s="233" t="s">
        <v>4760</v>
      </c>
      <c r="D3" s="233" t="s">
        <v>65</v>
      </c>
      <c r="E3" s="233" t="s">
        <v>65</v>
      </c>
      <c r="F3" s="233" t="s">
        <v>24</v>
      </c>
      <c r="G3" s="13" t="s">
        <v>53</v>
      </c>
      <c r="H3" s="233" t="s">
        <v>67</v>
      </c>
      <c r="I3" s="13" t="s">
        <v>55</v>
      </c>
      <c r="J3" s="233" t="s">
        <v>4761</v>
      </c>
      <c r="K3" s="235">
        <v>43238</v>
      </c>
      <c r="L3" s="235">
        <v>43395</v>
      </c>
      <c r="M3" s="235">
        <v>43515</v>
      </c>
      <c r="N3" s="233" t="s">
        <v>13</v>
      </c>
      <c r="O3" s="233" t="s">
        <v>157</v>
      </c>
      <c r="P3" s="233" t="s">
        <v>17</v>
      </c>
      <c r="Q3" t="s">
        <v>84</v>
      </c>
      <c r="R3" t="s">
        <v>84</v>
      </c>
      <c r="S3" t="s">
        <v>84</v>
      </c>
      <c r="W3" s="233" t="s">
        <v>4762</v>
      </c>
      <c r="X3" s="236">
        <v>500000</v>
      </c>
      <c r="Y3" s="99" t="s">
        <v>72</v>
      </c>
      <c r="Z3" s="14" t="s">
        <v>444</v>
      </c>
      <c r="AA3" s="14" t="s">
        <v>478</v>
      </c>
      <c r="AB3" s="236" t="s">
        <v>158</v>
      </c>
      <c r="AC3" s="109">
        <v>20.787662249056531</v>
      </c>
      <c r="AD3" s="107">
        <v>15.09433962264151</v>
      </c>
      <c r="AE3" s="109">
        <v>889.38311245282659</v>
      </c>
      <c r="AF3" s="108">
        <v>17.787662249056531</v>
      </c>
      <c r="AG3" s="109">
        <v>20.787662249056531</v>
      </c>
    </row>
    <row r="4" spans="1:33" ht="15.6" hidden="1">
      <c r="A4" s="103" t="s">
        <v>4214</v>
      </c>
      <c r="B4" s="96" t="s">
        <v>4215</v>
      </c>
      <c r="C4" s="233" t="s">
        <v>4763</v>
      </c>
      <c r="D4" s="233" t="s">
        <v>64</v>
      </c>
      <c r="E4" s="233" t="s">
        <v>76</v>
      </c>
      <c r="F4" s="233" t="s">
        <v>24</v>
      </c>
      <c r="G4" s="233" t="s">
        <v>53</v>
      </c>
      <c r="H4" s="233" t="s">
        <v>67</v>
      </c>
      <c r="I4" s="233" t="s">
        <v>68</v>
      </c>
      <c r="J4" s="95" t="s">
        <v>4764</v>
      </c>
      <c r="K4" s="235">
        <v>43408</v>
      </c>
      <c r="L4" s="235">
        <v>43483</v>
      </c>
      <c r="M4" s="235">
        <v>43525</v>
      </c>
      <c r="N4" s="233" t="s">
        <v>13</v>
      </c>
      <c r="O4" s="233" t="s">
        <v>14</v>
      </c>
      <c r="P4" s="233" t="s">
        <v>17</v>
      </c>
      <c r="Q4" t="s">
        <v>84</v>
      </c>
      <c r="R4" t="s">
        <v>84</v>
      </c>
      <c r="S4" t="s">
        <v>84</v>
      </c>
      <c r="W4" s="233" t="s">
        <v>4765</v>
      </c>
      <c r="X4" s="236">
        <v>500000</v>
      </c>
      <c r="Y4" s="233" t="s">
        <v>58</v>
      </c>
      <c r="Z4" s="233" t="s">
        <v>444</v>
      </c>
      <c r="AA4" s="233" t="s">
        <v>444</v>
      </c>
      <c r="AB4" s="236" t="s">
        <v>2701</v>
      </c>
      <c r="AC4" s="109">
        <v>21.089549041509361</v>
      </c>
      <c r="AD4" s="107">
        <v>15.09433962264151</v>
      </c>
      <c r="AE4" s="109">
        <v>904.47745207546814</v>
      </c>
      <c r="AF4" s="108">
        <v>18.089549041509361</v>
      </c>
      <c r="AG4" s="109">
        <v>21.089549041509361</v>
      </c>
    </row>
    <row r="5" spans="1:33" ht="15.6" hidden="1">
      <c r="A5" s="13" t="s">
        <v>4766</v>
      </c>
      <c r="B5" s="95" t="s">
        <v>4767</v>
      </c>
      <c r="C5" s="233" t="s">
        <v>4768</v>
      </c>
      <c r="D5" s="233" t="s">
        <v>108</v>
      </c>
      <c r="E5" s="233" t="s">
        <v>65</v>
      </c>
      <c r="F5" s="233" t="s">
        <v>24</v>
      </c>
      <c r="G5" s="13" t="s">
        <v>53</v>
      </c>
      <c r="H5" s="233" t="s">
        <v>67</v>
      </c>
      <c r="I5" s="233" t="s">
        <v>55</v>
      </c>
      <c r="J5" s="233" t="s">
        <v>4769</v>
      </c>
      <c r="K5" s="235">
        <v>43435</v>
      </c>
      <c r="L5" s="235">
        <v>43539</v>
      </c>
      <c r="M5" s="235">
        <v>43554</v>
      </c>
      <c r="N5" s="233" t="s">
        <v>13</v>
      </c>
      <c r="O5" s="233" t="s">
        <v>14</v>
      </c>
      <c r="P5" s="233" t="s">
        <v>17</v>
      </c>
      <c r="Q5" t="s">
        <v>17</v>
      </c>
      <c r="R5" t="s">
        <v>83</v>
      </c>
      <c r="S5" t="s">
        <v>84</v>
      </c>
      <c r="W5" s="233" t="s">
        <v>4770</v>
      </c>
      <c r="X5" s="236">
        <v>500000</v>
      </c>
      <c r="Y5" s="233" t="s">
        <v>72</v>
      </c>
      <c r="Z5" s="14" t="s">
        <v>444</v>
      </c>
      <c r="AA5" s="14" t="s">
        <v>478</v>
      </c>
      <c r="AB5" s="236" t="s">
        <v>2701</v>
      </c>
      <c r="AC5" s="109">
        <v>21.391435833962195</v>
      </c>
      <c r="AD5" s="107">
        <v>15.09433962264151</v>
      </c>
      <c r="AE5" s="109">
        <v>919.57179169810968</v>
      </c>
      <c r="AF5" s="108">
        <v>18.391435833962195</v>
      </c>
      <c r="AG5" s="109">
        <v>21.391435833962195</v>
      </c>
    </row>
    <row r="6" spans="1:33" ht="15.6" hidden="1">
      <c r="A6" s="102" t="s">
        <v>4132</v>
      </c>
      <c r="B6" s="96" t="s">
        <v>4695</v>
      </c>
      <c r="C6" s="233" t="s">
        <v>4771</v>
      </c>
      <c r="D6" s="233" t="s">
        <v>108</v>
      </c>
      <c r="E6" s="233" t="s">
        <v>65</v>
      </c>
      <c r="F6" s="233" t="s">
        <v>24</v>
      </c>
      <c r="G6" s="13" t="s">
        <v>53</v>
      </c>
      <c r="H6" s="233" t="s">
        <v>67</v>
      </c>
      <c r="I6" s="233" t="s">
        <v>55</v>
      </c>
      <c r="J6" s="233" t="s">
        <v>4772</v>
      </c>
      <c r="K6" s="235">
        <v>43199</v>
      </c>
      <c r="L6" s="235">
        <v>43501</v>
      </c>
      <c r="M6" s="235">
        <v>43560</v>
      </c>
      <c r="N6" s="233" t="s">
        <v>13</v>
      </c>
      <c r="O6" s="233" t="s">
        <v>14</v>
      </c>
      <c r="P6" s="233" t="s">
        <v>17</v>
      </c>
      <c r="Q6" t="s">
        <v>17</v>
      </c>
      <c r="R6" t="s">
        <v>83</v>
      </c>
      <c r="S6" t="s">
        <v>84</v>
      </c>
      <c r="W6" s="233" t="s">
        <v>4773</v>
      </c>
      <c r="X6" s="236">
        <v>500000</v>
      </c>
      <c r="Y6" s="99" t="s">
        <v>72</v>
      </c>
      <c r="Z6" s="14" t="s">
        <v>444</v>
      </c>
      <c r="AA6" s="14" t="s">
        <v>478</v>
      </c>
      <c r="AB6" s="236" t="s">
        <v>2701</v>
      </c>
      <c r="AC6" s="109">
        <v>21.693322626415025</v>
      </c>
      <c r="AD6" s="107">
        <v>15.09433962264151</v>
      </c>
      <c r="AE6" s="109">
        <v>934.66613132075122</v>
      </c>
      <c r="AF6" s="108">
        <v>18.693322626415025</v>
      </c>
      <c r="AG6" s="109">
        <v>21.693322626415025</v>
      </c>
    </row>
    <row r="7" spans="1:33" ht="15.6" hidden="1">
      <c r="A7" s="110" t="s">
        <v>4573</v>
      </c>
      <c r="B7" s="233" t="s">
        <v>4684</v>
      </c>
      <c r="C7" s="233" t="s">
        <v>4150</v>
      </c>
      <c r="D7" s="233" t="s">
        <v>65</v>
      </c>
      <c r="E7" s="233" t="s">
        <v>65</v>
      </c>
      <c r="F7" s="233" t="s">
        <v>24</v>
      </c>
      <c r="G7" s="233" t="s">
        <v>53</v>
      </c>
      <c r="H7" s="233" t="s">
        <v>67</v>
      </c>
      <c r="I7" s="233" t="s">
        <v>68</v>
      </c>
      <c r="J7" s="95" t="s">
        <v>4774</v>
      </c>
      <c r="K7" s="235">
        <v>43405</v>
      </c>
      <c r="L7" s="235">
        <v>43644</v>
      </c>
      <c r="M7" s="235">
        <v>43677</v>
      </c>
      <c r="N7" s="233" t="s">
        <v>13</v>
      </c>
      <c r="O7" s="233" t="s">
        <v>14</v>
      </c>
      <c r="P7" s="233" t="s">
        <v>17</v>
      </c>
      <c r="Q7" t="s">
        <v>84</v>
      </c>
      <c r="R7" t="s">
        <v>84</v>
      </c>
      <c r="S7" t="s">
        <v>84</v>
      </c>
      <c r="W7" s="233"/>
      <c r="X7" s="236">
        <v>500000</v>
      </c>
      <c r="Y7" s="233" t="s">
        <v>58</v>
      </c>
      <c r="Z7" s="14" t="s">
        <v>444</v>
      </c>
      <c r="AA7" s="14" t="s">
        <v>478</v>
      </c>
      <c r="AB7" s="236" t="s">
        <v>2701</v>
      </c>
      <c r="AC7" s="109">
        <v>21.995209418867855</v>
      </c>
      <c r="AD7" s="107">
        <v>15.09433962264151</v>
      </c>
      <c r="AE7" s="109">
        <v>949.76047094339276</v>
      </c>
      <c r="AF7" s="108">
        <v>18.995209418867855</v>
      </c>
      <c r="AG7" s="109">
        <v>21.995209418867855</v>
      </c>
    </row>
    <row r="8" spans="1:33" ht="15.6" hidden="1">
      <c r="A8" s="110" t="s">
        <v>4573</v>
      </c>
      <c r="B8" s="233" t="s">
        <v>4684</v>
      </c>
      <c r="C8" s="233" t="s">
        <v>4775</v>
      </c>
      <c r="D8" s="13" t="s">
        <v>64</v>
      </c>
      <c r="E8" s="13" t="s">
        <v>65</v>
      </c>
      <c r="F8" s="233" t="s">
        <v>24</v>
      </c>
      <c r="G8" s="13" t="s">
        <v>66</v>
      </c>
      <c r="H8" s="13" t="s">
        <v>54</v>
      </c>
      <c r="I8" s="233" t="s">
        <v>68</v>
      </c>
      <c r="J8" s="233" t="s">
        <v>4776</v>
      </c>
      <c r="K8" s="235">
        <v>43143</v>
      </c>
      <c r="L8" s="235">
        <v>43182</v>
      </c>
      <c r="M8" s="235">
        <v>43210</v>
      </c>
      <c r="N8" s="233" t="s">
        <v>13</v>
      </c>
      <c r="O8" s="233" t="s">
        <v>14</v>
      </c>
      <c r="P8" s="233" t="s">
        <v>17</v>
      </c>
      <c r="Q8" t="s">
        <v>84</v>
      </c>
      <c r="R8" t="s">
        <v>84</v>
      </c>
      <c r="S8" t="s">
        <v>84</v>
      </c>
      <c r="W8" s="233"/>
      <c r="X8" s="15">
        <v>118016</v>
      </c>
      <c r="Y8" s="233" t="s">
        <v>72</v>
      </c>
      <c r="Z8" s="233" t="s">
        <v>444</v>
      </c>
      <c r="AA8" s="233" t="s">
        <v>444</v>
      </c>
      <c r="AB8" s="236" t="s">
        <v>2701</v>
      </c>
      <c r="AC8" s="109">
        <v>22.062712271698043</v>
      </c>
      <c r="AD8" s="107">
        <v>0.35627471698113217</v>
      </c>
      <c r="AE8" s="109">
        <v>953.1356135849021</v>
      </c>
      <c r="AF8" s="108">
        <v>19.062712271698043</v>
      </c>
      <c r="AG8" s="109">
        <v>22.062712271698043</v>
      </c>
    </row>
    <row r="9" spans="1:33" ht="15.6">
      <c r="A9" s="102" t="s">
        <v>4132</v>
      </c>
      <c r="B9" s="96" t="s">
        <v>4695</v>
      </c>
      <c r="C9" s="13" t="s">
        <v>4777</v>
      </c>
      <c r="D9" s="13" t="s">
        <v>65</v>
      </c>
      <c r="E9" s="13" t="s">
        <v>52</v>
      </c>
      <c r="F9" s="13" t="s">
        <v>24</v>
      </c>
      <c r="G9" s="13" t="s">
        <v>66</v>
      </c>
      <c r="H9" s="13" t="s">
        <v>54</v>
      </c>
      <c r="I9" s="13" t="s">
        <v>55</v>
      </c>
      <c r="J9" s="233" t="s">
        <v>4778</v>
      </c>
      <c r="K9" s="235">
        <v>43063</v>
      </c>
      <c r="L9" s="235">
        <v>43168</v>
      </c>
      <c r="M9" s="235">
        <v>43266</v>
      </c>
      <c r="N9" s="233" t="s">
        <v>13</v>
      </c>
      <c r="O9" s="233" t="s">
        <v>132</v>
      </c>
      <c r="P9" s="233" t="s">
        <v>17</v>
      </c>
      <c r="Q9" t="s">
        <v>84</v>
      </c>
      <c r="R9" t="s">
        <v>84</v>
      </c>
      <c r="S9" t="s">
        <v>84</v>
      </c>
      <c r="W9" s="233" t="s">
        <v>3641</v>
      </c>
      <c r="X9" s="15">
        <v>349867</v>
      </c>
      <c r="Y9" s="99" t="s">
        <v>72</v>
      </c>
      <c r="Z9" s="14" t="s">
        <v>444</v>
      </c>
      <c r="AA9" s="14" t="s">
        <v>478</v>
      </c>
      <c r="AB9" s="236" t="s">
        <v>133</v>
      </c>
      <c r="AC9" s="109">
        <v>22.094774762264077</v>
      </c>
      <c r="AD9" s="107">
        <v>1.0562022641509434</v>
      </c>
      <c r="AE9" s="109">
        <v>954.73873811320391</v>
      </c>
      <c r="AF9" s="108">
        <v>19.094774762264077</v>
      </c>
      <c r="AG9" s="109">
        <v>22.094774762264077</v>
      </c>
    </row>
    <row r="10" spans="1:33" ht="15.6" hidden="1">
      <c r="A10" s="110" t="s">
        <v>4174</v>
      </c>
      <c r="B10" s="96" t="s">
        <v>4133</v>
      </c>
      <c r="C10" s="233" t="s">
        <v>4779</v>
      </c>
      <c r="D10" s="233" t="s">
        <v>108</v>
      </c>
      <c r="E10" s="233" t="s">
        <v>65</v>
      </c>
      <c r="F10" s="233" t="s">
        <v>24</v>
      </c>
      <c r="G10" s="13" t="s">
        <v>66</v>
      </c>
      <c r="H10" s="233" t="s">
        <v>54</v>
      </c>
      <c r="I10" s="233" t="s">
        <v>55</v>
      </c>
      <c r="J10" s="233" t="s">
        <v>4780</v>
      </c>
      <c r="K10" s="235">
        <v>43347</v>
      </c>
      <c r="L10" s="235">
        <v>43365</v>
      </c>
      <c r="M10" s="235">
        <v>43378</v>
      </c>
      <c r="N10" s="233" t="s">
        <v>13</v>
      </c>
      <c r="O10" s="233" t="s">
        <v>14</v>
      </c>
      <c r="P10" s="233" t="s">
        <v>17</v>
      </c>
      <c r="Q10" t="s">
        <v>84</v>
      </c>
      <c r="R10" t="s">
        <v>84</v>
      </c>
      <c r="S10" t="s">
        <v>84</v>
      </c>
      <c r="W10" s="233" t="s">
        <v>4781</v>
      </c>
      <c r="X10" s="15">
        <v>195112</v>
      </c>
      <c r="Y10" s="233" t="s">
        <v>72</v>
      </c>
      <c r="Z10" s="14" t="s">
        <v>444</v>
      </c>
      <c r="AA10" s="14" t="s">
        <v>478</v>
      </c>
      <c r="AB10" s="236" t="s">
        <v>2701</v>
      </c>
      <c r="AC10" s="109">
        <v>22.106748196226341</v>
      </c>
      <c r="AD10" s="107">
        <v>0.58901735849056613</v>
      </c>
      <c r="AE10" s="109">
        <v>955.33740981131712</v>
      </c>
      <c r="AF10" s="108">
        <v>19.106748196226341</v>
      </c>
      <c r="AG10" s="109">
        <v>22.106748196226341</v>
      </c>
    </row>
    <row r="11" spans="1:33" ht="15.6" hidden="1">
      <c r="A11" s="110" t="s">
        <v>4174</v>
      </c>
      <c r="B11" s="96" t="s">
        <v>4133</v>
      </c>
      <c r="C11" s="233" t="s">
        <v>4782</v>
      </c>
      <c r="D11" s="233" t="s">
        <v>108</v>
      </c>
      <c r="E11" s="233" t="s">
        <v>76</v>
      </c>
      <c r="F11" s="233" t="s">
        <v>24</v>
      </c>
      <c r="G11" s="13" t="s">
        <v>66</v>
      </c>
      <c r="H11" s="233" t="s">
        <v>54</v>
      </c>
      <c r="I11" s="233" t="s">
        <v>55</v>
      </c>
      <c r="J11" s="233" t="s">
        <v>4783</v>
      </c>
      <c r="K11" s="235">
        <v>43347</v>
      </c>
      <c r="L11" s="235">
        <v>43365</v>
      </c>
      <c r="M11" s="235">
        <v>43378</v>
      </c>
      <c r="N11" s="233" t="s">
        <v>13</v>
      </c>
      <c r="O11" s="233" t="s">
        <v>14</v>
      </c>
      <c r="P11" s="233" t="s">
        <v>17</v>
      </c>
      <c r="Q11" t="s">
        <v>84</v>
      </c>
      <c r="R11" t="s">
        <v>84</v>
      </c>
      <c r="S11" t="s">
        <v>84</v>
      </c>
      <c r="W11" s="233"/>
      <c r="X11" s="15">
        <v>1129367</v>
      </c>
      <c r="Y11" s="233" t="s">
        <v>72</v>
      </c>
      <c r="Z11" s="14" t="s">
        <v>444</v>
      </c>
      <c r="AA11" s="14" t="s">
        <v>478</v>
      </c>
      <c r="AB11" s="236" t="s">
        <v>2701</v>
      </c>
      <c r="AC11" s="109">
        <v>22.174936392452757</v>
      </c>
      <c r="AD11" s="107">
        <v>3.4094098113207552</v>
      </c>
      <c r="AE11" s="109">
        <v>958.74681962263787</v>
      </c>
      <c r="AF11" s="108">
        <v>19.174936392452757</v>
      </c>
      <c r="AG11" s="109">
        <v>22.174936392452757</v>
      </c>
    </row>
    <row r="12" spans="1:33" ht="15.6" hidden="1">
      <c r="A12" s="110" t="s">
        <v>4174</v>
      </c>
      <c r="B12" s="96" t="s">
        <v>4133</v>
      </c>
      <c r="C12" s="233" t="s">
        <v>4784</v>
      </c>
      <c r="D12" s="233" t="s">
        <v>108</v>
      </c>
      <c r="E12" s="233" t="s">
        <v>76</v>
      </c>
      <c r="F12" s="233" t="s">
        <v>24</v>
      </c>
      <c r="G12" s="13" t="s">
        <v>66</v>
      </c>
      <c r="H12" s="233" t="s">
        <v>54</v>
      </c>
      <c r="I12" s="233" t="s">
        <v>55</v>
      </c>
      <c r="J12" s="233" t="s">
        <v>4785</v>
      </c>
      <c r="K12" s="235">
        <v>43347</v>
      </c>
      <c r="L12" s="235">
        <v>43365</v>
      </c>
      <c r="M12" s="235">
        <v>43378</v>
      </c>
      <c r="N12" s="233" t="s">
        <v>13</v>
      </c>
      <c r="O12" s="233" t="s">
        <v>14</v>
      </c>
      <c r="P12" s="233" t="s">
        <v>17</v>
      </c>
      <c r="Q12" t="s">
        <v>84</v>
      </c>
      <c r="R12" t="s">
        <v>84</v>
      </c>
      <c r="S12" t="s">
        <v>84</v>
      </c>
      <c r="W12" s="233"/>
      <c r="X12" s="15">
        <v>100733</v>
      </c>
      <c r="Y12" s="233" t="s">
        <v>72</v>
      </c>
      <c r="Z12" s="14" t="s">
        <v>444</v>
      </c>
      <c r="AA12" s="14" t="s">
        <v>478</v>
      </c>
      <c r="AB12" s="236" t="s">
        <v>2701</v>
      </c>
      <c r="AC12" s="109">
        <v>22.181018384905588</v>
      </c>
      <c r="AD12" s="107">
        <v>0.30409962264150947</v>
      </c>
      <c r="AE12" s="109">
        <v>959.05091924527937</v>
      </c>
      <c r="AF12" s="108">
        <v>19.181018384905588</v>
      </c>
      <c r="AG12" s="109">
        <v>22.181018384905588</v>
      </c>
    </row>
    <row r="13" spans="1:33" ht="15.6" hidden="1">
      <c r="A13" s="110" t="s">
        <v>4573</v>
      </c>
      <c r="B13" s="233" t="s">
        <v>4684</v>
      </c>
      <c r="C13" s="233" t="s">
        <v>4786</v>
      </c>
      <c r="D13" s="233" t="s">
        <v>64</v>
      </c>
      <c r="E13" s="13" t="s">
        <v>76</v>
      </c>
      <c r="F13" s="233" t="s">
        <v>24</v>
      </c>
      <c r="G13" s="13" t="s">
        <v>66</v>
      </c>
      <c r="H13" s="233" t="s">
        <v>54</v>
      </c>
      <c r="I13" s="13" t="s">
        <v>68</v>
      </c>
      <c r="J13" s="233" t="s">
        <v>4787</v>
      </c>
      <c r="K13" s="235">
        <v>43297</v>
      </c>
      <c r="L13" s="235">
        <v>43364</v>
      </c>
      <c r="M13" s="235">
        <v>43384</v>
      </c>
      <c r="N13" s="233" t="s">
        <v>13</v>
      </c>
      <c r="O13" s="233" t="s">
        <v>157</v>
      </c>
      <c r="P13" s="233" t="s">
        <v>17</v>
      </c>
      <c r="Q13" t="s">
        <v>84</v>
      </c>
      <c r="R13" t="s">
        <v>84</v>
      </c>
      <c r="S13" t="s">
        <v>84</v>
      </c>
      <c r="W13" s="233"/>
      <c r="X13" s="15">
        <v>120522</v>
      </c>
      <c r="Y13" s="233" t="s">
        <v>58</v>
      </c>
      <c r="Z13" s="14" t="s">
        <v>444</v>
      </c>
      <c r="AA13" s="14" t="s">
        <v>478</v>
      </c>
      <c r="AB13" s="236" t="s">
        <v>158</v>
      </c>
      <c r="AC13" s="109">
        <v>22.192301584905589</v>
      </c>
      <c r="AD13" s="107">
        <v>0.36384000000000011</v>
      </c>
      <c r="AE13" s="109">
        <v>959.61507924527939</v>
      </c>
      <c r="AF13" s="108">
        <v>19.192301584905589</v>
      </c>
      <c r="AG13" s="109">
        <v>22.192301584905589</v>
      </c>
    </row>
    <row r="14" spans="1:33" ht="15.6" hidden="1">
      <c r="A14" s="233" t="s">
        <v>4203</v>
      </c>
      <c r="B14" s="233" t="s">
        <v>4204</v>
      </c>
      <c r="C14" s="233" t="s">
        <v>4788</v>
      </c>
      <c r="D14" s="233" t="s">
        <v>76</v>
      </c>
      <c r="E14" s="233" t="s">
        <v>52</v>
      </c>
      <c r="F14" s="233" t="s">
        <v>24</v>
      </c>
      <c r="G14" s="13" t="s">
        <v>66</v>
      </c>
      <c r="H14" s="233" t="s">
        <v>54</v>
      </c>
      <c r="I14" s="233" t="s">
        <v>55</v>
      </c>
      <c r="J14" s="233" t="s">
        <v>4789</v>
      </c>
      <c r="K14" s="235">
        <v>43280</v>
      </c>
      <c r="L14" s="235">
        <v>43348</v>
      </c>
      <c r="M14" s="235">
        <v>43391</v>
      </c>
      <c r="N14" s="233" t="s">
        <v>13</v>
      </c>
      <c r="O14" s="233" t="s">
        <v>157</v>
      </c>
      <c r="P14" s="233" t="s">
        <v>17</v>
      </c>
      <c r="Q14" t="s">
        <v>84</v>
      </c>
      <c r="R14" t="s">
        <v>84</v>
      </c>
      <c r="S14" t="s">
        <v>84</v>
      </c>
      <c r="W14" s="233" t="s">
        <v>4790</v>
      </c>
      <c r="X14" s="15">
        <v>349867</v>
      </c>
      <c r="Y14" s="233" t="s">
        <v>72</v>
      </c>
      <c r="Z14" s="233" t="s">
        <v>444</v>
      </c>
      <c r="AA14" s="233" t="s">
        <v>444</v>
      </c>
      <c r="AB14" s="236" t="s">
        <v>158</v>
      </c>
      <c r="AC14" s="109">
        <v>22.213425630188606</v>
      </c>
      <c r="AD14" s="107">
        <v>1.0562022641509434</v>
      </c>
      <c r="AE14" s="109">
        <v>960.67128150943029</v>
      </c>
      <c r="AF14" s="108">
        <v>19.213425630188606</v>
      </c>
      <c r="AG14" s="109">
        <v>22.213425630188606</v>
      </c>
    </row>
    <row r="15" spans="1:33" ht="15.6" hidden="1">
      <c r="A15" s="13" t="s">
        <v>4766</v>
      </c>
      <c r="B15" s="95" t="s">
        <v>4767</v>
      </c>
      <c r="C15" s="13" t="s">
        <v>4791</v>
      </c>
      <c r="D15" s="13" t="s">
        <v>108</v>
      </c>
      <c r="E15" s="13" t="s">
        <v>65</v>
      </c>
      <c r="F15" s="13" t="s">
        <v>24</v>
      </c>
      <c r="G15" s="13" t="s">
        <v>66</v>
      </c>
      <c r="H15" s="13" t="s">
        <v>54</v>
      </c>
      <c r="I15" s="13" t="s">
        <v>55</v>
      </c>
      <c r="J15" s="233" t="s">
        <v>4792</v>
      </c>
      <c r="K15" s="235">
        <v>43199</v>
      </c>
      <c r="L15" s="235">
        <v>43501</v>
      </c>
      <c r="M15" s="235">
        <v>43560</v>
      </c>
      <c r="N15" s="233" t="s">
        <v>13</v>
      </c>
      <c r="O15" s="233" t="s">
        <v>139</v>
      </c>
      <c r="P15" s="233" t="s">
        <v>17</v>
      </c>
      <c r="Q15" t="s">
        <v>84</v>
      </c>
      <c r="R15" t="s">
        <v>84</v>
      </c>
      <c r="S15" t="s">
        <v>84</v>
      </c>
      <c r="W15" s="233" t="s">
        <v>4793</v>
      </c>
      <c r="X15" s="15">
        <v>3513755</v>
      </c>
      <c r="Y15" s="233" t="s">
        <v>72</v>
      </c>
      <c r="Z15" s="14" t="s">
        <v>444</v>
      </c>
      <c r="AA15" s="14" t="s">
        <v>478</v>
      </c>
      <c r="AB15" s="236" t="s">
        <v>140</v>
      </c>
      <c r="AC15" s="109">
        <v>22.447819169811247</v>
      </c>
      <c r="AD15" s="107">
        <v>10.607562264150946</v>
      </c>
      <c r="AE15" s="109">
        <v>972.3909584905623</v>
      </c>
      <c r="AF15" s="108">
        <v>19.447819169811247</v>
      </c>
      <c r="AG15" s="109">
        <v>22.447819169811247</v>
      </c>
    </row>
    <row r="16" spans="1:33" ht="15.6" hidden="1">
      <c r="A16" s="102" t="s">
        <v>4132</v>
      </c>
      <c r="B16" s="96" t="s">
        <v>4695</v>
      </c>
      <c r="C16" s="233" t="s">
        <v>4794</v>
      </c>
      <c r="D16" s="233" t="s">
        <v>108</v>
      </c>
      <c r="E16" s="233" t="s">
        <v>65</v>
      </c>
      <c r="F16" s="233" t="s">
        <v>24</v>
      </c>
      <c r="G16" s="13" t="s">
        <v>66</v>
      </c>
      <c r="H16" s="233" t="s">
        <v>54</v>
      </c>
      <c r="I16" s="233" t="s">
        <v>55</v>
      </c>
      <c r="J16" s="233" t="s">
        <v>4795</v>
      </c>
      <c r="K16" s="235">
        <v>43497</v>
      </c>
      <c r="L16" s="235">
        <v>43581</v>
      </c>
      <c r="M16" s="235">
        <v>43614</v>
      </c>
      <c r="N16" s="233" t="s">
        <v>13</v>
      </c>
      <c r="O16" s="233" t="s">
        <v>157</v>
      </c>
      <c r="P16" s="233" t="s">
        <v>17</v>
      </c>
      <c r="Q16" t="s">
        <v>84</v>
      </c>
      <c r="R16" t="s">
        <v>84</v>
      </c>
      <c r="S16" t="s">
        <v>84</v>
      </c>
      <c r="W16" s="233" t="s">
        <v>4796</v>
      </c>
      <c r="X16" s="15">
        <v>1397533</v>
      </c>
      <c r="Y16" s="233" t="s">
        <v>72</v>
      </c>
      <c r="Z16" s="233" t="s">
        <v>444</v>
      </c>
      <c r="AA16" s="233" t="s">
        <v>444</v>
      </c>
      <c r="AB16" s="236" t="s">
        <v>158</v>
      </c>
      <c r="AC16" s="109">
        <v>22.53219852075464</v>
      </c>
      <c r="AD16" s="107">
        <v>4.2189675471698118</v>
      </c>
      <c r="AE16" s="109">
        <v>976.60992603773207</v>
      </c>
      <c r="AF16" s="108">
        <v>19.53219852075464</v>
      </c>
      <c r="AG16" s="109">
        <v>22.53219852075464</v>
      </c>
    </row>
    <row r="17" spans="1:33" ht="15.6" hidden="1">
      <c r="A17" s="102" t="s">
        <v>4132</v>
      </c>
      <c r="B17" s="96" t="s">
        <v>4695</v>
      </c>
      <c r="C17" s="233" t="s">
        <v>4794</v>
      </c>
      <c r="D17" s="233" t="s">
        <v>108</v>
      </c>
      <c r="E17" s="233" t="s">
        <v>65</v>
      </c>
      <c r="F17" s="233" t="s">
        <v>24</v>
      </c>
      <c r="G17" s="13" t="s">
        <v>66</v>
      </c>
      <c r="H17" s="233" t="s">
        <v>54</v>
      </c>
      <c r="I17" s="233" t="s">
        <v>55</v>
      </c>
      <c r="J17" s="233" t="s">
        <v>4797</v>
      </c>
      <c r="K17" s="235">
        <v>43497</v>
      </c>
      <c r="L17" s="235">
        <v>43581</v>
      </c>
      <c r="M17" s="235">
        <v>43614</v>
      </c>
      <c r="N17" s="233" t="s">
        <v>13</v>
      </c>
      <c r="O17" s="233" t="s">
        <v>157</v>
      </c>
      <c r="P17" s="233" t="s">
        <v>17</v>
      </c>
      <c r="Q17" t="s">
        <v>84</v>
      </c>
      <c r="R17" t="s">
        <v>84</v>
      </c>
      <c r="S17" t="s">
        <v>84</v>
      </c>
      <c r="W17" s="233"/>
      <c r="X17" s="102">
        <v>42598</v>
      </c>
      <c r="Y17" s="16" t="s">
        <v>72</v>
      </c>
      <c r="Z17" s="14" t="s">
        <v>444</v>
      </c>
      <c r="AA17" s="14" t="s">
        <v>478</v>
      </c>
      <c r="AB17" s="236" t="s">
        <v>158</v>
      </c>
      <c r="AC17" s="109">
        <v>22.534770475471625</v>
      </c>
      <c r="AD17" s="107">
        <v>0.12859773584905662</v>
      </c>
      <c r="AE17" s="109">
        <v>976.73852377358116</v>
      </c>
      <c r="AF17" s="108">
        <v>19.534770475471625</v>
      </c>
      <c r="AG17" s="109">
        <v>22.534770475471625</v>
      </c>
    </row>
    <row r="18" spans="1:33" ht="15.6" hidden="1">
      <c r="A18" s="110" t="s">
        <v>4132</v>
      </c>
      <c r="B18" s="96" t="s">
        <v>4695</v>
      </c>
      <c r="C18" s="233" t="s">
        <v>4798</v>
      </c>
      <c r="D18" s="233" t="s">
        <v>108</v>
      </c>
      <c r="E18" s="233" t="s">
        <v>65</v>
      </c>
      <c r="F18" s="233" t="s">
        <v>24</v>
      </c>
      <c r="G18" s="13" t="s">
        <v>66</v>
      </c>
      <c r="H18" s="233" t="s">
        <v>54</v>
      </c>
      <c r="I18" s="233" t="s">
        <v>55</v>
      </c>
      <c r="J18" s="233" t="s">
        <v>4799</v>
      </c>
      <c r="K18" s="235">
        <v>43612</v>
      </c>
      <c r="L18" s="235">
        <v>43616</v>
      </c>
      <c r="M18" s="235">
        <v>43636</v>
      </c>
      <c r="N18" s="233" t="s">
        <v>13</v>
      </c>
      <c r="O18" s="233" t="s">
        <v>157</v>
      </c>
      <c r="P18" s="233" t="s">
        <v>17</v>
      </c>
      <c r="Q18" t="s">
        <v>17</v>
      </c>
      <c r="R18" t="s">
        <v>10</v>
      </c>
      <c r="S18" s="62" t="s">
        <v>4800</v>
      </c>
      <c r="W18" s="233"/>
      <c r="X18" s="236">
        <v>500000</v>
      </c>
      <c r="Y18" s="233" t="s">
        <v>72</v>
      </c>
      <c r="Z18" s="233" t="s">
        <v>444</v>
      </c>
      <c r="AA18" s="233" t="s">
        <v>444</v>
      </c>
      <c r="AB18" s="236" t="s">
        <v>158</v>
      </c>
      <c r="AC18" s="109">
        <v>22.564959154716906</v>
      </c>
      <c r="AD18" s="107">
        <v>1.5094339622641511</v>
      </c>
      <c r="AE18" s="109">
        <v>978.24795773584526</v>
      </c>
      <c r="AF18" s="108">
        <v>19.564959154716906</v>
      </c>
      <c r="AG18" s="109">
        <v>22.564959154716906</v>
      </c>
    </row>
    <row r="19" spans="1:33" ht="15.6" hidden="1">
      <c r="A19" s="110" t="s">
        <v>4316</v>
      </c>
      <c r="B19" s="96" t="s">
        <v>4133</v>
      </c>
      <c r="C19" s="233" t="s">
        <v>3709</v>
      </c>
      <c r="D19" s="233" t="s">
        <v>65</v>
      </c>
      <c r="E19" s="233" t="s">
        <v>65</v>
      </c>
      <c r="F19" s="233" t="s">
        <v>24</v>
      </c>
      <c r="G19" s="13" t="s">
        <v>66</v>
      </c>
      <c r="H19" s="233" t="s">
        <v>54</v>
      </c>
      <c r="I19" s="233" t="s">
        <v>55</v>
      </c>
      <c r="J19" s="233" t="s">
        <v>4801</v>
      </c>
      <c r="K19" s="235">
        <v>43479</v>
      </c>
      <c r="L19" s="235">
        <v>43722</v>
      </c>
      <c r="M19" s="235">
        <v>43728</v>
      </c>
      <c r="N19" s="233" t="s">
        <v>13</v>
      </c>
      <c r="O19" s="233" t="s">
        <v>157</v>
      </c>
      <c r="P19" s="233" t="s">
        <v>17</v>
      </c>
      <c r="Q19" t="s">
        <v>17</v>
      </c>
      <c r="R19" t="s">
        <v>10</v>
      </c>
      <c r="S19" s="62" t="s">
        <v>4802</v>
      </c>
      <c r="T19" s="62"/>
      <c r="U19" s="62"/>
      <c r="V19" s="62"/>
      <c r="W19" s="233" t="s">
        <v>4803</v>
      </c>
      <c r="X19" s="236">
        <v>500000</v>
      </c>
      <c r="Y19" s="16" t="s">
        <v>72</v>
      </c>
      <c r="Z19" s="233" t="s">
        <v>444</v>
      </c>
      <c r="AA19" s="233" t="s">
        <v>444</v>
      </c>
      <c r="AB19" s="236" t="s">
        <v>158</v>
      </c>
      <c r="AC19" s="109">
        <v>22.625336513207468</v>
      </c>
      <c r="AD19" s="107">
        <v>1.5094339622641511</v>
      </c>
      <c r="AE19" s="109">
        <v>981.26682566037346</v>
      </c>
      <c r="AF19" s="108">
        <v>19.625336513207468</v>
      </c>
      <c r="AG19" s="109">
        <v>22.625336513207468</v>
      </c>
    </row>
    <row r="20" spans="1:33" ht="15.6" hidden="1">
      <c r="A20" s="14" t="s">
        <v>4230</v>
      </c>
      <c r="B20" s="13" t="s">
        <v>4613</v>
      </c>
      <c r="C20" s="233" t="s">
        <v>4804</v>
      </c>
      <c r="D20" s="13" t="s">
        <v>65</v>
      </c>
      <c r="E20" s="13" t="s">
        <v>65</v>
      </c>
      <c r="F20" s="13" t="s">
        <v>25</v>
      </c>
      <c r="G20" s="13" t="s">
        <v>66</v>
      </c>
      <c r="H20" s="13" t="s">
        <v>54</v>
      </c>
      <c r="I20" s="13" t="s">
        <v>55</v>
      </c>
      <c r="J20" s="233" t="s">
        <v>4805</v>
      </c>
      <c r="K20" s="235">
        <v>42954</v>
      </c>
      <c r="L20" s="235">
        <v>43154</v>
      </c>
      <c r="M20" s="235">
        <v>43263</v>
      </c>
      <c r="N20" s="233" t="s">
        <v>13</v>
      </c>
      <c r="O20" s="233" t="s">
        <v>135</v>
      </c>
      <c r="P20" s="233" t="s">
        <v>17</v>
      </c>
      <c r="Q20" t="s">
        <v>84</v>
      </c>
      <c r="R20" t="s">
        <v>84</v>
      </c>
      <c r="S20" t="s">
        <v>84</v>
      </c>
      <c r="W20" s="13" t="s">
        <v>4806</v>
      </c>
      <c r="X20" s="15">
        <v>9971</v>
      </c>
      <c r="Y20" s="99" t="s">
        <v>72</v>
      </c>
      <c r="Z20" s="14" t="s">
        <v>478</v>
      </c>
      <c r="AA20" s="14" t="s">
        <v>478</v>
      </c>
      <c r="AB20" s="236" t="s">
        <v>136</v>
      </c>
      <c r="AC20" s="109">
        <v>24.307908226415016</v>
      </c>
      <c r="AD20" s="107">
        <v>3.0101132075471704E-2</v>
      </c>
      <c r="AE20" s="109">
        <v>1065.3954113207508</v>
      </c>
      <c r="AF20" s="108">
        <v>21.307908226415016</v>
      </c>
      <c r="AG20" s="109">
        <v>24.307908226415016</v>
      </c>
    </row>
    <row r="21" spans="1:33" ht="15.6" hidden="1">
      <c r="A21" s="13" t="s">
        <v>4174</v>
      </c>
      <c r="B21" s="13" t="s">
        <v>4133</v>
      </c>
      <c r="C21" s="233" t="s">
        <v>4468</v>
      </c>
      <c r="D21" s="13" t="s">
        <v>65</v>
      </c>
      <c r="E21" s="13" t="s">
        <v>65</v>
      </c>
      <c r="F21" s="13" t="s">
        <v>25</v>
      </c>
      <c r="G21" s="13" t="s">
        <v>66</v>
      </c>
      <c r="H21" s="13" t="s">
        <v>54</v>
      </c>
      <c r="I21" s="13" t="s">
        <v>55</v>
      </c>
      <c r="J21" s="233" t="s">
        <v>4807</v>
      </c>
      <c r="K21" s="235">
        <v>42996</v>
      </c>
      <c r="L21" s="235">
        <v>43433</v>
      </c>
      <c r="M21" s="235">
        <v>43521</v>
      </c>
      <c r="N21" s="233" t="s">
        <v>13</v>
      </c>
      <c r="O21" s="233" t="s">
        <v>157</v>
      </c>
      <c r="P21" s="233" t="s">
        <v>17</v>
      </c>
      <c r="Q21" t="s">
        <v>84</v>
      </c>
      <c r="R21" t="s">
        <v>84</v>
      </c>
      <c r="S21" t="s">
        <v>84</v>
      </c>
      <c r="W21" s="2" t="s">
        <v>4808</v>
      </c>
      <c r="X21" s="236">
        <v>2036760</v>
      </c>
      <c r="Y21" s="99" t="s">
        <v>72</v>
      </c>
      <c r="Z21" s="14" t="s">
        <v>478</v>
      </c>
      <c r="AA21" s="14" t="s">
        <v>478</v>
      </c>
      <c r="AB21" s="236" t="s">
        <v>158</v>
      </c>
      <c r="AC21" s="109">
        <v>24.516175999999923</v>
      </c>
      <c r="AD21" s="107">
        <v>6.1487094339622654</v>
      </c>
      <c r="AE21" s="109">
        <v>1075.8087999999962</v>
      </c>
      <c r="AF21" s="108">
        <v>21.516175999999923</v>
      </c>
      <c r="AG21" s="109">
        <v>24.516175999999923</v>
      </c>
    </row>
    <row r="22" spans="1:33" ht="15.6" hidden="1">
      <c r="A22" s="13" t="s">
        <v>4717</v>
      </c>
      <c r="B22" s="13" t="s">
        <v>188</v>
      </c>
      <c r="C22" s="233" t="s">
        <v>4730</v>
      </c>
      <c r="D22" s="233" t="s">
        <v>76</v>
      </c>
      <c r="E22" s="233" t="s">
        <v>76</v>
      </c>
      <c r="F22" s="233" t="s">
        <v>25</v>
      </c>
      <c r="G22" s="233" t="s">
        <v>66</v>
      </c>
      <c r="H22" s="233" t="s">
        <v>54</v>
      </c>
      <c r="I22" s="233" t="s">
        <v>55</v>
      </c>
      <c r="J22" s="233" t="s">
        <v>4809</v>
      </c>
      <c r="K22" s="235">
        <v>43503</v>
      </c>
      <c r="L22" s="235">
        <v>43560</v>
      </c>
      <c r="M22" s="235">
        <v>43591</v>
      </c>
      <c r="N22" s="233" t="s">
        <v>13</v>
      </c>
      <c r="O22" s="233" t="s">
        <v>157</v>
      </c>
      <c r="P22" s="233" t="s">
        <v>17</v>
      </c>
      <c r="Q22" t="s">
        <v>84</v>
      </c>
      <c r="R22" t="s">
        <v>84</v>
      </c>
      <c r="S22" t="s">
        <v>84</v>
      </c>
      <c r="W22" s="233" t="s">
        <v>4796</v>
      </c>
      <c r="X22" s="15">
        <v>500000</v>
      </c>
      <c r="Y22" s="16" t="s">
        <v>72</v>
      </c>
      <c r="Z22" s="14" t="s">
        <v>478</v>
      </c>
      <c r="AA22" s="14" t="s">
        <v>478</v>
      </c>
      <c r="AB22" s="236" t="s">
        <v>158</v>
      </c>
      <c r="AC22" s="109">
        <v>24.567200362264074</v>
      </c>
      <c r="AD22" s="107">
        <v>1.5094339622641511</v>
      </c>
      <c r="AE22" s="109">
        <v>1078.3600181132038</v>
      </c>
      <c r="AF22" s="108">
        <v>21.567200362264074</v>
      </c>
      <c r="AG22" s="109">
        <v>24.567200362264074</v>
      </c>
    </row>
    <row r="23" spans="1:33" ht="15.6" hidden="1">
      <c r="A23" s="110" t="s">
        <v>4141</v>
      </c>
      <c r="B23" s="96" t="s">
        <v>4142</v>
      </c>
      <c r="C23" s="233" t="s">
        <v>3469</v>
      </c>
      <c r="D23" s="233" t="s">
        <v>65</v>
      </c>
      <c r="E23" s="233" t="s">
        <v>65</v>
      </c>
      <c r="F23" s="233" t="s">
        <v>25</v>
      </c>
      <c r="G23" s="13" t="s">
        <v>66</v>
      </c>
      <c r="H23" s="233" t="s">
        <v>54</v>
      </c>
      <c r="I23" s="233" t="s">
        <v>55</v>
      </c>
      <c r="J23" s="233" t="s">
        <v>4810</v>
      </c>
      <c r="K23" s="235">
        <v>43579</v>
      </c>
      <c r="L23" s="235">
        <v>43637</v>
      </c>
      <c r="M23" s="235">
        <v>43677</v>
      </c>
      <c r="N23" s="233" t="s">
        <v>13</v>
      </c>
      <c r="O23" s="233" t="s">
        <v>157</v>
      </c>
      <c r="P23" s="233" t="s">
        <v>17</v>
      </c>
      <c r="Q23" t="s">
        <v>84</v>
      </c>
      <c r="R23" t="s">
        <v>84</v>
      </c>
      <c r="S23" t="s">
        <v>84</v>
      </c>
      <c r="W23" s="233"/>
      <c r="X23" s="236">
        <v>500000</v>
      </c>
      <c r="Y23" s="233" t="s">
        <v>72</v>
      </c>
      <c r="Z23" s="14" t="s">
        <v>478</v>
      </c>
      <c r="AA23" s="14" t="s">
        <v>478</v>
      </c>
      <c r="AB23" s="236" t="s">
        <v>158</v>
      </c>
      <c r="AC23" s="109">
        <v>24.669049298113137</v>
      </c>
      <c r="AD23" s="107">
        <v>1.5094339622641511</v>
      </c>
      <c r="AE23" s="109">
        <v>1083.4524649056568</v>
      </c>
      <c r="AF23" s="108">
        <v>21.669049298113137</v>
      </c>
      <c r="AG23" s="109">
        <v>24.669049298113137</v>
      </c>
    </row>
    <row r="24" spans="1:33" ht="15.6" hidden="1">
      <c r="A24" s="110" t="s">
        <v>4174</v>
      </c>
      <c r="B24" s="96" t="s">
        <v>4133</v>
      </c>
      <c r="C24" s="13" t="s">
        <v>4811</v>
      </c>
      <c r="D24" s="13" t="s">
        <v>108</v>
      </c>
      <c r="E24" s="13" t="s">
        <v>65</v>
      </c>
      <c r="F24" s="13" t="s">
        <v>24</v>
      </c>
      <c r="G24" s="13" t="s">
        <v>66</v>
      </c>
      <c r="H24" s="13" t="s">
        <v>54</v>
      </c>
      <c r="I24" s="13" t="s">
        <v>55</v>
      </c>
      <c r="J24" s="13" t="s">
        <v>4812</v>
      </c>
      <c r="K24" s="100">
        <v>42475</v>
      </c>
      <c r="L24" s="100">
        <v>42824</v>
      </c>
      <c r="M24" s="22">
        <v>43465</v>
      </c>
      <c r="N24" s="13" t="s">
        <v>7</v>
      </c>
      <c r="O24" s="13" t="s">
        <v>98</v>
      </c>
      <c r="P24" s="14" t="s">
        <v>17</v>
      </c>
      <c r="Q24" t="s">
        <v>84</v>
      </c>
      <c r="R24" t="s">
        <v>84</v>
      </c>
      <c r="S24" t="s">
        <v>84</v>
      </c>
      <c r="T24" s="62"/>
      <c r="U24" s="62"/>
      <c r="V24" s="62"/>
      <c r="W24" s="233"/>
      <c r="X24" s="236">
        <v>500000</v>
      </c>
      <c r="Y24" s="233" t="s">
        <v>72</v>
      </c>
      <c r="Z24" s="14" t="s">
        <v>444</v>
      </c>
      <c r="AA24" s="14" t="s">
        <v>478</v>
      </c>
      <c r="AB24" s="236" t="s">
        <v>99</v>
      </c>
      <c r="AC24" s="109">
        <v>25.091690807547103</v>
      </c>
      <c r="AD24" s="107">
        <v>1.5094339622641511</v>
      </c>
      <c r="AE24" s="109">
        <v>1104.5845403773551</v>
      </c>
      <c r="AF24" s="108">
        <v>22.091690807547103</v>
      </c>
      <c r="AG24" s="109">
        <v>25.091690807547103</v>
      </c>
    </row>
    <row r="25" spans="1:33" ht="15.6" hidden="1">
      <c r="A25" s="13" t="s">
        <v>4180</v>
      </c>
      <c r="B25" s="96" t="s">
        <v>4181</v>
      </c>
      <c r="C25" s="233" t="s">
        <v>4158</v>
      </c>
      <c r="D25" s="233" t="s">
        <v>108</v>
      </c>
      <c r="E25" s="233" t="s">
        <v>65</v>
      </c>
      <c r="F25" s="233" t="s">
        <v>24</v>
      </c>
      <c r="G25" s="233" t="s">
        <v>66</v>
      </c>
      <c r="H25" s="233" t="s">
        <v>54</v>
      </c>
      <c r="I25" s="233" t="s">
        <v>55</v>
      </c>
      <c r="J25" s="233" t="s">
        <v>4813</v>
      </c>
      <c r="K25" s="235">
        <v>43319</v>
      </c>
      <c r="L25" s="235">
        <v>43476</v>
      </c>
      <c r="M25" s="235">
        <v>43524</v>
      </c>
      <c r="N25" s="233" t="s">
        <v>7</v>
      </c>
      <c r="O25" s="233" t="s">
        <v>4814</v>
      </c>
      <c r="P25" s="233" t="s">
        <v>17</v>
      </c>
      <c r="Q25" t="s">
        <v>84</v>
      </c>
      <c r="R25" t="s">
        <v>84</v>
      </c>
      <c r="S25" t="s">
        <v>84</v>
      </c>
      <c r="W25" s="13" t="s">
        <v>4815</v>
      </c>
      <c r="X25" s="15">
        <v>500000</v>
      </c>
      <c r="Y25" s="2" t="s">
        <v>72</v>
      </c>
      <c r="Z25" s="233" t="s">
        <v>444</v>
      </c>
      <c r="AA25" s="233" t="s">
        <v>444</v>
      </c>
      <c r="AB25" s="236" t="s">
        <v>4816</v>
      </c>
      <c r="AC25" s="109">
        <v>25.121879486792388</v>
      </c>
      <c r="AD25" s="107">
        <v>1.5094339622641511</v>
      </c>
      <c r="AE25" s="109">
        <v>1106.0939743396193</v>
      </c>
      <c r="AF25" s="108">
        <v>22.121879486792388</v>
      </c>
      <c r="AG25" s="109">
        <v>25.121879486792388</v>
      </c>
    </row>
    <row r="26" spans="1:33" ht="15.6" hidden="1">
      <c r="A26" s="13" t="s">
        <v>4214</v>
      </c>
      <c r="B26" s="13" t="s">
        <v>4215</v>
      </c>
      <c r="C26" s="233" t="s">
        <v>4817</v>
      </c>
      <c r="D26" s="233" t="s">
        <v>64</v>
      </c>
      <c r="E26" s="233" t="s">
        <v>76</v>
      </c>
      <c r="F26" s="233" t="s">
        <v>24</v>
      </c>
      <c r="G26" s="233" t="s">
        <v>66</v>
      </c>
      <c r="H26" s="233" t="s">
        <v>54</v>
      </c>
      <c r="I26" s="233" t="s">
        <v>55</v>
      </c>
      <c r="J26" s="13" t="s">
        <v>4818</v>
      </c>
      <c r="K26" s="235">
        <v>43451</v>
      </c>
      <c r="L26" s="235">
        <v>43504</v>
      </c>
      <c r="M26" s="235">
        <v>43538</v>
      </c>
      <c r="N26" s="233" t="s">
        <v>7</v>
      </c>
      <c r="O26" s="233" t="s">
        <v>4814</v>
      </c>
      <c r="P26" s="233" t="s">
        <v>17</v>
      </c>
      <c r="Q26" t="s">
        <v>84</v>
      </c>
      <c r="R26" t="s">
        <v>84</v>
      </c>
      <c r="S26" t="s">
        <v>84</v>
      </c>
      <c r="W26" s="13" t="s">
        <v>4819</v>
      </c>
      <c r="X26" s="102">
        <v>1530280</v>
      </c>
      <c r="Y26" s="99" t="s">
        <v>72</v>
      </c>
      <c r="Z26" s="14" t="s">
        <v>444</v>
      </c>
      <c r="AA26" s="14" t="s">
        <v>478</v>
      </c>
      <c r="AB26" s="236" t="s">
        <v>4816</v>
      </c>
      <c r="AC26" s="109">
        <v>25.214273750943331</v>
      </c>
      <c r="AD26" s="107">
        <v>4.6197132075471705</v>
      </c>
      <c r="AE26" s="109">
        <v>1110.7136875471665</v>
      </c>
      <c r="AF26" s="108">
        <v>22.214273750943331</v>
      </c>
      <c r="AG26" s="109">
        <v>25.214273750943331</v>
      </c>
    </row>
    <row r="27" spans="1:33" ht="15.6" hidden="1">
      <c r="A27" s="13" t="s">
        <v>4766</v>
      </c>
      <c r="B27" s="95" t="s">
        <v>4767</v>
      </c>
      <c r="C27" s="233" t="s">
        <v>4820</v>
      </c>
      <c r="D27" s="233" t="s">
        <v>108</v>
      </c>
      <c r="E27" s="233" t="s">
        <v>65</v>
      </c>
      <c r="F27" s="233" t="s">
        <v>24</v>
      </c>
      <c r="G27" s="13" t="s">
        <v>66</v>
      </c>
      <c r="H27" s="233" t="s">
        <v>54</v>
      </c>
      <c r="I27" s="13" t="s">
        <v>55</v>
      </c>
      <c r="J27" s="233" t="s">
        <v>4821</v>
      </c>
      <c r="K27" s="235">
        <v>43193</v>
      </c>
      <c r="L27" s="235">
        <v>43539</v>
      </c>
      <c r="M27" s="235">
        <v>43560</v>
      </c>
      <c r="N27" s="233" t="s">
        <v>7</v>
      </c>
      <c r="O27" s="233" t="s">
        <v>4814</v>
      </c>
      <c r="P27" s="233" t="s">
        <v>17</v>
      </c>
      <c r="Q27" s="119" t="s">
        <v>17</v>
      </c>
      <c r="R27" t="s">
        <v>10</v>
      </c>
      <c r="S27" t="s">
        <v>84</v>
      </c>
      <c r="W27" s="233"/>
      <c r="X27" s="15">
        <v>33053007</v>
      </c>
      <c r="Y27" s="233" t="s">
        <v>72</v>
      </c>
      <c r="Z27" s="14" t="s">
        <v>444</v>
      </c>
      <c r="AA27" s="14" t="s">
        <v>478</v>
      </c>
      <c r="AB27" s="236" t="s">
        <v>4816</v>
      </c>
      <c r="AC27" s="109">
        <v>27.209927003773519</v>
      </c>
      <c r="AD27" s="107">
        <v>99.782662641509447</v>
      </c>
      <c r="AE27" s="109">
        <v>1210.4963501886759</v>
      </c>
      <c r="AF27" s="108">
        <v>24.209927003773519</v>
      </c>
      <c r="AG27" s="109">
        <v>27.209927003773519</v>
      </c>
    </row>
    <row r="28" spans="1:33" ht="15.6" hidden="1">
      <c r="A28" s="13" t="s">
        <v>4180</v>
      </c>
      <c r="B28" s="96" t="s">
        <v>4181</v>
      </c>
      <c r="C28" s="233" t="s">
        <v>4722</v>
      </c>
      <c r="D28" s="233" t="s">
        <v>65</v>
      </c>
      <c r="E28" s="233" t="s">
        <v>65</v>
      </c>
      <c r="F28" s="233" t="s">
        <v>24</v>
      </c>
      <c r="G28" s="13" t="s">
        <v>66</v>
      </c>
      <c r="H28" s="233" t="s">
        <v>54</v>
      </c>
      <c r="I28" s="233" t="s">
        <v>55</v>
      </c>
      <c r="J28" s="233" t="s">
        <v>4822</v>
      </c>
      <c r="K28" s="235">
        <v>43493</v>
      </c>
      <c r="L28" s="235">
        <v>43553</v>
      </c>
      <c r="M28" s="235">
        <v>43580</v>
      </c>
      <c r="N28" s="233" t="s">
        <v>7</v>
      </c>
      <c r="O28" s="233" t="s">
        <v>98</v>
      </c>
      <c r="P28" s="233" t="s">
        <v>17</v>
      </c>
      <c r="Q28" t="s">
        <v>17</v>
      </c>
      <c r="R28" t="s">
        <v>10</v>
      </c>
      <c r="S28" s="62" t="s">
        <v>4823</v>
      </c>
      <c r="W28" s="233" t="s">
        <v>4824</v>
      </c>
      <c r="X28" s="15">
        <v>83695</v>
      </c>
      <c r="Y28" s="233" t="s">
        <v>72</v>
      </c>
      <c r="Z28" s="14" t="s">
        <v>444</v>
      </c>
      <c r="AA28" s="14" t="s">
        <v>478</v>
      </c>
      <c r="AB28" s="236" t="s">
        <v>99</v>
      </c>
      <c r="AC28" s="109">
        <v>27.21498028679239</v>
      </c>
      <c r="AD28" s="107">
        <v>0.25266415094339628</v>
      </c>
      <c r="AE28" s="109">
        <v>1210.7490143396194</v>
      </c>
      <c r="AF28" s="108">
        <v>24.21498028679239</v>
      </c>
      <c r="AG28" s="109">
        <v>27.21498028679239</v>
      </c>
    </row>
    <row r="29" spans="1:33" ht="15.6" hidden="1">
      <c r="A29" s="103" t="s">
        <v>4214</v>
      </c>
      <c r="B29" s="96" t="s">
        <v>4215</v>
      </c>
      <c r="C29" s="233" t="s">
        <v>4825</v>
      </c>
      <c r="D29" s="233" t="s">
        <v>65</v>
      </c>
      <c r="E29" s="233" t="s">
        <v>65</v>
      </c>
      <c r="F29" s="233" t="s">
        <v>24</v>
      </c>
      <c r="G29" s="233" t="s">
        <v>66</v>
      </c>
      <c r="H29" s="233" t="s">
        <v>54</v>
      </c>
      <c r="I29" s="233" t="s">
        <v>55</v>
      </c>
      <c r="J29" s="233" t="s">
        <v>4826</v>
      </c>
      <c r="K29" s="235">
        <v>43339</v>
      </c>
      <c r="L29" s="235">
        <v>43511</v>
      </c>
      <c r="M29" s="235">
        <v>43581</v>
      </c>
      <c r="N29" s="233" t="s">
        <v>7</v>
      </c>
      <c r="O29" s="233" t="s">
        <v>98</v>
      </c>
      <c r="P29" s="233" t="s">
        <v>17</v>
      </c>
      <c r="Q29" t="s">
        <v>84</v>
      </c>
      <c r="R29" t="s">
        <v>84</v>
      </c>
      <c r="S29" s="62" t="s">
        <v>4827</v>
      </c>
      <c r="W29" s="233" t="s">
        <v>4828</v>
      </c>
      <c r="X29" s="104">
        <v>1661225</v>
      </c>
      <c r="Y29" s="233" t="s">
        <v>72</v>
      </c>
      <c r="Z29" s="14" t="s">
        <v>444</v>
      </c>
      <c r="AA29" s="14" t="s">
        <v>478</v>
      </c>
      <c r="AB29" s="236" t="s">
        <v>99</v>
      </c>
      <c r="AC29" s="109">
        <v>27.315280664150876</v>
      </c>
      <c r="AD29" s="107">
        <v>5.01501886792453</v>
      </c>
      <c r="AE29" s="109">
        <v>1215.7640332075439</v>
      </c>
      <c r="AF29" s="108">
        <v>24.315280664150876</v>
      </c>
      <c r="AG29" s="109">
        <v>27.315280664150876</v>
      </c>
    </row>
    <row r="30" spans="1:33" ht="15.6" hidden="1">
      <c r="A30" s="110" t="s">
        <v>4132</v>
      </c>
      <c r="B30" s="96" t="s">
        <v>4695</v>
      </c>
      <c r="C30" s="233" t="s">
        <v>4829</v>
      </c>
      <c r="D30" s="233" t="s">
        <v>108</v>
      </c>
      <c r="E30" s="233" t="s">
        <v>65</v>
      </c>
      <c r="F30" s="233" t="s">
        <v>24</v>
      </c>
      <c r="G30" s="13" t="s">
        <v>66</v>
      </c>
      <c r="H30" s="233" t="s">
        <v>54</v>
      </c>
      <c r="I30" s="233" t="s">
        <v>55</v>
      </c>
      <c r="J30" s="233" t="s">
        <v>4830</v>
      </c>
      <c r="K30" s="235">
        <v>43531</v>
      </c>
      <c r="L30" s="235">
        <v>43577</v>
      </c>
      <c r="M30" s="235">
        <v>43592</v>
      </c>
      <c r="N30" s="233" t="s">
        <v>7</v>
      </c>
      <c r="O30" s="233" t="s">
        <v>4814</v>
      </c>
      <c r="P30" s="233" t="s">
        <v>17</v>
      </c>
      <c r="Q30" t="s">
        <v>17</v>
      </c>
      <c r="R30" t="s">
        <v>10</v>
      </c>
      <c r="S30" s="62" t="s">
        <v>4831</v>
      </c>
      <c r="T30" s="62"/>
      <c r="U30" s="62"/>
      <c r="V30" s="62"/>
      <c r="W30" s="233" t="s">
        <v>4832</v>
      </c>
      <c r="X30" s="236">
        <v>500000</v>
      </c>
      <c r="Y30" s="233" t="s">
        <v>72</v>
      </c>
      <c r="Z30" s="233" t="s">
        <v>444</v>
      </c>
      <c r="AA30" s="233" t="s">
        <v>444</v>
      </c>
      <c r="AB30" s="236" t="s">
        <v>4816</v>
      </c>
      <c r="AC30" s="109">
        <v>27.345469343396161</v>
      </c>
      <c r="AD30" s="107">
        <v>1.5094339622641511</v>
      </c>
      <c r="AE30" s="109">
        <v>1217.2734671698081</v>
      </c>
      <c r="AF30" s="108">
        <v>24.345469343396161</v>
      </c>
      <c r="AG30" s="109">
        <v>27.345469343396161</v>
      </c>
    </row>
    <row r="31" spans="1:33" ht="15.6" hidden="1">
      <c r="A31" s="13" t="s">
        <v>4230</v>
      </c>
      <c r="B31" s="233" t="s">
        <v>4231</v>
      </c>
      <c r="C31" s="233" t="s">
        <v>4833</v>
      </c>
      <c r="D31" s="233" t="s">
        <v>65</v>
      </c>
      <c r="E31" s="233" t="s">
        <v>65</v>
      </c>
      <c r="F31" s="233" t="s">
        <v>24</v>
      </c>
      <c r="G31" s="13" t="s">
        <v>66</v>
      </c>
      <c r="H31" s="233" t="s">
        <v>54</v>
      </c>
      <c r="I31" s="233" t="s">
        <v>55</v>
      </c>
      <c r="J31" s="233" t="s">
        <v>4834</v>
      </c>
      <c r="K31" s="235">
        <v>43388</v>
      </c>
      <c r="L31" s="235">
        <v>43504</v>
      </c>
      <c r="M31" s="235">
        <v>43619</v>
      </c>
      <c r="N31" s="233" t="s">
        <v>7</v>
      </c>
      <c r="O31" s="233" t="s">
        <v>4814</v>
      </c>
      <c r="P31" s="233" t="s">
        <v>17</v>
      </c>
      <c r="Q31" t="s">
        <v>84</v>
      </c>
      <c r="R31" t="s">
        <v>84</v>
      </c>
      <c r="S31" t="s">
        <v>84</v>
      </c>
      <c r="T31" s="62"/>
      <c r="U31" s="62"/>
      <c r="V31" s="62"/>
      <c r="W31" s="233" t="s">
        <v>4793</v>
      </c>
      <c r="X31" s="15">
        <v>344418</v>
      </c>
      <c r="Y31" s="233" t="s">
        <v>72</v>
      </c>
      <c r="Z31" s="233" t="s">
        <v>444</v>
      </c>
      <c r="AA31" s="233" t="s">
        <v>444</v>
      </c>
      <c r="AB31" s="236" t="s">
        <v>4816</v>
      </c>
      <c r="AC31" s="109">
        <v>27.366264392452766</v>
      </c>
      <c r="AD31" s="107">
        <v>1.0397524528301889</v>
      </c>
      <c r="AE31" s="109">
        <v>1218.3132196226384</v>
      </c>
      <c r="AF31" s="108">
        <v>24.366264392452766</v>
      </c>
      <c r="AG31" s="109">
        <v>27.366264392452766</v>
      </c>
    </row>
    <row r="32" spans="1:33" ht="15.6" hidden="1">
      <c r="A32" s="102" t="s">
        <v>4132</v>
      </c>
      <c r="B32" s="96" t="s">
        <v>4695</v>
      </c>
      <c r="C32" s="233" t="s">
        <v>4835</v>
      </c>
      <c r="D32" s="233" t="s">
        <v>108</v>
      </c>
      <c r="E32" s="233" t="s">
        <v>65</v>
      </c>
      <c r="F32" s="233" t="s">
        <v>24</v>
      </c>
      <c r="G32" s="233" t="s">
        <v>66</v>
      </c>
      <c r="H32" s="233" t="s">
        <v>54</v>
      </c>
      <c r="I32" s="2" t="s">
        <v>55</v>
      </c>
      <c r="J32" s="233" t="s">
        <v>4836</v>
      </c>
      <c r="K32" s="235">
        <v>43525</v>
      </c>
      <c r="L32" s="235">
        <v>43631</v>
      </c>
      <c r="M32" s="235">
        <v>43646</v>
      </c>
      <c r="N32" s="233" t="s">
        <v>7</v>
      </c>
      <c r="O32" s="233" t="s">
        <v>4814</v>
      </c>
      <c r="P32" s="233" t="s">
        <v>17</v>
      </c>
      <c r="Q32" t="s">
        <v>17</v>
      </c>
      <c r="R32" t="s">
        <v>10</v>
      </c>
      <c r="S32" s="62" t="s">
        <v>4837</v>
      </c>
      <c r="T32" s="62"/>
      <c r="U32" s="62"/>
      <c r="V32" s="62"/>
      <c r="W32" s="233"/>
      <c r="X32" s="236">
        <v>500000</v>
      </c>
      <c r="Y32" s="233" t="s">
        <v>72</v>
      </c>
      <c r="Z32" s="14" t="s">
        <v>444</v>
      </c>
      <c r="AA32" s="14" t="s">
        <v>478</v>
      </c>
      <c r="AB32" s="236" t="s">
        <v>4816</v>
      </c>
      <c r="AC32" s="109">
        <v>27.396453071698051</v>
      </c>
      <c r="AD32" s="107">
        <v>1.5094339622641511</v>
      </c>
      <c r="AE32" s="109">
        <v>1219.8226535849026</v>
      </c>
      <c r="AF32" s="108">
        <v>24.396453071698051</v>
      </c>
      <c r="AG32" s="109">
        <v>27.396453071698051</v>
      </c>
    </row>
    <row r="33" spans="1:33" ht="15.6" hidden="1">
      <c r="A33" s="110" t="s">
        <v>4660</v>
      </c>
      <c r="B33" s="96" t="s">
        <v>4661</v>
      </c>
      <c r="C33" s="233" t="s">
        <v>4718</v>
      </c>
      <c r="D33" s="233" t="s">
        <v>108</v>
      </c>
      <c r="E33" s="233" t="s">
        <v>65</v>
      </c>
      <c r="F33" s="233" t="s">
        <v>24</v>
      </c>
      <c r="G33" s="13" t="s">
        <v>66</v>
      </c>
      <c r="H33" s="233" t="s">
        <v>54</v>
      </c>
      <c r="I33" s="233" t="s">
        <v>55</v>
      </c>
      <c r="J33" s="233" t="s">
        <v>4838</v>
      </c>
      <c r="K33" s="235">
        <v>43606</v>
      </c>
      <c r="L33" s="235">
        <v>43616</v>
      </c>
      <c r="M33" s="235">
        <v>43665</v>
      </c>
      <c r="N33" s="233" t="s">
        <v>7</v>
      </c>
      <c r="O33" s="233" t="s">
        <v>4814</v>
      </c>
      <c r="P33" s="233" t="s">
        <v>17</v>
      </c>
      <c r="Q33" t="s">
        <v>17</v>
      </c>
      <c r="R33" t="s">
        <v>10</v>
      </c>
      <c r="S33" s="62" t="s">
        <v>4839</v>
      </c>
      <c r="W33" s="233" t="s">
        <v>4840</v>
      </c>
      <c r="X33" s="102">
        <v>4363560</v>
      </c>
      <c r="Y33" s="233" t="s">
        <v>72</v>
      </c>
      <c r="Z33" s="14" t="s">
        <v>444</v>
      </c>
      <c r="AA33" s="14" t="s">
        <v>478</v>
      </c>
      <c r="AB33" s="236" t="s">
        <v>4816</v>
      </c>
      <c r="AC33" s="109">
        <v>27.659913298113146</v>
      </c>
      <c r="AD33" s="107">
        <v>13.173011320754719</v>
      </c>
      <c r="AE33" s="109">
        <v>1232.9956649056573</v>
      </c>
      <c r="AF33" s="108">
        <v>24.659913298113146</v>
      </c>
      <c r="AG33" s="109">
        <v>27.659913298113146</v>
      </c>
    </row>
    <row r="34" spans="1:33" ht="15.6" hidden="1">
      <c r="A34" s="13" t="s">
        <v>4174</v>
      </c>
      <c r="B34" s="13" t="s">
        <v>4133</v>
      </c>
      <c r="C34" s="233" t="s">
        <v>1318</v>
      </c>
      <c r="D34" s="233" t="s">
        <v>65</v>
      </c>
      <c r="E34" s="233" t="s">
        <v>65</v>
      </c>
      <c r="F34" s="233" t="s">
        <v>24</v>
      </c>
      <c r="G34" s="13" t="s">
        <v>66</v>
      </c>
      <c r="H34" s="233" t="s">
        <v>54</v>
      </c>
      <c r="I34" s="233" t="s">
        <v>55</v>
      </c>
      <c r="J34" s="233" t="s">
        <v>4841</v>
      </c>
      <c r="K34" s="235">
        <v>43591</v>
      </c>
      <c r="L34" s="235">
        <v>43633</v>
      </c>
      <c r="M34" s="235">
        <v>43670</v>
      </c>
      <c r="N34" s="233" t="s">
        <v>7</v>
      </c>
      <c r="O34" s="233" t="s">
        <v>4814</v>
      </c>
      <c r="P34" s="233" t="s">
        <v>17</v>
      </c>
      <c r="Q34" t="s">
        <v>17</v>
      </c>
      <c r="R34" t="s">
        <v>10</v>
      </c>
      <c r="S34" s="62" t="s">
        <v>4842</v>
      </c>
      <c r="T34" s="62"/>
      <c r="U34" s="62"/>
      <c r="V34" s="62"/>
      <c r="W34" s="233"/>
      <c r="X34" s="236">
        <v>500000</v>
      </c>
      <c r="Y34" s="233" t="s">
        <v>72</v>
      </c>
      <c r="Z34" s="14" t="s">
        <v>444</v>
      </c>
      <c r="AA34" s="14" t="s">
        <v>478</v>
      </c>
      <c r="AB34" s="236" t="s">
        <v>4816</v>
      </c>
      <c r="AC34" s="109">
        <v>27.690101977358431</v>
      </c>
      <c r="AD34" s="107">
        <v>1.5094339622641511</v>
      </c>
      <c r="AE34" s="109">
        <v>1234.5050988679216</v>
      </c>
      <c r="AF34" s="108">
        <v>24.690101977358431</v>
      </c>
      <c r="AG34" s="109">
        <v>27.690101977358431</v>
      </c>
    </row>
    <row r="35" spans="1:33" ht="15.6" hidden="1">
      <c r="A35" s="14" t="s">
        <v>4230</v>
      </c>
      <c r="B35" s="13" t="s">
        <v>4613</v>
      </c>
      <c r="C35" s="233" t="s">
        <v>4804</v>
      </c>
      <c r="D35" s="13" t="s">
        <v>65</v>
      </c>
      <c r="E35" s="13" t="s">
        <v>65</v>
      </c>
      <c r="F35" s="13" t="s">
        <v>24</v>
      </c>
      <c r="G35" s="13" t="s">
        <v>66</v>
      </c>
      <c r="H35" s="13" t="s">
        <v>54</v>
      </c>
      <c r="I35" s="13" t="s">
        <v>55</v>
      </c>
      <c r="J35" s="233" t="s">
        <v>4843</v>
      </c>
      <c r="K35" s="235">
        <v>43515</v>
      </c>
      <c r="L35" s="235">
        <v>43595</v>
      </c>
      <c r="M35" s="235">
        <v>43679</v>
      </c>
      <c r="N35" s="233" t="s">
        <v>7</v>
      </c>
      <c r="O35" s="233" t="s">
        <v>98</v>
      </c>
      <c r="P35" s="233" t="s">
        <v>17</v>
      </c>
      <c r="Q35" t="s">
        <v>17</v>
      </c>
      <c r="R35" t="s">
        <v>10</v>
      </c>
      <c r="S35" s="62" t="s">
        <v>4844</v>
      </c>
      <c r="T35" s="62"/>
      <c r="U35" s="62"/>
      <c r="V35" s="62"/>
      <c r="W35" s="233"/>
      <c r="X35" s="15">
        <v>1945527</v>
      </c>
      <c r="Y35" s="233" t="s">
        <v>72</v>
      </c>
      <c r="Z35" s="14" t="s">
        <v>444</v>
      </c>
      <c r="AA35" s="14" t="s">
        <v>478</v>
      </c>
      <c r="AB35" s="236" t="s">
        <v>99</v>
      </c>
      <c r="AC35" s="109">
        <v>27.80756775849051</v>
      </c>
      <c r="AD35" s="107">
        <v>5.8732890566037748</v>
      </c>
      <c r="AE35" s="109">
        <v>1240.3783879245254</v>
      </c>
      <c r="AF35" s="108">
        <v>24.80756775849051</v>
      </c>
      <c r="AG35" s="109">
        <v>27.80756775849051</v>
      </c>
    </row>
    <row r="36" spans="1:33" ht="15.6" hidden="1">
      <c r="A36" s="110" t="s">
        <v>4174</v>
      </c>
      <c r="B36" s="96" t="s">
        <v>4133</v>
      </c>
      <c r="C36" s="233" t="s">
        <v>4845</v>
      </c>
      <c r="D36" s="233" t="s">
        <v>108</v>
      </c>
      <c r="E36" s="233" t="s">
        <v>76</v>
      </c>
      <c r="F36" s="233" t="s">
        <v>24</v>
      </c>
      <c r="G36" s="233" t="s">
        <v>66</v>
      </c>
      <c r="H36" s="233" t="s">
        <v>54</v>
      </c>
      <c r="I36" s="233" t="s">
        <v>55</v>
      </c>
      <c r="J36" s="233" t="s">
        <v>4846</v>
      </c>
      <c r="K36" s="235">
        <v>43681</v>
      </c>
      <c r="L36" s="235">
        <v>43697</v>
      </c>
      <c r="M36" s="235">
        <v>43720</v>
      </c>
      <c r="N36" s="233" t="s">
        <v>7</v>
      </c>
      <c r="O36" s="233" t="s">
        <v>4814</v>
      </c>
      <c r="P36" s="233" t="s">
        <v>17</v>
      </c>
      <c r="Q36" t="s">
        <v>16</v>
      </c>
      <c r="R36" t="s">
        <v>83</v>
      </c>
      <c r="S36" s="62" t="s">
        <v>4847</v>
      </c>
      <c r="T36" s="62"/>
      <c r="U36" s="62"/>
      <c r="V36" s="62"/>
      <c r="W36" s="233" t="s">
        <v>4848</v>
      </c>
      <c r="X36" s="15">
        <v>1904</v>
      </c>
      <c r="Y36" s="233" t="s">
        <v>72</v>
      </c>
      <c r="Z36" s="14" t="s">
        <v>444</v>
      </c>
      <c r="AA36" s="14" t="s">
        <v>478</v>
      </c>
      <c r="AB36" s="236" t="s">
        <v>4816</v>
      </c>
      <c r="AC36" s="109">
        <v>27.807682716981077</v>
      </c>
      <c r="AD36" s="107">
        <v>5.7479245283018881E-3</v>
      </c>
      <c r="AE36" s="109">
        <v>1240.3841358490538</v>
      </c>
      <c r="AF36" s="108">
        <v>24.807682716981077</v>
      </c>
      <c r="AG36" s="109">
        <v>27.807682716981077</v>
      </c>
    </row>
    <row r="37" spans="1:33" ht="15.6" hidden="1">
      <c r="A37" s="110" t="s">
        <v>4316</v>
      </c>
      <c r="B37" s="96" t="s">
        <v>4133</v>
      </c>
      <c r="C37" s="233" t="s">
        <v>4849</v>
      </c>
      <c r="D37" s="233" t="s">
        <v>108</v>
      </c>
      <c r="E37" s="233" t="s">
        <v>65</v>
      </c>
      <c r="F37" s="233" t="s">
        <v>24</v>
      </c>
      <c r="G37" s="13" t="s">
        <v>66</v>
      </c>
      <c r="H37" s="233" t="s">
        <v>54</v>
      </c>
      <c r="I37" s="233" t="s">
        <v>55</v>
      </c>
      <c r="J37" s="233" t="s">
        <v>4850</v>
      </c>
      <c r="K37" s="235">
        <v>43389</v>
      </c>
      <c r="L37" s="235">
        <v>43665</v>
      </c>
      <c r="M37" s="235">
        <v>43780</v>
      </c>
      <c r="N37" s="233" t="s">
        <v>7</v>
      </c>
      <c r="O37" s="233" t="s">
        <v>4814</v>
      </c>
      <c r="P37" s="233" t="s">
        <v>17</v>
      </c>
      <c r="Q37" t="s">
        <v>16</v>
      </c>
      <c r="R37" t="s">
        <v>10</v>
      </c>
      <c r="S37" s="62" t="s">
        <v>4851</v>
      </c>
      <c r="T37" s="62"/>
      <c r="U37" s="62"/>
      <c r="V37" s="62"/>
      <c r="W37" s="233" t="s">
        <v>4848</v>
      </c>
      <c r="X37" s="15">
        <v>235359</v>
      </c>
      <c r="Y37" s="233" t="s">
        <v>72</v>
      </c>
      <c r="Z37" s="14" t="s">
        <v>444</v>
      </c>
      <c r="AA37" s="14" t="s">
        <v>478</v>
      </c>
      <c r="AB37" s="236" t="s">
        <v>4816</v>
      </c>
      <c r="AC37" s="109">
        <v>27.821893071698057</v>
      </c>
      <c r="AD37" s="107">
        <v>0.71051773584905664</v>
      </c>
      <c r="AE37" s="109">
        <v>1241.0946535849027</v>
      </c>
      <c r="AF37" s="108">
        <v>24.821893071698057</v>
      </c>
      <c r="AG37" s="109">
        <v>27.821893071698057</v>
      </c>
    </row>
    <row r="38" spans="1:33" ht="15.6" hidden="1">
      <c r="A38" s="102" t="s">
        <v>4132</v>
      </c>
      <c r="B38" s="96" t="s">
        <v>4695</v>
      </c>
      <c r="C38" s="233" t="s">
        <v>4852</v>
      </c>
      <c r="D38" s="233" t="s">
        <v>108</v>
      </c>
      <c r="E38" s="233" t="s">
        <v>65</v>
      </c>
      <c r="F38" s="233" t="s">
        <v>24</v>
      </c>
      <c r="G38" s="233" t="s">
        <v>66</v>
      </c>
      <c r="H38" s="233" t="s">
        <v>54</v>
      </c>
      <c r="I38" s="233" t="s">
        <v>55</v>
      </c>
      <c r="J38" s="233" t="s">
        <v>4853</v>
      </c>
      <c r="K38" s="235">
        <v>43585</v>
      </c>
      <c r="L38" s="235">
        <v>43735</v>
      </c>
      <c r="M38" s="235">
        <v>43784</v>
      </c>
      <c r="N38" s="233" t="s">
        <v>7</v>
      </c>
      <c r="O38" s="233" t="s">
        <v>98</v>
      </c>
      <c r="P38" s="233" t="s">
        <v>17</v>
      </c>
      <c r="Q38" t="s">
        <v>16</v>
      </c>
      <c r="R38" t="s">
        <v>84</v>
      </c>
      <c r="S38" s="62" t="s">
        <v>4854</v>
      </c>
      <c r="T38" s="62"/>
      <c r="U38" s="62"/>
      <c r="V38" s="62"/>
      <c r="W38" s="233"/>
      <c r="X38" s="236">
        <v>500000</v>
      </c>
      <c r="Y38" s="233" t="s">
        <v>72</v>
      </c>
      <c r="Z38" s="14" t="s">
        <v>444</v>
      </c>
      <c r="AA38" s="14" t="s">
        <v>478</v>
      </c>
      <c r="AB38" s="236" t="s">
        <v>99</v>
      </c>
      <c r="AC38" s="109">
        <v>27.852081750943338</v>
      </c>
      <c r="AD38" s="107">
        <v>1.5094339622641511</v>
      </c>
      <c r="AE38" s="109">
        <v>1242.604087547167</v>
      </c>
      <c r="AF38" s="108">
        <v>24.852081750943338</v>
      </c>
      <c r="AG38" s="109">
        <v>27.852081750943338</v>
      </c>
    </row>
    <row r="39" spans="1:33" ht="15.6" hidden="1">
      <c r="A39" s="102" t="s">
        <v>4132</v>
      </c>
      <c r="B39" s="96" t="s">
        <v>4695</v>
      </c>
      <c r="C39" s="233" t="s">
        <v>4852</v>
      </c>
      <c r="D39" s="233" t="s">
        <v>108</v>
      </c>
      <c r="E39" s="233" t="s">
        <v>65</v>
      </c>
      <c r="F39" s="233" t="s">
        <v>24</v>
      </c>
      <c r="G39" s="233" t="s">
        <v>66</v>
      </c>
      <c r="H39" s="233" t="s">
        <v>54</v>
      </c>
      <c r="I39" s="233" t="s">
        <v>55</v>
      </c>
      <c r="J39" s="233" t="s">
        <v>4855</v>
      </c>
      <c r="K39" s="235">
        <v>43585</v>
      </c>
      <c r="L39" s="235">
        <v>43735</v>
      </c>
      <c r="M39" s="235">
        <v>43784</v>
      </c>
      <c r="N39" s="233" t="s">
        <v>7</v>
      </c>
      <c r="O39" s="233" t="s">
        <v>98</v>
      </c>
      <c r="P39" s="233" t="s">
        <v>17</v>
      </c>
      <c r="Q39" t="s">
        <v>16</v>
      </c>
      <c r="R39" t="s">
        <v>84</v>
      </c>
      <c r="S39" s="62" t="s">
        <v>4856</v>
      </c>
      <c r="T39" s="62"/>
      <c r="U39" s="62"/>
      <c r="V39" s="62"/>
      <c r="W39" s="233"/>
      <c r="X39" s="15">
        <v>500000</v>
      </c>
      <c r="Y39" s="233" t="s">
        <v>72</v>
      </c>
      <c r="Z39" s="14" t="s">
        <v>444</v>
      </c>
      <c r="AA39" s="14" t="s">
        <v>478</v>
      </c>
      <c r="AB39" s="236" t="s">
        <v>99</v>
      </c>
      <c r="AC39" s="109">
        <v>27.882270430188623</v>
      </c>
      <c r="AD39" s="107">
        <v>1.5094339622641511</v>
      </c>
      <c r="AE39" s="109">
        <v>1244.1135215094312</v>
      </c>
      <c r="AF39" s="108">
        <v>24.882270430188623</v>
      </c>
      <c r="AG39" s="109">
        <v>27.882270430188623</v>
      </c>
    </row>
    <row r="40" spans="1:33" ht="15.6" hidden="1">
      <c r="A40" s="110" t="s">
        <v>4141</v>
      </c>
      <c r="B40" s="96" t="s">
        <v>4142</v>
      </c>
      <c r="C40" s="13" t="s">
        <v>3409</v>
      </c>
      <c r="D40" s="233" t="s">
        <v>64</v>
      </c>
      <c r="E40" s="233" t="s">
        <v>76</v>
      </c>
      <c r="F40" s="233" t="s">
        <v>24</v>
      </c>
      <c r="G40" s="233" t="s">
        <v>66</v>
      </c>
      <c r="H40" s="233" t="s">
        <v>54</v>
      </c>
      <c r="I40" s="233" t="s">
        <v>55</v>
      </c>
      <c r="J40" s="233" t="s">
        <v>4857</v>
      </c>
      <c r="K40" s="235">
        <v>43480</v>
      </c>
      <c r="L40" s="235">
        <v>43551</v>
      </c>
      <c r="M40" s="235">
        <v>43810</v>
      </c>
      <c r="N40" s="233" t="s">
        <v>7</v>
      </c>
      <c r="O40" s="233" t="s">
        <v>98</v>
      </c>
      <c r="P40" s="233" t="s">
        <v>17</v>
      </c>
      <c r="Q40" t="s">
        <v>84</v>
      </c>
      <c r="R40" t="s">
        <v>84</v>
      </c>
      <c r="S40" t="s">
        <v>84</v>
      </c>
      <c r="T40" s="62"/>
      <c r="U40" s="62"/>
      <c r="V40" s="62"/>
      <c r="W40" s="233"/>
      <c r="X40" s="236">
        <v>500000</v>
      </c>
      <c r="Y40" s="233" t="s">
        <v>72</v>
      </c>
      <c r="Z40" s="14" t="s">
        <v>444</v>
      </c>
      <c r="AA40" s="14" t="s">
        <v>478</v>
      </c>
      <c r="AB40" s="236" t="s">
        <v>99</v>
      </c>
      <c r="AC40" s="109">
        <v>27.912459109433907</v>
      </c>
      <c r="AD40" s="107">
        <v>1.5094339622641511</v>
      </c>
      <c r="AE40" s="109">
        <v>1245.6229554716954</v>
      </c>
      <c r="AF40" s="108">
        <v>24.912459109433907</v>
      </c>
      <c r="AG40" s="109">
        <v>27.912459109433907</v>
      </c>
    </row>
    <row r="41" spans="1:33" ht="15.6" hidden="1">
      <c r="A41" s="104" t="s">
        <v>4214</v>
      </c>
      <c r="B41" s="96" t="s">
        <v>4215</v>
      </c>
      <c r="C41" s="233" t="s">
        <v>4858</v>
      </c>
      <c r="D41" s="233" t="s">
        <v>65</v>
      </c>
      <c r="E41" s="233" t="s">
        <v>65</v>
      </c>
      <c r="F41" s="233" t="s">
        <v>25</v>
      </c>
      <c r="G41" s="13" t="s">
        <v>53</v>
      </c>
      <c r="H41" s="233" t="s">
        <v>67</v>
      </c>
      <c r="I41" s="233" t="s">
        <v>55</v>
      </c>
      <c r="J41" s="233" t="s">
        <v>4859</v>
      </c>
      <c r="K41" s="235">
        <v>43213</v>
      </c>
      <c r="L41" s="235">
        <v>43259</v>
      </c>
      <c r="M41" s="235">
        <v>43283</v>
      </c>
      <c r="N41" s="233" t="s">
        <v>7</v>
      </c>
      <c r="O41" s="233" t="s">
        <v>98</v>
      </c>
      <c r="P41" s="233" t="s">
        <v>17</v>
      </c>
      <c r="Q41" t="s">
        <v>84</v>
      </c>
      <c r="R41" t="s">
        <v>84</v>
      </c>
      <c r="S41" t="s">
        <v>84</v>
      </c>
      <c r="W41" s="233" t="s">
        <v>4860</v>
      </c>
      <c r="X41" s="236">
        <v>849534</v>
      </c>
      <c r="Y41" s="233" t="s">
        <v>72</v>
      </c>
      <c r="Z41" s="14" t="s">
        <v>478</v>
      </c>
      <c r="AA41" s="14" t="s">
        <v>478</v>
      </c>
      <c r="AB41" s="236" t="s">
        <v>99</v>
      </c>
      <c r="AC41" s="109">
        <v>28.425385298113152</v>
      </c>
      <c r="AD41" s="107">
        <v>25.646309433962266</v>
      </c>
      <c r="AE41" s="109">
        <v>1271.2692649056576</v>
      </c>
      <c r="AF41" s="108">
        <v>25.425385298113152</v>
      </c>
      <c r="AG41" s="109">
        <v>28.425385298113152</v>
      </c>
    </row>
    <row r="42" spans="1:33" ht="15.6" hidden="1">
      <c r="A42" s="110" t="s">
        <v>4174</v>
      </c>
      <c r="B42" s="96" t="s">
        <v>4133</v>
      </c>
      <c r="C42" s="233" t="s">
        <v>4150</v>
      </c>
      <c r="D42" s="233" t="s">
        <v>65</v>
      </c>
      <c r="E42" s="233" t="s">
        <v>65</v>
      </c>
      <c r="F42" s="233" t="s">
        <v>24</v>
      </c>
      <c r="G42" s="233" t="s">
        <v>53</v>
      </c>
      <c r="H42" s="233" t="s">
        <v>67</v>
      </c>
      <c r="I42" s="233" t="s">
        <v>68</v>
      </c>
      <c r="J42" s="233" t="s">
        <v>4861</v>
      </c>
      <c r="K42" s="234">
        <v>43287</v>
      </c>
      <c r="L42" s="235">
        <v>43357</v>
      </c>
      <c r="M42" s="235">
        <v>43466</v>
      </c>
      <c r="N42" s="233" t="s">
        <v>13</v>
      </c>
      <c r="O42" s="233" t="s">
        <v>14</v>
      </c>
      <c r="P42" s="233" t="s">
        <v>17</v>
      </c>
      <c r="Q42" s="233"/>
      <c r="R42" s="235">
        <v>43955</v>
      </c>
      <c r="S42" s="235"/>
      <c r="T42" t="s">
        <v>84</v>
      </c>
      <c r="V42" s="233" t="s">
        <v>4862</v>
      </c>
      <c r="W42" s="236">
        <v>883377</v>
      </c>
      <c r="X42" s="233" t="s">
        <v>72</v>
      </c>
      <c r="Y42" s="14" t="s">
        <v>444</v>
      </c>
      <c r="Z42" s="14" t="s">
        <v>478</v>
      </c>
      <c r="AA42" s="236" t="s">
        <v>2701</v>
      </c>
      <c r="AB42" s="109">
        <v>24.431664664150937</v>
      </c>
      <c r="AC42" s="107">
        <v>26.667984905660383</v>
      </c>
      <c r="AD42" s="109">
        <v>571.58323320754687</v>
      </c>
      <c r="AE42" s="109">
        <v>11.431664664150937</v>
      </c>
      <c r="AF42" s="109">
        <v>24.431664664150937</v>
      </c>
    </row>
    <row r="43" spans="1:33" ht="15.6" hidden="1">
      <c r="A43" s="233" t="s">
        <v>4568</v>
      </c>
      <c r="B43" s="233" t="s">
        <v>4569</v>
      </c>
      <c r="C43" s="233" t="s">
        <v>4863</v>
      </c>
      <c r="D43" s="233" t="s">
        <v>65</v>
      </c>
      <c r="E43" s="233" t="s">
        <v>65</v>
      </c>
      <c r="F43" s="233" t="s">
        <v>24</v>
      </c>
      <c r="G43" s="13" t="s">
        <v>66</v>
      </c>
      <c r="H43" s="233" t="s">
        <v>54</v>
      </c>
      <c r="I43" s="233" t="s">
        <v>55</v>
      </c>
      <c r="J43" s="233" t="s">
        <v>4864</v>
      </c>
      <c r="K43" s="234">
        <v>43409</v>
      </c>
      <c r="L43" s="235">
        <v>43481</v>
      </c>
      <c r="M43" s="235">
        <v>43525</v>
      </c>
      <c r="N43" s="233" t="s">
        <v>13</v>
      </c>
      <c r="O43" s="233" t="s">
        <v>14</v>
      </c>
      <c r="P43" s="233" t="s">
        <v>17</v>
      </c>
      <c r="Q43" s="233"/>
      <c r="R43" s="235"/>
      <c r="S43" s="235"/>
      <c r="T43" t="s">
        <v>84</v>
      </c>
      <c r="V43" s="233" t="s">
        <v>4865</v>
      </c>
      <c r="W43" s="104">
        <v>3980382</v>
      </c>
      <c r="X43" s="16" t="s">
        <v>58</v>
      </c>
      <c r="Y43" s="233" t="s">
        <v>444</v>
      </c>
      <c r="Z43" s="233" t="s">
        <v>444</v>
      </c>
      <c r="AA43" s="236" t="s">
        <v>2701</v>
      </c>
      <c r="AB43" s="109">
        <v>24.973876407547163</v>
      </c>
      <c r="AC43" s="107">
        <v>12.016247547169812</v>
      </c>
      <c r="AD43" s="109">
        <v>598.69382037735818</v>
      </c>
      <c r="AE43" s="109">
        <v>11.973876407547163</v>
      </c>
      <c r="AF43" s="109">
        <v>24.973876407547163</v>
      </c>
    </row>
    <row r="44" spans="1:33" ht="15.6" hidden="1">
      <c r="A44" s="110" t="s">
        <v>4573</v>
      </c>
      <c r="B44" s="96" t="s">
        <v>4574</v>
      </c>
      <c r="C44" s="233" t="s">
        <v>4866</v>
      </c>
      <c r="D44" s="233" t="s">
        <v>65</v>
      </c>
      <c r="E44" s="233" t="s">
        <v>65</v>
      </c>
      <c r="F44" s="233" t="s">
        <v>25</v>
      </c>
      <c r="G44" s="13" t="s">
        <v>53</v>
      </c>
      <c r="H44" s="233" t="s">
        <v>67</v>
      </c>
      <c r="I44" s="13" t="s">
        <v>55</v>
      </c>
      <c r="J44" s="233" t="s">
        <v>4867</v>
      </c>
      <c r="K44" s="235">
        <v>43181</v>
      </c>
      <c r="L44" s="235">
        <v>43237</v>
      </c>
      <c r="M44" s="235">
        <v>43367</v>
      </c>
      <c r="N44" s="233" t="s">
        <v>7</v>
      </c>
      <c r="O44" s="233" t="s">
        <v>4814</v>
      </c>
      <c r="P44" s="233" t="s">
        <v>17</v>
      </c>
      <c r="Q44" t="s">
        <v>84</v>
      </c>
      <c r="R44" t="s">
        <v>84</v>
      </c>
      <c r="S44" t="s">
        <v>84</v>
      </c>
      <c r="T44" s="62"/>
      <c r="U44" s="62"/>
      <c r="V44" s="62"/>
      <c r="W44" s="233" t="s">
        <v>4868</v>
      </c>
      <c r="X44" s="236">
        <v>500000</v>
      </c>
      <c r="Y44" s="233" t="s">
        <v>72</v>
      </c>
      <c r="Z44" s="14" t="s">
        <v>478</v>
      </c>
      <c r="AA44" s="14" t="s">
        <v>478</v>
      </c>
      <c r="AB44" s="236" t="s">
        <v>4816</v>
      </c>
      <c r="AC44" s="109">
        <v>28.727272090565979</v>
      </c>
      <c r="AD44" s="107">
        <v>15.09433962264151</v>
      </c>
      <c r="AE44" s="109">
        <v>1286.363604528299</v>
      </c>
      <c r="AF44" s="108">
        <v>25.727272090565979</v>
      </c>
      <c r="AG44" s="109">
        <v>28.727272090565979</v>
      </c>
    </row>
    <row r="45" spans="1:33" ht="15.6" hidden="1">
      <c r="A45" s="233" t="s">
        <v>4136</v>
      </c>
      <c r="B45" s="96" t="s">
        <v>4133</v>
      </c>
      <c r="C45" s="233" t="s">
        <v>4869</v>
      </c>
      <c r="D45" s="233" t="s">
        <v>65</v>
      </c>
      <c r="E45" s="233" t="s">
        <v>65</v>
      </c>
      <c r="F45" s="233" t="s">
        <v>25</v>
      </c>
      <c r="G45" s="13" t="s">
        <v>53</v>
      </c>
      <c r="H45" s="233" t="s">
        <v>67</v>
      </c>
      <c r="I45" s="233" t="s">
        <v>55</v>
      </c>
      <c r="J45" s="233" t="s">
        <v>4870</v>
      </c>
      <c r="K45" s="235">
        <v>43283</v>
      </c>
      <c r="L45" s="235">
        <v>43543</v>
      </c>
      <c r="M45" s="235">
        <v>43552</v>
      </c>
      <c r="N45" s="233" t="s">
        <v>7</v>
      </c>
      <c r="O45" s="233" t="s">
        <v>4814</v>
      </c>
      <c r="P45" s="233" t="s">
        <v>17</v>
      </c>
      <c r="Q45" t="s">
        <v>84</v>
      </c>
      <c r="R45" t="s">
        <v>84</v>
      </c>
      <c r="S45" t="s">
        <v>84</v>
      </c>
      <c r="W45" s="233" t="s">
        <v>4871</v>
      </c>
      <c r="X45" s="236">
        <v>296221</v>
      </c>
      <c r="Y45" s="233" t="s">
        <v>72</v>
      </c>
      <c r="Z45" s="14" t="s">
        <v>478</v>
      </c>
      <c r="AA45" s="14" t="s">
        <v>478</v>
      </c>
      <c r="AB45" s="236" t="s">
        <v>4816</v>
      </c>
      <c r="AC45" s="109">
        <v>28.906122505660321</v>
      </c>
      <c r="AD45" s="107">
        <v>8.9425207547169823</v>
      </c>
      <c r="AE45" s="109">
        <v>1295.3061252830159</v>
      </c>
      <c r="AF45" s="108">
        <v>25.906122505660321</v>
      </c>
      <c r="AG45" s="109">
        <v>28.906122505660321</v>
      </c>
    </row>
    <row r="46" spans="1:33" ht="15.6" hidden="1">
      <c r="A46" s="233" t="s">
        <v>4168</v>
      </c>
      <c r="B46" s="233" t="s">
        <v>4169</v>
      </c>
      <c r="C46" s="233" t="s">
        <v>4872</v>
      </c>
      <c r="D46" s="233" t="s">
        <v>65</v>
      </c>
      <c r="E46" s="233" t="s">
        <v>65</v>
      </c>
      <c r="F46" s="233" t="s">
        <v>25</v>
      </c>
      <c r="G46" s="233" t="s">
        <v>53</v>
      </c>
      <c r="H46" s="233" t="s">
        <v>67</v>
      </c>
      <c r="I46" s="233" t="s">
        <v>55</v>
      </c>
      <c r="J46" s="233" t="s">
        <v>4873</v>
      </c>
      <c r="K46" s="235">
        <v>43556</v>
      </c>
      <c r="L46" s="235">
        <v>43567</v>
      </c>
      <c r="M46" s="235">
        <v>43577</v>
      </c>
      <c r="N46" s="233" t="s">
        <v>7</v>
      </c>
      <c r="O46" s="233" t="s">
        <v>98</v>
      </c>
      <c r="P46" s="233" t="s">
        <v>17</v>
      </c>
      <c r="Q46" t="s">
        <v>84</v>
      </c>
      <c r="R46" t="s">
        <v>84</v>
      </c>
      <c r="S46" t="s">
        <v>84</v>
      </c>
      <c r="W46" s="233" t="s">
        <v>4874</v>
      </c>
      <c r="X46" s="104">
        <v>500000</v>
      </c>
      <c r="Y46" s="16" t="s">
        <v>72</v>
      </c>
      <c r="Z46" s="14" t="s">
        <v>478</v>
      </c>
      <c r="AA46" s="14" t="s">
        <v>478</v>
      </c>
      <c r="AB46" s="236" t="s">
        <v>99</v>
      </c>
      <c r="AC46" s="109">
        <v>29.208009298113147</v>
      </c>
      <c r="AD46" s="107">
        <v>15.09433962264151</v>
      </c>
      <c r="AE46" s="109">
        <v>1310.4004649056574</v>
      </c>
      <c r="AF46" s="108">
        <v>26.208009298113147</v>
      </c>
      <c r="AG46" s="109">
        <v>29.208009298113147</v>
      </c>
    </row>
    <row r="47" spans="1:33" ht="15.6" hidden="1">
      <c r="A47" s="102" t="s">
        <v>4132</v>
      </c>
      <c r="B47" s="96" t="s">
        <v>4695</v>
      </c>
      <c r="C47" s="233" t="s">
        <v>4875</v>
      </c>
      <c r="D47" s="233" t="s">
        <v>87</v>
      </c>
      <c r="E47" s="233" t="s">
        <v>65</v>
      </c>
      <c r="F47" s="233" t="s">
        <v>25</v>
      </c>
      <c r="G47" s="233" t="s">
        <v>53</v>
      </c>
      <c r="H47" s="233" t="s">
        <v>67</v>
      </c>
      <c r="I47" s="2" t="s">
        <v>55</v>
      </c>
      <c r="J47" s="233" t="s">
        <v>4876</v>
      </c>
      <c r="K47" s="235">
        <v>43466</v>
      </c>
      <c r="L47" s="235">
        <v>43552</v>
      </c>
      <c r="M47" s="235">
        <v>43621</v>
      </c>
      <c r="N47" s="233" t="s">
        <v>7</v>
      </c>
      <c r="O47" s="233" t="s">
        <v>98</v>
      </c>
      <c r="P47" s="233" t="s">
        <v>17</v>
      </c>
      <c r="Q47" t="s">
        <v>84</v>
      </c>
      <c r="R47" t="s">
        <v>84</v>
      </c>
      <c r="S47" t="s">
        <v>84</v>
      </c>
      <c r="W47" s="233"/>
      <c r="X47" s="236">
        <v>500000</v>
      </c>
      <c r="Y47" s="233" t="s">
        <v>72</v>
      </c>
      <c r="Z47" s="233" t="s">
        <v>444</v>
      </c>
      <c r="AA47" s="233" t="s">
        <v>444</v>
      </c>
      <c r="AB47" s="236" t="s">
        <v>99</v>
      </c>
      <c r="AC47" s="109">
        <v>29.509896090565977</v>
      </c>
      <c r="AD47" s="107">
        <v>15.09433962264151</v>
      </c>
      <c r="AE47" s="109">
        <v>1325.4948045282988</v>
      </c>
      <c r="AF47" s="108">
        <v>26.509896090565977</v>
      </c>
      <c r="AG47" s="109">
        <v>29.509896090565977</v>
      </c>
    </row>
    <row r="48" spans="1:33" ht="15.6" hidden="1">
      <c r="A48" s="233" t="s">
        <v>4168</v>
      </c>
      <c r="B48" s="233" t="s">
        <v>4169</v>
      </c>
      <c r="C48" s="233" t="s">
        <v>4278</v>
      </c>
      <c r="D48" s="233" t="s">
        <v>65</v>
      </c>
      <c r="E48" s="233" t="s">
        <v>65</v>
      </c>
      <c r="F48" s="233" t="s">
        <v>25</v>
      </c>
      <c r="G48" s="233" t="s">
        <v>53</v>
      </c>
      <c r="H48" s="233" t="s">
        <v>67</v>
      </c>
      <c r="I48" s="233" t="s">
        <v>55</v>
      </c>
      <c r="J48" s="233" t="s">
        <v>4877</v>
      </c>
      <c r="K48" s="235">
        <v>43647</v>
      </c>
      <c r="L48" s="235">
        <v>43710</v>
      </c>
      <c r="M48" s="235">
        <v>43728</v>
      </c>
      <c r="N48" s="233" t="s">
        <v>7</v>
      </c>
      <c r="O48" s="233" t="s">
        <v>98</v>
      </c>
      <c r="P48" s="233" t="s">
        <v>17</v>
      </c>
      <c r="Q48" t="s">
        <v>84</v>
      </c>
      <c r="R48" t="s">
        <v>84</v>
      </c>
      <c r="S48" t="s">
        <v>84</v>
      </c>
      <c r="W48" s="233" t="s">
        <v>4878</v>
      </c>
      <c r="X48" s="15">
        <v>500000</v>
      </c>
      <c r="Y48" s="233" t="s">
        <v>72</v>
      </c>
      <c r="Z48" s="14" t="s">
        <v>478</v>
      </c>
      <c r="AA48" s="14" t="s">
        <v>478</v>
      </c>
      <c r="AB48" s="236" t="s">
        <v>99</v>
      </c>
      <c r="AC48" s="109">
        <v>29.811782883018804</v>
      </c>
      <c r="AD48" s="107">
        <v>15.09433962264151</v>
      </c>
      <c r="AE48" s="109">
        <v>1340.5891441509402</v>
      </c>
      <c r="AF48" s="108">
        <v>26.811782883018804</v>
      </c>
      <c r="AG48" s="109">
        <v>29.811782883018804</v>
      </c>
    </row>
    <row r="49" spans="1:33" ht="15.6" hidden="1">
      <c r="A49" s="110" t="s">
        <v>4174</v>
      </c>
      <c r="B49" s="96" t="s">
        <v>4133</v>
      </c>
      <c r="C49" s="233" t="s">
        <v>4879</v>
      </c>
      <c r="D49" s="13" t="s">
        <v>65</v>
      </c>
      <c r="E49" s="13" t="s">
        <v>65</v>
      </c>
      <c r="F49" s="233" t="s">
        <v>25</v>
      </c>
      <c r="G49" s="13" t="s">
        <v>66</v>
      </c>
      <c r="H49" s="233" t="s">
        <v>54</v>
      </c>
      <c r="I49" s="233" t="s">
        <v>55</v>
      </c>
      <c r="J49" s="233" t="s">
        <v>4880</v>
      </c>
      <c r="K49" s="235">
        <v>43191</v>
      </c>
      <c r="L49" s="235">
        <v>43203</v>
      </c>
      <c r="M49" s="235">
        <v>43229</v>
      </c>
      <c r="N49" s="233" t="s">
        <v>7</v>
      </c>
      <c r="O49" s="233" t="s">
        <v>56</v>
      </c>
      <c r="P49" s="233" t="s">
        <v>17</v>
      </c>
      <c r="Q49" t="s">
        <v>84</v>
      </c>
      <c r="R49" t="s">
        <v>84</v>
      </c>
      <c r="S49" t="s">
        <v>84</v>
      </c>
      <c r="W49" s="233" t="s">
        <v>4881</v>
      </c>
      <c r="X49" s="236">
        <v>500000</v>
      </c>
      <c r="Y49" s="233" t="s">
        <v>72</v>
      </c>
      <c r="Z49" s="14" t="s">
        <v>478</v>
      </c>
      <c r="AA49" s="14" t="s">
        <v>478</v>
      </c>
      <c r="AB49" s="236" t="s">
        <v>56</v>
      </c>
      <c r="AC49" s="109">
        <v>29.841971562264089</v>
      </c>
      <c r="AD49" s="107">
        <v>1.5094339622641511</v>
      </c>
      <c r="AE49" s="109">
        <v>1342.0985781132044</v>
      </c>
      <c r="AF49" s="108">
        <v>26.841971562264089</v>
      </c>
      <c r="AG49" s="109">
        <v>29.841971562264089</v>
      </c>
    </row>
    <row r="50" spans="1:33" ht="15.6" hidden="1">
      <c r="A50" s="13" t="s">
        <v>4174</v>
      </c>
      <c r="B50" s="13" t="s">
        <v>4133</v>
      </c>
      <c r="C50" s="233" t="s">
        <v>4465</v>
      </c>
      <c r="D50" s="233" t="s">
        <v>65</v>
      </c>
      <c r="E50" s="233" t="s">
        <v>65</v>
      </c>
      <c r="F50" s="233" t="s">
        <v>25</v>
      </c>
      <c r="G50" s="13" t="s">
        <v>66</v>
      </c>
      <c r="H50" s="233" t="s">
        <v>54</v>
      </c>
      <c r="I50" s="233" t="s">
        <v>55</v>
      </c>
      <c r="J50" s="233" t="s">
        <v>4882</v>
      </c>
      <c r="K50" s="235">
        <v>43045</v>
      </c>
      <c r="L50" s="235">
        <v>43427</v>
      </c>
      <c r="M50" s="235">
        <v>43521</v>
      </c>
      <c r="N50" s="233" t="s">
        <v>7</v>
      </c>
      <c r="O50" s="233" t="s">
        <v>4814</v>
      </c>
      <c r="P50" s="233" t="s">
        <v>17</v>
      </c>
      <c r="Q50" t="s">
        <v>84</v>
      </c>
      <c r="R50" t="s">
        <v>84</v>
      </c>
      <c r="S50" t="s">
        <v>84</v>
      </c>
      <c r="W50" s="13" t="s">
        <v>4883</v>
      </c>
      <c r="X50" s="236">
        <v>500000</v>
      </c>
      <c r="Y50" s="233" t="s">
        <v>72</v>
      </c>
      <c r="Z50" s="14" t="s">
        <v>478</v>
      </c>
      <c r="AA50" s="14" t="s">
        <v>478</v>
      </c>
      <c r="AB50" s="236" t="s">
        <v>4816</v>
      </c>
      <c r="AC50" s="109">
        <v>29.902348920754658</v>
      </c>
      <c r="AD50" s="107">
        <v>1.5094339622641511</v>
      </c>
      <c r="AE50" s="109">
        <v>1345.1174460377329</v>
      </c>
      <c r="AF50" s="108">
        <v>26.902348920754658</v>
      </c>
      <c r="AG50" s="109">
        <v>29.902348920754658</v>
      </c>
    </row>
    <row r="51" spans="1:33" ht="15.6" hidden="1">
      <c r="A51" s="110" t="s">
        <v>4214</v>
      </c>
      <c r="B51" s="96" t="s">
        <v>4215</v>
      </c>
      <c r="C51" s="233" t="s">
        <v>3879</v>
      </c>
      <c r="D51" s="233" t="s">
        <v>65</v>
      </c>
      <c r="E51" s="233" t="s">
        <v>65</v>
      </c>
      <c r="F51" s="233" t="s">
        <v>25</v>
      </c>
      <c r="G51" s="233" t="s">
        <v>66</v>
      </c>
      <c r="H51" s="233" t="s">
        <v>54</v>
      </c>
      <c r="I51" s="233" t="s">
        <v>55</v>
      </c>
      <c r="J51" s="2" t="s">
        <v>4884</v>
      </c>
      <c r="K51" s="235">
        <v>43452</v>
      </c>
      <c r="L51" s="235">
        <v>43504</v>
      </c>
      <c r="M51" s="235">
        <v>43552</v>
      </c>
      <c r="N51" s="233" t="s">
        <v>7</v>
      </c>
      <c r="O51" s="233" t="s">
        <v>4814</v>
      </c>
      <c r="P51" s="233" t="s">
        <v>17</v>
      </c>
      <c r="Q51" t="s">
        <v>84</v>
      </c>
      <c r="R51" t="s">
        <v>84</v>
      </c>
      <c r="S51" t="s">
        <v>84</v>
      </c>
      <c r="W51" s="13" t="s">
        <v>4819</v>
      </c>
      <c r="X51" s="104">
        <v>500000</v>
      </c>
      <c r="Y51" s="99" t="s">
        <v>72</v>
      </c>
      <c r="Z51" s="14" t="s">
        <v>478</v>
      </c>
      <c r="AA51" s="14" t="s">
        <v>478</v>
      </c>
      <c r="AB51" s="236" t="s">
        <v>4816</v>
      </c>
      <c r="AC51" s="109">
        <v>29.932537599999943</v>
      </c>
      <c r="AD51" s="107">
        <v>1.5094339622641511</v>
      </c>
      <c r="AE51" s="109">
        <v>1346.6268799999971</v>
      </c>
      <c r="AF51" s="108">
        <v>26.932537599999943</v>
      </c>
      <c r="AG51" s="109">
        <v>29.932537599999943</v>
      </c>
    </row>
    <row r="52" spans="1:33" ht="15.6" hidden="1">
      <c r="A52" s="110" t="s">
        <v>4316</v>
      </c>
      <c r="B52" s="96" t="s">
        <v>4133</v>
      </c>
      <c r="C52" s="233" t="s">
        <v>4885</v>
      </c>
      <c r="D52" s="233" t="s">
        <v>76</v>
      </c>
      <c r="E52" s="233" t="s">
        <v>76</v>
      </c>
      <c r="F52" s="233" t="s">
        <v>25</v>
      </c>
      <c r="G52" s="13" t="s">
        <v>66</v>
      </c>
      <c r="H52" s="233" t="s">
        <v>54</v>
      </c>
      <c r="I52" s="233" t="s">
        <v>55</v>
      </c>
      <c r="J52" s="233" t="s">
        <v>4886</v>
      </c>
      <c r="K52" s="235">
        <v>43475</v>
      </c>
      <c r="L52" s="235">
        <v>43598</v>
      </c>
      <c r="M52" s="235">
        <v>43591</v>
      </c>
      <c r="N52" s="233" t="s">
        <v>7</v>
      </c>
      <c r="O52" s="233" t="s">
        <v>4814</v>
      </c>
      <c r="P52" s="233" t="s">
        <v>17</v>
      </c>
      <c r="Q52" t="s">
        <v>84</v>
      </c>
      <c r="R52" t="s">
        <v>84</v>
      </c>
      <c r="S52" t="s">
        <v>84</v>
      </c>
      <c r="W52" s="233" t="s">
        <v>4887</v>
      </c>
      <c r="X52" s="15">
        <v>263001</v>
      </c>
      <c r="Y52" s="16" t="s">
        <v>72</v>
      </c>
      <c r="Z52" s="14" t="s">
        <v>478</v>
      </c>
      <c r="AA52" s="14" t="s">
        <v>478</v>
      </c>
      <c r="AB52" s="236" t="s">
        <v>4816</v>
      </c>
      <c r="AC52" s="109">
        <v>29.94841690566032</v>
      </c>
      <c r="AD52" s="107">
        <v>0.79396528301886815</v>
      </c>
      <c r="AE52" s="109">
        <v>1347.420845283016</v>
      </c>
      <c r="AF52" s="108">
        <v>26.94841690566032</v>
      </c>
      <c r="AG52" s="109">
        <v>29.94841690566032</v>
      </c>
    </row>
    <row r="53" spans="1:33" ht="15.6" hidden="1">
      <c r="A53" s="13" t="s">
        <v>4888</v>
      </c>
      <c r="B53" s="13" t="s">
        <v>188</v>
      </c>
      <c r="C53" s="233" t="s">
        <v>4889</v>
      </c>
      <c r="D53" s="233" t="s">
        <v>65</v>
      </c>
      <c r="E53" s="233" t="s">
        <v>65</v>
      </c>
      <c r="F53" s="233" t="s">
        <v>25</v>
      </c>
      <c r="G53" s="13" t="s">
        <v>66</v>
      </c>
      <c r="H53" s="233" t="s">
        <v>54</v>
      </c>
      <c r="I53" s="233" t="s">
        <v>55</v>
      </c>
      <c r="J53" s="233" t="s">
        <v>4890</v>
      </c>
      <c r="K53" s="235">
        <v>43442</v>
      </c>
      <c r="L53" s="235">
        <v>43595</v>
      </c>
      <c r="M53" s="235">
        <v>43630</v>
      </c>
      <c r="N53" s="233" t="s">
        <v>7</v>
      </c>
      <c r="O53" s="233" t="s">
        <v>4814</v>
      </c>
      <c r="P53" s="233" t="s">
        <v>17</v>
      </c>
      <c r="Q53" t="s">
        <v>84</v>
      </c>
      <c r="R53" t="s">
        <v>84</v>
      </c>
      <c r="S53" t="s">
        <v>84</v>
      </c>
      <c r="W53" s="233"/>
      <c r="X53" s="15">
        <v>32846</v>
      </c>
      <c r="Y53" s="16" t="s">
        <v>72</v>
      </c>
      <c r="Z53" s="14" t="s">
        <v>478</v>
      </c>
      <c r="AA53" s="14" t="s">
        <v>478</v>
      </c>
      <c r="AB53" s="236" t="s">
        <v>4816</v>
      </c>
      <c r="AC53" s="109">
        <v>29.950400060377302</v>
      </c>
      <c r="AD53" s="107">
        <v>9.9157735849056627E-2</v>
      </c>
      <c r="AE53" s="109">
        <v>1347.5200030188651</v>
      </c>
      <c r="AF53" s="108">
        <v>26.950400060377302</v>
      </c>
      <c r="AG53" s="109">
        <v>29.950400060377302</v>
      </c>
    </row>
    <row r="54" spans="1:33" ht="15.6" hidden="1">
      <c r="A54" s="233" t="s">
        <v>4203</v>
      </c>
      <c r="B54" s="233" t="s">
        <v>4204</v>
      </c>
      <c r="C54" s="233" t="s">
        <v>4788</v>
      </c>
      <c r="D54" s="233" t="s">
        <v>76</v>
      </c>
      <c r="E54" s="233" t="s">
        <v>76</v>
      </c>
      <c r="F54" s="233" t="s">
        <v>25</v>
      </c>
      <c r="G54" s="13" t="s">
        <v>66</v>
      </c>
      <c r="H54" s="233" t="s">
        <v>54</v>
      </c>
      <c r="I54" s="233" t="s">
        <v>55</v>
      </c>
      <c r="J54" s="233" t="s">
        <v>4891</v>
      </c>
      <c r="K54" s="235">
        <v>43553</v>
      </c>
      <c r="L54" s="235">
        <v>43621</v>
      </c>
      <c r="M54" s="235">
        <v>43642</v>
      </c>
      <c r="N54" s="233" t="s">
        <v>7</v>
      </c>
      <c r="O54" s="233" t="s">
        <v>4814</v>
      </c>
      <c r="P54" s="233" t="s">
        <v>17</v>
      </c>
      <c r="Q54" t="s">
        <v>84</v>
      </c>
      <c r="R54" t="s">
        <v>84</v>
      </c>
      <c r="S54" t="s">
        <v>84</v>
      </c>
      <c r="W54" s="233"/>
      <c r="X54" s="236">
        <v>500000</v>
      </c>
      <c r="Y54" s="233" t="s">
        <v>72</v>
      </c>
      <c r="Z54" s="14" t="s">
        <v>478</v>
      </c>
      <c r="AA54" s="14" t="s">
        <v>478</v>
      </c>
      <c r="AB54" s="236" t="s">
        <v>4816</v>
      </c>
      <c r="AC54" s="109">
        <v>29.980588739622586</v>
      </c>
      <c r="AD54" s="107">
        <v>1.5094339622641511</v>
      </c>
      <c r="AE54" s="109">
        <v>1349.0294369811293</v>
      </c>
      <c r="AF54" s="108">
        <v>26.980588739622586</v>
      </c>
      <c r="AG54" s="109">
        <v>29.980588739622586</v>
      </c>
    </row>
    <row r="55" spans="1:33" ht="15.6" hidden="1">
      <c r="A55" s="110" t="s">
        <v>4141</v>
      </c>
      <c r="B55" s="96" t="s">
        <v>4142</v>
      </c>
      <c r="C55" s="233" t="s">
        <v>3469</v>
      </c>
      <c r="D55" s="233" t="s">
        <v>65</v>
      </c>
      <c r="E55" s="233" t="s">
        <v>65</v>
      </c>
      <c r="F55" s="233" t="s">
        <v>25</v>
      </c>
      <c r="G55" s="13" t="s">
        <v>66</v>
      </c>
      <c r="H55" s="233" t="s">
        <v>54</v>
      </c>
      <c r="I55" s="233" t="s">
        <v>55</v>
      </c>
      <c r="J55" s="233" t="s">
        <v>4892</v>
      </c>
      <c r="K55" s="235">
        <v>43579</v>
      </c>
      <c r="L55" s="235">
        <v>43635</v>
      </c>
      <c r="M55" s="235">
        <v>43663</v>
      </c>
      <c r="N55" s="233" t="s">
        <v>7</v>
      </c>
      <c r="O55" s="233" t="s">
        <v>4814</v>
      </c>
      <c r="P55" s="233" t="s">
        <v>17</v>
      </c>
      <c r="Q55" t="s">
        <v>84</v>
      </c>
      <c r="R55" t="s">
        <v>84</v>
      </c>
      <c r="S55" t="s">
        <v>84</v>
      </c>
      <c r="W55" s="233" t="s">
        <v>4893</v>
      </c>
      <c r="X55" s="236">
        <v>500000</v>
      </c>
      <c r="Y55" s="233" t="s">
        <v>72</v>
      </c>
      <c r="Z55" s="14" t="s">
        <v>478</v>
      </c>
      <c r="AA55" s="14" t="s">
        <v>478</v>
      </c>
      <c r="AB55" s="236" t="s">
        <v>4816</v>
      </c>
      <c r="AC55" s="109">
        <v>30.010777418867871</v>
      </c>
      <c r="AD55" s="107">
        <v>1.5094339622641511</v>
      </c>
      <c r="AE55" s="109">
        <v>1350.5388709433935</v>
      </c>
      <c r="AF55" s="108">
        <v>27.010777418867871</v>
      </c>
      <c r="AG55" s="109">
        <v>30.010777418867871</v>
      </c>
    </row>
    <row r="56" spans="1:33" ht="15.6" hidden="1">
      <c r="A56" s="233" t="s">
        <v>4168</v>
      </c>
      <c r="B56" s="233" t="s">
        <v>4169</v>
      </c>
      <c r="C56" s="233" t="s">
        <v>1209</v>
      </c>
      <c r="D56" s="233" t="s">
        <v>65</v>
      </c>
      <c r="E56" s="233" t="s">
        <v>65</v>
      </c>
      <c r="F56" s="233" t="s">
        <v>25</v>
      </c>
      <c r="G56" s="13" t="s">
        <v>66</v>
      </c>
      <c r="H56" s="233" t="s">
        <v>54</v>
      </c>
      <c r="I56" s="233" t="s">
        <v>55</v>
      </c>
      <c r="J56" s="233" t="s">
        <v>4894</v>
      </c>
      <c r="K56" s="235">
        <v>43612</v>
      </c>
      <c r="L56" s="235">
        <v>43651</v>
      </c>
      <c r="M56" s="235">
        <v>43672</v>
      </c>
      <c r="N56" s="233" t="s">
        <v>7</v>
      </c>
      <c r="O56" s="233" t="s">
        <v>4814</v>
      </c>
      <c r="P56" s="233" t="s">
        <v>17</v>
      </c>
      <c r="Q56" t="s">
        <v>84</v>
      </c>
      <c r="R56" t="s">
        <v>84</v>
      </c>
      <c r="S56" t="s">
        <v>84</v>
      </c>
      <c r="W56" s="233"/>
      <c r="X56" s="236">
        <v>18521</v>
      </c>
      <c r="Y56" s="233" t="s">
        <v>72</v>
      </c>
      <c r="Z56" s="14" t="s">
        <v>478</v>
      </c>
      <c r="AA56" s="14" t="s">
        <v>478</v>
      </c>
      <c r="AB56" s="236" t="s">
        <v>4816</v>
      </c>
      <c r="AC56" s="109">
        <v>30.011895667924474</v>
      </c>
      <c r="AD56" s="107">
        <v>5.591245283018869E-2</v>
      </c>
      <c r="AE56" s="109">
        <v>1350.5947833962236</v>
      </c>
      <c r="AF56" s="108">
        <v>27.011895667924474</v>
      </c>
      <c r="AG56" s="109">
        <v>30.011895667924474</v>
      </c>
    </row>
    <row r="57" spans="1:33" ht="15.6" hidden="1">
      <c r="A57" s="233" t="s">
        <v>4214</v>
      </c>
      <c r="B57" s="233" t="s">
        <v>4215</v>
      </c>
      <c r="C57" s="233" t="s">
        <v>4895</v>
      </c>
      <c r="D57" s="233" t="s">
        <v>65</v>
      </c>
      <c r="E57" s="233" t="s">
        <v>65</v>
      </c>
      <c r="F57" s="13" t="s">
        <v>25</v>
      </c>
      <c r="G57" s="13" t="s">
        <v>66</v>
      </c>
      <c r="H57" s="13" t="s">
        <v>54</v>
      </c>
      <c r="I57" s="13" t="s">
        <v>55</v>
      </c>
      <c r="J57" s="233" t="s">
        <v>4896</v>
      </c>
      <c r="K57" s="235">
        <v>43528</v>
      </c>
      <c r="L57" s="235">
        <v>43637</v>
      </c>
      <c r="M57" s="235">
        <v>43686</v>
      </c>
      <c r="N57" s="233" t="s">
        <v>7</v>
      </c>
      <c r="O57" s="233" t="s">
        <v>98</v>
      </c>
      <c r="P57" s="233" t="s">
        <v>17</v>
      </c>
      <c r="Q57" t="s">
        <v>84</v>
      </c>
      <c r="R57" t="s">
        <v>84</v>
      </c>
      <c r="S57" t="s">
        <v>84</v>
      </c>
      <c r="W57" s="233"/>
      <c r="X57" s="236">
        <v>500000</v>
      </c>
      <c r="Y57" s="233" t="s">
        <v>72</v>
      </c>
      <c r="Z57" s="14" t="s">
        <v>478</v>
      </c>
      <c r="AA57" s="14" t="s">
        <v>478</v>
      </c>
      <c r="AB57" s="236" t="s">
        <v>99</v>
      </c>
      <c r="AC57" s="109">
        <v>30.042084347169759</v>
      </c>
      <c r="AD57" s="107">
        <v>1.5094339622641511</v>
      </c>
      <c r="AE57" s="109">
        <v>1352.1042173584879</v>
      </c>
      <c r="AF57" s="108">
        <v>27.042084347169759</v>
      </c>
      <c r="AG57" s="109">
        <v>30.042084347169759</v>
      </c>
    </row>
    <row r="58" spans="1:33" ht="15.6" hidden="1">
      <c r="A58" s="233" t="s">
        <v>4573</v>
      </c>
      <c r="B58" s="233" t="s">
        <v>4684</v>
      </c>
      <c r="C58" s="13" t="s">
        <v>4897</v>
      </c>
      <c r="D58" s="233" t="s">
        <v>65</v>
      </c>
      <c r="E58" s="233" t="s">
        <v>65</v>
      </c>
      <c r="F58" s="233" t="s">
        <v>25</v>
      </c>
      <c r="G58" s="13" t="s">
        <v>66</v>
      </c>
      <c r="H58" s="233" t="s">
        <v>54</v>
      </c>
      <c r="I58" s="233" t="s">
        <v>55</v>
      </c>
      <c r="J58" s="233" t="s">
        <v>4898</v>
      </c>
      <c r="K58" s="235">
        <v>43556</v>
      </c>
      <c r="L58" s="235">
        <v>43647</v>
      </c>
      <c r="M58" s="235">
        <v>43691</v>
      </c>
      <c r="N58" s="233" t="s">
        <v>7</v>
      </c>
      <c r="O58" s="233" t="s">
        <v>4814</v>
      </c>
      <c r="P58" s="233" t="s">
        <v>17</v>
      </c>
      <c r="Q58" t="s">
        <v>84</v>
      </c>
      <c r="R58" t="s">
        <v>84</v>
      </c>
      <c r="S58" t="s">
        <v>84</v>
      </c>
      <c r="W58" s="233"/>
      <c r="X58" s="15">
        <v>500000</v>
      </c>
      <c r="Y58" s="233" t="s">
        <v>72</v>
      </c>
      <c r="Z58" s="14" t="s">
        <v>478</v>
      </c>
      <c r="AA58" s="14" t="s">
        <v>478</v>
      </c>
      <c r="AB58" s="236" t="s">
        <v>4816</v>
      </c>
      <c r="AC58" s="109">
        <v>30.07227302641504</v>
      </c>
      <c r="AD58" s="107">
        <v>1.5094339622641511</v>
      </c>
      <c r="AE58" s="109">
        <v>1353.6136513207521</v>
      </c>
      <c r="AF58" s="108">
        <v>27.07227302641504</v>
      </c>
      <c r="AG58" s="109">
        <v>30.07227302641504</v>
      </c>
    </row>
    <row r="59" spans="1:33" ht="15.6" hidden="1">
      <c r="A59" s="110" t="s">
        <v>4174</v>
      </c>
      <c r="B59" s="96" t="s">
        <v>4133</v>
      </c>
      <c r="C59" s="233" t="s">
        <v>2677</v>
      </c>
      <c r="D59" s="233" t="s">
        <v>76</v>
      </c>
      <c r="E59" s="233" t="s">
        <v>76</v>
      </c>
      <c r="F59" s="233" t="s">
        <v>25</v>
      </c>
      <c r="G59" s="233" t="s">
        <v>66</v>
      </c>
      <c r="H59" s="233" t="s">
        <v>54</v>
      </c>
      <c r="I59" s="233" t="s">
        <v>68</v>
      </c>
      <c r="J59" s="233" t="s">
        <v>4899</v>
      </c>
      <c r="K59" s="235">
        <v>43604</v>
      </c>
      <c r="L59" s="235">
        <v>43665</v>
      </c>
      <c r="M59" s="235">
        <v>43696</v>
      </c>
      <c r="N59" s="233" t="s">
        <v>7</v>
      </c>
      <c r="O59" s="233" t="s">
        <v>4814</v>
      </c>
      <c r="P59" s="233" t="s">
        <v>17</v>
      </c>
      <c r="Q59" t="s">
        <v>84</v>
      </c>
      <c r="R59" t="s">
        <v>84</v>
      </c>
      <c r="S59" t="s">
        <v>84</v>
      </c>
      <c r="W59" s="233"/>
      <c r="X59" s="236">
        <v>500000</v>
      </c>
      <c r="Y59" s="16" t="s">
        <v>58</v>
      </c>
      <c r="Z59" s="233" t="s">
        <v>444</v>
      </c>
      <c r="AA59" s="233" t="s">
        <v>444</v>
      </c>
      <c r="AB59" s="236" t="s">
        <v>4816</v>
      </c>
      <c r="AC59" s="109">
        <v>30.102461705660325</v>
      </c>
      <c r="AD59" s="107">
        <v>1.5094339622641511</v>
      </c>
      <c r="AE59" s="109">
        <v>1355.1230852830163</v>
      </c>
      <c r="AF59" s="108">
        <v>27.102461705660325</v>
      </c>
      <c r="AG59" s="109">
        <v>30.102461705660325</v>
      </c>
    </row>
    <row r="60" spans="1:33" ht="15.6" hidden="1">
      <c r="A60" s="102" t="s">
        <v>4429</v>
      </c>
      <c r="B60" s="96" t="s">
        <v>152</v>
      </c>
      <c r="C60" s="233" t="s">
        <v>4900</v>
      </c>
      <c r="D60" s="233" t="s">
        <v>65</v>
      </c>
      <c r="E60" s="233" t="s">
        <v>65</v>
      </c>
      <c r="F60" s="233" t="s">
        <v>25</v>
      </c>
      <c r="G60" s="233" t="s">
        <v>66</v>
      </c>
      <c r="H60" s="233" t="s">
        <v>54</v>
      </c>
      <c r="I60" s="233" t="s">
        <v>55</v>
      </c>
      <c r="J60" s="233" t="s">
        <v>4901</v>
      </c>
      <c r="K60" s="235">
        <v>43606</v>
      </c>
      <c r="L60" s="235">
        <v>43651</v>
      </c>
      <c r="M60" s="235">
        <v>43706</v>
      </c>
      <c r="N60" s="233" t="s">
        <v>7</v>
      </c>
      <c r="O60" s="233" t="s">
        <v>4814</v>
      </c>
      <c r="P60" s="233" t="s">
        <v>17</v>
      </c>
      <c r="Q60" t="s">
        <v>84</v>
      </c>
      <c r="R60" t="s">
        <v>84</v>
      </c>
      <c r="S60" t="s">
        <v>84</v>
      </c>
      <c r="W60" s="233"/>
      <c r="X60" s="236">
        <v>500000</v>
      </c>
      <c r="Y60" s="233" t="s">
        <v>72</v>
      </c>
      <c r="Z60" s="14" t="s">
        <v>478</v>
      </c>
      <c r="AA60" s="14" t="s">
        <v>478</v>
      </c>
      <c r="AB60" s="236" t="s">
        <v>4816</v>
      </c>
      <c r="AC60" s="109">
        <v>30.13265038490561</v>
      </c>
      <c r="AD60" s="107">
        <v>1.5094339622641511</v>
      </c>
      <c r="AE60" s="109">
        <v>1356.6325192452805</v>
      </c>
      <c r="AF60" s="108">
        <v>27.13265038490561</v>
      </c>
      <c r="AG60" s="109">
        <v>30.13265038490561</v>
      </c>
    </row>
    <row r="61" spans="1:33" ht="15.6" hidden="1">
      <c r="A61" s="233" t="s">
        <v>4902</v>
      </c>
      <c r="B61" s="233" t="s">
        <v>4903</v>
      </c>
      <c r="C61" s="233" t="s">
        <v>4904</v>
      </c>
      <c r="D61" s="233" t="s">
        <v>65</v>
      </c>
      <c r="E61" s="233" t="s">
        <v>65</v>
      </c>
      <c r="F61" s="233" t="s">
        <v>25</v>
      </c>
      <c r="G61" s="233" t="s">
        <v>66</v>
      </c>
      <c r="H61" s="233" t="s">
        <v>54</v>
      </c>
      <c r="I61" s="233" t="s">
        <v>55</v>
      </c>
      <c r="J61" s="233" t="s">
        <v>4905</v>
      </c>
      <c r="K61" s="235">
        <v>43430</v>
      </c>
      <c r="L61" s="235">
        <v>43679</v>
      </c>
      <c r="M61" s="235">
        <v>43721</v>
      </c>
      <c r="N61" s="233" t="s">
        <v>7</v>
      </c>
      <c r="O61" s="233" t="s">
        <v>98</v>
      </c>
      <c r="P61" s="233" t="s">
        <v>17</v>
      </c>
      <c r="Q61" t="s">
        <v>84</v>
      </c>
      <c r="R61" t="s">
        <v>84</v>
      </c>
      <c r="S61" t="s">
        <v>84</v>
      </c>
      <c r="W61" s="233"/>
      <c r="X61" s="236">
        <v>500000</v>
      </c>
      <c r="Y61" s="233" t="s">
        <v>72</v>
      </c>
      <c r="Z61" s="14" t="s">
        <v>478</v>
      </c>
      <c r="AA61" s="14" t="s">
        <v>478</v>
      </c>
      <c r="AB61" s="236" t="s">
        <v>99</v>
      </c>
      <c r="AC61" s="109">
        <v>30.162839064150894</v>
      </c>
      <c r="AD61" s="107">
        <v>1.5094339622641511</v>
      </c>
      <c r="AE61" s="109">
        <v>1358.1419532075447</v>
      </c>
      <c r="AF61" s="108">
        <v>27.162839064150894</v>
      </c>
      <c r="AG61" s="109">
        <v>30.162839064150894</v>
      </c>
    </row>
    <row r="62" spans="1:33" ht="15.6" hidden="1">
      <c r="A62" s="233" t="s">
        <v>4888</v>
      </c>
      <c r="B62" s="233" t="s">
        <v>188</v>
      </c>
      <c r="C62" s="233" t="s">
        <v>4906</v>
      </c>
      <c r="D62" s="233" t="s">
        <v>65</v>
      </c>
      <c r="E62" s="233" t="s">
        <v>65</v>
      </c>
      <c r="F62" s="233" t="s">
        <v>25</v>
      </c>
      <c r="G62" s="233" t="s">
        <v>66</v>
      </c>
      <c r="H62" s="233" t="s">
        <v>54</v>
      </c>
      <c r="I62" s="233" t="s">
        <v>55</v>
      </c>
      <c r="J62" s="233" t="s">
        <v>4907</v>
      </c>
      <c r="K62" s="235">
        <v>43633</v>
      </c>
      <c r="L62" s="235">
        <v>43742</v>
      </c>
      <c r="M62" s="235">
        <v>43784</v>
      </c>
      <c r="N62" s="233" t="s">
        <v>7</v>
      </c>
      <c r="O62" s="233" t="s">
        <v>4814</v>
      </c>
      <c r="P62" s="233" t="s">
        <v>17</v>
      </c>
      <c r="Q62" t="s">
        <v>84</v>
      </c>
      <c r="R62" t="s">
        <v>84</v>
      </c>
      <c r="S62" t="s">
        <v>84</v>
      </c>
      <c r="W62" s="233"/>
      <c r="X62" s="236">
        <v>500000</v>
      </c>
      <c r="Y62" s="233" t="s">
        <v>72</v>
      </c>
      <c r="Z62" s="14" t="s">
        <v>478</v>
      </c>
      <c r="AA62" s="14" t="s">
        <v>478</v>
      </c>
      <c r="AB62" s="236" t="s">
        <v>4816</v>
      </c>
      <c r="AC62" s="109">
        <v>30.193027743396179</v>
      </c>
      <c r="AD62" s="107">
        <v>1.5094339622641511</v>
      </c>
      <c r="AE62" s="109">
        <v>1359.6513871698089</v>
      </c>
      <c r="AF62" s="108">
        <v>27.193027743396179</v>
      </c>
      <c r="AG62" s="109">
        <v>30.193027743396179</v>
      </c>
    </row>
    <row r="63" spans="1:33" ht="15.6" hidden="1">
      <c r="A63" s="233" t="s">
        <v>4168</v>
      </c>
      <c r="B63" s="233" t="s">
        <v>4169</v>
      </c>
      <c r="C63" s="233" t="s">
        <v>1209</v>
      </c>
      <c r="D63" s="233" t="s">
        <v>65</v>
      </c>
      <c r="E63" s="233" t="s">
        <v>65</v>
      </c>
      <c r="F63" s="233" t="s">
        <v>25</v>
      </c>
      <c r="G63" s="233" t="s">
        <v>66</v>
      </c>
      <c r="H63" s="233" t="s">
        <v>54</v>
      </c>
      <c r="I63" s="233" t="s">
        <v>55</v>
      </c>
      <c r="J63" s="233" t="s">
        <v>4908</v>
      </c>
      <c r="K63" s="235">
        <v>43612</v>
      </c>
      <c r="L63" s="235">
        <v>43735</v>
      </c>
      <c r="M63" s="235">
        <v>43791</v>
      </c>
      <c r="N63" s="233" t="s">
        <v>7</v>
      </c>
      <c r="O63" s="233" t="s">
        <v>98</v>
      </c>
      <c r="P63" s="233" t="s">
        <v>17</v>
      </c>
      <c r="Q63" t="s">
        <v>23</v>
      </c>
      <c r="R63" t="s">
        <v>84</v>
      </c>
      <c r="S63" s="62" t="s">
        <v>4909</v>
      </c>
      <c r="W63" s="233"/>
      <c r="X63" s="236">
        <v>500000</v>
      </c>
      <c r="Y63" s="233" t="s">
        <v>72</v>
      </c>
      <c r="Z63" s="14" t="s">
        <v>478</v>
      </c>
      <c r="AA63" s="14" t="s">
        <v>478</v>
      </c>
      <c r="AB63" s="236" t="s">
        <v>99</v>
      </c>
      <c r="AC63" s="109">
        <v>30.223216422641464</v>
      </c>
      <c r="AD63" s="107">
        <v>1.5094339622641511</v>
      </c>
      <c r="AE63" s="109">
        <v>1361.1608211320731</v>
      </c>
      <c r="AF63" s="108">
        <v>27.223216422641464</v>
      </c>
      <c r="AG63" s="109">
        <v>30.223216422641464</v>
      </c>
    </row>
    <row r="64" spans="1:33" ht="15.6" hidden="1">
      <c r="A64" s="233" t="s">
        <v>4168</v>
      </c>
      <c r="B64" s="233" t="s">
        <v>4169</v>
      </c>
      <c r="C64" s="233" t="s">
        <v>4910</v>
      </c>
      <c r="D64" s="233" t="s">
        <v>65</v>
      </c>
      <c r="E64" s="233" t="s">
        <v>65</v>
      </c>
      <c r="F64" s="233" t="s">
        <v>25</v>
      </c>
      <c r="G64" s="233" t="s">
        <v>66</v>
      </c>
      <c r="H64" s="233" t="s">
        <v>54</v>
      </c>
      <c r="I64" s="233" t="s">
        <v>55</v>
      </c>
      <c r="J64" s="233" t="s">
        <v>4911</v>
      </c>
      <c r="K64" s="235">
        <v>43693</v>
      </c>
      <c r="L64" s="235">
        <v>43753</v>
      </c>
      <c r="M64" s="235">
        <v>43798</v>
      </c>
      <c r="N64" s="233" t="s">
        <v>7</v>
      </c>
      <c r="O64" s="233" t="s">
        <v>98</v>
      </c>
      <c r="P64" s="233" t="s">
        <v>17</v>
      </c>
      <c r="Q64" t="s">
        <v>84</v>
      </c>
      <c r="R64" t="s">
        <v>84</v>
      </c>
      <c r="S64" t="s">
        <v>84</v>
      </c>
      <c r="W64" s="233" t="s">
        <v>4912</v>
      </c>
      <c r="X64" s="236">
        <v>500000</v>
      </c>
      <c r="Y64" s="233" t="s">
        <v>72</v>
      </c>
      <c r="Z64" s="14" t="s">
        <v>478</v>
      </c>
      <c r="AA64" s="14" t="s">
        <v>478</v>
      </c>
      <c r="AB64" s="236" t="s">
        <v>99</v>
      </c>
      <c r="AC64" s="109">
        <v>30.253405101886745</v>
      </c>
      <c r="AD64" s="107">
        <v>1.5094339622641511</v>
      </c>
      <c r="AE64" s="109">
        <v>1362.6702550943373</v>
      </c>
      <c r="AF64" s="108">
        <v>27.253405101886745</v>
      </c>
      <c r="AG64" s="109">
        <v>30.253405101886745</v>
      </c>
    </row>
    <row r="65" spans="1:33" ht="15.6" hidden="1">
      <c r="A65" s="233" t="s">
        <v>4902</v>
      </c>
      <c r="B65" s="233" t="s">
        <v>4903</v>
      </c>
      <c r="C65" s="233" t="s">
        <v>4904</v>
      </c>
      <c r="D65" s="233" t="s">
        <v>65</v>
      </c>
      <c r="E65" s="233" t="s">
        <v>65</v>
      </c>
      <c r="F65" s="233" t="s">
        <v>25</v>
      </c>
      <c r="G65" s="233" t="s">
        <v>66</v>
      </c>
      <c r="H65" s="233" t="s">
        <v>54</v>
      </c>
      <c r="I65" s="233" t="s">
        <v>55</v>
      </c>
      <c r="J65" s="233" t="s">
        <v>4913</v>
      </c>
      <c r="K65" s="235">
        <v>43612</v>
      </c>
      <c r="L65" s="235">
        <v>43728</v>
      </c>
      <c r="M65" s="235">
        <v>43812</v>
      </c>
      <c r="N65" s="233" t="s">
        <v>7</v>
      </c>
      <c r="O65" s="233" t="s">
        <v>98</v>
      </c>
      <c r="P65" s="233" t="s">
        <v>17</v>
      </c>
      <c r="Q65" t="s">
        <v>23</v>
      </c>
      <c r="R65" t="s">
        <v>84</v>
      </c>
      <c r="S65" s="62" t="s">
        <v>4914</v>
      </c>
      <c r="W65" s="233"/>
      <c r="X65" s="236">
        <v>500000</v>
      </c>
      <c r="Y65" s="233" t="s">
        <v>72</v>
      </c>
      <c r="Z65" s="14" t="s">
        <v>478</v>
      </c>
      <c r="AA65" s="14" t="s">
        <v>478</v>
      </c>
      <c r="AB65" s="236" t="s">
        <v>99</v>
      </c>
      <c r="AC65" s="109">
        <v>30.28359378113203</v>
      </c>
      <c r="AD65" s="107">
        <v>1.5094339622641511</v>
      </c>
      <c r="AE65" s="109">
        <v>1364.1796890566015</v>
      </c>
      <c r="AF65" s="108">
        <v>27.28359378113203</v>
      </c>
      <c r="AG65" s="109">
        <v>30.28359378113203</v>
      </c>
    </row>
    <row r="66" spans="1:33" ht="15.6" hidden="1">
      <c r="A66" s="110" t="s">
        <v>4174</v>
      </c>
      <c r="B66" s="96" t="s">
        <v>4133</v>
      </c>
      <c r="C66" s="233" t="s">
        <v>4879</v>
      </c>
      <c r="D66" s="233" t="s">
        <v>65</v>
      </c>
      <c r="E66" s="233" t="s">
        <v>65</v>
      </c>
      <c r="F66" s="233" t="s">
        <v>25</v>
      </c>
      <c r="G66" s="13" t="s">
        <v>66</v>
      </c>
      <c r="H66" s="233" t="s">
        <v>54</v>
      </c>
      <c r="I66" s="233" t="s">
        <v>55</v>
      </c>
      <c r="J66" s="233" t="s">
        <v>4915</v>
      </c>
      <c r="K66" s="235">
        <v>43617</v>
      </c>
      <c r="L66" s="235">
        <v>43651</v>
      </c>
      <c r="M66" s="235">
        <v>43830</v>
      </c>
      <c r="N66" s="233" t="s">
        <v>7</v>
      </c>
      <c r="O66" s="233" t="s">
        <v>4814</v>
      </c>
      <c r="P66" s="233" t="s">
        <v>17</v>
      </c>
      <c r="Q66" t="s">
        <v>84</v>
      </c>
      <c r="R66" t="s">
        <v>84</v>
      </c>
      <c r="S66" t="s">
        <v>84</v>
      </c>
      <c r="W66" s="233"/>
      <c r="X66" s="236">
        <v>500000</v>
      </c>
      <c r="Y66" s="233" t="s">
        <v>72</v>
      </c>
      <c r="Z66" s="14" t="s">
        <v>478</v>
      </c>
      <c r="AA66" s="14" t="s">
        <v>478</v>
      </c>
      <c r="AB66" s="236" t="s">
        <v>4816</v>
      </c>
      <c r="AC66" s="109">
        <v>30.313782460377315</v>
      </c>
      <c r="AD66" s="107">
        <v>1.5094339622641511</v>
      </c>
      <c r="AE66" s="109">
        <v>1365.6891230188658</v>
      </c>
      <c r="AF66" s="108">
        <v>27.313782460377315</v>
      </c>
      <c r="AG66" s="109">
        <v>30.313782460377315</v>
      </c>
    </row>
    <row r="67" spans="1:33" ht="15.6" hidden="1">
      <c r="A67" s="233" t="s">
        <v>4136</v>
      </c>
      <c r="B67" s="96" t="s">
        <v>4133</v>
      </c>
      <c r="C67" s="233" t="s">
        <v>4916</v>
      </c>
      <c r="D67" s="233" t="s">
        <v>65</v>
      </c>
      <c r="E67" s="233" t="s">
        <v>65</v>
      </c>
      <c r="F67" s="233" t="s">
        <v>25</v>
      </c>
      <c r="G67" s="233" t="s">
        <v>66</v>
      </c>
      <c r="H67" s="233" t="s">
        <v>54</v>
      </c>
      <c r="I67" s="233" t="s">
        <v>55</v>
      </c>
      <c r="J67" s="233" t="s">
        <v>4917</v>
      </c>
      <c r="K67" s="235">
        <v>43669</v>
      </c>
      <c r="L67" s="235">
        <v>43681</v>
      </c>
      <c r="M67" s="235">
        <v>43861</v>
      </c>
      <c r="N67" s="233" t="s">
        <v>7</v>
      </c>
      <c r="O67" s="233" t="s">
        <v>4814</v>
      </c>
      <c r="P67" s="233" t="s">
        <v>17</v>
      </c>
      <c r="Q67" t="s">
        <v>84</v>
      </c>
      <c r="R67" t="s">
        <v>84</v>
      </c>
      <c r="S67" t="s">
        <v>84</v>
      </c>
      <c r="W67" s="233"/>
      <c r="X67" s="236">
        <v>500000</v>
      </c>
      <c r="Y67" s="233" t="s">
        <v>72</v>
      </c>
      <c r="Z67" s="14" t="s">
        <v>444</v>
      </c>
      <c r="AA67" s="14" t="s">
        <v>478</v>
      </c>
      <c r="AB67" s="236" t="s">
        <v>4816</v>
      </c>
      <c r="AC67" s="109">
        <v>30.3439711396226</v>
      </c>
      <c r="AD67" s="107">
        <v>1.5094339622641511</v>
      </c>
      <c r="AE67" s="109">
        <v>1367.19855698113</v>
      </c>
      <c r="AF67" s="108">
        <v>27.3439711396226</v>
      </c>
      <c r="AG67" s="109">
        <v>30.3439711396226</v>
      </c>
    </row>
    <row r="68" spans="1:33" ht="15.6" hidden="1">
      <c r="A68" s="102" t="s">
        <v>4429</v>
      </c>
      <c r="B68" s="96" t="s">
        <v>152</v>
      </c>
      <c r="C68" s="233" t="s">
        <v>4918</v>
      </c>
      <c r="D68" s="233" t="s">
        <v>65</v>
      </c>
      <c r="E68" s="13" t="s">
        <v>65</v>
      </c>
      <c r="F68" s="233" t="s">
        <v>24</v>
      </c>
      <c r="G68" s="13" t="s">
        <v>66</v>
      </c>
      <c r="H68" s="233" t="s">
        <v>54</v>
      </c>
      <c r="I68" s="13" t="s">
        <v>55</v>
      </c>
      <c r="J68" s="233" t="s">
        <v>4919</v>
      </c>
      <c r="K68" s="235">
        <v>42848</v>
      </c>
      <c r="L68" s="235">
        <v>43308</v>
      </c>
      <c r="M68" s="235">
        <v>43398</v>
      </c>
      <c r="N68" s="233" t="s">
        <v>11</v>
      </c>
      <c r="O68" s="233" t="s">
        <v>2730</v>
      </c>
      <c r="P68" s="233" t="s">
        <v>17</v>
      </c>
      <c r="Q68" t="s">
        <v>84</v>
      </c>
      <c r="R68" t="s">
        <v>84</v>
      </c>
      <c r="S68" t="s">
        <v>84</v>
      </c>
      <c r="W68" s="233" t="s">
        <v>4920</v>
      </c>
      <c r="X68" s="236">
        <v>500000</v>
      </c>
      <c r="Y68" s="233" t="s">
        <v>72</v>
      </c>
      <c r="Z68" s="14" t="s">
        <v>444</v>
      </c>
      <c r="AA68" s="14" t="s">
        <v>478</v>
      </c>
      <c r="AB68" s="236" t="s">
        <v>2733</v>
      </c>
      <c r="AC68" s="109">
        <v>30.43453717735845</v>
      </c>
      <c r="AD68" s="107">
        <v>1.5094339622641511</v>
      </c>
      <c r="AE68" s="109">
        <v>1371.7268588679226</v>
      </c>
      <c r="AF68" s="108">
        <v>27.43453717735845</v>
      </c>
      <c r="AG68" s="109">
        <v>30.43453717735845</v>
      </c>
    </row>
    <row r="69" spans="1:33" ht="15.6" hidden="1">
      <c r="A69" s="110" t="s">
        <v>4174</v>
      </c>
      <c r="B69" s="96" t="s">
        <v>4133</v>
      </c>
      <c r="C69" s="233" t="s">
        <v>4921</v>
      </c>
      <c r="D69" s="233" t="s">
        <v>108</v>
      </c>
      <c r="E69" s="233" t="s">
        <v>65</v>
      </c>
      <c r="F69" s="233" t="s">
        <v>24</v>
      </c>
      <c r="G69" s="13" t="s">
        <v>66</v>
      </c>
      <c r="H69" s="233" t="s">
        <v>54</v>
      </c>
      <c r="I69" s="13" t="s">
        <v>55</v>
      </c>
      <c r="J69" s="233" t="s">
        <v>4922</v>
      </c>
      <c r="K69" s="235">
        <v>43272</v>
      </c>
      <c r="L69" s="235">
        <v>43399</v>
      </c>
      <c r="M69" s="235">
        <v>43419</v>
      </c>
      <c r="N69" s="233" t="s">
        <v>11</v>
      </c>
      <c r="O69" s="233" t="s">
        <v>185</v>
      </c>
      <c r="P69" s="233" t="s">
        <v>17</v>
      </c>
      <c r="Q69" t="s">
        <v>84</v>
      </c>
      <c r="R69" t="s">
        <v>84</v>
      </c>
      <c r="S69" t="s">
        <v>84</v>
      </c>
      <c r="W69" s="233" t="s">
        <v>4759</v>
      </c>
      <c r="X69" s="236">
        <v>500000</v>
      </c>
      <c r="Y69" s="233" t="s">
        <v>72</v>
      </c>
      <c r="Z69" s="14" t="s">
        <v>444</v>
      </c>
      <c r="AA69" s="14" t="s">
        <v>478</v>
      </c>
      <c r="AB69" s="236" t="s">
        <v>186</v>
      </c>
      <c r="AC69" s="109">
        <v>30.464725856603735</v>
      </c>
      <c r="AD69" s="107">
        <v>1.5094339622641511</v>
      </c>
      <c r="AE69" s="109">
        <v>1373.2362928301868</v>
      </c>
      <c r="AF69" s="108">
        <v>27.464725856603735</v>
      </c>
      <c r="AG69" s="109">
        <v>30.464725856603735</v>
      </c>
    </row>
    <row r="70" spans="1:33" ht="15.6" hidden="1">
      <c r="A70" s="13" t="s">
        <v>4888</v>
      </c>
      <c r="B70" s="13" t="s">
        <v>188</v>
      </c>
      <c r="C70" s="233" t="s">
        <v>4923</v>
      </c>
      <c r="D70" s="233" t="s">
        <v>65</v>
      </c>
      <c r="E70" s="233" t="s">
        <v>65</v>
      </c>
      <c r="F70" s="233" t="s">
        <v>24</v>
      </c>
      <c r="G70" s="13" t="s">
        <v>66</v>
      </c>
      <c r="H70" s="233" t="s">
        <v>54</v>
      </c>
      <c r="I70" s="233" t="s">
        <v>55</v>
      </c>
      <c r="J70" s="233" t="s">
        <v>4924</v>
      </c>
      <c r="K70" s="235">
        <v>43248</v>
      </c>
      <c r="L70" s="235">
        <v>43399</v>
      </c>
      <c r="M70" s="235">
        <v>43441</v>
      </c>
      <c r="N70" s="233" t="s">
        <v>11</v>
      </c>
      <c r="O70" s="233" t="s">
        <v>185</v>
      </c>
      <c r="P70" s="233" t="s">
        <v>17</v>
      </c>
      <c r="Q70" t="s">
        <v>84</v>
      </c>
      <c r="R70" t="s">
        <v>84</v>
      </c>
      <c r="S70" t="s">
        <v>84</v>
      </c>
      <c r="W70" s="13" t="s">
        <v>4925</v>
      </c>
      <c r="X70" s="15">
        <v>60568</v>
      </c>
      <c r="Y70" s="99" t="s">
        <v>72</v>
      </c>
      <c r="Z70" s="233" t="s">
        <v>444</v>
      </c>
      <c r="AA70" s="233" t="s">
        <v>444</v>
      </c>
      <c r="AB70" s="236" t="s">
        <v>186</v>
      </c>
      <c r="AC70" s="109">
        <v>30.468382792452793</v>
      </c>
      <c r="AD70" s="107">
        <v>0.1828467924528302</v>
      </c>
      <c r="AE70" s="109">
        <v>1373.4191396226397</v>
      </c>
      <c r="AF70" s="108">
        <v>27.468382792452793</v>
      </c>
      <c r="AG70" s="109">
        <v>30.468382792452793</v>
      </c>
    </row>
    <row r="71" spans="1:33" ht="15.6">
      <c r="A71" s="233" t="s">
        <v>4203</v>
      </c>
      <c r="B71" s="233" t="s">
        <v>4204</v>
      </c>
      <c r="C71" s="233" t="s">
        <v>1455</v>
      </c>
      <c r="D71" s="233" t="s">
        <v>65</v>
      </c>
      <c r="E71" s="233" t="s">
        <v>52</v>
      </c>
      <c r="F71" s="233" t="s">
        <v>24</v>
      </c>
      <c r="G71" s="13" t="s">
        <v>66</v>
      </c>
      <c r="H71" s="233" t="s">
        <v>54</v>
      </c>
      <c r="I71" s="233" t="s">
        <v>55</v>
      </c>
      <c r="J71" s="233" t="s">
        <v>4926</v>
      </c>
      <c r="K71" s="235">
        <v>43255</v>
      </c>
      <c r="L71" s="235">
        <v>43399</v>
      </c>
      <c r="M71" s="235">
        <v>43448</v>
      </c>
      <c r="N71" s="233" t="s">
        <v>11</v>
      </c>
      <c r="O71" s="233" t="s">
        <v>2730</v>
      </c>
      <c r="P71" s="233" t="s">
        <v>17</v>
      </c>
      <c r="Q71" t="s">
        <v>84</v>
      </c>
      <c r="R71" t="s">
        <v>84</v>
      </c>
      <c r="S71" t="s">
        <v>84</v>
      </c>
      <c r="W71" s="233" t="s">
        <v>4927</v>
      </c>
      <c r="X71" s="236">
        <v>500000</v>
      </c>
      <c r="Y71" s="233" t="s">
        <v>72</v>
      </c>
      <c r="Z71" s="14" t="s">
        <v>444</v>
      </c>
      <c r="AA71" s="14" t="s">
        <v>478</v>
      </c>
      <c r="AB71" s="236" t="s">
        <v>2733</v>
      </c>
      <c r="AC71" s="109">
        <v>30.498571471698078</v>
      </c>
      <c r="AD71" s="107">
        <v>1.5094339622641511</v>
      </c>
      <c r="AE71" s="109">
        <v>1374.9285735849039</v>
      </c>
      <c r="AF71" s="108">
        <v>27.498571471698078</v>
      </c>
      <c r="AG71" s="109">
        <v>30.498571471698078</v>
      </c>
    </row>
    <row r="72" spans="1:33" ht="15.6" hidden="1">
      <c r="A72" s="13" t="s">
        <v>4766</v>
      </c>
      <c r="B72" s="95" t="s">
        <v>4767</v>
      </c>
      <c r="C72" s="233" t="s">
        <v>4928</v>
      </c>
      <c r="D72" s="233" t="s">
        <v>65</v>
      </c>
      <c r="E72" s="233" t="s">
        <v>65</v>
      </c>
      <c r="F72" s="233" t="s">
        <v>24</v>
      </c>
      <c r="G72" s="233" t="s">
        <v>66</v>
      </c>
      <c r="H72" s="233" t="s">
        <v>54</v>
      </c>
      <c r="I72" s="233" t="s">
        <v>55</v>
      </c>
      <c r="J72" s="233" t="s">
        <v>4929</v>
      </c>
      <c r="K72" s="235">
        <v>43191</v>
      </c>
      <c r="L72" s="235">
        <v>43466</v>
      </c>
      <c r="M72" s="235">
        <v>43581</v>
      </c>
      <c r="N72" s="233" t="s">
        <v>11</v>
      </c>
      <c r="O72" s="233" t="s">
        <v>2730</v>
      </c>
      <c r="P72" s="233" t="s">
        <v>17</v>
      </c>
      <c r="Q72" t="s">
        <v>84</v>
      </c>
      <c r="R72" t="s">
        <v>84</v>
      </c>
      <c r="S72" t="s">
        <v>84</v>
      </c>
      <c r="W72" s="233"/>
      <c r="X72" s="15">
        <v>1129367</v>
      </c>
      <c r="Y72" s="233" t="s">
        <v>72</v>
      </c>
      <c r="Z72" s="14" t="s">
        <v>444</v>
      </c>
      <c r="AA72" s="14" t="s">
        <v>478</v>
      </c>
      <c r="AB72" s="236" t="s">
        <v>2733</v>
      </c>
      <c r="AC72" s="109">
        <v>30.566759667924494</v>
      </c>
      <c r="AD72" s="107">
        <v>3.4094098113207552</v>
      </c>
      <c r="AE72" s="109">
        <v>1378.3379833962247</v>
      </c>
      <c r="AF72" s="108">
        <v>27.566759667924494</v>
      </c>
      <c r="AG72" s="109">
        <v>30.566759667924494</v>
      </c>
    </row>
    <row r="73" spans="1:33" ht="15.6" hidden="1">
      <c r="A73" s="105" t="s">
        <v>4174</v>
      </c>
      <c r="B73" s="96" t="s">
        <v>4133</v>
      </c>
      <c r="C73" s="233" t="s">
        <v>4930</v>
      </c>
      <c r="D73" s="233" t="s">
        <v>65</v>
      </c>
      <c r="E73" s="233" t="s">
        <v>65</v>
      </c>
      <c r="F73" s="233" t="s">
        <v>25</v>
      </c>
      <c r="G73" s="233" t="s">
        <v>53</v>
      </c>
      <c r="H73" s="233" t="s">
        <v>67</v>
      </c>
      <c r="I73" s="233" t="s">
        <v>55</v>
      </c>
      <c r="J73" s="233" t="s">
        <v>4931</v>
      </c>
      <c r="K73" s="235">
        <v>43485</v>
      </c>
      <c r="L73" s="235">
        <v>43678</v>
      </c>
      <c r="M73" s="235">
        <v>43720</v>
      </c>
      <c r="N73" s="233" t="s">
        <v>11</v>
      </c>
      <c r="O73" s="233" t="s">
        <v>12</v>
      </c>
      <c r="P73" s="233" t="s">
        <v>17</v>
      </c>
      <c r="Q73" t="s">
        <v>84</v>
      </c>
      <c r="R73" t="s">
        <v>84</v>
      </c>
      <c r="S73" t="s">
        <v>84</v>
      </c>
      <c r="W73" s="233" t="s">
        <v>4932</v>
      </c>
      <c r="X73" s="15">
        <v>195112</v>
      </c>
      <c r="Y73" s="233" t="s">
        <v>72</v>
      </c>
      <c r="Z73" s="14" t="s">
        <v>478</v>
      </c>
      <c r="AA73" s="14" t="s">
        <v>478</v>
      </c>
      <c r="AB73" s="236" t="s">
        <v>125</v>
      </c>
      <c r="AC73" s="109">
        <v>31.046827290566004</v>
      </c>
      <c r="AD73" s="107">
        <v>5.8901735849056616</v>
      </c>
      <c r="AE73" s="109">
        <v>1402.3413645283001</v>
      </c>
      <c r="AF73" s="108">
        <v>28.046827290566004</v>
      </c>
      <c r="AG73" s="109">
        <v>31.046827290566004</v>
      </c>
    </row>
    <row r="74" spans="1:33" ht="15.6" hidden="1">
      <c r="A74" s="110" t="s">
        <v>4316</v>
      </c>
      <c r="B74" s="96" t="s">
        <v>4133</v>
      </c>
      <c r="C74" s="233" t="s">
        <v>4933</v>
      </c>
      <c r="D74" s="233" t="s">
        <v>65</v>
      </c>
      <c r="E74" s="233" t="s">
        <v>65</v>
      </c>
      <c r="F74" s="233" t="s">
        <v>25</v>
      </c>
      <c r="G74" s="13" t="s">
        <v>53</v>
      </c>
      <c r="H74" s="233" t="s">
        <v>67</v>
      </c>
      <c r="I74" s="233" t="s">
        <v>68</v>
      </c>
      <c r="J74" s="233" t="s">
        <v>4934</v>
      </c>
      <c r="K74" s="235">
        <v>43453</v>
      </c>
      <c r="L74" s="235">
        <v>43584</v>
      </c>
      <c r="M74" s="235">
        <v>43728</v>
      </c>
      <c r="N74" s="233" t="s">
        <v>11</v>
      </c>
      <c r="O74" s="233" t="s">
        <v>209</v>
      </c>
      <c r="P74" s="233" t="s">
        <v>17</v>
      </c>
      <c r="Q74" t="s">
        <v>84</v>
      </c>
      <c r="R74" t="s">
        <v>84</v>
      </c>
      <c r="S74" t="s">
        <v>84</v>
      </c>
      <c r="W74" s="233"/>
      <c r="X74" s="15">
        <v>2790975</v>
      </c>
      <c r="Y74" s="233" t="s">
        <v>72</v>
      </c>
      <c r="Z74" s="233" t="s">
        <v>444</v>
      </c>
      <c r="AA74" s="233" t="s">
        <v>444</v>
      </c>
      <c r="AB74" s="236" t="s">
        <v>210</v>
      </c>
      <c r="AC74" s="109">
        <v>32.731944271698076</v>
      </c>
      <c r="AD74" s="107">
        <v>84.255849056603779</v>
      </c>
      <c r="AE74" s="109">
        <v>1486.5972135849038</v>
      </c>
      <c r="AF74" s="108">
        <v>29.731944271698076</v>
      </c>
      <c r="AG74" s="109">
        <v>32.731944271698076</v>
      </c>
    </row>
    <row r="75" spans="1:33" ht="15.6" hidden="1">
      <c r="A75" s="110" t="s">
        <v>4136</v>
      </c>
      <c r="B75" s="96" t="s">
        <v>4330</v>
      </c>
      <c r="C75" s="233" t="s">
        <v>4426</v>
      </c>
      <c r="D75" s="233" t="s">
        <v>65</v>
      </c>
      <c r="E75" s="233" t="s">
        <v>65</v>
      </c>
      <c r="F75" s="233" t="s">
        <v>25</v>
      </c>
      <c r="G75" s="233" t="s">
        <v>53</v>
      </c>
      <c r="H75" s="233" t="s">
        <v>67</v>
      </c>
      <c r="I75" s="233" t="s">
        <v>55</v>
      </c>
      <c r="J75" s="233" t="s">
        <v>4935</v>
      </c>
      <c r="K75" s="235">
        <v>43276</v>
      </c>
      <c r="L75" s="235">
        <v>43601</v>
      </c>
      <c r="M75" s="235">
        <v>43769</v>
      </c>
      <c r="N75" s="233" t="s">
        <v>11</v>
      </c>
      <c r="O75" s="233" t="s">
        <v>209</v>
      </c>
      <c r="P75" s="233" t="s">
        <v>17</v>
      </c>
      <c r="Q75" t="s">
        <v>84</v>
      </c>
      <c r="R75" t="s">
        <v>84</v>
      </c>
      <c r="S75" t="s">
        <v>84</v>
      </c>
      <c r="W75" s="233" t="s">
        <v>4320</v>
      </c>
      <c r="X75" s="236">
        <v>500000</v>
      </c>
      <c r="Y75" s="233" t="s">
        <v>72</v>
      </c>
      <c r="Z75" s="233" t="s">
        <v>444</v>
      </c>
      <c r="AA75" s="233" t="s">
        <v>444</v>
      </c>
      <c r="AB75" s="236" t="s">
        <v>210</v>
      </c>
      <c r="AC75" s="109">
        <v>33.033831064150903</v>
      </c>
      <c r="AD75" s="107">
        <v>15.09433962264151</v>
      </c>
      <c r="AE75" s="109">
        <v>1501.6915532075452</v>
      </c>
      <c r="AF75" s="108">
        <v>30.033831064150903</v>
      </c>
      <c r="AG75" s="109">
        <v>33.033831064150903</v>
      </c>
    </row>
    <row r="76" spans="1:33" ht="15.6" hidden="1">
      <c r="A76" s="110" t="s">
        <v>4174</v>
      </c>
      <c r="B76" s="96" t="s">
        <v>4133</v>
      </c>
      <c r="C76" s="233" t="s">
        <v>4936</v>
      </c>
      <c r="D76" s="13" t="s">
        <v>65</v>
      </c>
      <c r="E76" s="233" t="s">
        <v>52</v>
      </c>
      <c r="F76" s="233" t="s">
        <v>25</v>
      </c>
      <c r="G76" s="13" t="s">
        <v>66</v>
      </c>
      <c r="H76" s="233" t="s">
        <v>54</v>
      </c>
      <c r="I76" s="13" t="s">
        <v>68</v>
      </c>
      <c r="J76" s="233" t="s">
        <v>4937</v>
      </c>
      <c r="K76" s="235">
        <v>43256</v>
      </c>
      <c r="L76" s="235">
        <v>43409</v>
      </c>
      <c r="M76" s="235">
        <v>43532</v>
      </c>
      <c r="N76" s="233" t="s">
        <v>11</v>
      </c>
      <c r="O76" s="233" t="s">
        <v>4365</v>
      </c>
      <c r="P76" s="233" t="s">
        <v>17</v>
      </c>
      <c r="Q76" t="s">
        <v>84</v>
      </c>
      <c r="R76" t="s">
        <v>84</v>
      </c>
      <c r="S76" t="s">
        <v>84</v>
      </c>
      <c r="W76" s="233"/>
      <c r="X76" s="236">
        <v>500000</v>
      </c>
      <c r="Y76" s="233" t="s">
        <v>72</v>
      </c>
      <c r="Z76" s="14" t="s">
        <v>478</v>
      </c>
      <c r="AA76" s="14" t="s">
        <v>478</v>
      </c>
      <c r="AB76" s="236" t="s">
        <v>4366</v>
      </c>
      <c r="AC76" s="109">
        <v>33.094208422641472</v>
      </c>
      <c r="AD76" s="107">
        <v>1.5094339622641511</v>
      </c>
      <c r="AE76" s="109">
        <v>1504.7104211320736</v>
      </c>
      <c r="AF76" s="108">
        <v>30.094208422641472</v>
      </c>
      <c r="AG76" s="109">
        <v>33.094208422641472</v>
      </c>
    </row>
    <row r="77" spans="1:33" ht="15.6" hidden="1">
      <c r="A77" s="102" t="s">
        <v>4132</v>
      </c>
      <c r="B77" s="96" t="s">
        <v>4695</v>
      </c>
      <c r="C77" s="233" t="s">
        <v>4374</v>
      </c>
      <c r="D77" s="233" t="s">
        <v>65</v>
      </c>
      <c r="E77" s="233" t="s">
        <v>65</v>
      </c>
      <c r="F77" s="233" t="s">
        <v>25</v>
      </c>
      <c r="G77" s="13" t="s">
        <v>66</v>
      </c>
      <c r="H77" s="233" t="s">
        <v>54</v>
      </c>
      <c r="I77" s="233" t="s">
        <v>68</v>
      </c>
      <c r="J77" s="233" t="s">
        <v>4938</v>
      </c>
      <c r="K77" s="119">
        <v>43262</v>
      </c>
      <c r="L77" s="119">
        <v>43521</v>
      </c>
      <c r="M77" s="119">
        <v>43563</v>
      </c>
      <c r="N77" s="233" t="s">
        <v>11</v>
      </c>
      <c r="O77" s="233" t="s">
        <v>4365</v>
      </c>
      <c r="P77" s="233" t="s">
        <v>17</v>
      </c>
      <c r="Q77" t="s">
        <v>84</v>
      </c>
      <c r="R77" t="s">
        <v>84</v>
      </c>
      <c r="S77" t="s">
        <v>84</v>
      </c>
      <c r="W77" s="233"/>
      <c r="X77" s="236">
        <v>500000</v>
      </c>
      <c r="Y77" s="233" t="s">
        <v>72</v>
      </c>
      <c r="Z77" s="233" t="s">
        <v>444</v>
      </c>
      <c r="AA77" s="14" t="s">
        <v>478</v>
      </c>
      <c r="AB77" s="236" t="s">
        <v>4366</v>
      </c>
      <c r="AC77" s="109">
        <v>33.124397101886757</v>
      </c>
      <c r="AD77" s="107">
        <v>1.5094339622641511</v>
      </c>
      <c r="AE77" s="109">
        <v>1506.2198550943378</v>
      </c>
      <c r="AF77" s="108">
        <v>30.124397101886757</v>
      </c>
      <c r="AG77" s="109">
        <v>33.124397101886757</v>
      </c>
    </row>
    <row r="78" spans="1:33" ht="15.6" hidden="1">
      <c r="A78" s="110" t="s">
        <v>4573</v>
      </c>
      <c r="B78" s="96" t="s">
        <v>4574</v>
      </c>
      <c r="C78" s="233" t="s">
        <v>3469</v>
      </c>
      <c r="D78" s="233" t="s">
        <v>65</v>
      </c>
      <c r="E78" s="233" t="s">
        <v>65</v>
      </c>
      <c r="F78" s="233" t="s">
        <v>25</v>
      </c>
      <c r="G78" s="13" t="s">
        <v>66</v>
      </c>
      <c r="H78" s="233" t="s">
        <v>54</v>
      </c>
      <c r="I78" s="233" t="s">
        <v>68</v>
      </c>
      <c r="J78" s="233" t="s">
        <v>4721</v>
      </c>
      <c r="K78" s="235">
        <v>43426</v>
      </c>
      <c r="L78" s="235">
        <v>43518</v>
      </c>
      <c r="M78" s="235">
        <v>43579</v>
      </c>
      <c r="N78" s="233" t="s">
        <v>11</v>
      </c>
      <c r="O78" s="233" t="s">
        <v>209</v>
      </c>
      <c r="P78" s="233" t="s">
        <v>17</v>
      </c>
      <c r="Q78" t="s">
        <v>84</v>
      </c>
      <c r="R78" t="s">
        <v>84</v>
      </c>
      <c r="S78" t="s">
        <v>84</v>
      </c>
      <c r="W78" s="13" t="s">
        <v>4939</v>
      </c>
      <c r="X78" s="15">
        <v>500000</v>
      </c>
      <c r="Y78" s="16" t="s">
        <v>58</v>
      </c>
      <c r="Z78" s="14" t="s">
        <v>478</v>
      </c>
      <c r="AA78" s="14" t="s">
        <v>478</v>
      </c>
      <c r="AB78" s="236" t="s">
        <v>210</v>
      </c>
      <c r="AC78" s="109">
        <v>33.154585781132042</v>
      </c>
      <c r="AD78" s="107">
        <v>1.5094339622641511</v>
      </c>
      <c r="AE78" s="109">
        <v>1507.7292890566021</v>
      </c>
      <c r="AF78" s="108">
        <v>30.154585781132042</v>
      </c>
      <c r="AG78" s="109">
        <v>33.154585781132042</v>
      </c>
    </row>
    <row r="79" spans="1:33" ht="15.6" hidden="1">
      <c r="A79" s="105" t="s">
        <v>4174</v>
      </c>
      <c r="B79" s="96" t="s">
        <v>4133</v>
      </c>
      <c r="C79" s="2" t="s">
        <v>3504</v>
      </c>
      <c r="D79" s="13" t="s">
        <v>65</v>
      </c>
      <c r="E79" s="13" t="s">
        <v>65</v>
      </c>
      <c r="F79" s="13" t="s">
        <v>25</v>
      </c>
      <c r="G79" s="13" t="s">
        <v>66</v>
      </c>
      <c r="H79" s="109" t="s">
        <v>54</v>
      </c>
      <c r="I79" s="13" t="s">
        <v>55</v>
      </c>
      <c r="J79" s="95" t="s">
        <v>4940</v>
      </c>
      <c r="K79" s="100">
        <v>43206</v>
      </c>
      <c r="L79" s="100">
        <v>43587</v>
      </c>
      <c r="M79" s="98">
        <v>43589</v>
      </c>
      <c r="N79" s="13" t="s">
        <v>11</v>
      </c>
      <c r="O79" s="13" t="s">
        <v>12</v>
      </c>
      <c r="P79" s="14" t="s">
        <v>17</v>
      </c>
      <c r="Q79" t="s">
        <v>84</v>
      </c>
      <c r="R79" t="s">
        <v>84</v>
      </c>
      <c r="S79" t="s">
        <v>84</v>
      </c>
      <c r="W79" s="233" t="s">
        <v>4759</v>
      </c>
      <c r="X79" s="104">
        <v>500000</v>
      </c>
      <c r="Y79" s="16" t="s">
        <v>72</v>
      </c>
      <c r="Z79" s="233" t="s">
        <v>444</v>
      </c>
      <c r="AA79" s="233" t="s">
        <v>444</v>
      </c>
      <c r="AB79" s="236" t="s">
        <v>125</v>
      </c>
      <c r="AC79" s="109">
        <v>33.184774460377326</v>
      </c>
      <c r="AD79" s="107">
        <v>1.5094339622641511</v>
      </c>
      <c r="AE79" s="109">
        <v>1509.2387230188663</v>
      </c>
      <c r="AF79" s="108">
        <v>30.184774460377326</v>
      </c>
      <c r="AG79" s="109">
        <v>33.184774460377326</v>
      </c>
    </row>
    <row r="80" spans="1:33" ht="15.6" hidden="1">
      <c r="A80" s="102" t="s">
        <v>4429</v>
      </c>
      <c r="B80" s="96" t="s">
        <v>152</v>
      </c>
      <c r="C80" s="233" t="s">
        <v>4941</v>
      </c>
      <c r="D80" s="233" t="s">
        <v>65</v>
      </c>
      <c r="E80" s="233" t="s">
        <v>65</v>
      </c>
      <c r="F80" s="233" t="s">
        <v>25</v>
      </c>
      <c r="G80" s="13" t="s">
        <v>66</v>
      </c>
      <c r="H80" s="233" t="s">
        <v>54</v>
      </c>
      <c r="I80" s="233" t="s">
        <v>55</v>
      </c>
      <c r="J80" s="233" t="s">
        <v>4942</v>
      </c>
      <c r="K80" s="235">
        <v>43451</v>
      </c>
      <c r="L80" s="235">
        <v>43518</v>
      </c>
      <c r="M80" s="235">
        <v>43613</v>
      </c>
      <c r="N80" s="233" t="s">
        <v>11</v>
      </c>
      <c r="O80" s="233" t="s">
        <v>2730</v>
      </c>
      <c r="P80" s="233" t="s">
        <v>17</v>
      </c>
      <c r="Q80" t="s">
        <v>84</v>
      </c>
      <c r="R80" t="s">
        <v>84</v>
      </c>
      <c r="S80" t="s">
        <v>84</v>
      </c>
      <c r="W80" s="233"/>
      <c r="X80" s="15">
        <v>2725437</v>
      </c>
      <c r="Y80" s="233" t="s">
        <v>72</v>
      </c>
      <c r="Z80" s="14" t="s">
        <v>478</v>
      </c>
      <c r="AA80" s="14" t="s">
        <v>478</v>
      </c>
      <c r="AB80" s="236" t="s">
        <v>2733</v>
      </c>
      <c r="AC80" s="109">
        <v>33.43989518490563</v>
      </c>
      <c r="AD80" s="107">
        <v>8.2277343396226428</v>
      </c>
      <c r="AE80" s="109">
        <v>1521.9947592452816</v>
      </c>
      <c r="AF80" s="108">
        <v>30.43989518490563</v>
      </c>
      <c r="AG80" s="109">
        <v>33.43989518490563</v>
      </c>
    </row>
    <row r="81" spans="1:33" ht="15.6" hidden="1">
      <c r="A81" s="110" t="s">
        <v>4316</v>
      </c>
      <c r="B81" s="96" t="s">
        <v>4133</v>
      </c>
      <c r="C81" s="233" t="s">
        <v>3879</v>
      </c>
      <c r="D81" s="233" t="s">
        <v>65</v>
      </c>
      <c r="E81" s="233" t="s">
        <v>65</v>
      </c>
      <c r="F81" s="233" t="s">
        <v>25</v>
      </c>
      <c r="G81" s="13" t="s">
        <v>66</v>
      </c>
      <c r="H81" s="233" t="s">
        <v>54</v>
      </c>
      <c r="I81" s="233" t="s">
        <v>55</v>
      </c>
      <c r="J81" s="233" t="s">
        <v>4943</v>
      </c>
      <c r="K81" s="235">
        <v>43550</v>
      </c>
      <c r="L81" s="235">
        <v>43588</v>
      </c>
      <c r="M81" s="235">
        <v>43630</v>
      </c>
      <c r="N81" s="233" t="s">
        <v>11</v>
      </c>
      <c r="O81" s="233" t="s">
        <v>128</v>
      </c>
      <c r="P81" s="233" t="s">
        <v>17</v>
      </c>
      <c r="Q81" t="s">
        <v>84</v>
      </c>
      <c r="R81" t="s">
        <v>84</v>
      </c>
      <c r="S81" t="s">
        <v>84</v>
      </c>
      <c r="W81" s="233" t="s">
        <v>4944</v>
      </c>
      <c r="X81" s="236">
        <v>500000</v>
      </c>
      <c r="Y81" s="233" t="s">
        <v>72</v>
      </c>
      <c r="Z81" s="14" t="s">
        <v>478</v>
      </c>
      <c r="AA81" s="14" t="s">
        <v>478</v>
      </c>
      <c r="AB81" s="236" t="s">
        <v>129</v>
      </c>
      <c r="AC81" s="109">
        <v>33.470083864150915</v>
      </c>
      <c r="AD81" s="107">
        <v>1.5094339622641511</v>
      </c>
      <c r="AE81" s="109">
        <v>1523.5041932075458</v>
      </c>
      <c r="AF81" s="108">
        <v>30.470083864150915</v>
      </c>
      <c r="AG81" s="109">
        <v>33.470083864150915</v>
      </c>
    </row>
    <row r="82" spans="1:33" ht="15.6" hidden="1">
      <c r="A82" s="110" t="s">
        <v>4196</v>
      </c>
      <c r="B82" s="96" t="s">
        <v>4197</v>
      </c>
      <c r="C82" s="233" t="s">
        <v>4728</v>
      </c>
      <c r="D82" s="233" t="s">
        <v>65</v>
      </c>
      <c r="E82" s="233" t="s">
        <v>65</v>
      </c>
      <c r="F82" s="233" t="s">
        <v>25</v>
      </c>
      <c r="G82" s="13" t="s">
        <v>66</v>
      </c>
      <c r="H82" s="233" t="s">
        <v>54</v>
      </c>
      <c r="I82" s="233" t="s">
        <v>55</v>
      </c>
      <c r="J82" s="233" t="s">
        <v>4945</v>
      </c>
      <c r="K82" s="235">
        <v>43297</v>
      </c>
      <c r="L82" s="235">
        <v>43601</v>
      </c>
      <c r="M82" s="235">
        <v>43728</v>
      </c>
      <c r="N82" s="233" t="s">
        <v>11</v>
      </c>
      <c r="O82" s="233" t="s">
        <v>4365</v>
      </c>
      <c r="P82" s="233" t="s">
        <v>17</v>
      </c>
      <c r="Q82" t="s">
        <v>84</v>
      </c>
      <c r="R82" t="s">
        <v>84</v>
      </c>
      <c r="S82" t="s">
        <v>84</v>
      </c>
      <c r="W82" s="233"/>
      <c r="X82" s="15">
        <v>500000</v>
      </c>
      <c r="Y82" s="233" t="s">
        <v>72</v>
      </c>
      <c r="Z82" s="233" t="s">
        <v>444</v>
      </c>
      <c r="AA82" s="14" t="s">
        <v>478</v>
      </c>
      <c r="AB82" s="236" t="s">
        <v>4366</v>
      </c>
      <c r="AC82" s="109">
        <v>33.560649901886769</v>
      </c>
      <c r="AD82" s="107">
        <v>1.5094339622641511</v>
      </c>
      <c r="AE82" s="109">
        <v>1528.0324950943384</v>
      </c>
      <c r="AF82" s="108">
        <v>30.560649901886769</v>
      </c>
      <c r="AG82" s="109">
        <v>33.560649901886769</v>
      </c>
    </row>
    <row r="83" spans="1:33" ht="15.6" hidden="1">
      <c r="A83" s="102" t="s">
        <v>4132</v>
      </c>
      <c r="B83" s="96" t="s">
        <v>4695</v>
      </c>
      <c r="C83" s="233" t="s">
        <v>4374</v>
      </c>
      <c r="D83" s="233" t="s">
        <v>65</v>
      </c>
      <c r="E83" s="233" t="s">
        <v>65</v>
      </c>
      <c r="F83" s="233" t="s">
        <v>25</v>
      </c>
      <c r="G83" s="13" t="s">
        <v>66</v>
      </c>
      <c r="H83" s="233" t="s">
        <v>54</v>
      </c>
      <c r="I83" s="233" t="s">
        <v>68</v>
      </c>
      <c r="J83" s="233" t="s">
        <v>4946</v>
      </c>
      <c r="K83" s="235">
        <v>43522</v>
      </c>
      <c r="L83" s="235">
        <v>43619</v>
      </c>
      <c r="M83" s="235">
        <v>43728</v>
      </c>
      <c r="N83" s="233" t="s">
        <v>11</v>
      </c>
      <c r="O83" s="233" t="s">
        <v>4365</v>
      </c>
      <c r="P83" s="233" t="s">
        <v>17</v>
      </c>
      <c r="Q83" t="s">
        <v>84</v>
      </c>
      <c r="R83" t="s">
        <v>84</v>
      </c>
      <c r="S83" t="s">
        <v>84</v>
      </c>
      <c r="W83" s="233" t="s">
        <v>4947</v>
      </c>
      <c r="X83" s="236">
        <v>500000</v>
      </c>
      <c r="Y83" s="233" t="s">
        <v>72</v>
      </c>
      <c r="Z83" s="14" t="s">
        <v>478</v>
      </c>
      <c r="AA83" s="14" t="s">
        <v>478</v>
      </c>
      <c r="AB83" s="236" t="s">
        <v>4366</v>
      </c>
      <c r="AC83" s="109">
        <v>33.590838581132047</v>
      </c>
      <c r="AD83" s="107">
        <v>1.5094339622641511</v>
      </c>
      <c r="AE83" s="109">
        <v>1529.5419290566026</v>
      </c>
      <c r="AF83" s="108">
        <v>30.590838581132051</v>
      </c>
      <c r="AG83" s="109">
        <v>33.590838581132047</v>
      </c>
    </row>
    <row r="84" spans="1:33" ht="15.6" hidden="1">
      <c r="A84" s="110" t="s">
        <v>4316</v>
      </c>
      <c r="B84" s="96" t="s">
        <v>4133</v>
      </c>
      <c r="C84" s="233" t="s">
        <v>4423</v>
      </c>
      <c r="D84" s="233" t="s">
        <v>65</v>
      </c>
      <c r="E84" s="233" t="s">
        <v>65</v>
      </c>
      <c r="F84" s="233" t="s">
        <v>25</v>
      </c>
      <c r="G84" s="233" t="s">
        <v>66</v>
      </c>
      <c r="H84" s="233" t="s">
        <v>54</v>
      </c>
      <c r="I84" s="233" t="s">
        <v>55</v>
      </c>
      <c r="J84" s="233" t="s">
        <v>4948</v>
      </c>
      <c r="K84" s="235">
        <v>43633</v>
      </c>
      <c r="L84" s="235">
        <v>43742</v>
      </c>
      <c r="M84" s="235">
        <v>43784</v>
      </c>
      <c r="N84" s="233" t="s">
        <v>11</v>
      </c>
      <c r="O84" s="233" t="s">
        <v>12</v>
      </c>
      <c r="P84" s="233" t="s">
        <v>17</v>
      </c>
      <c r="Q84" t="s">
        <v>84</v>
      </c>
      <c r="R84" t="s">
        <v>84</v>
      </c>
      <c r="S84" t="s">
        <v>84</v>
      </c>
      <c r="W84" s="233" t="s">
        <v>4949</v>
      </c>
      <c r="X84" s="236">
        <v>500000</v>
      </c>
      <c r="Y84" s="233" t="s">
        <v>72</v>
      </c>
      <c r="Z84" s="14" t="s">
        <v>478</v>
      </c>
      <c r="AA84" s="14" t="s">
        <v>478</v>
      </c>
      <c r="AB84" s="236" t="s">
        <v>125</v>
      </c>
      <c r="AC84" s="109">
        <v>33.78756510188677</v>
      </c>
      <c r="AD84" s="107">
        <v>1.5094339622641511</v>
      </c>
      <c r="AE84" s="109">
        <v>1539.3782550943386</v>
      </c>
      <c r="AF84" s="108">
        <v>30.78756510188677</v>
      </c>
      <c r="AG84" s="109">
        <v>33.78756510188677</v>
      </c>
    </row>
    <row r="85" spans="1:33" ht="15.6" hidden="1">
      <c r="A85" s="102" t="s">
        <v>4950</v>
      </c>
      <c r="B85" s="233" t="s">
        <v>4951</v>
      </c>
      <c r="C85" s="233" t="s">
        <v>4952</v>
      </c>
      <c r="D85" s="233" t="s">
        <v>65</v>
      </c>
      <c r="E85" s="233" t="s">
        <v>65</v>
      </c>
      <c r="F85" s="233" t="s">
        <v>25</v>
      </c>
      <c r="G85" s="13" t="s">
        <v>77</v>
      </c>
      <c r="H85" s="233" t="s">
        <v>67</v>
      </c>
      <c r="I85" s="233" t="s">
        <v>55</v>
      </c>
      <c r="J85" s="233" t="s">
        <v>4953</v>
      </c>
      <c r="K85" s="235">
        <v>43466</v>
      </c>
      <c r="L85" s="235">
        <v>43525</v>
      </c>
      <c r="M85" s="235">
        <v>43552</v>
      </c>
      <c r="N85" s="233" t="s">
        <v>11</v>
      </c>
      <c r="O85" s="233" t="s">
        <v>12</v>
      </c>
      <c r="P85" s="233" t="s">
        <v>17</v>
      </c>
      <c r="Q85" t="s">
        <v>84</v>
      </c>
      <c r="R85" t="s">
        <v>84</v>
      </c>
      <c r="S85" t="s">
        <v>84</v>
      </c>
      <c r="W85" s="233"/>
      <c r="X85" s="236">
        <v>500000</v>
      </c>
      <c r="Y85" s="16" t="s">
        <v>72</v>
      </c>
      <c r="Z85" s="14" t="s">
        <v>478</v>
      </c>
      <c r="AA85" s="14" t="s">
        <v>478</v>
      </c>
      <c r="AB85" s="236" t="s">
        <v>125</v>
      </c>
      <c r="AC85" s="109">
        <v>34.180017932075451</v>
      </c>
      <c r="AD85" s="107">
        <v>15.09433962264151</v>
      </c>
      <c r="AE85" s="109">
        <v>1559.0008966037726</v>
      </c>
      <c r="AF85" s="108">
        <v>31.180017932075451</v>
      </c>
      <c r="AG85" s="109">
        <v>34.180017932075451</v>
      </c>
    </row>
    <row r="86" spans="1:33" ht="15.6" hidden="1">
      <c r="A86" s="102" t="s">
        <v>4132</v>
      </c>
      <c r="B86" s="96" t="s">
        <v>4695</v>
      </c>
      <c r="C86" s="233" t="s">
        <v>3964</v>
      </c>
      <c r="D86" s="233" t="s">
        <v>51</v>
      </c>
      <c r="E86" s="233" t="s">
        <v>52</v>
      </c>
      <c r="F86" s="233" t="s">
        <v>26</v>
      </c>
      <c r="G86" s="13" t="s">
        <v>53</v>
      </c>
      <c r="H86" s="233" t="s">
        <v>67</v>
      </c>
      <c r="I86" s="233" t="s">
        <v>55</v>
      </c>
      <c r="J86" s="233" t="s">
        <v>4954</v>
      </c>
      <c r="K86" s="235">
        <v>43556</v>
      </c>
      <c r="L86" s="235">
        <v>43564</v>
      </c>
      <c r="M86" s="235">
        <v>43567</v>
      </c>
      <c r="N86" s="233" t="s">
        <v>11</v>
      </c>
      <c r="O86" s="233" t="s">
        <v>185</v>
      </c>
      <c r="P86" s="233" t="s">
        <v>17</v>
      </c>
      <c r="Q86" t="s">
        <v>84</v>
      </c>
      <c r="R86" t="s">
        <v>84</v>
      </c>
      <c r="S86" t="s">
        <v>84</v>
      </c>
      <c r="W86" s="233" t="s">
        <v>4955</v>
      </c>
      <c r="X86" s="15">
        <v>748070</v>
      </c>
      <c r="Y86" s="16" t="s">
        <v>72</v>
      </c>
      <c r="Z86" s="14" t="s">
        <v>444</v>
      </c>
      <c r="AA86" s="14" t="s">
        <v>444</v>
      </c>
      <c r="AB86" s="236" t="s">
        <v>186</v>
      </c>
      <c r="AC86" s="109">
        <v>34.631682837735831</v>
      </c>
      <c r="AD86" s="107">
        <v>22.583245283018872</v>
      </c>
      <c r="AE86" s="109">
        <v>1581.5841418867915</v>
      </c>
      <c r="AF86" s="108">
        <v>31.631682837735831</v>
      </c>
      <c r="AG86" s="109">
        <v>34.631682837735831</v>
      </c>
    </row>
    <row r="87" spans="1:33" ht="15.6" hidden="1">
      <c r="A87" s="13" t="s">
        <v>4174</v>
      </c>
      <c r="B87" s="13" t="s">
        <v>4133</v>
      </c>
      <c r="C87" s="233" t="s">
        <v>4956</v>
      </c>
      <c r="D87" s="13" t="s">
        <v>65</v>
      </c>
      <c r="E87" s="13" t="s">
        <v>65</v>
      </c>
      <c r="F87" s="233" t="s">
        <v>24</v>
      </c>
      <c r="G87" s="13" t="s">
        <v>53</v>
      </c>
      <c r="H87" s="233" t="s">
        <v>67</v>
      </c>
      <c r="I87" s="233" t="s">
        <v>55</v>
      </c>
      <c r="J87" s="233" t="s">
        <v>4957</v>
      </c>
      <c r="K87" s="235">
        <v>43228</v>
      </c>
      <c r="L87" s="235">
        <v>43353</v>
      </c>
      <c r="M87" s="235">
        <v>43391</v>
      </c>
      <c r="N87" s="233" t="s">
        <v>9</v>
      </c>
      <c r="O87" s="233" t="s">
        <v>193</v>
      </c>
      <c r="P87" s="233" t="s">
        <v>17</v>
      </c>
      <c r="Q87" t="s">
        <v>84</v>
      </c>
      <c r="R87" t="s">
        <v>84</v>
      </c>
      <c r="S87" t="s">
        <v>84</v>
      </c>
      <c r="W87" s="233" t="s">
        <v>4958</v>
      </c>
      <c r="X87" s="236">
        <v>500000</v>
      </c>
      <c r="Y87" s="16" t="s">
        <v>72</v>
      </c>
      <c r="Z87" s="14" t="s">
        <v>444</v>
      </c>
      <c r="AA87" s="14" t="s">
        <v>478</v>
      </c>
      <c r="AB87" s="236" t="s">
        <v>194</v>
      </c>
      <c r="AC87" s="109">
        <v>35.265645101886768</v>
      </c>
      <c r="AD87" s="107">
        <v>15.09433962264151</v>
      </c>
      <c r="AE87" s="109">
        <v>1613.2822550943386</v>
      </c>
      <c r="AF87" s="108">
        <v>32.265645101886768</v>
      </c>
      <c r="AG87" s="109">
        <v>35.265645101886768</v>
      </c>
    </row>
    <row r="88" spans="1:33" ht="15.6" hidden="1">
      <c r="A88" s="110" t="s">
        <v>4174</v>
      </c>
      <c r="B88" s="96" t="s">
        <v>4133</v>
      </c>
      <c r="C88" s="233" t="s">
        <v>4959</v>
      </c>
      <c r="D88" s="233" t="s">
        <v>64</v>
      </c>
      <c r="E88" s="233" t="s">
        <v>65</v>
      </c>
      <c r="F88" s="233" t="s">
        <v>24</v>
      </c>
      <c r="G88" s="13" t="s">
        <v>53</v>
      </c>
      <c r="H88" s="233" t="s">
        <v>67</v>
      </c>
      <c r="I88" s="13" t="s">
        <v>55</v>
      </c>
      <c r="J88" s="233" t="s">
        <v>4960</v>
      </c>
      <c r="K88" s="235">
        <v>43035</v>
      </c>
      <c r="L88" s="235">
        <v>43190</v>
      </c>
      <c r="M88" s="235">
        <v>43465</v>
      </c>
      <c r="N88" s="233" t="s">
        <v>9</v>
      </c>
      <c r="O88" s="233" t="s">
        <v>181</v>
      </c>
      <c r="P88" s="233" t="s">
        <v>17</v>
      </c>
      <c r="Q88" t="s">
        <v>84</v>
      </c>
      <c r="R88" t="s">
        <v>84</v>
      </c>
      <c r="S88" t="s">
        <v>84</v>
      </c>
      <c r="W88" s="233" t="s">
        <v>4759</v>
      </c>
      <c r="X88" s="236">
        <v>500000</v>
      </c>
      <c r="Y88" s="16" t="s">
        <v>72</v>
      </c>
      <c r="Z88" s="14" t="s">
        <v>444</v>
      </c>
      <c r="AA88" s="14" t="s">
        <v>478</v>
      </c>
      <c r="AB88" s="236" t="s">
        <v>182</v>
      </c>
      <c r="AC88" s="109">
        <v>35.567531894339602</v>
      </c>
      <c r="AD88" s="107">
        <v>15.09433962264151</v>
      </c>
      <c r="AE88" s="109">
        <v>1628.37659471698</v>
      </c>
      <c r="AF88" s="108">
        <v>32.567531894339602</v>
      </c>
      <c r="AG88" s="109">
        <v>35.567531894339602</v>
      </c>
    </row>
    <row r="89" spans="1:33" ht="15.6" hidden="1">
      <c r="A89" s="233" t="s">
        <v>4214</v>
      </c>
      <c r="B89" s="233" t="s">
        <v>4215</v>
      </c>
      <c r="C89" s="233" t="s">
        <v>4895</v>
      </c>
      <c r="D89" s="233" t="s">
        <v>65</v>
      </c>
      <c r="E89" s="233" t="s">
        <v>65</v>
      </c>
      <c r="F89" s="13" t="s">
        <v>24</v>
      </c>
      <c r="G89" s="13" t="s">
        <v>53</v>
      </c>
      <c r="H89" s="13" t="s">
        <v>67</v>
      </c>
      <c r="I89" s="13" t="s">
        <v>55</v>
      </c>
      <c r="J89" s="233" t="s">
        <v>4961</v>
      </c>
      <c r="K89" s="235">
        <v>43346</v>
      </c>
      <c r="L89" s="235">
        <v>43497</v>
      </c>
      <c r="M89" s="235">
        <v>43546</v>
      </c>
      <c r="N89" s="233" t="s">
        <v>9</v>
      </c>
      <c r="O89" s="233" t="s">
        <v>4319</v>
      </c>
      <c r="P89" s="233" t="s">
        <v>17</v>
      </c>
      <c r="Q89" t="s">
        <v>84</v>
      </c>
      <c r="R89" t="s">
        <v>84</v>
      </c>
      <c r="S89" t="s">
        <v>84</v>
      </c>
      <c r="W89" s="233" t="s">
        <v>4962</v>
      </c>
      <c r="X89" s="15">
        <v>1904</v>
      </c>
      <c r="Y89" s="233" t="s">
        <v>72</v>
      </c>
      <c r="Z89" s="14" t="s">
        <v>444</v>
      </c>
      <c r="AA89" s="14" t="s">
        <v>478</v>
      </c>
      <c r="AB89" s="236" t="s">
        <v>4963</v>
      </c>
      <c r="AC89" s="109">
        <v>35.568681479245264</v>
      </c>
      <c r="AD89" s="107">
        <v>5.7479245283018877E-2</v>
      </c>
      <c r="AE89" s="109">
        <v>1628.434073962263</v>
      </c>
      <c r="AF89" s="108">
        <v>32.568681479245264</v>
      </c>
      <c r="AG89" s="109">
        <v>35.568681479245264</v>
      </c>
    </row>
    <row r="90" spans="1:33" ht="15.6" hidden="1">
      <c r="A90" s="233" t="s">
        <v>4766</v>
      </c>
      <c r="B90" s="95" t="s">
        <v>4767</v>
      </c>
      <c r="C90" s="233" t="s">
        <v>4964</v>
      </c>
      <c r="D90" s="233" t="s">
        <v>64</v>
      </c>
      <c r="E90" s="233" t="s">
        <v>65</v>
      </c>
      <c r="F90" s="233" t="s">
        <v>24</v>
      </c>
      <c r="G90" s="13" t="s">
        <v>53</v>
      </c>
      <c r="H90" s="233" t="s">
        <v>67</v>
      </c>
      <c r="I90" s="233" t="s">
        <v>55</v>
      </c>
      <c r="J90" s="233" t="s">
        <v>4965</v>
      </c>
      <c r="K90" s="235">
        <v>43199</v>
      </c>
      <c r="L90" s="235">
        <v>43501</v>
      </c>
      <c r="M90" s="235">
        <v>43567</v>
      </c>
      <c r="N90" s="233" t="s">
        <v>9</v>
      </c>
      <c r="O90" s="233" t="s">
        <v>4319</v>
      </c>
      <c r="P90" s="233" t="s">
        <v>17</v>
      </c>
      <c r="Q90" t="s">
        <v>84</v>
      </c>
      <c r="R90" t="s">
        <v>84</v>
      </c>
      <c r="S90" t="s">
        <v>84</v>
      </c>
      <c r="W90" s="233" t="s">
        <v>4966</v>
      </c>
      <c r="X90" s="104">
        <v>16120</v>
      </c>
      <c r="Y90" s="16" t="s">
        <v>72</v>
      </c>
      <c r="Z90" s="14" t="s">
        <v>444</v>
      </c>
      <c r="AA90" s="14" t="s">
        <v>478</v>
      </c>
      <c r="AB90" s="236" t="s">
        <v>4963</v>
      </c>
      <c r="AC90" s="109">
        <v>35.578414309433938</v>
      </c>
      <c r="AD90" s="107">
        <v>0.48664150943396234</v>
      </c>
      <c r="AE90" s="109">
        <v>1628.9207154716969</v>
      </c>
      <c r="AF90" s="108">
        <v>32.578414309433938</v>
      </c>
      <c r="AG90" s="109">
        <v>35.578414309433938</v>
      </c>
    </row>
    <row r="91" spans="1:33" ht="15.6" hidden="1">
      <c r="A91" s="233" t="s">
        <v>4203</v>
      </c>
      <c r="B91" s="233" t="s">
        <v>4133</v>
      </c>
      <c r="C91" s="233" t="s">
        <v>3252</v>
      </c>
      <c r="D91" s="233" t="s">
        <v>65</v>
      </c>
      <c r="E91" s="233" t="s">
        <v>65</v>
      </c>
      <c r="F91" s="233" t="s">
        <v>24</v>
      </c>
      <c r="G91" s="13" t="s">
        <v>53</v>
      </c>
      <c r="H91" s="233" t="s">
        <v>67</v>
      </c>
      <c r="I91" s="233" t="s">
        <v>55</v>
      </c>
      <c r="J91" s="233" t="s">
        <v>4967</v>
      </c>
      <c r="K91" s="235">
        <v>43424</v>
      </c>
      <c r="L91" s="235">
        <v>43553</v>
      </c>
      <c r="M91" s="235">
        <v>43651</v>
      </c>
      <c r="N91" s="233" t="s">
        <v>9</v>
      </c>
      <c r="O91" s="233" t="s">
        <v>4354</v>
      </c>
      <c r="P91" s="233" t="s">
        <v>17</v>
      </c>
      <c r="Q91" t="s">
        <v>84</v>
      </c>
      <c r="R91" t="s">
        <v>84</v>
      </c>
      <c r="S91" t="s">
        <v>84</v>
      </c>
      <c r="W91" s="233" t="s">
        <v>4968</v>
      </c>
      <c r="X91" s="236">
        <v>500000</v>
      </c>
      <c r="Y91" s="233" t="s">
        <v>72</v>
      </c>
      <c r="Z91" s="233" t="s">
        <v>444</v>
      </c>
      <c r="AA91" s="233" t="s">
        <v>444</v>
      </c>
      <c r="AB91" s="236" t="s">
        <v>4969</v>
      </c>
      <c r="AC91" s="109">
        <v>35.880301101886765</v>
      </c>
      <c r="AD91" s="107">
        <v>15.09433962264151</v>
      </c>
      <c r="AE91" s="109">
        <v>1644.0150550943383</v>
      </c>
      <c r="AF91" s="108">
        <v>32.880301101886765</v>
      </c>
      <c r="AG91" s="109">
        <v>35.880301101886765</v>
      </c>
    </row>
    <row r="92" spans="1:33" ht="15.6" hidden="1">
      <c r="A92" s="102" t="s">
        <v>4132</v>
      </c>
      <c r="B92" s="96" t="s">
        <v>4695</v>
      </c>
      <c r="C92" s="233" t="s">
        <v>4970</v>
      </c>
      <c r="D92" s="233" t="s">
        <v>108</v>
      </c>
      <c r="E92" s="233" t="s">
        <v>65</v>
      </c>
      <c r="F92" s="233" t="s">
        <v>24</v>
      </c>
      <c r="G92" s="13" t="s">
        <v>53</v>
      </c>
      <c r="H92" s="233" t="s">
        <v>67</v>
      </c>
      <c r="I92" s="233" t="s">
        <v>55</v>
      </c>
      <c r="J92" s="233" t="s">
        <v>4971</v>
      </c>
      <c r="K92" s="235">
        <v>43678</v>
      </c>
      <c r="L92" s="235">
        <v>43692</v>
      </c>
      <c r="M92" s="235">
        <v>43762</v>
      </c>
      <c r="N92" s="233" t="s">
        <v>9</v>
      </c>
      <c r="O92" s="233" t="s">
        <v>193</v>
      </c>
      <c r="P92" s="233" t="s">
        <v>17</v>
      </c>
      <c r="Q92" t="s">
        <v>16</v>
      </c>
      <c r="R92" t="s">
        <v>83</v>
      </c>
      <c r="S92" s="62" t="s">
        <v>4972</v>
      </c>
      <c r="W92" s="233" t="s">
        <v>4973</v>
      </c>
      <c r="X92" s="236">
        <v>500000</v>
      </c>
      <c r="Y92" s="233" t="s">
        <v>72</v>
      </c>
      <c r="Z92" s="233" t="s">
        <v>444</v>
      </c>
      <c r="AA92" s="233" t="s">
        <v>444</v>
      </c>
      <c r="AB92" s="236" t="s">
        <v>194</v>
      </c>
      <c r="AC92" s="109">
        <v>36.182187894339592</v>
      </c>
      <c r="AD92" s="107">
        <v>15.09433962264151</v>
      </c>
      <c r="AE92" s="109">
        <v>1659.1093947169798</v>
      </c>
      <c r="AF92" s="108">
        <v>33.182187894339592</v>
      </c>
      <c r="AG92" s="109">
        <v>36.182187894339592</v>
      </c>
    </row>
    <row r="93" spans="1:33" ht="15.6" hidden="1">
      <c r="A93" s="110" t="s">
        <v>4573</v>
      </c>
      <c r="B93" s="233" t="s">
        <v>4684</v>
      </c>
      <c r="C93" s="233" t="s">
        <v>4775</v>
      </c>
      <c r="D93" s="233" t="s">
        <v>64</v>
      </c>
      <c r="E93" s="233" t="s">
        <v>76</v>
      </c>
      <c r="F93" s="233" t="s">
        <v>24</v>
      </c>
      <c r="G93" s="13" t="s">
        <v>66</v>
      </c>
      <c r="H93" s="233" t="s">
        <v>54</v>
      </c>
      <c r="I93" s="233" t="s">
        <v>68</v>
      </c>
      <c r="J93" s="233" t="s">
        <v>4974</v>
      </c>
      <c r="K93" s="235">
        <v>43213</v>
      </c>
      <c r="L93" s="235">
        <v>43266</v>
      </c>
      <c r="M93" s="235">
        <v>43294</v>
      </c>
      <c r="N93" s="233" t="s">
        <v>9</v>
      </c>
      <c r="O93" s="233" t="s">
        <v>181</v>
      </c>
      <c r="P93" s="233" t="s">
        <v>17</v>
      </c>
      <c r="Q93" t="s">
        <v>84</v>
      </c>
      <c r="R93" t="s">
        <v>84</v>
      </c>
      <c r="S93" t="s">
        <v>84</v>
      </c>
      <c r="W93" s="233" t="s">
        <v>4975</v>
      </c>
      <c r="X93" s="236">
        <v>500000</v>
      </c>
      <c r="Y93" s="233" t="s">
        <v>72</v>
      </c>
      <c r="Z93" s="233" t="s">
        <v>444</v>
      </c>
      <c r="AA93" s="233" t="s">
        <v>444</v>
      </c>
      <c r="AB93" s="236" t="s">
        <v>182</v>
      </c>
      <c r="AC93" s="109">
        <v>36.51426336603771</v>
      </c>
      <c r="AD93" s="107">
        <v>1.5094339622641511</v>
      </c>
      <c r="AE93" s="109">
        <v>1675.7131683018854</v>
      </c>
      <c r="AF93" s="108">
        <v>33.51426336603771</v>
      </c>
      <c r="AG93" s="109">
        <v>36.51426336603771</v>
      </c>
    </row>
    <row r="94" spans="1:33" ht="15.6" hidden="1">
      <c r="A94" s="13" t="s">
        <v>4180</v>
      </c>
      <c r="B94" s="96" t="s">
        <v>4181</v>
      </c>
      <c r="C94" s="233" t="s">
        <v>4186</v>
      </c>
      <c r="D94" s="13" t="s">
        <v>108</v>
      </c>
      <c r="E94" s="13" t="s">
        <v>65</v>
      </c>
      <c r="F94" s="233" t="s">
        <v>24</v>
      </c>
      <c r="G94" s="13" t="s">
        <v>66</v>
      </c>
      <c r="H94" s="13" t="s">
        <v>54</v>
      </c>
      <c r="I94" s="13" t="s">
        <v>55</v>
      </c>
      <c r="J94" s="233" t="s">
        <v>4976</v>
      </c>
      <c r="K94" s="235">
        <v>43237</v>
      </c>
      <c r="L94" s="235">
        <v>43266</v>
      </c>
      <c r="M94" s="235">
        <v>43332</v>
      </c>
      <c r="N94" s="233" t="s">
        <v>9</v>
      </c>
      <c r="O94" s="233" t="s">
        <v>193</v>
      </c>
      <c r="P94" s="233" t="s">
        <v>17</v>
      </c>
      <c r="Q94" t="s">
        <v>84</v>
      </c>
      <c r="R94" t="s">
        <v>84</v>
      </c>
      <c r="S94" t="s">
        <v>84</v>
      </c>
      <c r="T94" s="62"/>
      <c r="U94" s="62"/>
      <c r="V94" s="62"/>
      <c r="W94" s="233" t="s">
        <v>4977</v>
      </c>
      <c r="X94" s="236">
        <v>500000</v>
      </c>
      <c r="Y94" s="16" t="s">
        <v>72</v>
      </c>
      <c r="Z94" s="14" t="s">
        <v>444</v>
      </c>
      <c r="AA94" s="14" t="s">
        <v>478</v>
      </c>
      <c r="AB94" s="236" t="s">
        <v>194</v>
      </c>
      <c r="AC94" s="109">
        <v>36.544452045282995</v>
      </c>
      <c r="AD94" s="107">
        <v>1.5094339622641511</v>
      </c>
      <c r="AE94" s="109">
        <v>1677.2226022641496</v>
      </c>
      <c r="AF94" s="108">
        <v>33.544452045282995</v>
      </c>
      <c r="AG94" s="109">
        <v>36.544452045282995</v>
      </c>
    </row>
    <row r="95" spans="1:33" ht="15.6" hidden="1">
      <c r="A95" s="13" t="s">
        <v>4180</v>
      </c>
      <c r="B95" s="96" t="s">
        <v>4181</v>
      </c>
      <c r="C95" s="233" t="s">
        <v>4186</v>
      </c>
      <c r="D95" s="13" t="s">
        <v>108</v>
      </c>
      <c r="E95" s="13" t="s">
        <v>65</v>
      </c>
      <c r="F95" s="233" t="s">
        <v>24</v>
      </c>
      <c r="G95" s="13" t="s">
        <v>66</v>
      </c>
      <c r="H95" s="13" t="s">
        <v>54</v>
      </c>
      <c r="I95" s="13" t="s">
        <v>55</v>
      </c>
      <c r="J95" s="233" t="s">
        <v>4978</v>
      </c>
      <c r="K95" s="235">
        <v>43237</v>
      </c>
      <c r="L95" s="235">
        <v>43266</v>
      </c>
      <c r="M95" s="235">
        <v>43332</v>
      </c>
      <c r="N95" s="233" t="s">
        <v>9</v>
      </c>
      <c r="O95" s="233" t="s">
        <v>193</v>
      </c>
      <c r="P95" s="233" t="s">
        <v>17</v>
      </c>
      <c r="Q95" t="s">
        <v>84</v>
      </c>
      <c r="R95" t="s">
        <v>84</v>
      </c>
      <c r="S95" t="s">
        <v>84</v>
      </c>
      <c r="W95" s="233" t="s">
        <v>4979</v>
      </c>
      <c r="X95" s="15">
        <v>349867</v>
      </c>
      <c r="Y95" s="16" t="s">
        <v>72</v>
      </c>
      <c r="Z95" s="14" t="s">
        <v>444</v>
      </c>
      <c r="AA95" s="14" t="s">
        <v>478</v>
      </c>
      <c r="AB95" s="236" t="s">
        <v>194</v>
      </c>
      <c r="AC95" s="109">
        <v>36.565576090566012</v>
      </c>
      <c r="AD95" s="107">
        <v>1.0562022641509434</v>
      </c>
      <c r="AE95" s="109">
        <v>1678.2788045283005</v>
      </c>
      <c r="AF95" s="108">
        <v>33.565576090566012</v>
      </c>
      <c r="AG95" s="109">
        <v>36.565576090566012</v>
      </c>
    </row>
    <row r="96" spans="1:33" ht="15.6" hidden="1">
      <c r="A96" s="13" t="s">
        <v>4180</v>
      </c>
      <c r="B96" s="96" t="s">
        <v>4181</v>
      </c>
      <c r="C96" s="233" t="s">
        <v>4980</v>
      </c>
      <c r="D96" s="13" t="s">
        <v>108</v>
      </c>
      <c r="E96" s="13" t="s">
        <v>65</v>
      </c>
      <c r="F96" s="233" t="s">
        <v>24</v>
      </c>
      <c r="G96" s="13" t="s">
        <v>66</v>
      </c>
      <c r="H96" s="13" t="s">
        <v>54</v>
      </c>
      <c r="I96" s="13" t="s">
        <v>55</v>
      </c>
      <c r="J96" s="233" t="s">
        <v>4981</v>
      </c>
      <c r="K96" s="235">
        <v>43237</v>
      </c>
      <c r="L96" s="235">
        <v>43266</v>
      </c>
      <c r="M96" s="235">
        <v>43332</v>
      </c>
      <c r="N96" s="233" t="s">
        <v>9</v>
      </c>
      <c r="O96" s="233" t="s">
        <v>193</v>
      </c>
      <c r="P96" s="233" t="s">
        <v>17</v>
      </c>
      <c r="Q96" t="s">
        <v>84</v>
      </c>
      <c r="R96" t="s">
        <v>84</v>
      </c>
      <c r="S96" t="s">
        <v>84</v>
      </c>
      <c r="W96" s="233" t="s">
        <v>4982</v>
      </c>
      <c r="X96" s="15">
        <v>1397533</v>
      </c>
      <c r="Y96" s="233" t="s">
        <v>72</v>
      </c>
      <c r="Z96" s="14" t="s">
        <v>444</v>
      </c>
      <c r="AA96" s="14" t="s">
        <v>478</v>
      </c>
      <c r="AB96" s="236" t="s">
        <v>194</v>
      </c>
      <c r="AC96" s="109">
        <v>36.649955441509405</v>
      </c>
      <c r="AD96" s="107">
        <v>4.2189675471698118</v>
      </c>
      <c r="AE96" s="109">
        <v>1682.4977720754703</v>
      </c>
      <c r="AF96" s="108">
        <v>33.649955441509405</v>
      </c>
      <c r="AG96" s="109">
        <v>36.649955441509405</v>
      </c>
    </row>
    <row r="97" spans="1:33" ht="15.6" hidden="1">
      <c r="A97" s="110" t="s">
        <v>4660</v>
      </c>
      <c r="B97" s="96" t="s">
        <v>4661</v>
      </c>
      <c r="C97" s="233" t="s">
        <v>4983</v>
      </c>
      <c r="D97" s="233" t="s">
        <v>108</v>
      </c>
      <c r="E97" s="233" t="s">
        <v>65</v>
      </c>
      <c r="F97" s="233" t="s">
        <v>24</v>
      </c>
      <c r="G97" s="13" t="s">
        <v>66</v>
      </c>
      <c r="H97" s="233" t="s">
        <v>54</v>
      </c>
      <c r="I97" s="13" t="s">
        <v>55</v>
      </c>
      <c r="J97" s="233" t="s">
        <v>4984</v>
      </c>
      <c r="K97" s="235">
        <v>43164</v>
      </c>
      <c r="L97" s="235">
        <v>43269</v>
      </c>
      <c r="M97" s="235">
        <v>43377</v>
      </c>
      <c r="N97" s="233" t="s">
        <v>9</v>
      </c>
      <c r="O97" s="233" t="s">
        <v>10</v>
      </c>
      <c r="P97" s="233" t="s">
        <v>17</v>
      </c>
      <c r="Q97" t="s">
        <v>84</v>
      </c>
      <c r="R97" t="s">
        <v>84</v>
      </c>
      <c r="S97" t="s">
        <v>84</v>
      </c>
      <c r="W97" s="233" t="s">
        <v>4982</v>
      </c>
      <c r="X97" s="15">
        <v>83670</v>
      </c>
      <c r="Y97" s="233" t="s">
        <v>72</v>
      </c>
      <c r="Z97" s="14" t="s">
        <v>444</v>
      </c>
      <c r="AA97" s="14" t="s">
        <v>478</v>
      </c>
      <c r="AB97" s="236" t="s">
        <v>118</v>
      </c>
      <c r="AC97" s="109">
        <v>36.655007215094308</v>
      </c>
      <c r="AD97" s="107">
        <v>0.25258867924528311</v>
      </c>
      <c r="AE97" s="109">
        <v>1682.7503607547155</v>
      </c>
      <c r="AF97" s="108">
        <v>33.655007215094308</v>
      </c>
      <c r="AG97" s="109">
        <v>36.655007215094308</v>
      </c>
    </row>
    <row r="98" spans="1:33" ht="15.6" hidden="1">
      <c r="A98" s="13" t="s">
        <v>4214</v>
      </c>
      <c r="B98" s="13" t="s">
        <v>4215</v>
      </c>
      <c r="C98" s="233" t="s">
        <v>3450</v>
      </c>
      <c r="D98" s="233" t="s">
        <v>65</v>
      </c>
      <c r="E98" s="233" t="s">
        <v>76</v>
      </c>
      <c r="F98" s="233" t="s">
        <v>24</v>
      </c>
      <c r="G98" s="13" t="s">
        <v>66</v>
      </c>
      <c r="H98" s="109" t="s">
        <v>54</v>
      </c>
      <c r="I98" s="13" t="s">
        <v>55</v>
      </c>
      <c r="J98" s="233" t="s">
        <v>4985</v>
      </c>
      <c r="K98" s="235">
        <v>43269</v>
      </c>
      <c r="L98" s="235">
        <v>43364</v>
      </c>
      <c r="M98" s="235">
        <v>43420</v>
      </c>
      <c r="N98" s="233" t="s">
        <v>9</v>
      </c>
      <c r="O98" s="233" t="s">
        <v>193</v>
      </c>
      <c r="P98" s="233" t="s">
        <v>17</v>
      </c>
      <c r="Q98" t="s">
        <v>84</v>
      </c>
      <c r="R98" t="s">
        <v>84</v>
      </c>
      <c r="S98" t="s">
        <v>84</v>
      </c>
      <c r="W98" s="233" t="s">
        <v>4986</v>
      </c>
      <c r="X98" s="236">
        <v>849534</v>
      </c>
      <c r="Y98" s="16" t="s">
        <v>72</v>
      </c>
      <c r="Z98" s="14" t="s">
        <v>444</v>
      </c>
      <c r="AA98" s="14" t="s">
        <v>478</v>
      </c>
      <c r="AB98" s="236" t="s">
        <v>194</v>
      </c>
      <c r="AC98" s="109">
        <v>36.969827864150915</v>
      </c>
      <c r="AD98" s="107">
        <v>2.5646309433962267</v>
      </c>
      <c r="AE98" s="109">
        <v>1698.4913932075458</v>
      </c>
      <c r="AF98" s="108">
        <v>33.969827864150915</v>
      </c>
      <c r="AG98" s="109">
        <v>36.969827864150915</v>
      </c>
    </row>
    <row r="99" spans="1:33" ht="15.6" hidden="1">
      <c r="A99" s="233" t="s">
        <v>4141</v>
      </c>
      <c r="B99" s="233" t="s">
        <v>4142</v>
      </c>
      <c r="C99" s="233" t="s">
        <v>4153</v>
      </c>
      <c r="D99" s="233" t="s">
        <v>52</v>
      </c>
      <c r="E99" s="233" t="s">
        <v>76</v>
      </c>
      <c r="F99" s="233" t="s">
        <v>24</v>
      </c>
      <c r="G99" s="233" t="s">
        <v>66</v>
      </c>
      <c r="H99" s="233" t="s">
        <v>54</v>
      </c>
      <c r="I99" s="233" t="s">
        <v>55</v>
      </c>
      <c r="J99" s="233" t="s">
        <v>4987</v>
      </c>
      <c r="K99" s="235">
        <v>43370</v>
      </c>
      <c r="L99" s="235">
        <v>43476</v>
      </c>
      <c r="M99" s="235">
        <v>43513</v>
      </c>
      <c r="N99" s="233" t="s">
        <v>9</v>
      </c>
      <c r="O99" s="233" t="s">
        <v>181</v>
      </c>
      <c r="P99" s="233" t="s">
        <v>17</v>
      </c>
      <c r="Q99" t="s">
        <v>84</v>
      </c>
      <c r="R99" t="s">
        <v>84</v>
      </c>
      <c r="S99" t="s">
        <v>84</v>
      </c>
      <c r="W99" s="233" t="s">
        <v>4988</v>
      </c>
      <c r="X99" s="15">
        <v>2053498</v>
      </c>
      <c r="Y99" s="16" t="s">
        <v>72</v>
      </c>
      <c r="Z99" s="233" t="s">
        <v>444</v>
      </c>
      <c r="AA99" s="233" t="s">
        <v>444</v>
      </c>
      <c r="AB99" s="236" t="s">
        <v>182</v>
      </c>
      <c r="AC99" s="109">
        <v>37.093812649056574</v>
      </c>
      <c r="AD99" s="107">
        <v>6.1992392452830201</v>
      </c>
      <c r="AE99" s="109">
        <v>1704.6906324528288</v>
      </c>
      <c r="AF99" s="108">
        <v>34.093812649056574</v>
      </c>
      <c r="AG99" s="109">
        <v>37.093812649056574</v>
      </c>
    </row>
    <row r="100" spans="1:33" ht="15.6" hidden="1">
      <c r="A100" s="110" t="s">
        <v>4174</v>
      </c>
      <c r="B100" s="96" t="s">
        <v>4133</v>
      </c>
      <c r="C100" s="233" t="s">
        <v>4921</v>
      </c>
      <c r="D100" s="233" t="s">
        <v>108</v>
      </c>
      <c r="E100" s="233" t="s">
        <v>65</v>
      </c>
      <c r="F100" s="233" t="s">
        <v>24</v>
      </c>
      <c r="G100" s="13" t="s">
        <v>66</v>
      </c>
      <c r="H100" s="233" t="s">
        <v>54</v>
      </c>
      <c r="I100" s="233" t="s">
        <v>55</v>
      </c>
      <c r="J100" s="233" t="s">
        <v>4989</v>
      </c>
      <c r="K100" s="235">
        <v>43419</v>
      </c>
      <c r="L100" s="235">
        <v>43472</v>
      </c>
      <c r="M100" s="235">
        <v>43524</v>
      </c>
      <c r="N100" s="233" t="s">
        <v>9</v>
      </c>
      <c r="O100" s="233" t="s">
        <v>181</v>
      </c>
      <c r="P100" s="233" t="s">
        <v>17</v>
      </c>
      <c r="Q100" t="s">
        <v>84</v>
      </c>
      <c r="R100" t="s">
        <v>84</v>
      </c>
      <c r="S100" t="s">
        <v>84</v>
      </c>
      <c r="W100" s="233" t="s">
        <v>4990</v>
      </c>
      <c r="X100" s="15">
        <v>13586</v>
      </c>
      <c r="Y100" s="233" t="s">
        <v>72</v>
      </c>
      <c r="Z100" s="14" t="s">
        <v>444</v>
      </c>
      <c r="AA100" s="14" t="s">
        <v>478</v>
      </c>
      <c r="AB100" s="236" t="s">
        <v>182</v>
      </c>
      <c r="AC100" s="109">
        <v>37.094632935849035</v>
      </c>
      <c r="AD100" s="107">
        <v>4.1014339622641519E-2</v>
      </c>
      <c r="AE100" s="109">
        <v>1704.7316467924516</v>
      </c>
      <c r="AF100" s="108">
        <v>34.094632935849035</v>
      </c>
      <c r="AG100" s="109">
        <v>37.094632935849035</v>
      </c>
    </row>
    <row r="101" spans="1:33" ht="15.6" hidden="1">
      <c r="A101" s="13" t="s">
        <v>4180</v>
      </c>
      <c r="B101" s="96" t="s">
        <v>4181</v>
      </c>
      <c r="C101" s="233" t="s">
        <v>3423</v>
      </c>
      <c r="D101" s="233" t="s">
        <v>108</v>
      </c>
      <c r="E101" s="233" t="s">
        <v>65</v>
      </c>
      <c r="F101" s="233" t="s">
        <v>24</v>
      </c>
      <c r="G101" s="13" t="s">
        <v>66</v>
      </c>
      <c r="H101" s="233" t="s">
        <v>54</v>
      </c>
      <c r="I101" s="233" t="s">
        <v>55</v>
      </c>
      <c r="J101" s="233" t="s">
        <v>4991</v>
      </c>
      <c r="K101" s="235">
        <v>43374</v>
      </c>
      <c r="L101" s="235">
        <v>43497</v>
      </c>
      <c r="M101" s="235">
        <v>43531</v>
      </c>
      <c r="N101" s="233" t="s">
        <v>9</v>
      </c>
      <c r="O101" s="233" t="s">
        <v>193</v>
      </c>
      <c r="P101" s="233" t="s">
        <v>17</v>
      </c>
      <c r="Q101" t="s">
        <v>84</v>
      </c>
      <c r="R101" t="s">
        <v>84</v>
      </c>
      <c r="S101" t="s">
        <v>84</v>
      </c>
      <c r="W101" s="233" t="s">
        <v>4992</v>
      </c>
      <c r="X101" s="236">
        <v>849534</v>
      </c>
      <c r="Y101" s="16" t="s">
        <v>72</v>
      </c>
      <c r="Z101" s="14" t="s">
        <v>444</v>
      </c>
      <c r="AA101" s="14" t="s">
        <v>478</v>
      </c>
      <c r="AB101" s="236" t="s">
        <v>194</v>
      </c>
      <c r="AC101" s="109">
        <v>37.145925554716953</v>
      </c>
      <c r="AD101" s="107">
        <v>2.5646309433962267</v>
      </c>
      <c r="AE101" s="109">
        <v>1707.2962777358478</v>
      </c>
      <c r="AF101" s="108">
        <v>34.145925554716953</v>
      </c>
      <c r="AG101" s="109">
        <v>37.145925554716953</v>
      </c>
    </row>
    <row r="102" spans="1:33" ht="15.6" hidden="1">
      <c r="A102" s="13" t="s">
        <v>4180</v>
      </c>
      <c r="B102" s="96" t="s">
        <v>4181</v>
      </c>
      <c r="C102" s="233" t="s">
        <v>4993</v>
      </c>
      <c r="D102" s="233" t="s">
        <v>108</v>
      </c>
      <c r="E102" s="233" t="s">
        <v>65</v>
      </c>
      <c r="F102" s="233" t="s">
        <v>24</v>
      </c>
      <c r="G102" s="233" t="s">
        <v>66</v>
      </c>
      <c r="H102" s="233" t="s">
        <v>54</v>
      </c>
      <c r="I102" s="233" t="s">
        <v>55</v>
      </c>
      <c r="J102" s="233" t="s">
        <v>4994</v>
      </c>
      <c r="K102" s="235">
        <v>43344</v>
      </c>
      <c r="L102" s="235">
        <v>43439</v>
      </c>
      <c r="M102" s="235">
        <v>43551</v>
      </c>
      <c r="N102" s="233" t="s">
        <v>9</v>
      </c>
      <c r="O102" s="233" t="s">
        <v>193</v>
      </c>
      <c r="P102" s="233" t="s">
        <v>17</v>
      </c>
      <c r="Q102" t="s">
        <v>84</v>
      </c>
      <c r="R102" t="s">
        <v>84</v>
      </c>
      <c r="S102" t="s">
        <v>84</v>
      </c>
      <c r="T102" s="62"/>
      <c r="U102" s="62"/>
      <c r="V102" s="62"/>
      <c r="W102" s="233" t="s">
        <v>4995</v>
      </c>
      <c r="X102" s="15">
        <v>4326688</v>
      </c>
      <c r="Y102" s="16" t="s">
        <v>72</v>
      </c>
      <c r="Z102" s="233" t="s">
        <v>444</v>
      </c>
      <c r="AA102" s="233" t="s">
        <v>444</v>
      </c>
      <c r="AB102" s="236" t="s">
        <v>194</v>
      </c>
      <c r="AC102" s="109">
        <v>37.490437433962235</v>
      </c>
      <c r="AD102" s="107">
        <v>13.061699622641511</v>
      </c>
      <c r="AE102" s="109">
        <v>1724.5218716981119</v>
      </c>
      <c r="AF102" s="108">
        <v>34.490437433962235</v>
      </c>
      <c r="AG102" s="109">
        <v>37.490437433962235</v>
      </c>
    </row>
    <row r="103" spans="1:33" ht="15.6" hidden="1">
      <c r="A103" s="13" t="s">
        <v>4180</v>
      </c>
      <c r="B103" s="96" t="s">
        <v>4181</v>
      </c>
      <c r="C103" s="233" t="s">
        <v>4996</v>
      </c>
      <c r="D103" s="233" t="s">
        <v>108</v>
      </c>
      <c r="E103" s="233" t="s">
        <v>65</v>
      </c>
      <c r="F103" s="233" t="s">
        <v>24</v>
      </c>
      <c r="G103" s="13" t="s">
        <v>66</v>
      </c>
      <c r="H103" s="233" t="s">
        <v>54</v>
      </c>
      <c r="I103" s="233" t="s">
        <v>55</v>
      </c>
      <c r="J103" s="233" t="s">
        <v>4997</v>
      </c>
      <c r="K103" s="235">
        <v>43405</v>
      </c>
      <c r="L103" s="235">
        <v>43439</v>
      </c>
      <c r="M103" s="235">
        <v>43551</v>
      </c>
      <c r="N103" s="233" t="s">
        <v>9</v>
      </c>
      <c r="O103" s="233" t="s">
        <v>193</v>
      </c>
      <c r="P103" s="233" t="s">
        <v>17</v>
      </c>
      <c r="Q103" t="s">
        <v>84</v>
      </c>
      <c r="R103" t="s">
        <v>84</v>
      </c>
      <c r="S103" t="s">
        <v>84</v>
      </c>
      <c r="T103" s="62"/>
      <c r="U103" s="62"/>
      <c r="V103" s="62"/>
      <c r="W103" s="233" t="s">
        <v>4998</v>
      </c>
      <c r="X103" s="15">
        <v>1397533</v>
      </c>
      <c r="Y103" s="16" t="s">
        <v>72</v>
      </c>
      <c r="Z103" s="233" t="s">
        <v>444</v>
      </c>
      <c r="AA103" s="233" t="s">
        <v>444</v>
      </c>
      <c r="AB103" s="236" t="s">
        <v>194</v>
      </c>
      <c r="AC103" s="109">
        <v>37.574816784905636</v>
      </c>
      <c r="AD103" s="107">
        <v>4.2189675471698118</v>
      </c>
      <c r="AE103" s="109">
        <v>1728.7408392452817</v>
      </c>
      <c r="AF103" s="108">
        <v>34.574816784905636</v>
      </c>
      <c r="AG103" s="109">
        <v>37.574816784905636</v>
      </c>
    </row>
    <row r="104" spans="1:33" ht="15.6" hidden="1">
      <c r="A104" s="13" t="s">
        <v>4766</v>
      </c>
      <c r="B104" s="95" t="s">
        <v>4767</v>
      </c>
      <c r="C104" s="233" t="s">
        <v>4791</v>
      </c>
      <c r="D104" s="233" t="s">
        <v>64</v>
      </c>
      <c r="E104" s="233" t="s">
        <v>65</v>
      </c>
      <c r="F104" s="233" t="s">
        <v>24</v>
      </c>
      <c r="G104" s="13" t="s">
        <v>66</v>
      </c>
      <c r="H104" s="233" t="s">
        <v>54</v>
      </c>
      <c r="I104" s="233" t="s">
        <v>55</v>
      </c>
      <c r="J104" s="233" t="s">
        <v>4999</v>
      </c>
      <c r="K104" s="235">
        <v>43199</v>
      </c>
      <c r="L104" s="235">
        <v>43501</v>
      </c>
      <c r="M104" s="235">
        <v>43567</v>
      </c>
      <c r="N104" s="233" t="s">
        <v>9</v>
      </c>
      <c r="O104" s="233" t="s">
        <v>181</v>
      </c>
      <c r="P104" s="233" t="s">
        <v>17</v>
      </c>
      <c r="Q104" t="s">
        <v>84</v>
      </c>
      <c r="R104" t="s">
        <v>84</v>
      </c>
      <c r="S104" t="s">
        <v>84</v>
      </c>
      <c r="W104" s="233" t="s">
        <v>5000</v>
      </c>
      <c r="X104" s="236">
        <v>500000</v>
      </c>
      <c r="Y104" s="16" t="s">
        <v>72</v>
      </c>
      <c r="Z104" s="233" t="s">
        <v>444</v>
      </c>
      <c r="AA104" s="233" t="s">
        <v>444</v>
      </c>
      <c r="AB104" s="236" t="s">
        <v>182</v>
      </c>
      <c r="AC104" s="109">
        <v>37.875978203773563</v>
      </c>
      <c r="AD104" s="107">
        <v>1.5094339622641511</v>
      </c>
      <c r="AE104" s="109">
        <v>1743.7989101886781</v>
      </c>
      <c r="AF104" s="108">
        <v>34.875978203773563</v>
      </c>
      <c r="AG104" s="109">
        <v>37.875978203773563</v>
      </c>
    </row>
    <row r="105" spans="1:33" ht="15.6" hidden="1">
      <c r="A105" s="102" t="s">
        <v>4132</v>
      </c>
      <c r="B105" s="96" t="s">
        <v>4695</v>
      </c>
      <c r="C105" s="233" t="s">
        <v>4852</v>
      </c>
      <c r="D105" s="233" t="s">
        <v>108</v>
      </c>
      <c r="E105" s="233" t="s">
        <v>65</v>
      </c>
      <c r="F105" s="233" t="s">
        <v>24</v>
      </c>
      <c r="G105" s="13" t="s">
        <v>66</v>
      </c>
      <c r="H105" s="233" t="s">
        <v>54</v>
      </c>
      <c r="I105" s="233" t="s">
        <v>55</v>
      </c>
      <c r="J105" s="233" t="s">
        <v>5001</v>
      </c>
      <c r="K105" s="235">
        <v>43347</v>
      </c>
      <c r="L105" s="235">
        <v>43539</v>
      </c>
      <c r="M105" s="235">
        <v>43567</v>
      </c>
      <c r="N105" s="233" t="s">
        <v>9</v>
      </c>
      <c r="O105" s="233" t="s">
        <v>193</v>
      </c>
      <c r="P105" s="233" t="s">
        <v>17</v>
      </c>
      <c r="Q105" t="s">
        <v>16</v>
      </c>
      <c r="R105" t="s">
        <v>83</v>
      </c>
      <c r="S105" s="62" t="s">
        <v>5002</v>
      </c>
      <c r="T105" s="62"/>
      <c r="U105" s="62"/>
      <c r="V105" s="62"/>
      <c r="W105" s="233" t="s">
        <v>5003</v>
      </c>
      <c r="X105" s="236">
        <v>500000</v>
      </c>
      <c r="Y105" s="16" t="s">
        <v>72</v>
      </c>
      <c r="Z105" s="14" t="s">
        <v>444</v>
      </c>
      <c r="AA105" s="14" t="s">
        <v>478</v>
      </c>
      <c r="AB105" s="236" t="s">
        <v>194</v>
      </c>
      <c r="AC105" s="109">
        <v>37.906166883018848</v>
      </c>
      <c r="AD105" s="107">
        <v>1.5094339622641511</v>
      </c>
      <c r="AE105" s="109">
        <v>1745.3083441509423</v>
      </c>
      <c r="AF105" s="108">
        <v>34.906166883018848</v>
      </c>
      <c r="AG105" s="109">
        <v>37.906166883018848</v>
      </c>
    </row>
    <row r="106" spans="1:33" ht="15.6" hidden="1">
      <c r="A106" s="102" t="s">
        <v>4132</v>
      </c>
      <c r="B106" s="96" t="s">
        <v>4695</v>
      </c>
      <c r="C106" s="233" t="s">
        <v>4852</v>
      </c>
      <c r="D106" s="233" t="s">
        <v>108</v>
      </c>
      <c r="E106" s="233" t="s">
        <v>65</v>
      </c>
      <c r="F106" s="233" t="s">
        <v>24</v>
      </c>
      <c r="G106" s="13" t="s">
        <v>66</v>
      </c>
      <c r="H106" s="233" t="s">
        <v>54</v>
      </c>
      <c r="I106" s="233" t="s">
        <v>55</v>
      </c>
      <c r="J106" s="233" t="s">
        <v>5004</v>
      </c>
      <c r="K106" s="235">
        <v>43347</v>
      </c>
      <c r="L106" s="235">
        <v>43539</v>
      </c>
      <c r="M106" s="235">
        <v>43567</v>
      </c>
      <c r="N106" s="233" t="s">
        <v>9</v>
      </c>
      <c r="O106" s="233" t="s">
        <v>193</v>
      </c>
      <c r="P106" s="233" t="s">
        <v>17</v>
      </c>
      <c r="Q106" t="s">
        <v>17</v>
      </c>
      <c r="R106" t="s">
        <v>10</v>
      </c>
      <c r="S106" s="62" t="s">
        <v>5005</v>
      </c>
      <c r="W106" s="233" t="s">
        <v>5006</v>
      </c>
      <c r="X106" s="236">
        <v>500000</v>
      </c>
      <c r="Y106" s="16" t="s">
        <v>72</v>
      </c>
      <c r="Z106" s="14" t="s">
        <v>444</v>
      </c>
      <c r="AA106" s="14" t="s">
        <v>478</v>
      </c>
      <c r="AB106" s="236" t="s">
        <v>194</v>
      </c>
      <c r="AC106" s="109">
        <v>37.936355562264133</v>
      </c>
      <c r="AD106" s="107">
        <v>1.5094339622641511</v>
      </c>
      <c r="AE106" s="109">
        <v>1746.8177781132065</v>
      </c>
      <c r="AF106" s="108">
        <v>34.936355562264133</v>
      </c>
      <c r="AG106" s="109">
        <v>37.936355562264133</v>
      </c>
    </row>
    <row r="107" spans="1:33" ht="15.6" hidden="1">
      <c r="A107" s="13" t="s">
        <v>4766</v>
      </c>
      <c r="B107" s="95" t="s">
        <v>4767</v>
      </c>
      <c r="C107" s="233" t="s">
        <v>5007</v>
      </c>
      <c r="D107" s="233" t="s">
        <v>65</v>
      </c>
      <c r="E107" s="233" t="s">
        <v>65</v>
      </c>
      <c r="F107" s="233" t="s">
        <v>24</v>
      </c>
      <c r="G107" s="13" t="s">
        <v>66</v>
      </c>
      <c r="H107" s="233" t="s">
        <v>54</v>
      </c>
      <c r="I107" s="233" t="s">
        <v>55</v>
      </c>
      <c r="J107" s="233" t="s">
        <v>5008</v>
      </c>
      <c r="K107" s="235">
        <v>43193</v>
      </c>
      <c r="L107" s="235">
        <v>43539</v>
      </c>
      <c r="M107" s="235">
        <v>43567</v>
      </c>
      <c r="N107" s="233" t="s">
        <v>9</v>
      </c>
      <c r="O107" s="233" t="s">
        <v>4354</v>
      </c>
      <c r="P107" s="233" t="s">
        <v>17</v>
      </c>
      <c r="Q107" t="s">
        <v>17</v>
      </c>
      <c r="R107" t="s">
        <v>10</v>
      </c>
      <c r="S107" t="s">
        <v>84</v>
      </c>
      <c r="T107" s="62"/>
      <c r="U107" s="62"/>
      <c r="V107" s="62"/>
      <c r="W107" s="233" t="s">
        <v>5009</v>
      </c>
      <c r="X107" s="236">
        <v>500000</v>
      </c>
      <c r="Y107" s="233" t="s">
        <v>72</v>
      </c>
      <c r="Z107" s="14" t="s">
        <v>444</v>
      </c>
      <c r="AA107" s="14" t="s">
        <v>478</v>
      </c>
      <c r="AB107" s="236" t="s">
        <v>4969</v>
      </c>
      <c r="AC107" s="109">
        <v>37.966544241509411</v>
      </c>
      <c r="AD107" s="107">
        <v>1.5094339622641511</v>
      </c>
      <c r="AE107" s="109">
        <v>1748.3272120754707</v>
      </c>
      <c r="AF107" s="108">
        <v>34.966544241509411</v>
      </c>
      <c r="AG107" s="109">
        <v>37.966544241509411</v>
      </c>
    </row>
    <row r="108" spans="1:33" ht="15.6" hidden="1">
      <c r="A108" s="102" t="s">
        <v>4132</v>
      </c>
      <c r="B108" s="96" t="s">
        <v>4695</v>
      </c>
      <c r="C108" s="233" t="s">
        <v>4852</v>
      </c>
      <c r="D108" s="233" t="s">
        <v>108</v>
      </c>
      <c r="E108" s="233" t="s">
        <v>65</v>
      </c>
      <c r="F108" s="233" t="s">
        <v>24</v>
      </c>
      <c r="G108" s="233" t="s">
        <v>66</v>
      </c>
      <c r="H108" s="233" t="s">
        <v>54</v>
      </c>
      <c r="I108" s="233" t="s">
        <v>55</v>
      </c>
      <c r="J108" s="233" t="s">
        <v>5010</v>
      </c>
      <c r="K108" s="235">
        <v>43347</v>
      </c>
      <c r="L108" s="235">
        <v>43539</v>
      </c>
      <c r="M108" s="235">
        <v>43567</v>
      </c>
      <c r="N108" s="233" t="s">
        <v>9</v>
      </c>
      <c r="O108" s="233" t="s">
        <v>193</v>
      </c>
      <c r="P108" s="233" t="s">
        <v>17</v>
      </c>
      <c r="Q108" t="s">
        <v>16</v>
      </c>
      <c r="R108" t="s">
        <v>83</v>
      </c>
      <c r="S108" s="62" t="s">
        <v>5011</v>
      </c>
      <c r="T108" s="62"/>
      <c r="U108" s="62"/>
      <c r="V108" s="62"/>
      <c r="W108" s="233" t="s">
        <v>5012</v>
      </c>
      <c r="X108" s="236">
        <v>500000</v>
      </c>
      <c r="Y108" s="233" t="s">
        <v>72</v>
      </c>
      <c r="Z108" s="14" t="s">
        <v>444</v>
      </c>
      <c r="AA108" s="14" t="s">
        <v>478</v>
      </c>
      <c r="AB108" s="236" t="s">
        <v>194</v>
      </c>
      <c r="AC108" s="109">
        <v>37.996732920754695</v>
      </c>
      <c r="AD108" s="107">
        <v>1.5094339622641511</v>
      </c>
      <c r="AE108" s="109">
        <v>1749.8366460377349</v>
      </c>
      <c r="AF108" s="108">
        <v>34.996732920754695</v>
      </c>
      <c r="AG108" s="109">
        <v>37.996732920754695</v>
      </c>
    </row>
    <row r="109" spans="1:33" ht="15.6" hidden="1">
      <c r="A109" s="110" t="s">
        <v>4214</v>
      </c>
      <c r="B109" s="96" t="s">
        <v>4215</v>
      </c>
      <c r="C109" s="233" t="s">
        <v>5013</v>
      </c>
      <c r="D109" s="233" t="s">
        <v>108</v>
      </c>
      <c r="E109" s="233" t="s">
        <v>65</v>
      </c>
      <c r="F109" s="233" t="s">
        <v>24</v>
      </c>
      <c r="G109" s="233" t="s">
        <v>66</v>
      </c>
      <c r="H109" s="233" t="s">
        <v>54</v>
      </c>
      <c r="I109" s="233" t="s">
        <v>55</v>
      </c>
      <c r="J109" s="233" t="s">
        <v>5014</v>
      </c>
      <c r="K109" s="235">
        <v>43473</v>
      </c>
      <c r="L109" s="235">
        <v>43539</v>
      </c>
      <c r="M109" s="235">
        <v>43570</v>
      </c>
      <c r="N109" s="233" t="s">
        <v>9</v>
      </c>
      <c r="O109" s="233" t="s">
        <v>4319</v>
      </c>
      <c r="P109" s="233" t="s">
        <v>17</v>
      </c>
      <c r="Q109" t="s">
        <v>17</v>
      </c>
      <c r="R109" t="s">
        <v>10</v>
      </c>
      <c r="S109" s="62" t="s">
        <v>5015</v>
      </c>
      <c r="W109" s="233" t="s">
        <v>5016</v>
      </c>
      <c r="X109" s="15">
        <v>3431</v>
      </c>
      <c r="Y109" s="233" t="s">
        <v>72</v>
      </c>
      <c r="Z109" s="233" t="s">
        <v>444</v>
      </c>
      <c r="AA109" s="233" t="s">
        <v>444</v>
      </c>
      <c r="AB109" s="236" t="s">
        <v>4963</v>
      </c>
      <c r="AC109" s="109">
        <v>37.996940075471677</v>
      </c>
      <c r="AD109" s="107">
        <v>1.0357735849056604E-2</v>
      </c>
      <c r="AE109" s="109">
        <v>1749.847003773584</v>
      </c>
      <c r="AF109" s="108">
        <v>34.996940075471677</v>
      </c>
      <c r="AG109" s="109">
        <v>37.996940075471677</v>
      </c>
    </row>
    <row r="110" spans="1:33" ht="15.6" hidden="1">
      <c r="A110" s="110" t="s">
        <v>4660</v>
      </c>
      <c r="B110" s="96" t="s">
        <v>4661</v>
      </c>
      <c r="C110" s="233" t="s">
        <v>4718</v>
      </c>
      <c r="D110" s="233" t="s">
        <v>108</v>
      </c>
      <c r="E110" s="233" t="s">
        <v>65</v>
      </c>
      <c r="F110" s="233" t="s">
        <v>24</v>
      </c>
      <c r="G110" s="233" t="s">
        <v>66</v>
      </c>
      <c r="H110" s="233" t="s">
        <v>54</v>
      </c>
      <c r="I110" s="233" t="s">
        <v>55</v>
      </c>
      <c r="J110" s="233" t="s">
        <v>5017</v>
      </c>
      <c r="K110" s="235">
        <v>43481</v>
      </c>
      <c r="L110" s="235">
        <v>43518</v>
      </c>
      <c r="M110" s="235">
        <v>43572</v>
      </c>
      <c r="N110" s="233" t="s">
        <v>9</v>
      </c>
      <c r="O110" s="233" t="s">
        <v>4319</v>
      </c>
      <c r="P110" s="233" t="s">
        <v>17</v>
      </c>
      <c r="Q110" t="s">
        <v>17</v>
      </c>
      <c r="R110" t="s">
        <v>10</v>
      </c>
      <c r="S110" t="s">
        <v>5015</v>
      </c>
      <c r="T110" s="62"/>
      <c r="U110" s="62"/>
      <c r="V110" s="62"/>
      <c r="W110" s="233" t="s">
        <v>5018</v>
      </c>
      <c r="X110" s="15">
        <v>400517</v>
      </c>
      <c r="Y110" s="233" t="s">
        <v>72</v>
      </c>
      <c r="Z110" s="14" t="s">
        <v>444</v>
      </c>
      <c r="AA110" s="14" t="s">
        <v>478</v>
      </c>
      <c r="AB110" s="236" t="s">
        <v>4963</v>
      </c>
      <c r="AC110" s="109">
        <v>38.021122233962245</v>
      </c>
      <c r="AD110" s="107">
        <v>1.2091079245283023</v>
      </c>
      <c r="AE110" s="109">
        <v>1751.0561116981123</v>
      </c>
      <c r="AF110" s="108">
        <v>35.021122233962245</v>
      </c>
      <c r="AG110" s="109">
        <v>38.021122233962245</v>
      </c>
    </row>
    <row r="111" spans="1:33" ht="15.6" hidden="1">
      <c r="A111" s="13" t="s">
        <v>4766</v>
      </c>
      <c r="B111" s="95" t="s">
        <v>4767</v>
      </c>
      <c r="C111" s="233" t="s">
        <v>5019</v>
      </c>
      <c r="D111" s="233" t="s">
        <v>108</v>
      </c>
      <c r="E111" s="233" t="s">
        <v>65</v>
      </c>
      <c r="F111" s="233" t="s">
        <v>24</v>
      </c>
      <c r="G111" s="233" t="s">
        <v>66</v>
      </c>
      <c r="H111" s="233" t="s">
        <v>54</v>
      </c>
      <c r="I111" s="233" t="s">
        <v>55</v>
      </c>
      <c r="J111" s="233" t="s">
        <v>5020</v>
      </c>
      <c r="K111" s="235">
        <v>43191</v>
      </c>
      <c r="L111" s="235">
        <v>43466</v>
      </c>
      <c r="M111" s="235">
        <v>43589</v>
      </c>
      <c r="N111" s="233" t="s">
        <v>9</v>
      </c>
      <c r="O111" s="233" t="s">
        <v>5021</v>
      </c>
      <c r="P111" s="233" t="s">
        <v>17</v>
      </c>
      <c r="Q111" t="s">
        <v>84</v>
      </c>
      <c r="R111" t="s">
        <v>84</v>
      </c>
      <c r="S111" t="s">
        <v>84</v>
      </c>
      <c r="W111" s="233" t="s">
        <v>5022</v>
      </c>
      <c r="X111" s="15">
        <v>1945527</v>
      </c>
      <c r="Y111" s="233" t="s">
        <v>72</v>
      </c>
      <c r="Z111" s="14" t="s">
        <v>444</v>
      </c>
      <c r="AA111" s="14" t="s">
        <v>478</v>
      </c>
      <c r="AB111" s="236" t="s">
        <v>5023</v>
      </c>
      <c r="AC111" s="109">
        <v>38.138588015094321</v>
      </c>
      <c r="AD111" s="107">
        <v>5.8732890566037748</v>
      </c>
      <c r="AE111" s="109">
        <v>1756.9294007547162</v>
      </c>
      <c r="AF111" s="108">
        <v>35.138588015094321</v>
      </c>
      <c r="AG111" s="109">
        <v>38.138588015094321</v>
      </c>
    </row>
    <row r="112" spans="1:33" ht="15.6" hidden="1">
      <c r="A112" s="110" t="s">
        <v>4136</v>
      </c>
      <c r="B112" s="96" t="s">
        <v>144</v>
      </c>
      <c r="C112" s="233" t="s">
        <v>5024</v>
      </c>
      <c r="D112" s="233" t="s">
        <v>108</v>
      </c>
      <c r="E112" s="233" t="s">
        <v>65</v>
      </c>
      <c r="F112" s="233" t="s">
        <v>24</v>
      </c>
      <c r="G112" s="13" t="s">
        <v>66</v>
      </c>
      <c r="H112" s="233" t="s">
        <v>54</v>
      </c>
      <c r="I112" s="233" t="s">
        <v>55</v>
      </c>
      <c r="J112" s="233" t="s">
        <v>5025</v>
      </c>
      <c r="K112" s="235">
        <v>43142</v>
      </c>
      <c r="L112" s="235">
        <v>43560</v>
      </c>
      <c r="M112" s="235">
        <v>43601</v>
      </c>
      <c r="N112" s="233" t="s">
        <v>9</v>
      </c>
      <c r="O112" s="233" t="s">
        <v>193</v>
      </c>
      <c r="P112" s="233" t="s">
        <v>17</v>
      </c>
      <c r="Q112" t="s">
        <v>16</v>
      </c>
      <c r="R112" t="s">
        <v>83</v>
      </c>
      <c r="S112" s="62" t="s">
        <v>5026</v>
      </c>
      <c r="W112" s="233" t="s">
        <v>5027</v>
      </c>
      <c r="X112" s="15">
        <v>2790975</v>
      </c>
      <c r="Y112" s="233" t="s">
        <v>72</v>
      </c>
      <c r="Z112" s="233" t="s">
        <v>444</v>
      </c>
      <c r="AA112" s="233" t="s">
        <v>444</v>
      </c>
      <c r="AB112" s="236" t="s">
        <v>194</v>
      </c>
      <c r="AC112" s="109">
        <v>38.307099713207528</v>
      </c>
      <c r="AD112" s="107">
        <v>8.4255849056603775</v>
      </c>
      <c r="AE112" s="109">
        <v>1765.3549856603765</v>
      </c>
      <c r="AF112" s="108">
        <v>35.307099713207528</v>
      </c>
      <c r="AG112" s="109">
        <v>38.307099713207528</v>
      </c>
    </row>
    <row r="113" spans="1:33" ht="15.6" hidden="1">
      <c r="A113" s="110" t="s">
        <v>4573</v>
      </c>
      <c r="B113" s="96" t="s">
        <v>4574</v>
      </c>
      <c r="C113" s="233" t="s">
        <v>5028</v>
      </c>
      <c r="D113" s="233" t="s">
        <v>108</v>
      </c>
      <c r="E113" s="233" t="s">
        <v>65</v>
      </c>
      <c r="F113" s="233" t="s">
        <v>24</v>
      </c>
      <c r="G113" s="13" t="s">
        <v>66</v>
      </c>
      <c r="H113" s="233" t="s">
        <v>54</v>
      </c>
      <c r="I113" s="233" t="s">
        <v>55</v>
      </c>
      <c r="J113" s="233" t="s">
        <v>5029</v>
      </c>
      <c r="K113" s="235">
        <v>43427</v>
      </c>
      <c r="L113" s="235">
        <v>43566</v>
      </c>
      <c r="M113" s="235">
        <v>43607</v>
      </c>
      <c r="N113" s="233" t="s">
        <v>9</v>
      </c>
      <c r="O113" s="233" t="s">
        <v>181</v>
      </c>
      <c r="P113" s="233" t="s">
        <v>17</v>
      </c>
      <c r="Q113" t="s">
        <v>16</v>
      </c>
      <c r="R113" t="s">
        <v>83</v>
      </c>
      <c r="S113" s="62" t="s">
        <v>5030</v>
      </c>
      <c r="T113" s="62"/>
      <c r="U113" s="62"/>
      <c r="V113" s="62"/>
      <c r="W113" s="233" t="s">
        <v>5031</v>
      </c>
      <c r="X113" s="236">
        <v>500000</v>
      </c>
      <c r="Y113" s="233" t="s">
        <v>72</v>
      </c>
      <c r="Z113" s="233" t="s">
        <v>444</v>
      </c>
      <c r="AA113" s="233" t="s">
        <v>444</v>
      </c>
      <c r="AB113" s="236" t="s">
        <v>182</v>
      </c>
      <c r="AC113" s="109">
        <v>38.337288392452813</v>
      </c>
      <c r="AD113" s="107">
        <v>1.5094339622641511</v>
      </c>
      <c r="AE113" s="109">
        <v>1766.8644196226408</v>
      </c>
      <c r="AF113" s="108">
        <v>35.337288392452813</v>
      </c>
      <c r="AG113" s="109">
        <v>38.337288392452813</v>
      </c>
    </row>
    <row r="114" spans="1:33" ht="15.6" hidden="1">
      <c r="A114" s="110" t="s">
        <v>4316</v>
      </c>
      <c r="B114" s="96" t="s">
        <v>4133</v>
      </c>
      <c r="C114" s="233" t="s">
        <v>4734</v>
      </c>
      <c r="D114" s="233" t="s">
        <v>108</v>
      </c>
      <c r="E114" s="233" t="s">
        <v>65</v>
      </c>
      <c r="F114" s="233" t="s">
        <v>24</v>
      </c>
      <c r="G114" s="13" t="s">
        <v>66</v>
      </c>
      <c r="H114" s="233" t="s">
        <v>54</v>
      </c>
      <c r="I114" s="233" t="s">
        <v>55</v>
      </c>
      <c r="J114" s="233" t="s">
        <v>5032</v>
      </c>
      <c r="K114" s="235">
        <v>43511</v>
      </c>
      <c r="L114" s="235">
        <v>43588</v>
      </c>
      <c r="M114" s="235">
        <v>43616</v>
      </c>
      <c r="N114" s="233" t="s">
        <v>9</v>
      </c>
      <c r="O114" s="233" t="s">
        <v>193</v>
      </c>
      <c r="P114" s="233" t="s">
        <v>17</v>
      </c>
      <c r="Q114" t="s">
        <v>84</v>
      </c>
      <c r="R114" t="s">
        <v>84</v>
      </c>
      <c r="S114" t="s">
        <v>84</v>
      </c>
      <c r="W114" s="233" t="s">
        <v>5000</v>
      </c>
      <c r="X114" s="236">
        <v>500000</v>
      </c>
      <c r="Y114" s="16" t="s">
        <v>72</v>
      </c>
      <c r="Z114" s="233" t="s">
        <v>444</v>
      </c>
      <c r="AA114" s="233" t="s">
        <v>444</v>
      </c>
      <c r="AB114" s="236" t="s">
        <v>194</v>
      </c>
      <c r="AC114" s="109">
        <v>38.628604618867911</v>
      </c>
      <c r="AD114" s="107">
        <v>1.5094339622641511</v>
      </c>
      <c r="AE114" s="109">
        <v>1781.4302309433956</v>
      </c>
      <c r="AF114" s="108">
        <v>35.628604618867911</v>
      </c>
      <c r="AG114" s="109">
        <v>38.628604618867911</v>
      </c>
    </row>
    <row r="115" spans="1:33" ht="15.6" hidden="1">
      <c r="A115" s="110" t="s">
        <v>4132</v>
      </c>
      <c r="B115" s="96" t="s">
        <v>4695</v>
      </c>
      <c r="C115" s="233" t="s">
        <v>5033</v>
      </c>
      <c r="D115" s="233" t="s">
        <v>65</v>
      </c>
      <c r="E115" s="233" t="s">
        <v>65</v>
      </c>
      <c r="F115" s="233" t="s">
        <v>24</v>
      </c>
      <c r="G115" s="13" t="s">
        <v>66</v>
      </c>
      <c r="H115" s="233" t="s">
        <v>54</v>
      </c>
      <c r="I115" s="233" t="s">
        <v>55</v>
      </c>
      <c r="J115" s="233" t="s">
        <v>5034</v>
      </c>
      <c r="K115" s="235">
        <v>43563</v>
      </c>
      <c r="L115" s="235">
        <v>43607</v>
      </c>
      <c r="M115" s="235">
        <v>43630</v>
      </c>
      <c r="N115" s="233" t="s">
        <v>9</v>
      </c>
      <c r="O115" s="233" t="s">
        <v>5021</v>
      </c>
      <c r="P115" s="233" t="s">
        <v>17</v>
      </c>
      <c r="Q115" t="s">
        <v>84</v>
      </c>
      <c r="R115" t="s">
        <v>84</v>
      </c>
      <c r="S115" t="s">
        <v>84</v>
      </c>
      <c r="W115" s="233" t="s">
        <v>5035</v>
      </c>
      <c r="X115" s="236">
        <v>500000</v>
      </c>
      <c r="Y115" s="233" t="s">
        <v>72</v>
      </c>
      <c r="Z115" s="14" t="s">
        <v>444</v>
      </c>
      <c r="AA115" s="14" t="s">
        <v>478</v>
      </c>
      <c r="AB115" s="236" t="s">
        <v>5023</v>
      </c>
      <c r="AC115" s="109">
        <v>38.658793298113196</v>
      </c>
      <c r="AD115" s="107">
        <v>1.5094339622641511</v>
      </c>
      <c r="AE115" s="109">
        <v>1782.9396649056598</v>
      </c>
      <c r="AF115" s="108">
        <v>35.658793298113196</v>
      </c>
      <c r="AG115" s="109">
        <v>38.658793298113196</v>
      </c>
    </row>
    <row r="116" spans="1:33" ht="15.6" hidden="1">
      <c r="A116" s="233" t="s">
        <v>4168</v>
      </c>
      <c r="B116" s="233" t="s">
        <v>4169</v>
      </c>
      <c r="C116" s="233" t="s">
        <v>4170</v>
      </c>
      <c r="D116" s="233" t="s">
        <v>108</v>
      </c>
      <c r="E116" s="233" t="s">
        <v>65</v>
      </c>
      <c r="F116" s="233" t="s">
        <v>24</v>
      </c>
      <c r="G116" s="13" t="s">
        <v>66</v>
      </c>
      <c r="H116" s="233" t="s">
        <v>54</v>
      </c>
      <c r="I116" s="233" t="s">
        <v>55</v>
      </c>
      <c r="J116" s="233" t="s">
        <v>5036</v>
      </c>
      <c r="K116" s="235">
        <v>43435</v>
      </c>
      <c r="L116" s="235">
        <v>43588</v>
      </c>
      <c r="M116" s="235">
        <v>43635</v>
      </c>
      <c r="N116" s="233" t="s">
        <v>9</v>
      </c>
      <c r="O116" s="233" t="s">
        <v>193</v>
      </c>
      <c r="P116" s="233" t="s">
        <v>17</v>
      </c>
      <c r="Q116" t="s">
        <v>16</v>
      </c>
      <c r="R116" t="s">
        <v>83</v>
      </c>
      <c r="S116" s="62" t="s">
        <v>5037</v>
      </c>
      <c r="W116" s="233" t="s">
        <v>5038</v>
      </c>
      <c r="X116" s="236">
        <v>500000</v>
      </c>
      <c r="Y116" s="233" t="s">
        <v>72</v>
      </c>
      <c r="Z116" s="14" t="s">
        <v>444</v>
      </c>
      <c r="AA116" s="14" t="s">
        <v>478</v>
      </c>
      <c r="AB116" s="236" t="s">
        <v>194</v>
      </c>
      <c r="AC116" s="109">
        <v>38.68898197735848</v>
      </c>
      <c r="AD116" s="107">
        <v>1.5094339622641511</v>
      </c>
      <c r="AE116" s="109">
        <v>1784.449098867924</v>
      </c>
      <c r="AF116" s="108">
        <v>35.68898197735848</v>
      </c>
      <c r="AG116" s="109">
        <v>38.68898197735848</v>
      </c>
    </row>
    <row r="117" spans="1:33" ht="15.6" hidden="1">
      <c r="A117" s="110" t="s">
        <v>4132</v>
      </c>
      <c r="B117" s="96" t="s">
        <v>4695</v>
      </c>
      <c r="C117" s="233" t="s">
        <v>4835</v>
      </c>
      <c r="D117" s="233" t="s">
        <v>108</v>
      </c>
      <c r="E117" s="233" t="s">
        <v>65</v>
      </c>
      <c r="F117" s="233" t="s">
        <v>24</v>
      </c>
      <c r="G117" s="13" t="s">
        <v>66</v>
      </c>
      <c r="H117" s="233" t="s">
        <v>54</v>
      </c>
      <c r="I117" s="233" t="s">
        <v>55</v>
      </c>
      <c r="J117" s="233" t="s">
        <v>5039</v>
      </c>
      <c r="K117" s="235">
        <v>43525</v>
      </c>
      <c r="L117" s="235">
        <v>43631</v>
      </c>
      <c r="M117" s="235">
        <v>43646</v>
      </c>
      <c r="N117" s="233" t="s">
        <v>9</v>
      </c>
      <c r="O117" s="233" t="s">
        <v>4354</v>
      </c>
      <c r="P117" s="233" t="s">
        <v>17</v>
      </c>
      <c r="Q117" t="s">
        <v>84</v>
      </c>
      <c r="R117" t="s">
        <v>84</v>
      </c>
      <c r="S117" t="s">
        <v>84</v>
      </c>
      <c r="W117" s="233" t="s">
        <v>5040</v>
      </c>
      <c r="X117" s="104">
        <v>16120</v>
      </c>
      <c r="Y117" s="233" t="s">
        <v>58</v>
      </c>
      <c r="Z117" s="14" t="s">
        <v>444</v>
      </c>
      <c r="AA117" s="14" t="s">
        <v>478</v>
      </c>
      <c r="AB117" s="236" t="s">
        <v>4969</v>
      </c>
      <c r="AC117" s="109">
        <v>38.720143939622631</v>
      </c>
      <c r="AD117" s="107">
        <v>4.8664150943396239E-2</v>
      </c>
      <c r="AE117" s="109">
        <v>1786.0071969811315</v>
      </c>
      <c r="AF117" s="108">
        <v>35.720143939622631</v>
      </c>
      <c r="AG117" s="109">
        <v>38.720143939622631</v>
      </c>
    </row>
    <row r="118" spans="1:33" ht="15.6" hidden="1">
      <c r="A118" s="110" t="s">
        <v>4132</v>
      </c>
      <c r="B118" s="96" t="s">
        <v>4695</v>
      </c>
      <c r="C118" s="233" t="s">
        <v>4829</v>
      </c>
      <c r="D118" s="233" t="s">
        <v>108</v>
      </c>
      <c r="E118" s="233" t="s">
        <v>65</v>
      </c>
      <c r="F118" s="233" t="s">
        <v>24</v>
      </c>
      <c r="G118" s="13" t="s">
        <v>66</v>
      </c>
      <c r="H118" s="233" t="s">
        <v>54</v>
      </c>
      <c r="I118" s="233" t="s">
        <v>55</v>
      </c>
      <c r="J118" s="233" t="s">
        <v>5041</v>
      </c>
      <c r="K118" s="235">
        <v>43592</v>
      </c>
      <c r="L118" s="235">
        <v>43637</v>
      </c>
      <c r="M118" s="235">
        <v>43661</v>
      </c>
      <c r="N118" s="233" t="s">
        <v>9</v>
      </c>
      <c r="O118" s="233" t="s">
        <v>5021</v>
      </c>
      <c r="P118" s="233" t="s">
        <v>17</v>
      </c>
      <c r="Q118" t="s">
        <v>17</v>
      </c>
      <c r="R118" t="s">
        <v>10</v>
      </c>
      <c r="S118" s="62" t="s">
        <v>5042</v>
      </c>
      <c r="W118" s="233" t="s">
        <v>5043</v>
      </c>
      <c r="X118" s="236">
        <v>500000</v>
      </c>
      <c r="Y118" s="233" t="s">
        <v>72</v>
      </c>
      <c r="Z118" s="14" t="s">
        <v>444</v>
      </c>
      <c r="AA118" s="14" t="s">
        <v>478</v>
      </c>
      <c r="AB118" s="236" t="s">
        <v>5023</v>
      </c>
      <c r="AC118" s="109">
        <v>38.750332618867915</v>
      </c>
      <c r="AD118" s="107">
        <v>1.5094339622641511</v>
      </c>
      <c r="AE118" s="109">
        <v>1787.5166309433957</v>
      </c>
      <c r="AF118" s="108">
        <v>35.750332618867915</v>
      </c>
      <c r="AG118" s="109">
        <v>38.750332618867915</v>
      </c>
    </row>
    <row r="119" spans="1:33" ht="15.6" hidden="1">
      <c r="A119" s="13" t="s">
        <v>4766</v>
      </c>
      <c r="B119" s="95" t="s">
        <v>4767</v>
      </c>
      <c r="C119" s="233" t="s">
        <v>5044</v>
      </c>
      <c r="D119" s="233" t="s">
        <v>65</v>
      </c>
      <c r="E119" s="233" t="s">
        <v>65</v>
      </c>
      <c r="F119" s="233" t="s">
        <v>24</v>
      </c>
      <c r="G119" s="13" t="s">
        <v>66</v>
      </c>
      <c r="H119" s="233" t="s">
        <v>54</v>
      </c>
      <c r="I119" s="233" t="s">
        <v>55</v>
      </c>
      <c r="J119" s="233" t="s">
        <v>5045</v>
      </c>
      <c r="K119" s="235">
        <v>43193</v>
      </c>
      <c r="L119" s="235">
        <v>43647</v>
      </c>
      <c r="M119" s="235">
        <v>43672</v>
      </c>
      <c r="N119" s="233" t="s">
        <v>9</v>
      </c>
      <c r="O119" s="233" t="s">
        <v>5021</v>
      </c>
      <c r="P119" s="233" t="s">
        <v>17</v>
      </c>
      <c r="Q119" t="s">
        <v>17</v>
      </c>
      <c r="R119" t="s">
        <v>10</v>
      </c>
      <c r="S119" s="62" t="s">
        <v>5046</v>
      </c>
      <c r="T119" s="62"/>
      <c r="U119" s="62"/>
      <c r="V119" s="62"/>
      <c r="W119" s="233" t="s">
        <v>5047</v>
      </c>
      <c r="X119" s="15">
        <v>37995</v>
      </c>
      <c r="Y119" s="233" t="s">
        <v>72</v>
      </c>
      <c r="Z119" s="14" t="s">
        <v>444</v>
      </c>
      <c r="AA119" s="14" t="s">
        <v>478</v>
      </c>
      <c r="AB119" s="236" t="s">
        <v>5023</v>
      </c>
      <c r="AC119" s="109">
        <v>38.752626656603766</v>
      </c>
      <c r="AD119" s="107">
        <v>0.11470188679245284</v>
      </c>
      <c r="AE119" s="109">
        <v>1787.6313328301883</v>
      </c>
      <c r="AF119" s="108">
        <v>35.752626656603766</v>
      </c>
      <c r="AG119" s="109">
        <v>38.752626656603766</v>
      </c>
    </row>
    <row r="120" spans="1:33" ht="15.6" hidden="1">
      <c r="A120" s="13" t="s">
        <v>4180</v>
      </c>
      <c r="B120" s="96" t="s">
        <v>4181</v>
      </c>
      <c r="C120" s="233" t="s">
        <v>3423</v>
      </c>
      <c r="D120" s="233" t="s">
        <v>108</v>
      </c>
      <c r="E120" s="233" t="s">
        <v>65</v>
      </c>
      <c r="F120" s="233" t="s">
        <v>24</v>
      </c>
      <c r="G120" s="13" t="s">
        <v>66</v>
      </c>
      <c r="H120" s="233" t="s">
        <v>54</v>
      </c>
      <c r="I120" s="233" t="s">
        <v>55</v>
      </c>
      <c r="J120" s="233" t="s">
        <v>5048</v>
      </c>
      <c r="K120" s="235">
        <v>43556</v>
      </c>
      <c r="L120" s="235">
        <v>43665</v>
      </c>
      <c r="M120" s="235">
        <v>43691</v>
      </c>
      <c r="N120" s="233" t="s">
        <v>9</v>
      </c>
      <c r="O120" s="233" t="s">
        <v>4354</v>
      </c>
      <c r="P120" s="233" t="s">
        <v>17</v>
      </c>
      <c r="Q120" t="s">
        <v>17</v>
      </c>
      <c r="R120" t="s">
        <v>10</v>
      </c>
      <c r="S120" s="62" t="s">
        <v>5049</v>
      </c>
      <c r="T120" s="62"/>
      <c r="U120" s="62"/>
      <c r="V120" s="62"/>
      <c r="W120" s="233" t="s">
        <v>5050</v>
      </c>
      <c r="X120" s="15">
        <v>3431</v>
      </c>
      <c r="Y120" s="233" t="s">
        <v>72</v>
      </c>
      <c r="Z120" s="14" t="s">
        <v>444</v>
      </c>
      <c r="AA120" s="14" t="s">
        <v>478</v>
      </c>
      <c r="AB120" s="236" t="s">
        <v>4969</v>
      </c>
      <c r="AC120" s="109">
        <v>38.752833811320748</v>
      </c>
      <c r="AD120" s="107">
        <v>1.0357735849056604E-2</v>
      </c>
      <c r="AE120" s="109">
        <v>1787.6416905660374</v>
      </c>
      <c r="AF120" s="108">
        <v>35.752833811320748</v>
      </c>
      <c r="AG120" s="109">
        <v>38.752833811320748</v>
      </c>
    </row>
    <row r="121" spans="1:33" ht="15.6" hidden="1">
      <c r="A121" s="110" t="s">
        <v>4214</v>
      </c>
      <c r="B121" s="96" t="s">
        <v>4215</v>
      </c>
      <c r="C121" s="233" t="s">
        <v>5051</v>
      </c>
      <c r="D121" s="233" t="s">
        <v>65</v>
      </c>
      <c r="E121" s="233" t="s">
        <v>65</v>
      </c>
      <c r="F121" s="233" t="s">
        <v>24</v>
      </c>
      <c r="G121" s="233" t="s">
        <v>66</v>
      </c>
      <c r="H121" s="233" t="s">
        <v>54</v>
      </c>
      <c r="I121" s="233" t="s">
        <v>55</v>
      </c>
      <c r="J121" s="233" t="s">
        <v>5052</v>
      </c>
      <c r="K121" s="235">
        <v>43410</v>
      </c>
      <c r="L121" s="235">
        <v>43703</v>
      </c>
      <c r="M121" s="235">
        <v>43735</v>
      </c>
      <c r="N121" s="233" t="s">
        <v>9</v>
      </c>
      <c r="O121" s="233" t="s">
        <v>193</v>
      </c>
      <c r="P121" s="233" t="s">
        <v>17</v>
      </c>
      <c r="Q121" t="s">
        <v>84</v>
      </c>
      <c r="R121" t="s">
        <v>84</v>
      </c>
      <c r="S121" t="s">
        <v>84</v>
      </c>
      <c r="T121" s="62"/>
      <c r="U121" s="62"/>
      <c r="V121" s="62"/>
      <c r="W121" s="233"/>
      <c r="X121" s="15">
        <v>178210</v>
      </c>
      <c r="Y121" s="233" t="s">
        <v>72</v>
      </c>
      <c r="Z121" s="14" t="s">
        <v>444</v>
      </c>
      <c r="AA121" s="14" t="s">
        <v>478</v>
      </c>
      <c r="AB121" s="236" t="s">
        <v>194</v>
      </c>
      <c r="AC121" s="109">
        <v>38.763593660377353</v>
      </c>
      <c r="AD121" s="107">
        <v>0.53799245283018882</v>
      </c>
      <c r="AE121" s="109">
        <v>1788.1796830188675</v>
      </c>
      <c r="AF121" s="108">
        <v>35.763593660377353</v>
      </c>
      <c r="AG121" s="109">
        <v>38.763593660377353</v>
      </c>
    </row>
    <row r="122" spans="1:33" ht="15.6" hidden="1">
      <c r="A122" s="110" t="s">
        <v>4174</v>
      </c>
      <c r="B122" s="96" t="s">
        <v>4133</v>
      </c>
      <c r="C122" s="233" t="s">
        <v>5053</v>
      </c>
      <c r="D122" s="233" t="s">
        <v>76</v>
      </c>
      <c r="E122" s="233" t="s">
        <v>76</v>
      </c>
      <c r="F122" s="233" t="s">
        <v>24</v>
      </c>
      <c r="G122" s="13" t="s">
        <v>66</v>
      </c>
      <c r="H122" s="233" t="s">
        <v>54</v>
      </c>
      <c r="I122" s="233" t="s">
        <v>68</v>
      </c>
      <c r="J122" s="233" t="s">
        <v>5054</v>
      </c>
      <c r="K122" s="235">
        <v>43692</v>
      </c>
      <c r="L122" s="235">
        <v>43712</v>
      </c>
      <c r="M122" s="235">
        <v>43755</v>
      </c>
      <c r="N122" s="233" t="s">
        <v>9</v>
      </c>
      <c r="O122" s="233" t="s">
        <v>4354</v>
      </c>
      <c r="P122" s="233" t="s">
        <v>17</v>
      </c>
      <c r="Q122" t="s">
        <v>84</v>
      </c>
      <c r="R122" t="s">
        <v>84</v>
      </c>
      <c r="S122" t="s">
        <v>84</v>
      </c>
      <c r="W122" s="233" t="s">
        <v>5055</v>
      </c>
      <c r="X122" s="236">
        <v>500000</v>
      </c>
      <c r="Y122" s="233" t="s">
        <v>58</v>
      </c>
      <c r="Z122" s="14" t="s">
        <v>444</v>
      </c>
      <c r="AA122" s="14" t="s">
        <v>478</v>
      </c>
      <c r="AB122" s="236" t="s">
        <v>4969</v>
      </c>
      <c r="AC122" s="109">
        <v>38.823971018867923</v>
      </c>
      <c r="AD122" s="107">
        <v>1.5094339622641511</v>
      </c>
      <c r="AE122" s="109">
        <v>1791.198550943396</v>
      </c>
      <c r="AF122" s="108">
        <v>35.823971018867923</v>
      </c>
      <c r="AG122" s="109">
        <v>38.823971018867923</v>
      </c>
    </row>
    <row r="123" spans="1:33" ht="15.6" hidden="1">
      <c r="A123" s="102" t="s">
        <v>4132</v>
      </c>
      <c r="B123" s="96" t="s">
        <v>4695</v>
      </c>
      <c r="C123" s="233" t="s">
        <v>5056</v>
      </c>
      <c r="D123" s="233" t="s">
        <v>108</v>
      </c>
      <c r="E123" s="233" t="s">
        <v>65</v>
      </c>
      <c r="F123" s="233" t="s">
        <v>24</v>
      </c>
      <c r="G123" s="13" t="s">
        <v>66</v>
      </c>
      <c r="H123" s="233" t="s">
        <v>54</v>
      </c>
      <c r="I123" s="233" t="s">
        <v>55</v>
      </c>
      <c r="J123" s="233" t="s">
        <v>5057</v>
      </c>
      <c r="K123" s="235">
        <v>43628</v>
      </c>
      <c r="L123" s="235">
        <v>43684</v>
      </c>
      <c r="M123" s="235">
        <v>43756</v>
      </c>
      <c r="N123" s="233" t="s">
        <v>9</v>
      </c>
      <c r="O123" s="233" t="s">
        <v>4354</v>
      </c>
      <c r="P123" s="233" t="s">
        <v>17</v>
      </c>
      <c r="Q123" t="s">
        <v>16</v>
      </c>
      <c r="R123" t="s">
        <v>83</v>
      </c>
      <c r="S123" s="62" t="s">
        <v>5058</v>
      </c>
      <c r="T123" s="62"/>
      <c r="U123" s="62"/>
      <c r="V123" s="62"/>
      <c r="W123" s="233"/>
      <c r="X123" s="236">
        <v>500000</v>
      </c>
      <c r="Y123" s="233" t="s">
        <v>72</v>
      </c>
      <c r="Z123" s="14" t="s">
        <v>444</v>
      </c>
      <c r="AA123" s="14" t="s">
        <v>478</v>
      </c>
      <c r="AB123" s="236" t="s">
        <v>4969</v>
      </c>
      <c r="AC123" s="109">
        <v>38.91453705660377</v>
      </c>
      <c r="AD123" s="107">
        <v>1.5094339622641511</v>
      </c>
      <c r="AE123" s="109">
        <v>1795.7268528301886</v>
      </c>
      <c r="AF123" s="108">
        <v>35.91453705660377</v>
      </c>
      <c r="AG123" s="109">
        <v>38.91453705660377</v>
      </c>
    </row>
    <row r="124" spans="1:33" ht="15.6" hidden="1">
      <c r="A124" s="110" t="s">
        <v>4174</v>
      </c>
      <c r="B124" s="96" t="s">
        <v>4133</v>
      </c>
      <c r="C124" s="233" t="s">
        <v>4921</v>
      </c>
      <c r="D124" s="233" t="s">
        <v>108</v>
      </c>
      <c r="E124" s="233" t="s">
        <v>65</v>
      </c>
      <c r="F124" s="233" t="s">
        <v>24</v>
      </c>
      <c r="G124" s="13" t="s">
        <v>66</v>
      </c>
      <c r="H124" s="233" t="s">
        <v>54</v>
      </c>
      <c r="I124" s="233" t="s">
        <v>55</v>
      </c>
      <c r="J124" s="233" t="s">
        <v>5059</v>
      </c>
      <c r="K124" s="235">
        <v>43586</v>
      </c>
      <c r="L124" s="235">
        <v>43685</v>
      </c>
      <c r="M124" s="235">
        <v>43756</v>
      </c>
      <c r="N124" s="233" t="s">
        <v>9</v>
      </c>
      <c r="O124" s="233" t="s">
        <v>193</v>
      </c>
      <c r="P124" s="233" t="s">
        <v>17</v>
      </c>
      <c r="Q124" t="s">
        <v>16</v>
      </c>
      <c r="R124" t="s">
        <v>83</v>
      </c>
      <c r="S124" s="62" t="s">
        <v>5060</v>
      </c>
      <c r="T124" s="62"/>
      <c r="U124" s="62"/>
      <c r="V124" s="62"/>
      <c r="W124" s="233" t="s">
        <v>5061</v>
      </c>
      <c r="X124" s="236">
        <v>500000</v>
      </c>
      <c r="Y124" s="233" t="s">
        <v>72</v>
      </c>
      <c r="Z124" s="14" t="s">
        <v>444</v>
      </c>
      <c r="AA124" s="14" t="s">
        <v>478</v>
      </c>
      <c r="AB124" s="236" t="s">
        <v>194</v>
      </c>
      <c r="AC124" s="109">
        <v>38.944725735849055</v>
      </c>
      <c r="AD124" s="107">
        <v>1.5094339622641511</v>
      </c>
      <c r="AE124" s="109">
        <v>1797.2362867924528</v>
      </c>
      <c r="AF124" s="108">
        <v>35.944725735849055</v>
      </c>
      <c r="AG124" s="109">
        <v>38.944725735849055</v>
      </c>
    </row>
    <row r="125" spans="1:33" ht="15.6" hidden="1">
      <c r="A125" s="233" t="s">
        <v>4168</v>
      </c>
      <c r="B125" s="233" t="s">
        <v>4169</v>
      </c>
      <c r="C125" s="233" t="s">
        <v>5062</v>
      </c>
      <c r="D125" s="233" t="s">
        <v>76</v>
      </c>
      <c r="E125" s="233" t="s">
        <v>52</v>
      </c>
      <c r="F125" s="233" t="s">
        <v>25</v>
      </c>
      <c r="G125" s="13" t="s">
        <v>53</v>
      </c>
      <c r="H125" s="233" t="s">
        <v>67</v>
      </c>
      <c r="I125" s="233" t="s">
        <v>68</v>
      </c>
      <c r="J125" s="233" t="s">
        <v>5063</v>
      </c>
      <c r="K125" s="235">
        <v>43164</v>
      </c>
      <c r="L125" s="235">
        <v>43448</v>
      </c>
      <c r="M125" s="235">
        <v>43483</v>
      </c>
      <c r="N125" s="233" t="s">
        <v>9</v>
      </c>
      <c r="O125" s="233" t="s">
        <v>4354</v>
      </c>
      <c r="P125" s="233" t="s">
        <v>17</v>
      </c>
      <c r="Q125" t="s">
        <v>84</v>
      </c>
      <c r="R125" t="s">
        <v>84</v>
      </c>
      <c r="S125" t="s">
        <v>84</v>
      </c>
      <c r="W125" s="13" t="s">
        <v>5064</v>
      </c>
      <c r="X125" s="15">
        <v>500000</v>
      </c>
      <c r="Y125" s="99" t="s">
        <v>58</v>
      </c>
      <c r="Z125" s="14" t="s">
        <v>478</v>
      </c>
      <c r="AA125" s="14" t="s">
        <v>478</v>
      </c>
      <c r="AB125" s="236" t="s">
        <v>4969</v>
      </c>
      <c r="AC125" s="109">
        <v>41.027744603773598</v>
      </c>
      <c r="AD125" s="107">
        <v>15.09433962264151</v>
      </c>
      <c r="AE125" s="109">
        <v>1901.38723018868</v>
      </c>
      <c r="AF125" s="108">
        <v>38.027744603773598</v>
      </c>
      <c r="AG125" s="109">
        <v>41.027744603773598</v>
      </c>
    </row>
    <row r="126" spans="1:33" ht="15.6" hidden="1">
      <c r="A126" s="233" t="s">
        <v>4573</v>
      </c>
      <c r="B126" s="233" t="s">
        <v>4684</v>
      </c>
      <c r="C126" s="233" t="s">
        <v>4897</v>
      </c>
      <c r="D126" s="233" t="s">
        <v>65</v>
      </c>
      <c r="E126" s="233" t="s">
        <v>65</v>
      </c>
      <c r="F126" s="233" t="s">
        <v>25</v>
      </c>
      <c r="G126" s="13" t="s">
        <v>53</v>
      </c>
      <c r="H126" s="233" t="s">
        <v>67</v>
      </c>
      <c r="I126" s="233" t="s">
        <v>68</v>
      </c>
      <c r="J126" s="233" t="s">
        <v>5065</v>
      </c>
      <c r="K126" s="235">
        <v>43467</v>
      </c>
      <c r="L126" s="235">
        <v>43524</v>
      </c>
      <c r="M126" s="235">
        <v>43553</v>
      </c>
      <c r="N126" s="233" t="s">
        <v>9</v>
      </c>
      <c r="O126" s="233" t="s">
        <v>4319</v>
      </c>
      <c r="P126" s="233" t="s">
        <v>17</v>
      </c>
      <c r="Q126" t="s">
        <v>84</v>
      </c>
      <c r="R126" t="s">
        <v>84</v>
      </c>
      <c r="S126" t="s">
        <v>84</v>
      </c>
      <c r="W126" s="233" t="s">
        <v>3641</v>
      </c>
      <c r="X126" s="236">
        <v>500000</v>
      </c>
      <c r="Y126" s="99" t="s">
        <v>72</v>
      </c>
      <c r="Z126" s="14" t="s">
        <v>478</v>
      </c>
      <c r="AA126" s="14" t="s">
        <v>478</v>
      </c>
      <c r="AB126" s="236" t="s">
        <v>4963</v>
      </c>
      <c r="AC126" s="109">
        <v>41.329631396226425</v>
      </c>
      <c r="AD126" s="107">
        <v>15.09433962264151</v>
      </c>
      <c r="AE126" s="109">
        <v>1916.4815698113214</v>
      </c>
      <c r="AF126" s="108">
        <v>38.329631396226425</v>
      </c>
      <c r="AG126" s="109">
        <v>41.329631396226425</v>
      </c>
    </row>
    <row r="127" spans="1:33" ht="15.6" hidden="1">
      <c r="A127" s="233" t="s">
        <v>4573</v>
      </c>
      <c r="B127" s="233" t="s">
        <v>4684</v>
      </c>
      <c r="C127" s="233" t="s">
        <v>4897</v>
      </c>
      <c r="D127" s="233" t="s">
        <v>65</v>
      </c>
      <c r="E127" s="233" t="s">
        <v>65</v>
      </c>
      <c r="F127" s="233" t="s">
        <v>25</v>
      </c>
      <c r="G127" s="13" t="s">
        <v>53</v>
      </c>
      <c r="H127" s="233" t="s">
        <v>67</v>
      </c>
      <c r="I127" s="233" t="s">
        <v>68</v>
      </c>
      <c r="J127" s="233" t="s">
        <v>5066</v>
      </c>
      <c r="K127" s="235">
        <v>43467</v>
      </c>
      <c r="L127" s="235">
        <v>43524</v>
      </c>
      <c r="M127" s="235">
        <v>43553</v>
      </c>
      <c r="N127" s="233" t="s">
        <v>9</v>
      </c>
      <c r="O127" s="233" t="s">
        <v>4319</v>
      </c>
      <c r="P127" s="233" t="s">
        <v>17</v>
      </c>
      <c r="Q127" t="s">
        <v>84</v>
      </c>
      <c r="R127" t="s">
        <v>84</v>
      </c>
      <c r="S127" t="s">
        <v>84</v>
      </c>
      <c r="W127" s="233" t="s">
        <v>5067</v>
      </c>
      <c r="X127" s="236">
        <v>500000</v>
      </c>
      <c r="Y127" s="233" t="s">
        <v>72</v>
      </c>
      <c r="Z127" s="233" t="s">
        <v>444</v>
      </c>
      <c r="AA127" s="233" t="s">
        <v>444</v>
      </c>
      <c r="AB127" s="236" t="s">
        <v>4963</v>
      </c>
      <c r="AC127" s="109">
        <v>41.631518188679259</v>
      </c>
      <c r="AD127" s="107">
        <v>15.09433962264151</v>
      </c>
      <c r="AE127" s="109">
        <v>1931.5759094339628</v>
      </c>
      <c r="AF127" s="108">
        <v>38.631518188679259</v>
      </c>
      <c r="AG127" s="109">
        <v>41.631518188679259</v>
      </c>
    </row>
    <row r="128" spans="1:33" ht="15.6" hidden="1">
      <c r="A128" s="110" t="s">
        <v>4573</v>
      </c>
      <c r="B128" s="96" t="s">
        <v>4574</v>
      </c>
      <c r="C128" s="233" t="s">
        <v>4897</v>
      </c>
      <c r="D128" s="233" t="s">
        <v>65</v>
      </c>
      <c r="E128" s="233" t="s">
        <v>65</v>
      </c>
      <c r="F128" s="233" t="s">
        <v>25</v>
      </c>
      <c r="G128" s="233" t="s">
        <v>53</v>
      </c>
      <c r="H128" s="233" t="s">
        <v>67</v>
      </c>
      <c r="I128" s="233" t="s">
        <v>68</v>
      </c>
      <c r="J128" s="233" t="s">
        <v>5068</v>
      </c>
      <c r="K128" s="235">
        <v>43467</v>
      </c>
      <c r="L128" s="235">
        <v>43524</v>
      </c>
      <c r="M128" s="235">
        <v>43553</v>
      </c>
      <c r="N128" s="233" t="s">
        <v>9</v>
      </c>
      <c r="O128" s="233" t="s">
        <v>5021</v>
      </c>
      <c r="P128" s="233" t="s">
        <v>17</v>
      </c>
      <c r="Q128" t="s">
        <v>84</v>
      </c>
      <c r="R128" t="s">
        <v>84</v>
      </c>
      <c r="S128" t="s">
        <v>84</v>
      </c>
      <c r="W128" s="233" t="s">
        <v>5067</v>
      </c>
      <c r="X128" s="236">
        <v>500000</v>
      </c>
      <c r="Y128" s="233" t="s">
        <v>72</v>
      </c>
      <c r="Z128" s="233" t="s">
        <v>444</v>
      </c>
      <c r="AA128" s="233" t="s">
        <v>444</v>
      </c>
      <c r="AB128" s="236" t="s">
        <v>5023</v>
      </c>
      <c r="AC128" s="109">
        <v>41.933404981132085</v>
      </c>
      <c r="AD128" s="107">
        <v>15.09433962264151</v>
      </c>
      <c r="AE128" s="109">
        <v>1946.6702490566042</v>
      </c>
      <c r="AF128" s="108">
        <v>38.933404981132085</v>
      </c>
      <c r="AG128" s="109">
        <v>41.933404981132085</v>
      </c>
    </row>
    <row r="129" spans="1:33" ht="15.6" hidden="1">
      <c r="A129" s="110" t="s">
        <v>4690</v>
      </c>
      <c r="B129" s="233" t="s">
        <v>5069</v>
      </c>
      <c r="C129" s="233" t="s">
        <v>5070</v>
      </c>
      <c r="D129" s="233" t="s">
        <v>76</v>
      </c>
      <c r="E129" s="233" t="s">
        <v>76</v>
      </c>
      <c r="F129" s="233" t="s">
        <v>25</v>
      </c>
      <c r="G129" s="13" t="s">
        <v>53</v>
      </c>
      <c r="H129" s="233" t="s">
        <v>67</v>
      </c>
      <c r="I129" s="233" t="s">
        <v>68</v>
      </c>
      <c r="J129" s="233" t="s">
        <v>5071</v>
      </c>
      <c r="K129" s="235">
        <v>43405</v>
      </c>
      <c r="L129" s="235">
        <v>43524</v>
      </c>
      <c r="M129" s="235">
        <v>43553</v>
      </c>
      <c r="N129" s="233" t="s">
        <v>9</v>
      </c>
      <c r="O129" s="233" t="s">
        <v>4354</v>
      </c>
      <c r="P129" s="233" t="s">
        <v>17</v>
      </c>
      <c r="Q129" t="s">
        <v>84</v>
      </c>
      <c r="R129" t="s">
        <v>84</v>
      </c>
      <c r="S129" t="s">
        <v>84</v>
      </c>
      <c r="W129" s="233" t="s">
        <v>5072</v>
      </c>
      <c r="X129" s="236">
        <v>500000</v>
      </c>
      <c r="Y129" s="233" t="s">
        <v>72</v>
      </c>
      <c r="Z129" s="14" t="s">
        <v>478</v>
      </c>
      <c r="AA129" s="14" t="s">
        <v>478</v>
      </c>
      <c r="AB129" s="236" t="s">
        <v>4969</v>
      </c>
      <c r="AC129" s="109">
        <v>42.235291773584912</v>
      </c>
      <c r="AD129" s="107">
        <v>15.09433962264151</v>
      </c>
      <c r="AE129" s="109">
        <v>1961.7645886792457</v>
      </c>
      <c r="AF129" s="108">
        <v>39.235291773584912</v>
      </c>
      <c r="AG129" s="109">
        <v>42.235291773584912</v>
      </c>
    </row>
    <row r="130" spans="1:33" ht="15.6" hidden="1">
      <c r="A130" s="233" t="s">
        <v>4573</v>
      </c>
      <c r="B130" s="233" t="s">
        <v>4684</v>
      </c>
      <c r="C130" s="233" t="s">
        <v>4897</v>
      </c>
      <c r="D130" s="233" t="s">
        <v>65</v>
      </c>
      <c r="E130" s="233" t="s">
        <v>65</v>
      </c>
      <c r="F130" s="233" t="s">
        <v>25</v>
      </c>
      <c r="G130" s="13" t="s">
        <v>53</v>
      </c>
      <c r="H130" s="233" t="s">
        <v>67</v>
      </c>
      <c r="I130" s="233" t="s">
        <v>68</v>
      </c>
      <c r="J130" s="233" t="s">
        <v>5073</v>
      </c>
      <c r="K130" s="235">
        <v>43467</v>
      </c>
      <c r="L130" s="235">
        <v>43524</v>
      </c>
      <c r="M130" s="235">
        <v>43553</v>
      </c>
      <c r="N130" s="233" t="s">
        <v>9</v>
      </c>
      <c r="O130" s="233" t="s">
        <v>5021</v>
      </c>
      <c r="P130" s="233" t="s">
        <v>17</v>
      </c>
      <c r="Q130" t="s">
        <v>84</v>
      </c>
      <c r="R130" t="s">
        <v>84</v>
      </c>
      <c r="S130" t="s">
        <v>84</v>
      </c>
      <c r="W130" s="233" t="s">
        <v>5074</v>
      </c>
      <c r="X130" s="236">
        <v>500000</v>
      </c>
      <c r="Y130" s="233" t="s">
        <v>72</v>
      </c>
      <c r="Z130" s="14" t="s">
        <v>478</v>
      </c>
      <c r="AA130" s="14" t="s">
        <v>478</v>
      </c>
      <c r="AB130" s="236" t="s">
        <v>5023</v>
      </c>
      <c r="AC130" s="109">
        <v>42.537178566037738</v>
      </c>
      <c r="AD130" s="107">
        <v>15.09433962264151</v>
      </c>
      <c r="AE130" s="109">
        <v>1976.8589283018871</v>
      </c>
      <c r="AF130" s="108">
        <v>39.537178566037738</v>
      </c>
      <c r="AG130" s="109">
        <v>42.537178566037738</v>
      </c>
    </row>
    <row r="131" spans="1:33" ht="15.6" hidden="1">
      <c r="A131" s="102" t="s">
        <v>5075</v>
      </c>
      <c r="B131" s="96" t="s">
        <v>4695</v>
      </c>
      <c r="C131" s="233" t="s">
        <v>5076</v>
      </c>
      <c r="D131" s="233" t="s">
        <v>51</v>
      </c>
      <c r="E131" s="233" t="s">
        <v>65</v>
      </c>
      <c r="F131" s="233" t="s">
        <v>25</v>
      </c>
      <c r="G131" s="13" t="s">
        <v>53</v>
      </c>
      <c r="H131" s="233" t="s">
        <v>67</v>
      </c>
      <c r="I131" s="233" t="s">
        <v>55</v>
      </c>
      <c r="J131" s="233" t="s">
        <v>5077</v>
      </c>
      <c r="K131" s="235">
        <v>43556</v>
      </c>
      <c r="L131" s="235">
        <v>43560</v>
      </c>
      <c r="M131" s="235">
        <v>43567</v>
      </c>
      <c r="N131" s="233" t="s">
        <v>9</v>
      </c>
      <c r="O131" s="233" t="s">
        <v>4319</v>
      </c>
      <c r="P131" s="233" t="s">
        <v>17</v>
      </c>
      <c r="Q131" t="s">
        <v>84</v>
      </c>
      <c r="R131" t="s">
        <v>84</v>
      </c>
      <c r="S131" t="s">
        <v>84</v>
      </c>
      <c r="W131" s="233" t="s">
        <v>5078</v>
      </c>
      <c r="X131" s="236">
        <v>500000</v>
      </c>
      <c r="Y131" s="233" t="s">
        <v>72</v>
      </c>
      <c r="Z131" s="233" t="s">
        <v>444</v>
      </c>
      <c r="AA131" s="233" t="s">
        <v>444</v>
      </c>
      <c r="AB131" s="236" t="s">
        <v>4963</v>
      </c>
      <c r="AC131" s="109">
        <v>42.839065358490572</v>
      </c>
      <c r="AD131" s="107">
        <v>15.09433962264151</v>
      </c>
      <c r="AE131" s="109">
        <v>1991.9532679245285</v>
      </c>
      <c r="AF131" s="108">
        <v>39.839065358490572</v>
      </c>
      <c r="AG131" s="109">
        <v>42.839065358490572</v>
      </c>
    </row>
    <row r="132" spans="1:33" ht="15.6" hidden="1">
      <c r="A132" s="110" t="s">
        <v>4573</v>
      </c>
      <c r="B132" s="233" t="s">
        <v>4684</v>
      </c>
      <c r="C132" s="233" t="s">
        <v>5079</v>
      </c>
      <c r="D132" s="233" t="s">
        <v>65</v>
      </c>
      <c r="E132" s="233" t="s">
        <v>65</v>
      </c>
      <c r="F132" s="233" t="s">
        <v>25</v>
      </c>
      <c r="G132" s="13" t="s">
        <v>53</v>
      </c>
      <c r="H132" s="233" t="s">
        <v>67</v>
      </c>
      <c r="I132" s="233" t="s">
        <v>68</v>
      </c>
      <c r="J132" s="233" t="s">
        <v>5080</v>
      </c>
      <c r="K132" s="235">
        <v>43525</v>
      </c>
      <c r="L132" s="235">
        <v>43579</v>
      </c>
      <c r="M132" s="235">
        <v>43588</v>
      </c>
      <c r="N132" s="233" t="s">
        <v>9</v>
      </c>
      <c r="O132" s="233" t="s">
        <v>5021</v>
      </c>
      <c r="P132" s="233" t="s">
        <v>17</v>
      </c>
      <c r="Q132" t="s">
        <v>84</v>
      </c>
      <c r="R132" t="s">
        <v>84</v>
      </c>
      <c r="S132" t="s">
        <v>84</v>
      </c>
      <c r="W132" s="233" t="s">
        <v>4320</v>
      </c>
      <c r="X132" s="236">
        <v>500000</v>
      </c>
      <c r="Y132" s="233" t="s">
        <v>72</v>
      </c>
      <c r="Z132" s="14" t="s">
        <v>478</v>
      </c>
      <c r="AA132" s="14" t="s">
        <v>478</v>
      </c>
      <c r="AB132" s="236" t="s">
        <v>5023</v>
      </c>
      <c r="AC132" s="109">
        <v>43.140952150943399</v>
      </c>
      <c r="AD132" s="107">
        <v>15.09433962264151</v>
      </c>
      <c r="AE132" s="109">
        <v>2007.0476075471699</v>
      </c>
      <c r="AF132" s="108">
        <v>40.140952150943399</v>
      </c>
      <c r="AG132" s="109">
        <v>43.140952150943399</v>
      </c>
    </row>
    <row r="133" spans="1:33" ht="15.6" hidden="1">
      <c r="A133" s="233" t="s">
        <v>4902</v>
      </c>
      <c r="B133" s="233" t="s">
        <v>4903</v>
      </c>
      <c r="C133" s="233" t="s">
        <v>5081</v>
      </c>
      <c r="D133" s="233" t="s">
        <v>65</v>
      </c>
      <c r="E133" s="233" t="s">
        <v>65</v>
      </c>
      <c r="F133" s="233" t="s">
        <v>25</v>
      </c>
      <c r="G133" s="233" t="s">
        <v>53</v>
      </c>
      <c r="H133" s="233" t="s">
        <v>67</v>
      </c>
      <c r="I133" s="2" t="s">
        <v>55</v>
      </c>
      <c r="J133" s="233" t="s">
        <v>5082</v>
      </c>
      <c r="K133" s="235">
        <v>43374</v>
      </c>
      <c r="L133" s="235">
        <v>43553</v>
      </c>
      <c r="M133" s="235">
        <v>43609</v>
      </c>
      <c r="N133" s="233" t="s">
        <v>9</v>
      </c>
      <c r="O133" s="233" t="s">
        <v>5021</v>
      </c>
      <c r="P133" s="233" t="s">
        <v>17</v>
      </c>
      <c r="Q133" t="s">
        <v>84</v>
      </c>
      <c r="R133" t="s">
        <v>84</v>
      </c>
      <c r="S133" t="s">
        <v>84</v>
      </c>
      <c r="W133" s="233" t="s">
        <v>5083</v>
      </c>
      <c r="X133" s="236">
        <v>1</v>
      </c>
      <c r="Y133" s="233" t="s">
        <v>72</v>
      </c>
      <c r="Z133" s="14" t="s">
        <v>478</v>
      </c>
      <c r="AA133" s="14" t="s">
        <v>478</v>
      </c>
      <c r="AB133" s="236" t="s">
        <v>5023</v>
      </c>
      <c r="AC133" s="109">
        <v>43.140952754716984</v>
      </c>
      <c r="AD133" s="107">
        <v>3.0188679245283022E-5</v>
      </c>
      <c r="AE133" s="109">
        <v>2007.0476377358491</v>
      </c>
      <c r="AF133" s="108">
        <v>40.140952754716984</v>
      </c>
      <c r="AG133" s="109">
        <v>43.140952754716984</v>
      </c>
    </row>
    <row r="134" spans="1:33" ht="15.6" hidden="1">
      <c r="A134" s="110" t="s">
        <v>4132</v>
      </c>
      <c r="B134" s="96" t="s">
        <v>4695</v>
      </c>
      <c r="C134" s="233" t="s">
        <v>5084</v>
      </c>
      <c r="D134" s="233" t="s">
        <v>51</v>
      </c>
      <c r="E134" s="233" t="s">
        <v>65</v>
      </c>
      <c r="F134" s="233" t="s">
        <v>25</v>
      </c>
      <c r="G134" s="233" t="s">
        <v>53</v>
      </c>
      <c r="H134" s="233" t="s">
        <v>67</v>
      </c>
      <c r="I134" s="233" t="s">
        <v>55</v>
      </c>
      <c r="J134" t="s">
        <v>5085</v>
      </c>
      <c r="K134" s="235">
        <v>43424</v>
      </c>
      <c r="L134" s="235">
        <v>43630</v>
      </c>
      <c r="M134" s="235">
        <v>43643</v>
      </c>
      <c r="N134" s="233" t="s">
        <v>9</v>
      </c>
      <c r="O134" s="233" t="s">
        <v>4319</v>
      </c>
      <c r="P134" s="233" t="s">
        <v>17</v>
      </c>
      <c r="Q134" t="s">
        <v>84</v>
      </c>
      <c r="R134" t="s">
        <v>84</v>
      </c>
      <c r="S134" t="s">
        <v>84</v>
      </c>
      <c r="W134" s="233" t="s">
        <v>5083</v>
      </c>
      <c r="X134" s="15">
        <v>500000</v>
      </c>
      <c r="Y134" s="233" t="s">
        <v>72</v>
      </c>
      <c r="Z134" s="14" t="s">
        <v>478</v>
      </c>
      <c r="AA134" s="14" t="s">
        <v>478</v>
      </c>
      <c r="AB134" s="236" t="s">
        <v>4963</v>
      </c>
      <c r="AC134" s="109">
        <v>43.442839547169811</v>
      </c>
      <c r="AD134" s="107">
        <v>15.09433962264151</v>
      </c>
      <c r="AE134" s="109">
        <v>2022.1419773584905</v>
      </c>
      <c r="AF134" s="108">
        <v>40.442839547169811</v>
      </c>
      <c r="AG134" s="109">
        <v>43.442839547169811</v>
      </c>
    </row>
    <row r="135" spans="1:33" ht="15.6" hidden="1">
      <c r="A135" s="110" t="s">
        <v>4132</v>
      </c>
      <c r="B135" s="96" t="s">
        <v>4695</v>
      </c>
      <c r="C135" s="233" t="s">
        <v>5086</v>
      </c>
      <c r="D135" s="233" t="s">
        <v>51</v>
      </c>
      <c r="E135" s="233" t="s">
        <v>52</v>
      </c>
      <c r="F135" s="233" t="s">
        <v>25</v>
      </c>
      <c r="G135" s="13" t="s">
        <v>53</v>
      </c>
      <c r="H135" s="233" t="s">
        <v>67</v>
      </c>
      <c r="I135" s="233" t="s">
        <v>55</v>
      </c>
      <c r="J135" s="233" t="s">
        <v>5087</v>
      </c>
      <c r="K135" s="235">
        <v>43424</v>
      </c>
      <c r="L135" s="235">
        <v>43539</v>
      </c>
      <c r="M135" s="235">
        <v>43643</v>
      </c>
      <c r="N135" s="233" t="s">
        <v>9</v>
      </c>
      <c r="O135" s="233" t="s">
        <v>185</v>
      </c>
      <c r="P135" s="233" t="s">
        <v>17</v>
      </c>
      <c r="Q135" t="s">
        <v>84</v>
      </c>
      <c r="R135" t="s">
        <v>84</v>
      </c>
      <c r="S135" t="s">
        <v>84</v>
      </c>
      <c r="W135" s="233" t="s">
        <v>4320</v>
      </c>
      <c r="X135" s="236">
        <v>500000</v>
      </c>
      <c r="Y135" s="16" t="s">
        <v>58</v>
      </c>
      <c r="Z135" s="233" t="s">
        <v>444</v>
      </c>
      <c r="AA135" s="233" t="s">
        <v>444</v>
      </c>
      <c r="AB135" s="236" t="s">
        <v>186</v>
      </c>
      <c r="AC135" s="109">
        <v>43.744726339622638</v>
      </c>
      <c r="AD135" s="107">
        <v>15.09433962264151</v>
      </c>
      <c r="AE135" s="109">
        <v>2037.2363169811319</v>
      </c>
      <c r="AF135" s="108">
        <v>40.744726339622638</v>
      </c>
      <c r="AG135" s="109">
        <v>43.744726339622638</v>
      </c>
    </row>
    <row r="136" spans="1:33" ht="15.6" hidden="1">
      <c r="A136" s="104" t="s">
        <v>4214</v>
      </c>
      <c r="B136" s="96" t="s">
        <v>4215</v>
      </c>
      <c r="C136" s="233" t="s">
        <v>4331</v>
      </c>
      <c r="D136" s="233" t="s">
        <v>52</v>
      </c>
      <c r="E136" s="233" t="s">
        <v>52</v>
      </c>
      <c r="F136" s="233" t="s">
        <v>25</v>
      </c>
      <c r="G136" s="233" t="s">
        <v>53</v>
      </c>
      <c r="H136" s="233" t="s">
        <v>67</v>
      </c>
      <c r="I136" s="233" t="s">
        <v>55</v>
      </c>
      <c r="J136" s="233" t="s">
        <v>5088</v>
      </c>
      <c r="K136" s="235">
        <v>43480</v>
      </c>
      <c r="L136" s="235">
        <v>43600</v>
      </c>
      <c r="M136" s="235">
        <v>43661</v>
      </c>
      <c r="N136" s="233" t="s">
        <v>9</v>
      </c>
      <c r="O136" s="233" t="s">
        <v>193</v>
      </c>
      <c r="P136" s="233" t="s">
        <v>17</v>
      </c>
      <c r="Q136" t="s">
        <v>84</v>
      </c>
      <c r="R136" t="s">
        <v>84</v>
      </c>
      <c r="S136" t="s">
        <v>84</v>
      </c>
      <c r="W136" s="233" t="s">
        <v>4320</v>
      </c>
      <c r="X136" s="236">
        <v>500000</v>
      </c>
      <c r="Y136" s="233" t="s">
        <v>72</v>
      </c>
      <c r="Z136" s="233" t="s">
        <v>444</v>
      </c>
      <c r="AA136" s="233" t="s">
        <v>444</v>
      </c>
      <c r="AB136" s="236" t="s">
        <v>194</v>
      </c>
      <c r="AC136" s="109">
        <v>44.046613132075471</v>
      </c>
      <c r="AD136" s="107">
        <v>15.09433962264151</v>
      </c>
      <c r="AE136" s="109">
        <v>2052.3306566037736</v>
      </c>
      <c r="AF136" s="108">
        <v>41.046613132075471</v>
      </c>
      <c r="AG136" s="109">
        <v>44.046613132075471</v>
      </c>
    </row>
    <row r="137" spans="1:33" ht="15.6" hidden="1">
      <c r="A137" s="102" t="s">
        <v>4132</v>
      </c>
      <c r="B137" s="96" t="s">
        <v>4695</v>
      </c>
      <c r="C137" s="233" t="s">
        <v>5089</v>
      </c>
      <c r="D137" s="233" t="s">
        <v>51</v>
      </c>
      <c r="E137" s="233" t="s">
        <v>65</v>
      </c>
      <c r="F137" s="233" t="s">
        <v>25</v>
      </c>
      <c r="G137" s="13" t="s">
        <v>53</v>
      </c>
      <c r="H137" s="233" t="s">
        <v>67</v>
      </c>
      <c r="I137" s="233" t="s">
        <v>55</v>
      </c>
      <c r="J137" s="233" t="s">
        <v>5090</v>
      </c>
      <c r="K137" s="235">
        <v>43598</v>
      </c>
      <c r="L137" s="235">
        <v>43651</v>
      </c>
      <c r="M137" s="235">
        <v>43685</v>
      </c>
      <c r="N137" s="233" t="s">
        <v>9</v>
      </c>
      <c r="O137" s="233" t="s">
        <v>4319</v>
      </c>
      <c r="P137" s="233" t="s">
        <v>17</v>
      </c>
      <c r="Q137" t="s">
        <v>84</v>
      </c>
      <c r="R137" t="s">
        <v>84</v>
      </c>
      <c r="S137" t="s">
        <v>84</v>
      </c>
      <c r="W137" s="233"/>
      <c r="X137" s="236">
        <v>500000</v>
      </c>
      <c r="Y137" s="233" t="s">
        <v>72</v>
      </c>
      <c r="Z137" s="14" t="s">
        <v>478</v>
      </c>
      <c r="AA137" s="14" t="s">
        <v>478</v>
      </c>
      <c r="AB137" s="236" t="s">
        <v>4963</v>
      </c>
      <c r="AC137" s="109">
        <v>44.348499924528305</v>
      </c>
      <c r="AD137" s="107">
        <v>15.09433962264151</v>
      </c>
      <c r="AE137" s="109">
        <v>2067.4249962264153</v>
      </c>
      <c r="AF137" s="108">
        <v>41.348499924528305</v>
      </c>
      <c r="AG137" s="109">
        <v>44.348499924528305</v>
      </c>
    </row>
    <row r="138" spans="1:33" ht="15.6" hidden="1">
      <c r="A138" s="102" t="s">
        <v>4132</v>
      </c>
      <c r="B138" s="96" t="s">
        <v>4695</v>
      </c>
      <c r="C138" s="233" t="s">
        <v>4718</v>
      </c>
      <c r="D138" s="233" t="s">
        <v>51</v>
      </c>
      <c r="E138" s="233" t="s">
        <v>65</v>
      </c>
      <c r="F138" s="233" t="s">
        <v>25</v>
      </c>
      <c r="G138" s="233" t="s">
        <v>53</v>
      </c>
      <c r="H138" s="233" t="s">
        <v>67</v>
      </c>
      <c r="I138" s="233" t="s">
        <v>68</v>
      </c>
      <c r="J138" s="233" t="s">
        <v>5091</v>
      </c>
      <c r="K138" s="235">
        <v>43684</v>
      </c>
      <c r="L138" s="235">
        <v>43721</v>
      </c>
      <c r="M138" s="235">
        <v>43756</v>
      </c>
      <c r="N138" s="233" t="s">
        <v>9</v>
      </c>
      <c r="O138" s="233" t="s">
        <v>4319</v>
      </c>
      <c r="P138" s="233" t="s">
        <v>17</v>
      </c>
      <c r="Q138" t="s">
        <v>84</v>
      </c>
      <c r="R138" t="s">
        <v>84</v>
      </c>
      <c r="S138" t="s">
        <v>84</v>
      </c>
      <c r="W138" s="233" t="s">
        <v>4320</v>
      </c>
      <c r="X138" s="236">
        <v>500000</v>
      </c>
      <c r="Y138" s="233" t="s">
        <v>58</v>
      </c>
      <c r="Z138" s="14" t="s">
        <v>478</v>
      </c>
      <c r="AA138" s="14" t="s">
        <v>478</v>
      </c>
      <c r="AB138" s="236" t="s">
        <v>4963</v>
      </c>
      <c r="AC138" s="109">
        <v>44.650386716981139</v>
      </c>
      <c r="AD138" s="107">
        <v>15.09433962264151</v>
      </c>
      <c r="AE138" s="109">
        <v>2082.5193358490569</v>
      </c>
      <c r="AF138" s="108">
        <v>41.650386716981139</v>
      </c>
      <c r="AG138" s="109">
        <v>44.650386716981139</v>
      </c>
    </row>
    <row r="139" spans="1:33" ht="15.6" hidden="1">
      <c r="A139" s="233" t="s">
        <v>4168</v>
      </c>
      <c r="B139" s="233" t="s">
        <v>4169</v>
      </c>
      <c r="C139" s="233" t="s">
        <v>5092</v>
      </c>
      <c r="D139" s="233" t="s">
        <v>76</v>
      </c>
      <c r="E139" s="233" t="s">
        <v>76</v>
      </c>
      <c r="F139" s="233" t="s">
        <v>25</v>
      </c>
      <c r="G139" s="233" t="s">
        <v>53</v>
      </c>
      <c r="H139" s="233" t="s">
        <v>67</v>
      </c>
      <c r="I139" s="233" t="s">
        <v>68</v>
      </c>
      <c r="J139" s="233" t="s">
        <v>5093</v>
      </c>
      <c r="K139" s="235">
        <v>43626</v>
      </c>
      <c r="L139" s="235">
        <v>43777</v>
      </c>
      <c r="M139" s="235">
        <v>43780</v>
      </c>
      <c r="N139" s="233" t="s">
        <v>9</v>
      </c>
      <c r="O139" s="233" t="s">
        <v>4354</v>
      </c>
      <c r="P139" s="233" t="s">
        <v>17</v>
      </c>
      <c r="Q139" t="s">
        <v>23</v>
      </c>
      <c r="R139" t="s">
        <v>84</v>
      </c>
      <c r="S139" t="s">
        <v>84</v>
      </c>
      <c r="W139" s="233" t="s">
        <v>4007</v>
      </c>
      <c r="X139" s="236">
        <v>500000</v>
      </c>
      <c r="Y139" s="233" t="s">
        <v>58</v>
      </c>
      <c r="Z139" s="14" t="s">
        <v>478</v>
      </c>
      <c r="AA139" s="14" t="s">
        <v>478</v>
      </c>
      <c r="AB139" s="236" t="s">
        <v>4969</v>
      </c>
      <c r="AC139" s="109">
        <v>44.952273509433972</v>
      </c>
      <c r="AD139" s="107">
        <v>15.09433962264151</v>
      </c>
      <c r="AE139" s="109">
        <v>2097.6136754716986</v>
      </c>
      <c r="AF139" s="108">
        <v>41.952273509433972</v>
      </c>
      <c r="AG139" s="109">
        <v>44.952273509433972</v>
      </c>
    </row>
    <row r="140" spans="1:33" ht="15.6" hidden="1">
      <c r="A140" s="103" t="s">
        <v>4214</v>
      </c>
      <c r="B140" s="96" t="s">
        <v>4215</v>
      </c>
      <c r="C140" s="233" t="s">
        <v>4763</v>
      </c>
      <c r="D140" s="233" t="s">
        <v>76</v>
      </c>
      <c r="E140" s="233" t="s">
        <v>76</v>
      </c>
      <c r="F140" s="233" t="s">
        <v>25</v>
      </c>
      <c r="G140" s="13" t="s">
        <v>66</v>
      </c>
      <c r="H140" s="233" t="s">
        <v>54</v>
      </c>
      <c r="I140" s="233" t="s">
        <v>68</v>
      </c>
      <c r="J140" s="233" t="s">
        <v>5094</v>
      </c>
      <c r="K140" s="235">
        <v>43122</v>
      </c>
      <c r="L140" s="235">
        <v>43159</v>
      </c>
      <c r="M140" s="235">
        <v>43181</v>
      </c>
      <c r="N140" s="13" t="s">
        <v>9</v>
      </c>
      <c r="O140" s="13" t="s">
        <v>4319</v>
      </c>
      <c r="P140" s="14" t="s">
        <v>17</v>
      </c>
      <c r="Q140" t="s">
        <v>84</v>
      </c>
      <c r="R140" t="s">
        <v>84</v>
      </c>
      <c r="S140" t="s">
        <v>84</v>
      </c>
      <c r="W140" s="233" t="s">
        <v>5095</v>
      </c>
      <c r="X140" s="236">
        <v>443139</v>
      </c>
      <c r="Y140" s="233" t="s">
        <v>58</v>
      </c>
      <c r="Z140" s="14" t="s">
        <v>478</v>
      </c>
      <c r="AA140" s="14" t="s">
        <v>478</v>
      </c>
      <c r="AB140" s="236" t="s">
        <v>4963</v>
      </c>
      <c r="AC140" s="109">
        <v>45.923738626415116</v>
      </c>
      <c r="AD140" s="107">
        <v>1.3377781132075475</v>
      </c>
      <c r="AE140" s="109">
        <v>2146.1869313207558</v>
      </c>
      <c r="AF140" s="108">
        <v>42.923738626415116</v>
      </c>
      <c r="AG140" s="109">
        <v>45.923738626415116</v>
      </c>
    </row>
    <row r="141" spans="1:33" ht="15.6" hidden="1">
      <c r="A141" s="110" t="s">
        <v>4174</v>
      </c>
      <c r="B141" s="96" t="s">
        <v>4133</v>
      </c>
      <c r="C141" s="233" t="s">
        <v>5096</v>
      </c>
      <c r="D141" s="233" t="s">
        <v>65</v>
      </c>
      <c r="E141" s="13" t="s">
        <v>65</v>
      </c>
      <c r="F141" s="233" t="s">
        <v>25</v>
      </c>
      <c r="G141" s="13" t="s">
        <v>66</v>
      </c>
      <c r="H141" s="233" t="s">
        <v>54</v>
      </c>
      <c r="I141" s="13" t="s">
        <v>55</v>
      </c>
      <c r="J141" s="233" t="s">
        <v>5097</v>
      </c>
      <c r="K141" s="235">
        <v>43346</v>
      </c>
      <c r="L141" s="235">
        <v>43371</v>
      </c>
      <c r="M141" s="235">
        <v>43398</v>
      </c>
      <c r="N141" s="233" t="s">
        <v>9</v>
      </c>
      <c r="O141" s="233" t="s">
        <v>5021</v>
      </c>
      <c r="P141" s="233" t="s">
        <v>17</v>
      </c>
      <c r="Q141" t="s">
        <v>84</v>
      </c>
      <c r="R141" t="s">
        <v>84</v>
      </c>
      <c r="S141" t="s">
        <v>84</v>
      </c>
      <c r="W141" s="233" t="s">
        <v>5098</v>
      </c>
      <c r="X141" s="15">
        <v>500000</v>
      </c>
      <c r="Y141" s="99" t="s">
        <v>72</v>
      </c>
      <c r="Z141" s="14" t="s">
        <v>478</v>
      </c>
      <c r="AA141" s="14" t="s">
        <v>478</v>
      </c>
      <c r="AB141" s="236" t="s">
        <v>5023</v>
      </c>
      <c r="AC141" s="109">
        <v>45.953970716981161</v>
      </c>
      <c r="AD141" s="107">
        <v>1.5094339622641511</v>
      </c>
      <c r="AE141" s="109">
        <v>2147.6985358490579</v>
      </c>
      <c r="AF141" s="108">
        <v>42.953970716981161</v>
      </c>
      <c r="AG141" s="109">
        <v>45.953970716981161</v>
      </c>
    </row>
    <row r="142" spans="1:33" ht="15.6" hidden="1">
      <c r="A142" s="110" t="s">
        <v>4174</v>
      </c>
      <c r="B142" s="96" t="s">
        <v>4133</v>
      </c>
      <c r="C142" s="233" t="s">
        <v>5099</v>
      </c>
      <c r="D142" s="233" t="s">
        <v>76</v>
      </c>
      <c r="E142" s="233" t="s">
        <v>76</v>
      </c>
      <c r="F142" s="233" t="s">
        <v>25</v>
      </c>
      <c r="G142" s="13" t="s">
        <v>66</v>
      </c>
      <c r="H142" s="233" t="s">
        <v>54</v>
      </c>
      <c r="I142" s="233" t="s">
        <v>68</v>
      </c>
      <c r="J142" s="233" t="s">
        <v>5100</v>
      </c>
      <c r="K142" s="235">
        <v>43276</v>
      </c>
      <c r="L142" s="235">
        <v>43301</v>
      </c>
      <c r="M142" s="235">
        <v>43539</v>
      </c>
      <c r="N142" s="233" t="s">
        <v>9</v>
      </c>
      <c r="O142" s="233" t="s">
        <v>4354</v>
      </c>
      <c r="P142" s="233" t="s">
        <v>17</v>
      </c>
      <c r="Q142" t="s">
        <v>84</v>
      </c>
      <c r="R142" t="s">
        <v>84</v>
      </c>
      <c r="S142" t="s">
        <v>84</v>
      </c>
      <c r="W142" s="233" t="s">
        <v>5101</v>
      </c>
      <c r="X142" s="15">
        <v>65675</v>
      </c>
      <c r="Y142" s="233" t="s">
        <v>72</v>
      </c>
      <c r="Z142" s="14" t="s">
        <v>478</v>
      </c>
      <c r="AA142" s="14" t="s">
        <v>478</v>
      </c>
      <c r="AB142" s="236" t="s">
        <v>4969</v>
      </c>
      <c r="AC142" s="109">
        <v>45.957936000000025</v>
      </c>
      <c r="AD142" s="107">
        <v>0.19826415094339625</v>
      </c>
      <c r="AE142" s="109">
        <v>2147.8968000000013</v>
      </c>
      <c r="AF142" s="108">
        <v>42.957936000000025</v>
      </c>
      <c r="AG142" s="109">
        <v>45.957936000000025</v>
      </c>
    </row>
    <row r="143" spans="1:33" ht="15.6" hidden="1">
      <c r="A143" s="13" t="s">
        <v>4174</v>
      </c>
      <c r="B143" s="13" t="s">
        <v>4133</v>
      </c>
      <c r="C143" s="233" t="s">
        <v>5102</v>
      </c>
      <c r="D143" s="233" t="s">
        <v>65</v>
      </c>
      <c r="E143" s="233" t="s">
        <v>65</v>
      </c>
      <c r="F143" s="233" t="s">
        <v>25</v>
      </c>
      <c r="G143" s="233" t="s">
        <v>66</v>
      </c>
      <c r="H143" s="233" t="s">
        <v>54</v>
      </c>
      <c r="I143" s="233" t="s">
        <v>68</v>
      </c>
      <c r="J143" s="233" t="s">
        <v>5103</v>
      </c>
      <c r="K143" s="235">
        <v>43415</v>
      </c>
      <c r="L143" s="235">
        <v>43507</v>
      </c>
      <c r="M143" s="235">
        <v>43550</v>
      </c>
      <c r="N143" s="233" t="s">
        <v>9</v>
      </c>
      <c r="O143" s="233" t="s">
        <v>4354</v>
      </c>
      <c r="P143" s="233" t="s">
        <v>17</v>
      </c>
      <c r="Q143" t="s">
        <v>84</v>
      </c>
      <c r="R143" t="s">
        <v>84</v>
      </c>
      <c r="S143" t="s">
        <v>84</v>
      </c>
      <c r="W143" s="233" t="s">
        <v>5104</v>
      </c>
      <c r="X143" s="15">
        <v>329132</v>
      </c>
      <c r="Y143" s="233" t="s">
        <v>58</v>
      </c>
      <c r="Z143" s="14" t="s">
        <v>478</v>
      </c>
      <c r="AA143" s="14" t="s">
        <v>478</v>
      </c>
      <c r="AB143" s="236" t="s">
        <v>4969</v>
      </c>
      <c r="AC143" s="109">
        <v>45.977808120754744</v>
      </c>
      <c r="AD143" s="107">
        <v>0.99360603773584932</v>
      </c>
      <c r="AE143" s="109">
        <v>2148.8904060377372</v>
      </c>
      <c r="AF143" s="108">
        <v>42.977808120754744</v>
      </c>
      <c r="AG143" s="109">
        <v>45.977808120754744</v>
      </c>
    </row>
    <row r="144" spans="1:33" ht="15.6" hidden="1">
      <c r="A144" s="233" t="s">
        <v>4452</v>
      </c>
      <c r="B144" s="233" t="s">
        <v>4453</v>
      </c>
      <c r="C144" s="233" t="s">
        <v>1525</v>
      </c>
      <c r="D144" s="233" t="s">
        <v>65</v>
      </c>
      <c r="E144" s="233" t="s">
        <v>65</v>
      </c>
      <c r="F144" s="233" t="s">
        <v>25</v>
      </c>
      <c r="G144" s="13" t="s">
        <v>66</v>
      </c>
      <c r="H144" s="233" t="s">
        <v>54</v>
      </c>
      <c r="I144" s="233" t="s">
        <v>55</v>
      </c>
      <c r="J144" s="233" t="s">
        <v>5105</v>
      </c>
      <c r="K144" s="235">
        <v>43388</v>
      </c>
      <c r="L144" s="235">
        <v>43539</v>
      </c>
      <c r="M144" s="235">
        <v>43588</v>
      </c>
      <c r="N144" s="233" t="s">
        <v>9</v>
      </c>
      <c r="O144" s="233" t="s">
        <v>181</v>
      </c>
      <c r="P144" s="233" t="s">
        <v>17</v>
      </c>
      <c r="Q144" t="s">
        <v>84</v>
      </c>
      <c r="R144" t="s">
        <v>84</v>
      </c>
      <c r="S144" t="s">
        <v>84</v>
      </c>
      <c r="W144" s="233" t="s">
        <v>5074</v>
      </c>
      <c r="X144" s="104">
        <v>500000</v>
      </c>
      <c r="Y144" s="233" t="s">
        <v>58</v>
      </c>
      <c r="Z144" s="14" t="s">
        <v>478</v>
      </c>
      <c r="AA144" s="14" t="s">
        <v>478</v>
      </c>
      <c r="AB144" s="236" t="s">
        <v>182</v>
      </c>
      <c r="AC144" s="109">
        <v>46.007996800000029</v>
      </c>
      <c r="AD144" s="107">
        <v>1.5094339622641511</v>
      </c>
      <c r="AE144" s="109">
        <v>2150.3998400000014</v>
      </c>
      <c r="AF144" s="108">
        <v>43.007996800000029</v>
      </c>
      <c r="AG144" s="109">
        <v>46.007996800000029</v>
      </c>
    </row>
    <row r="145" spans="1:33" ht="15.6" hidden="1">
      <c r="A145" s="233" t="s">
        <v>4452</v>
      </c>
      <c r="B145" s="233" t="s">
        <v>4453</v>
      </c>
      <c r="C145" s="233" t="s">
        <v>1525</v>
      </c>
      <c r="D145" s="233" t="s">
        <v>65</v>
      </c>
      <c r="E145" s="233" t="s">
        <v>65</v>
      </c>
      <c r="F145" s="233" t="s">
        <v>25</v>
      </c>
      <c r="G145" s="13" t="s">
        <v>66</v>
      </c>
      <c r="H145" s="233" t="s">
        <v>54</v>
      </c>
      <c r="I145" s="233" t="s">
        <v>55</v>
      </c>
      <c r="J145" s="233" t="s">
        <v>5106</v>
      </c>
      <c r="K145" s="235">
        <v>43388</v>
      </c>
      <c r="L145" s="235">
        <v>43539</v>
      </c>
      <c r="M145" s="235">
        <v>43588</v>
      </c>
      <c r="N145" s="233" t="s">
        <v>9</v>
      </c>
      <c r="O145" s="233" t="s">
        <v>181</v>
      </c>
      <c r="P145" s="233" t="s">
        <v>17</v>
      </c>
      <c r="Q145" t="s">
        <v>84</v>
      </c>
      <c r="R145" t="s">
        <v>84</v>
      </c>
      <c r="S145" t="s">
        <v>84</v>
      </c>
      <c r="W145" s="233" t="s">
        <v>5107</v>
      </c>
      <c r="X145" s="236">
        <v>383390</v>
      </c>
      <c r="Y145" s="233" t="s">
        <v>58</v>
      </c>
      <c r="Z145" s="14" t="s">
        <v>478</v>
      </c>
      <c r="AA145" s="14" t="s">
        <v>478</v>
      </c>
      <c r="AB145" s="236" t="s">
        <v>182</v>
      </c>
      <c r="AC145" s="109">
        <v>46.031144875471725</v>
      </c>
      <c r="AD145" s="107">
        <v>1.1574037735849059</v>
      </c>
      <c r="AE145" s="109">
        <v>2151.5572437735864</v>
      </c>
      <c r="AF145" s="108">
        <v>43.031144875471725</v>
      </c>
      <c r="AG145" s="109">
        <v>46.031144875471725</v>
      </c>
    </row>
    <row r="146" spans="1:33" ht="15.6" hidden="1">
      <c r="A146" s="233" t="s">
        <v>4452</v>
      </c>
      <c r="B146" s="233" t="s">
        <v>4453</v>
      </c>
      <c r="C146" s="233" t="s">
        <v>1525</v>
      </c>
      <c r="D146" s="233" t="s">
        <v>65</v>
      </c>
      <c r="E146" s="233" t="s">
        <v>65</v>
      </c>
      <c r="F146" s="233" t="s">
        <v>25</v>
      </c>
      <c r="G146" s="13" t="s">
        <v>66</v>
      </c>
      <c r="H146" s="233" t="s">
        <v>54</v>
      </c>
      <c r="I146" s="233" t="s">
        <v>55</v>
      </c>
      <c r="J146" s="233" t="s">
        <v>5108</v>
      </c>
      <c r="K146" s="235">
        <v>43388</v>
      </c>
      <c r="L146" s="235">
        <v>43539</v>
      </c>
      <c r="M146" s="235">
        <v>43588</v>
      </c>
      <c r="N146" s="233" t="s">
        <v>9</v>
      </c>
      <c r="O146" s="233" t="s">
        <v>181</v>
      </c>
      <c r="P146" s="233" t="s">
        <v>17</v>
      </c>
      <c r="Q146" t="s">
        <v>84</v>
      </c>
      <c r="R146" t="s">
        <v>84</v>
      </c>
      <c r="S146" t="s">
        <v>84</v>
      </c>
      <c r="W146" s="233" t="s">
        <v>5107</v>
      </c>
      <c r="X146" s="102">
        <v>438217</v>
      </c>
      <c r="Y146" s="233" t="s">
        <v>58</v>
      </c>
      <c r="Z146" s="14" t="s">
        <v>478</v>
      </c>
      <c r="AA146" s="14" t="s">
        <v>478</v>
      </c>
      <c r="AB146" s="236" t="s">
        <v>182</v>
      </c>
      <c r="AC146" s="109">
        <v>46.057603260377391</v>
      </c>
      <c r="AD146" s="107">
        <v>1.3229192452830192</v>
      </c>
      <c r="AE146" s="109">
        <v>2152.8801630188696</v>
      </c>
      <c r="AF146" s="108">
        <v>43.057603260377391</v>
      </c>
      <c r="AG146" s="109">
        <v>46.057603260377391</v>
      </c>
    </row>
    <row r="147" spans="1:33" ht="15.6" hidden="1">
      <c r="A147" s="233" t="s">
        <v>4452</v>
      </c>
      <c r="B147" s="233" t="s">
        <v>4453</v>
      </c>
      <c r="C147" s="233" t="s">
        <v>1525</v>
      </c>
      <c r="D147" s="233" t="s">
        <v>64</v>
      </c>
      <c r="E147" s="233" t="s">
        <v>65</v>
      </c>
      <c r="F147" s="233" t="s">
        <v>25</v>
      </c>
      <c r="G147" s="13" t="s">
        <v>66</v>
      </c>
      <c r="H147" s="233" t="s">
        <v>54</v>
      </c>
      <c r="I147" s="233" t="s">
        <v>55</v>
      </c>
      <c r="J147" s="233" t="s">
        <v>5109</v>
      </c>
      <c r="K147" s="235">
        <v>43388</v>
      </c>
      <c r="L147" s="235">
        <v>43539</v>
      </c>
      <c r="M147" s="235">
        <v>43588</v>
      </c>
      <c r="N147" s="233" t="s">
        <v>9</v>
      </c>
      <c r="O147" s="233" t="s">
        <v>181</v>
      </c>
      <c r="P147" s="233" t="s">
        <v>17</v>
      </c>
      <c r="Q147" t="s">
        <v>84</v>
      </c>
      <c r="R147" t="s">
        <v>84</v>
      </c>
      <c r="S147" t="s">
        <v>84</v>
      </c>
      <c r="W147" s="233" t="s">
        <v>5107</v>
      </c>
      <c r="X147" s="102">
        <v>1624225</v>
      </c>
      <c r="Y147" s="233" t="s">
        <v>58</v>
      </c>
      <c r="Z147" s="14" t="s">
        <v>478</v>
      </c>
      <c r="AA147" s="14" t="s">
        <v>478</v>
      </c>
      <c r="AB147" s="236" t="s">
        <v>182</v>
      </c>
      <c r="AC147" s="109">
        <v>46.155669675471728</v>
      </c>
      <c r="AD147" s="107">
        <v>4.9033207547169821</v>
      </c>
      <c r="AE147" s="109">
        <v>2157.7834837735863</v>
      </c>
      <c r="AF147" s="108">
        <v>43.155669675471728</v>
      </c>
      <c r="AG147" s="109">
        <v>46.155669675471728</v>
      </c>
    </row>
    <row r="148" spans="1:33" ht="15.6" hidden="1">
      <c r="A148" s="110" t="s">
        <v>4214</v>
      </c>
      <c r="B148" s="96" t="s">
        <v>4215</v>
      </c>
      <c r="C148" s="233" t="s">
        <v>5110</v>
      </c>
      <c r="D148" s="233" t="s">
        <v>65</v>
      </c>
      <c r="E148" s="233" t="s">
        <v>52</v>
      </c>
      <c r="F148" s="233" t="s">
        <v>25</v>
      </c>
      <c r="G148" s="233" t="s">
        <v>66</v>
      </c>
      <c r="H148" s="233" t="s">
        <v>54</v>
      </c>
      <c r="I148" s="233" t="s">
        <v>55</v>
      </c>
      <c r="J148" s="233" t="s">
        <v>5111</v>
      </c>
      <c r="K148" s="235">
        <v>43313</v>
      </c>
      <c r="L148" s="235">
        <v>43466</v>
      </c>
      <c r="M148" s="235">
        <v>43600</v>
      </c>
      <c r="N148" s="233" t="s">
        <v>9</v>
      </c>
      <c r="O148" s="233" t="s">
        <v>5021</v>
      </c>
      <c r="P148" s="233" t="s">
        <v>17</v>
      </c>
      <c r="Q148" t="s">
        <v>84</v>
      </c>
      <c r="R148" t="s">
        <v>84</v>
      </c>
      <c r="S148" t="s">
        <v>84</v>
      </c>
      <c r="W148" s="233" t="s">
        <v>5107</v>
      </c>
      <c r="X148" s="15">
        <v>373469</v>
      </c>
      <c r="Y148" s="233" t="s">
        <v>72</v>
      </c>
      <c r="Z148" s="14" t="s">
        <v>478</v>
      </c>
      <c r="AA148" s="14" t="s">
        <v>478</v>
      </c>
      <c r="AB148" s="236" t="s">
        <v>5023</v>
      </c>
      <c r="AC148" s="109">
        <v>46.178218747169836</v>
      </c>
      <c r="AD148" s="107">
        <v>1.1274535849056606</v>
      </c>
      <c r="AE148" s="109">
        <v>2158.910937358492</v>
      </c>
      <c r="AF148" s="108">
        <v>43.178218747169836</v>
      </c>
      <c r="AG148" s="109">
        <v>46.178218747169836</v>
      </c>
    </row>
    <row r="149" spans="1:33" ht="15.6" hidden="1">
      <c r="A149" s="110" t="s">
        <v>4141</v>
      </c>
      <c r="B149" s="96" t="s">
        <v>4142</v>
      </c>
      <c r="C149" s="13" t="s">
        <v>4153</v>
      </c>
      <c r="D149" s="233" t="s">
        <v>76</v>
      </c>
      <c r="E149" s="233" t="s">
        <v>76</v>
      </c>
      <c r="F149" s="13" t="s">
        <v>25</v>
      </c>
      <c r="G149" s="13" t="s">
        <v>66</v>
      </c>
      <c r="H149" s="13" t="s">
        <v>54</v>
      </c>
      <c r="I149" s="13" t="s">
        <v>55</v>
      </c>
      <c r="J149" s="233" t="s">
        <v>5112</v>
      </c>
      <c r="K149" s="235">
        <v>43480</v>
      </c>
      <c r="L149" s="235">
        <v>43595</v>
      </c>
      <c r="M149" s="235">
        <v>43601</v>
      </c>
      <c r="N149" s="233" t="s">
        <v>9</v>
      </c>
      <c r="O149" s="233" t="s">
        <v>4319</v>
      </c>
      <c r="P149" s="233" t="s">
        <v>17</v>
      </c>
      <c r="Q149" t="s">
        <v>84</v>
      </c>
      <c r="R149" t="s">
        <v>84</v>
      </c>
      <c r="S149" t="s">
        <v>84</v>
      </c>
      <c r="W149" s="233" t="s">
        <v>5113</v>
      </c>
      <c r="X149" s="15">
        <v>66389</v>
      </c>
      <c r="Y149" s="233" t="s">
        <v>72</v>
      </c>
      <c r="Z149" s="233" t="s">
        <v>444</v>
      </c>
      <c r="AA149" s="14" t="s">
        <v>478</v>
      </c>
      <c r="AB149" s="236" t="s">
        <v>4963</v>
      </c>
      <c r="AC149" s="109">
        <v>46.182227139622675</v>
      </c>
      <c r="AD149" s="107">
        <v>0.20041962264150948</v>
      </c>
      <c r="AE149" s="109">
        <v>2159.1113569811337</v>
      </c>
      <c r="AF149" s="108">
        <v>43.182227139622675</v>
      </c>
      <c r="AG149" s="109">
        <v>46.182227139622675</v>
      </c>
    </row>
    <row r="150" spans="1:33" ht="15.6" hidden="1">
      <c r="A150" s="110" t="s">
        <v>4690</v>
      </c>
      <c r="B150" s="96" t="s">
        <v>4691</v>
      </c>
      <c r="C150" s="233" t="s">
        <v>5114</v>
      </c>
      <c r="D150" s="233" t="s">
        <v>65</v>
      </c>
      <c r="E150" s="233" t="s">
        <v>65</v>
      </c>
      <c r="F150" s="233" t="s">
        <v>25</v>
      </c>
      <c r="G150" s="233" t="s">
        <v>66</v>
      </c>
      <c r="H150" s="233" t="s">
        <v>54</v>
      </c>
      <c r="I150" s="233" t="s">
        <v>55</v>
      </c>
      <c r="J150" s="233" t="s">
        <v>5115</v>
      </c>
      <c r="K150" s="235">
        <v>43430</v>
      </c>
      <c r="L150" s="235">
        <v>43560</v>
      </c>
      <c r="M150" s="235">
        <v>43609</v>
      </c>
      <c r="N150" s="233" t="s">
        <v>9</v>
      </c>
      <c r="O150" s="233" t="s">
        <v>4319</v>
      </c>
      <c r="P150" s="233" t="s">
        <v>17</v>
      </c>
      <c r="Q150" t="s">
        <v>84</v>
      </c>
      <c r="R150" t="s">
        <v>84</v>
      </c>
      <c r="S150" t="s">
        <v>84</v>
      </c>
      <c r="W150" s="233"/>
      <c r="X150" s="236">
        <v>500000</v>
      </c>
      <c r="Y150" s="16" t="s">
        <v>72</v>
      </c>
      <c r="Z150" s="233" t="s">
        <v>444</v>
      </c>
      <c r="AA150" s="233" t="s">
        <v>444</v>
      </c>
      <c r="AB150" s="236" t="s">
        <v>4963</v>
      </c>
      <c r="AC150" s="109">
        <v>46.21241581886796</v>
      </c>
      <c r="AD150" s="107">
        <v>1.5094339622641511</v>
      </c>
      <c r="AE150" s="109">
        <v>2160.6207909433979</v>
      </c>
      <c r="AF150" s="108">
        <v>43.21241581886796</v>
      </c>
      <c r="AG150" s="109">
        <v>46.21241581886796</v>
      </c>
    </row>
    <row r="151" spans="1:33" ht="15.6" hidden="1">
      <c r="A151" s="233" t="s">
        <v>4568</v>
      </c>
      <c r="B151" s="233" t="s">
        <v>4569</v>
      </c>
      <c r="C151" s="233" t="s">
        <v>3406</v>
      </c>
      <c r="D151" s="233" t="s">
        <v>65</v>
      </c>
      <c r="E151" s="233" t="s">
        <v>65</v>
      </c>
      <c r="F151" s="233" t="s">
        <v>25</v>
      </c>
      <c r="G151" s="13" t="s">
        <v>66</v>
      </c>
      <c r="H151" s="233" t="s">
        <v>54</v>
      </c>
      <c r="I151" s="233" t="s">
        <v>55</v>
      </c>
      <c r="J151" s="233" t="s">
        <v>5116</v>
      </c>
      <c r="K151" s="235">
        <v>43514</v>
      </c>
      <c r="L151" s="235">
        <v>43584</v>
      </c>
      <c r="M151" s="235">
        <v>43619</v>
      </c>
      <c r="N151" s="233" t="s">
        <v>9</v>
      </c>
      <c r="O151" s="233" t="s">
        <v>193</v>
      </c>
      <c r="P151" s="233" t="s">
        <v>17</v>
      </c>
      <c r="Q151" t="s">
        <v>84</v>
      </c>
      <c r="R151" t="s">
        <v>84</v>
      </c>
      <c r="S151" t="s">
        <v>84</v>
      </c>
      <c r="W151" s="233"/>
      <c r="X151" s="104">
        <v>500000</v>
      </c>
      <c r="Y151" s="233" t="s">
        <v>72</v>
      </c>
      <c r="Z151" s="14" t="s">
        <v>478</v>
      </c>
      <c r="AA151" s="14" t="s">
        <v>478</v>
      </c>
      <c r="AB151" s="236" t="s">
        <v>194</v>
      </c>
      <c r="AC151" s="109">
        <v>46.242604498113245</v>
      </c>
      <c r="AD151" s="107">
        <v>1.5094339622641511</v>
      </c>
      <c r="AE151" s="109">
        <v>2162.1302249056621</v>
      </c>
      <c r="AF151" s="108">
        <v>43.242604498113245</v>
      </c>
      <c r="AG151" s="109">
        <v>46.242604498113245</v>
      </c>
    </row>
    <row r="152" spans="1:33" ht="15.6" hidden="1">
      <c r="A152" s="13" t="s">
        <v>4214</v>
      </c>
      <c r="B152" s="13" t="s">
        <v>4215</v>
      </c>
      <c r="C152" s="233" t="s">
        <v>574</v>
      </c>
      <c r="D152" s="233" t="s">
        <v>65</v>
      </c>
      <c r="E152" s="233" t="s">
        <v>65</v>
      </c>
      <c r="F152" s="233" t="s">
        <v>25</v>
      </c>
      <c r="G152" s="233" t="s">
        <v>66</v>
      </c>
      <c r="H152" s="233" t="s">
        <v>54</v>
      </c>
      <c r="I152" s="233" t="s">
        <v>55</v>
      </c>
      <c r="J152" s="233" t="s">
        <v>5117</v>
      </c>
      <c r="K152" s="235">
        <v>43497</v>
      </c>
      <c r="L152" s="235">
        <v>43574</v>
      </c>
      <c r="M152" s="235">
        <v>43630</v>
      </c>
      <c r="N152" s="233" t="s">
        <v>9</v>
      </c>
      <c r="O152" s="233" t="s">
        <v>5021</v>
      </c>
      <c r="P152" s="233" t="s">
        <v>17</v>
      </c>
      <c r="Q152" t="s">
        <v>84</v>
      </c>
      <c r="R152" t="s">
        <v>84</v>
      </c>
      <c r="S152" t="s">
        <v>84</v>
      </c>
      <c r="W152" s="233"/>
      <c r="X152" s="236">
        <v>500000</v>
      </c>
      <c r="Y152" s="233" t="s">
        <v>72</v>
      </c>
      <c r="Z152" s="233" t="s">
        <v>444</v>
      </c>
      <c r="AA152" s="14" t="s">
        <v>478</v>
      </c>
      <c r="AB152" s="236" t="s">
        <v>5023</v>
      </c>
      <c r="AC152" s="109">
        <v>46.272793177358523</v>
      </c>
      <c r="AD152" s="107">
        <v>1.5094339622641511</v>
      </c>
      <c r="AE152" s="109">
        <v>2163.6396588679263</v>
      </c>
      <c r="AF152" s="108">
        <v>43.272793177358523</v>
      </c>
      <c r="AG152" s="109">
        <v>46.272793177358523</v>
      </c>
    </row>
    <row r="153" spans="1:33" ht="15.6" hidden="1">
      <c r="A153" s="102" t="s">
        <v>4132</v>
      </c>
      <c r="B153" s="96" t="s">
        <v>4695</v>
      </c>
      <c r="C153" s="233" t="s">
        <v>5076</v>
      </c>
      <c r="D153" s="233" t="s">
        <v>51</v>
      </c>
      <c r="E153" s="233" t="s">
        <v>65</v>
      </c>
      <c r="F153" s="233" t="s">
        <v>25</v>
      </c>
      <c r="G153" s="13" t="s">
        <v>66</v>
      </c>
      <c r="H153" s="233" t="s">
        <v>54</v>
      </c>
      <c r="I153" s="233" t="s">
        <v>55</v>
      </c>
      <c r="J153" s="233" t="s">
        <v>5118</v>
      </c>
      <c r="K153" s="235">
        <v>43606</v>
      </c>
      <c r="L153" s="235">
        <v>43616</v>
      </c>
      <c r="M153" s="235">
        <v>43665</v>
      </c>
      <c r="N153" s="233" t="s">
        <v>9</v>
      </c>
      <c r="O153" s="233" t="s">
        <v>4319</v>
      </c>
      <c r="P153" s="233" t="s">
        <v>17</v>
      </c>
      <c r="Q153" t="s">
        <v>84</v>
      </c>
      <c r="R153" t="s">
        <v>84</v>
      </c>
      <c r="S153" t="s">
        <v>84</v>
      </c>
      <c r="W153" s="233"/>
      <c r="X153" s="236">
        <v>500000</v>
      </c>
      <c r="Y153" s="233" t="s">
        <v>58</v>
      </c>
      <c r="Z153" s="14" t="s">
        <v>478</v>
      </c>
      <c r="AA153" s="14" t="s">
        <v>478</v>
      </c>
      <c r="AB153" s="236" t="s">
        <v>4963</v>
      </c>
      <c r="AC153" s="109">
        <v>46.302981856603807</v>
      </c>
      <c r="AD153" s="107">
        <v>1.5094339622641511</v>
      </c>
      <c r="AE153" s="109">
        <v>2165.1490928301905</v>
      </c>
      <c r="AF153" s="108">
        <v>43.302981856603807</v>
      </c>
      <c r="AG153" s="109">
        <v>46.302981856603807</v>
      </c>
    </row>
    <row r="154" spans="1:33" ht="15.6" hidden="1">
      <c r="A154" s="233" t="s">
        <v>4136</v>
      </c>
      <c r="B154" s="96" t="s">
        <v>4133</v>
      </c>
      <c r="C154" s="233" t="s">
        <v>4869</v>
      </c>
      <c r="D154" s="233" t="s">
        <v>65</v>
      </c>
      <c r="E154" s="233" t="s">
        <v>65</v>
      </c>
      <c r="F154" s="233" t="s">
        <v>25</v>
      </c>
      <c r="G154" s="233" t="s">
        <v>66</v>
      </c>
      <c r="H154" s="233" t="s">
        <v>54</v>
      </c>
      <c r="I154" s="233" t="s">
        <v>55</v>
      </c>
      <c r="J154" s="233" t="s">
        <v>5119</v>
      </c>
      <c r="K154" s="235">
        <v>43669</v>
      </c>
      <c r="L154" s="235">
        <v>43683</v>
      </c>
      <c r="M154" s="235">
        <v>43692</v>
      </c>
      <c r="N154" s="233" t="s">
        <v>9</v>
      </c>
      <c r="O154" s="233" t="s">
        <v>5021</v>
      </c>
      <c r="P154" s="233" t="s">
        <v>17</v>
      </c>
      <c r="Q154" t="s">
        <v>84</v>
      </c>
      <c r="R154" t="s">
        <v>84</v>
      </c>
      <c r="S154" t="s">
        <v>84</v>
      </c>
      <c r="W154" s="233"/>
      <c r="X154" s="236">
        <v>500000</v>
      </c>
      <c r="Y154" s="16" t="s">
        <v>72</v>
      </c>
      <c r="Z154" s="233" t="s">
        <v>444</v>
      </c>
      <c r="AA154" s="233" t="s">
        <v>444</v>
      </c>
      <c r="AB154" s="236" t="s">
        <v>5023</v>
      </c>
      <c r="AC154" s="109">
        <v>46.41465183396231</v>
      </c>
      <c r="AD154" s="107">
        <v>1.5094339622641511</v>
      </c>
      <c r="AE154" s="109">
        <v>2170.7325916981154</v>
      </c>
      <c r="AF154" s="108">
        <v>43.41465183396231</v>
      </c>
      <c r="AG154" s="109">
        <v>46.41465183396231</v>
      </c>
    </row>
    <row r="155" spans="1:33" ht="15.6" hidden="1">
      <c r="A155" s="233" t="s">
        <v>4203</v>
      </c>
      <c r="B155" s="233" t="s">
        <v>4204</v>
      </c>
      <c r="C155" s="233" t="s">
        <v>2810</v>
      </c>
      <c r="D155" s="233" t="s">
        <v>65</v>
      </c>
      <c r="E155" s="233" t="s">
        <v>65</v>
      </c>
      <c r="F155" s="233" t="s">
        <v>25</v>
      </c>
      <c r="G155" s="13" t="s">
        <v>66</v>
      </c>
      <c r="H155" s="233" t="s">
        <v>54</v>
      </c>
      <c r="I155" s="233" t="s">
        <v>55</v>
      </c>
      <c r="J155" s="233" t="s">
        <v>5120</v>
      </c>
      <c r="K155" s="235">
        <v>43395</v>
      </c>
      <c r="L155" s="235">
        <v>43630</v>
      </c>
      <c r="M155" s="235">
        <v>43696</v>
      </c>
      <c r="N155" s="233" t="s">
        <v>9</v>
      </c>
      <c r="O155" s="233" t="s">
        <v>5021</v>
      </c>
      <c r="P155" s="233" t="s">
        <v>17</v>
      </c>
      <c r="Q155" t="s">
        <v>84</v>
      </c>
      <c r="R155" t="s">
        <v>84</v>
      </c>
      <c r="S155" t="s">
        <v>84</v>
      </c>
      <c r="W155" s="233"/>
      <c r="X155" s="236">
        <v>500000</v>
      </c>
      <c r="Y155" s="16" t="s">
        <v>72</v>
      </c>
      <c r="Z155" s="233" t="s">
        <v>444</v>
      </c>
      <c r="AA155" s="233" t="s">
        <v>444</v>
      </c>
      <c r="AB155" s="236" t="s">
        <v>5023</v>
      </c>
      <c r="AC155" s="109">
        <v>46.444840513207595</v>
      </c>
      <c r="AD155" s="107">
        <v>1.5094339622641511</v>
      </c>
      <c r="AE155" s="109">
        <v>2172.2420256603796</v>
      </c>
      <c r="AF155" s="108">
        <v>43.444840513207595</v>
      </c>
      <c r="AG155" s="109">
        <v>46.444840513207595</v>
      </c>
    </row>
    <row r="156" spans="1:33" ht="15.6" hidden="1">
      <c r="A156" s="13" t="s">
        <v>4766</v>
      </c>
      <c r="B156" s="95" t="s">
        <v>4767</v>
      </c>
      <c r="C156" s="233" t="s">
        <v>4928</v>
      </c>
      <c r="D156" s="233" t="s">
        <v>65</v>
      </c>
      <c r="E156" s="233" t="s">
        <v>65</v>
      </c>
      <c r="F156" s="233" t="s">
        <v>25</v>
      </c>
      <c r="G156" s="13" t="s">
        <v>66</v>
      </c>
      <c r="H156" s="233" t="s">
        <v>54</v>
      </c>
      <c r="I156" s="233" t="s">
        <v>55</v>
      </c>
      <c r="J156" s="233" t="s">
        <v>5121</v>
      </c>
      <c r="K156" s="235">
        <v>43830</v>
      </c>
      <c r="L156" s="235">
        <v>43486</v>
      </c>
      <c r="M156" s="235">
        <v>43708</v>
      </c>
      <c r="N156" s="233" t="s">
        <v>9</v>
      </c>
      <c r="O156" s="233" t="s">
        <v>200</v>
      </c>
      <c r="P156" s="233" t="s">
        <v>17</v>
      </c>
      <c r="Q156" t="s">
        <v>84</v>
      </c>
      <c r="R156" t="s">
        <v>84</v>
      </c>
      <c r="S156" t="s">
        <v>84</v>
      </c>
      <c r="W156" s="233"/>
      <c r="X156" s="15">
        <v>151005</v>
      </c>
      <c r="Y156" s="233" t="s">
        <v>72</v>
      </c>
      <c r="Z156" s="233" t="s">
        <v>444</v>
      </c>
      <c r="AA156" s="14" t="s">
        <v>478</v>
      </c>
      <c r="AB156" s="236" t="s">
        <v>201</v>
      </c>
      <c r="AC156" s="109">
        <v>46.453957796226462</v>
      </c>
      <c r="AD156" s="107">
        <v>0.45586415094339633</v>
      </c>
      <c r="AE156" s="109">
        <v>2172.697889811323</v>
      </c>
      <c r="AF156" s="108">
        <v>43.453957796226462</v>
      </c>
      <c r="AG156" s="109">
        <v>46.453957796226462</v>
      </c>
    </row>
    <row r="157" spans="1:33" ht="15.6" hidden="1">
      <c r="A157" s="102" t="s">
        <v>4132</v>
      </c>
      <c r="B157" s="96" t="s">
        <v>4695</v>
      </c>
      <c r="C157" s="233" t="s">
        <v>670</v>
      </c>
      <c r="D157" s="233" t="s">
        <v>65</v>
      </c>
      <c r="E157" s="233" t="s">
        <v>65</v>
      </c>
      <c r="F157" s="233" t="s">
        <v>25</v>
      </c>
      <c r="G157" s="13" t="s">
        <v>66</v>
      </c>
      <c r="H157" s="233" t="s">
        <v>54</v>
      </c>
      <c r="I157" s="233" t="s">
        <v>55</v>
      </c>
      <c r="J157" s="233" t="s">
        <v>5122</v>
      </c>
      <c r="K157" s="235">
        <v>43453</v>
      </c>
      <c r="L157" s="235">
        <v>43601</v>
      </c>
      <c r="M157" s="235">
        <v>43728</v>
      </c>
      <c r="N157" s="233" t="s">
        <v>9</v>
      </c>
      <c r="O157" s="233" t="s">
        <v>4354</v>
      </c>
      <c r="P157" s="233" t="s">
        <v>17</v>
      </c>
      <c r="Q157" t="s">
        <v>84</v>
      </c>
      <c r="R157" t="s">
        <v>84</v>
      </c>
      <c r="S157" t="s">
        <v>84</v>
      </c>
      <c r="W157" s="233" t="s">
        <v>5027</v>
      </c>
      <c r="X157" s="15">
        <v>2948767</v>
      </c>
      <c r="Y157" s="233" t="s">
        <v>72</v>
      </c>
      <c r="Z157" s="14" t="s">
        <v>478</v>
      </c>
      <c r="AA157" s="14" t="s">
        <v>478</v>
      </c>
      <c r="AB157" s="236" t="s">
        <v>4969</v>
      </c>
      <c r="AC157" s="109">
        <v>46.662185237735891</v>
      </c>
      <c r="AD157" s="107">
        <v>8.9019381132075477</v>
      </c>
      <c r="AE157" s="109">
        <v>2183.1092618867947</v>
      </c>
      <c r="AF157" s="108">
        <v>43.662185237735891</v>
      </c>
      <c r="AG157" s="109">
        <v>46.662185237735891</v>
      </c>
    </row>
    <row r="158" spans="1:33" ht="15.6" hidden="1">
      <c r="A158" s="105" t="s">
        <v>4174</v>
      </c>
      <c r="B158" s="96" t="s">
        <v>4133</v>
      </c>
      <c r="C158" s="233" t="s">
        <v>4930</v>
      </c>
      <c r="D158" s="233" t="s">
        <v>51</v>
      </c>
      <c r="E158" s="233" t="s">
        <v>65</v>
      </c>
      <c r="F158" s="233" t="s">
        <v>25</v>
      </c>
      <c r="G158" s="233" t="s">
        <v>66</v>
      </c>
      <c r="H158" s="233" t="s">
        <v>54</v>
      </c>
      <c r="I158" s="233" t="s">
        <v>68</v>
      </c>
      <c r="J158" s="233" t="s">
        <v>5123</v>
      </c>
      <c r="K158" s="235">
        <v>43485</v>
      </c>
      <c r="L158" s="235">
        <v>43709</v>
      </c>
      <c r="M158" s="235">
        <v>43738</v>
      </c>
      <c r="N158" s="233" t="s">
        <v>9</v>
      </c>
      <c r="O158" s="233" t="s">
        <v>4319</v>
      </c>
      <c r="P158" s="233" t="s">
        <v>17</v>
      </c>
      <c r="Q158" t="s">
        <v>84</v>
      </c>
      <c r="R158" t="s">
        <v>84</v>
      </c>
      <c r="S158" t="s">
        <v>84</v>
      </c>
      <c r="T158" s="62"/>
      <c r="U158" s="62"/>
      <c r="V158" s="62"/>
      <c r="W158" s="233"/>
      <c r="X158" s="236">
        <v>500000</v>
      </c>
      <c r="Y158" s="233" t="s">
        <v>58</v>
      </c>
      <c r="Z158" s="14" t="s">
        <v>478</v>
      </c>
      <c r="AA158" s="14" t="s">
        <v>478</v>
      </c>
      <c r="AB158" s="236" t="s">
        <v>4963</v>
      </c>
      <c r="AC158" s="109">
        <v>46.72256259622646</v>
      </c>
      <c r="AD158" s="107">
        <v>1.5094339622641511</v>
      </c>
      <c r="AE158" s="109">
        <v>2186.1281298113231</v>
      </c>
      <c r="AF158" s="108">
        <v>43.72256259622646</v>
      </c>
      <c r="AG158" s="109">
        <v>46.72256259622646</v>
      </c>
    </row>
    <row r="159" spans="1:33" ht="15.6" hidden="1">
      <c r="A159" s="103" t="s">
        <v>4214</v>
      </c>
      <c r="B159" s="96" t="s">
        <v>4215</v>
      </c>
      <c r="C159" s="233" t="s">
        <v>5124</v>
      </c>
      <c r="D159" s="233" t="s">
        <v>65</v>
      </c>
      <c r="E159" s="233" t="s">
        <v>65</v>
      </c>
      <c r="F159" s="233" t="s">
        <v>25</v>
      </c>
      <c r="G159" s="13" t="s">
        <v>66</v>
      </c>
      <c r="H159" s="233" t="s">
        <v>54</v>
      </c>
      <c r="I159" s="233" t="s">
        <v>55</v>
      </c>
      <c r="J159" s="233" t="s">
        <v>5125</v>
      </c>
      <c r="K159" s="235">
        <v>43586</v>
      </c>
      <c r="L159" s="235">
        <v>43601</v>
      </c>
      <c r="M159" s="235">
        <v>43747</v>
      </c>
      <c r="N159" s="233" t="s">
        <v>9</v>
      </c>
      <c r="O159" s="233" t="s">
        <v>193</v>
      </c>
      <c r="P159" s="233" t="s">
        <v>17</v>
      </c>
      <c r="Q159" t="s">
        <v>84</v>
      </c>
      <c r="R159" t="s">
        <v>84</v>
      </c>
      <c r="S159" t="s">
        <v>84</v>
      </c>
      <c r="W159" s="233"/>
      <c r="X159" s="236">
        <v>500000</v>
      </c>
      <c r="Y159" s="233" t="s">
        <v>72</v>
      </c>
      <c r="Z159" s="14" t="s">
        <v>478</v>
      </c>
      <c r="AA159" s="14" t="s">
        <v>478</v>
      </c>
      <c r="AB159" s="236" t="s">
        <v>194</v>
      </c>
      <c r="AC159" s="109">
        <v>46.752751275471745</v>
      </c>
      <c r="AD159" s="107">
        <v>1.5094339622641511</v>
      </c>
      <c r="AE159" s="109">
        <v>2187.6375637735873</v>
      </c>
      <c r="AF159" s="108">
        <v>43.752751275471745</v>
      </c>
      <c r="AG159" s="109">
        <v>46.752751275471745</v>
      </c>
    </row>
    <row r="160" spans="1:33" ht="15.6" hidden="1">
      <c r="A160" s="110" t="s">
        <v>4174</v>
      </c>
      <c r="B160" s="96" t="s">
        <v>4133</v>
      </c>
      <c r="C160" s="233" t="s">
        <v>5126</v>
      </c>
      <c r="D160" s="233" t="s">
        <v>76</v>
      </c>
      <c r="E160" s="233" t="s">
        <v>76</v>
      </c>
      <c r="F160" s="233" t="s">
        <v>25</v>
      </c>
      <c r="G160" s="233" t="s">
        <v>66</v>
      </c>
      <c r="H160" s="233" t="s">
        <v>54</v>
      </c>
      <c r="I160" s="233" t="s">
        <v>68</v>
      </c>
      <c r="J160" s="233" t="s">
        <v>5127</v>
      </c>
      <c r="K160" s="235">
        <v>43692</v>
      </c>
      <c r="L160" s="235">
        <v>43712</v>
      </c>
      <c r="M160" s="235">
        <v>43755</v>
      </c>
      <c r="N160" s="233" t="s">
        <v>9</v>
      </c>
      <c r="O160" s="233" t="s">
        <v>4354</v>
      </c>
      <c r="P160" s="233" t="s">
        <v>17</v>
      </c>
      <c r="Q160" t="s">
        <v>84</v>
      </c>
      <c r="R160" t="s">
        <v>84</v>
      </c>
      <c r="S160" t="s">
        <v>84</v>
      </c>
      <c r="W160" s="233"/>
      <c r="X160" s="236">
        <v>500000</v>
      </c>
      <c r="Y160" s="233" t="s">
        <v>72</v>
      </c>
      <c r="Z160" s="14" t="s">
        <v>478</v>
      </c>
      <c r="AA160" s="14" t="s">
        <v>478</v>
      </c>
      <c r="AB160" s="236" t="s">
        <v>4969</v>
      </c>
      <c r="AC160" s="109">
        <v>46.78293995471703</v>
      </c>
      <c r="AD160" s="107">
        <v>1.5094339622641511</v>
      </c>
      <c r="AE160" s="109">
        <v>2189.1469977358515</v>
      </c>
      <c r="AF160" s="108">
        <v>43.78293995471703</v>
      </c>
      <c r="AG160" s="109">
        <v>46.78293995471703</v>
      </c>
    </row>
    <row r="161" spans="1:33" ht="15.6" hidden="1">
      <c r="A161" s="233" t="s">
        <v>4452</v>
      </c>
      <c r="B161" s="233" t="s">
        <v>4453</v>
      </c>
      <c r="C161" s="233" t="s">
        <v>1525</v>
      </c>
      <c r="D161" s="233" t="s">
        <v>65</v>
      </c>
      <c r="E161" s="233" t="s">
        <v>65</v>
      </c>
      <c r="F161" s="233" t="s">
        <v>25</v>
      </c>
      <c r="G161" s="13" t="s">
        <v>66</v>
      </c>
      <c r="H161" s="13" t="s">
        <v>54</v>
      </c>
      <c r="I161" s="13" t="s">
        <v>55</v>
      </c>
      <c r="J161" s="233" t="s">
        <v>5128</v>
      </c>
      <c r="K161" s="235">
        <v>43590</v>
      </c>
      <c r="L161" s="235">
        <v>43693</v>
      </c>
      <c r="M161" s="235">
        <v>43763</v>
      </c>
      <c r="N161" s="233" t="s">
        <v>9</v>
      </c>
      <c r="O161" s="233" t="s">
        <v>196</v>
      </c>
      <c r="P161" s="233" t="s">
        <v>17</v>
      </c>
      <c r="Q161" t="s">
        <v>84</v>
      </c>
      <c r="R161" t="s">
        <v>84</v>
      </c>
      <c r="S161" t="s">
        <v>84</v>
      </c>
      <c r="W161" s="233" t="s">
        <v>4413</v>
      </c>
      <c r="X161" s="236">
        <v>500000</v>
      </c>
      <c r="Y161" s="233" t="s">
        <v>72</v>
      </c>
      <c r="Z161" s="233" t="s">
        <v>478</v>
      </c>
      <c r="AA161" s="233" t="s">
        <v>478</v>
      </c>
      <c r="AB161" s="236" t="s">
        <v>197</v>
      </c>
      <c r="AC161" s="109">
        <v>46.933883350943454</v>
      </c>
      <c r="AD161" s="107">
        <v>1.5094339622641511</v>
      </c>
      <c r="AE161" s="109">
        <v>2196.6941675471726</v>
      </c>
      <c r="AF161" s="108">
        <v>43.933883350943454</v>
      </c>
      <c r="AG161" s="109">
        <v>46.933883350943454</v>
      </c>
    </row>
    <row r="162" spans="1:33" ht="15.6" hidden="1">
      <c r="A162" s="233" t="s">
        <v>4452</v>
      </c>
      <c r="B162" s="233" t="s">
        <v>4453</v>
      </c>
      <c r="C162" s="233" t="s">
        <v>1525</v>
      </c>
      <c r="D162" s="233" t="s">
        <v>65</v>
      </c>
      <c r="E162" s="233" t="s">
        <v>65</v>
      </c>
      <c r="F162" s="233" t="s">
        <v>25</v>
      </c>
      <c r="G162" s="13" t="s">
        <v>66</v>
      </c>
      <c r="H162" s="13" t="s">
        <v>54</v>
      </c>
      <c r="I162" s="13" t="s">
        <v>55</v>
      </c>
      <c r="J162" s="233" t="s">
        <v>5129</v>
      </c>
      <c r="K162" s="235">
        <v>43590</v>
      </c>
      <c r="L162" s="235">
        <v>43693</v>
      </c>
      <c r="M162" s="235">
        <v>43763</v>
      </c>
      <c r="N162" s="233" t="s">
        <v>9</v>
      </c>
      <c r="O162" s="233" t="s">
        <v>196</v>
      </c>
      <c r="P162" s="233" t="s">
        <v>17</v>
      </c>
      <c r="Q162" t="s">
        <v>84</v>
      </c>
      <c r="R162" t="s">
        <v>84</v>
      </c>
      <c r="S162" t="s">
        <v>84</v>
      </c>
      <c r="W162" s="233" t="s">
        <v>4413</v>
      </c>
      <c r="X162" s="236">
        <v>500000</v>
      </c>
      <c r="Y162" s="233" t="s">
        <v>72</v>
      </c>
      <c r="Z162" s="233" t="s">
        <v>478</v>
      </c>
      <c r="AA162" s="233" t="s">
        <v>478</v>
      </c>
      <c r="AB162" s="236" t="s">
        <v>197</v>
      </c>
      <c r="AC162" s="109">
        <v>46.964072030188738</v>
      </c>
      <c r="AD162" s="107">
        <v>1.5094339622641511</v>
      </c>
      <c r="AE162" s="109">
        <v>2198.2036015094368</v>
      </c>
      <c r="AF162" s="108">
        <v>43.964072030188738</v>
      </c>
      <c r="AG162" s="109">
        <v>46.964072030188738</v>
      </c>
    </row>
    <row r="163" spans="1:33" ht="15.6" hidden="1">
      <c r="A163" s="233" t="s">
        <v>5130</v>
      </c>
      <c r="B163" s="233" t="s">
        <v>4684</v>
      </c>
      <c r="C163" s="233" t="s">
        <v>5131</v>
      </c>
      <c r="D163" s="233" t="s">
        <v>76</v>
      </c>
      <c r="E163" s="233" t="s">
        <v>76</v>
      </c>
      <c r="F163" s="233" t="s">
        <v>25</v>
      </c>
      <c r="G163" s="13" t="s">
        <v>66</v>
      </c>
      <c r="H163" s="233" t="s">
        <v>54</v>
      </c>
      <c r="I163" s="233" t="s">
        <v>55</v>
      </c>
      <c r="J163" s="233" t="s">
        <v>5132</v>
      </c>
      <c r="K163" s="235">
        <v>42736</v>
      </c>
      <c r="L163" s="235">
        <v>43570</v>
      </c>
      <c r="M163" s="235">
        <v>43770</v>
      </c>
      <c r="N163" s="233" t="s">
        <v>9</v>
      </c>
      <c r="O163" s="233" t="s">
        <v>4319</v>
      </c>
      <c r="P163" s="233" t="s">
        <v>17</v>
      </c>
      <c r="Q163" t="s">
        <v>84</v>
      </c>
      <c r="R163" t="s">
        <v>84</v>
      </c>
      <c r="S163" t="s">
        <v>84</v>
      </c>
      <c r="W163" s="233" t="s">
        <v>4413</v>
      </c>
      <c r="X163" s="236">
        <v>500000</v>
      </c>
      <c r="Y163" s="233" t="s">
        <v>72</v>
      </c>
      <c r="Z163" s="233" t="s">
        <v>478</v>
      </c>
      <c r="AA163" s="233" t="s">
        <v>478</v>
      </c>
      <c r="AB163" s="236" t="s">
        <v>4963</v>
      </c>
      <c r="AC163" s="109">
        <v>46.994260709434023</v>
      </c>
      <c r="AD163" s="107">
        <v>1.5094339622641511</v>
      </c>
      <c r="AE163" s="109">
        <v>2199.713035471701</v>
      </c>
      <c r="AF163" s="108">
        <v>43.994260709434023</v>
      </c>
      <c r="AG163" s="109">
        <v>46.994260709434023</v>
      </c>
    </row>
    <row r="164" spans="1:33" ht="15.6" hidden="1">
      <c r="A164" s="13" t="s">
        <v>4214</v>
      </c>
      <c r="B164" s="13" t="s">
        <v>4215</v>
      </c>
      <c r="C164" s="233" t="s">
        <v>574</v>
      </c>
      <c r="D164" s="233" t="s">
        <v>65</v>
      </c>
      <c r="E164" s="233" t="s">
        <v>65</v>
      </c>
      <c r="F164" s="233" t="s">
        <v>25</v>
      </c>
      <c r="G164" s="233" t="s">
        <v>66</v>
      </c>
      <c r="H164" s="233" t="s">
        <v>54</v>
      </c>
      <c r="I164" s="233" t="s">
        <v>55</v>
      </c>
      <c r="J164" s="233" t="s">
        <v>5133</v>
      </c>
      <c r="K164" s="235">
        <v>43647</v>
      </c>
      <c r="L164" s="235">
        <v>43728</v>
      </c>
      <c r="M164" s="235">
        <v>43784</v>
      </c>
      <c r="N164" s="233" t="s">
        <v>9</v>
      </c>
      <c r="O164" s="233" t="s">
        <v>4354</v>
      </c>
      <c r="P164" s="233" t="s">
        <v>17</v>
      </c>
      <c r="Q164" t="s">
        <v>84</v>
      </c>
      <c r="R164" t="s">
        <v>84</v>
      </c>
      <c r="S164" t="s">
        <v>84</v>
      </c>
      <c r="W164" s="233" t="s">
        <v>5134</v>
      </c>
      <c r="X164" s="236">
        <v>500000</v>
      </c>
      <c r="Y164" s="233" t="s">
        <v>72</v>
      </c>
      <c r="Z164" s="14" t="s">
        <v>478</v>
      </c>
      <c r="AA164" s="14" t="s">
        <v>478</v>
      </c>
      <c r="AB164" s="236" t="s">
        <v>4969</v>
      </c>
      <c r="AC164" s="109">
        <v>47.024449388679301</v>
      </c>
      <c r="AD164" s="107">
        <v>1.5094339622641511</v>
      </c>
      <c r="AE164" s="109">
        <v>2201.2224694339652</v>
      </c>
      <c r="AF164" s="108">
        <v>44.024449388679301</v>
      </c>
      <c r="AG164" s="109">
        <v>47.024449388679301</v>
      </c>
    </row>
    <row r="165" spans="1:33" ht="15.6" hidden="1">
      <c r="A165" s="110" t="s">
        <v>4316</v>
      </c>
      <c r="B165" s="96" t="s">
        <v>4133</v>
      </c>
      <c r="C165" s="233" t="s">
        <v>3760</v>
      </c>
      <c r="D165" s="233" t="s">
        <v>65</v>
      </c>
      <c r="E165" s="233" t="s">
        <v>65</v>
      </c>
      <c r="F165" s="233" t="s">
        <v>25</v>
      </c>
      <c r="G165" s="233" t="s">
        <v>66</v>
      </c>
      <c r="H165" s="233" t="s">
        <v>54</v>
      </c>
      <c r="I165" s="233" t="s">
        <v>55</v>
      </c>
      <c r="J165" s="233" t="s">
        <v>5135</v>
      </c>
      <c r="K165" s="235">
        <v>43732</v>
      </c>
      <c r="L165" s="235">
        <v>43777</v>
      </c>
      <c r="M165" s="235">
        <v>43812</v>
      </c>
      <c r="N165" s="233" t="s">
        <v>9</v>
      </c>
      <c r="O165" s="233" t="s">
        <v>4354</v>
      </c>
      <c r="P165" s="233" t="s">
        <v>17</v>
      </c>
      <c r="Q165" t="s">
        <v>16</v>
      </c>
      <c r="R165" t="s">
        <v>84</v>
      </c>
      <c r="S165" s="62" t="s">
        <v>5136</v>
      </c>
      <c r="T165" s="62"/>
      <c r="U165" s="62"/>
      <c r="V165" s="62"/>
      <c r="W165" s="233" t="s">
        <v>4007</v>
      </c>
      <c r="X165" s="236">
        <v>500000</v>
      </c>
      <c r="Y165" s="233" t="s">
        <v>72</v>
      </c>
      <c r="Z165" s="14" t="s">
        <v>478</v>
      </c>
      <c r="AA165" s="14" t="s">
        <v>478</v>
      </c>
      <c r="AB165" s="236" t="s">
        <v>4969</v>
      </c>
      <c r="AC165" s="109">
        <v>47.20558146415101</v>
      </c>
      <c r="AD165" s="107">
        <v>1.5094339622641511</v>
      </c>
      <c r="AE165" s="109">
        <v>2210.2790732075505</v>
      </c>
      <c r="AF165" s="108">
        <v>44.20558146415101</v>
      </c>
      <c r="AG165" s="109">
        <v>47.20558146415101</v>
      </c>
    </row>
    <row r="166" spans="1:33" ht="15.6" hidden="1">
      <c r="A166" s="102" t="s">
        <v>4132</v>
      </c>
      <c r="B166" s="96" t="s">
        <v>4695</v>
      </c>
      <c r="C166" s="233" t="s">
        <v>5137</v>
      </c>
      <c r="D166" s="233" t="s">
        <v>51</v>
      </c>
      <c r="E166" s="233" t="s">
        <v>52</v>
      </c>
      <c r="F166" s="233" t="s">
        <v>26</v>
      </c>
      <c r="G166" s="13" t="s">
        <v>53</v>
      </c>
      <c r="H166" s="233" t="s">
        <v>67</v>
      </c>
      <c r="I166" s="233" t="s">
        <v>55</v>
      </c>
      <c r="J166" s="233" t="s">
        <v>5138</v>
      </c>
      <c r="K166" s="235">
        <v>43424</v>
      </c>
      <c r="L166" s="235">
        <v>43539</v>
      </c>
      <c r="M166" s="235">
        <v>43643</v>
      </c>
      <c r="N166" s="233" t="s">
        <v>9</v>
      </c>
      <c r="O166" s="233" t="s">
        <v>4319</v>
      </c>
      <c r="P166" s="233" t="s">
        <v>17</v>
      </c>
      <c r="Q166" t="s">
        <v>84</v>
      </c>
      <c r="R166" t="s">
        <v>84</v>
      </c>
      <c r="S166" t="s">
        <v>84</v>
      </c>
      <c r="W166" s="233" t="s">
        <v>5139</v>
      </c>
      <c r="X166" s="236">
        <v>500000</v>
      </c>
      <c r="Y166" s="233" t="s">
        <v>58</v>
      </c>
      <c r="Z166" s="14" t="s">
        <v>444</v>
      </c>
      <c r="AA166" s="14" t="s">
        <v>444</v>
      </c>
      <c r="AB166" s="236" t="s">
        <v>4963</v>
      </c>
      <c r="AC166" s="109">
        <v>49.918652437735936</v>
      </c>
      <c r="AD166" s="107">
        <v>15.09433962264151</v>
      </c>
      <c r="AE166" s="109">
        <v>2345.9326218867968</v>
      </c>
      <c r="AF166" s="108">
        <v>46.918652437735936</v>
      </c>
      <c r="AG166" s="109">
        <v>49.918652437735936</v>
      </c>
    </row>
    <row r="167" spans="1:33" ht="15.6" hidden="1">
      <c r="A167" s="102" t="s">
        <v>4132</v>
      </c>
      <c r="B167" s="96" t="s">
        <v>4695</v>
      </c>
      <c r="C167" s="233" t="s">
        <v>5140</v>
      </c>
      <c r="D167" s="233" t="s">
        <v>51</v>
      </c>
      <c r="E167" s="233" t="s">
        <v>52</v>
      </c>
      <c r="F167" s="233" t="s">
        <v>26</v>
      </c>
      <c r="G167" s="13" t="s">
        <v>53</v>
      </c>
      <c r="H167" s="233" t="s">
        <v>67</v>
      </c>
      <c r="I167" s="233" t="s">
        <v>55</v>
      </c>
      <c r="J167" s="233" t="s">
        <v>5141</v>
      </c>
      <c r="K167" s="235">
        <v>43042</v>
      </c>
      <c r="L167" s="235">
        <v>43647</v>
      </c>
      <c r="M167" s="235">
        <v>43671</v>
      </c>
      <c r="N167" s="233" t="s">
        <v>9</v>
      </c>
      <c r="O167" s="233" t="s">
        <v>4319</v>
      </c>
      <c r="P167" s="233" t="s">
        <v>17</v>
      </c>
      <c r="Q167" t="s">
        <v>84</v>
      </c>
      <c r="R167" t="s">
        <v>84</v>
      </c>
      <c r="S167" t="s">
        <v>84</v>
      </c>
      <c r="W167" s="233" t="s">
        <v>4320</v>
      </c>
      <c r="X167" s="236">
        <v>500000</v>
      </c>
      <c r="Y167" s="233" t="s">
        <v>72</v>
      </c>
      <c r="Z167" s="233" t="s">
        <v>444</v>
      </c>
      <c r="AA167" s="233" t="s">
        <v>444</v>
      </c>
      <c r="AB167" s="236" t="s">
        <v>4963</v>
      </c>
      <c r="AC167" s="109">
        <v>50.22053923018877</v>
      </c>
      <c r="AD167" s="107">
        <v>15.09433962264151</v>
      </c>
      <c r="AE167" s="109">
        <v>2361.0269615094385</v>
      </c>
      <c r="AF167" s="108">
        <v>47.22053923018877</v>
      </c>
      <c r="AG167" s="109">
        <v>50.22053923018877</v>
      </c>
    </row>
    <row r="168" spans="1:33" ht="15.6" hidden="1">
      <c r="A168" s="233" t="s">
        <v>4279</v>
      </c>
      <c r="B168" s="96" t="s">
        <v>4695</v>
      </c>
      <c r="C168" s="233" t="s">
        <v>5142</v>
      </c>
      <c r="D168" s="233" t="s">
        <v>51</v>
      </c>
      <c r="E168" s="233" t="s">
        <v>52</v>
      </c>
      <c r="F168" s="233" t="s">
        <v>26</v>
      </c>
      <c r="G168" s="13" t="s">
        <v>53</v>
      </c>
      <c r="H168" s="233" t="s">
        <v>67</v>
      </c>
      <c r="I168" s="233" t="s">
        <v>55</v>
      </c>
      <c r="J168" s="233" t="s">
        <v>5143</v>
      </c>
      <c r="K168" s="235">
        <v>43313</v>
      </c>
      <c r="L168" s="235">
        <v>43651</v>
      </c>
      <c r="M168" s="235">
        <v>43678</v>
      </c>
      <c r="N168" s="233" t="s">
        <v>9</v>
      </c>
      <c r="O168" s="233" t="s">
        <v>4319</v>
      </c>
      <c r="P168" s="233" t="s">
        <v>17</v>
      </c>
      <c r="Q168" t="s">
        <v>84</v>
      </c>
      <c r="R168" t="s">
        <v>84</v>
      </c>
      <c r="S168" t="s">
        <v>84</v>
      </c>
      <c r="W168" s="233" t="s">
        <v>5144</v>
      </c>
      <c r="X168" s="236">
        <v>500000</v>
      </c>
      <c r="Y168" s="233" t="s">
        <v>58</v>
      </c>
      <c r="Z168" s="14" t="s">
        <v>444</v>
      </c>
      <c r="AA168" s="14" t="s">
        <v>444</v>
      </c>
      <c r="AB168" s="236" t="s">
        <v>4963</v>
      </c>
      <c r="AC168" s="109">
        <v>50.522426022641604</v>
      </c>
      <c r="AD168" s="107">
        <v>15.09433962264151</v>
      </c>
      <c r="AE168" s="109">
        <v>2376.1213011320801</v>
      </c>
      <c r="AF168" s="108">
        <v>47.522426022641604</v>
      </c>
      <c r="AG168" s="109">
        <v>50.522426022641604</v>
      </c>
    </row>
    <row r="169" spans="1:33" ht="15.6" hidden="1">
      <c r="A169" s="110" t="s">
        <v>4132</v>
      </c>
      <c r="B169" s="96" t="s">
        <v>4695</v>
      </c>
      <c r="C169" s="233" t="s">
        <v>5145</v>
      </c>
      <c r="D169" s="233" t="s">
        <v>51</v>
      </c>
      <c r="E169" s="233" t="s">
        <v>52</v>
      </c>
      <c r="F169" s="233" t="s">
        <v>26</v>
      </c>
      <c r="G169" s="13" t="s">
        <v>53</v>
      </c>
      <c r="H169" s="233" t="s">
        <v>67</v>
      </c>
      <c r="I169" s="233" t="s">
        <v>55</v>
      </c>
      <c r="J169" s="233" t="s">
        <v>5146</v>
      </c>
      <c r="K169" s="235">
        <v>43485</v>
      </c>
      <c r="L169" s="235">
        <v>43709</v>
      </c>
      <c r="M169" s="235">
        <v>43720</v>
      </c>
      <c r="N169" s="233" t="s">
        <v>9</v>
      </c>
      <c r="O169" s="233" t="s">
        <v>4319</v>
      </c>
      <c r="P169" s="233" t="s">
        <v>17</v>
      </c>
      <c r="Q169" t="s">
        <v>84</v>
      </c>
      <c r="R169" t="s">
        <v>84</v>
      </c>
      <c r="S169" t="s">
        <v>84</v>
      </c>
      <c r="W169" s="233" t="s">
        <v>4320</v>
      </c>
      <c r="X169" s="236">
        <v>500000</v>
      </c>
      <c r="Y169" s="233" t="s">
        <v>58</v>
      </c>
      <c r="Z169" s="14" t="s">
        <v>444</v>
      </c>
      <c r="AA169" s="14" t="s">
        <v>444</v>
      </c>
      <c r="AB169" s="236" t="s">
        <v>4963</v>
      </c>
      <c r="AC169" s="109">
        <v>50.824312815094437</v>
      </c>
      <c r="AD169" s="107">
        <v>15.09433962264151</v>
      </c>
      <c r="AE169" s="109">
        <v>2391.2156407547218</v>
      </c>
      <c r="AF169" s="108">
        <v>47.824312815094437</v>
      </c>
      <c r="AG169" s="109">
        <v>50.824312815094437</v>
      </c>
    </row>
    <row r="170" spans="1:33" ht="15.6" hidden="1">
      <c r="A170" s="110" t="s">
        <v>4174</v>
      </c>
      <c r="B170" s="96" t="s">
        <v>4133</v>
      </c>
      <c r="C170" s="233" t="s">
        <v>5147</v>
      </c>
      <c r="D170" s="233" t="s">
        <v>51</v>
      </c>
      <c r="E170" s="233" t="s">
        <v>52</v>
      </c>
      <c r="F170" s="233" t="s">
        <v>26</v>
      </c>
      <c r="G170" s="233" t="s">
        <v>53</v>
      </c>
      <c r="H170" s="233" t="s">
        <v>67</v>
      </c>
      <c r="I170" s="233" t="s">
        <v>68</v>
      </c>
      <c r="J170" s="233" t="s">
        <v>5148</v>
      </c>
      <c r="K170" s="235">
        <v>43696</v>
      </c>
      <c r="L170" s="235">
        <v>43712</v>
      </c>
      <c r="M170" s="235">
        <v>43721</v>
      </c>
      <c r="N170" s="233" t="s">
        <v>9</v>
      </c>
      <c r="O170" s="233" t="s">
        <v>4319</v>
      </c>
      <c r="P170" s="233" t="s">
        <v>17</v>
      </c>
      <c r="Q170" t="s">
        <v>84</v>
      </c>
      <c r="R170" t="s">
        <v>84</v>
      </c>
      <c r="S170" t="s">
        <v>84</v>
      </c>
      <c r="W170" s="233"/>
      <c r="X170" s="236">
        <v>500000</v>
      </c>
      <c r="Y170" s="233" t="s">
        <v>58</v>
      </c>
      <c r="Z170" s="14" t="s">
        <v>444</v>
      </c>
      <c r="AA170" s="14" t="s">
        <v>444</v>
      </c>
      <c r="AB170" s="236" t="s">
        <v>4963</v>
      </c>
      <c r="AC170" s="109">
        <v>51.126199607547271</v>
      </c>
      <c r="AD170" s="107">
        <v>15.09433962264151</v>
      </c>
      <c r="AE170" s="109">
        <v>2406.3099803773634</v>
      </c>
      <c r="AF170" s="108">
        <v>48.126199607547271</v>
      </c>
      <c r="AG170" s="109">
        <v>51.126199607547271</v>
      </c>
    </row>
    <row r="171" spans="1:33" ht="15.6" hidden="1">
      <c r="A171" s="102" t="s">
        <v>4132</v>
      </c>
      <c r="B171" s="96" t="s">
        <v>4695</v>
      </c>
      <c r="C171" s="233" t="s">
        <v>3947</v>
      </c>
      <c r="D171" s="233" t="s">
        <v>51</v>
      </c>
      <c r="E171" s="233" t="s">
        <v>52</v>
      </c>
      <c r="F171" s="233" t="s">
        <v>26</v>
      </c>
      <c r="G171" s="13" t="s">
        <v>53</v>
      </c>
      <c r="H171" s="233" t="s">
        <v>67</v>
      </c>
      <c r="I171" s="233" t="s">
        <v>68</v>
      </c>
      <c r="J171" s="233" t="s">
        <v>5149</v>
      </c>
      <c r="K171" s="235">
        <v>43626</v>
      </c>
      <c r="L171" s="235">
        <v>43788</v>
      </c>
      <c r="M171" s="235">
        <v>43796</v>
      </c>
      <c r="N171" s="233" t="s">
        <v>9</v>
      </c>
      <c r="O171" s="233" t="s">
        <v>4319</v>
      </c>
      <c r="P171" s="233" t="s">
        <v>17</v>
      </c>
      <c r="Q171" t="s">
        <v>84</v>
      </c>
      <c r="R171" t="s">
        <v>84</v>
      </c>
      <c r="W171" s="233"/>
      <c r="X171" s="236">
        <v>500000</v>
      </c>
      <c r="Y171" s="233" t="s">
        <v>58</v>
      </c>
      <c r="Z171" s="233" t="s">
        <v>444</v>
      </c>
      <c r="AA171" s="233" t="s">
        <v>444</v>
      </c>
      <c r="AB171" s="236" t="s">
        <v>4963</v>
      </c>
      <c r="AC171" s="109">
        <v>51.428086400000105</v>
      </c>
      <c r="AD171" s="107">
        <v>15.09433962264151</v>
      </c>
      <c r="AE171" s="109">
        <v>2421.4043200000051</v>
      </c>
      <c r="AF171" s="108">
        <v>48.428086400000105</v>
      </c>
      <c r="AG171" s="109">
        <v>51.428086400000105</v>
      </c>
    </row>
    <row r="172" spans="1:33" ht="15.6" hidden="1">
      <c r="A172" s="110" t="s">
        <v>4132</v>
      </c>
      <c r="B172" s="96" t="s">
        <v>4695</v>
      </c>
      <c r="C172" s="233" t="s">
        <v>5150</v>
      </c>
      <c r="D172" s="233" t="s">
        <v>51</v>
      </c>
      <c r="E172" s="233" t="s">
        <v>52</v>
      </c>
      <c r="F172" s="233" t="s">
        <v>26</v>
      </c>
      <c r="G172" s="13" t="s">
        <v>53</v>
      </c>
      <c r="H172" s="233" t="s">
        <v>67</v>
      </c>
      <c r="I172" s="233" t="s">
        <v>68</v>
      </c>
      <c r="J172" s="233" t="s">
        <v>5151</v>
      </c>
      <c r="K172" s="235">
        <v>43647</v>
      </c>
      <c r="L172" s="235">
        <v>43678</v>
      </c>
      <c r="M172" s="235">
        <v>43830</v>
      </c>
      <c r="N172" s="233" t="s">
        <v>9</v>
      </c>
      <c r="O172" s="233" t="s">
        <v>4319</v>
      </c>
      <c r="P172" s="233" t="s">
        <v>17</v>
      </c>
      <c r="Q172" t="s">
        <v>84</v>
      </c>
      <c r="R172" t="s">
        <v>84</v>
      </c>
      <c r="S172" t="s">
        <v>84</v>
      </c>
      <c r="W172" s="233"/>
      <c r="X172" s="236">
        <v>500000</v>
      </c>
      <c r="Y172" s="233" t="s">
        <v>58</v>
      </c>
      <c r="Z172" s="14" t="s">
        <v>444</v>
      </c>
      <c r="AA172" s="14" t="s">
        <v>444</v>
      </c>
      <c r="AB172" s="236" t="s">
        <v>4963</v>
      </c>
      <c r="AC172" s="109">
        <v>52.031859984905765</v>
      </c>
      <c r="AD172" s="107">
        <v>15.09433962264151</v>
      </c>
      <c r="AE172" s="109">
        <v>2451.5929992452884</v>
      </c>
      <c r="AF172" s="108">
        <v>49.031859984905765</v>
      </c>
      <c r="AG172" s="109">
        <v>52.031859984905765</v>
      </c>
    </row>
    <row r="173" spans="1:33" ht="15.6" hidden="1">
      <c r="A173" s="233" t="s">
        <v>4136</v>
      </c>
      <c r="B173" s="96" t="s">
        <v>4133</v>
      </c>
      <c r="C173" s="233" t="s">
        <v>4570</v>
      </c>
      <c r="D173" s="233" t="s">
        <v>51</v>
      </c>
      <c r="E173" s="233" t="s">
        <v>52</v>
      </c>
      <c r="F173" s="233" t="s">
        <v>26</v>
      </c>
      <c r="G173" s="233" t="s">
        <v>66</v>
      </c>
      <c r="H173" s="233" t="s">
        <v>54</v>
      </c>
      <c r="I173" s="233" t="s">
        <v>68</v>
      </c>
      <c r="J173" s="233" t="s">
        <v>5152</v>
      </c>
      <c r="K173" s="235">
        <v>43748</v>
      </c>
      <c r="L173" s="235">
        <v>43805</v>
      </c>
      <c r="M173" s="235">
        <v>43815</v>
      </c>
      <c r="N173" s="233" t="s">
        <v>9</v>
      </c>
      <c r="O173" s="233" t="s">
        <v>4319</v>
      </c>
      <c r="P173" s="233" t="s">
        <v>17</v>
      </c>
      <c r="Q173" t="s">
        <v>84</v>
      </c>
      <c r="R173" t="s">
        <v>84</v>
      </c>
      <c r="S173" t="s">
        <v>84</v>
      </c>
      <c r="W173" s="233"/>
      <c r="X173" s="236">
        <v>500000</v>
      </c>
      <c r="Y173" s="233" t="s">
        <v>58</v>
      </c>
      <c r="Z173" s="233" t="s">
        <v>444</v>
      </c>
      <c r="AA173" s="233" t="s">
        <v>444</v>
      </c>
      <c r="AB173" s="236" t="s">
        <v>4963</v>
      </c>
      <c r="AC173" s="109">
        <v>52.06204866415105</v>
      </c>
      <c r="AD173" s="107">
        <v>1.5094339622641511</v>
      </c>
      <c r="AE173" s="109">
        <v>2453.1024332075526</v>
      </c>
      <c r="AF173" s="108">
        <v>49.06204866415105</v>
      </c>
      <c r="AG173" s="109">
        <v>52.06204866415105</v>
      </c>
    </row>
    <row r="174" spans="1:33" ht="15.6" hidden="1">
      <c r="A174" s="233" t="s">
        <v>4203</v>
      </c>
      <c r="B174" s="233" t="s">
        <v>4204</v>
      </c>
      <c r="C174" s="233" t="s">
        <v>4788</v>
      </c>
      <c r="D174" s="233" t="s">
        <v>76</v>
      </c>
      <c r="E174" s="233" t="s">
        <v>76</v>
      </c>
      <c r="F174" s="233" t="s">
        <v>25</v>
      </c>
      <c r="G174" s="13" t="str">
        <f t="shared" ref="G174:G195" ca="1" si="0">IF((AND((L174-TODAY())&gt;0,(H174="N")))=TRUE,"S3",IF(AND((L174-TODAY())&lt;=0,(H174="N"))=TRUE,"S1",IF(AND((L174-TODAY())&gt;0,(H174="Y"))=TRUE,"S4","S2")))</f>
        <v>S2</v>
      </c>
      <c r="H174" s="233" t="s">
        <v>54</v>
      </c>
      <c r="I174" s="233" t="s">
        <v>55</v>
      </c>
      <c r="J174" s="233" t="s">
        <v>5153</v>
      </c>
      <c r="K174" s="235">
        <v>43370</v>
      </c>
      <c r="L174" s="235">
        <v>43439</v>
      </c>
      <c r="M174" s="235">
        <v>43497</v>
      </c>
      <c r="N174" s="233" t="s">
        <v>28</v>
      </c>
      <c r="O174" s="233" t="s">
        <v>28</v>
      </c>
      <c r="P174" s="233" t="s">
        <v>28</v>
      </c>
      <c r="Q174" t="s">
        <v>84</v>
      </c>
      <c r="R174" t="s">
        <v>84</v>
      </c>
      <c r="S174" t="s">
        <v>84</v>
      </c>
      <c r="T174" s="62"/>
      <c r="U174" s="62"/>
      <c r="V174" s="62"/>
      <c r="W174" s="233" t="s">
        <v>5012</v>
      </c>
      <c r="X174" s="236">
        <v>500000</v>
      </c>
      <c r="Y174" s="99" t="s">
        <v>72</v>
      </c>
      <c r="Z174" s="14" t="str">
        <f ca="1">IF((AND((M174-TODAY())&lt;=0,(F283="P2")))=TRUE,"Yes","No")</f>
        <v>No</v>
      </c>
      <c r="AA174" s="14" t="str">
        <f ca="1">IF((AND((M174-TODAY())&lt;=30,(L174-TODAY())&lt;=0,(F283="P1")))=TRUE,"Yes",IF(AND((M174-TODAY())&lt;=30,(L174-TODAY())&lt;=0,(F283="P2"))=TRUE,"Yes","No"))</f>
        <v>No</v>
      </c>
      <c r="AB174" s="236" t="str">
        <f>VLOOKUP(O174,'Data Validation'!I:J,2,FALSE)</f>
        <v>RTC Passed</v>
      </c>
      <c r="AC174" s="109">
        <f t="shared" ref="AC174:AC195" ca="1" si="1">IF(AG174&lt;=53,AG174,AG174-52)</f>
        <v>33.556529328301934</v>
      </c>
      <c r="AD174" s="107">
        <f t="shared" ref="AD174:AD195" si="2">IF(H174="Y",(((160/1000000)*X174)/5.3)*0.1,((160/1000000)*X174)/5.3)</f>
        <v>1.5094339622641511</v>
      </c>
      <c r="AE174" s="109">
        <f>SUM($AD$2:AD174)</f>
        <v>2227.826466415097</v>
      </c>
      <c r="AF174" s="108">
        <f t="shared" ref="AF174:AF195" si="3">AE174/50</f>
        <v>44.556529328301941</v>
      </c>
      <c r="AG174" s="109">
        <f t="shared" ref="AG174:AG195" ca="1" si="4">WEEKNUM(TODAY())+AF174</f>
        <v>85.556529328301934</v>
      </c>
    </row>
    <row r="175" spans="1:33" ht="15.6" hidden="1">
      <c r="A175" s="103" t="s">
        <v>4214</v>
      </c>
      <c r="B175" s="96" t="s">
        <v>4215</v>
      </c>
      <c r="C175" s="233" t="s">
        <v>5154</v>
      </c>
      <c r="D175" s="233" t="s">
        <v>65</v>
      </c>
      <c r="E175" s="233" t="s">
        <v>65</v>
      </c>
      <c r="F175" s="233" t="s">
        <v>25</v>
      </c>
      <c r="G175" s="13" t="str">
        <f t="shared" ca="1" si="0"/>
        <v>S2</v>
      </c>
      <c r="H175" s="233" t="s">
        <v>54</v>
      </c>
      <c r="I175" s="233" t="s">
        <v>55</v>
      </c>
      <c r="J175" s="233" t="s">
        <v>5155</v>
      </c>
      <c r="K175" s="235">
        <v>43374</v>
      </c>
      <c r="L175" s="235">
        <v>43455</v>
      </c>
      <c r="M175" s="235">
        <v>43497</v>
      </c>
      <c r="N175" s="233" t="s">
        <v>28</v>
      </c>
      <c r="O175" s="233" t="s">
        <v>28</v>
      </c>
      <c r="P175" s="233" t="s">
        <v>28</v>
      </c>
      <c r="Q175" t="s">
        <v>84</v>
      </c>
      <c r="R175" t="s">
        <v>84</v>
      </c>
      <c r="S175" t="s">
        <v>84</v>
      </c>
      <c r="W175" s="233"/>
      <c r="X175" s="236">
        <v>18521</v>
      </c>
      <c r="Y175" s="233" t="s">
        <v>72</v>
      </c>
      <c r="Z175" s="233" t="s">
        <v>444</v>
      </c>
      <c r="AA175" s="233" t="s">
        <v>444</v>
      </c>
      <c r="AB175" s="236" t="str">
        <f>VLOOKUP(O175,'Data Validation'!I:J,2,FALSE)</f>
        <v>RTC Passed</v>
      </c>
      <c r="AC175" s="109">
        <f t="shared" ca="1" si="1"/>
        <v>33.557647577358551</v>
      </c>
      <c r="AD175" s="107">
        <f t="shared" si="2"/>
        <v>5.591245283018869E-2</v>
      </c>
      <c r="AE175" s="109">
        <f>SUM($AD$2:AD175)</f>
        <v>2227.8823788679274</v>
      </c>
      <c r="AF175" s="108">
        <f t="shared" si="3"/>
        <v>44.557647577358551</v>
      </c>
      <c r="AG175" s="109">
        <f t="shared" ca="1" si="4"/>
        <v>85.557647577358551</v>
      </c>
    </row>
    <row r="176" spans="1:33" ht="15.6" hidden="1">
      <c r="A176" s="13" t="s">
        <v>4717</v>
      </c>
      <c r="B176" s="13" t="s">
        <v>5156</v>
      </c>
      <c r="C176" s="13" t="s">
        <v>5157</v>
      </c>
      <c r="D176" s="233" t="s">
        <v>76</v>
      </c>
      <c r="E176" s="233" t="s">
        <v>76</v>
      </c>
      <c r="F176" s="233" t="s">
        <v>25</v>
      </c>
      <c r="G176" s="233" t="str">
        <f t="shared" ca="1" si="0"/>
        <v>S2</v>
      </c>
      <c r="H176" s="233" t="s">
        <v>54</v>
      </c>
      <c r="I176" s="233" t="s">
        <v>55</v>
      </c>
      <c r="J176" s="233" t="s">
        <v>5158</v>
      </c>
      <c r="K176" s="235">
        <v>43415</v>
      </c>
      <c r="L176" s="235">
        <v>43472</v>
      </c>
      <c r="M176" s="235">
        <v>43500</v>
      </c>
      <c r="N176" s="233" t="s">
        <v>28</v>
      </c>
      <c r="O176" s="233" t="s">
        <v>28</v>
      </c>
      <c r="P176" s="233" t="s">
        <v>28</v>
      </c>
      <c r="Q176" t="s">
        <v>84</v>
      </c>
      <c r="R176" t="s">
        <v>84</v>
      </c>
      <c r="S176" t="s">
        <v>84</v>
      </c>
      <c r="W176" s="233"/>
      <c r="X176" s="15">
        <v>177316</v>
      </c>
      <c r="Y176" s="233" t="s">
        <v>72</v>
      </c>
      <c r="Z176" s="233" t="s">
        <v>444</v>
      </c>
      <c r="AA176" s="233" t="s">
        <v>444</v>
      </c>
      <c r="AB176" s="236" t="str">
        <f>VLOOKUP(O176,'Data Validation'!I:J,2,FALSE)</f>
        <v>RTC Passed</v>
      </c>
      <c r="AC176" s="109">
        <f t="shared" ca="1" si="1"/>
        <v>33.568353449056659</v>
      </c>
      <c r="AD176" s="107">
        <f t="shared" si="2"/>
        <v>0.53529358490566048</v>
      </c>
      <c r="AE176" s="109">
        <f>SUM($AD$2:AD176)</f>
        <v>2228.4176724528329</v>
      </c>
      <c r="AF176" s="108">
        <f t="shared" si="3"/>
        <v>44.568353449056659</v>
      </c>
      <c r="AG176" s="109">
        <f t="shared" ca="1" si="4"/>
        <v>85.568353449056659</v>
      </c>
    </row>
    <row r="177" spans="1:33" ht="15.6" hidden="1">
      <c r="A177" s="13" t="s">
        <v>4180</v>
      </c>
      <c r="B177" s="96" t="s">
        <v>4181</v>
      </c>
      <c r="C177" s="233" t="s">
        <v>4722</v>
      </c>
      <c r="D177" s="233" t="s">
        <v>65</v>
      </c>
      <c r="E177" s="233" t="s">
        <v>52</v>
      </c>
      <c r="F177" s="233" t="s">
        <v>25</v>
      </c>
      <c r="G177" s="13" t="str">
        <f t="shared" ca="1" si="0"/>
        <v>S2</v>
      </c>
      <c r="H177" s="233" t="s">
        <v>54</v>
      </c>
      <c r="I177" s="233" t="s">
        <v>55</v>
      </c>
      <c r="J177" s="233" t="s">
        <v>5159</v>
      </c>
      <c r="K177" s="235">
        <v>43367</v>
      </c>
      <c r="L177" s="235">
        <v>43487</v>
      </c>
      <c r="M177" s="235">
        <v>43504</v>
      </c>
      <c r="N177" s="233" t="s">
        <v>28</v>
      </c>
      <c r="O177" s="233" t="s">
        <v>28</v>
      </c>
      <c r="P177" s="233" t="s">
        <v>28</v>
      </c>
      <c r="Q177" t="s">
        <v>84</v>
      </c>
      <c r="R177" t="s">
        <v>84</v>
      </c>
      <c r="S177" t="s">
        <v>84</v>
      </c>
      <c r="W177" s="233"/>
      <c r="X177" s="236">
        <v>500000</v>
      </c>
      <c r="Y177" s="233" t="s">
        <v>58</v>
      </c>
      <c r="Z177" s="14" t="str">
        <f ca="1">IF((AND((M177-TODAY())&lt;=0,(F177="P2")))=TRUE,"Yes","No")</f>
        <v>Yes</v>
      </c>
      <c r="AA177" s="14" t="str">
        <f ca="1">IF((AND((M177-TODAY())&lt;=30,(L177-TODAY())&lt;=0,(F177="P1")))=TRUE,"Yes",IF(AND((M177-TODAY())&lt;=30,(L177-TODAY())&lt;=0,(F177="P2"))=TRUE,"Yes","No"))</f>
        <v>Yes</v>
      </c>
      <c r="AB177" s="236" t="str">
        <f>VLOOKUP(O177,'Data Validation'!I:J,2,FALSE)</f>
        <v>RTC Passed</v>
      </c>
      <c r="AC177" s="109">
        <f t="shared" ca="1" si="1"/>
        <v>33.598542128301943</v>
      </c>
      <c r="AD177" s="107">
        <f t="shared" si="2"/>
        <v>1.5094339622641511</v>
      </c>
      <c r="AE177" s="109">
        <f>SUM($AD$2:AD177)</f>
        <v>2229.9271064150971</v>
      </c>
      <c r="AF177" s="108">
        <f t="shared" si="3"/>
        <v>44.598542128301943</v>
      </c>
      <c r="AG177" s="109">
        <f t="shared" ca="1" si="4"/>
        <v>85.598542128301943</v>
      </c>
    </row>
    <row r="178" spans="1:33" ht="15.6" hidden="1">
      <c r="A178" s="14" t="s">
        <v>4230</v>
      </c>
      <c r="B178" s="13" t="s">
        <v>4613</v>
      </c>
      <c r="C178" s="233" t="s">
        <v>5160</v>
      </c>
      <c r="D178" s="13" t="s">
        <v>65</v>
      </c>
      <c r="E178" s="13" t="s">
        <v>65</v>
      </c>
      <c r="F178" s="233" t="s">
        <v>25</v>
      </c>
      <c r="G178" s="13" t="str">
        <f t="shared" ca="1" si="0"/>
        <v>S2</v>
      </c>
      <c r="H178" s="233" t="s">
        <v>54</v>
      </c>
      <c r="I178" s="2" t="s">
        <v>55</v>
      </c>
      <c r="J178" s="233" t="s">
        <v>5161</v>
      </c>
      <c r="K178" s="235">
        <v>43290</v>
      </c>
      <c r="L178" s="235">
        <v>43385</v>
      </c>
      <c r="M178" s="235">
        <v>43510</v>
      </c>
      <c r="N178" s="233" t="s">
        <v>28</v>
      </c>
      <c r="O178" s="233" t="s">
        <v>28</v>
      </c>
      <c r="P178" s="233" t="s">
        <v>28</v>
      </c>
      <c r="Q178" t="s">
        <v>84</v>
      </c>
      <c r="R178" t="s">
        <v>84</v>
      </c>
      <c r="S178" t="s">
        <v>84</v>
      </c>
      <c r="W178" s="233"/>
      <c r="X178" s="236">
        <v>795</v>
      </c>
      <c r="Y178" s="233" t="s">
        <v>72</v>
      </c>
      <c r="Z178" s="233" t="s">
        <v>444</v>
      </c>
      <c r="AA178" s="233" t="s">
        <v>444</v>
      </c>
      <c r="AB178" s="236" t="str">
        <f>VLOOKUP(O178,'Data Validation'!I:J,2,FALSE)</f>
        <v>RTC Passed</v>
      </c>
      <c r="AC178" s="109">
        <f t="shared" ca="1" si="1"/>
        <v>33.598590128301936</v>
      </c>
      <c r="AD178" s="107">
        <f t="shared" si="2"/>
        <v>2.4000000000000002E-3</v>
      </c>
      <c r="AE178" s="109">
        <f>SUM($AD$2:AD178)</f>
        <v>2229.929506415097</v>
      </c>
      <c r="AF178" s="108">
        <f t="shared" si="3"/>
        <v>44.598590128301936</v>
      </c>
      <c r="AG178" s="109">
        <f t="shared" ca="1" si="4"/>
        <v>85.598590128301936</v>
      </c>
    </row>
    <row r="179" spans="1:33" ht="15.6" hidden="1">
      <c r="A179" s="110" t="s">
        <v>4174</v>
      </c>
      <c r="B179" s="96" t="s">
        <v>4133</v>
      </c>
      <c r="C179" s="233" t="s">
        <v>3806</v>
      </c>
      <c r="D179" s="233" t="s">
        <v>76</v>
      </c>
      <c r="E179" s="233" t="s">
        <v>76</v>
      </c>
      <c r="F179" s="233" t="s">
        <v>25</v>
      </c>
      <c r="G179" s="233" t="str">
        <f t="shared" ca="1" si="0"/>
        <v>S2</v>
      </c>
      <c r="H179" s="233" t="s">
        <v>54</v>
      </c>
      <c r="I179" s="233" t="s">
        <v>68</v>
      </c>
      <c r="J179" s="233" t="s">
        <v>5162</v>
      </c>
      <c r="K179" s="235">
        <v>43406</v>
      </c>
      <c r="L179" s="235">
        <v>43440</v>
      </c>
      <c r="M179" s="235">
        <v>43511</v>
      </c>
      <c r="N179" s="233" t="s">
        <v>28</v>
      </c>
      <c r="O179" s="233" t="s">
        <v>28</v>
      </c>
      <c r="P179" s="233" t="s">
        <v>28</v>
      </c>
      <c r="Q179" t="s">
        <v>84</v>
      </c>
      <c r="R179" t="s">
        <v>84</v>
      </c>
      <c r="S179" t="s">
        <v>84</v>
      </c>
      <c r="W179" s="233"/>
      <c r="X179" s="15">
        <v>235359</v>
      </c>
      <c r="Y179" s="233" t="s">
        <v>72</v>
      </c>
      <c r="Z179" s="233" t="s">
        <v>444</v>
      </c>
      <c r="AA179" s="233" t="s">
        <v>444</v>
      </c>
      <c r="AB179" s="236" t="str">
        <f>VLOOKUP(O179,'Data Validation'!I:J,2,FALSE)</f>
        <v>RTC Passed</v>
      </c>
      <c r="AC179" s="109">
        <f t="shared" ca="1" si="1"/>
        <v>33.612800483018916</v>
      </c>
      <c r="AD179" s="107">
        <f t="shared" si="2"/>
        <v>0.71051773584905664</v>
      </c>
      <c r="AE179" s="109">
        <f>SUM($AD$2:AD179)</f>
        <v>2230.6400241509459</v>
      </c>
      <c r="AF179" s="108">
        <f t="shared" si="3"/>
        <v>44.612800483018916</v>
      </c>
      <c r="AG179" s="109">
        <f t="shared" ca="1" si="4"/>
        <v>85.612800483018916</v>
      </c>
    </row>
    <row r="180" spans="1:33" ht="15.6" hidden="1">
      <c r="A180" s="110" t="s">
        <v>4174</v>
      </c>
      <c r="B180" s="96" t="s">
        <v>4133</v>
      </c>
      <c r="C180" s="233" t="s">
        <v>3806</v>
      </c>
      <c r="D180" s="233" t="s">
        <v>76</v>
      </c>
      <c r="E180" s="233" t="s">
        <v>76</v>
      </c>
      <c r="F180" s="233" t="s">
        <v>25</v>
      </c>
      <c r="G180" s="233" t="str">
        <f t="shared" ca="1" si="0"/>
        <v>S2</v>
      </c>
      <c r="H180" s="233" t="s">
        <v>54</v>
      </c>
      <c r="I180" s="233" t="s">
        <v>68</v>
      </c>
      <c r="J180" s="233" t="s">
        <v>5163</v>
      </c>
      <c r="K180" s="235">
        <v>43406</v>
      </c>
      <c r="L180" s="235">
        <v>43440</v>
      </c>
      <c r="M180" s="235">
        <v>43511</v>
      </c>
      <c r="N180" s="233" t="s">
        <v>28</v>
      </c>
      <c r="O180" s="233" t="s">
        <v>28</v>
      </c>
      <c r="P180" s="233" t="s">
        <v>28</v>
      </c>
      <c r="Q180" t="s">
        <v>84</v>
      </c>
      <c r="R180" t="s">
        <v>84</v>
      </c>
      <c r="S180" t="s">
        <v>84</v>
      </c>
      <c r="W180" s="233" t="s">
        <v>3641</v>
      </c>
      <c r="X180" s="236">
        <v>500000</v>
      </c>
      <c r="Y180" s="233" t="s">
        <v>72</v>
      </c>
      <c r="Z180" s="14" t="str">
        <f ca="1">IF((AND((M180-TODAY())&lt;=0,(F180="P2")))=TRUE,"Yes","No")</f>
        <v>Yes</v>
      </c>
      <c r="AA180" s="14" t="str">
        <f ca="1">IF((AND((M180-TODAY())&lt;=30,(L180-TODAY())&lt;=0,(F180="P1")))=TRUE,"Yes",IF(AND((M180-TODAY())&lt;=30,(L180-TODAY())&lt;=0,(F180="P2"))=TRUE,"Yes","No"))</f>
        <v>Yes</v>
      </c>
      <c r="AB180" s="236" t="str">
        <f>VLOOKUP(O180,'Data Validation'!I:J,2,FALSE)</f>
        <v>RTC Passed</v>
      </c>
      <c r="AC180" s="109">
        <f t="shared" ca="1" si="1"/>
        <v>33.6429891622642</v>
      </c>
      <c r="AD180" s="107">
        <f t="shared" si="2"/>
        <v>1.5094339622641511</v>
      </c>
      <c r="AE180" s="109">
        <f>SUM($AD$2:AD180)</f>
        <v>2232.1494581132101</v>
      </c>
      <c r="AF180" s="108">
        <f t="shared" si="3"/>
        <v>44.6429891622642</v>
      </c>
      <c r="AG180" s="109">
        <f t="shared" ca="1" si="4"/>
        <v>85.6429891622642</v>
      </c>
    </row>
    <row r="181" spans="1:33" ht="15.6" hidden="1">
      <c r="A181" s="110" t="s">
        <v>4316</v>
      </c>
      <c r="B181" s="96" t="s">
        <v>4133</v>
      </c>
      <c r="C181" s="233" t="s">
        <v>3806</v>
      </c>
      <c r="D181" s="233" t="s">
        <v>76</v>
      </c>
      <c r="E181" s="233" t="s">
        <v>76</v>
      </c>
      <c r="F181" s="233" t="s">
        <v>25</v>
      </c>
      <c r="G181" s="13" t="str">
        <f t="shared" ca="1" si="0"/>
        <v>S2</v>
      </c>
      <c r="H181" s="233" t="s">
        <v>54</v>
      </c>
      <c r="I181" s="233" t="s">
        <v>68</v>
      </c>
      <c r="J181" s="95" t="s">
        <v>5164</v>
      </c>
      <c r="K181" s="235">
        <v>43405</v>
      </c>
      <c r="L181" s="235">
        <v>43465</v>
      </c>
      <c r="M181" s="235">
        <v>43511</v>
      </c>
      <c r="N181" s="233" t="s">
        <v>28</v>
      </c>
      <c r="O181" s="233" t="s">
        <v>28</v>
      </c>
      <c r="P181" s="233" t="s">
        <v>28</v>
      </c>
      <c r="Q181" t="s">
        <v>84</v>
      </c>
      <c r="R181" t="s">
        <v>84</v>
      </c>
      <c r="S181" t="s">
        <v>84</v>
      </c>
      <c r="W181" s="233" t="s">
        <v>3641</v>
      </c>
      <c r="X181" s="236">
        <v>500000</v>
      </c>
      <c r="Y181" s="233" t="s">
        <v>72</v>
      </c>
      <c r="Z181" s="14" t="str">
        <f ca="1">IF((AND((M181-TODAY())&lt;=0,(F181="P2")))=TRUE,"Yes","No")</f>
        <v>Yes</v>
      </c>
      <c r="AA181" s="14" t="str">
        <f ca="1">IF((AND((M181-TODAY())&lt;=30,(L181-TODAY())&lt;=0,(F181="P1")))=TRUE,"Yes",IF(AND((M181-TODAY())&lt;=30,(L181-TODAY())&lt;=0,(F181="P2"))=TRUE,"Yes","No"))</f>
        <v>Yes</v>
      </c>
      <c r="AB181" s="236" t="str">
        <f>VLOOKUP(O181,'Data Validation'!I:J,2,FALSE)</f>
        <v>RTC Passed</v>
      </c>
      <c r="AC181" s="109">
        <f t="shared" ca="1" si="1"/>
        <v>33.673177841509485</v>
      </c>
      <c r="AD181" s="107">
        <f t="shared" si="2"/>
        <v>1.5094339622641511</v>
      </c>
      <c r="AE181" s="109">
        <f>SUM($AD$2:AD181)</f>
        <v>2233.6588920754743</v>
      </c>
      <c r="AF181" s="108">
        <f t="shared" si="3"/>
        <v>44.673177841509485</v>
      </c>
      <c r="AG181" s="109">
        <f t="shared" ca="1" si="4"/>
        <v>85.673177841509485</v>
      </c>
    </row>
    <row r="182" spans="1:33" ht="15.6" hidden="1">
      <c r="A182" s="13" t="s">
        <v>4180</v>
      </c>
      <c r="B182" s="96" t="s">
        <v>4181</v>
      </c>
      <c r="C182" s="233" t="s">
        <v>5165</v>
      </c>
      <c r="D182" s="233" t="s">
        <v>65</v>
      </c>
      <c r="E182" s="233" t="s">
        <v>65</v>
      </c>
      <c r="F182" s="233" t="s">
        <v>25</v>
      </c>
      <c r="G182" s="13" t="str">
        <f t="shared" ca="1" si="0"/>
        <v>S2</v>
      </c>
      <c r="H182" s="233" t="s">
        <v>54</v>
      </c>
      <c r="I182" s="233" t="s">
        <v>55</v>
      </c>
      <c r="J182" s="233" t="s">
        <v>5166</v>
      </c>
      <c r="K182" s="235">
        <v>43405</v>
      </c>
      <c r="L182" s="235">
        <v>43441</v>
      </c>
      <c r="M182" s="235">
        <v>43521</v>
      </c>
      <c r="N182" s="233" t="s">
        <v>28</v>
      </c>
      <c r="O182" s="233" t="s">
        <v>28</v>
      </c>
      <c r="P182" s="233" t="s">
        <v>28</v>
      </c>
      <c r="Q182" t="s">
        <v>84</v>
      </c>
      <c r="R182" t="s">
        <v>84</v>
      </c>
      <c r="S182" t="s">
        <v>84</v>
      </c>
      <c r="W182" s="233" t="s">
        <v>3641</v>
      </c>
      <c r="X182" s="236">
        <v>500000</v>
      </c>
      <c r="Y182" s="233" t="s">
        <v>72</v>
      </c>
      <c r="Z182" s="14" t="str">
        <f ca="1">IF((AND((M182-TODAY())&lt;=0,(F182="P2")))=TRUE,"Yes","No")</f>
        <v>Yes</v>
      </c>
      <c r="AA182" s="14" t="str">
        <f ca="1">IF((AND((M182-TODAY())&lt;=30,(L182-TODAY())&lt;=0,(F182="P1")))=TRUE,"Yes",IF(AND((M182-TODAY())&lt;=30,(L182-TODAY())&lt;=0,(F182="P2"))=TRUE,"Yes","No"))</f>
        <v>Yes</v>
      </c>
      <c r="AB182" s="236" t="str">
        <f>VLOOKUP(O182,'Data Validation'!I:J,2,FALSE)</f>
        <v>RTC Passed</v>
      </c>
      <c r="AC182" s="109">
        <f t="shared" ca="1" si="1"/>
        <v>33.70336652075477</v>
      </c>
      <c r="AD182" s="107">
        <f t="shared" si="2"/>
        <v>1.5094339622641511</v>
      </c>
      <c r="AE182" s="109">
        <f>SUM($AD$2:AD182)</f>
        <v>2235.1683260377386</v>
      </c>
      <c r="AF182" s="108">
        <f t="shared" si="3"/>
        <v>44.70336652075477</v>
      </c>
      <c r="AG182" s="109">
        <f t="shared" ca="1" si="4"/>
        <v>85.70336652075477</v>
      </c>
    </row>
    <row r="183" spans="1:33" ht="15.6" hidden="1">
      <c r="A183" s="110" t="s">
        <v>4141</v>
      </c>
      <c r="B183" s="96" t="s">
        <v>4142</v>
      </c>
      <c r="C183" s="233" t="s">
        <v>3469</v>
      </c>
      <c r="D183" s="233" t="s">
        <v>65</v>
      </c>
      <c r="E183" s="233" t="s">
        <v>65</v>
      </c>
      <c r="F183" s="233" t="s">
        <v>25</v>
      </c>
      <c r="G183" s="13" t="str">
        <f t="shared" ca="1" si="0"/>
        <v>S2</v>
      </c>
      <c r="H183" s="233" t="s">
        <v>54</v>
      </c>
      <c r="I183" s="233" t="s">
        <v>55</v>
      </c>
      <c r="J183" s="235" t="s">
        <v>5167</v>
      </c>
      <c r="K183" s="235">
        <v>43411</v>
      </c>
      <c r="L183" s="235">
        <v>43483</v>
      </c>
      <c r="M183" s="235">
        <v>43523</v>
      </c>
      <c r="N183" s="233" t="s">
        <v>28</v>
      </c>
      <c r="O183" s="233" t="s">
        <v>28</v>
      </c>
      <c r="P183" s="233" t="s">
        <v>28</v>
      </c>
      <c r="Q183" t="s">
        <v>84</v>
      </c>
      <c r="R183" t="s">
        <v>84</v>
      </c>
      <c r="S183" t="s">
        <v>84</v>
      </c>
      <c r="W183" s="233"/>
      <c r="X183" s="15">
        <v>31533</v>
      </c>
      <c r="Y183" s="233" t="s">
        <v>72</v>
      </c>
      <c r="Z183" s="233" t="s">
        <v>444</v>
      </c>
      <c r="AA183" s="233" t="s">
        <v>444</v>
      </c>
      <c r="AB183" s="236" t="str">
        <f>VLOOKUP(O183,'Data Validation'!I:J,2,FALSE)</f>
        <v>RTC Passed</v>
      </c>
      <c r="AC183" s="109">
        <f t="shared" ca="1" si="1"/>
        <v>33.705270400000046</v>
      </c>
      <c r="AD183" s="107">
        <f t="shared" si="2"/>
        <v>9.5193962264150944E-2</v>
      </c>
      <c r="AE183" s="109">
        <f>SUM($AD$2:AD183)</f>
        <v>2235.2635200000027</v>
      </c>
      <c r="AF183" s="108">
        <f t="shared" si="3"/>
        <v>44.705270400000053</v>
      </c>
      <c r="AG183" s="109">
        <f t="shared" ca="1" si="4"/>
        <v>85.705270400000046</v>
      </c>
    </row>
    <row r="184" spans="1:33" ht="15.6" hidden="1">
      <c r="A184" s="110" t="s">
        <v>4174</v>
      </c>
      <c r="B184" s="96" t="s">
        <v>4133</v>
      </c>
      <c r="C184" s="233" t="s">
        <v>5053</v>
      </c>
      <c r="D184" s="233" t="s">
        <v>76</v>
      </c>
      <c r="E184" s="233" t="s">
        <v>76</v>
      </c>
      <c r="F184" s="233" t="s">
        <v>25</v>
      </c>
      <c r="G184" s="13" t="str">
        <f t="shared" ca="1" si="0"/>
        <v>S2</v>
      </c>
      <c r="H184" s="233" t="s">
        <v>54</v>
      </c>
      <c r="I184" s="233" t="s">
        <v>68</v>
      </c>
      <c r="J184" s="233" t="s">
        <v>5168</v>
      </c>
      <c r="K184" s="235">
        <v>43466</v>
      </c>
      <c r="L184" s="235">
        <v>43504</v>
      </c>
      <c r="M184" s="235">
        <v>43524</v>
      </c>
      <c r="N184" s="233" t="s">
        <v>28</v>
      </c>
      <c r="O184" s="233" t="s">
        <v>28</v>
      </c>
      <c r="P184" s="233" t="s">
        <v>28</v>
      </c>
      <c r="Q184" t="s">
        <v>84</v>
      </c>
      <c r="R184" t="s">
        <v>84</v>
      </c>
      <c r="S184" t="s">
        <v>84</v>
      </c>
      <c r="W184" s="233"/>
      <c r="X184" s="15">
        <v>32846</v>
      </c>
      <c r="Y184" s="233" t="s">
        <v>72</v>
      </c>
      <c r="Z184" s="233" t="s">
        <v>444</v>
      </c>
      <c r="AA184" s="233" t="s">
        <v>444</v>
      </c>
      <c r="AB184" s="236" t="str">
        <f>VLOOKUP(O184,'Data Validation'!I:J,2,FALSE)</f>
        <v>RTC Passed</v>
      </c>
      <c r="AC184" s="109">
        <f t="shared" ca="1" si="1"/>
        <v>33.707253554717028</v>
      </c>
      <c r="AD184" s="107">
        <f t="shared" si="2"/>
        <v>9.9157735849056627E-2</v>
      </c>
      <c r="AE184" s="109">
        <f>SUM($AD$2:AD184)</f>
        <v>2235.3626777358518</v>
      </c>
      <c r="AF184" s="108">
        <f t="shared" si="3"/>
        <v>44.707253554717035</v>
      </c>
      <c r="AG184" s="109">
        <f t="shared" ca="1" si="4"/>
        <v>85.707253554717028</v>
      </c>
    </row>
    <row r="185" spans="1:33" ht="15.6" hidden="1">
      <c r="A185" s="110" t="s">
        <v>4141</v>
      </c>
      <c r="B185" s="96" t="s">
        <v>4142</v>
      </c>
      <c r="C185" s="233" t="s">
        <v>3469</v>
      </c>
      <c r="D185" s="233" t="s">
        <v>65</v>
      </c>
      <c r="E185" s="233" t="s">
        <v>65</v>
      </c>
      <c r="F185" s="233" t="s">
        <v>25</v>
      </c>
      <c r="G185" s="13" t="str">
        <f t="shared" ca="1" si="0"/>
        <v>S2</v>
      </c>
      <c r="H185" s="233" t="s">
        <v>54</v>
      </c>
      <c r="I185" s="233" t="s">
        <v>55</v>
      </c>
      <c r="J185" s="235" t="s">
        <v>5169</v>
      </c>
      <c r="K185" s="235">
        <v>43411</v>
      </c>
      <c r="L185" s="235">
        <v>43497</v>
      </c>
      <c r="M185" s="235">
        <v>43537</v>
      </c>
      <c r="N185" s="233" t="s">
        <v>28</v>
      </c>
      <c r="O185" s="233" t="s">
        <v>28</v>
      </c>
      <c r="P185" s="233" t="s">
        <v>28</v>
      </c>
      <c r="Q185" t="s">
        <v>84</v>
      </c>
      <c r="R185" t="s">
        <v>84</v>
      </c>
      <c r="S185" t="s">
        <v>84</v>
      </c>
      <c r="W185" s="233"/>
      <c r="X185" s="15">
        <v>500000</v>
      </c>
      <c r="Y185" s="233" t="s">
        <v>58</v>
      </c>
      <c r="Z185" s="233" t="s">
        <v>444</v>
      </c>
      <c r="AA185" s="233" t="s">
        <v>444</v>
      </c>
      <c r="AB185" s="236" t="str">
        <f>VLOOKUP(O185,'Data Validation'!I:J,2,FALSE)</f>
        <v>RTC Passed</v>
      </c>
      <c r="AC185" s="109">
        <f t="shared" ca="1" si="1"/>
        <v>33.737442233962327</v>
      </c>
      <c r="AD185" s="107">
        <f t="shared" si="2"/>
        <v>1.5094339622641511</v>
      </c>
      <c r="AE185" s="109">
        <f>SUM($AD$2:AD185)</f>
        <v>2236.872111698116</v>
      </c>
      <c r="AF185" s="108">
        <f t="shared" si="3"/>
        <v>44.737442233962319</v>
      </c>
      <c r="AG185" s="109">
        <f t="shared" ca="1" si="4"/>
        <v>85.737442233962327</v>
      </c>
    </row>
    <row r="186" spans="1:33" ht="15.6" hidden="1">
      <c r="A186" s="110" t="s">
        <v>4196</v>
      </c>
      <c r="B186" s="96" t="s">
        <v>4197</v>
      </c>
      <c r="C186" s="13" t="s">
        <v>3235</v>
      </c>
      <c r="D186" s="233" t="s">
        <v>65</v>
      </c>
      <c r="E186" s="233" t="s">
        <v>65</v>
      </c>
      <c r="F186" s="233" t="s">
        <v>25</v>
      </c>
      <c r="G186" s="13" t="str">
        <f t="shared" ca="1" si="0"/>
        <v>S2</v>
      </c>
      <c r="H186" s="233" t="s">
        <v>54</v>
      </c>
      <c r="I186" s="233" t="s">
        <v>55</v>
      </c>
      <c r="J186" s="233" t="s">
        <v>5170</v>
      </c>
      <c r="K186" s="235">
        <v>43437</v>
      </c>
      <c r="L186" s="235">
        <v>43518</v>
      </c>
      <c r="M186" s="235">
        <v>43542</v>
      </c>
      <c r="N186" s="233" t="s">
        <v>28</v>
      </c>
      <c r="O186" s="233" t="s">
        <v>28</v>
      </c>
      <c r="P186" s="233" t="s">
        <v>28</v>
      </c>
      <c r="Q186" t="s">
        <v>84</v>
      </c>
      <c r="R186" t="s">
        <v>84</v>
      </c>
      <c r="S186" t="s">
        <v>84</v>
      </c>
      <c r="W186" s="233" t="s">
        <v>5171</v>
      </c>
      <c r="X186" s="15">
        <v>500000</v>
      </c>
      <c r="Y186" s="233" t="s">
        <v>72</v>
      </c>
      <c r="Z186" s="233" t="s">
        <v>444</v>
      </c>
      <c r="AA186" s="233" t="s">
        <v>444</v>
      </c>
      <c r="AB186" s="236" t="str">
        <f>VLOOKUP(O186,'Data Validation'!I:J,2,FALSE)</f>
        <v>RTC Passed</v>
      </c>
      <c r="AC186" s="109">
        <f t="shared" ca="1" si="1"/>
        <v>33.767630913207597</v>
      </c>
      <c r="AD186" s="107">
        <f t="shared" si="2"/>
        <v>1.5094339622641511</v>
      </c>
      <c r="AE186" s="109">
        <f>SUM($AD$2:AD186)</f>
        <v>2238.3815456603802</v>
      </c>
      <c r="AF186" s="108">
        <f t="shared" si="3"/>
        <v>44.767630913207604</v>
      </c>
      <c r="AG186" s="109">
        <f t="shared" ca="1" si="4"/>
        <v>85.767630913207597</v>
      </c>
    </row>
    <row r="187" spans="1:33" ht="15.6" hidden="1">
      <c r="A187" s="102" t="s">
        <v>4132</v>
      </c>
      <c r="B187" s="96" t="s">
        <v>4695</v>
      </c>
      <c r="C187" s="233" t="s">
        <v>5172</v>
      </c>
      <c r="D187" s="233" t="s">
        <v>65</v>
      </c>
      <c r="E187" s="233" t="s">
        <v>65</v>
      </c>
      <c r="F187" s="233" t="s">
        <v>25</v>
      </c>
      <c r="G187" s="233" t="str">
        <f t="shared" ca="1" si="0"/>
        <v>S2</v>
      </c>
      <c r="H187" s="233" t="s">
        <v>54</v>
      </c>
      <c r="I187" s="233" t="s">
        <v>55</v>
      </c>
      <c r="J187" s="233" t="s">
        <v>5173</v>
      </c>
      <c r="K187" s="235">
        <v>43434</v>
      </c>
      <c r="L187" s="235">
        <v>43518</v>
      </c>
      <c r="M187" s="235">
        <v>43553</v>
      </c>
      <c r="N187" s="233" t="s">
        <v>28</v>
      </c>
      <c r="O187" s="233" t="s">
        <v>28</v>
      </c>
      <c r="P187" s="233" t="s">
        <v>28</v>
      </c>
      <c r="Q187" t="s">
        <v>84</v>
      </c>
      <c r="R187" t="s">
        <v>84</v>
      </c>
      <c r="S187" t="s">
        <v>84</v>
      </c>
      <c r="W187" s="233"/>
      <c r="X187" s="103">
        <v>471046</v>
      </c>
      <c r="Y187" s="233" t="s">
        <v>72</v>
      </c>
      <c r="Z187" s="233" t="s">
        <v>444</v>
      </c>
      <c r="AA187" s="233" t="s">
        <v>444</v>
      </c>
      <c r="AB187" s="236" t="str">
        <f>VLOOKUP(O187,'Data Validation'!I:J,2,FALSE)</f>
        <v>RTC Passed</v>
      </c>
      <c r="AC187" s="109">
        <f t="shared" ca="1" si="1"/>
        <v>33.796071426415153</v>
      </c>
      <c r="AD187" s="107">
        <f t="shared" si="2"/>
        <v>1.4220256603773587</v>
      </c>
      <c r="AE187" s="109">
        <f>SUM($AD$2:AD187)</f>
        <v>2239.8035713207578</v>
      </c>
      <c r="AF187" s="108">
        <f t="shared" si="3"/>
        <v>44.796071426415153</v>
      </c>
      <c r="AG187" s="109">
        <f t="shared" ca="1" si="4"/>
        <v>85.796071426415153</v>
      </c>
    </row>
    <row r="188" spans="1:33" ht="15.6" hidden="1">
      <c r="A188" s="233" t="s">
        <v>4203</v>
      </c>
      <c r="B188" s="233" t="s">
        <v>4204</v>
      </c>
      <c r="C188" s="233" t="s">
        <v>4696</v>
      </c>
      <c r="D188" s="233" t="s">
        <v>76</v>
      </c>
      <c r="E188" s="233" t="s">
        <v>76</v>
      </c>
      <c r="F188" s="233" t="s">
        <v>25</v>
      </c>
      <c r="G188" s="13" t="str">
        <f t="shared" ca="1" si="0"/>
        <v>S2</v>
      </c>
      <c r="H188" s="233" t="s">
        <v>54</v>
      </c>
      <c r="I188" s="233" t="s">
        <v>55</v>
      </c>
      <c r="J188" s="233" t="s">
        <v>5174</v>
      </c>
      <c r="K188" s="235">
        <v>43480</v>
      </c>
      <c r="L188" s="235">
        <v>43530</v>
      </c>
      <c r="M188" s="235">
        <v>43573</v>
      </c>
      <c r="N188" s="233" t="s">
        <v>28</v>
      </c>
      <c r="O188" s="233" t="s">
        <v>28</v>
      </c>
      <c r="P188" s="233" t="s">
        <v>28</v>
      </c>
      <c r="Q188" t="s">
        <v>84</v>
      </c>
      <c r="R188" t="s">
        <v>84</v>
      </c>
      <c r="S188" t="s">
        <v>84</v>
      </c>
      <c r="W188" s="233"/>
      <c r="X188" s="236">
        <v>500000</v>
      </c>
      <c r="Y188" s="233" t="s">
        <v>58</v>
      </c>
      <c r="Z188" s="14" t="str">
        <f ca="1">IF((AND((M188-TODAY())&lt;=0,(F188="P2")))=TRUE,"Yes","No")</f>
        <v>Yes</v>
      </c>
      <c r="AA188" s="14" t="str">
        <f t="shared" ref="AA188:AA195" ca="1" si="5">IF((AND((M188-TODAY())&lt;=30,(L188-TODAY())&lt;=0,(F188="P1")))=TRUE,"Yes",IF(AND((M188-TODAY())&lt;=30,(L188-TODAY())&lt;=0,(F188="P2"))=TRUE,"Yes","No"))</f>
        <v>Yes</v>
      </c>
      <c r="AB188" s="236" t="str">
        <f>VLOOKUP(O188,'Data Validation'!I:J,2,FALSE)</f>
        <v>RTC Passed</v>
      </c>
      <c r="AC188" s="109">
        <f t="shared" ca="1" si="1"/>
        <v>33.826260105660438</v>
      </c>
      <c r="AD188" s="107">
        <f t="shared" si="2"/>
        <v>1.5094339622641511</v>
      </c>
      <c r="AE188" s="109">
        <f>SUM($AD$2:AD188)</f>
        <v>2241.313005283022</v>
      </c>
      <c r="AF188" s="108">
        <f t="shared" si="3"/>
        <v>44.826260105660438</v>
      </c>
      <c r="AG188" s="109">
        <f t="shared" ca="1" si="4"/>
        <v>85.826260105660438</v>
      </c>
    </row>
    <row r="189" spans="1:33" ht="15.6" hidden="1">
      <c r="A189" s="110" t="s">
        <v>4132</v>
      </c>
      <c r="B189" s="96" t="s">
        <v>4695</v>
      </c>
      <c r="C189" s="233" t="s">
        <v>4732</v>
      </c>
      <c r="D189" s="233" t="s">
        <v>65</v>
      </c>
      <c r="E189" s="233" t="s">
        <v>65</v>
      </c>
      <c r="F189" s="233" t="s">
        <v>25</v>
      </c>
      <c r="G189" s="13" t="str">
        <f t="shared" ca="1" si="0"/>
        <v>S2</v>
      </c>
      <c r="H189" s="233" t="s">
        <v>54</v>
      </c>
      <c r="I189" s="233" t="s">
        <v>55</v>
      </c>
      <c r="J189" s="233" t="s">
        <v>5175</v>
      </c>
      <c r="K189" s="235">
        <v>43578</v>
      </c>
      <c r="L189" s="235">
        <v>43583</v>
      </c>
      <c r="M189" s="235">
        <v>43592</v>
      </c>
      <c r="N189" s="233" t="s">
        <v>28</v>
      </c>
      <c r="O189" s="233" t="s">
        <v>28</v>
      </c>
      <c r="P189" s="233" t="s">
        <v>28</v>
      </c>
      <c r="Q189" t="s">
        <v>84</v>
      </c>
      <c r="R189" t="s">
        <v>84</v>
      </c>
      <c r="S189" t="s">
        <v>84</v>
      </c>
      <c r="W189" s="233"/>
      <c r="X189" s="236">
        <v>18521</v>
      </c>
      <c r="Y189" s="233" t="s">
        <v>58</v>
      </c>
      <c r="Z189" s="14" t="str">
        <f ca="1">IF((AND((M189-TODAY())&lt;=0,(F189="P2")))=TRUE,"Yes","No")</f>
        <v>Yes</v>
      </c>
      <c r="AA189" s="14" t="str">
        <f t="shared" ca="1" si="5"/>
        <v>Yes</v>
      </c>
      <c r="AB189" s="236" t="str">
        <f>VLOOKUP(O189,'Data Validation'!I:J,2,FALSE)</f>
        <v>RTC Passed</v>
      </c>
      <c r="AC189" s="109">
        <f t="shared" ca="1" si="1"/>
        <v>33.827378354717041</v>
      </c>
      <c r="AD189" s="107">
        <f t="shared" si="2"/>
        <v>5.591245283018869E-2</v>
      </c>
      <c r="AE189" s="109">
        <f>SUM($AD$2:AD189)</f>
        <v>2241.3689177358524</v>
      </c>
      <c r="AF189" s="108">
        <f t="shared" si="3"/>
        <v>44.827378354717048</v>
      </c>
      <c r="AG189" s="109">
        <f t="shared" ca="1" si="4"/>
        <v>85.827378354717041</v>
      </c>
    </row>
    <row r="190" spans="1:33" ht="15.6" hidden="1">
      <c r="A190" s="13" t="s">
        <v>4174</v>
      </c>
      <c r="B190" s="13" t="s">
        <v>4133</v>
      </c>
      <c r="C190" s="233" t="s">
        <v>1318</v>
      </c>
      <c r="D190" s="233" t="s">
        <v>65</v>
      </c>
      <c r="E190" s="233" t="s">
        <v>65</v>
      </c>
      <c r="F190" s="233" t="s">
        <v>25</v>
      </c>
      <c r="G190" s="13" t="str">
        <f t="shared" ca="1" si="0"/>
        <v>S2</v>
      </c>
      <c r="H190" s="233" t="s">
        <v>54</v>
      </c>
      <c r="I190" s="233" t="s">
        <v>55</v>
      </c>
      <c r="J190" s="233" t="s">
        <v>5176</v>
      </c>
      <c r="K190" s="119">
        <v>43418</v>
      </c>
      <c r="L190" s="235">
        <v>43549</v>
      </c>
      <c r="M190" s="235">
        <v>43601</v>
      </c>
      <c r="N190" s="233" t="s">
        <v>28</v>
      </c>
      <c r="O190" s="233" t="s">
        <v>28</v>
      </c>
      <c r="P190" s="233" t="s">
        <v>28</v>
      </c>
      <c r="Q190" t="s">
        <v>84</v>
      </c>
      <c r="R190" t="s">
        <v>84</v>
      </c>
      <c r="S190" t="s">
        <v>84</v>
      </c>
      <c r="W190" s="233"/>
      <c r="X190" s="236">
        <v>500000</v>
      </c>
      <c r="Y190" s="233" t="s">
        <v>58</v>
      </c>
      <c r="Z190" s="233" t="s">
        <v>444</v>
      </c>
      <c r="AA190" s="14" t="str">
        <f t="shared" ca="1" si="5"/>
        <v>Yes</v>
      </c>
      <c r="AB190" s="236" t="str">
        <f>VLOOKUP(O190,'Data Validation'!I:J,2,FALSE)</f>
        <v>RTC Passed</v>
      </c>
      <c r="AC190" s="109">
        <f t="shared" ca="1" si="1"/>
        <v>33.85756703396234</v>
      </c>
      <c r="AD190" s="107">
        <f t="shared" si="2"/>
        <v>1.5094339622641511</v>
      </c>
      <c r="AE190" s="109">
        <f>SUM($AD$2:AD190)</f>
        <v>2242.8783516981166</v>
      </c>
      <c r="AF190" s="108">
        <f t="shared" si="3"/>
        <v>44.857567033962333</v>
      </c>
      <c r="AG190" s="109">
        <f t="shared" ca="1" si="4"/>
        <v>85.85756703396234</v>
      </c>
    </row>
    <row r="191" spans="1:33" ht="15.6" hidden="1">
      <c r="A191" s="110" t="s">
        <v>4316</v>
      </c>
      <c r="B191" s="96" t="s">
        <v>4133</v>
      </c>
      <c r="C191" s="233" t="s">
        <v>4423</v>
      </c>
      <c r="D191" s="233" t="s">
        <v>65</v>
      </c>
      <c r="E191" s="233" t="s">
        <v>65</v>
      </c>
      <c r="F191" s="233" t="s">
        <v>25</v>
      </c>
      <c r="G191" s="13" t="str">
        <f t="shared" ca="1" si="0"/>
        <v>S2</v>
      </c>
      <c r="H191" s="233" t="s">
        <v>54</v>
      </c>
      <c r="I191" s="233" t="s">
        <v>55</v>
      </c>
      <c r="J191" s="95" t="s">
        <v>5177</v>
      </c>
      <c r="K191" s="235">
        <v>43442</v>
      </c>
      <c r="L191" s="235">
        <v>43595</v>
      </c>
      <c r="M191" s="235">
        <v>43630</v>
      </c>
      <c r="N191" s="233" t="s">
        <v>28</v>
      </c>
      <c r="O191" s="233" t="s">
        <v>28</v>
      </c>
      <c r="P191" s="233" t="s">
        <v>28</v>
      </c>
      <c r="Q191" t="s">
        <v>84</v>
      </c>
      <c r="R191" t="s">
        <v>84</v>
      </c>
      <c r="S191" t="s">
        <v>84</v>
      </c>
      <c r="W191" s="233"/>
      <c r="X191" s="15">
        <v>1904</v>
      </c>
      <c r="Y191" s="233" t="s">
        <v>72</v>
      </c>
      <c r="Z191" s="14" t="str">
        <f ca="1">IF((AND((M191-TODAY())&lt;=0,(F191="P2")))=TRUE,"Yes","No")</f>
        <v>Yes</v>
      </c>
      <c r="AA191" s="14" t="str">
        <f t="shared" ca="1" si="5"/>
        <v>Yes</v>
      </c>
      <c r="AB191" s="236" t="str">
        <f>VLOOKUP(O191,'Data Validation'!I:J,2,FALSE)</f>
        <v>RTC Passed</v>
      </c>
      <c r="AC191" s="109">
        <f t="shared" ca="1" si="1"/>
        <v>33.857681992452896</v>
      </c>
      <c r="AD191" s="107">
        <f t="shared" si="2"/>
        <v>5.7479245283018881E-3</v>
      </c>
      <c r="AE191" s="109">
        <f>SUM($AD$2:AD191)</f>
        <v>2242.884099622645</v>
      </c>
      <c r="AF191" s="108">
        <f t="shared" si="3"/>
        <v>44.857681992452896</v>
      </c>
      <c r="AG191" s="109">
        <f t="shared" ca="1" si="4"/>
        <v>85.857681992452896</v>
      </c>
    </row>
    <row r="192" spans="1:33" ht="15.6" hidden="1">
      <c r="A192" s="102" t="s">
        <v>4132</v>
      </c>
      <c r="B192" s="96" t="s">
        <v>4695</v>
      </c>
      <c r="C192" s="233" t="s">
        <v>5178</v>
      </c>
      <c r="D192" s="233" t="s">
        <v>65</v>
      </c>
      <c r="E192" s="233" t="s">
        <v>65</v>
      </c>
      <c r="F192" s="233" t="s">
        <v>25</v>
      </c>
      <c r="G192" s="233" t="str">
        <f t="shared" ca="1" si="0"/>
        <v>S2</v>
      </c>
      <c r="H192" s="233" t="s">
        <v>54</v>
      </c>
      <c r="I192" s="233" t="s">
        <v>55</v>
      </c>
      <c r="J192" s="233" t="s">
        <v>5179</v>
      </c>
      <c r="K192" s="235">
        <v>43587</v>
      </c>
      <c r="L192" s="235">
        <v>43589</v>
      </c>
      <c r="M192" s="235">
        <v>43643</v>
      </c>
      <c r="N192" s="233" t="s">
        <v>28</v>
      </c>
      <c r="O192" s="233" t="s">
        <v>28</v>
      </c>
      <c r="P192" s="233" t="s">
        <v>28</v>
      </c>
      <c r="Q192" t="s">
        <v>84</v>
      </c>
      <c r="R192" t="s">
        <v>84</v>
      </c>
      <c r="S192" t="s">
        <v>84</v>
      </c>
      <c r="W192" s="233"/>
      <c r="X192" s="236">
        <v>500000</v>
      </c>
      <c r="Y192" s="233" t="s">
        <v>72</v>
      </c>
      <c r="Z192" s="14" t="str">
        <f ca="1">IF((AND((M192-TODAY())&lt;=0,(F192="P2")))=TRUE,"Yes","No")</f>
        <v>Yes</v>
      </c>
      <c r="AA192" s="14" t="str">
        <f t="shared" ca="1" si="5"/>
        <v>Yes</v>
      </c>
      <c r="AB192" s="236" t="str">
        <f>VLOOKUP(O192,'Data Validation'!I:J,2,FALSE)</f>
        <v>RTC Passed</v>
      </c>
      <c r="AC192" s="109">
        <f t="shared" ca="1" si="1"/>
        <v>33.887870671698181</v>
      </c>
      <c r="AD192" s="107">
        <f t="shared" si="2"/>
        <v>1.5094339622641511</v>
      </c>
      <c r="AE192" s="109">
        <f>SUM($AD$2:AD192)</f>
        <v>2244.3935335849092</v>
      </c>
      <c r="AF192" s="108">
        <f t="shared" si="3"/>
        <v>44.887870671698181</v>
      </c>
      <c r="AG192" s="109">
        <f t="shared" ca="1" si="4"/>
        <v>85.887870671698181</v>
      </c>
    </row>
    <row r="193" spans="1:33" ht="15.6" hidden="1">
      <c r="A193" s="102" t="s">
        <v>4132</v>
      </c>
      <c r="B193" s="96" t="s">
        <v>4695</v>
      </c>
      <c r="C193" s="233" t="s">
        <v>1318</v>
      </c>
      <c r="D193" s="233" t="s">
        <v>65</v>
      </c>
      <c r="E193" s="233" t="s">
        <v>65</v>
      </c>
      <c r="F193" s="233" t="s">
        <v>25</v>
      </c>
      <c r="G193" s="233" t="str">
        <f t="shared" ca="1" si="0"/>
        <v>S2</v>
      </c>
      <c r="H193" s="233" t="s">
        <v>54</v>
      </c>
      <c r="I193" s="233" t="s">
        <v>55</v>
      </c>
      <c r="J193" s="233" t="s">
        <v>5180</v>
      </c>
      <c r="K193" s="235">
        <v>43678</v>
      </c>
      <c r="L193" s="235">
        <v>43707</v>
      </c>
      <c r="M193" s="235">
        <v>43710</v>
      </c>
      <c r="N193" s="233" t="s">
        <v>28</v>
      </c>
      <c r="O193" s="233" t="s">
        <v>28</v>
      </c>
      <c r="P193" s="233" t="s">
        <v>28</v>
      </c>
      <c r="Q193" t="s">
        <v>84</v>
      </c>
      <c r="R193" t="s">
        <v>84</v>
      </c>
      <c r="S193" t="s">
        <v>84</v>
      </c>
      <c r="W193" s="233" t="s">
        <v>5181</v>
      </c>
      <c r="X193" s="236">
        <v>500000</v>
      </c>
      <c r="Y193" s="233" t="s">
        <v>72</v>
      </c>
      <c r="Z193" s="14" t="str">
        <f ca="1">IF((AND((M193-TODAY())&lt;=0,(F193="P2")))=TRUE,"Yes","No")</f>
        <v>Yes</v>
      </c>
      <c r="AA193" s="14" t="str">
        <f t="shared" ca="1" si="5"/>
        <v>Yes</v>
      </c>
      <c r="AB193" s="236" t="str">
        <f>VLOOKUP(O193,'Data Validation'!I:J,2,FALSE)</f>
        <v>RTC Passed</v>
      </c>
      <c r="AC193" s="109">
        <f t="shared" ca="1" si="1"/>
        <v>33.918059350943466</v>
      </c>
      <c r="AD193" s="107">
        <f t="shared" si="2"/>
        <v>1.5094339622641511</v>
      </c>
      <c r="AE193" s="109">
        <f>SUM($AD$2:AD193)</f>
        <v>2245.9029675471734</v>
      </c>
      <c r="AF193" s="108">
        <f t="shared" si="3"/>
        <v>44.918059350943466</v>
      </c>
      <c r="AG193" s="109">
        <f t="shared" ca="1" si="4"/>
        <v>85.918059350943466</v>
      </c>
    </row>
    <row r="194" spans="1:33" ht="15.6" hidden="1">
      <c r="A194" s="110" t="s">
        <v>4174</v>
      </c>
      <c r="B194" s="96" t="s">
        <v>4133</v>
      </c>
      <c r="C194" s="233" t="s">
        <v>1318</v>
      </c>
      <c r="D194" s="233" t="s">
        <v>76</v>
      </c>
      <c r="E194" s="233" t="s">
        <v>76</v>
      </c>
      <c r="F194" s="233" t="s">
        <v>25</v>
      </c>
      <c r="G194" s="233" t="str">
        <f t="shared" ca="1" si="0"/>
        <v>S2</v>
      </c>
      <c r="H194" s="233" t="s">
        <v>54</v>
      </c>
      <c r="I194" s="233" t="s">
        <v>55</v>
      </c>
      <c r="J194" s="233" t="s">
        <v>5182</v>
      </c>
      <c r="K194" s="235">
        <v>43670</v>
      </c>
      <c r="L194" s="235">
        <v>43717</v>
      </c>
      <c r="M194" s="235">
        <v>43754</v>
      </c>
      <c r="N194" s="233" t="s">
        <v>28</v>
      </c>
      <c r="O194" s="233" t="s">
        <v>28</v>
      </c>
      <c r="P194" s="233" t="s">
        <v>28</v>
      </c>
      <c r="Q194" t="s">
        <v>84</v>
      </c>
      <c r="R194" t="s">
        <v>84</v>
      </c>
      <c r="S194" t="s">
        <v>84</v>
      </c>
      <c r="W194" s="233"/>
      <c r="X194" s="236">
        <v>500000</v>
      </c>
      <c r="Y194" s="233" t="s">
        <v>58</v>
      </c>
      <c r="Z194" s="14" t="str">
        <f ca="1">IF((AND((M194-TODAY())&lt;=0,(F194="P2")))=TRUE,"Yes","No")</f>
        <v>Yes</v>
      </c>
      <c r="AA194" s="14" t="str">
        <f t="shared" ca="1" si="5"/>
        <v>Yes</v>
      </c>
      <c r="AB194" s="236" t="str">
        <f>VLOOKUP(O194,'Data Validation'!I:J,2,FALSE)</f>
        <v>RTC Passed</v>
      </c>
      <c r="AC194" s="109">
        <f t="shared" ca="1" si="1"/>
        <v>33.948248030188751</v>
      </c>
      <c r="AD194" s="107">
        <f t="shared" si="2"/>
        <v>1.5094339622641511</v>
      </c>
      <c r="AE194" s="109">
        <f>SUM($AD$2:AD194)</f>
        <v>2247.4124015094376</v>
      </c>
      <c r="AF194" s="108">
        <f t="shared" si="3"/>
        <v>44.948248030188751</v>
      </c>
      <c r="AG194" s="109">
        <f t="shared" ca="1" si="4"/>
        <v>85.948248030188751</v>
      </c>
    </row>
    <row r="195" spans="1:33" ht="15.6" hidden="1">
      <c r="A195" s="110" t="s">
        <v>4573</v>
      </c>
      <c r="B195" s="96" t="s">
        <v>4574</v>
      </c>
      <c r="C195" s="233" t="s">
        <v>3469</v>
      </c>
      <c r="D195" s="233" t="s">
        <v>65</v>
      </c>
      <c r="E195" s="233" t="s">
        <v>65</v>
      </c>
      <c r="F195" s="233" t="s">
        <v>25</v>
      </c>
      <c r="G195" s="233" t="str">
        <f t="shared" ca="1" si="0"/>
        <v>S2</v>
      </c>
      <c r="H195" s="233" t="s">
        <v>54</v>
      </c>
      <c r="I195" s="233" t="s">
        <v>55</v>
      </c>
      <c r="J195" s="233" t="s">
        <v>5183</v>
      </c>
      <c r="K195" s="235">
        <v>43693</v>
      </c>
      <c r="L195" s="235">
        <v>43749</v>
      </c>
      <c r="M195" s="235">
        <v>43786</v>
      </c>
      <c r="N195" s="233" t="s">
        <v>28</v>
      </c>
      <c r="O195" s="233" t="s">
        <v>28</v>
      </c>
      <c r="P195" s="233" t="s">
        <v>28</v>
      </c>
      <c r="Q195" t="s">
        <v>28</v>
      </c>
      <c r="R195" t="s">
        <v>84</v>
      </c>
      <c r="S195" s="62" t="s">
        <v>5184</v>
      </c>
      <c r="W195" s="233"/>
      <c r="X195" s="236">
        <v>500000</v>
      </c>
      <c r="Y195" s="233" t="s">
        <v>58</v>
      </c>
      <c r="Z195" s="14" t="str">
        <f ca="1">IF((AND((M195-TODAY())&lt;=0,(F195="P2")))=TRUE,"Yes","No")</f>
        <v>Yes</v>
      </c>
      <c r="AA195" s="14" t="str">
        <f t="shared" ca="1" si="5"/>
        <v>Yes</v>
      </c>
      <c r="AB195" s="236" t="str">
        <f>VLOOKUP(O195,'Data Validation'!I:J,2,FALSE)</f>
        <v>RTC Passed</v>
      </c>
      <c r="AC195" s="109">
        <f t="shared" ca="1" si="1"/>
        <v>33.978436709434035</v>
      </c>
      <c r="AD195" s="107">
        <f t="shared" si="2"/>
        <v>1.5094339622641511</v>
      </c>
      <c r="AE195" s="109">
        <f>SUM($AD$2:AD195)</f>
        <v>2248.9218354717018</v>
      </c>
      <c r="AF195" s="108">
        <f t="shared" si="3"/>
        <v>44.978436709434035</v>
      </c>
      <c r="AG195" s="109">
        <f t="shared" ca="1" si="4"/>
        <v>85.978436709434035</v>
      </c>
    </row>
    <row r="196" spans="1:33" ht="15.6" hidden="1">
      <c r="A196" s="103" t="s">
        <v>4214</v>
      </c>
      <c r="B196" s="96" t="s">
        <v>4215</v>
      </c>
      <c r="C196" s="233" t="s">
        <v>5185</v>
      </c>
      <c r="D196" s="233" t="s">
        <v>64</v>
      </c>
      <c r="E196" s="233" t="s">
        <v>65</v>
      </c>
      <c r="F196" s="233" t="s">
        <v>24</v>
      </c>
      <c r="G196" s="13" t="s">
        <v>53</v>
      </c>
      <c r="H196" s="233" t="s">
        <v>67</v>
      </c>
      <c r="I196" s="233" t="s">
        <v>55</v>
      </c>
      <c r="J196" s="233" t="s">
        <v>5186</v>
      </c>
      <c r="K196" s="234">
        <v>43626</v>
      </c>
      <c r="L196" s="235">
        <v>43788</v>
      </c>
      <c r="M196" s="235">
        <v>43790</v>
      </c>
      <c r="N196" s="233" t="s">
        <v>11</v>
      </c>
      <c r="O196" s="233" t="s">
        <v>185</v>
      </c>
      <c r="P196" s="233" t="s">
        <v>17</v>
      </c>
      <c r="Q196" t="s">
        <v>23</v>
      </c>
      <c r="R196" t="s">
        <v>84</v>
      </c>
      <c r="S196" s="62" t="s">
        <v>5187</v>
      </c>
      <c r="W196" s="233" t="s">
        <v>4413</v>
      </c>
      <c r="X196" s="236">
        <v>500000</v>
      </c>
      <c r="Y196" s="233" t="s">
        <v>72</v>
      </c>
      <c r="Z196" s="233" t="s">
        <v>444</v>
      </c>
      <c r="AA196" s="233" t="s">
        <v>478</v>
      </c>
      <c r="AB196" s="236" t="s">
        <v>186</v>
      </c>
      <c r="AC196" s="109">
        <v>21.966329237735831</v>
      </c>
      <c r="AD196" s="107">
        <v>15.09433962264151</v>
      </c>
      <c r="AE196" s="109">
        <v>698.31646188679156</v>
      </c>
      <c r="AF196" s="109">
        <v>13.966329237735831</v>
      </c>
      <c r="AG196" s="109">
        <v>21.966329237735831</v>
      </c>
    </row>
    <row r="197" spans="1:33" ht="15.6" hidden="1">
      <c r="A197" s="233" t="s">
        <v>5188</v>
      </c>
      <c r="B197" s="233" t="s">
        <v>5189</v>
      </c>
      <c r="C197" s="233" t="s">
        <v>5190</v>
      </c>
      <c r="D197" s="233" t="s">
        <v>64</v>
      </c>
      <c r="E197" s="233" t="s">
        <v>65</v>
      </c>
      <c r="F197" s="233" t="s">
        <v>24</v>
      </c>
      <c r="G197" s="233" t="s">
        <v>53</v>
      </c>
      <c r="H197" s="233" t="s">
        <v>67</v>
      </c>
      <c r="I197" s="233" t="s">
        <v>68</v>
      </c>
      <c r="J197" s="233" t="s">
        <v>5191</v>
      </c>
      <c r="K197" s="234">
        <v>43709</v>
      </c>
      <c r="L197" s="235">
        <v>43830</v>
      </c>
      <c r="M197" s="235">
        <v>43830</v>
      </c>
      <c r="N197" s="233" t="s">
        <v>9</v>
      </c>
      <c r="O197" s="233" t="s">
        <v>181</v>
      </c>
      <c r="P197" s="233" t="s">
        <v>17</v>
      </c>
      <c r="S197" s="62" t="s">
        <v>5192</v>
      </c>
      <c r="V197" s="62" t="s">
        <v>5193</v>
      </c>
      <c r="X197" s="236">
        <v>500000</v>
      </c>
      <c r="Y197" s="233" t="s">
        <v>58</v>
      </c>
      <c r="Z197" s="14" t="s">
        <v>444</v>
      </c>
      <c r="AA197" s="233" t="s">
        <v>478</v>
      </c>
      <c r="AB197" s="236" t="s">
        <v>182</v>
      </c>
      <c r="AC197" s="109">
        <v>22.268216030188661</v>
      </c>
      <c r="AD197" s="107">
        <v>15.09433962264151</v>
      </c>
      <c r="AE197" s="109">
        <v>713.4108015094331</v>
      </c>
      <c r="AF197" s="109">
        <v>14.268216030188661</v>
      </c>
      <c r="AG197" s="109">
        <v>22.268216030188661</v>
      </c>
    </row>
    <row r="198" spans="1:33" ht="15.6" hidden="1">
      <c r="A198" s="102" t="s">
        <v>4132</v>
      </c>
      <c r="B198" s="96" t="s">
        <v>4695</v>
      </c>
      <c r="C198" s="233" t="s">
        <v>4996</v>
      </c>
      <c r="D198" s="233" t="s">
        <v>108</v>
      </c>
      <c r="E198" s="233" t="s">
        <v>65</v>
      </c>
      <c r="F198" s="233" t="s">
        <v>24</v>
      </c>
      <c r="G198" s="13" t="s">
        <v>66</v>
      </c>
      <c r="H198" s="233" t="s">
        <v>54</v>
      </c>
      <c r="I198" s="233" t="s">
        <v>55</v>
      </c>
      <c r="J198" s="233" t="s">
        <v>5194</v>
      </c>
      <c r="K198" s="234">
        <v>43405</v>
      </c>
      <c r="L198" s="235">
        <v>43439</v>
      </c>
      <c r="M198" s="235">
        <v>43551</v>
      </c>
      <c r="N198" s="233" t="s">
        <v>13</v>
      </c>
      <c r="O198" s="233" t="s">
        <v>157</v>
      </c>
      <c r="P198" s="233" t="s">
        <v>17</v>
      </c>
      <c r="Q198" t="s">
        <v>84</v>
      </c>
      <c r="R198" t="s">
        <v>84</v>
      </c>
      <c r="S198" t="s">
        <v>84</v>
      </c>
      <c r="W198" s="233" t="s">
        <v>5195</v>
      </c>
      <c r="X198" s="236">
        <v>1887821</v>
      </c>
      <c r="Y198" s="233" t="s">
        <v>72</v>
      </c>
      <c r="Z198" s="233" t="s">
        <v>444</v>
      </c>
      <c r="AA198" s="233" t="s">
        <v>444</v>
      </c>
      <c r="AB198" s="236" t="s">
        <v>158</v>
      </c>
      <c r="AC198" s="109">
        <v>22.38219767547168</v>
      </c>
      <c r="AD198" s="107">
        <v>5.6990822641509453</v>
      </c>
      <c r="AE198" s="109">
        <v>719.10988377358399</v>
      </c>
      <c r="AF198" s="109">
        <v>14.38219767547168</v>
      </c>
      <c r="AG198" s="109">
        <v>22.38219767547168</v>
      </c>
    </row>
    <row r="199" spans="1:33" ht="15.6" hidden="1">
      <c r="A199" s="13" t="s">
        <v>4180</v>
      </c>
      <c r="B199" s="96" t="s">
        <v>4181</v>
      </c>
      <c r="C199" s="233" t="s">
        <v>4186</v>
      </c>
      <c r="D199" s="13" t="s">
        <v>108</v>
      </c>
      <c r="E199" s="233" t="s">
        <v>65</v>
      </c>
      <c r="F199" s="233" t="s">
        <v>24</v>
      </c>
      <c r="G199" s="13" t="s">
        <v>66</v>
      </c>
      <c r="H199" s="233" t="s">
        <v>54</v>
      </c>
      <c r="I199" s="13" t="s">
        <v>55</v>
      </c>
      <c r="J199" s="233" t="s">
        <v>5196</v>
      </c>
      <c r="K199" s="234">
        <v>43405</v>
      </c>
      <c r="L199" s="235">
        <v>43439</v>
      </c>
      <c r="M199" s="235">
        <v>43551</v>
      </c>
      <c r="N199" s="233" t="s">
        <v>9</v>
      </c>
      <c r="O199" s="233" t="s">
        <v>193</v>
      </c>
      <c r="P199" s="233" t="s">
        <v>17</v>
      </c>
      <c r="Q199" t="s">
        <v>17</v>
      </c>
      <c r="R199" t="s">
        <v>10</v>
      </c>
      <c r="S199" s="62" t="s">
        <v>5197</v>
      </c>
      <c r="W199" s="233" t="s">
        <v>5198</v>
      </c>
      <c r="X199" s="15">
        <v>94535</v>
      </c>
      <c r="Y199" s="233" t="s">
        <v>72</v>
      </c>
      <c r="Z199" s="14" t="s">
        <v>444</v>
      </c>
      <c r="AA199" s="14" t="s">
        <v>478</v>
      </c>
      <c r="AB199" s="236" t="s">
        <v>194</v>
      </c>
      <c r="AC199" s="109">
        <v>22.387905449056586</v>
      </c>
      <c r="AD199" s="107">
        <v>0.28538867924528305</v>
      </c>
      <c r="AE199" s="109">
        <v>719.39527245282932</v>
      </c>
      <c r="AF199" s="109">
        <v>14.387905449056586</v>
      </c>
      <c r="AG199" s="109">
        <v>22.387905449056586</v>
      </c>
    </row>
    <row r="200" spans="1:33" ht="15.6" hidden="1">
      <c r="A200" s="233" t="s">
        <v>4902</v>
      </c>
      <c r="B200" s="233" t="s">
        <v>4903</v>
      </c>
      <c r="C200" s="233" t="s">
        <v>4186</v>
      </c>
      <c r="D200" s="13" t="s">
        <v>108</v>
      </c>
      <c r="E200" s="233" t="s">
        <v>65</v>
      </c>
      <c r="F200" s="233" t="s">
        <v>24</v>
      </c>
      <c r="G200" s="13" t="s">
        <v>66</v>
      </c>
      <c r="H200" s="233" t="s">
        <v>54</v>
      </c>
      <c r="I200" s="13" t="s">
        <v>55</v>
      </c>
      <c r="J200" s="233" t="s">
        <v>5199</v>
      </c>
      <c r="K200" s="234">
        <v>43405</v>
      </c>
      <c r="L200" s="235">
        <v>43439</v>
      </c>
      <c r="M200" s="235">
        <v>43551</v>
      </c>
      <c r="N200" s="233" t="s">
        <v>9</v>
      </c>
      <c r="O200" s="233" t="s">
        <v>193</v>
      </c>
      <c r="P200" s="233" t="s">
        <v>17</v>
      </c>
      <c r="Q200" t="s">
        <v>17</v>
      </c>
      <c r="R200" t="s">
        <v>10</v>
      </c>
      <c r="S200" s="62" t="s">
        <v>5200</v>
      </c>
      <c r="W200" s="233" t="s">
        <v>5198</v>
      </c>
      <c r="X200" s="15">
        <v>178210</v>
      </c>
      <c r="Y200" s="233" t="s">
        <v>72</v>
      </c>
      <c r="Z200" s="233" t="s">
        <v>444</v>
      </c>
      <c r="AA200" s="233" t="s">
        <v>444</v>
      </c>
      <c r="AB200" s="236" t="s">
        <v>194</v>
      </c>
      <c r="AC200" s="109">
        <v>22.39866529811319</v>
      </c>
      <c r="AD200" s="107">
        <v>0.53799245283018882</v>
      </c>
      <c r="AE200" s="109">
        <v>719.93326490565948</v>
      </c>
      <c r="AF200" s="109">
        <v>14.39866529811319</v>
      </c>
      <c r="AG200" s="109">
        <v>22.39866529811319</v>
      </c>
    </row>
    <row r="201" spans="1:33" ht="15.6" hidden="1">
      <c r="A201" s="233" t="s">
        <v>4174</v>
      </c>
      <c r="B201" s="233" t="s">
        <v>4133</v>
      </c>
      <c r="C201" s="233" t="s">
        <v>4186</v>
      </c>
      <c r="D201" s="13" t="s">
        <v>108</v>
      </c>
      <c r="E201" s="233" t="s">
        <v>65</v>
      </c>
      <c r="F201" s="233" t="s">
        <v>24</v>
      </c>
      <c r="G201" s="13" t="s">
        <v>66</v>
      </c>
      <c r="H201" s="233" t="s">
        <v>54</v>
      </c>
      <c r="I201" s="233" t="s">
        <v>55</v>
      </c>
      <c r="J201" s="233" t="s">
        <v>5201</v>
      </c>
      <c r="K201" s="234">
        <v>43405</v>
      </c>
      <c r="L201" s="235">
        <v>43439</v>
      </c>
      <c r="M201" s="235">
        <v>43551</v>
      </c>
      <c r="N201" s="233" t="s">
        <v>9</v>
      </c>
      <c r="O201" s="233" t="s">
        <v>193</v>
      </c>
      <c r="P201" s="233" t="s">
        <v>17</v>
      </c>
      <c r="Q201" t="s">
        <v>16</v>
      </c>
      <c r="R201" t="s">
        <v>83</v>
      </c>
      <c r="S201" s="62" t="s">
        <v>5202</v>
      </c>
      <c r="T201" s="62"/>
      <c r="U201" s="62"/>
      <c r="V201" s="62"/>
      <c r="W201" s="233" t="s">
        <v>4995</v>
      </c>
      <c r="X201" s="15">
        <v>71713</v>
      </c>
      <c r="Y201" s="233" t="s">
        <v>72</v>
      </c>
      <c r="Z201" s="233" t="s">
        <v>444</v>
      </c>
      <c r="AA201" s="233" t="s">
        <v>444</v>
      </c>
      <c r="AB201" s="236" t="s">
        <v>194</v>
      </c>
      <c r="AC201" s="109">
        <v>22.402995139622625</v>
      </c>
      <c r="AD201" s="107">
        <v>0.21649207547169813</v>
      </c>
      <c r="AE201" s="109">
        <v>720.14975698113119</v>
      </c>
      <c r="AF201" s="109">
        <v>14.402995139622623</v>
      </c>
      <c r="AG201" s="109">
        <v>22.402995139622625</v>
      </c>
    </row>
    <row r="202" spans="1:33" ht="15.6" hidden="1">
      <c r="A202" s="102" t="s">
        <v>4132</v>
      </c>
      <c r="B202" s="96" t="s">
        <v>4695</v>
      </c>
      <c r="C202" s="233" t="s">
        <v>5203</v>
      </c>
      <c r="D202" s="233" t="s">
        <v>108</v>
      </c>
      <c r="E202" s="233" t="s">
        <v>65</v>
      </c>
      <c r="F202" s="233" t="s">
        <v>24</v>
      </c>
      <c r="G202" s="13" t="s">
        <v>66</v>
      </c>
      <c r="H202" s="233" t="s">
        <v>54</v>
      </c>
      <c r="I202" s="233" t="s">
        <v>55</v>
      </c>
      <c r="J202" s="233" t="s">
        <v>5204</v>
      </c>
      <c r="K202" s="234">
        <v>43480</v>
      </c>
      <c r="L202" s="235">
        <v>43525</v>
      </c>
      <c r="M202" s="235">
        <v>43563</v>
      </c>
      <c r="N202" s="233" t="s">
        <v>9</v>
      </c>
      <c r="O202" s="233" t="s">
        <v>181</v>
      </c>
      <c r="P202" s="233" t="s">
        <v>17</v>
      </c>
      <c r="Q202" t="s">
        <v>84</v>
      </c>
      <c r="R202" t="s">
        <v>84</v>
      </c>
      <c r="S202" t="s">
        <v>84</v>
      </c>
      <c r="W202" s="233" t="s">
        <v>5205</v>
      </c>
      <c r="X202" s="15">
        <v>1104842</v>
      </c>
      <c r="Y202" s="233" t="s">
        <v>72</v>
      </c>
      <c r="Z202" s="233" t="s">
        <v>444</v>
      </c>
      <c r="AA202" s="233" t="s">
        <v>444</v>
      </c>
      <c r="AB202" s="236" t="s">
        <v>182</v>
      </c>
      <c r="AC202" s="109">
        <v>22.469702581132058</v>
      </c>
      <c r="AD202" s="107">
        <v>3.3353720754716982</v>
      </c>
      <c r="AE202" s="109">
        <v>723.48512905660289</v>
      </c>
      <c r="AF202" s="109">
        <v>14.469702581132058</v>
      </c>
      <c r="AG202" s="109">
        <v>22.469702581132058</v>
      </c>
    </row>
    <row r="203" spans="1:33" ht="15.6" hidden="1">
      <c r="A203" s="233" t="s">
        <v>4168</v>
      </c>
      <c r="B203" s="233" t="s">
        <v>4169</v>
      </c>
      <c r="C203" s="233" t="s">
        <v>5056</v>
      </c>
      <c r="D203" s="233" t="s">
        <v>108</v>
      </c>
      <c r="E203" s="233" t="s">
        <v>65</v>
      </c>
      <c r="F203" s="233" t="s">
        <v>24</v>
      </c>
      <c r="G203" s="233" t="s">
        <v>66</v>
      </c>
      <c r="H203" s="233" t="s">
        <v>54</v>
      </c>
      <c r="I203" s="233" t="s">
        <v>55</v>
      </c>
      <c r="J203" s="233" t="s">
        <v>5206</v>
      </c>
      <c r="K203" s="234">
        <v>43494</v>
      </c>
      <c r="L203" s="235">
        <v>43577</v>
      </c>
      <c r="M203" s="235">
        <v>43563</v>
      </c>
      <c r="N203" s="233" t="s">
        <v>9</v>
      </c>
      <c r="O203" s="233" t="s">
        <v>181</v>
      </c>
      <c r="P203" s="233" t="s">
        <v>17</v>
      </c>
      <c r="Q203" t="s">
        <v>16</v>
      </c>
      <c r="R203" t="s">
        <v>83</v>
      </c>
      <c r="S203" s="62" t="s">
        <v>5207</v>
      </c>
      <c r="W203" s="233" t="s">
        <v>5208</v>
      </c>
      <c r="X203" s="15">
        <v>200685</v>
      </c>
      <c r="Y203" s="233" t="s">
        <v>72</v>
      </c>
      <c r="Z203" s="233" t="s">
        <v>444</v>
      </c>
      <c r="AA203" s="233" t="s">
        <v>444</v>
      </c>
      <c r="AB203" s="236" t="s">
        <v>182</v>
      </c>
      <c r="AC203" s="109">
        <v>22.481819411320735</v>
      </c>
      <c r="AD203" s="107">
        <v>0.60584150943396242</v>
      </c>
      <c r="AE203" s="109">
        <v>724.09097056603684</v>
      </c>
      <c r="AF203" s="109">
        <v>14.481819411320737</v>
      </c>
      <c r="AG203" s="109">
        <v>22.481819411320735</v>
      </c>
    </row>
    <row r="204" spans="1:33" ht="15.6" hidden="1">
      <c r="A204" s="233" t="s">
        <v>4203</v>
      </c>
      <c r="B204" s="233" t="s">
        <v>4204</v>
      </c>
      <c r="C204" s="233" t="s">
        <v>5056</v>
      </c>
      <c r="D204" s="233" t="s">
        <v>108</v>
      </c>
      <c r="E204" s="233" t="s">
        <v>65</v>
      </c>
      <c r="F204" s="233" t="s">
        <v>24</v>
      </c>
      <c r="G204" s="233" t="s">
        <v>66</v>
      </c>
      <c r="H204" s="233" t="s">
        <v>54</v>
      </c>
      <c r="I204" s="233" t="s">
        <v>55</v>
      </c>
      <c r="J204" s="233" t="s">
        <v>5209</v>
      </c>
      <c r="K204" s="234">
        <v>43497</v>
      </c>
      <c r="L204" s="235">
        <v>43539</v>
      </c>
      <c r="M204" s="235">
        <v>43614</v>
      </c>
      <c r="N204" s="233" t="s">
        <v>9</v>
      </c>
      <c r="O204" s="233" t="s">
        <v>181</v>
      </c>
      <c r="P204" s="233" t="s">
        <v>17</v>
      </c>
      <c r="Q204" t="s">
        <v>16</v>
      </c>
      <c r="R204" t="s">
        <v>83</v>
      </c>
      <c r="S204" s="62" t="s">
        <v>5210</v>
      </c>
      <c r="T204" s="62"/>
      <c r="U204" s="62"/>
      <c r="V204" s="62"/>
      <c r="W204" s="233" t="s">
        <v>5211</v>
      </c>
      <c r="X204" s="15">
        <v>200685</v>
      </c>
      <c r="Y204" s="233" t="s">
        <v>72</v>
      </c>
      <c r="Z204" s="14" t="s">
        <v>444</v>
      </c>
      <c r="AA204" s="14" t="s">
        <v>478</v>
      </c>
      <c r="AB204" s="236" t="s">
        <v>182</v>
      </c>
      <c r="AC204" s="109">
        <v>22.493936241509417</v>
      </c>
      <c r="AD204" s="107">
        <v>0.60584150943396242</v>
      </c>
      <c r="AE204" s="109">
        <v>724.6968120754708</v>
      </c>
      <c r="AF204" s="109">
        <v>14.493936241509417</v>
      </c>
      <c r="AG204" s="109">
        <v>22.493936241509417</v>
      </c>
    </row>
    <row r="205" spans="1:33" ht="15.6" hidden="1">
      <c r="A205" s="110" t="s">
        <v>4174</v>
      </c>
      <c r="B205" s="96" t="s">
        <v>4133</v>
      </c>
      <c r="C205" s="233" t="s">
        <v>5203</v>
      </c>
      <c r="D205" s="233" t="s">
        <v>108</v>
      </c>
      <c r="E205" s="233" t="s">
        <v>65</v>
      </c>
      <c r="F205" s="233" t="s">
        <v>24</v>
      </c>
      <c r="G205" s="13" t="s">
        <v>66</v>
      </c>
      <c r="H205" s="233" t="s">
        <v>54</v>
      </c>
      <c r="I205" s="233" t="s">
        <v>55</v>
      </c>
      <c r="J205" s="233" t="s">
        <v>5212</v>
      </c>
      <c r="K205" s="234">
        <v>43494</v>
      </c>
      <c r="L205" s="235">
        <v>43577</v>
      </c>
      <c r="M205" s="235">
        <v>43615</v>
      </c>
      <c r="N205" s="233" t="s">
        <v>9</v>
      </c>
      <c r="O205" s="233" t="s">
        <v>181</v>
      </c>
      <c r="P205" s="233" t="s">
        <v>17</v>
      </c>
      <c r="Q205" t="s">
        <v>84</v>
      </c>
      <c r="R205" t="s">
        <v>84</v>
      </c>
      <c r="S205" t="s">
        <v>84</v>
      </c>
      <c r="T205" s="62"/>
      <c r="U205" s="62"/>
      <c r="V205" s="62"/>
      <c r="W205" s="233" t="s">
        <v>5074</v>
      </c>
      <c r="X205" s="236">
        <v>1104842</v>
      </c>
      <c r="Y205" s="233" t="s">
        <v>72</v>
      </c>
      <c r="Z205" s="14" t="s">
        <v>444</v>
      </c>
      <c r="AA205" s="14" t="s">
        <v>478</v>
      </c>
      <c r="AB205" s="236" t="s">
        <v>182</v>
      </c>
      <c r="AC205" s="109">
        <v>22.560643683018849</v>
      </c>
      <c r="AD205" s="107">
        <v>3.3353720754716982</v>
      </c>
      <c r="AE205" s="109">
        <v>728.0321841509425</v>
      </c>
      <c r="AF205" s="109">
        <v>14.560643683018849</v>
      </c>
      <c r="AG205" s="109">
        <v>22.560643683018849</v>
      </c>
    </row>
    <row r="206" spans="1:33" ht="15.6" hidden="1">
      <c r="A206" s="110" t="s">
        <v>4174</v>
      </c>
      <c r="B206" s="96" t="s">
        <v>4133</v>
      </c>
      <c r="C206" s="233" t="s">
        <v>5213</v>
      </c>
      <c r="D206" s="233" t="s">
        <v>64</v>
      </c>
      <c r="E206" s="233" t="s">
        <v>65</v>
      </c>
      <c r="F206" s="233" t="s">
        <v>24</v>
      </c>
      <c r="G206" s="233" t="s">
        <v>66</v>
      </c>
      <c r="H206" s="233" t="s">
        <v>54</v>
      </c>
      <c r="I206" s="233" t="s">
        <v>55</v>
      </c>
      <c r="J206" s="233" t="s">
        <v>5214</v>
      </c>
      <c r="K206" s="234">
        <v>43466</v>
      </c>
      <c r="L206" s="235">
        <v>43483</v>
      </c>
      <c r="M206" s="235">
        <v>43646</v>
      </c>
      <c r="N206" s="233" t="s">
        <v>9</v>
      </c>
      <c r="O206" s="233" t="s">
        <v>181</v>
      </c>
      <c r="P206" s="233" t="s">
        <v>17</v>
      </c>
      <c r="Q206" t="s">
        <v>84</v>
      </c>
      <c r="R206" t="s">
        <v>84</v>
      </c>
      <c r="S206" t="s">
        <v>84</v>
      </c>
      <c r="T206" s="62"/>
      <c r="U206" s="62"/>
      <c r="V206" s="62"/>
      <c r="W206" s="233" t="s">
        <v>5035</v>
      </c>
      <c r="X206" s="236">
        <v>16120</v>
      </c>
      <c r="Y206" s="233" t="s">
        <v>72</v>
      </c>
      <c r="Z206" s="14" t="s">
        <v>444</v>
      </c>
      <c r="AA206" s="14" t="s">
        <v>478</v>
      </c>
      <c r="AB206" s="236" t="s">
        <v>182</v>
      </c>
      <c r="AC206" s="109">
        <v>22.561616966037718</v>
      </c>
      <c r="AD206" s="107">
        <v>4.8664150943396239E-2</v>
      </c>
      <c r="AE206" s="109">
        <v>728.08084830188591</v>
      </c>
      <c r="AF206" s="109">
        <v>14.561616966037718</v>
      </c>
      <c r="AG206" s="109">
        <v>22.561616966037718</v>
      </c>
    </row>
    <row r="207" spans="1:33" ht="15.6" hidden="1">
      <c r="A207" s="102" t="s">
        <v>4132</v>
      </c>
      <c r="B207" s="96" t="s">
        <v>4695</v>
      </c>
      <c r="C207" s="233" t="s">
        <v>5215</v>
      </c>
      <c r="D207" s="233" t="s">
        <v>108</v>
      </c>
      <c r="E207" s="233" t="s">
        <v>65</v>
      </c>
      <c r="F207" s="233" t="s">
        <v>24</v>
      </c>
      <c r="G207" s="233" t="s">
        <v>66</v>
      </c>
      <c r="H207" s="233" t="s">
        <v>54</v>
      </c>
      <c r="I207" s="233" t="s">
        <v>55</v>
      </c>
      <c r="J207" s="233" t="s">
        <v>5216</v>
      </c>
      <c r="K207" s="234">
        <v>43435</v>
      </c>
      <c r="L207" s="235">
        <v>43602</v>
      </c>
      <c r="M207" s="235">
        <v>43665</v>
      </c>
      <c r="N207" s="233" t="s">
        <v>13</v>
      </c>
      <c r="O207" s="233" t="s">
        <v>157</v>
      </c>
      <c r="P207" s="233" t="s">
        <v>17</v>
      </c>
      <c r="Q207" t="s">
        <v>16</v>
      </c>
      <c r="R207" t="s">
        <v>83</v>
      </c>
      <c r="S207" s="62" t="s">
        <v>5217</v>
      </c>
      <c r="W207" s="233"/>
      <c r="X207" s="236">
        <v>99999</v>
      </c>
      <c r="Y207" s="233" t="s">
        <v>72</v>
      </c>
      <c r="Z207" s="233" t="s">
        <v>444</v>
      </c>
      <c r="AA207" s="233" t="s">
        <v>444</v>
      </c>
      <c r="AB207" s="236" t="s">
        <v>158</v>
      </c>
      <c r="AC207" s="109">
        <v>22.567654641509414</v>
      </c>
      <c r="AD207" s="107">
        <v>0.3018837735849057</v>
      </c>
      <c r="AE207" s="109">
        <v>728.38273207547081</v>
      </c>
      <c r="AF207" s="109">
        <v>14.567654641509415</v>
      </c>
      <c r="AG207" s="109">
        <v>22.567654641509414</v>
      </c>
    </row>
    <row r="208" spans="1:33" ht="15.6" hidden="1">
      <c r="A208" s="110" t="s">
        <v>4141</v>
      </c>
      <c r="B208" s="96" t="s">
        <v>4142</v>
      </c>
      <c r="C208" s="233" t="s">
        <v>5218</v>
      </c>
      <c r="D208" s="233" t="s">
        <v>108</v>
      </c>
      <c r="E208" s="233" t="s">
        <v>65</v>
      </c>
      <c r="F208" s="233" t="s">
        <v>24</v>
      </c>
      <c r="G208" s="13" t="s">
        <v>66</v>
      </c>
      <c r="H208" s="233" t="s">
        <v>54</v>
      </c>
      <c r="I208" s="233" t="s">
        <v>55</v>
      </c>
      <c r="J208" s="233" t="s">
        <v>5219</v>
      </c>
      <c r="K208" s="234">
        <v>43617</v>
      </c>
      <c r="L208" s="235">
        <v>43723</v>
      </c>
      <c r="M208" s="235">
        <v>43738</v>
      </c>
      <c r="N208" s="233" t="s">
        <v>9</v>
      </c>
      <c r="O208" s="233" t="s">
        <v>181</v>
      </c>
      <c r="P208" s="233" t="s">
        <v>17</v>
      </c>
      <c r="Q208" t="s">
        <v>16</v>
      </c>
      <c r="R208" t="s">
        <v>83</v>
      </c>
      <c r="S208" s="62" t="s">
        <v>5220</v>
      </c>
      <c r="W208" s="233" t="s">
        <v>5221</v>
      </c>
      <c r="X208" s="236">
        <v>658487</v>
      </c>
      <c r="Y208" s="233" t="s">
        <v>72</v>
      </c>
      <c r="Z208" s="14" t="s">
        <v>444</v>
      </c>
      <c r="AA208" s="14" t="s">
        <v>478</v>
      </c>
      <c r="AB208" s="236" t="s">
        <v>182</v>
      </c>
      <c r="AC208" s="109">
        <v>22.607412347169792</v>
      </c>
      <c r="AD208" s="107">
        <v>1.9878852830188682</v>
      </c>
      <c r="AE208" s="109">
        <v>730.37061735848965</v>
      </c>
      <c r="AF208" s="109">
        <v>14.607412347169793</v>
      </c>
      <c r="AG208" s="109">
        <v>22.607412347169792</v>
      </c>
    </row>
    <row r="209" spans="1:33" ht="15.6" hidden="1">
      <c r="A209" s="233" t="s">
        <v>4136</v>
      </c>
      <c r="B209" s="96" t="s">
        <v>4133</v>
      </c>
      <c r="C209" s="233" t="s">
        <v>5056</v>
      </c>
      <c r="D209" s="233" t="s">
        <v>108</v>
      </c>
      <c r="E209" s="233" t="s">
        <v>65</v>
      </c>
      <c r="F209" s="233" t="s">
        <v>24</v>
      </c>
      <c r="G209" s="13" t="s">
        <v>66</v>
      </c>
      <c r="H209" s="233" t="s">
        <v>54</v>
      </c>
      <c r="I209" s="233" t="s">
        <v>55</v>
      </c>
      <c r="J209" s="233" t="s">
        <v>5222</v>
      </c>
      <c r="K209" s="234">
        <v>43628</v>
      </c>
      <c r="L209" s="235">
        <v>43684</v>
      </c>
      <c r="M209" s="235">
        <v>43756</v>
      </c>
      <c r="N209" s="233" t="s">
        <v>9</v>
      </c>
      <c r="O209" s="233" t="s">
        <v>181</v>
      </c>
      <c r="P209" s="233" t="s">
        <v>17</v>
      </c>
      <c r="Q209" t="s">
        <v>16</v>
      </c>
      <c r="R209" t="s">
        <v>10</v>
      </c>
      <c r="S209" s="62" t="s">
        <v>5223</v>
      </c>
      <c r="T209" s="62"/>
      <c r="U209" s="62"/>
      <c r="V209" s="62"/>
      <c r="W209" s="233"/>
      <c r="X209" s="236">
        <v>500000</v>
      </c>
      <c r="Y209" s="233" t="s">
        <v>72</v>
      </c>
      <c r="Z209" s="14" t="s">
        <v>444</v>
      </c>
      <c r="AA209" s="14" t="s">
        <v>478</v>
      </c>
      <c r="AB209" s="236" t="s">
        <v>182</v>
      </c>
      <c r="AC209" s="109">
        <v>22.637601026415076</v>
      </c>
      <c r="AD209" s="107">
        <v>1.5094339622641511</v>
      </c>
      <c r="AE209" s="109">
        <v>731.88005132075375</v>
      </c>
      <c r="AF209" s="109">
        <v>14.637601026415075</v>
      </c>
      <c r="AG209" s="109">
        <v>22.637601026415076</v>
      </c>
    </row>
    <row r="210" spans="1:33" ht="15.6" hidden="1">
      <c r="A210" s="233" t="s">
        <v>4136</v>
      </c>
      <c r="B210" s="96" t="s">
        <v>4133</v>
      </c>
      <c r="C210" s="233" t="s">
        <v>4718</v>
      </c>
      <c r="D210" s="233" t="s">
        <v>108</v>
      </c>
      <c r="E210" s="233" t="s">
        <v>65</v>
      </c>
      <c r="F210" s="233" t="s">
        <v>24</v>
      </c>
      <c r="G210" s="233" t="s">
        <v>66</v>
      </c>
      <c r="H210" s="233" t="s">
        <v>54</v>
      </c>
      <c r="I210" s="233" t="s">
        <v>55</v>
      </c>
      <c r="J210" s="233" t="s">
        <v>5224</v>
      </c>
      <c r="K210" s="234">
        <v>43684</v>
      </c>
      <c r="L210" s="235">
        <v>43721</v>
      </c>
      <c r="M210" s="235">
        <v>43756</v>
      </c>
      <c r="N210" s="233" t="s">
        <v>9</v>
      </c>
      <c r="O210" s="233" t="s">
        <v>193</v>
      </c>
      <c r="P210" s="233" t="s">
        <v>17</v>
      </c>
      <c r="Q210" t="s">
        <v>16</v>
      </c>
      <c r="R210" t="s">
        <v>84</v>
      </c>
      <c r="S210" s="62" t="s">
        <v>5225</v>
      </c>
      <c r="T210" s="62"/>
      <c r="U210" s="62"/>
      <c r="V210" s="62"/>
      <c r="W210" s="233"/>
      <c r="X210" s="236">
        <v>500000</v>
      </c>
      <c r="Y210" s="233" t="s">
        <v>72</v>
      </c>
      <c r="Z210" s="14" t="s">
        <v>444</v>
      </c>
      <c r="AA210" s="14" t="s">
        <v>478</v>
      </c>
      <c r="AB210" s="236" t="s">
        <v>194</v>
      </c>
      <c r="AC210" s="109">
        <v>22.667789705660358</v>
      </c>
      <c r="AD210" s="107">
        <v>1.5094339622641511</v>
      </c>
      <c r="AE210" s="109">
        <v>733.38948528301785</v>
      </c>
      <c r="AF210" s="109">
        <v>14.667789705660358</v>
      </c>
      <c r="AG210" s="109">
        <v>22.667789705660358</v>
      </c>
    </row>
    <row r="211" spans="1:33" ht="15.6" hidden="1">
      <c r="A211" s="110" t="s">
        <v>4214</v>
      </c>
      <c r="B211" s="96" t="s">
        <v>4215</v>
      </c>
      <c r="C211" s="233" t="s">
        <v>4779</v>
      </c>
      <c r="D211" s="233" t="s">
        <v>108</v>
      </c>
      <c r="E211" s="233" t="s">
        <v>65</v>
      </c>
      <c r="F211" s="233" t="s">
        <v>24</v>
      </c>
      <c r="G211" s="13" t="s">
        <v>66</v>
      </c>
      <c r="H211" s="233" t="s">
        <v>54</v>
      </c>
      <c r="I211" s="233" t="s">
        <v>55</v>
      </c>
      <c r="J211" s="233" t="s">
        <v>5226</v>
      </c>
      <c r="K211" s="234">
        <v>43724</v>
      </c>
      <c r="L211" s="235">
        <v>43735</v>
      </c>
      <c r="M211" s="235">
        <v>43769</v>
      </c>
      <c r="N211" s="233" t="s">
        <v>13</v>
      </c>
      <c r="O211" s="233" t="s">
        <v>14</v>
      </c>
      <c r="P211" s="233" t="s">
        <v>17</v>
      </c>
      <c r="Q211" t="s">
        <v>23</v>
      </c>
      <c r="R211" t="s">
        <v>84</v>
      </c>
      <c r="S211" t="s">
        <v>84</v>
      </c>
      <c r="W211" s="233"/>
      <c r="X211" s="236">
        <v>120901</v>
      </c>
      <c r="Y211" s="233" t="s">
        <v>58</v>
      </c>
      <c r="Z211" s="14" t="s">
        <v>444</v>
      </c>
      <c r="AA211" s="14" t="s">
        <v>478</v>
      </c>
      <c r="AB211" s="236" t="s">
        <v>2701</v>
      </c>
      <c r="AC211" s="109">
        <v>22.675089388679226</v>
      </c>
      <c r="AD211" s="107">
        <v>0.36498415094339631</v>
      </c>
      <c r="AE211" s="109">
        <v>733.75446943396128</v>
      </c>
      <c r="AF211" s="109">
        <v>14.675089388679226</v>
      </c>
      <c r="AG211" s="109">
        <v>22.675089388679226</v>
      </c>
    </row>
    <row r="212" spans="1:33" ht="15.6" hidden="1">
      <c r="A212" s="102" t="s">
        <v>4132</v>
      </c>
      <c r="B212" s="96" t="s">
        <v>4695</v>
      </c>
      <c r="C212" s="13" t="s">
        <v>3235</v>
      </c>
      <c r="D212" s="233" t="s">
        <v>65</v>
      </c>
      <c r="E212" s="233" t="s">
        <v>65</v>
      </c>
      <c r="F212" s="233" t="s">
        <v>24</v>
      </c>
      <c r="G212" s="13" t="s">
        <v>66</v>
      </c>
      <c r="H212" s="233" t="s">
        <v>54</v>
      </c>
      <c r="I212" s="233" t="s">
        <v>55</v>
      </c>
      <c r="J212" s="233" t="s">
        <v>5227</v>
      </c>
      <c r="K212" s="234">
        <v>43556</v>
      </c>
      <c r="L212" s="235">
        <v>43749</v>
      </c>
      <c r="M212" s="235">
        <v>43780</v>
      </c>
      <c r="N212" s="233" t="s">
        <v>9</v>
      </c>
      <c r="O212" s="233" t="s">
        <v>193</v>
      </c>
      <c r="P212" s="233" t="s">
        <v>17</v>
      </c>
      <c r="Q212" t="s">
        <v>16</v>
      </c>
      <c r="R212" t="s">
        <v>83</v>
      </c>
      <c r="S212" s="62" t="s">
        <v>5228</v>
      </c>
      <c r="T212" s="62"/>
      <c r="U212" s="62"/>
      <c r="V212" s="62"/>
      <c r="W212" s="233"/>
      <c r="X212" s="236">
        <v>442963</v>
      </c>
      <c r="Y212" s="233" t="s">
        <v>72</v>
      </c>
      <c r="Z212" s="233" t="s">
        <v>444</v>
      </c>
      <c r="AA212" s="14" t="s">
        <v>478</v>
      </c>
      <c r="AB212" s="236" t="s">
        <v>194</v>
      </c>
      <c r="AC212" s="109">
        <v>22.701834324528281</v>
      </c>
      <c r="AD212" s="107">
        <v>1.3372467924528304</v>
      </c>
      <c r="AE212" s="109">
        <v>735.09171622641406</v>
      </c>
      <c r="AF212" s="109">
        <v>14.701834324528281</v>
      </c>
      <c r="AG212" s="109">
        <v>22.701834324528281</v>
      </c>
    </row>
    <row r="213" spans="1:33" ht="15.6" hidden="1">
      <c r="A213" s="102" t="s">
        <v>4132</v>
      </c>
      <c r="B213" s="96" t="s">
        <v>4695</v>
      </c>
      <c r="C213" s="233" t="s">
        <v>5024</v>
      </c>
      <c r="D213" s="233" t="s">
        <v>108</v>
      </c>
      <c r="E213" s="233" t="s">
        <v>65</v>
      </c>
      <c r="F213" s="233" t="s">
        <v>24</v>
      </c>
      <c r="G213" s="13" t="s">
        <v>66</v>
      </c>
      <c r="H213" s="233" t="s">
        <v>54</v>
      </c>
      <c r="I213" s="233" t="s">
        <v>55</v>
      </c>
      <c r="J213" s="233" t="s">
        <v>5229</v>
      </c>
      <c r="K213" s="234">
        <v>43598</v>
      </c>
      <c r="L213" s="235">
        <v>43742</v>
      </c>
      <c r="M213" s="235">
        <v>43783</v>
      </c>
      <c r="N213" s="233" t="s">
        <v>11</v>
      </c>
      <c r="O213" s="233" t="s">
        <v>128</v>
      </c>
      <c r="P213" s="233" t="s">
        <v>17</v>
      </c>
      <c r="Q213" t="s">
        <v>16</v>
      </c>
      <c r="R213" t="s">
        <v>84</v>
      </c>
      <c r="S213" s="123" t="s">
        <v>5230</v>
      </c>
      <c r="T213" t="s">
        <v>16</v>
      </c>
      <c r="U213" t="s">
        <v>5231</v>
      </c>
      <c r="V213" s="123" t="s">
        <v>5232</v>
      </c>
      <c r="W213" s="233"/>
      <c r="X213" s="236">
        <v>1392408</v>
      </c>
      <c r="Y213" s="233" t="s">
        <v>58</v>
      </c>
      <c r="Z213" s="13" t="s">
        <v>444</v>
      </c>
      <c r="AA213" s="13" t="s">
        <v>478</v>
      </c>
      <c r="AB213" s="236" t="s">
        <v>129</v>
      </c>
      <c r="AC213" s="109">
        <v>22.785904241509414</v>
      </c>
      <c r="AD213" s="107">
        <v>4.2034958490566048</v>
      </c>
      <c r="AE213" s="109">
        <v>739.29521207547066</v>
      </c>
      <c r="AF213" s="109">
        <v>14.785904241509414</v>
      </c>
      <c r="AG213" s="109">
        <v>22.785904241509414</v>
      </c>
    </row>
    <row r="214" spans="1:33" ht="15.6" hidden="1">
      <c r="A214" s="233" t="s">
        <v>4209</v>
      </c>
      <c r="B214" s="233" t="s">
        <v>4210</v>
      </c>
      <c r="C214" s="233" t="s">
        <v>1318</v>
      </c>
      <c r="D214" s="233" t="s">
        <v>65</v>
      </c>
      <c r="E214" s="233" t="s">
        <v>65</v>
      </c>
      <c r="F214" s="233" t="s">
        <v>24</v>
      </c>
      <c r="G214" s="233" t="s">
        <v>66</v>
      </c>
      <c r="H214" s="233" t="s">
        <v>54</v>
      </c>
      <c r="I214" s="233" t="s">
        <v>55</v>
      </c>
      <c r="J214" s="233" t="s">
        <v>5233</v>
      </c>
      <c r="K214" s="234">
        <v>43768</v>
      </c>
      <c r="L214" s="235">
        <v>43782</v>
      </c>
      <c r="M214" s="235">
        <v>43798</v>
      </c>
      <c r="N214" s="233" t="s">
        <v>9</v>
      </c>
      <c r="O214" s="233" t="s">
        <v>181</v>
      </c>
      <c r="P214" s="233" t="s">
        <v>17</v>
      </c>
      <c r="Q214" t="s">
        <v>16</v>
      </c>
      <c r="R214" t="s">
        <v>83</v>
      </c>
      <c r="S214" s="62" t="s">
        <v>5234</v>
      </c>
      <c r="V214" s="62" t="s">
        <v>5235</v>
      </c>
      <c r="W214" s="233" t="s">
        <v>5236</v>
      </c>
      <c r="X214" s="236">
        <v>500000</v>
      </c>
      <c r="Y214" s="233" t="s">
        <v>72</v>
      </c>
      <c r="Z214" s="14" t="s">
        <v>444</v>
      </c>
      <c r="AA214" s="14" t="s">
        <v>478</v>
      </c>
      <c r="AB214" s="236" t="s">
        <v>182</v>
      </c>
      <c r="AC214" s="109">
        <v>22.816092920754695</v>
      </c>
      <c r="AD214" s="107">
        <v>1.5094339622641511</v>
      </c>
      <c r="AE214" s="109">
        <v>740.80464603773476</v>
      </c>
      <c r="AF214" s="109">
        <v>14.816092920754695</v>
      </c>
      <c r="AG214" s="109">
        <v>22.816092920754695</v>
      </c>
    </row>
    <row r="215" spans="1:33" ht="15.6" hidden="1">
      <c r="A215" s="102" t="s">
        <v>4132</v>
      </c>
      <c r="B215" s="96" t="s">
        <v>4695</v>
      </c>
      <c r="C215" s="233" t="s">
        <v>4734</v>
      </c>
      <c r="D215" s="233" t="s">
        <v>108</v>
      </c>
      <c r="E215" s="233" t="s">
        <v>65</v>
      </c>
      <c r="F215" s="233" t="s">
        <v>24</v>
      </c>
      <c r="G215" s="233" t="s">
        <v>66</v>
      </c>
      <c r="H215" s="233" t="s">
        <v>54</v>
      </c>
      <c r="I215" s="233" t="s">
        <v>55</v>
      </c>
      <c r="J215" s="233" t="s">
        <v>5237</v>
      </c>
      <c r="K215" s="234">
        <v>43658</v>
      </c>
      <c r="L215" s="235">
        <v>43756</v>
      </c>
      <c r="M215" s="235">
        <v>43801</v>
      </c>
      <c r="N215" s="233" t="s">
        <v>9</v>
      </c>
      <c r="O215" s="233" t="s">
        <v>200</v>
      </c>
      <c r="P215" s="233" t="s">
        <v>17</v>
      </c>
      <c r="Q215" t="s">
        <v>16</v>
      </c>
      <c r="R215" t="s">
        <v>42</v>
      </c>
      <c r="S215" s="62" t="s">
        <v>5238</v>
      </c>
      <c r="V215" s="62"/>
      <c r="W215" s="233" t="s">
        <v>3794</v>
      </c>
      <c r="X215" s="236">
        <v>1785509</v>
      </c>
      <c r="Y215" s="233" t="s">
        <v>72</v>
      </c>
      <c r="Z215" s="14" t="s">
        <v>444</v>
      </c>
      <c r="AA215" s="14" t="s">
        <v>478</v>
      </c>
      <c r="AB215" s="236" t="s">
        <v>201</v>
      </c>
      <c r="AC215" s="109">
        <v>22.923897237735829</v>
      </c>
      <c r="AD215" s="107">
        <v>5.390215849056605</v>
      </c>
      <c r="AE215" s="109">
        <v>746.19486188679139</v>
      </c>
      <c r="AF215" s="109">
        <v>14.923897237735828</v>
      </c>
      <c r="AG215" s="109">
        <v>22.923897237735829</v>
      </c>
    </row>
    <row r="216" spans="1:33" ht="15.6" hidden="1">
      <c r="A216" s="110" t="s">
        <v>4316</v>
      </c>
      <c r="B216" s="96" t="s">
        <v>4133</v>
      </c>
      <c r="C216" s="233" t="s">
        <v>4852</v>
      </c>
      <c r="D216" s="233" t="s">
        <v>108</v>
      </c>
      <c r="E216" s="233" t="s">
        <v>65</v>
      </c>
      <c r="F216" s="233" t="s">
        <v>24</v>
      </c>
      <c r="G216" s="13" t="s">
        <v>66</v>
      </c>
      <c r="H216" s="233" t="s">
        <v>54</v>
      </c>
      <c r="I216" s="233" t="s">
        <v>55</v>
      </c>
      <c r="J216" s="233" t="s">
        <v>5239</v>
      </c>
      <c r="K216" s="234">
        <v>43585</v>
      </c>
      <c r="L216" s="235">
        <v>43735</v>
      </c>
      <c r="M216" s="235">
        <v>43805</v>
      </c>
      <c r="N216" s="233" t="s">
        <v>9</v>
      </c>
      <c r="O216" s="233" t="s">
        <v>193</v>
      </c>
      <c r="P216" s="233" t="s">
        <v>17</v>
      </c>
      <c r="Q216" t="s">
        <v>16</v>
      </c>
      <c r="R216" t="s">
        <v>84</v>
      </c>
      <c r="S216" s="62" t="s">
        <v>5240</v>
      </c>
      <c r="W216" s="233" t="s">
        <v>3794</v>
      </c>
      <c r="X216" s="236">
        <v>2245289</v>
      </c>
      <c r="Y216" s="16" t="s">
        <v>72</v>
      </c>
      <c r="Z216" s="14" t="s">
        <v>444</v>
      </c>
      <c r="AA216" s="14" t="s">
        <v>478</v>
      </c>
      <c r="AB216" s="236" t="s">
        <v>194</v>
      </c>
      <c r="AC216" s="109">
        <v>23.059461856603754</v>
      </c>
      <c r="AD216" s="107">
        <v>6.7782309433962284</v>
      </c>
      <c r="AE216" s="109">
        <v>752.97309283018762</v>
      </c>
      <c r="AF216" s="109">
        <v>15.059461856603752</v>
      </c>
      <c r="AG216" s="109">
        <v>23.059461856603754</v>
      </c>
    </row>
    <row r="217" spans="1:33" ht="15.6" hidden="1">
      <c r="A217" s="102" t="s">
        <v>4132</v>
      </c>
      <c r="B217" s="96" t="s">
        <v>4695</v>
      </c>
      <c r="C217" s="233" t="s">
        <v>1318</v>
      </c>
      <c r="D217" s="233" t="s">
        <v>76</v>
      </c>
      <c r="E217" s="233" t="s">
        <v>76</v>
      </c>
      <c r="F217" s="233" t="s">
        <v>24</v>
      </c>
      <c r="G217" s="233" t="s">
        <v>66</v>
      </c>
      <c r="H217" s="233" t="s">
        <v>54</v>
      </c>
      <c r="I217" s="233" t="s">
        <v>55</v>
      </c>
      <c r="J217" s="233" t="s">
        <v>5241</v>
      </c>
      <c r="K217" s="234">
        <v>43768</v>
      </c>
      <c r="L217" s="235">
        <v>43782</v>
      </c>
      <c r="M217" s="235">
        <v>43805</v>
      </c>
      <c r="N217" s="233" t="s">
        <v>9</v>
      </c>
      <c r="O217" s="233" t="s">
        <v>181</v>
      </c>
      <c r="P217" s="233" t="s">
        <v>17</v>
      </c>
      <c r="Q217" t="s">
        <v>16</v>
      </c>
      <c r="S217" s="62" t="s">
        <v>5242</v>
      </c>
      <c r="V217" s="62" t="s">
        <v>5243</v>
      </c>
      <c r="W217" s="233" t="s">
        <v>5236</v>
      </c>
      <c r="X217" s="236">
        <v>500000</v>
      </c>
      <c r="Y217" s="233" t="s">
        <v>72</v>
      </c>
      <c r="Z217" s="14" t="s">
        <v>444</v>
      </c>
      <c r="AA217" s="14" t="s">
        <v>478</v>
      </c>
      <c r="AB217" s="236" t="s">
        <v>182</v>
      </c>
      <c r="AC217" s="109">
        <v>23.089650535849035</v>
      </c>
      <c r="AD217" s="107">
        <v>1.5094339622641511</v>
      </c>
      <c r="AE217" s="109">
        <v>754.48252679245172</v>
      </c>
      <c r="AF217" s="109">
        <v>15.089650535849035</v>
      </c>
      <c r="AG217" s="109">
        <v>23.089650535849035</v>
      </c>
    </row>
    <row r="218" spans="1:33" ht="15.6" hidden="1">
      <c r="A218" s="102" t="s">
        <v>4132</v>
      </c>
      <c r="B218" s="96" t="s">
        <v>4695</v>
      </c>
      <c r="C218" s="233" t="s">
        <v>4829</v>
      </c>
      <c r="D218" s="233" t="s">
        <v>108</v>
      </c>
      <c r="E218" s="233" t="s">
        <v>65</v>
      </c>
      <c r="F218" s="233" t="s">
        <v>24</v>
      </c>
      <c r="G218" s="233" t="s">
        <v>66</v>
      </c>
      <c r="H218" s="233" t="s">
        <v>54</v>
      </c>
      <c r="I218" s="233" t="s">
        <v>55</v>
      </c>
      <c r="J218" s="233" t="s">
        <v>5244</v>
      </c>
      <c r="K218" s="234">
        <v>43745</v>
      </c>
      <c r="L218" s="235">
        <v>43777</v>
      </c>
      <c r="M218" s="235">
        <v>43805</v>
      </c>
      <c r="N218" s="233" t="s">
        <v>9</v>
      </c>
      <c r="O218" s="233" t="s">
        <v>200</v>
      </c>
      <c r="P218" s="233" t="s">
        <v>17</v>
      </c>
      <c r="Q218" t="s">
        <v>84</v>
      </c>
      <c r="R218" t="s">
        <v>84</v>
      </c>
      <c r="S218" t="s">
        <v>84</v>
      </c>
      <c r="W218" s="233"/>
      <c r="X218" s="236">
        <v>500000</v>
      </c>
      <c r="Y218" s="233" t="s">
        <v>58</v>
      </c>
      <c r="Z218" s="14" t="s">
        <v>444</v>
      </c>
      <c r="AA218" s="14" t="s">
        <v>478</v>
      </c>
      <c r="AB218" s="236" t="s">
        <v>201</v>
      </c>
      <c r="AC218" s="109">
        <v>23.119839215094316</v>
      </c>
      <c r="AD218" s="107">
        <v>1.5094339622641511</v>
      </c>
      <c r="AE218" s="109">
        <v>755.99196075471582</v>
      </c>
      <c r="AF218" s="109">
        <v>15.119839215094316</v>
      </c>
      <c r="AG218" s="109">
        <v>23.119839215094316</v>
      </c>
    </row>
    <row r="219" spans="1:33" ht="15.6" hidden="1">
      <c r="A219" s="102" t="s">
        <v>4132</v>
      </c>
      <c r="B219" s="96" t="s">
        <v>4695</v>
      </c>
      <c r="C219" s="233" t="s">
        <v>5245</v>
      </c>
      <c r="D219" s="233" t="s">
        <v>108</v>
      </c>
      <c r="E219" s="233" t="s">
        <v>65</v>
      </c>
      <c r="F219" s="233" t="s">
        <v>24</v>
      </c>
      <c r="G219" s="233" t="s">
        <v>66</v>
      </c>
      <c r="H219" s="233" t="s">
        <v>54</v>
      </c>
      <c r="I219" s="233" t="s">
        <v>55</v>
      </c>
      <c r="J219" s="233" t="s">
        <v>5246</v>
      </c>
      <c r="K219" s="234">
        <v>43634</v>
      </c>
      <c r="L219" s="235">
        <v>43756</v>
      </c>
      <c r="M219" s="235">
        <v>43812</v>
      </c>
      <c r="N219" s="233" t="s">
        <v>9</v>
      </c>
      <c r="O219" s="233" t="s">
        <v>193</v>
      </c>
      <c r="P219" s="233" t="s">
        <v>17</v>
      </c>
      <c r="Q219" t="s">
        <v>16</v>
      </c>
      <c r="R219" t="s">
        <v>84</v>
      </c>
      <c r="S219" s="62" t="s">
        <v>5247</v>
      </c>
      <c r="W219" s="233"/>
      <c r="X219" s="236">
        <v>558723</v>
      </c>
      <c r="Y219" s="16" t="s">
        <v>72</v>
      </c>
      <c r="Z219" s="14" t="s">
        <v>444</v>
      </c>
      <c r="AA219" s="14" t="s">
        <v>478</v>
      </c>
      <c r="AB219" s="236" t="s">
        <v>194</v>
      </c>
      <c r="AC219" s="109">
        <v>23.15357343396224</v>
      </c>
      <c r="AD219" s="107">
        <v>1.6867109433962266</v>
      </c>
      <c r="AE219" s="109">
        <v>757.678671698112</v>
      </c>
      <c r="AF219" s="109">
        <v>15.15357343396224</v>
      </c>
      <c r="AG219" s="109">
        <v>23.15357343396224</v>
      </c>
    </row>
    <row r="220" spans="1:33" ht="15.6" hidden="1">
      <c r="A220" s="233" t="s">
        <v>4136</v>
      </c>
      <c r="B220" s="96" t="s">
        <v>4133</v>
      </c>
      <c r="C220" s="233" t="s">
        <v>5248</v>
      </c>
      <c r="D220" s="233" t="s">
        <v>108</v>
      </c>
      <c r="E220" s="233" t="s">
        <v>65</v>
      </c>
      <c r="F220" s="233" t="s">
        <v>24</v>
      </c>
      <c r="G220" s="13" t="s">
        <v>66</v>
      </c>
      <c r="H220" s="233" t="s">
        <v>54</v>
      </c>
      <c r="I220" s="233" t="s">
        <v>55</v>
      </c>
      <c r="J220" s="233" t="s">
        <v>5249</v>
      </c>
      <c r="K220" s="234">
        <v>43746</v>
      </c>
      <c r="L220" s="235">
        <v>43795</v>
      </c>
      <c r="M220" s="235">
        <v>43819</v>
      </c>
      <c r="N220" s="233" t="s">
        <v>9</v>
      </c>
      <c r="O220" s="233" t="s">
        <v>196</v>
      </c>
      <c r="P220" s="233" t="s">
        <v>17</v>
      </c>
      <c r="Q220" t="s">
        <v>23</v>
      </c>
      <c r="R220" t="s">
        <v>84</v>
      </c>
      <c r="S220" s="62" t="s">
        <v>5250</v>
      </c>
      <c r="W220" s="233" t="s">
        <v>3794</v>
      </c>
      <c r="X220" s="236">
        <v>2280941</v>
      </c>
      <c r="Y220" s="233" t="s">
        <v>72</v>
      </c>
      <c r="Z220" s="14" t="s">
        <v>444</v>
      </c>
      <c r="AA220" s="14" t="s">
        <v>478</v>
      </c>
      <c r="AB220" s="236" t="s">
        <v>197</v>
      </c>
      <c r="AC220" s="109">
        <v>23.291290626415069</v>
      </c>
      <c r="AD220" s="107">
        <v>6.8858596226415107</v>
      </c>
      <c r="AE220" s="109">
        <v>764.56453132075353</v>
      </c>
      <c r="AF220" s="109">
        <v>15.291290626415071</v>
      </c>
      <c r="AG220" s="109">
        <v>23.291290626415069</v>
      </c>
    </row>
    <row r="221" spans="1:33" ht="15.6" hidden="1">
      <c r="A221" s="110" t="s">
        <v>4174</v>
      </c>
      <c r="B221" s="96" t="s">
        <v>4133</v>
      </c>
      <c r="C221" s="233" t="s">
        <v>4930</v>
      </c>
      <c r="D221" s="233" t="s">
        <v>51</v>
      </c>
      <c r="E221" s="233" t="s">
        <v>65</v>
      </c>
      <c r="F221" s="233" t="s">
        <v>25</v>
      </c>
      <c r="G221" s="13" t="s">
        <v>53</v>
      </c>
      <c r="H221" s="233" t="s">
        <v>67</v>
      </c>
      <c r="I221" s="233" t="s">
        <v>55</v>
      </c>
      <c r="J221" s="233" t="s">
        <v>5251</v>
      </c>
      <c r="K221" s="234">
        <v>43485</v>
      </c>
      <c r="L221" s="235">
        <v>43678</v>
      </c>
      <c r="M221" s="235">
        <v>43720</v>
      </c>
      <c r="N221" s="233" t="s">
        <v>11</v>
      </c>
      <c r="O221" s="233" t="s">
        <v>185</v>
      </c>
      <c r="P221" s="233" t="s">
        <v>17</v>
      </c>
      <c r="Q221" t="s">
        <v>84</v>
      </c>
      <c r="R221" t="s">
        <v>84</v>
      </c>
      <c r="S221" t="s">
        <v>84</v>
      </c>
      <c r="W221" s="233" t="s">
        <v>4927</v>
      </c>
      <c r="X221" s="236">
        <v>500000</v>
      </c>
      <c r="Y221" s="233" t="s">
        <v>72</v>
      </c>
      <c r="Z221" s="14" t="s">
        <v>478</v>
      </c>
      <c r="AA221" s="14" t="s">
        <v>478</v>
      </c>
      <c r="AB221" s="236" t="s">
        <v>186</v>
      </c>
      <c r="AC221" s="109">
        <v>23.653554777358465</v>
      </c>
      <c r="AD221" s="107">
        <v>15.09433962264151</v>
      </c>
      <c r="AE221" s="109">
        <v>782.67773886792327</v>
      </c>
      <c r="AF221" s="109">
        <v>15.653554777358465</v>
      </c>
      <c r="AG221" s="109">
        <v>23.653554777358465</v>
      </c>
    </row>
    <row r="222" spans="1:33" ht="15.6" hidden="1">
      <c r="A222" s="102" t="s">
        <v>4132</v>
      </c>
      <c r="B222" s="96" t="s">
        <v>4695</v>
      </c>
      <c r="C222" s="233" t="s">
        <v>4331</v>
      </c>
      <c r="D222" s="233" t="s">
        <v>65</v>
      </c>
      <c r="E222" s="233" t="s">
        <v>65</v>
      </c>
      <c r="F222" s="233" t="s">
        <v>25</v>
      </c>
      <c r="G222" s="233" t="s">
        <v>53</v>
      </c>
      <c r="H222" s="233" t="s">
        <v>67</v>
      </c>
      <c r="I222" s="233" t="s">
        <v>55</v>
      </c>
      <c r="J222" s="233" t="s">
        <v>5252</v>
      </c>
      <c r="K222" s="234">
        <v>43709</v>
      </c>
      <c r="L222" s="235">
        <v>43756</v>
      </c>
      <c r="M222" s="235">
        <v>43784</v>
      </c>
      <c r="N222" s="233" t="s">
        <v>9</v>
      </c>
      <c r="O222" s="233" t="s">
        <v>181</v>
      </c>
      <c r="P222" s="233" t="s">
        <v>17</v>
      </c>
      <c r="Q222" t="s">
        <v>84</v>
      </c>
      <c r="R222" t="s">
        <v>84</v>
      </c>
      <c r="S222" t="s">
        <v>84</v>
      </c>
      <c r="W222" s="233" t="s">
        <v>3794</v>
      </c>
      <c r="X222" s="236">
        <v>500000</v>
      </c>
      <c r="Y222" s="233" t="s">
        <v>58</v>
      </c>
      <c r="Z222" s="14" t="s">
        <v>478</v>
      </c>
      <c r="AA222" s="14" t="s">
        <v>478</v>
      </c>
      <c r="AB222" s="236" t="s">
        <v>182</v>
      </c>
      <c r="AC222" s="109">
        <v>23.955441569811295</v>
      </c>
      <c r="AD222" s="107">
        <v>15.09433962264151</v>
      </c>
      <c r="AE222" s="109">
        <v>797.77207849056481</v>
      </c>
      <c r="AF222" s="109">
        <v>15.955441569811295</v>
      </c>
      <c r="AG222" s="109">
        <v>23.955441569811295</v>
      </c>
    </row>
    <row r="223" spans="1:33" ht="15.6" hidden="1">
      <c r="A223" s="102" t="s">
        <v>4132</v>
      </c>
      <c r="B223" s="96" t="s">
        <v>4695</v>
      </c>
      <c r="C223" s="233" t="s">
        <v>1373</v>
      </c>
      <c r="D223" s="233" t="s">
        <v>76</v>
      </c>
      <c r="E223" s="233" t="s">
        <v>76</v>
      </c>
      <c r="F223" s="233" t="s">
        <v>25</v>
      </c>
      <c r="G223" s="233" t="s">
        <v>53</v>
      </c>
      <c r="H223" s="233" t="s">
        <v>67</v>
      </c>
      <c r="I223" s="233" t="s">
        <v>55</v>
      </c>
      <c r="J223" s="233" t="s">
        <v>5253</v>
      </c>
      <c r="K223" s="234">
        <v>43746</v>
      </c>
      <c r="L223" s="235">
        <v>43777</v>
      </c>
      <c r="M223" s="235">
        <v>43798</v>
      </c>
      <c r="N223" s="233" t="s">
        <v>9</v>
      </c>
      <c r="O223" s="233" t="s">
        <v>181</v>
      </c>
      <c r="P223" s="233" t="s">
        <v>17</v>
      </c>
      <c r="Q223" t="s">
        <v>84</v>
      </c>
      <c r="R223" t="s">
        <v>84</v>
      </c>
      <c r="S223" s="62" t="s">
        <v>5254</v>
      </c>
      <c r="W223" s="233" t="s">
        <v>3794</v>
      </c>
      <c r="X223" s="236">
        <v>500000</v>
      </c>
      <c r="Y223" s="233" t="s">
        <v>72</v>
      </c>
      <c r="Z223" s="233" t="s">
        <v>478</v>
      </c>
      <c r="AA223" s="233" t="s">
        <v>478</v>
      </c>
      <c r="AB223" s="236" t="s">
        <v>182</v>
      </c>
      <c r="AC223" s="109">
        <v>24.257328362264126</v>
      </c>
      <c r="AD223" s="107">
        <v>15.09433962264151</v>
      </c>
      <c r="AE223" s="109">
        <v>812.86641811320635</v>
      </c>
      <c r="AF223" s="109">
        <v>16.257328362264126</v>
      </c>
      <c r="AG223" s="109">
        <v>24.257328362264126</v>
      </c>
    </row>
    <row r="224" spans="1:33" ht="15.6" hidden="1">
      <c r="A224" s="110" t="s">
        <v>4174</v>
      </c>
      <c r="B224" s="96" t="s">
        <v>4133</v>
      </c>
      <c r="C224" s="233" t="s">
        <v>4730</v>
      </c>
      <c r="D224" s="233" t="s">
        <v>76</v>
      </c>
      <c r="E224" s="233" t="s">
        <v>76</v>
      </c>
      <c r="F224" s="233" t="s">
        <v>25</v>
      </c>
      <c r="G224" s="233" t="s">
        <v>66</v>
      </c>
      <c r="H224" s="233" t="s">
        <v>54</v>
      </c>
      <c r="I224" s="233" t="s">
        <v>55</v>
      </c>
      <c r="J224" s="233" t="s">
        <v>5255</v>
      </c>
      <c r="K224" s="234">
        <v>43503</v>
      </c>
      <c r="L224" s="235">
        <v>43560</v>
      </c>
      <c r="M224" s="235">
        <v>43591</v>
      </c>
      <c r="N224" s="233" t="s">
        <v>13</v>
      </c>
      <c r="O224" s="233" t="s">
        <v>157</v>
      </c>
      <c r="P224" s="233" t="s">
        <v>17</v>
      </c>
      <c r="Q224" t="s">
        <v>84</v>
      </c>
      <c r="R224" t="s">
        <v>84</v>
      </c>
      <c r="S224" t="s">
        <v>84</v>
      </c>
      <c r="W224" s="13" t="s">
        <v>5256</v>
      </c>
      <c r="X224" s="102">
        <v>345091</v>
      </c>
      <c r="Y224" s="99" t="s">
        <v>58</v>
      </c>
      <c r="Z224" s="14" t="s">
        <v>478</v>
      </c>
      <c r="AA224" s="14" t="s">
        <v>478</v>
      </c>
      <c r="AB224" s="236" t="s">
        <v>158</v>
      </c>
      <c r="AC224" s="109">
        <v>24.278164045282995</v>
      </c>
      <c r="AD224" s="107">
        <v>1.0417841509433965</v>
      </c>
      <c r="AE224" s="109">
        <v>813.90820226414974</v>
      </c>
      <c r="AF224" s="109">
        <v>16.278164045282995</v>
      </c>
      <c r="AG224" s="109">
        <v>24.278164045282995</v>
      </c>
    </row>
    <row r="225" spans="1:33" ht="15.6" hidden="1">
      <c r="A225" s="110" t="s">
        <v>4174</v>
      </c>
      <c r="B225" s="96" t="s">
        <v>4133</v>
      </c>
      <c r="C225" s="13" t="s">
        <v>4363</v>
      </c>
      <c r="D225" s="233" t="s">
        <v>65</v>
      </c>
      <c r="E225" s="233" t="s">
        <v>65</v>
      </c>
      <c r="F225" s="233" t="s">
        <v>25</v>
      </c>
      <c r="G225" s="13" t="s">
        <v>66</v>
      </c>
      <c r="H225" s="233" t="s">
        <v>54</v>
      </c>
      <c r="I225" s="233" t="s">
        <v>55</v>
      </c>
      <c r="J225" s="233" t="s">
        <v>5257</v>
      </c>
      <c r="K225" s="234">
        <v>43437</v>
      </c>
      <c r="L225" s="235">
        <v>43511</v>
      </c>
      <c r="M225" s="235">
        <v>43593</v>
      </c>
      <c r="N225" s="233" t="s">
        <v>11</v>
      </c>
      <c r="O225" s="233" t="s">
        <v>4365</v>
      </c>
      <c r="P225" s="233" t="s">
        <v>17</v>
      </c>
      <c r="Q225" t="s">
        <v>84</v>
      </c>
      <c r="R225" t="s">
        <v>84</v>
      </c>
      <c r="S225" t="s">
        <v>84</v>
      </c>
      <c r="W225" s="233" t="s">
        <v>4759</v>
      </c>
      <c r="X225" s="15">
        <v>2763676</v>
      </c>
      <c r="Y225" s="233" t="s">
        <v>72</v>
      </c>
      <c r="Z225" s="14" t="s">
        <v>478</v>
      </c>
      <c r="AA225" s="14" t="s">
        <v>478</v>
      </c>
      <c r="AB225" s="236" t="s">
        <v>4366</v>
      </c>
      <c r="AC225" s="109">
        <v>24.44502750188677</v>
      </c>
      <c r="AD225" s="107">
        <v>8.3431728301886814</v>
      </c>
      <c r="AE225" s="109">
        <v>822.25137509433841</v>
      </c>
      <c r="AF225" s="109">
        <v>16.44502750188677</v>
      </c>
      <c r="AG225" s="109">
        <v>24.44502750188677</v>
      </c>
    </row>
    <row r="226" spans="1:33" ht="15.6" hidden="1">
      <c r="A226" s="110" t="s">
        <v>4316</v>
      </c>
      <c r="B226" s="96" t="s">
        <v>4133</v>
      </c>
      <c r="C226" s="233" t="s">
        <v>2677</v>
      </c>
      <c r="D226" s="233" t="s">
        <v>76</v>
      </c>
      <c r="E226" s="233" t="s">
        <v>76</v>
      </c>
      <c r="F226" s="233" t="s">
        <v>25</v>
      </c>
      <c r="G226" s="233" t="s">
        <v>66</v>
      </c>
      <c r="H226" s="233" t="s">
        <v>54</v>
      </c>
      <c r="I226" s="233" t="s">
        <v>68</v>
      </c>
      <c r="J226" s="233" t="s">
        <v>5258</v>
      </c>
      <c r="K226" s="234">
        <v>43514</v>
      </c>
      <c r="L226" s="235">
        <v>43549</v>
      </c>
      <c r="M226" s="235">
        <v>43607</v>
      </c>
      <c r="N226" s="233" t="s">
        <v>11</v>
      </c>
      <c r="O226" s="233" t="s">
        <v>128</v>
      </c>
      <c r="P226" s="233" t="s">
        <v>17</v>
      </c>
      <c r="Q226" t="s">
        <v>84</v>
      </c>
      <c r="R226" t="s">
        <v>84</v>
      </c>
      <c r="S226" t="s">
        <v>84</v>
      </c>
      <c r="W226" s="13" t="s">
        <v>5259</v>
      </c>
      <c r="X226" s="236">
        <v>22700</v>
      </c>
      <c r="Y226" s="16" t="s">
        <v>72</v>
      </c>
      <c r="Z226" s="14" t="s">
        <v>478</v>
      </c>
      <c r="AA226" s="14" t="s">
        <v>478</v>
      </c>
      <c r="AB226" s="236" t="s">
        <v>129</v>
      </c>
      <c r="AC226" s="109">
        <v>24.446398067924505</v>
      </c>
      <c r="AD226" s="107">
        <v>6.8528301886792459E-2</v>
      </c>
      <c r="AE226" s="109">
        <v>822.31990339622519</v>
      </c>
      <c r="AF226" s="109">
        <v>16.446398067924505</v>
      </c>
      <c r="AG226" s="109">
        <v>24.446398067924505</v>
      </c>
    </row>
    <row r="227" spans="1:33" ht="15.6" hidden="1">
      <c r="A227" s="233" t="s">
        <v>4203</v>
      </c>
      <c r="B227" s="233" t="s">
        <v>4204</v>
      </c>
      <c r="C227" s="233" t="s">
        <v>2677</v>
      </c>
      <c r="D227" s="233" t="s">
        <v>76</v>
      </c>
      <c r="E227" s="233" t="s">
        <v>76</v>
      </c>
      <c r="F227" s="233" t="s">
        <v>25</v>
      </c>
      <c r="G227" s="233" t="s">
        <v>66</v>
      </c>
      <c r="H227" s="233" t="s">
        <v>54</v>
      </c>
      <c r="I227" s="233" t="s">
        <v>68</v>
      </c>
      <c r="J227" s="233" t="s">
        <v>5260</v>
      </c>
      <c r="K227" s="234">
        <v>43514</v>
      </c>
      <c r="L227" s="235">
        <v>43549</v>
      </c>
      <c r="M227" s="235">
        <v>43607</v>
      </c>
      <c r="N227" s="233" t="s">
        <v>11</v>
      </c>
      <c r="O227" s="233" t="s">
        <v>128</v>
      </c>
      <c r="P227" s="233" t="s">
        <v>17</v>
      </c>
      <c r="Q227" t="s">
        <v>84</v>
      </c>
      <c r="R227" t="s">
        <v>84</v>
      </c>
      <c r="S227" t="s">
        <v>84</v>
      </c>
      <c r="W227" s="233"/>
      <c r="X227" s="236">
        <v>500000</v>
      </c>
      <c r="Y227" s="233" t="s">
        <v>58</v>
      </c>
      <c r="Z227" s="14" t="s">
        <v>478</v>
      </c>
      <c r="AA227" s="14" t="s">
        <v>478</v>
      </c>
      <c r="AB227" s="236" t="s">
        <v>129</v>
      </c>
      <c r="AC227" s="109">
        <v>24.476586747169787</v>
      </c>
      <c r="AD227" s="107">
        <v>1.5094339622641511</v>
      </c>
      <c r="AE227" s="109">
        <v>823.82933735848928</v>
      </c>
      <c r="AF227" s="109">
        <v>16.476586747169787</v>
      </c>
      <c r="AG227" s="109">
        <v>24.476586747169787</v>
      </c>
    </row>
    <row r="228" spans="1:33" ht="15.6" hidden="1">
      <c r="A228" s="233" t="s">
        <v>4136</v>
      </c>
      <c r="B228" s="96" t="s">
        <v>4133</v>
      </c>
      <c r="C228" s="233" t="s">
        <v>3406</v>
      </c>
      <c r="D228" s="233" t="s">
        <v>65</v>
      </c>
      <c r="E228" s="233" t="s">
        <v>65</v>
      </c>
      <c r="F228" s="233" t="s">
        <v>25</v>
      </c>
      <c r="G228" s="13" t="s">
        <v>66</v>
      </c>
      <c r="H228" s="233" t="s">
        <v>54</v>
      </c>
      <c r="I228" s="233" t="s">
        <v>55</v>
      </c>
      <c r="J228" s="233" t="s">
        <v>5261</v>
      </c>
      <c r="K228" s="234">
        <v>43514</v>
      </c>
      <c r="L228" s="235">
        <v>43584</v>
      </c>
      <c r="M228" s="235">
        <v>43619</v>
      </c>
      <c r="N228" s="233" t="s">
        <v>9</v>
      </c>
      <c r="O228" s="233" t="s">
        <v>193</v>
      </c>
      <c r="P228" s="233" t="s">
        <v>17</v>
      </c>
      <c r="Q228" t="s">
        <v>84</v>
      </c>
      <c r="R228" t="s">
        <v>84</v>
      </c>
      <c r="S228" t="s">
        <v>84</v>
      </c>
      <c r="W228" s="233" t="s">
        <v>5262</v>
      </c>
      <c r="X228" s="236">
        <v>13948</v>
      </c>
      <c r="Y228" s="233" t="s">
        <v>72</v>
      </c>
      <c r="Z228" s="14" t="s">
        <v>478</v>
      </c>
      <c r="AA228" s="14" t="s">
        <v>478</v>
      </c>
      <c r="AB228" s="236" t="s">
        <v>194</v>
      </c>
      <c r="AC228" s="109">
        <v>24.47742889056601</v>
      </c>
      <c r="AD228" s="107">
        <v>4.210716981132076E-2</v>
      </c>
      <c r="AE228" s="109">
        <v>823.87144452830057</v>
      </c>
      <c r="AF228" s="109">
        <v>16.47742889056601</v>
      </c>
      <c r="AG228" s="109">
        <v>24.47742889056601</v>
      </c>
    </row>
    <row r="229" spans="1:33" ht="15.6" hidden="1">
      <c r="A229" s="110" t="s">
        <v>4174</v>
      </c>
      <c r="B229" s="96" t="s">
        <v>4133</v>
      </c>
      <c r="C229" s="233" t="s">
        <v>5263</v>
      </c>
      <c r="D229" s="233" t="s">
        <v>65</v>
      </c>
      <c r="E229" s="233" t="s">
        <v>65</v>
      </c>
      <c r="F229" s="233" t="s">
        <v>25</v>
      </c>
      <c r="G229" s="233" t="s">
        <v>66</v>
      </c>
      <c r="H229" s="233" t="s">
        <v>54</v>
      </c>
      <c r="I229" s="233" t="s">
        <v>55</v>
      </c>
      <c r="J229" s="233" t="s">
        <v>5264</v>
      </c>
      <c r="K229" s="234">
        <v>43444</v>
      </c>
      <c r="L229" s="235">
        <v>43560</v>
      </c>
      <c r="M229" s="235">
        <v>43627</v>
      </c>
      <c r="N229" s="233" t="s">
        <v>13</v>
      </c>
      <c r="O229" s="233" t="s">
        <v>135</v>
      </c>
      <c r="P229" s="233" t="s">
        <v>17</v>
      </c>
      <c r="Q229" t="s">
        <v>84</v>
      </c>
      <c r="R229" t="s">
        <v>84</v>
      </c>
      <c r="S229" t="s">
        <v>84</v>
      </c>
      <c r="W229" s="233" t="s">
        <v>5265</v>
      </c>
      <c r="X229" s="236">
        <v>341605</v>
      </c>
      <c r="Y229" s="233" t="s">
        <v>72</v>
      </c>
      <c r="Z229" s="14" t="s">
        <v>478</v>
      </c>
      <c r="AA229" s="14" t="s">
        <v>478</v>
      </c>
      <c r="AB229" s="236" t="s">
        <v>136</v>
      </c>
      <c r="AC229" s="109">
        <v>24.498054098113183</v>
      </c>
      <c r="AD229" s="107">
        <v>1.0312603773584907</v>
      </c>
      <c r="AE229" s="109">
        <v>824.90270490565911</v>
      </c>
      <c r="AF229" s="109">
        <v>16.498054098113183</v>
      </c>
      <c r="AG229" s="109">
        <v>24.498054098113183</v>
      </c>
    </row>
    <row r="230" spans="1:33" ht="15.6" hidden="1">
      <c r="A230" s="102" t="s">
        <v>4132</v>
      </c>
      <c r="B230" s="96" t="s">
        <v>4695</v>
      </c>
      <c r="C230" s="233" t="s">
        <v>5266</v>
      </c>
      <c r="D230" s="233" t="s">
        <v>65</v>
      </c>
      <c r="E230" s="233" t="s">
        <v>65</v>
      </c>
      <c r="F230" s="233" t="s">
        <v>25</v>
      </c>
      <c r="G230" s="13" t="s">
        <v>66</v>
      </c>
      <c r="H230" s="233" t="s">
        <v>54</v>
      </c>
      <c r="I230" s="233" t="s">
        <v>55</v>
      </c>
      <c r="J230" s="233" t="s">
        <v>5216</v>
      </c>
      <c r="K230" s="234">
        <v>43435</v>
      </c>
      <c r="L230" s="235">
        <v>43602</v>
      </c>
      <c r="M230" s="235">
        <v>43665</v>
      </c>
      <c r="N230" s="233" t="s">
        <v>13</v>
      </c>
      <c r="O230" s="233" t="s">
        <v>157</v>
      </c>
      <c r="P230" s="233" t="s">
        <v>17</v>
      </c>
      <c r="Q230" t="s">
        <v>84</v>
      </c>
      <c r="R230" t="s">
        <v>84</v>
      </c>
      <c r="S230" t="s">
        <v>84</v>
      </c>
      <c r="W230" s="233"/>
      <c r="X230" s="236">
        <v>99999</v>
      </c>
      <c r="Y230" s="233" t="s">
        <v>72</v>
      </c>
      <c r="Z230" s="14" t="s">
        <v>478</v>
      </c>
      <c r="AA230" s="14" t="s">
        <v>478</v>
      </c>
      <c r="AB230" s="236" t="s">
        <v>158</v>
      </c>
      <c r="AC230" s="109">
        <v>24.504091773584879</v>
      </c>
      <c r="AD230" s="107">
        <v>0.3018837735849057</v>
      </c>
      <c r="AE230" s="109">
        <v>825.20458867924401</v>
      </c>
      <c r="AF230" s="109">
        <v>16.504091773584879</v>
      </c>
      <c r="AG230" s="109">
        <v>24.504091773584879</v>
      </c>
    </row>
    <row r="231" spans="1:33" ht="15.6" hidden="1">
      <c r="A231" s="102" t="s">
        <v>4132</v>
      </c>
      <c r="B231" s="96" t="s">
        <v>4695</v>
      </c>
      <c r="C231" s="13" t="s">
        <v>4153</v>
      </c>
      <c r="D231" s="233" t="s">
        <v>76</v>
      </c>
      <c r="E231" s="233" t="s">
        <v>76</v>
      </c>
      <c r="F231" s="233" t="s">
        <v>25</v>
      </c>
      <c r="G231" s="13" t="s">
        <v>66</v>
      </c>
      <c r="H231" s="13" t="s">
        <v>54</v>
      </c>
      <c r="I231" s="13" t="s">
        <v>55</v>
      </c>
      <c r="J231" s="233" t="s">
        <v>5267</v>
      </c>
      <c r="K231" s="234">
        <v>43553</v>
      </c>
      <c r="L231" s="235">
        <v>43643</v>
      </c>
      <c r="M231" s="235">
        <v>43687</v>
      </c>
      <c r="N231" s="233" t="s">
        <v>9</v>
      </c>
      <c r="O231" s="233" t="s">
        <v>181</v>
      </c>
      <c r="P231" s="233" t="s">
        <v>17</v>
      </c>
      <c r="Q231" t="s">
        <v>84</v>
      </c>
      <c r="R231" t="s">
        <v>84</v>
      </c>
      <c r="S231" t="s">
        <v>84</v>
      </c>
      <c r="W231" s="233"/>
      <c r="X231" s="236">
        <v>378892</v>
      </c>
      <c r="Y231" s="233" t="s">
        <v>72</v>
      </c>
      <c r="Z231" s="14" t="s">
        <v>478</v>
      </c>
      <c r="AA231" s="14" t="s">
        <v>478</v>
      </c>
      <c r="AB231" s="236" t="s">
        <v>182</v>
      </c>
      <c r="AC231" s="109">
        <v>24.526968271698088</v>
      </c>
      <c r="AD231" s="107">
        <v>1.1438249056603775</v>
      </c>
      <c r="AE231" s="109">
        <v>826.34841358490439</v>
      </c>
      <c r="AF231" s="109">
        <v>16.526968271698088</v>
      </c>
      <c r="AG231" s="109">
        <v>24.526968271698088</v>
      </c>
    </row>
    <row r="232" spans="1:33" ht="15.6" hidden="1">
      <c r="A232" s="102" t="s">
        <v>4132</v>
      </c>
      <c r="B232" s="96" t="s">
        <v>4695</v>
      </c>
      <c r="C232" s="13" t="s">
        <v>4153</v>
      </c>
      <c r="D232" s="233" t="s">
        <v>65</v>
      </c>
      <c r="E232" s="233" t="s">
        <v>65</v>
      </c>
      <c r="F232" s="233" t="s">
        <v>25</v>
      </c>
      <c r="G232" s="13" t="s">
        <v>66</v>
      </c>
      <c r="H232" s="13" t="s">
        <v>54</v>
      </c>
      <c r="I232" s="13" t="s">
        <v>55</v>
      </c>
      <c r="J232" s="233" t="s">
        <v>5268</v>
      </c>
      <c r="K232" s="234">
        <v>43553</v>
      </c>
      <c r="L232" s="235">
        <v>43643</v>
      </c>
      <c r="M232" s="235">
        <v>43688</v>
      </c>
      <c r="N232" s="233" t="s">
        <v>9</v>
      </c>
      <c r="O232" s="233" t="s">
        <v>181</v>
      </c>
      <c r="P232" s="233" t="s">
        <v>17</v>
      </c>
      <c r="Q232" t="s">
        <v>84</v>
      </c>
      <c r="R232" t="s">
        <v>84</v>
      </c>
      <c r="S232" t="s">
        <v>84</v>
      </c>
      <c r="W232" s="233"/>
      <c r="X232" s="236">
        <v>849534</v>
      </c>
      <c r="Y232" s="233" t="s">
        <v>58</v>
      </c>
      <c r="Z232" s="14" t="s">
        <v>478</v>
      </c>
      <c r="AA232" s="14" t="s">
        <v>478</v>
      </c>
      <c r="AB232" s="236" t="s">
        <v>182</v>
      </c>
      <c r="AC232" s="109">
        <v>24.57826089056601</v>
      </c>
      <c r="AD232" s="107">
        <v>2.5646309433962267</v>
      </c>
      <c r="AE232" s="109">
        <v>828.91304452830059</v>
      </c>
      <c r="AF232" s="109">
        <v>16.57826089056601</v>
      </c>
      <c r="AG232" s="109">
        <v>24.57826089056601</v>
      </c>
    </row>
    <row r="233" spans="1:33" ht="15.6" hidden="1">
      <c r="A233" s="102" t="s">
        <v>4132</v>
      </c>
      <c r="B233" s="96" t="s">
        <v>4695</v>
      </c>
      <c r="C233" s="233" t="s">
        <v>2677</v>
      </c>
      <c r="D233" s="233" t="s">
        <v>76</v>
      </c>
      <c r="E233" s="233" t="s">
        <v>76</v>
      </c>
      <c r="F233" s="233" t="s">
        <v>25</v>
      </c>
      <c r="G233" s="13" t="s">
        <v>66</v>
      </c>
      <c r="H233" s="233" t="s">
        <v>54</v>
      </c>
      <c r="I233" s="233" t="s">
        <v>68</v>
      </c>
      <c r="J233" s="233" t="s">
        <v>5269</v>
      </c>
      <c r="K233" s="234">
        <v>43604</v>
      </c>
      <c r="L233" s="235">
        <v>43665</v>
      </c>
      <c r="M233" s="235">
        <v>43696</v>
      </c>
      <c r="N233" s="233" t="s">
        <v>13</v>
      </c>
      <c r="O233" s="233" t="s">
        <v>157</v>
      </c>
      <c r="P233" s="233" t="s">
        <v>17</v>
      </c>
      <c r="Q233" t="s">
        <v>84</v>
      </c>
      <c r="R233" t="s">
        <v>84</v>
      </c>
      <c r="S233" t="s">
        <v>84</v>
      </c>
      <c r="W233" s="233"/>
      <c r="X233" s="236">
        <v>500000</v>
      </c>
      <c r="Y233" s="233" t="s">
        <v>58</v>
      </c>
      <c r="Z233" s="14" t="s">
        <v>478</v>
      </c>
      <c r="AA233" s="14" t="s">
        <v>478</v>
      </c>
      <c r="AB233" s="236" t="s">
        <v>158</v>
      </c>
      <c r="AC233" s="109">
        <v>24.608449569811295</v>
      </c>
      <c r="AD233" s="107">
        <v>1.5094339622641511</v>
      </c>
      <c r="AE233" s="109">
        <v>830.42247849056469</v>
      </c>
      <c r="AF233" s="109">
        <v>16.608449569811295</v>
      </c>
      <c r="AG233" s="109">
        <v>24.608449569811295</v>
      </c>
    </row>
    <row r="234" spans="1:33" ht="15.6" hidden="1">
      <c r="A234" s="103" t="s">
        <v>4214</v>
      </c>
      <c r="B234" s="96" t="s">
        <v>4215</v>
      </c>
      <c r="C234" s="233" t="s">
        <v>5096</v>
      </c>
      <c r="D234" s="233" t="s">
        <v>65</v>
      </c>
      <c r="E234" s="233" t="s">
        <v>65</v>
      </c>
      <c r="F234" s="233" t="s">
        <v>25</v>
      </c>
      <c r="G234" s="13" t="s">
        <v>66</v>
      </c>
      <c r="H234" s="233" t="s">
        <v>54</v>
      </c>
      <c r="I234" s="233" t="s">
        <v>55</v>
      </c>
      <c r="J234" s="233" t="s">
        <v>5270</v>
      </c>
      <c r="K234" s="234">
        <v>43486</v>
      </c>
      <c r="L234" s="235">
        <v>43511</v>
      </c>
      <c r="M234" s="235">
        <v>43708</v>
      </c>
      <c r="N234" s="233" t="s">
        <v>11</v>
      </c>
      <c r="O234" s="233" t="s">
        <v>185</v>
      </c>
      <c r="P234" s="233" t="s">
        <v>17</v>
      </c>
      <c r="Q234" t="s">
        <v>84</v>
      </c>
      <c r="R234" t="s">
        <v>84</v>
      </c>
      <c r="S234" t="s">
        <v>84</v>
      </c>
      <c r="W234" s="233" t="s">
        <v>5271</v>
      </c>
      <c r="X234" s="236">
        <v>500000</v>
      </c>
      <c r="Y234" s="233" t="s">
        <v>72</v>
      </c>
      <c r="Z234" s="14" t="s">
        <v>478</v>
      </c>
      <c r="AA234" s="14" t="s">
        <v>478</v>
      </c>
      <c r="AB234" s="236" t="s">
        <v>186</v>
      </c>
      <c r="AC234" s="109">
        <v>24.638638249056577</v>
      </c>
      <c r="AD234" s="107">
        <v>1.5094339622641511</v>
      </c>
      <c r="AE234" s="109">
        <v>831.93191245282878</v>
      </c>
      <c r="AF234" s="109">
        <v>16.638638249056577</v>
      </c>
      <c r="AG234" s="109">
        <v>24.638638249056577</v>
      </c>
    </row>
    <row r="235" spans="1:33" ht="15.6" hidden="1">
      <c r="A235" s="102" t="s">
        <v>4132</v>
      </c>
      <c r="B235" s="96" t="s">
        <v>4695</v>
      </c>
      <c r="C235" s="233" t="s">
        <v>3879</v>
      </c>
      <c r="D235" s="233" t="s">
        <v>65</v>
      </c>
      <c r="E235" s="233" t="s">
        <v>65</v>
      </c>
      <c r="F235" s="233" t="s">
        <v>25</v>
      </c>
      <c r="G235" s="13" t="s">
        <v>66</v>
      </c>
      <c r="H235" s="233" t="s">
        <v>54</v>
      </c>
      <c r="I235" s="233" t="s">
        <v>55</v>
      </c>
      <c r="J235" s="233" t="s">
        <v>5272</v>
      </c>
      <c r="K235" s="234">
        <v>43627</v>
      </c>
      <c r="L235" s="235">
        <v>43696</v>
      </c>
      <c r="M235" s="235">
        <v>43721</v>
      </c>
      <c r="N235" s="233" t="s">
        <v>11</v>
      </c>
      <c r="O235" s="233" t="s">
        <v>128</v>
      </c>
      <c r="P235" s="233" t="s">
        <v>17</v>
      </c>
      <c r="Q235" t="s">
        <v>84</v>
      </c>
      <c r="R235" t="s">
        <v>84</v>
      </c>
      <c r="S235" t="s">
        <v>84</v>
      </c>
      <c r="W235" s="233" t="s">
        <v>4413</v>
      </c>
      <c r="X235" s="236">
        <v>4840</v>
      </c>
      <c r="Y235" s="99" t="s">
        <v>72</v>
      </c>
      <c r="Z235" s="14" t="s">
        <v>478</v>
      </c>
      <c r="AA235" s="14" t="s">
        <v>478</v>
      </c>
      <c r="AB235" s="236" t="s">
        <v>129</v>
      </c>
      <c r="AC235" s="109">
        <v>24.638930475471671</v>
      </c>
      <c r="AD235" s="107">
        <v>1.4611320754716984E-2</v>
      </c>
      <c r="AE235" s="109">
        <v>831.94652377358352</v>
      </c>
      <c r="AF235" s="109">
        <v>16.638930475471671</v>
      </c>
      <c r="AG235" s="109">
        <v>24.638930475471671</v>
      </c>
    </row>
    <row r="236" spans="1:33" ht="15.6" hidden="1">
      <c r="A236" s="102" t="s">
        <v>4132</v>
      </c>
      <c r="B236" s="96" t="s">
        <v>5273</v>
      </c>
      <c r="C236" s="233" t="s">
        <v>5147</v>
      </c>
      <c r="D236" s="233" t="s">
        <v>51</v>
      </c>
      <c r="E236" s="233" t="s">
        <v>65</v>
      </c>
      <c r="F236" s="233" t="s">
        <v>25</v>
      </c>
      <c r="G236" s="233" t="s">
        <v>66</v>
      </c>
      <c r="H236" s="233" t="s">
        <v>54</v>
      </c>
      <c r="I236" s="233" t="s">
        <v>68</v>
      </c>
      <c r="J236" s="233" t="s">
        <v>5274</v>
      </c>
      <c r="K236" s="234">
        <v>43696</v>
      </c>
      <c r="L236" s="235">
        <v>43712</v>
      </c>
      <c r="M236" s="235">
        <v>43721</v>
      </c>
      <c r="N236" s="233" t="s">
        <v>9</v>
      </c>
      <c r="O236" s="233" t="s">
        <v>4319</v>
      </c>
      <c r="P236" s="233" t="s">
        <v>17</v>
      </c>
      <c r="Q236" t="s">
        <v>84</v>
      </c>
      <c r="R236" t="s">
        <v>84</v>
      </c>
      <c r="S236" t="s">
        <v>84</v>
      </c>
      <c r="T236" s="62"/>
      <c r="U236" s="62"/>
      <c r="V236" s="62"/>
      <c r="W236" s="233"/>
      <c r="X236" s="236">
        <v>500000</v>
      </c>
      <c r="Y236" s="233" t="s">
        <v>72</v>
      </c>
      <c r="Z236" s="14" t="s">
        <v>478</v>
      </c>
      <c r="AA236" s="14" t="s">
        <v>478</v>
      </c>
      <c r="AB236" s="236" t="e">
        <v>#N/A</v>
      </c>
      <c r="AC236" s="109">
        <v>24.669119154716952</v>
      </c>
      <c r="AD236" s="107">
        <v>1.5094339622641511</v>
      </c>
      <c r="AE236" s="109">
        <v>833.45595773584762</v>
      </c>
      <c r="AF236" s="109">
        <v>16.669119154716952</v>
      </c>
      <c r="AG236" s="109">
        <v>24.669119154716952</v>
      </c>
    </row>
    <row r="237" spans="1:33" ht="15.6" hidden="1">
      <c r="A237" s="233" t="s">
        <v>4136</v>
      </c>
      <c r="B237" s="96" t="s">
        <v>4133</v>
      </c>
      <c r="C237" s="233" t="s">
        <v>4432</v>
      </c>
      <c r="D237" s="233" t="s">
        <v>65</v>
      </c>
      <c r="E237" s="233" t="s">
        <v>65</v>
      </c>
      <c r="F237" s="233" t="s">
        <v>25</v>
      </c>
      <c r="G237" s="13" t="s">
        <v>66</v>
      </c>
      <c r="H237" s="233" t="s">
        <v>54</v>
      </c>
      <c r="I237" s="233" t="s">
        <v>55</v>
      </c>
      <c r="J237" s="233" t="s">
        <v>5275</v>
      </c>
      <c r="K237" s="234">
        <v>43374</v>
      </c>
      <c r="L237" s="235">
        <v>43595</v>
      </c>
      <c r="M237" s="235">
        <v>43724</v>
      </c>
      <c r="N237" s="233" t="s">
        <v>9</v>
      </c>
      <c r="O237" s="233" t="s">
        <v>10</v>
      </c>
      <c r="P237" s="233" t="s">
        <v>17</v>
      </c>
      <c r="Q237" t="s">
        <v>84</v>
      </c>
      <c r="R237" t="s">
        <v>84</v>
      </c>
      <c r="S237" t="s">
        <v>84</v>
      </c>
      <c r="W237" s="233" t="s">
        <v>5276</v>
      </c>
      <c r="X237" s="236">
        <v>500000</v>
      </c>
      <c r="Y237" s="233" t="s">
        <v>72</v>
      </c>
      <c r="Z237" s="14" t="s">
        <v>478</v>
      </c>
      <c r="AA237" s="14" t="s">
        <v>478</v>
      </c>
      <c r="AB237" s="236" t="s">
        <v>118</v>
      </c>
      <c r="AC237" s="109">
        <v>24.699307833962234</v>
      </c>
      <c r="AD237" s="107">
        <v>1.5094339622641511</v>
      </c>
      <c r="AE237" s="109">
        <v>834.96539169811172</v>
      </c>
      <c r="AF237" s="109">
        <v>16.699307833962234</v>
      </c>
      <c r="AG237" s="109">
        <v>24.699307833962234</v>
      </c>
    </row>
    <row r="238" spans="1:33" ht="15.6" hidden="1">
      <c r="A238" s="233" t="s">
        <v>4136</v>
      </c>
      <c r="B238" s="96" t="s">
        <v>4133</v>
      </c>
      <c r="C238" s="233" t="s">
        <v>1373</v>
      </c>
      <c r="D238" s="233" t="s">
        <v>65</v>
      </c>
      <c r="E238" s="233" t="s">
        <v>65</v>
      </c>
      <c r="F238" s="233" t="s">
        <v>25</v>
      </c>
      <c r="G238" s="233" t="s">
        <v>66</v>
      </c>
      <c r="H238" s="233" t="s">
        <v>54</v>
      </c>
      <c r="I238" s="233" t="s">
        <v>55</v>
      </c>
      <c r="J238" s="233" t="s">
        <v>5277</v>
      </c>
      <c r="K238" s="234">
        <v>43619</v>
      </c>
      <c r="L238" s="235">
        <v>43697</v>
      </c>
      <c r="M238" s="235">
        <v>43732</v>
      </c>
      <c r="N238" s="233" t="s">
        <v>9</v>
      </c>
      <c r="O238" s="233" t="s">
        <v>181</v>
      </c>
      <c r="P238" s="233" t="s">
        <v>17</v>
      </c>
      <c r="Q238" t="s">
        <v>16</v>
      </c>
      <c r="R238" t="s">
        <v>84</v>
      </c>
      <c r="S238" s="62" t="s">
        <v>5278</v>
      </c>
      <c r="W238" s="233"/>
      <c r="X238" s="236">
        <v>500000</v>
      </c>
      <c r="Y238" s="233" t="s">
        <v>58</v>
      </c>
      <c r="Z238" s="14" t="s">
        <v>478</v>
      </c>
      <c r="AA238" s="14" t="s">
        <v>478</v>
      </c>
      <c r="AB238" s="236" t="s">
        <v>182</v>
      </c>
      <c r="AC238" s="109">
        <v>24.729496513207515</v>
      </c>
      <c r="AD238" s="107">
        <v>1.5094339622641511</v>
      </c>
      <c r="AE238" s="109">
        <v>836.47482566037581</v>
      </c>
      <c r="AF238" s="109">
        <v>16.729496513207515</v>
      </c>
      <c r="AG238" s="109">
        <v>24.729496513207515</v>
      </c>
    </row>
    <row r="239" spans="1:33" ht="15.6" hidden="1">
      <c r="A239" s="102" t="s">
        <v>4132</v>
      </c>
      <c r="B239" s="96" t="s">
        <v>4695</v>
      </c>
      <c r="C239" s="13" t="s">
        <v>3409</v>
      </c>
      <c r="D239" s="233" t="s">
        <v>76</v>
      </c>
      <c r="E239" s="233" t="s">
        <v>76</v>
      </c>
      <c r="F239" s="233" t="s">
        <v>25</v>
      </c>
      <c r="G239" s="233" t="s">
        <v>66</v>
      </c>
      <c r="H239" s="233" t="s">
        <v>54</v>
      </c>
      <c r="I239" s="233" t="s">
        <v>55</v>
      </c>
      <c r="J239" s="233" t="s">
        <v>5279</v>
      </c>
      <c r="K239" s="234">
        <v>43644</v>
      </c>
      <c r="L239" s="235">
        <v>43733</v>
      </c>
      <c r="M239" s="235">
        <v>43762</v>
      </c>
      <c r="N239" s="233" t="s">
        <v>9</v>
      </c>
      <c r="O239" s="233" t="s">
        <v>181</v>
      </c>
      <c r="P239" s="233" t="s">
        <v>17</v>
      </c>
      <c r="Q239" t="s">
        <v>84</v>
      </c>
      <c r="R239" t="s">
        <v>84</v>
      </c>
      <c r="S239" t="s">
        <v>84</v>
      </c>
      <c r="W239" s="233" t="s">
        <v>3794</v>
      </c>
      <c r="X239" s="236">
        <v>500000</v>
      </c>
      <c r="Y239" s="233" t="s">
        <v>72</v>
      </c>
      <c r="Z239" s="14" t="s">
        <v>478</v>
      </c>
      <c r="AA239" s="14" t="s">
        <v>478</v>
      </c>
      <c r="AB239" s="236" t="s">
        <v>182</v>
      </c>
      <c r="AC239" s="109">
        <v>24.7596851924528</v>
      </c>
      <c r="AD239" s="107">
        <v>1.5094339622641511</v>
      </c>
      <c r="AE239" s="109">
        <v>837.98425962263991</v>
      </c>
      <c r="AF239" s="109">
        <v>16.7596851924528</v>
      </c>
      <c r="AG239" s="109">
        <v>24.7596851924528</v>
      </c>
    </row>
    <row r="240" spans="1:33" ht="15.6" hidden="1">
      <c r="A240" s="233" t="s">
        <v>4168</v>
      </c>
      <c r="B240" s="233" t="s">
        <v>4169</v>
      </c>
      <c r="C240" s="233" t="s">
        <v>4153</v>
      </c>
      <c r="D240" s="233" t="s">
        <v>76</v>
      </c>
      <c r="E240" s="233" t="s">
        <v>76</v>
      </c>
      <c r="F240" s="233" t="s">
        <v>25</v>
      </c>
      <c r="G240" s="233" t="s">
        <v>66</v>
      </c>
      <c r="H240" s="233" t="s">
        <v>54</v>
      </c>
      <c r="I240" s="233" t="s">
        <v>55</v>
      </c>
      <c r="J240" s="233" t="s">
        <v>5280</v>
      </c>
      <c r="K240" s="234">
        <v>43644</v>
      </c>
      <c r="L240" s="235">
        <v>43733</v>
      </c>
      <c r="M240" s="235">
        <v>43762</v>
      </c>
      <c r="N240" s="233" t="s">
        <v>9</v>
      </c>
      <c r="O240" s="233" t="s">
        <v>181</v>
      </c>
      <c r="P240" s="233" t="s">
        <v>17</v>
      </c>
      <c r="Q240" t="s">
        <v>84</v>
      </c>
      <c r="R240" t="s">
        <v>84</v>
      </c>
      <c r="S240" t="s">
        <v>84</v>
      </c>
      <c r="W240" s="233"/>
      <c r="X240" s="236">
        <v>500000</v>
      </c>
      <c r="Y240" s="233" t="s">
        <v>58</v>
      </c>
      <c r="Z240" s="14" t="s">
        <v>478</v>
      </c>
      <c r="AA240" s="14" t="s">
        <v>478</v>
      </c>
      <c r="AB240" s="236" t="s">
        <v>182</v>
      </c>
      <c r="AC240" s="109">
        <v>24.789873871698081</v>
      </c>
      <c r="AD240" s="107">
        <v>1.5094339622641511</v>
      </c>
      <c r="AE240" s="109">
        <v>839.49369358490401</v>
      </c>
      <c r="AF240" s="109">
        <v>16.789873871698081</v>
      </c>
      <c r="AG240" s="109">
        <v>24.789873871698081</v>
      </c>
    </row>
    <row r="241" spans="1:33" ht="15.6" hidden="1">
      <c r="A241" s="13" t="s">
        <v>4766</v>
      </c>
      <c r="B241" s="95" t="s">
        <v>4767</v>
      </c>
      <c r="C241" s="233" t="s">
        <v>4696</v>
      </c>
      <c r="D241" s="233" t="s">
        <v>76</v>
      </c>
      <c r="E241" s="233" t="s">
        <v>76</v>
      </c>
      <c r="F241" s="233" t="s">
        <v>25</v>
      </c>
      <c r="G241" s="233" t="s">
        <v>66</v>
      </c>
      <c r="H241" s="233" t="s">
        <v>54</v>
      </c>
      <c r="I241" s="233" t="s">
        <v>55</v>
      </c>
      <c r="J241" s="233" t="s">
        <v>5281</v>
      </c>
      <c r="K241" s="234">
        <v>43647</v>
      </c>
      <c r="L241" s="235">
        <v>43714</v>
      </c>
      <c r="M241" s="235">
        <v>43763</v>
      </c>
      <c r="N241" s="233" t="s">
        <v>11</v>
      </c>
      <c r="O241" s="233" t="s">
        <v>185</v>
      </c>
      <c r="P241" s="233" t="s">
        <v>17</v>
      </c>
      <c r="Q241" t="s">
        <v>84</v>
      </c>
      <c r="R241" t="s">
        <v>84</v>
      </c>
      <c r="S241" t="s">
        <v>84</v>
      </c>
      <c r="W241" s="233" t="s">
        <v>4413</v>
      </c>
      <c r="X241" s="15">
        <v>32846</v>
      </c>
      <c r="Y241" s="233" t="s">
        <v>72</v>
      </c>
      <c r="Z241" s="14" t="s">
        <v>478</v>
      </c>
      <c r="AA241" s="14" t="s">
        <v>478</v>
      </c>
      <c r="AB241" s="236" t="s">
        <v>186</v>
      </c>
      <c r="AC241" s="109">
        <v>24.791857026415062</v>
      </c>
      <c r="AD241" s="107">
        <v>9.9157735849056627E-2</v>
      </c>
      <c r="AE241" s="109">
        <v>839.59285132075308</v>
      </c>
      <c r="AF241" s="109">
        <v>16.791857026415062</v>
      </c>
      <c r="AG241" s="109">
        <v>24.791857026415062</v>
      </c>
    </row>
    <row r="242" spans="1:33" ht="15.6" hidden="1">
      <c r="A242" s="102" t="s">
        <v>4132</v>
      </c>
      <c r="B242" s="96" t="s">
        <v>4695</v>
      </c>
      <c r="C242" s="233" t="s">
        <v>1525</v>
      </c>
      <c r="D242" s="233" t="s">
        <v>65</v>
      </c>
      <c r="E242" s="233" t="s">
        <v>65</v>
      </c>
      <c r="F242" s="233" t="s">
        <v>25</v>
      </c>
      <c r="G242" s="13" t="s">
        <v>66</v>
      </c>
      <c r="H242" s="13" t="s">
        <v>54</v>
      </c>
      <c r="I242" s="13" t="s">
        <v>55</v>
      </c>
      <c r="J242" s="233" t="s">
        <v>5282</v>
      </c>
      <c r="K242" s="234">
        <v>43590</v>
      </c>
      <c r="L242" s="235">
        <v>43693</v>
      </c>
      <c r="M242" s="235">
        <v>43763</v>
      </c>
      <c r="N242" s="233" t="s">
        <v>9</v>
      </c>
      <c r="O242" s="233" t="s">
        <v>200</v>
      </c>
      <c r="P242" s="233" t="s">
        <v>17</v>
      </c>
      <c r="Q242" t="s">
        <v>84</v>
      </c>
      <c r="R242" t="s">
        <v>84</v>
      </c>
      <c r="S242" t="s">
        <v>84</v>
      </c>
      <c r="W242" s="233" t="s">
        <v>4413</v>
      </c>
      <c r="X242" s="236">
        <v>373469</v>
      </c>
      <c r="Y242" s="233" t="s">
        <v>72</v>
      </c>
      <c r="Z242" s="14" t="s">
        <v>478</v>
      </c>
      <c r="AA242" s="14" t="s">
        <v>478</v>
      </c>
      <c r="AB242" s="236" t="s">
        <v>201</v>
      </c>
      <c r="AC242" s="109">
        <v>24.814406098113174</v>
      </c>
      <c r="AD242" s="107">
        <v>1.1274535849056606</v>
      </c>
      <c r="AE242" s="109">
        <v>840.72030490565874</v>
      </c>
      <c r="AF242" s="109">
        <v>16.814406098113174</v>
      </c>
      <c r="AG242" s="109">
        <v>24.814406098113174</v>
      </c>
    </row>
    <row r="243" spans="1:33" ht="15.6" hidden="1">
      <c r="A243" s="102" t="s">
        <v>4132</v>
      </c>
      <c r="B243" s="96" t="s">
        <v>4695</v>
      </c>
      <c r="C243" s="233" t="s">
        <v>1525</v>
      </c>
      <c r="D243" s="233" t="s">
        <v>65</v>
      </c>
      <c r="E243" s="233" t="s">
        <v>65</v>
      </c>
      <c r="F243" s="233" t="s">
        <v>25</v>
      </c>
      <c r="G243" s="13" t="s">
        <v>66</v>
      </c>
      <c r="H243" s="13" t="s">
        <v>54</v>
      </c>
      <c r="I243" s="13" t="s">
        <v>55</v>
      </c>
      <c r="J243" s="233" t="s">
        <v>5283</v>
      </c>
      <c r="K243" s="234">
        <v>43590</v>
      </c>
      <c r="L243" s="235">
        <v>43693</v>
      </c>
      <c r="M243" s="235">
        <v>43763</v>
      </c>
      <c r="N243" s="233" t="s">
        <v>9</v>
      </c>
      <c r="O243" s="233" t="s">
        <v>200</v>
      </c>
      <c r="P243" s="233" t="s">
        <v>17</v>
      </c>
      <c r="Q243" t="s">
        <v>84</v>
      </c>
      <c r="R243" t="s">
        <v>84</v>
      </c>
      <c r="S243" t="s">
        <v>84</v>
      </c>
      <c r="W243" s="233" t="s">
        <v>4413</v>
      </c>
      <c r="X243" s="236">
        <v>2889972</v>
      </c>
      <c r="Y243" s="233" t="s">
        <v>72</v>
      </c>
      <c r="Z243" s="233" t="s">
        <v>478</v>
      </c>
      <c r="AA243" s="233" t="s">
        <v>478</v>
      </c>
      <c r="AB243" s="236" t="s">
        <v>201</v>
      </c>
      <c r="AC243" s="109">
        <v>24.988894973584873</v>
      </c>
      <c r="AD243" s="107">
        <v>8.7244437735849072</v>
      </c>
      <c r="AE243" s="109">
        <v>849.44474867924362</v>
      </c>
      <c r="AF243" s="109">
        <v>16.988894973584873</v>
      </c>
      <c r="AG243" s="109">
        <v>24.988894973584873</v>
      </c>
    </row>
    <row r="244" spans="1:33" ht="15.6" hidden="1">
      <c r="A244" s="13" t="s">
        <v>4196</v>
      </c>
      <c r="B244" s="13" t="s">
        <v>4197</v>
      </c>
      <c r="C244" s="233" t="s">
        <v>4825</v>
      </c>
      <c r="D244" s="233" t="s">
        <v>65</v>
      </c>
      <c r="E244" s="233" t="s">
        <v>65</v>
      </c>
      <c r="F244" s="233" t="s">
        <v>25</v>
      </c>
      <c r="G244" s="233" t="s">
        <v>66</v>
      </c>
      <c r="H244" s="233" t="s">
        <v>54</v>
      </c>
      <c r="I244" s="233" t="s">
        <v>55</v>
      </c>
      <c r="J244" s="233" t="s">
        <v>5284</v>
      </c>
      <c r="K244" s="234">
        <v>43535</v>
      </c>
      <c r="L244" s="235">
        <v>43713</v>
      </c>
      <c r="M244" s="235">
        <v>43770</v>
      </c>
      <c r="N244" s="233" t="s">
        <v>11</v>
      </c>
      <c r="O244" s="233" t="s">
        <v>2730</v>
      </c>
      <c r="P244" s="233" t="s">
        <v>17</v>
      </c>
      <c r="Q244" t="s">
        <v>84</v>
      </c>
      <c r="R244" t="s">
        <v>84</v>
      </c>
      <c r="S244" t="s">
        <v>84</v>
      </c>
      <c r="W244" s="233"/>
      <c r="X244" s="15">
        <v>606663</v>
      </c>
      <c r="Y244" s="233" t="s">
        <v>58</v>
      </c>
      <c r="Z244" s="233" t="s">
        <v>444</v>
      </c>
      <c r="AA244" s="233" t="s">
        <v>444</v>
      </c>
      <c r="AB244" s="236" t="s">
        <v>2733</v>
      </c>
      <c r="AC244" s="109">
        <v>25.025523683018836</v>
      </c>
      <c r="AD244" s="107">
        <v>1.8314354716981136</v>
      </c>
      <c r="AE244" s="109">
        <v>851.27618415094173</v>
      </c>
      <c r="AF244" s="109">
        <v>17.025523683018836</v>
      </c>
      <c r="AG244" s="109">
        <v>25.025523683018836</v>
      </c>
    </row>
    <row r="245" spans="1:33" ht="15.6" hidden="1">
      <c r="A245" s="233" t="s">
        <v>4168</v>
      </c>
      <c r="B245" s="233" t="s">
        <v>4169</v>
      </c>
      <c r="C245" s="233" t="s">
        <v>5285</v>
      </c>
      <c r="D245" s="233" t="s">
        <v>65</v>
      </c>
      <c r="E245" s="233" t="s">
        <v>65</v>
      </c>
      <c r="F245" s="233" t="s">
        <v>25</v>
      </c>
      <c r="G245" s="233" t="s">
        <v>66</v>
      </c>
      <c r="H245" s="233" t="s">
        <v>54</v>
      </c>
      <c r="I245" s="233" t="s">
        <v>55</v>
      </c>
      <c r="J245" s="233" t="s">
        <v>5286</v>
      </c>
      <c r="K245" s="234">
        <v>43151</v>
      </c>
      <c r="L245" s="235">
        <v>43763</v>
      </c>
      <c r="M245" s="235">
        <v>43794</v>
      </c>
      <c r="N245" s="233" t="s">
        <v>9</v>
      </c>
      <c r="O245" s="233" t="s">
        <v>193</v>
      </c>
      <c r="P245" s="233" t="s">
        <v>17</v>
      </c>
      <c r="Q245" t="s">
        <v>16</v>
      </c>
      <c r="R245" t="s">
        <v>10</v>
      </c>
      <c r="S245" s="62" t="s">
        <v>5287</v>
      </c>
      <c r="W245" s="233"/>
      <c r="X245" s="236">
        <v>907137</v>
      </c>
      <c r="Y245" s="233" t="s">
        <v>72</v>
      </c>
      <c r="Z245" s="14" t="s">
        <v>478</v>
      </c>
      <c r="AA245" s="14" t="s">
        <v>478</v>
      </c>
      <c r="AB245" s="236" t="s">
        <v>194</v>
      </c>
      <c r="AC245" s="109">
        <v>25.080294218867891</v>
      </c>
      <c r="AD245" s="107">
        <v>2.7385267924528307</v>
      </c>
      <c r="AE245" s="109">
        <v>854.01471094339456</v>
      </c>
      <c r="AF245" s="109">
        <v>17.080294218867891</v>
      </c>
      <c r="AG245" s="109">
        <v>25.080294218867891</v>
      </c>
    </row>
    <row r="246" spans="1:33" ht="15.6" hidden="1">
      <c r="A246" s="110" t="s">
        <v>4316</v>
      </c>
      <c r="B246" s="96" t="s">
        <v>4133</v>
      </c>
      <c r="C246" s="233" t="s">
        <v>5288</v>
      </c>
      <c r="D246" s="233" t="s">
        <v>65</v>
      </c>
      <c r="E246" s="13" t="s">
        <v>65</v>
      </c>
      <c r="F246" s="233" t="s">
        <v>25</v>
      </c>
      <c r="G246" s="13" t="s">
        <v>66</v>
      </c>
      <c r="H246" s="233" t="s">
        <v>54</v>
      </c>
      <c r="I246" s="233" t="s">
        <v>55</v>
      </c>
      <c r="J246" s="233" t="s">
        <v>5289</v>
      </c>
      <c r="K246" s="234">
        <v>43286</v>
      </c>
      <c r="L246" s="235">
        <v>43700</v>
      </c>
      <c r="M246" s="235">
        <v>43798</v>
      </c>
      <c r="N246" s="233" t="s">
        <v>9</v>
      </c>
      <c r="O246" s="233" t="s">
        <v>193</v>
      </c>
      <c r="P246" s="233" t="s">
        <v>17</v>
      </c>
      <c r="Q246" t="s">
        <v>84</v>
      </c>
      <c r="R246" t="s">
        <v>84</v>
      </c>
      <c r="S246" s="62" t="s">
        <v>5290</v>
      </c>
      <c r="W246" s="233" t="s">
        <v>3794</v>
      </c>
      <c r="X246" s="236">
        <v>2087481</v>
      </c>
      <c r="Y246" s="233" t="s">
        <v>72</v>
      </c>
      <c r="Z246" s="14" t="s">
        <v>478</v>
      </c>
      <c r="AA246" s="14" t="s">
        <v>478</v>
      </c>
      <c r="AB246" s="236" t="s">
        <v>194</v>
      </c>
      <c r="AC246" s="109">
        <v>25.206330807547136</v>
      </c>
      <c r="AD246" s="107">
        <v>6.3018294339622649</v>
      </c>
      <c r="AE246" s="109">
        <v>860.31654037735677</v>
      </c>
      <c r="AF246" s="109">
        <v>17.206330807547136</v>
      </c>
      <c r="AG246" s="109">
        <v>25.206330807547136</v>
      </c>
    </row>
    <row r="247" spans="1:33" ht="15.6" hidden="1">
      <c r="A247" s="110" t="s">
        <v>4316</v>
      </c>
      <c r="B247" s="96" t="s">
        <v>4133</v>
      </c>
      <c r="C247" s="233" t="s">
        <v>4833</v>
      </c>
      <c r="D247" s="233" t="s">
        <v>65</v>
      </c>
      <c r="E247" s="233" t="s">
        <v>65</v>
      </c>
      <c r="F247" s="233" t="s">
        <v>25</v>
      </c>
      <c r="G247" s="233" t="s">
        <v>66</v>
      </c>
      <c r="H247" s="233" t="s">
        <v>54</v>
      </c>
      <c r="I247" s="233" t="s">
        <v>55</v>
      </c>
      <c r="J247" s="233" t="s">
        <v>5291</v>
      </c>
      <c r="K247" s="234">
        <v>43578</v>
      </c>
      <c r="L247" s="235">
        <v>43700</v>
      </c>
      <c r="M247" s="235">
        <v>43801</v>
      </c>
      <c r="N247" s="233" t="s">
        <v>9</v>
      </c>
      <c r="O247" s="233" t="s">
        <v>196</v>
      </c>
      <c r="P247" s="233" t="s">
        <v>17</v>
      </c>
      <c r="Q247" t="s">
        <v>84</v>
      </c>
      <c r="R247" t="s">
        <v>84</v>
      </c>
      <c r="S247" t="s">
        <v>84</v>
      </c>
      <c r="W247" s="233" t="s">
        <v>5292</v>
      </c>
      <c r="X247" s="236">
        <v>4659679</v>
      </c>
      <c r="Y247" s="233" t="s">
        <v>72</v>
      </c>
      <c r="Z247" s="14" t="s">
        <v>478</v>
      </c>
      <c r="AA247" s="14" t="s">
        <v>478</v>
      </c>
      <c r="AB247" s="236" t="s">
        <v>197</v>
      </c>
      <c r="AC247" s="109">
        <v>25.487669916981098</v>
      </c>
      <c r="AD247" s="107">
        <v>14.066955471698117</v>
      </c>
      <c r="AE247" s="109">
        <v>874.38349584905484</v>
      </c>
      <c r="AF247" s="109">
        <v>17.487669916981098</v>
      </c>
      <c r="AG247" s="109">
        <v>25.487669916981098</v>
      </c>
    </row>
    <row r="248" spans="1:33" ht="15.6" hidden="1">
      <c r="A248" s="102" t="s">
        <v>4132</v>
      </c>
      <c r="B248" s="96" t="s">
        <v>4695</v>
      </c>
      <c r="C248" s="233" t="s">
        <v>2333</v>
      </c>
      <c r="D248" s="233" t="s">
        <v>76</v>
      </c>
      <c r="E248" s="233" t="s">
        <v>76</v>
      </c>
      <c r="F248" s="233" t="s">
        <v>25</v>
      </c>
      <c r="G248" s="13" t="s">
        <v>66</v>
      </c>
      <c r="H248" s="233" t="s">
        <v>54</v>
      </c>
      <c r="I248" s="233" t="s">
        <v>55</v>
      </c>
      <c r="J248" s="233" t="s">
        <v>5293</v>
      </c>
      <c r="K248" s="234">
        <v>43739</v>
      </c>
      <c r="L248" s="235">
        <v>43768</v>
      </c>
      <c r="M248" s="235">
        <v>43811</v>
      </c>
      <c r="N248" s="233" t="s">
        <v>11</v>
      </c>
      <c r="O248" s="233" t="s">
        <v>185</v>
      </c>
      <c r="P248" s="233" t="s">
        <v>17</v>
      </c>
      <c r="Q248" t="s">
        <v>23</v>
      </c>
      <c r="R248" t="s">
        <v>84</v>
      </c>
      <c r="S248" s="62" t="s">
        <v>5294</v>
      </c>
      <c r="W248" s="233"/>
      <c r="X248" s="236">
        <v>31</v>
      </c>
      <c r="Y248" s="233" t="s">
        <v>72</v>
      </c>
      <c r="Z248" s="233" t="s">
        <v>478</v>
      </c>
      <c r="AA248" s="233" t="s">
        <v>478</v>
      </c>
      <c r="AB248" s="236" t="s">
        <v>186</v>
      </c>
      <c r="AC248" s="109">
        <v>25.487671788679211</v>
      </c>
      <c r="AD248" s="107">
        <v>9.3584905660377372E-5</v>
      </c>
      <c r="AE248" s="109">
        <v>874.38358943396054</v>
      </c>
      <c r="AF248" s="109">
        <v>17.487671788679211</v>
      </c>
      <c r="AG248" s="109">
        <v>25.487671788679211</v>
      </c>
    </row>
    <row r="249" spans="1:33" ht="15.6" hidden="1">
      <c r="A249" s="110" t="s">
        <v>4141</v>
      </c>
      <c r="B249" s="96" t="s">
        <v>4142</v>
      </c>
      <c r="C249" s="233" t="s">
        <v>4904</v>
      </c>
      <c r="D249" s="233" t="s">
        <v>65</v>
      </c>
      <c r="E249" s="233" t="s">
        <v>65</v>
      </c>
      <c r="F249" s="233" t="s">
        <v>25</v>
      </c>
      <c r="G249" s="233" t="s">
        <v>66</v>
      </c>
      <c r="H249" s="233" t="s">
        <v>54</v>
      </c>
      <c r="I249" s="233" t="s">
        <v>55</v>
      </c>
      <c r="J249" s="233" t="s">
        <v>5295</v>
      </c>
      <c r="K249" s="234">
        <v>43612</v>
      </c>
      <c r="L249" s="235">
        <v>43728</v>
      </c>
      <c r="M249" s="235">
        <v>43812</v>
      </c>
      <c r="N249" s="233" t="s">
        <v>9</v>
      </c>
      <c r="O249" s="233" t="s">
        <v>193</v>
      </c>
      <c r="P249" s="233" t="s">
        <v>17</v>
      </c>
      <c r="Q249" t="s">
        <v>84</v>
      </c>
      <c r="R249" t="s">
        <v>84</v>
      </c>
      <c r="S249" t="s">
        <v>84</v>
      </c>
      <c r="W249" s="233"/>
      <c r="X249" s="15">
        <v>159451</v>
      </c>
      <c r="Y249" s="233" t="s">
        <v>72</v>
      </c>
      <c r="Z249" s="14" t="s">
        <v>478</v>
      </c>
      <c r="AA249" s="14" t="s">
        <v>478</v>
      </c>
      <c r="AB249" s="236" t="s">
        <v>194</v>
      </c>
      <c r="AC249" s="109">
        <v>25.497299018867892</v>
      </c>
      <c r="AD249" s="107">
        <v>0.48136150943396228</v>
      </c>
      <c r="AE249" s="109">
        <v>874.86495094339455</v>
      </c>
      <c r="AF249" s="109">
        <v>17.497299018867892</v>
      </c>
      <c r="AG249" s="109">
        <v>25.497299018867892</v>
      </c>
    </row>
    <row r="250" spans="1:33" ht="15.6" hidden="1">
      <c r="A250" s="233" t="s">
        <v>4136</v>
      </c>
      <c r="B250" s="96" t="s">
        <v>4133</v>
      </c>
      <c r="C250" s="233" t="s">
        <v>5296</v>
      </c>
      <c r="D250" s="233" t="s">
        <v>76</v>
      </c>
      <c r="E250" s="233" t="s">
        <v>76</v>
      </c>
      <c r="F250" s="233" t="s">
        <v>25</v>
      </c>
      <c r="G250" s="233" t="s">
        <v>66</v>
      </c>
      <c r="H250" s="233" t="s">
        <v>54</v>
      </c>
      <c r="I250" s="233" t="s">
        <v>68</v>
      </c>
      <c r="J250" s="233" t="s">
        <v>5297</v>
      </c>
      <c r="K250" s="234">
        <v>43731</v>
      </c>
      <c r="L250" s="235">
        <v>43788</v>
      </c>
      <c r="M250" s="235">
        <v>43812</v>
      </c>
      <c r="N250" s="233" t="s">
        <v>9</v>
      </c>
      <c r="O250" s="233" t="s">
        <v>193</v>
      </c>
      <c r="P250" s="233" t="s">
        <v>17</v>
      </c>
      <c r="Q250" t="s">
        <v>84</v>
      </c>
      <c r="R250" t="s">
        <v>84</v>
      </c>
      <c r="S250" t="s">
        <v>84</v>
      </c>
      <c r="W250" s="233" t="s">
        <v>3794</v>
      </c>
      <c r="X250" s="236">
        <v>28962</v>
      </c>
      <c r="Y250" s="233" t="s">
        <v>58</v>
      </c>
      <c r="Z250" s="14" t="s">
        <v>478</v>
      </c>
      <c r="AA250" s="14" t="s">
        <v>478</v>
      </c>
      <c r="AB250" s="236" t="s">
        <v>194</v>
      </c>
      <c r="AC250" s="109">
        <v>25.499047667924494</v>
      </c>
      <c r="AD250" s="107">
        <v>8.7432452830188703E-2</v>
      </c>
      <c r="AE250" s="109">
        <v>874.95238339622472</v>
      </c>
      <c r="AF250" s="109">
        <v>17.499047667924494</v>
      </c>
      <c r="AG250" s="109">
        <v>25.499047667924494</v>
      </c>
    </row>
    <row r="251" spans="1:33" ht="15.6" hidden="1">
      <c r="A251" s="104" t="s">
        <v>4214</v>
      </c>
      <c r="B251" s="96" t="s">
        <v>4215</v>
      </c>
      <c r="C251" s="233" t="s">
        <v>5296</v>
      </c>
      <c r="D251" s="233" t="s">
        <v>76</v>
      </c>
      <c r="E251" s="233" t="s">
        <v>76</v>
      </c>
      <c r="F251" s="233" t="s">
        <v>25</v>
      </c>
      <c r="G251" s="233" t="s">
        <v>66</v>
      </c>
      <c r="H251" s="233" t="s">
        <v>54</v>
      </c>
      <c r="I251" s="233" t="s">
        <v>68</v>
      </c>
      <c r="J251" s="233" t="s">
        <v>5298</v>
      </c>
      <c r="K251" s="234">
        <v>43731</v>
      </c>
      <c r="L251" s="235">
        <v>43788</v>
      </c>
      <c r="M251" s="235">
        <v>43812</v>
      </c>
      <c r="N251" s="233" t="s">
        <v>9</v>
      </c>
      <c r="O251" s="233" t="s">
        <v>193</v>
      </c>
      <c r="P251" s="233" t="s">
        <v>17</v>
      </c>
      <c r="Q251" t="s">
        <v>84</v>
      </c>
      <c r="R251" t="s">
        <v>84</v>
      </c>
      <c r="S251" t="s">
        <v>84</v>
      </c>
      <c r="W251" s="233" t="s">
        <v>3794</v>
      </c>
      <c r="X251" s="236">
        <v>717</v>
      </c>
      <c r="Y251" s="233" t="s">
        <v>58</v>
      </c>
      <c r="Z251" s="14" t="s">
        <v>478</v>
      </c>
      <c r="AA251" s="14" t="s">
        <v>478</v>
      </c>
      <c r="AB251" s="236" t="s">
        <v>194</v>
      </c>
      <c r="AC251" s="109">
        <v>25.499090958490534</v>
      </c>
      <c r="AD251" s="107">
        <v>2.1645283018867927E-3</v>
      </c>
      <c r="AE251" s="109">
        <v>874.95454792452665</v>
      </c>
      <c r="AF251" s="109">
        <v>17.499090958490534</v>
      </c>
      <c r="AG251" s="109">
        <v>25.499090958490534</v>
      </c>
    </row>
    <row r="252" spans="1:33" ht="15.6" hidden="1">
      <c r="A252" s="233" t="s">
        <v>4136</v>
      </c>
      <c r="B252" s="96" t="s">
        <v>4133</v>
      </c>
      <c r="C252" s="233" t="s">
        <v>4879</v>
      </c>
      <c r="D252" s="13" t="s">
        <v>65</v>
      </c>
      <c r="E252" s="13" t="s">
        <v>65</v>
      </c>
      <c r="F252" s="233" t="s">
        <v>25</v>
      </c>
      <c r="G252" s="13" t="s">
        <v>66</v>
      </c>
      <c r="H252" s="233" t="s">
        <v>54</v>
      </c>
      <c r="I252" s="233" t="s">
        <v>55</v>
      </c>
      <c r="J252" s="233" t="s">
        <v>5299</v>
      </c>
      <c r="K252" s="234">
        <v>43617</v>
      </c>
      <c r="L252" s="235">
        <v>43729</v>
      </c>
      <c r="M252" s="235">
        <v>43830</v>
      </c>
      <c r="N252" s="233" t="s">
        <v>13</v>
      </c>
      <c r="O252" s="233" t="s">
        <v>157</v>
      </c>
      <c r="P252" s="233" t="s">
        <v>17</v>
      </c>
      <c r="Q252" t="s">
        <v>84</v>
      </c>
      <c r="R252" t="s">
        <v>84</v>
      </c>
      <c r="S252" t="s">
        <v>84</v>
      </c>
      <c r="W252" s="233"/>
      <c r="X252" s="236">
        <v>500000</v>
      </c>
      <c r="Y252" s="233" t="s">
        <v>58</v>
      </c>
      <c r="Z252" s="14" t="s">
        <v>478</v>
      </c>
      <c r="AA252" s="14" t="s">
        <v>478</v>
      </c>
      <c r="AB252" s="236" t="s">
        <v>158</v>
      </c>
      <c r="AC252" s="109">
        <v>25.529279637735815</v>
      </c>
      <c r="AD252" s="107">
        <v>1.5094339622641511</v>
      </c>
      <c r="AE252" s="109">
        <v>876.46398188679075</v>
      </c>
      <c r="AF252" s="109">
        <v>17.529279637735815</v>
      </c>
      <c r="AG252" s="109">
        <v>25.529279637735815</v>
      </c>
    </row>
    <row r="253" spans="1:33" ht="15.6" hidden="1">
      <c r="A253" s="233" t="s">
        <v>4136</v>
      </c>
      <c r="B253" s="96" t="s">
        <v>4133</v>
      </c>
      <c r="C253" s="233" t="s">
        <v>4928</v>
      </c>
      <c r="D253" s="233" t="s">
        <v>65</v>
      </c>
      <c r="E253" s="233" t="s">
        <v>65</v>
      </c>
      <c r="F253" s="233" t="s">
        <v>25</v>
      </c>
      <c r="G253" s="13" t="s">
        <v>66</v>
      </c>
      <c r="H253" s="233" t="s">
        <v>54</v>
      </c>
      <c r="I253" s="233" t="s">
        <v>55</v>
      </c>
      <c r="J253" s="233" t="s">
        <v>5300</v>
      </c>
      <c r="K253" s="234">
        <v>43507</v>
      </c>
      <c r="L253" s="235">
        <v>43560</v>
      </c>
      <c r="M253" s="235">
        <v>43830</v>
      </c>
      <c r="N253" s="233" t="s">
        <v>11</v>
      </c>
      <c r="O253" s="233" t="s">
        <v>128</v>
      </c>
      <c r="P253" s="233" t="s">
        <v>17</v>
      </c>
      <c r="Q253" t="s">
        <v>84</v>
      </c>
      <c r="R253" t="s">
        <v>84</v>
      </c>
      <c r="S253" t="s">
        <v>84</v>
      </c>
      <c r="W253" s="233"/>
      <c r="X253" s="236">
        <v>435504</v>
      </c>
      <c r="Y253" s="233" t="s">
        <v>58</v>
      </c>
      <c r="Z253" s="14" t="s">
        <v>478</v>
      </c>
      <c r="AA253" s="14" t="s">
        <v>478</v>
      </c>
      <c r="AB253" s="236" t="s">
        <v>129</v>
      </c>
      <c r="AC253" s="109">
        <v>25.555574218867893</v>
      </c>
      <c r="AD253" s="107">
        <v>1.3147290566037739</v>
      </c>
      <c r="AE253" s="109">
        <v>877.77871094339457</v>
      </c>
      <c r="AF253" s="109">
        <v>17.555574218867893</v>
      </c>
      <c r="AG253" s="109">
        <v>25.555574218867893</v>
      </c>
    </row>
    <row r="254" spans="1:33" ht="15.6" hidden="1">
      <c r="A254" s="233" t="s">
        <v>4136</v>
      </c>
      <c r="B254" s="96" t="s">
        <v>4133</v>
      </c>
      <c r="C254" s="233" t="s">
        <v>4702</v>
      </c>
      <c r="D254" t="s">
        <v>51</v>
      </c>
      <c r="E254" s="233" t="s">
        <v>52</v>
      </c>
      <c r="F254" s="233" t="s">
        <v>26</v>
      </c>
      <c r="G254" s="233" t="s">
        <v>53</v>
      </c>
      <c r="H254" s="233" t="s">
        <v>67</v>
      </c>
      <c r="I254" s="233" t="s">
        <v>68</v>
      </c>
      <c r="J254" s="233" t="s">
        <v>5301</v>
      </c>
      <c r="K254" s="234">
        <v>43424</v>
      </c>
      <c r="L254" s="235">
        <v>43630</v>
      </c>
      <c r="M254" s="235">
        <v>43643</v>
      </c>
      <c r="N254" s="233" t="s">
        <v>9</v>
      </c>
      <c r="O254" s="233" t="s">
        <v>4319</v>
      </c>
      <c r="P254" s="233" t="s">
        <v>17</v>
      </c>
      <c r="Q254" t="s">
        <v>84</v>
      </c>
      <c r="R254" t="s">
        <v>84</v>
      </c>
      <c r="S254" t="s">
        <v>84</v>
      </c>
      <c r="W254" s="233" t="s">
        <v>4320</v>
      </c>
      <c r="X254" s="15">
        <v>2725437</v>
      </c>
      <c r="Y254" s="233" t="s">
        <v>58</v>
      </c>
      <c r="Z254" s="14" t="s">
        <v>444</v>
      </c>
      <c r="AA254" s="14" t="s">
        <v>444</v>
      </c>
      <c r="AB254" s="236" t="e">
        <v>#N/A</v>
      </c>
      <c r="AC254" s="109">
        <v>27.955838671698064</v>
      </c>
      <c r="AD254" s="107">
        <v>82.277343396226428</v>
      </c>
      <c r="AE254" s="109">
        <v>997.79193358490329</v>
      </c>
      <c r="AF254" s="109">
        <v>19.955838671698064</v>
      </c>
      <c r="AG254" s="109">
        <v>27.955838671698064</v>
      </c>
    </row>
    <row r="255" spans="1:33" ht="15.6" hidden="1">
      <c r="A255" s="110" t="s">
        <v>4132</v>
      </c>
      <c r="B255" s="96" t="s">
        <v>4695</v>
      </c>
      <c r="C255" s="233" t="s">
        <v>5302</v>
      </c>
      <c r="D255" s="233" t="s">
        <v>51</v>
      </c>
      <c r="E255" s="233" t="s">
        <v>52</v>
      </c>
      <c r="F255" s="233" t="s">
        <v>26</v>
      </c>
      <c r="G255" s="13" t="s">
        <v>53</v>
      </c>
      <c r="H255" s="233" t="s">
        <v>67</v>
      </c>
      <c r="I255" s="233" t="s">
        <v>55</v>
      </c>
      <c r="J255" s="233" t="s">
        <v>5303</v>
      </c>
      <c r="K255" s="234">
        <v>43630</v>
      </c>
      <c r="L255" s="235">
        <v>43645</v>
      </c>
      <c r="M255" s="235">
        <v>43658</v>
      </c>
      <c r="N255" s="233" t="s">
        <v>11</v>
      </c>
      <c r="O255" s="233" t="s">
        <v>185</v>
      </c>
      <c r="P255" s="233" t="s">
        <v>17</v>
      </c>
      <c r="Q255" t="s">
        <v>84</v>
      </c>
      <c r="R255" t="s">
        <v>84</v>
      </c>
      <c r="S255" t="s">
        <v>84</v>
      </c>
      <c r="W255" s="233" t="s">
        <v>5304</v>
      </c>
      <c r="X255" s="236">
        <v>500000</v>
      </c>
      <c r="Y255" s="16" t="s">
        <v>72</v>
      </c>
      <c r="Z255" s="233" t="s">
        <v>444</v>
      </c>
      <c r="AA255" s="233" t="s">
        <v>444</v>
      </c>
      <c r="AB255" s="236" t="s">
        <v>186</v>
      </c>
      <c r="AC255" s="109">
        <v>28.257725464150898</v>
      </c>
      <c r="AD255" s="107">
        <v>15.09433962264151</v>
      </c>
      <c r="AE255" s="109">
        <v>1012.8862732075448</v>
      </c>
      <c r="AF255" s="109">
        <v>20.257725464150898</v>
      </c>
      <c r="AG255" s="109">
        <v>28.257725464150898</v>
      </c>
    </row>
    <row r="256" spans="1:33" ht="15.6" hidden="1">
      <c r="A256" s="102" t="s">
        <v>4132</v>
      </c>
      <c r="B256" s="96" t="s">
        <v>4695</v>
      </c>
      <c r="C256" s="233" t="s">
        <v>5305</v>
      </c>
      <c r="D256" s="233" t="s">
        <v>51</v>
      </c>
      <c r="E256" s="233" t="s">
        <v>52</v>
      </c>
      <c r="F256" s="233" t="s">
        <v>26</v>
      </c>
      <c r="G256" s="13" t="s">
        <v>53</v>
      </c>
      <c r="H256" s="233" t="s">
        <v>67</v>
      </c>
      <c r="I256" s="233" t="s">
        <v>68</v>
      </c>
      <c r="J256" s="233" t="s">
        <v>5306</v>
      </c>
      <c r="K256" s="234">
        <v>43739</v>
      </c>
      <c r="L256" s="235">
        <v>43770</v>
      </c>
      <c r="M256" s="235">
        <v>43799</v>
      </c>
      <c r="N256" s="233" t="s">
        <v>11</v>
      </c>
      <c r="O256" s="233" t="s">
        <v>185</v>
      </c>
      <c r="P256" s="233" t="s">
        <v>17</v>
      </c>
      <c r="Q256" t="s">
        <v>84</v>
      </c>
      <c r="R256" t="s">
        <v>84</v>
      </c>
      <c r="S256" t="s">
        <v>84</v>
      </c>
      <c r="W256" s="233" t="s">
        <v>4320</v>
      </c>
      <c r="X256" s="236">
        <v>500000</v>
      </c>
      <c r="Y256" s="233" t="s">
        <v>58</v>
      </c>
      <c r="Z256" s="233" t="s">
        <v>444</v>
      </c>
      <c r="AA256" s="233" t="s">
        <v>444</v>
      </c>
      <c r="AB256" s="236" t="s">
        <v>186</v>
      </c>
      <c r="AC256" s="109">
        <v>28.559612256603728</v>
      </c>
      <c r="AD256" s="107">
        <v>15.09433962264151</v>
      </c>
      <c r="AE256" s="109">
        <v>1027.9806128301864</v>
      </c>
      <c r="AF256" s="109">
        <v>20.559612256603728</v>
      </c>
      <c r="AG256" s="109">
        <v>28.559612256603728</v>
      </c>
    </row>
    <row r="257" spans="1:33" ht="15.6" hidden="1">
      <c r="A257" s="13" t="s">
        <v>4174</v>
      </c>
      <c r="B257" s="13" t="s">
        <v>4133</v>
      </c>
      <c r="C257" s="233" t="s">
        <v>3947</v>
      </c>
      <c r="D257" s="233" t="s">
        <v>51</v>
      </c>
      <c r="E257" s="233" t="s">
        <v>52</v>
      </c>
      <c r="F257" s="233" t="s">
        <v>26</v>
      </c>
      <c r="G257" s="233" t="s">
        <v>53</v>
      </c>
      <c r="H257" s="233" t="s">
        <v>67</v>
      </c>
      <c r="I257" s="233" t="s">
        <v>68</v>
      </c>
      <c r="J257" s="233" t="s">
        <v>5307</v>
      </c>
      <c r="K257" s="234">
        <v>43745</v>
      </c>
      <c r="L257" s="235">
        <v>43812</v>
      </c>
      <c r="M257" s="235">
        <v>43818</v>
      </c>
      <c r="N257" s="233" t="s">
        <v>9</v>
      </c>
      <c r="O257" s="233" t="s">
        <v>4319</v>
      </c>
      <c r="P257" s="233" t="s">
        <v>17</v>
      </c>
      <c r="Q257" t="s">
        <v>84</v>
      </c>
      <c r="R257" t="s">
        <v>84</v>
      </c>
      <c r="S257" t="s">
        <v>84</v>
      </c>
      <c r="W257" s="233" t="s">
        <v>4320</v>
      </c>
      <c r="X257" s="236">
        <v>500000</v>
      </c>
      <c r="Y257" s="233" t="s">
        <v>58</v>
      </c>
      <c r="Z257" s="233" t="s">
        <v>444</v>
      </c>
      <c r="AA257" s="233" t="s">
        <v>444</v>
      </c>
      <c r="AB257" s="236" t="e">
        <v>#N/A</v>
      </c>
      <c r="AC257" s="109">
        <v>28.861499049056555</v>
      </c>
      <c r="AD257" s="107">
        <v>15.09433962264151</v>
      </c>
      <c r="AE257" s="109">
        <v>1043.0749524528278</v>
      </c>
      <c r="AF257" s="109">
        <v>20.861499049056555</v>
      </c>
      <c r="AG257" s="109">
        <v>28.861499049056555</v>
      </c>
    </row>
  </sheetData>
  <autoFilter ref="A1:AG257" xr:uid="{B65BD491-AB43-4AF6-BE1A-DF59BE7720BC}">
    <filterColumn colId="9">
      <filters>
        <filter val="Product Lifecycle Costing (FBS) 3"/>
        <filter val="Product Lifecycle Costing (FBS) 4 &amp; 1810"/>
      </filters>
    </filterColumn>
  </autoFilter>
  <dataValidations count="3">
    <dataValidation type="list" allowBlank="1" showInputMessage="1" showErrorMessage="1" sqref="O254:O257 O1:O41 O44:O241" xr:uid="{1C67EF3D-EBA2-4571-ABFF-1A0E2C298742}">
      <formula1>List_of_Analysts</formula1>
    </dataValidation>
    <dataValidation type="date" operator="greaterThan" allowBlank="1" showInputMessage="1" showErrorMessage="1" sqref="AG42:AG43" xr:uid="{72CB8BF4-741B-4947-ACED-492463C83664}">
      <formula1>36891</formula1>
    </dataValidation>
    <dataValidation type="list" allowBlank="1" showInputMessage="1" showErrorMessage="1" sqref="H39 I39:I40 G163:I164 G39:G41 G44:G48" xr:uid="{9EBE3F25-01C5-43D6-8860-108C8C1A5CCE}"/>
  </dataValidations>
  <hyperlinks>
    <hyperlink ref="S18" r:id="rId1" xr:uid="{D3051D4F-BBDB-4A12-9025-3E279BD0DD44}"/>
    <hyperlink ref="S19" r:id="rId2" xr:uid="{C31AB029-18DE-4C92-B954-8FDEDF1FA74B}"/>
    <hyperlink ref="S28" r:id="rId3" xr:uid="{81B31D10-A241-4E59-8FD9-0519A2344ACB}"/>
    <hyperlink ref="S29" r:id="rId4" xr:uid="{83F72BAD-25B4-4F6E-9BFD-CDD7B87BD998}"/>
    <hyperlink ref="S33" r:id="rId5" xr:uid="{D7864E71-C669-4F61-85D7-AF237EF9D5F6}"/>
    <hyperlink ref="S34" r:id="rId6" xr:uid="{459B2894-44D7-492E-AF16-45ABF3179CD3}"/>
    <hyperlink ref="S35" r:id="rId7" xr:uid="{1916FF4B-4C9A-49D0-91EC-1459EAEF362E}"/>
    <hyperlink ref="S37" r:id="rId8" xr:uid="{F2D037B1-1C54-478B-830D-3B96CBC4C88D}"/>
    <hyperlink ref="S30" r:id="rId9" xr:uid="{F490745C-B019-4353-A12E-7C29E994524E}"/>
    <hyperlink ref="S32" r:id="rId10" xr:uid="{DB43771E-2ED4-4CC9-9736-422F46E1CFD1}"/>
    <hyperlink ref="S36" r:id="rId11" xr:uid="{4C95B119-1ABC-42AD-BFB4-6E96EA9A255E}"/>
    <hyperlink ref="S39" r:id="rId12" xr:uid="{D7695B3F-E4B2-43DA-BB5A-C3F7147B99CA}"/>
    <hyperlink ref="S38" r:id="rId13" xr:uid="{1E4F5DD4-38BF-42C9-B3D2-AE9EBC0C7132}"/>
    <hyperlink ref="S65" r:id="rId14" xr:uid="{F3A585FC-9486-4E16-8976-B30EC5B1D9C3}"/>
    <hyperlink ref="S63" r:id="rId15" xr:uid="{F55A68EB-2A57-406A-8E76-FA8CCC032E23}"/>
    <hyperlink ref="S92" r:id="rId16" xr:uid="{C758DB77-5A95-4BF6-9D5F-793227DC5FF9}"/>
    <hyperlink ref="S113" r:id="rId17" xr:uid="{4536F24A-A270-4EE7-9DD9-6EC7853086C2}"/>
    <hyperlink ref="S108" r:id="rId18" xr:uid="{A4E78CC2-6182-497D-AB4A-BFF09C31BEE2}"/>
    <hyperlink ref="S105" r:id="rId19" xr:uid="{B608D093-020C-4891-A5E9-B5AE89F8BC67}"/>
    <hyperlink ref="S106" r:id="rId20" xr:uid="{EDC63D69-27A0-4767-BCC0-E77D6B2749C3}"/>
    <hyperlink ref="S109" r:id="rId21" xr:uid="{D509A99F-79E8-4B30-B457-2362911F7060}"/>
    <hyperlink ref="S112" r:id="rId22" xr:uid="{5F14AF7D-AAE3-421F-8AAF-F41962CD3DAF}"/>
    <hyperlink ref="S116" r:id="rId23" xr:uid="{F2C355F2-800C-4886-8C2F-B13D9B52B1E2}"/>
    <hyperlink ref="S119" r:id="rId24" xr:uid="{DC8A3D86-8BD6-429D-9D46-47D142302921}"/>
    <hyperlink ref="S118" r:id="rId25" xr:uid="{F08829E2-6296-4BA3-A3D7-55E3765D856E}"/>
    <hyperlink ref="S120" r:id="rId26" xr:uid="{59BDA6D8-384F-4626-859D-5027F59FB09F}"/>
    <hyperlink ref="S123" r:id="rId27" xr:uid="{3B6DB242-3466-4B15-887A-E54086E8BD4C}"/>
    <hyperlink ref="S124" r:id="rId28" xr:uid="{162C975C-2D93-4A95-ABF6-41204CF8DCEC}"/>
    <hyperlink ref="S165" r:id="rId29" xr:uid="{01911B9C-4BB5-4C0D-96FF-6DCFA83ED768}"/>
    <hyperlink ref="S195" r:id="rId30" xr:uid="{06DABC37-C7D1-4C99-90E4-068C3B2C71C0}"/>
    <hyperlink ref="S215" r:id="rId31" xr:uid="{3BD1A34F-BD17-4AEA-9359-13EF2B060766}"/>
    <hyperlink ref="V214" r:id="rId32" xr:uid="{62DDFC96-44DE-4795-8FD9-25D8B368AD01}"/>
    <hyperlink ref="V217" r:id="rId33" xr:uid="{2210B38F-B8AE-418B-9ECD-81420AFA92F3}"/>
    <hyperlink ref="S214" r:id="rId34" xr:uid="{7326F3F1-5540-41F3-B623-0C241962AEBB}"/>
    <hyperlink ref="S217" r:id="rId35" xr:uid="{F19E0233-22A7-4362-AAEB-F1C281FBAB8D}"/>
    <hyperlink ref="S220" r:id="rId36" xr:uid="{79540F06-3EE5-48DA-B26D-4C079CC9DC54}"/>
    <hyperlink ref="S196" r:id="rId37" xr:uid="{7EFD5A57-F644-4EF1-A2AE-960A108D7C8A}"/>
    <hyperlink ref="V213" r:id="rId38" xr:uid="{79F4D5C4-37B3-4E6A-89E3-712992039805}"/>
    <hyperlink ref="S213" r:id="rId39" xr:uid="{4386AB24-6B62-4DD0-8D2B-BBFF68A7E435}"/>
    <hyperlink ref="S216" r:id="rId40" xr:uid="{A13B1780-BA8A-4A2A-A13C-A0F49C13E85F}"/>
    <hyperlink ref="S210" r:id="rId41" xr:uid="{EF6B3C1F-61B3-4443-8A5D-BC1AA88E8FE5}"/>
    <hyperlink ref="S219" r:id="rId42" xr:uid="{899BF36E-907E-48DE-B0BF-F7367D0840AD}"/>
    <hyperlink ref="S212" r:id="rId43" xr:uid="{284077D9-5720-4CD3-BF50-B3486ADE60F8}"/>
    <hyperlink ref="S209" r:id="rId44" xr:uid="{9F151032-88EC-4178-BD8A-BA300744366F}"/>
    <hyperlink ref="S208" r:id="rId45" xr:uid="{ABCF2387-D7DD-4557-B8E8-10DC7F737000}"/>
    <hyperlink ref="S207" r:id="rId46" xr:uid="{FCC2A78F-AEBB-4329-AF0D-BEFF74849ADA}"/>
    <hyperlink ref="S204" r:id="rId47" xr:uid="{32778347-39B0-4804-8813-8F666F63E03D}"/>
    <hyperlink ref="S203" r:id="rId48" xr:uid="{E9D60791-B146-4828-8B7A-5E317F24F9C8}"/>
    <hyperlink ref="S201" r:id="rId49" xr:uid="{00DAAE9C-D41F-4C3B-BC1A-EBA8C714B950}"/>
    <hyperlink ref="S200" r:id="rId50" xr:uid="{C11D6314-03C3-46A8-AFCA-ACCA88E2BBA5}"/>
    <hyperlink ref="S199" r:id="rId51" xr:uid="{E7726A87-ED26-4317-94E3-B828BAF88992}"/>
    <hyperlink ref="S248" r:id="rId52" xr:uid="{A0B54DCA-3C2B-413A-8C05-34805DB883F4}"/>
    <hyperlink ref="S246" r:id="rId53" xr:uid="{4C4987F4-52A7-4F8F-93F0-405DE7DCBDD8}"/>
    <hyperlink ref="S223" r:id="rId54" xr:uid="{2263D8B0-336D-45F9-ACAB-3625D5A45B9F}"/>
    <hyperlink ref="S238" r:id="rId55" xr:uid="{10BE1901-A67D-415B-A17F-599136AA6BAA}"/>
    <hyperlink ref="S245" r:id="rId56" xr:uid="{9A0096EC-7F13-4C98-A5C6-FD8BCC0B6C8B}"/>
  </hyperlinks>
  <pageMargins left="0.7" right="0.7" top="0.75" bottom="0.75" header="0.3" footer="0.3"/>
  <pageSetup paperSize="9" orientation="portrait" r:id="rId57"/>
  <headerFooter>
    <oddFooter>&amp;L_x000D_&amp;1#&amp;"Calibri"&amp;10&amp;K000000 Confidential</oddFooter>
  </headerFooter>
  <customProperties>
    <customPr name="_pios_id" r:id="rId58"/>
  </customProperties>
  <extLst>
    <ext xmlns:x14="http://schemas.microsoft.com/office/spreadsheetml/2009/9/main" uri="{CCE6A557-97BC-4b89-ADB6-D9C93CAAB3DF}">
      <x14:dataValidations xmlns:xm="http://schemas.microsoft.com/office/excel/2006/main" count="19">
        <x14:dataValidation type="list" allowBlank="1" showInputMessage="1" showErrorMessage="1" xr:uid="{B5C1E8B5-42AA-4AF6-8E59-078D4E0D2132}">
          <x14:formula1>
            <xm:f>'Data Validation'!#REF!</xm:f>
          </x14:formula1>
          <xm:sqref>Y1 D88 E88:F91 D91 P112:P114 H112:I113 N112:N116 D112:F113 Y112:Y113 P116 H114 G115:H117 I114:I118 D114:E116 F114:F115 Y115:Y116 G118 E117 I140:I144 I146:I148 D141:E141 D186 E186:F189 D189 D197:I197 T197:V197 Q197:R197 D216:F216 N214:N216 P214:V214 D214:I214 D215:E215 P215:P216 I216 Y197 Y224:Y237</xm:sqref>
        </x14:dataValidation>
        <x14:dataValidation type="list" allowBlank="1" showInputMessage="1" showErrorMessage="1" xr:uid="{A9EA47CE-6CFB-4FC1-AEAC-533830C6F4AA}">
          <x14:formula1>
            <xm:f>'Data Validation'!$L$2:$L$6</xm:f>
          </x14:formula1>
          <xm:sqref>Q42:Q43</xm:sqref>
        </x14:dataValidation>
        <x14:dataValidation type="list" allowBlank="1" showInputMessage="1" showErrorMessage="1" xr:uid="{81BBC3B8-48F6-46A0-9149-EAAAC6A17554}">
          <x14:formula1>
            <xm:f>'Data Validation'!$K$2:$K$9</xm:f>
          </x14:formula1>
          <xm:sqref>Q1 P2:P111 P221:Q221 P224:P241 Q224:Q257 P223:Q223 P222 Q215:Q220 P217:P220 S218:S219 R217:R219 Q165:Q172 Q140:Q161 Q125:Q132 P117:P213 P115 Q97 Q19:Q20 Q15 Q17 P254:P257</xm:sqref>
        </x14:dataValidation>
        <x14:dataValidation type="list" allowBlank="1" showInputMessage="1" showErrorMessage="1" xr:uid="{71AE2BA0-A5A2-4693-8B4A-F6E21CE82878}">
          <x14:formula1>
            <xm:f>'Data Validation'!$K$1:$K$9</xm:f>
          </x14:formula1>
          <xm:sqref>P1</xm:sqref>
        </x14:dataValidation>
        <x14:dataValidation type="list" allowBlank="1" showInputMessage="1" showErrorMessage="1" xr:uid="{C16B04CB-18C0-47D0-9B80-12975322E417}">
          <x14:formula1>
            <xm:f>'Data Validation'!$M$2:$M$5</xm:f>
          </x14:formula1>
          <xm:sqref>Y2:Y25 Y238:Y257 Y198:Y223 Y117:Y196 Y114 Y27:Y41 X42:X43 Y44:Y111</xm:sqref>
        </x14:dataValidation>
        <x14:dataValidation type="list" allowBlank="1" showInputMessage="1" showErrorMessage="1" xr:uid="{E837BD6C-3182-40E4-AE25-5A5331D947A9}">
          <x14:formula1>
            <xm:f>'Data Validation'!$N$1:$N$5</xm:f>
          </x14:formula1>
          <xm:sqref>R1 S257 V256:V257 S254 V224:V229 T224:U257 R224:R257 R223:V223 V249:V254 S249 V246:V247 V243:V244 S243:S244 V239:V241 S240:S241 V235 V231:V233 S232:S233 S226 R220:R221 T215:V221 R215:R216 S215 S212:V213 T206:V210 R194:R195 R183:R188 R190 V173 T166:U173 R171:R172 V166:V170 S167 T161:V165 R95:R96 R87:R90 R92 R19:R22 R5:R6</xm:sqref>
        </x14:dataValidation>
        <x14:dataValidation type="list" allowBlank="1" showInputMessage="1" showErrorMessage="1" xr:uid="{A27F085E-EEE4-4BCF-A2B7-F168EFB50BA6}">
          <x14:formula1>
            <xm:f>'Data Validation'!$N$2:$N$9</xm:f>
          </x14:formula1>
          <xm:sqref>R2:V2 U43 U44:V55 T43:T55 R44:R86 S24:V41 R23:R41 R7:R18 R3:R4 S3:V19 S44:S55 S57:V90 R91 R97:R167 S95:V97 S93:V93 R93:R94 S100:V124 S133:V139 S162:S164 R169:R170 R173:S173 S194:V195 S192:V192 R191:R193 R189 R174:R182 S174:V188 T211:V211 T202:V205 R198:R213 T198:V200 T196:V196 R196 R222 T222:V222</xm:sqref>
        </x14:dataValidation>
        <x14:dataValidation type="list" allowBlank="1" showInputMessage="1" showErrorMessage="1" xr:uid="{124E92DD-A6D3-44CC-8826-9225E9DBD203}">
          <x14:formula1>
            <xm:f>'Data Validation'!$N$2:$N$12</xm:f>
          </x14:formula1>
          <xm:sqref>R168</xm:sqref>
        </x14:dataValidation>
        <x14:dataValidation type="list" allowBlank="1" showInputMessage="1" showErrorMessage="1" xr:uid="{7D64DC9C-BDA6-4DA0-AB09-188E3512E8E1}">
          <x14:formula1>
            <xm:f>'Data Validation'!$O$2:$O$9</xm:f>
          </x14:formula1>
          <xm:sqref>Q2:Q14 Q222 Q198:Q213 Q194:Q196 Q188:Q190 Q186 Q173:Q179 Q162:Q164 Q133:Q139 Q98:Q124 Q95:Q96 Q90:Q92 Q88 Q16 Q18 Q21:Q41 Q44:Q84</xm:sqref>
        </x14:dataValidation>
        <x14:dataValidation type="list" allowBlank="1" showInputMessage="1" showErrorMessage="1" xr:uid="{32AA0EE1-9E89-4B80-9E93-4DA7C3BC7864}">
          <x14:formula1>
            <xm:f>'Data Validation'!$O$2:$O$6</xm:f>
          </x14:formula1>
          <xm:sqref>Q97</xm:sqref>
        </x14:dataValidation>
        <x14:dataValidation type="list" allowBlank="1" showInputMessage="1" showErrorMessage="1" xr:uid="{14F0D067-9BFA-4ED7-9DFD-49A7318DEEED}">
          <x14:formula1>
            <xm:f>'Data Validation'!$G$2:$G$5</xm:f>
          </x14:formula1>
          <xm:sqref>I1:I8 I10:I38 I254:I257 I119:I139 I145 I149:I162 I165:I196 I215 I198:I213 I217:I242 I41:I111</xm:sqref>
        </x14:dataValidation>
        <x14:dataValidation type="list" allowBlank="1" showInputMessage="1" showErrorMessage="1" xr:uid="{203A2FEE-BA37-4BC2-ABDA-533033C18CC0}">
          <x14:formula1>
            <xm:f>'Data Validation'!$F$2:$F$5</xm:f>
          </x14:formula1>
          <xm:sqref>H1:H38 H254:H257 J95 H118:H162 H165:H196 J194 H198:H213 H215:H242 H40:H111</xm:sqref>
        </x14:dataValidation>
        <x14:dataValidation type="list" allowBlank="1" showInputMessage="1" showErrorMessage="1" xr:uid="{84AF9DED-C33D-46F9-8B02-E977693FB2B9}">
          <x14:formula1>
            <xm:f>'Data Validation'!$C$2:$C$5</xm:f>
          </x14:formula1>
          <xm:sqref>E254:E257 E92:E111 E118:E140 E142:E185 E190:E196 E198:E210 E212:E213 E249 E218:E247 E1:E87</xm:sqref>
        </x14:dataValidation>
        <x14:dataValidation type="list" allowBlank="1" showInputMessage="1" showErrorMessage="1" xr:uid="{BCF1CD72-C389-40DD-9264-52CA3B62C53F}">
          <x14:formula1>
            <xm:f>'Data Validation'!$B$2:$B$9</xm:f>
          </x14:formula1>
          <xm:sqref>D89:D90 D44:D87 D1:D41 D218:D247 D249 D217:E217 D198:D213 E211 D142:D185 D117:D140 D254:D257 D190:D196 D187:D188 D92:D111</xm:sqref>
        </x14:dataValidation>
        <x14:dataValidation type="list" allowBlank="1" showInputMessage="1" showErrorMessage="1" xr:uid="{42E4A153-0F9E-4CA8-BB9A-93D64BFB5357}">
          <x14:formula1>
            <xm:f>'Data Validation'!$B$2:$B$14</xm:f>
          </x14:formula1>
          <xm:sqref>D42:D43</xm:sqref>
        </x14:dataValidation>
        <x14:dataValidation type="list" allowBlank="1" showInputMessage="1" showErrorMessage="1" xr:uid="{B1B07FB3-37FC-48D5-A14C-E217C11F393A}">
          <x14:formula1>
            <xm:f>'Data Validation'!$D$2:$D$10</xm:f>
          </x14:formula1>
          <xm:sqref>F254:F257 F92:F111 F116:F182 F184 F190:F196 F215 F198:F213 F217:F242 F1:F86</xm:sqref>
        </x14:dataValidation>
        <x14:dataValidation type="list" allowBlank="1" showInputMessage="1" showErrorMessage="1" xr:uid="{F3962F32-F75C-428F-8A7E-CA81F5F5C2CC}">
          <x14:formula1>
            <xm:f>'Data Validation'!$E$2:$E$9</xm:f>
          </x14:formula1>
          <xm:sqref>G1:G38 G49:G56 G64:G67 G73:G75 G92:G100 G119:G124 G130:G139 G148 G155:G162 G166:G173 G190:G196 G198:G202 G215:G242 G254:G257 G42:G43</xm:sqref>
        </x14:dataValidation>
        <x14:dataValidation type="list" allowBlank="1" showInputMessage="1" showErrorMessage="1" xr:uid="{017E8049-8493-4D29-BF58-52315B5E2392}">
          <x14:formula1>
            <xm:f>'Data Validation'!$I$2:$I$50</xm:f>
          </x14:formula1>
          <xm:sqref>O42:O43</xm:sqref>
        </x14:dataValidation>
        <x14:dataValidation type="list" allowBlank="1" showInputMessage="1" showErrorMessage="1" xr:uid="{1FF31AE1-3F8F-4754-A73A-818FB187BA27}">
          <x14:formula1>
            <xm:f>'Data Validation'!$H$2:$H$10</xm:f>
          </x14:formula1>
          <xm:sqref>N254:N257 N117:N213 N217:N241 N1:N111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85A66-7132-429C-A584-182A2BBBB742}">
  <sheetPr codeName="Sheet18"/>
  <dimension ref="A1:AG90"/>
  <sheetViews>
    <sheetView zoomScale="84" workbookViewId="0">
      <selection activeCell="J26" sqref="J26"/>
    </sheetView>
  </sheetViews>
  <sheetFormatPr defaultColWidth="8.42578125" defaultRowHeight="14.45"/>
  <cols>
    <col min="10" max="10" width="48" bestFit="1" customWidth="1"/>
  </cols>
  <sheetData>
    <row r="1" spans="1:33" ht="56.25" customHeight="1">
      <c r="A1" s="8" t="s">
        <v>47</v>
      </c>
      <c r="B1" s="8" t="s">
        <v>48</v>
      </c>
      <c r="C1" s="124" t="s">
        <v>445</v>
      </c>
      <c r="D1" s="124" t="s">
        <v>30</v>
      </c>
      <c r="E1" s="124" t="s">
        <v>31</v>
      </c>
      <c r="F1" s="124" t="s">
        <v>32</v>
      </c>
      <c r="G1" s="124" t="s">
        <v>33</v>
      </c>
      <c r="H1" s="124" t="s">
        <v>34</v>
      </c>
      <c r="I1" s="124" t="s">
        <v>35</v>
      </c>
      <c r="J1" s="124" t="s">
        <v>1048</v>
      </c>
      <c r="K1" s="117" t="s">
        <v>447</v>
      </c>
      <c r="L1" s="117" t="s">
        <v>448</v>
      </c>
      <c r="M1" s="117" t="s">
        <v>449</v>
      </c>
      <c r="N1" s="124" t="s">
        <v>56</v>
      </c>
      <c r="O1" s="124" t="s">
        <v>37</v>
      </c>
      <c r="P1" s="124" t="s">
        <v>39</v>
      </c>
      <c r="Q1" s="121" t="s">
        <v>452</v>
      </c>
      <c r="R1" s="121" t="s">
        <v>453</v>
      </c>
      <c r="S1" s="120" t="s">
        <v>454</v>
      </c>
      <c r="T1" s="120" t="s">
        <v>455</v>
      </c>
      <c r="U1" s="120" t="s">
        <v>44</v>
      </c>
      <c r="V1" s="120" t="s">
        <v>456</v>
      </c>
      <c r="W1" s="9" t="s">
        <v>457</v>
      </c>
      <c r="X1" s="124" t="s">
        <v>458</v>
      </c>
      <c r="Y1" s="124" t="s">
        <v>459</v>
      </c>
      <c r="Z1" s="124" t="s">
        <v>28</v>
      </c>
      <c r="AA1" s="124" t="s">
        <v>460</v>
      </c>
      <c r="AB1" s="124" t="s">
        <v>461</v>
      </c>
      <c r="AC1" s="8" t="s">
        <v>462</v>
      </c>
      <c r="AD1" s="10" t="s">
        <v>463</v>
      </c>
      <c r="AE1" s="11" t="s">
        <v>464</v>
      </c>
      <c r="AF1" s="8" t="s">
        <v>465</v>
      </c>
      <c r="AG1" s="8" t="s">
        <v>466</v>
      </c>
    </row>
    <row r="2" spans="1:33" ht="15.6">
      <c r="A2" s="13" t="s">
        <v>4230</v>
      </c>
      <c r="B2" s="95" t="s">
        <v>4613</v>
      </c>
      <c r="C2" s="13" t="s">
        <v>5308</v>
      </c>
      <c r="D2" s="13" t="s">
        <v>52</v>
      </c>
      <c r="E2" s="13" t="s">
        <v>52</v>
      </c>
      <c r="F2" s="13" t="s">
        <v>26</v>
      </c>
      <c r="G2" s="13" t="s">
        <v>53</v>
      </c>
      <c r="H2" s="13" t="s">
        <v>67</v>
      </c>
      <c r="I2" s="13" t="s">
        <v>55</v>
      </c>
      <c r="J2" s="13" t="s">
        <v>5309</v>
      </c>
      <c r="K2" s="100">
        <v>42940</v>
      </c>
      <c r="L2" s="100">
        <v>42954</v>
      </c>
      <c r="M2" s="22">
        <v>42954</v>
      </c>
      <c r="N2" s="13" t="s">
        <v>56</v>
      </c>
      <c r="O2" s="13" t="s">
        <v>56</v>
      </c>
      <c r="P2" s="14" t="s">
        <v>23</v>
      </c>
      <c r="Q2" t="s">
        <v>84</v>
      </c>
      <c r="R2" t="s">
        <v>84</v>
      </c>
      <c r="S2" t="s">
        <v>84</v>
      </c>
      <c r="T2" s="62"/>
      <c r="U2" s="62"/>
      <c r="V2" s="62"/>
      <c r="W2" s="233"/>
      <c r="X2" s="236">
        <v>500000</v>
      </c>
      <c r="Y2" s="233" t="s">
        <v>58</v>
      </c>
      <c r="Z2" s="14" t="s">
        <v>444</v>
      </c>
      <c r="AA2" s="14" t="s">
        <v>444</v>
      </c>
      <c r="AB2" s="236" t="s">
        <v>56</v>
      </c>
      <c r="AC2" s="109">
        <v>3.7569364528301885</v>
      </c>
      <c r="AD2" s="107">
        <v>15.09433962264151</v>
      </c>
      <c r="AE2" s="109">
        <v>37.846822641509434</v>
      </c>
      <c r="AF2" s="108">
        <v>0.75693645283018862</v>
      </c>
      <c r="AG2" s="109">
        <v>3.7569364528301885</v>
      </c>
    </row>
    <row r="3" spans="1:33" ht="15.6">
      <c r="A3" s="110" t="s">
        <v>4690</v>
      </c>
      <c r="B3" s="96" t="s">
        <v>4691</v>
      </c>
      <c r="C3" s="13" t="s">
        <v>5310</v>
      </c>
      <c r="D3" s="13" t="s">
        <v>52</v>
      </c>
      <c r="E3" s="13" t="s">
        <v>52</v>
      </c>
      <c r="F3" s="13" t="s">
        <v>26</v>
      </c>
      <c r="G3" s="13" t="s">
        <v>53</v>
      </c>
      <c r="H3" s="13" t="s">
        <v>67</v>
      </c>
      <c r="I3" s="13" t="s">
        <v>55</v>
      </c>
      <c r="J3" s="13" t="s">
        <v>5311</v>
      </c>
      <c r="K3" s="100">
        <v>42856</v>
      </c>
      <c r="L3" s="100">
        <v>42946</v>
      </c>
      <c r="M3" s="22">
        <v>42972</v>
      </c>
      <c r="N3" s="13" t="s">
        <v>56</v>
      </c>
      <c r="O3" s="13" t="s">
        <v>56</v>
      </c>
      <c r="P3" s="14" t="s">
        <v>23</v>
      </c>
      <c r="Q3" t="s">
        <v>84</v>
      </c>
      <c r="R3" t="s">
        <v>84</v>
      </c>
      <c r="S3" t="s">
        <v>84</v>
      </c>
      <c r="T3" s="62"/>
      <c r="U3" s="62"/>
      <c r="V3" s="62"/>
      <c r="W3" s="233"/>
      <c r="X3" s="15">
        <v>32846</v>
      </c>
      <c r="Y3" s="233" t="s">
        <v>58</v>
      </c>
      <c r="Z3" s="14" t="s">
        <v>444</v>
      </c>
      <c r="AA3" s="14" t="s">
        <v>444</v>
      </c>
      <c r="AB3" s="236" t="s">
        <v>56</v>
      </c>
      <c r="AC3" s="109">
        <v>3.7767680000000001</v>
      </c>
      <c r="AD3" s="107">
        <v>0.99157735849056616</v>
      </c>
      <c r="AE3" s="109">
        <v>38.8384</v>
      </c>
      <c r="AF3" s="108">
        <v>0.77676800000000001</v>
      </c>
      <c r="AG3" s="109">
        <v>3.7767680000000001</v>
      </c>
    </row>
    <row r="4" spans="1:33" ht="15.6">
      <c r="A4" s="110" t="s">
        <v>4196</v>
      </c>
      <c r="B4" s="96" t="s">
        <v>4197</v>
      </c>
      <c r="C4" s="13" t="s">
        <v>2348</v>
      </c>
      <c r="D4" s="13" t="s">
        <v>52</v>
      </c>
      <c r="E4" s="13" t="s">
        <v>52</v>
      </c>
      <c r="F4" s="13" t="s">
        <v>26</v>
      </c>
      <c r="G4" s="13" t="s">
        <v>53</v>
      </c>
      <c r="H4" s="13" t="s">
        <v>67</v>
      </c>
      <c r="I4" s="13" t="s">
        <v>55</v>
      </c>
      <c r="J4" s="13" t="s">
        <v>5312</v>
      </c>
      <c r="K4" s="100">
        <v>42873</v>
      </c>
      <c r="L4" s="100">
        <v>42965</v>
      </c>
      <c r="M4" s="22">
        <v>42998</v>
      </c>
      <c r="N4" s="13" t="s">
        <v>56</v>
      </c>
      <c r="O4" s="13" t="s">
        <v>56</v>
      </c>
      <c r="P4" s="14" t="s">
        <v>23</v>
      </c>
      <c r="Q4" t="s">
        <v>84</v>
      </c>
      <c r="R4" t="s">
        <v>84</v>
      </c>
      <c r="S4" t="s">
        <v>84</v>
      </c>
      <c r="W4" s="13" t="s">
        <v>4747</v>
      </c>
      <c r="X4" s="104">
        <v>500000</v>
      </c>
      <c r="Y4" s="16" t="s">
        <v>58</v>
      </c>
      <c r="Z4" s="14" t="s">
        <v>444</v>
      </c>
      <c r="AA4" s="14" t="s">
        <v>444</v>
      </c>
      <c r="AB4" s="236" t="s">
        <v>56</v>
      </c>
      <c r="AC4" s="109">
        <v>4.0786547924528298</v>
      </c>
      <c r="AD4" s="107">
        <v>15.09433962264151</v>
      </c>
      <c r="AE4" s="109">
        <v>53.932739622641506</v>
      </c>
      <c r="AF4" s="108">
        <v>1.07865479245283</v>
      </c>
      <c r="AG4" s="109">
        <v>4.0786547924528298</v>
      </c>
    </row>
    <row r="5" spans="1:33" ht="15.6">
      <c r="A5" s="110" t="s">
        <v>4690</v>
      </c>
      <c r="B5" s="96" t="s">
        <v>4691</v>
      </c>
      <c r="C5" s="13" t="s">
        <v>5313</v>
      </c>
      <c r="D5" s="13" t="s">
        <v>52</v>
      </c>
      <c r="E5" s="13" t="s">
        <v>52</v>
      </c>
      <c r="F5" s="13" t="s">
        <v>26</v>
      </c>
      <c r="G5" s="13" t="s">
        <v>53</v>
      </c>
      <c r="H5" s="13" t="s">
        <v>67</v>
      </c>
      <c r="I5" s="13" t="s">
        <v>55</v>
      </c>
      <c r="J5" s="13" t="s">
        <v>5314</v>
      </c>
      <c r="K5" s="100">
        <v>42926</v>
      </c>
      <c r="L5" s="100">
        <v>42968</v>
      </c>
      <c r="M5" s="22">
        <v>43007</v>
      </c>
      <c r="N5" s="13" t="s">
        <v>56</v>
      </c>
      <c r="O5" s="13" t="s">
        <v>56</v>
      </c>
      <c r="P5" s="14" t="s">
        <v>23</v>
      </c>
      <c r="Q5" t="s">
        <v>84</v>
      </c>
      <c r="R5" t="s">
        <v>84</v>
      </c>
      <c r="S5" t="s">
        <v>84</v>
      </c>
      <c r="W5" s="13" t="s">
        <v>4747</v>
      </c>
      <c r="X5" s="104">
        <v>500000</v>
      </c>
      <c r="Y5" s="16" t="s">
        <v>58</v>
      </c>
      <c r="Z5" s="14" t="s">
        <v>444</v>
      </c>
      <c r="AA5" s="14" t="s">
        <v>444</v>
      </c>
      <c r="AB5" s="236" t="s">
        <v>56</v>
      </c>
      <c r="AC5" s="109">
        <v>4.3805415849056608</v>
      </c>
      <c r="AD5" s="107">
        <v>15.09433962264151</v>
      </c>
      <c r="AE5" s="109">
        <v>69.027079245283019</v>
      </c>
      <c r="AF5" s="108">
        <v>1.3805415849056604</v>
      </c>
      <c r="AG5" s="109">
        <v>4.3805415849056608</v>
      </c>
    </row>
    <row r="6" spans="1:33" ht="15.6">
      <c r="A6" s="110" t="s">
        <v>4196</v>
      </c>
      <c r="B6" s="96" t="s">
        <v>4197</v>
      </c>
      <c r="C6" s="13" t="s">
        <v>5315</v>
      </c>
      <c r="D6" s="13" t="s">
        <v>52</v>
      </c>
      <c r="E6" s="13" t="s">
        <v>52</v>
      </c>
      <c r="F6" s="13" t="s">
        <v>26</v>
      </c>
      <c r="G6" s="13" t="s">
        <v>53</v>
      </c>
      <c r="H6" s="101" t="s">
        <v>67</v>
      </c>
      <c r="I6" s="13" t="s">
        <v>55</v>
      </c>
      <c r="J6" s="13" t="s">
        <v>5316</v>
      </c>
      <c r="K6" s="100">
        <v>42984</v>
      </c>
      <c r="L6" s="100">
        <v>43025</v>
      </c>
      <c r="M6" s="22">
        <v>43054</v>
      </c>
      <c r="N6" s="13" t="s">
        <v>56</v>
      </c>
      <c r="O6" s="13" t="s">
        <v>56</v>
      </c>
      <c r="P6" s="14" t="s">
        <v>23</v>
      </c>
      <c r="Q6" t="s">
        <v>84</v>
      </c>
      <c r="R6" t="s">
        <v>84</v>
      </c>
      <c r="S6" t="s">
        <v>84</v>
      </c>
      <c r="W6" s="13" t="s">
        <v>4747</v>
      </c>
      <c r="X6" s="104">
        <v>500000</v>
      </c>
      <c r="Y6" s="16" t="s">
        <v>58</v>
      </c>
      <c r="Z6" s="14" t="s">
        <v>444</v>
      </c>
      <c r="AA6" s="14" t="s">
        <v>444</v>
      </c>
      <c r="AB6" s="236" t="s">
        <v>56</v>
      </c>
      <c r="AC6" s="109">
        <v>4.6824283773584909</v>
      </c>
      <c r="AD6" s="107">
        <v>15.09433962264151</v>
      </c>
      <c r="AE6" s="109">
        <v>84.121418867924532</v>
      </c>
      <c r="AF6" s="108">
        <v>1.6824283773584907</v>
      </c>
      <c r="AG6" s="109">
        <v>4.6824283773584909</v>
      </c>
    </row>
    <row r="7" spans="1:33" ht="15.6">
      <c r="A7" s="110" t="s">
        <v>4690</v>
      </c>
      <c r="B7" s="96" t="s">
        <v>4691</v>
      </c>
      <c r="C7" s="13" t="s">
        <v>5310</v>
      </c>
      <c r="D7" s="13" t="s">
        <v>52</v>
      </c>
      <c r="E7" s="13" t="s">
        <v>52</v>
      </c>
      <c r="F7" s="13" t="s">
        <v>26</v>
      </c>
      <c r="G7" s="13" t="s">
        <v>53</v>
      </c>
      <c r="H7" s="13" t="s">
        <v>67</v>
      </c>
      <c r="I7" s="13" t="s">
        <v>55</v>
      </c>
      <c r="J7" s="13" t="s">
        <v>5317</v>
      </c>
      <c r="K7" s="100">
        <v>42948</v>
      </c>
      <c r="L7" s="100">
        <v>42987</v>
      </c>
      <c r="M7" s="22">
        <v>43066</v>
      </c>
      <c r="N7" s="13" t="s">
        <v>56</v>
      </c>
      <c r="O7" s="13" t="s">
        <v>56</v>
      </c>
      <c r="P7" s="14" t="s">
        <v>23</v>
      </c>
      <c r="Q7" t="s">
        <v>84</v>
      </c>
      <c r="R7" t="s">
        <v>84</v>
      </c>
      <c r="S7" t="s">
        <v>84</v>
      </c>
      <c r="W7" s="13"/>
      <c r="X7" s="15">
        <v>500000</v>
      </c>
      <c r="Y7" s="99" t="s">
        <v>58</v>
      </c>
      <c r="Z7" s="14" t="s">
        <v>444</v>
      </c>
      <c r="AA7" s="14" t="s">
        <v>444</v>
      </c>
      <c r="AB7" s="236" t="s">
        <v>56</v>
      </c>
      <c r="AC7" s="109">
        <v>4.9843151698113211</v>
      </c>
      <c r="AD7" s="107">
        <v>15.09433962264151</v>
      </c>
      <c r="AE7" s="109">
        <v>99.215758490566046</v>
      </c>
      <c r="AF7" s="108">
        <v>1.9843151698113208</v>
      </c>
      <c r="AG7" s="109">
        <v>4.9843151698113211</v>
      </c>
    </row>
    <row r="8" spans="1:33" ht="15.6">
      <c r="A8" s="102" t="s">
        <v>4132</v>
      </c>
      <c r="B8" s="96" t="s">
        <v>4695</v>
      </c>
      <c r="C8" s="233" t="s">
        <v>5318</v>
      </c>
      <c r="D8" s="233" t="s">
        <v>52</v>
      </c>
      <c r="E8" s="233" t="s">
        <v>52</v>
      </c>
      <c r="F8" s="233" t="s">
        <v>26</v>
      </c>
      <c r="G8" s="13" t="s">
        <v>53</v>
      </c>
      <c r="H8" s="233" t="s">
        <v>67</v>
      </c>
      <c r="I8" s="233" t="s">
        <v>55</v>
      </c>
      <c r="J8" s="233" t="s">
        <v>5319</v>
      </c>
      <c r="K8" s="235">
        <v>43003</v>
      </c>
      <c r="L8" s="235">
        <v>43055</v>
      </c>
      <c r="M8" s="235">
        <v>43083</v>
      </c>
      <c r="N8" s="233" t="s">
        <v>56</v>
      </c>
      <c r="O8" s="233" t="s">
        <v>56</v>
      </c>
      <c r="P8" s="233" t="s">
        <v>23</v>
      </c>
      <c r="Q8" t="s">
        <v>84</v>
      </c>
      <c r="R8" t="s">
        <v>84</v>
      </c>
      <c r="S8" t="s">
        <v>84</v>
      </c>
      <c r="W8" s="13" t="s">
        <v>4747</v>
      </c>
      <c r="X8" s="104">
        <v>500000</v>
      </c>
      <c r="Y8" s="16" t="s">
        <v>58</v>
      </c>
      <c r="Z8" s="14" t="s">
        <v>444</v>
      </c>
      <c r="AA8" s="14" t="s">
        <v>444</v>
      </c>
      <c r="AB8" s="236" t="s">
        <v>56</v>
      </c>
      <c r="AC8" s="109">
        <v>5.2862019622641512</v>
      </c>
      <c r="AD8" s="107">
        <v>15.09433962264151</v>
      </c>
      <c r="AE8" s="109">
        <v>114.31009811320756</v>
      </c>
      <c r="AF8" s="108">
        <v>2.2862019622641512</v>
      </c>
      <c r="AG8" s="109">
        <v>5.2862019622641512</v>
      </c>
    </row>
    <row r="9" spans="1:33" ht="15.6">
      <c r="A9" s="13" t="s">
        <v>4180</v>
      </c>
      <c r="B9" s="96" t="s">
        <v>4181</v>
      </c>
      <c r="C9" s="233" t="s">
        <v>5320</v>
      </c>
      <c r="D9" s="233" t="s">
        <v>52</v>
      </c>
      <c r="E9" s="233" t="s">
        <v>52</v>
      </c>
      <c r="F9" s="233" t="s">
        <v>26</v>
      </c>
      <c r="G9" s="13" t="s">
        <v>53</v>
      </c>
      <c r="H9" s="233" t="s">
        <v>67</v>
      </c>
      <c r="I9" s="13" t="s">
        <v>55</v>
      </c>
      <c r="J9" s="233" t="s">
        <v>5321</v>
      </c>
      <c r="K9" s="235">
        <v>43013</v>
      </c>
      <c r="L9" s="235">
        <v>43070</v>
      </c>
      <c r="M9" s="235">
        <v>43086</v>
      </c>
      <c r="N9" s="233" t="s">
        <v>56</v>
      </c>
      <c r="O9" s="233" t="s">
        <v>56</v>
      </c>
      <c r="P9" s="233" t="s">
        <v>23</v>
      </c>
      <c r="Q9" t="s">
        <v>84</v>
      </c>
      <c r="R9" t="s">
        <v>84</v>
      </c>
      <c r="S9" t="s">
        <v>84</v>
      </c>
      <c r="W9" s="13" t="s">
        <v>4747</v>
      </c>
      <c r="X9" s="104">
        <v>500000</v>
      </c>
      <c r="Y9" s="16" t="s">
        <v>58</v>
      </c>
      <c r="Z9" s="14" t="s">
        <v>444</v>
      </c>
      <c r="AA9" s="14" t="s">
        <v>444</v>
      </c>
      <c r="AB9" s="236" t="s">
        <v>56</v>
      </c>
      <c r="AC9" s="109">
        <v>5.5880887547169813</v>
      </c>
      <c r="AD9" s="107">
        <v>15.09433962264151</v>
      </c>
      <c r="AE9" s="109">
        <v>129.40443773584906</v>
      </c>
      <c r="AF9" s="108">
        <v>2.5880887547169813</v>
      </c>
      <c r="AG9" s="109">
        <v>5.5880887547169813</v>
      </c>
    </row>
    <row r="10" spans="1:33" ht="15.6">
      <c r="A10" s="110" t="s">
        <v>4690</v>
      </c>
      <c r="B10" s="96" t="s">
        <v>4691</v>
      </c>
      <c r="C10" s="233" t="s">
        <v>5322</v>
      </c>
      <c r="D10" s="233" t="s">
        <v>108</v>
      </c>
      <c r="E10" s="233" t="s">
        <v>52</v>
      </c>
      <c r="F10" s="233" t="s">
        <v>26</v>
      </c>
      <c r="G10" s="13" t="s">
        <v>53</v>
      </c>
      <c r="H10" s="233" t="s">
        <v>67</v>
      </c>
      <c r="I10" s="233" t="s">
        <v>55</v>
      </c>
      <c r="J10" s="233" t="s">
        <v>5323</v>
      </c>
      <c r="K10" s="235">
        <v>43125</v>
      </c>
      <c r="L10" s="235">
        <v>43146</v>
      </c>
      <c r="M10" s="235">
        <v>43147</v>
      </c>
      <c r="N10" s="233" t="s">
        <v>56</v>
      </c>
      <c r="O10" s="233" t="s">
        <v>56</v>
      </c>
      <c r="P10" s="233" t="s">
        <v>23</v>
      </c>
      <c r="Q10" t="s">
        <v>84</v>
      </c>
      <c r="R10" t="s">
        <v>84</v>
      </c>
      <c r="S10" t="s">
        <v>84</v>
      </c>
      <c r="W10" s="233" t="s">
        <v>4747</v>
      </c>
      <c r="X10" s="104">
        <v>500000</v>
      </c>
      <c r="Y10" s="233" t="s">
        <v>58</v>
      </c>
      <c r="Z10" s="14" t="s">
        <v>444</v>
      </c>
      <c r="AA10" s="14" t="s">
        <v>444</v>
      </c>
      <c r="AB10" s="236" t="s">
        <v>56</v>
      </c>
      <c r="AC10" s="109">
        <v>5.8899755471698114</v>
      </c>
      <c r="AD10" s="107">
        <v>15.09433962264151</v>
      </c>
      <c r="AE10" s="109">
        <v>144.49877735849057</v>
      </c>
      <c r="AF10" s="108">
        <v>2.8899755471698114</v>
      </c>
      <c r="AG10" s="109">
        <v>5.8899755471698114</v>
      </c>
    </row>
    <row r="11" spans="1:33" ht="15.6">
      <c r="A11" s="110" t="s">
        <v>4196</v>
      </c>
      <c r="B11" s="96" t="s">
        <v>4197</v>
      </c>
      <c r="C11" s="13" t="s">
        <v>5315</v>
      </c>
      <c r="D11" s="13" t="s">
        <v>52</v>
      </c>
      <c r="E11" s="13" t="s">
        <v>52</v>
      </c>
      <c r="F11" s="13" t="s">
        <v>26</v>
      </c>
      <c r="G11" s="13" t="s">
        <v>53</v>
      </c>
      <c r="H11" s="101" t="s">
        <v>67</v>
      </c>
      <c r="I11" s="13" t="s">
        <v>55</v>
      </c>
      <c r="J11" s="233" t="s">
        <v>5324</v>
      </c>
      <c r="K11" s="235">
        <v>43055</v>
      </c>
      <c r="L11" s="235">
        <v>43105</v>
      </c>
      <c r="M11" s="235">
        <v>43149</v>
      </c>
      <c r="N11" s="233" t="s">
        <v>56</v>
      </c>
      <c r="O11" s="233" t="s">
        <v>56</v>
      </c>
      <c r="P11" s="233" t="s">
        <v>23</v>
      </c>
      <c r="Q11" t="s">
        <v>84</v>
      </c>
      <c r="R11" t="s">
        <v>84</v>
      </c>
      <c r="S11" t="s">
        <v>84</v>
      </c>
      <c r="W11" s="233" t="s">
        <v>4747</v>
      </c>
      <c r="X11" s="236">
        <v>500000</v>
      </c>
      <c r="Y11" s="16" t="s">
        <v>58</v>
      </c>
      <c r="Z11" s="14" t="s">
        <v>444</v>
      </c>
      <c r="AA11" s="14" t="s">
        <v>444</v>
      </c>
      <c r="AB11" s="236" t="s">
        <v>56</v>
      </c>
      <c r="AC11" s="109">
        <v>6.1918623396226415</v>
      </c>
      <c r="AD11" s="107">
        <v>15.09433962264151</v>
      </c>
      <c r="AE11" s="109">
        <v>159.59311698113208</v>
      </c>
      <c r="AF11" s="108">
        <v>3.1918623396226415</v>
      </c>
      <c r="AG11" s="109">
        <v>6.1918623396226415</v>
      </c>
    </row>
    <row r="12" spans="1:33" ht="15.6">
      <c r="A12" s="110" t="s">
        <v>4196</v>
      </c>
      <c r="B12" s="96" t="s">
        <v>4197</v>
      </c>
      <c r="C12" s="13" t="s">
        <v>5315</v>
      </c>
      <c r="D12" s="13" t="s">
        <v>52</v>
      </c>
      <c r="E12" s="13" t="s">
        <v>52</v>
      </c>
      <c r="F12" s="13" t="s">
        <v>26</v>
      </c>
      <c r="G12" s="13" t="s">
        <v>53</v>
      </c>
      <c r="H12" s="101" t="s">
        <v>67</v>
      </c>
      <c r="I12" s="13" t="s">
        <v>55</v>
      </c>
      <c r="J12" s="233" t="s">
        <v>5325</v>
      </c>
      <c r="K12" s="235">
        <v>43143</v>
      </c>
      <c r="L12" s="235">
        <v>43193</v>
      </c>
      <c r="M12" s="235">
        <v>43231</v>
      </c>
      <c r="N12" s="233" t="s">
        <v>56</v>
      </c>
      <c r="O12" s="233" t="s">
        <v>56</v>
      </c>
      <c r="P12" s="233" t="s">
        <v>23</v>
      </c>
      <c r="Q12" t="s">
        <v>84</v>
      </c>
      <c r="R12" t="s">
        <v>84</v>
      </c>
      <c r="S12" t="s">
        <v>84</v>
      </c>
      <c r="W12" s="233" t="s">
        <v>5326</v>
      </c>
      <c r="X12" s="236">
        <v>500000</v>
      </c>
      <c r="Y12" s="233" t="s">
        <v>58</v>
      </c>
      <c r="Z12" s="14" t="s">
        <v>444</v>
      </c>
      <c r="AA12" s="14" t="s">
        <v>444</v>
      </c>
      <c r="AB12" s="236" t="s">
        <v>56</v>
      </c>
      <c r="AC12" s="109">
        <v>6.4937491320754717</v>
      </c>
      <c r="AD12" s="107">
        <v>15.09433962264151</v>
      </c>
      <c r="AE12" s="109">
        <v>174.6874566037736</v>
      </c>
      <c r="AF12" s="108">
        <v>3.4937491320754721</v>
      </c>
      <c r="AG12" s="109">
        <v>6.4937491320754717</v>
      </c>
    </row>
    <row r="13" spans="1:33" ht="15.6">
      <c r="A13" s="110" t="s">
        <v>4132</v>
      </c>
      <c r="B13" s="96" t="s">
        <v>4695</v>
      </c>
      <c r="C13" s="233" t="s">
        <v>5327</v>
      </c>
      <c r="D13" s="233" t="s">
        <v>52</v>
      </c>
      <c r="E13" s="233" t="s">
        <v>52</v>
      </c>
      <c r="F13" s="233" t="s">
        <v>26</v>
      </c>
      <c r="G13" s="13" t="s">
        <v>53</v>
      </c>
      <c r="H13" s="233" t="s">
        <v>67</v>
      </c>
      <c r="I13" s="233" t="s">
        <v>55</v>
      </c>
      <c r="J13" s="233" t="s">
        <v>5328</v>
      </c>
      <c r="K13" s="235">
        <v>43193</v>
      </c>
      <c r="L13" s="235">
        <v>43223</v>
      </c>
      <c r="M13" s="235">
        <v>43244</v>
      </c>
      <c r="N13" s="233" t="s">
        <v>56</v>
      </c>
      <c r="O13" s="233" t="s">
        <v>56</v>
      </c>
      <c r="P13" s="233" t="s">
        <v>23</v>
      </c>
      <c r="Q13" t="s">
        <v>84</v>
      </c>
      <c r="R13" t="s">
        <v>84</v>
      </c>
      <c r="S13" t="s">
        <v>84</v>
      </c>
      <c r="W13" s="13" t="s">
        <v>4747</v>
      </c>
      <c r="X13" s="104">
        <v>500000</v>
      </c>
      <c r="Y13" s="233" t="s">
        <v>58</v>
      </c>
      <c r="Z13" s="14" t="s">
        <v>444</v>
      </c>
      <c r="AA13" s="14" t="s">
        <v>444</v>
      </c>
      <c r="AB13" s="236" t="s">
        <v>56</v>
      </c>
      <c r="AC13" s="109">
        <v>6.7956359245283018</v>
      </c>
      <c r="AD13" s="107">
        <v>15.09433962264151</v>
      </c>
      <c r="AE13" s="109">
        <v>189.78179622641511</v>
      </c>
      <c r="AF13" s="108">
        <v>3.7956359245283022</v>
      </c>
      <c r="AG13" s="109">
        <v>6.7956359245283018</v>
      </c>
    </row>
    <row r="14" spans="1:33" ht="15.6">
      <c r="A14" s="13" t="s">
        <v>4766</v>
      </c>
      <c r="B14" s="95" t="s">
        <v>4767</v>
      </c>
      <c r="C14" s="233" t="s">
        <v>4928</v>
      </c>
      <c r="D14" s="233" t="s">
        <v>52</v>
      </c>
      <c r="E14" s="233" t="s">
        <v>52</v>
      </c>
      <c r="F14" s="233" t="s">
        <v>26</v>
      </c>
      <c r="G14" s="13" t="s">
        <v>53</v>
      </c>
      <c r="H14" s="233" t="s">
        <v>67</v>
      </c>
      <c r="I14" s="233" t="s">
        <v>55</v>
      </c>
      <c r="J14" s="233" t="s">
        <v>5329</v>
      </c>
      <c r="K14" s="235">
        <v>43178</v>
      </c>
      <c r="L14" s="235">
        <v>43241</v>
      </c>
      <c r="M14" s="235">
        <v>43252</v>
      </c>
      <c r="N14" s="233" t="s">
        <v>56</v>
      </c>
      <c r="O14" s="233" t="s">
        <v>56</v>
      </c>
      <c r="P14" s="233" t="s">
        <v>23</v>
      </c>
      <c r="Q14" t="s">
        <v>84</v>
      </c>
      <c r="R14" t="s">
        <v>84</v>
      </c>
      <c r="S14" t="s">
        <v>84</v>
      </c>
      <c r="W14" s="13" t="s">
        <v>4747</v>
      </c>
      <c r="X14" s="104">
        <v>500000</v>
      </c>
      <c r="Y14" s="233" t="s">
        <v>58</v>
      </c>
      <c r="Z14" s="14" t="s">
        <v>444</v>
      </c>
      <c r="AA14" s="14" t="s">
        <v>444</v>
      </c>
      <c r="AB14" s="236" t="s">
        <v>56</v>
      </c>
      <c r="AC14" s="109">
        <v>7.0975227169811328</v>
      </c>
      <c r="AD14" s="107">
        <v>15.09433962264151</v>
      </c>
      <c r="AE14" s="109">
        <v>204.87613584905662</v>
      </c>
      <c r="AF14" s="108">
        <v>4.0975227169811328</v>
      </c>
      <c r="AG14" s="109">
        <v>7.0975227169811328</v>
      </c>
    </row>
    <row r="15" spans="1:33" ht="15.6">
      <c r="A15" s="110" t="s">
        <v>4196</v>
      </c>
      <c r="B15" s="96" t="s">
        <v>4197</v>
      </c>
      <c r="C15" s="233" t="s">
        <v>5330</v>
      </c>
      <c r="D15" s="233" t="s">
        <v>52</v>
      </c>
      <c r="E15" s="233" t="s">
        <v>52</v>
      </c>
      <c r="F15" s="233" t="s">
        <v>26</v>
      </c>
      <c r="G15" s="13" t="s">
        <v>53</v>
      </c>
      <c r="H15" s="233" t="s">
        <v>67</v>
      </c>
      <c r="I15" s="13" t="s">
        <v>55</v>
      </c>
      <c r="J15" s="233" t="s">
        <v>5331</v>
      </c>
      <c r="K15" s="235">
        <v>43102</v>
      </c>
      <c r="L15" s="235">
        <v>43182</v>
      </c>
      <c r="M15" s="235">
        <v>43255</v>
      </c>
      <c r="N15" s="233" t="s">
        <v>56</v>
      </c>
      <c r="O15" s="233" t="s">
        <v>56</v>
      </c>
      <c r="P15" s="233" t="s">
        <v>23</v>
      </c>
      <c r="Q15" t="s">
        <v>84</v>
      </c>
      <c r="R15" t="s">
        <v>84</v>
      </c>
      <c r="S15" t="s">
        <v>84</v>
      </c>
      <c r="W15" s="233" t="s">
        <v>5332</v>
      </c>
      <c r="X15" s="236">
        <v>500000</v>
      </c>
      <c r="Y15" s="233" t="s">
        <v>58</v>
      </c>
      <c r="Z15" s="14" t="s">
        <v>444</v>
      </c>
      <c r="AA15" s="14" t="s">
        <v>444</v>
      </c>
      <c r="AB15" s="236" t="s">
        <v>56</v>
      </c>
      <c r="AC15" s="109">
        <v>7.3994095094339629</v>
      </c>
      <c r="AD15" s="107">
        <v>15.09433962264151</v>
      </c>
      <c r="AE15" s="109">
        <v>219.97047547169814</v>
      </c>
      <c r="AF15" s="108">
        <v>4.3994095094339629</v>
      </c>
      <c r="AG15" s="109">
        <v>7.3994095094339629</v>
      </c>
    </row>
    <row r="16" spans="1:33" ht="15.6">
      <c r="A16" s="110" t="s">
        <v>4174</v>
      </c>
      <c r="B16" s="96" t="s">
        <v>4133</v>
      </c>
      <c r="C16" s="233" t="s">
        <v>5333</v>
      </c>
      <c r="D16" s="233" t="s">
        <v>52</v>
      </c>
      <c r="E16" s="233" t="s">
        <v>52</v>
      </c>
      <c r="F16" s="233" t="s">
        <v>26</v>
      </c>
      <c r="G16" s="13" t="s">
        <v>53</v>
      </c>
      <c r="H16" s="233" t="s">
        <v>67</v>
      </c>
      <c r="I16" s="2" t="s">
        <v>55</v>
      </c>
      <c r="J16" s="233" t="s">
        <v>5334</v>
      </c>
      <c r="K16" s="235">
        <v>43238</v>
      </c>
      <c r="L16" s="235">
        <v>43255</v>
      </c>
      <c r="M16" s="235">
        <v>43318</v>
      </c>
      <c r="N16" s="233" t="s">
        <v>56</v>
      </c>
      <c r="O16" s="233" t="s">
        <v>56</v>
      </c>
      <c r="P16" s="233" t="s">
        <v>23</v>
      </c>
      <c r="Q16" t="s">
        <v>84</v>
      </c>
      <c r="R16" t="s">
        <v>84</v>
      </c>
      <c r="S16" t="s">
        <v>84</v>
      </c>
      <c r="W16" s="233" t="s">
        <v>5335</v>
      </c>
      <c r="X16" s="236">
        <v>500000</v>
      </c>
      <c r="Y16" s="233" t="s">
        <v>58</v>
      </c>
      <c r="Z16" s="14" t="s">
        <v>444</v>
      </c>
      <c r="AA16" s="14" t="s">
        <v>444</v>
      </c>
      <c r="AB16" s="236" t="s">
        <v>56</v>
      </c>
      <c r="AC16" s="109">
        <v>7.701296301886793</v>
      </c>
      <c r="AD16" s="107">
        <v>15.09433962264151</v>
      </c>
      <c r="AE16" s="109">
        <v>235.06481509433965</v>
      </c>
      <c r="AF16" s="108">
        <v>4.701296301886793</v>
      </c>
      <c r="AG16" s="109">
        <v>7.701296301886793</v>
      </c>
    </row>
    <row r="17" spans="1:33" ht="15.6">
      <c r="A17" s="110" t="s">
        <v>5336</v>
      </c>
      <c r="B17" s="96" t="s">
        <v>5337</v>
      </c>
      <c r="C17" s="13" t="s">
        <v>5315</v>
      </c>
      <c r="D17" s="13" t="s">
        <v>52</v>
      </c>
      <c r="E17" s="13" t="s">
        <v>52</v>
      </c>
      <c r="F17" s="13" t="s">
        <v>26</v>
      </c>
      <c r="G17" s="13" t="s">
        <v>53</v>
      </c>
      <c r="H17" s="101" t="s">
        <v>67</v>
      </c>
      <c r="I17" s="13" t="s">
        <v>55</v>
      </c>
      <c r="J17" s="233" t="s">
        <v>5338</v>
      </c>
      <c r="K17" s="235">
        <v>43208</v>
      </c>
      <c r="L17" s="235">
        <v>43280</v>
      </c>
      <c r="M17" s="235">
        <v>43322</v>
      </c>
      <c r="N17" s="233" t="s">
        <v>56</v>
      </c>
      <c r="O17" s="233" t="s">
        <v>56</v>
      </c>
      <c r="P17" s="233" t="s">
        <v>23</v>
      </c>
      <c r="Q17" t="s">
        <v>84</v>
      </c>
      <c r="R17" t="s">
        <v>84</v>
      </c>
      <c r="S17" t="s">
        <v>84</v>
      </c>
      <c r="W17" s="13" t="s">
        <v>4747</v>
      </c>
      <c r="X17" s="236">
        <v>500000</v>
      </c>
      <c r="Y17" s="99" t="s">
        <v>58</v>
      </c>
      <c r="Z17" s="14" t="s">
        <v>444</v>
      </c>
      <c r="AA17" s="14" t="s">
        <v>444</v>
      </c>
      <c r="AB17" s="236" t="s">
        <v>56</v>
      </c>
      <c r="AC17" s="109">
        <v>8.0031830943396223</v>
      </c>
      <c r="AD17" s="107">
        <v>15.09433962264151</v>
      </c>
      <c r="AE17" s="109">
        <v>250.15915471698116</v>
      </c>
      <c r="AF17" s="108">
        <v>5.0031830943396232</v>
      </c>
      <c r="AG17" s="109">
        <v>8.0031830943396223</v>
      </c>
    </row>
    <row r="18" spans="1:33" ht="15.6">
      <c r="A18" s="110" t="s">
        <v>4174</v>
      </c>
      <c r="B18" s="96" t="s">
        <v>4133</v>
      </c>
      <c r="C18" s="233" t="s">
        <v>4708</v>
      </c>
      <c r="D18" s="233" t="s">
        <v>52</v>
      </c>
      <c r="E18" s="233" t="s">
        <v>52</v>
      </c>
      <c r="F18" s="233" t="s">
        <v>26</v>
      </c>
      <c r="G18" s="13" t="s">
        <v>53</v>
      </c>
      <c r="H18" s="233" t="s">
        <v>67</v>
      </c>
      <c r="I18" s="233" t="s">
        <v>55</v>
      </c>
      <c r="J18" s="233" t="s">
        <v>5339</v>
      </c>
      <c r="K18" s="235">
        <v>43332</v>
      </c>
      <c r="L18" s="235">
        <v>43343</v>
      </c>
      <c r="M18" s="235">
        <v>43355</v>
      </c>
      <c r="N18" s="233" t="s">
        <v>56</v>
      </c>
      <c r="O18" s="233" t="s">
        <v>56</v>
      </c>
      <c r="P18" s="233" t="s">
        <v>23</v>
      </c>
      <c r="Q18" t="s">
        <v>84</v>
      </c>
      <c r="R18" t="s">
        <v>84</v>
      </c>
      <c r="S18" t="s">
        <v>84</v>
      </c>
      <c r="W18" s="233" t="s">
        <v>5340</v>
      </c>
      <c r="X18" s="236">
        <v>500000</v>
      </c>
      <c r="Y18" s="99" t="s">
        <v>58</v>
      </c>
      <c r="Z18" s="14" t="s">
        <v>444</v>
      </c>
      <c r="AA18" s="14" t="s">
        <v>444</v>
      </c>
      <c r="AB18" s="236" t="s">
        <v>56</v>
      </c>
      <c r="AC18" s="109">
        <v>8.3050698867924524</v>
      </c>
      <c r="AD18" s="107">
        <v>15.09433962264151</v>
      </c>
      <c r="AE18" s="109">
        <v>265.25349433962265</v>
      </c>
      <c r="AF18" s="108">
        <v>5.3050698867924533</v>
      </c>
      <c r="AG18" s="109">
        <v>8.3050698867924524</v>
      </c>
    </row>
    <row r="19" spans="1:33" ht="15.6">
      <c r="A19" s="233" t="s">
        <v>4168</v>
      </c>
      <c r="B19" s="233" t="s">
        <v>4169</v>
      </c>
      <c r="C19" s="233" t="s">
        <v>5341</v>
      </c>
      <c r="D19" s="13" t="s">
        <v>52</v>
      </c>
      <c r="E19" s="13" t="s">
        <v>52</v>
      </c>
      <c r="F19" s="13" t="s">
        <v>26</v>
      </c>
      <c r="G19" s="13" t="s">
        <v>53</v>
      </c>
      <c r="H19" s="233" t="s">
        <v>67</v>
      </c>
      <c r="I19" s="233" t="s">
        <v>55</v>
      </c>
      <c r="J19" s="233" t="s">
        <v>5342</v>
      </c>
      <c r="K19" s="235">
        <v>43335</v>
      </c>
      <c r="L19" s="235">
        <v>43348</v>
      </c>
      <c r="M19" s="235">
        <v>43363</v>
      </c>
      <c r="N19" s="233" t="s">
        <v>56</v>
      </c>
      <c r="O19" s="233" t="s">
        <v>56</v>
      </c>
      <c r="P19" s="233" t="s">
        <v>23</v>
      </c>
      <c r="Q19" t="s">
        <v>84</v>
      </c>
      <c r="R19" t="s">
        <v>84</v>
      </c>
      <c r="S19" t="s">
        <v>84</v>
      </c>
      <c r="W19" s="13" t="s">
        <v>4747</v>
      </c>
      <c r="X19" s="104">
        <v>500000</v>
      </c>
      <c r="Y19" s="233" t="s">
        <v>58</v>
      </c>
      <c r="Z19" s="14" t="s">
        <v>444</v>
      </c>
      <c r="AA19" s="14" t="s">
        <v>444</v>
      </c>
      <c r="AB19" s="236" t="s">
        <v>56</v>
      </c>
      <c r="AC19" s="109">
        <v>8.6069566792452825</v>
      </c>
      <c r="AD19" s="107">
        <v>15.09433962264151</v>
      </c>
      <c r="AE19" s="109">
        <v>280.34783396226413</v>
      </c>
      <c r="AF19" s="108">
        <v>5.6069566792452825</v>
      </c>
      <c r="AG19" s="109">
        <v>8.6069566792452825</v>
      </c>
    </row>
    <row r="20" spans="1:33" ht="15.6">
      <c r="A20" s="233" t="s">
        <v>5343</v>
      </c>
      <c r="B20" s="233" t="s">
        <v>5344</v>
      </c>
      <c r="C20" s="233" t="s">
        <v>4866</v>
      </c>
      <c r="D20" s="233" t="s">
        <v>52</v>
      </c>
      <c r="E20" s="233" t="s">
        <v>52</v>
      </c>
      <c r="F20" s="233" t="s">
        <v>26</v>
      </c>
      <c r="G20" s="13" t="s">
        <v>53</v>
      </c>
      <c r="H20" s="233" t="s">
        <v>67</v>
      </c>
      <c r="I20" s="13" t="s">
        <v>55</v>
      </c>
      <c r="J20" s="233" t="s">
        <v>5345</v>
      </c>
      <c r="K20" s="235">
        <v>43181</v>
      </c>
      <c r="L20" s="235">
        <v>43237</v>
      </c>
      <c r="M20" s="235">
        <v>43367</v>
      </c>
      <c r="N20" s="233" t="s">
        <v>56</v>
      </c>
      <c r="O20" s="233" t="s">
        <v>56</v>
      </c>
      <c r="P20" s="233" t="s">
        <v>23</v>
      </c>
      <c r="Q20" t="s">
        <v>84</v>
      </c>
      <c r="R20" t="s">
        <v>84</v>
      </c>
      <c r="S20" t="s">
        <v>84</v>
      </c>
      <c r="W20" s="233" t="s">
        <v>5346</v>
      </c>
      <c r="X20" s="236">
        <v>500000</v>
      </c>
      <c r="Y20" s="233" t="s">
        <v>58</v>
      </c>
      <c r="Z20" s="14" t="s">
        <v>444</v>
      </c>
      <c r="AA20" s="14" t="s">
        <v>444</v>
      </c>
      <c r="AB20" s="236" t="s">
        <v>56</v>
      </c>
      <c r="AC20" s="109">
        <v>8.9088434716981126</v>
      </c>
      <c r="AD20" s="107">
        <v>15.09433962264151</v>
      </c>
      <c r="AE20" s="109">
        <v>295.44217358490562</v>
      </c>
      <c r="AF20" s="108">
        <v>5.9088434716981126</v>
      </c>
      <c r="AG20" s="109">
        <v>8.9088434716981126</v>
      </c>
    </row>
    <row r="21" spans="1:33" ht="15.6">
      <c r="A21" s="110" t="s">
        <v>4573</v>
      </c>
      <c r="B21" s="96" t="s">
        <v>4574</v>
      </c>
      <c r="C21" s="13" t="s">
        <v>4556</v>
      </c>
      <c r="D21" s="13" t="s">
        <v>52</v>
      </c>
      <c r="E21" s="13" t="s">
        <v>52</v>
      </c>
      <c r="F21" s="13" t="s">
        <v>26</v>
      </c>
      <c r="G21" s="13" t="s">
        <v>53</v>
      </c>
      <c r="H21" s="13" t="s">
        <v>67</v>
      </c>
      <c r="I21" s="13" t="s">
        <v>55</v>
      </c>
      <c r="J21" s="13" t="s">
        <v>5347</v>
      </c>
      <c r="K21" s="22">
        <v>43166</v>
      </c>
      <c r="L21" s="100">
        <v>43220</v>
      </c>
      <c r="M21" s="100">
        <v>43374</v>
      </c>
      <c r="N21" s="14" t="s">
        <v>56</v>
      </c>
      <c r="O21" s="233" t="s">
        <v>56</v>
      </c>
      <c r="P21" s="233" t="s">
        <v>23</v>
      </c>
      <c r="Q21" t="s">
        <v>84</v>
      </c>
      <c r="R21" t="s">
        <v>84</v>
      </c>
      <c r="S21" t="s">
        <v>84</v>
      </c>
      <c r="W21" s="233" t="s">
        <v>4747</v>
      </c>
      <c r="X21" s="236">
        <v>500000</v>
      </c>
      <c r="Y21" s="233" t="s">
        <v>58</v>
      </c>
      <c r="Z21" s="14" t="s">
        <v>444</v>
      </c>
      <c r="AA21" s="14" t="s">
        <v>444</v>
      </c>
      <c r="AB21" s="236" t="s">
        <v>56</v>
      </c>
      <c r="AC21" s="109">
        <v>9.2107302641509428</v>
      </c>
      <c r="AD21" s="107">
        <v>15.09433962264151</v>
      </c>
      <c r="AE21" s="109">
        <v>310.5365132075471</v>
      </c>
      <c r="AF21" s="108">
        <v>6.2107302641509419</v>
      </c>
      <c r="AG21" s="109">
        <v>9.2107302641509428</v>
      </c>
    </row>
    <row r="22" spans="1:33" ht="15.6">
      <c r="A22" s="233" t="s">
        <v>4766</v>
      </c>
      <c r="B22" s="95" t="s">
        <v>4767</v>
      </c>
      <c r="C22" s="233" t="s">
        <v>5348</v>
      </c>
      <c r="D22" s="233" t="s">
        <v>52</v>
      </c>
      <c r="E22" s="233" t="s">
        <v>52</v>
      </c>
      <c r="F22" s="233" t="s">
        <v>26</v>
      </c>
      <c r="G22" s="13" t="s">
        <v>53</v>
      </c>
      <c r="H22" s="233" t="s">
        <v>67</v>
      </c>
      <c r="I22" s="13" t="s">
        <v>55</v>
      </c>
      <c r="J22" s="233" t="s">
        <v>5349</v>
      </c>
      <c r="K22" s="235">
        <v>42880</v>
      </c>
      <c r="L22" s="235">
        <v>43374</v>
      </c>
      <c r="M22" s="235">
        <v>43389</v>
      </c>
      <c r="N22" s="233" t="s">
        <v>56</v>
      </c>
      <c r="O22" s="233" t="s">
        <v>56</v>
      </c>
      <c r="P22" s="233" t="s">
        <v>23</v>
      </c>
      <c r="Q22" t="s">
        <v>84</v>
      </c>
      <c r="R22" t="s">
        <v>84</v>
      </c>
      <c r="S22" t="s">
        <v>84</v>
      </c>
      <c r="W22" s="233"/>
      <c r="X22" s="104">
        <v>500000</v>
      </c>
      <c r="Y22" s="16" t="s">
        <v>58</v>
      </c>
      <c r="Z22" s="14" t="s">
        <v>444</v>
      </c>
      <c r="AA22" s="14" t="s">
        <v>444</v>
      </c>
      <c r="AB22" s="236" t="s">
        <v>56</v>
      </c>
      <c r="AC22" s="109">
        <v>9.5126170566037729</v>
      </c>
      <c r="AD22" s="107">
        <v>15.09433962264151</v>
      </c>
      <c r="AE22" s="109">
        <v>325.63085283018859</v>
      </c>
      <c r="AF22" s="108">
        <v>6.512617056603772</v>
      </c>
      <c r="AG22" s="109">
        <v>9.5126170566037729</v>
      </c>
    </row>
    <row r="23" spans="1:33" ht="15.6">
      <c r="A23" s="233" t="s">
        <v>4230</v>
      </c>
      <c r="B23" s="233" t="s">
        <v>4231</v>
      </c>
      <c r="C23" s="233" t="s">
        <v>5350</v>
      </c>
      <c r="D23" s="233" t="s">
        <v>52</v>
      </c>
      <c r="E23" s="233" t="s">
        <v>52</v>
      </c>
      <c r="F23" s="233" t="s">
        <v>26</v>
      </c>
      <c r="G23" s="13" t="s">
        <v>53</v>
      </c>
      <c r="H23" s="233" t="s">
        <v>67</v>
      </c>
      <c r="I23" s="233" t="s">
        <v>55</v>
      </c>
      <c r="J23" s="233" t="s">
        <v>5351</v>
      </c>
      <c r="K23" s="235">
        <v>43187</v>
      </c>
      <c r="L23" s="235">
        <v>43335</v>
      </c>
      <c r="M23" s="235">
        <v>43409</v>
      </c>
      <c r="N23" s="233" t="s">
        <v>56</v>
      </c>
      <c r="O23" s="233" t="s">
        <v>56</v>
      </c>
      <c r="P23" s="233" t="s">
        <v>23</v>
      </c>
      <c r="Q23" t="s">
        <v>84</v>
      </c>
      <c r="R23" t="s">
        <v>84</v>
      </c>
      <c r="S23" t="s">
        <v>84</v>
      </c>
      <c r="W23" s="13" t="s">
        <v>5352</v>
      </c>
      <c r="X23" s="15">
        <v>500000</v>
      </c>
      <c r="Y23" s="99" t="s">
        <v>58</v>
      </c>
      <c r="Z23" s="233" t="s">
        <v>444</v>
      </c>
      <c r="AA23" s="233" t="s">
        <v>444</v>
      </c>
      <c r="AB23" s="236" t="s">
        <v>56</v>
      </c>
      <c r="AC23" s="109">
        <v>9.8145038490566012</v>
      </c>
      <c r="AD23" s="107">
        <v>15.09433962264151</v>
      </c>
      <c r="AE23" s="109">
        <v>340.72519245283007</v>
      </c>
      <c r="AF23" s="108">
        <v>6.8145038490566012</v>
      </c>
      <c r="AG23" s="109">
        <v>9.8145038490566012</v>
      </c>
    </row>
    <row r="24" spans="1:33" ht="15.6">
      <c r="A24" s="110" t="s">
        <v>4174</v>
      </c>
      <c r="B24" s="96" t="s">
        <v>4133</v>
      </c>
      <c r="C24" s="233" t="s">
        <v>5315</v>
      </c>
      <c r="D24" s="233" t="s">
        <v>52</v>
      </c>
      <c r="E24" s="233" t="s">
        <v>52</v>
      </c>
      <c r="F24" s="233" t="s">
        <v>26</v>
      </c>
      <c r="G24" s="13" t="s">
        <v>53</v>
      </c>
      <c r="H24" s="233" t="s">
        <v>67</v>
      </c>
      <c r="I24" s="233" t="s">
        <v>55</v>
      </c>
      <c r="J24" s="233" t="s">
        <v>5353</v>
      </c>
      <c r="K24" s="235">
        <v>43283</v>
      </c>
      <c r="L24" s="235">
        <v>43371</v>
      </c>
      <c r="M24" s="235">
        <v>43413</v>
      </c>
      <c r="N24" s="233" t="s">
        <v>56</v>
      </c>
      <c r="O24" s="233" t="s">
        <v>56</v>
      </c>
      <c r="P24" s="233" t="s">
        <v>23</v>
      </c>
      <c r="Q24" t="s">
        <v>84</v>
      </c>
      <c r="R24" t="s">
        <v>84</v>
      </c>
      <c r="S24" t="s">
        <v>84</v>
      </c>
      <c r="W24" s="233" t="s">
        <v>5332</v>
      </c>
      <c r="X24" s="236">
        <v>500000</v>
      </c>
      <c r="Y24" s="233" t="s">
        <v>58</v>
      </c>
      <c r="Z24" s="233" t="s">
        <v>444</v>
      </c>
      <c r="AA24" s="233" t="s">
        <v>444</v>
      </c>
      <c r="AB24" s="236" t="s">
        <v>56</v>
      </c>
      <c r="AC24" s="109">
        <v>10.116390641509431</v>
      </c>
      <c r="AD24" s="107">
        <v>15.09433962264151</v>
      </c>
      <c r="AE24" s="109">
        <v>355.81953207547156</v>
      </c>
      <c r="AF24" s="108">
        <v>7.1163906415094313</v>
      </c>
      <c r="AG24" s="109">
        <v>10.116390641509431</v>
      </c>
    </row>
    <row r="25" spans="1:33" ht="15.6">
      <c r="A25" s="13" t="s">
        <v>4766</v>
      </c>
      <c r="B25" s="95" t="s">
        <v>4767</v>
      </c>
      <c r="C25" s="233" t="s">
        <v>5354</v>
      </c>
      <c r="D25" s="233" t="s">
        <v>52</v>
      </c>
      <c r="E25" s="233" t="s">
        <v>52</v>
      </c>
      <c r="F25" s="233" t="s">
        <v>26</v>
      </c>
      <c r="G25" s="13" t="s">
        <v>53</v>
      </c>
      <c r="H25" s="233" t="s">
        <v>67</v>
      </c>
      <c r="I25" s="13" t="s">
        <v>55</v>
      </c>
      <c r="J25" s="233" t="s">
        <v>5355</v>
      </c>
      <c r="K25" s="235">
        <v>42795</v>
      </c>
      <c r="L25" s="235">
        <v>43224</v>
      </c>
      <c r="M25" s="235">
        <v>43458</v>
      </c>
      <c r="N25" s="233" t="s">
        <v>56</v>
      </c>
      <c r="O25" s="233" t="s">
        <v>56</v>
      </c>
      <c r="P25" s="233" t="s">
        <v>23</v>
      </c>
      <c r="Q25" t="s">
        <v>84</v>
      </c>
      <c r="R25" t="s">
        <v>84</v>
      </c>
      <c r="S25" t="s">
        <v>84</v>
      </c>
      <c r="W25" s="233"/>
      <c r="X25" s="236">
        <v>500000</v>
      </c>
      <c r="Y25" s="233" t="s">
        <v>58</v>
      </c>
      <c r="Z25" s="14" t="s">
        <v>444</v>
      </c>
      <c r="AA25" s="14" t="s">
        <v>444</v>
      </c>
      <c r="AB25" s="236" t="s">
        <v>56</v>
      </c>
      <c r="AC25" s="109">
        <v>10.41827743396226</v>
      </c>
      <c r="AD25" s="107">
        <v>15.09433962264151</v>
      </c>
      <c r="AE25" s="109">
        <v>370.91387169811304</v>
      </c>
      <c r="AF25" s="108">
        <v>7.4182774339622606</v>
      </c>
      <c r="AG25" s="109">
        <v>10.41827743396226</v>
      </c>
    </row>
    <row r="26" spans="1:33" ht="15.6">
      <c r="A26" s="102" t="s">
        <v>4132</v>
      </c>
      <c r="B26" s="96" t="s">
        <v>4695</v>
      </c>
      <c r="C26" s="233" t="s">
        <v>5356</v>
      </c>
      <c r="D26" s="233" t="s">
        <v>52</v>
      </c>
      <c r="E26" s="233" t="s">
        <v>52</v>
      </c>
      <c r="F26" s="233" t="s">
        <v>26</v>
      </c>
      <c r="G26" s="233" t="s">
        <v>53</v>
      </c>
      <c r="H26" s="233" t="s">
        <v>67</v>
      </c>
      <c r="I26" s="233" t="s">
        <v>55</v>
      </c>
      <c r="J26" s="233" t="s">
        <v>5357</v>
      </c>
      <c r="K26" s="235">
        <v>43471</v>
      </c>
      <c r="L26" s="235">
        <v>43482</v>
      </c>
      <c r="M26" s="235">
        <v>43496</v>
      </c>
      <c r="N26" s="233" t="s">
        <v>56</v>
      </c>
      <c r="O26" s="233" t="s">
        <v>56</v>
      </c>
      <c r="P26" s="233" t="s">
        <v>23</v>
      </c>
      <c r="Q26" t="s">
        <v>84</v>
      </c>
      <c r="R26" t="s">
        <v>84</v>
      </c>
      <c r="S26" t="s">
        <v>84</v>
      </c>
      <c r="W26" s="233" t="s">
        <v>5358</v>
      </c>
      <c r="X26" s="15">
        <v>500000</v>
      </c>
      <c r="Y26" s="16" t="s">
        <v>58</v>
      </c>
      <c r="Z26" s="14" t="s">
        <v>444</v>
      </c>
      <c r="AA26" s="14" t="s">
        <v>444</v>
      </c>
      <c r="AB26" s="236" t="s">
        <v>56</v>
      </c>
      <c r="AC26" s="109">
        <v>10.72016422641509</v>
      </c>
      <c r="AD26" s="107">
        <v>15.09433962264151</v>
      </c>
      <c r="AE26" s="109">
        <v>386.00821132075453</v>
      </c>
      <c r="AF26" s="108">
        <v>7.7201642264150907</v>
      </c>
      <c r="AG26" s="109">
        <v>10.72016422641509</v>
      </c>
    </row>
    <row r="27" spans="1:33" ht="15.6">
      <c r="A27" s="110" t="s">
        <v>4214</v>
      </c>
      <c r="B27" s="96" t="s">
        <v>4215</v>
      </c>
      <c r="C27" s="233" t="s">
        <v>4872</v>
      </c>
      <c r="D27" s="233" t="s">
        <v>52</v>
      </c>
      <c r="E27" s="233" t="s">
        <v>52</v>
      </c>
      <c r="F27" s="233" t="s">
        <v>26</v>
      </c>
      <c r="G27" s="233" t="s">
        <v>53</v>
      </c>
      <c r="H27" s="233" t="s">
        <v>67</v>
      </c>
      <c r="I27" s="233" t="s">
        <v>55</v>
      </c>
      <c r="J27" s="233" t="s">
        <v>5359</v>
      </c>
      <c r="K27" s="235">
        <v>43483</v>
      </c>
      <c r="L27" s="235">
        <v>43505</v>
      </c>
      <c r="M27" s="235">
        <v>43521</v>
      </c>
      <c r="N27" s="233" t="s">
        <v>56</v>
      </c>
      <c r="O27" s="233" t="s">
        <v>56</v>
      </c>
      <c r="P27" s="233" t="s">
        <v>23</v>
      </c>
      <c r="Q27" t="s">
        <v>84</v>
      </c>
      <c r="R27" t="s">
        <v>84</v>
      </c>
      <c r="S27" t="s">
        <v>84</v>
      </c>
      <c r="W27" s="233" t="s">
        <v>5340</v>
      </c>
      <c r="X27" s="236">
        <v>500000</v>
      </c>
      <c r="Y27" s="99" t="s">
        <v>58</v>
      </c>
      <c r="Z27" s="14" t="s">
        <v>444</v>
      </c>
      <c r="AA27" s="14" t="s">
        <v>444</v>
      </c>
      <c r="AB27" s="236" t="s">
        <v>56</v>
      </c>
      <c r="AC27" s="109">
        <v>11.02205101886792</v>
      </c>
      <c r="AD27" s="107">
        <v>15.09433962264151</v>
      </c>
      <c r="AE27" s="109">
        <v>401.10255094339601</v>
      </c>
      <c r="AF27" s="108">
        <v>8.0220510188679199</v>
      </c>
      <c r="AG27" s="109">
        <v>11.02205101886792</v>
      </c>
    </row>
    <row r="28" spans="1:33" ht="15.6">
      <c r="A28" s="102" t="s">
        <v>4132</v>
      </c>
      <c r="B28" s="96" t="s">
        <v>4695</v>
      </c>
      <c r="C28" s="233" t="s">
        <v>5360</v>
      </c>
      <c r="D28" s="233" t="s">
        <v>52</v>
      </c>
      <c r="E28" s="233" t="s">
        <v>52</v>
      </c>
      <c r="F28" s="233" t="s">
        <v>26</v>
      </c>
      <c r="G28" s="13" t="s">
        <v>53</v>
      </c>
      <c r="H28" s="233" t="s">
        <v>67</v>
      </c>
      <c r="I28" s="233" t="s">
        <v>55</v>
      </c>
      <c r="J28" s="233" t="s">
        <v>5361</v>
      </c>
      <c r="K28" s="235">
        <v>43466</v>
      </c>
      <c r="L28" s="235">
        <v>43497</v>
      </c>
      <c r="M28" s="235">
        <v>43528</v>
      </c>
      <c r="N28" s="233" t="s">
        <v>56</v>
      </c>
      <c r="O28" s="233" t="s">
        <v>56</v>
      </c>
      <c r="P28" s="233" t="s">
        <v>23</v>
      </c>
      <c r="Q28" t="s">
        <v>84</v>
      </c>
      <c r="R28" t="s">
        <v>84</v>
      </c>
      <c r="S28" t="s">
        <v>84</v>
      </c>
      <c r="W28" s="233"/>
      <c r="X28" s="236">
        <v>500000</v>
      </c>
      <c r="Y28" s="233" t="s">
        <v>58</v>
      </c>
      <c r="Z28" s="14" t="s">
        <v>444</v>
      </c>
      <c r="AA28" s="14" t="s">
        <v>444</v>
      </c>
      <c r="AB28" s="236" t="s">
        <v>56</v>
      </c>
      <c r="AC28" s="109">
        <v>11.32393781132075</v>
      </c>
      <c r="AD28" s="107">
        <v>15.09433962264151</v>
      </c>
      <c r="AE28" s="109">
        <v>416.1968905660375</v>
      </c>
      <c r="AF28" s="108">
        <v>8.3239378113207501</v>
      </c>
      <c r="AG28" s="109">
        <v>11.32393781132075</v>
      </c>
    </row>
    <row r="29" spans="1:33" ht="15.6">
      <c r="A29" s="110" t="s">
        <v>4174</v>
      </c>
      <c r="B29" s="96" t="s">
        <v>4133</v>
      </c>
      <c r="C29" s="233" t="s">
        <v>5362</v>
      </c>
      <c r="D29" s="233" t="s">
        <v>52</v>
      </c>
      <c r="E29" s="233" t="s">
        <v>52</v>
      </c>
      <c r="F29" s="233" t="s">
        <v>26</v>
      </c>
      <c r="G29" s="13" t="s">
        <v>53</v>
      </c>
      <c r="H29" s="233" t="s">
        <v>67</v>
      </c>
      <c r="I29" s="233" t="s">
        <v>55</v>
      </c>
      <c r="J29" s="233" t="s">
        <v>5363</v>
      </c>
      <c r="K29" s="235">
        <v>43101</v>
      </c>
      <c r="L29" s="235">
        <v>43465</v>
      </c>
      <c r="M29" s="235">
        <v>43555</v>
      </c>
      <c r="N29" s="233" t="s">
        <v>56</v>
      </c>
      <c r="O29" s="233" t="s">
        <v>56</v>
      </c>
      <c r="P29" s="233" t="s">
        <v>23</v>
      </c>
      <c r="Q29" t="s">
        <v>84</v>
      </c>
      <c r="R29" t="s">
        <v>84</v>
      </c>
      <c r="S29" t="s">
        <v>84</v>
      </c>
      <c r="W29" s="233" t="s">
        <v>4878</v>
      </c>
      <c r="X29" s="236">
        <v>500000</v>
      </c>
      <c r="Y29" s="233" t="s">
        <v>58</v>
      </c>
      <c r="Z29" s="233" t="s">
        <v>444</v>
      </c>
      <c r="AA29" s="233" t="s">
        <v>444</v>
      </c>
      <c r="AB29" s="236" t="s">
        <v>56</v>
      </c>
      <c r="AC29" s="109">
        <v>11.62582460377358</v>
      </c>
      <c r="AD29" s="107">
        <v>15.09433962264151</v>
      </c>
      <c r="AE29" s="109">
        <v>431.29123018867898</v>
      </c>
      <c r="AF29" s="108">
        <v>8.6258246037735802</v>
      </c>
      <c r="AG29" s="109">
        <v>11.62582460377358</v>
      </c>
    </row>
    <row r="30" spans="1:33" ht="15.6">
      <c r="A30" s="110" t="s">
        <v>4573</v>
      </c>
      <c r="B30" s="96" t="s">
        <v>4574</v>
      </c>
      <c r="C30" s="13" t="s">
        <v>5364</v>
      </c>
      <c r="D30" s="13" t="s">
        <v>52</v>
      </c>
      <c r="E30" s="13" t="s">
        <v>52</v>
      </c>
      <c r="F30" s="13" t="s">
        <v>26</v>
      </c>
      <c r="G30" s="13" t="s">
        <v>66</v>
      </c>
      <c r="H30" s="13" t="s">
        <v>54</v>
      </c>
      <c r="I30" s="13" t="s">
        <v>55</v>
      </c>
      <c r="J30" s="13" t="s">
        <v>5365</v>
      </c>
      <c r="K30" s="100">
        <v>43067</v>
      </c>
      <c r="L30" s="100">
        <v>42748</v>
      </c>
      <c r="M30" s="22">
        <v>42948</v>
      </c>
      <c r="N30" s="13" t="s">
        <v>56</v>
      </c>
      <c r="O30" s="13" t="s">
        <v>56</v>
      </c>
      <c r="P30" s="233" t="s">
        <v>23</v>
      </c>
      <c r="Q30" t="s">
        <v>84</v>
      </c>
      <c r="R30" t="s">
        <v>84</v>
      </c>
      <c r="S30" t="s">
        <v>84</v>
      </c>
      <c r="W30" s="233"/>
      <c r="X30" s="236">
        <v>500000</v>
      </c>
      <c r="Y30" s="233" t="s">
        <v>58</v>
      </c>
      <c r="Z30" s="14" t="s">
        <v>444</v>
      </c>
      <c r="AA30" s="14" t="s">
        <v>444</v>
      </c>
      <c r="AB30" s="236" t="s">
        <v>56</v>
      </c>
      <c r="AC30" s="109">
        <v>16.104650264150941</v>
      </c>
      <c r="AD30" s="107">
        <v>1.5094339622641511</v>
      </c>
      <c r="AE30" s="109">
        <v>655.23251320754696</v>
      </c>
      <c r="AF30" s="108">
        <v>13.104650264150939</v>
      </c>
      <c r="AG30" s="109">
        <v>16.104650264150941</v>
      </c>
    </row>
    <row r="31" spans="1:33" ht="15.6">
      <c r="A31" s="110" t="s">
        <v>4429</v>
      </c>
      <c r="B31" s="96" t="s">
        <v>152</v>
      </c>
      <c r="C31" s="13" t="s">
        <v>5366</v>
      </c>
      <c r="D31" s="13" t="s">
        <v>52</v>
      </c>
      <c r="E31" s="13" t="s">
        <v>52</v>
      </c>
      <c r="F31" s="13" t="s">
        <v>26</v>
      </c>
      <c r="G31" s="13" t="s">
        <v>66</v>
      </c>
      <c r="H31" s="13" t="s">
        <v>54</v>
      </c>
      <c r="I31" s="13" t="s">
        <v>55</v>
      </c>
      <c r="J31" s="13" t="s">
        <v>5367</v>
      </c>
      <c r="K31" s="100">
        <v>42891</v>
      </c>
      <c r="L31" s="100">
        <v>42928</v>
      </c>
      <c r="M31" s="22">
        <v>42950</v>
      </c>
      <c r="N31" s="13" t="s">
        <v>56</v>
      </c>
      <c r="O31" s="13" t="s">
        <v>56</v>
      </c>
      <c r="P31" s="14" t="s">
        <v>23</v>
      </c>
      <c r="Q31" t="s">
        <v>84</v>
      </c>
      <c r="R31" t="s">
        <v>84</v>
      </c>
      <c r="S31" t="s">
        <v>84</v>
      </c>
      <c r="W31" s="13" t="s">
        <v>4747</v>
      </c>
      <c r="X31" s="102">
        <v>1793797</v>
      </c>
      <c r="Y31" s="16" t="s">
        <v>58</v>
      </c>
      <c r="Z31" s="14" t="s">
        <v>444</v>
      </c>
      <c r="AA31" s="14" t="s">
        <v>444</v>
      </c>
      <c r="AB31" s="236" t="s">
        <v>56</v>
      </c>
      <c r="AC31" s="109">
        <v>16.212954988679243</v>
      </c>
      <c r="AD31" s="107">
        <v>5.4152362264150948</v>
      </c>
      <c r="AE31" s="109">
        <v>660.64774943396208</v>
      </c>
      <c r="AF31" s="108">
        <v>13.212954988679241</v>
      </c>
      <c r="AG31" s="109">
        <v>16.212954988679243</v>
      </c>
    </row>
    <row r="32" spans="1:33" ht="15.6">
      <c r="A32" s="13" t="s">
        <v>4196</v>
      </c>
      <c r="B32" s="13" t="s">
        <v>4197</v>
      </c>
      <c r="C32" s="13" t="s">
        <v>4554</v>
      </c>
      <c r="D32" s="13" t="s">
        <v>52</v>
      </c>
      <c r="E32" s="13" t="s">
        <v>52</v>
      </c>
      <c r="F32" s="13" t="s">
        <v>26</v>
      </c>
      <c r="G32" s="13" t="s">
        <v>66</v>
      </c>
      <c r="H32" s="13" t="s">
        <v>54</v>
      </c>
      <c r="I32" s="13" t="s">
        <v>55</v>
      </c>
      <c r="J32" s="233" t="s">
        <v>5368</v>
      </c>
      <c r="K32" s="100">
        <v>42815</v>
      </c>
      <c r="L32" s="100">
        <v>42866</v>
      </c>
      <c r="M32" s="22">
        <v>42954</v>
      </c>
      <c r="N32" s="13" t="s">
        <v>56</v>
      </c>
      <c r="O32" s="13" t="s">
        <v>56</v>
      </c>
      <c r="P32" s="14" t="s">
        <v>23</v>
      </c>
      <c r="Q32" t="s">
        <v>84</v>
      </c>
      <c r="R32" t="s">
        <v>84</v>
      </c>
      <c r="S32" t="s">
        <v>84</v>
      </c>
      <c r="W32" s="13" t="s">
        <v>4747</v>
      </c>
      <c r="X32" s="15">
        <v>500000</v>
      </c>
      <c r="Y32" s="16" t="s">
        <v>58</v>
      </c>
      <c r="Z32" s="14" t="s">
        <v>444</v>
      </c>
      <c r="AA32" s="14" t="s">
        <v>444</v>
      </c>
      <c r="AB32" s="236" t="s">
        <v>56</v>
      </c>
      <c r="AC32" s="109">
        <v>16.243143667924521</v>
      </c>
      <c r="AD32" s="107">
        <v>1.5094339622641511</v>
      </c>
      <c r="AE32" s="109">
        <v>662.15718339622617</v>
      </c>
      <c r="AF32" s="108">
        <v>13.243143667924523</v>
      </c>
      <c r="AG32" s="109">
        <v>16.243143667924521</v>
      </c>
    </row>
    <row r="33" spans="1:33" ht="15.6">
      <c r="A33" s="110" t="s">
        <v>4174</v>
      </c>
      <c r="B33" s="96" t="s">
        <v>4133</v>
      </c>
      <c r="C33" s="13" t="s">
        <v>5369</v>
      </c>
      <c r="D33" s="13" t="s">
        <v>52</v>
      </c>
      <c r="E33" s="13" t="s">
        <v>52</v>
      </c>
      <c r="F33" s="13" t="s">
        <v>26</v>
      </c>
      <c r="G33" s="13" t="s">
        <v>66</v>
      </c>
      <c r="H33" s="13" t="s">
        <v>54</v>
      </c>
      <c r="I33" s="13" t="s">
        <v>55</v>
      </c>
      <c r="J33" s="13" t="s">
        <v>5370</v>
      </c>
      <c r="K33" s="100">
        <v>42774</v>
      </c>
      <c r="L33" s="100">
        <v>42853</v>
      </c>
      <c r="M33" s="22">
        <v>42954</v>
      </c>
      <c r="N33" s="13" t="s">
        <v>56</v>
      </c>
      <c r="O33" s="13" t="s">
        <v>56</v>
      </c>
      <c r="P33" s="14" t="s">
        <v>23</v>
      </c>
      <c r="Q33" t="s">
        <v>84</v>
      </c>
      <c r="R33" t="s">
        <v>84</v>
      </c>
      <c r="S33" t="s">
        <v>84</v>
      </c>
      <c r="W33" s="13" t="s">
        <v>4747</v>
      </c>
      <c r="X33" s="15">
        <v>27729</v>
      </c>
      <c r="Y33" s="16" t="s">
        <v>58</v>
      </c>
      <c r="Z33" s="14" t="s">
        <v>444</v>
      </c>
      <c r="AA33" s="14" t="s">
        <v>444</v>
      </c>
      <c r="AB33" s="236" t="s">
        <v>56</v>
      </c>
      <c r="AC33" s="109">
        <v>16.24481787169811</v>
      </c>
      <c r="AD33" s="107">
        <v>8.3710188679245304E-2</v>
      </c>
      <c r="AE33" s="109">
        <v>662.24089358490539</v>
      </c>
      <c r="AF33" s="108">
        <v>13.244817871698109</v>
      </c>
      <c r="AG33" s="109">
        <v>16.24481787169811</v>
      </c>
    </row>
    <row r="34" spans="1:33" ht="15.6">
      <c r="A34" s="13" t="s">
        <v>4888</v>
      </c>
      <c r="B34" s="13" t="s">
        <v>188</v>
      </c>
      <c r="C34" s="13" t="s">
        <v>5371</v>
      </c>
      <c r="D34" s="13" t="s">
        <v>52</v>
      </c>
      <c r="E34" s="13" t="s">
        <v>52</v>
      </c>
      <c r="F34" s="13" t="s">
        <v>26</v>
      </c>
      <c r="G34" s="13" t="s">
        <v>66</v>
      </c>
      <c r="H34" s="13" t="s">
        <v>54</v>
      </c>
      <c r="I34" s="13" t="s">
        <v>55</v>
      </c>
      <c r="J34" s="13" t="s">
        <v>5372</v>
      </c>
      <c r="K34" s="100">
        <v>42870</v>
      </c>
      <c r="L34" s="100">
        <v>42934</v>
      </c>
      <c r="M34" s="22">
        <v>42954</v>
      </c>
      <c r="N34" s="13" t="s">
        <v>56</v>
      </c>
      <c r="O34" s="13" t="s">
        <v>56</v>
      </c>
      <c r="P34" s="233" t="s">
        <v>23</v>
      </c>
      <c r="Q34" t="s">
        <v>84</v>
      </c>
      <c r="R34" t="s">
        <v>84</v>
      </c>
      <c r="S34" t="s">
        <v>84</v>
      </c>
      <c r="W34" s="13"/>
      <c r="X34" s="15">
        <v>500000</v>
      </c>
      <c r="Y34" s="99" t="s">
        <v>58</v>
      </c>
      <c r="Z34" s="14" t="s">
        <v>444</v>
      </c>
      <c r="AA34" s="14" t="s">
        <v>444</v>
      </c>
      <c r="AB34" s="236" t="s">
        <v>56</v>
      </c>
      <c r="AC34" s="109">
        <v>16.275006550943388</v>
      </c>
      <c r="AD34" s="107">
        <v>1.5094339622641511</v>
      </c>
      <c r="AE34" s="109">
        <v>663.75032754716949</v>
      </c>
      <c r="AF34" s="108">
        <v>13.27500655094339</v>
      </c>
      <c r="AG34" s="109">
        <v>16.275006550943388</v>
      </c>
    </row>
    <row r="35" spans="1:33" ht="15.6">
      <c r="A35" s="104" t="s">
        <v>4141</v>
      </c>
      <c r="B35" s="96" t="s">
        <v>4142</v>
      </c>
      <c r="C35" s="13" t="s">
        <v>5373</v>
      </c>
      <c r="D35" s="13" t="s">
        <v>52</v>
      </c>
      <c r="E35" s="13" t="s">
        <v>52</v>
      </c>
      <c r="F35" s="13" t="s">
        <v>26</v>
      </c>
      <c r="G35" s="13" t="s">
        <v>66</v>
      </c>
      <c r="H35" s="13" t="s">
        <v>54</v>
      </c>
      <c r="I35" s="13" t="s">
        <v>55</v>
      </c>
      <c r="J35" s="13" t="s">
        <v>5374</v>
      </c>
      <c r="K35" s="100">
        <v>42877</v>
      </c>
      <c r="L35" s="100">
        <v>42944</v>
      </c>
      <c r="M35" s="22">
        <v>42975</v>
      </c>
      <c r="N35" s="13" t="s">
        <v>56</v>
      </c>
      <c r="O35" s="13" t="s">
        <v>56</v>
      </c>
      <c r="P35" s="14" t="s">
        <v>23</v>
      </c>
      <c r="Q35" t="s">
        <v>84</v>
      </c>
      <c r="R35" t="s">
        <v>84</v>
      </c>
      <c r="S35" t="s">
        <v>84</v>
      </c>
      <c r="W35" s="13" t="s">
        <v>4747</v>
      </c>
      <c r="X35" s="104">
        <v>500000</v>
      </c>
      <c r="Y35" s="16" t="s">
        <v>58</v>
      </c>
      <c r="Z35" s="14" t="s">
        <v>444</v>
      </c>
      <c r="AA35" s="14" t="s">
        <v>444</v>
      </c>
      <c r="AB35" s="236" t="s">
        <v>56</v>
      </c>
      <c r="AC35" s="109">
        <v>16.305195230188673</v>
      </c>
      <c r="AD35" s="107">
        <v>1.5094339622641511</v>
      </c>
      <c r="AE35" s="109">
        <v>665.25976150943359</v>
      </c>
      <c r="AF35" s="108">
        <v>13.305195230188671</v>
      </c>
      <c r="AG35" s="109">
        <v>16.305195230188673</v>
      </c>
    </row>
    <row r="36" spans="1:33" ht="15.6">
      <c r="A36" s="110" t="s">
        <v>4690</v>
      </c>
      <c r="B36" s="96" t="s">
        <v>4691</v>
      </c>
      <c r="C36" s="13" t="s">
        <v>5375</v>
      </c>
      <c r="D36" s="13" t="s">
        <v>108</v>
      </c>
      <c r="E36" s="13" t="s">
        <v>52</v>
      </c>
      <c r="F36" s="13" t="s">
        <v>26</v>
      </c>
      <c r="G36" s="13" t="s">
        <v>66</v>
      </c>
      <c r="H36" s="13" t="s">
        <v>54</v>
      </c>
      <c r="I36" s="13" t="s">
        <v>55</v>
      </c>
      <c r="J36" s="13" t="s">
        <v>5376</v>
      </c>
      <c r="K36" s="100">
        <v>42828</v>
      </c>
      <c r="L36" s="100">
        <v>42915</v>
      </c>
      <c r="M36" s="22">
        <v>42975</v>
      </c>
      <c r="N36" s="13" t="s">
        <v>56</v>
      </c>
      <c r="O36" s="13" t="s">
        <v>56</v>
      </c>
      <c r="P36" s="14" t="s">
        <v>23</v>
      </c>
      <c r="Q36" t="s">
        <v>84</v>
      </c>
      <c r="R36" t="s">
        <v>84</v>
      </c>
      <c r="S36" t="s">
        <v>84</v>
      </c>
      <c r="W36" s="13"/>
      <c r="X36" s="102">
        <v>1324385</v>
      </c>
      <c r="Y36" s="16" t="s">
        <v>58</v>
      </c>
      <c r="Z36" s="14" t="s">
        <v>444</v>
      </c>
      <c r="AA36" s="14" t="s">
        <v>444</v>
      </c>
      <c r="AB36" s="236" t="s">
        <v>56</v>
      </c>
      <c r="AC36" s="109">
        <v>16.385158098113202</v>
      </c>
      <c r="AD36" s="107">
        <v>3.9981433962264159</v>
      </c>
      <c r="AE36" s="109">
        <v>669.25790490565998</v>
      </c>
      <c r="AF36" s="108">
        <v>13.3851580981132</v>
      </c>
      <c r="AG36" s="109">
        <v>16.385158098113202</v>
      </c>
    </row>
    <row r="37" spans="1:33" ht="15.6">
      <c r="A37" s="110" t="s">
        <v>4141</v>
      </c>
      <c r="B37" s="96" t="s">
        <v>4142</v>
      </c>
      <c r="C37" s="13" t="s">
        <v>5377</v>
      </c>
      <c r="D37" s="13" t="s">
        <v>108</v>
      </c>
      <c r="E37" s="13" t="s">
        <v>52</v>
      </c>
      <c r="F37" s="13" t="s">
        <v>26</v>
      </c>
      <c r="G37" s="13" t="s">
        <v>66</v>
      </c>
      <c r="H37" s="13" t="s">
        <v>54</v>
      </c>
      <c r="I37" s="13" t="s">
        <v>55</v>
      </c>
      <c r="J37" s="13" t="s">
        <v>5378</v>
      </c>
      <c r="K37" s="100">
        <v>42891</v>
      </c>
      <c r="L37" s="100">
        <v>42961</v>
      </c>
      <c r="M37" s="22">
        <v>42975</v>
      </c>
      <c r="N37" s="13" t="s">
        <v>56</v>
      </c>
      <c r="O37" s="13" t="s">
        <v>56</v>
      </c>
      <c r="P37" s="14" t="s">
        <v>23</v>
      </c>
      <c r="Q37" t="s">
        <v>84</v>
      </c>
      <c r="R37" t="s">
        <v>84</v>
      </c>
      <c r="S37" t="s">
        <v>84</v>
      </c>
      <c r="W37" s="13"/>
      <c r="X37" s="104">
        <v>500000</v>
      </c>
      <c r="Y37" s="16" t="s">
        <v>58</v>
      </c>
      <c r="Z37" s="14" t="s">
        <v>444</v>
      </c>
      <c r="AA37" s="14" t="s">
        <v>444</v>
      </c>
      <c r="AB37" s="236" t="s">
        <v>56</v>
      </c>
      <c r="AC37" s="109">
        <v>16.415346777358479</v>
      </c>
      <c r="AD37" s="107">
        <v>1.5094339622641511</v>
      </c>
      <c r="AE37" s="109">
        <v>670.76733886792408</v>
      </c>
      <c r="AF37" s="108">
        <v>13.415346777358481</v>
      </c>
      <c r="AG37" s="109">
        <v>16.415346777358479</v>
      </c>
    </row>
    <row r="38" spans="1:33" ht="15.6">
      <c r="A38" s="110" t="s">
        <v>4141</v>
      </c>
      <c r="B38" s="96" t="s">
        <v>4142</v>
      </c>
      <c r="C38" s="13" t="s">
        <v>5379</v>
      </c>
      <c r="D38" s="13" t="s">
        <v>52</v>
      </c>
      <c r="E38" s="13" t="s">
        <v>52</v>
      </c>
      <c r="F38" s="13" t="s">
        <v>26</v>
      </c>
      <c r="G38" s="13" t="s">
        <v>66</v>
      </c>
      <c r="H38" s="13" t="s">
        <v>54</v>
      </c>
      <c r="I38" s="13" t="s">
        <v>55</v>
      </c>
      <c r="J38" s="13" t="s">
        <v>5380</v>
      </c>
      <c r="K38" s="100">
        <v>42869</v>
      </c>
      <c r="L38" s="100">
        <v>42978</v>
      </c>
      <c r="M38" s="22">
        <v>42991</v>
      </c>
      <c r="N38" s="13" t="s">
        <v>56</v>
      </c>
      <c r="O38" s="13" t="s">
        <v>56</v>
      </c>
      <c r="P38" s="14" t="s">
        <v>23</v>
      </c>
      <c r="Q38" t="s">
        <v>84</v>
      </c>
      <c r="R38" t="s">
        <v>84</v>
      </c>
      <c r="S38" t="s">
        <v>84</v>
      </c>
      <c r="W38" s="13" t="s">
        <v>4747</v>
      </c>
      <c r="X38" s="102">
        <v>61958</v>
      </c>
      <c r="Y38" s="16" t="s">
        <v>58</v>
      </c>
      <c r="Z38" s="14" t="s">
        <v>444</v>
      </c>
      <c r="AA38" s="14" t="s">
        <v>444</v>
      </c>
      <c r="AB38" s="236" t="s">
        <v>56</v>
      </c>
      <c r="AC38" s="109">
        <v>16.419087637735842</v>
      </c>
      <c r="AD38" s="107">
        <v>0.18704301886792454</v>
      </c>
      <c r="AE38" s="109">
        <v>670.95438188679202</v>
      </c>
      <c r="AF38" s="108">
        <v>13.41908763773584</v>
      </c>
      <c r="AG38" s="109">
        <v>16.419087637735842</v>
      </c>
    </row>
    <row r="39" spans="1:33" ht="15.6">
      <c r="A39" s="110" t="s">
        <v>4429</v>
      </c>
      <c r="B39" s="96" t="s">
        <v>152</v>
      </c>
      <c r="C39" s="13" t="s">
        <v>5366</v>
      </c>
      <c r="D39" s="13" t="s">
        <v>52</v>
      </c>
      <c r="E39" s="13" t="s">
        <v>52</v>
      </c>
      <c r="F39" s="13" t="s">
        <v>26</v>
      </c>
      <c r="G39" s="13" t="s">
        <v>66</v>
      </c>
      <c r="H39" s="13" t="s">
        <v>54</v>
      </c>
      <c r="I39" s="13" t="s">
        <v>55</v>
      </c>
      <c r="J39" s="13" t="s">
        <v>5381</v>
      </c>
      <c r="K39" s="100">
        <v>42947</v>
      </c>
      <c r="L39" s="100">
        <v>42984</v>
      </c>
      <c r="M39" s="22">
        <v>43006</v>
      </c>
      <c r="N39" s="13" t="s">
        <v>56</v>
      </c>
      <c r="O39" s="13" t="s">
        <v>56</v>
      </c>
      <c r="P39" s="14" t="s">
        <v>23</v>
      </c>
      <c r="Q39" t="s">
        <v>84</v>
      </c>
      <c r="R39" t="s">
        <v>84</v>
      </c>
      <c r="S39" t="s">
        <v>84</v>
      </c>
      <c r="W39" s="13" t="s">
        <v>4747</v>
      </c>
      <c r="X39" s="15">
        <v>1793797</v>
      </c>
      <c r="Y39" s="16" t="s">
        <v>58</v>
      </c>
      <c r="Z39" s="14" t="s">
        <v>444</v>
      </c>
      <c r="AA39" s="14" t="s">
        <v>444</v>
      </c>
      <c r="AB39" s="236" t="s">
        <v>56</v>
      </c>
      <c r="AC39" s="109">
        <v>16.527392362264145</v>
      </c>
      <c r="AD39" s="107">
        <v>5.4152362264150948</v>
      </c>
      <c r="AE39" s="109">
        <v>676.36961811320714</v>
      </c>
      <c r="AF39" s="108">
        <v>13.527392362264143</v>
      </c>
      <c r="AG39" s="109">
        <v>16.527392362264145</v>
      </c>
    </row>
    <row r="40" spans="1:33" ht="15.6">
      <c r="A40" s="13" t="s">
        <v>5382</v>
      </c>
      <c r="B40" s="13" t="s">
        <v>5383</v>
      </c>
      <c r="C40" s="13" t="s">
        <v>5384</v>
      </c>
      <c r="D40" s="13" t="s">
        <v>52</v>
      </c>
      <c r="E40" s="13" t="s">
        <v>52</v>
      </c>
      <c r="F40" s="13" t="s">
        <v>26</v>
      </c>
      <c r="G40" s="13" t="s">
        <v>66</v>
      </c>
      <c r="H40" s="13" t="s">
        <v>54</v>
      </c>
      <c r="I40" s="13" t="s">
        <v>55</v>
      </c>
      <c r="J40" s="13" t="s">
        <v>5385</v>
      </c>
      <c r="K40" s="100">
        <v>42976</v>
      </c>
      <c r="L40" s="100">
        <v>42984</v>
      </c>
      <c r="M40" s="22">
        <v>43007</v>
      </c>
      <c r="N40" s="13" t="s">
        <v>56</v>
      </c>
      <c r="O40" s="13" t="s">
        <v>56</v>
      </c>
      <c r="P40" s="14" t="s">
        <v>23</v>
      </c>
      <c r="Q40" t="s">
        <v>84</v>
      </c>
      <c r="R40" t="s">
        <v>84</v>
      </c>
      <c r="S40" t="s">
        <v>84</v>
      </c>
      <c r="W40" s="13" t="s">
        <v>4747</v>
      </c>
      <c r="X40" s="15">
        <v>500000</v>
      </c>
      <c r="Y40" s="99" t="s">
        <v>58</v>
      </c>
      <c r="Z40" s="14" t="s">
        <v>444</v>
      </c>
      <c r="AA40" s="14" t="s">
        <v>444</v>
      </c>
      <c r="AB40" s="236" t="s">
        <v>56</v>
      </c>
      <c r="AC40" s="109">
        <v>16.557581041509422</v>
      </c>
      <c r="AD40" s="107">
        <v>1.5094339622641511</v>
      </c>
      <c r="AE40" s="109">
        <v>677.87905207547124</v>
      </c>
      <c r="AF40" s="108">
        <v>13.557581041509424</v>
      </c>
      <c r="AG40" s="109">
        <v>16.557581041509422</v>
      </c>
    </row>
    <row r="41" spans="1:33" ht="15.6">
      <c r="A41" s="110" t="s">
        <v>4141</v>
      </c>
      <c r="B41" s="96" t="s">
        <v>4142</v>
      </c>
      <c r="C41" s="13" t="s">
        <v>4153</v>
      </c>
      <c r="D41" s="13" t="s">
        <v>52</v>
      </c>
      <c r="E41" s="13" t="s">
        <v>52</v>
      </c>
      <c r="F41" s="13" t="s">
        <v>26</v>
      </c>
      <c r="G41" s="13" t="s">
        <v>66</v>
      </c>
      <c r="H41" s="13" t="s">
        <v>54</v>
      </c>
      <c r="I41" s="13" t="s">
        <v>55</v>
      </c>
      <c r="J41" s="13" t="s">
        <v>5386</v>
      </c>
      <c r="K41" s="100">
        <v>42929</v>
      </c>
      <c r="L41" s="100">
        <v>43005</v>
      </c>
      <c r="M41" s="22">
        <v>43026</v>
      </c>
      <c r="N41" s="13" t="s">
        <v>56</v>
      </c>
      <c r="O41" s="13" t="s">
        <v>56</v>
      </c>
      <c r="P41" s="14" t="s">
        <v>23</v>
      </c>
      <c r="Q41" t="s">
        <v>84</v>
      </c>
      <c r="R41" t="s">
        <v>84</v>
      </c>
      <c r="S41" t="s">
        <v>84</v>
      </c>
      <c r="W41" s="13"/>
      <c r="X41" s="104">
        <v>500000</v>
      </c>
      <c r="Y41" s="99" t="s">
        <v>58</v>
      </c>
      <c r="Z41" s="14" t="s">
        <v>444</v>
      </c>
      <c r="AA41" s="14" t="s">
        <v>444</v>
      </c>
      <c r="AB41" s="236" t="s">
        <v>56</v>
      </c>
      <c r="AC41" s="109">
        <v>16.587769720754707</v>
      </c>
      <c r="AD41" s="107">
        <v>1.5094339622641511</v>
      </c>
      <c r="AE41" s="109">
        <v>679.38848603773533</v>
      </c>
      <c r="AF41" s="108">
        <v>13.587769720754707</v>
      </c>
      <c r="AG41" s="109">
        <v>16.587769720754707</v>
      </c>
    </row>
    <row r="42" spans="1:33" ht="15.6">
      <c r="A42" s="104" t="s">
        <v>4214</v>
      </c>
      <c r="B42" s="96" t="s">
        <v>4215</v>
      </c>
      <c r="C42" s="13" t="s">
        <v>5387</v>
      </c>
      <c r="D42" s="13" t="s">
        <v>52</v>
      </c>
      <c r="E42" s="13" t="s">
        <v>52</v>
      </c>
      <c r="F42" s="13" t="s">
        <v>26</v>
      </c>
      <c r="G42" s="13" t="s">
        <v>66</v>
      </c>
      <c r="H42" s="109" t="s">
        <v>54</v>
      </c>
      <c r="I42" s="13" t="s">
        <v>55</v>
      </c>
      <c r="J42" s="13" t="s">
        <v>5388</v>
      </c>
      <c r="K42" s="100">
        <v>42927</v>
      </c>
      <c r="L42" s="100">
        <v>43003</v>
      </c>
      <c r="M42" s="22">
        <v>43032</v>
      </c>
      <c r="N42" s="13" t="s">
        <v>56</v>
      </c>
      <c r="O42" s="13" t="s">
        <v>56</v>
      </c>
      <c r="P42" s="14" t="s">
        <v>23</v>
      </c>
      <c r="Q42" t="s">
        <v>84</v>
      </c>
      <c r="R42" t="s">
        <v>84</v>
      </c>
      <c r="S42" t="s">
        <v>84</v>
      </c>
      <c r="W42" s="13"/>
      <c r="X42" s="15">
        <v>500000</v>
      </c>
      <c r="Y42" s="99" t="s">
        <v>58</v>
      </c>
      <c r="Z42" s="14" t="s">
        <v>444</v>
      </c>
      <c r="AA42" s="14" t="s">
        <v>444</v>
      </c>
      <c r="AB42" s="236" t="s">
        <v>56</v>
      </c>
      <c r="AC42" s="109">
        <v>16.617958399999988</v>
      </c>
      <c r="AD42" s="107">
        <v>1.5094339622641511</v>
      </c>
      <c r="AE42" s="109">
        <v>680.89791999999943</v>
      </c>
      <c r="AF42" s="108">
        <v>13.617958399999988</v>
      </c>
      <c r="AG42" s="109">
        <v>16.617958399999988</v>
      </c>
    </row>
    <row r="43" spans="1:33" ht="15.6">
      <c r="A43" s="110" t="s">
        <v>4174</v>
      </c>
      <c r="B43" s="96" t="s">
        <v>4133</v>
      </c>
      <c r="C43" s="13" t="s">
        <v>5369</v>
      </c>
      <c r="D43" s="13" t="s">
        <v>52</v>
      </c>
      <c r="E43" s="13" t="s">
        <v>52</v>
      </c>
      <c r="F43" s="13" t="s">
        <v>26</v>
      </c>
      <c r="G43" s="13" t="s">
        <v>66</v>
      </c>
      <c r="H43" s="13" t="s">
        <v>54</v>
      </c>
      <c r="I43" s="13" t="s">
        <v>55</v>
      </c>
      <c r="J43" s="13" t="s">
        <v>5389</v>
      </c>
      <c r="K43" s="100">
        <v>42909</v>
      </c>
      <c r="L43" s="100">
        <v>42947</v>
      </c>
      <c r="M43" s="22">
        <v>43045</v>
      </c>
      <c r="N43" s="13" t="s">
        <v>56</v>
      </c>
      <c r="O43" s="13" t="s">
        <v>56</v>
      </c>
      <c r="P43" s="14" t="s">
        <v>23</v>
      </c>
      <c r="Q43" t="s">
        <v>84</v>
      </c>
      <c r="R43" t="s">
        <v>84</v>
      </c>
      <c r="S43" t="s">
        <v>84</v>
      </c>
      <c r="W43" s="13" t="s">
        <v>4747</v>
      </c>
      <c r="X43" s="103">
        <v>500000</v>
      </c>
      <c r="Y43" s="16" t="s">
        <v>58</v>
      </c>
      <c r="Z43" s="14" t="s">
        <v>444</v>
      </c>
      <c r="AA43" s="14" t="s">
        <v>444</v>
      </c>
      <c r="AB43" s="236" t="s">
        <v>56</v>
      </c>
      <c r="AC43" s="109">
        <v>16.64814707924527</v>
      </c>
      <c r="AD43" s="107">
        <v>1.5094339622641511</v>
      </c>
      <c r="AE43" s="109">
        <v>682.40735396226353</v>
      </c>
      <c r="AF43" s="108">
        <v>13.64814707924527</v>
      </c>
      <c r="AG43" s="109">
        <v>16.64814707924527</v>
      </c>
    </row>
    <row r="44" spans="1:33" ht="15.6">
      <c r="A44" s="13" t="s">
        <v>4196</v>
      </c>
      <c r="B44" s="13" t="s">
        <v>4197</v>
      </c>
      <c r="C44" s="13" t="s">
        <v>4554</v>
      </c>
      <c r="D44" s="13" t="s">
        <v>52</v>
      </c>
      <c r="E44" s="13" t="s">
        <v>52</v>
      </c>
      <c r="F44" s="13" t="s">
        <v>26</v>
      </c>
      <c r="G44" s="13" t="s">
        <v>66</v>
      </c>
      <c r="H44" s="13" t="s">
        <v>54</v>
      </c>
      <c r="I44" s="13" t="s">
        <v>55</v>
      </c>
      <c r="J44" s="13" t="s">
        <v>5390</v>
      </c>
      <c r="K44" s="100">
        <v>42909</v>
      </c>
      <c r="L44" s="100">
        <v>42964</v>
      </c>
      <c r="M44" s="22">
        <v>43045</v>
      </c>
      <c r="N44" s="13" t="s">
        <v>56</v>
      </c>
      <c r="O44" s="13" t="s">
        <v>56</v>
      </c>
      <c r="P44" s="14" t="s">
        <v>23</v>
      </c>
      <c r="Q44" t="s">
        <v>84</v>
      </c>
      <c r="R44" t="s">
        <v>84</v>
      </c>
      <c r="S44" t="s">
        <v>84</v>
      </c>
      <c r="W44" s="233" t="s">
        <v>5391</v>
      </c>
      <c r="X44" s="15">
        <v>500000</v>
      </c>
      <c r="Y44" s="99" t="s">
        <v>58</v>
      </c>
      <c r="Z44" s="14" t="s">
        <v>444</v>
      </c>
      <c r="AA44" s="14" t="s">
        <v>444</v>
      </c>
      <c r="AB44" s="236" t="s">
        <v>56</v>
      </c>
      <c r="AC44" s="109">
        <v>16.678335758490554</v>
      </c>
      <c r="AD44" s="107">
        <v>1.5094339622641511</v>
      </c>
      <c r="AE44" s="109">
        <v>683.91678792452763</v>
      </c>
      <c r="AF44" s="108">
        <v>13.678335758490553</v>
      </c>
      <c r="AG44" s="109">
        <v>16.678335758490554</v>
      </c>
    </row>
    <row r="45" spans="1:33" ht="15.6">
      <c r="A45" s="13" t="s">
        <v>4888</v>
      </c>
      <c r="B45" s="13" t="s">
        <v>188</v>
      </c>
      <c r="C45" s="13" t="s">
        <v>5371</v>
      </c>
      <c r="D45" s="13" t="s">
        <v>52</v>
      </c>
      <c r="E45" s="13" t="s">
        <v>52</v>
      </c>
      <c r="F45" s="13" t="s">
        <v>26</v>
      </c>
      <c r="G45" s="13" t="s">
        <v>66</v>
      </c>
      <c r="H45" s="13" t="s">
        <v>54</v>
      </c>
      <c r="I45" s="13" t="s">
        <v>55</v>
      </c>
      <c r="J45" s="13" t="s">
        <v>5392</v>
      </c>
      <c r="K45" s="100">
        <v>42948</v>
      </c>
      <c r="L45" s="100">
        <v>43014</v>
      </c>
      <c r="M45" s="22">
        <v>43045</v>
      </c>
      <c r="N45" s="13" t="s">
        <v>56</v>
      </c>
      <c r="O45" s="13" t="s">
        <v>56</v>
      </c>
      <c r="P45" s="14" t="s">
        <v>23</v>
      </c>
      <c r="Q45" t="s">
        <v>84</v>
      </c>
      <c r="R45" t="s">
        <v>84</v>
      </c>
      <c r="S45" t="s">
        <v>84</v>
      </c>
      <c r="W45" s="13" t="s">
        <v>4747</v>
      </c>
      <c r="X45" s="15">
        <v>27729</v>
      </c>
      <c r="Y45" s="16" t="s">
        <v>58</v>
      </c>
      <c r="Z45" s="14" t="s">
        <v>444</v>
      </c>
      <c r="AA45" s="14" t="s">
        <v>444</v>
      </c>
      <c r="AB45" s="236" t="s">
        <v>56</v>
      </c>
      <c r="AC45" s="109">
        <v>16.680009962264137</v>
      </c>
      <c r="AD45" s="107">
        <v>8.3710188679245304E-2</v>
      </c>
      <c r="AE45" s="109">
        <v>684.00049811320685</v>
      </c>
      <c r="AF45" s="108">
        <v>13.680009962264137</v>
      </c>
      <c r="AG45" s="109">
        <v>16.680009962264137</v>
      </c>
    </row>
    <row r="46" spans="1:33" ht="15.6">
      <c r="A46" s="110" t="s">
        <v>4690</v>
      </c>
      <c r="B46" s="96" t="s">
        <v>4691</v>
      </c>
      <c r="C46" s="13" t="s">
        <v>5393</v>
      </c>
      <c r="D46" s="13" t="s">
        <v>52</v>
      </c>
      <c r="E46" s="13" t="s">
        <v>52</v>
      </c>
      <c r="F46" s="13" t="s">
        <v>26</v>
      </c>
      <c r="G46" s="13" t="s">
        <v>66</v>
      </c>
      <c r="H46" s="13" t="s">
        <v>54</v>
      </c>
      <c r="I46" s="13" t="s">
        <v>55</v>
      </c>
      <c r="J46" s="13" t="s">
        <v>5394</v>
      </c>
      <c r="K46" s="100">
        <v>42884</v>
      </c>
      <c r="L46" s="100">
        <v>42965</v>
      </c>
      <c r="M46" s="22">
        <v>43046</v>
      </c>
      <c r="N46" s="13" t="s">
        <v>56</v>
      </c>
      <c r="O46" s="13" t="s">
        <v>56</v>
      </c>
      <c r="P46" s="14" t="s">
        <v>23</v>
      </c>
      <c r="Q46" t="s">
        <v>84</v>
      </c>
      <c r="R46" t="s">
        <v>84</v>
      </c>
      <c r="S46" t="s">
        <v>84</v>
      </c>
      <c r="W46" s="13" t="s">
        <v>4747</v>
      </c>
      <c r="X46" s="104">
        <v>500000</v>
      </c>
      <c r="Y46" s="16" t="s">
        <v>58</v>
      </c>
      <c r="Z46" s="14" t="s">
        <v>444</v>
      </c>
      <c r="AA46" s="14" t="s">
        <v>444</v>
      </c>
      <c r="AB46" s="236" t="s">
        <v>56</v>
      </c>
      <c r="AC46" s="111">
        <v>16.710198641509418</v>
      </c>
      <c r="AD46" s="112">
        <v>1.5094339622641511</v>
      </c>
      <c r="AE46" s="109">
        <v>685.50993207547094</v>
      </c>
      <c r="AF46" s="113">
        <v>13.710198641509418</v>
      </c>
      <c r="AG46" s="111">
        <v>16.710198641509418</v>
      </c>
    </row>
    <row r="47" spans="1:33" ht="15.6">
      <c r="A47" s="104" t="s">
        <v>4141</v>
      </c>
      <c r="B47" s="96" t="s">
        <v>4142</v>
      </c>
      <c r="C47" s="13" t="s">
        <v>5395</v>
      </c>
      <c r="D47" s="13" t="s">
        <v>52</v>
      </c>
      <c r="E47" s="13" t="s">
        <v>52</v>
      </c>
      <c r="F47" s="13" t="s">
        <v>26</v>
      </c>
      <c r="G47" s="13" t="s">
        <v>66</v>
      </c>
      <c r="H47" s="13" t="s">
        <v>54</v>
      </c>
      <c r="I47" s="13" t="s">
        <v>55</v>
      </c>
      <c r="J47" s="13" t="s">
        <v>5396</v>
      </c>
      <c r="K47" s="100">
        <v>42975</v>
      </c>
      <c r="L47" s="100">
        <v>43042</v>
      </c>
      <c r="M47" s="22">
        <v>43066</v>
      </c>
      <c r="N47" s="13" t="s">
        <v>56</v>
      </c>
      <c r="O47" s="13" t="s">
        <v>56</v>
      </c>
      <c r="P47" s="14" t="s">
        <v>23</v>
      </c>
      <c r="Q47" t="s">
        <v>84</v>
      </c>
      <c r="R47" t="s">
        <v>84</v>
      </c>
      <c r="S47" t="s">
        <v>84</v>
      </c>
      <c r="W47" s="13" t="s">
        <v>4747</v>
      </c>
      <c r="X47" s="236">
        <v>110746</v>
      </c>
      <c r="Y47" s="16" t="s">
        <v>58</v>
      </c>
      <c r="Z47" s="14" t="s">
        <v>444</v>
      </c>
      <c r="AA47" s="14" t="s">
        <v>444</v>
      </c>
      <c r="AB47" s="236" t="s">
        <v>56</v>
      </c>
      <c r="AC47" s="109">
        <v>16.716885192452814</v>
      </c>
      <c r="AD47" s="107">
        <v>0.33432754716981139</v>
      </c>
      <c r="AE47" s="109">
        <v>685.84425962264072</v>
      </c>
      <c r="AF47" s="108">
        <v>13.716885192452814</v>
      </c>
      <c r="AG47" s="109">
        <v>16.716885192452814</v>
      </c>
    </row>
    <row r="48" spans="1:33" ht="15.6">
      <c r="A48" s="102" t="s">
        <v>4429</v>
      </c>
      <c r="B48" s="96" t="s">
        <v>152</v>
      </c>
      <c r="C48" s="13" t="s">
        <v>5366</v>
      </c>
      <c r="D48" s="13" t="s">
        <v>52</v>
      </c>
      <c r="E48" s="13" t="s">
        <v>52</v>
      </c>
      <c r="F48" s="13" t="s">
        <v>26</v>
      </c>
      <c r="G48" s="13" t="s">
        <v>66</v>
      </c>
      <c r="H48" s="109" t="s">
        <v>54</v>
      </c>
      <c r="I48" s="13" t="s">
        <v>55</v>
      </c>
      <c r="J48" s="13" t="s">
        <v>5397</v>
      </c>
      <c r="K48" s="100">
        <v>43005</v>
      </c>
      <c r="L48" s="100">
        <v>43054</v>
      </c>
      <c r="M48" s="22">
        <v>43076</v>
      </c>
      <c r="N48" s="13" t="s">
        <v>56</v>
      </c>
      <c r="O48" s="13" t="s">
        <v>56</v>
      </c>
      <c r="P48" s="14" t="s">
        <v>23</v>
      </c>
      <c r="Q48" t="s">
        <v>84</v>
      </c>
      <c r="R48" t="s">
        <v>84</v>
      </c>
      <c r="S48" t="s">
        <v>84</v>
      </c>
      <c r="W48" s="13"/>
      <c r="X48" s="102">
        <v>1324385</v>
      </c>
      <c r="Y48" s="16" t="s">
        <v>58</v>
      </c>
      <c r="Z48" s="14" t="s">
        <v>444</v>
      </c>
      <c r="AA48" s="14" t="s">
        <v>444</v>
      </c>
      <c r="AB48" s="236" t="s">
        <v>56</v>
      </c>
      <c r="AC48" s="109">
        <v>16.796848060377343</v>
      </c>
      <c r="AD48" s="107">
        <v>3.9981433962264159</v>
      </c>
      <c r="AE48" s="109">
        <v>689.84240301886712</v>
      </c>
      <c r="AF48" s="108">
        <v>13.796848060377343</v>
      </c>
      <c r="AG48" s="109">
        <v>16.796848060377343</v>
      </c>
    </row>
    <row r="49" spans="1:33" ht="15.6">
      <c r="A49" s="110" t="s">
        <v>4573</v>
      </c>
      <c r="B49" s="96" t="s">
        <v>4574</v>
      </c>
      <c r="C49" s="13" t="s">
        <v>5398</v>
      </c>
      <c r="D49" s="13" t="s">
        <v>52</v>
      </c>
      <c r="E49" s="13" t="s">
        <v>52</v>
      </c>
      <c r="F49" s="13" t="s">
        <v>26</v>
      </c>
      <c r="G49" s="13" t="s">
        <v>66</v>
      </c>
      <c r="H49" s="109" t="s">
        <v>54</v>
      </c>
      <c r="I49" s="13" t="s">
        <v>5399</v>
      </c>
      <c r="J49" s="13" t="s">
        <v>5400</v>
      </c>
      <c r="K49" s="100">
        <v>42583</v>
      </c>
      <c r="L49" s="100">
        <v>42735</v>
      </c>
      <c r="M49" s="98">
        <v>43100</v>
      </c>
      <c r="N49" s="13" t="s">
        <v>56</v>
      </c>
      <c r="O49" s="13" t="s">
        <v>56</v>
      </c>
      <c r="P49" s="14" t="s">
        <v>23</v>
      </c>
      <c r="Q49" t="s">
        <v>84</v>
      </c>
      <c r="R49" t="s">
        <v>84</v>
      </c>
      <c r="S49" t="s">
        <v>84</v>
      </c>
      <c r="W49" s="13" t="s">
        <v>4747</v>
      </c>
      <c r="X49" s="15">
        <v>500000</v>
      </c>
      <c r="Y49" s="99" t="s">
        <v>58</v>
      </c>
      <c r="Z49" s="14" t="s">
        <v>444</v>
      </c>
      <c r="AA49" s="14" t="s">
        <v>444</v>
      </c>
      <c r="AB49" s="236" t="s">
        <v>56</v>
      </c>
      <c r="AC49" s="109">
        <v>16.827036739622624</v>
      </c>
      <c r="AD49" s="107">
        <v>1.5094339622641511</v>
      </c>
      <c r="AE49" s="109">
        <v>691.35183698113121</v>
      </c>
      <c r="AF49" s="108">
        <v>13.827036739622624</v>
      </c>
      <c r="AG49" s="109">
        <v>16.827036739622624</v>
      </c>
    </row>
    <row r="50" spans="1:33" ht="15.6">
      <c r="A50" s="103" t="s">
        <v>4214</v>
      </c>
      <c r="B50" s="96" t="s">
        <v>4215</v>
      </c>
      <c r="C50" s="233" t="s">
        <v>5401</v>
      </c>
      <c r="D50" s="233" t="s">
        <v>52</v>
      </c>
      <c r="E50" s="233" t="s">
        <v>52</v>
      </c>
      <c r="F50" s="233" t="s">
        <v>26</v>
      </c>
      <c r="G50" s="13" t="s">
        <v>66</v>
      </c>
      <c r="H50" s="233" t="s">
        <v>54</v>
      </c>
      <c r="I50" s="13" t="s">
        <v>55</v>
      </c>
      <c r="J50" s="233" t="s">
        <v>5402</v>
      </c>
      <c r="K50" s="235">
        <v>42736</v>
      </c>
      <c r="L50" s="235">
        <v>43100</v>
      </c>
      <c r="M50" s="235">
        <v>43100</v>
      </c>
      <c r="N50" s="233" t="s">
        <v>56</v>
      </c>
      <c r="O50" s="233" t="s">
        <v>56</v>
      </c>
      <c r="P50" s="233" t="s">
        <v>23</v>
      </c>
      <c r="Q50" t="s">
        <v>84</v>
      </c>
      <c r="R50" t="s">
        <v>84</v>
      </c>
      <c r="S50" t="s">
        <v>84</v>
      </c>
      <c r="W50" s="13"/>
      <c r="X50" s="102">
        <v>78472</v>
      </c>
      <c r="Y50" s="16" t="s">
        <v>58</v>
      </c>
      <c r="Z50" s="14" t="s">
        <v>444</v>
      </c>
      <c r="AA50" s="14" t="s">
        <v>444</v>
      </c>
      <c r="AB50" s="236" t="s">
        <v>56</v>
      </c>
      <c r="AC50" s="109">
        <v>16.831774671698099</v>
      </c>
      <c r="AD50" s="107">
        <v>0.23689660377358496</v>
      </c>
      <c r="AE50" s="109">
        <v>691.58873358490484</v>
      </c>
      <c r="AF50" s="108">
        <v>13.831774671698097</v>
      </c>
      <c r="AG50" s="109">
        <v>16.831774671698099</v>
      </c>
    </row>
    <row r="51" spans="1:33" ht="15.6">
      <c r="A51" s="13" t="s">
        <v>4766</v>
      </c>
      <c r="B51" s="95" t="s">
        <v>4767</v>
      </c>
      <c r="C51" s="13" t="s">
        <v>5403</v>
      </c>
      <c r="D51" s="13" t="s">
        <v>52</v>
      </c>
      <c r="E51" s="13" t="s">
        <v>52</v>
      </c>
      <c r="F51" s="13" t="s">
        <v>26</v>
      </c>
      <c r="G51" s="13" t="s">
        <v>66</v>
      </c>
      <c r="H51" s="13" t="s">
        <v>54</v>
      </c>
      <c r="I51" s="13" t="s">
        <v>55</v>
      </c>
      <c r="J51" s="13" t="s">
        <v>5404</v>
      </c>
      <c r="K51" s="100">
        <v>42998</v>
      </c>
      <c r="L51" s="100">
        <v>43026</v>
      </c>
      <c r="M51" s="22">
        <v>43101</v>
      </c>
      <c r="N51" s="13" t="s">
        <v>56</v>
      </c>
      <c r="O51" s="13" t="s">
        <v>56</v>
      </c>
      <c r="P51" s="14" t="s">
        <v>23</v>
      </c>
      <c r="Q51" t="s">
        <v>84</v>
      </c>
      <c r="R51" t="s">
        <v>84</v>
      </c>
      <c r="S51" t="s">
        <v>84</v>
      </c>
      <c r="W51" s="233" t="s">
        <v>5405</v>
      </c>
      <c r="X51" s="102">
        <v>70276</v>
      </c>
      <c r="Y51" s="99" t="s">
        <v>58</v>
      </c>
      <c r="Z51" s="14" t="s">
        <v>444</v>
      </c>
      <c r="AA51" s="14" t="s">
        <v>444</v>
      </c>
      <c r="AB51" s="236" t="s">
        <v>56</v>
      </c>
      <c r="AC51" s="109">
        <v>16.836017750943377</v>
      </c>
      <c r="AD51" s="107">
        <v>0.21215396226415098</v>
      </c>
      <c r="AE51" s="109">
        <v>691.80088754716894</v>
      </c>
      <c r="AF51" s="108">
        <v>13.836017750943379</v>
      </c>
      <c r="AG51" s="109">
        <v>16.836017750943377</v>
      </c>
    </row>
    <row r="52" spans="1:33" ht="15.6">
      <c r="A52" s="13" t="s">
        <v>4766</v>
      </c>
      <c r="B52" s="95" t="s">
        <v>4767</v>
      </c>
      <c r="C52" s="13" t="s">
        <v>5403</v>
      </c>
      <c r="D52" s="13" t="s">
        <v>52</v>
      </c>
      <c r="E52" s="13" t="s">
        <v>52</v>
      </c>
      <c r="F52" s="13" t="s">
        <v>26</v>
      </c>
      <c r="G52" s="13" t="s">
        <v>66</v>
      </c>
      <c r="H52" s="13" t="s">
        <v>54</v>
      </c>
      <c r="I52" s="13" t="s">
        <v>55</v>
      </c>
      <c r="J52" s="13" t="s">
        <v>5406</v>
      </c>
      <c r="K52" s="100">
        <v>43026</v>
      </c>
      <c r="L52" s="100">
        <v>43053</v>
      </c>
      <c r="M52" s="22">
        <v>43101</v>
      </c>
      <c r="N52" s="13" t="s">
        <v>56</v>
      </c>
      <c r="O52" s="13" t="s">
        <v>56</v>
      </c>
      <c r="P52" s="14" t="s">
        <v>23</v>
      </c>
      <c r="Q52" t="s">
        <v>84</v>
      </c>
      <c r="R52" t="s">
        <v>84</v>
      </c>
      <c r="S52" t="s">
        <v>84</v>
      </c>
      <c r="W52" s="13" t="s">
        <v>4747</v>
      </c>
      <c r="X52" s="104">
        <v>500000</v>
      </c>
      <c r="Y52" s="16" t="s">
        <v>58</v>
      </c>
      <c r="Z52" s="14" t="s">
        <v>444</v>
      </c>
      <c r="AA52" s="14" t="s">
        <v>444</v>
      </c>
      <c r="AB52" s="236" t="s">
        <v>56</v>
      </c>
      <c r="AC52" s="111">
        <v>16.866206430188662</v>
      </c>
      <c r="AD52" s="112">
        <v>1.5094339622641511</v>
      </c>
      <c r="AE52" s="109">
        <v>693.31032150943304</v>
      </c>
      <c r="AF52" s="113">
        <v>13.866206430188662</v>
      </c>
      <c r="AG52" s="111">
        <v>16.866206430188662</v>
      </c>
    </row>
    <row r="53" spans="1:33" ht="15.6">
      <c r="A53" s="13" t="s">
        <v>4766</v>
      </c>
      <c r="B53" s="95" t="s">
        <v>4767</v>
      </c>
      <c r="C53" s="13" t="s">
        <v>5407</v>
      </c>
      <c r="D53" s="13" t="s">
        <v>52</v>
      </c>
      <c r="E53" s="13" t="s">
        <v>52</v>
      </c>
      <c r="F53" s="13" t="s">
        <v>26</v>
      </c>
      <c r="G53" s="13" t="s">
        <v>66</v>
      </c>
      <c r="H53" s="13" t="s">
        <v>54</v>
      </c>
      <c r="I53" s="13" t="s">
        <v>55</v>
      </c>
      <c r="J53" s="13" t="s">
        <v>5408</v>
      </c>
      <c r="K53" s="100">
        <v>42943</v>
      </c>
      <c r="L53" s="100">
        <v>42971</v>
      </c>
      <c r="M53" s="22">
        <v>43132</v>
      </c>
      <c r="N53" s="13" t="s">
        <v>56</v>
      </c>
      <c r="O53" s="13" t="s">
        <v>56</v>
      </c>
      <c r="P53" s="14" t="s">
        <v>23</v>
      </c>
      <c r="Q53" t="s">
        <v>84</v>
      </c>
      <c r="R53" t="s">
        <v>84</v>
      </c>
      <c r="S53" t="s">
        <v>84</v>
      </c>
      <c r="W53" s="13" t="s">
        <v>5409</v>
      </c>
      <c r="X53" s="104">
        <v>500000</v>
      </c>
      <c r="Y53" s="16" t="s">
        <v>58</v>
      </c>
      <c r="Z53" s="14" t="s">
        <v>444</v>
      </c>
      <c r="AA53" s="14" t="s">
        <v>444</v>
      </c>
      <c r="AB53" s="236" t="s">
        <v>56</v>
      </c>
      <c r="AC53" s="109">
        <v>16.896395109433943</v>
      </c>
      <c r="AD53" s="107">
        <v>1.5094339622641511</v>
      </c>
      <c r="AE53" s="109">
        <v>694.81975547169714</v>
      </c>
      <c r="AF53" s="108">
        <v>13.896395109433943</v>
      </c>
      <c r="AG53" s="109">
        <v>16.896395109433943</v>
      </c>
    </row>
    <row r="54" spans="1:33" ht="15.6">
      <c r="A54" s="13" t="s">
        <v>4766</v>
      </c>
      <c r="B54" s="95" t="s">
        <v>4767</v>
      </c>
      <c r="C54" s="13" t="s">
        <v>5407</v>
      </c>
      <c r="D54" s="13" t="s">
        <v>52</v>
      </c>
      <c r="E54" s="13" t="s">
        <v>52</v>
      </c>
      <c r="F54" s="13" t="s">
        <v>26</v>
      </c>
      <c r="G54" s="13" t="s">
        <v>66</v>
      </c>
      <c r="H54" s="13" t="s">
        <v>54</v>
      </c>
      <c r="I54" s="13" t="s">
        <v>55</v>
      </c>
      <c r="J54" s="13" t="s">
        <v>5410</v>
      </c>
      <c r="K54" s="100">
        <v>42971</v>
      </c>
      <c r="L54" s="100">
        <v>42997</v>
      </c>
      <c r="M54" s="22">
        <v>43132</v>
      </c>
      <c r="N54" s="13" t="s">
        <v>56</v>
      </c>
      <c r="O54" s="13" t="s">
        <v>56</v>
      </c>
      <c r="P54" s="14" t="s">
        <v>23</v>
      </c>
      <c r="Q54" t="s">
        <v>84</v>
      </c>
      <c r="R54" t="s">
        <v>84</v>
      </c>
      <c r="S54" t="s">
        <v>84</v>
      </c>
      <c r="W54" s="13" t="s">
        <v>4747</v>
      </c>
      <c r="X54" s="104">
        <v>500000</v>
      </c>
      <c r="Y54" s="16" t="s">
        <v>58</v>
      </c>
      <c r="Z54" s="14" t="s">
        <v>444</v>
      </c>
      <c r="AA54" s="14" t="s">
        <v>444</v>
      </c>
      <c r="AB54" s="236" t="s">
        <v>56</v>
      </c>
      <c r="AC54" s="109">
        <v>16.926583788679224</v>
      </c>
      <c r="AD54" s="107">
        <v>1.5094339622641511</v>
      </c>
      <c r="AE54" s="109">
        <v>696.32918943396123</v>
      </c>
      <c r="AF54" s="108">
        <v>13.926583788679224</v>
      </c>
      <c r="AG54" s="109">
        <v>16.926583788679224</v>
      </c>
    </row>
    <row r="55" spans="1:33" ht="15.6">
      <c r="A55" s="110" t="s">
        <v>4174</v>
      </c>
      <c r="B55" s="96" t="s">
        <v>4133</v>
      </c>
      <c r="C55" s="13" t="s">
        <v>5369</v>
      </c>
      <c r="D55" s="13" t="s">
        <v>52</v>
      </c>
      <c r="E55" s="13" t="s">
        <v>52</v>
      </c>
      <c r="F55" s="13" t="s">
        <v>26</v>
      </c>
      <c r="G55" s="13" t="s">
        <v>66</v>
      </c>
      <c r="H55" s="13" t="s">
        <v>54</v>
      </c>
      <c r="I55" s="13" t="s">
        <v>55</v>
      </c>
      <c r="J55" s="13" t="s">
        <v>5411</v>
      </c>
      <c r="K55" s="100">
        <v>43010</v>
      </c>
      <c r="L55" s="100">
        <v>43024</v>
      </c>
      <c r="M55" s="22">
        <v>43136</v>
      </c>
      <c r="N55" s="13" t="s">
        <v>56</v>
      </c>
      <c r="O55" s="13" t="s">
        <v>56</v>
      </c>
      <c r="P55" s="14" t="s">
        <v>23</v>
      </c>
      <c r="Q55" t="s">
        <v>84</v>
      </c>
      <c r="R55" t="s">
        <v>84</v>
      </c>
      <c r="S55" t="s">
        <v>84</v>
      </c>
      <c r="W55" s="13" t="s">
        <v>4747</v>
      </c>
      <c r="X55" s="104">
        <v>500000</v>
      </c>
      <c r="Y55" s="16" t="s">
        <v>58</v>
      </c>
      <c r="Z55" s="14" t="s">
        <v>444</v>
      </c>
      <c r="AA55" s="14" t="s">
        <v>444</v>
      </c>
      <c r="AB55" s="236" t="s">
        <v>56</v>
      </c>
      <c r="AC55" s="109">
        <v>16.956772467924509</v>
      </c>
      <c r="AD55" s="107">
        <v>1.5094339622641511</v>
      </c>
      <c r="AE55" s="109">
        <v>697.83862339622533</v>
      </c>
      <c r="AF55" s="108">
        <v>13.956772467924507</v>
      </c>
      <c r="AG55" s="109">
        <v>16.956772467924509</v>
      </c>
    </row>
    <row r="56" spans="1:33" ht="15.6">
      <c r="A56" s="110" t="s">
        <v>4196</v>
      </c>
      <c r="B56" s="96" t="s">
        <v>4197</v>
      </c>
      <c r="C56" s="13" t="s">
        <v>4741</v>
      </c>
      <c r="D56" s="13" t="s">
        <v>52</v>
      </c>
      <c r="E56" s="13" t="s">
        <v>52</v>
      </c>
      <c r="F56" s="13" t="s">
        <v>26</v>
      </c>
      <c r="G56" s="13" t="s">
        <v>66</v>
      </c>
      <c r="H56" s="13" t="s">
        <v>54</v>
      </c>
      <c r="I56" s="13" t="s">
        <v>55</v>
      </c>
      <c r="J56" s="13" t="s">
        <v>5412</v>
      </c>
      <c r="K56" s="100">
        <v>42999</v>
      </c>
      <c r="L56" s="100">
        <v>43062</v>
      </c>
      <c r="M56" s="22">
        <v>43136</v>
      </c>
      <c r="N56" s="13" t="s">
        <v>56</v>
      </c>
      <c r="O56" s="13" t="s">
        <v>56</v>
      </c>
      <c r="P56" s="14" t="s">
        <v>23</v>
      </c>
      <c r="Q56" t="s">
        <v>84</v>
      </c>
      <c r="R56" t="s">
        <v>84</v>
      </c>
      <c r="S56" t="s">
        <v>84</v>
      </c>
      <c r="W56" s="233" t="s">
        <v>5391</v>
      </c>
      <c r="X56" s="15">
        <v>500000</v>
      </c>
      <c r="Y56" s="99" t="s">
        <v>58</v>
      </c>
      <c r="Z56" s="14" t="s">
        <v>444</v>
      </c>
      <c r="AA56" s="14" t="s">
        <v>444</v>
      </c>
      <c r="AB56" s="236" t="s">
        <v>56</v>
      </c>
      <c r="AC56" s="109">
        <v>16.986961147169787</v>
      </c>
      <c r="AD56" s="107">
        <v>1.5094339622641511</v>
      </c>
      <c r="AE56" s="109">
        <v>699.34805735848943</v>
      </c>
      <c r="AF56" s="108">
        <v>13.986961147169788</v>
      </c>
      <c r="AG56" s="109">
        <v>16.986961147169787</v>
      </c>
    </row>
    <row r="57" spans="1:33" ht="15.6">
      <c r="A57" s="13" t="s">
        <v>4888</v>
      </c>
      <c r="B57" s="13" t="s">
        <v>188</v>
      </c>
      <c r="C57" s="13" t="s">
        <v>5371</v>
      </c>
      <c r="D57" s="13" t="s">
        <v>52</v>
      </c>
      <c r="E57" s="13" t="s">
        <v>52</v>
      </c>
      <c r="F57" s="13" t="s">
        <v>26</v>
      </c>
      <c r="G57" s="13" t="s">
        <v>66</v>
      </c>
      <c r="H57" s="13" t="s">
        <v>54</v>
      </c>
      <c r="I57" s="13" t="s">
        <v>55</v>
      </c>
      <c r="J57" s="233" t="s">
        <v>5413</v>
      </c>
      <c r="K57" s="235">
        <v>43046</v>
      </c>
      <c r="L57" s="235">
        <v>43105</v>
      </c>
      <c r="M57" s="235">
        <v>43136</v>
      </c>
      <c r="N57" s="233" t="s">
        <v>56</v>
      </c>
      <c r="O57" s="233" t="s">
        <v>56</v>
      </c>
      <c r="P57" s="233" t="s">
        <v>23</v>
      </c>
      <c r="Q57" t="s">
        <v>84</v>
      </c>
      <c r="R57" t="s">
        <v>84</v>
      </c>
      <c r="S57" t="s">
        <v>84</v>
      </c>
      <c r="W57" s="13" t="s">
        <v>4747</v>
      </c>
      <c r="X57" s="102">
        <v>398413</v>
      </c>
      <c r="Y57" s="99" t="s">
        <v>58</v>
      </c>
      <c r="Z57" s="14" t="s">
        <v>444</v>
      </c>
      <c r="AA57" s="14" t="s">
        <v>444</v>
      </c>
      <c r="AB57" s="236" t="s">
        <v>56</v>
      </c>
      <c r="AC57" s="109">
        <v>17.011016271698089</v>
      </c>
      <c r="AD57" s="107">
        <v>1.2027562264150946</v>
      </c>
      <c r="AE57" s="109">
        <v>700.55081358490452</v>
      </c>
      <c r="AF57" s="108">
        <v>14.011016271698089</v>
      </c>
      <c r="AG57" s="109">
        <v>17.011016271698089</v>
      </c>
    </row>
    <row r="58" spans="1:33" ht="15.6">
      <c r="A58" s="110" t="s">
        <v>4690</v>
      </c>
      <c r="B58" s="96" t="s">
        <v>4691</v>
      </c>
      <c r="C58" s="13" t="s">
        <v>5393</v>
      </c>
      <c r="D58" s="13" t="s">
        <v>52</v>
      </c>
      <c r="E58" s="13" t="s">
        <v>52</v>
      </c>
      <c r="F58" s="13" t="s">
        <v>26</v>
      </c>
      <c r="G58" s="13" t="s">
        <v>66</v>
      </c>
      <c r="H58" s="13" t="s">
        <v>54</v>
      </c>
      <c r="I58" s="13" t="s">
        <v>55</v>
      </c>
      <c r="J58" s="233" t="s">
        <v>5414</v>
      </c>
      <c r="K58" s="235">
        <v>42982</v>
      </c>
      <c r="L58" s="235">
        <v>43049</v>
      </c>
      <c r="M58" s="235">
        <v>43137</v>
      </c>
      <c r="N58" s="233" t="s">
        <v>56</v>
      </c>
      <c r="O58" s="233" t="s">
        <v>56</v>
      </c>
      <c r="P58" s="233" t="s">
        <v>23</v>
      </c>
      <c r="Q58" t="s">
        <v>84</v>
      </c>
      <c r="R58" t="s">
        <v>84</v>
      </c>
      <c r="S58" t="s">
        <v>84</v>
      </c>
      <c r="W58" s="13" t="s">
        <v>4747</v>
      </c>
      <c r="X58" s="104">
        <v>500000</v>
      </c>
      <c r="Y58" s="233" t="s">
        <v>58</v>
      </c>
      <c r="Z58" s="14" t="s">
        <v>444</v>
      </c>
      <c r="AA58" s="14" t="s">
        <v>444</v>
      </c>
      <c r="AB58" s="236" t="s">
        <v>56</v>
      </c>
      <c r="AC58" s="109">
        <v>17.041204950943374</v>
      </c>
      <c r="AD58" s="107">
        <v>1.5094339622641511</v>
      </c>
      <c r="AE58" s="109">
        <v>702.06024754716861</v>
      </c>
      <c r="AF58" s="108">
        <v>14.041204950943373</v>
      </c>
      <c r="AG58" s="109">
        <v>17.041204950943374</v>
      </c>
    </row>
    <row r="59" spans="1:33" ht="15.6">
      <c r="A59" s="104" t="s">
        <v>4214</v>
      </c>
      <c r="B59" s="96" t="s">
        <v>4215</v>
      </c>
      <c r="C59" s="233" t="s">
        <v>5415</v>
      </c>
      <c r="D59" s="13" t="s">
        <v>52</v>
      </c>
      <c r="E59" s="13" t="s">
        <v>52</v>
      </c>
      <c r="F59" s="13" t="s">
        <v>26</v>
      </c>
      <c r="G59" s="13" t="s">
        <v>66</v>
      </c>
      <c r="H59" s="109" t="s">
        <v>54</v>
      </c>
      <c r="I59" s="13" t="s">
        <v>55</v>
      </c>
      <c r="J59" s="233" t="s">
        <v>5416</v>
      </c>
      <c r="K59" s="235">
        <v>43042</v>
      </c>
      <c r="L59" s="235">
        <v>43118</v>
      </c>
      <c r="M59" s="235">
        <v>43151</v>
      </c>
      <c r="N59" s="233" t="s">
        <v>56</v>
      </c>
      <c r="O59" s="233" t="s">
        <v>56</v>
      </c>
      <c r="P59" s="233" t="s">
        <v>23</v>
      </c>
      <c r="Q59" t="s">
        <v>84</v>
      </c>
      <c r="R59" t="s">
        <v>84</v>
      </c>
      <c r="S59" t="s">
        <v>84</v>
      </c>
      <c r="W59" s="233" t="s">
        <v>4747</v>
      </c>
      <c r="X59" s="236">
        <v>110746</v>
      </c>
      <c r="Y59" s="233" t="s">
        <v>58</v>
      </c>
      <c r="Z59" s="14" t="s">
        <v>444</v>
      </c>
      <c r="AA59" s="14" t="s">
        <v>444</v>
      </c>
      <c r="AB59" s="236" t="s">
        <v>56</v>
      </c>
      <c r="AC59" s="109">
        <v>17.047891501886767</v>
      </c>
      <c r="AD59" s="107">
        <v>0.33432754716981139</v>
      </c>
      <c r="AE59" s="109">
        <v>702.39457509433839</v>
      </c>
      <c r="AF59" s="108">
        <v>14.047891501886768</v>
      </c>
      <c r="AG59" s="109">
        <v>17.047891501886767</v>
      </c>
    </row>
    <row r="60" spans="1:33" ht="15.6">
      <c r="A60" s="102" t="s">
        <v>4429</v>
      </c>
      <c r="B60" s="96" t="s">
        <v>152</v>
      </c>
      <c r="C60" s="13" t="s">
        <v>5417</v>
      </c>
      <c r="D60" s="13" t="s">
        <v>52</v>
      </c>
      <c r="E60" s="13" t="s">
        <v>52</v>
      </c>
      <c r="F60" s="13" t="s">
        <v>26</v>
      </c>
      <c r="G60" s="13" t="s">
        <v>66</v>
      </c>
      <c r="H60" s="233" t="s">
        <v>54</v>
      </c>
      <c r="I60" s="13" t="s">
        <v>55</v>
      </c>
      <c r="J60" s="233" t="s">
        <v>5418</v>
      </c>
      <c r="K60" s="235">
        <v>43087</v>
      </c>
      <c r="L60" s="235">
        <v>43138</v>
      </c>
      <c r="M60" s="235">
        <v>43160</v>
      </c>
      <c r="N60" s="233" t="s">
        <v>56</v>
      </c>
      <c r="O60" s="233" t="s">
        <v>56</v>
      </c>
      <c r="P60" s="233" t="s">
        <v>23</v>
      </c>
      <c r="Q60" t="s">
        <v>84</v>
      </c>
      <c r="R60" t="s">
        <v>84</v>
      </c>
      <c r="S60" t="s">
        <v>84</v>
      </c>
      <c r="W60" s="233" t="s">
        <v>4747</v>
      </c>
      <c r="X60" s="103">
        <v>500000</v>
      </c>
      <c r="Y60" s="16" t="s">
        <v>58</v>
      </c>
      <c r="Z60" s="14" t="s">
        <v>444</v>
      </c>
      <c r="AA60" s="14" t="s">
        <v>444</v>
      </c>
      <c r="AB60" s="236" t="s">
        <v>56</v>
      </c>
      <c r="AC60" s="109">
        <v>17.078080181132052</v>
      </c>
      <c r="AD60" s="107">
        <v>1.5094339622641511</v>
      </c>
      <c r="AE60" s="109">
        <v>703.90400905660249</v>
      </c>
      <c r="AF60" s="108">
        <v>14.07808018113205</v>
      </c>
      <c r="AG60" s="109">
        <v>17.078080181132052</v>
      </c>
    </row>
    <row r="61" spans="1:33" ht="15.6">
      <c r="A61" s="110" t="s">
        <v>4174</v>
      </c>
      <c r="B61" s="96" t="s">
        <v>4133</v>
      </c>
      <c r="C61" s="13" t="s">
        <v>2763</v>
      </c>
      <c r="D61" s="13" t="s">
        <v>52</v>
      </c>
      <c r="E61" s="13" t="s">
        <v>52</v>
      </c>
      <c r="F61" s="13" t="s">
        <v>26</v>
      </c>
      <c r="G61" s="13" t="s">
        <v>66</v>
      </c>
      <c r="H61" s="13" t="s">
        <v>54</v>
      </c>
      <c r="I61" s="13" t="s">
        <v>55</v>
      </c>
      <c r="J61" s="13" t="s">
        <v>5419</v>
      </c>
      <c r="K61" s="100">
        <v>42736</v>
      </c>
      <c r="L61" s="100">
        <v>43018</v>
      </c>
      <c r="M61" s="22">
        <v>43200</v>
      </c>
      <c r="N61" s="13" t="s">
        <v>56</v>
      </c>
      <c r="O61" s="13" t="s">
        <v>56</v>
      </c>
      <c r="P61" s="14" t="s">
        <v>23</v>
      </c>
      <c r="Q61" t="s">
        <v>84</v>
      </c>
      <c r="R61" t="s">
        <v>84</v>
      </c>
      <c r="S61" t="s">
        <v>84</v>
      </c>
      <c r="W61" s="13" t="s">
        <v>4747</v>
      </c>
      <c r="X61" s="15">
        <v>500000</v>
      </c>
      <c r="Y61" s="16" t="s">
        <v>58</v>
      </c>
      <c r="Z61" s="14" t="s">
        <v>444</v>
      </c>
      <c r="AA61" s="14" t="s">
        <v>444</v>
      </c>
      <c r="AB61" s="236" t="s">
        <v>56</v>
      </c>
      <c r="AC61" s="109">
        <v>17.108268860377329</v>
      </c>
      <c r="AD61" s="107">
        <v>1.5094339622641511</v>
      </c>
      <c r="AE61" s="109">
        <v>705.41344301886659</v>
      </c>
      <c r="AF61" s="108">
        <v>14.108268860377331</v>
      </c>
      <c r="AG61" s="109">
        <v>17.108268860377329</v>
      </c>
    </row>
    <row r="62" spans="1:33" ht="15.6">
      <c r="A62" s="102" t="s">
        <v>4429</v>
      </c>
      <c r="B62" s="96" t="s">
        <v>152</v>
      </c>
      <c r="C62" s="13" t="s">
        <v>5420</v>
      </c>
      <c r="D62" s="13" t="s">
        <v>52</v>
      </c>
      <c r="E62" s="13" t="s">
        <v>52</v>
      </c>
      <c r="F62" s="13" t="s">
        <v>26</v>
      </c>
      <c r="G62" s="13" t="s">
        <v>66</v>
      </c>
      <c r="H62" s="233" t="s">
        <v>54</v>
      </c>
      <c r="I62" s="13" t="s">
        <v>55</v>
      </c>
      <c r="J62" s="233" t="s">
        <v>5421</v>
      </c>
      <c r="K62" s="235">
        <v>43153</v>
      </c>
      <c r="L62" s="235">
        <v>43208</v>
      </c>
      <c r="M62" s="235">
        <v>43224</v>
      </c>
      <c r="N62" s="233" t="s">
        <v>56</v>
      </c>
      <c r="O62" s="233" t="s">
        <v>56</v>
      </c>
      <c r="P62" s="233" t="s">
        <v>23</v>
      </c>
      <c r="Q62" t="s">
        <v>84</v>
      </c>
      <c r="R62" t="s">
        <v>84</v>
      </c>
      <c r="S62" t="s">
        <v>84</v>
      </c>
      <c r="W62" s="13" t="s">
        <v>5422</v>
      </c>
      <c r="X62" s="15">
        <v>500000</v>
      </c>
      <c r="Y62" s="16" t="s">
        <v>58</v>
      </c>
      <c r="Z62" s="14" t="s">
        <v>444</v>
      </c>
      <c r="AA62" s="14" t="s">
        <v>444</v>
      </c>
      <c r="AB62" s="236" t="s">
        <v>56</v>
      </c>
      <c r="AC62" s="109">
        <v>17.138457539622614</v>
      </c>
      <c r="AD62" s="107">
        <v>1.5094339622641511</v>
      </c>
      <c r="AE62" s="109">
        <v>706.92287698113068</v>
      </c>
      <c r="AF62" s="108">
        <v>14.138457539622614</v>
      </c>
      <c r="AG62" s="109">
        <v>17.138457539622614</v>
      </c>
    </row>
    <row r="63" spans="1:33" ht="15.6">
      <c r="A63" s="13" t="s">
        <v>4888</v>
      </c>
      <c r="B63" s="13" t="s">
        <v>188</v>
      </c>
      <c r="C63" s="13" t="s">
        <v>5371</v>
      </c>
      <c r="D63" s="233" t="s">
        <v>52</v>
      </c>
      <c r="E63" s="233" t="s">
        <v>52</v>
      </c>
      <c r="F63" s="233" t="s">
        <v>26</v>
      </c>
      <c r="G63" s="13" t="s">
        <v>66</v>
      </c>
      <c r="H63" s="233" t="s">
        <v>54</v>
      </c>
      <c r="I63" s="233" t="s">
        <v>55</v>
      </c>
      <c r="J63" s="233" t="s">
        <v>5423</v>
      </c>
      <c r="K63" s="235">
        <v>43136</v>
      </c>
      <c r="L63" s="235">
        <v>43196</v>
      </c>
      <c r="M63" s="235">
        <v>43225</v>
      </c>
      <c r="N63" s="233" t="s">
        <v>56</v>
      </c>
      <c r="O63" s="233" t="s">
        <v>56</v>
      </c>
      <c r="P63" s="233" t="s">
        <v>23</v>
      </c>
      <c r="Q63" t="s">
        <v>84</v>
      </c>
      <c r="R63" t="s">
        <v>84</v>
      </c>
      <c r="S63" t="s">
        <v>84</v>
      </c>
      <c r="W63" s="13" t="s">
        <v>4747</v>
      </c>
      <c r="X63" s="15">
        <v>500000</v>
      </c>
      <c r="Y63" s="16" t="s">
        <v>58</v>
      </c>
      <c r="Z63" s="14" t="s">
        <v>444</v>
      </c>
      <c r="AA63" s="14" t="s">
        <v>444</v>
      </c>
      <c r="AB63" s="236" t="s">
        <v>56</v>
      </c>
      <c r="AC63" s="111">
        <v>17.168646218867895</v>
      </c>
      <c r="AD63" s="112">
        <v>1.5094339622641511</v>
      </c>
      <c r="AE63" s="109">
        <v>708.43231094339478</v>
      </c>
      <c r="AF63" s="113">
        <v>14.168646218867895</v>
      </c>
      <c r="AG63" s="111">
        <v>17.168646218867895</v>
      </c>
    </row>
    <row r="64" spans="1:33" ht="15.6">
      <c r="A64" s="110" t="s">
        <v>4196</v>
      </c>
      <c r="B64" s="96" t="s">
        <v>4197</v>
      </c>
      <c r="C64" s="13" t="s">
        <v>4741</v>
      </c>
      <c r="D64" s="233" t="s">
        <v>52</v>
      </c>
      <c r="E64" s="233" t="s">
        <v>52</v>
      </c>
      <c r="F64" s="233" t="s">
        <v>26</v>
      </c>
      <c r="G64" s="13" t="s">
        <v>66</v>
      </c>
      <c r="H64" s="233" t="s">
        <v>54</v>
      </c>
      <c r="I64" s="13" t="s">
        <v>55</v>
      </c>
      <c r="J64" s="233" t="s">
        <v>5424</v>
      </c>
      <c r="K64" s="235">
        <v>43101</v>
      </c>
      <c r="L64" s="235">
        <v>43153</v>
      </c>
      <c r="M64" s="235">
        <v>43227</v>
      </c>
      <c r="N64" s="233" t="s">
        <v>56</v>
      </c>
      <c r="O64" s="233" t="s">
        <v>56</v>
      </c>
      <c r="P64" s="233" t="s">
        <v>23</v>
      </c>
      <c r="Q64" t="s">
        <v>84</v>
      </c>
      <c r="R64" t="s">
        <v>84</v>
      </c>
      <c r="S64" t="s">
        <v>84</v>
      </c>
      <c r="W64" s="13" t="s">
        <v>4747</v>
      </c>
      <c r="X64" s="104">
        <v>500000</v>
      </c>
      <c r="Y64" s="16" t="s">
        <v>58</v>
      </c>
      <c r="Z64" s="14" t="s">
        <v>444</v>
      </c>
      <c r="AA64" s="14" t="s">
        <v>444</v>
      </c>
      <c r="AB64" s="236" t="s">
        <v>56</v>
      </c>
      <c r="AC64" s="111">
        <v>17.198834898113176</v>
      </c>
      <c r="AD64" s="112">
        <v>1.5094339622641511</v>
      </c>
      <c r="AE64" s="109">
        <v>709.94174490565888</v>
      </c>
      <c r="AF64" s="113">
        <v>14.198834898113178</v>
      </c>
      <c r="AG64" s="111">
        <v>17.198834898113176</v>
      </c>
    </row>
    <row r="65" spans="1:33" ht="15.6">
      <c r="A65" s="110" t="s">
        <v>4174</v>
      </c>
      <c r="B65" s="96" t="s">
        <v>4133</v>
      </c>
      <c r="C65" s="13" t="s">
        <v>5369</v>
      </c>
      <c r="D65" s="13" t="s">
        <v>52</v>
      </c>
      <c r="E65" s="13" t="s">
        <v>52</v>
      </c>
      <c r="F65" s="13" t="s">
        <v>26</v>
      </c>
      <c r="G65" s="13" t="s">
        <v>66</v>
      </c>
      <c r="H65" s="13" t="s">
        <v>54</v>
      </c>
      <c r="I65" s="13" t="s">
        <v>55</v>
      </c>
      <c r="J65" s="233" t="s">
        <v>5425</v>
      </c>
      <c r="K65" s="235">
        <v>43081</v>
      </c>
      <c r="L65" s="235">
        <v>43136</v>
      </c>
      <c r="M65" s="235">
        <v>43227</v>
      </c>
      <c r="N65" s="233" t="s">
        <v>56</v>
      </c>
      <c r="O65" s="233" t="s">
        <v>56</v>
      </c>
      <c r="P65" s="233" t="s">
        <v>23</v>
      </c>
      <c r="Q65" t="s">
        <v>84</v>
      </c>
      <c r="R65" t="s">
        <v>84</v>
      </c>
      <c r="S65" t="s">
        <v>84</v>
      </c>
      <c r="W65" s="233" t="s">
        <v>4747</v>
      </c>
      <c r="X65" s="102">
        <v>398413</v>
      </c>
      <c r="Y65" s="99" t="s">
        <v>58</v>
      </c>
      <c r="Z65" s="14" t="s">
        <v>444</v>
      </c>
      <c r="AA65" s="14" t="s">
        <v>444</v>
      </c>
      <c r="AB65" s="236" t="s">
        <v>56</v>
      </c>
      <c r="AC65" s="109">
        <v>17.222890022641479</v>
      </c>
      <c r="AD65" s="107">
        <v>1.2027562264150946</v>
      </c>
      <c r="AE65" s="109">
        <v>711.14450113207397</v>
      </c>
      <c r="AF65" s="108">
        <v>14.222890022641479</v>
      </c>
      <c r="AG65" s="109">
        <v>17.222890022641479</v>
      </c>
    </row>
    <row r="66" spans="1:33" ht="15.6">
      <c r="A66" s="110" t="s">
        <v>4690</v>
      </c>
      <c r="B66" s="96" t="s">
        <v>4691</v>
      </c>
      <c r="C66" s="13" t="s">
        <v>5426</v>
      </c>
      <c r="D66" s="13" t="s">
        <v>52</v>
      </c>
      <c r="E66" s="13" t="s">
        <v>52</v>
      </c>
      <c r="F66" s="13" t="s">
        <v>26</v>
      </c>
      <c r="G66" s="13" t="s">
        <v>66</v>
      </c>
      <c r="H66" s="13" t="s">
        <v>54</v>
      </c>
      <c r="I66" s="13" t="s">
        <v>55</v>
      </c>
      <c r="J66" s="233" t="s">
        <v>5427</v>
      </c>
      <c r="K66" s="235">
        <v>43066</v>
      </c>
      <c r="L66" s="235">
        <v>43147</v>
      </c>
      <c r="M66" s="235">
        <v>43228</v>
      </c>
      <c r="N66" s="233" t="s">
        <v>56</v>
      </c>
      <c r="O66" s="233" t="s">
        <v>56</v>
      </c>
      <c r="P66" s="233" t="s">
        <v>23</v>
      </c>
      <c r="Q66" t="s">
        <v>84</v>
      </c>
      <c r="R66" t="s">
        <v>84</v>
      </c>
      <c r="S66" t="s">
        <v>84</v>
      </c>
      <c r="W66" s="233" t="s">
        <v>5428</v>
      </c>
      <c r="X66" s="15">
        <v>500000</v>
      </c>
      <c r="Y66" s="233" t="s">
        <v>58</v>
      </c>
      <c r="Z66" s="14" t="s">
        <v>444</v>
      </c>
      <c r="AA66" s="14" t="s">
        <v>444</v>
      </c>
      <c r="AB66" s="236" t="s">
        <v>56</v>
      </c>
      <c r="AC66" s="111">
        <v>17.253078701886761</v>
      </c>
      <c r="AD66" s="112">
        <v>1.5094339622641511</v>
      </c>
      <c r="AE66" s="109">
        <v>712.65393509433807</v>
      </c>
      <c r="AF66" s="113">
        <v>14.253078701886761</v>
      </c>
      <c r="AG66" s="111">
        <v>17.253078701886761</v>
      </c>
    </row>
    <row r="67" spans="1:33" ht="15.6">
      <c r="A67" s="13" t="s">
        <v>4717</v>
      </c>
      <c r="B67" s="13" t="s">
        <v>188</v>
      </c>
      <c r="C67" s="233" t="s">
        <v>4730</v>
      </c>
      <c r="D67" s="233" t="s">
        <v>52</v>
      </c>
      <c r="E67" s="233" t="s">
        <v>52</v>
      </c>
      <c r="F67" s="233" t="s">
        <v>26</v>
      </c>
      <c r="G67" s="13" t="s">
        <v>66</v>
      </c>
      <c r="H67" s="233" t="s">
        <v>54</v>
      </c>
      <c r="I67" s="13" t="s">
        <v>55</v>
      </c>
      <c r="J67" s="233" t="s">
        <v>5429</v>
      </c>
      <c r="K67" s="235">
        <v>43227</v>
      </c>
      <c r="L67" s="235">
        <v>43238</v>
      </c>
      <c r="M67" s="235">
        <v>43255</v>
      </c>
      <c r="N67" s="233" t="s">
        <v>56</v>
      </c>
      <c r="O67" s="233" t="s">
        <v>56</v>
      </c>
      <c r="P67" s="233" t="s">
        <v>23</v>
      </c>
      <c r="Q67" t="s">
        <v>84</v>
      </c>
      <c r="R67" t="s">
        <v>84</v>
      </c>
      <c r="S67" t="s">
        <v>84</v>
      </c>
      <c r="W67" s="233" t="s">
        <v>4747</v>
      </c>
      <c r="X67" s="236">
        <v>110746</v>
      </c>
      <c r="Y67" s="233" t="s">
        <v>58</v>
      </c>
      <c r="Z67" s="14" t="s">
        <v>444</v>
      </c>
      <c r="AA67" s="14" t="s">
        <v>444</v>
      </c>
      <c r="AB67" s="236" t="s">
        <v>56</v>
      </c>
      <c r="AC67" s="109">
        <v>17.259765252830157</v>
      </c>
      <c r="AD67" s="107">
        <v>0.33432754716981139</v>
      </c>
      <c r="AE67" s="109">
        <v>712.98826264150784</v>
      </c>
      <c r="AF67" s="108">
        <v>14.259765252830157</v>
      </c>
      <c r="AG67" s="109">
        <v>17.259765252830157</v>
      </c>
    </row>
    <row r="68" spans="1:33" ht="15.6">
      <c r="A68" s="104" t="s">
        <v>4214</v>
      </c>
      <c r="B68" s="96" t="s">
        <v>4215</v>
      </c>
      <c r="C68" s="233" t="s">
        <v>5415</v>
      </c>
      <c r="D68" s="13" t="s">
        <v>52</v>
      </c>
      <c r="E68" s="13" t="s">
        <v>52</v>
      </c>
      <c r="F68" s="13" t="s">
        <v>26</v>
      </c>
      <c r="G68" s="13" t="s">
        <v>66</v>
      </c>
      <c r="H68" s="109" t="s">
        <v>54</v>
      </c>
      <c r="I68" s="13" t="s">
        <v>55</v>
      </c>
      <c r="J68" s="233" t="s">
        <v>5430</v>
      </c>
      <c r="K68" s="235">
        <v>43145</v>
      </c>
      <c r="L68" s="235">
        <v>43256</v>
      </c>
      <c r="M68" s="235">
        <v>43286</v>
      </c>
      <c r="N68" s="233" t="s">
        <v>56</v>
      </c>
      <c r="O68" s="233" t="s">
        <v>56</v>
      </c>
      <c r="P68" s="233" t="s">
        <v>23</v>
      </c>
      <c r="Q68" t="s">
        <v>84</v>
      </c>
      <c r="R68" t="s">
        <v>84</v>
      </c>
      <c r="S68" t="s">
        <v>84</v>
      </c>
      <c r="W68" s="233" t="s">
        <v>5431</v>
      </c>
      <c r="X68" s="104">
        <v>500000</v>
      </c>
      <c r="Y68" s="16" t="s">
        <v>58</v>
      </c>
      <c r="Z68" s="14" t="s">
        <v>444</v>
      </c>
      <c r="AA68" s="14" t="s">
        <v>444</v>
      </c>
      <c r="AB68" s="236" t="s">
        <v>56</v>
      </c>
      <c r="AC68" s="109">
        <v>17.289953932075441</v>
      </c>
      <c r="AD68" s="107">
        <v>1.5094339622641511</v>
      </c>
      <c r="AE68" s="109">
        <v>714.49769660377194</v>
      </c>
      <c r="AF68" s="108">
        <v>14.28995393207544</v>
      </c>
      <c r="AG68" s="109">
        <v>17.289953932075441</v>
      </c>
    </row>
    <row r="69" spans="1:33" ht="15.6">
      <c r="A69" s="102" t="s">
        <v>4429</v>
      </c>
      <c r="B69" s="96" t="s">
        <v>152</v>
      </c>
      <c r="C69" s="233" t="s">
        <v>5420</v>
      </c>
      <c r="D69" s="233" t="s">
        <v>52</v>
      </c>
      <c r="E69" s="233" t="s">
        <v>52</v>
      </c>
      <c r="F69" s="233" t="s">
        <v>26</v>
      </c>
      <c r="G69" s="13" t="s">
        <v>66</v>
      </c>
      <c r="H69" s="233" t="s">
        <v>54</v>
      </c>
      <c r="I69" s="233" t="s">
        <v>55</v>
      </c>
      <c r="J69" s="233" t="s">
        <v>5432</v>
      </c>
      <c r="K69" s="235">
        <v>43237</v>
      </c>
      <c r="L69" s="235">
        <v>43292</v>
      </c>
      <c r="M69" s="235">
        <v>43308</v>
      </c>
      <c r="N69" s="233" t="s">
        <v>56</v>
      </c>
      <c r="O69" s="233" t="s">
        <v>56</v>
      </c>
      <c r="P69" s="233" t="s">
        <v>23</v>
      </c>
      <c r="Q69" t="s">
        <v>84</v>
      </c>
      <c r="R69" t="s">
        <v>84</v>
      </c>
      <c r="S69" t="s">
        <v>84</v>
      </c>
      <c r="W69" s="233" t="s">
        <v>4747</v>
      </c>
      <c r="X69" s="103">
        <v>500000</v>
      </c>
      <c r="Y69" s="16" t="s">
        <v>58</v>
      </c>
      <c r="Z69" s="14" t="s">
        <v>444</v>
      </c>
      <c r="AA69" s="14" t="s">
        <v>444</v>
      </c>
      <c r="AB69" s="236" t="s">
        <v>56</v>
      </c>
      <c r="AC69" s="109">
        <v>17.320142611320719</v>
      </c>
      <c r="AD69" s="107">
        <v>1.5094339622641511</v>
      </c>
      <c r="AE69" s="109">
        <v>716.00713056603604</v>
      </c>
      <c r="AF69" s="108">
        <v>14.320142611320721</v>
      </c>
      <c r="AG69" s="109">
        <v>17.320142611320719</v>
      </c>
    </row>
    <row r="70" spans="1:33" ht="15.6">
      <c r="A70" s="110" t="s">
        <v>4196</v>
      </c>
      <c r="B70" s="96" t="s">
        <v>4197</v>
      </c>
      <c r="C70" s="13" t="s">
        <v>4741</v>
      </c>
      <c r="D70" s="233" t="s">
        <v>52</v>
      </c>
      <c r="E70" s="233" t="s">
        <v>52</v>
      </c>
      <c r="F70" s="233" t="s">
        <v>26</v>
      </c>
      <c r="G70" s="13" t="s">
        <v>66</v>
      </c>
      <c r="H70" s="233" t="s">
        <v>54</v>
      </c>
      <c r="I70" s="13" t="s">
        <v>55</v>
      </c>
      <c r="J70" s="233" t="s">
        <v>5433</v>
      </c>
      <c r="K70" s="235">
        <v>43187</v>
      </c>
      <c r="L70" s="235">
        <v>43237</v>
      </c>
      <c r="M70" s="235">
        <v>43318</v>
      </c>
      <c r="N70" s="233" t="s">
        <v>56</v>
      </c>
      <c r="O70" s="233" t="s">
        <v>56</v>
      </c>
      <c r="P70" s="233" t="s">
        <v>23</v>
      </c>
      <c r="Q70" t="s">
        <v>84</v>
      </c>
      <c r="R70" t="s">
        <v>84</v>
      </c>
      <c r="S70" t="s">
        <v>84</v>
      </c>
      <c r="W70" s="13" t="s">
        <v>4747</v>
      </c>
      <c r="X70" s="15">
        <v>500000</v>
      </c>
      <c r="Y70" s="16" t="s">
        <v>58</v>
      </c>
      <c r="Z70" s="14" t="s">
        <v>444</v>
      </c>
      <c r="AA70" s="14" t="s">
        <v>444</v>
      </c>
      <c r="AB70" s="236" t="s">
        <v>56</v>
      </c>
      <c r="AC70" s="109">
        <v>17.350331290566004</v>
      </c>
      <c r="AD70" s="107">
        <v>1.5094339622641511</v>
      </c>
      <c r="AE70" s="109">
        <v>717.51656452830014</v>
      </c>
      <c r="AF70" s="108">
        <v>14.350331290566002</v>
      </c>
      <c r="AG70" s="109">
        <v>17.350331290566004</v>
      </c>
    </row>
    <row r="71" spans="1:33" ht="15.6">
      <c r="A71" s="13" t="s">
        <v>4717</v>
      </c>
      <c r="B71" s="13" t="s">
        <v>188</v>
      </c>
      <c r="C71" s="233" t="s">
        <v>4730</v>
      </c>
      <c r="D71" s="233" t="s">
        <v>52</v>
      </c>
      <c r="E71" s="233" t="s">
        <v>52</v>
      </c>
      <c r="F71" s="233" t="s">
        <v>26</v>
      </c>
      <c r="G71" s="13" t="s">
        <v>66</v>
      </c>
      <c r="H71" s="233" t="s">
        <v>54</v>
      </c>
      <c r="I71" s="13" t="s">
        <v>55</v>
      </c>
      <c r="J71" s="233" t="s">
        <v>5434</v>
      </c>
      <c r="K71" s="235">
        <v>43227</v>
      </c>
      <c r="L71" s="235">
        <v>43287</v>
      </c>
      <c r="M71" s="235">
        <v>43318</v>
      </c>
      <c r="N71" s="233" t="s">
        <v>56</v>
      </c>
      <c r="O71" s="233" t="s">
        <v>56</v>
      </c>
      <c r="P71" s="233" t="s">
        <v>23</v>
      </c>
      <c r="Q71" t="s">
        <v>84</v>
      </c>
      <c r="R71" t="s">
        <v>84</v>
      </c>
      <c r="S71" t="s">
        <v>84</v>
      </c>
      <c r="W71" s="233" t="s">
        <v>5428</v>
      </c>
      <c r="X71" s="102">
        <v>398413</v>
      </c>
      <c r="Y71" s="99" t="s">
        <v>58</v>
      </c>
      <c r="Z71" s="14" t="s">
        <v>444</v>
      </c>
      <c r="AA71" s="14" t="s">
        <v>444</v>
      </c>
      <c r="AB71" s="236" t="s">
        <v>56</v>
      </c>
      <c r="AC71" s="109">
        <v>17.374386415094307</v>
      </c>
      <c r="AD71" s="107">
        <v>1.2027562264150946</v>
      </c>
      <c r="AE71" s="109">
        <v>718.71932075471523</v>
      </c>
      <c r="AF71" s="108">
        <v>14.374386415094305</v>
      </c>
      <c r="AG71" s="109">
        <v>17.374386415094307</v>
      </c>
    </row>
    <row r="72" spans="1:33" ht="15.6">
      <c r="A72" s="110" t="s">
        <v>4690</v>
      </c>
      <c r="B72" s="96" t="s">
        <v>4691</v>
      </c>
      <c r="C72" s="13" t="s">
        <v>5426</v>
      </c>
      <c r="D72" s="13" t="s">
        <v>52</v>
      </c>
      <c r="E72" s="13" t="s">
        <v>52</v>
      </c>
      <c r="F72" s="13" t="s">
        <v>26</v>
      </c>
      <c r="G72" s="13" t="s">
        <v>66</v>
      </c>
      <c r="H72" s="13" t="s">
        <v>54</v>
      </c>
      <c r="I72" s="13" t="s">
        <v>55</v>
      </c>
      <c r="J72" s="233" t="s">
        <v>5435</v>
      </c>
      <c r="K72" s="235">
        <v>43164</v>
      </c>
      <c r="L72" s="235">
        <v>43238</v>
      </c>
      <c r="M72" s="235">
        <v>43319</v>
      </c>
      <c r="N72" s="233" t="s">
        <v>56</v>
      </c>
      <c r="O72" s="233" t="s">
        <v>56</v>
      </c>
      <c r="P72" s="233" t="s">
        <v>23</v>
      </c>
      <c r="Q72" t="s">
        <v>84</v>
      </c>
      <c r="R72" t="s">
        <v>84</v>
      </c>
      <c r="S72" t="s">
        <v>84</v>
      </c>
      <c r="W72" s="233" t="s">
        <v>5436</v>
      </c>
      <c r="X72" s="104">
        <v>500000</v>
      </c>
      <c r="Y72" s="16" t="s">
        <v>58</v>
      </c>
      <c r="Z72" s="14" t="s">
        <v>444</v>
      </c>
      <c r="AA72" s="14" t="s">
        <v>444</v>
      </c>
      <c r="AB72" s="236" t="s">
        <v>56</v>
      </c>
      <c r="AC72" s="111">
        <v>17.404575094339584</v>
      </c>
      <c r="AD72" s="112">
        <v>1.5094339622641511</v>
      </c>
      <c r="AE72" s="109">
        <v>720.22875471697932</v>
      </c>
      <c r="AF72" s="113">
        <v>14.404575094339586</v>
      </c>
      <c r="AG72" s="111">
        <v>17.404575094339584</v>
      </c>
    </row>
    <row r="73" spans="1:33" ht="15.6">
      <c r="A73" s="102" t="s">
        <v>4429</v>
      </c>
      <c r="B73" s="96" t="s">
        <v>152</v>
      </c>
      <c r="C73" s="233" t="s">
        <v>5420</v>
      </c>
      <c r="D73" s="233" t="s">
        <v>52</v>
      </c>
      <c r="E73" s="233" t="s">
        <v>52</v>
      </c>
      <c r="F73" s="233" t="s">
        <v>26</v>
      </c>
      <c r="G73" s="13" t="s">
        <v>66</v>
      </c>
      <c r="H73" s="233" t="s">
        <v>54</v>
      </c>
      <c r="I73" s="233" t="s">
        <v>55</v>
      </c>
      <c r="J73" s="233" t="s">
        <v>5437</v>
      </c>
      <c r="K73" s="235">
        <v>43321</v>
      </c>
      <c r="L73" s="235">
        <v>43374</v>
      </c>
      <c r="M73" s="235">
        <v>43392</v>
      </c>
      <c r="N73" s="233" t="s">
        <v>56</v>
      </c>
      <c r="O73" s="233" t="s">
        <v>56</v>
      </c>
      <c r="P73" s="233" t="s">
        <v>23</v>
      </c>
      <c r="Q73" t="s">
        <v>84</v>
      </c>
      <c r="R73" t="s">
        <v>84</v>
      </c>
      <c r="S73" t="s">
        <v>84</v>
      </c>
      <c r="W73" s="233" t="s">
        <v>4747</v>
      </c>
      <c r="X73" s="236">
        <v>110746</v>
      </c>
      <c r="Y73" s="233" t="s">
        <v>58</v>
      </c>
      <c r="Z73" s="14" t="s">
        <v>444</v>
      </c>
      <c r="AA73" s="14" t="s">
        <v>444</v>
      </c>
      <c r="AB73" s="236" t="s">
        <v>56</v>
      </c>
      <c r="AC73" s="111">
        <v>17.411261645282984</v>
      </c>
      <c r="AD73" s="112">
        <v>0.33432754716981139</v>
      </c>
      <c r="AE73" s="109">
        <v>720.5630822641491</v>
      </c>
      <c r="AF73" s="113">
        <v>14.411261645282982</v>
      </c>
      <c r="AG73" s="111">
        <v>17.411261645282984</v>
      </c>
    </row>
    <row r="74" spans="1:33" ht="15.6">
      <c r="A74" s="110" t="s">
        <v>4690</v>
      </c>
      <c r="B74" s="96" t="s">
        <v>4691</v>
      </c>
      <c r="C74" s="13" t="s">
        <v>5426</v>
      </c>
      <c r="D74" s="13" t="s">
        <v>52</v>
      </c>
      <c r="E74" s="13" t="s">
        <v>52</v>
      </c>
      <c r="F74" s="13" t="s">
        <v>26</v>
      </c>
      <c r="G74" s="13" t="s">
        <v>66</v>
      </c>
      <c r="H74" s="13" t="s">
        <v>54</v>
      </c>
      <c r="I74" s="13" t="s">
        <v>55</v>
      </c>
      <c r="J74" s="233" t="s">
        <v>5438</v>
      </c>
      <c r="K74" s="235">
        <v>43255</v>
      </c>
      <c r="L74" s="235">
        <v>43329</v>
      </c>
      <c r="M74" s="235">
        <v>43405</v>
      </c>
      <c r="N74" s="233" t="s">
        <v>56</v>
      </c>
      <c r="O74" s="233" t="s">
        <v>56</v>
      </c>
      <c r="P74" s="233" t="s">
        <v>23</v>
      </c>
      <c r="Q74" t="s">
        <v>84</v>
      </c>
      <c r="R74" t="s">
        <v>84</v>
      </c>
      <c r="S74" t="s">
        <v>84</v>
      </c>
      <c r="W74" s="13" t="s">
        <v>5439</v>
      </c>
      <c r="X74" s="236">
        <v>500000</v>
      </c>
      <c r="Y74" s="233" t="s">
        <v>58</v>
      </c>
      <c r="Z74" s="14" t="s">
        <v>444</v>
      </c>
      <c r="AA74" s="14" t="s">
        <v>444</v>
      </c>
      <c r="AB74" s="236" t="s">
        <v>56</v>
      </c>
      <c r="AC74" s="109">
        <v>17.441450324528262</v>
      </c>
      <c r="AD74" s="107">
        <v>1.5094339622641511</v>
      </c>
      <c r="AE74" s="109">
        <v>722.0725162264132</v>
      </c>
      <c r="AF74" s="108">
        <v>14.441450324528263</v>
      </c>
      <c r="AG74" s="109">
        <v>17.441450324528262</v>
      </c>
    </row>
    <row r="75" spans="1:33" ht="15.6">
      <c r="A75" s="233" t="s">
        <v>4568</v>
      </c>
      <c r="B75" s="233" t="s">
        <v>4569</v>
      </c>
      <c r="C75" s="233" t="s">
        <v>3406</v>
      </c>
      <c r="D75" s="233" t="s">
        <v>52</v>
      </c>
      <c r="E75" s="233" t="s">
        <v>52</v>
      </c>
      <c r="F75" s="233" t="s">
        <v>26</v>
      </c>
      <c r="G75" s="13" t="s">
        <v>66</v>
      </c>
      <c r="H75" s="233" t="s">
        <v>54</v>
      </c>
      <c r="I75" s="233" t="s">
        <v>55</v>
      </c>
      <c r="J75" s="233" t="s">
        <v>5440</v>
      </c>
      <c r="K75" s="235">
        <v>43228</v>
      </c>
      <c r="L75" s="235">
        <v>43317</v>
      </c>
      <c r="M75" s="235">
        <v>43409</v>
      </c>
      <c r="N75" s="233" t="s">
        <v>56</v>
      </c>
      <c r="O75" s="233" t="s">
        <v>56</v>
      </c>
      <c r="P75" s="233" t="s">
        <v>23</v>
      </c>
      <c r="Q75" t="s">
        <v>84</v>
      </c>
      <c r="R75" t="s">
        <v>84</v>
      </c>
      <c r="S75" t="s">
        <v>84</v>
      </c>
      <c r="W75" s="233" t="s">
        <v>4747</v>
      </c>
      <c r="X75" s="236">
        <v>110746</v>
      </c>
      <c r="Y75" s="233" t="s">
        <v>58</v>
      </c>
      <c r="Z75" s="14" t="s">
        <v>444</v>
      </c>
      <c r="AA75" s="14" t="s">
        <v>444</v>
      </c>
      <c r="AB75" s="236" t="s">
        <v>56</v>
      </c>
      <c r="AC75" s="109">
        <v>17.448136875471661</v>
      </c>
      <c r="AD75" s="107">
        <v>0.33432754716981139</v>
      </c>
      <c r="AE75" s="109">
        <v>722.40684377358298</v>
      </c>
      <c r="AF75" s="108">
        <v>14.448136875471659</v>
      </c>
      <c r="AG75" s="109">
        <v>17.448136875471661</v>
      </c>
    </row>
    <row r="76" spans="1:33" ht="15.6">
      <c r="A76" s="110" t="s">
        <v>4174</v>
      </c>
      <c r="B76" s="96" t="s">
        <v>4133</v>
      </c>
      <c r="C76" s="233" t="s">
        <v>4708</v>
      </c>
      <c r="D76" s="233" t="s">
        <v>52</v>
      </c>
      <c r="E76" s="233" t="s">
        <v>52</v>
      </c>
      <c r="F76" s="233" t="s">
        <v>26</v>
      </c>
      <c r="G76" s="233" t="s">
        <v>66</v>
      </c>
      <c r="H76" s="233" t="s">
        <v>54</v>
      </c>
      <c r="I76" s="233" t="s">
        <v>55</v>
      </c>
      <c r="J76" s="233" t="s">
        <v>5441</v>
      </c>
      <c r="K76" s="235">
        <v>43388</v>
      </c>
      <c r="L76" s="235">
        <v>43399</v>
      </c>
      <c r="M76" s="235">
        <v>43412</v>
      </c>
      <c r="N76" s="233" t="s">
        <v>56</v>
      </c>
      <c r="O76" s="233" t="s">
        <v>56</v>
      </c>
      <c r="P76" s="233" t="s">
        <v>23</v>
      </c>
      <c r="Q76" t="s">
        <v>84</v>
      </c>
      <c r="R76" t="s">
        <v>84</v>
      </c>
      <c r="S76" t="s">
        <v>84</v>
      </c>
      <c r="W76" s="233" t="s">
        <v>5332</v>
      </c>
      <c r="X76" s="15">
        <v>2053498</v>
      </c>
      <c r="Y76" s="99" t="s">
        <v>58</v>
      </c>
      <c r="Z76" s="14" t="s">
        <v>444</v>
      </c>
      <c r="AA76" s="14" t="s">
        <v>444</v>
      </c>
      <c r="AB76" s="236" t="s">
        <v>56</v>
      </c>
      <c r="AC76" s="109">
        <v>17.57212166037732</v>
      </c>
      <c r="AD76" s="107">
        <v>6.1992392452830201</v>
      </c>
      <c r="AE76" s="109">
        <v>728.606083018866</v>
      </c>
      <c r="AF76" s="108">
        <v>14.57212166037732</v>
      </c>
      <c r="AG76" s="109">
        <v>17.57212166037732</v>
      </c>
    </row>
    <row r="77" spans="1:33" ht="15.6">
      <c r="A77" s="110" t="s">
        <v>4196</v>
      </c>
      <c r="B77" s="96" t="s">
        <v>4197</v>
      </c>
      <c r="C77" s="233" t="s">
        <v>5442</v>
      </c>
      <c r="D77" s="233" t="s">
        <v>52</v>
      </c>
      <c r="E77" s="233" t="s">
        <v>52</v>
      </c>
      <c r="F77" s="233" t="s">
        <v>26</v>
      </c>
      <c r="G77" s="13" t="s">
        <v>66</v>
      </c>
      <c r="H77" s="233" t="s">
        <v>54</v>
      </c>
      <c r="I77" s="233" t="s">
        <v>55</v>
      </c>
      <c r="J77" s="233" t="s">
        <v>5443</v>
      </c>
      <c r="K77" s="235">
        <v>43255</v>
      </c>
      <c r="L77" s="235">
        <v>43378</v>
      </c>
      <c r="M77" s="235">
        <v>43423</v>
      </c>
      <c r="N77" s="233" t="s">
        <v>56</v>
      </c>
      <c r="O77" s="233" t="s">
        <v>56</v>
      </c>
      <c r="P77" s="233" t="s">
        <v>23</v>
      </c>
      <c r="Q77" t="s">
        <v>84</v>
      </c>
      <c r="R77" t="s">
        <v>84</v>
      </c>
      <c r="S77" t="s">
        <v>84</v>
      </c>
      <c r="W77" s="233"/>
      <c r="X77" s="236">
        <v>500000</v>
      </c>
      <c r="Y77" s="233" t="s">
        <v>58</v>
      </c>
      <c r="Z77" s="14" t="s">
        <v>444</v>
      </c>
      <c r="AA77" s="14" t="s">
        <v>444</v>
      </c>
      <c r="AB77" s="236" t="s">
        <v>56</v>
      </c>
      <c r="AC77" s="109">
        <v>17.602310339622601</v>
      </c>
      <c r="AD77" s="107">
        <v>1.5094339622641511</v>
      </c>
      <c r="AE77" s="109">
        <v>730.1155169811301</v>
      </c>
      <c r="AF77" s="108">
        <v>14.602310339622601</v>
      </c>
      <c r="AG77" s="109">
        <v>17.602310339622601</v>
      </c>
    </row>
    <row r="78" spans="1:33" ht="15.6">
      <c r="A78" s="110" t="s">
        <v>4660</v>
      </c>
      <c r="B78" s="96" t="s">
        <v>4661</v>
      </c>
      <c r="C78" s="233" t="s">
        <v>4718</v>
      </c>
      <c r="D78" s="233" t="s">
        <v>52</v>
      </c>
      <c r="E78" s="233" t="s">
        <v>52</v>
      </c>
      <c r="F78" s="233" t="s">
        <v>26</v>
      </c>
      <c r="G78" s="13" t="s">
        <v>66</v>
      </c>
      <c r="H78" s="233" t="s">
        <v>54</v>
      </c>
      <c r="I78" s="233" t="s">
        <v>55</v>
      </c>
      <c r="J78" s="233" t="s">
        <v>5444</v>
      </c>
      <c r="K78" s="235">
        <v>43391</v>
      </c>
      <c r="L78" s="235">
        <v>43406</v>
      </c>
      <c r="M78" s="235">
        <v>43426</v>
      </c>
      <c r="N78" s="233" t="s">
        <v>56</v>
      </c>
      <c r="O78" s="233" t="s">
        <v>56</v>
      </c>
      <c r="P78" s="233" t="s">
        <v>23</v>
      </c>
      <c r="Q78" t="s">
        <v>84</v>
      </c>
      <c r="R78" t="s">
        <v>84</v>
      </c>
      <c r="S78" t="s">
        <v>84</v>
      </c>
      <c r="W78" s="233" t="s">
        <v>5445</v>
      </c>
      <c r="X78" s="236">
        <v>500000</v>
      </c>
      <c r="Y78" s="233" t="s">
        <v>58</v>
      </c>
      <c r="Z78" s="14" t="s">
        <v>444</v>
      </c>
      <c r="AA78" s="14" t="s">
        <v>444</v>
      </c>
      <c r="AB78" s="236" t="s">
        <v>56</v>
      </c>
      <c r="AC78" s="109">
        <v>17.632499018867883</v>
      </c>
      <c r="AD78" s="107">
        <v>1.5094339622641511</v>
      </c>
      <c r="AE78" s="109">
        <v>731.6249509433942</v>
      </c>
      <c r="AF78" s="108">
        <v>14.632499018867884</v>
      </c>
      <c r="AG78" s="109">
        <v>17.632499018867883</v>
      </c>
    </row>
    <row r="79" spans="1:33" ht="15.6">
      <c r="A79" s="110" t="s">
        <v>4174</v>
      </c>
      <c r="B79" s="96" t="s">
        <v>4133</v>
      </c>
      <c r="C79" s="233" t="s">
        <v>5446</v>
      </c>
      <c r="D79" s="233" t="s">
        <v>76</v>
      </c>
      <c r="E79" s="233" t="s">
        <v>52</v>
      </c>
      <c r="F79" s="233" t="s">
        <v>26</v>
      </c>
      <c r="G79" s="13" t="s">
        <v>66</v>
      </c>
      <c r="H79" s="233" t="s">
        <v>54</v>
      </c>
      <c r="I79" s="233" t="s">
        <v>55</v>
      </c>
      <c r="J79" s="233" t="s">
        <v>5447</v>
      </c>
      <c r="K79" s="235">
        <v>43437</v>
      </c>
      <c r="L79" s="235">
        <v>43441</v>
      </c>
      <c r="M79" s="235">
        <v>43446</v>
      </c>
      <c r="N79" s="233" t="s">
        <v>56</v>
      </c>
      <c r="O79" s="233" t="s">
        <v>56</v>
      </c>
      <c r="P79" s="233" t="s">
        <v>23</v>
      </c>
      <c r="Q79" t="s">
        <v>84</v>
      </c>
      <c r="R79" t="s">
        <v>84</v>
      </c>
      <c r="S79" t="s">
        <v>84</v>
      </c>
      <c r="W79" s="233" t="s">
        <v>5358</v>
      </c>
      <c r="X79" s="15">
        <v>1945527</v>
      </c>
      <c r="Y79" s="233" t="s">
        <v>72</v>
      </c>
      <c r="Z79" s="14" t="s">
        <v>444</v>
      </c>
      <c r="AA79" s="14" t="s">
        <v>444</v>
      </c>
      <c r="AB79" s="236" t="s">
        <v>56</v>
      </c>
      <c r="AC79" s="109">
        <v>17.749964799999958</v>
      </c>
      <c r="AD79" s="107">
        <v>5.8732890566037748</v>
      </c>
      <c r="AE79" s="109">
        <v>737.49823999999796</v>
      </c>
      <c r="AF79" s="108">
        <v>14.74996479999996</v>
      </c>
      <c r="AG79" s="109">
        <v>17.749964799999958</v>
      </c>
    </row>
    <row r="80" spans="1:33" ht="15.6">
      <c r="A80" s="110" t="s">
        <v>4174</v>
      </c>
      <c r="B80" s="96" t="s">
        <v>4133</v>
      </c>
      <c r="C80" s="233" t="s">
        <v>4559</v>
      </c>
      <c r="D80" s="233" t="s">
        <v>52</v>
      </c>
      <c r="E80" s="233" t="s">
        <v>52</v>
      </c>
      <c r="F80" s="233" t="s">
        <v>26</v>
      </c>
      <c r="G80" s="13" t="s">
        <v>66</v>
      </c>
      <c r="H80" s="109" t="s">
        <v>54</v>
      </c>
      <c r="I80" s="13" t="s">
        <v>55</v>
      </c>
      <c r="J80" s="233" t="s">
        <v>5448</v>
      </c>
      <c r="K80" s="235">
        <v>43290</v>
      </c>
      <c r="L80" s="235">
        <v>43371</v>
      </c>
      <c r="M80" s="235">
        <v>43496</v>
      </c>
      <c r="N80" s="233" t="s">
        <v>56</v>
      </c>
      <c r="O80" s="233" t="s">
        <v>56</v>
      </c>
      <c r="P80" s="233" t="s">
        <v>23</v>
      </c>
      <c r="Q80" t="s">
        <v>84</v>
      </c>
      <c r="R80" t="s">
        <v>84</v>
      </c>
      <c r="S80" t="s">
        <v>84</v>
      </c>
      <c r="W80" s="233"/>
      <c r="X80" s="236">
        <v>500000</v>
      </c>
      <c r="Y80" s="99" t="s">
        <v>72</v>
      </c>
      <c r="Z80" s="14" t="s">
        <v>444</v>
      </c>
      <c r="AA80" s="14" t="s">
        <v>444</v>
      </c>
      <c r="AB80" s="236" t="s">
        <v>56</v>
      </c>
      <c r="AC80" s="109">
        <v>17.780153479245243</v>
      </c>
      <c r="AD80" s="107">
        <v>1.5094339622641511</v>
      </c>
      <c r="AE80" s="109">
        <v>739.00767396226206</v>
      </c>
      <c r="AF80" s="108">
        <v>14.780153479245241</v>
      </c>
      <c r="AG80" s="109">
        <v>17.780153479245243</v>
      </c>
    </row>
    <row r="81" spans="1:33" ht="15.6">
      <c r="A81" s="233" t="s">
        <v>4141</v>
      </c>
      <c r="B81" s="233" t="s">
        <v>4142</v>
      </c>
      <c r="C81" s="233" t="s">
        <v>4153</v>
      </c>
      <c r="D81" s="233" t="s">
        <v>52</v>
      </c>
      <c r="E81" s="233" t="s">
        <v>52</v>
      </c>
      <c r="F81" s="233" t="s">
        <v>26</v>
      </c>
      <c r="G81" s="233" t="s">
        <v>66</v>
      </c>
      <c r="H81" s="233" t="s">
        <v>54</v>
      </c>
      <c r="I81" s="233" t="s">
        <v>55</v>
      </c>
      <c r="J81" s="233" t="s">
        <v>5449</v>
      </c>
      <c r="K81" s="235">
        <v>43370</v>
      </c>
      <c r="L81" s="235">
        <v>43476</v>
      </c>
      <c r="M81" s="235">
        <v>43496</v>
      </c>
      <c r="N81" s="233" t="s">
        <v>56</v>
      </c>
      <c r="O81" s="233" t="s">
        <v>56</v>
      </c>
      <c r="P81" s="233" t="s">
        <v>23</v>
      </c>
      <c r="Q81" t="s">
        <v>84</v>
      </c>
      <c r="R81" t="s">
        <v>84</v>
      </c>
      <c r="S81" t="s">
        <v>84</v>
      </c>
      <c r="W81" s="233" t="s">
        <v>5358</v>
      </c>
      <c r="X81" s="236">
        <v>500000</v>
      </c>
      <c r="Y81" s="16" t="s">
        <v>58</v>
      </c>
      <c r="Z81" s="233" t="s">
        <v>444</v>
      </c>
      <c r="AA81" s="233" t="s">
        <v>444</v>
      </c>
      <c r="AB81" s="236" t="s">
        <v>56</v>
      </c>
      <c r="AC81" s="109">
        <v>17.810342158490521</v>
      </c>
      <c r="AD81" s="107">
        <v>1.5094339622641511</v>
      </c>
      <c r="AE81" s="109">
        <v>740.51710792452616</v>
      </c>
      <c r="AF81" s="108">
        <v>14.810342158490522</v>
      </c>
      <c r="AG81" s="109">
        <v>17.810342158490521</v>
      </c>
    </row>
    <row r="82" spans="1:33" ht="15.6">
      <c r="A82" s="110" t="s">
        <v>4174</v>
      </c>
      <c r="B82" s="96" t="s">
        <v>4133</v>
      </c>
      <c r="C82" s="233" t="s">
        <v>4708</v>
      </c>
      <c r="D82" s="233" t="s">
        <v>52</v>
      </c>
      <c r="E82" s="233" t="s">
        <v>52</v>
      </c>
      <c r="F82" s="233" t="s">
        <v>26</v>
      </c>
      <c r="G82" s="233" t="s">
        <v>66</v>
      </c>
      <c r="H82" s="233" t="s">
        <v>54</v>
      </c>
      <c r="I82" s="233" t="s">
        <v>55</v>
      </c>
      <c r="J82" s="233" t="s">
        <v>5450</v>
      </c>
      <c r="K82" s="235">
        <v>43458</v>
      </c>
      <c r="L82" s="235">
        <v>43490</v>
      </c>
      <c r="M82" s="235">
        <v>43496</v>
      </c>
      <c r="N82" s="233" t="s">
        <v>56</v>
      </c>
      <c r="O82" s="233" t="s">
        <v>56</v>
      </c>
      <c r="P82" s="233" t="s">
        <v>23</v>
      </c>
      <c r="Q82" t="s">
        <v>84</v>
      </c>
      <c r="R82" t="s">
        <v>84</v>
      </c>
      <c r="S82" t="s">
        <v>84</v>
      </c>
      <c r="W82" s="233"/>
      <c r="X82" s="236">
        <v>849534</v>
      </c>
      <c r="Y82" s="233" t="s">
        <v>58</v>
      </c>
      <c r="Z82" s="233" t="s">
        <v>444</v>
      </c>
      <c r="AA82" s="233" t="s">
        <v>444</v>
      </c>
      <c r="AB82" s="236" t="s">
        <v>56</v>
      </c>
      <c r="AC82" s="109">
        <v>17.861634777358447</v>
      </c>
      <c r="AD82" s="107">
        <v>2.5646309433962267</v>
      </c>
      <c r="AE82" s="109">
        <v>743.08173886792235</v>
      </c>
      <c r="AF82" s="108">
        <v>14.861634777358447</v>
      </c>
      <c r="AG82" s="109">
        <v>17.861634777358447</v>
      </c>
    </row>
    <row r="83" spans="1:33" ht="15.6">
      <c r="A83" s="110" t="s">
        <v>4690</v>
      </c>
      <c r="B83" s="96" t="s">
        <v>4691</v>
      </c>
      <c r="C83" s="233" t="s">
        <v>5426</v>
      </c>
      <c r="D83" s="2" t="s">
        <v>52</v>
      </c>
      <c r="E83" s="2" t="s">
        <v>52</v>
      </c>
      <c r="F83" s="13" t="s">
        <v>26</v>
      </c>
      <c r="G83" s="13" t="s">
        <v>66</v>
      </c>
      <c r="H83" s="109" t="s">
        <v>54</v>
      </c>
      <c r="I83" s="2" t="s">
        <v>55</v>
      </c>
      <c r="J83" s="233" t="s">
        <v>5451</v>
      </c>
      <c r="K83" s="235">
        <v>43353</v>
      </c>
      <c r="L83" s="235">
        <v>43405</v>
      </c>
      <c r="M83" s="235">
        <v>43497</v>
      </c>
      <c r="N83" s="233" t="s">
        <v>56</v>
      </c>
      <c r="O83" s="233" t="s">
        <v>56</v>
      </c>
      <c r="P83" s="233" t="s">
        <v>23</v>
      </c>
      <c r="Q83" t="s">
        <v>84</v>
      </c>
      <c r="R83" t="s">
        <v>84</v>
      </c>
      <c r="S83" t="s">
        <v>84</v>
      </c>
      <c r="W83" s="233"/>
      <c r="X83" s="236">
        <v>500000</v>
      </c>
      <c r="Y83" s="233" t="s">
        <v>58</v>
      </c>
      <c r="Z83" s="233" t="s">
        <v>444</v>
      </c>
      <c r="AA83" s="233" t="s">
        <v>444</v>
      </c>
      <c r="AB83" s="236" t="s">
        <v>56</v>
      </c>
      <c r="AC83" s="109">
        <v>17.891823456603731</v>
      </c>
      <c r="AD83" s="107">
        <v>1.5094339622641511</v>
      </c>
      <c r="AE83" s="109">
        <v>744.59117283018645</v>
      </c>
      <c r="AF83" s="108">
        <v>14.89182345660373</v>
      </c>
      <c r="AG83" s="109">
        <v>17.891823456603731</v>
      </c>
    </row>
    <row r="84" spans="1:33" ht="15.6">
      <c r="A84" s="104" t="s">
        <v>4214</v>
      </c>
      <c r="B84" s="96" t="s">
        <v>4215</v>
      </c>
      <c r="C84" s="233" t="s">
        <v>5415</v>
      </c>
      <c r="D84" s="13" t="s">
        <v>52</v>
      </c>
      <c r="E84" s="13" t="s">
        <v>52</v>
      </c>
      <c r="F84" s="13" t="s">
        <v>26</v>
      </c>
      <c r="G84" s="13" t="s">
        <v>66</v>
      </c>
      <c r="H84" s="109" t="s">
        <v>54</v>
      </c>
      <c r="I84" s="13" t="s">
        <v>55</v>
      </c>
      <c r="J84" s="233" t="s">
        <v>5452</v>
      </c>
      <c r="K84" s="235">
        <v>43285</v>
      </c>
      <c r="L84" s="235">
        <v>43452</v>
      </c>
      <c r="M84" s="235">
        <v>43497</v>
      </c>
      <c r="N84" s="233" t="s">
        <v>56</v>
      </c>
      <c r="O84" s="233" t="s">
        <v>56</v>
      </c>
      <c r="P84" s="233" t="s">
        <v>23</v>
      </c>
      <c r="Q84" t="s">
        <v>84</v>
      </c>
      <c r="R84" t="s">
        <v>84</v>
      </c>
      <c r="S84" t="s">
        <v>84</v>
      </c>
      <c r="W84" s="233" t="s">
        <v>4747</v>
      </c>
      <c r="X84" s="236">
        <v>110746</v>
      </c>
      <c r="Y84" s="99" t="s">
        <v>58</v>
      </c>
      <c r="Z84" s="14" t="s">
        <v>444</v>
      </c>
      <c r="AA84" s="14" t="s">
        <v>444</v>
      </c>
      <c r="AB84" s="236" t="s">
        <v>56</v>
      </c>
      <c r="AC84" s="111">
        <v>17.898510007547124</v>
      </c>
      <c r="AD84" s="112">
        <v>0.33432754716981139</v>
      </c>
      <c r="AE84" s="109">
        <v>744.92550037735623</v>
      </c>
      <c r="AF84" s="113">
        <v>14.898510007547124</v>
      </c>
      <c r="AG84" s="111">
        <v>17.898510007547124</v>
      </c>
    </row>
    <row r="85" spans="1:33" ht="15.6">
      <c r="A85" s="110" t="s">
        <v>4174</v>
      </c>
      <c r="B85" s="96" t="s">
        <v>4133</v>
      </c>
      <c r="C85" s="233" t="s">
        <v>4741</v>
      </c>
      <c r="D85" s="233" t="s">
        <v>52</v>
      </c>
      <c r="E85" s="233" t="s">
        <v>52</v>
      </c>
      <c r="F85" s="233" t="s">
        <v>26</v>
      </c>
      <c r="G85" s="13" t="s">
        <v>66</v>
      </c>
      <c r="H85" s="233" t="s">
        <v>54</v>
      </c>
      <c r="I85" s="233" t="s">
        <v>55</v>
      </c>
      <c r="J85" s="233" t="s">
        <v>5453</v>
      </c>
      <c r="K85" s="235">
        <v>43369</v>
      </c>
      <c r="L85" s="235">
        <v>43419</v>
      </c>
      <c r="M85" s="235">
        <v>43500</v>
      </c>
      <c r="N85" s="233" t="s">
        <v>56</v>
      </c>
      <c r="O85" s="233" t="s">
        <v>56</v>
      </c>
      <c r="P85" s="233" t="s">
        <v>23</v>
      </c>
      <c r="Q85" t="s">
        <v>84</v>
      </c>
      <c r="R85" t="s">
        <v>84</v>
      </c>
      <c r="S85" t="s">
        <v>84</v>
      </c>
      <c r="W85" s="233" t="s">
        <v>4747</v>
      </c>
      <c r="X85" s="103">
        <v>500000</v>
      </c>
      <c r="Y85" s="16" t="s">
        <v>58</v>
      </c>
      <c r="Z85" s="233" t="s">
        <v>444</v>
      </c>
      <c r="AA85" s="233" t="s">
        <v>444</v>
      </c>
      <c r="AB85" s="236" t="s">
        <v>56</v>
      </c>
      <c r="AC85" s="109">
        <v>17.928698686792409</v>
      </c>
      <c r="AD85" s="107">
        <v>1.5094339622641511</v>
      </c>
      <c r="AE85" s="109">
        <v>746.43493433962033</v>
      </c>
      <c r="AF85" s="108">
        <v>14.928698686792407</v>
      </c>
      <c r="AG85" s="109">
        <v>17.928698686792409</v>
      </c>
    </row>
    <row r="86" spans="1:33" ht="15.6">
      <c r="A86" s="110" t="s">
        <v>4174</v>
      </c>
      <c r="B86" s="96" t="s">
        <v>4133</v>
      </c>
      <c r="C86" s="233" t="s">
        <v>5333</v>
      </c>
      <c r="D86" s="233" t="s">
        <v>52</v>
      </c>
      <c r="E86" s="233" t="s">
        <v>52</v>
      </c>
      <c r="F86" s="233" t="s">
        <v>26</v>
      </c>
      <c r="G86" s="233" t="s">
        <v>66</v>
      </c>
      <c r="H86" s="233" t="s">
        <v>54</v>
      </c>
      <c r="I86" s="233" t="s">
        <v>55</v>
      </c>
      <c r="J86" s="233" t="s">
        <v>5454</v>
      </c>
      <c r="K86" s="235">
        <v>43476</v>
      </c>
      <c r="L86" s="235">
        <v>43490</v>
      </c>
      <c r="M86" s="235">
        <v>43500</v>
      </c>
      <c r="N86" s="233" t="s">
        <v>56</v>
      </c>
      <c r="O86" s="233" t="s">
        <v>56</v>
      </c>
      <c r="P86" s="233" t="s">
        <v>23</v>
      </c>
      <c r="Q86" t="s">
        <v>84</v>
      </c>
      <c r="R86" t="s">
        <v>84</v>
      </c>
      <c r="S86" t="s">
        <v>84</v>
      </c>
      <c r="W86" s="233" t="s">
        <v>5346</v>
      </c>
      <c r="X86" s="236">
        <v>500000</v>
      </c>
      <c r="Y86" s="233" t="s">
        <v>58</v>
      </c>
      <c r="Z86" s="233" t="s">
        <v>444</v>
      </c>
      <c r="AA86" s="233" t="s">
        <v>444</v>
      </c>
      <c r="AB86" s="236" t="s">
        <v>56</v>
      </c>
      <c r="AC86" s="109">
        <v>17.958887366037686</v>
      </c>
      <c r="AD86" s="107">
        <v>1.5094339622641511</v>
      </c>
      <c r="AE86" s="109">
        <v>747.94436830188442</v>
      </c>
      <c r="AF86" s="108">
        <v>14.958887366037688</v>
      </c>
      <c r="AG86" s="109">
        <v>17.958887366037686</v>
      </c>
    </row>
    <row r="87" spans="1:33" ht="15.6">
      <c r="A87" s="233" t="s">
        <v>4717</v>
      </c>
      <c r="B87" s="233" t="s">
        <v>5156</v>
      </c>
      <c r="C87" s="233" t="s">
        <v>5455</v>
      </c>
      <c r="D87" s="233" t="s">
        <v>52</v>
      </c>
      <c r="E87" s="233" t="s">
        <v>52</v>
      </c>
      <c r="F87" s="233" t="s">
        <v>26</v>
      </c>
      <c r="G87" s="13" t="s">
        <v>66</v>
      </c>
      <c r="H87" s="233" t="s">
        <v>54</v>
      </c>
      <c r="I87" s="233" t="s">
        <v>55</v>
      </c>
      <c r="J87" s="233" t="s">
        <v>5456</v>
      </c>
      <c r="K87" s="235">
        <v>43409</v>
      </c>
      <c r="L87" s="235">
        <v>43472</v>
      </c>
      <c r="M87" s="235">
        <v>43500</v>
      </c>
      <c r="N87" s="233" t="s">
        <v>56</v>
      </c>
      <c r="O87" s="233" t="s">
        <v>56</v>
      </c>
      <c r="P87" s="233" t="s">
        <v>23</v>
      </c>
      <c r="Q87" t="s">
        <v>84</v>
      </c>
      <c r="R87" t="s">
        <v>84</v>
      </c>
      <c r="S87" t="s">
        <v>84</v>
      </c>
      <c r="W87" s="233"/>
      <c r="X87" s="236">
        <v>500000</v>
      </c>
      <c r="Y87" s="233" t="s">
        <v>58</v>
      </c>
      <c r="Z87" s="14" t="s">
        <v>444</v>
      </c>
      <c r="AA87" s="14" t="s">
        <v>444</v>
      </c>
      <c r="AB87" s="236" t="s">
        <v>56</v>
      </c>
      <c r="AC87" s="111">
        <v>17.989076045282971</v>
      </c>
      <c r="AD87" s="112">
        <v>1.5094339622641511</v>
      </c>
      <c r="AE87" s="109">
        <v>749.45380226414852</v>
      </c>
      <c r="AF87" s="113">
        <v>14.989076045282971</v>
      </c>
      <c r="AG87" s="111">
        <v>17.989076045282971</v>
      </c>
    </row>
    <row r="88" spans="1:33" ht="15.6">
      <c r="A88" s="110" t="s">
        <v>4174</v>
      </c>
      <c r="B88" s="96" t="s">
        <v>4133</v>
      </c>
      <c r="C88" s="233" t="s">
        <v>2348</v>
      </c>
      <c r="D88" s="233" t="s">
        <v>52</v>
      </c>
      <c r="E88" s="233" t="s">
        <v>52</v>
      </c>
      <c r="F88" s="233" t="s">
        <v>26</v>
      </c>
      <c r="G88" s="13" t="s">
        <v>66</v>
      </c>
      <c r="H88" s="233" t="s">
        <v>54</v>
      </c>
      <c r="I88" s="233" t="s">
        <v>55</v>
      </c>
      <c r="J88" s="233" t="s">
        <v>5457</v>
      </c>
      <c r="K88" s="235">
        <v>43374</v>
      </c>
      <c r="L88" s="235">
        <v>43472</v>
      </c>
      <c r="M88" s="235">
        <v>43524</v>
      </c>
      <c r="N88" s="233" t="s">
        <v>56</v>
      </c>
      <c r="O88" s="233" t="s">
        <v>56</v>
      </c>
      <c r="P88" s="233" t="s">
        <v>23</v>
      </c>
      <c r="Q88" t="s">
        <v>84</v>
      </c>
      <c r="R88" t="s">
        <v>84</v>
      </c>
      <c r="S88" t="s">
        <v>84</v>
      </c>
      <c r="W88" s="233"/>
      <c r="X88" s="236">
        <v>500000</v>
      </c>
      <c r="Y88" s="99" t="s">
        <v>72</v>
      </c>
      <c r="Z88" s="14" t="s">
        <v>444</v>
      </c>
      <c r="AA88" s="14" t="s">
        <v>444</v>
      </c>
      <c r="AB88" s="236" t="s">
        <v>56</v>
      </c>
      <c r="AC88" s="109">
        <v>18.019264724528252</v>
      </c>
      <c r="AD88" s="107">
        <v>1.5094339622641511</v>
      </c>
      <c r="AE88" s="109">
        <v>750.96323622641262</v>
      </c>
      <c r="AF88" s="108">
        <v>15.019264724528252</v>
      </c>
      <c r="AG88" s="109">
        <v>18.019264724528252</v>
      </c>
    </row>
    <row r="89" spans="1:33" ht="15.6">
      <c r="A89" s="110" t="s">
        <v>4690</v>
      </c>
      <c r="B89" s="96" t="s">
        <v>4691</v>
      </c>
      <c r="C89" s="233" t="s">
        <v>5458</v>
      </c>
      <c r="D89" s="233" t="s">
        <v>108</v>
      </c>
      <c r="E89" s="233" t="s">
        <v>52</v>
      </c>
      <c r="F89" s="233" t="s">
        <v>26</v>
      </c>
      <c r="G89" s="13" t="s">
        <v>66</v>
      </c>
      <c r="H89" s="233" t="s">
        <v>54</v>
      </c>
      <c r="I89" s="233" t="s">
        <v>55</v>
      </c>
      <c r="J89" s="233" t="s">
        <v>5459</v>
      </c>
      <c r="K89" s="235">
        <v>43444</v>
      </c>
      <c r="L89" s="235">
        <v>43497</v>
      </c>
      <c r="M89" s="235">
        <v>43524</v>
      </c>
      <c r="N89" s="233" t="s">
        <v>56</v>
      </c>
      <c r="O89" s="233" t="s">
        <v>56</v>
      </c>
      <c r="P89" s="233" t="s">
        <v>23</v>
      </c>
      <c r="Q89" t="s">
        <v>84</v>
      </c>
      <c r="R89" t="s">
        <v>84</v>
      </c>
      <c r="S89" t="s">
        <v>84</v>
      </c>
      <c r="W89" s="233" t="s">
        <v>4747</v>
      </c>
      <c r="X89" s="15">
        <v>500000</v>
      </c>
      <c r="Y89" s="99" t="s">
        <v>72</v>
      </c>
      <c r="Z89" s="233" t="s">
        <v>444</v>
      </c>
      <c r="AA89" s="233" t="s">
        <v>444</v>
      </c>
      <c r="AB89" s="236" t="s">
        <v>56</v>
      </c>
      <c r="AC89" s="109">
        <v>18.049453403773533</v>
      </c>
      <c r="AD89" s="107">
        <v>1.5094339622641511</v>
      </c>
      <c r="AE89" s="109">
        <v>752.47267018867672</v>
      </c>
      <c r="AF89" s="108">
        <v>15.049453403773533</v>
      </c>
      <c r="AG89" s="109">
        <v>18.049453403773533</v>
      </c>
    </row>
    <row r="90" spans="1:33" ht="15.6">
      <c r="A90" s="13" t="s">
        <v>4766</v>
      </c>
      <c r="B90" s="95" t="s">
        <v>4767</v>
      </c>
      <c r="C90" s="13" t="s">
        <v>5460</v>
      </c>
      <c r="D90" s="13" t="s">
        <v>52</v>
      </c>
      <c r="E90" s="13" t="s">
        <v>52</v>
      </c>
      <c r="F90" s="13" t="s">
        <v>26</v>
      </c>
      <c r="G90" s="13" t="s">
        <v>66</v>
      </c>
      <c r="H90" s="13" t="s">
        <v>54</v>
      </c>
      <c r="I90" s="13" t="s">
        <v>55</v>
      </c>
      <c r="J90" s="233" t="s">
        <v>5461</v>
      </c>
      <c r="K90" s="235">
        <v>43222</v>
      </c>
      <c r="L90" s="235">
        <v>43249</v>
      </c>
      <c r="M90" s="235">
        <v>43555</v>
      </c>
      <c r="N90" s="13" t="s">
        <v>56</v>
      </c>
      <c r="O90" s="13" t="s">
        <v>56</v>
      </c>
      <c r="P90" s="14" t="s">
        <v>23</v>
      </c>
      <c r="Q90" t="s">
        <v>84</v>
      </c>
      <c r="R90" t="s">
        <v>84</v>
      </c>
      <c r="S90" t="s">
        <v>84</v>
      </c>
      <c r="W90" s="233"/>
      <c r="X90" s="236">
        <v>500000</v>
      </c>
      <c r="Y90" s="233" t="s">
        <v>58</v>
      </c>
      <c r="Z90" s="14" t="s">
        <v>444</v>
      </c>
      <c r="AA90" s="14" t="s">
        <v>444</v>
      </c>
      <c r="AB90" s="236" t="s">
        <v>56</v>
      </c>
      <c r="AC90" s="109">
        <v>18.079642083018818</v>
      </c>
      <c r="AD90" s="107">
        <v>1.5094339622641511</v>
      </c>
      <c r="AE90" s="109">
        <v>753.98210415094081</v>
      </c>
      <c r="AF90" s="108">
        <v>15.079642083018816</v>
      </c>
      <c r="AG90" s="109">
        <v>18.079642083018818</v>
      </c>
    </row>
  </sheetData>
  <autoFilter ref="A1:AG1" xr:uid="{714102AA-6F65-47BC-8301-3FAA50219045}"/>
  <dataValidations count="1">
    <dataValidation type="list" allowBlank="1" showInputMessage="1" showErrorMessage="1" sqref="O1:O90" xr:uid="{77227D42-5D81-48E2-BA4E-89AFA4F4CBB2}">
      <formula1>List_of_Analysts</formula1>
    </dataValidation>
  </dataValidations>
  <pageMargins left="0.7" right="0.7" top="0.75" bottom="0.75" header="0.3" footer="0.3"/>
  <pageSetup paperSize="9" orientation="portrait" r:id="rId1"/>
  <headerFooter>
    <oddFooter>&amp;L_x000D_&amp;1#&amp;"Calibri"&amp;10&amp;K000000 Confidential</oddFooter>
  </headerFooter>
  <customProperties>
    <customPr name="_pios_id" r:id="rId2"/>
  </customProperties>
  <extLst>
    <ext xmlns:x14="http://schemas.microsoft.com/office/spreadsheetml/2009/9/main" uri="{CCE6A557-97BC-4b89-ADB6-D9C93CAAB3DF}">
      <x14:dataValidations xmlns:xm="http://schemas.microsoft.com/office/excel/2006/main" count="14">
        <x14:dataValidation type="list" allowBlank="1" showInputMessage="1" showErrorMessage="1" xr:uid="{4E1CAD09-9B2B-4843-8503-59FBD248F08D}">
          <x14:formula1>
            <xm:f>'Data Validation'!#REF!</xm:f>
          </x14:formula1>
          <xm:sqref>Y1</xm:sqref>
        </x14:dataValidation>
        <x14:dataValidation type="list" allowBlank="1" showInputMessage="1" showErrorMessage="1" xr:uid="{393154B6-6A00-48DE-B633-D96C6E0F0021}">
          <x14:formula1>
            <xm:f>'Data Validation'!$K$2:$K$9</xm:f>
          </x14:formula1>
          <xm:sqref>Q1 P2:P90</xm:sqref>
        </x14:dataValidation>
        <x14:dataValidation type="list" allowBlank="1" showInputMessage="1" showErrorMessage="1" xr:uid="{C9174610-DF0A-4792-997C-F615FAA4833A}">
          <x14:formula1>
            <xm:f>'Data Validation'!$K$1:$K$9</xm:f>
          </x14:formula1>
          <xm:sqref>P1</xm:sqref>
        </x14:dataValidation>
        <x14:dataValidation type="list" allowBlank="1" showInputMessage="1" showErrorMessage="1" xr:uid="{FCB14D22-84DB-4DA9-882C-5AFD1F5BACB1}">
          <x14:formula1>
            <xm:f>'Data Validation'!$M$2:$M$5</xm:f>
          </x14:formula1>
          <xm:sqref>Y2:Y90</xm:sqref>
        </x14:dataValidation>
        <x14:dataValidation type="list" allowBlank="1" showInputMessage="1" showErrorMessage="1" xr:uid="{B433C114-C5AB-4C20-81B8-19110A298E7B}">
          <x14:formula1>
            <xm:f>'Data Validation'!$N$1:$N$5</xm:f>
          </x14:formula1>
          <xm:sqref>R1</xm:sqref>
        </x14:dataValidation>
        <x14:dataValidation type="list" allowBlank="1" showInputMessage="1" showErrorMessage="1" xr:uid="{1141A6EF-5F5B-4127-9189-41343E8858F5}">
          <x14:formula1>
            <xm:f>'Data Validation'!$N$2:$N$9</xm:f>
          </x14:formula1>
          <xm:sqref>S9:V90 S4:S7 V4:V7 R2:R90 T2:U7</xm:sqref>
        </x14:dataValidation>
        <x14:dataValidation type="list" allowBlank="1" showInputMessage="1" showErrorMessage="1" xr:uid="{1BF9E28C-85EE-49F6-8527-FBF25B777641}">
          <x14:formula1>
            <xm:f>'Data Validation'!$O$2:$O$9</xm:f>
          </x14:formula1>
          <xm:sqref>Q2:Q90</xm:sqref>
        </x14:dataValidation>
        <x14:dataValidation type="list" allowBlank="1" showInputMessage="1" showErrorMessage="1" xr:uid="{812818BA-8C2B-4C56-8FBA-9EA91E8077C4}">
          <x14:formula1>
            <xm:f>'Data Validation'!$G$2:$G$5</xm:f>
          </x14:formula1>
          <xm:sqref>I1:I90</xm:sqref>
        </x14:dataValidation>
        <x14:dataValidation type="list" allowBlank="1" showInputMessage="1" showErrorMessage="1" xr:uid="{696F4EE1-19F6-4B01-A9C4-08AEE9238262}">
          <x14:formula1>
            <xm:f>'Data Validation'!$F$2:$F$5</xm:f>
          </x14:formula1>
          <xm:sqref>H1:H90</xm:sqref>
        </x14:dataValidation>
        <x14:dataValidation type="list" allowBlank="1" showInputMessage="1" showErrorMessage="1" xr:uid="{4DAF7FF2-7D87-4D9D-A4CB-D5C7D6EDBD96}">
          <x14:formula1>
            <xm:f>'Data Validation'!$C$2:$C$5</xm:f>
          </x14:formula1>
          <xm:sqref>E1:E90</xm:sqref>
        </x14:dataValidation>
        <x14:dataValidation type="list" allowBlank="1" showInputMessage="1" showErrorMessage="1" xr:uid="{8E1A2370-2ED6-4CF7-818D-61C9512679A9}">
          <x14:formula1>
            <xm:f>'Data Validation'!$B$2:$B$9</xm:f>
          </x14:formula1>
          <xm:sqref>D1:D90</xm:sqref>
        </x14:dataValidation>
        <x14:dataValidation type="list" allowBlank="1" showInputMessage="1" showErrorMessage="1" xr:uid="{B23B0054-30BB-47A0-820C-A71BA30BA90C}">
          <x14:formula1>
            <xm:f>'Data Validation'!$D$2:$D$10</xm:f>
          </x14:formula1>
          <xm:sqref>F1:F90</xm:sqref>
        </x14:dataValidation>
        <x14:dataValidation type="list" allowBlank="1" showInputMessage="1" showErrorMessage="1" xr:uid="{8844CB4B-D8C2-4A0E-B9F7-26BCC343AB4D}">
          <x14:formula1>
            <xm:f>'Data Validation'!$E$2:$E$9</xm:f>
          </x14:formula1>
          <xm:sqref>G1:G90</xm:sqref>
        </x14:dataValidation>
        <x14:dataValidation type="list" allowBlank="1" showInputMessage="1" showErrorMessage="1" xr:uid="{0EF6DC43-CBF1-4AC5-B8C9-66933B2B883B}">
          <x14:formula1>
            <xm:f>'Data Validation'!$H$2:$H$10</xm:f>
          </x14:formula1>
          <xm:sqref>N1:N90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AG301"/>
  <sheetViews>
    <sheetView topLeftCell="A145" workbookViewId="0">
      <selection activeCell="J160" sqref="J160"/>
    </sheetView>
  </sheetViews>
  <sheetFormatPr defaultColWidth="9.42578125" defaultRowHeight="14.45"/>
  <cols>
    <col min="10" max="10" width="55.42578125" customWidth="1"/>
    <col min="11" max="11" width="12.42578125" customWidth="1"/>
    <col min="12" max="12" width="13.42578125" customWidth="1"/>
    <col min="13" max="13" width="11.42578125" bestFit="1" customWidth="1"/>
    <col min="14" max="14" width="15.42578125" customWidth="1"/>
    <col min="17" max="17" width="33.42578125" customWidth="1"/>
  </cols>
  <sheetData>
    <row r="1" spans="1:30" ht="78.75" customHeight="1">
      <c r="A1" s="8" t="s">
        <v>47</v>
      </c>
      <c r="B1" s="8" t="s">
        <v>48</v>
      </c>
      <c r="C1" s="124" t="s">
        <v>445</v>
      </c>
      <c r="D1" s="124" t="s">
        <v>30</v>
      </c>
      <c r="E1" s="124" t="s">
        <v>31</v>
      </c>
      <c r="F1" s="124" t="s">
        <v>32</v>
      </c>
      <c r="G1" s="124" t="s">
        <v>33</v>
      </c>
      <c r="H1" s="124" t="s">
        <v>34</v>
      </c>
      <c r="I1" s="124" t="s">
        <v>35</v>
      </c>
      <c r="J1" s="124" t="s">
        <v>1048</v>
      </c>
      <c r="K1" s="117" t="s">
        <v>447</v>
      </c>
      <c r="L1" s="117" t="s">
        <v>448</v>
      </c>
      <c r="M1" s="117" t="s">
        <v>449</v>
      </c>
      <c r="N1" s="124" t="s">
        <v>36</v>
      </c>
      <c r="O1" s="124" t="s">
        <v>37</v>
      </c>
      <c r="P1" s="124" t="s">
        <v>5462</v>
      </c>
      <c r="Q1" s="9" t="s">
        <v>457</v>
      </c>
      <c r="R1" s="124" t="s">
        <v>458</v>
      </c>
      <c r="S1" s="124" t="s">
        <v>459</v>
      </c>
      <c r="T1" s="124" t="s">
        <v>28</v>
      </c>
      <c r="U1" s="124" t="s">
        <v>460</v>
      </c>
      <c r="V1" s="124" t="s">
        <v>461</v>
      </c>
      <c r="W1" s="8" t="s">
        <v>462</v>
      </c>
      <c r="X1" s="10" t="s">
        <v>463</v>
      </c>
      <c r="Y1" s="11" t="s">
        <v>464</v>
      </c>
      <c r="Z1" s="8" t="s">
        <v>465</v>
      </c>
      <c r="AA1" s="8" t="s">
        <v>466</v>
      </c>
      <c r="AB1" s="120" t="s">
        <v>5463</v>
      </c>
      <c r="AC1" s="120" t="s">
        <v>453</v>
      </c>
      <c r="AD1" s="120" t="s">
        <v>452</v>
      </c>
    </row>
    <row r="2" spans="1:30" ht="15.6">
      <c r="A2" s="13" t="s">
        <v>4766</v>
      </c>
      <c r="B2" s="95" t="s">
        <v>4767</v>
      </c>
      <c r="C2" s="233" t="s">
        <v>4791</v>
      </c>
      <c r="D2" s="233" t="s">
        <v>64</v>
      </c>
      <c r="E2" s="233" t="s">
        <v>65</v>
      </c>
      <c r="F2" s="233" t="s">
        <v>24</v>
      </c>
      <c r="G2" s="13" t="s">
        <v>53</v>
      </c>
      <c r="H2" s="233" t="s">
        <v>67</v>
      </c>
      <c r="I2" s="13" t="s">
        <v>55</v>
      </c>
      <c r="J2" s="233" t="s">
        <v>5464</v>
      </c>
      <c r="K2" s="235">
        <v>42943</v>
      </c>
      <c r="L2" s="235">
        <v>43131</v>
      </c>
      <c r="M2" s="235">
        <v>43203</v>
      </c>
      <c r="N2" s="233" t="s">
        <v>7</v>
      </c>
      <c r="O2" s="233" t="s">
        <v>98</v>
      </c>
      <c r="P2" s="233" t="s">
        <v>17</v>
      </c>
      <c r="Q2" s="233" t="s">
        <v>5465</v>
      </c>
      <c r="R2" s="236">
        <v>1839</v>
      </c>
      <c r="S2" s="233" t="s">
        <v>72</v>
      </c>
      <c r="T2" s="14" t="s">
        <v>444</v>
      </c>
      <c r="U2" s="14" t="s">
        <v>478</v>
      </c>
      <c r="V2" s="236" t="s">
        <v>99</v>
      </c>
      <c r="W2" s="109">
        <v>32.336840392452785</v>
      </c>
      <c r="X2" s="107">
        <v>149.74176603773586</v>
      </c>
      <c r="Y2" s="109">
        <v>1266.8420196226391</v>
      </c>
      <c r="Z2" s="108">
        <v>25.336840392452782</v>
      </c>
      <c r="AA2" s="109">
        <v>32.336840392452785</v>
      </c>
    </row>
    <row r="3" spans="1:30" ht="15.6">
      <c r="A3" s="110" t="s">
        <v>4573</v>
      </c>
      <c r="B3" s="96" t="s">
        <v>4574</v>
      </c>
      <c r="C3" s="233" t="s">
        <v>5466</v>
      </c>
      <c r="D3" s="233" t="s">
        <v>64</v>
      </c>
      <c r="E3" s="233" t="s">
        <v>65</v>
      </c>
      <c r="F3" s="233" t="s">
        <v>24</v>
      </c>
      <c r="G3" s="13" t="s">
        <v>53</v>
      </c>
      <c r="H3" s="233" t="s">
        <v>67</v>
      </c>
      <c r="I3" s="233" t="s">
        <v>55</v>
      </c>
      <c r="J3" s="233" t="s">
        <v>5467</v>
      </c>
      <c r="K3" s="235">
        <v>43191</v>
      </c>
      <c r="L3" s="235">
        <v>43248</v>
      </c>
      <c r="M3" s="235">
        <v>43259</v>
      </c>
      <c r="N3" s="233" t="s">
        <v>13</v>
      </c>
      <c r="O3" s="233" t="s">
        <v>139</v>
      </c>
      <c r="P3" s="233" t="s">
        <v>17</v>
      </c>
      <c r="Q3" s="233" t="s">
        <v>5468</v>
      </c>
      <c r="R3" s="236">
        <v>2110</v>
      </c>
      <c r="S3" s="233" t="s">
        <v>72</v>
      </c>
      <c r="T3" s="14" t="s">
        <v>444</v>
      </c>
      <c r="U3" s="14" t="s">
        <v>478</v>
      </c>
      <c r="V3" s="236" t="s">
        <v>140</v>
      </c>
      <c r="W3" s="109">
        <v>32.338114354716936</v>
      </c>
      <c r="X3" s="107">
        <v>6.3698113207547175E-2</v>
      </c>
      <c r="Y3" s="109">
        <v>1266.9057177358466</v>
      </c>
      <c r="Z3" s="108">
        <v>25.338114354716932</v>
      </c>
      <c r="AA3" s="109">
        <v>32.338114354716936</v>
      </c>
    </row>
    <row r="4" spans="1:30" ht="15.6">
      <c r="A4" s="110" t="s">
        <v>4690</v>
      </c>
      <c r="B4" s="96" t="s">
        <v>4691</v>
      </c>
      <c r="C4" s="233" t="s">
        <v>5469</v>
      </c>
      <c r="D4" s="233" t="s">
        <v>108</v>
      </c>
      <c r="E4" s="233" t="s">
        <v>76</v>
      </c>
      <c r="F4" s="233" t="s">
        <v>24</v>
      </c>
      <c r="G4" s="13" t="s">
        <v>53</v>
      </c>
      <c r="H4" s="233" t="s">
        <v>67</v>
      </c>
      <c r="I4" s="233" t="s">
        <v>68</v>
      </c>
      <c r="J4" s="233" t="s">
        <v>5470</v>
      </c>
      <c r="K4" s="235">
        <v>42809</v>
      </c>
      <c r="L4" s="235">
        <v>43217</v>
      </c>
      <c r="M4" s="235">
        <v>43265</v>
      </c>
      <c r="N4" s="233" t="s">
        <v>9</v>
      </c>
      <c r="O4" s="233" t="s">
        <v>4319</v>
      </c>
      <c r="P4" s="233" t="s">
        <v>17</v>
      </c>
      <c r="Q4" s="233" t="s">
        <v>5471</v>
      </c>
      <c r="R4" s="104">
        <v>500000</v>
      </c>
      <c r="S4" s="99" t="s">
        <v>72</v>
      </c>
      <c r="T4" s="14" t="s">
        <v>444</v>
      </c>
      <c r="U4" s="14" t="s">
        <v>478</v>
      </c>
      <c r="V4" s="236" t="s">
        <v>4963</v>
      </c>
      <c r="W4" s="109">
        <v>32.640001147169755</v>
      </c>
      <c r="X4" s="107">
        <v>15.09433962264151</v>
      </c>
      <c r="Y4" s="109">
        <v>1282.000057358488</v>
      </c>
      <c r="Z4" s="108">
        <v>25.640001147169759</v>
      </c>
      <c r="AA4" s="109">
        <v>32.640001147169755</v>
      </c>
    </row>
    <row r="5" spans="1:30" ht="15.6">
      <c r="A5" s="110" t="s">
        <v>4690</v>
      </c>
      <c r="B5" s="96" t="s">
        <v>4691</v>
      </c>
      <c r="C5" s="233" t="s">
        <v>5469</v>
      </c>
      <c r="D5" s="233" t="s">
        <v>108</v>
      </c>
      <c r="E5" s="233" t="s">
        <v>76</v>
      </c>
      <c r="F5" s="233" t="s">
        <v>24</v>
      </c>
      <c r="G5" s="13" t="s">
        <v>53</v>
      </c>
      <c r="H5" s="233" t="s">
        <v>67</v>
      </c>
      <c r="I5" s="233" t="s">
        <v>68</v>
      </c>
      <c r="J5" s="233" t="s">
        <v>5472</v>
      </c>
      <c r="K5" s="235">
        <v>42809</v>
      </c>
      <c r="L5" s="235">
        <v>43217</v>
      </c>
      <c r="M5" s="235">
        <v>43265</v>
      </c>
      <c r="N5" s="233" t="s">
        <v>9</v>
      </c>
      <c r="O5" s="233" t="s">
        <v>4319</v>
      </c>
      <c r="P5" s="233" t="s">
        <v>17</v>
      </c>
      <c r="Q5" s="233" t="s">
        <v>3641</v>
      </c>
      <c r="R5" s="104">
        <v>500000</v>
      </c>
      <c r="S5" s="99" t="s">
        <v>58</v>
      </c>
      <c r="T5" s="14" t="s">
        <v>444</v>
      </c>
      <c r="U5" s="14" t="s">
        <v>478</v>
      </c>
      <c r="V5" s="236" t="s">
        <v>4963</v>
      </c>
      <c r="W5" s="109">
        <v>32.941887939622589</v>
      </c>
      <c r="X5" s="107">
        <v>15.09433962264151</v>
      </c>
      <c r="Y5" s="109">
        <v>1297.0943969811294</v>
      </c>
      <c r="Z5" s="108">
        <v>25.941887939622589</v>
      </c>
      <c r="AA5" s="109">
        <v>32.941887939622589</v>
      </c>
    </row>
    <row r="6" spans="1:30" ht="15.6">
      <c r="A6" s="110" t="s">
        <v>4174</v>
      </c>
      <c r="B6" s="96" t="s">
        <v>4133</v>
      </c>
      <c r="C6" s="233" t="s">
        <v>5473</v>
      </c>
      <c r="D6" s="233" t="s">
        <v>108</v>
      </c>
      <c r="E6" s="233" t="s">
        <v>65</v>
      </c>
      <c r="F6" s="233" t="s">
        <v>24</v>
      </c>
      <c r="G6" s="13" t="s">
        <v>53</v>
      </c>
      <c r="H6" s="233" t="s">
        <v>67</v>
      </c>
      <c r="I6" s="13" t="s">
        <v>55</v>
      </c>
      <c r="J6" s="233" t="s">
        <v>5474</v>
      </c>
      <c r="K6" s="235">
        <v>42948</v>
      </c>
      <c r="L6" s="235">
        <v>43227</v>
      </c>
      <c r="M6" s="235">
        <v>43266</v>
      </c>
      <c r="N6" s="233" t="s">
        <v>9</v>
      </c>
      <c r="O6" s="233" t="s">
        <v>181</v>
      </c>
      <c r="P6" s="233" t="s">
        <v>17</v>
      </c>
      <c r="Q6" s="13" t="s">
        <v>5475</v>
      </c>
      <c r="R6" s="236">
        <v>156082</v>
      </c>
      <c r="S6" s="233" t="s">
        <v>72</v>
      </c>
      <c r="T6" s="14" t="s">
        <v>444</v>
      </c>
      <c r="U6" s="14" t="s">
        <v>478</v>
      </c>
      <c r="V6" s="236" t="s">
        <v>182</v>
      </c>
      <c r="W6" s="109">
        <v>33.036126128301831</v>
      </c>
      <c r="X6" s="107">
        <v>4.7119094339622647</v>
      </c>
      <c r="Y6" s="109">
        <v>1301.8063064150917</v>
      </c>
      <c r="Z6" s="108">
        <v>26.036126128301834</v>
      </c>
      <c r="AA6" s="109">
        <v>33.036126128301831</v>
      </c>
    </row>
    <row r="7" spans="1:30" ht="15.6">
      <c r="A7" s="13" t="s">
        <v>4196</v>
      </c>
      <c r="B7" s="13" t="s">
        <v>4197</v>
      </c>
      <c r="C7" s="233" t="s">
        <v>5476</v>
      </c>
      <c r="D7" s="233" t="s">
        <v>108</v>
      </c>
      <c r="E7" s="233" t="s">
        <v>65</v>
      </c>
      <c r="F7" s="233" t="s">
        <v>24</v>
      </c>
      <c r="G7" s="13" t="s">
        <v>53</v>
      </c>
      <c r="H7" s="233" t="s">
        <v>67</v>
      </c>
      <c r="I7" s="233" t="s">
        <v>68</v>
      </c>
      <c r="J7" s="233" t="s">
        <v>5477</v>
      </c>
      <c r="K7" s="235">
        <v>43017</v>
      </c>
      <c r="L7" s="235">
        <v>43314</v>
      </c>
      <c r="M7" s="235">
        <v>43420</v>
      </c>
      <c r="N7" s="233" t="s">
        <v>9</v>
      </c>
      <c r="O7" s="233" t="s">
        <v>193</v>
      </c>
      <c r="P7" s="233" t="s">
        <v>17</v>
      </c>
      <c r="Q7" s="233" t="s">
        <v>5478</v>
      </c>
      <c r="R7" s="236">
        <v>500000</v>
      </c>
      <c r="S7" s="233" t="s">
        <v>58</v>
      </c>
      <c r="T7" s="14" t="s">
        <v>444</v>
      </c>
      <c r="U7" s="14" t="s">
        <v>478</v>
      </c>
      <c r="V7" s="236" t="s">
        <v>194</v>
      </c>
      <c r="W7" s="109">
        <v>33.338012920754664</v>
      </c>
      <c r="X7" s="107">
        <v>15.09433962264151</v>
      </c>
      <c r="Y7" s="109">
        <v>1316.9006460377332</v>
      </c>
      <c r="Z7" s="108">
        <v>26.338012920754664</v>
      </c>
      <c r="AA7" s="109">
        <v>33.338012920754664</v>
      </c>
    </row>
    <row r="8" spans="1:30" ht="15.6">
      <c r="A8" s="233" t="s">
        <v>4203</v>
      </c>
      <c r="B8" s="233" t="s">
        <v>4204</v>
      </c>
      <c r="C8" s="233" t="s">
        <v>4170</v>
      </c>
      <c r="D8" s="233" t="s">
        <v>108</v>
      </c>
      <c r="E8" s="233" t="s">
        <v>65</v>
      </c>
      <c r="F8" s="233" t="s">
        <v>24</v>
      </c>
      <c r="G8" s="13" t="s">
        <v>53</v>
      </c>
      <c r="H8" s="233" t="s">
        <v>67</v>
      </c>
      <c r="I8" s="13" t="s">
        <v>55</v>
      </c>
      <c r="J8" s="233" t="s">
        <v>5479</v>
      </c>
      <c r="K8" s="235">
        <v>43101</v>
      </c>
      <c r="L8" s="235">
        <v>43357</v>
      </c>
      <c r="M8" s="235">
        <v>43434</v>
      </c>
      <c r="N8" s="233" t="s">
        <v>9</v>
      </c>
      <c r="O8" s="233" t="s">
        <v>193</v>
      </c>
      <c r="P8" s="233" t="s">
        <v>17</v>
      </c>
      <c r="Q8" s="233" t="s">
        <v>5480</v>
      </c>
      <c r="R8" s="236">
        <v>500000</v>
      </c>
      <c r="S8" s="233" t="s">
        <v>72</v>
      </c>
      <c r="T8" s="14" t="s">
        <v>444</v>
      </c>
      <c r="U8" s="14" t="s">
        <v>478</v>
      </c>
      <c r="V8" s="236" t="s">
        <v>194</v>
      </c>
      <c r="W8" s="109">
        <v>33.639899713207491</v>
      </c>
      <c r="X8" s="107">
        <v>15.09433962264151</v>
      </c>
      <c r="Y8" s="109">
        <v>1331.9949856603746</v>
      </c>
      <c r="Z8" s="108">
        <v>26.639899713207491</v>
      </c>
      <c r="AA8" s="109">
        <v>33.639899713207491</v>
      </c>
    </row>
    <row r="9" spans="1:30" ht="15.6">
      <c r="A9" s="110" t="s">
        <v>4141</v>
      </c>
      <c r="B9" s="96" t="s">
        <v>4142</v>
      </c>
      <c r="C9" s="233" t="s">
        <v>5481</v>
      </c>
      <c r="D9" s="233" t="s">
        <v>65</v>
      </c>
      <c r="E9" s="233" t="s">
        <v>65</v>
      </c>
      <c r="F9" s="233" t="s">
        <v>24</v>
      </c>
      <c r="G9" s="233" t="s">
        <v>53</v>
      </c>
      <c r="H9" s="233" t="s">
        <v>67</v>
      </c>
      <c r="I9" s="233" t="s">
        <v>68</v>
      </c>
      <c r="J9" s="233" t="s">
        <v>5482</v>
      </c>
      <c r="K9" s="235">
        <v>43313</v>
      </c>
      <c r="L9" s="235">
        <v>43465</v>
      </c>
      <c r="M9" s="235">
        <v>43465</v>
      </c>
      <c r="N9" s="233" t="s">
        <v>11</v>
      </c>
      <c r="O9" s="233" t="s">
        <v>12</v>
      </c>
      <c r="P9" s="233" t="s">
        <v>17</v>
      </c>
      <c r="Q9" s="233" t="s">
        <v>5483</v>
      </c>
      <c r="R9" s="236">
        <v>500000</v>
      </c>
      <c r="S9" s="233" t="s">
        <v>72</v>
      </c>
      <c r="T9" s="14" t="s">
        <v>444</v>
      </c>
      <c r="U9" s="14" t="s">
        <v>478</v>
      </c>
      <c r="V9" s="236" t="s">
        <v>125</v>
      </c>
      <c r="W9" s="109">
        <v>33.941786505660318</v>
      </c>
      <c r="X9" s="107">
        <v>15.09433962264151</v>
      </c>
      <c r="Y9" s="109">
        <v>1347.089325283016</v>
      </c>
      <c r="Z9" s="108">
        <v>26.941786505660321</v>
      </c>
      <c r="AA9" s="109">
        <v>33.941786505660318</v>
      </c>
    </row>
    <row r="10" spans="1:30" ht="15.6">
      <c r="A10" s="110" t="s">
        <v>4573</v>
      </c>
      <c r="B10" s="96" t="s">
        <v>4574</v>
      </c>
      <c r="C10" s="233" t="s">
        <v>5484</v>
      </c>
      <c r="D10" s="233" t="s">
        <v>108</v>
      </c>
      <c r="E10" s="233" t="s">
        <v>65</v>
      </c>
      <c r="F10" s="233" t="s">
        <v>24</v>
      </c>
      <c r="G10" s="13" t="s">
        <v>53</v>
      </c>
      <c r="H10" s="233" t="s">
        <v>67</v>
      </c>
      <c r="I10" s="233" t="s">
        <v>68</v>
      </c>
      <c r="J10" s="95" t="s">
        <v>5485</v>
      </c>
      <c r="K10" s="235">
        <v>43430</v>
      </c>
      <c r="L10" s="235">
        <v>43430</v>
      </c>
      <c r="M10" s="235">
        <v>43466</v>
      </c>
      <c r="N10" s="233" t="s">
        <v>11</v>
      </c>
      <c r="O10" s="233" t="s">
        <v>12</v>
      </c>
      <c r="P10" s="233" t="s">
        <v>17</v>
      </c>
      <c r="Q10" s="233" t="s">
        <v>5486</v>
      </c>
      <c r="R10" s="236">
        <v>500000</v>
      </c>
      <c r="S10" s="233" t="s">
        <v>72</v>
      </c>
      <c r="T10" s="14" t="s">
        <v>444</v>
      </c>
      <c r="U10" s="14" t="s">
        <v>478</v>
      </c>
      <c r="V10" s="236" t="s">
        <v>125</v>
      </c>
      <c r="W10" s="109">
        <v>34.243673298113151</v>
      </c>
      <c r="X10" s="107">
        <v>15.09433962264151</v>
      </c>
      <c r="Y10" s="109">
        <v>1362.1836649056575</v>
      </c>
      <c r="Z10" s="108">
        <v>27.243673298113148</v>
      </c>
      <c r="AA10" s="109">
        <v>34.243673298113151</v>
      </c>
    </row>
    <row r="11" spans="1:30" ht="15.6">
      <c r="A11" s="110" t="s">
        <v>4174</v>
      </c>
      <c r="B11" s="96" t="s">
        <v>4133</v>
      </c>
      <c r="C11" s="13" t="s">
        <v>4863</v>
      </c>
      <c r="D11" s="13" t="s">
        <v>108</v>
      </c>
      <c r="E11" s="13" t="s">
        <v>65</v>
      </c>
      <c r="F11" s="13" t="s">
        <v>24</v>
      </c>
      <c r="G11" s="13" t="s">
        <v>66</v>
      </c>
      <c r="H11" s="13" t="s">
        <v>54</v>
      </c>
      <c r="I11" s="13" t="s">
        <v>55</v>
      </c>
      <c r="J11" s="13" t="s">
        <v>5487</v>
      </c>
      <c r="K11" s="100">
        <v>42919</v>
      </c>
      <c r="L11" s="100">
        <v>42969</v>
      </c>
      <c r="M11" s="22">
        <v>43055</v>
      </c>
      <c r="N11" s="13" t="s">
        <v>13</v>
      </c>
      <c r="O11" s="13" t="s">
        <v>5488</v>
      </c>
      <c r="P11" s="14" t="s">
        <v>17</v>
      </c>
      <c r="Q11" s="13" t="s">
        <v>5489</v>
      </c>
      <c r="R11" s="15">
        <v>4778428</v>
      </c>
      <c r="S11" s="99" t="s">
        <v>72</v>
      </c>
      <c r="T11" s="14" t="s">
        <v>444</v>
      </c>
      <c r="U11" s="14" t="s">
        <v>478</v>
      </c>
      <c r="V11" s="236" t="s">
        <v>5490</v>
      </c>
      <c r="W11" s="109">
        <v>34.532182158490514</v>
      </c>
      <c r="X11" s="107">
        <v>14.425443018867927</v>
      </c>
      <c r="Y11" s="109">
        <v>1376.6091079245255</v>
      </c>
      <c r="Z11" s="108">
        <v>27.53218215849051</v>
      </c>
      <c r="AA11" s="109">
        <v>34.532182158490514</v>
      </c>
    </row>
    <row r="12" spans="1:30" ht="15.6">
      <c r="A12" s="110" t="s">
        <v>4174</v>
      </c>
      <c r="B12" s="96" t="s">
        <v>4133</v>
      </c>
      <c r="C12" s="13" t="s">
        <v>5491</v>
      </c>
      <c r="D12" s="13" t="s">
        <v>108</v>
      </c>
      <c r="E12" s="13" t="s">
        <v>65</v>
      </c>
      <c r="F12" s="13" t="s">
        <v>24</v>
      </c>
      <c r="G12" s="13" t="s">
        <v>66</v>
      </c>
      <c r="H12" s="13" t="s">
        <v>54</v>
      </c>
      <c r="I12" s="13" t="s">
        <v>55</v>
      </c>
      <c r="J12" s="13" t="s">
        <v>5492</v>
      </c>
      <c r="K12" s="100">
        <v>42929</v>
      </c>
      <c r="L12" s="100">
        <v>43012</v>
      </c>
      <c r="M12" s="22">
        <v>43075</v>
      </c>
      <c r="N12" s="13" t="s">
        <v>13</v>
      </c>
      <c r="O12" s="13" t="s">
        <v>5488</v>
      </c>
      <c r="P12" s="14" t="s">
        <v>17</v>
      </c>
      <c r="Q12" s="13" t="s">
        <v>5493</v>
      </c>
      <c r="R12" s="15">
        <v>2949338</v>
      </c>
      <c r="S12" s="99" t="s">
        <v>72</v>
      </c>
      <c r="T12" s="14" t="s">
        <v>444</v>
      </c>
      <c r="U12" s="14" t="s">
        <v>478</v>
      </c>
      <c r="V12" s="236" t="s">
        <v>5490</v>
      </c>
      <c r="W12" s="109">
        <v>34.710255396226358</v>
      </c>
      <c r="X12" s="107">
        <v>8.9036618867924542</v>
      </c>
      <c r="Y12" s="109">
        <v>1385.5127698113179</v>
      </c>
      <c r="Z12" s="108">
        <v>27.710255396226358</v>
      </c>
      <c r="AA12" s="109">
        <v>34.710255396226358</v>
      </c>
    </row>
    <row r="13" spans="1:30" ht="15.6">
      <c r="A13" s="104" t="s">
        <v>4141</v>
      </c>
      <c r="B13" s="96" t="s">
        <v>4142</v>
      </c>
      <c r="C13" s="13" t="s">
        <v>4786</v>
      </c>
      <c r="D13" s="13" t="s">
        <v>64</v>
      </c>
      <c r="E13" s="13" t="s">
        <v>65</v>
      </c>
      <c r="F13" s="233" t="s">
        <v>24</v>
      </c>
      <c r="G13" s="13" t="s">
        <v>66</v>
      </c>
      <c r="H13" s="13" t="s">
        <v>54</v>
      </c>
      <c r="I13" s="13" t="s">
        <v>68</v>
      </c>
      <c r="J13" s="233" t="s">
        <v>5494</v>
      </c>
      <c r="K13" s="235">
        <v>42856</v>
      </c>
      <c r="L13" s="235">
        <v>43076</v>
      </c>
      <c r="M13" s="235">
        <v>43079</v>
      </c>
      <c r="N13" s="233" t="s">
        <v>13</v>
      </c>
      <c r="O13" s="233" t="s">
        <v>145</v>
      </c>
      <c r="P13" s="233" t="s">
        <v>17</v>
      </c>
      <c r="Q13" s="233" t="s">
        <v>5495</v>
      </c>
      <c r="R13" s="236">
        <v>883552</v>
      </c>
      <c r="S13" s="16" t="s">
        <v>58</v>
      </c>
      <c r="T13" s="14" t="s">
        <v>444</v>
      </c>
      <c r="U13" s="14" t="s">
        <v>478</v>
      </c>
      <c r="V13" s="236" t="s">
        <v>146</v>
      </c>
      <c r="W13" s="109">
        <v>34.763601932075417</v>
      </c>
      <c r="X13" s="107">
        <v>2.6673267924528306</v>
      </c>
      <c r="Y13" s="109">
        <v>1388.1800966037706</v>
      </c>
      <c r="Z13" s="108">
        <v>27.763601932075414</v>
      </c>
      <c r="AA13" s="109">
        <v>34.763601932075417</v>
      </c>
    </row>
    <row r="14" spans="1:30" ht="15.6">
      <c r="A14" s="110" t="s">
        <v>4141</v>
      </c>
      <c r="B14" s="96" t="s">
        <v>4142</v>
      </c>
      <c r="C14" s="13" t="s">
        <v>5496</v>
      </c>
      <c r="D14" s="13" t="s">
        <v>108</v>
      </c>
      <c r="E14" s="13" t="s">
        <v>65</v>
      </c>
      <c r="F14" s="13" t="s">
        <v>24</v>
      </c>
      <c r="G14" s="13" t="s">
        <v>66</v>
      </c>
      <c r="H14" s="13" t="s">
        <v>54</v>
      </c>
      <c r="I14" s="13" t="s">
        <v>55</v>
      </c>
      <c r="J14" s="13" t="s">
        <v>5497</v>
      </c>
      <c r="K14" s="100">
        <v>42954</v>
      </c>
      <c r="L14" s="100">
        <v>43041</v>
      </c>
      <c r="M14" s="22">
        <v>43082</v>
      </c>
      <c r="N14" s="13" t="s">
        <v>13</v>
      </c>
      <c r="O14" s="13" t="s">
        <v>157</v>
      </c>
      <c r="P14" s="14" t="s">
        <v>17</v>
      </c>
      <c r="Q14" s="13"/>
      <c r="R14" s="15">
        <v>3727891</v>
      </c>
      <c r="S14" s="99" t="s">
        <v>72</v>
      </c>
      <c r="T14" s="14" t="s">
        <v>444</v>
      </c>
      <c r="U14" s="14" t="s">
        <v>478</v>
      </c>
      <c r="V14" s="236" t="s">
        <v>158</v>
      </c>
      <c r="W14" s="109">
        <v>34.988682143396169</v>
      </c>
      <c r="X14" s="107">
        <v>11.254010566037739</v>
      </c>
      <c r="Y14" s="109">
        <v>1399.4341071698084</v>
      </c>
      <c r="Z14" s="108">
        <v>27.988682143396169</v>
      </c>
      <c r="AA14" s="109">
        <v>34.988682143396169</v>
      </c>
    </row>
    <row r="15" spans="1:30" ht="15.6">
      <c r="A15" s="110" t="s">
        <v>4660</v>
      </c>
      <c r="B15" s="96" t="s">
        <v>4661</v>
      </c>
      <c r="C15" s="13" t="s">
        <v>5498</v>
      </c>
      <c r="D15" s="13" t="s">
        <v>108</v>
      </c>
      <c r="E15" s="13" t="s">
        <v>65</v>
      </c>
      <c r="F15" s="13" t="s">
        <v>24</v>
      </c>
      <c r="G15" s="13" t="s">
        <v>66</v>
      </c>
      <c r="H15" s="13" t="s">
        <v>54</v>
      </c>
      <c r="I15" s="13" t="s">
        <v>55</v>
      </c>
      <c r="J15" s="13" t="s">
        <v>5499</v>
      </c>
      <c r="K15" s="100">
        <v>42886</v>
      </c>
      <c r="L15" s="100">
        <v>43028</v>
      </c>
      <c r="M15" s="22">
        <v>43084</v>
      </c>
      <c r="N15" s="13" t="s">
        <v>9</v>
      </c>
      <c r="O15" s="13" t="s">
        <v>5500</v>
      </c>
      <c r="P15" s="14" t="s">
        <v>17</v>
      </c>
      <c r="Q15" s="13" t="s">
        <v>5501</v>
      </c>
      <c r="R15" s="102">
        <v>4566325</v>
      </c>
      <c r="S15" s="16" t="s">
        <v>72</v>
      </c>
      <c r="T15" s="14" t="s">
        <v>444</v>
      </c>
      <c r="U15" s="14" t="s">
        <v>478</v>
      </c>
      <c r="V15" s="236" t="s">
        <v>5502</v>
      </c>
      <c r="W15" s="109">
        <v>35.264384784905602</v>
      </c>
      <c r="X15" s="107">
        <v>13.785132075471701</v>
      </c>
      <c r="Y15" s="109">
        <v>1413.2192392452801</v>
      </c>
      <c r="Z15" s="108">
        <v>28.264384784905602</v>
      </c>
      <c r="AA15" s="109">
        <v>35.264384784905602</v>
      </c>
    </row>
    <row r="16" spans="1:30" ht="15.6">
      <c r="A16" s="110" t="s">
        <v>4690</v>
      </c>
      <c r="B16" s="96" t="s">
        <v>4691</v>
      </c>
      <c r="C16" s="13" t="s">
        <v>5503</v>
      </c>
      <c r="D16" s="233" t="s">
        <v>108</v>
      </c>
      <c r="E16" s="233" t="s">
        <v>76</v>
      </c>
      <c r="F16" s="233" t="s">
        <v>24</v>
      </c>
      <c r="G16" s="13" t="s">
        <v>66</v>
      </c>
      <c r="H16" s="233" t="s">
        <v>54</v>
      </c>
      <c r="I16" s="13" t="s">
        <v>55</v>
      </c>
      <c r="J16" s="233" t="s">
        <v>5504</v>
      </c>
      <c r="K16" s="235">
        <v>43034</v>
      </c>
      <c r="L16" s="235">
        <v>43101</v>
      </c>
      <c r="M16" s="235">
        <v>43118</v>
      </c>
      <c r="N16" s="233" t="s">
        <v>9</v>
      </c>
      <c r="O16" s="233" t="s">
        <v>181</v>
      </c>
      <c r="P16" s="233" t="s">
        <v>17</v>
      </c>
      <c r="Q16" s="233" t="s">
        <v>5505</v>
      </c>
      <c r="R16" s="15">
        <v>16561</v>
      </c>
      <c r="S16" s="233" t="s">
        <v>72</v>
      </c>
      <c r="T16" s="14" t="s">
        <v>444</v>
      </c>
      <c r="U16" s="14" t="s">
        <v>478</v>
      </c>
      <c r="V16" s="236" t="s">
        <v>182</v>
      </c>
      <c r="W16" s="109">
        <v>35.265384694339559</v>
      </c>
      <c r="X16" s="107">
        <v>4.999547169811322E-2</v>
      </c>
      <c r="Y16" s="109">
        <v>1413.2692347169782</v>
      </c>
      <c r="Z16" s="108">
        <v>28.265384694339563</v>
      </c>
      <c r="AA16" s="109">
        <v>35.265384694339559</v>
      </c>
    </row>
    <row r="17" spans="1:27" ht="15.6">
      <c r="A17" s="104" t="s">
        <v>4141</v>
      </c>
      <c r="B17" s="96" t="s">
        <v>4142</v>
      </c>
      <c r="C17" s="13" t="s">
        <v>4786</v>
      </c>
      <c r="D17" s="13" t="s">
        <v>64</v>
      </c>
      <c r="E17" s="13" t="s">
        <v>65</v>
      </c>
      <c r="F17" s="233" t="s">
        <v>24</v>
      </c>
      <c r="G17" s="13" t="s">
        <v>66</v>
      </c>
      <c r="H17" s="13" t="s">
        <v>54</v>
      </c>
      <c r="I17" s="233" t="s">
        <v>68</v>
      </c>
      <c r="J17" s="233" t="s">
        <v>5506</v>
      </c>
      <c r="K17" s="235">
        <v>43057</v>
      </c>
      <c r="L17" s="235">
        <v>43110</v>
      </c>
      <c r="M17" s="235">
        <v>43118</v>
      </c>
      <c r="N17" s="233" t="s">
        <v>9</v>
      </c>
      <c r="O17" s="233" t="s">
        <v>181</v>
      </c>
      <c r="P17" s="233" t="s">
        <v>17</v>
      </c>
      <c r="Q17" s="233" t="s">
        <v>5507</v>
      </c>
      <c r="R17" s="15">
        <v>927486</v>
      </c>
      <c r="S17" s="233" t="s">
        <v>58</v>
      </c>
      <c r="T17" s="14" t="s">
        <v>444</v>
      </c>
      <c r="U17" s="14" t="s">
        <v>478</v>
      </c>
      <c r="V17" s="236" t="s">
        <v>182</v>
      </c>
      <c r="W17" s="109">
        <v>35.321383849056545</v>
      </c>
      <c r="X17" s="107">
        <v>2.7999577358490573</v>
      </c>
      <c r="Y17" s="109">
        <v>1416.0691924528273</v>
      </c>
      <c r="Z17" s="108">
        <v>28.321383849056545</v>
      </c>
      <c r="AA17" s="109">
        <v>35.321383849056545</v>
      </c>
    </row>
    <row r="18" spans="1:27" ht="15.6">
      <c r="A18" s="110" t="s">
        <v>4174</v>
      </c>
      <c r="B18" s="96" t="s">
        <v>4133</v>
      </c>
      <c r="C18" s="13" t="s">
        <v>5508</v>
      </c>
      <c r="D18" s="13" t="s">
        <v>108</v>
      </c>
      <c r="E18" s="13" t="s">
        <v>65</v>
      </c>
      <c r="F18" s="13" t="s">
        <v>24</v>
      </c>
      <c r="G18" s="13" t="s">
        <v>66</v>
      </c>
      <c r="H18" s="13" t="s">
        <v>54</v>
      </c>
      <c r="I18" s="13" t="s">
        <v>55</v>
      </c>
      <c r="J18" s="233" t="s">
        <v>5509</v>
      </c>
      <c r="K18" s="235">
        <v>43025</v>
      </c>
      <c r="L18" s="235">
        <v>43074</v>
      </c>
      <c r="M18" s="235">
        <v>43129</v>
      </c>
      <c r="N18" s="233" t="s">
        <v>9</v>
      </c>
      <c r="O18" s="233" t="s">
        <v>181</v>
      </c>
      <c r="P18" s="233" t="s">
        <v>17</v>
      </c>
      <c r="Q18" s="233" t="s">
        <v>5510</v>
      </c>
      <c r="R18" s="15">
        <v>1105569</v>
      </c>
      <c r="S18" s="233" t="s">
        <v>72</v>
      </c>
      <c r="T18" s="14" t="s">
        <v>444</v>
      </c>
      <c r="U18" s="14" t="s">
        <v>478</v>
      </c>
      <c r="V18" s="236" t="s">
        <v>182</v>
      </c>
      <c r="W18" s="109">
        <v>35.388135184905607</v>
      </c>
      <c r="X18" s="107">
        <v>3.3375667924528303</v>
      </c>
      <c r="Y18" s="109">
        <v>1419.4067592452802</v>
      </c>
      <c r="Z18" s="108">
        <v>28.388135184905604</v>
      </c>
      <c r="AA18" s="109">
        <v>35.388135184905607</v>
      </c>
    </row>
    <row r="19" spans="1:27" ht="15.6">
      <c r="A19" s="13" t="s">
        <v>4174</v>
      </c>
      <c r="B19" s="13" t="s">
        <v>4133</v>
      </c>
      <c r="C19" s="13" t="s">
        <v>3406</v>
      </c>
      <c r="D19" s="13" t="s">
        <v>65</v>
      </c>
      <c r="E19" s="13" t="s">
        <v>52</v>
      </c>
      <c r="F19" s="13" t="s">
        <v>24</v>
      </c>
      <c r="G19" s="13" t="s">
        <v>66</v>
      </c>
      <c r="H19" s="13" t="s">
        <v>54</v>
      </c>
      <c r="I19" s="13" t="s">
        <v>55</v>
      </c>
      <c r="J19" s="13" t="s">
        <v>5511</v>
      </c>
      <c r="K19" s="100">
        <v>42947</v>
      </c>
      <c r="L19" s="100">
        <v>43023</v>
      </c>
      <c r="M19" s="22">
        <v>43131</v>
      </c>
      <c r="N19" s="13" t="s">
        <v>9</v>
      </c>
      <c r="O19" s="13" t="s">
        <v>5500</v>
      </c>
      <c r="P19" s="14" t="s">
        <v>17</v>
      </c>
      <c r="Q19" s="13" t="s">
        <v>5512</v>
      </c>
      <c r="R19" s="15">
        <v>3346172</v>
      </c>
      <c r="S19" s="99" t="s">
        <v>72</v>
      </c>
      <c r="T19" s="14" t="s">
        <v>444</v>
      </c>
      <c r="U19" s="14" t="s">
        <v>478</v>
      </c>
      <c r="V19" s="236" t="s">
        <v>5502</v>
      </c>
      <c r="W19" s="109">
        <v>35.590168211320702</v>
      </c>
      <c r="X19" s="107">
        <v>10.101651320754719</v>
      </c>
      <c r="Y19" s="109">
        <v>1429.5084105660349</v>
      </c>
      <c r="Z19" s="108">
        <v>28.590168211320698</v>
      </c>
      <c r="AA19" s="109">
        <v>35.590168211320702</v>
      </c>
    </row>
    <row r="20" spans="1:27" ht="15.6">
      <c r="A20" s="110" t="s">
        <v>4141</v>
      </c>
      <c r="B20" s="96" t="s">
        <v>4142</v>
      </c>
      <c r="C20" s="13" t="s">
        <v>3409</v>
      </c>
      <c r="D20" s="233" t="s">
        <v>64</v>
      </c>
      <c r="E20" s="233" t="s">
        <v>76</v>
      </c>
      <c r="F20" s="233" t="s">
        <v>24</v>
      </c>
      <c r="G20" s="13" t="s">
        <v>66</v>
      </c>
      <c r="H20" s="233" t="s">
        <v>54</v>
      </c>
      <c r="I20" s="2" t="s">
        <v>55</v>
      </c>
      <c r="J20" s="233" t="s">
        <v>5513</v>
      </c>
      <c r="K20" s="235">
        <v>43020</v>
      </c>
      <c r="L20" s="235">
        <v>43112</v>
      </c>
      <c r="M20" s="235">
        <v>43132</v>
      </c>
      <c r="N20" s="233" t="s">
        <v>7</v>
      </c>
      <c r="O20" s="233" t="s">
        <v>98</v>
      </c>
      <c r="P20" s="233" t="s">
        <v>17</v>
      </c>
      <c r="Q20" s="233" t="s">
        <v>5514</v>
      </c>
      <c r="R20" s="15">
        <v>273319</v>
      </c>
      <c r="S20" s="99" t="s">
        <v>72</v>
      </c>
      <c r="T20" s="14" t="s">
        <v>444</v>
      </c>
      <c r="U20" s="14" t="s">
        <v>478</v>
      </c>
      <c r="V20" s="236" t="s">
        <v>99</v>
      </c>
      <c r="W20" s="109">
        <v>35.606670490565975</v>
      </c>
      <c r="X20" s="107">
        <v>0.82511396226415101</v>
      </c>
      <c r="Y20" s="109">
        <v>1430.333524528299</v>
      </c>
      <c r="Z20" s="108">
        <v>28.606670490565978</v>
      </c>
      <c r="AA20" s="109">
        <v>35.606670490565975</v>
      </c>
    </row>
    <row r="21" spans="1:27" ht="15.6">
      <c r="A21" s="103" t="s">
        <v>4141</v>
      </c>
      <c r="B21" s="96" t="s">
        <v>4142</v>
      </c>
      <c r="C21" s="13" t="s">
        <v>4786</v>
      </c>
      <c r="D21" s="13" t="s">
        <v>64</v>
      </c>
      <c r="E21" s="13" t="s">
        <v>65</v>
      </c>
      <c r="F21" s="13" t="s">
        <v>24</v>
      </c>
      <c r="G21" s="13" t="s">
        <v>66</v>
      </c>
      <c r="H21" s="13" t="s">
        <v>54</v>
      </c>
      <c r="I21" s="13" t="s">
        <v>68</v>
      </c>
      <c r="J21" s="13" t="s">
        <v>5515</v>
      </c>
      <c r="K21" s="100">
        <v>42826</v>
      </c>
      <c r="L21" s="100">
        <v>43115</v>
      </c>
      <c r="M21" s="22">
        <v>43140</v>
      </c>
      <c r="N21" s="13" t="s">
        <v>9</v>
      </c>
      <c r="O21" s="13" t="s">
        <v>181</v>
      </c>
      <c r="P21" s="14" t="s">
        <v>17</v>
      </c>
      <c r="Q21" s="13" t="s">
        <v>5516</v>
      </c>
      <c r="R21" s="15">
        <v>349867</v>
      </c>
      <c r="S21" s="99" t="s">
        <v>58</v>
      </c>
      <c r="T21" s="14" t="s">
        <v>444</v>
      </c>
      <c r="U21" s="14" t="s">
        <v>478</v>
      </c>
      <c r="V21" s="236" t="s">
        <v>182</v>
      </c>
      <c r="W21" s="109">
        <v>35.627794535848999</v>
      </c>
      <c r="X21" s="107">
        <v>1.0562022641509434</v>
      </c>
      <c r="Y21" s="109">
        <v>1431.3897267924499</v>
      </c>
      <c r="Z21" s="108">
        <v>28.627794535848999</v>
      </c>
      <c r="AA21" s="109">
        <v>35.627794535848999</v>
      </c>
    </row>
    <row r="22" spans="1:27" ht="15.6">
      <c r="A22" s="103" t="s">
        <v>4174</v>
      </c>
      <c r="B22" s="96" t="s">
        <v>4133</v>
      </c>
      <c r="C22" s="233" t="s">
        <v>5517</v>
      </c>
      <c r="D22" s="13" t="s">
        <v>108</v>
      </c>
      <c r="E22" s="13" t="s">
        <v>76</v>
      </c>
      <c r="F22" s="13" t="s">
        <v>24</v>
      </c>
      <c r="G22" s="13" t="s">
        <v>66</v>
      </c>
      <c r="H22" s="13" t="s">
        <v>54</v>
      </c>
      <c r="I22" s="13" t="s">
        <v>55</v>
      </c>
      <c r="J22" s="233" t="s">
        <v>5518</v>
      </c>
      <c r="K22" s="235">
        <v>43080</v>
      </c>
      <c r="L22" s="235">
        <v>43133</v>
      </c>
      <c r="M22" s="235">
        <v>43146</v>
      </c>
      <c r="N22" s="233" t="s">
        <v>9</v>
      </c>
      <c r="O22" s="233" t="s">
        <v>109</v>
      </c>
      <c r="P22" s="233" t="s">
        <v>17</v>
      </c>
      <c r="Q22" s="95" t="s">
        <v>5519</v>
      </c>
      <c r="R22" s="15">
        <v>66356</v>
      </c>
      <c r="S22" s="233" t="s">
        <v>72</v>
      </c>
      <c r="T22" s="14" t="s">
        <v>444</v>
      </c>
      <c r="U22" s="14" t="s">
        <v>478</v>
      </c>
      <c r="V22" s="236" t="s">
        <v>110</v>
      </c>
      <c r="W22" s="109">
        <v>35.631800935849</v>
      </c>
      <c r="X22" s="107">
        <v>0.20032000000000003</v>
      </c>
      <c r="Y22" s="109">
        <v>1431.5900467924498</v>
      </c>
      <c r="Z22" s="108">
        <v>28.631800935848997</v>
      </c>
      <c r="AA22" s="109">
        <v>35.631800935849</v>
      </c>
    </row>
    <row r="23" spans="1:27" ht="15.6">
      <c r="A23" s="103" t="s">
        <v>4180</v>
      </c>
      <c r="B23" s="96" t="s">
        <v>4181</v>
      </c>
      <c r="C23" s="233" t="s">
        <v>5520</v>
      </c>
      <c r="D23" s="13" t="s">
        <v>108</v>
      </c>
      <c r="E23" s="13" t="s">
        <v>76</v>
      </c>
      <c r="F23" s="13" t="s">
        <v>24</v>
      </c>
      <c r="G23" s="13" t="s">
        <v>66</v>
      </c>
      <c r="H23" s="13" t="s">
        <v>54</v>
      </c>
      <c r="I23" s="13" t="s">
        <v>55</v>
      </c>
      <c r="J23" s="233" t="s">
        <v>5521</v>
      </c>
      <c r="K23" s="235">
        <v>43080</v>
      </c>
      <c r="L23" s="235">
        <v>43117</v>
      </c>
      <c r="M23" s="235">
        <v>43150</v>
      </c>
      <c r="N23" s="233" t="s">
        <v>9</v>
      </c>
      <c r="O23" s="233" t="s">
        <v>10</v>
      </c>
      <c r="P23" s="233" t="s">
        <v>17</v>
      </c>
      <c r="Q23" s="233" t="s">
        <v>5522</v>
      </c>
      <c r="R23" s="15">
        <v>756788</v>
      </c>
      <c r="S23" s="233" t="s">
        <v>72</v>
      </c>
      <c r="T23" s="14" t="s">
        <v>444</v>
      </c>
      <c r="U23" s="14" t="s">
        <v>478</v>
      </c>
      <c r="V23" s="236" t="s">
        <v>118</v>
      </c>
      <c r="W23" s="109">
        <v>35.677493796226358</v>
      </c>
      <c r="X23" s="107">
        <v>2.2846430188679245</v>
      </c>
      <c r="Y23" s="109">
        <v>1433.8746898113177</v>
      </c>
      <c r="Z23" s="108">
        <v>28.677493796226354</v>
      </c>
      <c r="AA23" s="109">
        <v>35.677493796226358</v>
      </c>
    </row>
    <row r="24" spans="1:27" ht="15.6">
      <c r="A24" s="13" t="s">
        <v>4214</v>
      </c>
      <c r="B24" s="13" t="s">
        <v>4215</v>
      </c>
      <c r="C24" s="13" t="s">
        <v>4817</v>
      </c>
      <c r="D24" s="13" t="s">
        <v>64</v>
      </c>
      <c r="E24" s="13" t="s">
        <v>65</v>
      </c>
      <c r="F24" s="13" t="s">
        <v>24</v>
      </c>
      <c r="G24" s="13" t="s">
        <v>66</v>
      </c>
      <c r="H24" s="13" t="s">
        <v>54</v>
      </c>
      <c r="I24" s="13" t="s">
        <v>55</v>
      </c>
      <c r="J24" s="13" t="s">
        <v>5523</v>
      </c>
      <c r="K24" s="100">
        <v>43102</v>
      </c>
      <c r="L24" s="100">
        <v>43129</v>
      </c>
      <c r="M24" s="22">
        <v>43152</v>
      </c>
      <c r="N24" s="13" t="s">
        <v>13</v>
      </c>
      <c r="O24" s="233" t="s">
        <v>145</v>
      </c>
      <c r="P24" s="233" t="s">
        <v>17</v>
      </c>
      <c r="Q24" s="13" t="s">
        <v>5524</v>
      </c>
      <c r="R24" s="15">
        <v>83695</v>
      </c>
      <c r="S24" s="233" t="s">
        <v>58</v>
      </c>
      <c r="T24" s="14" t="s">
        <v>444</v>
      </c>
      <c r="U24" s="14" t="s">
        <v>478</v>
      </c>
      <c r="V24" s="236" t="s">
        <v>146</v>
      </c>
      <c r="W24" s="109">
        <v>35.682547079245225</v>
      </c>
      <c r="X24" s="107">
        <v>0.25266415094339628</v>
      </c>
      <c r="Y24" s="109">
        <v>1434.1273539622612</v>
      </c>
      <c r="Z24" s="108">
        <v>28.682547079245225</v>
      </c>
      <c r="AA24" s="109">
        <v>35.682547079245225</v>
      </c>
    </row>
    <row r="25" spans="1:27" ht="15.6">
      <c r="A25" s="13" t="s">
        <v>4174</v>
      </c>
      <c r="B25" s="13" t="s">
        <v>4133</v>
      </c>
      <c r="C25" s="13" t="s">
        <v>3406</v>
      </c>
      <c r="D25" s="13" t="s">
        <v>65</v>
      </c>
      <c r="E25" s="13" t="s">
        <v>76</v>
      </c>
      <c r="F25" s="13" t="s">
        <v>24</v>
      </c>
      <c r="G25" s="13" t="s">
        <v>66</v>
      </c>
      <c r="H25" s="13" t="s">
        <v>54</v>
      </c>
      <c r="I25" s="13" t="s">
        <v>55</v>
      </c>
      <c r="J25" s="13" t="s">
        <v>5525</v>
      </c>
      <c r="K25" s="100">
        <v>43062</v>
      </c>
      <c r="L25" s="100">
        <v>43135</v>
      </c>
      <c r="M25" s="22">
        <v>43155</v>
      </c>
      <c r="N25" s="13" t="s">
        <v>9</v>
      </c>
      <c r="O25" s="13" t="s">
        <v>109</v>
      </c>
      <c r="P25" s="14" t="s">
        <v>17</v>
      </c>
      <c r="Q25" s="13" t="s">
        <v>5526</v>
      </c>
      <c r="R25" s="15">
        <v>3470263</v>
      </c>
      <c r="S25" s="16" t="s">
        <v>72</v>
      </c>
      <c r="T25" s="14" t="s">
        <v>444</v>
      </c>
      <c r="U25" s="14" t="s">
        <v>478</v>
      </c>
      <c r="V25" s="236" t="s">
        <v>110</v>
      </c>
      <c r="W25" s="109">
        <v>35.892072392452768</v>
      </c>
      <c r="X25" s="107">
        <v>10.476265660377361</v>
      </c>
      <c r="Y25" s="109">
        <v>1444.6036196226385</v>
      </c>
      <c r="Z25" s="108">
        <v>28.892072392452768</v>
      </c>
      <c r="AA25" s="109">
        <v>35.892072392452768</v>
      </c>
    </row>
    <row r="26" spans="1:27" ht="15.6">
      <c r="A26" s="13" t="s">
        <v>4174</v>
      </c>
      <c r="B26" s="13" t="s">
        <v>4133</v>
      </c>
      <c r="C26" s="233" t="s">
        <v>4863</v>
      </c>
      <c r="D26" s="13" t="s">
        <v>108</v>
      </c>
      <c r="E26" s="13" t="s">
        <v>65</v>
      </c>
      <c r="F26" s="13" t="s">
        <v>24</v>
      </c>
      <c r="G26" s="13" t="s">
        <v>66</v>
      </c>
      <c r="H26" s="13" t="s">
        <v>54</v>
      </c>
      <c r="I26" s="13" t="s">
        <v>55</v>
      </c>
      <c r="J26" s="233" t="s">
        <v>5527</v>
      </c>
      <c r="K26" s="235">
        <v>43009</v>
      </c>
      <c r="L26" s="235">
        <v>43081</v>
      </c>
      <c r="M26" s="235">
        <v>43159</v>
      </c>
      <c r="N26" s="233" t="s">
        <v>13</v>
      </c>
      <c r="O26" s="233" t="s">
        <v>5488</v>
      </c>
      <c r="P26" s="233" t="s">
        <v>17</v>
      </c>
      <c r="Q26" s="233" t="s">
        <v>5528</v>
      </c>
      <c r="R26" s="15">
        <v>3980382</v>
      </c>
      <c r="S26" s="233" t="s">
        <v>72</v>
      </c>
      <c r="T26" s="14" t="s">
        <v>444</v>
      </c>
      <c r="U26" s="14" t="s">
        <v>478</v>
      </c>
      <c r="V26" s="236" t="s">
        <v>5490</v>
      </c>
      <c r="W26" s="109">
        <v>36.132397343396164</v>
      </c>
      <c r="X26" s="107">
        <v>12.016247547169812</v>
      </c>
      <c r="Y26" s="109">
        <v>1456.6198671698082</v>
      </c>
      <c r="Z26" s="108">
        <v>29.132397343396164</v>
      </c>
      <c r="AA26" s="109">
        <v>36.132397343396164</v>
      </c>
    </row>
    <row r="27" spans="1:27" ht="15.6">
      <c r="A27" s="110" t="s">
        <v>4690</v>
      </c>
      <c r="B27" s="96" t="s">
        <v>4691</v>
      </c>
      <c r="C27" s="13" t="s">
        <v>5529</v>
      </c>
      <c r="D27" s="13" t="s">
        <v>108</v>
      </c>
      <c r="E27" s="13" t="s">
        <v>65</v>
      </c>
      <c r="F27" s="13" t="s">
        <v>24</v>
      </c>
      <c r="G27" s="13" t="s">
        <v>66</v>
      </c>
      <c r="H27" s="13" t="s">
        <v>54</v>
      </c>
      <c r="I27" s="13" t="s">
        <v>55</v>
      </c>
      <c r="J27" s="233" t="s">
        <v>5530</v>
      </c>
      <c r="K27" s="235">
        <v>43070</v>
      </c>
      <c r="L27" s="235">
        <v>43132</v>
      </c>
      <c r="M27" s="235">
        <v>43160</v>
      </c>
      <c r="N27" s="233" t="s">
        <v>9</v>
      </c>
      <c r="O27" s="233" t="s">
        <v>10</v>
      </c>
      <c r="P27" s="233" t="s">
        <v>17</v>
      </c>
      <c r="Q27" s="233" t="s">
        <v>5531</v>
      </c>
      <c r="R27" s="15">
        <v>196456</v>
      </c>
      <c r="S27" s="233" t="s">
        <v>72</v>
      </c>
      <c r="T27" s="14" t="s">
        <v>444</v>
      </c>
      <c r="U27" s="14" t="s">
        <v>478</v>
      </c>
      <c r="V27" s="236" t="s">
        <v>118</v>
      </c>
      <c r="W27" s="109">
        <v>36.144258837735791</v>
      </c>
      <c r="X27" s="107">
        <v>0.59307471698113212</v>
      </c>
      <c r="Y27" s="109">
        <v>1457.2129418867894</v>
      </c>
      <c r="Z27" s="108">
        <v>29.144258837735787</v>
      </c>
      <c r="AA27" s="109">
        <v>36.144258837735791</v>
      </c>
    </row>
    <row r="28" spans="1:27" ht="15.6">
      <c r="A28" s="233" t="s">
        <v>5532</v>
      </c>
      <c r="B28" s="233" t="s">
        <v>5533</v>
      </c>
      <c r="C28" s="233" t="s">
        <v>5534</v>
      </c>
      <c r="D28" s="233" t="s">
        <v>108</v>
      </c>
      <c r="E28" s="233" t="s">
        <v>65</v>
      </c>
      <c r="F28" s="233" t="s">
        <v>24</v>
      </c>
      <c r="G28" s="13" t="s">
        <v>66</v>
      </c>
      <c r="H28" s="233" t="s">
        <v>54</v>
      </c>
      <c r="I28" s="13" t="s">
        <v>55</v>
      </c>
      <c r="J28" s="233" t="s">
        <v>5535</v>
      </c>
      <c r="K28" s="235">
        <v>42887</v>
      </c>
      <c r="L28" s="235">
        <v>43116</v>
      </c>
      <c r="M28" s="235">
        <v>43161</v>
      </c>
      <c r="N28" s="13" t="s">
        <v>7</v>
      </c>
      <c r="O28" s="233" t="s">
        <v>94</v>
      </c>
      <c r="P28" s="233" t="s">
        <v>17</v>
      </c>
      <c r="Q28" s="233" t="s">
        <v>5536</v>
      </c>
      <c r="R28" s="15">
        <v>5882406</v>
      </c>
      <c r="S28" s="233" t="s">
        <v>72</v>
      </c>
      <c r="T28" s="14" t="s">
        <v>444</v>
      </c>
      <c r="U28" s="14" t="s">
        <v>478</v>
      </c>
      <c r="V28" s="236" t="s">
        <v>95</v>
      </c>
      <c r="W28" s="109">
        <v>36.499422973584842</v>
      </c>
      <c r="X28" s="107">
        <v>17.758206792452832</v>
      </c>
      <c r="Y28" s="109">
        <v>1474.9711486792423</v>
      </c>
      <c r="Z28" s="108">
        <v>29.499422973584846</v>
      </c>
      <c r="AA28" s="109">
        <v>36.499422973584842</v>
      </c>
    </row>
    <row r="29" spans="1:27" ht="15.6">
      <c r="A29" s="13" t="s">
        <v>4180</v>
      </c>
      <c r="B29" s="96" t="s">
        <v>4181</v>
      </c>
      <c r="C29" s="233" t="s">
        <v>5537</v>
      </c>
      <c r="D29" s="13" t="s">
        <v>108</v>
      </c>
      <c r="E29" s="13" t="s">
        <v>65</v>
      </c>
      <c r="F29" s="13" t="s">
        <v>24</v>
      </c>
      <c r="G29" s="13" t="s">
        <v>66</v>
      </c>
      <c r="H29" s="13" t="s">
        <v>54</v>
      </c>
      <c r="I29" s="13" t="s">
        <v>55</v>
      </c>
      <c r="J29" s="233" t="s">
        <v>5538</v>
      </c>
      <c r="K29" s="235">
        <v>43070</v>
      </c>
      <c r="L29" s="235">
        <v>43115</v>
      </c>
      <c r="M29" s="235">
        <v>43171</v>
      </c>
      <c r="N29" s="233" t="s">
        <v>9</v>
      </c>
      <c r="O29" s="233" t="s">
        <v>5539</v>
      </c>
      <c r="P29" s="233" t="s">
        <v>17</v>
      </c>
      <c r="Q29" s="233" t="s">
        <v>5540</v>
      </c>
      <c r="R29" s="15">
        <v>68209</v>
      </c>
      <c r="S29" s="233" t="s">
        <v>72</v>
      </c>
      <c r="T29" s="14" t="s">
        <v>444</v>
      </c>
      <c r="U29" s="14" t="s">
        <v>478</v>
      </c>
      <c r="V29" s="236" t="s">
        <v>5541</v>
      </c>
      <c r="W29" s="109">
        <v>36.503541252830132</v>
      </c>
      <c r="X29" s="107">
        <v>0.20591396226415101</v>
      </c>
      <c r="Y29" s="109">
        <v>1475.1770626415064</v>
      </c>
      <c r="Z29" s="108">
        <v>29.503541252830129</v>
      </c>
      <c r="AA29" s="109">
        <v>36.503541252830132</v>
      </c>
    </row>
    <row r="30" spans="1:27" ht="15.6">
      <c r="A30" s="13" t="s">
        <v>4180</v>
      </c>
      <c r="B30" s="96" t="s">
        <v>4181</v>
      </c>
      <c r="C30" s="13" t="s">
        <v>5542</v>
      </c>
      <c r="D30" s="13" t="s">
        <v>108</v>
      </c>
      <c r="E30" s="13" t="s">
        <v>65</v>
      </c>
      <c r="F30" s="13" t="s">
        <v>24</v>
      </c>
      <c r="G30" s="13" t="s">
        <v>66</v>
      </c>
      <c r="H30" s="13" t="s">
        <v>54</v>
      </c>
      <c r="I30" s="13" t="s">
        <v>55</v>
      </c>
      <c r="J30" s="233" t="s">
        <v>5543</v>
      </c>
      <c r="K30" s="235">
        <v>43070</v>
      </c>
      <c r="L30" s="235">
        <v>43115</v>
      </c>
      <c r="M30" s="235">
        <v>43171</v>
      </c>
      <c r="N30" s="233" t="s">
        <v>9</v>
      </c>
      <c r="O30" s="233" t="s">
        <v>10</v>
      </c>
      <c r="P30" s="233" t="s">
        <v>17</v>
      </c>
      <c r="Q30" s="233" t="s">
        <v>5544</v>
      </c>
      <c r="R30" s="15">
        <v>4424037</v>
      </c>
      <c r="S30" s="99" t="s">
        <v>72</v>
      </c>
      <c r="T30" s="14" t="s">
        <v>444</v>
      </c>
      <c r="U30" s="14" t="s">
        <v>478</v>
      </c>
      <c r="V30" s="236" t="s">
        <v>118</v>
      </c>
      <c r="W30" s="109">
        <v>36.770652920754657</v>
      </c>
      <c r="X30" s="107">
        <v>13.355583396226416</v>
      </c>
      <c r="Y30" s="109">
        <v>1488.5326460377328</v>
      </c>
      <c r="Z30" s="108">
        <v>29.770652920754657</v>
      </c>
      <c r="AA30" s="109">
        <v>36.770652920754657</v>
      </c>
    </row>
    <row r="31" spans="1:27" ht="15.6">
      <c r="A31" s="13" t="s">
        <v>4180</v>
      </c>
      <c r="B31" s="96" t="s">
        <v>4181</v>
      </c>
      <c r="C31" s="233" t="s">
        <v>5537</v>
      </c>
      <c r="D31" s="13" t="s">
        <v>108</v>
      </c>
      <c r="E31" s="13" t="s">
        <v>65</v>
      </c>
      <c r="F31" s="13" t="s">
        <v>24</v>
      </c>
      <c r="G31" s="13" t="s">
        <v>66</v>
      </c>
      <c r="H31" s="13" t="s">
        <v>54</v>
      </c>
      <c r="I31" s="13" t="s">
        <v>55</v>
      </c>
      <c r="J31" s="233" t="s">
        <v>5545</v>
      </c>
      <c r="K31" s="235">
        <v>43070</v>
      </c>
      <c r="L31" s="235">
        <v>43115</v>
      </c>
      <c r="M31" s="235">
        <v>43171</v>
      </c>
      <c r="N31" s="233" t="s">
        <v>9</v>
      </c>
      <c r="O31" s="233" t="s">
        <v>4319</v>
      </c>
      <c r="P31" s="233" t="s">
        <v>17</v>
      </c>
      <c r="Q31" s="233" t="s">
        <v>5546</v>
      </c>
      <c r="R31" s="15">
        <v>1397533</v>
      </c>
      <c r="S31" s="233" t="s">
        <v>72</v>
      </c>
      <c r="T31" s="14" t="s">
        <v>444</v>
      </c>
      <c r="U31" s="14" t="s">
        <v>478</v>
      </c>
      <c r="V31" s="236" t="s">
        <v>4963</v>
      </c>
      <c r="W31" s="109">
        <v>36.85503227169805</v>
      </c>
      <c r="X31" s="107">
        <v>4.2189675471698118</v>
      </c>
      <c r="Y31" s="109">
        <v>1492.7516135849025</v>
      </c>
      <c r="Z31" s="108">
        <v>29.85503227169805</v>
      </c>
      <c r="AA31" s="109">
        <v>36.85503227169805</v>
      </c>
    </row>
    <row r="32" spans="1:27" ht="15.6">
      <c r="A32" s="110" t="s">
        <v>4660</v>
      </c>
      <c r="B32" s="96" t="s">
        <v>4661</v>
      </c>
      <c r="C32" s="13" t="s">
        <v>4718</v>
      </c>
      <c r="D32" s="13" t="s">
        <v>108</v>
      </c>
      <c r="E32" s="13" t="s">
        <v>65</v>
      </c>
      <c r="F32" s="13" t="s">
        <v>24</v>
      </c>
      <c r="G32" s="13" t="s">
        <v>66</v>
      </c>
      <c r="H32" s="13" t="s">
        <v>54</v>
      </c>
      <c r="I32" s="13" t="s">
        <v>55</v>
      </c>
      <c r="J32" s="233" t="s">
        <v>5547</v>
      </c>
      <c r="K32" s="235">
        <v>43124</v>
      </c>
      <c r="L32" s="235">
        <v>43140</v>
      </c>
      <c r="M32" s="235">
        <v>43172</v>
      </c>
      <c r="N32" s="233" t="s">
        <v>9</v>
      </c>
      <c r="O32" s="233" t="s">
        <v>4319</v>
      </c>
      <c r="P32" s="233" t="s">
        <v>17</v>
      </c>
      <c r="Q32" s="233" t="s">
        <v>5548</v>
      </c>
      <c r="R32" s="15">
        <v>355216</v>
      </c>
      <c r="S32" s="233" t="s">
        <v>72</v>
      </c>
      <c r="T32" s="14" t="s">
        <v>444</v>
      </c>
      <c r="U32" s="14" t="s">
        <v>478</v>
      </c>
      <c r="V32" s="236" t="s">
        <v>4963</v>
      </c>
      <c r="W32" s="109">
        <v>36.876479275471638</v>
      </c>
      <c r="X32" s="107">
        <v>1.0723501886792455</v>
      </c>
      <c r="Y32" s="109">
        <v>1493.8239637735817</v>
      </c>
      <c r="Z32" s="108">
        <v>29.876479275471635</v>
      </c>
      <c r="AA32" s="109">
        <v>36.876479275471638</v>
      </c>
    </row>
    <row r="33" spans="1:27" ht="15.6">
      <c r="A33" s="110" t="s">
        <v>4174</v>
      </c>
      <c r="B33" s="96" t="s">
        <v>4133</v>
      </c>
      <c r="C33" s="233" t="s">
        <v>2677</v>
      </c>
      <c r="D33" s="233" t="s">
        <v>76</v>
      </c>
      <c r="E33" s="233" t="s">
        <v>76</v>
      </c>
      <c r="F33" s="233" t="s">
        <v>24</v>
      </c>
      <c r="G33" s="13" t="s">
        <v>66</v>
      </c>
      <c r="H33" s="233" t="s">
        <v>54</v>
      </c>
      <c r="I33" s="233" t="s">
        <v>68</v>
      </c>
      <c r="J33" s="233" t="s">
        <v>5549</v>
      </c>
      <c r="K33" s="235">
        <v>43142</v>
      </c>
      <c r="L33" s="235">
        <v>43161</v>
      </c>
      <c r="M33" s="235">
        <v>43173</v>
      </c>
      <c r="N33" s="233" t="s">
        <v>13</v>
      </c>
      <c r="O33" s="233" t="s">
        <v>145</v>
      </c>
      <c r="P33" s="233" t="s">
        <v>17</v>
      </c>
      <c r="Q33" s="233" t="s">
        <v>5550</v>
      </c>
      <c r="R33" s="236">
        <v>24810</v>
      </c>
      <c r="S33" s="233" t="s">
        <v>58</v>
      </c>
      <c r="T33" s="14" t="s">
        <v>444</v>
      </c>
      <c r="U33" s="14" t="s">
        <v>478</v>
      </c>
      <c r="V33" s="236" t="s">
        <v>146</v>
      </c>
      <c r="W33" s="109">
        <v>36.877977237735784</v>
      </c>
      <c r="X33" s="107">
        <v>7.4898113207547176E-2</v>
      </c>
      <c r="Y33" s="109">
        <v>1493.8988618867893</v>
      </c>
      <c r="Z33" s="108">
        <v>29.877977237735784</v>
      </c>
      <c r="AA33" s="109">
        <v>36.877977237735784</v>
      </c>
    </row>
    <row r="34" spans="1:27" ht="15.6">
      <c r="A34" s="110" t="s">
        <v>4429</v>
      </c>
      <c r="B34" s="96" t="s">
        <v>152</v>
      </c>
      <c r="C34" s="13" t="s">
        <v>5551</v>
      </c>
      <c r="D34" s="13" t="s">
        <v>64</v>
      </c>
      <c r="E34" s="13" t="s">
        <v>65</v>
      </c>
      <c r="F34" s="13" t="s">
        <v>24</v>
      </c>
      <c r="G34" s="13" t="s">
        <v>66</v>
      </c>
      <c r="H34" s="13" t="s">
        <v>54</v>
      </c>
      <c r="I34" s="13" t="s">
        <v>55</v>
      </c>
      <c r="J34" s="13" t="s">
        <v>5552</v>
      </c>
      <c r="K34" s="100">
        <v>43070</v>
      </c>
      <c r="L34" s="100">
        <v>43133</v>
      </c>
      <c r="M34" s="22">
        <v>43175</v>
      </c>
      <c r="N34" s="13" t="s">
        <v>9</v>
      </c>
      <c r="O34" s="13" t="s">
        <v>10</v>
      </c>
      <c r="P34" s="14" t="s">
        <v>17</v>
      </c>
      <c r="Q34" s="13" t="s">
        <v>5475</v>
      </c>
      <c r="R34" s="15">
        <v>31988</v>
      </c>
      <c r="S34" s="16" t="s">
        <v>72</v>
      </c>
      <c r="T34" s="14" t="s">
        <v>444</v>
      </c>
      <c r="U34" s="14" t="s">
        <v>478</v>
      </c>
      <c r="V34" s="236" t="s">
        <v>118</v>
      </c>
      <c r="W34" s="109">
        <v>36.879908588679186</v>
      </c>
      <c r="X34" s="107">
        <v>9.6567547169811349E-2</v>
      </c>
      <c r="Y34" s="109">
        <v>1493.9954294339591</v>
      </c>
      <c r="Z34" s="108">
        <v>29.879908588679182</v>
      </c>
      <c r="AA34" s="109">
        <v>36.879908588679186</v>
      </c>
    </row>
    <row r="35" spans="1:27" ht="15.6">
      <c r="A35" s="105" t="s">
        <v>4214</v>
      </c>
      <c r="B35" s="96" t="s">
        <v>4215</v>
      </c>
      <c r="C35" s="233" t="s">
        <v>4817</v>
      </c>
      <c r="D35" s="233" t="s">
        <v>64</v>
      </c>
      <c r="E35" s="233" t="s">
        <v>65</v>
      </c>
      <c r="F35" s="233" t="s">
        <v>24</v>
      </c>
      <c r="G35" s="13" t="s">
        <v>66</v>
      </c>
      <c r="H35" s="233" t="s">
        <v>54</v>
      </c>
      <c r="I35" s="13" t="s">
        <v>55</v>
      </c>
      <c r="J35" s="13" t="s">
        <v>5553</v>
      </c>
      <c r="K35" s="235">
        <v>43129</v>
      </c>
      <c r="L35" s="235">
        <v>43154</v>
      </c>
      <c r="M35" s="235">
        <v>43180</v>
      </c>
      <c r="N35" s="233" t="s">
        <v>9</v>
      </c>
      <c r="O35" s="233" t="s">
        <v>10</v>
      </c>
      <c r="P35" s="233" t="s">
        <v>17</v>
      </c>
      <c r="Q35" s="13" t="s">
        <v>5475</v>
      </c>
      <c r="R35" s="15">
        <v>39576</v>
      </c>
      <c r="S35" s="99" t="s">
        <v>72</v>
      </c>
      <c r="T35" s="14" t="s">
        <v>444</v>
      </c>
      <c r="U35" s="14" t="s">
        <v>478</v>
      </c>
      <c r="V35" s="236" t="s">
        <v>118</v>
      </c>
      <c r="W35" s="109">
        <v>36.882298083018803</v>
      </c>
      <c r="X35" s="107">
        <v>0.1194747169811321</v>
      </c>
      <c r="Y35" s="109">
        <v>1494.1149041509402</v>
      </c>
      <c r="Z35" s="108">
        <v>29.882298083018803</v>
      </c>
      <c r="AA35" s="109">
        <v>36.882298083018803</v>
      </c>
    </row>
    <row r="36" spans="1:27" ht="15.6">
      <c r="A36" s="110" t="s">
        <v>4660</v>
      </c>
      <c r="B36" s="96" t="s">
        <v>4661</v>
      </c>
      <c r="C36" s="233" t="s">
        <v>4718</v>
      </c>
      <c r="D36" s="233" t="s">
        <v>108</v>
      </c>
      <c r="E36" s="233" t="s">
        <v>65</v>
      </c>
      <c r="F36" s="233" t="s">
        <v>24</v>
      </c>
      <c r="G36" s="13" t="s">
        <v>66</v>
      </c>
      <c r="H36" s="233" t="s">
        <v>54</v>
      </c>
      <c r="I36" s="233" t="s">
        <v>55</v>
      </c>
      <c r="J36" s="233" t="s">
        <v>5554</v>
      </c>
      <c r="K36" s="235">
        <v>43124</v>
      </c>
      <c r="L36" s="235">
        <v>43140</v>
      </c>
      <c r="M36" s="235">
        <v>43187</v>
      </c>
      <c r="N36" s="233" t="s">
        <v>9</v>
      </c>
      <c r="O36" s="233" t="s">
        <v>4319</v>
      </c>
      <c r="P36" s="233" t="s">
        <v>17</v>
      </c>
      <c r="Q36" s="233" t="s">
        <v>5555</v>
      </c>
      <c r="R36" s="15">
        <v>699062</v>
      </c>
      <c r="S36" s="2" t="s">
        <v>72</v>
      </c>
      <c r="T36" s="14" t="s">
        <v>444</v>
      </c>
      <c r="U36" s="14" t="s">
        <v>478</v>
      </c>
      <c r="V36" s="236" t="s">
        <v>4963</v>
      </c>
      <c r="W36" s="109">
        <v>36.924505599999939</v>
      </c>
      <c r="X36" s="107">
        <v>2.110375849056604</v>
      </c>
      <c r="Y36" s="109">
        <v>1496.2252799999969</v>
      </c>
      <c r="Z36" s="108">
        <v>29.924505599999939</v>
      </c>
      <c r="AA36" s="109">
        <v>36.924505599999939</v>
      </c>
    </row>
    <row r="37" spans="1:27" ht="15.6">
      <c r="A37" s="103" t="s">
        <v>4174</v>
      </c>
      <c r="B37" s="96" t="s">
        <v>4133</v>
      </c>
      <c r="C37" s="233" t="s">
        <v>2738</v>
      </c>
      <c r="D37" s="233" t="s">
        <v>108</v>
      </c>
      <c r="E37" s="13" t="s">
        <v>76</v>
      </c>
      <c r="F37" s="13" t="s">
        <v>24</v>
      </c>
      <c r="G37" s="13" t="s">
        <v>66</v>
      </c>
      <c r="H37" s="13" t="s">
        <v>54</v>
      </c>
      <c r="I37" s="13" t="s">
        <v>55</v>
      </c>
      <c r="J37" s="233" t="s">
        <v>5556</v>
      </c>
      <c r="K37" s="235">
        <v>43080</v>
      </c>
      <c r="L37" s="235">
        <v>43133</v>
      </c>
      <c r="M37" s="235">
        <v>43188</v>
      </c>
      <c r="N37" s="233" t="s">
        <v>13</v>
      </c>
      <c r="O37" s="233" t="s">
        <v>135</v>
      </c>
      <c r="P37" s="233" t="s">
        <v>17</v>
      </c>
      <c r="Q37" s="233" t="s">
        <v>5557</v>
      </c>
      <c r="R37" s="15">
        <v>120522</v>
      </c>
      <c r="S37" s="233" t="s">
        <v>72</v>
      </c>
      <c r="T37" s="14" t="s">
        <v>444</v>
      </c>
      <c r="U37" s="14" t="s">
        <v>478</v>
      </c>
      <c r="V37" s="236" t="s">
        <v>136</v>
      </c>
      <c r="W37" s="109">
        <v>36.931782399999939</v>
      </c>
      <c r="X37" s="107">
        <v>0.36384000000000011</v>
      </c>
      <c r="Y37" s="109">
        <v>1496.5891199999969</v>
      </c>
      <c r="Z37" s="108">
        <v>29.931782399999939</v>
      </c>
      <c r="AA37" s="109">
        <v>36.931782399999939</v>
      </c>
    </row>
    <row r="38" spans="1:27" ht="15.6">
      <c r="A38" s="103" t="s">
        <v>4174</v>
      </c>
      <c r="B38" s="96" t="s">
        <v>4133</v>
      </c>
      <c r="C38" s="233" t="s">
        <v>5558</v>
      </c>
      <c r="D38" s="233" t="s">
        <v>108</v>
      </c>
      <c r="E38" s="233" t="s">
        <v>65</v>
      </c>
      <c r="F38" s="13" t="s">
        <v>24</v>
      </c>
      <c r="G38" s="13" t="s">
        <v>66</v>
      </c>
      <c r="H38" s="13" t="s">
        <v>54</v>
      </c>
      <c r="I38" s="13" t="s">
        <v>55</v>
      </c>
      <c r="J38" s="125" t="s">
        <v>5559</v>
      </c>
      <c r="K38" s="235">
        <v>43080</v>
      </c>
      <c r="L38" s="235">
        <v>43179</v>
      </c>
      <c r="M38" s="235">
        <v>43188</v>
      </c>
      <c r="N38" s="233" t="s">
        <v>9</v>
      </c>
      <c r="O38" s="233" t="s">
        <v>4319</v>
      </c>
      <c r="P38" s="233" t="s">
        <v>17</v>
      </c>
      <c r="Q38" s="233" t="s">
        <v>5560</v>
      </c>
      <c r="R38" s="15">
        <v>96355</v>
      </c>
      <c r="S38" s="233" t="s">
        <v>72</v>
      </c>
      <c r="T38" s="14" t="s">
        <v>444</v>
      </c>
      <c r="U38" s="14" t="s">
        <v>478</v>
      </c>
      <c r="V38" s="236" t="s">
        <v>4963</v>
      </c>
      <c r="W38" s="109">
        <v>36.937600060377292</v>
      </c>
      <c r="X38" s="107">
        <v>0.29088301886792456</v>
      </c>
      <c r="Y38" s="109">
        <v>1496.8800030188647</v>
      </c>
      <c r="Z38" s="108">
        <v>29.937600060377296</v>
      </c>
      <c r="AA38" s="109">
        <v>36.937600060377292</v>
      </c>
    </row>
    <row r="39" spans="1:27" ht="15.6">
      <c r="A39" s="13" t="s">
        <v>4766</v>
      </c>
      <c r="B39" s="95" t="s">
        <v>4767</v>
      </c>
      <c r="C39" s="13" t="s">
        <v>4835</v>
      </c>
      <c r="D39" s="13" t="s">
        <v>108</v>
      </c>
      <c r="E39" s="13" t="s">
        <v>65</v>
      </c>
      <c r="F39" s="13" t="s">
        <v>24</v>
      </c>
      <c r="G39" s="13" t="s">
        <v>66</v>
      </c>
      <c r="H39" s="13" t="s">
        <v>54</v>
      </c>
      <c r="I39" s="13" t="s">
        <v>55</v>
      </c>
      <c r="J39" s="233" t="s">
        <v>5561</v>
      </c>
      <c r="K39" s="235">
        <v>43040</v>
      </c>
      <c r="L39" s="235">
        <v>43129</v>
      </c>
      <c r="M39" s="235">
        <v>43194</v>
      </c>
      <c r="N39" s="233" t="s">
        <v>9</v>
      </c>
      <c r="O39" s="233" t="s">
        <v>4319</v>
      </c>
      <c r="P39" s="233" t="s">
        <v>17</v>
      </c>
      <c r="Q39" s="95" t="s">
        <v>5562</v>
      </c>
      <c r="R39" s="15">
        <v>2790975</v>
      </c>
      <c r="S39" s="233" t="s">
        <v>72</v>
      </c>
      <c r="T39" s="14" t="s">
        <v>444</v>
      </c>
      <c r="U39" s="14" t="s">
        <v>478</v>
      </c>
      <c r="V39" s="236" t="s">
        <v>4963</v>
      </c>
      <c r="W39" s="109">
        <v>37.106111758490499</v>
      </c>
      <c r="X39" s="107">
        <v>8.4255849056603775</v>
      </c>
      <c r="Y39" s="109">
        <v>1505.3055879245251</v>
      </c>
      <c r="Z39" s="108">
        <v>30.106111758490503</v>
      </c>
      <c r="AA39" s="109">
        <v>37.106111758490499</v>
      </c>
    </row>
    <row r="40" spans="1:27" ht="15.6">
      <c r="A40" s="104" t="s">
        <v>4141</v>
      </c>
      <c r="B40" s="96" t="s">
        <v>4142</v>
      </c>
      <c r="C40" s="13" t="s">
        <v>5496</v>
      </c>
      <c r="D40" s="13" t="s">
        <v>108</v>
      </c>
      <c r="E40" s="13" t="s">
        <v>65</v>
      </c>
      <c r="F40" s="13" t="s">
        <v>24</v>
      </c>
      <c r="G40" s="13" t="s">
        <v>66</v>
      </c>
      <c r="H40" s="233" t="s">
        <v>54</v>
      </c>
      <c r="I40" s="13" t="s">
        <v>55</v>
      </c>
      <c r="J40" s="233" t="s">
        <v>5563</v>
      </c>
      <c r="K40" s="235">
        <v>43066</v>
      </c>
      <c r="L40" s="235">
        <v>43153</v>
      </c>
      <c r="M40" s="235">
        <v>43194</v>
      </c>
      <c r="N40" s="233" t="s">
        <v>9</v>
      </c>
      <c r="O40" s="233" t="s">
        <v>109</v>
      </c>
      <c r="P40" s="233" t="s">
        <v>17</v>
      </c>
      <c r="Q40" s="95" t="s">
        <v>5519</v>
      </c>
      <c r="R40" s="15">
        <v>2497193</v>
      </c>
      <c r="S40" s="233" t="s">
        <v>58</v>
      </c>
      <c r="T40" s="14" t="s">
        <v>444</v>
      </c>
      <c r="U40" s="14" t="s">
        <v>478</v>
      </c>
      <c r="V40" s="236" t="s">
        <v>110</v>
      </c>
      <c r="W40" s="109">
        <v>37.256885675471636</v>
      </c>
      <c r="X40" s="107">
        <v>7.5386958490566052</v>
      </c>
      <c r="Y40" s="109">
        <v>1512.8442837735818</v>
      </c>
      <c r="Z40" s="108">
        <v>30.256885675471636</v>
      </c>
      <c r="AA40" s="109">
        <v>37.256885675471636</v>
      </c>
    </row>
    <row r="41" spans="1:27" ht="15.6">
      <c r="A41" s="13" t="s">
        <v>4766</v>
      </c>
      <c r="B41" s="95" t="s">
        <v>4767</v>
      </c>
      <c r="C41" s="233" t="s">
        <v>5564</v>
      </c>
      <c r="D41" s="233" t="s">
        <v>108</v>
      </c>
      <c r="E41" s="233" t="s">
        <v>65</v>
      </c>
      <c r="F41" s="233" t="s">
        <v>24</v>
      </c>
      <c r="G41" s="13" t="s">
        <v>66</v>
      </c>
      <c r="H41" s="233" t="s">
        <v>54</v>
      </c>
      <c r="I41" s="13" t="s">
        <v>55</v>
      </c>
      <c r="J41" s="233" t="s">
        <v>5565</v>
      </c>
      <c r="K41" s="235">
        <v>42943</v>
      </c>
      <c r="L41" s="235">
        <v>43109</v>
      </c>
      <c r="M41" s="235">
        <v>43196</v>
      </c>
      <c r="N41" s="233" t="s">
        <v>13</v>
      </c>
      <c r="O41" s="233" t="s">
        <v>157</v>
      </c>
      <c r="P41" s="233" t="s">
        <v>17</v>
      </c>
      <c r="Q41" s="233" t="s">
        <v>5566</v>
      </c>
      <c r="R41" s="236">
        <v>500000</v>
      </c>
      <c r="S41" s="233" t="s">
        <v>58</v>
      </c>
      <c r="T41" s="14" t="s">
        <v>444</v>
      </c>
      <c r="U41" s="14" t="s">
        <v>478</v>
      </c>
      <c r="V41" s="236" t="s">
        <v>158</v>
      </c>
      <c r="W41" s="109">
        <v>37.287074354716921</v>
      </c>
      <c r="X41" s="107">
        <v>1.5094339622641511</v>
      </c>
      <c r="Y41" s="109">
        <v>1514.353717735846</v>
      </c>
      <c r="Z41" s="108">
        <v>30.287074354716921</v>
      </c>
      <c r="AA41" s="109">
        <v>37.287074354716921</v>
      </c>
    </row>
    <row r="42" spans="1:27" ht="15.6">
      <c r="A42" s="13" t="s">
        <v>4766</v>
      </c>
      <c r="B42" s="95" t="s">
        <v>4767</v>
      </c>
      <c r="C42" s="13" t="s">
        <v>4820</v>
      </c>
      <c r="D42" s="13" t="s">
        <v>108</v>
      </c>
      <c r="E42" s="13" t="s">
        <v>65</v>
      </c>
      <c r="F42" s="13" t="s">
        <v>24</v>
      </c>
      <c r="G42" s="13" t="s">
        <v>66</v>
      </c>
      <c r="H42" s="13" t="s">
        <v>54</v>
      </c>
      <c r="I42" s="13" t="s">
        <v>55</v>
      </c>
      <c r="J42" s="13" t="s">
        <v>5567</v>
      </c>
      <c r="K42" s="100">
        <v>42943</v>
      </c>
      <c r="L42" s="100">
        <v>43101</v>
      </c>
      <c r="M42" s="22">
        <v>43196</v>
      </c>
      <c r="N42" s="13" t="s">
        <v>9</v>
      </c>
      <c r="O42" s="13" t="s">
        <v>10</v>
      </c>
      <c r="P42" s="14" t="s">
        <v>17</v>
      </c>
      <c r="Q42" s="13" t="s">
        <v>5568</v>
      </c>
      <c r="R42" s="104">
        <v>1661225</v>
      </c>
      <c r="S42" s="16" t="s">
        <v>72</v>
      </c>
      <c r="T42" s="14" t="s">
        <v>444</v>
      </c>
      <c r="U42" s="14" t="s">
        <v>478</v>
      </c>
      <c r="V42" s="236" t="s">
        <v>118</v>
      </c>
      <c r="W42" s="109">
        <v>37.387374732075408</v>
      </c>
      <c r="X42" s="107">
        <v>5.01501886792453</v>
      </c>
      <c r="Y42" s="109">
        <v>1519.3687366037705</v>
      </c>
      <c r="Z42" s="108">
        <v>30.387374732075408</v>
      </c>
      <c r="AA42" s="109">
        <v>37.387374732075408</v>
      </c>
    </row>
    <row r="43" spans="1:27" ht="15.6">
      <c r="A43" s="13" t="s">
        <v>4766</v>
      </c>
      <c r="B43" s="95" t="s">
        <v>4767</v>
      </c>
      <c r="C43" s="13" t="s">
        <v>4791</v>
      </c>
      <c r="D43" s="13" t="s">
        <v>108</v>
      </c>
      <c r="E43" s="13" t="s">
        <v>65</v>
      </c>
      <c r="F43" s="13" t="s">
        <v>24</v>
      </c>
      <c r="G43" s="13" t="s">
        <v>66</v>
      </c>
      <c r="H43" s="13" t="s">
        <v>54</v>
      </c>
      <c r="I43" s="13" t="s">
        <v>55</v>
      </c>
      <c r="J43" s="13" t="s">
        <v>5569</v>
      </c>
      <c r="K43" s="100">
        <v>42943</v>
      </c>
      <c r="L43" s="100">
        <v>43109</v>
      </c>
      <c r="M43" s="22">
        <v>43196</v>
      </c>
      <c r="N43" s="13" t="s">
        <v>7</v>
      </c>
      <c r="O43" s="13" t="s">
        <v>98</v>
      </c>
      <c r="P43" s="14" t="s">
        <v>17</v>
      </c>
      <c r="Q43" s="13" t="s">
        <v>4819</v>
      </c>
      <c r="R43" s="102">
        <v>1402945</v>
      </c>
      <c r="S43" s="16" t="s">
        <v>72</v>
      </c>
      <c r="T43" s="14" t="s">
        <v>444</v>
      </c>
      <c r="U43" s="14" t="s">
        <v>478</v>
      </c>
      <c r="V43" s="236" t="s">
        <v>99</v>
      </c>
      <c r="W43" s="109">
        <v>37.47208084528296</v>
      </c>
      <c r="X43" s="107">
        <v>4.2353056603773593</v>
      </c>
      <c r="Y43" s="109">
        <v>1523.6040422641479</v>
      </c>
      <c r="Z43" s="108">
        <v>30.472080845282957</v>
      </c>
      <c r="AA43" s="109">
        <v>37.47208084528296</v>
      </c>
    </row>
    <row r="44" spans="1:27" ht="15.6">
      <c r="A44" s="110" t="s">
        <v>4174</v>
      </c>
      <c r="B44" s="96" t="s">
        <v>4133</v>
      </c>
      <c r="C44" s="233" t="s">
        <v>5570</v>
      </c>
      <c r="D44" s="233" t="s">
        <v>65</v>
      </c>
      <c r="E44" s="233" t="s">
        <v>65</v>
      </c>
      <c r="F44" s="233" t="s">
        <v>24</v>
      </c>
      <c r="G44" s="13" t="s">
        <v>66</v>
      </c>
      <c r="H44" s="233" t="s">
        <v>54</v>
      </c>
      <c r="I44" s="233" t="s">
        <v>55</v>
      </c>
      <c r="J44" s="233" t="s">
        <v>5571</v>
      </c>
      <c r="K44" s="235">
        <v>43150</v>
      </c>
      <c r="L44" s="235">
        <v>43175</v>
      </c>
      <c r="M44" s="235">
        <v>43202</v>
      </c>
      <c r="N44" s="233" t="s">
        <v>13</v>
      </c>
      <c r="O44" s="233" t="s">
        <v>157</v>
      </c>
      <c r="P44" s="233" t="s">
        <v>17</v>
      </c>
      <c r="Q44" s="233" t="s">
        <v>5572</v>
      </c>
      <c r="R44" s="15">
        <v>65675</v>
      </c>
      <c r="S44" s="233" t="s">
        <v>72</v>
      </c>
      <c r="T44" s="14" t="s">
        <v>444</v>
      </c>
      <c r="U44" s="14" t="s">
        <v>478</v>
      </c>
      <c r="V44" s="236" t="s">
        <v>158</v>
      </c>
      <c r="W44" s="109">
        <v>37.476046128301832</v>
      </c>
      <c r="X44" s="107">
        <v>0.19826415094339625</v>
      </c>
      <c r="Y44" s="109">
        <v>1523.8023064150914</v>
      </c>
      <c r="Z44" s="108">
        <v>30.476046128301828</v>
      </c>
      <c r="AA44" s="109">
        <v>37.476046128301832</v>
      </c>
    </row>
    <row r="45" spans="1:27" ht="15.6">
      <c r="A45" s="110" t="s">
        <v>4690</v>
      </c>
      <c r="B45" s="96" t="s">
        <v>4691</v>
      </c>
      <c r="C45" s="13" t="s">
        <v>5503</v>
      </c>
      <c r="D45" s="233" t="s">
        <v>108</v>
      </c>
      <c r="E45" s="233" t="s">
        <v>76</v>
      </c>
      <c r="F45" s="233" t="s">
        <v>24</v>
      </c>
      <c r="G45" s="13" t="s">
        <v>66</v>
      </c>
      <c r="H45" s="233" t="s">
        <v>54</v>
      </c>
      <c r="I45" s="13" t="s">
        <v>55</v>
      </c>
      <c r="J45" s="233" t="s">
        <v>5573</v>
      </c>
      <c r="K45" s="235">
        <v>43102</v>
      </c>
      <c r="L45" s="235">
        <v>43188</v>
      </c>
      <c r="M45" s="235">
        <v>43205</v>
      </c>
      <c r="N45" s="233" t="s">
        <v>9</v>
      </c>
      <c r="O45" s="233" t="s">
        <v>4319</v>
      </c>
      <c r="P45" s="233" t="s">
        <v>17</v>
      </c>
      <c r="Q45" s="233" t="s">
        <v>5574</v>
      </c>
      <c r="R45" s="15">
        <v>16402</v>
      </c>
      <c r="S45" s="233" t="s">
        <v>72</v>
      </c>
      <c r="T45" s="14" t="s">
        <v>444</v>
      </c>
      <c r="U45" s="14" t="s">
        <v>478</v>
      </c>
      <c r="V45" s="236" t="s">
        <v>4963</v>
      </c>
      <c r="W45" s="109">
        <v>37.477036437735791</v>
      </c>
      <c r="X45" s="107">
        <v>4.9515471698113218E-2</v>
      </c>
      <c r="Y45" s="109">
        <v>1523.8518218867896</v>
      </c>
      <c r="Z45" s="108">
        <v>30.477036437735791</v>
      </c>
      <c r="AA45" s="109">
        <v>37.477036437735791</v>
      </c>
    </row>
    <row r="46" spans="1:27" ht="15.6">
      <c r="A46" s="110" t="s">
        <v>4141</v>
      </c>
      <c r="B46" s="96" t="s">
        <v>4142</v>
      </c>
      <c r="C46" s="13" t="s">
        <v>3409</v>
      </c>
      <c r="D46" s="233" t="s">
        <v>64</v>
      </c>
      <c r="E46" s="233" t="s">
        <v>76</v>
      </c>
      <c r="F46" s="233" t="s">
        <v>24</v>
      </c>
      <c r="G46" s="13" t="s">
        <v>66</v>
      </c>
      <c r="H46" s="233" t="s">
        <v>54</v>
      </c>
      <c r="I46" s="2" t="s">
        <v>55</v>
      </c>
      <c r="J46" s="233" t="s">
        <v>5575</v>
      </c>
      <c r="K46" s="235">
        <v>42751</v>
      </c>
      <c r="L46" s="235">
        <v>43187</v>
      </c>
      <c r="M46" s="235">
        <v>43209</v>
      </c>
      <c r="N46" s="233" t="s">
        <v>9</v>
      </c>
      <c r="O46" s="233" t="s">
        <v>181</v>
      </c>
      <c r="P46" s="233" t="s">
        <v>17</v>
      </c>
      <c r="Q46" s="233" t="s">
        <v>5576</v>
      </c>
      <c r="R46" s="15">
        <v>304644</v>
      </c>
      <c r="S46" s="99" t="s">
        <v>72</v>
      </c>
      <c r="T46" s="14" t="s">
        <v>444</v>
      </c>
      <c r="U46" s="14" t="s">
        <v>478</v>
      </c>
      <c r="V46" s="236" t="s">
        <v>182</v>
      </c>
      <c r="W46" s="109">
        <v>37.495430037735787</v>
      </c>
      <c r="X46" s="107">
        <v>0.91968000000000005</v>
      </c>
      <c r="Y46" s="109">
        <v>1524.7715018867896</v>
      </c>
      <c r="Z46" s="108">
        <v>30.49543003773579</v>
      </c>
      <c r="AA46" s="109">
        <v>37.495430037735787</v>
      </c>
    </row>
    <row r="47" spans="1:27" ht="15.6">
      <c r="A47" s="110" t="s">
        <v>4573</v>
      </c>
      <c r="B47" s="233" t="s">
        <v>4684</v>
      </c>
      <c r="C47" s="233" t="s">
        <v>4150</v>
      </c>
      <c r="D47" s="13" t="s">
        <v>64</v>
      </c>
      <c r="E47" s="13" t="s">
        <v>65</v>
      </c>
      <c r="F47" s="233" t="s">
        <v>24</v>
      </c>
      <c r="G47" s="13" t="s">
        <v>66</v>
      </c>
      <c r="H47" s="13" t="s">
        <v>54</v>
      </c>
      <c r="I47" s="233" t="s">
        <v>68</v>
      </c>
      <c r="J47" s="233" t="s">
        <v>5577</v>
      </c>
      <c r="K47" s="235">
        <v>43122</v>
      </c>
      <c r="L47" s="235">
        <v>43182</v>
      </c>
      <c r="M47" s="235">
        <v>43210</v>
      </c>
      <c r="N47" s="233" t="s">
        <v>13</v>
      </c>
      <c r="O47" s="233" t="s">
        <v>14</v>
      </c>
      <c r="P47" s="233" t="s">
        <v>17</v>
      </c>
      <c r="Q47" s="233" t="s">
        <v>5578</v>
      </c>
      <c r="R47" s="15">
        <v>927486</v>
      </c>
      <c r="S47" s="99" t="s">
        <v>58</v>
      </c>
      <c r="T47" s="14" t="s">
        <v>444</v>
      </c>
      <c r="U47" s="14" t="s">
        <v>478</v>
      </c>
      <c r="V47" s="236" t="s">
        <v>2701</v>
      </c>
      <c r="W47" s="109">
        <v>37.551429192452773</v>
      </c>
      <c r="X47" s="107">
        <v>2.7999577358490573</v>
      </c>
      <c r="Y47" s="109">
        <v>1527.5714596226387</v>
      </c>
      <c r="Z47" s="108">
        <v>30.551429192452773</v>
      </c>
      <c r="AA47" s="109">
        <v>37.551429192452773</v>
      </c>
    </row>
    <row r="48" spans="1:27" ht="15.6">
      <c r="A48" s="13" t="s">
        <v>4214</v>
      </c>
      <c r="B48" s="13" t="s">
        <v>4215</v>
      </c>
      <c r="C48" s="13" t="s">
        <v>574</v>
      </c>
      <c r="D48" s="13" t="s">
        <v>64</v>
      </c>
      <c r="E48" s="13" t="s">
        <v>65</v>
      </c>
      <c r="F48" s="13" t="s">
        <v>24</v>
      </c>
      <c r="G48" s="13" t="s">
        <v>66</v>
      </c>
      <c r="H48" s="13" t="s">
        <v>54</v>
      </c>
      <c r="I48" s="13" t="s">
        <v>55</v>
      </c>
      <c r="J48" s="13" t="s">
        <v>5579</v>
      </c>
      <c r="K48" s="100">
        <v>42979</v>
      </c>
      <c r="L48" s="100">
        <v>43042</v>
      </c>
      <c r="M48" s="22">
        <v>43210</v>
      </c>
      <c r="N48" s="13" t="s">
        <v>9</v>
      </c>
      <c r="O48" s="13" t="s">
        <v>4319</v>
      </c>
      <c r="P48" s="14" t="s">
        <v>17</v>
      </c>
      <c r="Q48" s="13" t="s">
        <v>5580</v>
      </c>
      <c r="R48" s="15">
        <v>55924</v>
      </c>
      <c r="S48" s="99" t="s">
        <v>72</v>
      </c>
      <c r="T48" s="14" t="s">
        <v>444</v>
      </c>
      <c r="U48" s="14" t="s">
        <v>478</v>
      </c>
      <c r="V48" s="236" t="s">
        <v>4963</v>
      </c>
      <c r="W48" s="109">
        <v>37.554805735849001</v>
      </c>
      <c r="X48" s="107">
        <v>0.16882716981132079</v>
      </c>
      <c r="Y48" s="109">
        <v>1527.74028679245</v>
      </c>
      <c r="Z48" s="108">
        <v>30.554805735849001</v>
      </c>
      <c r="AA48" s="109">
        <v>37.554805735849001</v>
      </c>
    </row>
    <row r="49" spans="1:27" ht="15.6">
      <c r="A49" s="110" t="s">
        <v>4660</v>
      </c>
      <c r="B49" s="96" t="s">
        <v>4661</v>
      </c>
      <c r="C49" s="13" t="s">
        <v>5581</v>
      </c>
      <c r="D49" s="13" t="s">
        <v>108</v>
      </c>
      <c r="E49" s="13" t="s">
        <v>65</v>
      </c>
      <c r="F49" s="13" t="s">
        <v>24</v>
      </c>
      <c r="G49" s="13" t="s">
        <v>66</v>
      </c>
      <c r="H49" s="13" t="s">
        <v>54</v>
      </c>
      <c r="I49" s="13" t="s">
        <v>55</v>
      </c>
      <c r="J49" s="233" t="s">
        <v>5582</v>
      </c>
      <c r="K49" s="235">
        <v>42969</v>
      </c>
      <c r="L49" s="235">
        <v>43130</v>
      </c>
      <c r="M49" s="235">
        <v>43214</v>
      </c>
      <c r="N49" s="233" t="s">
        <v>9</v>
      </c>
      <c r="O49" s="233" t="s">
        <v>10</v>
      </c>
      <c r="P49" s="233" t="s">
        <v>17</v>
      </c>
      <c r="Q49" s="13" t="s">
        <v>5475</v>
      </c>
      <c r="R49" s="15">
        <v>193020</v>
      </c>
      <c r="S49" s="233" t="s">
        <v>72</v>
      </c>
      <c r="T49" s="14" t="s">
        <v>444</v>
      </c>
      <c r="U49" s="14" t="s">
        <v>478</v>
      </c>
      <c r="V49" s="236" t="s">
        <v>118</v>
      </c>
      <c r="W49" s="109">
        <v>37.566459773584846</v>
      </c>
      <c r="X49" s="107">
        <v>0.58270188679245283</v>
      </c>
      <c r="Y49" s="109">
        <v>1528.3229886792424</v>
      </c>
      <c r="Z49" s="108">
        <v>30.566459773584846</v>
      </c>
      <c r="AA49" s="109">
        <v>37.566459773584846</v>
      </c>
    </row>
    <row r="50" spans="1:27" ht="15.6">
      <c r="A50" s="13" t="s">
        <v>4180</v>
      </c>
      <c r="B50" s="96" t="s">
        <v>4181</v>
      </c>
      <c r="C50" s="13" t="s">
        <v>4722</v>
      </c>
      <c r="D50" s="13" t="s">
        <v>65</v>
      </c>
      <c r="E50" s="13" t="s">
        <v>52</v>
      </c>
      <c r="F50" s="233" t="s">
        <v>24</v>
      </c>
      <c r="G50" s="13" t="s">
        <v>66</v>
      </c>
      <c r="H50" s="13" t="s">
        <v>54</v>
      </c>
      <c r="I50" s="13" t="s">
        <v>55</v>
      </c>
      <c r="J50" s="233" t="s">
        <v>5583</v>
      </c>
      <c r="K50" s="235">
        <v>43206</v>
      </c>
      <c r="L50" s="235">
        <v>43217</v>
      </c>
      <c r="M50" s="235">
        <v>43222</v>
      </c>
      <c r="N50" s="233" t="s">
        <v>9</v>
      </c>
      <c r="O50" s="233" t="s">
        <v>4319</v>
      </c>
      <c r="P50" s="233" t="s">
        <v>17</v>
      </c>
      <c r="Q50" s="233" t="s">
        <v>5584</v>
      </c>
      <c r="R50" s="118">
        <v>795</v>
      </c>
      <c r="S50" s="99" t="s">
        <v>72</v>
      </c>
      <c r="T50" s="14" t="s">
        <v>444</v>
      </c>
      <c r="U50" s="14" t="s">
        <v>478</v>
      </c>
      <c r="V50" s="236" t="s">
        <v>4963</v>
      </c>
      <c r="W50" s="109">
        <v>37.566507773584846</v>
      </c>
      <c r="X50" s="107">
        <v>2.4000000000000002E-3</v>
      </c>
      <c r="Y50" s="109">
        <v>1528.3253886792425</v>
      </c>
      <c r="Z50" s="108">
        <v>30.566507773584849</v>
      </c>
      <c r="AA50" s="109">
        <v>37.566507773584846</v>
      </c>
    </row>
    <row r="51" spans="1:27" ht="15.6">
      <c r="A51" s="110" t="s">
        <v>4174</v>
      </c>
      <c r="B51" s="96" t="s">
        <v>4133</v>
      </c>
      <c r="C51" s="13" t="s">
        <v>5585</v>
      </c>
      <c r="D51" s="13" t="s">
        <v>108</v>
      </c>
      <c r="E51" s="13" t="s">
        <v>76</v>
      </c>
      <c r="F51" s="13" t="s">
        <v>24</v>
      </c>
      <c r="G51" s="13" t="s">
        <v>66</v>
      </c>
      <c r="H51" s="13" t="s">
        <v>54</v>
      </c>
      <c r="I51" s="13" t="s">
        <v>68</v>
      </c>
      <c r="J51" s="13" t="s">
        <v>5586</v>
      </c>
      <c r="K51" s="235">
        <v>43102</v>
      </c>
      <c r="L51" s="235">
        <v>43147</v>
      </c>
      <c r="M51" s="235">
        <v>43224</v>
      </c>
      <c r="N51" s="233" t="s">
        <v>13</v>
      </c>
      <c r="O51" s="233" t="s">
        <v>14</v>
      </c>
      <c r="P51" s="233" t="s">
        <v>17</v>
      </c>
      <c r="Q51" s="233"/>
      <c r="R51" s="15">
        <v>329132</v>
      </c>
      <c r="S51" s="99" t="s">
        <v>58</v>
      </c>
      <c r="T51" s="14" t="s">
        <v>444</v>
      </c>
      <c r="U51" s="14" t="s">
        <v>478</v>
      </c>
      <c r="V51" s="236" t="s">
        <v>2701</v>
      </c>
      <c r="W51" s="109">
        <v>37.586379894339565</v>
      </c>
      <c r="X51" s="107">
        <v>0.99360603773584932</v>
      </c>
      <c r="Y51" s="109">
        <v>1529.3189947169783</v>
      </c>
      <c r="Z51" s="108">
        <v>30.586379894339565</v>
      </c>
      <c r="AA51" s="109">
        <v>37.586379894339565</v>
      </c>
    </row>
    <row r="52" spans="1:27" ht="15.6">
      <c r="A52" s="13" t="s">
        <v>4174</v>
      </c>
      <c r="B52" s="13" t="s">
        <v>4133</v>
      </c>
      <c r="C52" s="13" t="s">
        <v>3406</v>
      </c>
      <c r="D52" s="13" t="s">
        <v>65</v>
      </c>
      <c r="E52" s="13" t="s">
        <v>76</v>
      </c>
      <c r="F52" s="13" t="s">
        <v>24</v>
      </c>
      <c r="G52" s="13" t="s">
        <v>66</v>
      </c>
      <c r="H52" s="13" t="s">
        <v>54</v>
      </c>
      <c r="I52" s="13" t="s">
        <v>55</v>
      </c>
      <c r="J52" s="13" t="s">
        <v>5587</v>
      </c>
      <c r="K52" s="235">
        <v>43165</v>
      </c>
      <c r="L52" s="235">
        <v>43224</v>
      </c>
      <c r="M52" s="235">
        <v>43225</v>
      </c>
      <c r="N52" s="233" t="s">
        <v>9</v>
      </c>
      <c r="O52" s="233" t="s">
        <v>109</v>
      </c>
      <c r="P52" s="233" t="s">
        <v>17</v>
      </c>
      <c r="Q52" s="13" t="s">
        <v>5588</v>
      </c>
      <c r="R52" s="15">
        <v>3335538</v>
      </c>
      <c r="S52" s="99" t="s">
        <v>72</v>
      </c>
      <c r="T52" s="14" t="s">
        <v>444</v>
      </c>
      <c r="U52" s="14" t="s">
        <v>478</v>
      </c>
      <c r="V52" s="236" t="s">
        <v>110</v>
      </c>
      <c r="W52" s="109">
        <v>37.787770867924472</v>
      </c>
      <c r="X52" s="107">
        <v>10.069548679245285</v>
      </c>
      <c r="Y52" s="109">
        <v>1539.3885433962237</v>
      </c>
      <c r="Z52" s="108">
        <v>30.787770867924472</v>
      </c>
      <c r="AA52" s="109">
        <v>37.787770867924472</v>
      </c>
    </row>
    <row r="53" spans="1:27" ht="15.6">
      <c r="A53" s="103" t="s">
        <v>4429</v>
      </c>
      <c r="B53" s="96" t="s">
        <v>152</v>
      </c>
      <c r="C53" s="13" t="s">
        <v>4432</v>
      </c>
      <c r="D53" s="13" t="s">
        <v>65</v>
      </c>
      <c r="E53" s="13" t="s">
        <v>65</v>
      </c>
      <c r="F53" s="13" t="s">
        <v>24</v>
      </c>
      <c r="G53" s="13" t="s">
        <v>66</v>
      </c>
      <c r="H53" s="13" t="s">
        <v>54</v>
      </c>
      <c r="I53" s="13" t="s">
        <v>55</v>
      </c>
      <c r="J53" s="233" t="s">
        <v>5589</v>
      </c>
      <c r="K53" s="235">
        <v>42975</v>
      </c>
      <c r="L53" s="235">
        <v>43084</v>
      </c>
      <c r="M53" s="235">
        <v>43227</v>
      </c>
      <c r="N53" s="233" t="s">
        <v>9</v>
      </c>
      <c r="O53" s="233" t="s">
        <v>10</v>
      </c>
      <c r="P53" s="233" t="s">
        <v>17</v>
      </c>
      <c r="Q53" s="233" t="s">
        <v>5590</v>
      </c>
      <c r="R53" s="15">
        <v>3478601</v>
      </c>
      <c r="S53" s="99" t="s">
        <v>72</v>
      </c>
      <c r="T53" s="14" t="s">
        <v>444</v>
      </c>
      <c r="U53" s="14" t="s">
        <v>478</v>
      </c>
      <c r="V53" s="236" t="s">
        <v>118</v>
      </c>
      <c r="W53" s="109">
        <v>37.997799607547108</v>
      </c>
      <c r="X53" s="107">
        <v>10.501436981132079</v>
      </c>
      <c r="Y53" s="109">
        <v>1549.8899803773556</v>
      </c>
      <c r="Z53" s="108">
        <v>30.997799607547112</v>
      </c>
      <c r="AA53" s="109">
        <v>37.997799607547108</v>
      </c>
    </row>
    <row r="54" spans="1:27" ht="15.6">
      <c r="A54" s="104" t="s">
        <v>4141</v>
      </c>
      <c r="B54" s="96" t="s">
        <v>4142</v>
      </c>
      <c r="C54" s="13" t="s">
        <v>5591</v>
      </c>
      <c r="D54" s="13" t="s">
        <v>108</v>
      </c>
      <c r="E54" s="13" t="s">
        <v>65</v>
      </c>
      <c r="F54" s="13" t="s">
        <v>24</v>
      </c>
      <c r="G54" s="13" t="s">
        <v>66</v>
      </c>
      <c r="H54" s="13" t="s">
        <v>54</v>
      </c>
      <c r="I54" s="13" t="s">
        <v>55</v>
      </c>
      <c r="J54" s="233" t="s">
        <v>5592</v>
      </c>
      <c r="K54" s="235">
        <v>43049</v>
      </c>
      <c r="L54" s="235">
        <v>43196</v>
      </c>
      <c r="M54" s="235">
        <v>43227</v>
      </c>
      <c r="N54" s="233" t="s">
        <v>9</v>
      </c>
      <c r="O54" s="233" t="s">
        <v>10</v>
      </c>
      <c r="P54" s="233" t="s">
        <v>17</v>
      </c>
      <c r="Q54" s="233" t="s">
        <v>5593</v>
      </c>
      <c r="R54" s="15">
        <v>1318800</v>
      </c>
      <c r="S54" s="99" t="s">
        <v>72</v>
      </c>
      <c r="T54" s="14" t="s">
        <v>444</v>
      </c>
      <c r="U54" s="14" t="s">
        <v>478</v>
      </c>
      <c r="V54" s="236" t="s">
        <v>118</v>
      </c>
      <c r="W54" s="109">
        <v>38.077425267924468</v>
      </c>
      <c r="X54" s="107">
        <v>3.9812830188679253</v>
      </c>
      <c r="Y54" s="109">
        <v>1553.8712633962236</v>
      </c>
      <c r="Z54" s="108">
        <v>31.077425267924472</v>
      </c>
      <c r="AA54" s="109">
        <v>38.077425267924468</v>
      </c>
    </row>
    <row r="55" spans="1:27" ht="15.6">
      <c r="A55" s="13" t="s">
        <v>4230</v>
      </c>
      <c r="B55" s="95" t="s">
        <v>4613</v>
      </c>
      <c r="C55" s="13" t="s">
        <v>4833</v>
      </c>
      <c r="D55" s="13" t="s">
        <v>65</v>
      </c>
      <c r="E55" s="13" t="s">
        <v>65</v>
      </c>
      <c r="F55" s="233" t="s">
        <v>24</v>
      </c>
      <c r="G55" s="13" t="s">
        <v>66</v>
      </c>
      <c r="H55" s="13" t="s">
        <v>54</v>
      </c>
      <c r="I55" s="13" t="s">
        <v>55</v>
      </c>
      <c r="J55" s="233" t="s">
        <v>5594</v>
      </c>
      <c r="K55" s="235">
        <v>42953</v>
      </c>
      <c r="L55" s="235">
        <v>43112</v>
      </c>
      <c r="M55" s="235">
        <v>43234</v>
      </c>
      <c r="N55" s="233" t="s">
        <v>9</v>
      </c>
      <c r="O55" s="233" t="s">
        <v>4319</v>
      </c>
      <c r="P55" s="233" t="s">
        <v>17</v>
      </c>
      <c r="Q55" s="233" t="s">
        <v>5595</v>
      </c>
      <c r="R55" s="102">
        <v>669991</v>
      </c>
      <c r="S55" s="16" t="s">
        <v>72</v>
      </c>
      <c r="T55" s="14" t="s">
        <v>444</v>
      </c>
      <c r="U55" s="14" t="s">
        <v>478</v>
      </c>
      <c r="V55" s="236" t="s">
        <v>4963</v>
      </c>
      <c r="W55" s="109">
        <v>38.117877554716927</v>
      </c>
      <c r="X55" s="107">
        <v>2.0226143396226419</v>
      </c>
      <c r="Y55" s="109">
        <v>1555.8938777358462</v>
      </c>
      <c r="Z55" s="108">
        <v>31.117877554716923</v>
      </c>
      <c r="AA55" s="109">
        <v>38.117877554716927</v>
      </c>
    </row>
    <row r="56" spans="1:27" ht="15.6">
      <c r="A56" s="13" t="s">
        <v>4180</v>
      </c>
      <c r="B56" s="96" t="s">
        <v>4181</v>
      </c>
      <c r="C56" s="233" t="s">
        <v>5596</v>
      </c>
      <c r="D56" s="13" t="s">
        <v>65</v>
      </c>
      <c r="E56" s="233" t="s">
        <v>65</v>
      </c>
      <c r="F56" s="233" t="s">
        <v>24</v>
      </c>
      <c r="G56" s="13" t="s">
        <v>66</v>
      </c>
      <c r="H56" s="233" t="s">
        <v>54</v>
      </c>
      <c r="I56" s="233" t="s">
        <v>55</v>
      </c>
      <c r="J56" s="233" t="s">
        <v>5597</v>
      </c>
      <c r="K56" s="235">
        <v>43178</v>
      </c>
      <c r="L56" s="235">
        <v>43217</v>
      </c>
      <c r="M56" s="235">
        <v>43234</v>
      </c>
      <c r="N56" s="233" t="s">
        <v>9</v>
      </c>
      <c r="O56" s="233" t="s">
        <v>4319</v>
      </c>
      <c r="P56" s="233" t="s">
        <v>17</v>
      </c>
      <c r="Q56" s="233" t="s">
        <v>5598</v>
      </c>
      <c r="R56" s="15">
        <v>32867</v>
      </c>
      <c r="S56" s="233" t="s">
        <v>72</v>
      </c>
      <c r="T56" s="14" t="s">
        <v>444</v>
      </c>
      <c r="U56" s="14" t="s">
        <v>478</v>
      </c>
      <c r="V56" s="236" t="s">
        <v>4963</v>
      </c>
      <c r="W56" s="109">
        <v>38.119861977358433</v>
      </c>
      <c r="X56" s="107">
        <v>9.9221132075471716E-2</v>
      </c>
      <c r="Y56" s="109">
        <v>1555.9930988679216</v>
      </c>
      <c r="Z56" s="108">
        <v>31.119861977358433</v>
      </c>
      <c r="AA56" s="109">
        <v>38.119861977358433</v>
      </c>
    </row>
    <row r="57" spans="1:27" ht="15.6">
      <c r="A57" s="13" t="s">
        <v>4180</v>
      </c>
      <c r="B57" s="13" t="s">
        <v>4181</v>
      </c>
      <c r="C57" s="233" t="s">
        <v>5599</v>
      </c>
      <c r="D57" s="233" t="s">
        <v>108</v>
      </c>
      <c r="E57" s="233" t="s">
        <v>65</v>
      </c>
      <c r="F57" s="233" t="s">
        <v>24</v>
      </c>
      <c r="G57" s="13" t="s">
        <v>66</v>
      </c>
      <c r="H57" s="13" t="s">
        <v>54</v>
      </c>
      <c r="I57" s="13" t="s">
        <v>55</v>
      </c>
      <c r="J57" s="233" t="s">
        <v>5600</v>
      </c>
      <c r="K57" s="235">
        <v>43045</v>
      </c>
      <c r="L57" s="235">
        <v>43189</v>
      </c>
      <c r="M57" s="235">
        <v>43242</v>
      </c>
      <c r="N57" s="233" t="s">
        <v>9</v>
      </c>
      <c r="O57" s="233" t="s">
        <v>4319</v>
      </c>
      <c r="P57" s="233" t="s">
        <v>17</v>
      </c>
      <c r="Q57" s="233" t="s">
        <v>5601</v>
      </c>
      <c r="R57" s="15">
        <v>307160</v>
      </c>
      <c r="S57" s="99" t="s">
        <v>72</v>
      </c>
      <c r="T57" s="14" t="s">
        <v>444</v>
      </c>
      <c r="U57" s="14" t="s">
        <v>478</v>
      </c>
      <c r="V57" s="236" t="s">
        <v>4963</v>
      </c>
      <c r="W57" s="109">
        <v>38.138407486792389</v>
      </c>
      <c r="X57" s="107">
        <v>0.92727547169811331</v>
      </c>
      <c r="Y57" s="109">
        <v>1556.9203743396197</v>
      </c>
      <c r="Z57" s="108">
        <v>31.138407486792392</v>
      </c>
      <c r="AA57" s="109">
        <v>38.138407486792389</v>
      </c>
    </row>
    <row r="58" spans="1:27" ht="15.6">
      <c r="A58" s="110" t="s">
        <v>4174</v>
      </c>
      <c r="B58" s="96" t="s">
        <v>4133</v>
      </c>
      <c r="C58" s="13" t="s">
        <v>2677</v>
      </c>
      <c r="D58" s="13" t="s">
        <v>76</v>
      </c>
      <c r="E58" s="13" t="s">
        <v>76</v>
      </c>
      <c r="F58" s="13" t="s">
        <v>24</v>
      </c>
      <c r="G58" s="13" t="s">
        <v>66</v>
      </c>
      <c r="H58" s="13" t="s">
        <v>54</v>
      </c>
      <c r="I58" s="13" t="s">
        <v>68</v>
      </c>
      <c r="J58" s="233" t="s">
        <v>5602</v>
      </c>
      <c r="K58" s="235">
        <v>43203</v>
      </c>
      <c r="L58" s="235">
        <v>43233</v>
      </c>
      <c r="M58" s="235">
        <v>43242</v>
      </c>
      <c r="N58" s="233" t="s">
        <v>9</v>
      </c>
      <c r="O58" s="233" t="s">
        <v>4319</v>
      </c>
      <c r="P58" s="233" t="s">
        <v>17</v>
      </c>
      <c r="Q58" s="233" t="s">
        <v>5603</v>
      </c>
      <c r="R58" s="236">
        <v>26917</v>
      </c>
      <c r="S58" s="16" t="s">
        <v>58</v>
      </c>
      <c r="T58" s="14" t="s">
        <v>444</v>
      </c>
      <c r="U58" s="14" t="s">
        <v>478</v>
      </c>
      <c r="V58" s="236" t="s">
        <v>4963</v>
      </c>
      <c r="W58" s="109">
        <v>38.140032664150887</v>
      </c>
      <c r="X58" s="107">
        <v>8.1258867924528314E-2</v>
      </c>
      <c r="Y58" s="109">
        <v>1557.0016332075443</v>
      </c>
      <c r="Z58" s="108">
        <v>31.140032664150887</v>
      </c>
      <c r="AA58" s="109">
        <v>38.140032664150887</v>
      </c>
    </row>
    <row r="59" spans="1:27" ht="15.6">
      <c r="A59" s="110" t="s">
        <v>4174</v>
      </c>
      <c r="B59" s="96" t="s">
        <v>4133</v>
      </c>
      <c r="C59" s="13" t="s">
        <v>2677</v>
      </c>
      <c r="D59" s="13" t="s">
        <v>76</v>
      </c>
      <c r="E59" s="13" t="s">
        <v>76</v>
      </c>
      <c r="F59" s="13" t="s">
        <v>24</v>
      </c>
      <c r="G59" s="13" t="s">
        <v>66</v>
      </c>
      <c r="H59" s="13" t="s">
        <v>54</v>
      </c>
      <c r="I59" s="13" t="s">
        <v>68</v>
      </c>
      <c r="J59" s="233" t="s">
        <v>5604</v>
      </c>
      <c r="K59" s="235">
        <v>43205</v>
      </c>
      <c r="L59" s="235">
        <v>43235</v>
      </c>
      <c r="M59" s="235">
        <v>43242</v>
      </c>
      <c r="N59" s="233" t="s">
        <v>9</v>
      </c>
      <c r="O59" s="233" t="s">
        <v>4319</v>
      </c>
      <c r="P59" s="233" t="s">
        <v>17</v>
      </c>
      <c r="Q59" s="233" t="s">
        <v>5605</v>
      </c>
      <c r="R59" s="236">
        <v>53718</v>
      </c>
      <c r="S59" s="16" t="s">
        <v>58</v>
      </c>
      <c r="T59" s="14" t="s">
        <v>444</v>
      </c>
      <c r="U59" s="14" t="s">
        <v>478</v>
      </c>
      <c r="V59" s="236" t="s">
        <v>4963</v>
      </c>
      <c r="W59" s="109">
        <v>38.14327601509428</v>
      </c>
      <c r="X59" s="107">
        <v>0.16216754716981133</v>
      </c>
      <c r="Y59" s="109">
        <v>1557.163800754714</v>
      </c>
      <c r="Z59" s="108">
        <v>31.14327601509428</v>
      </c>
      <c r="AA59" s="109">
        <v>38.14327601509428</v>
      </c>
    </row>
    <row r="60" spans="1:27" ht="15.6">
      <c r="A60" s="110" t="s">
        <v>4174</v>
      </c>
      <c r="B60" s="96" t="s">
        <v>4133</v>
      </c>
      <c r="C60" s="233" t="s">
        <v>4863</v>
      </c>
      <c r="D60" s="233" t="s">
        <v>108</v>
      </c>
      <c r="E60" s="233" t="s">
        <v>65</v>
      </c>
      <c r="F60" s="233" t="s">
        <v>24</v>
      </c>
      <c r="G60" s="13" t="s">
        <v>66</v>
      </c>
      <c r="H60" s="233" t="s">
        <v>54</v>
      </c>
      <c r="I60" s="233" t="s">
        <v>55</v>
      </c>
      <c r="J60" s="233" t="s">
        <v>5606</v>
      </c>
      <c r="K60" s="235">
        <v>43132</v>
      </c>
      <c r="L60" s="235">
        <v>43167</v>
      </c>
      <c r="M60" s="235">
        <v>43244</v>
      </c>
      <c r="N60" s="233" t="s">
        <v>13</v>
      </c>
      <c r="O60" s="233" t="s">
        <v>5488</v>
      </c>
      <c r="P60" s="233" t="s">
        <v>17</v>
      </c>
      <c r="Q60" s="233" t="s">
        <v>5607</v>
      </c>
      <c r="R60" s="15">
        <v>3513755</v>
      </c>
      <c r="S60" s="233" t="s">
        <v>72</v>
      </c>
      <c r="T60" s="14" t="s">
        <v>444</v>
      </c>
      <c r="U60" s="14" t="s">
        <v>478</v>
      </c>
      <c r="V60" s="236" t="s">
        <v>5490</v>
      </c>
      <c r="W60" s="109">
        <v>38.355427260377297</v>
      </c>
      <c r="X60" s="107">
        <v>10.607562264150946</v>
      </c>
      <c r="Y60" s="109">
        <v>1567.771363018865</v>
      </c>
      <c r="Z60" s="108">
        <v>31.355427260377301</v>
      </c>
      <c r="AA60" s="109">
        <v>38.355427260377297</v>
      </c>
    </row>
    <row r="61" spans="1:27" ht="15.6">
      <c r="A61" s="13" t="s">
        <v>4180</v>
      </c>
      <c r="B61" s="96" t="s">
        <v>4181</v>
      </c>
      <c r="C61" s="13" t="s">
        <v>5608</v>
      </c>
      <c r="D61" s="233" t="s">
        <v>76</v>
      </c>
      <c r="E61" s="233" t="s">
        <v>76</v>
      </c>
      <c r="F61" s="233" t="s">
        <v>24</v>
      </c>
      <c r="G61" s="13" t="s">
        <v>66</v>
      </c>
      <c r="H61" s="13" t="s">
        <v>54</v>
      </c>
      <c r="I61" s="13" t="s">
        <v>55</v>
      </c>
      <c r="J61" s="233" t="s">
        <v>5609</v>
      </c>
      <c r="K61" s="235">
        <v>43130</v>
      </c>
      <c r="L61" s="235">
        <v>43220</v>
      </c>
      <c r="M61" s="235">
        <v>43250</v>
      </c>
      <c r="N61" s="233" t="s">
        <v>9</v>
      </c>
      <c r="O61" s="233" t="s">
        <v>109</v>
      </c>
      <c r="P61" s="233" t="s">
        <v>17</v>
      </c>
      <c r="Q61" s="233" t="s">
        <v>5610</v>
      </c>
      <c r="R61" s="15">
        <v>36542</v>
      </c>
      <c r="S61" s="16" t="s">
        <v>72</v>
      </c>
      <c r="T61" s="14" t="s">
        <v>444</v>
      </c>
      <c r="U61" s="14" t="s">
        <v>478</v>
      </c>
      <c r="V61" s="236" t="s">
        <v>110</v>
      </c>
      <c r="W61" s="109">
        <v>38.357633569811263</v>
      </c>
      <c r="X61" s="107">
        <v>0.11031547169811323</v>
      </c>
      <c r="Y61" s="109">
        <v>1567.8816784905632</v>
      </c>
      <c r="Z61" s="108">
        <v>31.357633569811263</v>
      </c>
      <c r="AA61" s="109">
        <v>38.357633569811263</v>
      </c>
    </row>
    <row r="62" spans="1:27" ht="15.6">
      <c r="A62" s="110" t="s">
        <v>4174</v>
      </c>
      <c r="B62" s="96" t="s">
        <v>4133</v>
      </c>
      <c r="C62" s="13" t="s">
        <v>5508</v>
      </c>
      <c r="D62" s="13" t="s">
        <v>108</v>
      </c>
      <c r="E62" s="13" t="s">
        <v>65</v>
      </c>
      <c r="F62" s="13" t="s">
        <v>24</v>
      </c>
      <c r="G62" s="13" t="s">
        <v>66</v>
      </c>
      <c r="H62" s="13" t="s">
        <v>54</v>
      </c>
      <c r="I62" s="13" t="s">
        <v>55</v>
      </c>
      <c r="J62" s="233" t="s">
        <v>5611</v>
      </c>
      <c r="K62" s="235">
        <v>43130</v>
      </c>
      <c r="L62" s="235">
        <v>43199</v>
      </c>
      <c r="M62" s="235">
        <v>43250</v>
      </c>
      <c r="N62" s="233" t="s">
        <v>9</v>
      </c>
      <c r="O62" s="233" t="s">
        <v>181</v>
      </c>
      <c r="P62" s="233" t="s">
        <v>17</v>
      </c>
      <c r="Q62" s="233" t="s">
        <v>5612</v>
      </c>
      <c r="R62" s="15">
        <v>1104842</v>
      </c>
      <c r="S62" s="233" t="s">
        <v>72</v>
      </c>
      <c r="T62" s="14" t="s">
        <v>444</v>
      </c>
      <c r="U62" s="14" t="s">
        <v>478</v>
      </c>
      <c r="V62" s="236" t="s">
        <v>182</v>
      </c>
      <c r="W62" s="109">
        <v>38.424341011320699</v>
      </c>
      <c r="X62" s="107">
        <v>3.3353720754716982</v>
      </c>
      <c r="Y62" s="109">
        <v>1571.2170505660349</v>
      </c>
      <c r="Z62" s="108">
        <v>31.424341011320699</v>
      </c>
      <c r="AA62" s="109">
        <v>38.424341011320699</v>
      </c>
    </row>
    <row r="63" spans="1:27" ht="15.6">
      <c r="A63" s="110" t="s">
        <v>4180</v>
      </c>
      <c r="B63" s="96" t="s">
        <v>4181</v>
      </c>
      <c r="C63" s="233" t="s">
        <v>5288</v>
      </c>
      <c r="D63" s="233" t="s">
        <v>108</v>
      </c>
      <c r="E63" s="13" t="s">
        <v>65</v>
      </c>
      <c r="F63" s="233" t="s">
        <v>24</v>
      </c>
      <c r="G63" s="13" t="s">
        <v>66</v>
      </c>
      <c r="H63" s="233" t="s">
        <v>54</v>
      </c>
      <c r="I63" s="233" t="s">
        <v>55</v>
      </c>
      <c r="J63" s="233" t="s">
        <v>5613</v>
      </c>
      <c r="K63" s="235">
        <v>43129</v>
      </c>
      <c r="L63" s="235">
        <v>43174</v>
      </c>
      <c r="M63" s="235">
        <v>43251</v>
      </c>
      <c r="N63" s="233" t="s">
        <v>9</v>
      </c>
      <c r="O63" s="233" t="s">
        <v>109</v>
      </c>
      <c r="P63" s="233" t="s">
        <v>17</v>
      </c>
      <c r="Q63" s="95" t="s">
        <v>5614</v>
      </c>
      <c r="R63" s="15">
        <v>2087481</v>
      </c>
      <c r="S63" s="233" t="s">
        <v>72</v>
      </c>
      <c r="T63" s="14" t="s">
        <v>444</v>
      </c>
      <c r="U63" s="14" t="s">
        <v>478</v>
      </c>
      <c r="V63" s="236" t="s">
        <v>110</v>
      </c>
      <c r="W63" s="109">
        <v>38.550377599999948</v>
      </c>
      <c r="X63" s="107">
        <v>6.3018294339622649</v>
      </c>
      <c r="Y63" s="109">
        <v>1577.5188799999971</v>
      </c>
      <c r="Z63" s="108">
        <v>31.550377599999944</v>
      </c>
      <c r="AA63" s="109">
        <v>38.550377599999948</v>
      </c>
    </row>
    <row r="64" spans="1:27" ht="15.6">
      <c r="A64" s="110" t="s">
        <v>4660</v>
      </c>
      <c r="B64" s="96" t="s">
        <v>4661</v>
      </c>
      <c r="C64" s="13" t="s">
        <v>5615</v>
      </c>
      <c r="D64" s="13" t="s">
        <v>108</v>
      </c>
      <c r="E64" s="13" t="s">
        <v>65</v>
      </c>
      <c r="F64" s="13" t="s">
        <v>24</v>
      </c>
      <c r="G64" s="13" t="s">
        <v>66</v>
      </c>
      <c r="H64" s="13" t="s">
        <v>54</v>
      </c>
      <c r="I64" s="13" t="s">
        <v>55</v>
      </c>
      <c r="J64" s="233" t="s">
        <v>5616</v>
      </c>
      <c r="K64" s="235">
        <v>43112</v>
      </c>
      <c r="L64" s="235">
        <v>43203</v>
      </c>
      <c r="M64" s="235">
        <v>43259</v>
      </c>
      <c r="N64" s="233" t="s">
        <v>9</v>
      </c>
      <c r="O64" s="233" t="s">
        <v>10</v>
      </c>
      <c r="P64" s="233" t="s">
        <v>17</v>
      </c>
      <c r="Q64" s="233" t="s">
        <v>5617</v>
      </c>
      <c r="R64" s="102">
        <v>4325667</v>
      </c>
      <c r="S64" s="16" t="s">
        <v>72</v>
      </c>
      <c r="T64" s="14" t="s">
        <v>444</v>
      </c>
      <c r="U64" s="14" t="s">
        <v>478</v>
      </c>
      <c r="V64" s="236" t="s">
        <v>118</v>
      </c>
      <c r="W64" s="109">
        <v>38.811549947169752</v>
      </c>
      <c r="X64" s="107">
        <v>13.058617358490569</v>
      </c>
      <c r="Y64" s="109">
        <v>1590.5774973584878</v>
      </c>
      <c r="Z64" s="108">
        <v>31.811549947169755</v>
      </c>
      <c r="AA64" s="109">
        <v>38.811549947169752</v>
      </c>
    </row>
    <row r="65" spans="1:27" ht="15.6">
      <c r="A65" s="110" t="s">
        <v>4660</v>
      </c>
      <c r="B65" s="96" t="s">
        <v>4661</v>
      </c>
      <c r="C65" s="13" t="s">
        <v>5618</v>
      </c>
      <c r="D65" s="13" t="s">
        <v>108</v>
      </c>
      <c r="E65" s="13" t="s">
        <v>65</v>
      </c>
      <c r="F65" s="13" t="s">
        <v>24</v>
      </c>
      <c r="G65" s="13" t="s">
        <v>66</v>
      </c>
      <c r="H65" s="13" t="s">
        <v>54</v>
      </c>
      <c r="I65" s="13" t="s">
        <v>55</v>
      </c>
      <c r="J65" s="233" t="s">
        <v>5619</v>
      </c>
      <c r="K65" s="235">
        <v>43112</v>
      </c>
      <c r="L65" s="235">
        <v>43203</v>
      </c>
      <c r="M65" s="235">
        <v>43259</v>
      </c>
      <c r="N65" s="233" t="s">
        <v>9</v>
      </c>
      <c r="O65" s="233" t="s">
        <v>10</v>
      </c>
      <c r="P65" s="233" t="s">
        <v>17</v>
      </c>
      <c r="Q65" s="233" t="s">
        <v>5617</v>
      </c>
      <c r="R65" s="15">
        <v>3740320</v>
      </c>
      <c r="S65" s="16" t="s">
        <v>72</v>
      </c>
      <c r="T65" s="14" t="s">
        <v>444</v>
      </c>
      <c r="U65" s="14" t="s">
        <v>478</v>
      </c>
      <c r="V65" s="236" t="s">
        <v>118</v>
      </c>
      <c r="W65" s="109">
        <v>39.037380588679191</v>
      </c>
      <c r="X65" s="107">
        <v>11.2915320754717</v>
      </c>
      <c r="Y65" s="109">
        <v>1601.8690294339594</v>
      </c>
      <c r="Z65" s="108">
        <v>32.037380588679191</v>
      </c>
      <c r="AA65" s="109">
        <v>39.037380588679191</v>
      </c>
    </row>
    <row r="66" spans="1:27" ht="15.6">
      <c r="A66" s="110" t="s">
        <v>4660</v>
      </c>
      <c r="B66" s="96" t="s">
        <v>4661</v>
      </c>
      <c r="C66" s="233" t="s">
        <v>5618</v>
      </c>
      <c r="D66" s="233" t="s">
        <v>108</v>
      </c>
      <c r="E66" s="233" t="s">
        <v>65</v>
      </c>
      <c r="F66" s="233" t="s">
        <v>24</v>
      </c>
      <c r="G66" s="13" t="s">
        <v>66</v>
      </c>
      <c r="H66" s="233" t="s">
        <v>54</v>
      </c>
      <c r="I66" s="13" t="s">
        <v>55</v>
      </c>
      <c r="J66" s="233" t="s">
        <v>5620</v>
      </c>
      <c r="K66" s="235">
        <v>43112</v>
      </c>
      <c r="L66" s="235">
        <v>43203</v>
      </c>
      <c r="M66" s="235">
        <v>43259</v>
      </c>
      <c r="N66" s="233" t="s">
        <v>9</v>
      </c>
      <c r="O66" s="233" t="s">
        <v>10</v>
      </c>
      <c r="P66" s="233" t="s">
        <v>17</v>
      </c>
      <c r="Q66" s="233" t="s">
        <v>5617</v>
      </c>
      <c r="R66" s="15">
        <v>1208844</v>
      </c>
      <c r="S66" s="16" t="s">
        <v>72</v>
      </c>
      <c r="T66" s="14" t="s">
        <v>444</v>
      </c>
      <c r="U66" s="14" t="s">
        <v>478</v>
      </c>
      <c r="V66" s="236" t="s">
        <v>118</v>
      </c>
      <c r="W66" s="109">
        <v>39.110367396226358</v>
      </c>
      <c r="X66" s="107">
        <v>3.6493403773584911</v>
      </c>
      <c r="Y66" s="109">
        <v>1605.5183698113178</v>
      </c>
      <c r="Z66" s="108">
        <v>32.110367396226358</v>
      </c>
      <c r="AA66" s="109">
        <v>39.110367396226358</v>
      </c>
    </row>
    <row r="67" spans="1:27" ht="15.6">
      <c r="A67" s="103" t="s">
        <v>4214</v>
      </c>
      <c r="B67" s="96" t="s">
        <v>4215</v>
      </c>
      <c r="C67" s="13" t="s">
        <v>5621</v>
      </c>
      <c r="D67" s="13" t="s">
        <v>65</v>
      </c>
      <c r="E67" s="13" t="s">
        <v>65</v>
      </c>
      <c r="F67" s="13" t="s">
        <v>24</v>
      </c>
      <c r="G67" s="13" t="s">
        <v>66</v>
      </c>
      <c r="H67" s="13" t="s">
        <v>54</v>
      </c>
      <c r="I67" s="13" t="s">
        <v>55</v>
      </c>
      <c r="J67" s="233" t="s">
        <v>5622</v>
      </c>
      <c r="K67" s="235">
        <v>43115</v>
      </c>
      <c r="L67" s="235">
        <v>43210</v>
      </c>
      <c r="M67" s="235">
        <v>43259</v>
      </c>
      <c r="N67" s="233" t="s">
        <v>13</v>
      </c>
      <c r="O67" s="233" t="s">
        <v>139</v>
      </c>
      <c r="P67" s="233" t="s">
        <v>17</v>
      </c>
      <c r="Q67" s="233" t="s">
        <v>5623</v>
      </c>
      <c r="R67" s="15">
        <v>197893</v>
      </c>
      <c r="S67" s="16" t="s">
        <v>72</v>
      </c>
      <c r="T67" s="14" t="s">
        <v>444</v>
      </c>
      <c r="U67" s="14" t="s">
        <v>478</v>
      </c>
      <c r="V67" s="236" t="s">
        <v>140</v>
      </c>
      <c r="W67" s="109">
        <v>39.122315652830132</v>
      </c>
      <c r="X67" s="107">
        <v>0.5974128301886793</v>
      </c>
      <c r="Y67" s="109">
        <v>1606.1157826415065</v>
      </c>
      <c r="Z67" s="108">
        <v>32.122315652830132</v>
      </c>
      <c r="AA67" s="109">
        <v>39.122315652830132</v>
      </c>
    </row>
    <row r="68" spans="1:27" ht="15.6">
      <c r="A68" s="110" t="s">
        <v>4214</v>
      </c>
      <c r="B68" s="96" t="s">
        <v>4215</v>
      </c>
      <c r="C68" s="13" t="s">
        <v>5013</v>
      </c>
      <c r="D68" s="13" t="s">
        <v>65</v>
      </c>
      <c r="E68" s="13" t="s">
        <v>65</v>
      </c>
      <c r="F68" s="13" t="s">
        <v>24</v>
      </c>
      <c r="G68" s="13" t="s">
        <v>66</v>
      </c>
      <c r="H68" s="233" t="s">
        <v>54</v>
      </c>
      <c r="I68" s="233" t="s">
        <v>55</v>
      </c>
      <c r="J68" s="233" t="s">
        <v>5624</v>
      </c>
      <c r="K68" s="235">
        <v>43165</v>
      </c>
      <c r="L68" s="235">
        <v>43235</v>
      </c>
      <c r="M68" s="235">
        <v>43266</v>
      </c>
      <c r="N68" s="233" t="s">
        <v>9</v>
      </c>
      <c r="O68" s="233" t="s">
        <v>4319</v>
      </c>
      <c r="P68" s="233" t="s">
        <v>17</v>
      </c>
      <c r="Q68" s="233" t="s">
        <v>5598</v>
      </c>
      <c r="R68" s="15">
        <v>400517</v>
      </c>
      <c r="S68" s="233" t="s">
        <v>72</v>
      </c>
      <c r="T68" s="14" t="s">
        <v>444</v>
      </c>
      <c r="U68" s="14" t="s">
        <v>478</v>
      </c>
      <c r="V68" s="236" t="s">
        <v>4963</v>
      </c>
      <c r="W68" s="109">
        <v>39.1464978113207</v>
      </c>
      <c r="X68" s="107">
        <v>1.2091079245283023</v>
      </c>
      <c r="Y68" s="109">
        <v>1607.3248905660348</v>
      </c>
      <c r="Z68" s="108">
        <v>32.1464978113207</v>
      </c>
      <c r="AA68" s="109">
        <v>39.1464978113207</v>
      </c>
    </row>
    <row r="69" spans="1:27" ht="15.6">
      <c r="A69" s="110" t="s">
        <v>4660</v>
      </c>
      <c r="B69" s="96" t="s">
        <v>4661</v>
      </c>
      <c r="C69" s="233" t="s">
        <v>5625</v>
      </c>
      <c r="D69" s="233" t="s">
        <v>65</v>
      </c>
      <c r="E69" s="233" t="s">
        <v>52</v>
      </c>
      <c r="F69" s="233" t="s">
        <v>24</v>
      </c>
      <c r="G69" s="13" t="s">
        <v>66</v>
      </c>
      <c r="H69" s="13" t="s">
        <v>54</v>
      </c>
      <c r="I69" s="13" t="s">
        <v>55</v>
      </c>
      <c r="J69" s="233" t="s">
        <v>5626</v>
      </c>
      <c r="K69" s="235">
        <v>43149</v>
      </c>
      <c r="L69" s="235">
        <v>43231</v>
      </c>
      <c r="M69" s="235">
        <v>43266</v>
      </c>
      <c r="N69" s="233" t="s">
        <v>7</v>
      </c>
      <c r="O69" s="233" t="s">
        <v>98</v>
      </c>
      <c r="P69" s="233" t="s">
        <v>17</v>
      </c>
      <c r="Q69" s="233" t="s">
        <v>5627</v>
      </c>
      <c r="R69" s="15">
        <v>157446</v>
      </c>
      <c r="S69" s="233" t="s">
        <v>72</v>
      </c>
      <c r="T69" s="14" t="s">
        <v>444</v>
      </c>
      <c r="U69" s="14" t="s">
        <v>478</v>
      </c>
      <c r="V69" s="236" t="s">
        <v>99</v>
      </c>
      <c r="W69" s="109">
        <v>39.156003984905603</v>
      </c>
      <c r="X69" s="107">
        <v>0.47530867924528314</v>
      </c>
      <c r="Y69" s="109">
        <v>1607.8001992452801</v>
      </c>
      <c r="Z69" s="108">
        <v>32.156003984905603</v>
      </c>
      <c r="AA69" s="109">
        <v>39.156003984905603</v>
      </c>
    </row>
    <row r="70" spans="1:27" ht="15.6">
      <c r="A70" s="110" t="s">
        <v>4214</v>
      </c>
      <c r="B70" s="96" t="s">
        <v>4215</v>
      </c>
      <c r="C70" s="233" t="s">
        <v>5628</v>
      </c>
      <c r="D70" s="233" t="s">
        <v>65</v>
      </c>
      <c r="E70" s="233" t="s">
        <v>65</v>
      </c>
      <c r="F70" s="233" t="s">
        <v>24</v>
      </c>
      <c r="G70" s="13" t="s">
        <v>66</v>
      </c>
      <c r="H70" s="233" t="s">
        <v>54</v>
      </c>
      <c r="I70" s="13" t="s">
        <v>55</v>
      </c>
      <c r="J70" s="233" t="s">
        <v>5629</v>
      </c>
      <c r="K70" s="235">
        <v>43200</v>
      </c>
      <c r="L70" s="235">
        <v>43238</v>
      </c>
      <c r="M70" s="235">
        <v>43279</v>
      </c>
      <c r="N70" s="233" t="s">
        <v>13</v>
      </c>
      <c r="O70" s="233" t="s">
        <v>139</v>
      </c>
      <c r="P70" s="233" t="s">
        <v>17</v>
      </c>
      <c r="Q70" s="233" t="s">
        <v>5630</v>
      </c>
      <c r="R70" s="15">
        <v>269</v>
      </c>
      <c r="S70" s="16" t="s">
        <v>72</v>
      </c>
      <c r="T70" s="14" t="s">
        <v>444</v>
      </c>
      <c r="U70" s="14" t="s">
        <v>478</v>
      </c>
      <c r="V70" s="236" t="s">
        <v>140</v>
      </c>
      <c r="W70" s="109">
        <v>39.156020226415038</v>
      </c>
      <c r="X70" s="107">
        <v>8.120754716981134E-4</v>
      </c>
      <c r="Y70" s="109">
        <v>1607.8010113207517</v>
      </c>
      <c r="Z70" s="108">
        <v>32.156020226415038</v>
      </c>
      <c r="AA70" s="109">
        <v>39.156020226415038</v>
      </c>
    </row>
    <row r="71" spans="1:27" ht="15.6">
      <c r="A71" s="103" t="s">
        <v>5631</v>
      </c>
      <c r="B71" s="96" t="s">
        <v>5632</v>
      </c>
      <c r="C71" s="233" t="s">
        <v>5633</v>
      </c>
      <c r="D71" s="233" t="s">
        <v>108</v>
      </c>
      <c r="E71" s="233" t="s">
        <v>65</v>
      </c>
      <c r="F71" s="13" t="s">
        <v>24</v>
      </c>
      <c r="G71" s="13" t="s">
        <v>66</v>
      </c>
      <c r="H71" s="13" t="s">
        <v>54</v>
      </c>
      <c r="I71" s="13" t="s">
        <v>55</v>
      </c>
      <c r="J71" s="233" t="s">
        <v>5634</v>
      </c>
      <c r="K71" s="235">
        <v>43248</v>
      </c>
      <c r="L71" s="235">
        <v>43259</v>
      </c>
      <c r="M71" s="235">
        <v>43279</v>
      </c>
      <c r="N71" s="233" t="s">
        <v>13</v>
      </c>
      <c r="O71" s="233" t="s">
        <v>14</v>
      </c>
      <c r="P71" s="233" t="s">
        <v>17</v>
      </c>
      <c r="Q71" s="233"/>
      <c r="R71" s="15">
        <v>100733</v>
      </c>
      <c r="S71" s="233" t="s">
        <v>72</v>
      </c>
      <c r="T71" s="14" t="s">
        <v>444</v>
      </c>
      <c r="U71" s="14" t="s">
        <v>478</v>
      </c>
      <c r="V71" s="236" t="s">
        <v>2701</v>
      </c>
      <c r="W71" s="109">
        <v>39.162102218867865</v>
      </c>
      <c r="X71" s="107">
        <v>0.30409962264150947</v>
      </c>
      <c r="Y71" s="109">
        <v>1608.1051109433934</v>
      </c>
      <c r="Z71" s="108">
        <v>32.162102218867865</v>
      </c>
      <c r="AA71" s="109">
        <v>39.162102218867865</v>
      </c>
    </row>
    <row r="72" spans="1:27" ht="15.6">
      <c r="A72" s="110" t="s">
        <v>4660</v>
      </c>
      <c r="B72" s="96" t="s">
        <v>4661</v>
      </c>
      <c r="C72" s="233" t="s">
        <v>4718</v>
      </c>
      <c r="D72" s="233" t="s">
        <v>108</v>
      </c>
      <c r="E72" s="233" t="s">
        <v>65</v>
      </c>
      <c r="F72" s="233" t="s">
        <v>24</v>
      </c>
      <c r="G72" s="13" t="s">
        <v>66</v>
      </c>
      <c r="H72" s="233" t="s">
        <v>54</v>
      </c>
      <c r="I72" s="233" t="s">
        <v>55</v>
      </c>
      <c r="J72" s="233" t="s">
        <v>5635</v>
      </c>
      <c r="K72" s="235">
        <v>43124</v>
      </c>
      <c r="L72" s="235">
        <v>43231</v>
      </c>
      <c r="M72" s="235">
        <v>43280</v>
      </c>
      <c r="N72" s="233" t="s">
        <v>9</v>
      </c>
      <c r="O72" s="233" t="s">
        <v>4319</v>
      </c>
      <c r="P72" s="233" t="s">
        <v>17</v>
      </c>
      <c r="Q72" s="233" t="s">
        <v>5636</v>
      </c>
      <c r="R72" s="15">
        <v>1945527</v>
      </c>
      <c r="S72" s="99" t="s">
        <v>72</v>
      </c>
      <c r="T72" s="14" t="s">
        <v>444</v>
      </c>
      <c r="U72" s="14" t="s">
        <v>478</v>
      </c>
      <c r="V72" s="236" t="s">
        <v>4963</v>
      </c>
      <c r="W72" s="109">
        <v>39.279567999999948</v>
      </c>
      <c r="X72" s="107">
        <v>5.8732890566037748</v>
      </c>
      <c r="Y72" s="109">
        <v>1613.9783999999972</v>
      </c>
      <c r="Z72" s="108">
        <v>32.279567999999948</v>
      </c>
      <c r="AA72" s="109">
        <v>39.279567999999948</v>
      </c>
    </row>
    <row r="73" spans="1:27" ht="15.6">
      <c r="A73" s="110" t="s">
        <v>4573</v>
      </c>
      <c r="B73" s="233" t="s">
        <v>4684</v>
      </c>
      <c r="C73" s="233" t="s">
        <v>4150</v>
      </c>
      <c r="D73" s="233" t="s">
        <v>64</v>
      </c>
      <c r="E73" s="233" t="s">
        <v>76</v>
      </c>
      <c r="F73" s="233" t="s">
        <v>24</v>
      </c>
      <c r="G73" s="13" t="s">
        <v>66</v>
      </c>
      <c r="H73" s="233" t="s">
        <v>54</v>
      </c>
      <c r="I73" s="233" t="s">
        <v>68</v>
      </c>
      <c r="J73" s="233" t="s">
        <v>5637</v>
      </c>
      <c r="K73" s="235">
        <v>43213</v>
      </c>
      <c r="L73" s="235">
        <v>43266</v>
      </c>
      <c r="M73" s="235">
        <v>43294</v>
      </c>
      <c r="N73" s="233" t="s">
        <v>9</v>
      </c>
      <c r="O73" s="233" t="s">
        <v>181</v>
      </c>
      <c r="P73" s="233" t="s">
        <v>17</v>
      </c>
      <c r="Q73" s="233" t="s">
        <v>5638</v>
      </c>
      <c r="R73" s="15">
        <v>927486</v>
      </c>
      <c r="S73" s="233" t="s">
        <v>58</v>
      </c>
      <c r="T73" s="14" t="s">
        <v>444</v>
      </c>
      <c r="U73" s="14" t="s">
        <v>478</v>
      </c>
      <c r="V73" s="236" t="s">
        <v>182</v>
      </c>
      <c r="W73" s="109">
        <v>39.335567154716927</v>
      </c>
      <c r="X73" s="107">
        <v>2.7999577358490573</v>
      </c>
      <c r="Y73" s="109">
        <v>1616.7783577358464</v>
      </c>
      <c r="Z73" s="108">
        <v>32.335567154716927</v>
      </c>
      <c r="AA73" s="109">
        <v>39.335567154716927</v>
      </c>
    </row>
    <row r="74" spans="1:27" ht="15.6">
      <c r="A74" s="13" t="s">
        <v>4180</v>
      </c>
      <c r="B74" s="96" t="s">
        <v>4181</v>
      </c>
      <c r="C74" s="13" t="s">
        <v>5503</v>
      </c>
      <c r="D74" s="233" t="s">
        <v>108</v>
      </c>
      <c r="E74" s="233" t="s">
        <v>76</v>
      </c>
      <c r="F74" s="233" t="s">
        <v>24</v>
      </c>
      <c r="G74" s="13" t="s">
        <v>66</v>
      </c>
      <c r="H74" s="233" t="s">
        <v>54</v>
      </c>
      <c r="I74" s="13" t="s">
        <v>55</v>
      </c>
      <c r="J74" s="233" t="s">
        <v>5639</v>
      </c>
      <c r="K74" s="235">
        <v>43205</v>
      </c>
      <c r="L74" s="235">
        <v>43279</v>
      </c>
      <c r="M74" s="235">
        <v>43298</v>
      </c>
      <c r="N74" s="233" t="s">
        <v>9</v>
      </c>
      <c r="O74" s="233" t="s">
        <v>181</v>
      </c>
      <c r="P74" s="233" t="s">
        <v>17</v>
      </c>
      <c r="Q74" s="233" t="s">
        <v>5640</v>
      </c>
      <c r="R74" s="15">
        <v>16930</v>
      </c>
      <c r="S74" s="99" t="s">
        <v>72</v>
      </c>
      <c r="T74" s="14" t="s">
        <v>444</v>
      </c>
      <c r="U74" s="14" t="s">
        <v>478</v>
      </c>
      <c r="V74" s="236" t="s">
        <v>182</v>
      </c>
      <c r="W74" s="109">
        <v>39.33658934339617</v>
      </c>
      <c r="X74" s="107">
        <v>5.1109433962264153E-2</v>
      </c>
      <c r="Y74" s="109">
        <v>1616.8294671698086</v>
      </c>
      <c r="Z74" s="108">
        <v>32.33658934339617</v>
      </c>
      <c r="AA74" s="109">
        <v>39.33658934339617</v>
      </c>
    </row>
    <row r="75" spans="1:27" ht="15.6">
      <c r="A75" s="13" t="s">
        <v>4180</v>
      </c>
      <c r="B75" s="96" t="s">
        <v>4181</v>
      </c>
      <c r="C75" s="13" t="s">
        <v>5641</v>
      </c>
      <c r="D75" s="13" t="s">
        <v>108</v>
      </c>
      <c r="E75" s="13" t="s">
        <v>65</v>
      </c>
      <c r="F75" s="13" t="s">
        <v>24</v>
      </c>
      <c r="G75" s="13" t="s">
        <v>66</v>
      </c>
      <c r="H75" s="13" t="s">
        <v>54</v>
      </c>
      <c r="I75" s="13" t="s">
        <v>55</v>
      </c>
      <c r="J75" s="233" t="s">
        <v>5642</v>
      </c>
      <c r="K75" s="235">
        <v>43130</v>
      </c>
      <c r="L75" s="235">
        <v>43245</v>
      </c>
      <c r="M75" s="235">
        <v>43299</v>
      </c>
      <c r="N75" s="233" t="s">
        <v>9</v>
      </c>
      <c r="O75" s="233" t="s">
        <v>4319</v>
      </c>
      <c r="P75" s="233" t="s">
        <v>17</v>
      </c>
      <c r="Q75" s="233" t="s">
        <v>5643</v>
      </c>
      <c r="R75" s="15">
        <v>32863847</v>
      </c>
      <c r="S75" s="233" t="s">
        <v>72</v>
      </c>
      <c r="T75" s="14" t="s">
        <v>444</v>
      </c>
      <c r="U75" s="14" t="s">
        <v>478</v>
      </c>
      <c r="V75" s="236" t="s">
        <v>4963</v>
      </c>
      <c r="W75" s="109">
        <v>41.320821615094289</v>
      </c>
      <c r="X75" s="107">
        <v>99.211613584905677</v>
      </c>
      <c r="Y75" s="109">
        <v>1716.0410807547144</v>
      </c>
      <c r="Z75" s="108">
        <v>34.320821615094289</v>
      </c>
      <c r="AA75" s="109">
        <v>41.320821615094289</v>
      </c>
    </row>
    <row r="76" spans="1:27" ht="15.6">
      <c r="A76" s="110" t="s">
        <v>4141</v>
      </c>
      <c r="B76" s="96" t="s">
        <v>4142</v>
      </c>
      <c r="C76" s="13" t="s">
        <v>3409</v>
      </c>
      <c r="D76" s="233" t="s">
        <v>64</v>
      </c>
      <c r="E76" s="233" t="s">
        <v>76</v>
      </c>
      <c r="F76" s="233" t="s">
        <v>24</v>
      </c>
      <c r="G76" s="13" t="s">
        <v>66</v>
      </c>
      <c r="H76" s="233" t="s">
        <v>54</v>
      </c>
      <c r="I76" s="2" t="s">
        <v>55</v>
      </c>
      <c r="J76" s="233" t="s">
        <v>5644</v>
      </c>
      <c r="K76" s="235">
        <v>43204</v>
      </c>
      <c r="L76" s="235">
        <v>43278</v>
      </c>
      <c r="M76" s="235">
        <v>43300</v>
      </c>
      <c r="N76" s="233" t="s">
        <v>9</v>
      </c>
      <c r="O76" s="233" t="s">
        <v>181</v>
      </c>
      <c r="P76" s="233" t="s">
        <v>17</v>
      </c>
      <c r="Q76" s="233" t="s">
        <v>5645</v>
      </c>
      <c r="R76" s="15">
        <v>849534</v>
      </c>
      <c r="S76" s="99" t="s">
        <v>58</v>
      </c>
      <c r="T76" s="14" t="s">
        <v>444</v>
      </c>
      <c r="U76" s="14" t="s">
        <v>478</v>
      </c>
      <c r="V76" s="236" t="s">
        <v>182</v>
      </c>
      <c r="W76" s="109">
        <v>41.372114233962208</v>
      </c>
      <c r="X76" s="107">
        <v>2.5646309433962267</v>
      </c>
      <c r="Y76" s="109">
        <v>1718.6057116981106</v>
      </c>
      <c r="Z76" s="108">
        <v>34.372114233962208</v>
      </c>
      <c r="AA76" s="109">
        <v>41.372114233962208</v>
      </c>
    </row>
    <row r="77" spans="1:27" ht="15.6">
      <c r="A77" s="110" t="s">
        <v>4141</v>
      </c>
      <c r="B77" s="96" t="s">
        <v>4142</v>
      </c>
      <c r="C77" s="13" t="s">
        <v>3469</v>
      </c>
      <c r="D77" s="233" t="s">
        <v>64</v>
      </c>
      <c r="E77" s="13" t="s">
        <v>65</v>
      </c>
      <c r="F77" s="233" t="s">
        <v>24</v>
      </c>
      <c r="G77" s="13" t="s">
        <v>66</v>
      </c>
      <c r="H77" s="13" t="s">
        <v>54</v>
      </c>
      <c r="I77" s="13" t="s">
        <v>55</v>
      </c>
      <c r="J77" s="233" t="s">
        <v>5646</v>
      </c>
      <c r="K77" s="235">
        <v>43196</v>
      </c>
      <c r="L77" s="235">
        <v>43280</v>
      </c>
      <c r="M77" s="235">
        <v>43313</v>
      </c>
      <c r="N77" s="233" t="s">
        <v>11</v>
      </c>
      <c r="O77" s="233" t="s">
        <v>185</v>
      </c>
      <c r="P77" s="233" t="s">
        <v>17</v>
      </c>
      <c r="Q77" s="233" t="s">
        <v>5647</v>
      </c>
      <c r="R77" s="15">
        <v>32846</v>
      </c>
      <c r="S77" s="99" t="s">
        <v>72</v>
      </c>
      <c r="T77" s="14" t="s">
        <v>444</v>
      </c>
      <c r="U77" s="14" t="s">
        <v>478</v>
      </c>
      <c r="V77" s="236" t="s">
        <v>186</v>
      </c>
      <c r="W77" s="109">
        <v>41.374097388679189</v>
      </c>
      <c r="X77" s="107">
        <v>9.9157735849056627E-2</v>
      </c>
      <c r="Y77" s="109">
        <v>1718.7048694339596</v>
      </c>
      <c r="Z77" s="108">
        <v>34.374097388679189</v>
      </c>
      <c r="AA77" s="109">
        <v>41.374097388679189</v>
      </c>
    </row>
    <row r="78" spans="1:27" ht="15.6">
      <c r="A78" s="104" t="s">
        <v>4141</v>
      </c>
      <c r="B78" s="96" t="s">
        <v>4142</v>
      </c>
      <c r="C78" s="13" t="s">
        <v>5496</v>
      </c>
      <c r="D78" s="13" t="s">
        <v>108</v>
      </c>
      <c r="E78" s="13" t="s">
        <v>65</v>
      </c>
      <c r="F78" s="13" t="s">
        <v>24</v>
      </c>
      <c r="G78" s="13" t="s">
        <v>66</v>
      </c>
      <c r="H78" s="233" t="s">
        <v>54</v>
      </c>
      <c r="I78" s="13" t="s">
        <v>55</v>
      </c>
      <c r="J78" s="233" t="s">
        <v>5648</v>
      </c>
      <c r="K78" s="235">
        <v>43185</v>
      </c>
      <c r="L78" s="235">
        <v>43286</v>
      </c>
      <c r="M78" s="235">
        <v>43313</v>
      </c>
      <c r="N78" s="233" t="s">
        <v>9</v>
      </c>
      <c r="O78" s="233" t="s">
        <v>4319</v>
      </c>
      <c r="P78" s="233" t="s">
        <v>17</v>
      </c>
      <c r="Q78" s="233" t="s">
        <v>5649</v>
      </c>
      <c r="R78" s="15">
        <v>3824925</v>
      </c>
      <c r="S78" s="99" t="s">
        <v>72</v>
      </c>
      <c r="T78" s="14" t="s">
        <v>444</v>
      </c>
      <c r="U78" s="14" t="s">
        <v>478</v>
      </c>
      <c r="V78" s="236" t="s">
        <v>4963</v>
      </c>
      <c r="W78" s="109">
        <v>41.605036256603718</v>
      </c>
      <c r="X78" s="107">
        <v>11.546943396226418</v>
      </c>
      <c r="Y78" s="109">
        <v>1730.2518128301861</v>
      </c>
      <c r="Z78" s="108">
        <v>34.605036256603718</v>
      </c>
      <c r="AA78" s="109">
        <v>41.605036256603718</v>
      </c>
    </row>
    <row r="79" spans="1:27" ht="15.6">
      <c r="A79" s="110" t="s">
        <v>4196</v>
      </c>
      <c r="B79" s="96" t="s">
        <v>4197</v>
      </c>
      <c r="C79" s="13" t="s">
        <v>5650</v>
      </c>
      <c r="D79" s="13" t="s">
        <v>65</v>
      </c>
      <c r="E79" s="13" t="s">
        <v>65</v>
      </c>
      <c r="F79" s="13" t="s">
        <v>24</v>
      </c>
      <c r="G79" s="13" t="s">
        <v>66</v>
      </c>
      <c r="H79" s="13" t="s">
        <v>54</v>
      </c>
      <c r="I79" s="13" t="s">
        <v>55</v>
      </c>
      <c r="J79" s="13" t="s">
        <v>5651</v>
      </c>
      <c r="K79" s="100">
        <v>43446</v>
      </c>
      <c r="L79" s="100">
        <v>43224</v>
      </c>
      <c r="M79" s="22">
        <v>43315</v>
      </c>
      <c r="N79" s="233" t="s">
        <v>9</v>
      </c>
      <c r="O79" s="233" t="s">
        <v>193</v>
      </c>
      <c r="P79" s="233" t="s">
        <v>17</v>
      </c>
      <c r="Q79" s="13" t="s">
        <v>5652</v>
      </c>
      <c r="R79" s="15">
        <v>500000</v>
      </c>
      <c r="S79" s="99" t="s">
        <v>72</v>
      </c>
      <c r="T79" s="14" t="s">
        <v>444</v>
      </c>
      <c r="U79" s="14" t="s">
        <v>478</v>
      </c>
      <c r="V79" s="236" t="s">
        <v>194</v>
      </c>
      <c r="W79" s="109">
        <v>41.635224935849003</v>
      </c>
      <c r="X79" s="107">
        <v>1.5094339622641511</v>
      </c>
      <c r="Y79" s="109">
        <v>1731.7612467924503</v>
      </c>
      <c r="Z79" s="108">
        <v>34.635224935849003</v>
      </c>
      <c r="AA79" s="109">
        <v>41.635224935849003</v>
      </c>
    </row>
    <row r="80" spans="1:27" ht="15.6">
      <c r="A80" s="13" t="s">
        <v>4717</v>
      </c>
      <c r="B80" s="13" t="s">
        <v>5156</v>
      </c>
      <c r="C80" s="13" t="s">
        <v>5157</v>
      </c>
      <c r="D80" s="13" t="s">
        <v>76</v>
      </c>
      <c r="E80" s="13" t="s">
        <v>76</v>
      </c>
      <c r="F80" s="13" t="s">
        <v>24</v>
      </c>
      <c r="G80" s="13" t="s">
        <v>66</v>
      </c>
      <c r="H80" s="233" t="s">
        <v>54</v>
      </c>
      <c r="I80" s="13" t="s">
        <v>55</v>
      </c>
      <c r="J80" s="233" t="s">
        <v>5653</v>
      </c>
      <c r="K80" s="235">
        <v>43227</v>
      </c>
      <c r="L80" s="235">
        <v>43287</v>
      </c>
      <c r="M80" s="235">
        <v>43318</v>
      </c>
      <c r="N80" s="233" t="s">
        <v>9</v>
      </c>
      <c r="O80" s="233" t="s">
        <v>10</v>
      </c>
      <c r="P80" s="233" t="s">
        <v>17</v>
      </c>
      <c r="Q80" s="233" t="s">
        <v>5654</v>
      </c>
      <c r="R80" s="236">
        <v>500000</v>
      </c>
      <c r="S80" s="16" t="s">
        <v>72</v>
      </c>
      <c r="T80" s="14" t="s">
        <v>444</v>
      </c>
      <c r="U80" s="14" t="s">
        <v>478</v>
      </c>
      <c r="V80" s="236" t="s">
        <v>118</v>
      </c>
      <c r="W80" s="109">
        <v>41.665413615094288</v>
      </c>
      <c r="X80" s="107">
        <v>1.5094339622641511</v>
      </c>
      <c r="Y80" s="109">
        <v>1733.2706807547145</v>
      </c>
      <c r="Z80" s="108">
        <v>34.665413615094288</v>
      </c>
      <c r="AA80" s="109">
        <v>41.665413615094288</v>
      </c>
    </row>
    <row r="81" spans="1:27" ht="15.6">
      <c r="A81" s="102"/>
      <c r="B81" s="96" t="s">
        <v>4695</v>
      </c>
      <c r="C81" s="233" t="s">
        <v>5655</v>
      </c>
      <c r="D81" s="233" t="s">
        <v>76</v>
      </c>
      <c r="E81" s="233" t="s">
        <v>76</v>
      </c>
      <c r="F81" s="233" t="s">
        <v>24</v>
      </c>
      <c r="G81" s="13" t="s">
        <v>66</v>
      </c>
      <c r="H81" s="233" t="s">
        <v>54</v>
      </c>
      <c r="I81" s="233" t="s">
        <v>68</v>
      </c>
      <c r="J81" s="233" t="s">
        <v>5656</v>
      </c>
      <c r="K81" s="235">
        <v>43285</v>
      </c>
      <c r="L81" s="235">
        <v>43313</v>
      </c>
      <c r="M81" s="235">
        <v>43328</v>
      </c>
      <c r="N81" s="233" t="s">
        <v>9</v>
      </c>
      <c r="O81" s="233" t="s">
        <v>4319</v>
      </c>
      <c r="P81" s="233" t="s">
        <v>17</v>
      </c>
      <c r="Q81" s="233" t="s">
        <v>5657</v>
      </c>
      <c r="R81" s="236">
        <v>18895</v>
      </c>
      <c r="S81" s="233" t="s">
        <v>58</v>
      </c>
      <c r="T81" s="14" t="s">
        <v>444</v>
      </c>
      <c r="U81" s="14" t="s">
        <v>478</v>
      </c>
      <c r="V81" s="236" t="s">
        <v>4963</v>
      </c>
      <c r="W81" s="109">
        <v>41.666554445282969</v>
      </c>
      <c r="X81" s="107">
        <v>5.7041509433962273E-2</v>
      </c>
      <c r="Y81" s="109">
        <v>1733.3277222641484</v>
      </c>
      <c r="Z81" s="108">
        <v>34.666554445282969</v>
      </c>
      <c r="AA81" s="109">
        <v>41.666554445282969</v>
      </c>
    </row>
    <row r="82" spans="1:27" ht="15.6">
      <c r="A82" s="102" t="s">
        <v>4132</v>
      </c>
      <c r="B82" s="96" t="s">
        <v>4695</v>
      </c>
      <c r="C82" s="233" t="s">
        <v>5658</v>
      </c>
      <c r="D82" s="233" t="s">
        <v>76</v>
      </c>
      <c r="E82" s="233" t="s">
        <v>76</v>
      </c>
      <c r="F82" s="233" t="s">
        <v>24</v>
      </c>
      <c r="G82" s="13" t="s">
        <v>66</v>
      </c>
      <c r="H82" s="233" t="s">
        <v>54</v>
      </c>
      <c r="I82" s="233" t="s">
        <v>68</v>
      </c>
      <c r="J82" s="233" t="s">
        <v>5659</v>
      </c>
      <c r="K82" s="235">
        <v>43285</v>
      </c>
      <c r="L82" s="235">
        <v>43313</v>
      </c>
      <c r="M82" s="235">
        <v>43328</v>
      </c>
      <c r="N82" s="233" t="s">
        <v>9</v>
      </c>
      <c r="O82" s="233" t="s">
        <v>4319</v>
      </c>
      <c r="P82" s="233" t="s">
        <v>17</v>
      </c>
      <c r="Q82" s="233" t="s">
        <v>5657</v>
      </c>
      <c r="R82" s="236">
        <v>68167</v>
      </c>
      <c r="S82" s="233" t="s">
        <v>58</v>
      </c>
      <c r="T82" s="14" t="s">
        <v>444</v>
      </c>
      <c r="U82" s="14" t="s">
        <v>478</v>
      </c>
      <c r="V82" s="236" t="s">
        <v>4963</v>
      </c>
      <c r="W82" s="109">
        <v>41.670670188679196</v>
      </c>
      <c r="X82" s="107">
        <v>0.20578716981132084</v>
      </c>
      <c r="Y82" s="109">
        <v>1733.5335094339598</v>
      </c>
      <c r="Z82" s="108">
        <v>34.670670188679196</v>
      </c>
      <c r="AA82" s="109">
        <v>41.670670188679196</v>
      </c>
    </row>
    <row r="83" spans="1:27" ht="15.6">
      <c r="A83" s="102" t="s">
        <v>4132</v>
      </c>
      <c r="B83" s="96" t="s">
        <v>4695</v>
      </c>
      <c r="C83" s="233" t="s">
        <v>5658</v>
      </c>
      <c r="D83" s="233" t="s">
        <v>76</v>
      </c>
      <c r="E83" s="233" t="s">
        <v>76</v>
      </c>
      <c r="F83" s="233" t="s">
        <v>24</v>
      </c>
      <c r="G83" s="13" t="s">
        <v>66</v>
      </c>
      <c r="H83" s="233" t="s">
        <v>54</v>
      </c>
      <c r="I83" s="233" t="s">
        <v>68</v>
      </c>
      <c r="J83" s="233" t="s">
        <v>5660</v>
      </c>
      <c r="K83" s="235">
        <v>43285</v>
      </c>
      <c r="L83" s="235">
        <v>43313</v>
      </c>
      <c r="M83" s="235">
        <v>43328</v>
      </c>
      <c r="N83" s="233" t="s">
        <v>9</v>
      </c>
      <c r="O83" s="233" t="s">
        <v>4319</v>
      </c>
      <c r="P83" s="233" t="s">
        <v>17</v>
      </c>
      <c r="Q83" s="233" t="s">
        <v>4927</v>
      </c>
      <c r="R83" s="236">
        <v>36804</v>
      </c>
      <c r="S83" s="233" t="s">
        <v>58</v>
      </c>
      <c r="T83" s="233" t="s">
        <v>444</v>
      </c>
      <c r="U83" s="233" t="s">
        <v>478</v>
      </c>
      <c r="V83" s="236" t="s">
        <v>4963</v>
      </c>
      <c r="W83" s="109">
        <v>41.672892316981084</v>
      </c>
      <c r="X83" s="107">
        <v>0.11110641509433963</v>
      </c>
      <c r="Y83" s="109">
        <v>1733.6446158490542</v>
      </c>
      <c r="Z83" s="108">
        <v>34.672892316981084</v>
      </c>
      <c r="AA83" s="109">
        <v>41.672892316981084</v>
      </c>
    </row>
    <row r="84" spans="1:27" ht="15.6">
      <c r="A84" s="13" t="s">
        <v>4180</v>
      </c>
      <c r="B84" s="96" t="s">
        <v>4181</v>
      </c>
      <c r="C84" s="233" t="s">
        <v>5537</v>
      </c>
      <c r="D84" s="13" t="s">
        <v>108</v>
      </c>
      <c r="E84" s="13" t="s">
        <v>65</v>
      </c>
      <c r="F84" s="13" t="s">
        <v>24</v>
      </c>
      <c r="G84" s="13" t="s">
        <v>66</v>
      </c>
      <c r="H84" s="13" t="s">
        <v>54</v>
      </c>
      <c r="I84" s="13" t="s">
        <v>55</v>
      </c>
      <c r="J84" s="233" t="s">
        <v>5661</v>
      </c>
      <c r="K84" s="235">
        <v>43138</v>
      </c>
      <c r="L84" s="235">
        <v>43180</v>
      </c>
      <c r="M84" s="235">
        <v>43334</v>
      </c>
      <c r="N84" s="233" t="s">
        <v>9</v>
      </c>
      <c r="O84" s="233" t="s">
        <v>4319</v>
      </c>
      <c r="P84" s="233" t="s">
        <v>17</v>
      </c>
      <c r="Q84" s="13" t="s">
        <v>5662</v>
      </c>
      <c r="R84" s="15">
        <v>71713</v>
      </c>
      <c r="S84" s="233" t="s">
        <v>72</v>
      </c>
      <c r="T84" s="14" t="s">
        <v>444</v>
      </c>
      <c r="U84" s="14" t="s">
        <v>478</v>
      </c>
      <c r="V84" s="236" t="s">
        <v>4963</v>
      </c>
      <c r="W84" s="109">
        <v>41.677222158490515</v>
      </c>
      <c r="X84" s="107">
        <v>0.21649207547169813</v>
      </c>
      <c r="Y84" s="109">
        <v>1733.8611079245259</v>
      </c>
      <c r="Z84" s="108">
        <v>34.677222158490515</v>
      </c>
      <c r="AA84" s="109">
        <v>41.677222158490515</v>
      </c>
    </row>
    <row r="85" spans="1:27" ht="15.6">
      <c r="A85" s="13" t="s">
        <v>4180</v>
      </c>
      <c r="B85" s="96" t="s">
        <v>4181</v>
      </c>
      <c r="C85" s="233" t="s">
        <v>5537</v>
      </c>
      <c r="D85" s="13" t="s">
        <v>108</v>
      </c>
      <c r="E85" s="13" t="s">
        <v>65</v>
      </c>
      <c r="F85" s="13" t="s">
        <v>24</v>
      </c>
      <c r="G85" s="13" t="s">
        <v>66</v>
      </c>
      <c r="H85" s="13" t="s">
        <v>54</v>
      </c>
      <c r="I85" s="13" t="s">
        <v>55</v>
      </c>
      <c r="J85" s="233" t="s">
        <v>5663</v>
      </c>
      <c r="K85" s="235">
        <v>43138</v>
      </c>
      <c r="L85" s="235">
        <v>43180</v>
      </c>
      <c r="M85" s="235">
        <v>43334</v>
      </c>
      <c r="N85" s="13" t="s">
        <v>9</v>
      </c>
      <c r="O85" s="13" t="s">
        <v>4319</v>
      </c>
      <c r="P85" s="14" t="s">
        <v>17</v>
      </c>
      <c r="Q85" s="13" t="s">
        <v>5664</v>
      </c>
      <c r="R85" s="15">
        <v>1507926</v>
      </c>
      <c r="S85" s="233" t="s">
        <v>72</v>
      </c>
      <c r="T85" s="14" t="s">
        <v>444</v>
      </c>
      <c r="U85" s="14" t="s">
        <v>478</v>
      </c>
      <c r="V85" s="236" t="s">
        <v>4963</v>
      </c>
      <c r="W85" s="109">
        <v>41.768266747169761</v>
      </c>
      <c r="X85" s="107">
        <v>4.5522294339622649</v>
      </c>
      <c r="Y85" s="109">
        <v>1738.4133373584882</v>
      </c>
      <c r="Z85" s="108">
        <v>34.768266747169761</v>
      </c>
      <c r="AA85" s="109">
        <v>41.768266747169761</v>
      </c>
    </row>
    <row r="86" spans="1:27" ht="15.6">
      <c r="A86" s="13" t="s">
        <v>4180</v>
      </c>
      <c r="B86" s="96" t="s">
        <v>4181</v>
      </c>
      <c r="C86" s="13" t="s">
        <v>5542</v>
      </c>
      <c r="D86" s="13" t="s">
        <v>108</v>
      </c>
      <c r="E86" s="13" t="s">
        <v>65</v>
      </c>
      <c r="F86" s="13" t="s">
        <v>24</v>
      </c>
      <c r="G86" s="13" t="s">
        <v>66</v>
      </c>
      <c r="H86" s="13" t="s">
        <v>54</v>
      </c>
      <c r="I86" s="13" t="s">
        <v>55</v>
      </c>
      <c r="J86" s="233" t="s">
        <v>5665</v>
      </c>
      <c r="K86" s="235">
        <v>43139</v>
      </c>
      <c r="L86" s="235">
        <v>43180</v>
      </c>
      <c r="M86" s="235">
        <v>43334</v>
      </c>
      <c r="N86" s="13" t="s">
        <v>9</v>
      </c>
      <c r="O86" s="13" t="s">
        <v>10</v>
      </c>
      <c r="P86" s="14" t="s">
        <v>17</v>
      </c>
      <c r="Q86" s="13" t="s">
        <v>5475</v>
      </c>
      <c r="R86" s="15">
        <v>4416273</v>
      </c>
      <c r="S86" s="233" t="s">
        <v>72</v>
      </c>
      <c r="T86" s="14" t="s">
        <v>444</v>
      </c>
      <c r="U86" s="14" t="s">
        <v>478</v>
      </c>
      <c r="V86" s="236" t="s">
        <v>118</v>
      </c>
      <c r="W86" s="109">
        <v>42.034909645282973</v>
      </c>
      <c r="X86" s="107">
        <v>13.33214490566038</v>
      </c>
      <c r="Y86" s="109">
        <v>1751.7454822641487</v>
      </c>
      <c r="Z86" s="108">
        <v>35.034909645282973</v>
      </c>
      <c r="AA86" s="109">
        <v>42.034909645282973</v>
      </c>
    </row>
    <row r="87" spans="1:27" ht="15.6">
      <c r="A87" s="13" t="s">
        <v>4174</v>
      </c>
      <c r="B87" s="13" t="s">
        <v>4133</v>
      </c>
      <c r="C87" s="233" t="s">
        <v>3406</v>
      </c>
      <c r="D87" s="233" t="s">
        <v>65</v>
      </c>
      <c r="E87" s="233" t="s">
        <v>76</v>
      </c>
      <c r="F87" s="233" t="s">
        <v>24</v>
      </c>
      <c r="G87" s="13" t="s">
        <v>66</v>
      </c>
      <c r="H87" s="233" t="s">
        <v>54</v>
      </c>
      <c r="I87" s="13" t="s">
        <v>55</v>
      </c>
      <c r="J87" s="233" t="s">
        <v>5666</v>
      </c>
      <c r="K87" s="235">
        <v>43227</v>
      </c>
      <c r="L87" s="235">
        <v>43317</v>
      </c>
      <c r="M87" s="235">
        <v>43338</v>
      </c>
      <c r="N87" s="233" t="s">
        <v>9</v>
      </c>
      <c r="O87" s="233" t="s">
        <v>109</v>
      </c>
      <c r="P87" s="233" t="s">
        <v>17</v>
      </c>
      <c r="Q87" s="233" t="s">
        <v>5667</v>
      </c>
      <c r="R87" s="15">
        <v>2053498</v>
      </c>
      <c r="S87" s="99" t="s">
        <v>58</v>
      </c>
      <c r="T87" s="14" t="s">
        <v>444</v>
      </c>
      <c r="U87" s="14" t="s">
        <v>478</v>
      </c>
      <c r="V87" s="236" t="s">
        <v>110</v>
      </c>
      <c r="W87" s="109">
        <v>42.158894430188631</v>
      </c>
      <c r="X87" s="107">
        <v>6.1992392452830201</v>
      </c>
      <c r="Y87" s="109">
        <v>1757.9447215094317</v>
      </c>
      <c r="Z87" s="108">
        <v>35.158894430188631</v>
      </c>
      <c r="AA87" s="109">
        <v>42.158894430188631</v>
      </c>
    </row>
    <row r="88" spans="1:27" ht="15.6">
      <c r="A88" s="110" t="s">
        <v>4174</v>
      </c>
      <c r="B88" s="96" t="s">
        <v>4133</v>
      </c>
      <c r="C88" s="233" t="s">
        <v>4863</v>
      </c>
      <c r="D88" s="233" t="s">
        <v>108</v>
      </c>
      <c r="E88" s="233" t="s">
        <v>65</v>
      </c>
      <c r="F88" s="233" t="s">
        <v>24</v>
      </c>
      <c r="G88" s="13" t="s">
        <v>66</v>
      </c>
      <c r="H88" s="233" t="s">
        <v>54</v>
      </c>
      <c r="I88" s="233" t="s">
        <v>55</v>
      </c>
      <c r="J88" s="233" t="s">
        <v>5668</v>
      </c>
      <c r="K88" s="235">
        <v>43233</v>
      </c>
      <c r="L88" s="235">
        <v>43301</v>
      </c>
      <c r="M88" s="235">
        <v>43340</v>
      </c>
      <c r="N88" s="233" t="s">
        <v>9</v>
      </c>
      <c r="O88" s="233" t="s">
        <v>10</v>
      </c>
      <c r="P88" s="233" t="s">
        <v>17</v>
      </c>
      <c r="Q88" s="233" t="s">
        <v>5669</v>
      </c>
      <c r="R88" s="15">
        <v>3513755</v>
      </c>
      <c r="S88" s="233" t="s">
        <v>72</v>
      </c>
      <c r="T88" s="14" t="s">
        <v>444</v>
      </c>
      <c r="U88" s="14" t="s">
        <v>478</v>
      </c>
      <c r="V88" s="236" t="s">
        <v>118</v>
      </c>
      <c r="W88" s="109">
        <v>42.371045675471656</v>
      </c>
      <c r="X88" s="107">
        <v>10.607562264150946</v>
      </c>
      <c r="Y88" s="109">
        <v>1768.5522837735828</v>
      </c>
      <c r="Z88" s="108">
        <v>35.371045675471656</v>
      </c>
      <c r="AA88" s="109">
        <v>42.371045675471656</v>
      </c>
    </row>
    <row r="89" spans="1:27" ht="15.6">
      <c r="A89" s="110" t="s">
        <v>4573</v>
      </c>
      <c r="B89" s="96" t="s">
        <v>4574</v>
      </c>
      <c r="C89" s="233" t="s">
        <v>3469</v>
      </c>
      <c r="D89" s="233" t="s">
        <v>64</v>
      </c>
      <c r="E89" s="233" t="s">
        <v>65</v>
      </c>
      <c r="F89" s="233" t="s">
        <v>24</v>
      </c>
      <c r="G89" s="13" t="s">
        <v>66</v>
      </c>
      <c r="H89" s="233" t="s">
        <v>54</v>
      </c>
      <c r="I89" s="233" t="s">
        <v>68</v>
      </c>
      <c r="J89" s="233" t="s">
        <v>5670</v>
      </c>
      <c r="K89" s="235">
        <v>43220</v>
      </c>
      <c r="L89" s="235">
        <v>43308</v>
      </c>
      <c r="M89" s="235">
        <v>43341</v>
      </c>
      <c r="N89" s="233" t="s">
        <v>9</v>
      </c>
      <c r="O89" s="233" t="s">
        <v>4319</v>
      </c>
      <c r="P89" s="233" t="s">
        <v>17</v>
      </c>
      <c r="Q89" s="233" t="s">
        <v>3641</v>
      </c>
      <c r="R89" s="236">
        <v>456117</v>
      </c>
      <c r="S89" s="233" t="s">
        <v>58</v>
      </c>
      <c r="T89" s="14" t="s">
        <v>444</v>
      </c>
      <c r="U89" s="14" t="s">
        <v>478</v>
      </c>
      <c r="V89" s="236" t="s">
        <v>4963</v>
      </c>
      <c r="W89" s="109">
        <v>42.398584815094296</v>
      </c>
      <c r="X89" s="107">
        <v>1.3769569811320759</v>
      </c>
      <c r="Y89" s="109">
        <v>1769.9292407547148</v>
      </c>
      <c r="Z89" s="108">
        <v>35.398584815094296</v>
      </c>
      <c r="AA89" s="109">
        <v>42.398584815094296</v>
      </c>
    </row>
    <row r="90" spans="1:27" ht="15.6">
      <c r="A90" s="13" t="s">
        <v>4180</v>
      </c>
      <c r="B90" s="96" t="s">
        <v>4181</v>
      </c>
      <c r="C90" s="233" t="s">
        <v>5671</v>
      </c>
      <c r="D90" s="233" t="s">
        <v>108</v>
      </c>
      <c r="E90" s="233" t="s">
        <v>65</v>
      </c>
      <c r="F90" s="233" t="s">
        <v>24</v>
      </c>
      <c r="G90" s="13" t="s">
        <v>66</v>
      </c>
      <c r="H90" s="233" t="s">
        <v>54</v>
      </c>
      <c r="I90" s="233" t="s">
        <v>55</v>
      </c>
      <c r="J90" s="233" t="s">
        <v>5672</v>
      </c>
      <c r="K90" s="235">
        <v>43191</v>
      </c>
      <c r="L90" s="235">
        <v>43315</v>
      </c>
      <c r="M90" s="235">
        <v>43350</v>
      </c>
      <c r="N90" s="233" t="s">
        <v>7</v>
      </c>
      <c r="O90" s="233" t="s">
        <v>4814</v>
      </c>
      <c r="P90" s="233" t="s">
        <v>17</v>
      </c>
      <c r="Q90" s="233"/>
      <c r="R90" s="15">
        <v>178210</v>
      </c>
      <c r="S90" s="233" t="s">
        <v>72</v>
      </c>
      <c r="T90" s="14" t="s">
        <v>444</v>
      </c>
      <c r="U90" s="14" t="s">
        <v>478</v>
      </c>
      <c r="V90" s="236" t="s">
        <v>4816</v>
      </c>
      <c r="W90" s="109">
        <v>42.4093446641509</v>
      </c>
      <c r="X90" s="107">
        <v>0.53799245283018882</v>
      </c>
      <c r="Y90" s="109">
        <v>1770.467233207545</v>
      </c>
      <c r="Z90" s="108">
        <v>35.4093446641509</v>
      </c>
      <c r="AA90" s="109">
        <v>42.4093446641509</v>
      </c>
    </row>
    <row r="91" spans="1:27" ht="15.6">
      <c r="A91" s="110" t="s">
        <v>4660</v>
      </c>
      <c r="B91" s="96" t="s">
        <v>4661</v>
      </c>
      <c r="C91" s="233" t="s">
        <v>4718</v>
      </c>
      <c r="D91" s="233" t="s">
        <v>108</v>
      </c>
      <c r="E91" s="233" t="s">
        <v>65</v>
      </c>
      <c r="F91" s="233" t="s">
        <v>24</v>
      </c>
      <c r="G91" s="233" t="s">
        <v>66</v>
      </c>
      <c r="H91" s="233" t="s">
        <v>54</v>
      </c>
      <c r="I91" s="233" t="s">
        <v>55</v>
      </c>
      <c r="J91" s="233" t="s">
        <v>5673</v>
      </c>
      <c r="K91" s="235">
        <v>43124</v>
      </c>
      <c r="L91" s="235">
        <v>43322</v>
      </c>
      <c r="M91" s="235">
        <v>43357</v>
      </c>
      <c r="N91" s="233" t="s">
        <v>9</v>
      </c>
      <c r="O91" s="233" t="s">
        <v>4319</v>
      </c>
      <c r="P91" s="233" t="s">
        <v>17</v>
      </c>
      <c r="Q91" s="233" t="s">
        <v>5674</v>
      </c>
      <c r="R91" s="15">
        <v>1945527</v>
      </c>
      <c r="S91" s="233" t="s">
        <v>72</v>
      </c>
      <c r="T91" s="14" t="s">
        <v>444</v>
      </c>
      <c r="U91" s="14" t="s">
        <v>478</v>
      </c>
      <c r="V91" s="236" t="s">
        <v>4963</v>
      </c>
      <c r="W91" s="109">
        <v>42.526810445282976</v>
      </c>
      <c r="X91" s="107">
        <v>5.8732890566037748</v>
      </c>
      <c r="Y91" s="109">
        <v>1776.3405222641488</v>
      </c>
      <c r="Z91" s="108">
        <v>35.526810445282976</v>
      </c>
      <c r="AA91" s="109">
        <v>42.526810445282976</v>
      </c>
    </row>
    <row r="92" spans="1:27" ht="15.6">
      <c r="A92" s="110" t="s">
        <v>4174</v>
      </c>
      <c r="B92" s="96" t="s">
        <v>4133</v>
      </c>
      <c r="C92" s="2" t="s">
        <v>3406</v>
      </c>
      <c r="D92" s="13" t="s">
        <v>65</v>
      </c>
      <c r="E92" s="13" t="s">
        <v>76</v>
      </c>
      <c r="F92" s="13" t="s">
        <v>24</v>
      </c>
      <c r="G92" s="13" t="s">
        <v>66</v>
      </c>
      <c r="H92" s="109" t="s">
        <v>54</v>
      </c>
      <c r="I92" s="13" t="s">
        <v>55</v>
      </c>
      <c r="J92" s="2" t="s">
        <v>5675</v>
      </c>
      <c r="K92" s="97">
        <v>43284</v>
      </c>
      <c r="L92" s="98">
        <v>43286</v>
      </c>
      <c r="M92" s="98">
        <v>43360</v>
      </c>
      <c r="N92" s="2" t="s">
        <v>13</v>
      </c>
      <c r="O92" s="2" t="s">
        <v>157</v>
      </c>
      <c r="P92" s="14" t="s">
        <v>17</v>
      </c>
      <c r="Q92" s="13" t="s">
        <v>5676</v>
      </c>
      <c r="R92" s="15">
        <v>27796</v>
      </c>
      <c r="S92" s="233" t="s">
        <v>72</v>
      </c>
      <c r="T92" s="14" t="s">
        <v>444</v>
      </c>
      <c r="U92" s="14" t="s">
        <v>478</v>
      </c>
      <c r="V92" s="236" t="s">
        <v>158</v>
      </c>
      <c r="W92" s="109">
        <v>42.528488694339579</v>
      </c>
      <c r="X92" s="107">
        <v>8.3912452830188708E-2</v>
      </c>
      <c r="Y92" s="109">
        <v>1776.424434716979</v>
      </c>
      <c r="Z92" s="108">
        <v>35.528488694339579</v>
      </c>
      <c r="AA92" s="109">
        <v>42.528488694339579</v>
      </c>
    </row>
    <row r="93" spans="1:27" ht="15.6">
      <c r="A93" s="110" t="s">
        <v>4196</v>
      </c>
      <c r="B93" s="96" t="s">
        <v>4197</v>
      </c>
      <c r="C93" s="13" t="s">
        <v>4363</v>
      </c>
      <c r="D93" s="13" t="s">
        <v>65</v>
      </c>
      <c r="E93" s="13" t="s">
        <v>65</v>
      </c>
      <c r="F93" s="233" t="s">
        <v>24</v>
      </c>
      <c r="G93" s="13" t="s">
        <v>66</v>
      </c>
      <c r="H93" s="13" t="s">
        <v>54</v>
      </c>
      <c r="I93" s="13" t="s">
        <v>55</v>
      </c>
      <c r="J93" s="233" t="s">
        <v>5677</v>
      </c>
      <c r="K93" s="235">
        <v>43073</v>
      </c>
      <c r="L93" s="235">
        <v>43237</v>
      </c>
      <c r="M93" s="235">
        <v>43362</v>
      </c>
      <c r="N93" s="233" t="s">
        <v>11</v>
      </c>
      <c r="O93" s="233" t="s">
        <v>4365</v>
      </c>
      <c r="P93" s="233" t="s">
        <v>17</v>
      </c>
      <c r="Q93" s="13" t="s">
        <v>5678</v>
      </c>
      <c r="R93" s="15">
        <v>2725437</v>
      </c>
      <c r="S93" s="99" t="s">
        <v>72</v>
      </c>
      <c r="T93" s="14" t="s">
        <v>444</v>
      </c>
      <c r="U93" s="14" t="s">
        <v>478</v>
      </c>
      <c r="V93" s="236" t="s">
        <v>4366</v>
      </c>
      <c r="W93" s="109">
        <v>42.693043381132036</v>
      </c>
      <c r="X93" s="107">
        <v>8.2277343396226428</v>
      </c>
      <c r="Y93" s="109">
        <v>1784.6521690566017</v>
      </c>
      <c r="Z93" s="108">
        <v>35.693043381132036</v>
      </c>
      <c r="AA93" s="109">
        <v>42.693043381132036</v>
      </c>
    </row>
    <row r="94" spans="1:27" ht="15.6">
      <c r="A94" s="233" t="s">
        <v>4174</v>
      </c>
      <c r="B94" s="233" t="s">
        <v>4133</v>
      </c>
      <c r="C94" s="233" t="s">
        <v>5508</v>
      </c>
      <c r="D94" s="233" t="s">
        <v>108</v>
      </c>
      <c r="E94" s="233" t="s">
        <v>65</v>
      </c>
      <c r="F94" s="233" t="s">
        <v>24</v>
      </c>
      <c r="G94" s="13" t="s">
        <v>66</v>
      </c>
      <c r="H94" s="233" t="s">
        <v>54</v>
      </c>
      <c r="I94" s="233" t="s">
        <v>55</v>
      </c>
      <c r="J94" s="233" t="s">
        <v>5679</v>
      </c>
      <c r="K94" s="235">
        <v>43256</v>
      </c>
      <c r="L94" s="235">
        <v>43325</v>
      </c>
      <c r="M94" s="235">
        <v>43363</v>
      </c>
      <c r="N94" s="233" t="s">
        <v>9</v>
      </c>
      <c r="O94" s="233" t="s">
        <v>181</v>
      </c>
      <c r="P94" s="233" t="s">
        <v>17</v>
      </c>
      <c r="Q94" s="233" t="s">
        <v>5680</v>
      </c>
      <c r="R94" s="236">
        <v>1104842</v>
      </c>
      <c r="S94" s="233" t="s">
        <v>72</v>
      </c>
      <c r="T94" s="14" t="s">
        <v>444</v>
      </c>
      <c r="U94" s="14" t="s">
        <v>478</v>
      </c>
      <c r="V94" s="236" t="s">
        <v>182</v>
      </c>
      <c r="W94" s="109">
        <v>42.759750822641465</v>
      </c>
      <c r="X94" s="107">
        <v>3.3353720754716982</v>
      </c>
      <c r="Y94" s="109">
        <v>1787.9875411320734</v>
      </c>
      <c r="Z94" s="108">
        <v>35.759750822641465</v>
      </c>
      <c r="AA94" s="109">
        <v>42.759750822641465</v>
      </c>
    </row>
    <row r="95" spans="1:27" ht="15.6">
      <c r="A95" s="110" t="s">
        <v>4690</v>
      </c>
      <c r="B95" s="96" t="s">
        <v>4691</v>
      </c>
      <c r="C95" s="233" t="s">
        <v>5681</v>
      </c>
      <c r="D95" s="233" t="s">
        <v>76</v>
      </c>
      <c r="E95" s="233" t="s">
        <v>76</v>
      </c>
      <c r="F95" s="233" t="s">
        <v>24</v>
      </c>
      <c r="G95" s="13" t="s">
        <v>66</v>
      </c>
      <c r="H95" s="233" t="s">
        <v>54</v>
      </c>
      <c r="I95" s="233" t="s">
        <v>68</v>
      </c>
      <c r="J95" s="233" t="s">
        <v>5682</v>
      </c>
      <c r="K95" s="235">
        <v>43160</v>
      </c>
      <c r="L95" s="235">
        <v>43314</v>
      </c>
      <c r="M95" s="235">
        <v>43364</v>
      </c>
      <c r="N95" s="233" t="s">
        <v>13</v>
      </c>
      <c r="O95" s="233" t="s">
        <v>132</v>
      </c>
      <c r="P95" s="233" t="s">
        <v>17</v>
      </c>
      <c r="Q95" s="233" t="s">
        <v>5683</v>
      </c>
      <c r="R95" s="236">
        <v>49219</v>
      </c>
      <c r="S95" s="233" t="s">
        <v>58</v>
      </c>
      <c r="T95" s="14" t="s">
        <v>444</v>
      </c>
      <c r="U95" s="14" t="s">
        <v>478</v>
      </c>
      <c r="V95" s="236" t="s">
        <v>133</v>
      </c>
      <c r="W95" s="109">
        <v>42.762722535849015</v>
      </c>
      <c r="X95" s="107">
        <v>0.14858566037735851</v>
      </c>
      <c r="Y95" s="109">
        <v>1788.1361267924508</v>
      </c>
      <c r="Z95" s="108">
        <v>35.762722535849015</v>
      </c>
      <c r="AA95" s="109">
        <v>42.762722535849015</v>
      </c>
    </row>
    <row r="96" spans="1:27" ht="15.6">
      <c r="A96" s="233" t="s">
        <v>4452</v>
      </c>
      <c r="B96" s="233" t="s">
        <v>4453</v>
      </c>
      <c r="C96" s="233" t="s">
        <v>5684</v>
      </c>
      <c r="D96" s="233" t="s">
        <v>108</v>
      </c>
      <c r="E96" s="233" t="s">
        <v>65</v>
      </c>
      <c r="F96" s="233" t="s">
        <v>24</v>
      </c>
      <c r="G96" s="13" t="s">
        <v>66</v>
      </c>
      <c r="H96" s="233" t="s">
        <v>54</v>
      </c>
      <c r="I96" s="233" t="s">
        <v>55</v>
      </c>
      <c r="J96" s="233" t="s">
        <v>5685</v>
      </c>
      <c r="K96" s="235">
        <v>43231</v>
      </c>
      <c r="L96" s="235">
        <v>43315</v>
      </c>
      <c r="M96" s="235">
        <v>43364</v>
      </c>
      <c r="N96" s="233" t="s">
        <v>11</v>
      </c>
      <c r="O96" s="233" t="s">
        <v>2730</v>
      </c>
      <c r="P96" s="233" t="s">
        <v>17</v>
      </c>
      <c r="Q96" s="233"/>
      <c r="R96" s="15">
        <v>844810</v>
      </c>
      <c r="S96" s="99" t="s">
        <v>72</v>
      </c>
      <c r="T96" s="233" t="s">
        <v>444</v>
      </c>
      <c r="U96" s="233" t="s">
        <v>444</v>
      </c>
      <c r="V96" s="236" t="s">
        <v>2733</v>
      </c>
      <c r="W96" s="109">
        <v>42.813729932075432</v>
      </c>
      <c r="X96" s="107">
        <v>2.5503698113207549</v>
      </c>
      <c r="Y96" s="109">
        <v>1790.6864966037715</v>
      </c>
      <c r="Z96" s="108">
        <v>35.813729932075432</v>
      </c>
      <c r="AA96" s="109">
        <v>42.813729932075432</v>
      </c>
    </row>
    <row r="97" spans="1:27" ht="15.6">
      <c r="A97" s="110" t="s">
        <v>4690</v>
      </c>
      <c r="B97" s="96" t="s">
        <v>4691</v>
      </c>
      <c r="C97" s="233" t="s">
        <v>5681</v>
      </c>
      <c r="D97" s="233" t="s">
        <v>76</v>
      </c>
      <c r="E97" s="233" t="s">
        <v>76</v>
      </c>
      <c r="F97" s="233" t="s">
        <v>24</v>
      </c>
      <c r="G97" s="13" t="s">
        <v>66</v>
      </c>
      <c r="H97" s="233" t="s">
        <v>54</v>
      </c>
      <c r="I97" s="233" t="s">
        <v>68</v>
      </c>
      <c r="J97" s="233" t="s">
        <v>5686</v>
      </c>
      <c r="K97" s="235">
        <v>43160</v>
      </c>
      <c r="L97" s="235">
        <v>43314</v>
      </c>
      <c r="M97" s="235">
        <v>43364</v>
      </c>
      <c r="N97" s="233" t="s">
        <v>13</v>
      </c>
      <c r="O97" s="233" t="s">
        <v>132</v>
      </c>
      <c r="P97" s="233" t="s">
        <v>17</v>
      </c>
      <c r="Q97" s="233" t="s">
        <v>5687</v>
      </c>
      <c r="R97" s="236">
        <v>60580</v>
      </c>
      <c r="S97" s="233" t="s">
        <v>58</v>
      </c>
      <c r="T97" s="14" t="s">
        <v>444</v>
      </c>
      <c r="U97" s="14" t="s">
        <v>478</v>
      </c>
      <c r="V97" s="236" t="s">
        <v>133</v>
      </c>
      <c r="W97" s="109">
        <v>42.817387592452789</v>
      </c>
      <c r="X97" s="107">
        <v>0.18288301886792455</v>
      </c>
      <c r="Y97" s="109">
        <v>1790.8693796226394</v>
      </c>
      <c r="Z97" s="108">
        <v>35.817387592452789</v>
      </c>
      <c r="AA97" s="109">
        <v>42.817387592452789</v>
      </c>
    </row>
    <row r="98" spans="1:27" ht="15.6">
      <c r="A98" s="13" t="s">
        <v>4174</v>
      </c>
      <c r="B98" s="13" t="s">
        <v>4133</v>
      </c>
      <c r="C98" s="13" t="s">
        <v>5369</v>
      </c>
      <c r="D98" s="13" t="s">
        <v>65</v>
      </c>
      <c r="E98" s="13" t="s">
        <v>65</v>
      </c>
      <c r="F98" s="13" t="s">
        <v>24</v>
      </c>
      <c r="G98" s="13" t="s">
        <v>66</v>
      </c>
      <c r="H98" s="233" t="s">
        <v>54</v>
      </c>
      <c r="I98" s="13" t="s">
        <v>55</v>
      </c>
      <c r="J98" s="233" t="s">
        <v>5688</v>
      </c>
      <c r="K98" s="235">
        <v>43073</v>
      </c>
      <c r="L98" s="235">
        <v>43227</v>
      </c>
      <c r="M98" s="235">
        <v>43364</v>
      </c>
      <c r="N98" s="233" t="s">
        <v>11</v>
      </c>
      <c r="O98" s="233" t="s">
        <v>12</v>
      </c>
      <c r="P98" s="233" t="s">
        <v>17</v>
      </c>
      <c r="Q98" s="233" t="s">
        <v>5657</v>
      </c>
      <c r="R98" s="15">
        <v>11511441</v>
      </c>
      <c r="S98" s="99" t="s">
        <v>72</v>
      </c>
      <c r="T98" s="14" t="s">
        <v>444</v>
      </c>
      <c r="U98" s="14" t="s">
        <v>478</v>
      </c>
      <c r="V98" s="236" t="s">
        <v>125</v>
      </c>
      <c r="W98" s="109">
        <v>43.512417992452789</v>
      </c>
      <c r="X98" s="107">
        <v>34.751520000000006</v>
      </c>
      <c r="Y98" s="109">
        <v>1825.6208996226394</v>
      </c>
      <c r="Z98" s="108">
        <v>36.512417992452789</v>
      </c>
      <c r="AA98" s="109">
        <v>43.512417992452789</v>
      </c>
    </row>
    <row r="99" spans="1:27" ht="15.6">
      <c r="A99" s="233" t="s">
        <v>4174</v>
      </c>
      <c r="B99" s="233" t="s">
        <v>4133</v>
      </c>
      <c r="C99" s="233" t="s">
        <v>5473</v>
      </c>
      <c r="D99" s="233" t="s">
        <v>108</v>
      </c>
      <c r="E99" s="233" t="s">
        <v>65</v>
      </c>
      <c r="F99" s="233" t="s">
        <v>24</v>
      </c>
      <c r="G99" s="13" t="s">
        <v>66</v>
      </c>
      <c r="H99" s="233" t="s">
        <v>54</v>
      </c>
      <c r="I99" s="233" t="s">
        <v>55</v>
      </c>
      <c r="J99" s="233" t="s">
        <v>5689</v>
      </c>
      <c r="K99" s="235">
        <v>43276</v>
      </c>
      <c r="L99" s="235">
        <v>43336</v>
      </c>
      <c r="M99" s="235">
        <v>43367</v>
      </c>
      <c r="N99" s="233" t="s">
        <v>9</v>
      </c>
      <c r="O99" s="233" t="s">
        <v>181</v>
      </c>
      <c r="P99" s="233" t="s">
        <v>17</v>
      </c>
      <c r="Q99" s="233" t="s">
        <v>5680</v>
      </c>
      <c r="R99" s="236">
        <v>156082</v>
      </c>
      <c r="S99" s="233" t="s">
        <v>58</v>
      </c>
      <c r="T99" s="14" t="s">
        <v>444</v>
      </c>
      <c r="U99" s="14" t="s">
        <v>478</v>
      </c>
      <c r="V99" s="236" t="s">
        <v>182</v>
      </c>
      <c r="W99" s="109">
        <v>43.521841811320712</v>
      </c>
      <c r="X99" s="107">
        <v>0.47119094339622647</v>
      </c>
      <c r="Y99" s="109">
        <v>1826.0920905660357</v>
      </c>
      <c r="Z99" s="108">
        <v>36.521841811320712</v>
      </c>
      <c r="AA99" s="109">
        <v>43.521841811320712</v>
      </c>
    </row>
    <row r="100" spans="1:27" ht="15.6">
      <c r="A100" s="233" t="s">
        <v>5532</v>
      </c>
      <c r="B100" s="233" t="s">
        <v>5533</v>
      </c>
      <c r="C100" s="233" t="s">
        <v>5690</v>
      </c>
      <c r="D100" s="233" t="s">
        <v>108</v>
      </c>
      <c r="E100" s="233" t="s">
        <v>65</v>
      </c>
      <c r="F100" s="233" t="s">
        <v>24</v>
      </c>
      <c r="G100" s="13" t="s">
        <v>66</v>
      </c>
      <c r="H100" s="13" t="s">
        <v>54</v>
      </c>
      <c r="I100" s="13" t="s">
        <v>55</v>
      </c>
      <c r="J100" s="233" t="s">
        <v>5691</v>
      </c>
      <c r="K100" s="235">
        <v>43129</v>
      </c>
      <c r="L100" s="235">
        <v>43189</v>
      </c>
      <c r="M100" s="235">
        <v>43373</v>
      </c>
      <c r="N100" s="233" t="s">
        <v>7</v>
      </c>
      <c r="O100" s="233" t="s">
        <v>4814</v>
      </c>
      <c r="P100" s="233" t="s">
        <v>17</v>
      </c>
      <c r="Q100" s="233" t="s">
        <v>5692</v>
      </c>
      <c r="R100" s="15">
        <v>13178416</v>
      </c>
      <c r="S100" s="233" t="s">
        <v>72</v>
      </c>
      <c r="T100" s="14" t="s">
        <v>444</v>
      </c>
      <c r="U100" s="14" t="s">
        <v>478</v>
      </c>
      <c r="V100" s="236" t="s">
        <v>4816</v>
      </c>
      <c r="W100" s="109">
        <v>44.317519758490526</v>
      </c>
      <c r="X100" s="107">
        <v>39.783897358490577</v>
      </c>
      <c r="Y100" s="109">
        <v>1865.8759879245263</v>
      </c>
      <c r="Z100" s="108">
        <v>37.317519758490526</v>
      </c>
      <c r="AA100" s="109">
        <v>44.317519758490526</v>
      </c>
    </row>
    <row r="101" spans="1:27" ht="15.6">
      <c r="A101" s="233" t="s">
        <v>4203</v>
      </c>
      <c r="B101" s="233" t="s">
        <v>4204</v>
      </c>
      <c r="C101" s="233" t="s">
        <v>1359</v>
      </c>
      <c r="D101" s="233" t="s">
        <v>76</v>
      </c>
      <c r="E101" s="233" t="s">
        <v>76</v>
      </c>
      <c r="F101" s="233" t="s">
        <v>24</v>
      </c>
      <c r="G101" s="13" t="s">
        <v>66</v>
      </c>
      <c r="H101" s="233" t="s">
        <v>54</v>
      </c>
      <c r="I101" s="13" t="s">
        <v>68</v>
      </c>
      <c r="J101" s="233" t="s">
        <v>5693</v>
      </c>
      <c r="K101" s="235">
        <v>43192</v>
      </c>
      <c r="L101" s="235">
        <v>43360</v>
      </c>
      <c r="M101" s="235">
        <v>43382</v>
      </c>
      <c r="N101" s="233" t="s">
        <v>9</v>
      </c>
      <c r="O101" s="233" t="s">
        <v>4319</v>
      </c>
      <c r="P101" s="233" t="s">
        <v>17</v>
      </c>
      <c r="Q101" s="233" t="s">
        <v>5694</v>
      </c>
      <c r="R101" s="236">
        <v>12260</v>
      </c>
      <c r="S101" s="233" t="s">
        <v>58</v>
      </c>
      <c r="T101" s="233" t="s">
        <v>444</v>
      </c>
      <c r="U101" s="233" t="s">
        <v>444</v>
      </c>
      <c r="V101" s="236" t="s">
        <v>4963</v>
      </c>
      <c r="W101" s="109">
        <v>44.318259984905623</v>
      </c>
      <c r="X101" s="107">
        <v>3.7011320754716991E-2</v>
      </c>
      <c r="Y101" s="109">
        <v>1865.9129992452811</v>
      </c>
      <c r="Z101" s="108">
        <v>37.318259984905623</v>
      </c>
      <c r="AA101" s="109">
        <v>44.318259984905623</v>
      </c>
    </row>
    <row r="102" spans="1:27" ht="15.6">
      <c r="A102" s="110" t="s">
        <v>4690</v>
      </c>
      <c r="B102" s="96" t="s">
        <v>4691</v>
      </c>
      <c r="C102" s="233" t="s">
        <v>5695</v>
      </c>
      <c r="D102" s="233" t="s">
        <v>65</v>
      </c>
      <c r="E102" s="233" t="s">
        <v>65</v>
      </c>
      <c r="F102" s="233" t="s">
        <v>24</v>
      </c>
      <c r="G102" s="13" t="s">
        <v>66</v>
      </c>
      <c r="H102" s="109" t="s">
        <v>54</v>
      </c>
      <c r="I102" s="13" t="s">
        <v>55</v>
      </c>
      <c r="J102" s="233" t="s">
        <v>5696</v>
      </c>
      <c r="K102" s="235">
        <v>43164</v>
      </c>
      <c r="L102" s="235">
        <v>43332</v>
      </c>
      <c r="M102" s="235">
        <v>43383</v>
      </c>
      <c r="N102" s="233" t="s">
        <v>11</v>
      </c>
      <c r="O102" s="233" t="s">
        <v>185</v>
      </c>
      <c r="P102" s="233" t="s">
        <v>17</v>
      </c>
      <c r="Q102" s="233" t="s">
        <v>5657</v>
      </c>
      <c r="R102" s="236">
        <v>500000</v>
      </c>
      <c r="S102" s="16" t="s">
        <v>72</v>
      </c>
      <c r="T102" s="14" t="s">
        <v>444</v>
      </c>
      <c r="U102" s="14" t="s">
        <v>478</v>
      </c>
      <c r="V102" s="236" t="s">
        <v>186</v>
      </c>
      <c r="W102" s="109">
        <v>44.348448664150908</v>
      </c>
      <c r="X102" s="107">
        <v>1.5094339622641511</v>
      </c>
      <c r="Y102" s="109">
        <v>1867.4224332075453</v>
      </c>
      <c r="Z102" s="108">
        <v>37.348448664150908</v>
      </c>
      <c r="AA102" s="109">
        <v>44.348448664150908</v>
      </c>
    </row>
    <row r="103" spans="1:27" ht="15.6">
      <c r="A103" s="110" t="s">
        <v>4429</v>
      </c>
      <c r="B103" s="96" t="s">
        <v>152</v>
      </c>
      <c r="C103" s="13" t="s">
        <v>5697</v>
      </c>
      <c r="D103" s="13" t="s">
        <v>65</v>
      </c>
      <c r="E103" s="13" t="s">
        <v>65</v>
      </c>
      <c r="F103" s="13" t="s">
        <v>24</v>
      </c>
      <c r="G103" s="13" t="s">
        <v>66</v>
      </c>
      <c r="H103" s="13" t="s">
        <v>54</v>
      </c>
      <c r="I103" s="13" t="s">
        <v>55</v>
      </c>
      <c r="J103" s="13" t="s">
        <v>5698</v>
      </c>
      <c r="K103" s="235">
        <v>43161</v>
      </c>
      <c r="L103" s="235">
        <v>43329</v>
      </c>
      <c r="M103" s="235">
        <v>43383</v>
      </c>
      <c r="N103" s="233" t="s">
        <v>7</v>
      </c>
      <c r="O103" s="233" t="s">
        <v>98</v>
      </c>
      <c r="P103" s="233" t="s">
        <v>17</v>
      </c>
      <c r="Q103" s="233" t="s">
        <v>5623</v>
      </c>
      <c r="R103" s="102">
        <v>133129</v>
      </c>
      <c r="S103" s="99" t="s">
        <v>72</v>
      </c>
      <c r="T103" s="14" t="s">
        <v>444</v>
      </c>
      <c r="U103" s="14" t="s">
        <v>478</v>
      </c>
      <c r="V103" s="236" t="s">
        <v>99</v>
      </c>
      <c r="W103" s="109">
        <v>44.356486641509399</v>
      </c>
      <c r="X103" s="107">
        <v>0.40189886792452834</v>
      </c>
      <c r="Y103" s="109">
        <v>1867.8243320754698</v>
      </c>
      <c r="Z103" s="108">
        <v>37.356486641509399</v>
      </c>
      <c r="AA103" s="109">
        <v>44.356486641509399</v>
      </c>
    </row>
    <row r="104" spans="1:27" ht="15.6">
      <c r="A104" s="103" t="s">
        <v>4214</v>
      </c>
      <c r="B104" s="96" t="s">
        <v>4215</v>
      </c>
      <c r="C104" s="233" t="s">
        <v>5154</v>
      </c>
      <c r="D104" s="13" t="s">
        <v>65</v>
      </c>
      <c r="E104" s="13" t="s">
        <v>65</v>
      </c>
      <c r="F104" s="13" t="s">
        <v>24</v>
      </c>
      <c r="G104" s="13" t="s">
        <v>66</v>
      </c>
      <c r="H104" s="109" t="s">
        <v>54</v>
      </c>
      <c r="I104" s="2" t="s">
        <v>55</v>
      </c>
      <c r="J104" s="233" t="s">
        <v>5699</v>
      </c>
      <c r="K104" s="235">
        <v>43221</v>
      </c>
      <c r="L104" s="235">
        <v>43357</v>
      </c>
      <c r="M104" s="235">
        <v>43392</v>
      </c>
      <c r="N104" s="233" t="s">
        <v>9</v>
      </c>
      <c r="O104" s="233" t="s">
        <v>4319</v>
      </c>
      <c r="P104" s="233" t="s">
        <v>17</v>
      </c>
      <c r="Q104" s="233" t="s">
        <v>5700</v>
      </c>
      <c r="R104" s="15">
        <v>177316</v>
      </c>
      <c r="S104" s="16" t="s">
        <v>72</v>
      </c>
      <c r="T104" s="14" t="s">
        <v>444</v>
      </c>
      <c r="U104" s="14" t="s">
        <v>478</v>
      </c>
      <c r="V104" s="236" t="s">
        <v>4963</v>
      </c>
      <c r="W104" s="111">
        <v>44.367192513207513</v>
      </c>
      <c r="X104" s="112">
        <v>0.53529358490566048</v>
      </c>
      <c r="Y104" s="109">
        <v>1868.3596256603755</v>
      </c>
      <c r="Z104" s="113">
        <v>37.367192513207513</v>
      </c>
      <c r="AA104" s="111">
        <v>44.367192513207513</v>
      </c>
    </row>
    <row r="105" spans="1:27" ht="15.6">
      <c r="A105" s="233" t="s">
        <v>4141</v>
      </c>
      <c r="B105" s="233" t="s">
        <v>4142</v>
      </c>
      <c r="C105" s="233" t="s">
        <v>3409</v>
      </c>
      <c r="D105" s="233" t="s">
        <v>64</v>
      </c>
      <c r="E105" s="233" t="s">
        <v>76</v>
      </c>
      <c r="F105" s="233" t="s">
        <v>24</v>
      </c>
      <c r="G105" s="13" t="s">
        <v>66</v>
      </c>
      <c r="H105" s="233" t="s">
        <v>54</v>
      </c>
      <c r="I105" s="233" t="s">
        <v>55</v>
      </c>
      <c r="J105" s="233" t="s">
        <v>5701</v>
      </c>
      <c r="K105" s="235">
        <v>43280</v>
      </c>
      <c r="L105" s="235">
        <v>43369</v>
      </c>
      <c r="M105" s="235">
        <v>43392</v>
      </c>
      <c r="N105" s="233" t="s">
        <v>9</v>
      </c>
      <c r="O105" s="233" t="s">
        <v>181</v>
      </c>
      <c r="P105" s="233" t="s">
        <v>17</v>
      </c>
      <c r="Q105" s="233" t="s">
        <v>5702</v>
      </c>
      <c r="R105" s="236">
        <v>849534</v>
      </c>
      <c r="S105" s="233" t="s">
        <v>72</v>
      </c>
      <c r="T105" s="14" t="s">
        <v>444</v>
      </c>
      <c r="U105" s="14" t="s">
        <v>478</v>
      </c>
      <c r="V105" s="236" t="s">
        <v>182</v>
      </c>
      <c r="W105" s="109">
        <v>44.418485132075432</v>
      </c>
      <c r="X105" s="107">
        <v>2.5646309433962267</v>
      </c>
      <c r="Y105" s="109">
        <v>1870.9242566037717</v>
      </c>
      <c r="Z105" s="108">
        <v>37.418485132075432</v>
      </c>
      <c r="AA105" s="109">
        <v>44.418485132075432</v>
      </c>
    </row>
    <row r="106" spans="1:27" ht="15.6">
      <c r="A106" s="110" t="s">
        <v>4141</v>
      </c>
      <c r="B106" s="96" t="s">
        <v>4142</v>
      </c>
      <c r="C106" s="13" t="s">
        <v>3469</v>
      </c>
      <c r="D106" s="13" t="s">
        <v>65</v>
      </c>
      <c r="E106" s="233" t="s">
        <v>65</v>
      </c>
      <c r="F106" s="233" t="s">
        <v>24</v>
      </c>
      <c r="G106" s="233" t="s">
        <v>66</v>
      </c>
      <c r="H106" s="233" t="s">
        <v>54</v>
      </c>
      <c r="I106" s="233" t="s">
        <v>55</v>
      </c>
      <c r="J106" s="233" t="s">
        <v>5703</v>
      </c>
      <c r="K106" s="235">
        <v>43271</v>
      </c>
      <c r="L106" s="235">
        <v>43357</v>
      </c>
      <c r="M106" s="235">
        <v>43397</v>
      </c>
      <c r="N106" s="233" t="s">
        <v>7</v>
      </c>
      <c r="O106" s="233" t="s">
        <v>4814</v>
      </c>
      <c r="P106" s="233" t="s">
        <v>17</v>
      </c>
      <c r="Q106" s="233" t="s">
        <v>4927</v>
      </c>
      <c r="R106" s="15">
        <v>500000</v>
      </c>
      <c r="S106" s="233" t="s">
        <v>72</v>
      </c>
      <c r="T106" s="233" t="s">
        <v>444</v>
      </c>
      <c r="U106" s="233" t="s">
        <v>478</v>
      </c>
      <c r="V106" s="236" t="s">
        <v>4816</v>
      </c>
      <c r="W106" s="109">
        <v>44.448673811320717</v>
      </c>
      <c r="X106" s="107">
        <v>1.5094339622641511</v>
      </c>
      <c r="Y106" s="109">
        <v>1872.4336905660359</v>
      </c>
      <c r="Z106" s="108">
        <v>37.448673811320717</v>
      </c>
      <c r="AA106" s="109">
        <v>44.448673811320717</v>
      </c>
    </row>
    <row r="107" spans="1:27" ht="15.6">
      <c r="A107" s="233" t="s">
        <v>4452</v>
      </c>
      <c r="B107" s="233" t="s">
        <v>4453</v>
      </c>
      <c r="C107" s="233" t="s">
        <v>4385</v>
      </c>
      <c r="D107" s="233" t="s">
        <v>65</v>
      </c>
      <c r="E107" s="233" t="s">
        <v>65</v>
      </c>
      <c r="F107" s="233" t="s">
        <v>24</v>
      </c>
      <c r="G107" s="13" t="s">
        <v>66</v>
      </c>
      <c r="H107" s="233" t="s">
        <v>54</v>
      </c>
      <c r="I107" s="13" t="s">
        <v>55</v>
      </c>
      <c r="J107" s="233" t="s">
        <v>5704</v>
      </c>
      <c r="K107" s="235">
        <v>43255</v>
      </c>
      <c r="L107" s="235">
        <v>43343</v>
      </c>
      <c r="M107" s="235">
        <v>43399</v>
      </c>
      <c r="N107" s="233" t="s">
        <v>9</v>
      </c>
      <c r="O107" s="233" t="s">
        <v>181</v>
      </c>
      <c r="P107" s="233" t="s">
        <v>17</v>
      </c>
      <c r="Q107" s="233" t="s">
        <v>5705</v>
      </c>
      <c r="R107" s="102">
        <v>438217</v>
      </c>
      <c r="S107" s="233" t="s">
        <v>58</v>
      </c>
      <c r="T107" s="233" t="s">
        <v>444</v>
      </c>
      <c r="U107" s="233" t="s">
        <v>444</v>
      </c>
      <c r="V107" s="236" t="s">
        <v>182</v>
      </c>
      <c r="W107" s="109">
        <v>44.475132196226376</v>
      </c>
      <c r="X107" s="107">
        <v>1.3229192452830192</v>
      </c>
      <c r="Y107" s="109">
        <v>1873.7566098113189</v>
      </c>
      <c r="Z107" s="108">
        <v>37.475132196226376</v>
      </c>
      <c r="AA107" s="109">
        <v>44.475132196226376</v>
      </c>
    </row>
    <row r="108" spans="1:27" ht="15.6">
      <c r="A108" s="233" t="s">
        <v>4452</v>
      </c>
      <c r="B108" s="233" t="s">
        <v>4453</v>
      </c>
      <c r="C108" s="13" t="s">
        <v>4385</v>
      </c>
      <c r="D108" s="233" t="s">
        <v>65</v>
      </c>
      <c r="E108" s="233" t="s">
        <v>65</v>
      </c>
      <c r="F108" s="233" t="s">
        <v>24</v>
      </c>
      <c r="G108" s="13" t="s">
        <v>66</v>
      </c>
      <c r="H108" s="233" t="s">
        <v>54</v>
      </c>
      <c r="I108" s="233" t="s">
        <v>55</v>
      </c>
      <c r="J108" s="233" t="s">
        <v>5706</v>
      </c>
      <c r="K108" s="235">
        <v>43255</v>
      </c>
      <c r="L108" s="235">
        <v>43343</v>
      </c>
      <c r="M108" s="235">
        <v>43399</v>
      </c>
      <c r="N108" s="233" t="s">
        <v>9</v>
      </c>
      <c r="O108" s="233" t="s">
        <v>181</v>
      </c>
      <c r="P108" s="233" t="s">
        <v>17</v>
      </c>
      <c r="Q108" s="233" t="s">
        <v>5705</v>
      </c>
      <c r="R108" s="102">
        <v>1624225</v>
      </c>
      <c r="S108" s="233" t="s">
        <v>58</v>
      </c>
      <c r="T108" s="14" t="s">
        <v>444</v>
      </c>
      <c r="U108" s="14" t="s">
        <v>478</v>
      </c>
      <c r="V108" s="236" t="s">
        <v>182</v>
      </c>
      <c r="W108" s="109">
        <v>44.57319861132072</v>
      </c>
      <c r="X108" s="107">
        <v>4.9033207547169821</v>
      </c>
      <c r="Y108" s="109">
        <v>1878.6599305660359</v>
      </c>
      <c r="Z108" s="108">
        <v>37.57319861132072</v>
      </c>
      <c r="AA108" s="109">
        <v>44.57319861132072</v>
      </c>
    </row>
    <row r="109" spans="1:27" ht="15.6">
      <c r="A109" s="233" t="s">
        <v>4452</v>
      </c>
      <c r="B109" s="233" t="s">
        <v>4453</v>
      </c>
      <c r="C109" s="233" t="s">
        <v>4385</v>
      </c>
      <c r="D109" s="233" t="s">
        <v>108</v>
      </c>
      <c r="E109" s="233" t="s">
        <v>65</v>
      </c>
      <c r="F109" s="233" t="s">
        <v>24</v>
      </c>
      <c r="G109" s="13" t="s">
        <v>66</v>
      </c>
      <c r="H109" s="233" t="s">
        <v>54</v>
      </c>
      <c r="I109" s="13" t="s">
        <v>55</v>
      </c>
      <c r="J109" s="233" t="s">
        <v>5707</v>
      </c>
      <c r="K109" s="235">
        <v>43255</v>
      </c>
      <c r="L109" s="235">
        <v>43343</v>
      </c>
      <c r="M109" s="235">
        <v>43399</v>
      </c>
      <c r="N109" s="233" t="s">
        <v>9</v>
      </c>
      <c r="O109" s="233" t="s">
        <v>181</v>
      </c>
      <c r="P109" s="233" t="s">
        <v>17</v>
      </c>
      <c r="Q109" s="233" t="s">
        <v>5708</v>
      </c>
      <c r="R109" s="15">
        <v>2777640</v>
      </c>
      <c r="S109" s="233" t="s">
        <v>58</v>
      </c>
      <c r="T109" s="14" t="s">
        <v>444</v>
      </c>
      <c r="U109" s="14" t="s">
        <v>478</v>
      </c>
      <c r="V109" s="236" t="s">
        <v>182</v>
      </c>
      <c r="W109" s="109">
        <v>44.740905177358457</v>
      </c>
      <c r="X109" s="107">
        <v>8.3853283018867941</v>
      </c>
      <c r="Y109" s="109">
        <v>1887.0452588679227</v>
      </c>
      <c r="Z109" s="108">
        <v>37.740905177358457</v>
      </c>
      <c r="AA109" s="109">
        <v>44.740905177358457</v>
      </c>
    </row>
    <row r="110" spans="1:27" ht="15.6">
      <c r="A110" s="233" t="s">
        <v>4452</v>
      </c>
      <c r="B110" s="233" t="s">
        <v>4453</v>
      </c>
      <c r="C110" s="233" t="s">
        <v>4385</v>
      </c>
      <c r="D110" s="233" t="s">
        <v>65</v>
      </c>
      <c r="E110" s="233" t="s">
        <v>65</v>
      </c>
      <c r="F110" s="233" t="s">
        <v>24</v>
      </c>
      <c r="G110" s="13" t="s">
        <v>66</v>
      </c>
      <c r="H110" s="233" t="s">
        <v>54</v>
      </c>
      <c r="I110" s="13" t="s">
        <v>55</v>
      </c>
      <c r="J110" s="233" t="s">
        <v>5709</v>
      </c>
      <c r="K110" s="235">
        <v>43255</v>
      </c>
      <c r="L110" s="235">
        <v>43343</v>
      </c>
      <c r="M110" s="235">
        <v>43399</v>
      </c>
      <c r="N110" s="233" t="s">
        <v>9</v>
      </c>
      <c r="O110" s="233" t="s">
        <v>181</v>
      </c>
      <c r="P110" s="233" t="s">
        <v>17</v>
      </c>
      <c r="Q110" s="233" t="s">
        <v>5708</v>
      </c>
      <c r="R110" s="236">
        <v>383390</v>
      </c>
      <c r="S110" s="16" t="s">
        <v>58</v>
      </c>
      <c r="T110" s="14" t="s">
        <v>444</v>
      </c>
      <c r="U110" s="14" t="s">
        <v>478</v>
      </c>
      <c r="V110" s="236" t="s">
        <v>182</v>
      </c>
      <c r="W110" s="109">
        <v>44.764053252830152</v>
      </c>
      <c r="X110" s="107">
        <v>1.1574037735849059</v>
      </c>
      <c r="Y110" s="109">
        <v>1888.2026626415077</v>
      </c>
      <c r="Z110" s="108">
        <v>37.764053252830152</v>
      </c>
      <c r="AA110" s="109">
        <v>44.764053252830152</v>
      </c>
    </row>
    <row r="111" spans="1:27" ht="15.6">
      <c r="A111" s="104" t="s">
        <v>4141</v>
      </c>
      <c r="B111" s="96" t="s">
        <v>4142</v>
      </c>
      <c r="C111" s="233" t="s">
        <v>5710</v>
      </c>
      <c r="D111" s="233" t="s">
        <v>108</v>
      </c>
      <c r="E111" s="233" t="s">
        <v>65</v>
      </c>
      <c r="F111" s="233" t="s">
        <v>24</v>
      </c>
      <c r="G111" s="13" t="s">
        <v>66</v>
      </c>
      <c r="H111" s="233" t="s">
        <v>54</v>
      </c>
      <c r="I111" s="233" t="s">
        <v>55</v>
      </c>
      <c r="J111" s="233" t="s">
        <v>5711</v>
      </c>
      <c r="K111" s="235">
        <v>43248</v>
      </c>
      <c r="L111" s="235">
        <v>43371</v>
      </c>
      <c r="M111" s="235">
        <v>43412</v>
      </c>
      <c r="N111" s="233" t="s">
        <v>9</v>
      </c>
      <c r="O111" s="233" t="s">
        <v>10</v>
      </c>
      <c r="P111" s="233" t="s">
        <v>17</v>
      </c>
      <c r="Q111" s="233" t="s">
        <v>5712</v>
      </c>
      <c r="R111" s="15">
        <v>1318800</v>
      </c>
      <c r="S111" s="233" t="s">
        <v>72</v>
      </c>
      <c r="T111" s="14" t="s">
        <v>444</v>
      </c>
      <c r="U111" s="14" t="s">
        <v>478</v>
      </c>
      <c r="V111" s="236" t="s">
        <v>118</v>
      </c>
      <c r="W111" s="109">
        <v>44.843678913207512</v>
      </c>
      <c r="X111" s="107">
        <v>3.9812830188679253</v>
      </c>
      <c r="Y111" s="109">
        <v>1892.1839456603757</v>
      </c>
      <c r="Z111" s="108">
        <v>37.843678913207512</v>
      </c>
      <c r="AA111" s="109">
        <v>44.843678913207512</v>
      </c>
    </row>
    <row r="112" spans="1:27" ht="15.6">
      <c r="A112" s="110" t="s">
        <v>4196</v>
      </c>
      <c r="B112" s="96" t="s">
        <v>4197</v>
      </c>
      <c r="C112" s="13" t="s">
        <v>3235</v>
      </c>
      <c r="D112" s="13" t="s">
        <v>65</v>
      </c>
      <c r="E112" s="13" t="s">
        <v>65</v>
      </c>
      <c r="F112" s="233" t="s">
        <v>24</v>
      </c>
      <c r="G112" s="13" t="s">
        <v>66</v>
      </c>
      <c r="H112" s="13" t="s">
        <v>54</v>
      </c>
      <c r="I112" s="13" t="s">
        <v>55</v>
      </c>
      <c r="J112" s="233" t="s">
        <v>5713</v>
      </c>
      <c r="K112" s="235">
        <v>43213</v>
      </c>
      <c r="L112" s="235">
        <v>43392</v>
      </c>
      <c r="M112" s="235">
        <v>43423</v>
      </c>
      <c r="N112" s="233" t="s">
        <v>7</v>
      </c>
      <c r="O112" s="233" t="s">
        <v>4814</v>
      </c>
      <c r="P112" s="233" t="s">
        <v>17</v>
      </c>
      <c r="Q112" s="233" t="s">
        <v>5714</v>
      </c>
      <c r="R112" s="103">
        <v>471046</v>
      </c>
      <c r="S112" s="99" t="s">
        <v>72</v>
      </c>
      <c r="T112" s="14" t="s">
        <v>444</v>
      </c>
      <c r="U112" s="14" t="s">
        <v>478</v>
      </c>
      <c r="V112" s="236" t="s">
        <v>4816</v>
      </c>
      <c r="W112" s="109">
        <v>44.872119426415061</v>
      </c>
      <c r="X112" s="107">
        <v>1.4220256603773587</v>
      </c>
      <c r="Y112" s="109">
        <v>1893.605971320753</v>
      </c>
      <c r="Z112" s="108">
        <v>37.872119426415061</v>
      </c>
      <c r="AA112" s="109">
        <v>44.872119426415061</v>
      </c>
    </row>
    <row r="113" spans="1:32" ht="15.6">
      <c r="A113" s="233" t="s">
        <v>4203</v>
      </c>
      <c r="B113" s="233" t="s">
        <v>4204</v>
      </c>
      <c r="C113" s="233" t="s">
        <v>2810</v>
      </c>
      <c r="D113" s="13" t="s">
        <v>65</v>
      </c>
      <c r="E113" s="13" t="s">
        <v>65</v>
      </c>
      <c r="F113" s="233" t="s">
        <v>24</v>
      </c>
      <c r="G113" s="13" t="s">
        <v>66</v>
      </c>
      <c r="H113" s="13" t="s">
        <v>54</v>
      </c>
      <c r="I113" s="13" t="s">
        <v>55</v>
      </c>
      <c r="J113" s="233" t="s">
        <v>5715</v>
      </c>
      <c r="K113" s="235">
        <v>43213</v>
      </c>
      <c r="L113" s="235">
        <v>43364</v>
      </c>
      <c r="M113" s="235">
        <v>43423</v>
      </c>
      <c r="N113" s="233" t="s">
        <v>7</v>
      </c>
      <c r="O113" s="233" t="s">
        <v>4814</v>
      </c>
      <c r="P113" s="233" t="s">
        <v>17</v>
      </c>
      <c r="Q113" s="233" t="s">
        <v>5657</v>
      </c>
      <c r="R113" s="15">
        <v>151005</v>
      </c>
      <c r="S113" s="233" t="s">
        <v>72</v>
      </c>
      <c r="T113" s="233" t="s">
        <v>444</v>
      </c>
      <c r="U113" s="233" t="s">
        <v>444</v>
      </c>
      <c r="V113" s="236" t="s">
        <v>4816</v>
      </c>
      <c r="W113" s="109">
        <v>44.881236709433928</v>
      </c>
      <c r="X113" s="107">
        <v>0.45586415094339633</v>
      </c>
      <c r="Y113" s="109">
        <v>1894.0618354716964</v>
      </c>
      <c r="Z113" s="108">
        <v>37.881236709433928</v>
      </c>
      <c r="AA113" s="109">
        <v>44.881236709433928</v>
      </c>
    </row>
    <row r="114" spans="1:32" ht="15.6">
      <c r="A114" s="233" t="s">
        <v>4230</v>
      </c>
      <c r="B114" s="13" t="s">
        <v>4613</v>
      </c>
      <c r="C114" s="233" t="s">
        <v>5716</v>
      </c>
      <c r="D114" s="13" t="s">
        <v>65</v>
      </c>
      <c r="E114" s="13" t="s">
        <v>65</v>
      </c>
      <c r="F114" s="233" t="s">
        <v>24</v>
      </c>
      <c r="G114" s="13" t="s">
        <v>66</v>
      </c>
      <c r="H114" s="233" t="s">
        <v>54</v>
      </c>
      <c r="I114" s="233" t="s">
        <v>55</v>
      </c>
      <c r="J114" s="233" t="s">
        <v>5717</v>
      </c>
      <c r="K114" s="235">
        <v>43248</v>
      </c>
      <c r="L114" s="235">
        <v>43364</v>
      </c>
      <c r="M114" s="235">
        <v>43423</v>
      </c>
      <c r="N114" s="233" t="s">
        <v>9</v>
      </c>
      <c r="O114" s="233" t="s">
        <v>4319</v>
      </c>
      <c r="P114" s="233" t="s">
        <v>17</v>
      </c>
      <c r="Q114" s="233" t="s">
        <v>5718</v>
      </c>
      <c r="R114" s="15">
        <v>186873</v>
      </c>
      <c r="S114" s="233" t="s">
        <v>72</v>
      </c>
      <c r="T114" s="14" t="s">
        <v>444</v>
      </c>
      <c r="U114" s="14" t="s">
        <v>478</v>
      </c>
      <c r="V114" s="236" t="s">
        <v>4963</v>
      </c>
      <c r="W114" s="109">
        <v>44.892519607547136</v>
      </c>
      <c r="X114" s="107">
        <v>0.56414490566037745</v>
      </c>
      <c r="Y114" s="109">
        <v>1894.6259803773569</v>
      </c>
      <c r="Z114" s="108">
        <v>37.892519607547136</v>
      </c>
      <c r="AA114" s="109">
        <v>44.892519607547136</v>
      </c>
    </row>
    <row r="115" spans="1:32" ht="15.6">
      <c r="A115" s="233" t="s">
        <v>4573</v>
      </c>
      <c r="B115" s="233" t="s">
        <v>4684</v>
      </c>
      <c r="C115" s="233" t="s">
        <v>5719</v>
      </c>
      <c r="D115" s="233" t="s">
        <v>108</v>
      </c>
      <c r="E115" s="233" t="s">
        <v>65</v>
      </c>
      <c r="F115" s="233" t="s">
        <v>24</v>
      </c>
      <c r="G115" s="13" t="s">
        <v>66</v>
      </c>
      <c r="H115" s="233" t="s">
        <v>54</v>
      </c>
      <c r="I115" s="233" t="s">
        <v>55</v>
      </c>
      <c r="J115" s="233" t="s">
        <v>5720</v>
      </c>
      <c r="K115" s="235">
        <v>43304</v>
      </c>
      <c r="L115" s="235">
        <v>43391</v>
      </c>
      <c r="M115" s="235">
        <v>43432</v>
      </c>
      <c r="N115" s="233" t="s">
        <v>7</v>
      </c>
      <c r="O115" s="233" t="s">
        <v>4814</v>
      </c>
      <c r="P115" s="233" t="s">
        <v>17</v>
      </c>
      <c r="Q115" s="233"/>
      <c r="R115" s="15">
        <v>3824925</v>
      </c>
      <c r="S115" s="233" t="s">
        <v>72</v>
      </c>
      <c r="T115" s="14" t="s">
        <v>444</v>
      </c>
      <c r="U115" s="14" t="s">
        <v>478</v>
      </c>
      <c r="V115" s="236" t="s">
        <v>4816</v>
      </c>
      <c r="W115" s="109">
        <v>45.123458475471665</v>
      </c>
      <c r="X115" s="107">
        <v>11.546943396226418</v>
      </c>
      <c r="Y115" s="109">
        <v>1906.1729237735833</v>
      </c>
      <c r="Z115" s="108">
        <v>38.123458475471665</v>
      </c>
      <c r="AA115" s="109">
        <v>45.123458475471665</v>
      </c>
    </row>
    <row r="116" spans="1:32" ht="15.6">
      <c r="A116" s="13" t="s">
        <v>4196</v>
      </c>
      <c r="B116" s="13" t="s">
        <v>4197</v>
      </c>
      <c r="C116" s="233" t="s">
        <v>5721</v>
      </c>
      <c r="D116" s="13" t="s">
        <v>65</v>
      </c>
      <c r="E116" s="13" t="s">
        <v>65</v>
      </c>
      <c r="F116" s="233" t="s">
        <v>24</v>
      </c>
      <c r="G116" s="13" t="s">
        <v>66</v>
      </c>
      <c r="H116" s="233" t="s">
        <v>54</v>
      </c>
      <c r="I116" s="13" t="s">
        <v>55</v>
      </c>
      <c r="J116" s="233" t="s">
        <v>5722</v>
      </c>
      <c r="K116" s="235">
        <v>43132</v>
      </c>
      <c r="L116" s="235">
        <v>43220</v>
      </c>
      <c r="M116" s="235">
        <v>43434</v>
      </c>
      <c r="N116" s="233" t="s">
        <v>9</v>
      </c>
      <c r="O116" s="233" t="s">
        <v>10</v>
      </c>
      <c r="P116" s="233" t="s">
        <v>17</v>
      </c>
      <c r="Q116" s="233" t="s">
        <v>5723</v>
      </c>
      <c r="R116" s="15">
        <v>367916</v>
      </c>
      <c r="S116" s="233" t="s">
        <v>72</v>
      </c>
      <c r="T116" s="14" t="s">
        <v>444</v>
      </c>
      <c r="U116" s="14" t="s">
        <v>478</v>
      </c>
      <c r="V116" s="236" t="s">
        <v>118</v>
      </c>
      <c r="W116" s="109">
        <v>45.145672271698082</v>
      </c>
      <c r="X116" s="107">
        <v>1.1106898113207551</v>
      </c>
      <c r="Y116" s="109">
        <v>1907.2836135849041</v>
      </c>
      <c r="Z116" s="108">
        <v>38.145672271698082</v>
      </c>
      <c r="AA116" s="109">
        <v>45.145672271698082</v>
      </c>
    </row>
    <row r="117" spans="1:32" ht="15.6">
      <c r="A117" s="110" t="s">
        <v>4214</v>
      </c>
      <c r="B117" s="96" t="s">
        <v>4215</v>
      </c>
      <c r="C117" s="233" t="s">
        <v>5724</v>
      </c>
      <c r="D117" s="233" t="s">
        <v>108</v>
      </c>
      <c r="E117" s="233" t="s">
        <v>65</v>
      </c>
      <c r="F117" s="233" t="s">
        <v>24</v>
      </c>
      <c r="G117" s="13" t="s">
        <v>66</v>
      </c>
      <c r="H117" s="233" t="s">
        <v>54</v>
      </c>
      <c r="I117" s="2" t="s">
        <v>55</v>
      </c>
      <c r="J117" s="233" t="s">
        <v>5725</v>
      </c>
      <c r="K117" s="235">
        <v>43318</v>
      </c>
      <c r="L117" s="235">
        <v>43403</v>
      </c>
      <c r="M117" s="235">
        <v>43434</v>
      </c>
      <c r="N117" s="233" t="s">
        <v>9</v>
      </c>
      <c r="O117" s="233" t="s">
        <v>4319</v>
      </c>
      <c r="P117" s="233" t="s">
        <v>17</v>
      </c>
      <c r="Q117" s="233" t="s">
        <v>5726</v>
      </c>
      <c r="R117" s="15">
        <v>400517</v>
      </c>
      <c r="S117" s="99" t="s">
        <v>72</v>
      </c>
      <c r="T117" s="233" t="s">
        <v>444</v>
      </c>
      <c r="U117" s="233" t="s">
        <v>444</v>
      </c>
      <c r="V117" s="236" t="s">
        <v>4963</v>
      </c>
      <c r="W117" s="109">
        <v>45.16985443018865</v>
      </c>
      <c r="X117" s="107">
        <v>1.2091079245283023</v>
      </c>
      <c r="Y117" s="109">
        <v>1908.4927215094324</v>
      </c>
      <c r="Z117" s="108">
        <v>38.16985443018865</v>
      </c>
      <c r="AA117" s="109">
        <v>45.16985443018865</v>
      </c>
    </row>
    <row r="118" spans="1:32" ht="15.6">
      <c r="A118" s="13" t="s">
        <v>4180</v>
      </c>
      <c r="B118" s="13" t="s">
        <v>4181</v>
      </c>
      <c r="C118" s="233" t="s">
        <v>5727</v>
      </c>
      <c r="D118" s="233" t="s">
        <v>108</v>
      </c>
      <c r="E118" s="233" t="s">
        <v>65</v>
      </c>
      <c r="F118" s="233" t="s">
        <v>24</v>
      </c>
      <c r="G118" s="13" t="s">
        <v>66</v>
      </c>
      <c r="H118" s="13" t="s">
        <v>54</v>
      </c>
      <c r="I118" s="233" t="s">
        <v>55</v>
      </c>
      <c r="J118" s="233" t="s">
        <v>5728</v>
      </c>
      <c r="K118" s="235">
        <v>43227</v>
      </c>
      <c r="L118" s="235">
        <v>43370</v>
      </c>
      <c r="M118" s="235">
        <v>43438</v>
      </c>
      <c r="N118" s="233" t="s">
        <v>9</v>
      </c>
      <c r="O118" s="233" t="s">
        <v>4319</v>
      </c>
      <c r="P118" s="233" t="s">
        <v>17</v>
      </c>
      <c r="Q118" s="233" t="s">
        <v>5726</v>
      </c>
      <c r="R118" s="15">
        <v>307160</v>
      </c>
      <c r="S118" s="16" t="s">
        <v>72</v>
      </c>
      <c r="T118" s="14" t="s">
        <v>444</v>
      </c>
      <c r="U118" s="14" t="s">
        <v>478</v>
      </c>
      <c r="V118" s="236" t="s">
        <v>4963</v>
      </c>
      <c r="W118" s="109">
        <v>45.188399939622606</v>
      </c>
      <c r="X118" s="107">
        <v>0.92727547169811331</v>
      </c>
      <c r="Y118" s="109">
        <v>1909.4199969811305</v>
      </c>
      <c r="Z118" s="108">
        <v>38.188399939622606</v>
      </c>
      <c r="AA118" s="109">
        <v>45.188399939622606</v>
      </c>
    </row>
    <row r="119" spans="1:32" ht="15.6">
      <c r="A119" s="13" t="s">
        <v>4214</v>
      </c>
      <c r="B119" s="13" t="s">
        <v>4215</v>
      </c>
      <c r="C119" s="13" t="s">
        <v>574</v>
      </c>
      <c r="D119" s="13" t="s">
        <v>64</v>
      </c>
      <c r="E119" s="13" t="s">
        <v>65</v>
      </c>
      <c r="F119" s="13" t="s">
        <v>24</v>
      </c>
      <c r="G119" s="13" t="s">
        <v>66</v>
      </c>
      <c r="H119" s="13" t="s">
        <v>54</v>
      </c>
      <c r="I119" s="13" t="s">
        <v>55</v>
      </c>
      <c r="J119" s="13" t="s">
        <v>5729</v>
      </c>
      <c r="K119" s="235">
        <v>43362</v>
      </c>
      <c r="L119" s="235">
        <v>43406</v>
      </c>
      <c r="M119" s="235">
        <v>43447</v>
      </c>
      <c r="N119" s="233" t="s">
        <v>7</v>
      </c>
      <c r="O119" s="233" t="s">
        <v>4814</v>
      </c>
      <c r="P119" s="233" t="s">
        <v>17</v>
      </c>
      <c r="Q119" s="233" t="s">
        <v>5730</v>
      </c>
      <c r="R119" s="15">
        <v>83695</v>
      </c>
      <c r="S119" s="16" t="s">
        <v>72</v>
      </c>
      <c r="T119" s="233" t="s">
        <v>444</v>
      </c>
      <c r="U119" s="233" t="s">
        <v>478</v>
      </c>
      <c r="V119" s="236" t="s">
        <v>4816</v>
      </c>
      <c r="W119" s="109">
        <v>45.19345322264148</v>
      </c>
      <c r="X119" s="107">
        <v>0.25266415094339628</v>
      </c>
      <c r="Y119" s="109">
        <v>1909.6726611320739</v>
      </c>
      <c r="Z119" s="108">
        <v>38.19345322264148</v>
      </c>
      <c r="AA119" s="109">
        <v>45.19345322264148</v>
      </c>
    </row>
    <row r="120" spans="1:32" ht="15.6">
      <c r="A120" s="110" t="s">
        <v>4660</v>
      </c>
      <c r="B120" s="96" t="s">
        <v>4661</v>
      </c>
      <c r="C120" s="233" t="s">
        <v>4718</v>
      </c>
      <c r="D120" s="233" t="s">
        <v>108</v>
      </c>
      <c r="E120" s="233" t="s">
        <v>65</v>
      </c>
      <c r="F120" s="233" t="s">
        <v>24</v>
      </c>
      <c r="G120" s="13" t="s">
        <v>66</v>
      </c>
      <c r="H120" s="233" t="s">
        <v>54</v>
      </c>
      <c r="I120" s="233" t="s">
        <v>55</v>
      </c>
      <c r="J120" s="233" t="s">
        <v>5731</v>
      </c>
      <c r="K120" s="235">
        <v>43391</v>
      </c>
      <c r="L120" s="235">
        <v>43406</v>
      </c>
      <c r="M120" s="235">
        <v>43448</v>
      </c>
      <c r="N120" s="233" t="s">
        <v>9</v>
      </c>
      <c r="O120" s="233" t="s">
        <v>4319</v>
      </c>
      <c r="P120" s="233" t="s">
        <v>17</v>
      </c>
      <c r="Q120" s="233" t="s">
        <v>5732</v>
      </c>
      <c r="R120" s="15">
        <v>1945527</v>
      </c>
      <c r="S120" s="233" t="s">
        <v>72</v>
      </c>
      <c r="T120" s="14" t="s">
        <v>444</v>
      </c>
      <c r="U120" s="14" t="s">
        <v>478</v>
      </c>
      <c r="V120" s="236" t="s">
        <v>4963</v>
      </c>
      <c r="W120" s="109">
        <v>45.310919003773556</v>
      </c>
      <c r="X120" s="107">
        <v>5.8732890566037748</v>
      </c>
      <c r="Y120" s="109">
        <v>1915.5459501886778</v>
      </c>
      <c r="Z120" s="108">
        <v>38.310919003773556</v>
      </c>
      <c r="AA120" s="109">
        <v>45.310919003773556</v>
      </c>
    </row>
    <row r="121" spans="1:32" ht="15.6">
      <c r="A121" s="110" t="s">
        <v>4214</v>
      </c>
      <c r="B121" s="96" t="s">
        <v>4215</v>
      </c>
      <c r="C121" s="233" t="s">
        <v>3760</v>
      </c>
      <c r="D121" s="233" t="s">
        <v>65</v>
      </c>
      <c r="E121" s="233" t="s">
        <v>65</v>
      </c>
      <c r="F121" s="233" t="s">
        <v>24</v>
      </c>
      <c r="G121" s="13" t="s">
        <v>66</v>
      </c>
      <c r="H121" s="13" t="s">
        <v>54</v>
      </c>
      <c r="I121" s="233" t="s">
        <v>55</v>
      </c>
      <c r="J121" s="233" t="s">
        <v>5733</v>
      </c>
      <c r="K121" s="235">
        <v>43374</v>
      </c>
      <c r="L121" s="235">
        <v>43399</v>
      </c>
      <c r="M121" s="235">
        <v>43448</v>
      </c>
      <c r="N121" s="233" t="s">
        <v>9</v>
      </c>
      <c r="O121" s="233" t="s">
        <v>193</v>
      </c>
      <c r="P121" s="233" t="s">
        <v>17</v>
      </c>
      <c r="Q121" s="233" t="s">
        <v>4927</v>
      </c>
      <c r="R121" s="15">
        <v>32846</v>
      </c>
      <c r="S121" s="16" t="s">
        <v>72</v>
      </c>
      <c r="T121" s="14" t="s">
        <v>444</v>
      </c>
      <c r="U121" s="14" t="s">
        <v>478</v>
      </c>
      <c r="V121" s="236" t="s">
        <v>194</v>
      </c>
      <c r="W121" s="109">
        <v>45.312902158490537</v>
      </c>
      <c r="X121" s="107">
        <v>9.9157735849056627E-2</v>
      </c>
      <c r="Y121" s="109">
        <v>1915.6451079245269</v>
      </c>
      <c r="Z121" s="108">
        <v>38.312902158490537</v>
      </c>
      <c r="AA121" s="109">
        <v>45.312902158490537</v>
      </c>
    </row>
    <row r="122" spans="1:32" ht="15.6">
      <c r="A122" s="110" t="s">
        <v>4174</v>
      </c>
      <c r="B122" s="96" t="s">
        <v>4133</v>
      </c>
      <c r="C122" s="233" t="s">
        <v>5734</v>
      </c>
      <c r="D122" s="233" t="s">
        <v>108</v>
      </c>
      <c r="E122" s="233" t="s">
        <v>65</v>
      </c>
      <c r="F122" s="233" t="s">
        <v>24</v>
      </c>
      <c r="G122" s="13" t="s">
        <v>66</v>
      </c>
      <c r="H122" s="233" t="s">
        <v>54</v>
      </c>
      <c r="I122" s="233" t="s">
        <v>55</v>
      </c>
      <c r="J122" s="233" t="s">
        <v>5735</v>
      </c>
      <c r="K122" s="235">
        <v>43101</v>
      </c>
      <c r="L122" s="235">
        <v>43399</v>
      </c>
      <c r="M122" s="235">
        <v>43469</v>
      </c>
      <c r="N122" s="233" t="s">
        <v>9</v>
      </c>
      <c r="O122" s="233" t="s">
        <v>181</v>
      </c>
      <c r="P122" s="233" t="s">
        <v>17</v>
      </c>
      <c r="Q122" s="233" t="s">
        <v>5736</v>
      </c>
      <c r="R122" s="236">
        <v>500000</v>
      </c>
      <c r="S122" s="233" t="s">
        <v>72</v>
      </c>
      <c r="T122" s="14" t="s">
        <v>444</v>
      </c>
      <c r="U122" s="14" t="s">
        <v>478</v>
      </c>
      <c r="V122" s="236" t="s">
        <v>182</v>
      </c>
      <c r="W122" s="109">
        <v>45.343090837735822</v>
      </c>
      <c r="X122" s="107">
        <v>1.5094339622641511</v>
      </c>
      <c r="Y122" s="109">
        <v>1917.1545418867911</v>
      </c>
      <c r="Z122" s="108">
        <v>38.343090837735822</v>
      </c>
      <c r="AA122" s="109">
        <v>45.343090837735822</v>
      </c>
    </row>
    <row r="123" spans="1:32" ht="15.6">
      <c r="A123" s="233" t="s">
        <v>4174</v>
      </c>
      <c r="B123" s="233" t="s">
        <v>4133</v>
      </c>
      <c r="C123" s="233" t="s">
        <v>5473</v>
      </c>
      <c r="D123" s="233" t="s">
        <v>108</v>
      </c>
      <c r="E123" s="233" t="s">
        <v>65</v>
      </c>
      <c r="F123" s="233" t="s">
        <v>24</v>
      </c>
      <c r="G123" s="13" t="s">
        <v>66</v>
      </c>
      <c r="H123" s="233" t="s">
        <v>54</v>
      </c>
      <c r="I123" s="233" t="s">
        <v>55</v>
      </c>
      <c r="J123" s="233" t="s">
        <v>5737</v>
      </c>
      <c r="K123" s="235">
        <v>43367</v>
      </c>
      <c r="L123" s="235">
        <v>43452</v>
      </c>
      <c r="M123" s="235">
        <v>43494</v>
      </c>
      <c r="N123" s="233" t="s">
        <v>9</v>
      </c>
      <c r="O123" s="233" t="s">
        <v>181</v>
      </c>
      <c r="P123" s="233" t="s">
        <v>17</v>
      </c>
      <c r="Q123" s="233" t="s">
        <v>5738</v>
      </c>
      <c r="R123" s="236">
        <v>156082</v>
      </c>
      <c r="S123" s="16" t="s">
        <v>58</v>
      </c>
      <c r="T123" s="14" t="s">
        <v>444</v>
      </c>
      <c r="U123" s="14" t="s">
        <v>478</v>
      </c>
      <c r="V123" s="236" t="s">
        <v>182</v>
      </c>
      <c r="W123" s="109">
        <v>45.352514656603745</v>
      </c>
      <c r="X123" s="107">
        <v>0.47119094339622647</v>
      </c>
      <c r="Y123" s="109">
        <v>1917.6257328301874</v>
      </c>
      <c r="Z123" s="108">
        <v>38.352514656603745</v>
      </c>
      <c r="AA123" s="109">
        <v>45.352514656603745</v>
      </c>
    </row>
    <row r="124" spans="1:32" ht="15.6">
      <c r="A124" s="233" t="s">
        <v>4174</v>
      </c>
      <c r="B124" s="233" t="s">
        <v>4133</v>
      </c>
      <c r="C124" s="233" t="s">
        <v>5508</v>
      </c>
      <c r="D124" s="233" t="s">
        <v>108</v>
      </c>
      <c r="E124" s="233" t="s">
        <v>65</v>
      </c>
      <c r="F124" s="233" t="s">
        <v>24</v>
      </c>
      <c r="G124" s="13" t="s">
        <v>66</v>
      </c>
      <c r="H124" s="233" t="s">
        <v>54</v>
      </c>
      <c r="I124" s="233" t="s">
        <v>55</v>
      </c>
      <c r="J124" s="233" t="s">
        <v>5739</v>
      </c>
      <c r="K124" s="235">
        <v>43383</v>
      </c>
      <c r="L124" s="235">
        <v>43438</v>
      </c>
      <c r="M124" s="235">
        <v>43495</v>
      </c>
      <c r="N124" s="233" t="s">
        <v>9</v>
      </c>
      <c r="O124" s="233" t="s">
        <v>181</v>
      </c>
      <c r="P124" s="233" t="s">
        <v>17</v>
      </c>
      <c r="Q124" s="233" t="s">
        <v>5738</v>
      </c>
      <c r="R124" s="236">
        <v>1104842</v>
      </c>
      <c r="S124" s="233" t="s">
        <v>58</v>
      </c>
      <c r="T124" s="233" t="s">
        <v>444</v>
      </c>
      <c r="U124" s="233" t="s">
        <v>444</v>
      </c>
      <c r="V124" s="236" t="s">
        <v>182</v>
      </c>
      <c r="W124" s="109">
        <v>45.419222098113181</v>
      </c>
      <c r="X124" s="107">
        <v>3.3353720754716982</v>
      </c>
      <c r="Y124" s="109">
        <v>1920.9611049056591</v>
      </c>
      <c r="Z124" s="108">
        <v>38.419222098113181</v>
      </c>
      <c r="AA124" s="109">
        <v>45.419222098113181</v>
      </c>
    </row>
    <row r="125" spans="1:32" ht="15.6">
      <c r="A125" s="110" t="s">
        <v>4573</v>
      </c>
      <c r="B125" s="233" t="s">
        <v>4684</v>
      </c>
      <c r="C125" s="233" t="s">
        <v>5740</v>
      </c>
      <c r="D125" s="233" t="s">
        <v>64</v>
      </c>
      <c r="E125" s="233" t="s">
        <v>65</v>
      </c>
      <c r="F125" s="233" t="s">
        <v>24</v>
      </c>
      <c r="G125" s="13" t="s">
        <v>53</v>
      </c>
      <c r="H125" s="233" t="s">
        <v>67</v>
      </c>
      <c r="I125" s="233" t="s">
        <v>68</v>
      </c>
      <c r="J125" s="233" t="s">
        <v>5741</v>
      </c>
      <c r="K125" s="234">
        <v>43292</v>
      </c>
      <c r="L125" s="235">
        <v>43292</v>
      </c>
      <c r="M125" s="235">
        <v>43465</v>
      </c>
      <c r="N125" s="13" t="s">
        <v>13</v>
      </c>
      <c r="O125" s="13" t="s">
        <v>14</v>
      </c>
      <c r="P125" s="14" t="s">
        <v>17</v>
      </c>
      <c r="Q125" s="14"/>
      <c r="R125" s="130">
        <v>43251</v>
      </c>
      <c r="S125" s="130"/>
      <c r="T125" t="s">
        <v>84</v>
      </c>
      <c r="V125" s="233" t="s">
        <v>5742</v>
      </c>
      <c r="W125" s="236">
        <v>25</v>
      </c>
      <c r="X125" s="233" t="s">
        <v>58</v>
      </c>
      <c r="Y125" s="233" t="s">
        <v>444</v>
      </c>
      <c r="Z125" s="233" t="s">
        <v>444</v>
      </c>
      <c r="AA125" s="236" t="s">
        <v>2701</v>
      </c>
      <c r="AB125" s="109">
        <v>23.898304966037728</v>
      </c>
      <c r="AC125" s="107">
        <v>7.5471698113207554E-4</v>
      </c>
      <c r="AD125" s="109">
        <v>544.91524830188644</v>
      </c>
      <c r="AE125" s="109">
        <v>10.898304966037729</v>
      </c>
      <c r="AF125" s="109">
        <v>23.898304966037728</v>
      </c>
    </row>
    <row r="126" spans="1:32" ht="15.6">
      <c r="A126" s="13" t="s">
        <v>4180</v>
      </c>
      <c r="B126" s="96" t="s">
        <v>4181</v>
      </c>
      <c r="C126" s="13" t="s">
        <v>5743</v>
      </c>
      <c r="D126" s="13" t="s">
        <v>108</v>
      </c>
      <c r="E126" s="13" t="s">
        <v>65</v>
      </c>
      <c r="F126" s="13" t="s">
        <v>24</v>
      </c>
      <c r="G126" s="13" t="s">
        <v>66</v>
      </c>
      <c r="H126" s="13" t="s">
        <v>54</v>
      </c>
      <c r="I126" s="13" t="s">
        <v>55</v>
      </c>
      <c r="J126" s="13" t="s">
        <v>4183</v>
      </c>
      <c r="K126" s="100">
        <v>42975</v>
      </c>
      <c r="L126" s="100">
        <v>43364</v>
      </c>
      <c r="M126" s="22">
        <v>43535</v>
      </c>
      <c r="N126" s="13" t="s">
        <v>9</v>
      </c>
      <c r="O126" s="13" t="s">
        <v>5500</v>
      </c>
      <c r="P126" s="14" t="s">
        <v>17</v>
      </c>
      <c r="Q126" s="13" t="s">
        <v>5744</v>
      </c>
      <c r="R126" s="15">
        <v>913381</v>
      </c>
      <c r="S126" s="99" t="s">
        <v>72</v>
      </c>
      <c r="T126" s="14" t="s">
        <v>444</v>
      </c>
      <c r="U126" s="14" t="s">
        <v>478</v>
      </c>
      <c r="V126" s="236" t="s">
        <v>5502</v>
      </c>
      <c r="W126" s="109">
        <v>45.474369630188654</v>
      </c>
      <c r="X126" s="107">
        <v>2.7573766037735852</v>
      </c>
      <c r="Y126" s="109">
        <v>1923.7184815094326</v>
      </c>
      <c r="Z126" s="108">
        <v>38.474369630188654</v>
      </c>
      <c r="AA126" s="109">
        <v>45.474369630188654</v>
      </c>
    </row>
    <row r="127" spans="1:32" ht="15.6">
      <c r="A127" s="13" t="s">
        <v>4174</v>
      </c>
      <c r="B127" s="13" t="s">
        <v>4133</v>
      </c>
      <c r="C127" s="13" t="s">
        <v>5745</v>
      </c>
      <c r="D127" s="13" t="s">
        <v>65</v>
      </c>
      <c r="E127" s="13" t="s">
        <v>65</v>
      </c>
      <c r="F127" s="13" t="s">
        <v>25</v>
      </c>
      <c r="G127" s="13" t="s">
        <v>53</v>
      </c>
      <c r="H127" s="13" t="s">
        <v>67</v>
      </c>
      <c r="I127" s="13" t="s">
        <v>55</v>
      </c>
      <c r="J127" s="13" t="s">
        <v>5746</v>
      </c>
      <c r="K127" s="100">
        <v>42705</v>
      </c>
      <c r="L127" s="100">
        <v>42786</v>
      </c>
      <c r="M127" s="22">
        <v>42835</v>
      </c>
      <c r="N127" s="13" t="s">
        <v>11</v>
      </c>
      <c r="O127" s="13" t="s">
        <v>4365</v>
      </c>
      <c r="P127" s="14" t="s">
        <v>17</v>
      </c>
      <c r="Q127" s="13"/>
      <c r="R127" s="15">
        <v>722154</v>
      </c>
      <c r="S127" s="16" t="s">
        <v>72</v>
      </c>
      <c r="T127" s="14" t="s">
        <v>478</v>
      </c>
      <c r="U127" s="14" t="s">
        <v>478</v>
      </c>
      <c r="V127" s="236" t="s">
        <v>4366</v>
      </c>
      <c r="W127" s="109">
        <v>45.910387139622614</v>
      </c>
      <c r="X127" s="107">
        <v>21.800875471698117</v>
      </c>
      <c r="Y127" s="109">
        <v>1945.5193569811308</v>
      </c>
      <c r="Z127" s="108">
        <v>38.910387139622614</v>
      </c>
      <c r="AA127" s="109">
        <v>45.910387139622614</v>
      </c>
    </row>
    <row r="128" spans="1:32" ht="15.6">
      <c r="A128" s="110" t="s">
        <v>4132</v>
      </c>
      <c r="B128" s="96" t="s">
        <v>4695</v>
      </c>
      <c r="C128" s="13" t="s">
        <v>5747</v>
      </c>
      <c r="D128" s="13" t="s">
        <v>65</v>
      </c>
      <c r="E128" s="13" t="s">
        <v>65</v>
      </c>
      <c r="F128" s="13" t="s">
        <v>25</v>
      </c>
      <c r="G128" s="13" t="s">
        <v>53</v>
      </c>
      <c r="H128" s="13" t="s">
        <v>67</v>
      </c>
      <c r="I128" s="13" t="s">
        <v>55</v>
      </c>
      <c r="J128" s="13" t="s">
        <v>5748</v>
      </c>
      <c r="K128" s="100">
        <v>42998</v>
      </c>
      <c r="L128" s="100">
        <v>43013</v>
      </c>
      <c r="M128" s="22">
        <v>43033</v>
      </c>
      <c r="N128" s="13" t="s">
        <v>9</v>
      </c>
      <c r="O128" s="13" t="s">
        <v>10</v>
      </c>
      <c r="P128" s="14" t="s">
        <v>17</v>
      </c>
      <c r="Q128" s="13" t="s">
        <v>5749</v>
      </c>
      <c r="R128" s="15">
        <v>28</v>
      </c>
      <c r="S128" s="99" t="s">
        <v>72</v>
      </c>
      <c r="T128" s="14" t="s">
        <v>478</v>
      </c>
      <c r="U128" s="14" t="s">
        <v>478</v>
      </c>
      <c r="V128" s="236" t="s">
        <v>118</v>
      </c>
      <c r="W128" s="109">
        <v>45.910404045282995</v>
      </c>
      <c r="X128" s="107">
        <v>8.4528301886792464E-4</v>
      </c>
      <c r="Y128" s="109">
        <v>1945.5202022641497</v>
      </c>
      <c r="Z128" s="108">
        <v>38.910404045282995</v>
      </c>
      <c r="AA128" s="109">
        <v>45.910404045282995</v>
      </c>
    </row>
    <row r="129" spans="1:27" ht="15.6">
      <c r="A129" s="104" t="s">
        <v>4214</v>
      </c>
      <c r="B129" s="96" t="s">
        <v>4215</v>
      </c>
      <c r="C129" s="13" t="s">
        <v>5750</v>
      </c>
      <c r="D129" s="13" t="s">
        <v>65</v>
      </c>
      <c r="E129" s="13" t="s">
        <v>65</v>
      </c>
      <c r="F129" s="13" t="s">
        <v>25</v>
      </c>
      <c r="G129" s="13" t="s">
        <v>53</v>
      </c>
      <c r="H129" s="109" t="s">
        <v>67</v>
      </c>
      <c r="I129" s="13" t="s">
        <v>55</v>
      </c>
      <c r="J129" s="233" t="s">
        <v>5751</v>
      </c>
      <c r="K129" s="100">
        <v>42992</v>
      </c>
      <c r="L129" s="100">
        <v>43100</v>
      </c>
      <c r="M129" s="22">
        <v>43119</v>
      </c>
      <c r="N129" s="13" t="s">
        <v>13</v>
      </c>
      <c r="O129" s="13" t="s">
        <v>139</v>
      </c>
      <c r="P129" s="14" t="s">
        <v>17</v>
      </c>
      <c r="Q129" s="13" t="s">
        <v>5752</v>
      </c>
      <c r="R129" s="104">
        <v>46898</v>
      </c>
      <c r="S129" s="233" t="s">
        <v>72</v>
      </c>
      <c r="T129" s="14" t="s">
        <v>478</v>
      </c>
      <c r="U129" s="14" t="s">
        <v>478</v>
      </c>
      <c r="V129" s="236" t="s">
        <v>140</v>
      </c>
      <c r="W129" s="109">
        <v>45.938719818867895</v>
      </c>
      <c r="X129" s="107">
        <v>1.4157886792452832</v>
      </c>
      <c r="Y129" s="109">
        <v>1946.9359909433949</v>
      </c>
      <c r="Z129" s="108">
        <v>38.938719818867895</v>
      </c>
      <c r="AA129" s="109">
        <v>45.938719818867895</v>
      </c>
    </row>
    <row r="130" spans="1:27" ht="15.6">
      <c r="A130" s="110" t="s">
        <v>4174</v>
      </c>
      <c r="B130" s="96" t="s">
        <v>4133</v>
      </c>
      <c r="C130" s="233" t="s">
        <v>5753</v>
      </c>
      <c r="D130" s="233" t="s">
        <v>65</v>
      </c>
      <c r="E130" s="233" t="s">
        <v>65</v>
      </c>
      <c r="F130" s="233" t="s">
        <v>25</v>
      </c>
      <c r="G130" s="13" t="s">
        <v>53</v>
      </c>
      <c r="H130" s="13" t="s">
        <v>67</v>
      </c>
      <c r="I130" s="13" t="s">
        <v>55</v>
      </c>
      <c r="J130" s="233" t="s">
        <v>5754</v>
      </c>
      <c r="K130" s="235">
        <v>43060</v>
      </c>
      <c r="L130" s="235">
        <v>43069</v>
      </c>
      <c r="M130" s="235">
        <v>43131</v>
      </c>
      <c r="N130" s="233" t="s">
        <v>7</v>
      </c>
      <c r="O130" s="233" t="s">
        <v>98</v>
      </c>
      <c r="P130" s="233" t="s">
        <v>17</v>
      </c>
      <c r="Q130" s="233"/>
      <c r="R130" s="15">
        <v>372</v>
      </c>
      <c r="S130" s="16" t="s">
        <v>72</v>
      </c>
      <c r="T130" s="14" t="s">
        <v>478</v>
      </c>
      <c r="U130" s="14" t="s">
        <v>478</v>
      </c>
      <c r="V130" s="236" t="s">
        <v>99</v>
      </c>
      <c r="W130" s="109">
        <v>45.938944422641484</v>
      </c>
      <c r="X130" s="107">
        <v>1.1230188679245284E-2</v>
      </c>
      <c r="Y130" s="109">
        <v>1946.9472211320742</v>
      </c>
      <c r="Z130" s="108">
        <v>38.938944422641484</v>
      </c>
      <c r="AA130" s="109">
        <v>45.938944422641484</v>
      </c>
    </row>
    <row r="131" spans="1:27" ht="15.6">
      <c r="A131" s="233" t="s">
        <v>5755</v>
      </c>
      <c r="B131" s="233" t="s">
        <v>4231</v>
      </c>
      <c r="C131" s="233" t="s">
        <v>5756</v>
      </c>
      <c r="D131" s="233" t="s">
        <v>76</v>
      </c>
      <c r="E131" s="233" t="s">
        <v>76</v>
      </c>
      <c r="F131" s="233" t="s">
        <v>25</v>
      </c>
      <c r="G131" s="13" t="s">
        <v>53</v>
      </c>
      <c r="H131" s="233" t="s">
        <v>67</v>
      </c>
      <c r="I131" s="233" t="s">
        <v>68</v>
      </c>
      <c r="J131" s="233" t="s">
        <v>5757</v>
      </c>
      <c r="K131" s="235">
        <v>43058</v>
      </c>
      <c r="L131" s="235">
        <v>43109</v>
      </c>
      <c r="M131" s="235">
        <v>43132</v>
      </c>
      <c r="N131" s="233" t="s">
        <v>13</v>
      </c>
      <c r="O131" s="233" t="s">
        <v>14</v>
      </c>
      <c r="P131" s="233" t="s">
        <v>17</v>
      </c>
      <c r="Q131" s="233" t="s">
        <v>3641</v>
      </c>
      <c r="R131" s="236">
        <v>500000</v>
      </c>
      <c r="S131" s="233" t="s">
        <v>58</v>
      </c>
      <c r="T131" s="14" t="s">
        <v>478</v>
      </c>
      <c r="U131" s="14" t="s">
        <v>478</v>
      </c>
      <c r="V131" s="236" t="s">
        <v>2701</v>
      </c>
      <c r="W131" s="109">
        <v>46.24083121509431</v>
      </c>
      <c r="X131" s="107">
        <v>15.09433962264151</v>
      </c>
      <c r="Y131" s="109">
        <v>1962.0415607547156</v>
      </c>
      <c r="Z131" s="108">
        <v>39.24083121509431</v>
      </c>
      <c r="AA131" s="109">
        <v>46.24083121509431</v>
      </c>
    </row>
    <row r="132" spans="1:27" ht="15.6">
      <c r="A132" s="110" t="s">
        <v>4573</v>
      </c>
      <c r="B132" s="96" t="s">
        <v>4574</v>
      </c>
      <c r="C132" s="233" t="s">
        <v>5758</v>
      </c>
      <c r="D132" s="233" t="s">
        <v>65</v>
      </c>
      <c r="E132" s="233" t="s">
        <v>65</v>
      </c>
      <c r="F132" s="233" t="s">
        <v>25</v>
      </c>
      <c r="G132" s="13" t="s">
        <v>53</v>
      </c>
      <c r="H132" s="233" t="s">
        <v>67</v>
      </c>
      <c r="I132" s="13" t="s">
        <v>55</v>
      </c>
      <c r="J132" s="233" t="s">
        <v>5759</v>
      </c>
      <c r="K132" s="235">
        <v>43101</v>
      </c>
      <c r="L132" s="235">
        <v>43121</v>
      </c>
      <c r="M132" s="235">
        <v>43140</v>
      </c>
      <c r="N132" s="233" t="s">
        <v>7</v>
      </c>
      <c r="O132" s="233" t="s">
        <v>98</v>
      </c>
      <c r="P132" s="233" t="s">
        <v>17</v>
      </c>
      <c r="Q132" s="233" t="s">
        <v>5760</v>
      </c>
      <c r="R132" s="236">
        <v>2110</v>
      </c>
      <c r="S132" s="233" t="s">
        <v>72</v>
      </c>
      <c r="T132" s="14" t="s">
        <v>478</v>
      </c>
      <c r="U132" s="14" t="s">
        <v>478</v>
      </c>
      <c r="V132" s="236" t="s">
        <v>99</v>
      </c>
      <c r="W132" s="109">
        <v>46.242105177358461</v>
      </c>
      <c r="X132" s="107">
        <v>6.3698113207547175E-2</v>
      </c>
      <c r="Y132" s="109">
        <v>1962.1052588679231</v>
      </c>
      <c r="Z132" s="108">
        <v>39.242105177358461</v>
      </c>
      <c r="AA132" s="109">
        <v>46.242105177358461</v>
      </c>
    </row>
    <row r="133" spans="1:27" ht="15.6">
      <c r="A133" s="13" t="s">
        <v>4196</v>
      </c>
      <c r="B133" s="13" t="s">
        <v>4197</v>
      </c>
      <c r="C133" s="233" t="s">
        <v>5761</v>
      </c>
      <c r="D133" s="233" t="s">
        <v>65</v>
      </c>
      <c r="E133" s="233" t="s">
        <v>65</v>
      </c>
      <c r="F133" s="233" t="s">
        <v>25</v>
      </c>
      <c r="G133" s="13" t="s">
        <v>53</v>
      </c>
      <c r="H133" s="233" t="s">
        <v>67</v>
      </c>
      <c r="I133" s="233" t="s">
        <v>55</v>
      </c>
      <c r="J133" s="233" t="s">
        <v>5762</v>
      </c>
      <c r="K133" s="235">
        <v>42828</v>
      </c>
      <c r="L133" s="235">
        <v>43063</v>
      </c>
      <c r="M133" s="235">
        <v>43147</v>
      </c>
      <c r="N133" s="233" t="s">
        <v>7</v>
      </c>
      <c r="O133" s="233" t="s">
        <v>4814</v>
      </c>
      <c r="P133" s="233" t="s">
        <v>17</v>
      </c>
      <c r="Q133" s="233"/>
      <c r="R133" s="104">
        <v>500000</v>
      </c>
      <c r="S133" s="16" t="s">
        <v>72</v>
      </c>
      <c r="T133" s="14" t="s">
        <v>478</v>
      </c>
      <c r="U133" s="14" t="s">
        <v>478</v>
      </c>
      <c r="V133" s="236" t="s">
        <v>4816</v>
      </c>
      <c r="W133" s="109">
        <v>46.543991969811287</v>
      </c>
      <c r="X133" s="107">
        <v>15.09433962264151</v>
      </c>
      <c r="Y133" s="109">
        <v>1977.1995984905645</v>
      </c>
      <c r="Z133" s="108">
        <v>39.543991969811287</v>
      </c>
      <c r="AA133" s="109">
        <v>46.543991969811287</v>
      </c>
    </row>
    <row r="134" spans="1:27" ht="15.6">
      <c r="A134" s="110" t="s">
        <v>4196</v>
      </c>
      <c r="B134" s="96" t="s">
        <v>4197</v>
      </c>
      <c r="C134" s="13" t="s">
        <v>5763</v>
      </c>
      <c r="D134" s="13" t="s">
        <v>65</v>
      </c>
      <c r="E134" s="13" t="s">
        <v>65</v>
      </c>
      <c r="F134" s="13" t="s">
        <v>25</v>
      </c>
      <c r="G134" s="13" t="s">
        <v>53</v>
      </c>
      <c r="H134" s="13" t="s">
        <v>67</v>
      </c>
      <c r="I134" s="13" t="s">
        <v>55</v>
      </c>
      <c r="J134" s="13" t="s">
        <v>5764</v>
      </c>
      <c r="K134" s="100">
        <v>42828</v>
      </c>
      <c r="L134" s="100">
        <v>43063</v>
      </c>
      <c r="M134" s="22">
        <v>43147</v>
      </c>
      <c r="N134" s="13" t="s">
        <v>9</v>
      </c>
      <c r="O134" s="13" t="s">
        <v>4319</v>
      </c>
      <c r="P134" s="14" t="s">
        <v>17</v>
      </c>
      <c r="Q134" s="13" t="s">
        <v>5765</v>
      </c>
      <c r="R134" s="15">
        <v>500000</v>
      </c>
      <c r="S134" s="99" t="s">
        <v>72</v>
      </c>
      <c r="T134" s="14" t="s">
        <v>478</v>
      </c>
      <c r="U134" s="14" t="s">
        <v>478</v>
      </c>
      <c r="V134" s="236" t="s">
        <v>4963</v>
      </c>
      <c r="W134" s="109">
        <v>46.845878762264121</v>
      </c>
      <c r="X134" s="107">
        <v>15.09433962264151</v>
      </c>
      <c r="Y134" s="109">
        <v>1992.293938113206</v>
      </c>
      <c r="Z134" s="108">
        <v>39.845878762264121</v>
      </c>
      <c r="AA134" s="109">
        <v>46.845878762264121</v>
      </c>
    </row>
    <row r="135" spans="1:27" ht="15.6">
      <c r="A135" s="110" t="s">
        <v>4174</v>
      </c>
      <c r="B135" s="96" t="s">
        <v>4133</v>
      </c>
      <c r="C135" s="233" t="s">
        <v>5766</v>
      </c>
      <c r="D135" s="233" t="s">
        <v>65</v>
      </c>
      <c r="E135" s="13" t="s">
        <v>65</v>
      </c>
      <c r="F135" s="233" t="s">
        <v>25</v>
      </c>
      <c r="G135" s="13" t="s">
        <v>53</v>
      </c>
      <c r="H135" s="233" t="s">
        <v>67</v>
      </c>
      <c r="I135" s="13" t="s">
        <v>55</v>
      </c>
      <c r="J135" s="233" t="s">
        <v>5767</v>
      </c>
      <c r="K135" s="235">
        <v>42954</v>
      </c>
      <c r="L135" s="235">
        <v>43109</v>
      </c>
      <c r="M135" s="235">
        <v>43151</v>
      </c>
      <c r="N135" s="233" t="s">
        <v>13</v>
      </c>
      <c r="O135" s="233" t="s">
        <v>149</v>
      </c>
      <c r="P135" s="233" t="s">
        <v>17</v>
      </c>
      <c r="Q135" s="233" t="s">
        <v>5768</v>
      </c>
      <c r="R135" s="236">
        <v>364947</v>
      </c>
      <c r="S135" s="233" t="s">
        <v>72</v>
      </c>
      <c r="T135" s="14" t="s">
        <v>478</v>
      </c>
      <c r="U135" s="14" t="s">
        <v>478</v>
      </c>
      <c r="V135" s="236" t="s">
        <v>150</v>
      </c>
      <c r="W135" s="109">
        <v>47.06622412075469</v>
      </c>
      <c r="X135" s="107">
        <v>11.017267924528303</v>
      </c>
      <c r="Y135" s="109">
        <v>2003.3112060377343</v>
      </c>
      <c r="Z135" s="108">
        <v>40.06622412075469</v>
      </c>
      <c r="AA135" s="109">
        <v>47.06622412075469</v>
      </c>
    </row>
    <row r="136" spans="1:27" ht="15.6">
      <c r="A136" s="13" t="s">
        <v>4180</v>
      </c>
      <c r="B136" s="96" t="s">
        <v>4181</v>
      </c>
      <c r="C136" s="233" t="s">
        <v>5769</v>
      </c>
      <c r="D136" s="233" t="s">
        <v>65</v>
      </c>
      <c r="E136" s="233" t="s">
        <v>52</v>
      </c>
      <c r="F136" s="233" t="s">
        <v>25</v>
      </c>
      <c r="G136" s="13" t="s">
        <v>53</v>
      </c>
      <c r="H136" s="233" t="s">
        <v>67</v>
      </c>
      <c r="I136" s="13" t="s">
        <v>55</v>
      </c>
      <c r="J136" s="233" t="s">
        <v>5770</v>
      </c>
      <c r="K136" s="235">
        <v>43054</v>
      </c>
      <c r="L136" s="235">
        <v>43138</v>
      </c>
      <c r="M136" s="235">
        <v>43154</v>
      </c>
      <c r="N136" s="13" t="s">
        <v>9</v>
      </c>
      <c r="O136" s="13" t="s">
        <v>4319</v>
      </c>
      <c r="P136" s="14" t="s">
        <v>17</v>
      </c>
      <c r="Q136" s="233" t="s">
        <v>5771</v>
      </c>
      <c r="R136" s="15">
        <v>697438</v>
      </c>
      <c r="S136" s="99" t="s">
        <v>72</v>
      </c>
      <c r="T136" s="14" t="s">
        <v>478</v>
      </c>
      <c r="U136" s="14" t="s">
        <v>478</v>
      </c>
      <c r="V136" s="236" t="s">
        <v>4963</v>
      </c>
      <c r="W136" s="109">
        <v>47.487318762264124</v>
      </c>
      <c r="X136" s="107">
        <v>21.054732075471701</v>
      </c>
      <c r="Y136" s="109">
        <v>2024.3659381132061</v>
      </c>
      <c r="Z136" s="108">
        <v>40.487318762264124</v>
      </c>
      <c r="AA136" s="109">
        <v>47.487318762264124</v>
      </c>
    </row>
    <row r="137" spans="1:27" ht="15.6">
      <c r="A137" s="104" t="s">
        <v>4214</v>
      </c>
      <c r="B137" s="96" t="s">
        <v>4215</v>
      </c>
      <c r="C137" s="233" t="s">
        <v>5772</v>
      </c>
      <c r="D137" s="233" t="s">
        <v>65</v>
      </c>
      <c r="E137" s="233" t="s">
        <v>65</v>
      </c>
      <c r="F137" s="233" t="s">
        <v>25</v>
      </c>
      <c r="G137" s="13" t="s">
        <v>53</v>
      </c>
      <c r="H137" s="233" t="s">
        <v>67</v>
      </c>
      <c r="I137" s="233" t="s">
        <v>55</v>
      </c>
      <c r="J137" s="233" t="s">
        <v>5773</v>
      </c>
      <c r="K137" s="235">
        <v>43061</v>
      </c>
      <c r="L137" s="235">
        <v>43076</v>
      </c>
      <c r="M137" s="235">
        <v>43157</v>
      </c>
      <c r="N137" s="233" t="s">
        <v>9</v>
      </c>
      <c r="O137" s="233" t="s">
        <v>10</v>
      </c>
      <c r="P137" s="233" t="s">
        <v>17</v>
      </c>
      <c r="Q137" s="233" t="s">
        <v>5774</v>
      </c>
      <c r="R137" s="104">
        <v>70707</v>
      </c>
      <c r="S137" s="233" t="s">
        <v>72</v>
      </c>
      <c r="T137" s="14" t="s">
        <v>478</v>
      </c>
      <c r="U137" s="14" t="s">
        <v>478</v>
      </c>
      <c r="V137" s="236" t="s">
        <v>118</v>
      </c>
      <c r="W137" s="109">
        <v>47.530009781132051</v>
      </c>
      <c r="X137" s="107">
        <v>2.1345509433962269</v>
      </c>
      <c r="Y137" s="109">
        <v>2026.5004890566024</v>
      </c>
      <c r="Z137" s="108">
        <v>40.530009781132051</v>
      </c>
      <c r="AA137" s="109">
        <v>47.530009781132051</v>
      </c>
    </row>
    <row r="138" spans="1:27" ht="15.6">
      <c r="A138" s="233" t="s">
        <v>4593</v>
      </c>
      <c r="B138" s="233" t="s">
        <v>4594</v>
      </c>
      <c r="C138" s="233" t="s">
        <v>5775</v>
      </c>
      <c r="D138" s="233" t="s">
        <v>76</v>
      </c>
      <c r="E138" s="233" t="s">
        <v>76</v>
      </c>
      <c r="F138" s="233" t="s">
        <v>25</v>
      </c>
      <c r="G138" s="13" t="s">
        <v>53</v>
      </c>
      <c r="H138" s="13" t="s">
        <v>67</v>
      </c>
      <c r="I138" s="13" t="s">
        <v>55</v>
      </c>
      <c r="J138" s="233" t="s">
        <v>5776</v>
      </c>
      <c r="K138" s="235">
        <v>42736</v>
      </c>
      <c r="L138" s="235">
        <v>43009</v>
      </c>
      <c r="M138" s="235">
        <v>43174</v>
      </c>
      <c r="N138" s="233" t="s">
        <v>13</v>
      </c>
      <c r="O138" s="233" t="s">
        <v>132</v>
      </c>
      <c r="P138" s="233" t="s">
        <v>17</v>
      </c>
      <c r="Q138" s="233" t="s">
        <v>5777</v>
      </c>
      <c r="R138" s="236">
        <v>8331</v>
      </c>
      <c r="S138" s="233" t="s">
        <v>72</v>
      </c>
      <c r="T138" s="14" t="s">
        <v>478</v>
      </c>
      <c r="U138" s="14" t="s">
        <v>478</v>
      </c>
      <c r="V138" s="236" t="s">
        <v>133</v>
      </c>
      <c r="W138" s="109">
        <v>47.535039818867901</v>
      </c>
      <c r="X138" s="107">
        <v>0.25150188679245289</v>
      </c>
      <c r="Y138" s="109">
        <v>2026.751990943395</v>
      </c>
      <c r="Z138" s="108">
        <v>40.535039818867901</v>
      </c>
      <c r="AA138" s="109">
        <v>47.535039818867901</v>
      </c>
    </row>
    <row r="139" spans="1:27" ht="15.6">
      <c r="A139" s="103" t="s">
        <v>4214</v>
      </c>
      <c r="B139" s="96" t="s">
        <v>4215</v>
      </c>
      <c r="C139" s="233" t="s">
        <v>5778</v>
      </c>
      <c r="D139" s="233" t="s">
        <v>76</v>
      </c>
      <c r="E139" s="233" t="s">
        <v>76</v>
      </c>
      <c r="F139" s="233" t="s">
        <v>25</v>
      </c>
      <c r="G139" s="13" t="s">
        <v>53</v>
      </c>
      <c r="H139" s="233" t="s">
        <v>67</v>
      </c>
      <c r="I139" s="233" t="s">
        <v>68</v>
      </c>
      <c r="J139" s="233" t="s">
        <v>5779</v>
      </c>
      <c r="K139" s="235">
        <v>43079</v>
      </c>
      <c r="L139" s="235">
        <v>43140</v>
      </c>
      <c r="M139" s="235">
        <v>43182</v>
      </c>
      <c r="N139" s="233" t="s">
        <v>9</v>
      </c>
      <c r="O139" s="233" t="s">
        <v>4319</v>
      </c>
      <c r="P139" s="233" t="s">
        <v>17</v>
      </c>
      <c r="Q139" s="233" t="s">
        <v>5780</v>
      </c>
      <c r="R139" s="236">
        <v>143</v>
      </c>
      <c r="S139" s="233" t="s">
        <v>58</v>
      </c>
      <c r="T139" s="14" t="s">
        <v>478</v>
      </c>
      <c r="U139" s="14" t="s">
        <v>478</v>
      </c>
      <c r="V139" s="236" t="s">
        <v>4963</v>
      </c>
      <c r="W139" s="109">
        <v>47.535126158490542</v>
      </c>
      <c r="X139" s="107">
        <v>4.3169811320754722E-3</v>
      </c>
      <c r="Y139" s="109">
        <v>2026.7563079245269</v>
      </c>
      <c r="Z139" s="108">
        <v>40.535126158490542</v>
      </c>
      <c r="AA139" s="109">
        <v>47.535126158490542</v>
      </c>
    </row>
    <row r="140" spans="1:27" ht="15.6">
      <c r="A140" s="13" t="s">
        <v>4180</v>
      </c>
      <c r="B140" s="96" t="s">
        <v>4181</v>
      </c>
      <c r="C140" s="13" t="s">
        <v>5781</v>
      </c>
      <c r="D140" s="233" t="s">
        <v>65</v>
      </c>
      <c r="E140" s="233" t="s">
        <v>65</v>
      </c>
      <c r="F140" s="233" t="s">
        <v>25</v>
      </c>
      <c r="G140" s="13" t="s">
        <v>53</v>
      </c>
      <c r="H140" s="233" t="s">
        <v>67</v>
      </c>
      <c r="I140" s="233" t="s">
        <v>55</v>
      </c>
      <c r="J140" s="233" t="s">
        <v>5782</v>
      </c>
      <c r="K140" s="235">
        <v>43096</v>
      </c>
      <c r="L140" s="235">
        <v>43112</v>
      </c>
      <c r="M140" s="235">
        <v>43185</v>
      </c>
      <c r="N140" s="233" t="s">
        <v>7</v>
      </c>
      <c r="O140" s="233" t="s">
        <v>4814</v>
      </c>
      <c r="P140" s="233" t="s">
        <v>17</v>
      </c>
      <c r="Q140" s="233"/>
      <c r="R140" s="15">
        <v>31533</v>
      </c>
      <c r="S140" s="233" t="s">
        <v>72</v>
      </c>
      <c r="T140" s="14" t="s">
        <v>478</v>
      </c>
      <c r="U140" s="14" t="s">
        <v>478</v>
      </c>
      <c r="V140" s="236" t="s">
        <v>4816</v>
      </c>
      <c r="W140" s="109">
        <v>47.554164950943367</v>
      </c>
      <c r="X140" s="107">
        <v>0.95193962264150944</v>
      </c>
      <c r="Y140" s="109">
        <v>2027.7082475471684</v>
      </c>
      <c r="Z140" s="108">
        <v>40.554164950943367</v>
      </c>
      <c r="AA140" s="109">
        <v>47.554164950943367</v>
      </c>
    </row>
    <row r="141" spans="1:27" ht="15.6">
      <c r="A141" s="13" t="s">
        <v>4766</v>
      </c>
      <c r="B141" s="95" t="s">
        <v>4767</v>
      </c>
      <c r="C141" s="233" t="s">
        <v>5007</v>
      </c>
      <c r="D141" s="233" t="s">
        <v>65</v>
      </c>
      <c r="E141" s="233" t="s">
        <v>65</v>
      </c>
      <c r="F141" s="233" t="s">
        <v>25</v>
      </c>
      <c r="G141" s="13" t="s">
        <v>53</v>
      </c>
      <c r="H141" s="233" t="s">
        <v>67</v>
      </c>
      <c r="I141" s="13" t="s">
        <v>55</v>
      </c>
      <c r="J141" s="233" t="s">
        <v>5783</v>
      </c>
      <c r="K141" s="235">
        <v>43130</v>
      </c>
      <c r="L141" s="235">
        <v>43109</v>
      </c>
      <c r="M141" s="235">
        <v>43196</v>
      </c>
      <c r="N141" s="233" t="s">
        <v>9</v>
      </c>
      <c r="O141" s="233" t="s">
        <v>10</v>
      </c>
      <c r="P141" s="233" t="s">
        <v>17</v>
      </c>
      <c r="Q141" s="233" t="s">
        <v>5784</v>
      </c>
      <c r="R141" s="103">
        <v>27115</v>
      </c>
      <c r="S141" s="16" t="s">
        <v>72</v>
      </c>
      <c r="T141" s="14" t="s">
        <v>478</v>
      </c>
      <c r="U141" s="14" t="s">
        <v>478</v>
      </c>
      <c r="V141" s="236" t="s">
        <v>118</v>
      </c>
      <c r="W141" s="111">
        <v>47.570536271698082</v>
      </c>
      <c r="X141" s="112">
        <v>0.81856603773584913</v>
      </c>
      <c r="Y141" s="109">
        <v>2028.5268135849042</v>
      </c>
      <c r="Z141" s="113">
        <v>40.570536271698082</v>
      </c>
      <c r="AA141" s="111">
        <v>47.570536271698082</v>
      </c>
    </row>
    <row r="142" spans="1:27" ht="15.6">
      <c r="A142" s="110" t="s">
        <v>4214</v>
      </c>
      <c r="B142" s="96" t="s">
        <v>4215</v>
      </c>
      <c r="C142" s="233" t="s">
        <v>5785</v>
      </c>
      <c r="D142" s="233" t="s">
        <v>65</v>
      </c>
      <c r="E142" s="233" t="s">
        <v>65</v>
      </c>
      <c r="F142" s="233" t="s">
        <v>25</v>
      </c>
      <c r="G142" s="13" t="s">
        <v>53</v>
      </c>
      <c r="H142" s="233" t="s">
        <v>67</v>
      </c>
      <c r="I142" s="233" t="s">
        <v>55</v>
      </c>
      <c r="J142" s="233" t="s">
        <v>5786</v>
      </c>
      <c r="K142" s="235">
        <v>43073</v>
      </c>
      <c r="L142" s="235">
        <v>43161</v>
      </c>
      <c r="M142" s="235">
        <v>43206</v>
      </c>
      <c r="N142" s="233" t="s">
        <v>9</v>
      </c>
      <c r="O142" s="233" t="s">
        <v>4319</v>
      </c>
      <c r="P142" s="233" t="s">
        <v>17</v>
      </c>
      <c r="Q142" s="233" t="s">
        <v>5787</v>
      </c>
      <c r="R142" s="15">
        <v>39313</v>
      </c>
      <c r="S142" s="16" t="s">
        <v>72</v>
      </c>
      <c r="T142" s="14" t="s">
        <v>478</v>
      </c>
      <c r="U142" s="14" t="s">
        <v>478</v>
      </c>
      <c r="V142" s="236" t="s">
        <v>4963</v>
      </c>
      <c r="W142" s="109">
        <v>47.594272422641481</v>
      </c>
      <c r="X142" s="107">
        <v>1.1868075471698114</v>
      </c>
      <c r="Y142" s="109">
        <v>2029.713621132074</v>
      </c>
      <c r="Z142" s="108">
        <v>40.594272422641481</v>
      </c>
      <c r="AA142" s="109">
        <v>47.594272422641481</v>
      </c>
    </row>
    <row r="143" spans="1:27" ht="15.6">
      <c r="A143" s="233" t="s">
        <v>5755</v>
      </c>
      <c r="B143" s="233" t="s">
        <v>4231</v>
      </c>
      <c r="C143" s="233" t="s">
        <v>5788</v>
      </c>
      <c r="D143" s="13" t="s">
        <v>65</v>
      </c>
      <c r="E143" s="13" t="s">
        <v>65</v>
      </c>
      <c r="F143" s="13" t="s">
        <v>25</v>
      </c>
      <c r="G143" s="13" t="s">
        <v>53</v>
      </c>
      <c r="H143" s="233" t="s">
        <v>67</v>
      </c>
      <c r="I143" s="233" t="s">
        <v>68</v>
      </c>
      <c r="J143" s="233" t="s">
        <v>5789</v>
      </c>
      <c r="K143" s="235">
        <v>43070</v>
      </c>
      <c r="L143" s="235">
        <v>43160</v>
      </c>
      <c r="M143" s="235">
        <v>43221</v>
      </c>
      <c r="N143" s="233" t="s">
        <v>9</v>
      </c>
      <c r="O143" s="233" t="s">
        <v>4319</v>
      </c>
      <c r="P143" s="233" t="s">
        <v>17</v>
      </c>
      <c r="Q143" s="233" t="s">
        <v>5790</v>
      </c>
      <c r="R143" s="236">
        <v>43668</v>
      </c>
      <c r="S143" s="233" t="s">
        <v>72</v>
      </c>
      <c r="T143" s="14" t="s">
        <v>478</v>
      </c>
      <c r="U143" s="14" t="s">
        <v>478</v>
      </c>
      <c r="V143" s="236" t="s">
        <v>4963</v>
      </c>
      <c r="W143" s="109">
        <v>47.620638007547143</v>
      </c>
      <c r="X143" s="107">
        <v>1.318279245283019</v>
      </c>
      <c r="Y143" s="109">
        <v>2031.031900377357</v>
      </c>
      <c r="Z143" s="108">
        <v>40.620638007547143</v>
      </c>
      <c r="AA143" s="109">
        <v>47.620638007547143</v>
      </c>
    </row>
    <row r="144" spans="1:27" ht="15.6">
      <c r="A144" s="110" t="s">
        <v>4174</v>
      </c>
      <c r="B144" s="96" t="s">
        <v>4133</v>
      </c>
      <c r="C144" s="233" t="s">
        <v>5446</v>
      </c>
      <c r="D144" s="233" t="s">
        <v>65</v>
      </c>
      <c r="E144" s="233" t="s">
        <v>76</v>
      </c>
      <c r="F144" s="233" t="s">
        <v>25</v>
      </c>
      <c r="G144" s="13" t="s">
        <v>53</v>
      </c>
      <c r="H144" s="233" t="s">
        <v>67</v>
      </c>
      <c r="I144" s="233" t="s">
        <v>55</v>
      </c>
      <c r="J144" s="233" t="s">
        <v>5791</v>
      </c>
      <c r="K144" s="235">
        <v>43136</v>
      </c>
      <c r="L144" s="235">
        <v>43185</v>
      </c>
      <c r="M144" s="235">
        <v>43227</v>
      </c>
      <c r="N144" s="233" t="s">
        <v>11</v>
      </c>
      <c r="O144" s="233" t="s">
        <v>185</v>
      </c>
      <c r="P144" s="233" t="s">
        <v>17</v>
      </c>
      <c r="Q144" s="233" t="s">
        <v>5647</v>
      </c>
      <c r="R144" s="236">
        <v>16184</v>
      </c>
      <c r="S144" s="233" t="s">
        <v>72</v>
      </c>
      <c r="T144" s="14" t="s">
        <v>478</v>
      </c>
      <c r="U144" s="14" t="s">
        <v>478</v>
      </c>
      <c r="V144" s="236" t="s">
        <v>186</v>
      </c>
      <c r="W144" s="109">
        <v>47.630409479245252</v>
      </c>
      <c r="X144" s="107">
        <v>0.48857358490566044</v>
      </c>
      <c r="Y144" s="109">
        <v>2031.5204739622627</v>
      </c>
      <c r="Z144" s="108">
        <v>40.630409479245252</v>
      </c>
      <c r="AA144" s="109">
        <v>47.630409479245252</v>
      </c>
    </row>
    <row r="145" spans="1:27" ht="15.6">
      <c r="A145" s="110" t="s">
        <v>4174</v>
      </c>
      <c r="B145" s="96" t="s">
        <v>4133</v>
      </c>
      <c r="C145" s="233" t="s">
        <v>5792</v>
      </c>
      <c r="D145" s="13" t="s">
        <v>65</v>
      </c>
      <c r="E145" s="13" t="s">
        <v>65</v>
      </c>
      <c r="F145" s="233" t="s">
        <v>25</v>
      </c>
      <c r="G145" s="13" t="s">
        <v>53</v>
      </c>
      <c r="H145" s="233" t="s">
        <v>67</v>
      </c>
      <c r="I145" s="13" t="s">
        <v>55</v>
      </c>
      <c r="J145" s="233" t="s">
        <v>5793</v>
      </c>
      <c r="K145" s="235">
        <v>43191</v>
      </c>
      <c r="L145" s="235">
        <v>43203</v>
      </c>
      <c r="M145" s="235">
        <v>43229</v>
      </c>
      <c r="N145" s="233" t="s">
        <v>11</v>
      </c>
      <c r="O145" s="233" t="s">
        <v>12</v>
      </c>
      <c r="P145" s="233" t="s">
        <v>17</v>
      </c>
      <c r="Q145" s="233"/>
      <c r="R145" s="236">
        <v>50735</v>
      </c>
      <c r="S145" s="233" t="s">
        <v>72</v>
      </c>
      <c r="T145" s="14" t="s">
        <v>478</v>
      </c>
      <c r="U145" s="14" t="s">
        <v>478</v>
      </c>
      <c r="V145" s="236" t="s">
        <v>125</v>
      </c>
      <c r="W145" s="109">
        <v>47.661041932075442</v>
      </c>
      <c r="X145" s="107">
        <v>1.5316226415094343</v>
      </c>
      <c r="Y145" s="109">
        <v>2033.052096603772</v>
      </c>
      <c r="Z145" s="108">
        <v>40.661041932075442</v>
      </c>
      <c r="AA145" s="109">
        <v>47.661041932075442</v>
      </c>
    </row>
    <row r="146" spans="1:27" ht="15.6">
      <c r="A146" s="13" t="s">
        <v>4888</v>
      </c>
      <c r="B146" s="13" t="s">
        <v>188</v>
      </c>
      <c r="C146" s="13" t="s">
        <v>5794</v>
      </c>
      <c r="D146" s="13" t="s">
        <v>76</v>
      </c>
      <c r="E146" s="13" t="s">
        <v>76</v>
      </c>
      <c r="F146" s="13" t="s">
        <v>25</v>
      </c>
      <c r="G146" s="13" t="s">
        <v>53</v>
      </c>
      <c r="H146" s="13" t="s">
        <v>67</v>
      </c>
      <c r="I146" s="13" t="s">
        <v>55</v>
      </c>
      <c r="J146" s="13" t="s">
        <v>5795</v>
      </c>
      <c r="K146" s="100">
        <v>42736</v>
      </c>
      <c r="L146" s="100">
        <v>43014</v>
      </c>
      <c r="M146" s="22">
        <v>43251</v>
      </c>
      <c r="N146" s="13" t="s">
        <v>9</v>
      </c>
      <c r="O146" s="13" t="s">
        <v>10</v>
      </c>
      <c r="P146" s="233" t="s">
        <v>17</v>
      </c>
      <c r="Q146" s="13" t="s">
        <v>5796</v>
      </c>
      <c r="R146" s="104">
        <v>687</v>
      </c>
      <c r="S146" s="16" t="s">
        <v>72</v>
      </c>
      <c r="T146" s="14" t="s">
        <v>478</v>
      </c>
      <c r="U146" s="14" t="s">
        <v>478</v>
      </c>
      <c r="V146" s="236" t="s">
        <v>118</v>
      </c>
      <c r="W146" s="109">
        <v>47.661456724528271</v>
      </c>
      <c r="X146" s="107">
        <v>2.0739622641509435E-2</v>
      </c>
      <c r="Y146" s="109">
        <v>2033.0728362264135</v>
      </c>
      <c r="Z146" s="108">
        <v>40.661456724528271</v>
      </c>
      <c r="AA146" s="109">
        <v>47.661456724528271</v>
      </c>
    </row>
    <row r="147" spans="1:27" ht="15.6">
      <c r="A147" s="102" t="s">
        <v>4132</v>
      </c>
      <c r="B147" s="96" t="s">
        <v>4695</v>
      </c>
      <c r="C147" s="233" t="s">
        <v>5797</v>
      </c>
      <c r="D147" s="233" t="s">
        <v>65</v>
      </c>
      <c r="E147" s="233" t="s">
        <v>65</v>
      </c>
      <c r="F147" s="233" t="s">
        <v>25</v>
      </c>
      <c r="G147" s="13" t="s">
        <v>53</v>
      </c>
      <c r="H147" s="13" t="s">
        <v>67</v>
      </c>
      <c r="I147" s="233" t="s">
        <v>55</v>
      </c>
      <c r="J147" s="233" t="s">
        <v>5798</v>
      </c>
      <c r="K147" s="235">
        <v>43040</v>
      </c>
      <c r="L147" s="235">
        <v>43250</v>
      </c>
      <c r="M147" s="235">
        <v>43258</v>
      </c>
      <c r="N147" s="233" t="s">
        <v>13</v>
      </c>
      <c r="O147" s="233" t="s">
        <v>157</v>
      </c>
      <c r="P147" s="233" t="s">
        <v>17</v>
      </c>
      <c r="Q147" s="233" t="s">
        <v>5799</v>
      </c>
      <c r="R147" s="236">
        <v>500000</v>
      </c>
      <c r="S147" s="99" t="s">
        <v>72</v>
      </c>
      <c r="T147" s="14" t="s">
        <v>478</v>
      </c>
      <c r="U147" s="14" t="s">
        <v>478</v>
      </c>
      <c r="V147" s="236" t="s">
        <v>158</v>
      </c>
      <c r="W147" s="109">
        <v>47.963343516981105</v>
      </c>
      <c r="X147" s="107">
        <v>15.09433962264151</v>
      </c>
      <c r="Y147" s="109">
        <v>2048.1671758490552</v>
      </c>
      <c r="Z147" s="108">
        <v>40.963343516981105</v>
      </c>
      <c r="AA147" s="109">
        <v>47.963343516981105</v>
      </c>
    </row>
    <row r="148" spans="1:27" ht="15.6">
      <c r="A148" s="110" t="s">
        <v>4174</v>
      </c>
      <c r="B148" s="96" t="s">
        <v>4133</v>
      </c>
      <c r="C148" s="233" t="s">
        <v>3406</v>
      </c>
      <c r="D148" s="233" t="s">
        <v>65</v>
      </c>
      <c r="E148" s="233" t="s">
        <v>65</v>
      </c>
      <c r="F148" s="233" t="s">
        <v>25</v>
      </c>
      <c r="G148" s="13" t="s">
        <v>53</v>
      </c>
      <c r="H148" s="233" t="s">
        <v>67</v>
      </c>
      <c r="I148" s="233" t="s">
        <v>55</v>
      </c>
      <c r="J148" s="233" t="s">
        <v>5800</v>
      </c>
      <c r="K148" s="235">
        <v>43187</v>
      </c>
      <c r="L148" s="235">
        <v>43226</v>
      </c>
      <c r="M148" s="235">
        <v>43314</v>
      </c>
      <c r="N148" s="233" t="s">
        <v>9</v>
      </c>
      <c r="O148" s="233" t="s">
        <v>109</v>
      </c>
      <c r="P148" s="233" t="s">
        <v>17</v>
      </c>
      <c r="Q148" s="233" t="s">
        <v>5801</v>
      </c>
      <c r="R148" s="236">
        <v>500000</v>
      </c>
      <c r="S148" s="233" t="s">
        <v>58</v>
      </c>
      <c r="T148" s="14" t="s">
        <v>478</v>
      </c>
      <c r="U148" s="14" t="s">
        <v>478</v>
      </c>
      <c r="V148" s="236" t="s">
        <v>110</v>
      </c>
      <c r="W148" s="109">
        <v>48.265230309433939</v>
      </c>
      <c r="X148" s="107">
        <v>15.09433962264151</v>
      </c>
      <c r="Y148" s="109">
        <v>2063.2615154716968</v>
      </c>
      <c r="Z148" s="108">
        <v>41.265230309433939</v>
      </c>
      <c r="AA148" s="109">
        <v>48.265230309433939</v>
      </c>
    </row>
    <row r="149" spans="1:27" ht="15.6">
      <c r="A149" s="233" t="s">
        <v>4203</v>
      </c>
      <c r="B149" s="233" t="s">
        <v>4204</v>
      </c>
      <c r="C149" s="233" t="s">
        <v>5802</v>
      </c>
      <c r="D149" s="233" t="s">
        <v>76</v>
      </c>
      <c r="E149" s="233" t="s">
        <v>76</v>
      </c>
      <c r="F149" s="233" t="s">
        <v>25</v>
      </c>
      <c r="G149" s="13" t="s">
        <v>53</v>
      </c>
      <c r="H149" s="233" t="s">
        <v>67</v>
      </c>
      <c r="I149" s="233" t="s">
        <v>68</v>
      </c>
      <c r="J149" s="233" t="s">
        <v>5803</v>
      </c>
      <c r="K149" s="235">
        <v>41835</v>
      </c>
      <c r="L149" s="235">
        <v>43389</v>
      </c>
      <c r="M149" s="235">
        <v>43389</v>
      </c>
      <c r="N149" s="233" t="s">
        <v>9</v>
      </c>
      <c r="O149" s="233" t="s">
        <v>4319</v>
      </c>
      <c r="P149" s="233" t="s">
        <v>17</v>
      </c>
      <c r="Q149" s="233" t="s">
        <v>5804</v>
      </c>
      <c r="R149" s="236">
        <v>500000</v>
      </c>
      <c r="S149" s="233" t="s">
        <v>58</v>
      </c>
      <c r="T149" s="233" t="s">
        <v>444</v>
      </c>
      <c r="U149" s="233" t="s">
        <v>444</v>
      </c>
      <c r="V149" s="236" t="s">
        <v>4963</v>
      </c>
      <c r="W149" s="109">
        <v>48.567117101886772</v>
      </c>
      <c r="X149" s="107">
        <v>15.09433962264151</v>
      </c>
      <c r="Y149" s="109">
        <v>2078.3558550943385</v>
      </c>
      <c r="Z149" s="108">
        <v>41.567117101886772</v>
      </c>
      <c r="AA149" s="109">
        <v>48.567117101886772</v>
      </c>
    </row>
    <row r="150" spans="1:27" ht="15.6">
      <c r="A150" s="233" t="s">
        <v>4717</v>
      </c>
      <c r="B150" s="233" t="s">
        <v>5156</v>
      </c>
      <c r="C150" s="233" t="s">
        <v>5805</v>
      </c>
      <c r="D150" s="233" t="s">
        <v>76</v>
      </c>
      <c r="E150" s="233" t="s">
        <v>76</v>
      </c>
      <c r="F150" s="233" t="s">
        <v>25</v>
      </c>
      <c r="G150" s="13" t="s">
        <v>53</v>
      </c>
      <c r="H150" s="233" t="s">
        <v>67</v>
      </c>
      <c r="I150" s="233" t="s">
        <v>55</v>
      </c>
      <c r="J150" s="233" t="s">
        <v>5806</v>
      </c>
      <c r="K150" s="235">
        <v>43132</v>
      </c>
      <c r="L150" s="235">
        <v>43132</v>
      </c>
      <c r="M150" s="235">
        <v>43409</v>
      </c>
      <c r="N150" s="233" t="s">
        <v>9</v>
      </c>
      <c r="O150" s="233" t="s">
        <v>10</v>
      </c>
      <c r="P150" s="233" t="s">
        <v>17</v>
      </c>
      <c r="Q150" s="233" t="s">
        <v>5807</v>
      </c>
      <c r="R150" s="236">
        <v>500000</v>
      </c>
      <c r="S150" s="233" t="s">
        <v>72</v>
      </c>
      <c r="T150" s="14" t="s">
        <v>478</v>
      </c>
      <c r="U150" s="14" t="s">
        <v>478</v>
      </c>
      <c r="V150" s="236" t="s">
        <v>118</v>
      </c>
      <c r="W150" s="109">
        <v>48.869003894339606</v>
      </c>
      <c r="X150" s="107">
        <v>15.09433962264151</v>
      </c>
      <c r="Y150" s="109">
        <v>2093.4501947169801</v>
      </c>
      <c r="Z150" s="108">
        <v>41.869003894339606</v>
      </c>
      <c r="AA150" s="109">
        <v>48.869003894339606</v>
      </c>
    </row>
    <row r="151" spans="1:27" ht="21.75" customHeight="1">
      <c r="A151" s="110" t="s">
        <v>4214</v>
      </c>
      <c r="B151" s="96" t="s">
        <v>4215</v>
      </c>
      <c r="C151" s="13" t="s">
        <v>5808</v>
      </c>
      <c r="D151" s="13" t="s">
        <v>65</v>
      </c>
      <c r="E151" s="13" t="s">
        <v>65</v>
      </c>
      <c r="F151" s="13" t="s">
        <v>25</v>
      </c>
      <c r="G151" s="13" t="s">
        <v>53</v>
      </c>
      <c r="H151" s="109" t="s">
        <v>67</v>
      </c>
      <c r="I151" s="13" t="s">
        <v>55</v>
      </c>
      <c r="J151" s="13" t="s">
        <v>5809</v>
      </c>
      <c r="K151" s="100">
        <v>42440</v>
      </c>
      <c r="L151" s="100">
        <v>42713</v>
      </c>
      <c r="M151" s="98">
        <v>43465</v>
      </c>
      <c r="N151" s="13" t="s">
        <v>9</v>
      </c>
      <c r="O151" s="13" t="s">
        <v>10</v>
      </c>
      <c r="P151" s="14" t="s">
        <v>17</v>
      </c>
      <c r="Q151" s="13" t="s">
        <v>5810</v>
      </c>
      <c r="R151" s="15">
        <v>500000</v>
      </c>
      <c r="S151" s="99" t="s">
        <v>72</v>
      </c>
      <c r="T151" s="14" t="s">
        <v>478</v>
      </c>
      <c r="U151" s="14" t="s">
        <v>478</v>
      </c>
      <c r="V151" s="236" t="s">
        <v>118</v>
      </c>
      <c r="W151" s="109">
        <v>49.170890686792433</v>
      </c>
      <c r="X151" s="107">
        <v>15.09433962264151</v>
      </c>
      <c r="Y151" s="109">
        <v>2108.5445343396218</v>
      </c>
      <c r="Z151" s="108">
        <v>42.170890686792433</v>
      </c>
      <c r="AA151" s="109">
        <v>49.170890686792433</v>
      </c>
    </row>
    <row r="152" spans="1:27" ht="62.1">
      <c r="A152" s="13" t="s">
        <v>5811</v>
      </c>
      <c r="B152" s="13" t="s">
        <v>5812</v>
      </c>
      <c r="C152" s="13" t="s">
        <v>5813</v>
      </c>
      <c r="D152" s="13" t="s">
        <v>87</v>
      </c>
      <c r="E152" s="13" t="s">
        <v>76</v>
      </c>
      <c r="F152" s="13" t="s">
        <v>25</v>
      </c>
      <c r="G152" s="13" t="s">
        <v>53</v>
      </c>
      <c r="H152" s="13" t="s">
        <v>67</v>
      </c>
      <c r="I152" s="13" t="s">
        <v>55</v>
      </c>
      <c r="J152" s="13" t="s">
        <v>5814</v>
      </c>
      <c r="K152" s="100">
        <v>42736</v>
      </c>
      <c r="L152" s="100">
        <v>43070</v>
      </c>
      <c r="M152" s="22">
        <v>43465</v>
      </c>
      <c r="N152" s="13" t="s">
        <v>9</v>
      </c>
      <c r="O152" s="13" t="s">
        <v>10</v>
      </c>
      <c r="P152" s="14" t="s">
        <v>17</v>
      </c>
      <c r="Q152" s="14" t="s">
        <v>5815</v>
      </c>
      <c r="R152" s="104">
        <v>1870334</v>
      </c>
      <c r="S152" s="233" t="s">
        <v>72</v>
      </c>
      <c r="T152" s="14" t="s">
        <v>478</v>
      </c>
      <c r="U152" s="14" t="s">
        <v>478</v>
      </c>
      <c r="V152" s="236" t="s">
        <v>118</v>
      </c>
      <c r="W152" s="109">
        <v>50.300148950943374</v>
      </c>
      <c r="X152" s="107">
        <v>56.462913207547174</v>
      </c>
      <c r="Y152" s="109">
        <v>2165.0074475471688</v>
      </c>
      <c r="Z152" s="108">
        <v>43.300148950943374</v>
      </c>
      <c r="AA152" s="109">
        <v>50.300148950943374</v>
      </c>
    </row>
    <row r="153" spans="1:27" ht="15.6">
      <c r="A153" s="110" t="s">
        <v>5816</v>
      </c>
      <c r="B153" s="96" t="s">
        <v>5817</v>
      </c>
      <c r="C153" s="13" t="s">
        <v>5818</v>
      </c>
      <c r="D153" s="13" t="s">
        <v>65</v>
      </c>
      <c r="E153" s="13" t="s">
        <v>65</v>
      </c>
      <c r="F153" s="13" t="s">
        <v>25</v>
      </c>
      <c r="G153" s="13" t="s">
        <v>66</v>
      </c>
      <c r="H153" s="109" t="s">
        <v>54</v>
      </c>
      <c r="I153" s="13" t="s">
        <v>55</v>
      </c>
      <c r="J153" s="13" t="s">
        <v>5819</v>
      </c>
      <c r="K153" s="100">
        <v>42527</v>
      </c>
      <c r="L153" s="100">
        <v>42741</v>
      </c>
      <c r="M153" s="22">
        <v>42863</v>
      </c>
      <c r="N153" s="13" t="s">
        <v>13</v>
      </c>
      <c r="O153" s="13" t="s">
        <v>132</v>
      </c>
      <c r="P153" s="14" t="s">
        <v>17</v>
      </c>
      <c r="Q153" s="13" t="s">
        <v>5820</v>
      </c>
      <c r="R153" s="102">
        <v>4338857</v>
      </c>
      <c r="S153" s="99" t="s">
        <v>72</v>
      </c>
      <c r="T153" s="14" t="s">
        <v>478</v>
      </c>
      <c r="U153" s="14" t="s">
        <v>478</v>
      </c>
      <c r="V153" s="236" t="s">
        <v>133</v>
      </c>
      <c r="W153" s="109">
        <v>50.562117675471683</v>
      </c>
      <c r="X153" s="107">
        <v>13.098436226415096</v>
      </c>
      <c r="Y153" s="109">
        <v>2178.1058837735841</v>
      </c>
      <c r="Z153" s="108">
        <v>43.562117675471683</v>
      </c>
      <c r="AA153" s="109">
        <v>50.562117675471683</v>
      </c>
    </row>
    <row r="154" spans="1:27" ht="15.6">
      <c r="A154" s="13" t="s">
        <v>4766</v>
      </c>
      <c r="B154" s="95" t="s">
        <v>4767</v>
      </c>
      <c r="C154" s="13" t="s">
        <v>5821</v>
      </c>
      <c r="D154" s="13" t="s">
        <v>65</v>
      </c>
      <c r="E154" s="13" t="s">
        <v>65</v>
      </c>
      <c r="F154" s="13" t="s">
        <v>25</v>
      </c>
      <c r="G154" s="13" t="s">
        <v>66</v>
      </c>
      <c r="H154" s="13" t="s">
        <v>54</v>
      </c>
      <c r="I154" s="13" t="s">
        <v>55</v>
      </c>
      <c r="J154" s="13" t="s">
        <v>5822</v>
      </c>
      <c r="K154" s="100">
        <v>42704</v>
      </c>
      <c r="L154" s="100">
        <v>42794</v>
      </c>
      <c r="M154" s="22">
        <v>42886</v>
      </c>
      <c r="N154" s="13" t="s">
        <v>13</v>
      </c>
      <c r="O154" s="13" t="s">
        <v>14</v>
      </c>
      <c r="P154" s="14" t="s">
        <v>17</v>
      </c>
      <c r="Q154" s="13"/>
      <c r="R154" s="104">
        <v>500000</v>
      </c>
      <c r="S154" s="16" t="s">
        <v>58</v>
      </c>
      <c r="T154" s="14" t="s">
        <v>478</v>
      </c>
      <c r="U154" s="14" t="s">
        <v>478</v>
      </c>
      <c r="V154" s="236" t="s">
        <v>2701</v>
      </c>
      <c r="W154" s="109">
        <v>50.592306354716968</v>
      </c>
      <c r="X154" s="107">
        <v>1.5094339622641511</v>
      </c>
      <c r="Y154" s="109">
        <v>2179.6153177358483</v>
      </c>
      <c r="Z154" s="108">
        <v>43.592306354716968</v>
      </c>
      <c r="AA154" s="109">
        <v>50.592306354716968</v>
      </c>
    </row>
    <row r="155" spans="1:27" ht="15.6">
      <c r="A155" s="13" t="s">
        <v>4230</v>
      </c>
      <c r="B155" s="95" t="s">
        <v>4613</v>
      </c>
      <c r="C155" s="13" t="s">
        <v>5823</v>
      </c>
      <c r="D155" s="13" t="s">
        <v>65</v>
      </c>
      <c r="E155" s="13" t="s">
        <v>65</v>
      </c>
      <c r="F155" s="13" t="s">
        <v>25</v>
      </c>
      <c r="G155" s="13" t="s">
        <v>66</v>
      </c>
      <c r="H155" s="13" t="s">
        <v>54</v>
      </c>
      <c r="I155" s="13" t="s">
        <v>55</v>
      </c>
      <c r="J155" s="13" t="s">
        <v>5824</v>
      </c>
      <c r="K155" s="100">
        <v>42795</v>
      </c>
      <c r="L155" s="100">
        <v>42902</v>
      </c>
      <c r="M155" s="22">
        <v>43024</v>
      </c>
      <c r="N155" s="13" t="s">
        <v>9</v>
      </c>
      <c r="O155" s="13" t="s">
        <v>4319</v>
      </c>
      <c r="P155" s="14" t="s">
        <v>17</v>
      </c>
      <c r="Q155" s="13" t="s">
        <v>5825</v>
      </c>
      <c r="R155" s="15">
        <v>4389496</v>
      </c>
      <c r="S155" s="16" t="s">
        <v>72</v>
      </c>
      <c r="T155" s="14" t="s">
        <v>478</v>
      </c>
      <c r="U155" s="14" t="s">
        <v>478</v>
      </c>
      <c r="V155" s="236" t="s">
        <v>4963</v>
      </c>
      <c r="W155" s="109">
        <v>50.857332528301868</v>
      </c>
      <c r="X155" s="107">
        <v>13.251308679245284</v>
      </c>
      <c r="Y155" s="109">
        <v>2192.8666264150934</v>
      </c>
      <c r="Z155" s="108">
        <v>43.857332528301868</v>
      </c>
      <c r="AA155" s="109">
        <v>50.857332528301868</v>
      </c>
    </row>
    <row r="156" spans="1:27" ht="15.6">
      <c r="A156" s="110" t="s">
        <v>4196</v>
      </c>
      <c r="B156" s="96" t="s">
        <v>4197</v>
      </c>
      <c r="C156" s="13" t="s">
        <v>3235</v>
      </c>
      <c r="D156" s="13" t="s">
        <v>65</v>
      </c>
      <c r="E156" s="13" t="s">
        <v>65</v>
      </c>
      <c r="F156" s="13" t="s">
        <v>25</v>
      </c>
      <c r="G156" s="13" t="s">
        <v>66</v>
      </c>
      <c r="H156" s="13" t="s">
        <v>54</v>
      </c>
      <c r="I156" s="13" t="s">
        <v>55</v>
      </c>
      <c r="J156" s="13" t="s">
        <v>5826</v>
      </c>
      <c r="K156" s="100">
        <v>42947</v>
      </c>
      <c r="L156" s="100">
        <v>43000</v>
      </c>
      <c r="M156" s="22">
        <v>43025</v>
      </c>
      <c r="N156" s="13" t="s">
        <v>13</v>
      </c>
      <c r="O156" s="13" t="s">
        <v>14</v>
      </c>
      <c r="P156" s="14" t="s">
        <v>17</v>
      </c>
      <c r="Q156" s="13"/>
      <c r="R156" s="103">
        <v>437609</v>
      </c>
      <c r="S156" s="99" t="s">
        <v>72</v>
      </c>
      <c r="T156" s="14" t="s">
        <v>478</v>
      </c>
      <c r="U156" s="14" t="s">
        <v>478</v>
      </c>
      <c r="V156" s="236" t="s">
        <v>2701</v>
      </c>
      <c r="W156" s="109">
        <v>50.88375420377357</v>
      </c>
      <c r="X156" s="107">
        <v>1.3210837735849059</v>
      </c>
      <c r="Y156" s="109">
        <v>2194.1877101886785</v>
      </c>
      <c r="Z156" s="108">
        <v>43.88375420377357</v>
      </c>
      <c r="AA156" s="109">
        <v>50.88375420377357</v>
      </c>
    </row>
    <row r="157" spans="1:27" ht="15.6">
      <c r="A157" s="110" t="s">
        <v>4214</v>
      </c>
      <c r="B157" s="96" t="s">
        <v>4215</v>
      </c>
      <c r="C157" s="13" t="s">
        <v>5013</v>
      </c>
      <c r="D157" s="13" t="s">
        <v>65</v>
      </c>
      <c r="E157" s="13" t="s">
        <v>65</v>
      </c>
      <c r="F157" s="13" t="s">
        <v>25</v>
      </c>
      <c r="G157" s="13" t="s">
        <v>66</v>
      </c>
      <c r="H157" s="13" t="s">
        <v>54</v>
      </c>
      <c r="I157" s="13" t="s">
        <v>55</v>
      </c>
      <c r="J157" s="13" t="s">
        <v>5827</v>
      </c>
      <c r="K157" s="100">
        <v>42892</v>
      </c>
      <c r="L157" s="100">
        <v>42990</v>
      </c>
      <c r="M157" s="22">
        <v>43032</v>
      </c>
      <c r="N157" s="13" t="s">
        <v>13</v>
      </c>
      <c r="O157" s="13" t="s">
        <v>139</v>
      </c>
      <c r="P157" s="14" t="s">
        <v>17</v>
      </c>
      <c r="Q157" s="13"/>
      <c r="R157" s="15">
        <v>208457</v>
      </c>
      <c r="S157" s="99" t="s">
        <v>72</v>
      </c>
      <c r="T157" s="14" t="s">
        <v>478</v>
      </c>
      <c r="U157" s="14" t="s">
        <v>478</v>
      </c>
      <c r="V157" s="236" t="s">
        <v>140</v>
      </c>
      <c r="W157" s="109">
        <v>50.896340286792437</v>
      </c>
      <c r="X157" s="107">
        <v>0.62930415094339631</v>
      </c>
      <c r="Y157" s="109">
        <v>2194.8170143396219</v>
      </c>
      <c r="Z157" s="108">
        <v>43.896340286792437</v>
      </c>
      <c r="AA157" s="109">
        <v>50.896340286792437</v>
      </c>
    </row>
    <row r="158" spans="1:27" ht="15.6">
      <c r="A158" s="110" t="s">
        <v>4174</v>
      </c>
      <c r="B158" s="96" t="s">
        <v>4133</v>
      </c>
      <c r="C158" s="13" t="s">
        <v>5828</v>
      </c>
      <c r="D158" s="13" t="s">
        <v>76</v>
      </c>
      <c r="E158" s="13" t="s">
        <v>76</v>
      </c>
      <c r="F158" s="13" t="s">
        <v>25</v>
      </c>
      <c r="G158" s="13" t="s">
        <v>66</v>
      </c>
      <c r="H158" s="13" t="s">
        <v>54</v>
      </c>
      <c r="I158" s="13" t="s">
        <v>55</v>
      </c>
      <c r="J158" s="13" t="s">
        <v>5829</v>
      </c>
      <c r="K158" s="100">
        <v>42917</v>
      </c>
      <c r="L158" s="100">
        <v>42969</v>
      </c>
      <c r="M158" s="22">
        <v>43055</v>
      </c>
      <c r="N158" s="13" t="s">
        <v>13</v>
      </c>
      <c r="O158" s="13" t="s">
        <v>5488</v>
      </c>
      <c r="P158" s="14" t="s">
        <v>17</v>
      </c>
      <c r="Q158" s="13" t="s">
        <v>5830</v>
      </c>
      <c r="R158" s="15">
        <v>389390</v>
      </c>
      <c r="S158" s="99" t="s">
        <v>72</v>
      </c>
      <c r="T158" s="14" t="s">
        <v>478</v>
      </c>
      <c r="U158" s="14" t="s">
        <v>478</v>
      </c>
      <c r="V158" s="236" t="s">
        <v>5490</v>
      </c>
      <c r="W158" s="109">
        <v>50.919850626415084</v>
      </c>
      <c r="X158" s="107">
        <v>1.1755169811320758</v>
      </c>
      <c r="Y158" s="109">
        <v>2195.9925313207541</v>
      </c>
      <c r="Z158" s="108">
        <v>43.919850626415084</v>
      </c>
      <c r="AA158" s="109">
        <v>50.919850626415084</v>
      </c>
    </row>
    <row r="159" spans="1:27" ht="15.6">
      <c r="A159" s="102" t="s">
        <v>4475</v>
      </c>
      <c r="B159" s="96" t="s">
        <v>4476</v>
      </c>
      <c r="C159" s="13" t="s">
        <v>2810</v>
      </c>
      <c r="D159" s="13" t="s">
        <v>65</v>
      </c>
      <c r="E159" s="13" t="s">
        <v>65</v>
      </c>
      <c r="F159" s="13" t="s">
        <v>25</v>
      </c>
      <c r="G159" s="13" t="s">
        <v>66</v>
      </c>
      <c r="H159" s="13" t="s">
        <v>54</v>
      </c>
      <c r="I159" s="13" t="s">
        <v>55</v>
      </c>
      <c r="J159" s="13" t="s">
        <v>5831</v>
      </c>
      <c r="K159" s="100">
        <v>42926</v>
      </c>
      <c r="L159" s="100">
        <v>43014</v>
      </c>
      <c r="M159" s="22">
        <v>43056</v>
      </c>
      <c r="N159" s="13" t="s">
        <v>13</v>
      </c>
      <c r="O159" s="13" t="s">
        <v>14</v>
      </c>
      <c r="P159" s="14" t="s">
        <v>17</v>
      </c>
      <c r="Q159" s="13"/>
      <c r="R159" s="15">
        <v>151005</v>
      </c>
      <c r="S159" s="16" t="s">
        <v>72</v>
      </c>
      <c r="T159" s="14" t="s">
        <v>478</v>
      </c>
      <c r="U159" s="14" t="s">
        <v>478</v>
      </c>
      <c r="V159" s="236" t="s">
        <v>2701</v>
      </c>
      <c r="W159" s="109">
        <v>50.92896790943395</v>
      </c>
      <c r="X159" s="107">
        <v>0.45586415094339633</v>
      </c>
      <c r="Y159" s="109">
        <v>2196.4483954716975</v>
      </c>
      <c r="Z159" s="108">
        <v>43.92896790943395</v>
      </c>
      <c r="AA159" s="109">
        <v>50.92896790943395</v>
      </c>
    </row>
    <row r="160" spans="1:27" ht="15.6">
      <c r="A160" s="110" t="s">
        <v>4214</v>
      </c>
      <c r="B160" s="96" t="s">
        <v>4215</v>
      </c>
      <c r="C160" s="13" t="s">
        <v>5832</v>
      </c>
      <c r="D160" s="13" t="s">
        <v>65</v>
      </c>
      <c r="E160" s="13" t="s">
        <v>65</v>
      </c>
      <c r="F160" s="13" t="s">
        <v>25</v>
      </c>
      <c r="G160" s="13" t="s">
        <v>66</v>
      </c>
      <c r="H160" s="13" t="s">
        <v>54</v>
      </c>
      <c r="I160" s="13" t="s">
        <v>55</v>
      </c>
      <c r="J160" s="13" t="s">
        <v>5833</v>
      </c>
      <c r="K160" s="100">
        <v>42463</v>
      </c>
      <c r="L160" s="100">
        <v>42978</v>
      </c>
      <c r="M160" s="22">
        <v>43069</v>
      </c>
      <c r="N160" s="13" t="s">
        <v>13</v>
      </c>
      <c r="O160" s="13" t="s">
        <v>145</v>
      </c>
      <c r="P160" s="14" t="s">
        <v>17</v>
      </c>
      <c r="Q160" s="13"/>
      <c r="R160" s="104">
        <v>711214</v>
      </c>
      <c r="S160" s="99" t="s">
        <v>72</v>
      </c>
      <c r="T160" s="14" t="s">
        <v>478</v>
      </c>
      <c r="U160" s="14" t="s">
        <v>478</v>
      </c>
      <c r="V160" s="236" t="s">
        <v>146</v>
      </c>
      <c r="W160" s="109">
        <v>50.97190913207546</v>
      </c>
      <c r="X160" s="107">
        <v>2.1470611320754722</v>
      </c>
      <c r="Y160" s="109">
        <v>2198.5954566037731</v>
      </c>
      <c r="Z160" s="108">
        <v>43.97190913207546</v>
      </c>
      <c r="AA160" s="109">
        <v>50.97190913207546</v>
      </c>
    </row>
    <row r="161" spans="1:27" ht="15.6">
      <c r="A161" s="103" t="s">
        <v>4214</v>
      </c>
      <c r="B161" s="96" t="s">
        <v>4215</v>
      </c>
      <c r="C161" s="13" t="s">
        <v>4825</v>
      </c>
      <c r="D161" s="13" t="s">
        <v>65</v>
      </c>
      <c r="E161" s="13" t="s">
        <v>65</v>
      </c>
      <c r="F161" s="13" t="s">
        <v>25</v>
      </c>
      <c r="G161" s="13" t="s">
        <v>66</v>
      </c>
      <c r="H161" s="13" t="s">
        <v>54</v>
      </c>
      <c r="I161" s="13" t="s">
        <v>55</v>
      </c>
      <c r="J161" s="13" t="s">
        <v>5834</v>
      </c>
      <c r="K161" s="100">
        <v>42736</v>
      </c>
      <c r="L161" s="100">
        <v>42991</v>
      </c>
      <c r="M161" s="22">
        <v>43070</v>
      </c>
      <c r="N161" s="13" t="s">
        <v>13</v>
      </c>
      <c r="O161" s="13" t="s">
        <v>139</v>
      </c>
      <c r="P161" s="14" t="s">
        <v>17</v>
      </c>
      <c r="Q161" s="13"/>
      <c r="R161" s="15">
        <v>344418</v>
      </c>
      <c r="S161" s="16" t="s">
        <v>72</v>
      </c>
      <c r="T161" s="14" t="s">
        <v>478</v>
      </c>
      <c r="U161" s="14" t="s">
        <v>478</v>
      </c>
      <c r="V161" s="236" t="s">
        <v>140</v>
      </c>
      <c r="W161" s="109">
        <v>50.992704181132069</v>
      </c>
      <c r="X161" s="107">
        <v>1.0397524528301889</v>
      </c>
      <c r="Y161" s="109">
        <v>2199.6352090566033</v>
      </c>
      <c r="Z161" s="108">
        <v>43.992704181132069</v>
      </c>
      <c r="AA161" s="109">
        <v>50.992704181132069</v>
      </c>
    </row>
    <row r="162" spans="1:27" ht="15.6">
      <c r="A162" s="13" t="s">
        <v>4888</v>
      </c>
      <c r="B162" s="13" t="s">
        <v>188</v>
      </c>
      <c r="C162" s="13" t="s">
        <v>5835</v>
      </c>
      <c r="D162" s="13" t="s">
        <v>65</v>
      </c>
      <c r="E162" s="13" t="s">
        <v>65</v>
      </c>
      <c r="F162" s="13" t="s">
        <v>25</v>
      </c>
      <c r="G162" s="13" t="s">
        <v>66</v>
      </c>
      <c r="H162" s="13" t="s">
        <v>54</v>
      </c>
      <c r="I162" s="13" t="s">
        <v>55</v>
      </c>
      <c r="J162" s="13" t="s">
        <v>5836</v>
      </c>
      <c r="K162" s="100">
        <v>42833</v>
      </c>
      <c r="L162" s="100">
        <v>43070</v>
      </c>
      <c r="M162" s="22">
        <v>43084</v>
      </c>
      <c r="N162" s="13" t="s">
        <v>9</v>
      </c>
      <c r="O162" s="13" t="s">
        <v>5500</v>
      </c>
      <c r="P162" s="14" t="s">
        <v>17</v>
      </c>
      <c r="Q162" s="13" t="s">
        <v>5837</v>
      </c>
      <c r="R162" s="104">
        <v>389401</v>
      </c>
      <c r="S162" s="99" t="s">
        <v>72</v>
      </c>
      <c r="T162" s="14" t="s">
        <v>478</v>
      </c>
      <c r="U162" s="14" t="s">
        <v>478</v>
      </c>
      <c r="V162" s="236" t="s">
        <v>5502</v>
      </c>
      <c r="W162" s="109">
        <v>51.016215184905647</v>
      </c>
      <c r="X162" s="107">
        <v>1.1755501886792454</v>
      </c>
      <c r="Y162" s="109">
        <v>2200.8107592452825</v>
      </c>
      <c r="Z162" s="108">
        <v>44.016215184905647</v>
      </c>
      <c r="AA162" s="109">
        <v>51.016215184905647</v>
      </c>
    </row>
    <row r="163" spans="1:27" ht="15.6">
      <c r="A163" s="233" t="s">
        <v>5838</v>
      </c>
      <c r="B163" s="96" t="s">
        <v>5839</v>
      </c>
      <c r="C163" s="233" t="s">
        <v>5840</v>
      </c>
      <c r="D163" s="233" t="s">
        <v>76</v>
      </c>
      <c r="E163" s="233" t="s">
        <v>76</v>
      </c>
      <c r="F163" s="233" t="s">
        <v>25</v>
      </c>
      <c r="G163" s="13" t="s">
        <v>66</v>
      </c>
      <c r="H163" s="233" t="s">
        <v>54</v>
      </c>
      <c r="I163" s="233" t="s">
        <v>68</v>
      </c>
      <c r="J163" s="233" t="s">
        <v>5841</v>
      </c>
      <c r="K163" s="235">
        <v>42979</v>
      </c>
      <c r="L163" s="235">
        <v>43063</v>
      </c>
      <c r="M163" s="235">
        <v>43084</v>
      </c>
      <c r="N163" s="233" t="s">
        <v>9</v>
      </c>
      <c r="O163" s="233" t="s">
        <v>181</v>
      </c>
      <c r="P163" s="233" t="s">
        <v>17</v>
      </c>
      <c r="Q163" s="233" t="s">
        <v>5842</v>
      </c>
      <c r="R163" s="236">
        <v>91432</v>
      </c>
      <c r="S163" s="233" t="s">
        <v>58</v>
      </c>
      <c r="T163" s="14" t="s">
        <v>478</v>
      </c>
      <c r="U163" s="14" t="s">
        <v>478</v>
      </c>
      <c r="V163" s="236" t="s">
        <v>182</v>
      </c>
      <c r="W163" s="109">
        <v>51.021735607547164</v>
      </c>
      <c r="X163" s="107">
        <v>0.27602113207547169</v>
      </c>
      <c r="Y163" s="109">
        <v>2201.0867803773581</v>
      </c>
      <c r="Z163" s="108">
        <v>44.021735607547164</v>
      </c>
      <c r="AA163" s="109">
        <v>51.021735607547164</v>
      </c>
    </row>
    <row r="164" spans="1:27" ht="15.6">
      <c r="A164" s="110" t="s">
        <v>4174</v>
      </c>
      <c r="B164" s="96" t="s">
        <v>4133</v>
      </c>
      <c r="C164" s="13" t="s">
        <v>4385</v>
      </c>
      <c r="D164" s="13" t="s">
        <v>65</v>
      </c>
      <c r="E164" s="13" t="s">
        <v>65</v>
      </c>
      <c r="F164" s="13" t="s">
        <v>25</v>
      </c>
      <c r="G164" s="13" t="s">
        <v>66</v>
      </c>
      <c r="H164" s="13" t="s">
        <v>54</v>
      </c>
      <c r="I164" s="13" t="s">
        <v>55</v>
      </c>
      <c r="J164" s="13" t="s">
        <v>5843</v>
      </c>
      <c r="K164" s="100">
        <v>42961</v>
      </c>
      <c r="L164" s="100">
        <v>43042</v>
      </c>
      <c r="M164" s="22">
        <v>43084</v>
      </c>
      <c r="N164" s="13" t="s">
        <v>9</v>
      </c>
      <c r="O164" s="13" t="s">
        <v>5500</v>
      </c>
      <c r="P164" s="14" t="s">
        <v>17</v>
      </c>
      <c r="Q164" s="13" t="s">
        <v>5844</v>
      </c>
      <c r="R164" s="102">
        <v>1925844</v>
      </c>
      <c r="S164" s="16" t="s">
        <v>72</v>
      </c>
      <c r="T164" s="14" t="s">
        <v>478</v>
      </c>
      <c r="U164" s="14" t="s">
        <v>478</v>
      </c>
      <c r="V164" s="236" t="s">
        <v>5502</v>
      </c>
      <c r="W164" s="109">
        <v>51.138012981132071</v>
      </c>
      <c r="X164" s="107">
        <v>5.8138686792452834</v>
      </c>
      <c r="Y164" s="109">
        <v>2206.9006490566035</v>
      </c>
      <c r="Z164" s="108">
        <v>44.138012981132071</v>
      </c>
      <c r="AA164" s="109">
        <v>51.138012981132071</v>
      </c>
    </row>
    <row r="165" spans="1:27" ht="15.6">
      <c r="A165" s="110" t="s">
        <v>4174</v>
      </c>
      <c r="B165" s="96" t="s">
        <v>4133</v>
      </c>
      <c r="C165" s="13" t="s">
        <v>4385</v>
      </c>
      <c r="D165" s="13" t="s">
        <v>65</v>
      </c>
      <c r="E165" s="13" t="s">
        <v>65</v>
      </c>
      <c r="F165" s="13" t="s">
        <v>25</v>
      </c>
      <c r="G165" s="13" t="s">
        <v>66</v>
      </c>
      <c r="H165" s="13" t="s">
        <v>54</v>
      </c>
      <c r="I165" s="13" t="s">
        <v>55</v>
      </c>
      <c r="J165" s="13" t="s">
        <v>5845</v>
      </c>
      <c r="K165" s="100">
        <v>42961</v>
      </c>
      <c r="L165" s="100">
        <v>43042</v>
      </c>
      <c r="M165" s="22">
        <v>43084</v>
      </c>
      <c r="N165" s="13" t="s">
        <v>9</v>
      </c>
      <c r="O165" s="13" t="s">
        <v>5500</v>
      </c>
      <c r="P165" s="14" t="s">
        <v>17</v>
      </c>
      <c r="Q165" s="13" t="s">
        <v>5844</v>
      </c>
      <c r="R165" s="236">
        <v>1517097</v>
      </c>
      <c r="S165" s="16" t="s">
        <v>72</v>
      </c>
      <c r="T165" s="14" t="s">
        <v>478</v>
      </c>
      <c r="U165" s="14" t="s">
        <v>478</v>
      </c>
      <c r="V165" s="236" t="s">
        <v>5502</v>
      </c>
      <c r="W165" s="109">
        <v>51.229611290566034</v>
      </c>
      <c r="X165" s="107">
        <v>4.5799154716981141</v>
      </c>
      <c r="Y165" s="109">
        <v>2211.4805645283018</v>
      </c>
      <c r="Z165" s="108">
        <v>44.229611290566034</v>
      </c>
      <c r="AA165" s="109">
        <v>51.229611290566034</v>
      </c>
    </row>
    <row r="166" spans="1:27" ht="15.6">
      <c r="A166" s="110" t="s">
        <v>4174</v>
      </c>
      <c r="B166" s="96" t="s">
        <v>4133</v>
      </c>
      <c r="C166" s="13" t="s">
        <v>4385</v>
      </c>
      <c r="D166" s="13" t="s">
        <v>65</v>
      </c>
      <c r="E166" s="13" t="s">
        <v>65</v>
      </c>
      <c r="F166" s="13" t="s">
        <v>25</v>
      </c>
      <c r="G166" s="13" t="s">
        <v>66</v>
      </c>
      <c r="H166" s="13" t="s">
        <v>54</v>
      </c>
      <c r="I166" s="13" t="s">
        <v>55</v>
      </c>
      <c r="J166" s="13" t="s">
        <v>5846</v>
      </c>
      <c r="K166" s="100">
        <v>42961</v>
      </c>
      <c r="L166" s="100">
        <v>43042</v>
      </c>
      <c r="M166" s="22">
        <v>43084</v>
      </c>
      <c r="N166" s="13" t="s">
        <v>9</v>
      </c>
      <c r="O166" s="13" t="s">
        <v>5500</v>
      </c>
      <c r="P166" s="14" t="s">
        <v>17</v>
      </c>
      <c r="Q166" s="13" t="s">
        <v>5844</v>
      </c>
      <c r="R166" s="102">
        <v>2889972</v>
      </c>
      <c r="S166" s="16" t="s">
        <v>72</v>
      </c>
      <c r="T166" s="14" t="s">
        <v>478</v>
      </c>
      <c r="U166" s="14" t="s">
        <v>478</v>
      </c>
      <c r="V166" s="236" t="s">
        <v>5502</v>
      </c>
      <c r="W166" s="109">
        <v>51.404100166037736</v>
      </c>
      <c r="X166" s="107">
        <v>8.7244437735849072</v>
      </c>
      <c r="Y166" s="109">
        <v>2220.2050083018867</v>
      </c>
      <c r="Z166" s="108">
        <v>44.404100166037736</v>
      </c>
      <c r="AA166" s="109">
        <v>51.404100166037736</v>
      </c>
    </row>
    <row r="167" spans="1:27" ht="15.6">
      <c r="A167" s="110" t="s">
        <v>4174</v>
      </c>
      <c r="B167" s="96" t="s">
        <v>4133</v>
      </c>
      <c r="C167" s="13" t="s">
        <v>5847</v>
      </c>
      <c r="D167" s="233" t="s">
        <v>65</v>
      </c>
      <c r="E167" s="13" t="s">
        <v>65</v>
      </c>
      <c r="F167" s="13" t="s">
        <v>25</v>
      </c>
      <c r="G167" s="13" t="s">
        <v>66</v>
      </c>
      <c r="H167" s="13" t="s">
        <v>54</v>
      </c>
      <c r="I167" s="13" t="s">
        <v>55</v>
      </c>
      <c r="J167" s="233" t="s">
        <v>5848</v>
      </c>
      <c r="K167" s="235">
        <v>43031</v>
      </c>
      <c r="L167" s="235">
        <v>43070</v>
      </c>
      <c r="M167" s="235">
        <v>43090</v>
      </c>
      <c r="N167" s="233" t="s">
        <v>9</v>
      </c>
      <c r="O167" s="233" t="s">
        <v>181</v>
      </c>
      <c r="P167" s="233" t="s">
        <v>17</v>
      </c>
      <c r="Q167" s="233" t="s">
        <v>5849</v>
      </c>
      <c r="R167" s="15">
        <v>56738</v>
      </c>
      <c r="S167" s="99" t="s">
        <v>72</v>
      </c>
      <c r="T167" s="14" t="s">
        <v>478</v>
      </c>
      <c r="U167" s="14" t="s">
        <v>478</v>
      </c>
      <c r="V167" s="236" t="s">
        <v>182</v>
      </c>
      <c r="W167" s="109">
        <v>51.407525856603769</v>
      </c>
      <c r="X167" s="107">
        <v>0.17128452830188681</v>
      </c>
      <c r="Y167" s="109">
        <v>2220.3762928301885</v>
      </c>
      <c r="Z167" s="108">
        <v>44.407525856603769</v>
      </c>
      <c r="AA167" s="109">
        <v>51.407525856603769</v>
      </c>
    </row>
    <row r="168" spans="1:27" ht="15.6">
      <c r="A168" s="110" t="s">
        <v>5850</v>
      </c>
      <c r="B168" s="110" t="s">
        <v>5851</v>
      </c>
      <c r="C168" s="13" t="s">
        <v>5852</v>
      </c>
      <c r="D168" s="2" t="s">
        <v>76</v>
      </c>
      <c r="E168" s="13" t="s">
        <v>76</v>
      </c>
      <c r="F168" s="13" t="s">
        <v>25</v>
      </c>
      <c r="G168" s="13" t="s">
        <v>66</v>
      </c>
      <c r="H168" s="101" t="s">
        <v>54</v>
      </c>
      <c r="I168" s="2" t="s">
        <v>5399</v>
      </c>
      <c r="J168" s="13" t="s">
        <v>5853</v>
      </c>
      <c r="K168" s="97">
        <v>42370</v>
      </c>
      <c r="L168" s="97">
        <v>42735</v>
      </c>
      <c r="M168" s="98">
        <v>43100</v>
      </c>
      <c r="N168" s="2" t="s">
        <v>13</v>
      </c>
      <c r="O168" s="13" t="s">
        <v>145</v>
      </c>
      <c r="P168" s="14" t="s">
        <v>17</v>
      </c>
      <c r="Q168" s="2"/>
      <c r="R168" s="102">
        <v>38433</v>
      </c>
      <c r="S168" s="99" t="s">
        <v>72</v>
      </c>
      <c r="T168" s="14" t="s">
        <v>478</v>
      </c>
      <c r="U168" s="14" t="s">
        <v>478</v>
      </c>
      <c r="V168" s="236" t="s">
        <v>146</v>
      </c>
      <c r="W168" s="109">
        <v>51.409846339622639</v>
      </c>
      <c r="X168" s="107">
        <v>0.11602415094339624</v>
      </c>
      <c r="Y168" s="109">
        <v>2220.4923169811318</v>
      </c>
      <c r="Z168" s="108">
        <v>44.409846339622639</v>
      </c>
      <c r="AA168" s="109">
        <v>51.409846339622639</v>
      </c>
    </row>
    <row r="169" spans="1:27" ht="15.6">
      <c r="A169" s="102" t="s">
        <v>4214</v>
      </c>
      <c r="B169" s="96" t="s">
        <v>4215</v>
      </c>
      <c r="C169" s="13" t="s">
        <v>5854</v>
      </c>
      <c r="D169" s="13" t="s">
        <v>65</v>
      </c>
      <c r="E169" s="13" t="s">
        <v>65</v>
      </c>
      <c r="F169" s="13" t="s">
        <v>25</v>
      </c>
      <c r="G169" s="13" t="s">
        <v>66</v>
      </c>
      <c r="H169" s="109" t="s">
        <v>54</v>
      </c>
      <c r="I169" s="13" t="s">
        <v>55</v>
      </c>
      <c r="J169" s="13" t="s">
        <v>5855</v>
      </c>
      <c r="K169" s="100">
        <v>42604</v>
      </c>
      <c r="L169" s="100">
        <v>42720</v>
      </c>
      <c r="M169" s="98">
        <v>43100</v>
      </c>
      <c r="N169" s="13" t="s">
        <v>9</v>
      </c>
      <c r="O169" s="13" t="s">
        <v>5539</v>
      </c>
      <c r="P169" s="14" t="s">
        <v>17</v>
      </c>
      <c r="Q169" s="13" t="s">
        <v>5856</v>
      </c>
      <c r="R169" s="15">
        <v>361851</v>
      </c>
      <c r="S169" s="16" t="s">
        <v>72</v>
      </c>
      <c r="T169" s="14" t="s">
        <v>478</v>
      </c>
      <c r="U169" s="14" t="s">
        <v>478</v>
      </c>
      <c r="V169" s="236" t="s">
        <v>5541</v>
      </c>
      <c r="W169" s="109">
        <v>51.431693947169805</v>
      </c>
      <c r="X169" s="107">
        <v>1.0923803773584906</v>
      </c>
      <c r="Y169" s="109">
        <v>2221.5846973584903</v>
      </c>
      <c r="Z169" s="108">
        <v>44.431693947169805</v>
      </c>
      <c r="AA169" s="109">
        <v>51.431693947169805</v>
      </c>
    </row>
    <row r="170" spans="1:27" ht="15.6">
      <c r="A170" s="103" t="s">
        <v>4214</v>
      </c>
      <c r="B170" s="96" t="s">
        <v>4215</v>
      </c>
      <c r="C170" s="233" t="s">
        <v>5401</v>
      </c>
      <c r="D170" s="233" t="s">
        <v>76</v>
      </c>
      <c r="E170" s="233" t="s">
        <v>76</v>
      </c>
      <c r="F170" s="233" t="s">
        <v>25</v>
      </c>
      <c r="G170" s="13" t="s">
        <v>66</v>
      </c>
      <c r="H170" s="233" t="s">
        <v>54</v>
      </c>
      <c r="I170" s="13" t="s">
        <v>55</v>
      </c>
      <c r="J170" s="233" t="s">
        <v>5857</v>
      </c>
      <c r="K170" s="235">
        <v>42736</v>
      </c>
      <c r="L170" s="235">
        <v>43100</v>
      </c>
      <c r="M170" s="235">
        <v>43101</v>
      </c>
      <c r="N170" s="233" t="s">
        <v>9</v>
      </c>
      <c r="O170" s="233" t="s">
        <v>4319</v>
      </c>
      <c r="P170" s="233" t="s">
        <v>17</v>
      </c>
      <c r="Q170" s="233" t="s">
        <v>5858</v>
      </c>
      <c r="R170" s="102">
        <v>70276</v>
      </c>
      <c r="S170" s="99" t="s">
        <v>72</v>
      </c>
      <c r="T170" s="14" t="s">
        <v>478</v>
      </c>
      <c r="U170" s="14" t="s">
        <v>478</v>
      </c>
      <c r="V170" s="236" t="s">
        <v>4963</v>
      </c>
      <c r="W170" s="109">
        <v>51.435937026415083</v>
      </c>
      <c r="X170" s="107">
        <v>0.21215396226415098</v>
      </c>
      <c r="Y170" s="109">
        <v>2221.7968513207543</v>
      </c>
      <c r="Z170" s="108">
        <v>44.435937026415083</v>
      </c>
      <c r="AA170" s="109">
        <v>51.435937026415083</v>
      </c>
    </row>
    <row r="171" spans="1:27" ht="15.6">
      <c r="A171" s="110" t="s">
        <v>4196</v>
      </c>
      <c r="B171" s="96" t="s">
        <v>4197</v>
      </c>
      <c r="C171" s="13" t="s">
        <v>4363</v>
      </c>
      <c r="D171" s="13" t="s">
        <v>65</v>
      </c>
      <c r="E171" s="13" t="s">
        <v>65</v>
      </c>
      <c r="F171" s="13" t="s">
        <v>25</v>
      </c>
      <c r="G171" s="13" t="s">
        <v>66</v>
      </c>
      <c r="H171" s="13" t="s">
        <v>54</v>
      </c>
      <c r="I171" s="13" t="s">
        <v>55</v>
      </c>
      <c r="J171" s="13" t="s">
        <v>5859</v>
      </c>
      <c r="K171" s="100">
        <v>42926</v>
      </c>
      <c r="L171" s="100">
        <v>43035</v>
      </c>
      <c r="M171" s="22">
        <v>43131</v>
      </c>
      <c r="N171" s="13" t="s">
        <v>11</v>
      </c>
      <c r="O171" s="233" t="s">
        <v>4365</v>
      </c>
      <c r="P171" s="233" t="s">
        <v>17</v>
      </c>
      <c r="Q171" s="13" t="s">
        <v>5860</v>
      </c>
      <c r="R171" s="15">
        <v>2634985</v>
      </c>
      <c r="S171" s="16" t="s">
        <v>72</v>
      </c>
      <c r="T171" s="14" t="s">
        <v>478</v>
      </c>
      <c r="U171" s="14" t="s">
        <v>478</v>
      </c>
      <c r="V171" s="236" t="s">
        <v>4366</v>
      </c>
      <c r="W171" s="109">
        <v>51.595030460377345</v>
      </c>
      <c r="X171" s="107">
        <v>7.9546716981132093</v>
      </c>
      <c r="Y171" s="109">
        <v>2229.7515230188674</v>
      </c>
      <c r="Z171" s="108">
        <v>44.595030460377345</v>
      </c>
      <c r="AA171" s="109">
        <v>51.595030460377345</v>
      </c>
    </row>
    <row r="172" spans="1:27" ht="15.6">
      <c r="A172" s="110" t="s">
        <v>4214</v>
      </c>
      <c r="B172" s="96" t="s">
        <v>4215</v>
      </c>
      <c r="C172" s="13" t="s">
        <v>5861</v>
      </c>
      <c r="D172" s="13" t="s">
        <v>65</v>
      </c>
      <c r="E172" s="13" t="s">
        <v>52</v>
      </c>
      <c r="F172" s="13" t="s">
        <v>25</v>
      </c>
      <c r="G172" s="13" t="s">
        <v>66</v>
      </c>
      <c r="H172" s="13" t="s">
        <v>54</v>
      </c>
      <c r="I172" s="13" t="s">
        <v>55</v>
      </c>
      <c r="J172" s="13" t="s">
        <v>5862</v>
      </c>
      <c r="K172" s="100">
        <v>42917</v>
      </c>
      <c r="L172" s="100">
        <v>43089</v>
      </c>
      <c r="M172" s="22">
        <v>43159</v>
      </c>
      <c r="N172" s="13" t="s">
        <v>13</v>
      </c>
      <c r="O172" s="13" t="s">
        <v>14</v>
      </c>
      <c r="P172" s="14" t="s">
        <v>17</v>
      </c>
      <c r="Q172" s="13"/>
      <c r="R172" s="15">
        <v>66389</v>
      </c>
      <c r="S172" s="233" t="s">
        <v>72</v>
      </c>
      <c r="T172" s="14" t="s">
        <v>478</v>
      </c>
      <c r="U172" s="14" t="s">
        <v>478</v>
      </c>
      <c r="V172" s="236" t="s">
        <v>2701</v>
      </c>
      <c r="W172" s="109">
        <v>51.599038852830184</v>
      </c>
      <c r="X172" s="107">
        <v>0.20041962264150948</v>
      </c>
      <c r="Y172" s="109">
        <v>2229.951942641509</v>
      </c>
      <c r="Z172" s="108">
        <v>44.599038852830184</v>
      </c>
      <c r="AA172" s="109">
        <v>51.599038852830184</v>
      </c>
    </row>
    <row r="173" spans="1:27" ht="15.6">
      <c r="A173" s="110" t="s">
        <v>4174</v>
      </c>
      <c r="B173" s="96" t="s">
        <v>4133</v>
      </c>
      <c r="C173" s="13" t="s">
        <v>5863</v>
      </c>
      <c r="D173" s="13" t="s">
        <v>65</v>
      </c>
      <c r="E173" s="13" t="s">
        <v>52</v>
      </c>
      <c r="F173" s="13" t="s">
        <v>25</v>
      </c>
      <c r="G173" s="13" t="s">
        <v>66</v>
      </c>
      <c r="H173" s="13" t="s">
        <v>54</v>
      </c>
      <c r="I173" s="13" t="s">
        <v>68</v>
      </c>
      <c r="J173" s="13" t="s">
        <v>5864</v>
      </c>
      <c r="K173" s="100">
        <v>42969</v>
      </c>
      <c r="L173" s="100">
        <v>43038</v>
      </c>
      <c r="M173" s="22">
        <v>43161</v>
      </c>
      <c r="N173" s="13" t="s">
        <v>11</v>
      </c>
      <c r="O173" s="13" t="s">
        <v>4365</v>
      </c>
      <c r="P173" s="14" t="s">
        <v>17</v>
      </c>
      <c r="Q173" s="13" t="s">
        <v>5865</v>
      </c>
      <c r="R173" s="15">
        <v>500000</v>
      </c>
      <c r="S173" s="16" t="s">
        <v>72</v>
      </c>
      <c r="T173" s="14" t="s">
        <v>478</v>
      </c>
      <c r="U173" s="14" t="s">
        <v>478</v>
      </c>
      <c r="V173" s="236" t="s">
        <v>4366</v>
      </c>
      <c r="W173" s="109">
        <v>51.629227532075468</v>
      </c>
      <c r="X173" s="107">
        <v>1.5094339622641511</v>
      </c>
      <c r="Y173" s="109">
        <v>2231.4613766037733</v>
      </c>
      <c r="Z173" s="108">
        <v>44.629227532075468</v>
      </c>
      <c r="AA173" s="109">
        <v>51.629227532075468</v>
      </c>
    </row>
    <row r="174" spans="1:27" ht="15.6">
      <c r="A174" s="110" t="s">
        <v>4214</v>
      </c>
      <c r="B174" s="96" t="s">
        <v>4215</v>
      </c>
      <c r="C174" s="233" t="s">
        <v>5866</v>
      </c>
      <c r="D174" s="13" t="s">
        <v>65</v>
      </c>
      <c r="E174" s="13" t="s">
        <v>65</v>
      </c>
      <c r="F174" s="13" t="s">
        <v>25</v>
      </c>
      <c r="G174" s="13" t="s">
        <v>66</v>
      </c>
      <c r="H174" s="13" t="s">
        <v>54</v>
      </c>
      <c r="I174" s="13" t="s">
        <v>55</v>
      </c>
      <c r="J174" s="233" t="s">
        <v>5867</v>
      </c>
      <c r="K174" s="235">
        <v>42954</v>
      </c>
      <c r="L174" s="235">
        <v>43098</v>
      </c>
      <c r="M174" s="235">
        <v>43182</v>
      </c>
      <c r="N174" s="233" t="s">
        <v>9</v>
      </c>
      <c r="O174" s="233" t="s">
        <v>5539</v>
      </c>
      <c r="P174" s="233" t="s">
        <v>17</v>
      </c>
      <c r="Q174" s="233" t="s">
        <v>5868</v>
      </c>
      <c r="R174" s="15">
        <v>266</v>
      </c>
      <c r="S174" s="16" t="s">
        <v>72</v>
      </c>
      <c r="T174" s="14" t="s">
        <v>478</v>
      </c>
      <c r="U174" s="14" t="s">
        <v>478</v>
      </c>
      <c r="V174" s="236" t="s">
        <v>5541</v>
      </c>
      <c r="W174" s="109">
        <v>51.629243592452823</v>
      </c>
      <c r="X174" s="107">
        <v>8.0301886792452843E-4</v>
      </c>
      <c r="Y174" s="109">
        <v>2231.4621796226411</v>
      </c>
      <c r="Z174" s="108">
        <v>44.629243592452823</v>
      </c>
      <c r="AA174" s="109">
        <v>51.629243592452823</v>
      </c>
    </row>
    <row r="175" spans="1:27" ht="15.6">
      <c r="A175" s="105" t="s">
        <v>4174</v>
      </c>
      <c r="B175" s="96" t="s">
        <v>4133</v>
      </c>
      <c r="C175" s="2" t="s">
        <v>5869</v>
      </c>
      <c r="D175" s="13" t="s">
        <v>65</v>
      </c>
      <c r="E175" s="13" t="s">
        <v>65</v>
      </c>
      <c r="F175" s="13" t="s">
        <v>25</v>
      </c>
      <c r="G175" s="13" t="s">
        <v>66</v>
      </c>
      <c r="H175" s="109" t="s">
        <v>54</v>
      </c>
      <c r="I175" s="13" t="s">
        <v>55</v>
      </c>
      <c r="J175" s="95" t="s">
        <v>5870</v>
      </c>
      <c r="K175" s="100">
        <v>42942</v>
      </c>
      <c r="L175" s="100">
        <v>43109</v>
      </c>
      <c r="M175" s="98">
        <v>43196</v>
      </c>
      <c r="N175" s="13" t="s">
        <v>11</v>
      </c>
      <c r="O175" s="13" t="s">
        <v>12</v>
      </c>
      <c r="P175" s="14" t="s">
        <v>17</v>
      </c>
      <c r="Q175" s="13" t="s">
        <v>5259</v>
      </c>
      <c r="R175" s="15">
        <v>1600000</v>
      </c>
      <c r="S175" s="16" t="s">
        <v>72</v>
      </c>
      <c r="T175" s="14" t="s">
        <v>478</v>
      </c>
      <c r="U175" s="14" t="s">
        <v>478</v>
      </c>
      <c r="V175" s="236" t="s">
        <v>125</v>
      </c>
      <c r="W175" s="109">
        <v>51.725847366037726</v>
      </c>
      <c r="X175" s="107">
        <v>4.8301886792452837</v>
      </c>
      <c r="Y175" s="109">
        <v>2236.2923683018862</v>
      </c>
      <c r="Z175" s="108">
        <v>44.725847366037726</v>
      </c>
      <c r="AA175" s="109">
        <v>51.725847366037726</v>
      </c>
    </row>
    <row r="176" spans="1:27" ht="15.6">
      <c r="A176" s="110" t="s">
        <v>4214</v>
      </c>
      <c r="B176" s="96" t="s">
        <v>4215</v>
      </c>
      <c r="C176" s="233" t="s">
        <v>5871</v>
      </c>
      <c r="D176" s="233" t="s">
        <v>65</v>
      </c>
      <c r="E176" s="233" t="s">
        <v>65</v>
      </c>
      <c r="F176" s="233" t="s">
        <v>25</v>
      </c>
      <c r="G176" s="13" t="s">
        <v>66</v>
      </c>
      <c r="H176" s="233" t="s">
        <v>54</v>
      </c>
      <c r="I176" s="13" t="s">
        <v>55</v>
      </c>
      <c r="J176" s="233" t="s">
        <v>5872</v>
      </c>
      <c r="K176" s="235">
        <v>43102</v>
      </c>
      <c r="L176" s="235">
        <v>43182</v>
      </c>
      <c r="M176" s="235">
        <v>43206</v>
      </c>
      <c r="N176" s="233" t="s">
        <v>9</v>
      </c>
      <c r="O176" s="233" t="s">
        <v>4319</v>
      </c>
      <c r="P176" s="233" t="s">
        <v>17</v>
      </c>
      <c r="Q176" s="233" t="s">
        <v>5873</v>
      </c>
      <c r="R176" s="15">
        <v>13169</v>
      </c>
      <c r="S176" s="233" t="s">
        <v>72</v>
      </c>
      <c r="T176" s="14" t="s">
        <v>478</v>
      </c>
      <c r="U176" s="14" t="s">
        <v>478</v>
      </c>
      <c r="V176" s="236" t="s">
        <v>4963</v>
      </c>
      <c r="W176" s="109">
        <v>51.726642475471692</v>
      </c>
      <c r="X176" s="107">
        <v>3.9755471698113214E-2</v>
      </c>
      <c r="Y176" s="109">
        <v>2236.3321237735845</v>
      </c>
      <c r="Z176" s="108">
        <v>44.726642475471692</v>
      </c>
      <c r="AA176" s="109">
        <v>51.726642475471692</v>
      </c>
    </row>
    <row r="177" spans="1:27" ht="15.6">
      <c r="A177" s="103" t="s">
        <v>4214</v>
      </c>
      <c r="B177" s="96" t="s">
        <v>4215</v>
      </c>
      <c r="C177" s="13" t="s">
        <v>4825</v>
      </c>
      <c r="D177" s="13" t="s">
        <v>65</v>
      </c>
      <c r="E177" s="13" t="s">
        <v>65</v>
      </c>
      <c r="F177" s="13" t="s">
        <v>25</v>
      </c>
      <c r="G177" s="13" t="s">
        <v>66</v>
      </c>
      <c r="H177" s="13" t="s">
        <v>54</v>
      </c>
      <c r="I177" s="13" t="s">
        <v>55</v>
      </c>
      <c r="J177" s="233" t="s">
        <v>5874</v>
      </c>
      <c r="K177" s="235">
        <v>43087</v>
      </c>
      <c r="L177" s="235">
        <v>43124</v>
      </c>
      <c r="M177" s="235">
        <v>43210</v>
      </c>
      <c r="N177" s="233" t="s">
        <v>13</v>
      </c>
      <c r="O177" s="233" t="s">
        <v>139</v>
      </c>
      <c r="P177" s="233" t="s">
        <v>17</v>
      </c>
      <c r="Q177" s="233" t="s">
        <v>5875</v>
      </c>
      <c r="R177" s="15">
        <v>390992</v>
      </c>
      <c r="S177" s="16" t="s">
        <v>72</v>
      </c>
      <c r="T177" s="14" t="s">
        <v>478</v>
      </c>
      <c r="U177" s="14" t="s">
        <v>478</v>
      </c>
      <c r="V177" s="236" t="s">
        <v>140</v>
      </c>
      <c r="W177" s="109">
        <v>51.750249539622637</v>
      </c>
      <c r="X177" s="107">
        <v>1.1803532075471701</v>
      </c>
      <c r="Y177" s="109">
        <v>2237.5124769811318</v>
      </c>
      <c r="Z177" s="108">
        <v>44.750249539622637</v>
      </c>
      <c r="AA177" s="109">
        <v>51.750249539622637</v>
      </c>
    </row>
    <row r="178" spans="1:27" ht="15.6">
      <c r="A178" s="110" t="s">
        <v>4132</v>
      </c>
      <c r="B178" s="96" t="s">
        <v>4695</v>
      </c>
      <c r="C178" s="233" t="s">
        <v>5876</v>
      </c>
      <c r="D178" s="233" t="s">
        <v>76</v>
      </c>
      <c r="E178" s="233" t="s">
        <v>76</v>
      </c>
      <c r="F178" s="233" t="s">
        <v>25</v>
      </c>
      <c r="G178" s="13" t="s">
        <v>66</v>
      </c>
      <c r="H178" s="13" t="s">
        <v>54</v>
      </c>
      <c r="I178" s="13" t="s">
        <v>68</v>
      </c>
      <c r="J178" s="233" t="s">
        <v>5877</v>
      </c>
      <c r="K178" s="235">
        <v>43087</v>
      </c>
      <c r="L178" s="235">
        <v>43212</v>
      </c>
      <c r="M178" s="235">
        <v>43242</v>
      </c>
      <c r="N178" s="233" t="s">
        <v>13</v>
      </c>
      <c r="O178" s="233" t="s">
        <v>139</v>
      </c>
      <c r="P178" s="233" t="s">
        <v>17</v>
      </c>
      <c r="Q178" s="233" t="s">
        <v>5878</v>
      </c>
      <c r="R178" s="15">
        <v>35797</v>
      </c>
      <c r="S178" s="99" t="s">
        <v>58</v>
      </c>
      <c r="T178" s="14" t="s">
        <v>478</v>
      </c>
      <c r="U178" s="14" t="s">
        <v>478</v>
      </c>
      <c r="V178" s="236" t="s">
        <v>140</v>
      </c>
      <c r="W178" s="109">
        <v>51.752410867924524</v>
      </c>
      <c r="X178" s="107">
        <v>0.10806641509433963</v>
      </c>
      <c r="Y178" s="109">
        <v>2237.6205433962264</v>
      </c>
      <c r="Z178" s="108">
        <v>44.752410867924524</v>
      </c>
      <c r="AA178" s="109">
        <v>51.752410867924524</v>
      </c>
    </row>
    <row r="179" spans="1:27" ht="15.6">
      <c r="A179" s="103" t="s">
        <v>4214</v>
      </c>
      <c r="B179" s="96" t="s">
        <v>4215</v>
      </c>
      <c r="C179" s="13" t="s">
        <v>5879</v>
      </c>
      <c r="D179" s="13" t="s">
        <v>65</v>
      </c>
      <c r="E179" s="13" t="s">
        <v>65</v>
      </c>
      <c r="F179" s="13" t="s">
        <v>25</v>
      </c>
      <c r="G179" s="13" t="s">
        <v>66</v>
      </c>
      <c r="H179" s="13" t="s">
        <v>54</v>
      </c>
      <c r="I179" s="13" t="s">
        <v>55</v>
      </c>
      <c r="J179" s="233" t="s">
        <v>5880</v>
      </c>
      <c r="K179" s="235">
        <v>43123</v>
      </c>
      <c r="L179" s="235">
        <v>43248</v>
      </c>
      <c r="M179" s="235">
        <v>43280</v>
      </c>
      <c r="N179" s="233" t="s">
        <v>11</v>
      </c>
      <c r="O179" s="233" t="s">
        <v>12</v>
      </c>
      <c r="P179" s="233" t="s">
        <v>17</v>
      </c>
      <c r="Q179" s="233" t="s">
        <v>5881</v>
      </c>
      <c r="R179" s="15">
        <v>60568</v>
      </c>
      <c r="S179" s="99" t="s">
        <v>72</v>
      </c>
      <c r="T179" s="14" t="s">
        <v>478</v>
      </c>
      <c r="U179" s="14" t="s">
        <v>478</v>
      </c>
      <c r="V179" s="236" t="s">
        <v>125</v>
      </c>
      <c r="W179" s="109">
        <v>51.756067803773583</v>
      </c>
      <c r="X179" s="107">
        <v>0.1828467924528302</v>
      </c>
      <c r="Y179" s="109">
        <v>2237.8033901886793</v>
      </c>
      <c r="Z179" s="108">
        <v>44.756067803773583</v>
      </c>
      <c r="AA179" s="109">
        <v>51.756067803773583</v>
      </c>
    </row>
    <row r="180" spans="1:27" ht="15.6">
      <c r="A180" s="110" t="s">
        <v>4174</v>
      </c>
      <c r="B180" s="96" t="s">
        <v>4133</v>
      </c>
      <c r="C180" s="13" t="s">
        <v>5863</v>
      </c>
      <c r="D180" s="13" t="s">
        <v>65</v>
      </c>
      <c r="E180" s="13" t="s">
        <v>52</v>
      </c>
      <c r="F180" s="13" t="s">
        <v>25</v>
      </c>
      <c r="G180" s="13" t="s">
        <v>66</v>
      </c>
      <c r="H180" s="13" t="s">
        <v>54</v>
      </c>
      <c r="I180" s="233" t="s">
        <v>68</v>
      </c>
      <c r="J180" s="233" t="s">
        <v>5882</v>
      </c>
      <c r="K180" s="235">
        <v>43053</v>
      </c>
      <c r="L180" s="235">
        <v>43143</v>
      </c>
      <c r="M180" s="235">
        <v>43280</v>
      </c>
      <c r="N180" s="233" t="s">
        <v>11</v>
      </c>
      <c r="O180" s="233" t="s">
        <v>4365</v>
      </c>
      <c r="P180" s="233" t="s">
        <v>17</v>
      </c>
      <c r="Q180" s="233" t="s">
        <v>5860</v>
      </c>
      <c r="R180" s="15">
        <v>500000</v>
      </c>
      <c r="S180" s="16" t="s">
        <v>72</v>
      </c>
      <c r="T180" s="14" t="s">
        <v>478</v>
      </c>
      <c r="U180" s="14" t="s">
        <v>478</v>
      </c>
      <c r="V180" s="236" t="s">
        <v>4366</v>
      </c>
      <c r="W180" s="109">
        <v>51.786256483018867</v>
      </c>
      <c r="X180" s="107">
        <v>1.5094339622641511</v>
      </c>
      <c r="Y180" s="109">
        <v>2239.3128241509435</v>
      </c>
      <c r="Z180" s="108">
        <v>44.786256483018867</v>
      </c>
      <c r="AA180" s="109">
        <v>51.786256483018867</v>
      </c>
    </row>
    <row r="181" spans="1:27" ht="15.6">
      <c r="A181" s="233" t="s">
        <v>4568</v>
      </c>
      <c r="B181" s="233" t="s">
        <v>4569</v>
      </c>
      <c r="C181" s="233" t="s">
        <v>5053</v>
      </c>
      <c r="D181" s="233" t="s">
        <v>76</v>
      </c>
      <c r="E181" s="233" t="s">
        <v>76</v>
      </c>
      <c r="F181" s="233" t="s">
        <v>25</v>
      </c>
      <c r="G181" s="13" t="s">
        <v>66</v>
      </c>
      <c r="H181" s="233" t="s">
        <v>54</v>
      </c>
      <c r="I181" s="233" t="s">
        <v>68</v>
      </c>
      <c r="J181" s="233" t="s">
        <v>5883</v>
      </c>
      <c r="K181" s="235">
        <v>43270</v>
      </c>
      <c r="L181" s="235">
        <v>43319</v>
      </c>
      <c r="M181" s="235">
        <v>43326</v>
      </c>
      <c r="N181" s="233" t="s">
        <v>9</v>
      </c>
      <c r="O181" s="233" t="s">
        <v>4319</v>
      </c>
      <c r="P181" s="233" t="s">
        <v>17</v>
      </c>
      <c r="Q181" s="233" t="s">
        <v>5884</v>
      </c>
      <c r="R181" s="236">
        <v>27678</v>
      </c>
      <c r="S181" s="233" t="s">
        <v>58</v>
      </c>
      <c r="T181" s="233" t="s">
        <v>478</v>
      </c>
      <c r="U181" s="233" t="s">
        <v>478</v>
      </c>
      <c r="V181" s="236" t="s">
        <v>4963</v>
      </c>
      <c r="W181" s="109">
        <v>51.787927607547175</v>
      </c>
      <c r="X181" s="107">
        <v>8.3556226415094359E-2</v>
      </c>
      <c r="Y181" s="109">
        <v>2239.3963803773586</v>
      </c>
      <c r="Z181" s="108">
        <v>44.787927607547175</v>
      </c>
      <c r="AA181" s="109">
        <v>51.787927607547175</v>
      </c>
    </row>
    <row r="182" spans="1:27" ht="15.6">
      <c r="A182" s="233" t="s">
        <v>4568</v>
      </c>
      <c r="B182" s="233" t="s">
        <v>4569</v>
      </c>
      <c r="C182" s="233" t="s">
        <v>2677</v>
      </c>
      <c r="D182" s="233" t="s">
        <v>76</v>
      </c>
      <c r="E182" s="233" t="s">
        <v>76</v>
      </c>
      <c r="F182" s="233" t="s">
        <v>25</v>
      </c>
      <c r="G182" s="13" t="s">
        <v>66</v>
      </c>
      <c r="H182" s="233" t="s">
        <v>54</v>
      </c>
      <c r="I182" s="233" t="s">
        <v>68</v>
      </c>
      <c r="J182" s="233" t="s">
        <v>5885</v>
      </c>
      <c r="K182" s="235">
        <v>43270</v>
      </c>
      <c r="L182" s="235">
        <v>43288</v>
      </c>
      <c r="M182" s="235">
        <v>43326</v>
      </c>
      <c r="N182" s="233" t="s">
        <v>9</v>
      </c>
      <c r="O182" s="233" t="s">
        <v>4319</v>
      </c>
      <c r="P182" s="233" t="s">
        <v>17</v>
      </c>
      <c r="Q182" s="233" t="s">
        <v>5886</v>
      </c>
      <c r="R182" s="236">
        <v>56358</v>
      </c>
      <c r="S182" s="233" t="s">
        <v>58</v>
      </c>
      <c r="T182" s="14" t="s">
        <v>478</v>
      </c>
      <c r="U182" s="14" t="s">
        <v>478</v>
      </c>
      <c r="V182" s="236" t="s">
        <v>4963</v>
      </c>
      <c r="W182" s="109">
        <v>51.791330354716983</v>
      </c>
      <c r="X182" s="107">
        <v>0.17013735849056608</v>
      </c>
      <c r="Y182" s="109">
        <v>2239.5665177358492</v>
      </c>
      <c r="Z182" s="108">
        <v>44.791330354716983</v>
      </c>
      <c r="AA182" s="109">
        <v>51.791330354716983</v>
      </c>
    </row>
    <row r="183" spans="1:27" ht="15.6">
      <c r="A183" s="105" t="s">
        <v>4174</v>
      </c>
      <c r="B183" s="96" t="s">
        <v>4133</v>
      </c>
      <c r="C183" s="2" t="s">
        <v>5869</v>
      </c>
      <c r="D183" s="13" t="s">
        <v>65</v>
      </c>
      <c r="E183" s="13" t="s">
        <v>65</v>
      </c>
      <c r="F183" s="13" t="s">
        <v>25</v>
      </c>
      <c r="G183" s="13" t="s">
        <v>66</v>
      </c>
      <c r="H183" s="109" t="s">
        <v>54</v>
      </c>
      <c r="I183" s="13" t="s">
        <v>55</v>
      </c>
      <c r="J183" s="95" t="s">
        <v>5887</v>
      </c>
      <c r="K183" s="235">
        <v>43178</v>
      </c>
      <c r="L183" s="235">
        <v>43272</v>
      </c>
      <c r="M183" s="235">
        <v>43328</v>
      </c>
      <c r="N183" s="13" t="s">
        <v>11</v>
      </c>
      <c r="O183" s="13" t="s">
        <v>12</v>
      </c>
      <c r="P183" s="14" t="s">
        <v>17</v>
      </c>
      <c r="Q183" s="13" t="s">
        <v>5259</v>
      </c>
      <c r="R183" s="15">
        <v>1768041</v>
      </c>
      <c r="S183" s="16" t="s">
        <v>72</v>
      </c>
      <c r="T183" s="14" t="s">
        <v>478</v>
      </c>
      <c r="U183" s="14" t="s">
        <v>478</v>
      </c>
      <c r="V183" s="236" t="s">
        <v>125</v>
      </c>
      <c r="W183" s="109">
        <v>51.89808</v>
      </c>
      <c r="X183" s="107">
        <v>5.3374822641509443</v>
      </c>
      <c r="Y183" s="109">
        <v>2244.904</v>
      </c>
      <c r="Z183" s="108">
        <v>44.89808</v>
      </c>
      <c r="AA183" s="109">
        <v>51.89808</v>
      </c>
    </row>
    <row r="184" spans="1:27" ht="15.6">
      <c r="A184" s="103" t="s">
        <v>4429</v>
      </c>
      <c r="B184" s="96" t="s">
        <v>152</v>
      </c>
      <c r="C184" s="13" t="s">
        <v>4432</v>
      </c>
      <c r="D184" s="233" t="s">
        <v>65</v>
      </c>
      <c r="E184" s="233" t="s">
        <v>65</v>
      </c>
      <c r="F184" s="233" t="s">
        <v>25</v>
      </c>
      <c r="G184" s="13" t="s">
        <v>66</v>
      </c>
      <c r="H184" s="13" t="s">
        <v>54</v>
      </c>
      <c r="I184" s="13" t="s">
        <v>55</v>
      </c>
      <c r="J184" s="233" t="s">
        <v>5888</v>
      </c>
      <c r="K184" s="235">
        <v>43087</v>
      </c>
      <c r="L184" s="235">
        <v>43231</v>
      </c>
      <c r="M184" s="235">
        <v>43360</v>
      </c>
      <c r="N184" s="233" t="s">
        <v>9</v>
      </c>
      <c r="O184" s="233" t="s">
        <v>10</v>
      </c>
      <c r="P184" s="233" t="s">
        <v>17</v>
      </c>
      <c r="Q184" s="233" t="s">
        <v>5889</v>
      </c>
      <c r="R184" s="15">
        <v>2948767</v>
      </c>
      <c r="S184" s="233" t="s">
        <v>72</v>
      </c>
      <c r="T184" s="14" t="s">
        <v>478</v>
      </c>
      <c r="U184" s="14" t="s">
        <v>478</v>
      </c>
      <c r="V184" s="236" t="s">
        <v>118</v>
      </c>
      <c r="W184" s="109">
        <v>52.076118762264151</v>
      </c>
      <c r="X184" s="107">
        <v>8.9019381132075477</v>
      </c>
      <c r="Y184" s="109">
        <v>2253.8059381132075</v>
      </c>
      <c r="Z184" s="108">
        <v>45.076118762264151</v>
      </c>
      <c r="AA184" s="109">
        <v>52.076118762264151</v>
      </c>
    </row>
    <row r="185" spans="1:27" ht="15.6">
      <c r="A185" s="110" t="s">
        <v>4174</v>
      </c>
      <c r="B185" s="96" t="s">
        <v>4133</v>
      </c>
      <c r="C185" s="13" t="s">
        <v>5890</v>
      </c>
      <c r="D185" s="13" t="s">
        <v>65</v>
      </c>
      <c r="E185" s="233" t="s">
        <v>52</v>
      </c>
      <c r="F185" s="13" t="s">
        <v>25</v>
      </c>
      <c r="G185" s="13" t="s">
        <v>66</v>
      </c>
      <c r="H185" s="13" t="s">
        <v>54</v>
      </c>
      <c r="I185" s="13" t="s">
        <v>68</v>
      </c>
      <c r="J185" s="233" t="s">
        <v>5891</v>
      </c>
      <c r="K185" s="235">
        <v>43172</v>
      </c>
      <c r="L185" s="235">
        <v>43255</v>
      </c>
      <c r="M185" s="235">
        <v>43364</v>
      </c>
      <c r="N185" s="233" t="s">
        <v>11</v>
      </c>
      <c r="O185" s="233" t="s">
        <v>4365</v>
      </c>
      <c r="P185" s="233" t="s">
        <v>17</v>
      </c>
      <c r="Q185" s="233" t="s">
        <v>5892</v>
      </c>
      <c r="R185" s="15">
        <v>500000</v>
      </c>
      <c r="S185" s="16" t="s">
        <v>72</v>
      </c>
      <c r="T185" s="14" t="s">
        <v>478</v>
      </c>
      <c r="U185" s="14" t="s">
        <v>478</v>
      </c>
      <c r="V185" s="236" t="s">
        <v>4366</v>
      </c>
      <c r="W185" s="109">
        <v>52.106307441509436</v>
      </c>
      <c r="X185" s="107">
        <v>1.5094339622641511</v>
      </c>
      <c r="Y185" s="109">
        <v>2255.3153720754717</v>
      </c>
      <c r="Z185" s="108">
        <v>45.106307441509436</v>
      </c>
      <c r="AA185" s="109">
        <v>52.106307441509436</v>
      </c>
    </row>
    <row r="186" spans="1:27" ht="15.6">
      <c r="A186" s="233" t="s">
        <v>5893</v>
      </c>
      <c r="B186" s="233" t="s">
        <v>5894</v>
      </c>
      <c r="C186" s="233" t="s">
        <v>5895</v>
      </c>
      <c r="D186" s="233" t="s">
        <v>65</v>
      </c>
      <c r="E186" s="233" t="s">
        <v>65</v>
      </c>
      <c r="F186" s="233" t="s">
        <v>25</v>
      </c>
      <c r="G186" s="13" t="s">
        <v>66</v>
      </c>
      <c r="H186" s="233" t="s">
        <v>54</v>
      </c>
      <c r="I186" s="13" t="s">
        <v>55</v>
      </c>
      <c r="J186" s="233" t="s">
        <v>5896</v>
      </c>
      <c r="K186" s="235">
        <v>43102</v>
      </c>
      <c r="L186" s="235">
        <v>43269</v>
      </c>
      <c r="M186" s="235">
        <v>43373</v>
      </c>
      <c r="N186" s="233" t="s">
        <v>11</v>
      </c>
      <c r="O186" s="233" t="s">
        <v>4365</v>
      </c>
      <c r="P186" s="233" t="s">
        <v>17</v>
      </c>
      <c r="Q186" s="233" t="s">
        <v>4759</v>
      </c>
      <c r="R186" s="104">
        <v>500000</v>
      </c>
      <c r="S186" s="16" t="s">
        <v>72</v>
      </c>
      <c r="T186" s="14" t="s">
        <v>478</v>
      </c>
      <c r="U186" s="14" t="s">
        <v>478</v>
      </c>
      <c r="V186" s="236" t="s">
        <v>4366</v>
      </c>
      <c r="W186" s="109">
        <v>52.136496120754721</v>
      </c>
      <c r="X186" s="107">
        <v>1.5094339622641511</v>
      </c>
      <c r="Y186" s="109">
        <v>2256.8248060377359</v>
      </c>
      <c r="Z186" s="108">
        <v>45.136496120754721</v>
      </c>
      <c r="AA186" s="109">
        <v>52.136496120754721</v>
      </c>
    </row>
    <row r="187" spans="1:27" ht="15.6">
      <c r="A187" s="13" t="s">
        <v>4180</v>
      </c>
      <c r="B187" s="96" t="s">
        <v>4181</v>
      </c>
      <c r="C187" s="233" t="s">
        <v>4722</v>
      </c>
      <c r="D187" s="233" t="s">
        <v>65</v>
      </c>
      <c r="E187" s="233" t="s">
        <v>52</v>
      </c>
      <c r="F187" s="233" t="s">
        <v>25</v>
      </c>
      <c r="G187" s="13" t="s">
        <v>66</v>
      </c>
      <c r="H187" s="233" t="s">
        <v>54</v>
      </c>
      <c r="I187" s="233" t="s">
        <v>55</v>
      </c>
      <c r="J187" s="233" t="s">
        <v>5897</v>
      </c>
      <c r="K187" s="235">
        <v>43344</v>
      </c>
      <c r="L187" s="235">
        <v>43364</v>
      </c>
      <c r="M187" s="235">
        <v>43392</v>
      </c>
      <c r="N187" s="233" t="s">
        <v>9</v>
      </c>
      <c r="O187" s="233" t="s">
        <v>4319</v>
      </c>
      <c r="P187" s="233" t="s">
        <v>17</v>
      </c>
      <c r="Q187" s="233" t="s">
        <v>5898</v>
      </c>
      <c r="R187" s="118">
        <v>795</v>
      </c>
      <c r="S187" s="233" t="s">
        <v>72</v>
      </c>
      <c r="T187" s="233" t="s">
        <v>444</v>
      </c>
      <c r="U187" s="233" t="s">
        <v>444</v>
      </c>
      <c r="V187" s="236" t="s">
        <v>4963</v>
      </c>
      <c r="W187" s="109">
        <v>52.136544120754714</v>
      </c>
      <c r="X187" s="107">
        <v>2.4000000000000002E-3</v>
      </c>
      <c r="Y187" s="109">
        <v>2256.8272060377358</v>
      </c>
      <c r="Z187" s="108">
        <v>45.136544120754714</v>
      </c>
      <c r="AA187" s="109">
        <v>52.136544120754714</v>
      </c>
    </row>
    <row r="188" spans="1:27" ht="15.6">
      <c r="A188" s="103" t="s">
        <v>4429</v>
      </c>
      <c r="B188" s="96" t="s">
        <v>152</v>
      </c>
      <c r="C188" s="13" t="s">
        <v>4432</v>
      </c>
      <c r="D188" s="13" t="s">
        <v>65</v>
      </c>
      <c r="E188" s="13" t="s">
        <v>65</v>
      </c>
      <c r="F188" s="233" t="s">
        <v>25</v>
      </c>
      <c r="G188" s="13" t="s">
        <v>66</v>
      </c>
      <c r="H188" s="233" t="s">
        <v>54</v>
      </c>
      <c r="I188" s="2" t="s">
        <v>55</v>
      </c>
      <c r="J188" s="233" t="s">
        <v>5899</v>
      </c>
      <c r="K188" s="235">
        <v>43234</v>
      </c>
      <c r="L188" s="235">
        <v>43374</v>
      </c>
      <c r="M188" s="235">
        <v>43430</v>
      </c>
      <c r="N188" s="233" t="s">
        <v>9</v>
      </c>
      <c r="O188" s="233" t="s">
        <v>10</v>
      </c>
      <c r="P188" s="233" t="s">
        <v>17</v>
      </c>
      <c r="Q188" s="233" t="s">
        <v>5900</v>
      </c>
      <c r="R188" s="15">
        <v>2948767</v>
      </c>
      <c r="S188" s="99" t="s">
        <v>72</v>
      </c>
      <c r="T188" s="233" t="s">
        <v>478</v>
      </c>
      <c r="U188" s="233" t="s">
        <v>478</v>
      </c>
      <c r="V188" s="236" t="s">
        <v>118</v>
      </c>
      <c r="W188" s="109">
        <v>52.314582883018865</v>
      </c>
      <c r="X188" s="107">
        <v>8.9019381132075477</v>
      </c>
      <c r="Y188" s="109">
        <v>2265.7291441509433</v>
      </c>
      <c r="Z188" s="108">
        <v>45.314582883018865</v>
      </c>
      <c r="AA188" s="109">
        <v>52.314582883018865</v>
      </c>
    </row>
    <row r="189" spans="1:27" ht="15.6">
      <c r="A189" s="13" t="s">
        <v>4888</v>
      </c>
      <c r="B189" s="13" t="s">
        <v>188</v>
      </c>
      <c r="C189" s="233" t="s">
        <v>4423</v>
      </c>
      <c r="D189" s="233" t="s">
        <v>65</v>
      </c>
      <c r="E189" s="233" t="s">
        <v>65</v>
      </c>
      <c r="F189" s="233" t="s">
        <v>25</v>
      </c>
      <c r="G189" s="13" t="s">
        <v>66</v>
      </c>
      <c r="H189" s="13" t="s">
        <v>54</v>
      </c>
      <c r="I189" s="13" t="s">
        <v>55</v>
      </c>
      <c r="J189" s="233" t="s">
        <v>5901</v>
      </c>
      <c r="K189" s="235">
        <v>43087</v>
      </c>
      <c r="L189" s="235">
        <v>43224</v>
      </c>
      <c r="M189" s="235">
        <v>43434</v>
      </c>
      <c r="N189" s="233" t="s">
        <v>11</v>
      </c>
      <c r="O189" s="233" t="s">
        <v>2730</v>
      </c>
      <c r="P189" s="233" t="s">
        <v>17</v>
      </c>
      <c r="Q189" s="233" t="s">
        <v>5902</v>
      </c>
      <c r="R189" s="236">
        <v>500000</v>
      </c>
      <c r="S189" s="233" t="s">
        <v>72</v>
      </c>
      <c r="T189" s="14" t="s">
        <v>478</v>
      </c>
      <c r="U189" s="14" t="s">
        <v>478</v>
      </c>
      <c r="V189" s="236" t="s">
        <v>2733</v>
      </c>
      <c r="W189" s="109">
        <v>52.34477156226415</v>
      </c>
      <c r="X189" s="107">
        <v>1.5094339622641511</v>
      </c>
      <c r="Y189" s="109">
        <v>2267.2385781132075</v>
      </c>
      <c r="Z189" s="108">
        <v>45.34477156226415</v>
      </c>
      <c r="AA189" s="109">
        <v>52.34477156226415</v>
      </c>
    </row>
    <row r="190" spans="1:27" ht="15.6">
      <c r="A190" s="105" t="s">
        <v>4174</v>
      </c>
      <c r="B190" s="96" t="s">
        <v>4133</v>
      </c>
      <c r="C190" s="233" t="s">
        <v>4930</v>
      </c>
      <c r="D190" s="233" t="s">
        <v>65</v>
      </c>
      <c r="E190" s="233" t="s">
        <v>65</v>
      </c>
      <c r="F190" s="233" t="s">
        <v>25</v>
      </c>
      <c r="G190" s="233" t="s">
        <v>66</v>
      </c>
      <c r="H190" s="233" t="s">
        <v>54</v>
      </c>
      <c r="I190" s="233" t="s">
        <v>55</v>
      </c>
      <c r="J190" s="233" t="s">
        <v>5903</v>
      </c>
      <c r="K190" s="235">
        <v>43110</v>
      </c>
      <c r="L190" s="235">
        <v>43445</v>
      </c>
      <c r="M190" s="235">
        <v>43454</v>
      </c>
      <c r="N190" s="233" t="s">
        <v>11</v>
      </c>
      <c r="O190" s="233" t="s">
        <v>12</v>
      </c>
      <c r="P190" s="233" t="s">
        <v>17</v>
      </c>
      <c r="Q190" s="233"/>
      <c r="R190" s="15">
        <v>1768041</v>
      </c>
      <c r="S190" s="233" t="s">
        <v>72</v>
      </c>
      <c r="T190" s="233" t="s">
        <v>444</v>
      </c>
      <c r="U190" s="233" t="s">
        <v>444</v>
      </c>
      <c r="V190" s="236" t="s">
        <v>56</v>
      </c>
      <c r="W190" s="109">
        <v>52.451521207547167</v>
      </c>
      <c r="X190" s="107">
        <v>5.3374822641509443</v>
      </c>
      <c r="Y190" s="109">
        <v>2272.5760603773583</v>
      </c>
      <c r="Z190" s="108">
        <v>45.451521207547167</v>
      </c>
      <c r="AA190" s="109">
        <v>52.451521207547167</v>
      </c>
    </row>
    <row r="191" spans="1:27" ht="15.6">
      <c r="A191" s="13" t="s">
        <v>4766</v>
      </c>
      <c r="B191" s="95" t="s">
        <v>4767</v>
      </c>
      <c r="C191" s="233" t="s">
        <v>5904</v>
      </c>
      <c r="D191" s="13" t="s">
        <v>65</v>
      </c>
      <c r="E191" s="13" t="s">
        <v>65</v>
      </c>
      <c r="F191" s="13" t="s">
        <v>25</v>
      </c>
      <c r="G191" s="13" t="s">
        <v>66</v>
      </c>
      <c r="H191" s="233" t="s">
        <v>54</v>
      </c>
      <c r="I191" s="13" t="s">
        <v>55</v>
      </c>
      <c r="J191" s="233" t="s">
        <v>5905</v>
      </c>
      <c r="K191" s="100">
        <v>42705</v>
      </c>
      <c r="L191" s="100">
        <v>42786</v>
      </c>
      <c r="M191" s="106">
        <v>43465</v>
      </c>
      <c r="N191" s="13" t="s">
        <v>9</v>
      </c>
      <c r="O191" s="13" t="s">
        <v>4319</v>
      </c>
      <c r="P191" s="14" t="s">
        <v>17</v>
      </c>
      <c r="Q191" s="233" t="s">
        <v>5906</v>
      </c>
      <c r="R191" s="15">
        <v>250034</v>
      </c>
      <c r="S191" s="99" t="s">
        <v>72</v>
      </c>
      <c r="T191" s="14" t="s">
        <v>478</v>
      </c>
      <c r="U191" s="14" t="s">
        <v>478</v>
      </c>
      <c r="V191" s="236" t="s">
        <v>4963</v>
      </c>
      <c r="W191" s="109">
        <v>52.466617599999999</v>
      </c>
      <c r="X191" s="107">
        <v>0.75481962264150948</v>
      </c>
      <c r="Y191" s="109">
        <v>2273.33088</v>
      </c>
      <c r="Z191" s="108">
        <v>45.466617599999999</v>
      </c>
      <c r="AA191" s="109">
        <v>52.466617599999999</v>
      </c>
    </row>
    <row r="192" spans="1:27" ht="15.6">
      <c r="A192" s="13" t="s">
        <v>4766</v>
      </c>
      <c r="B192" s="95" t="s">
        <v>4767</v>
      </c>
      <c r="C192" s="233" t="s">
        <v>4928</v>
      </c>
      <c r="D192" s="13" t="s">
        <v>65</v>
      </c>
      <c r="E192" s="13" t="s">
        <v>65</v>
      </c>
      <c r="F192" s="13" t="s">
        <v>25</v>
      </c>
      <c r="G192" s="13" t="s">
        <v>66</v>
      </c>
      <c r="H192" s="233" t="s">
        <v>54</v>
      </c>
      <c r="I192" s="13" t="s">
        <v>55</v>
      </c>
      <c r="J192" s="233" t="s">
        <v>5907</v>
      </c>
      <c r="K192" s="100">
        <v>42705</v>
      </c>
      <c r="L192" s="100">
        <v>42746</v>
      </c>
      <c r="M192" s="106">
        <v>43465</v>
      </c>
      <c r="N192" s="13" t="s">
        <v>9</v>
      </c>
      <c r="O192" s="13" t="s">
        <v>4319</v>
      </c>
      <c r="P192" s="14" t="s">
        <v>17</v>
      </c>
      <c r="Q192" s="233" t="s">
        <v>5908</v>
      </c>
      <c r="R192" s="15">
        <v>748070</v>
      </c>
      <c r="S192" s="99" t="s">
        <v>72</v>
      </c>
      <c r="T192" s="14" t="s">
        <v>478</v>
      </c>
      <c r="U192" s="14" t="s">
        <v>478</v>
      </c>
      <c r="V192" s="236" t="s">
        <v>4963</v>
      </c>
      <c r="W192" s="109">
        <v>52.511784090566032</v>
      </c>
      <c r="X192" s="107">
        <v>2.2583245283018871</v>
      </c>
      <c r="Y192" s="109">
        <v>2275.5892045283017</v>
      </c>
      <c r="Z192" s="108">
        <v>45.511784090566032</v>
      </c>
      <c r="AA192" s="109">
        <v>52.511784090566032</v>
      </c>
    </row>
    <row r="193" spans="1:28" ht="15.6">
      <c r="A193" s="110" t="s">
        <v>4141</v>
      </c>
      <c r="B193" s="96" t="s">
        <v>4142</v>
      </c>
      <c r="C193" s="13" t="s">
        <v>5909</v>
      </c>
      <c r="D193" s="2" t="s">
        <v>52</v>
      </c>
      <c r="E193" s="2" t="s">
        <v>52</v>
      </c>
      <c r="F193" s="13" t="s">
        <v>26</v>
      </c>
      <c r="G193" s="13" t="s">
        <v>66</v>
      </c>
      <c r="H193" s="109" t="s">
        <v>54</v>
      </c>
      <c r="I193" s="2" t="s">
        <v>5399</v>
      </c>
      <c r="J193" s="13" t="s">
        <v>5910</v>
      </c>
      <c r="K193" s="98">
        <v>41828</v>
      </c>
      <c r="L193" s="97">
        <v>42735</v>
      </c>
      <c r="M193" s="98">
        <v>42037</v>
      </c>
      <c r="N193" s="2" t="s">
        <v>11</v>
      </c>
      <c r="O193" s="2" t="s">
        <v>12</v>
      </c>
      <c r="P193" s="14" t="s">
        <v>17</v>
      </c>
      <c r="Q193" s="13"/>
      <c r="R193" s="102">
        <v>22391</v>
      </c>
      <c r="S193" s="99" t="s">
        <v>72</v>
      </c>
      <c r="T193" s="14" t="s">
        <v>444</v>
      </c>
      <c r="U193" s="14" t="s">
        <v>444</v>
      </c>
      <c r="V193" s="236" t="s">
        <v>125</v>
      </c>
      <c r="W193" s="109">
        <v>52.513135999999996</v>
      </c>
      <c r="X193" s="107">
        <v>6.7595471698113224E-2</v>
      </c>
      <c r="Y193" s="109">
        <v>2275.6567999999997</v>
      </c>
      <c r="Z193" s="108">
        <v>45.513135999999996</v>
      </c>
      <c r="AA193" s="109">
        <v>52.513135999999996</v>
      </c>
    </row>
    <row r="194" spans="1:28" ht="15.6">
      <c r="A194" s="110" t="s">
        <v>4141</v>
      </c>
      <c r="B194" s="96" t="s">
        <v>4142</v>
      </c>
      <c r="C194" s="13" t="s">
        <v>4153</v>
      </c>
      <c r="D194" s="13" t="s">
        <v>52</v>
      </c>
      <c r="E194" s="13" t="s">
        <v>52</v>
      </c>
      <c r="F194" s="13" t="s">
        <v>26</v>
      </c>
      <c r="G194" s="13" t="s">
        <v>66</v>
      </c>
      <c r="H194" s="13" t="s">
        <v>54</v>
      </c>
      <c r="I194" s="13" t="s">
        <v>55</v>
      </c>
      <c r="J194" s="13" t="s">
        <v>5911</v>
      </c>
      <c r="K194" s="100">
        <v>42838</v>
      </c>
      <c r="L194" s="100">
        <v>42914</v>
      </c>
      <c r="M194" s="22">
        <v>42936</v>
      </c>
      <c r="N194" s="13" t="s">
        <v>13</v>
      </c>
      <c r="O194" s="13" t="s">
        <v>139</v>
      </c>
      <c r="P194" s="14" t="s">
        <v>17</v>
      </c>
      <c r="Q194" s="13" t="s">
        <v>5912</v>
      </c>
      <c r="R194" s="15">
        <v>500000</v>
      </c>
      <c r="S194" s="16" t="s">
        <v>72</v>
      </c>
      <c r="T194" s="14" t="s">
        <v>444</v>
      </c>
      <c r="U194" s="14" t="s">
        <v>444</v>
      </c>
      <c r="V194" s="236" t="s">
        <v>140</v>
      </c>
      <c r="W194" s="109">
        <v>52.543324679245281</v>
      </c>
      <c r="X194" s="107">
        <v>1.5094339622641511</v>
      </c>
      <c r="Y194" s="109">
        <v>2277.166233962264</v>
      </c>
      <c r="Z194" s="108">
        <v>45.543324679245281</v>
      </c>
      <c r="AA194" s="109">
        <v>52.543324679245281</v>
      </c>
    </row>
    <row r="195" spans="1:28" ht="15.6">
      <c r="A195" s="110" t="s">
        <v>4429</v>
      </c>
      <c r="B195" s="96" t="s">
        <v>152</v>
      </c>
      <c r="C195" s="233" t="s">
        <v>5913</v>
      </c>
      <c r="D195" s="13" t="s">
        <v>65</v>
      </c>
      <c r="E195" s="13" t="s">
        <v>65</v>
      </c>
      <c r="F195" s="233" t="s">
        <v>25</v>
      </c>
      <c r="G195" s="13" t="str">
        <f t="shared" ref="G195:G226" ca="1" si="0">IF((AND((L195-TODAY())&gt;0,(H195="N")))=TRUE,"S3",IF(AND((L195-TODAY())&lt;=0,(H195="N"))=TRUE,"S1",IF(AND((L195-TODAY())&gt;0,(H195="Y"))=TRUE,"S4","S2")))</f>
        <v>S1</v>
      </c>
      <c r="H195" s="233" t="s">
        <v>67</v>
      </c>
      <c r="I195" s="13" t="s">
        <v>55</v>
      </c>
      <c r="J195" s="233" t="s">
        <v>4880</v>
      </c>
      <c r="K195" s="235">
        <v>43108</v>
      </c>
      <c r="L195" s="235">
        <v>43109</v>
      </c>
      <c r="M195" s="235">
        <v>43196</v>
      </c>
      <c r="N195" s="233" t="s">
        <v>28</v>
      </c>
      <c r="O195" s="233" t="s">
        <v>28</v>
      </c>
      <c r="P195" s="233" t="s">
        <v>28</v>
      </c>
      <c r="R195" s="233" t="s">
        <v>5914</v>
      </c>
      <c r="S195" s="236">
        <v>500000</v>
      </c>
      <c r="T195" s="99" t="s">
        <v>72</v>
      </c>
      <c r="U195" s="14" t="str">
        <f t="shared" ref="U195:U202" ca="1" si="1">IF((AND((M195-TODAY())&lt;=0,(F195="P2")))=TRUE,"Yes","No")</f>
        <v>Yes</v>
      </c>
      <c r="V195" s="14" t="str">
        <f t="shared" ref="V195:V202" ca="1" si="2">IF((AND((M195-TODAY())&lt;=30,(L195-TODAY())&lt;=0,(F195="P1")))=TRUE,"Yes",IF(AND((M195-TODAY())&lt;=30,(L195-TODAY())&lt;=0,(F195="P2"))=TRUE,"Yes","No"))</f>
        <v>Yes</v>
      </c>
      <c r="W195" s="236" t="str">
        <f>VLOOKUP(O195,'Data Validation'!I:J,2,FALSE)</f>
        <v>RTC Passed</v>
      </c>
      <c r="X195" s="109">
        <f t="shared" ref="X195:X226" ca="1" si="3">IF(AB195&lt;=53,AB195,AB195-52)</f>
        <v>41.301886792452834</v>
      </c>
      <c r="Y195" s="107">
        <f t="shared" ref="Y195:Y226" si="4">IF(H195="Y",(((160/1000000)*S195)/5.3)*0.1,((160/1000000)*S195)/5.3)</f>
        <v>15.09433962264151</v>
      </c>
      <c r="Z195" s="109">
        <f>SUM($Y$195:Y195)</f>
        <v>15.09433962264151</v>
      </c>
      <c r="AA195" s="108">
        <f t="shared" ref="AA195:AA226" si="5">Z195/50</f>
        <v>0.30188679245283018</v>
      </c>
      <c r="AB195" s="109">
        <f t="shared" ref="AB195:AB226" ca="1" si="6">WEEKNUM(TODAY())+AA195</f>
        <v>41.301886792452834</v>
      </c>
    </row>
    <row r="196" spans="1:28" ht="15.6">
      <c r="A196" s="233" t="s">
        <v>4203</v>
      </c>
      <c r="B196" s="233" t="s">
        <v>4204</v>
      </c>
      <c r="C196" s="233" t="s">
        <v>5915</v>
      </c>
      <c r="D196" s="233" t="s">
        <v>76</v>
      </c>
      <c r="E196" s="233" t="s">
        <v>76</v>
      </c>
      <c r="F196" s="233" t="s">
        <v>25</v>
      </c>
      <c r="G196" s="13" t="str">
        <f t="shared" ca="1" si="0"/>
        <v>S1</v>
      </c>
      <c r="H196" s="233" t="s">
        <v>67</v>
      </c>
      <c r="I196" s="233" t="s">
        <v>68</v>
      </c>
      <c r="J196" s="233" t="s">
        <v>5916</v>
      </c>
      <c r="K196" s="235">
        <v>42795</v>
      </c>
      <c r="L196" s="235">
        <v>43189</v>
      </c>
      <c r="M196" s="235">
        <v>43217</v>
      </c>
      <c r="N196" s="233" t="s">
        <v>13</v>
      </c>
      <c r="O196" s="233" t="s">
        <v>139</v>
      </c>
      <c r="P196" s="233" t="s">
        <v>28</v>
      </c>
      <c r="R196" s="233" t="s">
        <v>5917</v>
      </c>
      <c r="S196" s="236">
        <v>500000</v>
      </c>
      <c r="T196" s="233" t="s">
        <v>72</v>
      </c>
      <c r="U196" s="14" t="str">
        <f t="shared" ca="1" si="1"/>
        <v>Yes</v>
      </c>
      <c r="V196" s="14" t="str">
        <f t="shared" ca="1" si="2"/>
        <v>Yes</v>
      </c>
      <c r="W196" s="236" t="str">
        <f>VLOOKUP(O196,'Data Validation'!I:J,2,FALSE)</f>
        <v>I828891</v>
      </c>
      <c r="X196" s="109">
        <f t="shared" ca="1" si="3"/>
        <v>41.60377358490566</v>
      </c>
      <c r="Y196" s="107">
        <f t="shared" si="4"/>
        <v>15.09433962264151</v>
      </c>
      <c r="Z196" s="109">
        <f>SUM($Y$195:Y196)</f>
        <v>30.188679245283019</v>
      </c>
      <c r="AA196" s="108">
        <f t="shared" si="5"/>
        <v>0.60377358490566035</v>
      </c>
      <c r="AB196" s="109">
        <f t="shared" ca="1" si="6"/>
        <v>41.60377358490566</v>
      </c>
    </row>
    <row r="197" spans="1:28" ht="15.6">
      <c r="A197" s="110" t="s">
        <v>4214</v>
      </c>
      <c r="B197" s="96" t="s">
        <v>4215</v>
      </c>
      <c r="C197" s="233" t="s">
        <v>5918</v>
      </c>
      <c r="D197" s="233" t="s">
        <v>65</v>
      </c>
      <c r="E197" s="233" t="s">
        <v>65</v>
      </c>
      <c r="F197" s="233" t="s">
        <v>25</v>
      </c>
      <c r="G197" s="13" t="str">
        <f t="shared" ca="1" si="0"/>
        <v>S1</v>
      </c>
      <c r="H197" s="233" t="s">
        <v>67</v>
      </c>
      <c r="I197" s="233" t="s">
        <v>55</v>
      </c>
      <c r="J197" s="233" t="s">
        <v>5919</v>
      </c>
      <c r="K197" s="235">
        <v>43195</v>
      </c>
      <c r="L197" s="235">
        <v>43196</v>
      </c>
      <c r="M197" s="235">
        <v>43220</v>
      </c>
      <c r="N197" s="233" t="s">
        <v>28</v>
      </c>
      <c r="O197" s="233" t="s">
        <v>28</v>
      </c>
      <c r="P197" s="233" t="s">
        <v>28</v>
      </c>
      <c r="R197" s="233" t="s">
        <v>5914</v>
      </c>
      <c r="S197" s="236">
        <v>500000</v>
      </c>
      <c r="T197" s="233" t="s">
        <v>72</v>
      </c>
      <c r="U197" s="14" t="str">
        <f t="shared" ca="1" si="1"/>
        <v>Yes</v>
      </c>
      <c r="V197" s="14" t="str">
        <f t="shared" ca="1" si="2"/>
        <v>Yes</v>
      </c>
      <c r="W197" s="236" t="str">
        <f>VLOOKUP(O197,'Data Validation'!I:J,2,FALSE)</f>
        <v>RTC Passed</v>
      </c>
      <c r="X197" s="109">
        <f t="shared" ca="1" si="3"/>
        <v>41.905660377358494</v>
      </c>
      <c r="Y197" s="107">
        <f t="shared" si="4"/>
        <v>15.09433962264151</v>
      </c>
      <c r="Z197" s="109">
        <f>SUM($Y$195:Y197)</f>
        <v>45.283018867924525</v>
      </c>
      <c r="AA197" s="108">
        <f t="shared" si="5"/>
        <v>0.90566037735849048</v>
      </c>
      <c r="AB197" s="109">
        <f t="shared" ca="1" si="6"/>
        <v>41.905660377358494</v>
      </c>
    </row>
    <row r="198" spans="1:28" ht="15.6">
      <c r="A198" s="110" t="s">
        <v>4214</v>
      </c>
      <c r="B198" s="96" t="s">
        <v>4215</v>
      </c>
      <c r="C198" s="233" t="s">
        <v>5920</v>
      </c>
      <c r="D198" s="233" t="s">
        <v>65</v>
      </c>
      <c r="E198" s="233" t="s">
        <v>65</v>
      </c>
      <c r="F198" s="233" t="s">
        <v>25</v>
      </c>
      <c r="G198" s="13" t="str">
        <f t="shared" ca="1" si="0"/>
        <v>S1</v>
      </c>
      <c r="H198" s="233" t="s">
        <v>67</v>
      </c>
      <c r="I198" s="13" t="s">
        <v>55</v>
      </c>
      <c r="J198" s="233" t="s">
        <v>5921</v>
      </c>
      <c r="K198" s="235">
        <v>43234</v>
      </c>
      <c r="L198" s="235">
        <v>43258</v>
      </c>
      <c r="M198" s="235">
        <v>43327</v>
      </c>
      <c r="N198" s="13" t="s">
        <v>28</v>
      </c>
      <c r="O198" s="233" t="s">
        <v>28</v>
      </c>
      <c r="P198" s="233" t="s">
        <v>28</v>
      </c>
      <c r="R198" s="233" t="s">
        <v>5922</v>
      </c>
      <c r="S198" s="236">
        <v>500000</v>
      </c>
      <c r="T198" s="233" t="s">
        <v>72</v>
      </c>
      <c r="U198" s="14" t="str">
        <f t="shared" ca="1" si="1"/>
        <v>Yes</v>
      </c>
      <c r="V198" s="14" t="str">
        <f t="shared" ca="1" si="2"/>
        <v>Yes</v>
      </c>
      <c r="W198" s="236" t="str">
        <f>VLOOKUP(O198,'Data Validation'!I:J,2,FALSE)</f>
        <v>RTC Passed</v>
      </c>
      <c r="X198" s="109">
        <f t="shared" ca="1" si="3"/>
        <v>42.20754716981132</v>
      </c>
      <c r="Y198" s="107">
        <f t="shared" si="4"/>
        <v>15.09433962264151</v>
      </c>
      <c r="Z198" s="109">
        <f>SUM($Y$195:Y198)</f>
        <v>60.377358490566039</v>
      </c>
      <c r="AA198" s="108">
        <f t="shared" si="5"/>
        <v>1.2075471698113207</v>
      </c>
      <c r="AB198" s="109">
        <f t="shared" ca="1" si="6"/>
        <v>42.20754716981132</v>
      </c>
    </row>
    <row r="199" spans="1:28" ht="15.6">
      <c r="A199" s="13" t="s">
        <v>4888</v>
      </c>
      <c r="B199" s="13" t="s">
        <v>188</v>
      </c>
      <c r="C199" s="233" t="s">
        <v>4423</v>
      </c>
      <c r="D199" s="233" t="s">
        <v>65</v>
      </c>
      <c r="E199" s="233" t="s">
        <v>65</v>
      </c>
      <c r="F199" s="233" t="s">
        <v>25</v>
      </c>
      <c r="G199" s="13" t="str">
        <f t="shared" ca="1" si="0"/>
        <v>S1</v>
      </c>
      <c r="H199" s="233" t="s">
        <v>67</v>
      </c>
      <c r="I199" s="233" t="s">
        <v>68</v>
      </c>
      <c r="J199" s="233" t="s">
        <v>5923</v>
      </c>
      <c r="K199" s="235">
        <v>43252</v>
      </c>
      <c r="L199" s="235">
        <v>43323</v>
      </c>
      <c r="M199" s="235">
        <v>43336</v>
      </c>
      <c r="N199" s="233" t="s">
        <v>28</v>
      </c>
      <c r="O199" s="233" t="s">
        <v>28</v>
      </c>
      <c r="P199" s="233" t="s">
        <v>28</v>
      </c>
      <c r="R199" s="233" t="s">
        <v>5924</v>
      </c>
      <c r="S199" s="236">
        <v>500000</v>
      </c>
      <c r="T199" s="233" t="s">
        <v>72</v>
      </c>
      <c r="U199" s="14" t="str">
        <f t="shared" ca="1" si="1"/>
        <v>Yes</v>
      </c>
      <c r="V199" s="14" t="str">
        <f t="shared" ca="1" si="2"/>
        <v>Yes</v>
      </c>
      <c r="W199" s="236" t="str">
        <f>VLOOKUP(O199,'Data Validation'!I:J,2,FALSE)</f>
        <v>RTC Passed</v>
      </c>
      <c r="X199" s="109">
        <f t="shared" ca="1" si="3"/>
        <v>42.509433962264154</v>
      </c>
      <c r="Y199" s="107">
        <f t="shared" si="4"/>
        <v>15.09433962264151</v>
      </c>
      <c r="Z199" s="109">
        <f>SUM($Y$195:Y199)</f>
        <v>75.471698113207552</v>
      </c>
      <c r="AA199" s="108">
        <f t="shared" si="5"/>
        <v>1.5094339622641511</v>
      </c>
      <c r="AB199" s="109">
        <f t="shared" ca="1" si="6"/>
        <v>42.509433962264154</v>
      </c>
    </row>
    <row r="200" spans="1:28" ht="15.6">
      <c r="A200" s="233" t="s">
        <v>4168</v>
      </c>
      <c r="B200" s="233" t="s">
        <v>4169</v>
      </c>
      <c r="C200" s="233" t="s">
        <v>5925</v>
      </c>
      <c r="D200" s="233" t="s">
        <v>76</v>
      </c>
      <c r="E200" s="233" t="s">
        <v>76</v>
      </c>
      <c r="F200" s="233" t="s">
        <v>25</v>
      </c>
      <c r="G200" s="13" t="str">
        <f t="shared" ca="1" si="0"/>
        <v>S1</v>
      </c>
      <c r="H200" s="233" t="s">
        <v>67</v>
      </c>
      <c r="I200" s="233" t="s">
        <v>68</v>
      </c>
      <c r="J200" s="233" t="s">
        <v>5926</v>
      </c>
      <c r="K200" s="235">
        <v>43255</v>
      </c>
      <c r="L200" s="235">
        <v>43322</v>
      </c>
      <c r="M200" s="235">
        <v>43340</v>
      </c>
      <c r="N200" s="233" t="s">
        <v>28</v>
      </c>
      <c r="O200" s="233" t="s">
        <v>28</v>
      </c>
      <c r="P200" s="233" t="s">
        <v>28</v>
      </c>
      <c r="R200" s="233" t="s">
        <v>3641</v>
      </c>
      <c r="S200" s="236">
        <v>4149</v>
      </c>
      <c r="T200" s="233" t="s">
        <v>72</v>
      </c>
      <c r="U200" s="14" t="str">
        <f t="shared" ca="1" si="1"/>
        <v>Yes</v>
      </c>
      <c r="V200" s="14" t="str">
        <f t="shared" ca="1" si="2"/>
        <v>Yes</v>
      </c>
      <c r="W200" s="236" t="str">
        <f>VLOOKUP(O200,'Data Validation'!I:J,2,FALSE)</f>
        <v>RTC Passed</v>
      </c>
      <c r="X200" s="109">
        <f t="shared" ca="1" si="3"/>
        <v>42.511939018867928</v>
      </c>
      <c r="Y200" s="107">
        <f t="shared" si="4"/>
        <v>0.12525283018867928</v>
      </c>
      <c r="Z200" s="109">
        <f>SUM($Y$195:Y200)</f>
        <v>75.596950943396237</v>
      </c>
      <c r="AA200" s="108">
        <f t="shared" si="5"/>
        <v>1.5119390188679247</v>
      </c>
      <c r="AB200" s="109">
        <f t="shared" ca="1" si="6"/>
        <v>42.511939018867928</v>
      </c>
    </row>
    <row r="201" spans="1:28" ht="15.6">
      <c r="A201" s="233" t="s">
        <v>4168</v>
      </c>
      <c r="B201" s="233" t="s">
        <v>4169</v>
      </c>
      <c r="C201" s="233" t="s">
        <v>5927</v>
      </c>
      <c r="D201" s="233" t="s">
        <v>76</v>
      </c>
      <c r="E201" s="233" t="s">
        <v>76</v>
      </c>
      <c r="F201" s="233" t="s">
        <v>25</v>
      </c>
      <c r="G201" s="13" t="str">
        <f t="shared" ca="1" si="0"/>
        <v>S1</v>
      </c>
      <c r="H201" s="233" t="s">
        <v>67</v>
      </c>
      <c r="I201" s="233" t="s">
        <v>68</v>
      </c>
      <c r="J201" s="233" t="s">
        <v>5928</v>
      </c>
      <c r="K201" s="235">
        <v>43261</v>
      </c>
      <c r="L201" s="235">
        <v>43326</v>
      </c>
      <c r="M201" s="235">
        <v>43353</v>
      </c>
      <c r="N201" s="233" t="s">
        <v>28</v>
      </c>
      <c r="O201" s="233" t="s">
        <v>28</v>
      </c>
      <c r="P201" s="233" t="s">
        <v>28</v>
      </c>
      <c r="R201" s="233" t="s">
        <v>5171</v>
      </c>
      <c r="S201" s="236">
        <v>747</v>
      </c>
      <c r="T201" s="233" t="s">
        <v>72</v>
      </c>
      <c r="U201" s="14" t="str">
        <f t="shared" ca="1" si="1"/>
        <v>Yes</v>
      </c>
      <c r="V201" s="14" t="str">
        <f t="shared" ca="1" si="2"/>
        <v>Yes</v>
      </c>
      <c r="W201" s="236" t="str">
        <f>VLOOKUP(O201,'Data Validation'!I:J,2,FALSE)</f>
        <v>RTC Passed</v>
      </c>
      <c r="X201" s="109">
        <f t="shared" ca="1" si="3"/>
        <v>42.512390037735848</v>
      </c>
      <c r="Y201" s="107">
        <f t="shared" si="4"/>
        <v>2.255094339622642E-2</v>
      </c>
      <c r="Z201" s="109">
        <f>SUM($Y$195:Y201)</f>
        <v>75.619501886792463</v>
      </c>
      <c r="AA201" s="108">
        <f t="shared" si="5"/>
        <v>1.5123900377358492</v>
      </c>
      <c r="AB201" s="109">
        <f t="shared" ca="1" si="6"/>
        <v>42.512390037735848</v>
      </c>
    </row>
    <row r="202" spans="1:28" ht="15.6">
      <c r="A202" s="233" t="s">
        <v>4203</v>
      </c>
      <c r="B202" s="233" t="s">
        <v>4204</v>
      </c>
      <c r="C202" s="233" t="s">
        <v>5929</v>
      </c>
      <c r="D202" s="233" t="s">
        <v>65</v>
      </c>
      <c r="E202" s="233" t="s">
        <v>65</v>
      </c>
      <c r="F202" s="233" t="s">
        <v>25</v>
      </c>
      <c r="G202" s="13" t="str">
        <f t="shared" ca="1" si="0"/>
        <v>S1</v>
      </c>
      <c r="H202" s="233" t="s">
        <v>67</v>
      </c>
      <c r="I202" s="233" t="s">
        <v>55</v>
      </c>
      <c r="J202" s="233" t="s">
        <v>5930</v>
      </c>
      <c r="K202" s="235">
        <v>43269</v>
      </c>
      <c r="L202" s="235">
        <v>43318</v>
      </c>
      <c r="M202" s="235">
        <v>43360</v>
      </c>
      <c r="N202" s="233" t="s">
        <v>28</v>
      </c>
      <c r="O202" s="233" t="s">
        <v>28</v>
      </c>
      <c r="P202" s="233" t="s">
        <v>28</v>
      </c>
      <c r="R202" s="233" t="s">
        <v>5931</v>
      </c>
      <c r="S202" s="236">
        <v>500000</v>
      </c>
      <c r="T202" s="233" t="s">
        <v>72</v>
      </c>
      <c r="U202" s="14" t="str">
        <f t="shared" ca="1" si="1"/>
        <v>Yes</v>
      </c>
      <c r="V202" s="14" t="str">
        <f t="shared" ca="1" si="2"/>
        <v>Yes</v>
      </c>
      <c r="W202" s="236" t="str">
        <f>VLOOKUP(O202,'Data Validation'!I:J,2,FALSE)</f>
        <v>RTC Passed</v>
      </c>
      <c r="X202" s="109">
        <f t="shared" ca="1" si="3"/>
        <v>42.814276830188682</v>
      </c>
      <c r="Y202" s="107">
        <f t="shared" si="4"/>
        <v>15.09433962264151</v>
      </c>
      <c r="Z202" s="109">
        <f>SUM($Y$195:Y202)</f>
        <v>90.713841509433976</v>
      </c>
      <c r="AA202" s="108">
        <f t="shared" si="5"/>
        <v>1.8142768301886796</v>
      </c>
      <c r="AB202" s="109">
        <f t="shared" ca="1" si="6"/>
        <v>42.814276830188682</v>
      </c>
    </row>
    <row r="203" spans="1:28" ht="15.6">
      <c r="A203" s="233" t="s">
        <v>4203</v>
      </c>
      <c r="B203" s="233" t="s">
        <v>4204</v>
      </c>
      <c r="C203" s="233" t="s">
        <v>5932</v>
      </c>
      <c r="D203" s="233" t="s">
        <v>65</v>
      </c>
      <c r="E203" s="233" t="s">
        <v>65</v>
      </c>
      <c r="F203" s="233" t="s">
        <v>25</v>
      </c>
      <c r="G203" s="13" t="str">
        <f t="shared" ca="1" si="0"/>
        <v>S1</v>
      </c>
      <c r="H203" s="233" t="s">
        <v>67</v>
      </c>
      <c r="I203" s="233" t="s">
        <v>55</v>
      </c>
      <c r="J203" s="233" t="s">
        <v>5933</v>
      </c>
      <c r="K203" s="235">
        <v>42994</v>
      </c>
      <c r="L203" s="235">
        <v>43315</v>
      </c>
      <c r="M203" s="235">
        <v>43369</v>
      </c>
      <c r="N203" s="233" t="s">
        <v>28</v>
      </c>
      <c r="O203" s="233" t="s">
        <v>28</v>
      </c>
      <c r="P203" s="233" t="s">
        <v>28</v>
      </c>
      <c r="R203" s="233" t="s">
        <v>5924</v>
      </c>
      <c r="S203" s="236">
        <v>500000</v>
      </c>
      <c r="T203" s="233" t="s">
        <v>72</v>
      </c>
      <c r="U203" s="233" t="s">
        <v>444</v>
      </c>
      <c r="V203" s="233" t="s">
        <v>444</v>
      </c>
      <c r="W203" s="236" t="str">
        <f>VLOOKUP(O203,'Data Validation'!I:J,2,FALSE)</f>
        <v>RTC Passed</v>
      </c>
      <c r="X203" s="109">
        <f t="shared" ca="1" si="3"/>
        <v>43.116163622641508</v>
      </c>
      <c r="Y203" s="107">
        <f t="shared" si="4"/>
        <v>15.09433962264151</v>
      </c>
      <c r="Z203" s="109">
        <f>SUM($Y$195:Y203)</f>
        <v>105.80818113207549</v>
      </c>
      <c r="AA203" s="108">
        <f t="shared" si="5"/>
        <v>2.1161636226415097</v>
      </c>
      <c r="AB203" s="109">
        <f t="shared" ca="1" si="6"/>
        <v>43.116163622641508</v>
      </c>
    </row>
    <row r="204" spans="1:28" ht="15.6">
      <c r="A204" s="233" t="s">
        <v>4203</v>
      </c>
      <c r="B204" s="233" t="s">
        <v>4204</v>
      </c>
      <c r="C204" s="233" t="s">
        <v>5915</v>
      </c>
      <c r="D204" s="233" t="s">
        <v>76</v>
      </c>
      <c r="E204" s="233" t="s">
        <v>76</v>
      </c>
      <c r="F204" s="233" t="s">
        <v>25</v>
      </c>
      <c r="G204" s="13" t="str">
        <f t="shared" ca="1" si="0"/>
        <v>S1</v>
      </c>
      <c r="H204" s="233" t="s">
        <v>67</v>
      </c>
      <c r="I204" s="233" t="s">
        <v>68</v>
      </c>
      <c r="J204" s="233" t="s">
        <v>5934</v>
      </c>
      <c r="K204" s="235">
        <v>43150</v>
      </c>
      <c r="L204" s="235">
        <v>43357</v>
      </c>
      <c r="M204" s="235">
        <v>43448</v>
      </c>
      <c r="N204" s="233" t="s">
        <v>28</v>
      </c>
      <c r="O204" s="233" t="s">
        <v>28</v>
      </c>
      <c r="P204" s="233" t="s">
        <v>28</v>
      </c>
      <c r="R204" s="233" t="s">
        <v>3641</v>
      </c>
      <c r="S204" s="236">
        <v>16956</v>
      </c>
      <c r="T204" s="233" t="s">
        <v>58</v>
      </c>
      <c r="U204" s="233" t="s">
        <v>444</v>
      </c>
      <c r="V204" s="233" t="s">
        <v>444</v>
      </c>
      <c r="W204" s="236" t="str">
        <f>VLOOKUP(O204,'Data Validation'!I:J,2,FALSE)</f>
        <v>RTC Passed</v>
      </c>
      <c r="X204" s="109">
        <f t="shared" ca="1" si="3"/>
        <v>43.126401207547168</v>
      </c>
      <c r="Y204" s="107">
        <f t="shared" si="4"/>
        <v>0.51187924528301898</v>
      </c>
      <c r="Z204" s="109">
        <f>SUM($Y$195:Y204)</f>
        <v>106.3200603773585</v>
      </c>
      <c r="AA204" s="108">
        <f t="shared" si="5"/>
        <v>2.1264012075471701</v>
      </c>
      <c r="AB204" s="109">
        <f t="shared" ca="1" si="6"/>
        <v>43.126401207547168</v>
      </c>
    </row>
    <row r="205" spans="1:28" ht="15.6">
      <c r="A205" s="233" t="s">
        <v>4203</v>
      </c>
      <c r="B205" s="233" t="s">
        <v>4133</v>
      </c>
      <c r="C205" s="233" t="s">
        <v>5935</v>
      </c>
      <c r="D205" s="233" t="s">
        <v>65</v>
      </c>
      <c r="E205" s="233" t="s">
        <v>65</v>
      </c>
      <c r="F205" s="233" t="s">
        <v>25</v>
      </c>
      <c r="G205" s="13" t="str">
        <f t="shared" ca="1" si="0"/>
        <v>S1</v>
      </c>
      <c r="H205" s="233" t="s">
        <v>67</v>
      </c>
      <c r="I205" s="233" t="s">
        <v>55</v>
      </c>
      <c r="J205" s="233" t="s">
        <v>5936</v>
      </c>
      <c r="K205" s="235">
        <v>43255</v>
      </c>
      <c r="L205" s="235">
        <v>43364</v>
      </c>
      <c r="M205" s="235">
        <v>43451</v>
      </c>
      <c r="N205" s="233" t="s">
        <v>28</v>
      </c>
      <c r="O205" s="233" t="s">
        <v>28</v>
      </c>
      <c r="P205" s="233" t="s">
        <v>28</v>
      </c>
      <c r="R205" s="233"/>
      <c r="S205" s="236">
        <v>500000</v>
      </c>
      <c r="T205" s="233" t="s">
        <v>58</v>
      </c>
      <c r="U205" s="233" t="s">
        <v>444</v>
      </c>
      <c r="V205" s="233" t="s">
        <v>444</v>
      </c>
      <c r="W205" s="236" t="str">
        <f>VLOOKUP(O205,'Data Validation'!I:J,2,FALSE)</f>
        <v>RTC Passed</v>
      </c>
      <c r="X205" s="109">
        <f t="shared" ca="1" si="3"/>
        <v>43.428288000000002</v>
      </c>
      <c r="Y205" s="107">
        <f t="shared" si="4"/>
        <v>15.09433962264151</v>
      </c>
      <c r="Z205" s="109">
        <f>SUM($Y$195:Y205)</f>
        <v>121.41440000000001</v>
      </c>
      <c r="AA205" s="108">
        <f t="shared" si="5"/>
        <v>2.4282880000000002</v>
      </c>
      <c r="AB205" s="109">
        <f t="shared" ca="1" si="6"/>
        <v>43.428288000000002</v>
      </c>
    </row>
    <row r="206" spans="1:28" ht="15.6">
      <c r="A206" s="110" t="s">
        <v>4429</v>
      </c>
      <c r="B206" s="96" t="s">
        <v>152</v>
      </c>
      <c r="C206" s="13" t="s">
        <v>5697</v>
      </c>
      <c r="D206" s="13" t="s">
        <v>65</v>
      </c>
      <c r="E206" s="13" t="s">
        <v>65</v>
      </c>
      <c r="F206" s="13" t="s">
        <v>25</v>
      </c>
      <c r="G206" s="13" t="str">
        <f t="shared" ca="1" si="0"/>
        <v>S2</v>
      </c>
      <c r="H206" s="13" t="s">
        <v>54</v>
      </c>
      <c r="I206" s="13" t="s">
        <v>55</v>
      </c>
      <c r="J206" s="13" t="s">
        <v>5937</v>
      </c>
      <c r="K206" s="100">
        <v>42990</v>
      </c>
      <c r="L206" s="100">
        <v>43049</v>
      </c>
      <c r="M206" s="22">
        <v>43117</v>
      </c>
      <c r="N206" s="13" t="s">
        <v>28</v>
      </c>
      <c r="O206" s="13" t="s">
        <v>28</v>
      </c>
      <c r="P206" s="13" t="s">
        <v>28</v>
      </c>
      <c r="R206" s="13"/>
      <c r="S206" s="102">
        <v>133129</v>
      </c>
      <c r="T206" s="233" t="s">
        <v>72</v>
      </c>
      <c r="U206" s="14" t="str">
        <f t="shared" ref="U206:U237" ca="1" si="7">IF((AND((M206-TODAY())&lt;=0,(F206="P2")))=TRUE,"Yes","No")</f>
        <v>Yes</v>
      </c>
      <c r="V206" s="14" t="str">
        <f t="shared" ref="V206:V237" ca="1" si="8">IF((AND((M206-TODAY())&lt;=30,(L206-TODAY())&lt;=0,(F206="P1")))=TRUE,"Yes",IF(AND((M206-TODAY())&lt;=30,(L206-TODAY())&lt;=0,(F206="P2"))=TRUE,"Yes","No"))</f>
        <v>Yes</v>
      </c>
      <c r="W206" s="236" t="str">
        <f>VLOOKUP(O206,'Data Validation'!I:J,2,FALSE)</f>
        <v>RTC Passed</v>
      </c>
      <c r="X206" s="109">
        <f t="shared" ca="1" si="3"/>
        <v>43.436325977358493</v>
      </c>
      <c r="Y206" s="107">
        <f t="shared" si="4"/>
        <v>0.40189886792452834</v>
      </c>
      <c r="Z206" s="109">
        <f>SUM($Y$195:Y206)</f>
        <v>121.81629886792454</v>
      </c>
      <c r="AA206" s="108">
        <f t="shared" si="5"/>
        <v>2.4363259773584911</v>
      </c>
      <c r="AB206" s="109">
        <f t="shared" ca="1" si="6"/>
        <v>43.436325977358493</v>
      </c>
    </row>
    <row r="207" spans="1:28" ht="15.6">
      <c r="A207" s="110" t="s">
        <v>4174</v>
      </c>
      <c r="B207" s="96" t="s">
        <v>4133</v>
      </c>
      <c r="C207" s="13" t="s">
        <v>5938</v>
      </c>
      <c r="D207" s="233" t="s">
        <v>76</v>
      </c>
      <c r="E207" s="233" t="s">
        <v>76</v>
      </c>
      <c r="F207" s="233" t="s">
        <v>25</v>
      </c>
      <c r="G207" s="13" t="str">
        <f t="shared" ca="1" si="0"/>
        <v>S2</v>
      </c>
      <c r="H207" s="233" t="s">
        <v>54</v>
      </c>
      <c r="I207" s="13" t="s">
        <v>55</v>
      </c>
      <c r="J207" s="233" t="s">
        <v>5939</v>
      </c>
      <c r="K207" s="235">
        <v>43040</v>
      </c>
      <c r="L207" s="235">
        <v>43077</v>
      </c>
      <c r="M207" s="235">
        <v>43119</v>
      </c>
      <c r="N207" s="13" t="s">
        <v>28</v>
      </c>
      <c r="O207" s="13" t="s">
        <v>28</v>
      </c>
      <c r="P207" s="13" t="s">
        <v>28</v>
      </c>
      <c r="R207" s="233"/>
      <c r="S207" s="236">
        <v>500000</v>
      </c>
      <c r="T207" s="233" t="s">
        <v>72</v>
      </c>
      <c r="U207" s="14" t="str">
        <f t="shared" ca="1" si="7"/>
        <v>Yes</v>
      </c>
      <c r="V207" s="14" t="str">
        <f t="shared" ca="1" si="8"/>
        <v>Yes</v>
      </c>
      <c r="W207" s="236" t="str">
        <f>VLOOKUP(O207,'Data Validation'!I:J,2,FALSE)</f>
        <v>RTC Passed</v>
      </c>
      <c r="X207" s="109">
        <f t="shared" ca="1" si="3"/>
        <v>43.466514656603778</v>
      </c>
      <c r="Y207" s="107">
        <f t="shared" si="4"/>
        <v>1.5094339622641511</v>
      </c>
      <c r="Z207" s="109">
        <f>SUM($Y$195:Y207)</f>
        <v>123.3257328301887</v>
      </c>
      <c r="AA207" s="108">
        <f t="shared" si="5"/>
        <v>2.4665146566037741</v>
      </c>
      <c r="AB207" s="109">
        <f t="shared" ca="1" si="6"/>
        <v>43.466514656603778</v>
      </c>
    </row>
    <row r="208" spans="1:28" ht="15.6">
      <c r="A208" s="110" t="s">
        <v>4174</v>
      </c>
      <c r="B208" s="96" t="s">
        <v>4133</v>
      </c>
      <c r="C208" s="13" t="s">
        <v>5938</v>
      </c>
      <c r="D208" s="233" t="s">
        <v>76</v>
      </c>
      <c r="E208" s="233" t="s">
        <v>76</v>
      </c>
      <c r="F208" s="233" t="s">
        <v>25</v>
      </c>
      <c r="G208" s="13" t="str">
        <f t="shared" ca="1" si="0"/>
        <v>S2</v>
      </c>
      <c r="H208" s="233" t="s">
        <v>54</v>
      </c>
      <c r="I208" s="13" t="s">
        <v>55</v>
      </c>
      <c r="J208" s="233" t="s">
        <v>5940</v>
      </c>
      <c r="K208" s="235">
        <v>43040</v>
      </c>
      <c r="L208" s="235">
        <v>43077</v>
      </c>
      <c r="M208" s="235">
        <v>43119</v>
      </c>
      <c r="N208" s="13" t="s">
        <v>28</v>
      </c>
      <c r="O208" s="13" t="s">
        <v>28</v>
      </c>
      <c r="P208" s="13" t="s">
        <v>28</v>
      </c>
      <c r="R208" s="233"/>
      <c r="S208" s="236">
        <v>500000</v>
      </c>
      <c r="T208" s="233" t="s">
        <v>72</v>
      </c>
      <c r="U208" s="14" t="str">
        <f t="shared" ca="1" si="7"/>
        <v>Yes</v>
      </c>
      <c r="V208" s="14" t="str">
        <f t="shared" ca="1" si="8"/>
        <v>Yes</v>
      </c>
      <c r="W208" s="236" t="str">
        <f>VLOOKUP(O208,'Data Validation'!I:J,2,FALSE)</f>
        <v>RTC Passed</v>
      </c>
      <c r="X208" s="109">
        <f t="shared" ca="1" si="3"/>
        <v>43.496703335849055</v>
      </c>
      <c r="Y208" s="107">
        <f t="shared" si="4"/>
        <v>1.5094339622641511</v>
      </c>
      <c r="Z208" s="109">
        <f>SUM($Y$195:Y208)</f>
        <v>124.83516679245285</v>
      </c>
      <c r="AA208" s="108">
        <f t="shared" si="5"/>
        <v>2.4967033358490571</v>
      </c>
      <c r="AB208" s="109">
        <f t="shared" ca="1" si="6"/>
        <v>43.496703335849055</v>
      </c>
    </row>
    <row r="209" spans="1:28" ht="15.6">
      <c r="A209" s="13" t="s">
        <v>4180</v>
      </c>
      <c r="B209" s="96" t="s">
        <v>4181</v>
      </c>
      <c r="C209" s="13" t="s">
        <v>5608</v>
      </c>
      <c r="D209" s="233" t="s">
        <v>76</v>
      </c>
      <c r="E209" s="233" t="s">
        <v>76</v>
      </c>
      <c r="F209" s="233" t="s">
        <v>25</v>
      </c>
      <c r="G209" s="13" t="str">
        <f t="shared" ca="1" si="0"/>
        <v>S2</v>
      </c>
      <c r="H209" s="13" t="s">
        <v>54</v>
      </c>
      <c r="I209" s="13" t="s">
        <v>55</v>
      </c>
      <c r="J209" s="233" t="s">
        <v>5941</v>
      </c>
      <c r="K209" s="235">
        <v>43057</v>
      </c>
      <c r="L209" s="235">
        <v>43105</v>
      </c>
      <c r="M209" s="235">
        <v>43123</v>
      </c>
      <c r="N209" s="233" t="s">
        <v>28</v>
      </c>
      <c r="O209" s="233" t="s">
        <v>28</v>
      </c>
      <c r="P209" s="233" t="s">
        <v>28</v>
      </c>
      <c r="R209" s="233"/>
      <c r="S209" s="15">
        <v>500000</v>
      </c>
      <c r="T209" s="233" t="s">
        <v>72</v>
      </c>
      <c r="U209" s="14" t="str">
        <f t="shared" ca="1" si="7"/>
        <v>Yes</v>
      </c>
      <c r="V209" s="14" t="str">
        <f t="shared" ca="1" si="8"/>
        <v>Yes</v>
      </c>
      <c r="W209" s="236" t="str">
        <f>VLOOKUP(O209,'Data Validation'!I:J,2,FALSE)</f>
        <v>RTC Passed</v>
      </c>
      <c r="X209" s="109">
        <f t="shared" ca="1" si="3"/>
        <v>43.52689201509434</v>
      </c>
      <c r="Y209" s="107">
        <f t="shared" si="4"/>
        <v>1.5094339622641511</v>
      </c>
      <c r="Z209" s="109">
        <f>SUM($Y$195:Y209)</f>
        <v>126.34460075471701</v>
      </c>
      <c r="AA209" s="108">
        <f t="shared" si="5"/>
        <v>2.5268920150943401</v>
      </c>
      <c r="AB209" s="109">
        <f t="shared" ca="1" si="6"/>
        <v>43.52689201509434</v>
      </c>
    </row>
    <row r="210" spans="1:28" ht="15.6">
      <c r="A210" s="103" t="s">
        <v>4214</v>
      </c>
      <c r="B210" s="96" t="s">
        <v>4215</v>
      </c>
      <c r="C210" s="13" t="s">
        <v>5621</v>
      </c>
      <c r="D210" s="13" t="s">
        <v>65</v>
      </c>
      <c r="E210" s="13" t="s">
        <v>65</v>
      </c>
      <c r="F210" s="13" t="s">
        <v>25</v>
      </c>
      <c r="G210" s="13" t="str">
        <f t="shared" ca="1" si="0"/>
        <v>S2</v>
      </c>
      <c r="H210" s="13" t="s">
        <v>54</v>
      </c>
      <c r="I210" s="13" t="s">
        <v>55</v>
      </c>
      <c r="J210" s="233" t="s">
        <v>5942</v>
      </c>
      <c r="K210" s="235">
        <v>43049</v>
      </c>
      <c r="L210" s="235">
        <v>43091</v>
      </c>
      <c r="M210" s="235">
        <v>43131</v>
      </c>
      <c r="N210" s="233" t="s">
        <v>28</v>
      </c>
      <c r="O210" s="233" t="s">
        <v>28</v>
      </c>
      <c r="P210" s="233" t="s">
        <v>28</v>
      </c>
      <c r="R210" s="233"/>
      <c r="S210" s="15">
        <v>177316</v>
      </c>
      <c r="T210" s="233" t="s">
        <v>72</v>
      </c>
      <c r="U210" s="14" t="str">
        <f t="shared" ca="1" si="7"/>
        <v>Yes</v>
      </c>
      <c r="V210" s="14" t="str">
        <f t="shared" ca="1" si="8"/>
        <v>Yes</v>
      </c>
      <c r="W210" s="236" t="str">
        <f>VLOOKUP(O210,'Data Validation'!I:J,2,FALSE)</f>
        <v>RTC Passed</v>
      </c>
      <c r="X210" s="109">
        <f t="shared" ca="1" si="3"/>
        <v>43.537597886792454</v>
      </c>
      <c r="Y210" s="107">
        <f t="shared" si="4"/>
        <v>0.53529358490566048</v>
      </c>
      <c r="Z210" s="109">
        <f>SUM($Y$195:Y210)</f>
        <v>126.87989433962267</v>
      </c>
      <c r="AA210" s="108">
        <f t="shared" si="5"/>
        <v>2.5375978867924531</v>
      </c>
      <c r="AB210" s="109">
        <f t="shared" ca="1" si="6"/>
        <v>43.537597886792454</v>
      </c>
    </row>
    <row r="211" spans="1:28" ht="15.6">
      <c r="A211" s="110" t="s">
        <v>4174</v>
      </c>
      <c r="B211" s="96" t="s">
        <v>4133</v>
      </c>
      <c r="C211" s="13" t="s">
        <v>5369</v>
      </c>
      <c r="D211" s="13" t="s">
        <v>65</v>
      </c>
      <c r="E211" s="13" t="s">
        <v>65</v>
      </c>
      <c r="F211" s="13" t="s">
        <v>25</v>
      </c>
      <c r="G211" s="13" t="str">
        <f t="shared" ca="1" si="0"/>
        <v>S2</v>
      </c>
      <c r="H211" s="109" t="s">
        <v>54</v>
      </c>
      <c r="I211" s="13" t="s">
        <v>55</v>
      </c>
      <c r="J211" s="233" t="s">
        <v>5943</v>
      </c>
      <c r="K211" s="235">
        <v>42856</v>
      </c>
      <c r="L211" s="235">
        <v>43024</v>
      </c>
      <c r="M211" s="235">
        <v>43131</v>
      </c>
      <c r="N211" s="233" t="s">
        <v>28</v>
      </c>
      <c r="O211" s="233" t="s">
        <v>28</v>
      </c>
      <c r="P211" s="233" t="s">
        <v>28</v>
      </c>
      <c r="R211" s="233"/>
      <c r="S211" s="15">
        <v>222110</v>
      </c>
      <c r="T211" s="233" t="s">
        <v>72</v>
      </c>
      <c r="U211" s="14" t="str">
        <f t="shared" ca="1" si="7"/>
        <v>Yes</v>
      </c>
      <c r="V211" s="14" t="str">
        <f t="shared" ca="1" si="8"/>
        <v>Yes</v>
      </c>
      <c r="W211" s="236" t="str">
        <f>VLOOKUP(O211,'Data Validation'!I:J,2,FALSE)</f>
        <v>RTC Passed</v>
      </c>
      <c r="X211" s="109">
        <f t="shared" ca="1" si="3"/>
        <v>43.551008301886796</v>
      </c>
      <c r="Y211" s="107">
        <f t="shared" si="4"/>
        <v>0.67052075471698125</v>
      </c>
      <c r="Z211" s="109">
        <f>SUM($Y$195:Y211)</f>
        <v>127.55041509433964</v>
      </c>
      <c r="AA211" s="108">
        <f t="shared" si="5"/>
        <v>2.5510083018867928</v>
      </c>
      <c r="AB211" s="109">
        <f t="shared" ca="1" si="6"/>
        <v>43.551008301886796</v>
      </c>
    </row>
    <row r="212" spans="1:28" ht="15.6">
      <c r="A212" s="13" t="s">
        <v>4196</v>
      </c>
      <c r="B212" s="13" t="s">
        <v>4197</v>
      </c>
      <c r="C212" s="233" t="s">
        <v>1622</v>
      </c>
      <c r="D212" s="13" t="s">
        <v>65</v>
      </c>
      <c r="E212" s="13" t="s">
        <v>65</v>
      </c>
      <c r="F212" s="233" t="s">
        <v>25</v>
      </c>
      <c r="G212" s="13" t="str">
        <f t="shared" ca="1" si="0"/>
        <v>S2</v>
      </c>
      <c r="H212" s="233" t="s">
        <v>54</v>
      </c>
      <c r="I212" s="13" t="s">
        <v>55</v>
      </c>
      <c r="J212" s="233" t="s">
        <v>5944</v>
      </c>
      <c r="K212" s="235">
        <v>42979</v>
      </c>
      <c r="L212" s="235">
        <v>43131</v>
      </c>
      <c r="M212" s="235">
        <v>43132</v>
      </c>
      <c r="N212" s="233" t="s">
        <v>28</v>
      </c>
      <c r="O212" s="233" t="s">
        <v>28</v>
      </c>
      <c r="P212" s="233" t="s">
        <v>28</v>
      </c>
      <c r="R212" s="233" t="s">
        <v>5860</v>
      </c>
      <c r="S212" s="15">
        <v>367916</v>
      </c>
      <c r="T212" s="233" t="s">
        <v>72</v>
      </c>
      <c r="U212" s="14" t="str">
        <f t="shared" ca="1" si="7"/>
        <v>Yes</v>
      </c>
      <c r="V212" s="14" t="str">
        <f t="shared" ca="1" si="8"/>
        <v>Yes</v>
      </c>
      <c r="W212" s="236" t="str">
        <f>VLOOKUP(O212,'Data Validation'!I:J,2,FALSE)</f>
        <v>RTC Passed</v>
      </c>
      <c r="X212" s="109">
        <f t="shared" ca="1" si="3"/>
        <v>43.573222098113206</v>
      </c>
      <c r="Y212" s="107">
        <f t="shared" si="4"/>
        <v>1.1106898113207551</v>
      </c>
      <c r="Z212" s="109">
        <f>SUM($Y$195:Y212)</f>
        <v>128.66110490566041</v>
      </c>
      <c r="AA212" s="108">
        <f t="shared" si="5"/>
        <v>2.5732220981132081</v>
      </c>
      <c r="AB212" s="109">
        <f t="shared" ca="1" si="6"/>
        <v>43.573222098113206</v>
      </c>
    </row>
    <row r="213" spans="1:28" ht="15.6">
      <c r="A213" s="110" t="s">
        <v>4141</v>
      </c>
      <c r="B213" s="96" t="s">
        <v>4142</v>
      </c>
      <c r="C213" s="13" t="s">
        <v>3409</v>
      </c>
      <c r="D213" s="233" t="s">
        <v>52</v>
      </c>
      <c r="E213" s="233" t="s">
        <v>52</v>
      </c>
      <c r="F213" s="233" t="s">
        <v>25</v>
      </c>
      <c r="G213" s="13" t="str">
        <f t="shared" ca="1" si="0"/>
        <v>S2</v>
      </c>
      <c r="H213" s="233" t="s">
        <v>54</v>
      </c>
      <c r="I213" s="2" t="s">
        <v>55</v>
      </c>
      <c r="J213" s="233" t="s">
        <v>5945</v>
      </c>
      <c r="K213" s="235">
        <v>43020</v>
      </c>
      <c r="L213" s="235">
        <v>43112</v>
      </c>
      <c r="M213" s="235">
        <v>43132</v>
      </c>
      <c r="N213" s="233" t="s">
        <v>28</v>
      </c>
      <c r="O213" s="233" t="s">
        <v>28</v>
      </c>
      <c r="P213" s="233" t="s">
        <v>28</v>
      </c>
      <c r="R213" s="233" t="s">
        <v>5946</v>
      </c>
      <c r="S213" s="15">
        <v>500000</v>
      </c>
      <c r="T213" s="233" t="s">
        <v>72</v>
      </c>
      <c r="U213" s="14" t="str">
        <f t="shared" ca="1" si="7"/>
        <v>Yes</v>
      </c>
      <c r="V213" s="14" t="str">
        <f t="shared" ca="1" si="8"/>
        <v>Yes</v>
      </c>
      <c r="W213" s="236" t="str">
        <f>VLOOKUP(O213,'Data Validation'!I:J,2,FALSE)</f>
        <v>RTC Passed</v>
      </c>
      <c r="X213" s="109">
        <f t="shared" ca="1" si="3"/>
        <v>43.603410777358491</v>
      </c>
      <c r="Y213" s="107">
        <f t="shared" si="4"/>
        <v>1.5094339622641511</v>
      </c>
      <c r="Z213" s="109">
        <f>SUM($Y$195:Y213)</f>
        <v>130.17053886792456</v>
      </c>
      <c r="AA213" s="108">
        <f t="shared" si="5"/>
        <v>2.6034107773584911</v>
      </c>
      <c r="AB213" s="109">
        <f t="shared" ca="1" si="6"/>
        <v>43.603410777358491</v>
      </c>
    </row>
    <row r="214" spans="1:28" ht="30.95">
      <c r="A214" s="13" t="s">
        <v>5947</v>
      </c>
      <c r="B214" s="13" t="s">
        <v>5948</v>
      </c>
      <c r="C214" s="13" t="s">
        <v>4788</v>
      </c>
      <c r="D214" s="13" t="s">
        <v>76</v>
      </c>
      <c r="E214" s="13" t="s">
        <v>52</v>
      </c>
      <c r="F214" s="13" t="s">
        <v>25</v>
      </c>
      <c r="G214" s="13" t="str">
        <f t="shared" ca="1" si="0"/>
        <v>S2</v>
      </c>
      <c r="H214" s="109" t="s">
        <v>54</v>
      </c>
      <c r="I214" s="13" t="s">
        <v>55</v>
      </c>
      <c r="J214" s="13" t="s">
        <v>5949</v>
      </c>
      <c r="K214" s="100">
        <v>43020</v>
      </c>
      <c r="L214" s="100">
        <v>43075</v>
      </c>
      <c r="M214" s="22">
        <v>43133</v>
      </c>
      <c r="N214" s="13" t="s">
        <v>28</v>
      </c>
      <c r="O214" s="13" t="s">
        <v>28</v>
      </c>
      <c r="P214" s="14" t="s">
        <v>28</v>
      </c>
      <c r="R214" s="13"/>
      <c r="S214" s="15">
        <v>18521</v>
      </c>
      <c r="T214" s="233" t="s">
        <v>72</v>
      </c>
      <c r="U214" s="14" t="str">
        <f t="shared" ca="1" si="7"/>
        <v>Yes</v>
      </c>
      <c r="V214" s="14" t="str">
        <f t="shared" ca="1" si="8"/>
        <v>Yes</v>
      </c>
      <c r="W214" s="236" t="str">
        <f>VLOOKUP(O214,'Data Validation'!I:J,2,FALSE)</f>
        <v>RTC Passed</v>
      </c>
      <c r="X214" s="111">
        <f t="shared" ca="1" si="3"/>
        <v>43.604529026415094</v>
      </c>
      <c r="Y214" s="112">
        <f t="shared" si="4"/>
        <v>5.591245283018869E-2</v>
      </c>
      <c r="Z214" s="109">
        <f>SUM($Y$195:Y214)</f>
        <v>130.22645132075476</v>
      </c>
      <c r="AA214" s="113">
        <f t="shared" si="5"/>
        <v>2.6045290264150953</v>
      </c>
      <c r="AB214" s="111">
        <f t="shared" ca="1" si="6"/>
        <v>43.604529026415094</v>
      </c>
    </row>
    <row r="215" spans="1:28" ht="15.6">
      <c r="A215" s="13" t="s">
        <v>4180</v>
      </c>
      <c r="B215" s="96" t="s">
        <v>4181</v>
      </c>
      <c r="C215" s="13" t="s">
        <v>4722</v>
      </c>
      <c r="D215" s="13" t="s">
        <v>65</v>
      </c>
      <c r="E215" s="13" t="s">
        <v>52</v>
      </c>
      <c r="F215" s="233" t="s">
        <v>25</v>
      </c>
      <c r="G215" s="13" t="str">
        <f t="shared" ca="1" si="0"/>
        <v>S2</v>
      </c>
      <c r="H215" s="13" t="s">
        <v>54</v>
      </c>
      <c r="I215" s="13" t="s">
        <v>55</v>
      </c>
      <c r="J215" s="233" t="s">
        <v>5950</v>
      </c>
      <c r="K215" s="235">
        <v>43040</v>
      </c>
      <c r="L215" s="235">
        <v>43073</v>
      </c>
      <c r="M215" s="235">
        <v>43136</v>
      </c>
      <c r="N215" s="233" t="s">
        <v>28</v>
      </c>
      <c r="O215" s="233" t="s">
        <v>28</v>
      </c>
      <c r="P215" s="233" t="s">
        <v>28</v>
      </c>
      <c r="R215" s="233"/>
      <c r="S215" s="102">
        <v>2497193</v>
      </c>
      <c r="T215" s="233" t="s">
        <v>72</v>
      </c>
      <c r="U215" s="14" t="str">
        <f t="shared" ca="1" si="7"/>
        <v>Yes</v>
      </c>
      <c r="V215" s="14" t="str">
        <f t="shared" ca="1" si="8"/>
        <v>Yes</v>
      </c>
      <c r="W215" s="236" t="str">
        <f>VLOOKUP(O215,'Data Validation'!I:J,2,FALSE)</f>
        <v>RTC Passed</v>
      </c>
      <c r="X215" s="109">
        <f t="shared" ca="1" si="3"/>
        <v>43.755302943396231</v>
      </c>
      <c r="Y215" s="107">
        <f t="shared" si="4"/>
        <v>7.5386958490566052</v>
      </c>
      <c r="Z215" s="109">
        <f>SUM($Y$195:Y215)</f>
        <v>137.76514716981137</v>
      </c>
      <c r="AA215" s="108">
        <f t="shared" si="5"/>
        <v>2.7553029433962273</v>
      </c>
      <c r="AB215" s="109">
        <f t="shared" ca="1" si="6"/>
        <v>43.755302943396231</v>
      </c>
    </row>
    <row r="216" spans="1:28" ht="15.6">
      <c r="A216" s="110" t="s">
        <v>4174</v>
      </c>
      <c r="B216" s="96" t="s">
        <v>4133</v>
      </c>
      <c r="C216" s="13" t="s">
        <v>2677</v>
      </c>
      <c r="D216" s="13" t="s">
        <v>76</v>
      </c>
      <c r="E216" s="13" t="s">
        <v>76</v>
      </c>
      <c r="F216" s="13" t="s">
        <v>25</v>
      </c>
      <c r="G216" s="13" t="str">
        <f t="shared" ca="1" si="0"/>
        <v>S2</v>
      </c>
      <c r="H216" s="13" t="s">
        <v>54</v>
      </c>
      <c r="I216" s="13" t="s">
        <v>68</v>
      </c>
      <c r="J216" s="233" t="s">
        <v>5951</v>
      </c>
      <c r="K216" s="235">
        <v>43075</v>
      </c>
      <c r="L216" s="235">
        <v>43111</v>
      </c>
      <c r="M216" s="235">
        <v>43144</v>
      </c>
      <c r="N216" s="233" t="s">
        <v>28</v>
      </c>
      <c r="O216" s="233" t="s">
        <v>28</v>
      </c>
      <c r="P216" s="233" t="s">
        <v>28</v>
      </c>
      <c r="R216" s="233" t="s">
        <v>3641</v>
      </c>
      <c r="S216" s="236">
        <v>24397</v>
      </c>
      <c r="T216" s="233" t="s">
        <v>72</v>
      </c>
      <c r="U216" s="14" t="str">
        <f t="shared" ca="1" si="7"/>
        <v>Yes</v>
      </c>
      <c r="V216" s="14" t="str">
        <f t="shared" ca="1" si="8"/>
        <v>Yes</v>
      </c>
      <c r="W216" s="236" t="str">
        <f>VLOOKUP(O216,'Data Validation'!I:J,2,FALSE)</f>
        <v>RTC Passed</v>
      </c>
      <c r="X216" s="109">
        <f t="shared" ca="1" si="3"/>
        <v>43.756775969811322</v>
      </c>
      <c r="Y216" s="107">
        <f t="shared" si="4"/>
        <v>7.365132075471699E-2</v>
      </c>
      <c r="Z216" s="109">
        <f>SUM($Y$195:Y216)</f>
        <v>137.83879849056609</v>
      </c>
      <c r="AA216" s="108">
        <f t="shared" si="5"/>
        <v>2.7567759698113217</v>
      </c>
      <c r="AB216" s="109">
        <f t="shared" ca="1" si="6"/>
        <v>43.756775969811322</v>
      </c>
    </row>
    <row r="217" spans="1:28" ht="15.6">
      <c r="A217" s="110" t="s">
        <v>4660</v>
      </c>
      <c r="B217" s="96" t="s">
        <v>4661</v>
      </c>
      <c r="C217" s="233" t="s">
        <v>4732</v>
      </c>
      <c r="D217" s="233" t="s">
        <v>65</v>
      </c>
      <c r="E217" s="233" t="s">
        <v>52</v>
      </c>
      <c r="F217" s="233" t="s">
        <v>25</v>
      </c>
      <c r="G217" s="13" t="str">
        <f t="shared" ca="1" si="0"/>
        <v>S2</v>
      </c>
      <c r="H217" s="13" t="s">
        <v>54</v>
      </c>
      <c r="I217" s="13" t="s">
        <v>55</v>
      </c>
      <c r="J217" s="233" t="s">
        <v>5952</v>
      </c>
      <c r="K217" s="235">
        <v>43104</v>
      </c>
      <c r="L217" s="235">
        <v>43130</v>
      </c>
      <c r="M217" s="235">
        <v>43146</v>
      </c>
      <c r="N217" s="233" t="s">
        <v>28</v>
      </c>
      <c r="O217" s="233" t="s">
        <v>28</v>
      </c>
      <c r="P217" s="233" t="s">
        <v>28</v>
      </c>
      <c r="R217" s="233"/>
      <c r="S217" s="15">
        <v>133818</v>
      </c>
      <c r="T217" s="233" t="s">
        <v>72</v>
      </c>
      <c r="U217" s="14" t="str">
        <f t="shared" ca="1" si="7"/>
        <v>Yes</v>
      </c>
      <c r="V217" s="14" t="str">
        <f t="shared" ca="1" si="8"/>
        <v>Yes</v>
      </c>
      <c r="W217" s="236" t="str">
        <f>VLOOKUP(O217,'Data Validation'!I:J,2,FALSE)</f>
        <v>RTC Passed</v>
      </c>
      <c r="X217" s="109">
        <f t="shared" ca="1" si="3"/>
        <v>43.764855547169816</v>
      </c>
      <c r="Y217" s="107">
        <f t="shared" si="4"/>
        <v>0.40397886792452842</v>
      </c>
      <c r="Z217" s="109">
        <f>SUM($Y$195:Y217)</f>
        <v>138.24277735849063</v>
      </c>
      <c r="AA217" s="108">
        <f t="shared" si="5"/>
        <v>2.7648555471698124</v>
      </c>
      <c r="AB217" s="109">
        <f t="shared" ca="1" si="6"/>
        <v>43.764855547169816</v>
      </c>
    </row>
    <row r="218" spans="1:28" ht="15.6">
      <c r="A218" s="110" t="s">
        <v>4174</v>
      </c>
      <c r="B218" s="96" t="s">
        <v>4133</v>
      </c>
      <c r="C218" s="13" t="s">
        <v>5847</v>
      </c>
      <c r="D218" s="13" t="s">
        <v>65</v>
      </c>
      <c r="E218" s="13" t="s">
        <v>65</v>
      </c>
      <c r="F218" s="13" t="s">
        <v>25</v>
      </c>
      <c r="G218" s="13" t="str">
        <f t="shared" ca="1" si="0"/>
        <v>S2</v>
      </c>
      <c r="H218" s="13" t="s">
        <v>54</v>
      </c>
      <c r="I218" s="13" t="s">
        <v>55</v>
      </c>
      <c r="J218" s="233" t="s">
        <v>5953</v>
      </c>
      <c r="K218" s="235">
        <v>43059</v>
      </c>
      <c r="L218" s="235">
        <v>43084</v>
      </c>
      <c r="M218" s="235">
        <v>43146</v>
      </c>
      <c r="N218" s="233" t="s">
        <v>28</v>
      </c>
      <c r="O218" s="233" t="s">
        <v>28</v>
      </c>
      <c r="P218" s="233" t="s">
        <v>28</v>
      </c>
      <c r="R218" s="233" t="s">
        <v>5954</v>
      </c>
      <c r="S218" s="15">
        <v>70716</v>
      </c>
      <c r="T218" s="233" t="s">
        <v>72</v>
      </c>
      <c r="U218" s="14" t="str">
        <f t="shared" ca="1" si="7"/>
        <v>Yes</v>
      </c>
      <c r="V218" s="14" t="str">
        <f t="shared" ca="1" si="8"/>
        <v>Yes</v>
      </c>
      <c r="W218" s="236" t="str">
        <f>VLOOKUP(O218,'Data Validation'!I:J,2,FALSE)</f>
        <v>RTC Passed</v>
      </c>
      <c r="X218" s="109">
        <f t="shared" ca="1" si="3"/>
        <v>43.769125192452833</v>
      </c>
      <c r="Y218" s="107">
        <f t="shared" si="4"/>
        <v>0.21348226415094343</v>
      </c>
      <c r="Z218" s="109">
        <f>SUM($Y$195:Y218)</f>
        <v>138.45625962264157</v>
      </c>
      <c r="AA218" s="108">
        <f t="shared" si="5"/>
        <v>2.7691251924528313</v>
      </c>
      <c r="AB218" s="109">
        <f t="shared" ca="1" si="6"/>
        <v>43.769125192452833</v>
      </c>
    </row>
    <row r="219" spans="1:28" ht="15.6">
      <c r="A219" s="103" t="s">
        <v>4174</v>
      </c>
      <c r="B219" s="96" t="s">
        <v>4133</v>
      </c>
      <c r="C219" s="13" t="s">
        <v>5955</v>
      </c>
      <c r="D219" s="13" t="s">
        <v>65</v>
      </c>
      <c r="E219" s="13" t="s">
        <v>65</v>
      </c>
      <c r="F219" s="13" t="s">
        <v>25</v>
      </c>
      <c r="G219" s="13" t="str">
        <f t="shared" ca="1" si="0"/>
        <v>S2</v>
      </c>
      <c r="H219" s="13" t="s">
        <v>54</v>
      </c>
      <c r="I219" s="13" t="s">
        <v>55</v>
      </c>
      <c r="J219" s="233" t="s">
        <v>5956</v>
      </c>
      <c r="K219" s="235">
        <v>42925</v>
      </c>
      <c r="L219" s="235">
        <v>43119</v>
      </c>
      <c r="M219" s="235">
        <v>43150</v>
      </c>
      <c r="N219" s="233" t="s">
        <v>28</v>
      </c>
      <c r="O219" s="233" t="s">
        <v>28</v>
      </c>
      <c r="P219" s="233" t="s">
        <v>28</v>
      </c>
      <c r="R219" s="233"/>
      <c r="S219" s="15">
        <v>126642</v>
      </c>
      <c r="T219" s="233" t="s">
        <v>72</v>
      </c>
      <c r="U219" s="14" t="str">
        <f t="shared" ca="1" si="7"/>
        <v>Yes</v>
      </c>
      <c r="V219" s="14" t="str">
        <f t="shared" ca="1" si="8"/>
        <v>Yes</v>
      </c>
      <c r="W219" s="236" t="str">
        <f>VLOOKUP(O219,'Data Validation'!I:J,2,FALSE)</f>
        <v>RTC Passed</v>
      </c>
      <c r="X219" s="109">
        <f t="shared" ca="1" si="3"/>
        <v>43.776771501886792</v>
      </c>
      <c r="Y219" s="107">
        <f t="shared" si="4"/>
        <v>0.38231547169811325</v>
      </c>
      <c r="Z219" s="109">
        <f>SUM($Y$195:Y219)</f>
        <v>138.83857509433969</v>
      </c>
      <c r="AA219" s="108">
        <f t="shared" si="5"/>
        <v>2.7767715018867936</v>
      </c>
      <c r="AB219" s="109">
        <f t="shared" ca="1" si="6"/>
        <v>43.776771501886792</v>
      </c>
    </row>
    <row r="220" spans="1:28" ht="15.6">
      <c r="A220" s="110" t="s">
        <v>4141</v>
      </c>
      <c r="B220" s="96" t="s">
        <v>4142</v>
      </c>
      <c r="C220" s="13" t="s">
        <v>5957</v>
      </c>
      <c r="D220" s="13" t="s">
        <v>65</v>
      </c>
      <c r="E220" s="13" t="s">
        <v>65</v>
      </c>
      <c r="F220" s="13" t="s">
        <v>25</v>
      </c>
      <c r="G220" s="13" t="str">
        <f t="shared" ca="1" si="0"/>
        <v>S2</v>
      </c>
      <c r="H220" s="13" t="s">
        <v>54</v>
      </c>
      <c r="I220" s="13" t="s">
        <v>55</v>
      </c>
      <c r="J220" s="13" t="s">
        <v>5958</v>
      </c>
      <c r="K220" s="100">
        <v>42971</v>
      </c>
      <c r="L220" s="100">
        <v>43119</v>
      </c>
      <c r="M220" s="22">
        <v>43159</v>
      </c>
      <c r="N220" s="233" t="s">
        <v>28</v>
      </c>
      <c r="O220" s="233" t="s">
        <v>28</v>
      </c>
      <c r="P220" s="233" t="s">
        <v>28</v>
      </c>
      <c r="R220" s="13"/>
      <c r="S220" s="15">
        <v>32846</v>
      </c>
      <c r="T220" s="233" t="s">
        <v>72</v>
      </c>
      <c r="U220" s="14" t="str">
        <f t="shared" ca="1" si="7"/>
        <v>Yes</v>
      </c>
      <c r="V220" s="14" t="str">
        <f t="shared" ca="1" si="8"/>
        <v>Yes</v>
      </c>
      <c r="W220" s="236" t="str">
        <f>VLOOKUP(O220,'Data Validation'!I:J,2,FALSE)</f>
        <v>RTC Passed</v>
      </c>
      <c r="X220" s="109">
        <f t="shared" ca="1" si="3"/>
        <v>43.778754656603773</v>
      </c>
      <c r="Y220" s="107">
        <f t="shared" si="4"/>
        <v>9.9157735849056627E-2</v>
      </c>
      <c r="Z220" s="109">
        <f>SUM($Y$195:Y220)</f>
        <v>138.93773283018874</v>
      </c>
      <c r="AA220" s="108">
        <f t="shared" si="5"/>
        <v>2.7787546566037746</v>
      </c>
      <c r="AB220" s="109">
        <f t="shared" ca="1" si="6"/>
        <v>43.778754656603773</v>
      </c>
    </row>
    <row r="221" spans="1:28" ht="15.6">
      <c r="A221" s="104" t="s">
        <v>4174</v>
      </c>
      <c r="B221" s="96" t="s">
        <v>4133</v>
      </c>
      <c r="C221" s="13" t="s">
        <v>5959</v>
      </c>
      <c r="D221" s="13" t="s">
        <v>65</v>
      </c>
      <c r="E221" s="13" t="s">
        <v>65</v>
      </c>
      <c r="F221" s="13" t="s">
        <v>25</v>
      </c>
      <c r="G221" s="13" t="str">
        <f t="shared" ca="1" si="0"/>
        <v>S2</v>
      </c>
      <c r="H221" s="13" t="s">
        <v>54</v>
      </c>
      <c r="I221" s="13" t="s">
        <v>55</v>
      </c>
      <c r="J221" s="13" t="s">
        <v>5960</v>
      </c>
      <c r="K221" s="100">
        <v>42614</v>
      </c>
      <c r="L221" s="100">
        <v>42812</v>
      </c>
      <c r="M221" s="22">
        <v>43159</v>
      </c>
      <c r="N221" s="233" t="s">
        <v>28</v>
      </c>
      <c r="O221" s="233" t="s">
        <v>28</v>
      </c>
      <c r="P221" s="233" t="s">
        <v>28</v>
      </c>
      <c r="R221" s="13" t="s">
        <v>5961</v>
      </c>
      <c r="S221" s="15">
        <v>1214228</v>
      </c>
      <c r="T221" s="233" t="s">
        <v>72</v>
      </c>
      <c r="U221" s="14" t="str">
        <f t="shared" ca="1" si="7"/>
        <v>Yes</v>
      </c>
      <c r="V221" s="14" t="str">
        <f t="shared" ca="1" si="8"/>
        <v>Yes</v>
      </c>
      <c r="W221" s="236" t="str">
        <f>VLOOKUP(O221,'Data Validation'!I:J,2,FALSE)</f>
        <v>RTC Passed</v>
      </c>
      <c r="X221" s="109">
        <f t="shared" ca="1" si="3"/>
        <v>43.852066535849055</v>
      </c>
      <c r="Y221" s="107">
        <f t="shared" si="4"/>
        <v>3.6655939622641514</v>
      </c>
      <c r="Z221" s="109">
        <f>SUM($Y$195:Y221)</f>
        <v>142.60332679245289</v>
      </c>
      <c r="AA221" s="108">
        <f t="shared" si="5"/>
        <v>2.8520665358490578</v>
      </c>
      <c r="AB221" s="109">
        <f t="shared" ca="1" si="6"/>
        <v>43.852066535849055</v>
      </c>
    </row>
    <row r="222" spans="1:28" ht="15.6">
      <c r="A222" s="110" t="s">
        <v>4174</v>
      </c>
      <c r="B222" s="96" t="s">
        <v>4133</v>
      </c>
      <c r="C222" s="13" t="s">
        <v>5959</v>
      </c>
      <c r="D222" s="13" t="s">
        <v>65</v>
      </c>
      <c r="E222" s="13" t="s">
        <v>65</v>
      </c>
      <c r="F222" s="13" t="s">
        <v>25</v>
      </c>
      <c r="G222" s="13" t="str">
        <f t="shared" ca="1" si="0"/>
        <v>S2</v>
      </c>
      <c r="H222" s="13" t="s">
        <v>54</v>
      </c>
      <c r="I222" s="13" t="s">
        <v>55</v>
      </c>
      <c r="J222" s="13" t="s">
        <v>5962</v>
      </c>
      <c r="K222" s="100">
        <v>42614</v>
      </c>
      <c r="L222" s="100">
        <v>42812</v>
      </c>
      <c r="M222" s="22">
        <v>43159</v>
      </c>
      <c r="N222" s="233" t="s">
        <v>28</v>
      </c>
      <c r="O222" s="233" t="s">
        <v>28</v>
      </c>
      <c r="P222" s="233" t="s">
        <v>28</v>
      </c>
      <c r="R222" s="13" t="s">
        <v>5961</v>
      </c>
      <c r="S222" s="15">
        <v>500000</v>
      </c>
      <c r="T222" s="233" t="s">
        <v>72</v>
      </c>
      <c r="U222" s="14" t="str">
        <f t="shared" ca="1" si="7"/>
        <v>Yes</v>
      </c>
      <c r="V222" s="14" t="str">
        <f t="shared" ca="1" si="8"/>
        <v>Yes</v>
      </c>
      <c r="W222" s="236" t="str">
        <f>VLOOKUP(O222,'Data Validation'!I:J,2,FALSE)</f>
        <v>RTC Passed</v>
      </c>
      <c r="X222" s="109">
        <f t="shared" ca="1" si="3"/>
        <v>43.882255215094339</v>
      </c>
      <c r="Y222" s="107">
        <f t="shared" si="4"/>
        <v>1.5094339622641511</v>
      </c>
      <c r="Z222" s="109">
        <f>SUM($Y$195:Y222)</f>
        <v>144.11276075471704</v>
      </c>
      <c r="AA222" s="108">
        <f t="shared" si="5"/>
        <v>2.8822552150943408</v>
      </c>
      <c r="AB222" s="109">
        <f t="shared" ca="1" si="6"/>
        <v>43.882255215094339</v>
      </c>
    </row>
    <row r="223" spans="1:28" ht="30.95">
      <c r="A223" s="110" t="s">
        <v>4690</v>
      </c>
      <c r="B223" s="96" t="s">
        <v>4691</v>
      </c>
      <c r="C223" s="13" t="s">
        <v>5963</v>
      </c>
      <c r="D223" s="13" t="s">
        <v>65</v>
      </c>
      <c r="E223" s="13" t="s">
        <v>65</v>
      </c>
      <c r="F223" s="13" t="s">
        <v>25</v>
      </c>
      <c r="G223" s="13" t="str">
        <f t="shared" ca="1" si="0"/>
        <v>S2</v>
      </c>
      <c r="H223" s="13" t="s">
        <v>54</v>
      </c>
      <c r="I223" s="13" t="s">
        <v>55</v>
      </c>
      <c r="J223" s="13" t="s">
        <v>5964</v>
      </c>
      <c r="K223" s="100">
        <v>42985</v>
      </c>
      <c r="L223" s="100">
        <v>43112</v>
      </c>
      <c r="M223" s="22">
        <v>43161</v>
      </c>
      <c r="N223" s="13" t="s">
        <v>28</v>
      </c>
      <c r="O223" s="13" t="s">
        <v>28</v>
      </c>
      <c r="P223" s="14" t="s">
        <v>28</v>
      </c>
      <c r="R223" s="13"/>
      <c r="S223" s="104">
        <v>500000</v>
      </c>
      <c r="T223" s="233" t="s">
        <v>72</v>
      </c>
      <c r="U223" s="14" t="str">
        <f t="shared" ca="1" si="7"/>
        <v>Yes</v>
      </c>
      <c r="V223" s="14" t="str">
        <f t="shared" ca="1" si="8"/>
        <v>Yes</v>
      </c>
      <c r="W223" s="236" t="str">
        <f>VLOOKUP(O223,'Data Validation'!I:J,2,FALSE)</f>
        <v>RTC Passed</v>
      </c>
      <c r="X223" s="109">
        <f t="shared" ca="1" si="3"/>
        <v>43.912443894339624</v>
      </c>
      <c r="Y223" s="107">
        <f t="shared" si="4"/>
        <v>1.5094339622641511</v>
      </c>
      <c r="Z223" s="109">
        <f>SUM($Y$195:Y223)</f>
        <v>145.6221947169812</v>
      </c>
      <c r="AA223" s="108">
        <f t="shared" si="5"/>
        <v>2.9124438943396238</v>
      </c>
      <c r="AB223" s="109">
        <f t="shared" ca="1" si="6"/>
        <v>43.912443894339624</v>
      </c>
    </row>
    <row r="224" spans="1:28" ht="15.6">
      <c r="A224" s="110" t="s">
        <v>4214</v>
      </c>
      <c r="B224" s="96" t="s">
        <v>4215</v>
      </c>
      <c r="C224" s="13" t="s">
        <v>5013</v>
      </c>
      <c r="D224" s="13" t="s">
        <v>65</v>
      </c>
      <c r="E224" s="13" t="s">
        <v>65</v>
      </c>
      <c r="F224" s="13" t="s">
        <v>25</v>
      </c>
      <c r="G224" s="13" t="str">
        <f t="shared" ca="1" si="0"/>
        <v>S2</v>
      </c>
      <c r="H224" s="233" t="s">
        <v>54</v>
      </c>
      <c r="I224" s="233" t="s">
        <v>55</v>
      </c>
      <c r="J224" s="233" t="s">
        <v>5965</v>
      </c>
      <c r="K224" s="235">
        <v>43045</v>
      </c>
      <c r="L224" s="235">
        <v>43137</v>
      </c>
      <c r="M224" s="235">
        <v>43165</v>
      </c>
      <c r="N224" s="233" t="s">
        <v>28</v>
      </c>
      <c r="O224" s="233" t="s">
        <v>28</v>
      </c>
      <c r="P224" s="233" t="s">
        <v>28</v>
      </c>
      <c r="R224" s="233" t="s">
        <v>5966</v>
      </c>
      <c r="S224" s="15">
        <v>382068</v>
      </c>
      <c r="T224" s="233" t="s">
        <v>72</v>
      </c>
      <c r="U224" s="14" t="str">
        <f t="shared" ca="1" si="7"/>
        <v>Yes</v>
      </c>
      <c r="V224" s="14" t="str">
        <f t="shared" ca="1" si="8"/>
        <v>Yes</v>
      </c>
      <c r="W224" s="236" t="str">
        <f>VLOOKUP(O224,'Data Validation'!I:J,2,FALSE)</f>
        <v>RTC Passed</v>
      </c>
      <c r="X224" s="109">
        <f t="shared" ca="1" si="3"/>
        <v>43.935512150943396</v>
      </c>
      <c r="Y224" s="107">
        <f t="shared" si="4"/>
        <v>1.1534128301886795</v>
      </c>
      <c r="Z224" s="109">
        <f>SUM($Y$195:Y224)</f>
        <v>146.77560754716987</v>
      </c>
      <c r="AA224" s="108">
        <f t="shared" si="5"/>
        <v>2.9355121509433975</v>
      </c>
      <c r="AB224" s="109">
        <f t="shared" ca="1" si="6"/>
        <v>43.935512150943396</v>
      </c>
    </row>
    <row r="225" spans="1:28" ht="30.95">
      <c r="A225" s="110" t="s">
        <v>4196</v>
      </c>
      <c r="B225" s="96" t="s">
        <v>4197</v>
      </c>
      <c r="C225" s="13" t="s">
        <v>3235</v>
      </c>
      <c r="D225" s="13" t="s">
        <v>65</v>
      </c>
      <c r="E225" s="13" t="s">
        <v>65</v>
      </c>
      <c r="F225" s="13" t="s">
        <v>25</v>
      </c>
      <c r="G225" s="13" t="str">
        <f t="shared" ca="1" si="0"/>
        <v>S2</v>
      </c>
      <c r="H225" s="13" t="s">
        <v>54</v>
      </c>
      <c r="I225" s="13" t="s">
        <v>55</v>
      </c>
      <c r="J225" s="13" t="s">
        <v>5967</v>
      </c>
      <c r="K225" s="100">
        <v>43087</v>
      </c>
      <c r="L225" s="100">
        <v>43140</v>
      </c>
      <c r="M225" s="22">
        <v>43171</v>
      </c>
      <c r="N225" s="13" t="s">
        <v>28</v>
      </c>
      <c r="O225" s="13" t="s">
        <v>28</v>
      </c>
      <c r="P225" s="14" t="s">
        <v>28</v>
      </c>
      <c r="R225" s="13"/>
      <c r="S225" s="103">
        <v>471046</v>
      </c>
      <c r="T225" s="233" t="s">
        <v>72</v>
      </c>
      <c r="U225" s="14" t="str">
        <f t="shared" ca="1" si="7"/>
        <v>Yes</v>
      </c>
      <c r="V225" s="14" t="str">
        <f t="shared" ca="1" si="8"/>
        <v>Yes</v>
      </c>
      <c r="W225" s="236" t="str">
        <f>VLOOKUP(O225,'Data Validation'!I:J,2,FALSE)</f>
        <v>RTC Passed</v>
      </c>
      <c r="X225" s="109">
        <f t="shared" ca="1" si="3"/>
        <v>43.963952664150945</v>
      </c>
      <c r="Y225" s="107">
        <f t="shared" si="4"/>
        <v>1.4220256603773587</v>
      </c>
      <c r="Z225" s="109">
        <f>SUM($Y$195:Y225)</f>
        <v>148.19763320754723</v>
      </c>
      <c r="AA225" s="108">
        <f t="shared" si="5"/>
        <v>2.9639526641509444</v>
      </c>
      <c r="AB225" s="109">
        <f t="shared" ca="1" si="6"/>
        <v>43.963952664150945</v>
      </c>
    </row>
    <row r="226" spans="1:28" ht="15.6">
      <c r="A226" s="102" t="s">
        <v>4429</v>
      </c>
      <c r="B226" s="96" t="s">
        <v>152</v>
      </c>
      <c r="C226" s="13" t="s">
        <v>5968</v>
      </c>
      <c r="D226" s="13" t="s">
        <v>65</v>
      </c>
      <c r="E226" s="13" t="s">
        <v>65</v>
      </c>
      <c r="F226" s="233" t="s">
        <v>25</v>
      </c>
      <c r="G226" s="13" t="str">
        <f t="shared" ca="1" si="0"/>
        <v>S2</v>
      </c>
      <c r="H226" s="109" t="s">
        <v>54</v>
      </c>
      <c r="I226" s="233" t="s">
        <v>55</v>
      </c>
      <c r="J226" s="233" t="s">
        <v>5969</v>
      </c>
      <c r="K226" s="235">
        <v>42979</v>
      </c>
      <c r="L226" s="235">
        <v>43133</v>
      </c>
      <c r="M226" s="235">
        <v>43171</v>
      </c>
      <c r="N226" s="233" t="s">
        <v>28</v>
      </c>
      <c r="O226" s="233" t="s">
        <v>28</v>
      </c>
      <c r="P226" s="233" t="s">
        <v>28</v>
      </c>
      <c r="R226" s="233"/>
      <c r="S226" s="15">
        <v>16881</v>
      </c>
      <c r="T226" s="233" t="s">
        <v>72</v>
      </c>
      <c r="U226" s="14" t="str">
        <f t="shared" ca="1" si="7"/>
        <v>Yes</v>
      </c>
      <c r="V226" s="14" t="str">
        <f t="shared" ca="1" si="8"/>
        <v>Yes</v>
      </c>
      <c r="W226" s="236" t="str">
        <f>VLOOKUP(O226,'Data Validation'!I:J,2,FALSE)</f>
        <v>RTC Passed</v>
      </c>
      <c r="X226" s="109">
        <f t="shared" ca="1" si="3"/>
        <v>43.964971894339627</v>
      </c>
      <c r="Y226" s="107">
        <f t="shared" si="4"/>
        <v>5.0961509433962271E-2</v>
      </c>
      <c r="Z226" s="109">
        <f>SUM($Y$195:Y226)</f>
        <v>148.24859471698119</v>
      </c>
      <c r="AA226" s="108">
        <f t="shared" si="5"/>
        <v>2.9649718943396239</v>
      </c>
      <c r="AB226" s="109">
        <f t="shared" ca="1" si="6"/>
        <v>43.964971894339627</v>
      </c>
    </row>
    <row r="227" spans="1:28" ht="15.6">
      <c r="A227" s="110" t="s">
        <v>4174</v>
      </c>
      <c r="B227" s="96" t="s">
        <v>4133</v>
      </c>
      <c r="C227" s="13" t="s">
        <v>5570</v>
      </c>
      <c r="D227" s="233" t="s">
        <v>65</v>
      </c>
      <c r="E227" s="13" t="s">
        <v>65</v>
      </c>
      <c r="F227" s="13" t="s">
        <v>25</v>
      </c>
      <c r="G227" s="13" t="str">
        <f t="shared" ref="G227:G258" ca="1" si="9">IF((AND((L227-TODAY())&gt;0,(H227="N")))=TRUE,"S3",IF(AND((L227-TODAY())&lt;=0,(H227="N"))=TRUE,"S1",IF(AND((L227-TODAY())&gt;0,(H227="Y"))=TRUE,"S4","S2")))</f>
        <v>S2</v>
      </c>
      <c r="H227" s="13" t="s">
        <v>54</v>
      </c>
      <c r="I227" s="13" t="s">
        <v>55</v>
      </c>
      <c r="J227" s="233" t="s">
        <v>5970</v>
      </c>
      <c r="K227" s="235">
        <v>43157</v>
      </c>
      <c r="L227" s="235">
        <v>43166</v>
      </c>
      <c r="M227" s="235">
        <v>43173</v>
      </c>
      <c r="N227" s="233" t="s">
        <v>28</v>
      </c>
      <c r="O227" s="233" t="s">
        <v>28</v>
      </c>
      <c r="P227" s="233" t="s">
        <v>28</v>
      </c>
      <c r="R227" s="233"/>
      <c r="S227" s="15">
        <v>70716</v>
      </c>
      <c r="T227" s="233" t="s">
        <v>72</v>
      </c>
      <c r="U227" s="14" t="str">
        <f t="shared" ca="1" si="7"/>
        <v>Yes</v>
      </c>
      <c r="V227" s="14" t="str">
        <f t="shared" ca="1" si="8"/>
        <v>Yes</v>
      </c>
      <c r="W227" s="236" t="str">
        <f>VLOOKUP(O227,'Data Validation'!I:J,2,FALSE)</f>
        <v>RTC Passed</v>
      </c>
      <c r="X227" s="109">
        <f t="shared" ref="X227:X258" ca="1" si="10">IF(AB227&lt;=53,AB227,AB227-52)</f>
        <v>43.969241539622644</v>
      </c>
      <c r="Y227" s="107">
        <f t="shared" ref="Y227:Y258" si="11">IF(H227="Y",(((160/1000000)*S227)/5.3)*0.1,((160/1000000)*S227)/5.3)</f>
        <v>0.21348226415094343</v>
      </c>
      <c r="Z227" s="109">
        <f>SUM($Y$195:Y227)</f>
        <v>148.46207698113213</v>
      </c>
      <c r="AA227" s="108">
        <f t="shared" ref="AA227:AA258" si="12">Z227/50</f>
        <v>2.9692415396226424</v>
      </c>
      <c r="AB227" s="109">
        <f t="shared" ref="AB227:AB258" ca="1" si="13">WEEKNUM(TODAY())+AA227</f>
        <v>43.969241539622644</v>
      </c>
    </row>
    <row r="228" spans="1:28" ht="15.6">
      <c r="A228" s="110" t="s">
        <v>4174</v>
      </c>
      <c r="B228" s="96" t="s">
        <v>4133</v>
      </c>
      <c r="C228" s="233" t="s">
        <v>5570</v>
      </c>
      <c r="D228" s="233" t="s">
        <v>65</v>
      </c>
      <c r="E228" s="233" t="s">
        <v>65</v>
      </c>
      <c r="F228" s="233" t="s">
        <v>25</v>
      </c>
      <c r="G228" s="13" t="str">
        <f t="shared" ca="1" si="9"/>
        <v>S2</v>
      </c>
      <c r="H228" s="233" t="s">
        <v>54</v>
      </c>
      <c r="I228" s="233" t="s">
        <v>55</v>
      </c>
      <c r="J228" s="233" t="s">
        <v>5971</v>
      </c>
      <c r="K228" s="235">
        <v>43122</v>
      </c>
      <c r="L228" s="235">
        <v>43147</v>
      </c>
      <c r="M228" s="235">
        <v>43174</v>
      </c>
      <c r="N228" s="233" t="s">
        <v>28</v>
      </c>
      <c r="O228" s="233" t="s">
        <v>28</v>
      </c>
      <c r="P228" s="233" t="s">
        <v>28</v>
      </c>
      <c r="R228" s="233"/>
      <c r="S228" s="15">
        <v>70716</v>
      </c>
      <c r="T228" s="233" t="s">
        <v>58</v>
      </c>
      <c r="U228" s="14" t="str">
        <f t="shared" ca="1" si="7"/>
        <v>Yes</v>
      </c>
      <c r="V228" s="14" t="str">
        <f t="shared" ca="1" si="8"/>
        <v>Yes</v>
      </c>
      <c r="W228" s="236" t="str">
        <f>VLOOKUP(O228,'Data Validation'!I:J,2,FALSE)</f>
        <v>RTC Passed</v>
      </c>
      <c r="X228" s="109">
        <f t="shared" ca="1" si="10"/>
        <v>43.973511184905661</v>
      </c>
      <c r="Y228" s="107">
        <f t="shared" si="11"/>
        <v>0.21348226415094343</v>
      </c>
      <c r="Z228" s="109">
        <f>SUM($Y$195:Y228)</f>
        <v>148.67555924528307</v>
      </c>
      <c r="AA228" s="108">
        <f t="shared" si="12"/>
        <v>2.9735111849056612</v>
      </c>
      <c r="AB228" s="109">
        <f t="shared" ca="1" si="13"/>
        <v>43.973511184905661</v>
      </c>
    </row>
    <row r="229" spans="1:28" ht="15.6">
      <c r="A229" s="13" t="s">
        <v>4180</v>
      </c>
      <c r="B229" s="96" t="s">
        <v>4181</v>
      </c>
      <c r="C229" s="13" t="s">
        <v>5972</v>
      </c>
      <c r="D229" s="13" t="s">
        <v>65</v>
      </c>
      <c r="E229" s="13" t="s">
        <v>65</v>
      </c>
      <c r="F229" s="13" t="s">
        <v>25</v>
      </c>
      <c r="G229" s="13" t="str">
        <f t="shared" ca="1" si="9"/>
        <v>S2</v>
      </c>
      <c r="H229" s="13" t="s">
        <v>54</v>
      </c>
      <c r="I229" s="13" t="s">
        <v>55</v>
      </c>
      <c r="J229" s="233" t="s">
        <v>5973</v>
      </c>
      <c r="K229" s="235">
        <v>43096</v>
      </c>
      <c r="L229" s="235">
        <v>43112</v>
      </c>
      <c r="M229" s="235">
        <v>43185</v>
      </c>
      <c r="N229" s="233" t="s">
        <v>28</v>
      </c>
      <c r="O229" s="233" t="s">
        <v>28</v>
      </c>
      <c r="P229" s="233" t="s">
        <v>28</v>
      </c>
      <c r="R229" s="233"/>
      <c r="S229" s="15">
        <v>579967</v>
      </c>
      <c r="T229" s="233" t="s">
        <v>72</v>
      </c>
      <c r="U229" s="14" t="str">
        <f t="shared" ca="1" si="7"/>
        <v>Yes</v>
      </c>
      <c r="V229" s="14" t="str">
        <f t="shared" ca="1" si="8"/>
        <v>Yes</v>
      </c>
      <c r="W229" s="236" t="str">
        <f>VLOOKUP(O229,'Data Validation'!I:J,2,FALSE)</f>
        <v>RTC Passed</v>
      </c>
      <c r="X229" s="109">
        <f t="shared" ca="1" si="10"/>
        <v>44.008528060377358</v>
      </c>
      <c r="Y229" s="107">
        <f t="shared" si="11"/>
        <v>1.7508437735849061</v>
      </c>
      <c r="Z229" s="109">
        <f>SUM($Y$195:Y229)</f>
        <v>150.42640301886797</v>
      </c>
      <c r="AA229" s="108">
        <f t="shared" si="12"/>
        <v>3.0085280603773596</v>
      </c>
      <c r="AB229" s="109">
        <f t="shared" ca="1" si="13"/>
        <v>44.008528060377358</v>
      </c>
    </row>
    <row r="230" spans="1:28" ht="15.6">
      <c r="A230" s="110" t="s">
        <v>4214</v>
      </c>
      <c r="B230" s="96" t="s">
        <v>4215</v>
      </c>
      <c r="C230" s="233" t="s">
        <v>5628</v>
      </c>
      <c r="D230" s="233" t="s">
        <v>65</v>
      </c>
      <c r="E230" s="233" t="s">
        <v>65</v>
      </c>
      <c r="F230" s="233" t="s">
        <v>25</v>
      </c>
      <c r="G230" s="13" t="str">
        <f t="shared" ca="1" si="9"/>
        <v>S2</v>
      </c>
      <c r="H230" s="233" t="s">
        <v>54</v>
      </c>
      <c r="I230" s="13" t="s">
        <v>55</v>
      </c>
      <c r="J230" s="233" t="s">
        <v>5974</v>
      </c>
      <c r="K230" s="235">
        <v>43136</v>
      </c>
      <c r="L230" s="235">
        <v>43147</v>
      </c>
      <c r="M230" s="235">
        <v>43188</v>
      </c>
      <c r="N230" s="233" t="s">
        <v>28</v>
      </c>
      <c r="O230" s="233" t="s">
        <v>28</v>
      </c>
      <c r="P230" s="233" t="s">
        <v>28</v>
      </c>
      <c r="R230" s="233"/>
      <c r="S230" s="15">
        <v>32846</v>
      </c>
      <c r="T230" s="233" t="s">
        <v>72</v>
      </c>
      <c r="U230" s="14" t="str">
        <f t="shared" ca="1" si="7"/>
        <v>Yes</v>
      </c>
      <c r="V230" s="14" t="str">
        <f t="shared" ca="1" si="8"/>
        <v>Yes</v>
      </c>
      <c r="W230" s="236" t="str">
        <f>VLOOKUP(O230,'Data Validation'!I:J,2,FALSE)</f>
        <v>RTC Passed</v>
      </c>
      <c r="X230" s="109">
        <f t="shared" ca="1" si="10"/>
        <v>44.01051121509434</v>
      </c>
      <c r="Y230" s="107">
        <f t="shared" si="11"/>
        <v>9.9157735849056627E-2</v>
      </c>
      <c r="Z230" s="109">
        <f>SUM($Y$195:Y230)</f>
        <v>150.52556075471702</v>
      </c>
      <c r="AA230" s="108">
        <f t="shared" si="12"/>
        <v>3.0105112150943403</v>
      </c>
      <c r="AB230" s="109">
        <f t="shared" ca="1" si="13"/>
        <v>44.01051121509434</v>
      </c>
    </row>
    <row r="231" spans="1:28" ht="30.95">
      <c r="A231" s="110" t="s">
        <v>4141</v>
      </c>
      <c r="B231" s="96" t="s">
        <v>4142</v>
      </c>
      <c r="C231" s="13" t="s">
        <v>5957</v>
      </c>
      <c r="D231" s="13" t="s">
        <v>65</v>
      </c>
      <c r="E231" s="13" t="s">
        <v>65</v>
      </c>
      <c r="F231" s="13" t="s">
        <v>25</v>
      </c>
      <c r="G231" s="13" t="str">
        <f t="shared" ca="1" si="9"/>
        <v>S2</v>
      </c>
      <c r="H231" s="13" t="s">
        <v>54</v>
      </c>
      <c r="I231" s="13" t="s">
        <v>55</v>
      </c>
      <c r="J231" s="13" t="s">
        <v>5975</v>
      </c>
      <c r="K231" s="100">
        <v>43066</v>
      </c>
      <c r="L231" s="100">
        <v>43153</v>
      </c>
      <c r="M231" s="22">
        <v>43194</v>
      </c>
      <c r="N231" s="13" t="s">
        <v>28</v>
      </c>
      <c r="O231" s="13" t="s">
        <v>28</v>
      </c>
      <c r="P231" s="14" t="s">
        <v>28</v>
      </c>
      <c r="R231" s="13"/>
      <c r="S231" s="15">
        <v>2497193</v>
      </c>
      <c r="T231" s="233" t="s">
        <v>72</v>
      </c>
      <c r="U231" s="14" t="str">
        <f t="shared" ca="1" si="7"/>
        <v>Yes</v>
      </c>
      <c r="V231" s="14" t="str">
        <f t="shared" ca="1" si="8"/>
        <v>Yes</v>
      </c>
      <c r="W231" s="236" t="str">
        <f>VLOOKUP(O231,'Data Validation'!I:J,2,FALSE)</f>
        <v>RTC Passed</v>
      </c>
      <c r="X231" s="109">
        <f t="shared" ca="1" si="10"/>
        <v>44.16128513207547</v>
      </c>
      <c r="Y231" s="107">
        <f t="shared" si="11"/>
        <v>7.5386958490566052</v>
      </c>
      <c r="Z231" s="109">
        <f>SUM($Y$195:Y231)</f>
        <v>158.06425660377363</v>
      </c>
      <c r="AA231" s="108">
        <f t="shared" si="12"/>
        <v>3.1612851320754727</v>
      </c>
      <c r="AB231" s="109">
        <f t="shared" ca="1" si="13"/>
        <v>44.16128513207547</v>
      </c>
    </row>
    <row r="232" spans="1:28" ht="15.6">
      <c r="A232" s="110" t="s">
        <v>4690</v>
      </c>
      <c r="B232" s="96" t="s">
        <v>4691</v>
      </c>
      <c r="C232" s="233" t="s">
        <v>5976</v>
      </c>
      <c r="D232" s="13" t="s">
        <v>65</v>
      </c>
      <c r="E232" s="13" t="s">
        <v>65</v>
      </c>
      <c r="F232" s="233" t="s">
        <v>25</v>
      </c>
      <c r="G232" s="13" t="str">
        <f t="shared" ca="1" si="9"/>
        <v>S2</v>
      </c>
      <c r="H232" s="233" t="s">
        <v>54</v>
      </c>
      <c r="I232" s="13" t="s">
        <v>55</v>
      </c>
      <c r="J232" s="233" t="s">
        <v>5977</v>
      </c>
      <c r="K232" s="235">
        <v>43073</v>
      </c>
      <c r="L232" s="235">
        <v>43143</v>
      </c>
      <c r="M232" s="235">
        <v>43194</v>
      </c>
      <c r="N232" s="233" t="s">
        <v>28</v>
      </c>
      <c r="O232" s="233" t="s">
        <v>28</v>
      </c>
      <c r="P232" s="233" t="s">
        <v>28</v>
      </c>
      <c r="R232" s="233" t="s">
        <v>5978</v>
      </c>
      <c r="S232" s="15">
        <v>500000</v>
      </c>
      <c r="T232" s="233" t="s">
        <v>72</v>
      </c>
      <c r="U232" s="14" t="str">
        <f t="shared" ca="1" si="7"/>
        <v>Yes</v>
      </c>
      <c r="V232" s="14" t="str">
        <f t="shared" ca="1" si="8"/>
        <v>Yes</v>
      </c>
      <c r="W232" s="236" t="str">
        <f>VLOOKUP(O232,'Data Validation'!I:J,2,FALSE)</f>
        <v>RTC Passed</v>
      </c>
      <c r="X232" s="109">
        <f t="shared" ca="1" si="10"/>
        <v>44.191473811320755</v>
      </c>
      <c r="Y232" s="107">
        <f t="shared" si="11"/>
        <v>1.5094339622641511</v>
      </c>
      <c r="Z232" s="109">
        <f>SUM($Y$195:Y232)</f>
        <v>159.57369056603778</v>
      </c>
      <c r="AA232" s="108">
        <f t="shared" si="12"/>
        <v>3.1914738113207557</v>
      </c>
      <c r="AB232" s="109">
        <f t="shared" ca="1" si="13"/>
        <v>44.191473811320755</v>
      </c>
    </row>
    <row r="233" spans="1:28" ht="30.95">
      <c r="A233" s="110" t="s">
        <v>4429</v>
      </c>
      <c r="B233" s="96" t="s">
        <v>152</v>
      </c>
      <c r="C233" s="13" t="s">
        <v>5697</v>
      </c>
      <c r="D233" s="13" t="s">
        <v>65</v>
      </c>
      <c r="E233" s="13" t="s">
        <v>65</v>
      </c>
      <c r="F233" s="13" t="s">
        <v>25</v>
      </c>
      <c r="G233" s="13" t="str">
        <f t="shared" ca="1" si="9"/>
        <v>S2</v>
      </c>
      <c r="H233" s="13" t="s">
        <v>54</v>
      </c>
      <c r="I233" s="13" t="s">
        <v>55</v>
      </c>
      <c r="J233" s="13" t="s">
        <v>5979</v>
      </c>
      <c r="K233" s="235">
        <v>43096</v>
      </c>
      <c r="L233" s="235">
        <v>43140</v>
      </c>
      <c r="M233" s="235">
        <v>43194</v>
      </c>
      <c r="N233" s="13" t="s">
        <v>28</v>
      </c>
      <c r="O233" s="13" t="s">
        <v>28</v>
      </c>
      <c r="P233" s="14" t="s">
        <v>28</v>
      </c>
      <c r="R233" s="233"/>
      <c r="S233" s="102">
        <v>133129</v>
      </c>
      <c r="T233" s="233" t="s">
        <v>72</v>
      </c>
      <c r="U233" s="14" t="str">
        <f t="shared" ca="1" si="7"/>
        <v>Yes</v>
      </c>
      <c r="V233" s="14" t="str">
        <f t="shared" ca="1" si="8"/>
        <v>Yes</v>
      </c>
      <c r="W233" s="236" t="str">
        <f>VLOOKUP(O233,'Data Validation'!I:J,2,FALSE)</f>
        <v>RTC Passed</v>
      </c>
      <c r="X233" s="109">
        <f t="shared" ca="1" si="10"/>
        <v>44.199511788679246</v>
      </c>
      <c r="Y233" s="107">
        <f t="shared" si="11"/>
        <v>0.40189886792452834</v>
      </c>
      <c r="Z233" s="109">
        <f>SUM($Y$195:Y233)</f>
        <v>159.97558943396231</v>
      </c>
      <c r="AA233" s="108">
        <f t="shared" si="12"/>
        <v>3.1995117886792461</v>
      </c>
      <c r="AB233" s="109">
        <f t="shared" ca="1" si="13"/>
        <v>44.199511788679246</v>
      </c>
    </row>
    <row r="234" spans="1:28" ht="30.95">
      <c r="A234" s="13" t="s">
        <v>4766</v>
      </c>
      <c r="B234" s="95" t="s">
        <v>4767</v>
      </c>
      <c r="C234" s="13" t="s">
        <v>5007</v>
      </c>
      <c r="D234" s="13" t="s">
        <v>65</v>
      </c>
      <c r="E234" s="13" t="s">
        <v>65</v>
      </c>
      <c r="F234" s="13" t="s">
        <v>25</v>
      </c>
      <c r="G234" s="13" t="str">
        <f t="shared" ca="1" si="9"/>
        <v>S2</v>
      </c>
      <c r="H234" s="13" t="s">
        <v>54</v>
      </c>
      <c r="I234" s="13" t="s">
        <v>55</v>
      </c>
      <c r="J234" s="13" t="s">
        <v>5980</v>
      </c>
      <c r="K234" s="100">
        <v>42993</v>
      </c>
      <c r="L234" s="100">
        <v>42993</v>
      </c>
      <c r="M234" s="22">
        <v>43196</v>
      </c>
      <c r="N234" s="13" t="s">
        <v>28</v>
      </c>
      <c r="O234" s="13" t="s">
        <v>28</v>
      </c>
      <c r="P234" s="14" t="s">
        <v>28</v>
      </c>
      <c r="R234" s="13"/>
      <c r="S234" s="15">
        <v>3431</v>
      </c>
      <c r="T234" s="233" t="s">
        <v>72</v>
      </c>
      <c r="U234" s="14" t="str">
        <f t="shared" ca="1" si="7"/>
        <v>Yes</v>
      </c>
      <c r="V234" s="14" t="str">
        <f t="shared" ca="1" si="8"/>
        <v>Yes</v>
      </c>
      <c r="W234" s="236" t="str">
        <f>VLOOKUP(O234,'Data Validation'!I:J,2,FALSE)</f>
        <v>RTC Passed</v>
      </c>
      <c r="X234" s="109">
        <f t="shared" ca="1" si="10"/>
        <v>44.199718943396228</v>
      </c>
      <c r="Y234" s="107">
        <f t="shared" si="11"/>
        <v>1.0357735849056604E-2</v>
      </c>
      <c r="Z234" s="109">
        <f>SUM($Y$195:Y234)</f>
        <v>159.98594716981137</v>
      </c>
      <c r="AA234" s="108">
        <f t="shared" si="12"/>
        <v>3.1997189433962272</v>
      </c>
      <c r="AB234" s="109">
        <f t="shared" ca="1" si="13"/>
        <v>44.199718943396228</v>
      </c>
    </row>
    <row r="235" spans="1:28" ht="15.6">
      <c r="A235" s="103" t="s">
        <v>4214</v>
      </c>
      <c r="B235" s="96" t="s">
        <v>4215</v>
      </c>
      <c r="C235" s="233" t="s">
        <v>5981</v>
      </c>
      <c r="D235" s="233" t="s">
        <v>76</v>
      </c>
      <c r="E235" s="233" t="s">
        <v>76</v>
      </c>
      <c r="F235" s="233" t="s">
        <v>25</v>
      </c>
      <c r="G235" s="13" t="str">
        <f t="shared" ca="1" si="9"/>
        <v>S2</v>
      </c>
      <c r="H235" s="233" t="s">
        <v>54</v>
      </c>
      <c r="I235" s="233" t="s">
        <v>68</v>
      </c>
      <c r="J235" s="233" t="s">
        <v>5982</v>
      </c>
      <c r="K235" s="235">
        <v>43086</v>
      </c>
      <c r="L235" s="235">
        <v>43161</v>
      </c>
      <c r="M235" s="235">
        <v>43209</v>
      </c>
      <c r="N235" s="233" t="s">
        <v>28</v>
      </c>
      <c r="O235" s="233" t="s">
        <v>28</v>
      </c>
      <c r="P235" s="233" t="s">
        <v>28</v>
      </c>
      <c r="R235" s="233" t="s">
        <v>3641</v>
      </c>
      <c r="S235" s="236">
        <v>518</v>
      </c>
      <c r="T235" s="233" t="s">
        <v>72</v>
      </c>
      <c r="U235" s="14" t="str">
        <f t="shared" ca="1" si="7"/>
        <v>Yes</v>
      </c>
      <c r="V235" s="14" t="str">
        <f t="shared" ca="1" si="8"/>
        <v>Yes</v>
      </c>
      <c r="W235" s="236" t="str">
        <f>VLOOKUP(O235,'Data Validation'!I:J,2,FALSE)</f>
        <v>RTC Passed</v>
      </c>
      <c r="X235" s="109">
        <f t="shared" ca="1" si="10"/>
        <v>44.199750218867926</v>
      </c>
      <c r="Y235" s="107">
        <f t="shared" si="11"/>
        <v>1.5637735849056607E-3</v>
      </c>
      <c r="Z235" s="109">
        <f>SUM($Y$195:Y235)</f>
        <v>159.98751094339627</v>
      </c>
      <c r="AA235" s="108">
        <f t="shared" si="12"/>
        <v>3.1997502188679254</v>
      </c>
      <c r="AB235" s="109">
        <f t="shared" ca="1" si="13"/>
        <v>44.199750218867926</v>
      </c>
    </row>
    <row r="236" spans="1:28" ht="15.6">
      <c r="A236" s="13" t="s">
        <v>4180</v>
      </c>
      <c r="B236" s="96" t="s">
        <v>4181</v>
      </c>
      <c r="C236" s="13" t="s">
        <v>5983</v>
      </c>
      <c r="D236" s="13" t="s">
        <v>65</v>
      </c>
      <c r="E236" s="13" t="s">
        <v>65</v>
      </c>
      <c r="F236" s="13" t="s">
        <v>25</v>
      </c>
      <c r="G236" s="13" t="str">
        <f t="shared" ca="1" si="9"/>
        <v>S2</v>
      </c>
      <c r="H236" s="13" t="s">
        <v>54</v>
      </c>
      <c r="I236" s="13" t="s">
        <v>55</v>
      </c>
      <c r="J236" s="233" t="s">
        <v>5984</v>
      </c>
      <c r="K236" s="235">
        <v>42982</v>
      </c>
      <c r="L236" s="235">
        <v>43119</v>
      </c>
      <c r="M236" s="235">
        <v>43217</v>
      </c>
      <c r="N236" s="233" t="s">
        <v>28</v>
      </c>
      <c r="O236" s="233" t="s">
        <v>28</v>
      </c>
      <c r="P236" s="233" t="s">
        <v>28</v>
      </c>
      <c r="R236" s="233"/>
      <c r="S236" s="15">
        <v>149851</v>
      </c>
      <c r="T236" s="233" t="s">
        <v>72</v>
      </c>
      <c r="U236" s="14" t="str">
        <f t="shared" ca="1" si="7"/>
        <v>Yes</v>
      </c>
      <c r="V236" s="14" t="str">
        <f t="shared" ca="1" si="8"/>
        <v>Yes</v>
      </c>
      <c r="W236" s="236" t="str">
        <f>VLOOKUP(O236,'Data Validation'!I:J,2,FALSE)</f>
        <v>RTC Passed</v>
      </c>
      <c r="X236" s="109">
        <f t="shared" ca="1" si="10"/>
        <v>44.208797826415093</v>
      </c>
      <c r="Y236" s="107">
        <f t="shared" si="11"/>
        <v>0.45238037735849068</v>
      </c>
      <c r="Z236" s="109">
        <f>SUM($Y$195:Y236)</f>
        <v>160.43989132075475</v>
      </c>
      <c r="AA236" s="108">
        <f t="shared" si="12"/>
        <v>3.2087978264150951</v>
      </c>
      <c r="AB236" s="109">
        <f t="shared" ca="1" si="13"/>
        <v>44.208797826415093</v>
      </c>
    </row>
    <row r="237" spans="1:28" ht="30.95">
      <c r="A237" s="102" t="s">
        <v>4475</v>
      </c>
      <c r="B237" s="96" t="s">
        <v>4476</v>
      </c>
      <c r="C237" s="13" t="s">
        <v>2810</v>
      </c>
      <c r="D237" s="13" t="s">
        <v>65</v>
      </c>
      <c r="E237" s="13" t="s">
        <v>65</v>
      </c>
      <c r="F237" s="233" t="s">
        <v>25</v>
      </c>
      <c r="G237" s="13" t="str">
        <f t="shared" ca="1" si="9"/>
        <v>S2</v>
      </c>
      <c r="H237" s="13" t="s">
        <v>54</v>
      </c>
      <c r="I237" s="13" t="s">
        <v>55</v>
      </c>
      <c r="J237" s="233" t="s">
        <v>5985</v>
      </c>
      <c r="K237" s="235">
        <v>43080</v>
      </c>
      <c r="L237" s="235">
        <v>43175</v>
      </c>
      <c r="M237" s="235">
        <v>43227</v>
      </c>
      <c r="N237" s="13" t="s">
        <v>28</v>
      </c>
      <c r="O237" s="13" t="s">
        <v>28</v>
      </c>
      <c r="P237" s="14" t="s">
        <v>28</v>
      </c>
      <c r="R237" s="233"/>
      <c r="S237" s="15">
        <v>151005</v>
      </c>
      <c r="T237" s="233" t="s">
        <v>72</v>
      </c>
      <c r="U237" s="14" t="str">
        <f t="shared" ca="1" si="7"/>
        <v>Yes</v>
      </c>
      <c r="V237" s="14" t="str">
        <f t="shared" ca="1" si="8"/>
        <v>Yes</v>
      </c>
      <c r="W237" s="236" t="str">
        <f>VLOOKUP(O237,'Data Validation'!I:J,2,FALSE)</f>
        <v>RTC Passed</v>
      </c>
      <c r="X237" s="109">
        <f t="shared" ca="1" si="10"/>
        <v>44.21791510943396</v>
      </c>
      <c r="Y237" s="107">
        <f t="shared" si="11"/>
        <v>0.45586415094339633</v>
      </c>
      <c r="Z237" s="109">
        <f>SUM($Y$195:Y237)</f>
        <v>160.89575547169815</v>
      </c>
      <c r="AA237" s="108">
        <f t="shared" si="12"/>
        <v>3.2179151094339629</v>
      </c>
      <c r="AB237" s="109">
        <f t="shared" ca="1" si="13"/>
        <v>44.21791510943396</v>
      </c>
    </row>
    <row r="238" spans="1:28" ht="15.6">
      <c r="A238" s="110" t="s">
        <v>4196</v>
      </c>
      <c r="B238" s="96" t="s">
        <v>4197</v>
      </c>
      <c r="C238" s="233" t="s">
        <v>5986</v>
      </c>
      <c r="D238" s="13" t="s">
        <v>65</v>
      </c>
      <c r="E238" s="13" t="s">
        <v>65</v>
      </c>
      <c r="F238" s="13" t="s">
        <v>25</v>
      </c>
      <c r="G238" s="13" t="str">
        <f t="shared" ca="1" si="9"/>
        <v>S2</v>
      </c>
      <c r="H238" s="13" t="s">
        <v>54</v>
      </c>
      <c r="I238" s="13" t="s">
        <v>55</v>
      </c>
      <c r="J238" s="233" t="s">
        <v>5987</v>
      </c>
      <c r="K238" s="235">
        <v>43081</v>
      </c>
      <c r="L238" s="235">
        <v>43182</v>
      </c>
      <c r="M238" s="235">
        <v>43229</v>
      </c>
      <c r="N238" s="233" t="s">
        <v>28</v>
      </c>
      <c r="O238" s="233" t="s">
        <v>28</v>
      </c>
      <c r="P238" s="233" t="s">
        <v>28</v>
      </c>
      <c r="R238" s="233" t="s">
        <v>5865</v>
      </c>
      <c r="S238" s="15">
        <v>4960196</v>
      </c>
      <c r="T238" s="233" t="s">
        <v>72</v>
      </c>
      <c r="U238" s="14" t="str">
        <f t="shared" ref="U238:U257" ca="1" si="14">IF((AND((M238-TODAY())&lt;=0,(F238="P2")))=TRUE,"Yes","No")</f>
        <v>Yes</v>
      </c>
      <c r="V238" s="14" t="str">
        <f t="shared" ref="V238:V257" ca="1" si="15">IF((AND((M238-TODAY())&lt;=30,(L238-TODAY())&lt;=0,(F238="P1")))=TRUE,"Yes",IF(AND((M238-TODAY())&lt;=30,(L238-TODAY())&lt;=0,(F238="P2"))=TRUE,"Yes","No"))</f>
        <v>Yes</v>
      </c>
      <c r="W238" s="236" t="str">
        <f>VLOOKUP(O238,'Data Validation'!I:J,2,FALSE)</f>
        <v>RTC Passed</v>
      </c>
      <c r="X238" s="109">
        <f t="shared" ca="1" si="10"/>
        <v>44.517398641509438</v>
      </c>
      <c r="Y238" s="107">
        <f t="shared" si="11"/>
        <v>14.974176603773586</v>
      </c>
      <c r="Z238" s="109">
        <f>SUM($Y$195:Y238)</f>
        <v>175.86993207547175</v>
      </c>
      <c r="AA238" s="108">
        <f t="shared" si="12"/>
        <v>3.5173986415094349</v>
      </c>
      <c r="AB238" s="109">
        <f t="shared" ca="1" si="13"/>
        <v>44.517398641509438</v>
      </c>
    </row>
    <row r="239" spans="1:28" ht="30.95">
      <c r="A239" s="103" t="s">
        <v>4214</v>
      </c>
      <c r="B239" s="96" t="s">
        <v>4215</v>
      </c>
      <c r="C239" s="233" t="s">
        <v>5988</v>
      </c>
      <c r="D239" s="13" t="s">
        <v>65</v>
      </c>
      <c r="E239" s="13" t="s">
        <v>65</v>
      </c>
      <c r="F239" s="13" t="s">
        <v>25</v>
      </c>
      <c r="G239" s="13" t="str">
        <f t="shared" ca="1" si="9"/>
        <v>S2</v>
      </c>
      <c r="H239" s="13" t="s">
        <v>54</v>
      </c>
      <c r="I239" s="13" t="s">
        <v>55</v>
      </c>
      <c r="J239" s="233" t="s">
        <v>5989</v>
      </c>
      <c r="K239" s="235">
        <v>43088</v>
      </c>
      <c r="L239" s="235">
        <v>43186</v>
      </c>
      <c r="M239" s="235">
        <v>43231</v>
      </c>
      <c r="N239" s="13" t="s">
        <v>28</v>
      </c>
      <c r="O239" s="13" t="s">
        <v>28</v>
      </c>
      <c r="P239" s="14" t="s">
        <v>28</v>
      </c>
      <c r="R239" s="233" t="s">
        <v>5990</v>
      </c>
      <c r="S239" s="236">
        <v>500000</v>
      </c>
      <c r="T239" s="233" t="s">
        <v>72</v>
      </c>
      <c r="U239" s="14" t="str">
        <f t="shared" ca="1" si="14"/>
        <v>Yes</v>
      </c>
      <c r="V239" s="14" t="str">
        <f t="shared" ca="1" si="15"/>
        <v>Yes</v>
      </c>
      <c r="W239" s="236" t="str">
        <f>VLOOKUP(O239,'Data Validation'!I:J,2,FALSE)</f>
        <v>RTC Passed</v>
      </c>
      <c r="X239" s="109">
        <f t="shared" ca="1" si="10"/>
        <v>44.547587320754715</v>
      </c>
      <c r="Y239" s="107">
        <f t="shared" si="11"/>
        <v>1.5094339622641511</v>
      </c>
      <c r="Z239" s="109">
        <f>SUM($Y$195:Y239)</f>
        <v>177.37936603773591</v>
      </c>
      <c r="AA239" s="108">
        <f t="shared" si="12"/>
        <v>3.5475873207547179</v>
      </c>
      <c r="AB239" s="109">
        <f t="shared" ca="1" si="13"/>
        <v>44.547587320754715</v>
      </c>
    </row>
    <row r="240" spans="1:28" ht="30.95">
      <c r="A240" s="104" t="s">
        <v>4174</v>
      </c>
      <c r="B240" s="96" t="s">
        <v>4133</v>
      </c>
      <c r="C240" s="233" t="s">
        <v>5991</v>
      </c>
      <c r="D240" s="233" t="s">
        <v>65</v>
      </c>
      <c r="E240" s="13" t="s">
        <v>65</v>
      </c>
      <c r="F240" s="233" t="s">
        <v>25</v>
      </c>
      <c r="G240" s="13" t="str">
        <f t="shared" ca="1" si="9"/>
        <v>S2</v>
      </c>
      <c r="H240" s="13" t="s">
        <v>54</v>
      </c>
      <c r="I240" s="233" t="s">
        <v>55</v>
      </c>
      <c r="J240" s="233" t="s">
        <v>5992</v>
      </c>
      <c r="K240" s="235">
        <v>43101</v>
      </c>
      <c r="L240" s="235">
        <v>43199</v>
      </c>
      <c r="M240" s="235">
        <v>43237</v>
      </c>
      <c r="N240" s="13" t="s">
        <v>28</v>
      </c>
      <c r="O240" s="13" t="s">
        <v>28</v>
      </c>
      <c r="P240" s="14" t="s">
        <v>28</v>
      </c>
      <c r="R240" s="233"/>
      <c r="S240" s="15">
        <v>1904</v>
      </c>
      <c r="T240" s="233" t="s">
        <v>72</v>
      </c>
      <c r="U240" s="14" t="str">
        <f t="shared" ca="1" si="14"/>
        <v>Yes</v>
      </c>
      <c r="V240" s="14" t="str">
        <f t="shared" ca="1" si="15"/>
        <v>Yes</v>
      </c>
      <c r="W240" s="236" t="str">
        <f>VLOOKUP(O240,'Data Validation'!I:J,2,FALSE)</f>
        <v>RTC Passed</v>
      </c>
      <c r="X240" s="109">
        <f t="shared" ca="1" si="10"/>
        <v>44.547702279245286</v>
      </c>
      <c r="Y240" s="107">
        <f t="shared" si="11"/>
        <v>5.7479245283018881E-3</v>
      </c>
      <c r="Z240" s="109">
        <f>SUM($Y$195:Y240)</f>
        <v>177.3851139622642</v>
      </c>
      <c r="AA240" s="108">
        <f t="shared" si="12"/>
        <v>3.5477022792452839</v>
      </c>
      <c r="AB240" s="109">
        <f t="shared" ca="1" si="13"/>
        <v>44.547702279245286</v>
      </c>
    </row>
    <row r="241" spans="1:28" ht="15.6">
      <c r="A241" s="110" t="s">
        <v>4141</v>
      </c>
      <c r="B241" s="96" t="s">
        <v>4142</v>
      </c>
      <c r="C241" s="13" t="s">
        <v>5957</v>
      </c>
      <c r="D241" s="13" t="s">
        <v>65</v>
      </c>
      <c r="E241" s="13" t="s">
        <v>65</v>
      </c>
      <c r="F241" s="13" t="s">
        <v>25</v>
      </c>
      <c r="G241" s="13" t="str">
        <f t="shared" ca="1" si="9"/>
        <v>S2</v>
      </c>
      <c r="H241" s="13" t="s">
        <v>54</v>
      </c>
      <c r="I241" s="13" t="s">
        <v>55</v>
      </c>
      <c r="J241" s="233" t="s">
        <v>5993</v>
      </c>
      <c r="K241" s="235">
        <v>43185</v>
      </c>
      <c r="L241" s="235">
        <v>43196</v>
      </c>
      <c r="M241" s="235">
        <v>43243</v>
      </c>
      <c r="N241" s="233" t="s">
        <v>28</v>
      </c>
      <c r="O241" s="233" t="s">
        <v>28</v>
      </c>
      <c r="P241" s="233" t="s">
        <v>28</v>
      </c>
      <c r="R241" s="233"/>
      <c r="S241" s="15">
        <v>2497193</v>
      </c>
      <c r="T241" s="233" t="s">
        <v>72</v>
      </c>
      <c r="U241" s="14" t="str">
        <f t="shared" ca="1" si="14"/>
        <v>Yes</v>
      </c>
      <c r="V241" s="14" t="str">
        <f t="shared" ca="1" si="15"/>
        <v>Yes</v>
      </c>
      <c r="W241" s="236" t="str">
        <f>VLOOKUP(O241,'Data Validation'!I:J,2,FALSE)</f>
        <v>RTC Passed</v>
      </c>
      <c r="X241" s="109">
        <f t="shared" ca="1" si="10"/>
        <v>44.698476196226416</v>
      </c>
      <c r="Y241" s="107">
        <f t="shared" si="11"/>
        <v>7.5386958490566052</v>
      </c>
      <c r="Z241" s="109">
        <f>SUM($Y$195:Y241)</f>
        <v>184.92380981132081</v>
      </c>
      <c r="AA241" s="108">
        <f t="shared" si="12"/>
        <v>3.6984761962264163</v>
      </c>
      <c r="AB241" s="109">
        <f t="shared" ca="1" si="13"/>
        <v>44.698476196226416</v>
      </c>
    </row>
    <row r="242" spans="1:28" ht="15.6">
      <c r="A242" s="13" t="s">
        <v>4888</v>
      </c>
      <c r="B242" s="13" t="s">
        <v>188</v>
      </c>
      <c r="C242" s="13" t="s">
        <v>5994</v>
      </c>
      <c r="D242" s="13" t="s">
        <v>65</v>
      </c>
      <c r="E242" s="13" t="s">
        <v>65</v>
      </c>
      <c r="F242" s="13" t="s">
        <v>25</v>
      </c>
      <c r="G242" s="13" t="str">
        <f t="shared" ca="1" si="9"/>
        <v>S2</v>
      </c>
      <c r="H242" s="13" t="s">
        <v>54</v>
      </c>
      <c r="I242" s="13" t="s">
        <v>55</v>
      </c>
      <c r="J242" s="233" t="s">
        <v>5995</v>
      </c>
      <c r="K242" s="235">
        <v>43085</v>
      </c>
      <c r="L242" s="235">
        <v>43224</v>
      </c>
      <c r="M242" s="235">
        <v>43244</v>
      </c>
      <c r="N242" s="233" t="s">
        <v>28</v>
      </c>
      <c r="O242" s="233" t="s">
        <v>28</v>
      </c>
      <c r="P242" s="233" t="s">
        <v>28</v>
      </c>
      <c r="R242" s="233"/>
      <c r="S242" s="104">
        <v>500000</v>
      </c>
      <c r="T242" s="233" t="s">
        <v>72</v>
      </c>
      <c r="U242" s="14" t="str">
        <f t="shared" ca="1" si="14"/>
        <v>Yes</v>
      </c>
      <c r="V242" s="14" t="str">
        <f t="shared" ca="1" si="15"/>
        <v>Yes</v>
      </c>
      <c r="W242" s="236" t="str">
        <f>VLOOKUP(O242,'Data Validation'!I:J,2,FALSE)</f>
        <v>RTC Passed</v>
      </c>
      <c r="X242" s="109">
        <f t="shared" ca="1" si="10"/>
        <v>44.728664875471701</v>
      </c>
      <c r="Y242" s="107">
        <f t="shared" si="11"/>
        <v>1.5094339622641511</v>
      </c>
      <c r="Z242" s="109">
        <f>SUM($Y$195:Y242)</f>
        <v>186.43324377358496</v>
      </c>
      <c r="AA242" s="108">
        <f t="shared" si="12"/>
        <v>3.7286648754716993</v>
      </c>
      <c r="AB242" s="109">
        <f t="shared" ca="1" si="13"/>
        <v>44.728664875471701</v>
      </c>
    </row>
    <row r="243" spans="1:28" ht="30.95">
      <c r="A243" s="233" t="s">
        <v>4230</v>
      </c>
      <c r="B243" s="13" t="s">
        <v>4613</v>
      </c>
      <c r="C243" s="233" t="s">
        <v>5263</v>
      </c>
      <c r="D243" s="13" t="s">
        <v>65</v>
      </c>
      <c r="E243" s="13" t="s">
        <v>65</v>
      </c>
      <c r="F243" s="233" t="s">
        <v>25</v>
      </c>
      <c r="G243" s="13" t="str">
        <f t="shared" ca="1" si="9"/>
        <v>S2</v>
      </c>
      <c r="H243" s="13" t="s">
        <v>54</v>
      </c>
      <c r="I243" s="233" t="s">
        <v>55</v>
      </c>
      <c r="J243" s="233" t="s">
        <v>5996</v>
      </c>
      <c r="K243" s="235">
        <v>43059</v>
      </c>
      <c r="L243" s="235">
        <v>43203</v>
      </c>
      <c r="M243" s="235">
        <v>43245</v>
      </c>
      <c r="N243" s="13" t="s">
        <v>28</v>
      </c>
      <c r="O243" s="13" t="s">
        <v>28</v>
      </c>
      <c r="P243" s="14" t="s">
        <v>28</v>
      </c>
      <c r="R243" s="233"/>
      <c r="S243" s="15">
        <v>98570</v>
      </c>
      <c r="T243" s="233" t="s">
        <v>72</v>
      </c>
      <c r="U243" s="14" t="str">
        <f t="shared" ca="1" si="14"/>
        <v>Yes</v>
      </c>
      <c r="V243" s="14" t="str">
        <f t="shared" ca="1" si="15"/>
        <v>Yes</v>
      </c>
      <c r="W243" s="236" t="str">
        <f>VLOOKUP(O243,'Data Validation'!I:J,2,FALSE)</f>
        <v>RTC Passed</v>
      </c>
      <c r="X243" s="109">
        <f t="shared" ca="1" si="10"/>
        <v>44.734616271698115</v>
      </c>
      <c r="Y243" s="107">
        <f t="shared" si="11"/>
        <v>0.29756981132075477</v>
      </c>
      <c r="Z243" s="109">
        <f>SUM($Y$195:Y243)</f>
        <v>186.73081358490572</v>
      </c>
      <c r="AA243" s="108">
        <f t="shared" si="12"/>
        <v>3.7346162716981142</v>
      </c>
      <c r="AB243" s="109">
        <f t="shared" ca="1" si="13"/>
        <v>44.734616271698115</v>
      </c>
    </row>
    <row r="244" spans="1:28" ht="15.6">
      <c r="A244" s="13" t="s">
        <v>4717</v>
      </c>
      <c r="B244" s="13" t="s">
        <v>188</v>
      </c>
      <c r="C244" s="13" t="s">
        <v>5157</v>
      </c>
      <c r="D244" s="13" t="s">
        <v>76</v>
      </c>
      <c r="E244" s="13" t="s">
        <v>76</v>
      </c>
      <c r="F244" s="13" t="s">
        <v>25</v>
      </c>
      <c r="G244" s="13" t="str">
        <f t="shared" ca="1" si="9"/>
        <v>S2</v>
      </c>
      <c r="H244" s="13" t="s">
        <v>54</v>
      </c>
      <c r="I244" s="13" t="s">
        <v>55</v>
      </c>
      <c r="J244" s="233" t="s">
        <v>5997</v>
      </c>
      <c r="K244" s="235">
        <v>43227</v>
      </c>
      <c r="L244" s="235">
        <v>43238</v>
      </c>
      <c r="M244" s="235">
        <v>43255</v>
      </c>
      <c r="N244" s="233" t="s">
        <v>28</v>
      </c>
      <c r="O244" s="233" t="s">
        <v>28</v>
      </c>
      <c r="P244" s="233" t="s">
        <v>28</v>
      </c>
      <c r="R244" s="233"/>
      <c r="S244" s="104">
        <v>500000</v>
      </c>
      <c r="T244" s="233" t="s">
        <v>72</v>
      </c>
      <c r="U244" s="14" t="str">
        <f t="shared" ca="1" si="14"/>
        <v>Yes</v>
      </c>
      <c r="V244" s="14" t="str">
        <f t="shared" ca="1" si="15"/>
        <v>Yes</v>
      </c>
      <c r="W244" s="236" t="str">
        <f>VLOOKUP(O244,'Data Validation'!I:J,2,FALSE)</f>
        <v>RTC Passed</v>
      </c>
      <c r="X244" s="109">
        <f t="shared" ca="1" si="10"/>
        <v>44.7648049509434</v>
      </c>
      <c r="Y244" s="107">
        <f t="shared" si="11"/>
        <v>1.5094339622641511</v>
      </c>
      <c r="Z244" s="109">
        <f>SUM($Y$195:Y244)</f>
        <v>188.24024754716987</v>
      </c>
      <c r="AA244" s="108">
        <f t="shared" si="12"/>
        <v>3.7648049509433976</v>
      </c>
      <c r="AB244" s="109">
        <f t="shared" ca="1" si="13"/>
        <v>44.7648049509434</v>
      </c>
    </row>
    <row r="245" spans="1:28" ht="30.95">
      <c r="A245" s="110" t="s">
        <v>4174</v>
      </c>
      <c r="B245" s="96" t="s">
        <v>4133</v>
      </c>
      <c r="C245" s="233" t="s">
        <v>5446</v>
      </c>
      <c r="D245" s="233" t="s">
        <v>76</v>
      </c>
      <c r="E245" s="233" t="s">
        <v>52</v>
      </c>
      <c r="F245" s="233" t="s">
        <v>25</v>
      </c>
      <c r="G245" s="13" t="str">
        <f t="shared" ca="1" si="9"/>
        <v>S2</v>
      </c>
      <c r="H245" s="13" t="s">
        <v>54</v>
      </c>
      <c r="I245" s="13" t="s">
        <v>55</v>
      </c>
      <c r="J245" s="233" t="s">
        <v>5998</v>
      </c>
      <c r="K245" s="235">
        <v>43255</v>
      </c>
      <c r="L245" s="235">
        <v>43259</v>
      </c>
      <c r="M245" s="235">
        <v>43264</v>
      </c>
      <c r="N245" s="13" t="s">
        <v>28</v>
      </c>
      <c r="O245" s="13" t="s">
        <v>28</v>
      </c>
      <c r="P245" s="14" t="s">
        <v>28</v>
      </c>
      <c r="R245" s="233"/>
      <c r="S245" s="104">
        <v>500000</v>
      </c>
      <c r="T245" s="233" t="s">
        <v>72</v>
      </c>
      <c r="U245" s="14" t="str">
        <f t="shared" ca="1" si="14"/>
        <v>Yes</v>
      </c>
      <c r="V245" s="14" t="str">
        <f t="shared" ca="1" si="15"/>
        <v>Yes</v>
      </c>
      <c r="W245" s="236" t="str">
        <f>VLOOKUP(O245,'Data Validation'!I:J,2,FALSE)</f>
        <v>RTC Passed</v>
      </c>
      <c r="X245" s="109">
        <f t="shared" ca="1" si="10"/>
        <v>44.794993630188678</v>
      </c>
      <c r="Y245" s="107">
        <f t="shared" si="11"/>
        <v>1.5094339622641511</v>
      </c>
      <c r="Z245" s="109">
        <f>SUM($Y$195:Y245)</f>
        <v>189.74968150943403</v>
      </c>
      <c r="AA245" s="108">
        <f t="shared" si="12"/>
        <v>3.7949936301886806</v>
      </c>
      <c r="AB245" s="109">
        <f t="shared" ca="1" si="13"/>
        <v>44.794993630188678</v>
      </c>
    </row>
    <row r="246" spans="1:28" ht="30.95">
      <c r="A246" s="233" t="s">
        <v>4568</v>
      </c>
      <c r="B246" s="233" t="s">
        <v>4569</v>
      </c>
      <c r="C246" s="13" t="s">
        <v>5999</v>
      </c>
      <c r="D246" s="233" t="s">
        <v>76</v>
      </c>
      <c r="E246" s="233" t="s">
        <v>76</v>
      </c>
      <c r="F246" s="233" t="s">
        <v>25</v>
      </c>
      <c r="G246" s="13" t="str">
        <f t="shared" ca="1" si="9"/>
        <v>S2</v>
      </c>
      <c r="H246" s="13" t="s">
        <v>54</v>
      </c>
      <c r="I246" s="233" t="s">
        <v>68</v>
      </c>
      <c r="J246" s="233" t="s">
        <v>6000</v>
      </c>
      <c r="K246" s="235">
        <v>43235</v>
      </c>
      <c r="L246" s="235">
        <v>43252</v>
      </c>
      <c r="M246" s="235">
        <v>43266</v>
      </c>
      <c r="N246" s="13" t="s">
        <v>28</v>
      </c>
      <c r="O246" s="13" t="s">
        <v>28</v>
      </c>
      <c r="P246" s="14" t="s">
        <v>28</v>
      </c>
      <c r="R246" s="233" t="s">
        <v>3641</v>
      </c>
      <c r="S246" s="236">
        <v>27489</v>
      </c>
      <c r="T246" s="233" t="s">
        <v>72</v>
      </c>
      <c r="U246" s="14" t="str">
        <f t="shared" ca="1" si="14"/>
        <v>Yes</v>
      </c>
      <c r="V246" s="14" t="str">
        <f t="shared" ca="1" si="15"/>
        <v>Yes</v>
      </c>
      <c r="W246" s="236" t="str">
        <f>VLOOKUP(O246,'Data Validation'!I:J,2,FALSE)</f>
        <v>RTC Passed</v>
      </c>
      <c r="X246" s="109">
        <f t="shared" ca="1" si="10"/>
        <v>44.79665334339623</v>
      </c>
      <c r="Y246" s="107">
        <f t="shared" si="11"/>
        <v>8.2985660377358508E-2</v>
      </c>
      <c r="Z246" s="109">
        <f>SUM($Y$195:Y246)</f>
        <v>189.83266716981137</v>
      </c>
      <c r="AA246" s="108">
        <f t="shared" si="12"/>
        <v>3.7966533433962275</v>
      </c>
      <c r="AB246" s="109">
        <f t="shared" ca="1" si="13"/>
        <v>44.79665334339623</v>
      </c>
    </row>
    <row r="247" spans="1:28" ht="30.95">
      <c r="A247" s="233" t="s">
        <v>4568</v>
      </c>
      <c r="B247" s="233" t="s">
        <v>4569</v>
      </c>
      <c r="C247" s="13" t="s">
        <v>5999</v>
      </c>
      <c r="D247" s="233" t="s">
        <v>76</v>
      </c>
      <c r="E247" s="233" t="s">
        <v>76</v>
      </c>
      <c r="F247" s="13" t="s">
        <v>25</v>
      </c>
      <c r="G247" s="13" t="str">
        <f t="shared" ca="1" si="9"/>
        <v>S2</v>
      </c>
      <c r="H247" s="13" t="s">
        <v>54</v>
      </c>
      <c r="I247" s="233" t="s">
        <v>68</v>
      </c>
      <c r="J247" s="233" t="s">
        <v>6001</v>
      </c>
      <c r="K247" s="235">
        <v>43235</v>
      </c>
      <c r="L247" s="235">
        <v>43252</v>
      </c>
      <c r="M247" s="235">
        <v>43266</v>
      </c>
      <c r="N247" s="13" t="s">
        <v>28</v>
      </c>
      <c r="O247" s="13" t="s">
        <v>28</v>
      </c>
      <c r="P247" s="14" t="s">
        <v>28</v>
      </c>
      <c r="R247" s="233" t="s">
        <v>3641</v>
      </c>
      <c r="S247" s="236">
        <v>54707</v>
      </c>
      <c r="T247" s="233" t="s">
        <v>72</v>
      </c>
      <c r="U247" s="14" t="str">
        <f t="shared" ca="1" si="14"/>
        <v>Yes</v>
      </c>
      <c r="V247" s="14" t="str">
        <f t="shared" ca="1" si="15"/>
        <v>Yes</v>
      </c>
      <c r="W247" s="236" t="str">
        <f>VLOOKUP(O247,'Data Validation'!I:J,2,FALSE)</f>
        <v>RTC Passed</v>
      </c>
      <c r="X247" s="109">
        <f t="shared" ca="1" si="10"/>
        <v>44.799956407547171</v>
      </c>
      <c r="Y247" s="107">
        <f t="shared" si="11"/>
        <v>0.16515320754716986</v>
      </c>
      <c r="Z247" s="109">
        <f>SUM($Y$195:Y247)</f>
        <v>189.99782037735855</v>
      </c>
      <c r="AA247" s="108">
        <f t="shared" si="12"/>
        <v>3.799956407547171</v>
      </c>
      <c r="AB247" s="109">
        <f t="shared" ca="1" si="13"/>
        <v>44.799956407547171</v>
      </c>
    </row>
    <row r="248" spans="1:28" ht="15.6">
      <c r="A248" s="13" t="s">
        <v>4214</v>
      </c>
      <c r="B248" s="13" t="s">
        <v>4215</v>
      </c>
      <c r="C248" s="233" t="s">
        <v>574</v>
      </c>
      <c r="D248" s="13" t="s">
        <v>65</v>
      </c>
      <c r="E248" s="233" t="s">
        <v>76</v>
      </c>
      <c r="F248" s="13" t="s">
        <v>25</v>
      </c>
      <c r="G248" s="13" t="str">
        <f t="shared" ca="1" si="9"/>
        <v>S2</v>
      </c>
      <c r="H248" s="13" t="s">
        <v>54</v>
      </c>
      <c r="I248" s="13" t="s">
        <v>55</v>
      </c>
      <c r="J248" s="233" t="s">
        <v>6002</v>
      </c>
      <c r="K248" s="235">
        <v>43132</v>
      </c>
      <c r="L248" s="235">
        <v>43217</v>
      </c>
      <c r="M248" s="235">
        <v>43266</v>
      </c>
      <c r="N248" s="233" t="s">
        <v>28</v>
      </c>
      <c r="O248" s="233" t="s">
        <v>28</v>
      </c>
      <c r="P248" s="233" t="s">
        <v>28</v>
      </c>
      <c r="R248" s="233"/>
      <c r="S248" s="15">
        <v>13586</v>
      </c>
      <c r="T248" s="233" t="s">
        <v>72</v>
      </c>
      <c r="U248" s="14" t="str">
        <f t="shared" ca="1" si="14"/>
        <v>Yes</v>
      </c>
      <c r="V248" s="14" t="str">
        <f t="shared" ca="1" si="15"/>
        <v>Yes</v>
      </c>
      <c r="W248" s="236" t="str">
        <f>VLOOKUP(O248,'Data Validation'!I:J,2,FALSE)</f>
        <v>RTC Passed</v>
      </c>
      <c r="X248" s="109">
        <f t="shared" ca="1" si="10"/>
        <v>44.800776694339625</v>
      </c>
      <c r="Y248" s="107">
        <f t="shared" si="11"/>
        <v>4.1014339622641519E-2</v>
      </c>
      <c r="Z248" s="109">
        <f>SUM($Y$195:Y248)</f>
        <v>190.0388347169812</v>
      </c>
      <c r="AA248" s="108">
        <f t="shared" si="12"/>
        <v>3.800776694339624</v>
      </c>
      <c r="AB248" s="109">
        <f t="shared" ca="1" si="13"/>
        <v>44.800776694339625</v>
      </c>
    </row>
    <row r="249" spans="1:28" ht="30.95">
      <c r="A249" s="110" t="s">
        <v>4174</v>
      </c>
      <c r="B249" s="96" t="s">
        <v>4133</v>
      </c>
      <c r="C249" s="13" t="s">
        <v>4385</v>
      </c>
      <c r="D249" s="13" t="s">
        <v>65</v>
      </c>
      <c r="E249" s="13" t="s">
        <v>65</v>
      </c>
      <c r="F249" s="13" t="s">
        <v>25</v>
      </c>
      <c r="G249" s="13" t="str">
        <f t="shared" ca="1" si="9"/>
        <v>S2</v>
      </c>
      <c r="H249" s="13" t="s">
        <v>54</v>
      </c>
      <c r="I249" s="13" t="s">
        <v>55</v>
      </c>
      <c r="J249" s="233" t="s">
        <v>6003</v>
      </c>
      <c r="K249" s="235">
        <v>43073</v>
      </c>
      <c r="L249" s="235">
        <v>43210</v>
      </c>
      <c r="M249" s="235">
        <v>43266</v>
      </c>
      <c r="N249" s="13" t="s">
        <v>28</v>
      </c>
      <c r="O249" s="13" t="s">
        <v>28</v>
      </c>
      <c r="P249" s="14" t="s">
        <v>28</v>
      </c>
      <c r="R249" s="233"/>
      <c r="S249" s="102">
        <v>438217</v>
      </c>
      <c r="T249" s="233" t="s">
        <v>72</v>
      </c>
      <c r="U249" s="14" t="str">
        <f t="shared" ca="1" si="14"/>
        <v>Yes</v>
      </c>
      <c r="V249" s="14" t="str">
        <f t="shared" ca="1" si="15"/>
        <v>Yes</v>
      </c>
      <c r="W249" s="236" t="str">
        <f>VLOOKUP(O249,'Data Validation'!I:J,2,FALSE)</f>
        <v>RTC Passed</v>
      </c>
      <c r="X249" s="109">
        <f t="shared" ca="1" si="10"/>
        <v>44.827235079245284</v>
      </c>
      <c r="Y249" s="107">
        <f t="shared" si="11"/>
        <v>1.3229192452830192</v>
      </c>
      <c r="Z249" s="109">
        <f>SUM($Y$195:Y249)</f>
        <v>191.36175396226423</v>
      </c>
      <c r="AA249" s="108">
        <f t="shared" si="12"/>
        <v>3.8272350792452845</v>
      </c>
      <c r="AB249" s="109">
        <f t="shared" ca="1" si="13"/>
        <v>44.827235079245284</v>
      </c>
    </row>
    <row r="250" spans="1:28" ht="15.6">
      <c r="A250" s="110" t="s">
        <v>4174</v>
      </c>
      <c r="B250" s="96" t="s">
        <v>4133</v>
      </c>
      <c r="C250" s="13" t="s">
        <v>4385</v>
      </c>
      <c r="D250" s="13" t="s">
        <v>65</v>
      </c>
      <c r="E250" s="13" t="s">
        <v>65</v>
      </c>
      <c r="F250" s="233" t="s">
        <v>25</v>
      </c>
      <c r="G250" s="13" t="str">
        <f t="shared" ca="1" si="9"/>
        <v>S2</v>
      </c>
      <c r="H250" s="13" t="s">
        <v>54</v>
      </c>
      <c r="I250" s="13" t="s">
        <v>55</v>
      </c>
      <c r="J250" s="233" t="s">
        <v>6004</v>
      </c>
      <c r="K250" s="235">
        <v>43072</v>
      </c>
      <c r="L250" s="235">
        <v>43210</v>
      </c>
      <c r="M250" s="235">
        <v>43266</v>
      </c>
      <c r="N250" s="233" t="s">
        <v>28</v>
      </c>
      <c r="O250" s="233" t="s">
        <v>28</v>
      </c>
      <c r="P250" s="233" t="s">
        <v>28</v>
      </c>
      <c r="R250" s="233"/>
      <c r="S250" s="236">
        <v>383390</v>
      </c>
      <c r="T250" s="233" t="s">
        <v>72</v>
      </c>
      <c r="U250" s="14" t="str">
        <f t="shared" ca="1" si="14"/>
        <v>Yes</v>
      </c>
      <c r="V250" s="14" t="str">
        <f t="shared" ca="1" si="15"/>
        <v>Yes</v>
      </c>
      <c r="W250" s="236" t="str">
        <f>VLOOKUP(O250,'Data Validation'!I:J,2,FALSE)</f>
        <v>RTC Passed</v>
      </c>
      <c r="X250" s="109">
        <f t="shared" ca="1" si="10"/>
        <v>44.85038315471698</v>
      </c>
      <c r="Y250" s="107">
        <f t="shared" si="11"/>
        <v>1.1574037735849059</v>
      </c>
      <c r="Z250" s="109">
        <f>SUM($Y$195:Y250)</f>
        <v>192.51915773584915</v>
      </c>
      <c r="AA250" s="108">
        <f t="shared" si="12"/>
        <v>3.8503831547169831</v>
      </c>
      <c r="AB250" s="109">
        <f t="shared" ca="1" si="13"/>
        <v>44.85038315471698</v>
      </c>
    </row>
    <row r="251" spans="1:28" ht="15.6">
      <c r="A251" s="110" t="s">
        <v>4174</v>
      </c>
      <c r="B251" s="96" t="s">
        <v>4133</v>
      </c>
      <c r="C251" s="13" t="s">
        <v>4385</v>
      </c>
      <c r="D251" s="13" t="s">
        <v>65</v>
      </c>
      <c r="E251" s="13" t="s">
        <v>65</v>
      </c>
      <c r="F251" s="13" t="s">
        <v>25</v>
      </c>
      <c r="G251" s="13" t="str">
        <f t="shared" ca="1" si="9"/>
        <v>S2</v>
      </c>
      <c r="H251" s="13" t="s">
        <v>54</v>
      </c>
      <c r="I251" s="13" t="s">
        <v>55</v>
      </c>
      <c r="J251" s="233" t="s">
        <v>6005</v>
      </c>
      <c r="K251" s="235">
        <v>43072</v>
      </c>
      <c r="L251" s="235">
        <v>43210</v>
      </c>
      <c r="M251" s="235">
        <v>43266</v>
      </c>
      <c r="N251" s="233" t="s">
        <v>28</v>
      </c>
      <c r="O251" s="233" t="s">
        <v>28</v>
      </c>
      <c r="P251" s="233" t="s">
        <v>28</v>
      </c>
      <c r="R251" s="233"/>
      <c r="S251" s="102">
        <v>1624225</v>
      </c>
      <c r="T251" s="233" t="s">
        <v>72</v>
      </c>
      <c r="U251" s="14" t="str">
        <f t="shared" ca="1" si="14"/>
        <v>Yes</v>
      </c>
      <c r="V251" s="14" t="str">
        <f t="shared" ca="1" si="15"/>
        <v>Yes</v>
      </c>
      <c r="W251" s="236" t="str">
        <f>VLOOKUP(O251,'Data Validation'!I:J,2,FALSE)</f>
        <v>RTC Passed</v>
      </c>
      <c r="X251" s="109">
        <f t="shared" ca="1" si="10"/>
        <v>44.948449569811324</v>
      </c>
      <c r="Y251" s="107">
        <f t="shared" si="11"/>
        <v>4.9033207547169821</v>
      </c>
      <c r="Z251" s="109">
        <f>SUM($Y$195:Y251)</f>
        <v>197.42247849056614</v>
      </c>
      <c r="AA251" s="108">
        <f t="shared" si="12"/>
        <v>3.9484495698113227</v>
      </c>
      <c r="AB251" s="109">
        <f t="shared" ca="1" si="13"/>
        <v>44.948449569811324</v>
      </c>
    </row>
    <row r="252" spans="1:28" ht="30.95">
      <c r="A252" s="110" t="s">
        <v>4174</v>
      </c>
      <c r="B252" s="96" t="s">
        <v>4133</v>
      </c>
      <c r="C252" s="13" t="s">
        <v>4385</v>
      </c>
      <c r="D252" s="13" t="s">
        <v>65</v>
      </c>
      <c r="E252" s="13" t="s">
        <v>65</v>
      </c>
      <c r="F252" s="233" t="s">
        <v>25</v>
      </c>
      <c r="G252" s="13" t="str">
        <f t="shared" ca="1" si="9"/>
        <v>S2</v>
      </c>
      <c r="H252" s="13" t="s">
        <v>54</v>
      </c>
      <c r="I252" s="13" t="s">
        <v>55</v>
      </c>
      <c r="J252" s="233" t="s">
        <v>6006</v>
      </c>
      <c r="K252" s="235">
        <v>43073</v>
      </c>
      <c r="L252" s="235">
        <v>43210</v>
      </c>
      <c r="M252" s="235">
        <v>43266</v>
      </c>
      <c r="N252" s="13" t="s">
        <v>28</v>
      </c>
      <c r="O252" s="13" t="s">
        <v>28</v>
      </c>
      <c r="P252" s="14" t="s">
        <v>28</v>
      </c>
      <c r="R252" s="233"/>
      <c r="S252" s="15">
        <v>373469</v>
      </c>
      <c r="T252" s="233" t="s">
        <v>72</v>
      </c>
      <c r="U252" s="14" t="str">
        <f t="shared" ca="1" si="14"/>
        <v>Yes</v>
      </c>
      <c r="V252" s="14" t="str">
        <f t="shared" ca="1" si="15"/>
        <v>Yes</v>
      </c>
      <c r="W252" s="236" t="str">
        <f>VLOOKUP(O252,'Data Validation'!I:J,2,FALSE)</f>
        <v>RTC Passed</v>
      </c>
      <c r="X252" s="109">
        <f t="shared" ca="1" si="10"/>
        <v>44.970998641509439</v>
      </c>
      <c r="Y252" s="107">
        <f t="shared" si="11"/>
        <v>1.1274535849056606</v>
      </c>
      <c r="Z252" s="109">
        <f>SUM($Y$195:Y252)</f>
        <v>198.54993207547179</v>
      </c>
      <c r="AA252" s="108">
        <f t="shared" si="12"/>
        <v>3.9709986415094356</v>
      </c>
      <c r="AB252" s="109">
        <f t="shared" ca="1" si="13"/>
        <v>44.970998641509439</v>
      </c>
    </row>
    <row r="253" spans="1:28" ht="15.6">
      <c r="A253" s="110" t="s">
        <v>4174</v>
      </c>
      <c r="B253" s="96" t="s">
        <v>4133</v>
      </c>
      <c r="C253" s="233" t="s">
        <v>4385</v>
      </c>
      <c r="D253" s="13" t="s">
        <v>65</v>
      </c>
      <c r="E253" s="13" t="s">
        <v>65</v>
      </c>
      <c r="F253" s="233" t="s">
        <v>25</v>
      </c>
      <c r="G253" s="13" t="str">
        <f t="shared" ca="1" si="9"/>
        <v>S2</v>
      </c>
      <c r="H253" s="13" t="s">
        <v>54</v>
      </c>
      <c r="I253" s="13" t="s">
        <v>55</v>
      </c>
      <c r="J253" s="233" t="s">
        <v>6007</v>
      </c>
      <c r="K253" s="235">
        <v>43206</v>
      </c>
      <c r="L253" s="235">
        <v>43252</v>
      </c>
      <c r="M253" s="235">
        <v>43273</v>
      </c>
      <c r="N253" s="233" t="s">
        <v>28</v>
      </c>
      <c r="O253" s="233" t="s">
        <v>28</v>
      </c>
      <c r="P253" s="233" t="s">
        <v>28</v>
      </c>
      <c r="R253" s="233"/>
      <c r="S253" s="15">
        <v>702495</v>
      </c>
      <c r="T253" s="233" t="s">
        <v>72</v>
      </c>
      <c r="U253" s="14" t="str">
        <f t="shared" ca="1" si="14"/>
        <v>Yes</v>
      </c>
      <c r="V253" s="14" t="str">
        <f t="shared" ca="1" si="15"/>
        <v>Yes</v>
      </c>
      <c r="W253" s="236" t="str">
        <f>VLOOKUP(O253,'Data Validation'!I:J,2,FALSE)</f>
        <v>RTC Passed</v>
      </c>
      <c r="X253" s="109">
        <f t="shared" ca="1" si="10"/>
        <v>45.013413433962263</v>
      </c>
      <c r="Y253" s="107">
        <f t="shared" si="11"/>
        <v>2.1207396226415098</v>
      </c>
      <c r="Z253" s="109">
        <f>SUM($Y$195:Y253)</f>
        <v>200.6706716981133</v>
      </c>
      <c r="AA253" s="108">
        <f t="shared" si="12"/>
        <v>4.013413433962266</v>
      </c>
      <c r="AB253" s="109">
        <f t="shared" ca="1" si="13"/>
        <v>45.013413433962263</v>
      </c>
    </row>
    <row r="254" spans="1:28" ht="15.6">
      <c r="A254" s="110" t="s">
        <v>4573</v>
      </c>
      <c r="B254" s="96" t="s">
        <v>4574</v>
      </c>
      <c r="C254" s="13" t="s">
        <v>3409</v>
      </c>
      <c r="D254" s="233" t="s">
        <v>52</v>
      </c>
      <c r="E254" s="233" t="s">
        <v>52</v>
      </c>
      <c r="F254" s="233" t="s">
        <v>25</v>
      </c>
      <c r="G254" s="13" t="str">
        <f t="shared" ca="1" si="9"/>
        <v>S2</v>
      </c>
      <c r="H254" s="233" t="s">
        <v>54</v>
      </c>
      <c r="I254" s="2" t="s">
        <v>55</v>
      </c>
      <c r="J254" s="233" t="s">
        <v>5992</v>
      </c>
      <c r="K254" s="235">
        <v>43204</v>
      </c>
      <c r="L254" s="235">
        <v>43278</v>
      </c>
      <c r="M254" s="235">
        <v>43300</v>
      </c>
      <c r="N254" s="233" t="s">
        <v>28</v>
      </c>
      <c r="O254" s="233" t="s">
        <v>28</v>
      </c>
      <c r="P254" s="233" t="s">
        <v>28</v>
      </c>
      <c r="R254" s="233" t="s">
        <v>6008</v>
      </c>
      <c r="S254" s="15">
        <v>500000</v>
      </c>
      <c r="T254" s="233" t="s">
        <v>72</v>
      </c>
      <c r="U254" s="14" t="str">
        <f t="shared" ca="1" si="14"/>
        <v>Yes</v>
      </c>
      <c r="V254" s="14" t="str">
        <f t="shared" ca="1" si="15"/>
        <v>Yes</v>
      </c>
      <c r="W254" s="236" t="str">
        <f>VLOOKUP(O254,'Data Validation'!I:J,2,FALSE)</f>
        <v>RTC Passed</v>
      </c>
      <c r="X254" s="109">
        <f t="shared" ca="1" si="10"/>
        <v>45.043602113207548</v>
      </c>
      <c r="Y254" s="107">
        <f t="shared" si="11"/>
        <v>1.5094339622641511</v>
      </c>
      <c r="Z254" s="109">
        <f>SUM($Y$195:Y254)</f>
        <v>202.18010566037745</v>
      </c>
      <c r="AA254" s="108">
        <f t="shared" si="12"/>
        <v>4.043602113207549</v>
      </c>
      <c r="AB254" s="109">
        <f t="shared" ca="1" si="13"/>
        <v>45.043602113207548</v>
      </c>
    </row>
    <row r="255" spans="1:28" ht="15.6">
      <c r="A255" s="102" t="s">
        <v>4132</v>
      </c>
      <c r="B255" s="96" t="s">
        <v>4695</v>
      </c>
      <c r="C255" s="233" t="s">
        <v>6009</v>
      </c>
      <c r="D255" s="233" t="s">
        <v>76</v>
      </c>
      <c r="E255" s="233" t="s">
        <v>76</v>
      </c>
      <c r="F255" s="233" t="s">
        <v>25</v>
      </c>
      <c r="G255" s="13" t="str">
        <f t="shared" ca="1" si="9"/>
        <v>S2</v>
      </c>
      <c r="H255" s="233" t="s">
        <v>54</v>
      </c>
      <c r="I255" s="233" t="s">
        <v>68</v>
      </c>
      <c r="J255" s="233" t="s">
        <v>6010</v>
      </c>
      <c r="K255" s="235">
        <v>43270</v>
      </c>
      <c r="L255" s="235">
        <v>43291</v>
      </c>
      <c r="M255" s="235">
        <v>43305</v>
      </c>
      <c r="N255" s="13" t="s">
        <v>28</v>
      </c>
      <c r="O255" s="233" t="s">
        <v>28</v>
      </c>
      <c r="P255" s="233" t="s">
        <v>28</v>
      </c>
      <c r="R255" s="233" t="s">
        <v>6011</v>
      </c>
      <c r="S255" s="236">
        <v>106193</v>
      </c>
      <c r="T255" s="233" t="s">
        <v>72</v>
      </c>
      <c r="U255" s="14" t="str">
        <f t="shared" ca="1" si="14"/>
        <v>Yes</v>
      </c>
      <c r="V255" s="14" t="str">
        <f t="shared" ca="1" si="15"/>
        <v>Yes</v>
      </c>
      <c r="W255" s="236" t="str">
        <f>VLOOKUP(O255,'Data Validation'!I:J,2,FALSE)</f>
        <v>RTC Passed</v>
      </c>
      <c r="X255" s="109">
        <f t="shared" ca="1" si="10"/>
        <v>45.050013766037736</v>
      </c>
      <c r="Y255" s="107">
        <f t="shared" si="11"/>
        <v>0.320582641509434</v>
      </c>
      <c r="Z255" s="109">
        <f>SUM($Y$195:Y255)</f>
        <v>202.5006883018869</v>
      </c>
      <c r="AA255" s="108">
        <f t="shared" si="12"/>
        <v>4.050013766037738</v>
      </c>
      <c r="AB255" s="109">
        <f t="shared" ca="1" si="13"/>
        <v>45.050013766037736</v>
      </c>
    </row>
    <row r="256" spans="1:28" ht="15.6">
      <c r="A256" s="103" t="s">
        <v>4214</v>
      </c>
      <c r="B256" s="96" t="s">
        <v>4215</v>
      </c>
      <c r="C256" s="233" t="s">
        <v>6012</v>
      </c>
      <c r="D256" s="233" t="s">
        <v>65</v>
      </c>
      <c r="E256" s="233" t="s">
        <v>65</v>
      </c>
      <c r="F256" s="233" t="s">
        <v>25</v>
      </c>
      <c r="G256" s="13" t="str">
        <f t="shared" ca="1" si="9"/>
        <v>S2</v>
      </c>
      <c r="H256" s="233" t="s">
        <v>54</v>
      </c>
      <c r="I256" s="13" t="s">
        <v>55</v>
      </c>
      <c r="J256" s="233" t="s">
        <v>6013</v>
      </c>
      <c r="K256" s="235">
        <v>43152</v>
      </c>
      <c r="L256" s="235">
        <v>43279</v>
      </c>
      <c r="M256" s="235">
        <v>43312</v>
      </c>
      <c r="N256" s="13" t="s">
        <v>28</v>
      </c>
      <c r="O256" s="233" t="s">
        <v>28</v>
      </c>
      <c r="P256" s="233" t="s">
        <v>28</v>
      </c>
      <c r="R256" s="233"/>
      <c r="S256" s="15">
        <v>1849</v>
      </c>
      <c r="T256" s="233" t="s">
        <v>72</v>
      </c>
      <c r="U256" s="14" t="str">
        <f t="shared" ca="1" si="14"/>
        <v>Yes</v>
      </c>
      <c r="V256" s="14" t="str">
        <f t="shared" ca="1" si="15"/>
        <v>Yes</v>
      </c>
      <c r="W256" s="236" t="str">
        <f>VLOOKUP(O256,'Data Validation'!I:J,2,FALSE)</f>
        <v>RTC Passed</v>
      </c>
      <c r="X256" s="109">
        <f t="shared" ca="1" si="10"/>
        <v>45.050125403773585</v>
      </c>
      <c r="Y256" s="107">
        <f t="shared" si="11"/>
        <v>5.5818867924528311E-3</v>
      </c>
      <c r="Z256" s="109">
        <f>SUM($Y$195:Y256)</f>
        <v>202.50627018867934</v>
      </c>
      <c r="AA256" s="108">
        <f t="shared" si="12"/>
        <v>4.0501254037735865</v>
      </c>
      <c r="AB256" s="109">
        <f t="shared" ca="1" si="13"/>
        <v>45.050125403773585</v>
      </c>
    </row>
    <row r="257" spans="1:28" ht="15.6">
      <c r="A257" s="233" t="s">
        <v>4214</v>
      </c>
      <c r="B257" s="233" t="s">
        <v>4215</v>
      </c>
      <c r="C257" s="233" t="s">
        <v>5871</v>
      </c>
      <c r="D257" s="233" t="s">
        <v>65</v>
      </c>
      <c r="E257" s="233" t="s">
        <v>65</v>
      </c>
      <c r="F257" s="233" t="s">
        <v>25</v>
      </c>
      <c r="G257" s="13" t="str">
        <f t="shared" ca="1" si="9"/>
        <v>S2</v>
      </c>
      <c r="H257" s="233" t="s">
        <v>54</v>
      </c>
      <c r="I257" s="233" t="s">
        <v>55</v>
      </c>
      <c r="J257" s="233" t="s">
        <v>6014</v>
      </c>
      <c r="K257" s="235">
        <v>43220</v>
      </c>
      <c r="L257" s="235">
        <v>43313</v>
      </c>
      <c r="M257" s="235">
        <v>43336</v>
      </c>
      <c r="N257" s="233" t="s">
        <v>28</v>
      </c>
      <c r="O257" s="233" t="s">
        <v>28</v>
      </c>
      <c r="P257" s="233" t="s">
        <v>28</v>
      </c>
      <c r="R257" s="233" t="s">
        <v>5924</v>
      </c>
      <c r="S257" s="236">
        <v>13169</v>
      </c>
      <c r="T257" s="233" t="s">
        <v>72</v>
      </c>
      <c r="U257" s="14" t="str">
        <f t="shared" ca="1" si="14"/>
        <v>Yes</v>
      </c>
      <c r="V257" s="14" t="str">
        <f t="shared" ca="1" si="15"/>
        <v>Yes</v>
      </c>
      <c r="W257" s="236" t="str">
        <f>VLOOKUP(O257,'Data Validation'!I:J,2,FALSE)</f>
        <v>RTC Passed</v>
      </c>
      <c r="X257" s="109">
        <f t="shared" ca="1" si="10"/>
        <v>45.050920513207551</v>
      </c>
      <c r="Y257" s="107">
        <f t="shared" si="11"/>
        <v>3.9755471698113214E-2</v>
      </c>
      <c r="Z257" s="109">
        <f>SUM($Y$195:Y257)</f>
        <v>202.54602566037744</v>
      </c>
      <c r="AA257" s="108">
        <f t="shared" si="12"/>
        <v>4.050920513207549</v>
      </c>
      <c r="AB257" s="109">
        <f t="shared" ca="1" si="13"/>
        <v>45.050920513207551</v>
      </c>
    </row>
    <row r="258" spans="1:28" ht="15.6">
      <c r="A258" s="233" t="s">
        <v>4203</v>
      </c>
      <c r="B258" s="233" t="s">
        <v>4204</v>
      </c>
      <c r="C258" s="233" t="s">
        <v>5988</v>
      </c>
      <c r="D258" s="233" t="s">
        <v>65</v>
      </c>
      <c r="E258" s="233" t="s">
        <v>65</v>
      </c>
      <c r="F258" s="233" t="s">
        <v>25</v>
      </c>
      <c r="G258" s="13" t="str">
        <f t="shared" ca="1" si="9"/>
        <v>S2</v>
      </c>
      <c r="H258" s="233" t="s">
        <v>54</v>
      </c>
      <c r="I258" s="233" t="s">
        <v>55</v>
      </c>
      <c r="J258" s="233" t="s">
        <v>6015</v>
      </c>
      <c r="K258" s="235">
        <v>43226</v>
      </c>
      <c r="L258" s="235">
        <v>43298</v>
      </c>
      <c r="M258" s="235">
        <v>43350</v>
      </c>
      <c r="N258" s="233" t="s">
        <v>28</v>
      </c>
      <c r="O258" s="233" t="s">
        <v>28</v>
      </c>
      <c r="P258" s="233" t="s">
        <v>28</v>
      </c>
      <c r="R258" s="233" t="s">
        <v>5924</v>
      </c>
      <c r="S258" s="236">
        <v>500000</v>
      </c>
      <c r="T258" s="233" t="s">
        <v>72</v>
      </c>
      <c r="U258" s="233" t="s">
        <v>444</v>
      </c>
      <c r="V258" s="233" t="s">
        <v>444</v>
      </c>
      <c r="W258" s="236" t="str">
        <f>VLOOKUP(O258,'Data Validation'!I:J,2,FALSE)</f>
        <v>RTC Passed</v>
      </c>
      <c r="X258" s="109">
        <f t="shared" ca="1" si="10"/>
        <v>45.081109192452828</v>
      </c>
      <c r="Y258" s="107">
        <f t="shared" si="11"/>
        <v>1.5094339622641511</v>
      </c>
      <c r="Z258" s="109">
        <f>SUM($Y$195:Y258)</f>
        <v>204.05545962264159</v>
      </c>
      <c r="AA258" s="108">
        <f t="shared" si="12"/>
        <v>4.081109192452832</v>
      </c>
      <c r="AB258" s="109">
        <f t="shared" ca="1" si="13"/>
        <v>45.081109192452828</v>
      </c>
    </row>
    <row r="259" spans="1:28" ht="15.6">
      <c r="A259" s="110" t="s">
        <v>4214</v>
      </c>
      <c r="B259" s="96" t="s">
        <v>4215</v>
      </c>
      <c r="C259" s="233" t="s">
        <v>3760</v>
      </c>
      <c r="D259" s="233" t="s">
        <v>65</v>
      </c>
      <c r="E259" s="233" t="s">
        <v>65</v>
      </c>
      <c r="F259" s="233" t="s">
        <v>25</v>
      </c>
      <c r="G259" s="13" t="str">
        <f t="shared" ref="G259:G285" ca="1" si="16">IF((AND((L259-TODAY())&gt;0,(H259="N")))=TRUE,"S3",IF(AND((L259-TODAY())&lt;=0,(H259="N"))=TRUE,"S1",IF(AND((L259-TODAY())&gt;0,(H259="Y"))=TRUE,"S4","S2")))</f>
        <v>S2</v>
      </c>
      <c r="H259" s="109" t="s">
        <v>54</v>
      </c>
      <c r="I259" s="13" t="s">
        <v>55</v>
      </c>
      <c r="J259" s="233" t="s">
        <v>6016</v>
      </c>
      <c r="K259" s="235">
        <v>43293</v>
      </c>
      <c r="L259" s="235">
        <v>43322</v>
      </c>
      <c r="M259" s="235">
        <v>43364</v>
      </c>
      <c r="N259" s="233" t="s">
        <v>28</v>
      </c>
      <c r="O259" s="233" t="s">
        <v>28</v>
      </c>
      <c r="P259" s="233" t="s">
        <v>28</v>
      </c>
      <c r="R259" s="233" t="s">
        <v>5931</v>
      </c>
      <c r="S259" s="15">
        <v>32846</v>
      </c>
      <c r="T259" s="233" t="s">
        <v>72</v>
      </c>
      <c r="U259" s="14" t="str">
        <f t="shared" ref="U259:U264" ca="1" si="17">IF((AND((M259-TODAY())&lt;=0,(F259="P2")))=TRUE,"Yes","No")</f>
        <v>Yes</v>
      </c>
      <c r="V259" s="14" t="str">
        <f t="shared" ref="V259:V264" ca="1" si="18">IF((AND((M259-TODAY())&lt;=30,(L259-TODAY())&lt;=0,(F259="P1")))=TRUE,"Yes",IF(AND((M259-TODAY())&lt;=30,(L259-TODAY())&lt;=0,(F259="P2"))=TRUE,"Yes","No"))</f>
        <v>Yes</v>
      </c>
      <c r="W259" s="236" t="str">
        <f>VLOOKUP(O259,'Data Validation'!I:J,2,FALSE)</f>
        <v>RTC Passed</v>
      </c>
      <c r="X259" s="111">
        <f t="shared" ref="X259:X285" ca="1" si="19">IF(AB259&lt;=53,AB259,AB259-52)</f>
        <v>45.08309234716981</v>
      </c>
      <c r="Y259" s="112">
        <f t="shared" ref="Y259:Y285" si="20">IF(H259="Y",(((160/1000000)*S259)/5.3)*0.1,((160/1000000)*S259)/5.3)</f>
        <v>9.9157735849056627E-2</v>
      </c>
      <c r="Z259" s="109">
        <f>SUM($Y$195:Y259)</f>
        <v>204.15461735849064</v>
      </c>
      <c r="AA259" s="113">
        <f t="shared" ref="AA259:AA285" si="21">Z259/50</f>
        <v>4.0830923471698126</v>
      </c>
      <c r="AB259" s="111">
        <f t="shared" ref="AB259:AB285" ca="1" si="22">WEEKNUM(TODAY())+AA259</f>
        <v>45.08309234716981</v>
      </c>
    </row>
    <row r="260" spans="1:28" ht="15.6">
      <c r="A260" s="233" t="s">
        <v>4214</v>
      </c>
      <c r="B260" s="233" t="s">
        <v>4215</v>
      </c>
      <c r="C260" s="233" t="s">
        <v>6017</v>
      </c>
      <c r="D260" s="233" t="s">
        <v>65</v>
      </c>
      <c r="E260" s="13" t="s">
        <v>65</v>
      </c>
      <c r="F260" s="233" t="s">
        <v>25</v>
      </c>
      <c r="G260" s="13" t="str">
        <f t="shared" ca="1" si="16"/>
        <v>S2</v>
      </c>
      <c r="H260" s="233" t="s">
        <v>54</v>
      </c>
      <c r="I260" s="233" t="s">
        <v>55</v>
      </c>
      <c r="J260" s="233" t="s">
        <v>6018</v>
      </c>
      <c r="K260" s="235">
        <v>43248</v>
      </c>
      <c r="L260" s="235">
        <v>43308</v>
      </c>
      <c r="M260" s="235">
        <v>43364</v>
      </c>
      <c r="N260" s="233" t="s">
        <v>28</v>
      </c>
      <c r="O260" s="233" t="s">
        <v>28</v>
      </c>
      <c r="P260" s="233" t="s">
        <v>28</v>
      </c>
      <c r="R260" s="233" t="s">
        <v>5931</v>
      </c>
      <c r="S260" s="236">
        <v>500000</v>
      </c>
      <c r="T260" s="233" t="s">
        <v>72</v>
      </c>
      <c r="U260" s="14" t="str">
        <f t="shared" ca="1" si="17"/>
        <v>Yes</v>
      </c>
      <c r="V260" s="14" t="str">
        <f t="shared" ca="1" si="18"/>
        <v>Yes</v>
      </c>
      <c r="W260" s="236" t="str">
        <f>VLOOKUP(O260,'Data Validation'!I:J,2,FALSE)</f>
        <v>RTC Passed</v>
      </c>
      <c r="X260" s="109">
        <f t="shared" ca="1" si="19"/>
        <v>45.113281026415095</v>
      </c>
      <c r="Y260" s="107">
        <f t="shared" si="20"/>
        <v>1.5094339622641511</v>
      </c>
      <c r="Z260" s="109">
        <f>SUM($Y$195:Y260)</f>
        <v>205.66405132075479</v>
      </c>
      <c r="AA260" s="108">
        <f t="shared" si="21"/>
        <v>4.1132810264150956</v>
      </c>
      <c r="AB260" s="109">
        <f t="shared" ca="1" si="22"/>
        <v>45.113281026415095</v>
      </c>
    </row>
    <row r="261" spans="1:28" ht="15.6">
      <c r="A261" s="110" t="s">
        <v>4660</v>
      </c>
      <c r="B261" s="96" t="s">
        <v>4661</v>
      </c>
      <c r="C261" s="233" t="s">
        <v>5625</v>
      </c>
      <c r="D261" s="233" t="s">
        <v>65</v>
      </c>
      <c r="E261" s="233" t="s">
        <v>52</v>
      </c>
      <c r="F261" s="233" t="s">
        <v>25</v>
      </c>
      <c r="G261" s="13" t="str">
        <f t="shared" ca="1" si="16"/>
        <v>S2</v>
      </c>
      <c r="H261" s="233" t="s">
        <v>54</v>
      </c>
      <c r="I261" s="13" t="s">
        <v>55</v>
      </c>
      <c r="J261" s="233" t="s">
        <v>6019</v>
      </c>
      <c r="K261" s="235">
        <v>43269</v>
      </c>
      <c r="L261" s="235">
        <v>43350</v>
      </c>
      <c r="M261" s="235">
        <v>43371</v>
      </c>
      <c r="N261" s="233" t="s">
        <v>28</v>
      </c>
      <c r="O261" s="233" t="s">
        <v>28</v>
      </c>
      <c r="P261" s="233" t="s">
        <v>28</v>
      </c>
      <c r="R261" s="233" t="s">
        <v>5924</v>
      </c>
      <c r="S261" s="15">
        <v>157446</v>
      </c>
      <c r="T261" s="233" t="s">
        <v>72</v>
      </c>
      <c r="U261" s="14" t="str">
        <f t="shared" ca="1" si="17"/>
        <v>Yes</v>
      </c>
      <c r="V261" s="14" t="str">
        <f t="shared" ca="1" si="18"/>
        <v>Yes</v>
      </c>
      <c r="W261" s="236" t="str">
        <f>VLOOKUP(O261,'Data Validation'!I:J,2,FALSE)</f>
        <v>RTC Passed</v>
      </c>
      <c r="X261" s="109">
        <f t="shared" ca="1" si="19"/>
        <v>45.122787200000005</v>
      </c>
      <c r="Y261" s="107">
        <f t="shared" si="20"/>
        <v>0.47530867924528314</v>
      </c>
      <c r="Z261" s="109">
        <f>SUM($Y$195:Y261)</f>
        <v>206.13936000000007</v>
      </c>
      <c r="AA261" s="108">
        <f t="shared" si="21"/>
        <v>4.1227872000000012</v>
      </c>
      <c r="AB261" s="109">
        <f t="shared" ca="1" si="22"/>
        <v>45.122787200000005</v>
      </c>
    </row>
    <row r="262" spans="1:28" ht="15.6">
      <c r="A262" s="13" t="s">
        <v>4180</v>
      </c>
      <c r="B262" s="96" t="s">
        <v>4181</v>
      </c>
      <c r="C262" s="233" t="s">
        <v>6020</v>
      </c>
      <c r="D262" s="233" t="s">
        <v>65</v>
      </c>
      <c r="E262" s="13" t="s">
        <v>65</v>
      </c>
      <c r="F262" s="233" t="s">
        <v>25</v>
      </c>
      <c r="G262" s="13" t="str">
        <f t="shared" ca="1" si="16"/>
        <v>S2</v>
      </c>
      <c r="H262" s="233" t="s">
        <v>54</v>
      </c>
      <c r="I262" s="233" t="s">
        <v>55</v>
      </c>
      <c r="J262" s="233" t="s">
        <v>6021</v>
      </c>
      <c r="K262" s="235">
        <v>43066</v>
      </c>
      <c r="L262" s="235">
        <v>43294</v>
      </c>
      <c r="M262" s="235">
        <v>43371</v>
      </c>
      <c r="N262" s="233" t="s">
        <v>28</v>
      </c>
      <c r="O262" s="233" t="s">
        <v>28</v>
      </c>
      <c r="P262" s="233" t="s">
        <v>28</v>
      </c>
      <c r="R262" s="233" t="s">
        <v>5924</v>
      </c>
      <c r="S262" s="15">
        <v>4183001</v>
      </c>
      <c r="T262" s="233" t="s">
        <v>72</v>
      </c>
      <c r="U262" s="233" t="str">
        <f t="shared" ca="1" si="17"/>
        <v>Yes</v>
      </c>
      <c r="V262" s="233" t="str">
        <f t="shared" ca="1" si="18"/>
        <v>Yes</v>
      </c>
      <c r="W262" s="236" t="str">
        <f>VLOOKUP(O262,'Data Validation'!I:J,2,FALSE)</f>
        <v>RTC Passed</v>
      </c>
      <c r="X262" s="109">
        <f t="shared" ca="1" si="19"/>
        <v>45.375345750943396</v>
      </c>
      <c r="Y262" s="107">
        <f t="shared" si="20"/>
        <v>12.627927547169813</v>
      </c>
      <c r="Z262" s="109">
        <f>SUM($Y$195:Y262)</f>
        <v>218.76728754716987</v>
      </c>
      <c r="AA262" s="108">
        <f t="shared" si="21"/>
        <v>4.3753457509433975</v>
      </c>
      <c r="AB262" s="109">
        <f t="shared" ca="1" si="22"/>
        <v>45.375345750943396</v>
      </c>
    </row>
    <row r="263" spans="1:28" ht="15.6">
      <c r="A263" s="103" t="s">
        <v>4214</v>
      </c>
      <c r="B263" s="96" t="s">
        <v>4215</v>
      </c>
      <c r="C263" s="233" t="s">
        <v>6022</v>
      </c>
      <c r="D263" s="233" t="s">
        <v>65</v>
      </c>
      <c r="E263" s="13" t="s">
        <v>65</v>
      </c>
      <c r="F263" s="233" t="s">
        <v>25</v>
      </c>
      <c r="G263" s="13" t="str">
        <f t="shared" ca="1" si="16"/>
        <v>S2</v>
      </c>
      <c r="H263" s="233" t="s">
        <v>54</v>
      </c>
      <c r="I263" s="13" t="s">
        <v>55</v>
      </c>
      <c r="J263" s="233" t="s">
        <v>6023</v>
      </c>
      <c r="K263" s="235">
        <v>43157</v>
      </c>
      <c r="L263" s="235">
        <v>43301</v>
      </c>
      <c r="M263" s="235">
        <v>43378</v>
      </c>
      <c r="N263" s="233" t="s">
        <v>28</v>
      </c>
      <c r="O263" s="233" t="s">
        <v>28</v>
      </c>
      <c r="P263" s="233" t="s">
        <v>28</v>
      </c>
      <c r="R263" s="233" t="s">
        <v>5931</v>
      </c>
      <c r="S263" s="104">
        <v>500000</v>
      </c>
      <c r="T263" s="233" t="s">
        <v>72</v>
      </c>
      <c r="U263" s="14" t="str">
        <f t="shared" ca="1" si="17"/>
        <v>Yes</v>
      </c>
      <c r="V263" s="14" t="str">
        <f t="shared" ca="1" si="18"/>
        <v>Yes</v>
      </c>
      <c r="W263" s="236" t="str">
        <f>VLOOKUP(O263,'Data Validation'!I:J,2,FALSE)</f>
        <v>RTC Passed</v>
      </c>
      <c r="X263" s="109">
        <f t="shared" ca="1" si="19"/>
        <v>45.405534430188681</v>
      </c>
      <c r="Y263" s="107">
        <f t="shared" si="20"/>
        <v>1.5094339622641511</v>
      </c>
      <c r="Z263" s="109">
        <f>SUM($Y$195:Y263)</f>
        <v>220.27672150943403</v>
      </c>
      <c r="AA263" s="108">
        <f t="shared" si="21"/>
        <v>4.4055344301886805</v>
      </c>
      <c r="AB263" s="109">
        <f t="shared" ca="1" si="22"/>
        <v>45.405534430188681</v>
      </c>
    </row>
    <row r="264" spans="1:28" ht="15.6">
      <c r="A264" s="103" t="s">
        <v>4214</v>
      </c>
      <c r="B264" s="96" t="s">
        <v>4215</v>
      </c>
      <c r="C264" s="13" t="s">
        <v>4825</v>
      </c>
      <c r="D264" s="233" t="s">
        <v>65</v>
      </c>
      <c r="E264" s="233" t="s">
        <v>65</v>
      </c>
      <c r="F264" s="233" t="s">
        <v>25</v>
      </c>
      <c r="G264" s="13" t="str">
        <f t="shared" ca="1" si="16"/>
        <v>S2</v>
      </c>
      <c r="H264" s="233" t="s">
        <v>54</v>
      </c>
      <c r="I264" s="233" t="s">
        <v>55</v>
      </c>
      <c r="J264" s="233" t="s">
        <v>6024</v>
      </c>
      <c r="K264" s="235">
        <v>43178</v>
      </c>
      <c r="L264" s="235">
        <v>43297</v>
      </c>
      <c r="M264" s="235">
        <v>43383</v>
      </c>
      <c r="N264" s="233" t="s">
        <v>28</v>
      </c>
      <c r="O264" s="233" t="s">
        <v>28</v>
      </c>
      <c r="P264" s="233" t="s">
        <v>28</v>
      </c>
      <c r="R264" s="233" t="s">
        <v>5875</v>
      </c>
      <c r="S264" s="15">
        <v>344418</v>
      </c>
      <c r="T264" s="233" t="s">
        <v>72</v>
      </c>
      <c r="U264" s="14" t="str">
        <f t="shared" ca="1" si="17"/>
        <v>Yes</v>
      </c>
      <c r="V264" s="14" t="str">
        <f t="shared" ca="1" si="18"/>
        <v>Yes</v>
      </c>
      <c r="W264" s="236" t="str">
        <f>VLOOKUP(O264,'Data Validation'!I:J,2,FALSE)</f>
        <v>RTC Passed</v>
      </c>
      <c r="X264" s="109">
        <f t="shared" ca="1" si="19"/>
        <v>45.426329479245283</v>
      </c>
      <c r="Y264" s="107">
        <f t="shared" si="20"/>
        <v>1.0397524528301889</v>
      </c>
      <c r="Z264" s="109">
        <f>SUM($Y$195:Y264)</f>
        <v>221.31647396226421</v>
      </c>
      <c r="AA264" s="108">
        <f t="shared" si="21"/>
        <v>4.4263294792452843</v>
      </c>
      <c r="AB264" s="109">
        <f t="shared" ca="1" si="22"/>
        <v>45.426329479245283</v>
      </c>
    </row>
    <row r="265" spans="1:28" ht="15.6">
      <c r="A265" s="233" t="s">
        <v>4717</v>
      </c>
      <c r="B265" s="233" t="s">
        <v>5069</v>
      </c>
      <c r="C265" s="233" t="s">
        <v>5070</v>
      </c>
      <c r="D265" s="233" t="s">
        <v>76</v>
      </c>
      <c r="E265" s="233" t="s">
        <v>76</v>
      </c>
      <c r="F265" s="233" t="s">
        <v>25</v>
      </c>
      <c r="G265" s="13" t="str">
        <f t="shared" ca="1" si="16"/>
        <v>S2</v>
      </c>
      <c r="H265" s="233" t="s">
        <v>54</v>
      </c>
      <c r="I265" s="233" t="s">
        <v>68</v>
      </c>
      <c r="J265" s="233" t="s">
        <v>6025</v>
      </c>
      <c r="K265" s="235">
        <v>43311</v>
      </c>
      <c r="L265" s="235">
        <v>43339</v>
      </c>
      <c r="M265" s="235">
        <v>43392</v>
      </c>
      <c r="N265" s="233" t="s">
        <v>28</v>
      </c>
      <c r="O265" s="233" t="s">
        <v>28</v>
      </c>
      <c r="P265" s="233" t="s">
        <v>28</v>
      </c>
      <c r="R265" s="233" t="s">
        <v>5931</v>
      </c>
      <c r="S265" s="236">
        <v>584</v>
      </c>
      <c r="T265" s="233" t="s">
        <v>72</v>
      </c>
      <c r="U265" s="233" t="s">
        <v>444</v>
      </c>
      <c r="V265" s="233" t="s">
        <v>444</v>
      </c>
      <c r="W265" s="236" t="str">
        <f>VLOOKUP(O265,'Data Validation'!I:J,2,FALSE)</f>
        <v>RTC Passed</v>
      </c>
      <c r="X265" s="109">
        <f t="shared" ca="1" si="19"/>
        <v>45.426364739622642</v>
      </c>
      <c r="Y265" s="107">
        <f t="shared" si="20"/>
        <v>1.7630188679245288E-3</v>
      </c>
      <c r="Z265" s="109">
        <f>SUM($Y$195:Y265)</f>
        <v>221.31823698113215</v>
      </c>
      <c r="AA265" s="108">
        <f t="shared" si="21"/>
        <v>4.4263647396226427</v>
      </c>
      <c r="AB265" s="109">
        <f t="shared" ca="1" si="22"/>
        <v>45.426364739622642</v>
      </c>
    </row>
    <row r="266" spans="1:28" ht="15.6">
      <c r="A266" s="110" t="s">
        <v>4141</v>
      </c>
      <c r="B266" s="96" t="s">
        <v>4142</v>
      </c>
      <c r="C266" s="233" t="s">
        <v>3469</v>
      </c>
      <c r="D266" s="13" t="s">
        <v>65</v>
      </c>
      <c r="E266" s="13" t="s">
        <v>65</v>
      </c>
      <c r="F266" s="233" t="s">
        <v>25</v>
      </c>
      <c r="G266" s="13" t="str">
        <f t="shared" ca="1" si="16"/>
        <v>S2</v>
      </c>
      <c r="H266" s="233" t="s">
        <v>54</v>
      </c>
      <c r="I266" s="2" t="s">
        <v>55</v>
      </c>
      <c r="J266" s="233" t="s">
        <v>6026</v>
      </c>
      <c r="K266" s="235">
        <v>43341</v>
      </c>
      <c r="L266" s="235">
        <v>43364</v>
      </c>
      <c r="M266" s="235">
        <v>43397</v>
      </c>
      <c r="N266" s="233" t="s">
        <v>28</v>
      </c>
      <c r="O266" s="233" t="s">
        <v>28</v>
      </c>
      <c r="P266" s="233" t="s">
        <v>28</v>
      </c>
      <c r="R266" s="233" t="s">
        <v>5931</v>
      </c>
      <c r="S266" s="15">
        <v>32846</v>
      </c>
      <c r="T266" s="233" t="s">
        <v>72</v>
      </c>
      <c r="U266" s="233" t="str">
        <f ca="1">IF((AND((M266-TODAY())&lt;=0,(F266="P2")))=TRUE,"Yes","No")</f>
        <v>Yes</v>
      </c>
      <c r="V266" s="233" t="str">
        <f ca="1">IF((AND((M266-TODAY())&lt;=30,(L266-TODAY())&lt;=0,(F266="P1")))=TRUE,"Yes",IF(AND((M266-TODAY())&lt;=30,(L266-TODAY())&lt;=0,(F266="P2"))=TRUE,"Yes","No"))</f>
        <v>Yes</v>
      </c>
      <c r="W266" s="236" t="str">
        <f>VLOOKUP(O266,'Data Validation'!I:J,2,FALSE)</f>
        <v>RTC Passed</v>
      </c>
      <c r="X266" s="109">
        <f t="shared" ca="1" si="19"/>
        <v>45.428347894339623</v>
      </c>
      <c r="Y266" s="107">
        <f t="shared" si="20"/>
        <v>9.9157735849056627E-2</v>
      </c>
      <c r="Z266" s="109">
        <f>SUM($Y$195:Y266)</f>
        <v>221.41739471698119</v>
      </c>
      <c r="AA266" s="108">
        <f t="shared" si="21"/>
        <v>4.4283478943396242</v>
      </c>
      <c r="AB266" s="109">
        <f t="shared" ca="1" si="22"/>
        <v>45.428347894339623</v>
      </c>
    </row>
    <row r="267" spans="1:28" ht="15.6">
      <c r="A267" s="110" t="s">
        <v>4174</v>
      </c>
      <c r="B267" s="96" t="s">
        <v>4133</v>
      </c>
      <c r="C267" s="233" t="s">
        <v>2677</v>
      </c>
      <c r="D267" s="233" t="s">
        <v>76</v>
      </c>
      <c r="E267" s="233" t="s">
        <v>76</v>
      </c>
      <c r="F267" s="233" t="s">
        <v>25</v>
      </c>
      <c r="G267" s="13" t="str">
        <f t="shared" ca="1" si="16"/>
        <v>S2</v>
      </c>
      <c r="H267" s="233" t="s">
        <v>54</v>
      </c>
      <c r="I267" s="233" t="s">
        <v>68</v>
      </c>
      <c r="J267" s="233" t="s">
        <v>6027</v>
      </c>
      <c r="K267" s="235">
        <v>43327</v>
      </c>
      <c r="L267" s="235">
        <v>43354</v>
      </c>
      <c r="M267" s="235">
        <v>43397</v>
      </c>
      <c r="N267" s="233" t="s">
        <v>28</v>
      </c>
      <c r="O267" s="233" t="s">
        <v>28</v>
      </c>
      <c r="P267" s="233" t="s">
        <v>28</v>
      </c>
      <c r="R267" s="233" t="s">
        <v>5171</v>
      </c>
      <c r="S267" s="236">
        <v>27678</v>
      </c>
      <c r="T267" s="233" t="s">
        <v>72</v>
      </c>
      <c r="U267" s="233" t="s">
        <v>444</v>
      </c>
      <c r="V267" s="233" t="s">
        <v>444</v>
      </c>
      <c r="W267" s="236" t="str">
        <f>VLOOKUP(O267,'Data Validation'!I:J,2,FALSE)</f>
        <v>RTC Passed</v>
      </c>
      <c r="X267" s="109">
        <f t="shared" ca="1" si="19"/>
        <v>45.430019018867924</v>
      </c>
      <c r="Y267" s="107">
        <f t="shared" si="20"/>
        <v>8.3556226415094359E-2</v>
      </c>
      <c r="Z267" s="109">
        <f>SUM($Y$195:Y267)</f>
        <v>221.50095094339628</v>
      </c>
      <c r="AA267" s="108">
        <f t="shared" si="21"/>
        <v>4.4300190188679256</v>
      </c>
      <c r="AB267" s="109">
        <f t="shared" ca="1" si="22"/>
        <v>45.430019018867924</v>
      </c>
    </row>
    <row r="268" spans="1:28" ht="15.6">
      <c r="A268" s="110" t="s">
        <v>4174</v>
      </c>
      <c r="B268" s="96" t="s">
        <v>4133</v>
      </c>
      <c r="C268" s="233" t="s">
        <v>4863</v>
      </c>
      <c r="D268" s="233" t="s">
        <v>65</v>
      </c>
      <c r="E268" s="233" t="s">
        <v>65</v>
      </c>
      <c r="F268" s="233" t="s">
        <v>25</v>
      </c>
      <c r="G268" s="13" t="str">
        <f t="shared" ca="1" si="16"/>
        <v>S2</v>
      </c>
      <c r="H268" s="233" t="s">
        <v>54</v>
      </c>
      <c r="I268" s="233" t="s">
        <v>55</v>
      </c>
      <c r="J268" s="233" t="s">
        <v>6028</v>
      </c>
      <c r="K268" s="235">
        <v>43341</v>
      </c>
      <c r="L268" s="235">
        <v>43377</v>
      </c>
      <c r="M268" s="235">
        <v>43420</v>
      </c>
      <c r="N268" s="233" t="s">
        <v>28</v>
      </c>
      <c r="O268" s="233" t="s">
        <v>28</v>
      </c>
      <c r="P268" s="233" t="s">
        <v>28</v>
      </c>
      <c r="R268" s="233" t="s">
        <v>28</v>
      </c>
      <c r="S268" s="15">
        <v>3513755</v>
      </c>
      <c r="T268" s="233" t="s">
        <v>58</v>
      </c>
      <c r="U268" s="233" t="s">
        <v>444</v>
      </c>
      <c r="V268" s="233" t="s">
        <v>444</v>
      </c>
      <c r="W268" s="236" t="str">
        <f>VLOOKUP(O268,'Data Validation'!I:J,2,FALSE)</f>
        <v>RTC Passed</v>
      </c>
      <c r="X268" s="109">
        <f t="shared" ca="1" si="19"/>
        <v>45.642170264150948</v>
      </c>
      <c r="Y268" s="107">
        <f t="shared" si="20"/>
        <v>10.607562264150946</v>
      </c>
      <c r="Z268" s="109">
        <f>SUM($Y$195:Y268)</f>
        <v>232.10851320754722</v>
      </c>
      <c r="AA268" s="108">
        <f t="shared" si="21"/>
        <v>4.6421702641509448</v>
      </c>
      <c r="AB268" s="109">
        <f t="shared" ca="1" si="22"/>
        <v>45.642170264150948</v>
      </c>
    </row>
    <row r="269" spans="1:28" ht="15.6">
      <c r="A269" s="110" t="s">
        <v>4174</v>
      </c>
      <c r="B269" s="96" t="s">
        <v>4133</v>
      </c>
      <c r="C269" s="233" t="s">
        <v>3406</v>
      </c>
      <c r="D269" s="233" t="s">
        <v>65</v>
      </c>
      <c r="E269" s="233" t="s">
        <v>65</v>
      </c>
      <c r="F269" s="233" t="s">
        <v>25</v>
      </c>
      <c r="G269" s="13" t="str">
        <f t="shared" ca="1" si="16"/>
        <v>S2</v>
      </c>
      <c r="H269" s="233" t="s">
        <v>54</v>
      </c>
      <c r="I269" s="233" t="s">
        <v>55</v>
      </c>
      <c r="J269" s="233" t="s">
        <v>6029</v>
      </c>
      <c r="K269" s="235">
        <v>43367</v>
      </c>
      <c r="L269" s="235">
        <v>43395</v>
      </c>
      <c r="M269" s="235">
        <v>43423</v>
      </c>
      <c r="N269" s="233" t="s">
        <v>28</v>
      </c>
      <c r="O269" s="233" t="s">
        <v>28</v>
      </c>
      <c r="P269" s="233" t="s">
        <v>28</v>
      </c>
      <c r="R269" s="233" t="s">
        <v>28</v>
      </c>
      <c r="S269" s="236">
        <v>500000</v>
      </c>
      <c r="T269" s="233" t="s">
        <v>58</v>
      </c>
      <c r="U269" s="233" t="s">
        <v>444</v>
      </c>
      <c r="V269" s="233" t="s">
        <v>444</v>
      </c>
      <c r="W269" s="236" t="str">
        <f>VLOOKUP(O269,'Data Validation'!I:J,2,FALSE)</f>
        <v>RTC Passed</v>
      </c>
      <c r="X269" s="109">
        <f t="shared" ca="1" si="19"/>
        <v>45.672358943396226</v>
      </c>
      <c r="Y269" s="107">
        <f t="shared" si="20"/>
        <v>1.5094339622641511</v>
      </c>
      <c r="Z269" s="109">
        <f>SUM($Y$195:Y269)</f>
        <v>233.61794716981137</v>
      </c>
      <c r="AA269" s="108">
        <f t="shared" si="21"/>
        <v>4.6723589433962278</v>
      </c>
      <c r="AB269" s="109">
        <f t="shared" ca="1" si="22"/>
        <v>45.672358943396226</v>
      </c>
    </row>
    <row r="270" spans="1:28" ht="15.6">
      <c r="A270" s="103" t="s">
        <v>4214</v>
      </c>
      <c r="B270" s="96" t="s">
        <v>4215</v>
      </c>
      <c r="C270" s="233" t="s">
        <v>6030</v>
      </c>
      <c r="D270" s="13" t="s">
        <v>65</v>
      </c>
      <c r="E270" s="13" t="s">
        <v>65</v>
      </c>
      <c r="F270" s="13" t="s">
        <v>25</v>
      </c>
      <c r="G270" s="13" t="str">
        <f t="shared" ca="1" si="16"/>
        <v>S2</v>
      </c>
      <c r="H270" s="13" t="s">
        <v>54</v>
      </c>
      <c r="I270" s="13" t="s">
        <v>55</v>
      </c>
      <c r="J270" s="233" t="s">
        <v>6031</v>
      </c>
      <c r="K270" s="235">
        <v>43171</v>
      </c>
      <c r="L270" s="235">
        <v>43329</v>
      </c>
      <c r="M270" s="235">
        <v>43427</v>
      </c>
      <c r="N270" s="233" t="s">
        <v>28</v>
      </c>
      <c r="O270" s="233" t="s">
        <v>28</v>
      </c>
      <c r="P270" s="233" t="s">
        <v>28</v>
      </c>
      <c r="R270" s="233"/>
      <c r="S270" s="15">
        <v>500000</v>
      </c>
      <c r="T270" s="16" t="s">
        <v>58</v>
      </c>
      <c r="U270" s="14" t="str">
        <f ca="1">IF((AND((M270-TODAY())&lt;=0,(F270="P2")))=TRUE,"Yes","No")</f>
        <v>Yes</v>
      </c>
      <c r="V270" s="14" t="str">
        <f ca="1">IF((AND((M270-TODAY())&lt;=30,(L270-TODAY())&lt;=0,(F270="P1")))=TRUE,"Yes",IF(AND((M270-TODAY())&lt;=30,(L270-TODAY())&lt;=0,(F270="P2"))=TRUE,"Yes","No"))</f>
        <v>Yes</v>
      </c>
      <c r="W270" s="236" t="str">
        <f>VLOOKUP(O270,'Data Validation'!I:J,2,FALSE)</f>
        <v>RTC Passed</v>
      </c>
      <c r="X270" s="109">
        <f t="shared" ca="1" si="19"/>
        <v>45.702547622641511</v>
      </c>
      <c r="Y270" s="107">
        <f t="shared" si="20"/>
        <v>1.5094339622641511</v>
      </c>
      <c r="Z270" s="109">
        <f>SUM($Y$195:Y270)</f>
        <v>235.12738113207553</v>
      </c>
      <c r="AA270" s="108">
        <f t="shared" si="21"/>
        <v>4.7025476226415108</v>
      </c>
      <c r="AB270" s="109">
        <f t="shared" ca="1" si="22"/>
        <v>45.702547622641511</v>
      </c>
    </row>
    <row r="271" spans="1:28" ht="15.6">
      <c r="A271" s="103" t="s">
        <v>4214</v>
      </c>
      <c r="B271" s="96" t="s">
        <v>4215</v>
      </c>
      <c r="C271" s="233" t="s">
        <v>6030</v>
      </c>
      <c r="D271" s="233" t="s">
        <v>65</v>
      </c>
      <c r="E271" s="233" t="s">
        <v>65</v>
      </c>
      <c r="F271" s="233" t="s">
        <v>25</v>
      </c>
      <c r="G271" s="13" t="str">
        <f t="shared" ca="1" si="16"/>
        <v>S2</v>
      </c>
      <c r="H271" s="233" t="s">
        <v>54</v>
      </c>
      <c r="I271" s="13" t="s">
        <v>55</v>
      </c>
      <c r="J271" s="233" t="s">
        <v>6032</v>
      </c>
      <c r="K271" s="235">
        <v>43171</v>
      </c>
      <c r="L271" s="235">
        <v>43329</v>
      </c>
      <c r="M271" s="235">
        <v>43427</v>
      </c>
      <c r="N271" s="233" t="s">
        <v>28</v>
      </c>
      <c r="O271" s="233" t="s">
        <v>28</v>
      </c>
      <c r="P271" s="233" t="s">
        <v>28</v>
      </c>
      <c r="R271" s="233" t="s">
        <v>6033</v>
      </c>
      <c r="S271" s="15">
        <v>500000</v>
      </c>
      <c r="T271" s="16" t="s">
        <v>58</v>
      </c>
      <c r="U271" s="14" t="str">
        <f ca="1">IF((AND((M271-TODAY())&lt;=0,(F271="P2")))=TRUE,"Yes","No")</f>
        <v>Yes</v>
      </c>
      <c r="V271" s="14" t="str">
        <f ca="1">IF((AND((M271-TODAY())&lt;=30,(L271-TODAY())&lt;=0,(F271="P1")))=TRUE,"Yes",IF(AND((M271-TODAY())&lt;=30,(L271-TODAY())&lt;=0,(F271="P2"))=TRUE,"Yes","No"))</f>
        <v>Yes</v>
      </c>
      <c r="W271" s="236" t="str">
        <f>VLOOKUP(O271,'Data Validation'!I:J,2,FALSE)</f>
        <v>RTC Passed</v>
      </c>
      <c r="X271" s="109">
        <f t="shared" ca="1" si="19"/>
        <v>45.732736301886796</v>
      </c>
      <c r="Y271" s="107">
        <f t="shared" si="20"/>
        <v>1.5094339622641511</v>
      </c>
      <c r="Z271" s="109">
        <f>SUM($Y$195:Y271)</f>
        <v>236.63681509433968</v>
      </c>
      <c r="AA271" s="108">
        <f t="shared" si="21"/>
        <v>4.7327363018867938</v>
      </c>
      <c r="AB271" s="109">
        <f t="shared" ca="1" si="22"/>
        <v>45.732736301886796</v>
      </c>
    </row>
    <row r="272" spans="1:28" ht="15.6">
      <c r="A272" s="103" t="s">
        <v>4214</v>
      </c>
      <c r="B272" s="96" t="s">
        <v>4215</v>
      </c>
      <c r="C272" s="233" t="s">
        <v>6034</v>
      </c>
      <c r="D272" s="233" t="s">
        <v>65</v>
      </c>
      <c r="E272" s="233" t="s">
        <v>65</v>
      </c>
      <c r="F272" s="233" t="s">
        <v>25</v>
      </c>
      <c r="G272" s="13" t="str">
        <f t="shared" ca="1" si="16"/>
        <v>S2</v>
      </c>
      <c r="H272" s="233" t="s">
        <v>54</v>
      </c>
      <c r="I272" s="233" t="s">
        <v>55</v>
      </c>
      <c r="J272" s="233" t="s">
        <v>6035</v>
      </c>
      <c r="K272" s="235">
        <v>43256</v>
      </c>
      <c r="L272" s="235">
        <v>43402</v>
      </c>
      <c r="M272" s="235">
        <v>43434</v>
      </c>
      <c r="N272" s="233" t="s">
        <v>28</v>
      </c>
      <c r="O272" s="233" t="s">
        <v>28</v>
      </c>
      <c r="P272" s="233" t="s">
        <v>28</v>
      </c>
      <c r="R272" s="233"/>
      <c r="S272" s="15">
        <v>60568</v>
      </c>
      <c r="T272" s="233" t="s">
        <v>58</v>
      </c>
      <c r="U272" s="14" t="str">
        <f ca="1">IF((AND((M272-TODAY())&lt;=0,(F272="P2")))=TRUE,"Yes","No")</f>
        <v>Yes</v>
      </c>
      <c r="V272" s="14" t="str">
        <f ca="1">IF((AND((M272-TODAY())&lt;=30,(L272-TODAY())&lt;=0,(F272="P1")))=TRUE,"Yes",IF(AND((M272-TODAY())&lt;=30,(L272-TODAY())&lt;=0,(F272="P2"))=TRUE,"Yes","No"))</f>
        <v>Yes</v>
      </c>
      <c r="W272" s="236" t="str">
        <f>VLOOKUP(O272,'Data Validation'!I:J,2,FALSE)</f>
        <v>RTC Passed</v>
      </c>
      <c r="X272" s="109">
        <f t="shared" ca="1" si="19"/>
        <v>45.736393237735854</v>
      </c>
      <c r="Y272" s="107">
        <f t="shared" si="20"/>
        <v>0.1828467924528302</v>
      </c>
      <c r="Z272" s="109">
        <f>SUM($Y$195:Y272)</f>
        <v>236.81966188679252</v>
      </c>
      <c r="AA272" s="108">
        <f t="shared" si="21"/>
        <v>4.7363932377358502</v>
      </c>
      <c r="AB272" s="109">
        <f t="shared" ca="1" si="22"/>
        <v>45.736393237735854</v>
      </c>
    </row>
    <row r="273" spans="1:33" ht="15.6">
      <c r="A273" s="13" t="s">
        <v>4230</v>
      </c>
      <c r="B273" s="233" t="s">
        <v>4231</v>
      </c>
      <c r="C273" s="233" t="s">
        <v>4833</v>
      </c>
      <c r="D273" s="13" t="s">
        <v>65</v>
      </c>
      <c r="E273" s="13" t="s">
        <v>65</v>
      </c>
      <c r="F273" s="13" t="s">
        <v>25</v>
      </c>
      <c r="G273" s="13" t="str">
        <f t="shared" ca="1" si="16"/>
        <v>S2</v>
      </c>
      <c r="H273" s="13" t="s">
        <v>54</v>
      </c>
      <c r="I273" s="13" t="s">
        <v>55</v>
      </c>
      <c r="J273" s="233" t="s">
        <v>6036</v>
      </c>
      <c r="K273" s="235">
        <v>43163</v>
      </c>
      <c r="L273" s="235">
        <v>43322</v>
      </c>
      <c r="M273" s="235">
        <v>43437</v>
      </c>
      <c r="N273" s="233" t="s">
        <v>28</v>
      </c>
      <c r="O273" s="233" t="s">
        <v>28</v>
      </c>
      <c r="P273" s="233" t="s">
        <v>28</v>
      </c>
      <c r="R273" s="233"/>
      <c r="S273" s="102">
        <v>4363560</v>
      </c>
      <c r="T273" s="233" t="s">
        <v>58</v>
      </c>
      <c r="U273" s="14" t="str">
        <f ca="1">IF((AND((M273-TODAY())&lt;=0,(F273="P2")))=TRUE,"Yes","No")</f>
        <v>Yes</v>
      </c>
      <c r="V273" s="14" t="str">
        <f ca="1">IF((AND((M273-TODAY())&lt;=30,(L273-TODAY())&lt;=0,(F273="P1")))=TRUE,"Yes",IF(AND((M273-TODAY())&lt;=30,(L273-TODAY())&lt;=0,(F273="P2"))=TRUE,"Yes","No"))</f>
        <v>Yes</v>
      </c>
      <c r="W273" s="236" t="str">
        <f>VLOOKUP(O273,'Data Validation'!I:J,2,FALSE)</f>
        <v>RTC Passed</v>
      </c>
      <c r="X273" s="109">
        <f t="shared" ca="1" si="19"/>
        <v>45.999853464150945</v>
      </c>
      <c r="Y273" s="107">
        <f t="shared" si="20"/>
        <v>13.173011320754719</v>
      </c>
      <c r="Z273" s="109">
        <f>SUM($Y$195:Y273)</f>
        <v>249.99267320754723</v>
      </c>
      <c r="AA273" s="108">
        <f t="shared" si="21"/>
        <v>4.9998534641509442</v>
      </c>
      <c r="AB273" s="109">
        <f t="shared" ca="1" si="22"/>
        <v>45.999853464150945</v>
      </c>
    </row>
    <row r="274" spans="1:33" ht="15.6">
      <c r="A274" s="233" t="s">
        <v>4168</v>
      </c>
      <c r="B274" s="233" t="s">
        <v>4169</v>
      </c>
      <c r="C274" s="233" t="s">
        <v>6037</v>
      </c>
      <c r="D274" s="233" t="s">
        <v>76</v>
      </c>
      <c r="E274" s="233" t="s">
        <v>76</v>
      </c>
      <c r="F274" s="233" t="s">
        <v>25</v>
      </c>
      <c r="G274" s="233" t="str">
        <f t="shared" ca="1" si="16"/>
        <v>S2</v>
      </c>
      <c r="H274" s="233" t="s">
        <v>54</v>
      </c>
      <c r="I274" s="233" t="s">
        <v>68</v>
      </c>
      <c r="J274" s="95" t="s">
        <v>6038</v>
      </c>
      <c r="K274" s="235">
        <v>43374</v>
      </c>
      <c r="L274" s="235">
        <v>43404</v>
      </c>
      <c r="M274" s="235">
        <v>43446</v>
      </c>
      <c r="N274" s="233" t="s">
        <v>28</v>
      </c>
      <c r="O274" s="233" t="s">
        <v>28</v>
      </c>
      <c r="P274" s="233" t="s">
        <v>28</v>
      </c>
      <c r="R274" s="233"/>
      <c r="S274" s="236">
        <v>12645</v>
      </c>
      <c r="T274" s="233" t="s">
        <v>58</v>
      </c>
      <c r="U274" s="233" t="s">
        <v>444</v>
      </c>
      <c r="V274" s="233" t="s">
        <v>444</v>
      </c>
      <c r="W274" s="236" t="s">
        <v>56</v>
      </c>
      <c r="X274" s="109">
        <f t="shared" ca="1" si="19"/>
        <v>46.00061693584906</v>
      </c>
      <c r="Y274" s="107">
        <f t="shared" si="20"/>
        <v>3.8173584905660383E-2</v>
      </c>
      <c r="Z274" s="109">
        <f>SUM($Y$195:Y274)</f>
        <v>250.03084679245288</v>
      </c>
      <c r="AA274" s="108">
        <f t="shared" si="21"/>
        <v>5.0006169358490578</v>
      </c>
      <c r="AB274" s="109">
        <f t="shared" ca="1" si="22"/>
        <v>46.00061693584906</v>
      </c>
    </row>
    <row r="275" spans="1:33" ht="15.6">
      <c r="A275" s="233" t="s">
        <v>4203</v>
      </c>
      <c r="B275" s="233" t="s">
        <v>4204</v>
      </c>
      <c r="C275" s="233" t="s">
        <v>6039</v>
      </c>
      <c r="D275" s="233" t="s">
        <v>65</v>
      </c>
      <c r="E275" s="13" t="s">
        <v>65</v>
      </c>
      <c r="F275" s="233" t="s">
        <v>25</v>
      </c>
      <c r="G275" s="13" t="str">
        <f t="shared" ca="1" si="16"/>
        <v>S2</v>
      </c>
      <c r="H275" s="233" t="s">
        <v>54</v>
      </c>
      <c r="I275" s="13" t="s">
        <v>55</v>
      </c>
      <c r="J275" s="233" t="s">
        <v>6040</v>
      </c>
      <c r="K275" s="235">
        <v>43339</v>
      </c>
      <c r="L275" s="235">
        <v>43420</v>
      </c>
      <c r="M275" s="235">
        <v>43448</v>
      </c>
      <c r="N275" s="233" t="s">
        <v>28</v>
      </c>
      <c r="O275" s="233" t="s">
        <v>28</v>
      </c>
      <c r="P275" s="233" t="s">
        <v>28</v>
      </c>
      <c r="R275" s="233"/>
      <c r="S275" s="15">
        <v>1264520</v>
      </c>
      <c r="T275" s="233" t="s">
        <v>58</v>
      </c>
      <c r="U275" s="14" t="str">
        <f ca="1">IF((AND((M275-TODAY())&lt;=0,(F275="P2")))=TRUE,"Yes","No")</f>
        <v>Yes</v>
      </c>
      <c r="V275" s="14" t="str">
        <f ca="1">IF((AND((M275-TODAY())&lt;=30,(L275-TODAY())&lt;=0,(F275="P1")))=TRUE,"Yes",IF(AND((M275-TODAY())&lt;=30,(L275-TODAY())&lt;=0,(F275="P2"))=TRUE,"Yes","No"))</f>
        <v>Yes</v>
      </c>
      <c r="W275" s="236" t="str">
        <f>VLOOKUP(O275,'Data Validation'!I:J,2,FALSE)</f>
        <v>RTC Passed</v>
      </c>
      <c r="X275" s="109">
        <f t="shared" ca="1" si="19"/>
        <v>46.076965313207552</v>
      </c>
      <c r="Y275" s="107">
        <f t="shared" si="20"/>
        <v>3.8174188679245291</v>
      </c>
      <c r="Z275" s="109">
        <f>SUM($Y$195:Y275)</f>
        <v>253.84826566037739</v>
      </c>
      <c r="AA275" s="108">
        <f t="shared" si="21"/>
        <v>5.0769653132075483</v>
      </c>
      <c r="AB275" s="109">
        <f t="shared" ca="1" si="22"/>
        <v>46.076965313207552</v>
      </c>
    </row>
    <row r="276" spans="1:33" ht="15.6">
      <c r="A276" s="233" t="s">
        <v>4203</v>
      </c>
      <c r="B276" s="233" t="s">
        <v>4204</v>
      </c>
      <c r="C276" s="233" t="s">
        <v>4788</v>
      </c>
      <c r="D276" s="233" t="s">
        <v>76</v>
      </c>
      <c r="E276" s="233" t="s">
        <v>76</v>
      </c>
      <c r="F276" s="233" t="s">
        <v>25</v>
      </c>
      <c r="G276" s="13" t="str">
        <f t="shared" ca="1" si="16"/>
        <v>S2</v>
      </c>
      <c r="H276" s="233" t="s">
        <v>54</v>
      </c>
      <c r="I276" s="233" t="s">
        <v>55</v>
      </c>
      <c r="J276" s="233" t="s">
        <v>5153</v>
      </c>
      <c r="K276" s="235">
        <v>43370</v>
      </c>
      <c r="L276" s="235">
        <v>43439</v>
      </c>
      <c r="M276" s="235">
        <v>43497</v>
      </c>
      <c r="N276" s="233" t="s">
        <v>28</v>
      </c>
      <c r="O276" s="233" t="s">
        <v>28</v>
      </c>
      <c r="P276" s="233" t="s">
        <v>28</v>
      </c>
      <c r="R276" s="233"/>
      <c r="S276" s="236">
        <v>18521</v>
      </c>
      <c r="T276" s="233" t="s">
        <v>72</v>
      </c>
      <c r="U276" s="233" t="s">
        <v>444</v>
      </c>
      <c r="V276" s="233" t="s">
        <v>444</v>
      </c>
      <c r="W276" s="236" t="str">
        <f>VLOOKUP(O276,'Data Validation'!I:J,2,FALSE)</f>
        <v>RTC Passed</v>
      </c>
      <c r="X276" s="109">
        <f t="shared" ca="1" si="19"/>
        <v>46.078083562264155</v>
      </c>
      <c r="Y276" s="107">
        <f t="shared" si="20"/>
        <v>5.591245283018869E-2</v>
      </c>
      <c r="Z276" s="109">
        <f>SUM($Y$195:Y276)</f>
        <v>253.90417811320759</v>
      </c>
      <c r="AA276" s="108">
        <f t="shared" si="21"/>
        <v>5.078083562264152</v>
      </c>
      <c r="AB276" s="109">
        <f t="shared" ca="1" si="22"/>
        <v>46.078083562264155</v>
      </c>
    </row>
    <row r="277" spans="1:33" ht="15.6">
      <c r="A277" s="103" t="s">
        <v>4214</v>
      </c>
      <c r="B277" s="96" t="s">
        <v>4215</v>
      </c>
      <c r="C277" s="233" t="s">
        <v>5154</v>
      </c>
      <c r="D277" s="233" t="s">
        <v>65</v>
      </c>
      <c r="E277" s="233" t="s">
        <v>65</v>
      </c>
      <c r="F277" s="233" t="s">
        <v>25</v>
      </c>
      <c r="G277" s="13" t="str">
        <f t="shared" ca="1" si="16"/>
        <v>S2</v>
      </c>
      <c r="H277" s="233" t="s">
        <v>54</v>
      </c>
      <c r="I277" s="233" t="s">
        <v>55</v>
      </c>
      <c r="J277" s="233" t="s">
        <v>5155</v>
      </c>
      <c r="K277" s="235">
        <v>43374</v>
      </c>
      <c r="L277" s="235">
        <v>43455</v>
      </c>
      <c r="M277" s="235">
        <v>43497</v>
      </c>
      <c r="N277" s="233" t="s">
        <v>28</v>
      </c>
      <c r="O277" s="233" t="s">
        <v>28</v>
      </c>
      <c r="P277" s="233" t="s">
        <v>28</v>
      </c>
      <c r="R277" s="233"/>
      <c r="S277" s="15">
        <v>177316</v>
      </c>
      <c r="T277" s="233" t="s">
        <v>72</v>
      </c>
      <c r="U277" s="233" t="s">
        <v>444</v>
      </c>
      <c r="V277" s="233" t="s">
        <v>444</v>
      </c>
      <c r="W277" s="236" t="str">
        <f>VLOOKUP(O277,'Data Validation'!I:J,2,FALSE)</f>
        <v>RTC Passed</v>
      </c>
      <c r="X277" s="109">
        <f t="shared" ca="1" si="19"/>
        <v>46.088789433962262</v>
      </c>
      <c r="Y277" s="107">
        <f t="shared" si="20"/>
        <v>0.53529358490566048</v>
      </c>
      <c r="Z277" s="109">
        <f>SUM($Y$195:Y277)</f>
        <v>254.43947169811327</v>
      </c>
      <c r="AA277" s="108">
        <f t="shared" si="21"/>
        <v>5.0887894339622655</v>
      </c>
      <c r="AB277" s="109">
        <f t="shared" ca="1" si="22"/>
        <v>46.088789433962262</v>
      </c>
    </row>
    <row r="278" spans="1:33" ht="15.6">
      <c r="A278" s="13" t="s">
        <v>4717</v>
      </c>
      <c r="B278" s="13" t="s">
        <v>5156</v>
      </c>
      <c r="C278" s="13" t="s">
        <v>5157</v>
      </c>
      <c r="D278" s="233" t="s">
        <v>76</v>
      </c>
      <c r="E278" s="233" t="s">
        <v>76</v>
      </c>
      <c r="F278" s="233" t="s">
        <v>25</v>
      </c>
      <c r="G278" s="233" t="str">
        <f t="shared" ca="1" si="16"/>
        <v>S2</v>
      </c>
      <c r="H278" s="233" t="s">
        <v>54</v>
      </c>
      <c r="I278" s="233" t="s">
        <v>55</v>
      </c>
      <c r="J278" s="233" t="s">
        <v>5158</v>
      </c>
      <c r="K278" s="235">
        <v>43415</v>
      </c>
      <c r="L278" s="235">
        <v>43472</v>
      </c>
      <c r="M278" s="235">
        <v>43500</v>
      </c>
      <c r="N278" s="233" t="s">
        <v>28</v>
      </c>
      <c r="O278" s="233" t="s">
        <v>28</v>
      </c>
      <c r="P278" s="233" t="s">
        <v>28</v>
      </c>
      <c r="R278" s="233"/>
      <c r="S278" s="236">
        <v>500000</v>
      </c>
      <c r="T278" s="233" t="s">
        <v>58</v>
      </c>
      <c r="U278" s="14" t="str">
        <f ca="1">IF((AND((M278-TODAY())&lt;=0,(F278="P2")))=TRUE,"Yes","No")</f>
        <v>Yes</v>
      </c>
      <c r="V278" s="14" t="str">
        <f ca="1">IF((AND((M278-TODAY())&lt;=30,(L278-TODAY())&lt;=0,(F278="P1")))=TRUE,"Yes",IF(AND((M278-TODAY())&lt;=30,(L278-TODAY())&lt;=0,(F278="P2"))=TRUE,"Yes","No"))</f>
        <v>Yes</v>
      </c>
      <c r="W278" s="236" t="str">
        <f>VLOOKUP(O278,'Data Validation'!I:J,2,FALSE)</f>
        <v>RTC Passed</v>
      </c>
      <c r="X278" s="109">
        <f t="shared" ca="1" si="19"/>
        <v>46.118978113207547</v>
      </c>
      <c r="Y278" s="107">
        <f t="shared" si="20"/>
        <v>1.5094339622641511</v>
      </c>
      <c r="Z278" s="109">
        <f>SUM($Y$195:Y278)</f>
        <v>255.94890566037742</v>
      </c>
      <c r="AA278" s="108">
        <f t="shared" si="21"/>
        <v>5.1189781132075485</v>
      </c>
      <c r="AB278" s="109">
        <f t="shared" ca="1" si="22"/>
        <v>46.118978113207547</v>
      </c>
    </row>
    <row r="279" spans="1:33" ht="15.6">
      <c r="A279" s="13" t="s">
        <v>4180</v>
      </c>
      <c r="B279" s="96" t="s">
        <v>4181</v>
      </c>
      <c r="C279" s="233" t="s">
        <v>4722</v>
      </c>
      <c r="D279" s="233" t="s">
        <v>65</v>
      </c>
      <c r="E279" s="233" t="s">
        <v>52</v>
      </c>
      <c r="F279" s="233" t="s">
        <v>25</v>
      </c>
      <c r="G279" s="13" t="str">
        <f t="shared" ca="1" si="16"/>
        <v>S2</v>
      </c>
      <c r="H279" s="233" t="s">
        <v>54</v>
      </c>
      <c r="I279" s="233" t="s">
        <v>55</v>
      </c>
      <c r="J279" s="233" t="s">
        <v>5159</v>
      </c>
      <c r="K279" s="235">
        <v>43367</v>
      </c>
      <c r="L279" s="235">
        <v>43487</v>
      </c>
      <c r="M279" s="235">
        <v>43504</v>
      </c>
      <c r="N279" s="233" t="s">
        <v>28</v>
      </c>
      <c r="O279" s="233" t="s">
        <v>28</v>
      </c>
      <c r="P279" s="233" t="s">
        <v>28</v>
      </c>
      <c r="R279" s="233"/>
      <c r="S279" s="236">
        <v>795</v>
      </c>
      <c r="T279" s="233" t="s">
        <v>72</v>
      </c>
      <c r="U279" s="233" t="s">
        <v>444</v>
      </c>
      <c r="V279" s="233" t="s">
        <v>444</v>
      </c>
      <c r="W279" s="236" t="s">
        <v>28</v>
      </c>
      <c r="X279" s="109">
        <f t="shared" ca="1" si="19"/>
        <v>46.119026113207546</v>
      </c>
      <c r="Y279" s="107">
        <f t="shared" si="20"/>
        <v>2.4000000000000002E-3</v>
      </c>
      <c r="Z279" s="109">
        <f>SUM($Y$195:Y279)</f>
        <v>255.95130566037741</v>
      </c>
      <c r="AA279" s="108">
        <f t="shared" si="21"/>
        <v>5.1190261132075481</v>
      </c>
      <c r="AB279" s="109">
        <f t="shared" ca="1" si="22"/>
        <v>46.119026113207546</v>
      </c>
    </row>
    <row r="280" spans="1:33" ht="46.5">
      <c r="A280" s="14" t="s">
        <v>4230</v>
      </c>
      <c r="B280" s="13" t="s">
        <v>4613</v>
      </c>
      <c r="C280" s="233" t="s">
        <v>5160</v>
      </c>
      <c r="D280" s="13" t="s">
        <v>65</v>
      </c>
      <c r="E280" s="13" t="s">
        <v>65</v>
      </c>
      <c r="F280" s="233" t="s">
        <v>25</v>
      </c>
      <c r="G280" s="13" t="str">
        <f t="shared" ca="1" si="16"/>
        <v>S2</v>
      </c>
      <c r="H280" s="233" t="s">
        <v>54</v>
      </c>
      <c r="I280" s="2" t="s">
        <v>55</v>
      </c>
      <c r="J280" s="233" t="s">
        <v>5161</v>
      </c>
      <c r="K280" s="235">
        <v>43290</v>
      </c>
      <c r="L280" s="235">
        <v>43385</v>
      </c>
      <c r="M280" s="235">
        <v>43510</v>
      </c>
      <c r="N280" s="233" t="s">
        <v>28</v>
      </c>
      <c r="O280" s="233" t="s">
        <v>28</v>
      </c>
      <c r="P280" s="233" t="s">
        <v>28</v>
      </c>
      <c r="R280" s="233"/>
      <c r="S280" s="15">
        <v>235359</v>
      </c>
      <c r="T280" s="233" t="s">
        <v>72</v>
      </c>
      <c r="U280" s="233" t="s">
        <v>444</v>
      </c>
      <c r="V280" s="233" t="s">
        <v>444</v>
      </c>
      <c r="W280" s="236" t="str">
        <f>VLOOKUP(O280,'Data Validation'!I:J,2,FALSE)</f>
        <v>RTC Passed</v>
      </c>
      <c r="X280" s="109">
        <f t="shared" ca="1" si="19"/>
        <v>46.133236467924533</v>
      </c>
      <c r="Y280" s="107">
        <f t="shared" si="20"/>
        <v>0.71051773584905664</v>
      </c>
      <c r="Z280" s="109">
        <f>SUM($Y$195:Y280)</f>
        <v>256.66182339622645</v>
      </c>
      <c r="AA280" s="108">
        <f t="shared" si="21"/>
        <v>5.1332364679245295</v>
      </c>
      <c r="AB280" s="109">
        <f t="shared" ca="1" si="22"/>
        <v>46.133236467924533</v>
      </c>
    </row>
    <row r="281" spans="1:33" ht="15.6">
      <c r="A281" s="110" t="s">
        <v>4174</v>
      </c>
      <c r="B281" s="96" t="s">
        <v>4133</v>
      </c>
      <c r="C281" s="233" t="s">
        <v>3806</v>
      </c>
      <c r="D281" s="233" t="s">
        <v>76</v>
      </c>
      <c r="E281" s="233" t="s">
        <v>76</v>
      </c>
      <c r="F281" s="233" t="s">
        <v>25</v>
      </c>
      <c r="G281" s="233" t="str">
        <f t="shared" ca="1" si="16"/>
        <v>S2</v>
      </c>
      <c r="H281" s="233" t="s">
        <v>54</v>
      </c>
      <c r="I281" s="233" t="s">
        <v>68</v>
      </c>
      <c r="J281" s="233" t="s">
        <v>5162</v>
      </c>
      <c r="K281" s="235">
        <v>43406</v>
      </c>
      <c r="L281" s="235">
        <v>43440</v>
      </c>
      <c r="M281" s="235">
        <v>43511</v>
      </c>
      <c r="N281" s="233" t="s">
        <v>28</v>
      </c>
      <c r="O281" s="233" t="s">
        <v>28</v>
      </c>
      <c r="P281" s="233" t="s">
        <v>28</v>
      </c>
      <c r="R281" s="233" t="s">
        <v>3641</v>
      </c>
      <c r="S281" s="236">
        <v>500000</v>
      </c>
      <c r="T281" s="233" t="s">
        <v>72</v>
      </c>
      <c r="U281" s="14" t="str">
        <f ca="1">IF((AND((M281-TODAY())&lt;=0,(F281="P2")))=TRUE,"Yes","No")</f>
        <v>Yes</v>
      </c>
      <c r="V281" s="14" t="str">
        <f ca="1">IF((AND((M281-TODAY())&lt;=30,(L281-TODAY())&lt;=0,(F281="P1")))=TRUE,"Yes",IF(AND((M281-TODAY())&lt;=30,(L281-TODAY())&lt;=0,(F281="P2"))=TRUE,"Yes","No"))</f>
        <v>Yes</v>
      </c>
      <c r="W281" s="236" t="str">
        <f>VLOOKUP(O281,'Data Validation'!I:J,2,FALSE)</f>
        <v>RTC Passed</v>
      </c>
      <c r="X281" s="109">
        <f t="shared" ca="1" si="19"/>
        <v>46.163425147169811</v>
      </c>
      <c r="Y281" s="107">
        <f t="shared" si="20"/>
        <v>1.5094339622641511</v>
      </c>
      <c r="Z281" s="109">
        <f>SUM($Y$195:Y281)</f>
        <v>258.17125735849061</v>
      </c>
      <c r="AA281" s="108">
        <f t="shared" si="21"/>
        <v>5.1634251471698125</v>
      </c>
      <c r="AB281" s="109">
        <f t="shared" ca="1" si="22"/>
        <v>46.163425147169811</v>
      </c>
    </row>
    <row r="282" spans="1:33" ht="15.6">
      <c r="A282" s="110" t="s">
        <v>4174</v>
      </c>
      <c r="B282" s="96" t="s">
        <v>4133</v>
      </c>
      <c r="C282" s="233" t="s">
        <v>3806</v>
      </c>
      <c r="D282" s="233" t="s">
        <v>76</v>
      </c>
      <c r="E282" s="233" t="s">
        <v>76</v>
      </c>
      <c r="F282" s="233" t="s">
        <v>25</v>
      </c>
      <c r="G282" s="233" t="str">
        <f t="shared" ca="1" si="16"/>
        <v>S2</v>
      </c>
      <c r="H282" s="233" t="s">
        <v>54</v>
      </c>
      <c r="I282" s="233" t="s">
        <v>68</v>
      </c>
      <c r="J282" s="233" t="s">
        <v>5163</v>
      </c>
      <c r="K282" s="235">
        <v>43406</v>
      </c>
      <c r="L282" s="235">
        <v>43440</v>
      </c>
      <c r="M282" s="235">
        <v>43511</v>
      </c>
      <c r="N282" s="233" t="s">
        <v>28</v>
      </c>
      <c r="O282" s="233" t="s">
        <v>28</v>
      </c>
      <c r="P282" s="233" t="s">
        <v>28</v>
      </c>
      <c r="R282" s="233" t="s">
        <v>3641</v>
      </c>
      <c r="S282" s="236">
        <v>500000</v>
      </c>
      <c r="T282" s="233" t="s">
        <v>72</v>
      </c>
      <c r="U282" s="14" t="str">
        <f ca="1">IF((AND((M282-TODAY())&lt;=0,(F282="P2")))=TRUE,"Yes","No")</f>
        <v>Yes</v>
      </c>
      <c r="V282" s="14" t="str">
        <f ca="1">IF((AND((M282-TODAY())&lt;=30,(L282-TODAY())&lt;=0,(F282="P1")))=TRUE,"Yes",IF(AND((M282-TODAY())&lt;=30,(L282-TODAY())&lt;=0,(F282="P2"))=TRUE,"Yes","No"))</f>
        <v>Yes</v>
      </c>
      <c r="W282" s="236" t="str">
        <f>VLOOKUP(O282,'Data Validation'!I:J,2,FALSE)</f>
        <v>RTC Passed</v>
      </c>
      <c r="X282" s="109">
        <f t="shared" ca="1" si="19"/>
        <v>46.193613826415096</v>
      </c>
      <c r="Y282" s="107">
        <f t="shared" si="20"/>
        <v>1.5094339622641511</v>
      </c>
      <c r="Z282" s="109">
        <f>SUM($Y$195:Y282)</f>
        <v>259.68069132075476</v>
      </c>
      <c r="AA282" s="108">
        <f t="shared" si="21"/>
        <v>5.1936138264150955</v>
      </c>
      <c r="AB282" s="109">
        <f t="shared" ca="1" si="22"/>
        <v>46.193613826415096</v>
      </c>
    </row>
    <row r="283" spans="1:33" ht="15.6">
      <c r="A283" s="110" t="s">
        <v>4316</v>
      </c>
      <c r="B283" s="96" t="s">
        <v>4133</v>
      </c>
      <c r="C283" s="233" t="s">
        <v>3806</v>
      </c>
      <c r="D283" s="233" t="s">
        <v>76</v>
      </c>
      <c r="E283" s="233" t="s">
        <v>76</v>
      </c>
      <c r="F283" s="233" t="s">
        <v>25</v>
      </c>
      <c r="G283" s="13" t="str">
        <f t="shared" ca="1" si="16"/>
        <v>S2</v>
      </c>
      <c r="H283" s="233" t="s">
        <v>54</v>
      </c>
      <c r="I283" s="233" t="s">
        <v>68</v>
      </c>
      <c r="J283" s="95" t="s">
        <v>5164</v>
      </c>
      <c r="K283" s="235">
        <v>43405</v>
      </c>
      <c r="L283" s="235">
        <v>43465</v>
      </c>
      <c r="M283" s="235">
        <v>43511</v>
      </c>
      <c r="N283" s="233" t="s">
        <v>28</v>
      </c>
      <c r="O283" s="233" t="s">
        <v>28</v>
      </c>
      <c r="P283" s="233" t="s">
        <v>28</v>
      </c>
      <c r="R283" s="233" t="s">
        <v>3641</v>
      </c>
      <c r="S283" s="236">
        <v>500000</v>
      </c>
      <c r="T283" s="233" t="s">
        <v>72</v>
      </c>
      <c r="U283" s="14" t="str">
        <f ca="1">IF((AND((M283-TODAY())&lt;=0,(F283="P2")))=TRUE,"Yes","No")</f>
        <v>Yes</v>
      </c>
      <c r="V283" s="14" t="str">
        <f ca="1">IF((AND((M283-TODAY())&lt;=30,(L283-TODAY())&lt;=0,(F283="P1")))=TRUE,"Yes",IF(AND((M283-TODAY())&lt;=30,(L283-TODAY())&lt;=0,(F283="P2"))=TRUE,"Yes","No"))</f>
        <v>Yes</v>
      </c>
      <c r="W283" s="236" t="str">
        <f>VLOOKUP(O283,'Data Validation'!I:J,2,FALSE)</f>
        <v>RTC Passed</v>
      </c>
      <c r="X283" s="109">
        <f t="shared" ca="1" si="19"/>
        <v>46.22380250566038</v>
      </c>
      <c r="Y283" s="107">
        <f t="shared" si="20"/>
        <v>1.5094339622641511</v>
      </c>
      <c r="Z283" s="109">
        <f>SUM($Y$195:Y283)</f>
        <v>261.19012528301892</v>
      </c>
      <c r="AA283" s="108">
        <f t="shared" si="21"/>
        <v>5.2238025056603785</v>
      </c>
      <c r="AB283" s="109">
        <f t="shared" ca="1" si="22"/>
        <v>46.22380250566038</v>
      </c>
    </row>
    <row r="284" spans="1:33" ht="15.6">
      <c r="A284" s="104" t="s">
        <v>4214</v>
      </c>
      <c r="B284" s="96" t="s">
        <v>4215</v>
      </c>
      <c r="C284" s="233" t="s">
        <v>6041</v>
      </c>
      <c r="D284" s="233" t="s">
        <v>52</v>
      </c>
      <c r="E284" s="233" t="s">
        <v>52</v>
      </c>
      <c r="F284" s="233" t="s">
        <v>26</v>
      </c>
      <c r="G284" s="13" t="str">
        <f t="shared" ca="1" si="16"/>
        <v>S1</v>
      </c>
      <c r="H284" s="233" t="s">
        <v>67</v>
      </c>
      <c r="I284" s="233" t="s">
        <v>55</v>
      </c>
      <c r="J284" s="233" t="s">
        <v>6042</v>
      </c>
      <c r="K284" s="235">
        <v>43405</v>
      </c>
      <c r="L284" s="235">
        <v>43427</v>
      </c>
      <c r="M284" s="235">
        <v>43435</v>
      </c>
      <c r="N284" s="233" t="s">
        <v>28</v>
      </c>
      <c r="O284" s="233" t="s">
        <v>28</v>
      </c>
      <c r="P284" s="233" t="s">
        <v>28</v>
      </c>
      <c r="R284" s="233"/>
      <c r="S284" s="236">
        <v>500000</v>
      </c>
      <c r="T284" s="233" t="s">
        <v>72</v>
      </c>
      <c r="U284" s="233" t="s">
        <v>444</v>
      </c>
      <c r="V284" s="233" t="s">
        <v>444</v>
      </c>
      <c r="W284" s="236" t="str">
        <f>VLOOKUP(O284,'Data Validation'!I:J,2,FALSE)</f>
        <v>RTC Passed</v>
      </c>
      <c r="X284" s="109">
        <f t="shared" ca="1" si="19"/>
        <v>46.525689298113207</v>
      </c>
      <c r="Y284" s="107">
        <f t="shared" si="20"/>
        <v>15.09433962264151</v>
      </c>
      <c r="Z284" s="109">
        <f>SUM($Y$195:Y284)</f>
        <v>276.2844649056604</v>
      </c>
      <c r="AA284" s="108">
        <f t="shared" si="21"/>
        <v>5.5256892981132077</v>
      </c>
      <c r="AB284" s="109">
        <f t="shared" ca="1" si="22"/>
        <v>46.525689298113207</v>
      </c>
    </row>
    <row r="285" spans="1:33" ht="15.6">
      <c r="A285" s="110" t="s">
        <v>4690</v>
      </c>
      <c r="B285" s="96" t="s">
        <v>4691</v>
      </c>
      <c r="C285" s="233" t="s">
        <v>6043</v>
      </c>
      <c r="D285" s="233" t="s">
        <v>52</v>
      </c>
      <c r="E285" s="233" t="s">
        <v>52</v>
      </c>
      <c r="F285" s="233" t="s">
        <v>26</v>
      </c>
      <c r="G285" s="13" t="str">
        <f t="shared" ca="1" si="16"/>
        <v>S2</v>
      </c>
      <c r="H285" s="233" t="s">
        <v>54</v>
      </c>
      <c r="I285" s="233" t="s">
        <v>55</v>
      </c>
      <c r="J285" s="233" t="s">
        <v>6044</v>
      </c>
      <c r="K285" s="235">
        <v>43339</v>
      </c>
      <c r="L285" s="235">
        <v>43392</v>
      </c>
      <c r="M285" s="235">
        <v>43450</v>
      </c>
      <c r="N285" s="233" t="s">
        <v>28</v>
      </c>
      <c r="O285" s="233" t="s">
        <v>28</v>
      </c>
      <c r="P285" s="233" t="s">
        <v>28</v>
      </c>
      <c r="R285" s="233"/>
      <c r="S285" s="236">
        <v>500000</v>
      </c>
      <c r="T285" s="233" t="s">
        <v>72</v>
      </c>
      <c r="U285" s="233" t="s">
        <v>444</v>
      </c>
      <c r="V285" s="233" t="s">
        <v>444</v>
      </c>
      <c r="W285" s="236" t="s">
        <v>28</v>
      </c>
      <c r="X285" s="109">
        <f t="shared" ca="1" si="19"/>
        <v>46.555877977358492</v>
      </c>
      <c r="Y285" s="107">
        <f t="shared" si="20"/>
        <v>1.5094339622641511</v>
      </c>
      <c r="Z285" s="109">
        <f>SUM($Y$195:Y285)</f>
        <v>277.79389886792455</v>
      </c>
      <c r="AA285" s="108">
        <f t="shared" si="21"/>
        <v>5.5558779773584908</v>
      </c>
      <c r="AB285" s="109">
        <f t="shared" ca="1" si="22"/>
        <v>46.555877977358492</v>
      </c>
    </row>
    <row r="286" spans="1:33" ht="15.6">
      <c r="A286" s="110" t="s">
        <v>4174</v>
      </c>
      <c r="B286" s="96" t="s">
        <v>4133</v>
      </c>
      <c r="C286" s="233" t="s">
        <v>6045</v>
      </c>
      <c r="D286" s="233" t="s">
        <v>64</v>
      </c>
      <c r="E286" s="233" t="s">
        <v>65</v>
      </c>
      <c r="F286" s="233" t="s">
        <v>24</v>
      </c>
      <c r="G286" s="13" t="s">
        <v>53</v>
      </c>
      <c r="H286" s="233" t="s">
        <v>67</v>
      </c>
      <c r="I286" s="233" t="s">
        <v>55</v>
      </c>
      <c r="J286" s="233" t="s">
        <v>6046</v>
      </c>
      <c r="K286" s="234">
        <v>42887</v>
      </c>
      <c r="L286" s="235">
        <v>43100</v>
      </c>
      <c r="M286" s="235">
        <v>43281</v>
      </c>
      <c r="N286" s="233" t="s">
        <v>13</v>
      </c>
      <c r="O286" s="233" t="s">
        <v>139</v>
      </c>
      <c r="P286" s="233" t="s">
        <v>17</v>
      </c>
      <c r="Q286" t="s">
        <v>84</v>
      </c>
      <c r="R286" t="s">
        <v>84</v>
      </c>
      <c r="S286" t="s">
        <v>84</v>
      </c>
      <c r="W286" s="233" t="s">
        <v>6047</v>
      </c>
      <c r="X286" s="236">
        <v>500000</v>
      </c>
      <c r="Y286" s="233" t="s">
        <v>58</v>
      </c>
      <c r="Z286" s="14" t="s">
        <v>444</v>
      </c>
      <c r="AA286" s="14" t="s">
        <v>478</v>
      </c>
      <c r="AB286" s="236" t="s">
        <v>140</v>
      </c>
      <c r="AC286" s="109">
        <v>21.966329237735831</v>
      </c>
      <c r="AD286" s="107">
        <v>15.09433962264151</v>
      </c>
      <c r="AE286" s="109">
        <v>698.31646188679156</v>
      </c>
      <c r="AF286" s="109">
        <v>13.966329237735831</v>
      </c>
      <c r="AG286" s="109">
        <v>21.966329237735831</v>
      </c>
    </row>
    <row r="287" spans="1:33" ht="15.6">
      <c r="A287" s="13" t="s">
        <v>4180</v>
      </c>
      <c r="B287" s="96" t="s">
        <v>4181</v>
      </c>
      <c r="C287" s="233" t="s">
        <v>6048</v>
      </c>
      <c r="D287" s="233" t="s">
        <v>108</v>
      </c>
      <c r="E287" s="233" t="s">
        <v>65</v>
      </c>
      <c r="F287" s="13" t="s">
        <v>24</v>
      </c>
      <c r="G287" s="13" t="s">
        <v>66</v>
      </c>
      <c r="H287" s="13" t="s">
        <v>54</v>
      </c>
      <c r="I287" s="13" t="s">
        <v>55</v>
      </c>
      <c r="J287" s="233" t="s">
        <v>6049</v>
      </c>
      <c r="K287" s="234">
        <v>43080</v>
      </c>
      <c r="L287" s="235">
        <v>43133</v>
      </c>
      <c r="M287" s="235">
        <v>43146</v>
      </c>
      <c r="N287" s="233" t="s">
        <v>13</v>
      </c>
      <c r="O287" s="233" t="s">
        <v>149</v>
      </c>
      <c r="P287" s="233" t="s">
        <v>17</v>
      </c>
      <c r="Q287" t="s">
        <v>84</v>
      </c>
      <c r="R287" t="s">
        <v>84</v>
      </c>
      <c r="S287" t="s">
        <v>84</v>
      </c>
      <c r="W287" s="233" t="s">
        <v>4977</v>
      </c>
      <c r="X287" s="236">
        <v>95738</v>
      </c>
      <c r="Y287" s="233" t="s">
        <v>72</v>
      </c>
      <c r="Z287" s="233" t="s">
        <v>444</v>
      </c>
      <c r="AA287" s="233" t="s">
        <v>444</v>
      </c>
      <c r="AB287" s="236" t="s">
        <v>150</v>
      </c>
      <c r="AC287" s="109">
        <v>22.575883230188662</v>
      </c>
      <c r="AD287" s="107">
        <v>0.28902037735849062</v>
      </c>
      <c r="AE287" s="109">
        <v>728.79416150943314</v>
      </c>
      <c r="AF287" s="109">
        <v>14.575883230188662</v>
      </c>
      <c r="AG287" s="109">
        <v>22.575883230188662</v>
      </c>
    </row>
    <row r="288" spans="1:33" ht="15.6">
      <c r="A288" s="233" t="s">
        <v>4136</v>
      </c>
      <c r="B288" s="96" t="s">
        <v>4133</v>
      </c>
      <c r="C288" s="13" t="s">
        <v>6050</v>
      </c>
      <c r="D288" s="13" t="s">
        <v>65</v>
      </c>
      <c r="E288" s="13" t="s">
        <v>65</v>
      </c>
      <c r="F288" s="13" t="s">
        <v>24</v>
      </c>
      <c r="G288" s="13" t="s">
        <v>66</v>
      </c>
      <c r="H288" s="13" t="s">
        <v>54</v>
      </c>
      <c r="I288" s="13" t="s">
        <v>55</v>
      </c>
      <c r="J288" s="13" t="s">
        <v>6051</v>
      </c>
      <c r="K288" s="22">
        <v>43032</v>
      </c>
      <c r="L288" s="100">
        <v>43122</v>
      </c>
      <c r="M288" s="22">
        <v>43147</v>
      </c>
      <c r="N288" s="13" t="s">
        <v>11</v>
      </c>
      <c r="O288" s="13" t="s">
        <v>128</v>
      </c>
      <c r="P288" s="14" t="s">
        <v>17</v>
      </c>
      <c r="Q288" t="s">
        <v>84</v>
      </c>
      <c r="R288" t="s">
        <v>84</v>
      </c>
      <c r="S288" t="s">
        <v>84</v>
      </c>
      <c r="W288" s="233" t="s">
        <v>6052</v>
      </c>
      <c r="X288" s="236">
        <v>500000</v>
      </c>
      <c r="Y288" s="233" t="s">
        <v>72</v>
      </c>
      <c r="Z288" s="14" t="s">
        <v>444</v>
      </c>
      <c r="AA288" s="14" t="s">
        <v>478</v>
      </c>
      <c r="AB288" s="236" t="s">
        <v>129</v>
      </c>
      <c r="AC288" s="109">
        <v>22.606071909433943</v>
      </c>
      <c r="AD288" s="107">
        <v>1.5094339622641511</v>
      </c>
      <c r="AE288" s="109">
        <v>730.30359547169724</v>
      </c>
      <c r="AF288" s="109">
        <v>14.606071909433945</v>
      </c>
      <c r="AG288" s="109">
        <v>22.606071909433943</v>
      </c>
    </row>
    <row r="289" spans="1:33" ht="15.6">
      <c r="A289" s="233" t="s">
        <v>4902</v>
      </c>
      <c r="B289" s="233" t="s">
        <v>4903</v>
      </c>
      <c r="C289" s="13" t="s">
        <v>6053</v>
      </c>
      <c r="D289" s="233" t="s">
        <v>108</v>
      </c>
      <c r="E289" s="233" t="s">
        <v>65</v>
      </c>
      <c r="F289" s="233" t="s">
        <v>24</v>
      </c>
      <c r="G289" s="13" t="s">
        <v>66</v>
      </c>
      <c r="H289" s="233" t="s">
        <v>54</v>
      </c>
      <c r="I289" s="13" t="s">
        <v>55</v>
      </c>
      <c r="J289" s="233" t="s">
        <v>6054</v>
      </c>
      <c r="K289" s="234">
        <v>43066</v>
      </c>
      <c r="L289" s="235">
        <v>43133</v>
      </c>
      <c r="M289" s="235">
        <v>43168</v>
      </c>
      <c r="N289" s="13" t="s">
        <v>13</v>
      </c>
      <c r="O289" s="13" t="s">
        <v>149</v>
      </c>
      <c r="P289" s="14" t="s">
        <v>17</v>
      </c>
      <c r="Q289" t="s">
        <v>84</v>
      </c>
      <c r="R289" t="s">
        <v>84</v>
      </c>
      <c r="S289" t="s">
        <v>84</v>
      </c>
      <c r="W289" s="233" t="s">
        <v>4977</v>
      </c>
      <c r="X289" s="236">
        <v>181168</v>
      </c>
      <c r="Y289" s="233" t="s">
        <v>58</v>
      </c>
      <c r="Z289" s="233" t="s">
        <v>444</v>
      </c>
      <c r="AA289" s="233" t="s">
        <v>444</v>
      </c>
      <c r="AB289" s="236" t="s">
        <v>150</v>
      </c>
      <c r="AC289" s="109">
        <v>22.61701035471696</v>
      </c>
      <c r="AD289" s="107">
        <v>0.54692226415094347</v>
      </c>
      <c r="AE289" s="109">
        <v>730.85051773584814</v>
      </c>
      <c r="AF289" s="109">
        <v>14.617010354716962</v>
      </c>
      <c r="AG289" s="109">
        <v>22.61701035471696</v>
      </c>
    </row>
    <row r="290" spans="1:33" ht="15.6">
      <c r="A290" s="110" t="s">
        <v>4141</v>
      </c>
      <c r="B290" s="96" t="s">
        <v>4142</v>
      </c>
      <c r="C290" s="13" t="s">
        <v>6055</v>
      </c>
      <c r="D290" s="13" t="s">
        <v>76</v>
      </c>
      <c r="E290" s="13" t="s">
        <v>76</v>
      </c>
      <c r="F290" s="13" t="s">
        <v>24</v>
      </c>
      <c r="G290" s="13" t="s">
        <v>66</v>
      </c>
      <c r="H290" s="13" t="s">
        <v>54</v>
      </c>
      <c r="I290" s="13" t="s">
        <v>55</v>
      </c>
      <c r="J290" s="13" t="s">
        <v>6056</v>
      </c>
      <c r="K290" s="22">
        <v>43130</v>
      </c>
      <c r="L290" s="100">
        <v>43205</v>
      </c>
      <c r="M290" s="22">
        <v>43252</v>
      </c>
      <c r="N290" s="13" t="s">
        <v>13</v>
      </c>
      <c r="O290" s="13" t="s">
        <v>139</v>
      </c>
      <c r="P290" s="14" t="s">
        <v>17</v>
      </c>
      <c r="Q290" t="s">
        <v>84</v>
      </c>
      <c r="R290" t="s">
        <v>84</v>
      </c>
      <c r="S290" t="s">
        <v>84</v>
      </c>
      <c r="W290" s="233" t="s">
        <v>6057</v>
      </c>
      <c r="X290" s="15">
        <v>65937</v>
      </c>
      <c r="Y290" s="99" t="s">
        <v>72</v>
      </c>
      <c r="Z290" s="14" t="s">
        <v>444</v>
      </c>
      <c r="AA290" s="14" t="s">
        <v>478</v>
      </c>
      <c r="AB290" s="236" t="s">
        <v>140</v>
      </c>
      <c r="AC290" s="109">
        <v>22.620991456603754</v>
      </c>
      <c r="AD290" s="107">
        <v>0.19905509433962265</v>
      </c>
      <c r="AE290" s="109">
        <v>731.0495728301878</v>
      </c>
      <c r="AF290" s="109">
        <v>14.620991456603756</v>
      </c>
      <c r="AG290" s="109">
        <v>22.620991456603754</v>
      </c>
    </row>
    <row r="291" spans="1:33" ht="15.6">
      <c r="A291" s="233" t="s">
        <v>4568</v>
      </c>
      <c r="B291" s="233" t="s">
        <v>4569</v>
      </c>
      <c r="C291" s="233" t="s">
        <v>4786</v>
      </c>
      <c r="D291" s="233" t="s">
        <v>64</v>
      </c>
      <c r="E291" s="233" t="s">
        <v>76</v>
      </c>
      <c r="F291" s="233" t="s">
        <v>24</v>
      </c>
      <c r="G291" s="13" t="s">
        <v>66</v>
      </c>
      <c r="H291" s="233" t="s">
        <v>54</v>
      </c>
      <c r="I291" s="233" t="s">
        <v>68</v>
      </c>
      <c r="J291" s="233" t="s">
        <v>6058</v>
      </c>
      <c r="K291" s="234">
        <v>43297</v>
      </c>
      <c r="L291" s="235">
        <v>43364</v>
      </c>
      <c r="M291" s="235">
        <v>43384</v>
      </c>
      <c r="N291" s="233" t="s">
        <v>13</v>
      </c>
      <c r="O291" s="233" t="s">
        <v>157</v>
      </c>
      <c r="P291" s="233" t="s">
        <v>17</v>
      </c>
      <c r="Q291" t="s">
        <v>84</v>
      </c>
      <c r="R291" t="s">
        <v>84</v>
      </c>
      <c r="S291" t="s">
        <v>84</v>
      </c>
      <c r="W291" s="233"/>
      <c r="X291" s="15">
        <v>66356</v>
      </c>
      <c r="Y291" s="233" t="s">
        <v>58</v>
      </c>
      <c r="Z291" s="14" t="s">
        <v>444</v>
      </c>
      <c r="AA291" s="14" t="s">
        <v>478</v>
      </c>
      <c r="AB291" s="236" t="s">
        <v>158</v>
      </c>
      <c r="AC291" s="109">
        <v>22.624997856603756</v>
      </c>
      <c r="AD291" s="107">
        <v>0.20032000000000003</v>
      </c>
      <c r="AE291" s="109">
        <v>731.24989283018783</v>
      </c>
      <c r="AF291" s="109">
        <v>14.624997856603757</v>
      </c>
      <c r="AG291" s="109">
        <v>22.624997856603756</v>
      </c>
    </row>
    <row r="292" spans="1:33" ht="15.6">
      <c r="A292" s="13" t="s">
        <v>4174</v>
      </c>
      <c r="B292" s="13" t="s">
        <v>4133</v>
      </c>
      <c r="C292" s="233" t="s">
        <v>3409</v>
      </c>
      <c r="D292" s="233" t="s">
        <v>52</v>
      </c>
      <c r="E292" s="233" t="s">
        <v>52</v>
      </c>
      <c r="F292" s="233" t="s">
        <v>24</v>
      </c>
      <c r="G292" s="13" t="s">
        <v>66</v>
      </c>
      <c r="H292" s="233" t="s">
        <v>54</v>
      </c>
      <c r="I292" s="233" t="s">
        <v>55</v>
      </c>
      <c r="J292" s="233" t="s">
        <v>6059</v>
      </c>
      <c r="K292" s="234">
        <v>43280</v>
      </c>
      <c r="L292" s="235">
        <v>43369</v>
      </c>
      <c r="M292" s="235">
        <v>43392</v>
      </c>
      <c r="N292" s="233" t="s">
        <v>9</v>
      </c>
      <c r="O292" s="233" t="s">
        <v>181</v>
      </c>
      <c r="P292" s="233" t="s">
        <v>17</v>
      </c>
      <c r="Q292" t="s">
        <v>84</v>
      </c>
      <c r="R292" t="s">
        <v>84</v>
      </c>
      <c r="S292" t="s">
        <v>84</v>
      </c>
      <c r="W292" s="233" t="s">
        <v>6060</v>
      </c>
      <c r="X292" s="15">
        <v>4326688</v>
      </c>
      <c r="Y292" s="233" t="s">
        <v>72</v>
      </c>
      <c r="Z292" s="14" t="s">
        <v>444</v>
      </c>
      <c r="AA292" s="14" t="s">
        <v>478</v>
      </c>
      <c r="AB292" s="236" t="s">
        <v>182</v>
      </c>
      <c r="AC292" s="109">
        <v>22.886231849056585</v>
      </c>
      <c r="AD292" s="107">
        <v>13.061699622641511</v>
      </c>
      <c r="AE292" s="109">
        <v>744.31159245282936</v>
      </c>
      <c r="AF292" s="109">
        <v>14.886231849056587</v>
      </c>
      <c r="AG292" s="109">
        <v>22.886231849056585</v>
      </c>
    </row>
    <row r="293" spans="1:33" ht="15.6">
      <c r="A293" s="13" t="s">
        <v>4174</v>
      </c>
      <c r="B293" s="13" t="s">
        <v>4133</v>
      </c>
      <c r="C293" s="13" t="s">
        <v>6061</v>
      </c>
      <c r="D293" s="2" t="s">
        <v>108</v>
      </c>
      <c r="E293" s="13" t="s">
        <v>65</v>
      </c>
      <c r="F293" s="13" t="s">
        <v>24</v>
      </c>
      <c r="G293" s="13" t="s">
        <v>66</v>
      </c>
      <c r="H293" s="109" t="s">
        <v>54</v>
      </c>
      <c r="I293" s="2" t="s">
        <v>5399</v>
      </c>
      <c r="J293" s="13" t="s">
        <v>6062</v>
      </c>
      <c r="K293" s="98">
        <v>41487</v>
      </c>
      <c r="L293" s="97">
        <v>42735</v>
      </c>
      <c r="M293" s="234">
        <v>43465</v>
      </c>
      <c r="N293" s="2" t="s">
        <v>7</v>
      </c>
      <c r="O293" s="2" t="s">
        <v>98</v>
      </c>
      <c r="P293" s="14" t="s">
        <v>17</v>
      </c>
      <c r="Q293" t="s">
        <v>84</v>
      </c>
      <c r="R293" t="s">
        <v>84</v>
      </c>
      <c r="S293" t="s">
        <v>84</v>
      </c>
      <c r="W293" s="233" t="s">
        <v>6063</v>
      </c>
      <c r="X293" s="236">
        <v>500000</v>
      </c>
      <c r="Y293" s="233" t="s">
        <v>72</v>
      </c>
      <c r="Z293" s="14" t="s">
        <v>444</v>
      </c>
      <c r="AA293" s="14" t="s">
        <v>478</v>
      </c>
      <c r="AB293" s="236" t="s">
        <v>99</v>
      </c>
      <c r="AC293" s="109">
        <v>22.91642052830187</v>
      </c>
      <c r="AD293" s="107">
        <v>1.5094339622641511</v>
      </c>
      <c r="AE293" s="109">
        <v>745.82102641509346</v>
      </c>
      <c r="AF293" s="109">
        <v>14.916420528301868</v>
      </c>
      <c r="AG293" s="109">
        <v>22.91642052830187</v>
      </c>
    </row>
    <row r="294" spans="1:33" ht="15.6">
      <c r="A294" s="233" t="s">
        <v>4573</v>
      </c>
      <c r="B294" s="233" t="s">
        <v>4684</v>
      </c>
      <c r="C294" s="233" t="s">
        <v>1359</v>
      </c>
      <c r="D294" s="233" t="s">
        <v>76</v>
      </c>
      <c r="E294" s="233" t="s">
        <v>76</v>
      </c>
      <c r="F294" s="233" t="s">
        <v>25</v>
      </c>
      <c r="G294" s="13" t="s">
        <v>53</v>
      </c>
      <c r="H294" s="233" t="s">
        <v>67</v>
      </c>
      <c r="I294" s="13" t="s">
        <v>68</v>
      </c>
      <c r="J294" s="233" t="s">
        <v>6064</v>
      </c>
      <c r="K294" s="234">
        <v>43040</v>
      </c>
      <c r="L294" s="235">
        <v>43131</v>
      </c>
      <c r="M294" s="235">
        <v>43158</v>
      </c>
      <c r="N294" s="233" t="s">
        <v>13</v>
      </c>
      <c r="O294" s="233" t="s">
        <v>149</v>
      </c>
      <c r="P294" s="233" t="s">
        <v>17</v>
      </c>
      <c r="Q294" t="s">
        <v>84</v>
      </c>
      <c r="R294" t="s">
        <v>84</v>
      </c>
      <c r="S294" t="s">
        <v>84</v>
      </c>
      <c r="T294" s="62"/>
      <c r="U294" s="62"/>
      <c r="V294" s="62"/>
      <c r="W294" s="233" t="s">
        <v>4977</v>
      </c>
      <c r="X294" s="236">
        <v>500000</v>
      </c>
      <c r="Y294" s="233" t="s">
        <v>58</v>
      </c>
      <c r="Z294" s="14" t="s">
        <v>478</v>
      </c>
      <c r="AA294" s="14" t="s">
        <v>478</v>
      </c>
      <c r="AB294" s="236" t="s">
        <v>150</v>
      </c>
      <c r="AC294" s="109">
        <v>24.301759275471674</v>
      </c>
      <c r="AD294" s="107">
        <v>15.09433962264151</v>
      </c>
      <c r="AE294" s="109">
        <v>815.08796377358374</v>
      </c>
      <c r="AF294" s="109">
        <v>16.301759275471674</v>
      </c>
      <c r="AG294" s="109">
        <v>24.301759275471674</v>
      </c>
    </row>
    <row r="295" spans="1:33" ht="15.6">
      <c r="A295" s="233" t="s">
        <v>4568</v>
      </c>
      <c r="B295" s="233" t="s">
        <v>4569</v>
      </c>
      <c r="C295" s="233" t="s">
        <v>6065</v>
      </c>
      <c r="D295" s="233" t="s">
        <v>65</v>
      </c>
      <c r="E295" s="233" t="s">
        <v>65</v>
      </c>
      <c r="F295" s="233" t="s">
        <v>25</v>
      </c>
      <c r="G295" s="13" t="s">
        <v>53</v>
      </c>
      <c r="H295" s="233" t="s">
        <v>67</v>
      </c>
      <c r="I295" s="13" t="s">
        <v>55</v>
      </c>
      <c r="J295" s="233" t="s">
        <v>6066</v>
      </c>
      <c r="K295" s="234">
        <v>43157</v>
      </c>
      <c r="L295" s="235">
        <v>43196</v>
      </c>
      <c r="M295" s="235">
        <v>43217</v>
      </c>
      <c r="N295" s="233" t="s">
        <v>13</v>
      </c>
      <c r="O295" s="233" t="s">
        <v>149</v>
      </c>
      <c r="P295" s="233" t="s">
        <v>17</v>
      </c>
      <c r="Q295" t="s">
        <v>84</v>
      </c>
      <c r="R295" t="s">
        <v>84</v>
      </c>
      <c r="S295" t="s">
        <v>84</v>
      </c>
      <c r="T295" s="62"/>
      <c r="U295" s="62"/>
      <c r="V295" s="62"/>
      <c r="W295" s="233" t="s">
        <v>6067</v>
      </c>
      <c r="X295" s="236">
        <v>500000</v>
      </c>
      <c r="Y295" s="233" t="s">
        <v>58</v>
      </c>
      <c r="Z295" s="14" t="s">
        <v>478</v>
      </c>
      <c r="AA295" s="14" t="s">
        <v>478</v>
      </c>
      <c r="AB295" s="236" t="s">
        <v>150</v>
      </c>
      <c r="AC295" s="109">
        <v>24.603646067924505</v>
      </c>
      <c r="AD295" s="107">
        <v>15.09433962264151</v>
      </c>
      <c r="AE295" s="109">
        <v>830.18230339622528</v>
      </c>
      <c r="AF295" s="109">
        <v>16.603646067924505</v>
      </c>
      <c r="AG295" s="109">
        <v>24.603646067924505</v>
      </c>
    </row>
    <row r="296" spans="1:33" ht="15.6">
      <c r="A296" s="110" t="s">
        <v>4174</v>
      </c>
      <c r="B296" s="96" t="s">
        <v>4133</v>
      </c>
      <c r="C296" s="233" t="s">
        <v>5775</v>
      </c>
      <c r="D296" s="233" t="s">
        <v>76</v>
      </c>
      <c r="E296" s="233" t="s">
        <v>76</v>
      </c>
      <c r="F296" s="233" t="s">
        <v>25</v>
      </c>
      <c r="G296" s="13" t="s">
        <v>53</v>
      </c>
      <c r="H296" s="13" t="s">
        <v>67</v>
      </c>
      <c r="I296" s="13" t="s">
        <v>55</v>
      </c>
      <c r="J296" s="233" t="s">
        <v>6068</v>
      </c>
      <c r="K296" s="234">
        <v>42736</v>
      </c>
      <c r="L296" s="235">
        <v>43009</v>
      </c>
      <c r="M296" s="235">
        <v>43435</v>
      </c>
      <c r="N296" s="233" t="s">
        <v>13</v>
      </c>
      <c r="O296" s="233" t="s">
        <v>132</v>
      </c>
      <c r="P296" s="233" t="s">
        <v>17</v>
      </c>
      <c r="Q296" t="s">
        <v>84</v>
      </c>
      <c r="R296" t="s">
        <v>84</v>
      </c>
      <c r="S296" t="s">
        <v>84</v>
      </c>
      <c r="W296" s="233"/>
      <c r="X296" s="15">
        <v>5461</v>
      </c>
      <c r="Y296" s="233" t="s">
        <v>72</v>
      </c>
      <c r="Z296" s="14" t="s">
        <v>478</v>
      </c>
      <c r="AA296" s="14" t="s">
        <v>478</v>
      </c>
      <c r="AB296" s="236" t="s">
        <v>133</v>
      </c>
      <c r="AC296" s="109">
        <v>24.606943275471675</v>
      </c>
      <c r="AD296" s="107">
        <v>0.1648603773584906</v>
      </c>
      <c r="AE296" s="109">
        <v>830.34716377358382</v>
      </c>
      <c r="AF296" s="109">
        <v>16.606943275471675</v>
      </c>
      <c r="AG296" s="109">
        <v>24.606943275471675</v>
      </c>
    </row>
    <row r="297" spans="1:33" ht="15.6">
      <c r="A297" s="110" t="s">
        <v>4174</v>
      </c>
      <c r="B297" s="96" t="s">
        <v>4133</v>
      </c>
      <c r="C297" s="233" t="s">
        <v>6069</v>
      </c>
      <c r="D297" s="233" t="s">
        <v>65</v>
      </c>
      <c r="E297" s="233" t="s">
        <v>65</v>
      </c>
      <c r="F297" s="233" t="s">
        <v>25</v>
      </c>
      <c r="G297" s="13" t="s">
        <v>53</v>
      </c>
      <c r="H297" s="233" t="s">
        <v>67</v>
      </c>
      <c r="I297" s="233" t="s">
        <v>68</v>
      </c>
      <c r="J297" s="233" t="s">
        <v>6070</v>
      </c>
      <c r="K297" s="234">
        <v>43339</v>
      </c>
      <c r="L297" s="235">
        <v>43378</v>
      </c>
      <c r="M297" s="235">
        <v>43441</v>
      </c>
      <c r="N297" s="233" t="s">
        <v>13</v>
      </c>
      <c r="O297" s="233" t="s">
        <v>149</v>
      </c>
      <c r="P297" s="233" t="s">
        <v>17</v>
      </c>
      <c r="Q297" t="s">
        <v>84</v>
      </c>
      <c r="R297" t="s">
        <v>84</v>
      </c>
      <c r="S297" t="s">
        <v>84</v>
      </c>
      <c r="W297" s="233" t="s">
        <v>6071</v>
      </c>
      <c r="X297" s="104">
        <v>500000</v>
      </c>
      <c r="Y297" s="16" t="s">
        <v>58</v>
      </c>
      <c r="Z297" s="14" t="s">
        <v>478</v>
      </c>
      <c r="AA297" s="14" t="s">
        <v>478</v>
      </c>
      <c r="AB297" s="236" t="s">
        <v>150</v>
      </c>
      <c r="AC297" s="109">
        <v>24.908830067924509</v>
      </c>
      <c r="AD297" s="107">
        <v>15.09433962264151</v>
      </c>
      <c r="AE297" s="109">
        <v>845.44150339622536</v>
      </c>
      <c r="AF297" s="109">
        <v>16.908830067924509</v>
      </c>
      <c r="AG297" s="109">
        <v>24.908830067924509</v>
      </c>
    </row>
    <row r="298" spans="1:33" ht="15.6">
      <c r="A298" s="102" t="s">
        <v>4132</v>
      </c>
      <c r="B298" s="96" t="s">
        <v>4695</v>
      </c>
      <c r="C298" s="13" t="s">
        <v>3409</v>
      </c>
      <c r="D298" s="233" t="s">
        <v>52</v>
      </c>
      <c r="E298" s="233" t="s">
        <v>52</v>
      </c>
      <c r="F298" s="233" t="s">
        <v>25</v>
      </c>
      <c r="G298" s="13" t="s">
        <v>66</v>
      </c>
      <c r="H298" s="233" t="s">
        <v>54</v>
      </c>
      <c r="I298" s="2" t="s">
        <v>55</v>
      </c>
      <c r="J298" s="233" t="s">
        <v>6072</v>
      </c>
      <c r="K298" s="234">
        <v>42751</v>
      </c>
      <c r="L298" s="235">
        <v>43187</v>
      </c>
      <c r="M298" s="235">
        <v>43209</v>
      </c>
      <c r="N298" s="233" t="s">
        <v>9</v>
      </c>
      <c r="O298" s="233" t="s">
        <v>181</v>
      </c>
      <c r="P298" s="233" t="s">
        <v>17</v>
      </c>
      <c r="Q298" t="s">
        <v>84</v>
      </c>
      <c r="R298" t="s">
        <v>84</v>
      </c>
      <c r="S298" t="s">
        <v>84</v>
      </c>
      <c r="W298" s="233" t="s">
        <v>6073</v>
      </c>
      <c r="X298" s="236">
        <v>719</v>
      </c>
      <c r="Y298" s="233" t="s">
        <v>72</v>
      </c>
      <c r="Z298" s="14" t="s">
        <v>478</v>
      </c>
      <c r="AA298" s="14" t="s">
        <v>478</v>
      </c>
      <c r="AB298" s="236" t="s">
        <v>182</v>
      </c>
      <c r="AC298" s="109">
        <v>25.814533856603756</v>
      </c>
      <c r="AD298" s="107">
        <v>2.1705660377358492E-3</v>
      </c>
      <c r="AE298" s="109">
        <v>890.72669283018774</v>
      </c>
      <c r="AF298" s="109">
        <v>17.814533856603756</v>
      </c>
      <c r="AG298" s="109">
        <v>25.814533856603756</v>
      </c>
    </row>
    <row r="299" spans="1:33" ht="15.6">
      <c r="A299" s="233" t="s">
        <v>4230</v>
      </c>
      <c r="B299" s="13" t="s">
        <v>4613</v>
      </c>
      <c r="C299" s="13" t="s">
        <v>6074</v>
      </c>
      <c r="D299" s="13" t="s">
        <v>65</v>
      </c>
      <c r="E299" s="13" t="s">
        <v>65</v>
      </c>
      <c r="F299" s="13" t="s">
        <v>25</v>
      </c>
      <c r="G299" s="13" t="s">
        <v>66</v>
      </c>
      <c r="H299" s="13" t="s">
        <v>54</v>
      </c>
      <c r="I299" s="13" t="s">
        <v>55</v>
      </c>
      <c r="J299" s="13" t="s">
        <v>6075</v>
      </c>
      <c r="K299" s="22">
        <v>42705</v>
      </c>
      <c r="L299" s="100">
        <v>42786</v>
      </c>
      <c r="M299" s="22">
        <v>43465</v>
      </c>
      <c r="N299" s="13" t="s">
        <v>13</v>
      </c>
      <c r="O299" s="13" t="s">
        <v>145</v>
      </c>
      <c r="P299" s="14" t="s">
        <v>17</v>
      </c>
      <c r="Q299" t="s">
        <v>84</v>
      </c>
      <c r="R299" t="s">
        <v>84</v>
      </c>
      <c r="S299" t="s">
        <v>84</v>
      </c>
      <c r="W299" s="233" t="s">
        <v>6076</v>
      </c>
      <c r="X299" s="15">
        <v>235359</v>
      </c>
      <c r="Y299" s="233" t="s">
        <v>72</v>
      </c>
      <c r="Z299" s="14" t="s">
        <v>478</v>
      </c>
      <c r="AA299" s="14" t="s">
        <v>478</v>
      </c>
      <c r="AB299" s="236" t="s">
        <v>146</v>
      </c>
      <c r="AC299" s="109">
        <v>25.828744211320736</v>
      </c>
      <c r="AD299" s="107">
        <v>0.71051773584905664</v>
      </c>
      <c r="AE299" s="109">
        <v>891.43721056603681</v>
      </c>
      <c r="AF299" s="109">
        <v>17.828744211320736</v>
      </c>
      <c r="AG299" s="109">
        <v>25.828744211320736</v>
      </c>
    </row>
    <row r="300" spans="1:33" ht="15.6">
      <c r="A300" s="110" t="s">
        <v>4132</v>
      </c>
      <c r="B300" s="96" t="s">
        <v>4695</v>
      </c>
      <c r="C300" s="13" t="s">
        <v>6077</v>
      </c>
      <c r="D300" s="13" t="s">
        <v>65</v>
      </c>
      <c r="E300" s="13" t="s">
        <v>65</v>
      </c>
      <c r="F300" s="13" t="s">
        <v>25</v>
      </c>
      <c r="G300" s="13" t="s">
        <v>66</v>
      </c>
      <c r="H300" s="109" t="s">
        <v>54</v>
      </c>
      <c r="I300" s="13" t="s">
        <v>55</v>
      </c>
      <c r="J300" s="13" t="s">
        <v>6078</v>
      </c>
      <c r="K300" s="22">
        <v>42401</v>
      </c>
      <c r="L300" s="100">
        <v>42496</v>
      </c>
      <c r="M300" s="106">
        <v>43465</v>
      </c>
      <c r="N300" s="13" t="s">
        <v>7</v>
      </c>
      <c r="O300" s="13" t="s">
        <v>98</v>
      </c>
      <c r="P300" s="14" t="s">
        <v>17</v>
      </c>
      <c r="Q300" t="s">
        <v>84</v>
      </c>
      <c r="R300" t="s">
        <v>84</v>
      </c>
      <c r="S300" t="s">
        <v>84</v>
      </c>
      <c r="W300" s="233" t="s">
        <v>6079</v>
      </c>
      <c r="X300" s="236">
        <v>3819224</v>
      </c>
      <c r="Y300" s="16" t="s">
        <v>72</v>
      </c>
      <c r="Z300" s="233" t="s">
        <v>444</v>
      </c>
      <c r="AA300" s="233" t="s">
        <v>444</v>
      </c>
      <c r="AB300" s="236" t="s">
        <v>99</v>
      </c>
      <c r="AC300" s="109">
        <v>26.059338867924509</v>
      </c>
      <c r="AD300" s="107">
        <v>11.529732830188681</v>
      </c>
      <c r="AE300" s="109">
        <v>902.96694339622547</v>
      </c>
      <c r="AF300" s="109">
        <v>18.059338867924509</v>
      </c>
      <c r="AG300" s="109">
        <v>26.059338867924509</v>
      </c>
    </row>
    <row r="301" spans="1:33" ht="15.6">
      <c r="A301" s="110" t="s">
        <v>4174</v>
      </c>
      <c r="B301" s="126" t="s">
        <v>5226</v>
      </c>
      <c r="C301" s="233" t="s">
        <v>6080</v>
      </c>
      <c r="D301" s="233" t="s">
        <v>108</v>
      </c>
      <c r="E301" s="233" t="s">
        <v>65</v>
      </c>
      <c r="F301" s="233" t="s">
        <v>24</v>
      </c>
      <c r="G301" s="13" t="s">
        <v>66</v>
      </c>
      <c r="H301" s="233" t="s">
        <v>54</v>
      </c>
      <c r="I301" s="233" t="s">
        <v>55</v>
      </c>
      <c r="J301" s="233" t="s">
        <v>6081</v>
      </c>
      <c r="K301" s="234">
        <v>43221</v>
      </c>
      <c r="L301" s="235">
        <v>43305</v>
      </c>
      <c r="M301" s="235">
        <v>43368</v>
      </c>
      <c r="N301" s="233" t="s">
        <v>13</v>
      </c>
      <c r="O301" s="233" t="s">
        <v>139</v>
      </c>
      <c r="P301" s="233" t="s">
        <v>28</v>
      </c>
      <c r="Q301" t="s">
        <v>84</v>
      </c>
      <c r="R301" t="s">
        <v>84</v>
      </c>
      <c r="S301" t="s">
        <v>84</v>
      </c>
      <c r="W301" s="13" t="s">
        <v>6082</v>
      </c>
      <c r="X301" s="15">
        <v>2949338</v>
      </c>
      <c r="Y301" s="16" t="s">
        <v>58</v>
      </c>
      <c r="Z301" s="14" t="s">
        <v>444</v>
      </c>
      <c r="AA301" s="14" t="s">
        <v>478</v>
      </c>
      <c r="AB301" s="236" t="s">
        <v>140</v>
      </c>
      <c r="AC301" s="109">
        <v>30.901960150943349</v>
      </c>
      <c r="AD301" s="107">
        <v>8.9036618867924542</v>
      </c>
      <c r="AE301" s="109">
        <v>1145.0980075471675</v>
      </c>
      <c r="AF301" s="109">
        <v>22.901960150943349</v>
      </c>
      <c r="AG301" s="109">
        <v>30.901960150943349</v>
      </c>
    </row>
  </sheetData>
  <autoFilter ref="A1:AD301" xr:uid="{00000000-0009-0000-0000-00000A000000}"/>
  <dataValidations count="2">
    <dataValidation type="list" allowBlank="1" showInputMessage="1" showErrorMessage="1" sqref="O263:O301 O1:O124 O126:O261" xr:uid="{00000000-0002-0000-0A00-000000000000}">
      <formula1>List_of_Analysts</formula1>
    </dataValidation>
    <dataValidation type="list" allowBlank="1" showInputMessage="1" showErrorMessage="1" sqref="G190:H194 I190:I192 I194 D190:D192 D194 N130 P130 F190:F192 G195:G198 P203:Q211 N203:N211 T203:T232 P225:Q227 N225:N227 P229:Q231 N229:N231" xr:uid="{00000000-0002-0000-0A00-000009000000}"/>
  </dataValidations>
  <pageMargins left="0.7" right="0.7" top="0.75" bottom="0.75" header="0.3" footer="0.3"/>
  <pageSetup paperSize="9" orientation="portrait" horizontalDpi="0" verticalDpi="0" r:id="rId1"/>
  <headerFooter>
    <oddFooter>&amp;L_x000D_&amp;1#&amp;"Calibri"&amp;10&amp;K000000 Confidential</oddFooter>
  </headerFooter>
  <customProperties>
    <customPr name="_pios_id" r:id="rId2"/>
  </customProperties>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A00-000008000000}">
          <x14:formula1>
            <xm:f>'Data Validation'!#REF!</xm:f>
          </x14:formula1>
          <xm:sqref>S1 D293:E293 Y287 F295 H295:I295 Y298:Y300</xm:sqref>
        </x14:dataValidation>
        <x14:dataValidation type="list" allowBlank="1" showInputMessage="1" showErrorMessage="1" xr:uid="{D643506C-9F63-4253-9976-77AA44959470}">
          <x14:formula1>
            <xm:f>'Data Validation'!$L$2:$L$6</xm:f>
          </x14:formula1>
          <xm:sqref>Q125</xm:sqref>
        </x14:dataValidation>
        <x14:dataValidation type="list" allowBlank="1" showInputMessage="1" showErrorMessage="1" xr:uid="{00000000-0002-0000-0A00-000004000000}">
          <x14:formula1>
            <xm:f>'Data Validation'!$K$2:$K$9</xm:f>
          </x14:formula1>
          <xm:sqref>P294:Q301 P1:P129 R295 P286:P293 Q195:Q202 P263:Q285 P232:Q261 P228:Q228 P212:Q224 P131:P202</xm:sqref>
        </x14:dataValidation>
        <x14:dataValidation type="list" allowBlank="1" showInputMessage="1" showErrorMessage="1" xr:uid="{00000000-0002-0000-0A00-00000A000000}">
          <x14:formula1>
            <xm:f>'Data Validation'!$M$2:$M$5</xm:f>
          </x14:formula1>
          <xm:sqref>T195:T202 Y301 Y288:Y297 Y286 T233:T285 S2:S124 S126:S194 X125</xm:sqref>
        </x14:dataValidation>
        <x14:dataValidation type="list" allowBlank="1" showInputMessage="1" showErrorMessage="1" xr:uid="{26150596-318F-41E0-8037-45302285B7FB}">
          <x14:formula1>
            <xm:f>'Data Validation'!$N$1:$N$5</xm:f>
          </x14:formula1>
          <xm:sqref>R296:R301 T294:V301 R294</xm:sqref>
        </x14:dataValidation>
        <x14:dataValidation type="list" allowBlank="1" showInputMessage="1" showErrorMessage="1" xr:uid="{3D9D0B0E-AD4D-4120-BC35-F84C694E81A9}">
          <x14:formula1>
            <xm:f>'Data Validation'!$N$2:$N$9</xm:f>
          </x14:formula1>
          <xm:sqref>T286:V286 R286:R293 V287:V291 T287:U293</xm:sqref>
        </x14:dataValidation>
        <x14:dataValidation type="list" allowBlank="1" showInputMessage="1" showErrorMessage="1" xr:uid="{BCEAFF11-FAF6-4ADC-835B-F542D2D7AD58}">
          <x14:formula1>
            <xm:f>'Data Validation'!$O$2:$O$9</xm:f>
          </x14:formula1>
          <xm:sqref>Q286:Q293</xm:sqref>
        </x14:dataValidation>
        <x14:dataValidation type="list" allowBlank="1" showInputMessage="1" showErrorMessage="1" xr:uid="{00000000-0002-0000-0A00-00000B000000}">
          <x14:formula1>
            <xm:f>'Data Validation'!$G$2:$G$5</xm:f>
          </x14:formula1>
          <xm:sqref>I1:I42 I45:I63 I66:I77 I193 I296:I301 I195:I294 I80:I189</xm:sqref>
        </x14:dataValidation>
        <x14:dataValidation type="list" allowBlank="1" showInputMessage="1" showErrorMessage="1" xr:uid="{00000000-0002-0000-0A00-000001000000}">
          <x14:formula1>
            <xm:f>'Data Validation'!$F$2:$F$5</xm:f>
          </x14:formula1>
          <xm:sqref>H296:H301 H195:H294 H1:H189</xm:sqref>
        </x14:dataValidation>
        <x14:dataValidation type="list" allowBlank="1" showInputMessage="1" showErrorMessage="1" xr:uid="{00000000-0002-0000-0A00-000006000000}">
          <x14:formula1>
            <xm:f>'Data Validation'!$C$2:$C$5</xm:f>
          </x14:formula1>
          <xm:sqref>E294:E301 D161:E161 D162 E162:E292 E1:E160</xm:sqref>
        </x14:dataValidation>
        <x14:dataValidation type="list" allowBlank="1" showInputMessage="1" showErrorMessage="1" xr:uid="{00000000-0002-0000-0A00-000007000000}">
          <x14:formula1>
            <xm:f>'Data Validation'!$B$2:$B$9</xm:f>
          </x14:formula1>
          <xm:sqref>D294:D301 D126:D160 D1:D124 D195:D292 D163:D189 D193</xm:sqref>
        </x14:dataValidation>
        <x14:dataValidation type="list" allowBlank="1" showInputMessage="1" showErrorMessage="1" xr:uid="{218436BB-26F4-4AFD-92F2-CBDEFD4DD0B8}">
          <x14:formula1>
            <xm:f>'Data Validation'!$B$2:$B$14</xm:f>
          </x14:formula1>
          <xm:sqref>D125</xm:sqref>
        </x14:dataValidation>
        <x14:dataValidation type="list" allowBlank="1" showInputMessage="1" showErrorMessage="1" xr:uid="{00000000-0002-0000-0A00-000003000000}">
          <x14:formula1>
            <xm:f>'Data Validation'!$D$2:$D$10</xm:f>
          </x14:formula1>
          <xm:sqref>F296:F301 F193:F294 C210:C211 F1:F189</xm:sqref>
        </x14:dataValidation>
        <x14:dataValidation type="list" allowBlank="1" showInputMessage="1" showErrorMessage="1" xr:uid="{00000000-0002-0000-0A00-000002000000}">
          <x14:formula1>
            <xm:f>'Data Validation'!$E$2:$E$9</xm:f>
          </x14:formula1>
          <xm:sqref>G199:G301 G1:G189</xm:sqref>
        </x14:dataValidation>
        <x14:dataValidation type="list" allowBlank="1" showInputMessage="1" showErrorMessage="1" xr:uid="{B63AD326-ECEA-495E-B4CD-1F2340A4C31A}">
          <x14:formula1>
            <xm:f>'Data Validation'!$I$2:$I$50</xm:f>
          </x14:formula1>
          <xm:sqref>O125</xm:sqref>
        </x14:dataValidation>
        <x14:dataValidation type="list" allowBlank="1" showInputMessage="1" showErrorMessage="1" xr:uid="{00000000-0002-0000-0A00-000005000000}">
          <x14:formula1>
            <xm:f>'Data Validation'!$H$2:$H$10</xm:f>
          </x14:formula1>
          <xm:sqref>N263:N301 N131:N202 N212:N224 N228 N232:N261 N1:N129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
  <dimension ref="A1:S25"/>
  <sheetViews>
    <sheetView topLeftCell="D1" zoomScaleNormal="100" workbookViewId="0">
      <selection activeCell="J17" sqref="J17"/>
    </sheetView>
  </sheetViews>
  <sheetFormatPr defaultColWidth="9.42578125" defaultRowHeight="17.25" customHeight="1"/>
  <cols>
    <col min="1" max="1" width="44.42578125" style="13" customWidth="1"/>
    <col min="2" max="2" width="51.42578125" style="13" customWidth="1"/>
    <col min="3" max="3" width="54.42578125" style="13" customWidth="1"/>
    <col min="4" max="4" width="20" style="13" customWidth="1"/>
    <col min="5" max="5" width="18.42578125" style="13" customWidth="1"/>
    <col min="6" max="6" width="8.42578125" style="13" customWidth="1"/>
    <col min="7" max="7" width="9.42578125" style="13" customWidth="1"/>
    <col min="8" max="8" width="11.42578125" style="13" customWidth="1"/>
    <col min="9" max="9" width="18.42578125" style="13" customWidth="1"/>
    <col min="10" max="10" width="37.42578125" style="13" customWidth="1"/>
    <col min="11" max="12" width="14.42578125" style="13" customWidth="1"/>
    <col min="13" max="13" width="13.42578125" style="35" customWidth="1"/>
    <col min="14" max="15" width="12.42578125" style="13" customWidth="1"/>
    <col min="16" max="16" width="12" style="14" customWidth="1"/>
    <col min="17" max="17" width="32.42578125" style="13" customWidth="1"/>
    <col min="18" max="18" width="9.42578125" style="15" customWidth="1"/>
    <col min="19" max="19" width="13.42578125" style="16" customWidth="1"/>
    <col min="20" max="16384" width="9.42578125" style="13"/>
  </cols>
  <sheetData>
    <row r="1" spans="1:19" ht="60" customHeight="1">
      <c r="A1" s="8" t="s">
        <v>47</v>
      </c>
      <c r="B1" s="8" t="s">
        <v>6083</v>
      </c>
      <c r="C1" s="124" t="s">
        <v>445</v>
      </c>
      <c r="D1" s="124" t="s">
        <v>30</v>
      </c>
      <c r="E1" s="124" t="s">
        <v>31</v>
      </c>
      <c r="F1" s="124" t="s">
        <v>32</v>
      </c>
      <c r="G1" s="124" t="s">
        <v>33</v>
      </c>
      <c r="H1" s="124" t="s">
        <v>34</v>
      </c>
      <c r="I1" s="124" t="s">
        <v>35</v>
      </c>
      <c r="J1" s="124" t="s">
        <v>1048</v>
      </c>
      <c r="K1" s="124" t="s">
        <v>447</v>
      </c>
      <c r="L1" s="124" t="s">
        <v>448</v>
      </c>
      <c r="M1" s="124" t="s">
        <v>449</v>
      </c>
      <c r="N1" s="124" t="s">
        <v>36</v>
      </c>
      <c r="O1" s="124" t="s">
        <v>6084</v>
      </c>
      <c r="P1" s="124" t="s">
        <v>5462</v>
      </c>
      <c r="Q1" s="9" t="s">
        <v>457</v>
      </c>
      <c r="R1" s="124" t="s">
        <v>458</v>
      </c>
      <c r="S1" s="124" t="s">
        <v>459</v>
      </c>
    </row>
    <row r="2" spans="1:19" ht="17.25" customHeight="1">
      <c r="A2" s="13" t="s">
        <v>6085</v>
      </c>
      <c r="B2" s="13" t="s">
        <v>6086</v>
      </c>
      <c r="C2" s="13" t="s">
        <v>6087</v>
      </c>
      <c r="D2" s="13" t="s">
        <v>52</v>
      </c>
      <c r="E2" s="13" t="s">
        <v>52</v>
      </c>
      <c r="F2" s="13" t="s">
        <v>26</v>
      </c>
      <c r="G2" s="13" t="str">
        <f t="shared" ref="G2:G25" ca="1" si="0">IF((AND((L2-TODAY())&gt;0,(H2="N")))=TRUE,"S1",IF(AND((L2-TODAY())&lt;=0,(H2="N"))=TRUE,"S2",IF(AND((L2-TODAY())&gt;0,(H2="Y"))=TRUE,"S3","S4")))</f>
        <v>S2</v>
      </c>
      <c r="H2" s="13" t="s">
        <v>67</v>
      </c>
      <c r="I2" s="13" t="s">
        <v>55</v>
      </c>
      <c r="J2" s="13" t="s">
        <v>6088</v>
      </c>
      <c r="K2" s="100">
        <v>42695</v>
      </c>
      <c r="L2" s="100">
        <v>42825</v>
      </c>
      <c r="M2" s="22">
        <v>42825</v>
      </c>
      <c r="N2" s="13" t="s">
        <v>56</v>
      </c>
      <c r="O2" s="13" t="s">
        <v>56</v>
      </c>
      <c r="P2" s="14" t="s">
        <v>23</v>
      </c>
      <c r="R2" s="15">
        <v>500000</v>
      </c>
      <c r="S2" s="16" t="s">
        <v>58</v>
      </c>
    </row>
    <row r="3" spans="1:19" s="36" customFormat="1" ht="17.25" customHeight="1">
      <c r="A3" s="110" t="s">
        <v>5816</v>
      </c>
      <c r="B3" s="96" t="s">
        <v>5817</v>
      </c>
      <c r="C3" s="13" t="s">
        <v>6089</v>
      </c>
      <c r="D3" s="13" t="s">
        <v>52</v>
      </c>
      <c r="E3" s="13" t="s">
        <v>52</v>
      </c>
      <c r="F3" s="13" t="s">
        <v>26</v>
      </c>
      <c r="G3" s="13" t="str">
        <f t="shared" ca="1" si="0"/>
        <v>S2</v>
      </c>
      <c r="H3" s="13" t="s">
        <v>67</v>
      </c>
      <c r="I3" s="13" t="s">
        <v>55</v>
      </c>
      <c r="J3" s="13" t="s">
        <v>6090</v>
      </c>
      <c r="K3" s="100">
        <v>42786</v>
      </c>
      <c r="L3" s="100">
        <v>42825</v>
      </c>
      <c r="M3" s="22">
        <v>42831</v>
      </c>
      <c r="N3" s="13" t="s">
        <v>56</v>
      </c>
      <c r="O3" s="13" t="s">
        <v>56</v>
      </c>
      <c r="P3" s="14" t="s">
        <v>23</v>
      </c>
      <c r="Q3" s="13"/>
      <c r="R3" s="104">
        <v>500000</v>
      </c>
      <c r="S3" s="16" t="s">
        <v>58</v>
      </c>
    </row>
    <row r="4" spans="1:19" ht="17.25" customHeight="1">
      <c r="A4" s="103" t="s">
        <v>4429</v>
      </c>
      <c r="B4" s="96" t="s">
        <v>152</v>
      </c>
      <c r="C4" s="13" t="s">
        <v>6091</v>
      </c>
      <c r="D4" s="13" t="s">
        <v>52</v>
      </c>
      <c r="E4" s="13" t="s">
        <v>52</v>
      </c>
      <c r="F4" s="13" t="s">
        <v>26</v>
      </c>
      <c r="G4" s="13" t="str">
        <f t="shared" ca="1" si="0"/>
        <v>S2</v>
      </c>
      <c r="H4" s="13" t="s">
        <v>67</v>
      </c>
      <c r="I4" s="13" t="s">
        <v>55</v>
      </c>
      <c r="J4" s="13" t="s">
        <v>6092</v>
      </c>
      <c r="K4" s="100">
        <v>42775</v>
      </c>
      <c r="L4" s="100">
        <v>42816</v>
      </c>
      <c r="M4" s="22">
        <v>42837</v>
      </c>
      <c r="N4" s="13" t="s">
        <v>56</v>
      </c>
      <c r="O4" s="13" t="s">
        <v>56</v>
      </c>
      <c r="P4" s="14" t="s">
        <v>23</v>
      </c>
      <c r="R4" s="104">
        <v>500000</v>
      </c>
      <c r="S4" s="99" t="s">
        <v>58</v>
      </c>
    </row>
    <row r="5" spans="1:19" ht="17.25" customHeight="1">
      <c r="A5" s="110" t="s">
        <v>4174</v>
      </c>
      <c r="B5" s="96" t="s">
        <v>4133</v>
      </c>
      <c r="C5" s="13" t="s">
        <v>6093</v>
      </c>
      <c r="D5" s="13" t="s">
        <v>52</v>
      </c>
      <c r="E5" s="13" t="s">
        <v>52</v>
      </c>
      <c r="F5" s="13" t="s">
        <v>26</v>
      </c>
      <c r="G5" s="13" t="str">
        <f t="shared" ca="1" si="0"/>
        <v>S2</v>
      </c>
      <c r="H5" s="13" t="s">
        <v>67</v>
      </c>
      <c r="I5" s="13" t="s">
        <v>55</v>
      </c>
      <c r="J5" s="13" t="s">
        <v>6094</v>
      </c>
      <c r="K5" s="100">
        <v>42795</v>
      </c>
      <c r="L5" s="100">
        <v>42842</v>
      </c>
      <c r="M5" s="22">
        <v>42855</v>
      </c>
      <c r="N5" s="13" t="s">
        <v>56</v>
      </c>
      <c r="O5" s="13" t="s">
        <v>56</v>
      </c>
      <c r="P5" s="14" t="s">
        <v>23</v>
      </c>
      <c r="R5" s="104">
        <v>500000</v>
      </c>
      <c r="S5" s="16" t="s">
        <v>58</v>
      </c>
    </row>
    <row r="6" spans="1:19" ht="17.25" customHeight="1">
      <c r="A6" s="13" t="s">
        <v>4180</v>
      </c>
      <c r="B6" s="96" t="s">
        <v>4181</v>
      </c>
      <c r="C6" s="13" t="s">
        <v>6095</v>
      </c>
      <c r="D6" s="13" t="s">
        <v>52</v>
      </c>
      <c r="E6" s="13" t="s">
        <v>52</v>
      </c>
      <c r="F6" s="13" t="s">
        <v>26</v>
      </c>
      <c r="G6" s="13" t="str">
        <f t="shared" ca="1" si="0"/>
        <v>S2</v>
      </c>
      <c r="H6" s="109" t="s">
        <v>67</v>
      </c>
      <c r="I6" s="13" t="s">
        <v>55</v>
      </c>
      <c r="J6" s="13" t="s">
        <v>6096</v>
      </c>
      <c r="K6" s="100">
        <v>42675</v>
      </c>
      <c r="L6" s="100">
        <v>42826</v>
      </c>
      <c r="M6" s="98">
        <v>42867</v>
      </c>
      <c r="N6" s="13" t="s">
        <v>56</v>
      </c>
      <c r="O6" s="13" t="s">
        <v>56</v>
      </c>
      <c r="P6" s="14" t="s">
        <v>23</v>
      </c>
      <c r="R6" s="104">
        <v>500000</v>
      </c>
      <c r="S6" s="16" t="s">
        <v>58</v>
      </c>
    </row>
    <row r="7" spans="1:19" ht="17.25" customHeight="1">
      <c r="A7" s="13" t="s">
        <v>4132</v>
      </c>
      <c r="B7" s="96" t="s">
        <v>4695</v>
      </c>
      <c r="C7" s="13" t="s">
        <v>6097</v>
      </c>
      <c r="D7" s="13" t="s">
        <v>52</v>
      </c>
      <c r="E7" s="13" t="s">
        <v>52</v>
      </c>
      <c r="F7" s="13" t="s">
        <v>26</v>
      </c>
      <c r="G7" s="13" t="str">
        <f t="shared" ca="1" si="0"/>
        <v>S2</v>
      </c>
      <c r="H7" s="13" t="s">
        <v>67</v>
      </c>
      <c r="I7" s="13" t="s">
        <v>55</v>
      </c>
      <c r="J7" s="13" t="s">
        <v>6098</v>
      </c>
      <c r="K7" s="100">
        <v>42737</v>
      </c>
      <c r="L7" s="100">
        <v>42871</v>
      </c>
      <c r="M7" s="22">
        <v>42871</v>
      </c>
      <c r="N7" s="13" t="s">
        <v>56</v>
      </c>
      <c r="O7" s="13" t="s">
        <v>56</v>
      </c>
      <c r="P7" s="14" t="s">
        <v>23</v>
      </c>
      <c r="R7" s="104">
        <v>500000</v>
      </c>
      <c r="S7" s="99" t="s">
        <v>58</v>
      </c>
    </row>
    <row r="8" spans="1:19" ht="17.25" customHeight="1">
      <c r="A8" s="103" t="s">
        <v>4214</v>
      </c>
      <c r="B8" s="96" t="s">
        <v>4215</v>
      </c>
      <c r="C8" s="13" t="s">
        <v>6099</v>
      </c>
      <c r="D8" s="13" t="s">
        <v>52</v>
      </c>
      <c r="E8" s="13" t="s">
        <v>52</v>
      </c>
      <c r="F8" s="13" t="s">
        <v>26</v>
      </c>
      <c r="G8" s="13" t="str">
        <f t="shared" ca="1" si="0"/>
        <v>S2</v>
      </c>
      <c r="H8" s="109" t="s">
        <v>67</v>
      </c>
      <c r="I8" s="13" t="s">
        <v>55</v>
      </c>
      <c r="J8" s="13" t="s">
        <v>6100</v>
      </c>
      <c r="K8" s="100">
        <v>42684</v>
      </c>
      <c r="L8" s="100">
        <v>42825</v>
      </c>
      <c r="M8" s="106">
        <v>42886</v>
      </c>
      <c r="N8" s="13" t="s">
        <v>56</v>
      </c>
      <c r="O8" s="13" t="s">
        <v>56</v>
      </c>
      <c r="P8" s="14" t="s">
        <v>23</v>
      </c>
      <c r="R8" s="104">
        <v>500000</v>
      </c>
      <c r="S8" s="99" t="s">
        <v>58</v>
      </c>
    </row>
    <row r="9" spans="1:19" ht="17.25" customHeight="1">
      <c r="A9" s="104" t="s">
        <v>4573</v>
      </c>
      <c r="B9" s="96" t="s">
        <v>4574</v>
      </c>
      <c r="C9" s="13" t="s">
        <v>6101</v>
      </c>
      <c r="D9" s="13" t="s">
        <v>52</v>
      </c>
      <c r="E9" s="13" t="s">
        <v>52</v>
      </c>
      <c r="F9" s="13" t="s">
        <v>26</v>
      </c>
      <c r="G9" s="13" t="str">
        <f t="shared" ca="1" si="0"/>
        <v>S2</v>
      </c>
      <c r="H9" s="13" t="s">
        <v>67</v>
      </c>
      <c r="I9" s="13" t="s">
        <v>55</v>
      </c>
      <c r="J9" s="13" t="s">
        <v>6102</v>
      </c>
      <c r="K9" s="100">
        <v>42795</v>
      </c>
      <c r="L9" s="100">
        <v>42880</v>
      </c>
      <c r="M9" s="22">
        <v>42916</v>
      </c>
      <c r="N9" s="13" t="s">
        <v>56</v>
      </c>
      <c r="O9" s="13" t="s">
        <v>56</v>
      </c>
      <c r="P9" s="14" t="s">
        <v>23</v>
      </c>
      <c r="R9" s="104">
        <v>500000</v>
      </c>
      <c r="S9" s="16" t="s">
        <v>58</v>
      </c>
    </row>
    <row r="10" spans="1:19" ht="17.25" customHeight="1">
      <c r="A10" t="s">
        <v>5838</v>
      </c>
      <c r="B10" s="96" t="s">
        <v>5839</v>
      </c>
      <c r="C10" s="13" t="s">
        <v>6103</v>
      </c>
      <c r="D10" s="13" t="s">
        <v>52</v>
      </c>
      <c r="E10" s="13" t="s">
        <v>52</v>
      </c>
      <c r="F10" s="13" t="s">
        <v>26</v>
      </c>
      <c r="G10" s="13" t="str">
        <f t="shared" ca="1" si="0"/>
        <v>S2</v>
      </c>
      <c r="H10" s="109" t="s">
        <v>67</v>
      </c>
      <c r="I10" s="13" t="s">
        <v>55</v>
      </c>
      <c r="J10" s="13" t="s">
        <v>6104</v>
      </c>
      <c r="K10" s="100">
        <v>42621</v>
      </c>
      <c r="L10" s="100">
        <v>42881</v>
      </c>
      <c r="M10" s="98">
        <v>42941</v>
      </c>
      <c r="N10" s="13" t="s">
        <v>56</v>
      </c>
      <c r="O10" s="13" t="s">
        <v>56</v>
      </c>
      <c r="P10" s="14" t="s">
        <v>23</v>
      </c>
      <c r="R10" s="104">
        <v>500000</v>
      </c>
      <c r="S10" s="99" t="s">
        <v>58</v>
      </c>
    </row>
    <row r="11" spans="1:19" ht="17.25" customHeight="1">
      <c r="A11" s="103" t="s">
        <v>4196</v>
      </c>
      <c r="B11" s="96" t="s">
        <v>4197</v>
      </c>
      <c r="C11" s="233" t="s">
        <v>6105</v>
      </c>
      <c r="D11" s="13" t="s">
        <v>52</v>
      </c>
      <c r="E11" s="13" t="s">
        <v>52</v>
      </c>
      <c r="F11" s="13" t="s">
        <v>26</v>
      </c>
      <c r="G11" s="13" t="str">
        <f t="shared" ca="1" si="0"/>
        <v>S2</v>
      </c>
      <c r="H11" s="109" t="s">
        <v>67</v>
      </c>
      <c r="I11" s="13" t="s">
        <v>55</v>
      </c>
      <c r="J11" s="13" t="s">
        <v>6106</v>
      </c>
      <c r="K11" s="100">
        <v>42719</v>
      </c>
      <c r="L11" s="100">
        <v>42839</v>
      </c>
      <c r="M11" s="106">
        <v>42993</v>
      </c>
      <c r="N11" s="13" t="s">
        <v>56</v>
      </c>
      <c r="O11" s="13" t="s">
        <v>56</v>
      </c>
      <c r="P11" s="14" t="s">
        <v>23</v>
      </c>
      <c r="R11" s="104">
        <v>500000</v>
      </c>
      <c r="S11" s="99" t="s">
        <v>58</v>
      </c>
    </row>
    <row r="12" spans="1:19" ht="17.25" customHeight="1">
      <c r="A12" s="104" t="s">
        <v>4214</v>
      </c>
      <c r="B12" s="96" t="s">
        <v>4215</v>
      </c>
      <c r="C12" s="13" t="s">
        <v>6107</v>
      </c>
      <c r="D12" s="13" t="s">
        <v>52</v>
      </c>
      <c r="E12" s="13" t="s">
        <v>52</v>
      </c>
      <c r="F12" s="13" t="s">
        <v>26</v>
      </c>
      <c r="G12" s="13" t="str">
        <f t="shared" ca="1" si="0"/>
        <v>S2</v>
      </c>
      <c r="H12" s="13" t="s">
        <v>67</v>
      </c>
      <c r="I12" s="13" t="s">
        <v>55</v>
      </c>
      <c r="J12" s="13" t="s">
        <v>6108</v>
      </c>
      <c r="K12" s="100">
        <v>42713</v>
      </c>
      <c r="L12" s="100">
        <v>42954</v>
      </c>
      <c r="M12" s="22">
        <v>42999</v>
      </c>
      <c r="N12" s="13" t="s">
        <v>56</v>
      </c>
      <c r="O12" s="13" t="s">
        <v>56</v>
      </c>
      <c r="P12" s="14" t="s">
        <v>23</v>
      </c>
      <c r="R12" s="104">
        <v>500000</v>
      </c>
      <c r="S12" s="16" t="s">
        <v>58</v>
      </c>
    </row>
    <row r="13" spans="1:19" ht="17.25" customHeight="1">
      <c r="A13" s="13" t="s">
        <v>4214</v>
      </c>
      <c r="B13" s="96" t="s">
        <v>4215</v>
      </c>
      <c r="C13" s="13" t="s">
        <v>6109</v>
      </c>
      <c r="D13" s="13" t="s">
        <v>52</v>
      </c>
      <c r="E13" s="13" t="s">
        <v>52</v>
      </c>
      <c r="F13" s="13" t="s">
        <v>26</v>
      </c>
      <c r="G13" s="13" t="str">
        <f t="shared" ca="1" si="0"/>
        <v>S2</v>
      </c>
      <c r="H13" s="13" t="s">
        <v>67</v>
      </c>
      <c r="I13" s="13" t="s">
        <v>55</v>
      </c>
      <c r="J13" s="13" t="s">
        <v>6110</v>
      </c>
      <c r="K13" s="100">
        <v>42768</v>
      </c>
      <c r="L13" s="100">
        <v>42972</v>
      </c>
      <c r="M13" s="22">
        <v>43021</v>
      </c>
      <c r="N13" s="13" t="s">
        <v>56</v>
      </c>
      <c r="O13" s="13" t="s">
        <v>56</v>
      </c>
      <c r="P13" s="14" t="s">
        <v>23</v>
      </c>
      <c r="R13" s="15">
        <v>500000</v>
      </c>
      <c r="S13" s="16" t="s">
        <v>58</v>
      </c>
    </row>
    <row r="14" spans="1:19" ht="17.25" customHeight="1">
      <c r="A14" s="110" t="s">
        <v>4174</v>
      </c>
      <c r="B14" s="96" t="s">
        <v>4133</v>
      </c>
      <c r="C14" s="13" t="s">
        <v>6111</v>
      </c>
      <c r="D14" s="13" t="s">
        <v>52</v>
      </c>
      <c r="E14" s="13" t="s">
        <v>52</v>
      </c>
      <c r="F14" s="13" t="s">
        <v>26</v>
      </c>
      <c r="G14" s="13" t="str">
        <f t="shared" ca="1" si="0"/>
        <v>S2</v>
      </c>
      <c r="H14" s="109" t="s">
        <v>67</v>
      </c>
      <c r="I14" s="13" t="s">
        <v>55</v>
      </c>
      <c r="J14" s="13" t="s">
        <v>6112</v>
      </c>
      <c r="K14" s="100">
        <v>42674</v>
      </c>
      <c r="L14" s="100">
        <v>43100</v>
      </c>
      <c r="M14" s="100">
        <v>43100</v>
      </c>
      <c r="N14" s="13" t="s">
        <v>56</v>
      </c>
      <c r="O14" s="13" t="s">
        <v>56</v>
      </c>
      <c r="P14" s="14" t="s">
        <v>23</v>
      </c>
      <c r="R14" s="104">
        <v>500000</v>
      </c>
      <c r="S14" s="16" t="s">
        <v>58</v>
      </c>
    </row>
    <row r="15" spans="1:19" ht="17.25" customHeight="1">
      <c r="A15" s="104" t="s">
        <v>4573</v>
      </c>
      <c r="B15" s="96" t="s">
        <v>4574</v>
      </c>
      <c r="C15" s="13" t="s">
        <v>6113</v>
      </c>
      <c r="D15" s="13" t="s">
        <v>108</v>
      </c>
      <c r="E15" s="13" t="s">
        <v>52</v>
      </c>
      <c r="F15" s="13" t="s">
        <v>26</v>
      </c>
      <c r="G15" s="13" t="str">
        <f t="shared" ca="1" si="0"/>
        <v>S2</v>
      </c>
      <c r="H15" s="109" t="s">
        <v>67</v>
      </c>
      <c r="I15" s="13" t="s">
        <v>55</v>
      </c>
      <c r="J15" s="13" t="s">
        <v>6114</v>
      </c>
      <c r="K15" s="100">
        <v>42653</v>
      </c>
      <c r="L15" s="100">
        <v>43100</v>
      </c>
      <c r="M15" s="98">
        <v>43100</v>
      </c>
      <c r="N15" s="13" t="s">
        <v>56</v>
      </c>
      <c r="O15" s="13" t="s">
        <v>56</v>
      </c>
      <c r="P15" s="14" t="s">
        <v>23</v>
      </c>
      <c r="R15" s="104">
        <v>500000</v>
      </c>
      <c r="S15" s="16" t="s">
        <v>58</v>
      </c>
    </row>
    <row r="16" spans="1:19" ht="17.25" customHeight="1">
      <c r="A16" s="110" t="s">
        <v>6115</v>
      </c>
      <c r="B16" s="96" t="s">
        <v>6116</v>
      </c>
      <c r="C16" s="13" t="s">
        <v>5007</v>
      </c>
      <c r="D16" s="13" t="s">
        <v>52</v>
      </c>
      <c r="E16" s="13" t="s">
        <v>52</v>
      </c>
      <c r="F16" s="13" t="s">
        <v>26</v>
      </c>
      <c r="G16" s="13" t="str">
        <f t="shared" ca="1" si="0"/>
        <v>S2</v>
      </c>
      <c r="H16" s="109" t="s">
        <v>67</v>
      </c>
      <c r="I16" s="13" t="s">
        <v>55</v>
      </c>
      <c r="J16" s="13" t="s">
        <v>6117</v>
      </c>
      <c r="K16" s="100">
        <v>42512</v>
      </c>
      <c r="L16" s="100">
        <v>43100</v>
      </c>
      <c r="M16" s="98">
        <v>43100</v>
      </c>
      <c r="N16" s="13" t="s">
        <v>56</v>
      </c>
      <c r="O16" s="13" t="s">
        <v>56</v>
      </c>
      <c r="P16" s="14" t="s">
        <v>23</v>
      </c>
      <c r="R16" s="104">
        <v>500000</v>
      </c>
      <c r="S16" s="16" t="s">
        <v>58</v>
      </c>
    </row>
    <row r="17" spans="1:19" ht="17.25" customHeight="1">
      <c r="A17" s="110" t="s">
        <v>4141</v>
      </c>
      <c r="B17" s="96" t="s">
        <v>4142</v>
      </c>
      <c r="C17" s="13" t="s">
        <v>6118</v>
      </c>
      <c r="D17" s="13" t="s">
        <v>108</v>
      </c>
      <c r="E17" s="13" t="s">
        <v>52</v>
      </c>
      <c r="F17" s="13" t="s">
        <v>26</v>
      </c>
      <c r="G17" s="13" t="str">
        <f t="shared" ca="1" si="0"/>
        <v>S2</v>
      </c>
      <c r="H17" s="109" t="s">
        <v>67</v>
      </c>
      <c r="I17" s="13" t="s">
        <v>55</v>
      </c>
      <c r="J17" s="13" t="s">
        <v>6119</v>
      </c>
      <c r="K17" s="100">
        <v>42552</v>
      </c>
      <c r="L17" s="100">
        <v>43100</v>
      </c>
      <c r="M17" s="98">
        <v>43100</v>
      </c>
      <c r="N17" s="13" t="s">
        <v>56</v>
      </c>
      <c r="O17" s="13" t="s">
        <v>56</v>
      </c>
      <c r="P17" s="14" t="s">
        <v>23</v>
      </c>
      <c r="R17" s="15">
        <v>500000</v>
      </c>
      <c r="S17" s="16" t="s">
        <v>58</v>
      </c>
    </row>
    <row r="18" spans="1:19" ht="17.25" customHeight="1">
      <c r="A18" s="110" t="s">
        <v>4573</v>
      </c>
      <c r="B18" s="96" t="s">
        <v>4574</v>
      </c>
      <c r="C18" s="13" t="s">
        <v>6120</v>
      </c>
      <c r="D18" s="13" t="s">
        <v>52</v>
      </c>
      <c r="E18" s="13" t="s">
        <v>52</v>
      </c>
      <c r="F18" s="13" t="s">
        <v>26</v>
      </c>
      <c r="G18" s="13" t="str">
        <f t="shared" ca="1" si="0"/>
        <v>S2</v>
      </c>
      <c r="H18" s="109" t="s">
        <v>67</v>
      </c>
      <c r="I18" s="13" t="s">
        <v>55</v>
      </c>
      <c r="J18" s="13" t="s">
        <v>6121</v>
      </c>
      <c r="K18" s="100">
        <v>42633</v>
      </c>
      <c r="L18" s="100">
        <v>43100</v>
      </c>
      <c r="M18" s="98">
        <v>43100</v>
      </c>
      <c r="N18" s="13" t="s">
        <v>56</v>
      </c>
      <c r="O18" s="13" t="s">
        <v>56</v>
      </c>
      <c r="P18" s="14" t="s">
        <v>23</v>
      </c>
      <c r="R18" s="104">
        <v>500000</v>
      </c>
      <c r="S18" s="16" t="s">
        <v>58</v>
      </c>
    </row>
    <row r="19" spans="1:19" ht="17.25" customHeight="1">
      <c r="A19" s="110" t="s">
        <v>4573</v>
      </c>
      <c r="B19" s="96" t="s">
        <v>4574</v>
      </c>
      <c r="C19" s="13" t="s">
        <v>6122</v>
      </c>
      <c r="D19" s="13" t="s">
        <v>52</v>
      </c>
      <c r="E19" s="13" t="s">
        <v>52</v>
      </c>
      <c r="F19" s="13" t="s">
        <v>26</v>
      </c>
      <c r="G19" s="13" t="str">
        <f t="shared" ca="1" si="0"/>
        <v>S4</v>
      </c>
      <c r="H19" s="13" t="s">
        <v>54</v>
      </c>
      <c r="I19" s="13" t="s">
        <v>55</v>
      </c>
      <c r="J19" s="13" t="s">
        <v>6123</v>
      </c>
      <c r="K19" s="100">
        <v>42702</v>
      </c>
      <c r="L19" s="100">
        <v>42825</v>
      </c>
      <c r="M19" s="22">
        <v>42825</v>
      </c>
      <c r="N19" s="13" t="s">
        <v>56</v>
      </c>
      <c r="O19" s="13" t="s">
        <v>56</v>
      </c>
      <c r="P19" s="14" t="s">
        <v>23</v>
      </c>
      <c r="R19" s="102">
        <v>1748318</v>
      </c>
      <c r="S19" s="16" t="s">
        <v>58</v>
      </c>
    </row>
    <row r="20" spans="1:19" ht="17.25" customHeight="1">
      <c r="A20" s="110" t="s">
        <v>4690</v>
      </c>
      <c r="B20" s="96" t="s">
        <v>4691</v>
      </c>
      <c r="C20" s="13" t="s">
        <v>6124</v>
      </c>
      <c r="D20" s="13" t="s">
        <v>52</v>
      </c>
      <c r="E20" s="13" t="s">
        <v>52</v>
      </c>
      <c r="F20" s="13" t="s">
        <v>26</v>
      </c>
      <c r="G20" s="13" t="str">
        <f t="shared" ca="1" si="0"/>
        <v>S4</v>
      </c>
      <c r="H20" s="13" t="s">
        <v>54</v>
      </c>
      <c r="I20" s="13" t="s">
        <v>55</v>
      </c>
      <c r="J20" s="13" t="s">
        <v>6125</v>
      </c>
      <c r="K20" s="100">
        <v>42800</v>
      </c>
      <c r="L20" s="100">
        <v>42866</v>
      </c>
      <c r="M20" s="22">
        <v>42955</v>
      </c>
      <c r="N20" s="13" t="s">
        <v>56</v>
      </c>
      <c r="O20" s="13" t="s">
        <v>56</v>
      </c>
      <c r="P20" s="14" t="s">
        <v>23</v>
      </c>
      <c r="R20" s="236">
        <v>110746</v>
      </c>
      <c r="S20" s="16" t="s">
        <v>58</v>
      </c>
    </row>
    <row r="21" spans="1:19" ht="17.25" customHeight="1">
      <c r="A21" s="110" t="s">
        <v>4573</v>
      </c>
      <c r="B21" s="96" t="s">
        <v>4574</v>
      </c>
      <c r="C21" s="13" t="s">
        <v>6126</v>
      </c>
      <c r="D21" s="13" t="s">
        <v>52</v>
      </c>
      <c r="E21" s="13" t="s">
        <v>52</v>
      </c>
      <c r="F21" s="13" t="s">
        <v>26</v>
      </c>
      <c r="G21" s="13" t="str">
        <f t="shared" ca="1" si="0"/>
        <v>S4</v>
      </c>
      <c r="H21" s="13" t="s">
        <v>54</v>
      </c>
      <c r="I21" s="13" t="s">
        <v>55</v>
      </c>
      <c r="J21" s="13" t="s">
        <v>6127</v>
      </c>
      <c r="K21" s="100">
        <v>42738</v>
      </c>
      <c r="L21" s="100">
        <v>43012</v>
      </c>
      <c r="M21" s="22">
        <v>43012</v>
      </c>
      <c r="N21" s="13" t="s">
        <v>56</v>
      </c>
      <c r="O21" s="13" t="s">
        <v>56</v>
      </c>
      <c r="P21" s="14" t="s">
        <v>23</v>
      </c>
      <c r="R21" s="102">
        <v>214</v>
      </c>
      <c r="S21" s="16" t="s">
        <v>58</v>
      </c>
    </row>
    <row r="22" spans="1:19" ht="17.25" customHeight="1">
      <c r="A22" s="110" t="s">
        <v>4690</v>
      </c>
      <c r="B22" s="96" t="s">
        <v>4691</v>
      </c>
      <c r="C22" s="13" t="s">
        <v>6128</v>
      </c>
      <c r="D22" s="13" t="s">
        <v>52</v>
      </c>
      <c r="E22" s="13" t="s">
        <v>52</v>
      </c>
      <c r="F22" s="13" t="s">
        <v>26</v>
      </c>
      <c r="G22" s="13" t="str">
        <f t="shared" ca="1" si="0"/>
        <v>S4</v>
      </c>
      <c r="H22" s="109" t="s">
        <v>54</v>
      </c>
      <c r="I22" s="13" t="s">
        <v>55</v>
      </c>
      <c r="J22" s="13" t="s">
        <v>6129</v>
      </c>
      <c r="K22" s="100">
        <v>42586</v>
      </c>
      <c r="L22" s="100">
        <v>43100</v>
      </c>
      <c r="M22" s="100">
        <v>43100</v>
      </c>
      <c r="N22" s="13" t="s">
        <v>56</v>
      </c>
      <c r="O22" s="13" t="s">
        <v>56</v>
      </c>
      <c r="P22" s="14" t="s">
        <v>23</v>
      </c>
      <c r="R22" s="102">
        <v>1645860</v>
      </c>
      <c r="S22" s="99" t="s">
        <v>58</v>
      </c>
    </row>
    <row r="23" spans="1:19" ht="17.25" customHeight="1">
      <c r="A23" s="110" t="s">
        <v>4141</v>
      </c>
      <c r="B23" s="96" t="s">
        <v>4142</v>
      </c>
      <c r="C23" s="13" t="s">
        <v>6130</v>
      </c>
      <c r="D23" s="13" t="s">
        <v>52</v>
      </c>
      <c r="E23" s="13" t="s">
        <v>52</v>
      </c>
      <c r="F23" s="13" t="s">
        <v>26</v>
      </c>
      <c r="G23" s="13" t="str">
        <f t="shared" ca="1" si="0"/>
        <v>S4</v>
      </c>
      <c r="H23" s="109" t="s">
        <v>54</v>
      </c>
      <c r="I23" s="13" t="s">
        <v>55</v>
      </c>
      <c r="J23" s="13" t="s">
        <v>6131</v>
      </c>
      <c r="K23" s="100">
        <v>42635</v>
      </c>
      <c r="L23" s="100">
        <v>43100</v>
      </c>
      <c r="M23" s="98">
        <v>43100</v>
      </c>
      <c r="N23" s="13" t="s">
        <v>56</v>
      </c>
      <c r="O23" s="13" t="s">
        <v>56</v>
      </c>
      <c r="P23" s="14" t="s">
        <v>23</v>
      </c>
      <c r="R23" s="102">
        <v>38433</v>
      </c>
      <c r="S23" s="16" t="s">
        <v>58</v>
      </c>
    </row>
    <row r="24" spans="1:19" ht="17.25" customHeight="1">
      <c r="A24" s="15" t="s">
        <v>4196</v>
      </c>
      <c r="B24" s="96" t="s">
        <v>4197</v>
      </c>
      <c r="C24" s="13" t="s">
        <v>6132</v>
      </c>
      <c r="D24" s="13" t="s">
        <v>52</v>
      </c>
      <c r="E24" s="13" t="s">
        <v>52</v>
      </c>
      <c r="F24" s="13" t="s">
        <v>26</v>
      </c>
      <c r="G24" s="13" t="str">
        <f t="shared" ca="1" si="0"/>
        <v>S4</v>
      </c>
      <c r="H24" s="109" t="s">
        <v>54</v>
      </c>
      <c r="I24" s="13" t="s">
        <v>55</v>
      </c>
      <c r="J24" s="13" t="s">
        <v>6133</v>
      </c>
      <c r="K24" s="100">
        <v>42522</v>
      </c>
      <c r="L24" s="100">
        <v>43100</v>
      </c>
      <c r="M24" s="98">
        <v>43100</v>
      </c>
      <c r="N24" s="13" t="s">
        <v>56</v>
      </c>
      <c r="O24" s="13" t="s">
        <v>56</v>
      </c>
      <c r="P24" s="14" t="s">
        <v>23</v>
      </c>
      <c r="R24" s="103">
        <v>500000</v>
      </c>
      <c r="S24" s="99" t="s">
        <v>58</v>
      </c>
    </row>
    <row r="25" spans="1:19" ht="17.25" customHeight="1">
      <c r="A25" s="110" t="s">
        <v>4429</v>
      </c>
      <c r="B25" s="96" t="s">
        <v>152</v>
      </c>
      <c r="C25" s="13" t="s">
        <v>6134</v>
      </c>
      <c r="D25" s="13" t="s">
        <v>52</v>
      </c>
      <c r="E25" s="13" t="s">
        <v>52</v>
      </c>
      <c r="F25" s="13" t="s">
        <v>26</v>
      </c>
      <c r="G25" s="13" t="str">
        <f t="shared" ca="1" si="0"/>
        <v>S4</v>
      </c>
      <c r="H25" s="109" t="s">
        <v>54</v>
      </c>
      <c r="I25" s="13" t="s">
        <v>5399</v>
      </c>
      <c r="J25" s="13" t="s">
        <v>6135</v>
      </c>
      <c r="K25" s="100">
        <v>42507</v>
      </c>
      <c r="L25" s="100">
        <v>43100</v>
      </c>
      <c r="M25" s="98">
        <v>43100</v>
      </c>
      <c r="N25" s="13" t="s">
        <v>56</v>
      </c>
      <c r="O25" s="13" t="s">
        <v>56</v>
      </c>
      <c r="P25" s="14" t="s">
        <v>23</v>
      </c>
      <c r="R25" s="15">
        <v>500000</v>
      </c>
      <c r="S25" s="16" t="s">
        <v>58</v>
      </c>
    </row>
  </sheetData>
  <sheetProtection autoFilter="0"/>
  <autoFilter ref="A1:S25" xr:uid="{00000000-0009-0000-0000-00000F000000}"/>
  <dataValidations count="1">
    <dataValidation type="list" allowBlank="1" showInputMessage="1" showErrorMessage="1" sqref="N2:O25 P1:P25 D1:E25 F2:F25 G1:I25 S1:S25" xr:uid="{00000000-0002-0000-0F00-000000000000}">
      <formula1>#REF!</formula1>
    </dataValidation>
  </dataValidations>
  <pageMargins left="0.7" right="0.7" top="0.75" bottom="0.75" header="0.3" footer="0.3"/>
  <pageSetup orientation="portrait" r:id="rId1"/>
  <headerFooter>
    <oddFooter>&amp;L_x000D_&amp;1#&amp;"Calibri"&amp;10&amp;K000000 Confidential</oddFooter>
  </headerFooter>
  <customProperties>
    <customPr name="_pios_id" r:id="rId2"/>
  </customPropertie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dimension ref="A1:S103"/>
  <sheetViews>
    <sheetView topLeftCell="B121" workbookViewId="0">
      <selection activeCell="J5" sqref="J5"/>
    </sheetView>
  </sheetViews>
  <sheetFormatPr defaultColWidth="19.42578125" defaultRowHeight="14.45"/>
  <cols>
    <col min="1" max="1" width="19.42578125" customWidth="1"/>
    <col min="2" max="2" width="22.42578125" bestFit="1" customWidth="1"/>
    <col min="3" max="3" width="22.42578125" style="33" customWidth="1"/>
    <col min="4" max="4" width="14" style="29" customWidth="1"/>
    <col min="5" max="13" width="9.42578125" bestFit="1" customWidth="1"/>
    <col min="14" max="16" width="10.42578125" bestFit="1" customWidth="1"/>
    <col min="17" max="17" width="14.42578125" style="1" bestFit="1" customWidth="1"/>
    <col min="18" max="18" width="40.42578125" bestFit="1" customWidth="1"/>
  </cols>
  <sheetData>
    <row r="1" spans="1:19">
      <c r="A1" s="31" t="s">
        <v>6136</v>
      </c>
      <c r="B1" s="31"/>
      <c r="E1" s="32" t="s">
        <v>6137</v>
      </c>
      <c r="F1" s="32" t="s">
        <v>6138</v>
      </c>
      <c r="G1" s="32" t="s">
        <v>6139</v>
      </c>
      <c r="H1" s="32" t="s">
        <v>6140</v>
      </c>
      <c r="I1" s="32" t="s">
        <v>6141</v>
      </c>
      <c r="J1" s="32" t="s">
        <v>6142</v>
      </c>
      <c r="K1" s="32" t="s">
        <v>6143</v>
      </c>
      <c r="L1" s="32" t="s">
        <v>6144</v>
      </c>
      <c r="M1" s="32" t="s">
        <v>6145</v>
      </c>
      <c r="N1" s="32" t="s">
        <v>6146</v>
      </c>
      <c r="O1" s="32" t="s">
        <v>6147</v>
      </c>
      <c r="P1" s="32" t="s">
        <v>6148</v>
      </c>
      <c r="Q1" s="30"/>
    </row>
    <row r="2" spans="1:19" ht="57.95">
      <c r="A2" s="24" t="s">
        <v>6084</v>
      </c>
      <c r="B2" s="25" t="s">
        <v>38</v>
      </c>
      <c r="C2" s="26" t="s">
        <v>6149</v>
      </c>
      <c r="D2" s="28" t="s">
        <v>6150</v>
      </c>
      <c r="E2" s="27">
        <v>43496</v>
      </c>
      <c r="F2" s="27">
        <v>43524</v>
      </c>
      <c r="G2" s="27">
        <v>43555</v>
      </c>
      <c r="H2" s="27">
        <v>43585</v>
      </c>
      <c r="I2" s="27">
        <v>43616</v>
      </c>
      <c r="J2" s="27">
        <v>43646</v>
      </c>
      <c r="K2" s="27">
        <v>43677</v>
      </c>
      <c r="L2" s="27">
        <v>43708</v>
      </c>
      <c r="M2" s="27">
        <v>43738</v>
      </c>
      <c r="N2" s="27">
        <v>43769</v>
      </c>
      <c r="O2" s="27">
        <v>43799</v>
      </c>
      <c r="P2" s="27">
        <v>43830</v>
      </c>
      <c r="Q2" s="25" t="s">
        <v>6151</v>
      </c>
      <c r="R2" s="23" t="s">
        <v>6152</v>
      </c>
      <c r="S2" s="31" t="s">
        <v>6153</v>
      </c>
    </row>
    <row r="3" spans="1:19" ht="15.6">
      <c r="A3" s="20" t="s">
        <v>56</v>
      </c>
      <c r="B3" t="s">
        <v>56</v>
      </c>
      <c r="C3" s="33" t="e">
        <f>SUM(COUNTIFS(#REF!, $B3,#REF!, {"In Progress","Done"}))</f>
        <v>#REF!</v>
      </c>
      <c r="D3" s="29">
        <v>3</v>
      </c>
      <c r="E3">
        <f ca="1">IF($S$3&lt;=E$2,$C3-SUM($D3:D3),E3)</f>
        <v>0</v>
      </c>
      <c r="F3">
        <f ca="1">IF($S$3&lt;=F$2,$C3-SUM($D3:E3),F3)</f>
        <v>0</v>
      </c>
      <c r="G3">
        <f ca="1">IF($S$3&lt;=G$2,$C3-SUM($D3:F3),G3)</f>
        <v>0</v>
      </c>
      <c r="H3">
        <f ca="1">IF($S$3&lt;=H$2,$C3-SUM($D3:G3),H3)</f>
        <v>0</v>
      </c>
      <c r="I3">
        <f ca="1">IF($S$3&lt;=I$2,$C3-SUM($D3:H3),I3)</f>
        <v>0</v>
      </c>
      <c r="J3">
        <f ca="1">IF($S$3&lt;=J$2,$C3-SUM($D3:I3),J3)</f>
        <v>0</v>
      </c>
      <c r="K3">
        <f ca="1">IF($S$3&lt;=K$2,$C3-SUM($D3:J3),K3)</f>
        <v>0</v>
      </c>
      <c r="L3">
        <f ca="1">IF($S$3&lt;=L$2,$C3-SUM($D3:K3),L3)</f>
        <v>0</v>
      </c>
      <c r="M3">
        <f ca="1">IF($S$3&lt;=M$2,$C3-SUM($D3:L3),M3)</f>
        <v>0</v>
      </c>
      <c r="N3">
        <f ca="1">IF($S$3&lt;=N$2,$C3-SUM($D3:M3),N3)</f>
        <v>0</v>
      </c>
      <c r="O3">
        <f ca="1">IF($S$3&lt;=O$2,$C3-SUM($D3:N3),O3)</f>
        <v>0</v>
      </c>
      <c r="P3">
        <f ca="1">IF($S$3&lt;=P$2,$C3-SUM($D3:O3),P3)</f>
        <v>0</v>
      </c>
      <c r="Q3" s="1">
        <f ca="1">SUM(E3:P3)</f>
        <v>0</v>
      </c>
      <c r="S3" s="94">
        <f ca="1">TODAY()</f>
        <v>46301</v>
      </c>
    </row>
    <row r="4" spans="1:19" ht="15.6">
      <c r="A4" s="20" t="s">
        <v>28</v>
      </c>
      <c r="B4" t="s">
        <v>28</v>
      </c>
      <c r="C4" s="33" t="e">
        <f>SUM(COUNTIFS(#REF!, $B4,#REF!, {"In Progress","Done"}))</f>
        <v>#REF!</v>
      </c>
      <c r="D4" s="29">
        <v>0</v>
      </c>
      <c r="E4">
        <f ca="1">IF($S$3&lt;=E$2,$C4-SUM($D4:D4),E4)</f>
        <v>0</v>
      </c>
      <c r="F4">
        <f ca="1">IF($S$3&lt;=F$2,$C4-SUM($D4:E4),F4)</f>
        <v>0</v>
      </c>
      <c r="G4">
        <f ca="1">IF($S$3&lt;=G$2,$C4-SUM($D4:F4),G4)</f>
        <v>0</v>
      </c>
      <c r="H4">
        <f ca="1">IF($S$3&lt;=H$2,$C4-SUM($D4:G4),H4)</f>
        <v>0</v>
      </c>
      <c r="I4">
        <f ca="1">IF($S$3&lt;=I$2,$C4-SUM($D4:H4),I4)</f>
        <v>0</v>
      </c>
      <c r="J4">
        <f ca="1">IF($S$3&lt;=J$2,$C4-SUM($D4:I4),J4)</f>
        <v>0</v>
      </c>
      <c r="K4">
        <f ca="1">IF($S$3&lt;=K$2,$C4-SUM($D4:J4),K4)</f>
        <v>0</v>
      </c>
      <c r="L4">
        <f ca="1">IF($S$3&lt;=L$2,$C4-SUM($D4:K4),L4)</f>
        <v>0</v>
      </c>
      <c r="M4">
        <f ca="1">IF($S$3&lt;=M$2,$C4-SUM($D4:L4),M4)</f>
        <v>0</v>
      </c>
      <c r="N4">
        <f ca="1">IF($S$3&lt;=N$2,$C4-SUM($D4:M4),N4)</f>
        <v>0</v>
      </c>
      <c r="O4">
        <f ca="1">IF($S$3&lt;=O$2,$C4-SUM($D4:N4),O4)</f>
        <v>0</v>
      </c>
      <c r="P4">
        <f ca="1">IF($S$3&lt;=P$2,$C4-SUM($D4:O4),P4)</f>
        <v>0</v>
      </c>
      <c r="Q4" s="1">
        <f t="shared" ref="Q4:Q34" ca="1" si="0">SUM(E4:P4)</f>
        <v>0</v>
      </c>
    </row>
    <row r="5" spans="1:19" ht="15.6">
      <c r="A5" s="20" t="s">
        <v>94</v>
      </c>
      <c r="B5" t="s">
        <v>95</v>
      </c>
      <c r="C5" s="33" t="e">
        <f>SUM(COUNTIFS(#REF!, $B5,#REF!, {"In Progress","Done"}))</f>
        <v>#REF!</v>
      </c>
      <c r="D5" s="29">
        <v>1</v>
      </c>
      <c r="E5">
        <f ca="1">IF($S$3&lt;=E$2,$C5-SUM($D5:D5),E5)</f>
        <v>1</v>
      </c>
      <c r="F5">
        <f ca="1">IF($S$3&lt;=F$2,$C5-SUM($D5:E5),F5)</f>
        <v>0</v>
      </c>
      <c r="G5">
        <f ca="1">IF($S$3&lt;=G$2,$C5-SUM($D5:F5),G5)</f>
        <v>-1</v>
      </c>
      <c r="H5">
        <f ca="1">IF($S$3&lt;=H$2,$C5-SUM($D5:G5),H5)</f>
        <v>0</v>
      </c>
      <c r="I5">
        <f ca="1">IF($S$3&lt;=I$2,$C5-SUM($D5:H5),I5)</f>
        <v>0</v>
      </c>
      <c r="J5">
        <f ca="1">IF($S$3&lt;=J$2,$C5-SUM($D5:I5),J5)</f>
        <v>0</v>
      </c>
      <c r="K5">
        <f ca="1">IF($S$3&lt;=K$2,$C5-SUM($D5:J5),K5)</f>
        <v>0</v>
      </c>
      <c r="L5">
        <f ca="1">IF($S$3&lt;=L$2,$C5-SUM($D5:K5),L5)</f>
        <v>0</v>
      </c>
      <c r="M5">
        <f ca="1">IF($S$3&lt;=M$2,$C5-SUM($D5:L5),M5)</f>
        <v>-1</v>
      </c>
      <c r="N5">
        <f ca="1">IF($S$3&lt;=N$2,$C5-SUM($D5:M5),N5)</f>
        <v>0</v>
      </c>
      <c r="O5">
        <f ca="1">IF($S$3&lt;=O$2,$C5-SUM($D5:N5),O5)</f>
        <v>0</v>
      </c>
      <c r="P5">
        <f ca="1">IF($S$3&lt;=P$2,$C5-SUM($D5:O5),P5)</f>
        <v>0</v>
      </c>
      <c r="Q5" s="1">
        <f t="shared" ca="1" si="0"/>
        <v>-1</v>
      </c>
    </row>
    <row r="6" spans="1:19" ht="15.6">
      <c r="A6" s="20" t="s">
        <v>98</v>
      </c>
      <c r="B6" t="s">
        <v>99</v>
      </c>
      <c r="C6" s="33" t="e">
        <f>SUM(COUNTIFS(#REF!, $B6,#REF!, {"In Progress","Done"}))</f>
        <v>#REF!</v>
      </c>
      <c r="D6" s="29">
        <v>10</v>
      </c>
      <c r="E6">
        <f ca="1">IF($S$3&lt;=E$2,$C6-SUM($D6:D6),E6)</f>
        <v>2</v>
      </c>
      <c r="F6">
        <f ca="1">IF($S$3&lt;=F$2,$C6-SUM($D6:E6),F6)</f>
        <v>0</v>
      </c>
      <c r="G6">
        <f ca="1">IF($S$3&lt;=G$2,$C6-SUM($D6:F6),G6)</f>
        <v>1</v>
      </c>
      <c r="H6">
        <f ca="1">IF($S$3&lt;=H$2,$C6-SUM($D6:G6),H6)</f>
        <v>1</v>
      </c>
      <c r="I6">
        <f ca="1">IF($S$3&lt;=I$2,$C6-SUM($D6:H6),I6)</f>
        <v>0</v>
      </c>
      <c r="J6">
        <f ca="1">IF($S$3&lt;=J$2,$C6-SUM($D6:I6),J6)</f>
        <v>1</v>
      </c>
      <c r="K6">
        <f ca="1">IF($S$3&lt;=K$2,$C6-SUM($D6:J6),K6)</f>
        <v>0</v>
      </c>
      <c r="L6">
        <f ca="1">IF($S$3&lt;=L$2,$C6-SUM($D6:K6),L6)</f>
        <v>0</v>
      </c>
      <c r="M6">
        <f ca="1">IF($S$3&lt;=M$2,$C6-SUM($D6:L6),M6)</f>
        <v>-1</v>
      </c>
      <c r="N6">
        <f ca="1">IF($S$3&lt;=N$2,$C6-SUM($D6:M6),N6)</f>
        <v>0</v>
      </c>
      <c r="O6">
        <f ca="1">IF($S$3&lt;=O$2,$C6-SUM($D6:N6),O6)</f>
        <v>0</v>
      </c>
      <c r="P6">
        <f ca="1">IF($S$3&lt;=P$2,$C6-SUM($D6:O6),P6)</f>
        <v>0</v>
      </c>
      <c r="Q6" s="1">
        <f t="shared" ca="1" si="0"/>
        <v>4</v>
      </c>
    </row>
    <row r="7" spans="1:19" ht="15.6">
      <c r="A7" s="20" t="s">
        <v>109</v>
      </c>
      <c r="B7" t="s">
        <v>110</v>
      </c>
      <c r="C7" s="33" t="e">
        <f>SUM(COUNTIFS(#REF!, $B7,#REF!, {"In Progress","Done"}))</f>
        <v>#REF!</v>
      </c>
      <c r="D7" s="29">
        <v>14</v>
      </c>
      <c r="E7">
        <f ca="1">IF($S$3&lt;=E$2,$C7-SUM($D7:D7),E7)</f>
        <v>3</v>
      </c>
      <c r="F7">
        <f ca="1">IF($S$3&lt;=F$2,$C7-SUM($D7:E7),F7)</f>
        <v>1</v>
      </c>
      <c r="G7">
        <f ca="1">IF($S$3&lt;=G$2,$C7-SUM($D7:F7),G7)</f>
        <v>1</v>
      </c>
      <c r="H7">
        <f ca="1">IF($S$3&lt;=H$2,$C7-SUM($D7:G7),H7)</f>
        <v>0</v>
      </c>
      <c r="I7">
        <f ca="1">IF($S$3&lt;=I$2,$C7-SUM($D7:H7),I7)</f>
        <v>0</v>
      </c>
      <c r="J7">
        <f ca="1">IF($S$3&lt;=J$2,$C7-SUM($D7:I7),J7)</f>
        <v>0</v>
      </c>
      <c r="K7">
        <f ca="1">IF($S$3&lt;=K$2,$C7-SUM($D7:J7),K7)</f>
        <v>1</v>
      </c>
      <c r="L7">
        <f ca="1">IF($S$3&lt;=L$2,$C7-SUM($D7:K7),L7)</f>
        <v>1</v>
      </c>
      <c r="M7">
        <f ca="1">IF($S$3&lt;=M$2,$C7-SUM($D7:L7),M7)</f>
        <v>-15</v>
      </c>
      <c r="N7">
        <f ca="1">IF($S$3&lt;=N$2,$C7-SUM($D7:M7),N7)</f>
        <v>0</v>
      </c>
      <c r="O7">
        <f ca="1">IF($S$3&lt;=O$2,$C7-SUM($D7:N7),O7)</f>
        <v>0</v>
      </c>
      <c r="P7">
        <f ca="1">IF($S$3&lt;=P$2,$C7-SUM($D7:O7),P7)</f>
        <v>0</v>
      </c>
      <c r="Q7" s="1">
        <f t="shared" ca="1" si="0"/>
        <v>-8</v>
      </c>
    </row>
    <row r="8" spans="1:19" ht="15.6">
      <c r="A8" s="20" t="s">
        <v>10</v>
      </c>
      <c r="B8" t="s">
        <v>118</v>
      </c>
      <c r="C8" s="33" t="e">
        <f>SUM(COUNTIFS(#REF!, $B8,#REF!, {"In Progress","Done"}))</f>
        <v>#REF!</v>
      </c>
      <c r="D8" s="29">
        <v>27</v>
      </c>
      <c r="E8">
        <f ca="1">IF($S$3&lt;=E$2,$C8-SUM($D8:D8),E8)</f>
        <v>0</v>
      </c>
      <c r="F8">
        <f ca="1">IF($S$3&lt;=F$2,$C8-SUM($D8:E8),F8)</f>
        <v>4</v>
      </c>
      <c r="G8">
        <f ca="1">IF($S$3&lt;=G$2,$C8-SUM($D8:F8),G8)</f>
        <v>3</v>
      </c>
      <c r="H8">
        <f ca="1">IF($S$3&lt;=H$2,$C8-SUM($D8:G8),H8)</f>
        <v>4</v>
      </c>
      <c r="I8">
        <f ca="1">IF($S$3&lt;=I$2,$C8-SUM($D8:H8),I8)</f>
        <v>0</v>
      </c>
      <c r="J8">
        <f ca="1">IF($S$3&lt;=J$2,$C8-SUM($D8:I8),J8)</f>
        <v>0</v>
      </c>
      <c r="K8">
        <f ca="1">IF($S$3&lt;=K$2,$C8-SUM($D8:J8),K8)</f>
        <v>2</v>
      </c>
      <c r="L8">
        <f ca="1">IF($S$3&lt;=L$2,$C8-SUM($D8:K8),L8)</f>
        <v>1</v>
      </c>
      <c r="M8">
        <f ca="1">IF($S$3&lt;=M$2,$C8-SUM($D8:L8),M8)</f>
        <v>-39</v>
      </c>
      <c r="N8">
        <f ca="1">IF($S$3&lt;=N$2,$C8-SUM($D8:M8),N8)</f>
        <v>0</v>
      </c>
      <c r="O8">
        <f ca="1">IF($S$3&lt;=O$2,$C8-SUM($D8:N8),O8)</f>
        <v>0</v>
      </c>
      <c r="P8">
        <f ca="1">IF($S$3&lt;=P$2,$C8-SUM($D8:O8),P8)</f>
        <v>0</v>
      </c>
      <c r="Q8" s="1">
        <f t="shared" ca="1" si="0"/>
        <v>-25</v>
      </c>
    </row>
    <row r="9" spans="1:19" ht="15.6">
      <c r="A9" s="20" t="s">
        <v>5539</v>
      </c>
      <c r="B9" t="s">
        <v>5541</v>
      </c>
      <c r="C9" s="33" t="e">
        <f>SUM(COUNTIFS(#REF!, $B9,#REF!, {"In Progress","Done"}))</f>
        <v>#REF!</v>
      </c>
      <c r="D9" s="29">
        <v>3</v>
      </c>
      <c r="E9">
        <f ca="1">IF($S$3&lt;=E$2,$C9-SUM($D9:D9),E9)</f>
        <v>0</v>
      </c>
      <c r="F9">
        <f ca="1">IF($S$3&lt;=F$2,$C9-SUM($D9:E9),F9)</f>
        <v>1</v>
      </c>
      <c r="G9">
        <f ca="1">IF($S$3&lt;=G$2,$C9-SUM($D9:F9),G9)</f>
        <v>1</v>
      </c>
      <c r="H9">
        <f ca="1">IF($S$3&lt;=H$2,$C9-SUM($D9:G9),H9)</f>
        <v>-1</v>
      </c>
      <c r="I9">
        <f ca="1">IF($S$3&lt;=I$2,$C9-SUM($D9:H9),I9)</f>
        <v>0</v>
      </c>
      <c r="J9">
        <f ca="1">IF($S$3&lt;=J$2,$C9-SUM($D9:I9),J9)</f>
        <v>0</v>
      </c>
      <c r="K9">
        <f ca="1">IF($S$3&lt;=K$2,$C9-SUM($D9:J9),K9)</f>
        <v>0</v>
      </c>
      <c r="L9">
        <f ca="1">IF($S$3&lt;=L$2,$C9-SUM($D9:K9),L9)</f>
        <v>0</v>
      </c>
      <c r="M9">
        <f ca="1">IF($S$3&lt;=M$2,$C9-SUM($D9:L9),M9)</f>
        <v>-4</v>
      </c>
      <c r="N9">
        <f ca="1">IF($S$3&lt;=N$2,$C9-SUM($D9:M9),N9)</f>
        <v>0</v>
      </c>
      <c r="O9">
        <f ca="1">IF($S$3&lt;=O$2,$C9-SUM($D9:N9),O9)</f>
        <v>0</v>
      </c>
      <c r="P9">
        <f ca="1">IF($S$3&lt;=P$2,$C9-SUM($D9:O9),P9)</f>
        <v>0</v>
      </c>
      <c r="Q9" s="1">
        <f t="shared" ca="1" si="0"/>
        <v>-3</v>
      </c>
    </row>
    <row r="10" spans="1:19" ht="15.6">
      <c r="A10" s="20" t="s">
        <v>12</v>
      </c>
      <c r="B10" t="s">
        <v>125</v>
      </c>
      <c r="C10" s="33" t="e">
        <f>SUM(COUNTIFS(#REF!, $B10,#REF!, {"In Progress","Done"}))</f>
        <v>#REF!</v>
      </c>
      <c r="D10" s="29">
        <v>9</v>
      </c>
      <c r="E10">
        <f ca="1">IF($S$3&lt;=E$2,$C10-SUM($D10:D10),E10)</f>
        <v>1</v>
      </c>
      <c r="F10">
        <f ca="1">IF($S$3&lt;=F$2,$C10-SUM($D10:E10),F10)</f>
        <v>0</v>
      </c>
      <c r="G10">
        <f ca="1">IF($S$3&lt;=G$2,$C10-SUM($D10:F10),G10)</f>
        <v>1</v>
      </c>
      <c r="H10">
        <f ca="1">IF($S$3&lt;=H$2,$C10-SUM($D10:G10),H10)</f>
        <v>1</v>
      </c>
      <c r="I10">
        <f ca="1">IF($S$3&lt;=I$2,$C10-SUM($D10:H10),I10)</f>
        <v>1</v>
      </c>
      <c r="J10">
        <f ca="1">IF($S$3&lt;=J$2,$C10-SUM($D10:I10),J10)</f>
        <v>2</v>
      </c>
      <c r="K10">
        <f ca="1">IF($S$3&lt;=K$2,$C10-SUM($D10:J10),K10)</f>
        <v>0</v>
      </c>
      <c r="L10">
        <f ca="1">IF($S$3&lt;=L$2,$C10-SUM($D10:K10),L10)</f>
        <v>0</v>
      </c>
      <c r="M10">
        <f ca="1">IF($S$3&lt;=M$2,$C10-SUM($D10:L10),M10)</f>
        <v>-11</v>
      </c>
      <c r="N10">
        <f ca="1">IF($S$3&lt;=N$2,$C10-SUM($D10:M10),N10)</f>
        <v>0</v>
      </c>
      <c r="O10">
        <f ca="1">IF($S$3&lt;=O$2,$C10-SUM($D10:N10),O10)</f>
        <v>0</v>
      </c>
      <c r="P10">
        <f ca="1">IF($S$3&lt;=P$2,$C10-SUM($D10:O10),P10)</f>
        <v>0</v>
      </c>
      <c r="Q10" s="1">
        <f t="shared" ca="1" si="0"/>
        <v>-5</v>
      </c>
    </row>
    <row r="11" spans="1:19" ht="15.6">
      <c r="A11" s="20" t="s">
        <v>128</v>
      </c>
      <c r="B11" t="s">
        <v>129</v>
      </c>
      <c r="C11" s="33" t="e">
        <f>SUM(COUNTIFS(#REF!, $B11,#REF!, {"In Progress","Done"}))</f>
        <v>#REF!</v>
      </c>
      <c r="D11" s="29">
        <v>2</v>
      </c>
      <c r="E11">
        <f ca="1">IF($S$3&lt;=E$2,$C11-SUM($D11:D11),E11)</f>
        <v>0</v>
      </c>
      <c r="F11">
        <f ca="1">IF($S$3&lt;=F$2,$C11-SUM($D11:E11),F11)</f>
        <v>0</v>
      </c>
      <c r="G11">
        <f ca="1">IF($S$3&lt;=G$2,$C11-SUM($D11:F11),G11)</f>
        <v>0</v>
      </c>
      <c r="H11">
        <f ca="1">IF($S$3&lt;=H$2,$C11-SUM($D11:G11),H11)</f>
        <v>0</v>
      </c>
      <c r="I11">
        <f ca="1">IF($S$3&lt;=I$2,$C11-SUM($D11:H11),I11)</f>
        <v>0</v>
      </c>
      <c r="J11">
        <f ca="1">IF($S$3&lt;=J$2,$C11-SUM($D11:I11),J11)</f>
        <v>0</v>
      </c>
      <c r="K11">
        <f ca="1">IF($S$3&lt;=K$2,$C11-SUM($D11:J11),K11)</f>
        <v>0</v>
      </c>
      <c r="L11">
        <f ca="1">IF($S$3&lt;=L$2,$C11-SUM($D11:K11),L11)</f>
        <v>0</v>
      </c>
      <c r="M11">
        <f ca="1">IF($S$3&lt;=M$2,$C11-SUM($D11:L11),M11)</f>
        <v>5</v>
      </c>
      <c r="N11">
        <f ca="1">IF($S$3&lt;=N$2,$C11-SUM($D11:M11),N11)</f>
        <v>0</v>
      </c>
      <c r="O11">
        <f ca="1">IF($S$3&lt;=O$2,$C11-SUM($D11:N11),O11)</f>
        <v>0</v>
      </c>
      <c r="P11">
        <f ca="1">IF($S$3&lt;=P$2,$C11-SUM($D11:O11),P11)</f>
        <v>0</v>
      </c>
      <c r="Q11" s="1">
        <f t="shared" ca="1" si="0"/>
        <v>5</v>
      </c>
    </row>
    <row r="12" spans="1:19" ht="15.6">
      <c r="A12" s="20" t="s">
        <v>4365</v>
      </c>
      <c r="B12" t="s">
        <v>4366</v>
      </c>
      <c r="C12" s="33" t="e">
        <f>SUM(COUNTIFS(#REF!, $B12,#REF!, {"In Progress","Done"}))</f>
        <v>#REF!</v>
      </c>
      <c r="D12" s="29">
        <v>7</v>
      </c>
      <c r="E12">
        <f ca="1">IF($S$3&lt;=E$2,$C12-SUM($D12:D12),E12)</f>
        <v>1</v>
      </c>
      <c r="F12">
        <f ca="1">IF($S$3&lt;=F$2,$C12-SUM($D12:E12),F12)</f>
        <v>0</v>
      </c>
      <c r="G12">
        <f ca="1">IF($S$3&lt;=G$2,$C12-SUM($D12:F12),G12)</f>
        <v>1</v>
      </c>
      <c r="H12">
        <f ca="1">IF($S$3&lt;=H$2,$C12-SUM($D12:G12),H12)</f>
        <v>0</v>
      </c>
      <c r="I12">
        <f ca="1">IF($S$3&lt;=I$2,$C12-SUM($D12:H12),I12)</f>
        <v>0</v>
      </c>
      <c r="J12">
        <f ca="1">IF($S$3&lt;=J$2,$C12-SUM($D12:I12),J12)</f>
        <v>1</v>
      </c>
      <c r="K12">
        <f ca="1">IF($S$3&lt;=K$2,$C12-SUM($D12:J12),K12)</f>
        <v>1</v>
      </c>
      <c r="L12">
        <f ca="1">IF($S$3&lt;=L$2,$C12-SUM($D12:K12),L12)</f>
        <v>0</v>
      </c>
      <c r="M12">
        <f ca="1">IF($S$3&lt;=M$2,$C12-SUM($D12:L12),M12)</f>
        <v>-5</v>
      </c>
      <c r="N12">
        <f ca="1">IF($S$3&lt;=N$2,$C12-SUM($D12:M12),N12)</f>
        <v>0</v>
      </c>
      <c r="O12">
        <f ca="1">IF($S$3&lt;=O$2,$C12-SUM($D12:N12),O12)</f>
        <v>0</v>
      </c>
      <c r="P12">
        <f ca="1">IF($S$3&lt;=P$2,$C12-SUM($D12:O12),P12)</f>
        <v>0</v>
      </c>
      <c r="Q12" s="1">
        <f t="shared" ca="1" si="0"/>
        <v>-1</v>
      </c>
    </row>
    <row r="13" spans="1:19" ht="15.6">
      <c r="A13" s="20" t="s">
        <v>132</v>
      </c>
      <c r="B13" t="s">
        <v>133</v>
      </c>
      <c r="C13" s="33" t="e">
        <f>SUM(COUNTIFS(#REF!, $B13,#REF!, {"In Progress","Done"}))</f>
        <v>#REF!</v>
      </c>
      <c r="D13" s="29">
        <v>6</v>
      </c>
      <c r="E13">
        <f ca="1">IF($S$3&lt;=E$2,$C13-SUM($D13:D13),E13)</f>
        <v>0</v>
      </c>
      <c r="F13">
        <f ca="1">IF($S$3&lt;=F$2,$C13-SUM($D13:E13),F13)</f>
        <v>2</v>
      </c>
      <c r="G13">
        <f ca="1">IF($S$3&lt;=G$2,$C13-SUM($D13:F13),G13)</f>
        <v>0</v>
      </c>
      <c r="H13">
        <f ca="1">IF($S$3&lt;=H$2,$C13-SUM($D13:G13),H13)</f>
        <v>0</v>
      </c>
      <c r="I13">
        <f ca="1">IF($S$3&lt;=I$2,$C13-SUM($D13:H13),I13)</f>
        <v>0</v>
      </c>
      <c r="J13">
        <f ca="1">IF($S$3&lt;=J$2,$C13-SUM($D13:I13),J13)</f>
        <v>1</v>
      </c>
      <c r="K13">
        <f ca="1">IF($S$3&lt;=K$2,$C13-SUM($D13:J13),K13)</f>
        <v>0</v>
      </c>
      <c r="L13">
        <f ca="1">IF($S$3&lt;=L$2,$C13-SUM($D13:K13),L13)</f>
        <v>0</v>
      </c>
      <c r="M13">
        <f ca="1">IF($S$3&lt;=M$2,$C13-SUM($D13:L13),M13)</f>
        <v>-7</v>
      </c>
      <c r="N13">
        <f ca="1">IF($S$3&lt;=N$2,$C13-SUM($D13:M13),N13)</f>
        <v>0</v>
      </c>
      <c r="O13">
        <f ca="1">IF($S$3&lt;=O$2,$C13-SUM($D13:N13),O13)</f>
        <v>0</v>
      </c>
      <c r="P13">
        <f ca="1">IF($S$3&lt;=P$2,$C13-SUM($D13:O13),P13)</f>
        <v>0</v>
      </c>
      <c r="Q13" s="1">
        <f t="shared" ca="1" si="0"/>
        <v>-4</v>
      </c>
    </row>
    <row r="14" spans="1:19" ht="15.6">
      <c r="A14" s="20" t="s">
        <v>135</v>
      </c>
      <c r="B14" t="s">
        <v>136</v>
      </c>
      <c r="C14" s="33" t="e">
        <f>SUM(COUNTIFS(#REF!, $B14,#REF!, {"In Progress","Done"}))</f>
        <v>#REF!</v>
      </c>
      <c r="D14" s="29">
        <v>2</v>
      </c>
      <c r="E14">
        <f ca="1">IF($S$3&lt;=E$2,$C14-SUM($D14:D14),E14)</f>
        <v>0</v>
      </c>
      <c r="F14">
        <f ca="1">IF($S$3&lt;=F$2,$C14-SUM($D14:E14),F14)</f>
        <v>2</v>
      </c>
      <c r="G14">
        <f ca="1">IF($S$3&lt;=G$2,$C14-SUM($D14:F14),G14)</f>
        <v>0</v>
      </c>
      <c r="H14">
        <f ca="1">IF($S$3&lt;=H$2,$C14-SUM($D14:G14),H14)</f>
        <v>-1</v>
      </c>
      <c r="I14">
        <f ca="1">IF($S$3&lt;=I$2,$C14-SUM($D14:H14),I14)</f>
        <v>0</v>
      </c>
      <c r="J14">
        <f ca="1">IF($S$3&lt;=J$2,$C14-SUM($D14:I14),J14)</f>
        <v>1</v>
      </c>
      <c r="K14">
        <f ca="1">IF($S$3&lt;=K$2,$C14-SUM($D14:J14),K14)</f>
        <v>0</v>
      </c>
      <c r="L14">
        <f ca="1">IF($S$3&lt;=L$2,$C14-SUM($D14:K14),L14)</f>
        <v>0</v>
      </c>
      <c r="M14">
        <f ca="1">IF($S$3&lt;=M$2,$C14-SUM($D14:L14),M14)</f>
        <v>-2</v>
      </c>
      <c r="N14">
        <f ca="1">IF($S$3&lt;=N$2,$C14-SUM($D14:M14),N14)</f>
        <v>0</v>
      </c>
      <c r="O14">
        <f ca="1">IF($S$3&lt;=O$2,$C14-SUM($D14:N14),O14)</f>
        <v>0</v>
      </c>
      <c r="P14">
        <f ca="1">IF($S$3&lt;=P$2,$C14-SUM($D14:O14),P14)</f>
        <v>0</v>
      </c>
      <c r="Q14" s="1">
        <f t="shared" ca="1" si="0"/>
        <v>0</v>
      </c>
    </row>
    <row r="15" spans="1:19" ht="15.6">
      <c r="A15" s="20" t="s">
        <v>139</v>
      </c>
      <c r="B15" t="s">
        <v>140</v>
      </c>
      <c r="C15" s="33" t="e">
        <f>SUM(COUNTIFS(#REF!, $B15,#REF!, {"In Progress","Done"}))</f>
        <v>#REF!</v>
      </c>
      <c r="D15" s="29">
        <v>14</v>
      </c>
      <c r="E15">
        <f ca="1">IF($S$3&lt;=E$2,$C15-SUM($D15:D15),E15)</f>
        <v>0</v>
      </c>
      <c r="F15">
        <f ca="1">IF($S$3&lt;=F$2,$C15-SUM($D15:E15),F15)</f>
        <v>0</v>
      </c>
      <c r="G15">
        <f ca="1">IF($S$3&lt;=G$2,$C15-SUM($D15:F15),G15)</f>
        <v>0</v>
      </c>
      <c r="H15">
        <f ca="1">IF($S$3&lt;=H$2,$C15-SUM($D15:G15),H15)</f>
        <v>5</v>
      </c>
      <c r="I15">
        <f ca="1">IF($S$3&lt;=I$2,$C15-SUM($D15:H15),I15)</f>
        <v>0</v>
      </c>
      <c r="J15">
        <f ca="1">IF($S$3&lt;=J$2,$C15-SUM($D15:I15),J15)</f>
        <v>4</v>
      </c>
      <c r="K15">
        <f ca="1">IF($S$3&lt;=K$2,$C15-SUM($D15:J15),K15)</f>
        <v>1</v>
      </c>
      <c r="L15">
        <f ca="1">IF($S$3&lt;=L$2,$C15-SUM($D15:K15),L15)</f>
        <v>0</v>
      </c>
      <c r="M15">
        <f ca="1">IF($S$3&lt;=M$2,$C15-SUM($D15:L15),M15)</f>
        <v>-19</v>
      </c>
      <c r="N15">
        <f ca="1">IF($S$3&lt;=N$2,$C15-SUM($D15:M15),N15)</f>
        <v>0</v>
      </c>
      <c r="O15">
        <f ca="1">IF($S$3&lt;=O$2,$C15-SUM($D15:N15),O15)</f>
        <v>0</v>
      </c>
      <c r="P15">
        <f ca="1">IF($S$3&lt;=P$2,$C15-SUM($D15:O15),P15)</f>
        <v>0</v>
      </c>
      <c r="Q15" s="1">
        <f t="shared" ca="1" si="0"/>
        <v>-9</v>
      </c>
    </row>
    <row r="16" spans="1:19" ht="15.6">
      <c r="A16" s="20" t="s">
        <v>145</v>
      </c>
      <c r="B16" t="s">
        <v>146</v>
      </c>
      <c r="C16" s="33" t="e">
        <f>SUM(COUNTIFS(#REF!, $B16,#REF!, {"In Progress","Done"}))</f>
        <v>#REF!</v>
      </c>
      <c r="D16" s="29">
        <v>7</v>
      </c>
      <c r="E16">
        <f ca="1">IF($S$3&lt;=E$2,$C16-SUM($D16:D16),E16)</f>
        <v>0</v>
      </c>
      <c r="F16">
        <f ca="1">IF($S$3&lt;=F$2,$C16-SUM($D16:E16),F16)</f>
        <v>2</v>
      </c>
      <c r="G16">
        <f ca="1">IF($S$3&lt;=G$2,$C16-SUM($D16:F16),G16)</f>
        <v>0</v>
      </c>
      <c r="H16">
        <f ca="1">IF($S$3&lt;=H$2,$C16-SUM($D16:G16),H16)</f>
        <v>0</v>
      </c>
      <c r="I16">
        <f ca="1">IF($S$3&lt;=I$2,$C16-SUM($D16:H16),I16)</f>
        <v>0</v>
      </c>
      <c r="J16">
        <f ca="1">IF($S$3&lt;=J$2,$C16-SUM($D16:I16),J16)</f>
        <v>0</v>
      </c>
      <c r="K16">
        <f ca="1">IF($S$3&lt;=K$2,$C16-SUM($D16:J16),K16)</f>
        <v>0</v>
      </c>
      <c r="L16">
        <f ca="1">IF($S$3&lt;=L$2,$C16-SUM($D16:K16),L16)</f>
        <v>0</v>
      </c>
      <c r="M16">
        <f ca="1">IF($S$3&lt;=M$2,$C16-SUM($D16:L16),M16)</f>
        <v>-7</v>
      </c>
      <c r="N16">
        <f ca="1">IF($S$3&lt;=N$2,$C16-SUM($D16:M16),N16)</f>
        <v>0</v>
      </c>
      <c r="O16">
        <f ca="1">IF($S$3&lt;=O$2,$C16-SUM($D16:N16),O16)</f>
        <v>0</v>
      </c>
      <c r="P16">
        <f ca="1">IF($S$3&lt;=P$2,$C16-SUM($D16:O16),P16)</f>
        <v>0</v>
      </c>
      <c r="Q16" s="1">
        <f t="shared" ca="1" si="0"/>
        <v>-5</v>
      </c>
    </row>
    <row r="17" spans="1:17" ht="15.6">
      <c r="A17" s="20" t="s">
        <v>149</v>
      </c>
      <c r="B17" t="s">
        <v>150</v>
      </c>
      <c r="C17" s="33" t="e">
        <f>SUM(COUNTIFS(#REF!, $B17,#REF!, {"In Progress","Done"}))</f>
        <v>#REF!</v>
      </c>
      <c r="D17" s="29">
        <v>8</v>
      </c>
      <c r="E17">
        <f ca="1">IF($S$3&lt;=E$2,$C17-SUM($D17:D17),E17)</f>
        <v>1</v>
      </c>
      <c r="F17">
        <f ca="1">IF($S$3&lt;=F$2,$C17-SUM($D17:E17),F17)</f>
        <v>3</v>
      </c>
      <c r="G17">
        <f ca="1">IF($S$3&lt;=G$2,$C17-SUM($D17:F17),G17)</f>
        <v>0</v>
      </c>
      <c r="H17">
        <f ca="1">IF($S$3&lt;=H$2,$C17-SUM($D17:G17),H17)</f>
        <v>1</v>
      </c>
      <c r="I17">
        <f ca="1">IF($S$3&lt;=I$2,$C17-SUM($D17:H17),I17)</f>
        <v>0</v>
      </c>
      <c r="J17">
        <f ca="1">IF($S$3&lt;=J$2,$C17-SUM($D17:I17),J17)</f>
        <v>0</v>
      </c>
      <c r="K17">
        <f ca="1">IF($S$3&lt;=K$2,$C17-SUM($D17:J17),K17)</f>
        <v>0</v>
      </c>
      <c r="L17">
        <f ca="1">IF($S$3&lt;=L$2,$C17-SUM($D17:K17),L17)</f>
        <v>0</v>
      </c>
      <c r="M17">
        <f ca="1">IF($S$3&lt;=M$2,$C17-SUM($D17:L17),M17)</f>
        <v>-5</v>
      </c>
      <c r="N17">
        <f ca="1">IF($S$3&lt;=N$2,$C17-SUM($D17:M17),N17)</f>
        <v>0</v>
      </c>
      <c r="O17">
        <f ca="1">IF($S$3&lt;=O$2,$C17-SUM($D17:N17),O17)</f>
        <v>0</v>
      </c>
      <c r="P17">
        <f ca="1">IF($S$3&lt;=P$2,$C17-SUM($D17:O17),P17)</f>
        <v>0</v>
      </c>
      <c r="Q17" s="1">
        <f t="shared" ca="1" si="0"/>
        <v>0</v>
      </c>
    </row>
    <row r="18" spans="1:17" ht="15.6">
      <c r="A18" s="20" t="s">
        <v>153</v>
      </c>
      <c r="B18" t="s">
        <v>154</v>
      </c>
      <c r="C18" s="33" t="e">
        <f>SUM(COUNTIFS(#REF!, $B18,#REF!, {"In Progress","Done"}))</f>
        <v>#REF!</v>
      </c>
      <c r="D18" s="29">
        <v>0</v>
      </c>
      <c r="E18">
        <f ca="1">IF($S$3&lt;=E$2,$C18-SUM($D18:D18),E18)</f>
        <v>0</v>
      </c>
      <c r="F18">
        <f ca="1">IF($S$3&lt;=F$2,$C18-SUM($D18:E18),F18)</f>
        <v>0</v>
      </c>
      <c r="G18">
        <f ca="1">IF($S$3&lt;=G$2,$C18-SUM($D18:F18),G18)</f>
        <v>0</v>
      </c>
      <c r="H18">
        <f ca="1">IF($S$3&lt;=H$2,$C18-SUM($D18:G18),H18)</f>
        <v>0</v>
      </c>
      <c r="I18">
        <f ca="1">IF($S$3&lt;=I$2,$C18-SUM($D18:H18),I18)</f>
        <v>0</v>
      </c>
      <c r="J18">
        <f ca="1">IF($S$3&lt;=J$2,$C18-SUM($D18:I18),J18)</f>
        <v>0</v>
      </c>
      <c r="K18">
        <f ca="1">IF($S$3&lt;=K$2,$C18-SUM($D18:J18),K18)</f>
        <v>0</v>
      </c>
      <c r="L18">
        <f ca="1">IF($S$3&lt;=L$2,$C18-SUM($D18:K18),L18)</f>
        <v>0</v>
      </c>
      <c r="M18">
        <f ca="1">IF($S$3&lt;=M$2,$C18-SUM($D18:L18),M18)</f>
        <v>0</v>
      </c>
      <c r="N18">
        <f ca="1">IF($S$3&lt;=N$2,$C18-SUM($D18:M18),N18)</f>
        <v>0</v>
      </c>
      <c r="O18">
        <f ca="1">IF($S$3&lt;=O$2,$C18-SUM($D18:N18),O18)</f>
        <v>0</v>
      </c>
      <c r="P18">
        <f ca="1">IF($S$3&lt;=P$2,$C18-SUM($D18:O18),P18)</f>
        <v>0</v>
      </c>
      <c r="Q18" s="1">
        <f t="shared" ca="1" si="0"/>
        <v>0</v>
      </c>
    </row>
    <row r="19" spans="1:17" ht="15.6">
      <c r="A19" s="20" t="s">
        <v>157</v>
      </c>
      <c r="B19" t="s">
        <v>158</v>
      </c>
      <c r="C19" s="33" t="e">
        <f>SUM(COUNTIFS(#REF!, $B19,#REF!, {"In Progress","Done"}))</f>
        <v>#REF!</v>
      </c>
      <c r="D19" s="29">
        <v>10</v>
      </c>
      <c r="E19">
        <f ca="1">IF($S$3&lt;=E$2,$C19-SUM($D19:D19),E19)</f>
        <v>0</v>
      </c>
      <c r="F19">
        <f ca="1">IF($S$3&lt;=F$2,$C19-SUM($D19:E19),F19)</f>
        <v>0</v>
      </c>
      <c r="G19">
        <f ca="1">IF($S$3&lt;=G$2,$C19-SUM($D19:F19),G19)</f>
        <v>1</v>
      </c>
      <c r="H19">
        <f ca="1">IF($S$3&lt;=H$2,$C19-SUM($D19:G19),H19)</f>
        <v>1</v>
      </c>
      <c r="I19">
        <f ca="1">IF($S$3&lt;=I$2,$C19-SUM($D19:H19),I19)</f>
        <v>0</v>
      </c>
      <c r="J19">
        <f ca="1">IF($S$3&lt;=J$2,$C19-SUM($D19:I19),J19)</f>
        <v>1</v>
      </c>
      <c r="K19">
        <f ca="1">IF($S$3&lt;=K$2,$C19-SUM($D19:J19),K19)</f>
        <v>0</v>
      </c>
      <c r="L19">
        <f ca="1">IF($S$3&lt;=L$2,$C19-SUM($D19:K19),L19)</f>
        <v>1</v>
      </c>
      <c r="M19">
        <f ca="1">IF($S$3&lt;=M$2,$C19-SUM($D19:L19),M19)</f>
        <v>6</v>
      </c>
      <c r="N19">
        <f ca="1">IF($S$3&lt;=N$2,$C19-SUM($D19:M19),N19)</f>
        <v>0</v>
      </c>
      <c r="O19">
        <f ca="1">IF($S$3&lt;=O$2,$C19-SUM($D19:N19),O19)</f>
        <v>0</v>
      </c>
      <c r="P19">
        <f ca="1">IF($S$3&lt;=P$2,$C19-SUM($D19:O19),P19)</f>
        <v>0</v>
      </c>
      <c r="Q19" s="1">
        <f t="shared" ca="1" si="0"/>
        <v>10</v>
      </c>
    </row>
    <row r="20" spans="1:17" ht="15.6">
      <c r="A20" s="20" t="s">
        <v>14</v>
      </c>
      <c r="B20" t="s">
        <v>2701</v>
      </c>
      <c r="C20" s="33" t="e">
        <f>SUM(COUNTIFS(#REF!, $B20,#REF!, {"In Progress","Done"}))</f>
        <v>#REF!</v>
      </c>
      <c r="D20" s="29">
        <v>15</v>
      </c>
      <c r="E20">
        <f ca="1">IF($S$3&lt;=E$2,$C20-SUM($D20:D20),E20)</f>
        <v>0</v>
      </c>
      <c r="F20">
        <f ca="1">IF($S$3&lt;=F$2,$C20-SUM($D20:E20),F20)</f>
        <v>0</v>
      </c>
      <c r="G20">
        <f ca="1">IF($S$3&lt;=G$2,$C20-SUM($D20:F20),G20)</f>
        <v>1</v>
      </c>
      <c r="H20">
        <f ca="1">IF($S$3&lt;=H$2,$C20-SUM($D20:G20),H20)</f>
        <v>2</v>
      </c>
      <c r="I20">
        <f ca="1">IF($S$3&lt;=I$2,$C20-SUM($D20:H20),I20)</f>
        <v>0</v>
      </c>
      <c r="J20">
        <f ca="1">IF($S$3&lt;=J$2,$C20-SUM($D20:I20),J20)</f>
        <v>0</v>
      </c>
      <c r="K20">
        <f ca="1">IF($S$3&lt;=K$2,$C20-SUM($D20:J20),K20)</f>
        <v>2</v>
      </c>
      <c r="L20">
        <f ca="1">IF($S$3&lt;=L$2,$C20-SUM($D20:K20),L20)</f>
        <v>1</v>
      </c>
      <c r="M20">
        <f ca="1">IF($S$3&lt;=M$2,$C20-SUM($D20:L20),M20)</f>
        <v>-7</v>
      </c>
      <c r="N20">
        <f ca="1">IF($S$3&lt;=N$2,$C20-SUM($D20:M20),N20)</f>
        <v>0</v>
      </c>
      <c r="O20">
        <f ca="1">IF($S$3&lt;=O$2,$C20-SUM($D20:N20),O20)</f>
        <v>0</v>
      </c>
      <c r="P20">
        <f ca="1">IF($S$3&lt;=P$2,$C20-SUM($D20:O20),P20)</f>
        <v>0</v>
      </c>
      <c r="Q20" s="1">
        <f t="shared" ca="1" si="0"/>
        <v>-1</v>
      </c>
    </row>
    <row r="21" spans="1:17" ht="15.6">
      <c r="A21" s="20" t="s">
        <v>169</v>
      </c>
      <c r="B21" t="s">
        <v>170</v>
      </c>
      <c r="C21" s="33" t="e">
        <f>SUM(COUNTIFS(#REF!, $B21,#REF!, {"In Progress","Done"}))</f>
        <v>#REF!</v>
      </c>
      <c r="D21" s="29">
        <v>0</v>
      </c>
      <c r="E21">
        <f ca="1">IF($S$3&lt;=E$2,$C21-SUM($D21:D21),E21)</f>
        <v>0</v>
      </c>
      <c r="F21">
        <f ca="1">IF($S$3&lt;=F$2,$C21-SUM($D21:E21),F21)</f>
        <v>0</v>
      </c>
      <c r="G21">
        <f ca="1">IF($S$3&lt;=G$2,$C21-SUM($D21:F21),G21)</f>
        <v>0</v>
      </c>
      <c r="H21">
        <f ca="1">IF($S$3&lt;=H$2,$C21-SUM($D21:G21),H21)</f>
        <v>0</v>
      </c>
      <c r="I21">
        <f ca="1">IF($S$3&lt;=I$2,$C21-SUM($D21:H21),I21)</f>
        <v>0</v>
      </c>
      <c r="J21">
        <f ca="1">IF($S$3&lt;=J$2,$C21-SUM($D21:I21),J21)</f>
        <v>0</v>
      </c>
      <c r="K21">
        <f ca="1">IF($S$3&lt;=K$2,$C21-SUM($D21:J21),K21)</f>
        <v>0</v>
      </c>
      <c r="L21">
        <f ca="1">IF($S$3&lt;=L$2,$C21-SUM($D21:K21),L21)</f>
        <v>0</v>
      </c>
      <c r="M21">
        <f ca="1">IF($S$3&lt;=M$2,$C21-SUM($D21:L21),M21)</f>
        <v>0</v>
      </c>
      <c r="N21">
        <f ca="1">IF($S$3&lt;=N$2,$C21-SUM($D21:M21),N21)</f>
        <v>0</v>
      </c>
      <c r="O21">
        <f ca="1">IF($S$3&lt;=O$2,$C21-SUM($D21:N21),O21)</f>
        <v>0</v>
      </c>
      <c r="P21">
        <f ca="1">IF($S$3&lt;=P$2,$C21-SUM($D21:O21),P21)</f>
        <v>0</v>
      </c>
      <c r="Q21" s="1">
        <f t="shared" ca="1" si="0"/>
        <v>0</v>
      </c>
    </row>
    <row r="22" spans="1:17" ht="15.6">
      <c r="A22" s="20" t="s">
        <v>173</v>
      </c>
      <c r="B22" t="s">
        <v>174</v>
      </c>
      <c r="C22" s="33" t="e">
        <f>SUM(COUNTIFS(#REF!, $B22,#REF!, {"In Progress","Done"}))</f>
        <v>#REF!</v>
      </c>
      <c r="D22" s="29">
        <v>1</v>
      </c>
      <c r="E22">
        <f ca="1">IF($S$3&lt;=E$2,$C22-SUM($D22:D22),E22)</f>
        <v>0</v>
      </c>
      <c r="F22">
        <f ca="1">IF($S$3&lt;=F$2,$C22-SUM($D22:E22),F22)</f>
        <v>0</v>
      </c>
      <c r="G22">
        <f ca="1">IF($S$3&lt;=G$2,$C22-SUM($D22:F22),G22)</f>
        <v>0</v>
      </c>
      <c r="H22">
        <f ca="1">IF($S$3&lt;=H$2,$C22-SUM($D22:G22),H22)</f>
        <v>0</v>
      </c>
      <c r="I22">
        <f ca="1">IF($S$3&lt;=I$2,$C22-SUM($D22:H22),I22)</f>
        <v>0</v>
      </c>
      <c r="J22">
        <f ca="1">IF($S$3&lt;=J$2,$C22-SUM($D22:I22),J22)</f>
        <v>0</v>
      </c>
      <c r="K22">
        <f ca="1">IF($S$3&lt;=K$2,$C22-SUM($D22:J22),K22)</f>
        <v>0</v>
      </c>
      <c r="L22">
        <f ca="1">IF($S$3&lt;=L$2,$C22-SUM($D22:K22),L22)</f>
        <v>0</v>
      </c>
      <c r="M22">
        <f ca="1">IF($S$3&lt;=M$2,$C22-SUM($D22:L22),M22)</f>
        <v>0</v>
      </c>
      <c r="N22">
        <f ca="1">IF($S$3&lt;=N$2,$C22-SUM($D22:M22),N22)</f>
        <v>0</v>
      </c>
      <c r="O22">
        <f ca="1">IF($S$3&lt;=O$2,$C22-SUM($D22:N22),O22)</f>
        <v>0</v>
      </c>
      <c r="P22">
        <f ca="1">IF($S$3&lt;=P$2,$C22-SUM($D22:O22),P22)</f>
        <v>0</v>
      </c>
      <c r="Q22" s="1">
        <f t="shared" ca="1" si="0"/>
        <v>0</v>
      </c>
    </row>
    <row r="23" spans="1:17" ht="15.6">
      <c r="A23" s="20" t="s">
        <v>5488</v>
      </c>
      <c r="B23" t="s">
        <v>5490</v>
      </c>
      <c r="C23" s="33" t="e">
        <f>SUM(COUNTIFS(#REF!, $B23,#REF!, {"In Progress","Done"}))</f>
        <v>#REF!</v>
      </c>
      <c r="D23" s="29">
        <v>5</v>
      </c>
      <c r="E23">
        <f ca="1">IF($S$3&lt;=E$2,$C23-SUM($D23:D23),E23)</f>
        <v>0</v>
      </c>
      <c r="F23">
        <f ca="1">IF($S$3&lt;=F$2,$C23-SUM($D23:E23),F23)</f>
        <v>0</v>
      </c>
      <c r="G23">
        <f ca="1">IF($S$3&lt;=G$2,$C23-SUM($D23:F23),G23)</f>
        <v>0</v>
      </c>
      <c r="H23">
        <f ca="1">IF($S$3&lt;=H$2,$C23-SUM($D23:G23),H23)</f>
        <v>0</v>
      </c>
      <c r="I23">
        <f ca="1">IF($S$3&lt;=I$2,$C23-SUM($D23:H23),I23)</f>
        <v>0</v>
      </c>
      <c r="J23">
        <f ca="1">IF($S$3&lt;=J$2,$C23-SUM($D23:I23),J23)</f>
        <v>1</v>
      </c>
      <c r="K23">
        <f ca="1">IF($S$3&lt;=K$2,$C23-SUM($D23:J23),K23)</f>
        <v>0</v>
      </c>
      <c r="L23">
        <f ca="1">IF($S$3&lt;=L$2,$C23-SUM($D23:K23),L23)</f>
        <v>0</v>
      </c>
      <c r="M23">
        <f ca="1">IF($S$3&lt;=M$2,$C23-SUM($D23:L23),M23)</f>
        <v>-6</v>
      </c>
      <c r="N23">
        <f ca="1">IF($S$3&lt;=N$2,$C23-SUM($D23:M23),N23)</f>
        <v>0</v>
      </c>
      <c r="O23">
        <f ca="1">IF($S$3&lt;=O$2,$C23-SUM($D23:N23),O23)</f>
        <v>0</v>
      </c>
      <c r="P23">
        <f ca="1">IF($S$3&lt;=P$2,$C23-SUM($D23:O23),P23)</f>
        <v>0</v>
      </c>
      <c r="Q23" s="1">
        <f t="shared" ca="1" si="0"/>
        <v>-5</v>
      </c>
    </row>
    <row r="24" spans="1:17" ht="15.6">
      <c r="A24" s="20" t="s">
        <v>4319</v>
      </c>
      <c r="B24" t="s">
        <v>4963</v>
      </c>
      <c r="C24" s="33" t="e">
        <f>SUM(COUNTIFS(#REF!, $B24,#REF!, {"In Progress","Done"}))</f>
        <v>#REF!</v>
      </c>
      <c r="D24" s="29">
        <v>47</v>
      </c>
      <c r="E24">
        <f ca="1">IF($S$3&lt;=E$2,$C24-SUM($D24:D24),E24)</f>
        <v>2</v>
      </c>
      <c r="F24">
        <f ca="1">IF($S$3&lt;=F$2,$C24-SUM($D24:E24),F24)</f>
        <v>4</v>
      </c>
      <c r="G24">
        <f ca="1">IF($S$3&lt;=G$2,$C24-SUM($D24:F24),G24)</f>
        <v>13</v>
      </c>
      <c r="H24">
        <f ca="1">IF($S$3&lt;=H$2,$C24-SUM($D24:G24),H24)</f>
        <v>5</v>
      </c>
      <c r="I24">
        <f ca="1">IF($S$3&lt;=I$2,$C24-SUM($D24:H24),I24)</f>
        <v>3</v>
      </c>
      <c r="J24">
        <f ca="1">IF($S$3&lt;=J$2,$C24-SUM($D24:I24),J24)</f>
        <v>0</v>
      </c>
      <c r="K24">
        <f ca="1">IF($S$3&lt;=K$2,$C24-SUM($D24:J24),K24)</f>
        <v>1</v>
      </c>
      <c r="L24">
        <f ca="1">IF($S$3&lt;=L$2,$C24-SUM($D24:K24),L24)</f>
        <v>6</v>
      </c>
      <c r="M24">
        <f ca="1">IF($S$3&lt;=M$2,$C24-SUM($D24:L24),M24)</f>
        <v>-60</v>
      </c>
      <c r="N24">
        <f ca="1">IF($S$3&lt;=N$2,$C24-SUM($D24:M24),N24)</f>
        <v>0</v>
      </c>
      <c r="O24">
        <f ca="1">IF($S$3&lt;=O$2,$C24-SUM($D24:N24),O24)</f>
        <v>0</v>
      </c>
      <c r="P24">
        <f ca="1">IF($S$3&lt;=P$2,$C24-SUM($D24:O24),P24)</f>
        <v>0</v>
      </c>
      <c r="Q24" s="1">
        <f t="shared" ca="1" si="0"/>
        <v>-26</v>
      </c>
    </row>
    <row r="25" spans="1:17" ht="15.6">
      <c r="A25" s="20" t="s">
        <v>181</v>
      </c>
      <c r="B25" t="s">
        <v>182</v>
      </c>
      <c r="C25" s="33" t="e">
        <f>SUM(COUNTIFS(#REF!, $B25,#REF!, {"In Progress","Done"}))</f>
        <v>#REF!</v>
      </c>
      <c r="D25" s="29">
        <v>27</v>
      </c>
      <c r="E25">
        <f ca="1">IF($S$3&lt;=E$2,$C25-SUM($D25:D25),E25)</f>
        <v>2</v>
      </c>
      <c r="F25">
        <f ca="1">IF($S$3&lt;=F$2,$C25-SUM($D25:E25),F25)</f>
        <v>2</v>
      </c>
      <c r="G25">
        <f ca="1">IF($S$3&lt;=G$2,$C25-SUM($D25:F25),G25)</f>
        <v>2</v>
      </c>
      <c r="H25">
        <f ca="1">IF($S$3&lt;=H$2,$C25-SUM($D25:G25),H25)</f>
        <v>1</v>
      </c>
      <c r="I25">
        <f ca="1">IF($S$3&lt;=I$2,$C25-SUM($D25:H25),I25)</f>
        <v>0</v>
      </c>
      <c r="J25">
        <f ca="1">IF($S$3&lt;=J$2,$C25-SUM($D25:I25),J25)</f>
        <v>1</v>
      </c>
      <c r="K25">
        <f ca="1">IF($S$3&lt;=K$2,$C25-SUM($D25:J25),K25)</f>
        <v>6</v>
      </c>
      <c r="L25">
        <f ca="1">IF($S$3&lt;=L$2,$C25-SUM($D25:K25),L25)</f>
        <v>5</v>
      </c>
      <c r="M25">
        <f ca="1">IF($S$3&lt;=M$2,$C25-SUM($D25:L25),M25)</f>
        <v>-23</v>
      </c>
      <c r="N25">
        <f ca="1">IF($S$3&lt;=N$2,$C25-SUM($D25:M25),N25)</f>
        <v>0</v>
      </c>
      <c r="O25">
        <f ca="1">IF($S$3&lt;=O$2,$C25-SUM($D25:N25),O25)</f>
        <v>0</v>
      </c>
      <c r="P25">
        <f ca="1">IF($S$3&lt;=P$2,$C25-SUM($D25:O25),P25)</f>
        <v>0</v>
      </c>
      <c r="Q25" s="1">
        <f t="shared" ca="1" si="0"/>
        <v>-4</v>
      </c>
    </row>
    <row r="26" spans="1:17" ht="15.6">
      <c r="A26" s="20" t="s">
        <v>4814</v>
      </c>
      <c r="B26" s="12" t="s">
        <v>4816</v>
      </c>
      <c r="C26" s="33" t="e">
        <f>SUM(COUNTIFS(#REF!, $B26,#REF!, {"In Progress","Done"}))</f>
        <v>#REF!</v>
      </c>
      <c r="D26" s="29">
        <v>9</v>
      </c>
      <c r="E26">
        <f ca="1">IF($S$3&lt;=E$2,$C26-SUM($D26:D26),E26)</f>
        <v>0</v>
      </c>
      <c r="F26">
        <f ca="1">IF($S$3&lt;=F$2,$C26-SUM($D26:E26),F26)</f>
        <v>0</v>
      </c>
      <c r="G26">
        <f ca="1">IF($S$3&lt;=G$2,$C26-SUM($D26:F26),G26)</f>
        <v>2</v>
      </c>
      <c r="H26">
        <f ca="1">IF($S$3&lt;=H$2,$C26-SUM($D26:G26),H26)</f>
        <v>0</v>
      </c>
      <c r="I26">
        <f ca="1">IF($S$3&lt;=I$2,$C26-SUM($D26:H26),I26)</f>
        <v>1</v>
      </c>
      <c r="J26">
        <f ca="1">IF($S$3&lt;=J$2,$C26-SUM($D26:I26),J26)</f>
        <v>0</v>
      </c>
      <c r="K26">
        <f ca="1">IF($S$3&lt;=K$2,$C26-SUM($D26:J26),K26)</f>
        <v>0</v>
      </c>
      <c r="L26">
        <f ca="1">IF($S$3&lt;=L$2,$C26-SUM($D26:K26),L26)</f>
        <v>0</v>
      </c>
      <c r="M26">
        <f ca="1">IF($S$3&lt;=M$2,$C26-SUM($D26:L26),M26)</f>
        <v>14</v>
      </c>
      <c r="N26">
        <f ca="1">IF($S$3&lt;=N$2,$C26-SUM($D26:M26),N26)</f>
        <v>0</v>
      </c>
      <c r="O26">
        <f ca="1">IF($S$3&lt;=O$2,$C26-SUM($D26:N26),O26)</f>
        <v>0</v>
      </c>
      <c r="P26">
        <f ca="1">IF($S$3&lt;=P$2,$C26-SUM($D26:O26),P26)</f>
        <v>0</v>
      </c>
      <c r="Q26" s="1">
        <f t="shared" ca="1" si="0"/>
        <v>17</v>
      </c>
    </row>
    <row r="27" spans="1:17" ht="15.6">
      <c r="A27" s="241" t="s">
        <v>185</v>
      </c>
      <c r="B27" s="242" t="s">
        <v>186</v>
      </c>
      <c r="C27" s="33" t="e">
        <f>SUM(COUNTIFS(#REF!, $B27,#REF!, {"In Progress","Done"}))</f>
        <v>#REF!</v>
      </c>
      <c r="D27" s="29">
        <v>5</v>
      </c>
      <c r="E27">
        <f ca="1">IF($S$3&lt;=E$2,$C27-SUM($D27:D27),E27)</f>
        <v>0</v>
      </c>
      <c r="F27">
        <f ca="1">IF($S$3&lt;=F$2,$C27-SUM($D27:E27),F27)</f>
        <v>0</v>
      </c>
      <c r="G27">
        <f ca="1">IF($S$3&lt;=G$2,$C27-SUM($D27:F27),G27)</f>
        <v>2</v>
      </c>
      <c r="H27">
        <f ca="1">IF($S$3&lt;=H$2,$C27-SUM($D27:G27),H27)</f>
        <v>0</v>
      </c>
      <c r="I27">
        <f ca="1">IF($S$3&lt;=I$2,$C27-SUM($D27:H27),I27)</f>
        <v>1</v>
      </c>
      <c r="J27">
        <f ca="1">IF($S$3&lt;=J$2,$C27-SUM($D27:I27),J27)</f>
        <v>0</v>
      </c>
      <c r="K27">
        <f ca="1">IF($S$3&lt;=K$2,$C27-SUM($D27:J27),K27)</f>
        <v>0</v>
      </c>
      <c r="L27">
        <f ca="1">IF($S$3&lt;=L$2,$C27-SUM($D27:K27),L27)</f>
        <v>0</v>
      </c>
      <c r="M27">
        <f ca="1">IF($S$3&lt;=M$2,$C27-SUM($D27:L27),M27)</f>
        <v>0</v>
      </c>
      <c r="N27">
        <f ca="1">IF($S$3&lt;=N$2,$C27-SUM($D27:M27),N27)</f>
        <v>0</v>
      </c>
      <c r="O27">
        <f ca="1">IF($S$3&lt;=O$2,$C27-SUM($D27:N27),O27)</f>
        <v>0</v>
      </c>
      <c r="P27">
        <f ca="1">IF($S$3&lt;=P$2,$C27-SUM($D27:O27),P27)</f>
        <v>0</v>
      </c>
      <c r="Q27" s="1">
        <f t="shared" ca="1" si="0"/>
        <v>3</v>
      </c>
    </row>
    <row r="28" spans="1:17" ht="15.6">
      <c r="A28" s="241" t="s">
        <v>2730</v>
      </c>
      <c r="B28" s="242" t="s">
        <v>2733</v>
      </c>
      <c r="C28" s="33" t="e">
        <f>SUM(COUNTIFS(#REF!, $B28,#REF!, {"In Progress","Done"}))</f>
        <v>#REF!</v>
      </c>
      <c r="D28" s="29">
        <v>3</v>
      </c>
      <c r="E28">
        <f ca="1">IF($S$3&lt;=E$2,$C28-SUM($D28:D28),E28)</f>
        <v>0</v>
      </c>
      <c r="F28">
        <f ca="1">IF($S$3&lt;=F$2,$C28-SUM($D28:E28),F28)</f>
        <v>0</v>
      </c>
      <c r="G28">
        <f ca="1">IF($S$3&lt;=G$2,$C28-SUM($D28:F28),G28)</f>
        <v>2</v>
      </c>
      <c r="H28">
        <f ca="1">IF($S$3&lt;=H$2,$C28-SUM($D28:G28),H28)</f>
        <v>0</v>
      </c>
      <c r="I28">
        <f ca="1">IF($S$3&lt;=I$2,$C28-SUM($D28:H28),I28)</f>
        <v>1</v>
      </c>
      <c r="J28">
        <f ca="1">IF($S$3&lt;=J$2,$C28-SUM($D28:I28),J28)</f>
        <v>0</v>
      </c>
      <c r="K28">
        <f ca="1">IF($S$3&lt;=K$2,$C28-SUM($D28:J28),K28)</f>
        <v>0</v>
      </c>
      <c r="L28">
        <f ca="1">IF($S$3&lt;=L$2,$C28-SUM($D28:K28),L28)</f>
        <v>0</v>
      </c>
      <c r="M28">
        <f ca="1">IF($S$3&lt;=M$2,$C28-SUM($D28:L28),M28)</f>
        <v>-2</v>
      </c>
      <c r="N28">
        <f ca="1">IF($S$3&lt;=N$2,$C28-SUM($D28:M28),N28)</f>
        <v>0</v>
      </c>
      <c r="O28">
        <f ca="1">IF($S$3&lt;=O$2,$C28-SUM($D28:N28),O28)</f>
        <v>0</v>
      </c>
      <c r="P28">
        <f ca="1">IF($S$3&lt;=P$2,$C28-SUM($D28:O28),P28)</f>
        <v>0</v>
      </c>
      <c r="Q28" s="1">
        <f t="shared" ca="1" si="0"/>
        <v>1</v>
      </c>
    </row>
    <row r="29" spans="1:17" ht="15.6">
      <c r="A29" s="241" t="s">
        <v>193</v>
      </c>
      <c r="B29" s="242" t="s">
        <v>194</v>
      </c>
      <c r="C29" s="33" t="e">
        <f>SUM(COUNTIFS(#REF!, $B29,#REF!, {"In Progress","Done"}))</f>
        <v>#REF!</v>
      </c>
      <c r="D29" s="29">
        <v>10</v>
      </c>
      <c r="E29">
        <f ca="1">IF($S$3&lt;=E$2,$C29-SUM($D29:D29),E29)</f>
        <v>0</v>
      </c>
      <c r="F29">
        <f ca="1">IF($S$3&lt;=F$2,$C29-SUM($D29:E29),F29)</f>
        <v>0</v>
      </c>
      <c r="G29">
        <f ca="1">IF($S$3&lt;=G$2,$C29-SUM($D29:F29),G29)</f>
        <v>2</v>
      </c>
      <c r="H29">
        <f ca="1">IF($S$3&lt;=H$2,$C29-SUM($D29:G29),H29)</f>
        <v>0</v>
      </c>
      <c r="I29">
        <f ca="1">IF($S$3&lt;=I$2,$C29-SUM($D29:H29),I29)</f>
        <v>1</v>
      </c>
      <c r="J29">
        <f ca="1">IF($S$3&lt;=J$2,$C29-SUM($D29:I29),J29)</f>
        <v>0</v>
      </c>
      <c r="K29">
        <f ca="1">IF($S$3&lt;=K$2,$C29-SUM($D29:J29),K29)</f>
        <v>0</v>
      </c>
      <c r="L29">
        <f ca="1">IF($S$3&lt;=L$2,$C29-SUM($D29:K29),L29)</f>
        <v>0</v>
      </c>
      <c r="M29">
        <f ca="1">IF($S$3&lt;=M$2,$C29-SUM($D29:L29),M29)</f>
        <v>12</v>
      </c>
      <c r="N29">
        <f ca="1">IF($S$3&lt;=N$2,$C29-SUM($D29:M29),N29)</f>
        <v>0</v>
      </c>
      <c r="O29">
        <f ca="1">IF($S$3&lt;=O$2,$C29-SUM($D29:N29),O29)</f>
        <v>0</v>
      </c>
      <c r="P29">
        <f ca="1">IF($S$3&lt;=P$2,$C29-SUM($D29:O29),P29)</f>
        <v>0</v>
      </c>
      <c r="Q29" s="1">
        <f t="shared" ca="1" si="0"/>
        <v>15</v>
      </c>
    </row>
    <row r="30" spans="1:17" ht="15.6">
      <c r="A30" s="241" t="s">
        <v>4354</v>
      </c>
      <c r="B30" s="19" t="s">
        <v>4969</v>
      </c>
      <c r="C30" s="33" t="e">
        <f>SUM(COUNTIFS(#REF!, $B30,#REF!, {"In Progress","Done"}))</f>
        <v>#REF!</v>
      </c>
      <c r="D30" s="29">
        <v>1</v>
      </c>
      <c r="E30">
        <f ca="1">IF($S$3&lt;=E$2,$C30-SUM($D30:D30),E30)</f>
        <v>0</v>
      </c>
      <c r="F30">
        <f ca="1">IF($S$3&lt;=F$2,$C30-SUM($D30:E30),F30)</f>
        <v>0</v>
      </c>
      <c r="G30">
        <f ca="1">IF($S$3&lt;=G$2,$C30-SUM($D30:F30),G30)</f>
        <v>2</v>
      </c>
      <c r="H30">
        <f ca="1">IF($S$3&lt;=H$2,$C30-SUM($D30:G30),H30)</f>
        <v>0</v>
      </c>
      <c r="I30">
        <f ca="1">IF($S$3&lt;=I$2,$C30-SUM($D30:H30),I30)</f>
        <v>1</v>
      </c>
      <c r="J30">
        <f ca="1">IF($S$3&lt;=J$2,$C30-SUM($D30:I30),J30)</f>
        <v>0</v>
      </c>
      <c r="K30">
        <f ca="1">IF($S$3&lt;=K$2,$C30-SUM($D30:J30),K30)</f>
        <v>0</v>
      </c>
      <c r="L30">
        <f ca="1">IF($S$3&lt;=L$2,$C30-SUM($D30:K30),L30)</f>
        <v>0</v>
      </c>
      <c r="M30">
        <f ca="1">IF($S$3&lt;=M$2,$C30-SUM($D30:L30),M30)</f>
        <v>7</v>
      </c>
      <c r="N30">
        <f ca="1">IF($S$3&lt;=N$2,$C30-SUM($D30:M30),N30)</f>
        <v>0</v>
      </c>
      <c r="O30">
        <f ca="1">IF($S$3&lt;=O$2,$C30-SUM($D30:N30),O30)</f>
        <v>0</v>
      </c>
      <c r="P30">
        <f ca="1">IF($S$3&lt;=P$2,$C30-SUM($D30:O30),P30)</f>
        <v>0</v>
      </c>
      <c r="Q30" s="1">
        <f t="shared" ca="1" si="0"/>
        <v>10</v>
      </c>
    </row>
    <row r="31" spans="1:17" ht="15.6">
      <c r="A31" s="241" t="s">
        <v>5021</v>
      </c>
      <c r="B31" s="242" t="s">
        <v>5023</v>
      </c>
      <c r="C31" s="33" t="e">
        <f>SUM(COUNTIFS(#REF!, $B31,#REF!, {"In Progress","Done"}))</f>
        <v>#REF!</v>
      </c>
      <c r="D31" s="29">
        <v>1</v>
      </c>
      <c r="E31">
        <f ca="1">IF($S$3&lt;=E$2,$C31-SUM($D31:D31),E31)</f>
        <v>0</v>
      </c>
      <c r="F31">
        <f ca="1">IF($S$3&lt;=F$2,$C31-SUM($D31:E31),F31)</f>
        <v>0</v>
      </c>
      <c r="G31">
        <f ca="1">IF($S$3&lt;=G$2,$C31-SUM($D31:F31),G31)</f>
        <v>2</v>
      </c>
      <c r="H31">
        <f ca="1">IF($S$3&lt;=H$2,$C31-SUM($D31:G31),H31)</f>
        <v>0</v>
      </c>
      <c r="I31">
        <f ca="1">IF($S$3&lt;=I$2,$C31-SUM($D31:H31),I31)</f>
        <v>1</v>
      </c>
      <c r="J31">
        <f ca="1">IF($S$3&lt;=J$2,$C31-SUM($D31:I31),J31)</f>
        <v>0</v>
      </c>
      <c r="K31">
        <f ca="1">IF($S$3&lt;=K$2,$C31-SUM($D31:J31),K31)</f>
        <v>0</v>
      </c>
      <c r="L31">
        <f ca="1">IF($S$3&lt;=L$2,$C31-SUM($D31:K31),L31)</f>
        <v>0</v>
      </c>
      <c r="M31">
        <f ca="1">IF($S$3&lt;=M$2,$C31-SUM($D31:L31),M31)</f>
        <v>9</v>
      </c>
      <c r="N31">
        <f ca="1">IF($S$3&lt;=N$2,$C31-SUM($D31:M31),N31)</f>
        <v>0</v>
      </c>
      <c r="O31">
        <f ca="1">IF($S$3&lt;=O$2,$C31-SUM($D31:N31),O31)</f>
        <v>0</v>
      </c>
      <c r="P31">
        <f ca="1">IF($S$3&lt;=P$2,$C31-SUM($D31:O31),P31)</f>
        <v>0</v>
      </c>
      <c r="Q31" s="1">
        <f t="shared" ca="1" si="0"/>
        <v>12</v>
      </c>
    </row>
    <row r="32" spans="1:17" ht="15.6">
      <c r="A32" s="241" t="s">
        <v>196</v>
      </c>
      <c r="B32" s="242" t="s">
        <v>197</v>
      </c>
      <c r="C32" s="33" t="e">
        <f>SUM(COUNTIFS(#REF!, $B32,#REF!, {"In Progress","Done"}))</f>
        <v>#REF!</v>
      </c>
      <c r="D32" s="29">
        <v>0</v>
      </c>
      <c r="E32">
        <f ca="1">IF($S$3&lt;=E$2,$C32-SUM($D32:D32),E32)</f>
        <v>0</v>
      </c>
      <c r="F32">
        <f ca="1">IF($S$3&lt;=F$2,$C32-SUM($D32:E32),F32)</f>
        <v>0</v>
      </c>
      <c r="G32">
        <f ca="1">IF($S$3&lt;=G$2,$C32-SUM($D32:F32),G32)</f>
        <v>2</v>
      </c>
      <c r="H32">
        <f ca="1">IF($S$3&lt;=H$2,$C32-SUM($D32:G32),H32)</f>
        <v>0</v>
      </c>
      <c r="I32">
        <f ca="1">IF($S$3&lt;=I$2,$C32-SUM($D32:H32),I32)</f>
        <v>1</v>
      </c>
      <c r="J32">
        <f ca="1">IF($S$3&lt;=J$2,$C32-SUM($D32:I32),J32)</f>
        <v>0</v>
      </c>
      <c r="K32">
        <f ca="1">IF($S$3&lt;=K$2,$C32-SUM($D32:J32),K32)</f>
        <v>0</v>
      </c>
      <c r="L32">
        <f ca="1">IF($S$3&lt;=L$2,$C32-SUM($D32:K32),L32)</f>
        <v>0</v>
      </c>
      <c r="M32">
        <f ca="1">IF($S$3&lt;=M$2,$C32-SUM($D32:L32),M32)</f>
        <v>0</v>
      </c>
      <c r="N32">
        <f ca="1">IF($S$3&lt;=N$2,$C32-SUM($D32:M32),N32)</f>
        <v>0</v>
      </c>
      <c r="O32">
        <f ca="1">IF($S$3&lt;=O$2,$C32-SUM($D32:N32),O32)</f>
        <v>0</v>
      </c>
      <c r="P32">
        <f ca="1">IF($S$3&lt;=P$2,$C32-SUM($D32:O32),P32)</f>
        <v>0</v>
      </c>
      <c r="Q32" s="1">
        <f t="shared" ca="1" si="0"/>
        <v>3</v>
      </c>
    </row>
    <row r="33" spans="1:18" ht="15.6">
      <c r="A33" s="241" t="s">
        <v>200</v>
      </c>
      <c r="B33" s="19" t="s">
        <v>201</v>
      </c>
      <c r="C33" s="33" t="e">
        <f>SUM(COUNTIFS(#REF!, $B33,#REF!, {"In Progress","Done"}))</f>
        <v>#REF!</v>
      </c>
      <c r="D33" s="29">
        <v>0</v>
      </c>
      <c r="E33">
        <f ca="1">IF($S$3&lt;=E$2,$C33-SUM($D33:D33),E33)</f>
        <v>0</v>
      </c>
      <c r="F33">
        <f ca="1">IF($S$3&lt;=F$2,$C33-SUM($D33:E33),F33)</f>
        <v>0</v>
      </c>
      <c r="G33">
        <f ca="1">IF($S$3&lt;=G$2,$C33-SUM($D33:F33),G33)</f>
        <v>2</v>
      </c>
      <c r="H33">
        <f ca="1">IF($S$3&lt;=H$2,$C33-SUM($D33:G33),H33)</f>
        <v>0</v>
      </c>
      <c r="I33">
        <f ca="1">IF($S$3&lt;=I$2,$C33-SUM($D33:H33),I33)</f>
        <v>1</v>
      </c>
      <c r="J33">
        <f ca="1">IF($S$3&lt;=J$2,$C33-SUM($D33:I33),J33)</f>
        <v>0</v>
      </c>
      <c r="K33">
        <f ca="1">IF($S$3&lt;=K$2,$C33-SUM($D33:J33),K33)</f>
        <v>0</v>
      </c>
      <c r="L33">
        <f ca="1">IF($S$3&lt;=L$2,$C33-SUM($D33:K33),L33)</f>
        <v>0</v>
      </c>
      <c r="M33">
        <f ca="1">IF($S$3&lt;=M$2,$C33-SUM($D33:L33),M33)</f>
        <v>1</v>
      </c>
      <c r="N33">
        <f ca="1">IF($S$3&lt;=N$2,$C33-SUM($D33:M33),N33)</f>
        <v>0</v>
      </c>
      <c r="O33">
        <f ca="1">IF($S$3&lt;=O$2,$C33-SUM($D33:N33),O33)</f>
        <v>0</v>
      </c>
      <c r="P33">
        <f ca="1">IF($S$3&lt;=P$2,$C33-SUM($D33:O33),P33)</f>
        <v>0</v>
      </c>
      <c r="Q33" s="1">
        <f t="shared" ca="1" si="0"/>
        <v>4</v>
      </c>
    </row>
    <row r="34" spans="1:18" ht="15.6">
      <c r="A34" s="241" t="s">
        <v>209</v>
      </c>
      <c r="B34" s="19" t="s">
        <v>210</v>
      </c>
      <c r="C34" s="33" t="e">
        <f>SUM(COUNTIFS(#REF!, $B34,#REF!, {"In Progress","Done"}))</f>
        <v>#REF!</v>
      </c>
      <c r="D34" s="29">
        <v>0</v>
      </c>
      <c r="E34">
        <f ca="1">IF($S$3&lt;=E$2,$C34-SUM($D34:D34),E34)</f>
        <v>0</v>
      </c>
      <c r="F34">
        <f ca="1">IF($S$3&lt;=F$2,$C34-SUM($D34:E34),F34)</f>
        <v>0</v>
      </c>
      <c r="G34">
        <f ca="1">IF($S$3&lt;=G$2,$C34-SUM($D34:F34),G34)</f>
        <v>2</v>
      </c>
      <c r="H34">
        <f ca="1">IF($S$3&lt;=H$2,$C34-SUM($D34:G34),H34)</f>
        <v>0</v>
      </c>
      <c r="I34">
        <f ca="1">IF($S$3&lt;=I$2,$C34-SUM($D34:H34),I34)</f>
        <v>1</v>
      </c>
      <c r="J34">
        <f ca="1">IF($S$3&lt;=J$2,$C34-SUM($D34:I34),J34)</f>
        <v>0</v>
      </c>
      <c r="K34">
        <f ca="1">IF($S$3&lt;=K$2,$C34-SUM($D34:J34),K34)</f>
        <v>0</v>
      </c>
      <c r="L34">
        <f ca="1">IF($S$3&lt;=L$2,$C34-SUM($D34:K34),L34)</f>
        <v>0</v>
      </c>
      <c r="M34">
        <f ca="1">IF($S$3&lt;=M$2,$C34-SUM($D34:L34),M34)</f>
        <v>0</v>
      </c>
      <c r="N34">
        <f ca="1">IF($S$3&lt;=N$2,$C34-SUM($D34:M34),N34)</f>
        <v>0</v>
      </c>
      <c r="O34">
        <f ca="1">IF($S$3&lt;=O$2,$C34-SUM($D34:N34),O34)</f>
        <v>0</v>
      </c>
      <c r="P34">
        <f ca="1">IF($S$3&lt;=P$2,$C34-SUM($D34:O34),P34)</f>
        <v>0</v>
      </c>
      <c r="Q34" s="1">
        <f t="shared" ca="1" si="0"/>
        <v>3</v>
      </c>
    </row>
    <row r="39" spans="1:18">
      <c r="A39" s="31" t="s">
        <v>6154</v>
      </c>
      <c r="B39" s="31"/>
      <c r="E39" s="32" t="s">
        <v>6137</v>
      </c>
      <c r="F39" s="32" t="s">
        <v>6138</v>
      </c>
      <c r="G39" s="32" t="s">
        <v>6139</v>
      </c>
      <c r="H39" s="32" t="s">
        <v>6140</v>
      </c>
      <c r="I39" s="32" t="s">
        <v>6141</v>
      </c>
      <c r="J39" s="32" t="s">
        <v>6142</v>
      </c>
      <c r="K39" s="32" t="s">
        <v>6143</v>
      </c>
      <c r="L39" s="32" t="s">
        <v>6144</v>
      </c>
      <c r="M39" s="32" t="s">
        <v>6145</v>
      </c>
      <c r="N39" s="32" t="s">
        <v>6146</v>
      </c>
      <c r="O39" s="32" t="s">
        <v>6147</v>
      </c>
      <c r="P39" s="32" t="s">
        <v>6148</v>
      </c>
      <c r="Q39" s="30"/>
    </row>
    <row r="40" spans="1:18" ht="29.1">
      <c r="A40" s="24" t="s">
        <v>6084</v>
      </c>
      <c r="B40" s="25" t="s">
        <v>38</v>
      </c>
      <c r="C40" s="26" t="s">
        <v>6155</v>
      </c>
      <c r="D40" s="28" t="s">
        <v>6156</v>
      </c>
      <c r="E40" s="27">
        <v>43496</v>
      </c>
      <c r="F40" s="27">
        <v>43524</v>
      </c>
      <c r="G40" s="27">
        <v>43555</v>
      </c>
      <c r="H40" s="27">
        <v>43585</v>
      </c>
      <c r="I40" s="27">
        <v>43616</v>
      </c>
      <c r="J40" s="27">
        <v>43646</v>
      </c>
      <c r="K40" s="27">
        <v>43677</v>
      </c>
      <c r="L40" s="27">
        <v>43708</v>
      </c>
      <c r="M40" s="27">
        <v>43738</v>
      </c>
      <c r="N40" s="27">
        <v>43769</v>
      </c>
      <c r="O40" s="27">
        <v>43799</v>
      </c>
      <c r="P40" s="27">
        <v>43830</v>
      </c>
      <c r="Q40" s="25" t="s">
        <v>6157</v>
      </c>
      <c r="R40" s="23"/>
    </row>
    <row r="41" spans="1:18" ht="15.6">
      <c r="A41" s="20" t="s">
        <v>56</v>
      </c>
      <c r="B41" t="s">
        <v>56</v>
      </c>
      <c r="C41" s="33" t="e">
        <f>COUNTIFS(#REF!, $B41,#REF!, "In Progress")</f>
        <v>#REF!</v>
      </c>
      <c r="D41" s="29">
        <v>2</v>
      </c>
      <c r="E41">
        <f ca="1">IF($S$3&lt;=E$40,$C41-SUM($D41:D41),E41)</f>
        <v>0</v>
      </c>
      <c r="F41">
        <f ca="1">IF($S$3&lt;=F$40,$C41-SUM($D41:E41),F41)</f>
        <v>0</v>
      </c>
      <c r="G41">
        <f ca="1">IF($S$3&lt;=G$40,$C41-SUM($D41:F41),G41)</f>
        <v>0</v>
      </c>
      <c r="H41">
        <f ca="1">IF($S$3&lt;=H$40,$C41-SUM($D41:G41),H41)</f>
        <v>0</v>
      </c>
      <c r="I41">
        <f ca="1">IF($S$3&lt;=I$40,$C41-SUM($D41:H41),I41)</f>
        <v>0</v>
      </c>
      <c r="J41">
        <f ca="1">IF($S$3&lt;=J$40,$C41-SUM($D41:I41),J41)</f>
        <v>0</v>
      </c>
      <c r="K41">
        <f ca="1">IF($S$3&lt;=K$40,$C41-SUM($D41:J41),K41)</f>
        <v>0</v>
      </c>
      <c r="L41">
        <f ca="1">IF($S$3&lt;=L$40,$C41-SUM($D41:K41),L41)</f>
        <v>0</v>
      </c>
      <c r="M41">
        <f ca="1">IF($S$3&lt;=M$40,$C41-SUM($D41:L41),M41)</f>
        <v>-1</v>
      </c>
      <c r="N41">
        <f ca="1">IF($S$3&lt;=N$40,$C41-SUM($D41:M41),N41)</f>
        <v>0</v>
      </c>
      <c r="O41">
        <f ca="1">IF($S$3&lt;=O$40,$C41-SUM($D41:N41),O41)</f>
        <v>0</v>
      </c>
      <c r="P41">
        <f ca="1">IF($S$3&lt;=P$40,$C41-SUM($D41:O41),P41)</f>
        <v>0</v>
      </c>
      <c r="Q41" s="1">
        <f ca="1">SUM(E41:P41)</f>
        <v>-1</v>
      </c>
    </row>
    <row r="42" spans="1:18" ht="15.6">
      <c r="A42" s="20" t="s">
        <v>28</v>
      </c>
      <c r="B42" t="s">
        <v>28</v>
      </c>
      <c r="C42" s="33" t="e">
        <f>COUNTIFS(#REF!, $B42,#REF!, "In Progress")</f>
        <v>#REF!</v>
      </c>
      <c r="D42" s="29">
        <v>0</v>
      </c>
      <c r="E42">
        <f ca="1">IF($S$3&lt;=E$40,$C42-SUM($D42:D42),E42)</f>
        <v>0</v>
      </c>
      <c r="F42">
        <f ca="1">IF($S$3&lt;=F$40,$C42-SUM($D42:E42),F42)</f>
        <v>0</v>
      </c>
      <c r="G42">
        <f ca="1">IF($S$3&lt;=G$40,$C42-SUM($D42:F42),G42)</f>
        <v>0</v>
      </c>
      <c r="H42">
        <f ca="1">IF($S$3&lt;=H$40,$C42-SUM($D42:G42),H42)</f>
        <v>0</v>
      </c>
      <c r="I42">
        <f ca="1">IF($S$3&lt;=I$40,$C42-SUM($D42:H42),I42)</f>
        <v>0</v>
      </c>
      <c r="J42">
        <f ca="1">IF($S$3&lt;=J$40,$C42-SUM($D42:I42),J42)</f>
        <v>0</v>
      </c>
      <c r="K42">
        <f ca="1">IF($S$3&lt;=K$40,$C42-SUM($D42:J42),K42)</f>
        <v>0</v>
      </c>
      <c r="L42">
        <f ca="1">IF($S$3&lt;=L$40,$C42-SUM($D42:K42),L42)</f>
        <v>0</v>
      </c>
      <c r="M42">
        <f ca="1">IF($S$3&lt;=M$40,$C42-SUM($D42:L42),M42)</f>
        <v>0</v>
      </c>
      <c r="N42">
        <f ca="1">IF($S$3&lt;=N$40,$C42-SUM($D42:M42),N42)</f>
        <v>0</v>
      </c>
      <c r="O42">
        <f ca="1">IF($S$3&lt;=O$40,$C42-SUM($D42:N42),O42)</f>
        <v>0</v>
      </c>
      <c r="P42">
        <f ca="1">IF($S$3&lt;=P$40,$C42-SUM($D42:O42),P42)</f>
        <v>0</v>
      </c>
      <c r="Q42" s="1">
        <f t="shared" ref="Q42:Q64" ca="1" si="1">SUM(E42:P42)</f>
        <v>0</v>
      </c>
    </row>
    <row r="43" spans="1:18" ht="15.6">
      <c r="A43" s="20" t="s">
        <v>94</v>
      </c>
      <c r="B43" t="s">
        <v>95</v>
      </c>
      <c r="C43" s="33" t="e">
        <f>COUNTIFS(#REF!, $B43,#REF!, "In Progress")</f>
        <v>#REF!</v>
      </c>
      <c r="D43" s="29">
        <v>0</v>
      </c>
      <c r="E43">
        <f ca="1">IF($S$3&lt;=E$40,$C43-SUM($D43:D43),E43)</f>
        <v>1</v>
      </c>
      <c r="F43">
        <f ca="1">IF($S$3&lt;=F$40,$C43-SUM($D43:E43),F43)</f>
        <v>0</v>
      </c>
      <c r="G43">
        <f ca="1">IF($S$3&lt;=G$40,$C43-SUM($D43:F43),G43)</f>
        <v>-2</v>
      </c>
      <c r="H43">
        <f ca="1">IF($S$3&lt;=H$40,$C43-SUM($D43:G43),H43)</f>
        <v>0</v>
      </c>
      <c r="I43">
        <f ca="1">IF($S$3&lt;=I$40,$C43-SUM($D43:H43),I43)</f>
        <v>0</v>
      </c>
      <c r="J43">
        <f ca="1">IF($S$3&lt;=J$40,$C43-SUM($D43:I43),J43)</f>
        <v>0</v>
      </c>
      <c r="K43">
        <f ca="1">IF($S$3&lt;=K$40,$C43-SUM($D43:J43),K43)</f>
        <v>0</v>
      </c>
      <c r="L43">
        <f ca="1">IF($S$3&lt;=L$40,$C43-SUM($D43:K43),L43)</f>
        <v>0</v>
      </c>
      <c r="M43">
        <f ca="1">IF($S$3&lt;=M$40,$C43-SUM($D43:L43),M43)</f>
        <v>1</v>
      </c>
      <c r="N43">
        <f ca="1">IF($S$3&lt;=N$40,$C43-SUM($D43:M43),N43)</f>
        <v>0</v>
      </c>
      <c r="O43">
        <f ca="1">IF($S$3&lt;=O$40,$C43-SUM($D43:N43),O43)</f>
        <v>0</v>
      </c>
      <c r="P43">
        <f ca="1">IF($S$3&lt;=P$40,$C43-SUM($D43:O43),P43)</f>
        <v>0</v>
      </c>
      <c r="Q43" s="1">
        <f t="shared" ca="1" si="1"/>
        <v>0</v>
      </c>
    </row>
    <row r="44" spans="1:18" ht="15.6">
      <c r="A44" s="20" t="s">
        <v>98</v>
      </c>
      <c r="B44" t="s">
        <v>99</v>
      </c>
      <c r="C44" s="33" t="e">
        <f>COUNTIFS(#REF!, $B44,#REF!, "In Progress")</f>
        <v>#REF!</v>
      </c>
      <c r="D44" s="29">
        <v>3</v>
      </c>
      <c r="E44">
        <f ca="1">IF($S$3&lt;=E$40,$C44-SUM($D44:D44),E44)</f>
        <v>1</v>
      </c>
      <c r="F44">
        <f ca="1">IF($S$3&lt;=F$40,$C44-SUM($D44:E44),F44)</f>
        <v>0</v>
      </c>
      <c r="G44">
        <f ca="1">IF($S$3&lt;=G$40,$C44-SUM($D44:F44),G44)</f>
        <v>-1</v>
      </c>
      <c r="H44">
        <f ca="1">IF($S$3&lt;=H$40,$C44-SUM($D44:G44),H44)</f>
        <v>-1</v>
      </c>
      <c r="I44">
        <f ca="1">IF($S$3&lt;=I$40,$C44-SUM($D44:H44),I44)</f>
        <v>0</v>
      </c>
      <c r="J44">
        <f ca="1">IF($S$3&lt;=J$40,$C44-SUM($D44:I44),J44)</f>
        <v>1</v>
      </c>
      <c r="K44">
        <f ca="1">IF($S$3&lt;=K$40,$C44-SUM($D44:J44),K44)</f>
        <v>-2</v>
      </c>
      <c r="L44">
        <f ca="1">IF($S$3&lt;=L$40,$C44-SUM($D44:K44),L44)</f>
        <v>0</v>
      </c>
      <c r="M44">
        <f ca="1">IF($S$3&lt;=M$40,$C44-SUM($D44:L44),M44)</f>
        <v>3</v>
      </c>
      <c r="N44">
        <f ca="1">IF($S$3&lt;=N$40,$C44-SUM($D44:M44),N44)</f>
        <v>0</v>
      </c>
      <c r="O44">
        <f ca="1">IF($S$3&lt;=O$40,$C44-SUM($D44:N44),O44)</f>
        <v>0</v>
      </c>
      <c r="P44">
        <f ca="1">IF($S$3&lt;=P$40,$C44-SUM($D44:O44),P44)</f>
        <v>0</v>
      </c>
      <c r="Q44" s="1">
        <f t="shared" ca="1" si="1"/>
        <v>1</v>
      </c>
    </row>
    <row r="45" spans="1:18" ht="15.6">
      <c r="A45" s="20" t="s">
        <v>109</v>
      </c>
      <c r="B45" t="s">
        <v>110</v>
      </c>
      <c r="C45" s="33" t="e">
        <f>COUNTIFS(#REF!, $B45,#REF!, "In Progress")</f>
        <v>#REF!</v>
      </c>
      <c r="D45" s="29">
        <v>6</v>
      </c>
      <c r="E45">
        <f ca="1">IF($S$3&lt;=E$40,$C45-SUM($D45:D45),E45)</f>
        <v>3</v>
      </c>
      <c r="F45">
        <f ca="1">IF($S$3&lt;=F$40,$C45-SUM($D45:E45),F45)</f>
        <v>1</v>
      </c>
      <c r="G45">
        <f ca="1">IF($S$3&lt;=G$40,$C45-SUM($D45:F45),G45)</f>
        <v>1</v>
      </c>
      <c r="H45">
        <f ca="1">IF($S$3&lt;=H$40,$C45-SUM($D45:G45),H45)</f>
        <v>0</v>
      </c>
      <c r="I45">
        <f ca="1">IF($S$3&lt;=I$40,$C45-SUM($D45:H45),I45)</f>
        <v>0</v>
      </c>
      <c r="J45">
        <f ca="1">IF($S$3&lt;=J$40,$C45-SUM($D45:I45),J45)</f>
        <v>0</v>
      </c>
      <c r="K45">
        <f ca="1">IF($S$3&lt;=K$40,$C45-SUM($D45:J45),K45)</f>
        <v>1</v>
      </c>
      <c r="L45">
        <f ca="1">IF($S$3&lt;=L$40,$C45-SUM($D45:K45),L45)</f>
        <v>-2</v>
      </c>
      <c r="M45">
        <f ca="1">IF($S$3&lt;=M$40,$C45-SUM($D45:L45),M45)</f>
        <v>-4</v>
      </c>
      <c r="N45">
        <f ca="1">IF($S$3&lt;=N$40,$C45-SUM($D45:M45),N45)</f>
        <v>0</v>
      </c>
      <c r="O45">
        <f ca="1">IF($S$3&lt;=O$40,$C45-SUM($D45:N45),O45)</f>
        <v>0</v>
      </c>
      <c r="P45">
        <f ca="1">IF($S$3&lt;=P$40,$C45-SUM($D45:O45),P45)</f>
        <v>0</v>
      </c>
      <c r="Q45" s="1">
        <f t="shared" ca="1" si="1"/>
        <v>0</v>
      </c>
    </row>
    <row r="46" spans="1:18" ht="15.6">
      <c r="A46" s="20" t="s">
        <v>10</v>
      </c>
      <c r="B46" t="s">
        <v>118</v>
      </c>
      <c r="C46" s="33" t="e">
        <f>COUNTIFS(#REF!, $B46,#REF!, "In Progress")</f>
        <v>#REF!</v>
      </c>
      <c r="D46" s="29">
        <v>6</v>
      </c>
      <c r="E46">
        <f ca="1">IF($S$3&lt;=E$40,$C46-SUM($D46:D46),E46)</f>
        <v>0</v>
      </c>
      <c r="F46">
        <f ca="1">IF($S$3&lt;=F$40,$C46-SUM($D46:E46),F46)</f>
        <v>2</v>
      </c>
      <c r="G46">
        <f ca="1">IF($S$3&lt;=G$40,$C46-SUM($D46:F46),G46)</f>
        <v>-3</v>
      </c>
      <c r="H46">
        <f ca="1">IF($S$3&lt;=H$40,$C46-SUM($D46:G46),H46)</f>
        <v>1</v>
      </c>
      <c r="I46">
        <f ca="1">IF($S$3&lt;=I$40,$C46-SUM($D46:H46),I46)</f>
        <v>0</v>
      </c>
      <c r="J46">
        <f ca="1">IF($S$3&lt;=J$40,$C46-SUM($D46:I46),J46)</f>
        <v>-1</v>
      </c>
      <c r="K46">
        <f ca="1">IF($S$3&lt;=K$40,$C46-SUM($D46:J46),K46)</f>
        <v>2</v>
      </c>
      <c r="L46">
        <f ca="1">IF($S$3&lt;=L$40,$C46-SUM($D46:K46),L46)</f>
        <v>0</v>
      </c>
      <c r="M46">
        <f ca="1">IF($S$3&lt;=M$40,$C46-SUM($D46:L46),M46)</f>
        <v>-6</v>
      </c>
      <c r="N46">
        <f ca="1">IF($S$3&lt;=N$40,$C46-SUM($D46:M46),N46)</f>
        <v>0</v>
      </c>
      <c r="O46">
        <f ca="1">IF($S$3&lt;=O$40,$C46-SUM($D46:N46),O46)</f>
        <v>0</v>
      </c>
      <c r="P46">
        <f ca="1">IF($S$3&lt;=P$40,$C46-SUM($D46:O46),P46)</f>
        <v>0</v>
      </c>
      <c r="Q46" s="1">
        <f t="shared" ca="1" si="1"/>
        <v>-5</v>
      </c>
    </row>
    <row r="47" spans="1:18" ht="15.6">
      <c r="A47" s="20" t="s">
        <v>5539</v>
      </c>
      <c r="B47" t="s">
        <v>5541</v>
      </c>
      <c r="C47" s="33" t="e">
        <f>COUNTIFS(#REF!, $B47,#REF!, "In Progress")</f>
        <v>#REF!</v>
      </c>
      <c r="D47" s="29">
        <v>0</v>
      </c>
      <c r="E47">
        <f ca="1">IF($S$3&lt;=E$40,$C47-SUM($D47:D47),E47)</f>
        <v>0</v>
      </c>
      <c r="F47">
        <f ca="1">IF($S$3&lt;=F$40,$C47-SUM($D47:E47),F47)</f>
        <v>0</v>
      </c>
      <c r="G47">
        <f ca="1">IF($S$3&lt;=G$40,$C47-SUM($D47:F47),G47)</f>
        <v>0</v>
      </c>
      <c r="H47">
        <f ca="1">IF($S$3&lt;=H$40,$C47-SUM($D47:G47),H47)</f>
        <v>-2</v>
      </c>
      <c r="I47">
        <f ca="1">IF($S$3&lt;=I$40,$C47-SUM($D47:H47),I47)</f>
        <v>0</v>
      </c>
      <c r="J47">
        <f ca="1">IF($S$3&lt;=J$40,$C47-SUM($D47:I47),J47)</f>
        <v>0</v>
      </c>
      <c r="K47">
        <f ca="1">IF($S$3&lt;=K$40,$C47-SUM($D47:J47),K47)</f>
        <v>0</v>
      </c>
      <c r="L47">
        <f ca="1">IF($S$3&lt;=L$40,$C47-SUM($D47:K47),L47)</f>
        <v>0</v>
      </c>
      <c r="M47">
        <f ca="1">IF($S$3&lt;=M$40,$C47-SUM($D47:L47),M47)</f>
        <v>2</v>
      </c>
      <c r="N47">
        <f ca="1">IF($S$3&lt;=N$40,$C47-SUM($D47:M47),N47)</f>
        <v>0</v>
      </c>
      <c r="O47">
        <f ca="1">IF($S$3&lt;=O$40,$C47-SUM($D47:N47),O47)</f>
        <v>0</v>
      </c>
      <c r="P47">
        <f ca="1">IF($S$3&lt;=P$40,$C47-SUM($D47:O47),P47)</f>
        <v>0</v>
      </c>
      <c r="Q47" s="1">
        <f t="shared" ca="1" si="1"/>
        <v>0</v>
      </c>
    </row>
    <row r="48" spans="1:18" ht="15.6">
      <c r="A48" s="20" t="s">
        <v>12</v>
      </c>
      <c r="B48" t="s">
        <v>125</v>
      </c>
      <c r="C48" s="33" t="e">
        <f>COUNTIFS(#REF!, $B48,#REF!, "In Progress")</f>
        <v>#REF!</v>
      </c>
      <c r="D48" s="29">
        <v>2</v>
      </c>
      <c r="E48">
        <f ca="1">IF($S$3&lt;=E$40,$C48-SUM($D48:D48),E48)</f>
        <v>1</v>
      </c>
      <c r="F48">
        <f ca="1">IF($S$3&lt;=F$40,$C48-SUM($D48:E48),F48)</f>
        <v>0</v>
      </c>
      <c r="G48">
        <f ca="1">IF($S$3&lt;=G$40,$C48-SUM($D48:F48),G48)</f>
        <v>1</v>
      </c>
      <c r="H48">
        <f ca="1">IF($S$3&lt;=H$40,$C48-SUM($D48:G48),H48)</f>
        <v>1</v>
      </c>
      <c r="I48">
        <f ca="1">IF($S$3&lt;=I$40,$C48-SUM($D48:H48),I48)</f>
        <v>1</v>
      </c>
      <c r="J48">
        <f ca="1">IF($S$3&lt;=J$40,$C48-SUM($D48:I48),J48)</f>
        <v>1</v>
      </c>
      <c r="K48">
        <f ca="1">IF($S$3&lt;=K$40,$C48-SUM($D48:J48),K48)</f>
        <v>-4</v>
      </c>
      <c r="L48">
        <f ca="1">IF($S$3&lt;=L$40,$C48-SUM($D48:K48),L48)</f>
        <v>0</v>
      </c>
      <c r="M48">
        <f ca="1">IF($S$3&lt;=M$40,$C48-SUM($D48:L48),M48)</f>
        <v>-2</v>
      </c>
      <c r="N48">
        <f ca="1">IF($S$3&lt;=N$40,$C48-SUM($D48:M48),N48)</f>
        <v>0</v>
      </c>
      <c r="O48">
        <f ca="1">IF($S$3&lt;=O$40,$C48-SUM($D48:N48),O48)</f>
        <v>0</v>
      </c>
      <c r="P48">
        <f ca="1">IF($S$3&lt;=P$40,$C48-SUM($D48:O48),P48)</f>
        <v>0</v>
      </c>
      <c r="Q48" s="1">
        <f t="shared" ca="1" si="1"/>
        <v>-1</v>
      </c>
    </row>
    <row r="49" spans="1:17" ht="15.6">
      <c r="A49" s="20" t="s">
        <v>128</v>
      </c>
      <c r="B49" t="s">
        <v>129</v>
      </c>
      <c r="C49" s="33" t="e">
        <f>COUNTIFS(#REF!, $B49,#REF!, "In Progress")</f>
        <v>#REF!</v>
      </c>
      <c r="D49" s="29">
        <v>2</v>
      </c>
      <c r="E49">
        <f ca="1">IF($S$3&lt;=E$40,$C49-SUM($D49:D49),E49)</f>
        <v>0</v>
      </c>
      <c r="F49">
        <f ca="1">IF($S$3&lt;=F$40,$C49-SUM($D49:E49),F49)</f>
        <v>0</v>
      </c>
      <c r="G49">
        <f ca="1">IF($S$3&lt;=G$40,$C49-SUM($D49:F49),G49)</f>
        <v>0</v>
      </c>
      <c r="H49">
        <f ca="1">IF($S$3&lt;=H$40,$C49-SUM($D49:G49),H49)</f>
        <v>0</v>
      </c>
      <c r="I49">
        <f ca="1">IF($S$3&lt;=I$40,$C49-SUM($D49:H49),I49)</f>
        <v>0</v>
      </c>
      <c r="J49">
        <f ca="1">IF($S$3&lt;=J$40,$C49-SUM($D49:I49),J49)</f>
        <v>0</v>
      </c>
      <c r="K49">
        <f ca="1">IF($S$3&lt;=K$40,$C49-SUM($D49:J49),K49)</f>
        <v>0</v>
      </c>
      <c r="L49">
        <f ca="1">IF($S$3&lt;=L$40,$C49-SUM($D49:K49),L49)</f>
        <v>0</v>
      </c>
      <c r="M49">
        <f ca="1">IF($S$3&lt;=M$40,$C49-SUM($D49:L49),M49)</f>
        <v>5</v>
      </c>
      <c r="N49">
        <f ca="1">IF($S$3&lt;=N$40,$C49-SUM($D49:M49),N49)</f>
        <v>0</v>
      </c>
      <c r="O49">
        <f ca="1">IF($S$3&lt;=O$40,$C49-SUM($D49:N49),O49)</f>
        <v>0</v>
      </c>
      <c r="P49">
        <f ca="1">IF($S$3&lt;=P$40,$C49-SUM($D49:O49),P49)</f>
        <v>0</v>
      </c>
      <c r="Q49" s="1">
        <f t="shared" ca="1" si="1"/>
        <v>5</v>
      </c>
    </row>
    <row r="50" spans="1:17" ht="15.6">
      <c r="A50" s="20" t="s">
        <v>4365</v>
      </c>
      <c r="B50" t="s">
        <v>4366</v>
      </c>
      <c r="C50" s="33" t="e">
        <f>COUNTIFS(#REF!, $B50,#REF!, "In Progress")</f>
        <v>#REF!</v>
      </c>
      <c r="D50" s="29">
        <v>0</v>
      </c>
      <c r="E50">
        <f ca="1">IF($S$3&lt;=E$40,$C50-SUM($D50:D50),E50)</f>
        <v>1</v>
      </c>
      <c r="F50">
        <f ca="1">IF($S$3&lt;=F$40,$C50-SUM($D50:E50),F50)</f>
        <v>0</v>
      </c>
      <c r="G50">
        <f ca="1">IF($S$3&lt;=G$40,$C50-SUM($D50:F50),G50)</f>
        <v>0</v>
      </c>
      <c r="H50">
        <f ca="1">IF($S$3&lt;=H$40,$C50-SUM($D50:G50),H50)</f>
        <v>0</v>
      </c>
      <c r="I50">
        <f ca="1">IF($S$3&lt;=I$40,$C50-SUM($D50:H50),I50)</f>
        <v>0</v>
      </c>
      <c r="J50">
        <f ca="1">IF($S$3&lt;=J$40,$C50-SUM($D50:I50),J50)</f>
        <v>1</v>
      </c>
      <c r="K50">
        <f ca="1">IF($S$3&lt;=K$40,$C50-SUM($D50:J50),K50)</f>
        <v>-3</v>
      </c>
      <c r="L50">
        <f ca="1">IF($S$3&lt;=L$40,$C50-SUM($D50:K50),L50)</f>
        <v>0</v>
      </c>
      <c r="M50">
        <f ca="1">IF($S$3&lt;=M$40,$C50-SUM($D50:L50),M50)</f>
        <v>5</v>
      </c>
      <c r="N50">
        <f ca="1">IF($S$3&lt;=N$40,$C50-SUM($D50:M50),N50)</f>
        <v>0</v>
      </c>
      <c r="O50">
        <f ca="1">IF($S$3&lt;=O$40,$C50-SUM($D50:N50),O50)</f>
        <v>0</v>
      </c>
      <c r="P50">
        <f ca="1">IF($S$3&lt;=P$40,$C50-SUM($D50:O50),P50)</f>
        <v>0</v>
      </c>
      <c r="Q50" s="1">
        <f t="shared" ca="1" si="1"/>
        <v>4</v>
      </c>
    </row>
    <row r="51" spans="1:17" ht="15.6">
      <c r="A51" s="20" t="s">
        <v>132</v>
      </c>
      <c r="B51" t="s">
        <v>133</v>
      </c>
      <c r="C51" s="33" t="e">
        <f>COUNTIFS(#REF!, $B51,#REF!, "In Progress")</f>
        <v>#REF!</v>
      </c>
      <c r="D51" s="29">
        <v>2</v>
      </c>
      <c r="E51">
        <f ca="1">IF($S$3&lt;=E$40,$C51-SUM($D51:D51),E51)</f>
        <v>0</v>
      </c>
      <c r="F51">
        <f ca="1">IF($S$3&lt;=F$40,$C51-SUM($D51:E51),F51)</f>
        <v>2</v>
      </c>
      <c r="G51">
        <f ca="1">IF($S$3&lt;=G$40,$C51-SUM($D51:F51),G51)</f>
        <v>0</v>
      </c>
      <c r="H51">
        <f ca="1">IF($S$3&lt;=H$40,$C51-SUM($D51:G51),H51)</f>
        <v>0</v>
      </c>
      <c r="I51">
        <f ca="1">IF($S$3&lt;=I$40,$C51-SUM($D51:H51),I51)</f>
        <v>0</v>
      </c>
      <c r="J51">
        <f ca="1">IF($S$3&lt;=J$40,$C51-SUM($D51:I51),J51)</f>
        <v>1</v>
      </c>
      <c r="K51">
        <f ca="1">IF($S$3&lt;=K$40,$C51-SUM($D51:J51),K51)</f>
        <v>-1</v>
      </c>
      <c r="L51">
        <f ca="1">IF($S$3&lt;=L$40,$C51-SUM($D51:K51),L51)</f>
        <v>0</v>
      </c>
      <c r="M51">
        <f ca="1">IF($S$3&lt;=M$40,$C51-SUM($D51:L51),M51)</f>
        <v>-3</v>
      </c>
      <c r="N51">
        <f ca="1">IF($S$3&lt;=N$40,$C51-SUM($D51:M51),N51)</f>
        <v>0</v>
      </c>
      <c r="O51">
        <f ca="1">IF($S$3&lt;=O$40,$C51-SUM($D51:N51),O51)</f>
        <v>0</v>
      </c>
      <c r="P51">
        <f ca="1">IF($S$3&lt;=P$40,$C51-SUM($D51:O51),P51)</f>
        <v>0</v>
      </c>
      <c r="Q51" s="1">
        <f t="shared" ca="1" si="1"/>
        <v>-1</v>
      </c>
    </row>
    <row r="52" spans="1:17" ht="15.6">
      <c r="A52" s="20" t="s">
        <v>135</v>
      </c>
      <c r="B52" t="s">
        <v>136</v>
      </c>
      <c r="C52" s="33" t="e">
        <f>COUNTIFS(#REF!, $B52,#REF!, "In Progress")</f>
        <v>#REF!</v>
      </c>
      <c r="D52" s="29">
        <v>1</v>
      </c>
      <c r="E52">
        <f ca="1">IF($S$3&lt;=E$40,$C52-SUM($D52:D52),E52)</f>
        <v>0</v>
      </c>
      <c r="F52">
        <f ca="1">IF($S$3&lt;=F$40,$C52-SUM($D52:E52),F52)</f>
        <v>2</v>
      </c>
      <c r="G52">
        <f ca="1">IF($S$3&lt;=G$40,$C52-SUM($D52:F52),G52)</f>
        <v>0</v>
      </c>
      <c r="H52">
        <f ca="1">IF($S$3&lt;=H$40,$C52-SUM($D52:G52),H52)</f>
        <v>-1</v>
      </c>
      <c r="I52">
        <f ca="1">IF($S$3&lt;=I$40,$C52-SUM($D52:H52),I52)</f>
        <v>0</v>
      </c>
      <c r="J52">
        <f ca="1">IF($S$3&lt;=J$40,$C52-SUM($D52:I52),J52)</f>
        <v>1</v>
      </c>
      <c r="K52">
        <f ca="1">IF($S$3&lt;=K$40,$C52-SUM($D52:J52),K52)</f>
        <v>0</v>
      </c>
      <c r="L52">
        <f ca="1">IF($S$3&lt;=L$40,$C52-SUM($D52:K52),L52)</f>
        <v>0</v>
      </c>
      <c r="M52">
        <f ca="1">IF($S$3&lt;=M$40,$C52-SUM($D52:L52),M52)</f>
        <v>-2</v>
      </c>
      <c r="N52">
        <f ca="1">IF($S$3&lt;=N$40,$C52-SUM($D52:M52),N52)</f>
        <v>0</v>
      </c>
      <c r="O52">
        <f ca="1">IF($S$3&lt;=O$40,$C52-SUM($D52:N52),O52)</f>
        <v>0</v>
      </c>
      <c r="P52">
        <f ca="1">IF($S$3&lt;=P$40,$C52-SUM($D52:O52),P52)</f>
        <v>0</v>
      </c>
      <c r="Q52" s="1">
        <f t="shared" ca="1" si="1"/>
        <v>0</v>
      </c>
    </row>
    <row r="53" spans="1:17" ht="15.6">
      <c r="A53" s="20" t="s">
        <v>139</v>
      </c>
      <c r="B53" t="s">
        <v>140</v>
      </c>
      <c r="C53" s="33" t="e">
        <f>COUNTIFS(#REF!, $B53,#REF!, "In Progress")</f>
        <v>#REF!</v>
      </c>
      <c r="D53" s="29">
        <v>5</v>
      </c>
      <c r="E53">
        <f ca="1">IF($S$3&lt;=E$40,$C53-SUM($D53:D53),E53)</f>
        <v>0</v>
      </c>
      <c r="F53">
        <f ca="1">IF($S$3&lt;=F$40,$C53-SUM($D53:E53),F53)</f>
        <v>0</v>
      </c>
      <c r="G53">
        <f ca="1">IF($S$3&lt;=G$40,$C53-SUM($D53:F53),G53)</f>
        <v>0</v>
      </c>
      <c r="H53">
        <f ca="1">IF($S$3&lt;=H$40,$C53-SUM($D53:G53),H53)</f>
        <v>4</v>
      </c>
      <c r="I53">
        <f ca="1">IF($S$3&lt;=I$40,$C53-SUM($D53:H53),I53)</f>
        <v>0</v>
      </c>
      <c r="J53">
        <f ca="1">IF($S$3&lt;=J$40,$C53-SUM($D53:I53),J53)</f>
        <v>4</v>
      </c>
      <c r="K53">
        <f ca="1">IF($S$3&lt;=K$40,$C53-SUM($D53:J53),K53)</f>
        <v>-2</v>
      </c>
      <c r="L53">
        <f ca="1">IF($S$3&lt;=L$40,$C53-SUM($D53:K53),L53)</f>
        <v>0</v>
      </c>
      <c r="M53">
        <f ca="1">IF($S$3&lt;=M$40,$C53-SUM($D53:L53),M53)</f>
        <v>-7</v>
      </c>
      <c r="N53">
        <f ca="1">IF($S$3&lt;=N$40,$C53-SUM($D53:M53),N53)</f>
        <v>0</v>
      </c>
      <c r="O53">
        <f ca="1">IF($S$3&lt;=O$40,$C53-SUM($D53:N53),O53)</f>
        <v>0</v>
      </c>
      <c r="P53">
        <f ca="1">IF($S$3&lt;=P$40,$C53-SUM($D53:O53),P53)</f>
        <v>0</v>
      </c>
      <c r="Q53" s="1">
        <f t="shared" ca="1" si="1"/>
        <v>-1</v>
      </c>
    </row>
    <row r="54" spans="1:17" ht="15.6">
      <c r="A54" s="20" t="s">
        <v>145</v>
      </c>
      <c r="B54" t="s">
        <v>146</v>
      </c>
      <c r="C54" s="33" t="e">
        <f>COUNTIFS(#REF!, $B54,#REF!, "In Progress")</f>
        <v>#REF!</v>
      </c>
      <c r="D54" s="29">
        <v>2</v>
      </c>
      <c r="E54">
        <f ca="1">IF($S$3&lt;=E$40,$C54-SUM($D54:D54),E54)</f>
        <v>0</v>
      </c>
      <c r="F54">
        <f ca="1">IF($S$3&lt;=F$40,$C54-SUM($D54:E54),F54)</f>
        <v>2</v>
      </c>
      <c r="G54">
        <f ca="1">IF($S$3&lt;=G$40,$C54-SUM($D54:F54),G54)</f>
        <v>0</v>
      </c>
      <c r="H54">
        <f ca="1">IF($S$3&lt;=H$40,$C54-SUM($D54:G54),H54)</f>
        <v>0</v>
      </c>
      <c r="I54">
        <f ca="1">IF($S$3&lt;=I$40,$C54-SUM($D54:H54),I54)</f>
        <v>0</v>
      </c>
      <c r="J54">
        <f ca="1">IF($S$3&lt;=J$40,$C54-SUM($D54:I54),J54)</f>
        <v>0</v>
      </c>
      <c r="K54">
        <f ca="1">IF($S$3&lt;=K$40,$C54-SUM($D54:J54),K54)</f>
        <v>0</v>
      </c>
      <c r="L54">
        <f ca="1">IF($S$3&lt;=L$40,$C54-SUM($D54:K54),L54)</f>
        <v>0</v>
      </c>
      <c r="M54">
        <f ca="1">IF($S$3&lt;=M$40,$C54-SUM($D54:L54),M54)</f>
        <v>-2</v>
      </c>
      <c r="N54">
        <f ca="1">IF($S$3&lt;=N$40,$C54-SUM($D54:M54),N54)</f>
        <v>0</v>
      </c>
      <c r="O54">
        <f ca="1">IF($S$3&lt;=O$40,$C54-SUM($D54:N54),O54)</f>
        <v>0</v>
      </c>
      <c r="P54">
        <f ca="1">IF($S$3&lt;=P$40,$C54-SUM($D54:O54),P54)</f>
        <v>0</v>
      </c>
      <c r="Q54" s="1">
        <f t="shared" ca="1" si="1"/>
        <v>0</v>
      </c>
    </row>
    <row r="55" spans="1:17" ht="15.6">
      <c r="A55" s="20" t="s">
        <v>149</v>
      </c>
      <c r="B55" t="s">
        <v>150</v>
      </c>
      <c r="C55" s="33" t="e">
        <f>COUNTIFS(#REF!, $B55,#REF!, "In Progress")</f>
        <v>#REF!</v>
      </c>
      <c r="D55" s="29">
        <v>7</v>
      </c>
      <c r="E55">
        <f ca="1">IF($S$3&lt;=E$40,$C55-SUM($D55:D55),E55)</f>
        <v>1</v>
      </c>
      <c r="F55">
        <f ca="1">IF($S$3&lt;=F$40,$C55-SUM($D55:E55),F55)</f>
        <v>3</v>
      </c>
      <c r="G55">
        <f ca="1">IF($S$3&lt;=G$40,$C55-SUM($D55:F55),G55)</f>
        <v>0</v>
      </c>
      <c r="H55">
        <f ca="1">IF($S$3&lt;=H$40,$C55-SUM($D55:G55),H55)</f>
        <v>1</v>
      </c>
      <c r="I55">
        <f ca="1">IF($S$3&lt;=I$40,$C55-SUM($D55:H55),I55)</f>
        <v>0</v>
      </c>
      <c r="J55">
        <f ca="1">IF($S$3&lt;=J$40,$C55-SUM($D55:I55),J55)</f>
        <v>0</v>
      </c>
      <c r="K55">
        <f ca="1">IF($S$3&lt;=K$40,$C55-SUM($D55:J55),K55)</f>
        <v>0</v>
      </c>
      <c r="L55">
        <f ca="1">IF($S$3&lt;=L$40,$C55-SUM($D55:K55),L55)</f>
        <v>0</v>
      </c>
      <c r="M55">
        <f ca="1">IF($S$3&lt;=M$40,$C55-SUM($D55:L55),M55)</f>
        <v>-4</v>
      </c>
      <c r="N55">
        <f ca="1">IF($S$3&lt;=N$40,$C55-SUM($D55:M55),N55)</f>
        <v>0</v>
      </c>
      <c r="O55">
        <f ca="1">IF($S$3&lt;=O$40,$C55-SUM($D55:N55),O55)</f>
        <v>0</v>
      </c>
      <c r="P55">
        <f ca="1">IF($S$3&lt;=P$40,$C55-SUM($D55:O55),P55)</f>
        <v>0</v>
      </c>
      <c r="Q55" s="1">
        <f t="shared" ca="1" si="1"/>
        <v>1</v>
      </c>
    </row>
    <row r="56" spans="1:17" ht="15.6">
      <c r="A56" s="20" t="s">
        <v>153</v>
      </c>
      <c r="B56" t="s">
        <v>154</v>
      </c>
      <c r="C56" s="33" t="e">
        <f>COUNTIFS(#REF!, $B56,#REF!, "In Progress")</f>
        <v>#REF!</v>
      </c>
      <c r="D56" s="29">
        <v>0</v>
      </c>
      <c r="E56">
        <f ca="1">IF($S$3&lt;=E$40,$C56-SUM($D56:D56),E56)</f>
        <v>0</v>
      </c>
      <c r="F56">
        <f ca="1">IF($S$3&lt;=F$40,$C56-SUM($D56:E56),F56)</f>
        <v>0</v>
      </c>
      <c r="G56">
        <f ca="1">IF($S$3&lt;=G$40,$C56-SUM($D56:F56),G56)</f>
        <v>0</v>
      </c>
      <c r="H56">
        <f ca="1">IF($S$3&lt;=H$40,$C56-SUM($D56:G56),H56)</f>
        <v>0</v>
      </c>
      <c r="I56">
        <f ca="1">IF($S$3&lt;=I$40,$C56-SUM($D56:H56),I56)</f>
        <v>0</v>
      </c>
      <c r="J56">
        <f ca="1">IF($S$3&lt;=J$40,$C56-SUM($D56:I56),J56)</f>
        <v>0</v>
      </c>
      <c r="K56">
        <f ca="1">IF($S$3&lt;=K$40,$C56-SUM($D56:J56),K56)</f>
        <v>0</v>
      </c>
      <c r="L56">
        <f ca="1">IF($S$3&lt;=L$40,$C56-SUM($D56:K56),L56)</f>
        <v>0</v>
      </c>
      <c r="M56">
        <f ca="1">IF($S$3&lt;=M$40,$C56-SUM($D56:L56),M56)</f>
        <v>0</v>
      </c>
      <c r="N56">
        <f ca="1">IF($S$3&lt;=N$40,$C56-SUM($D56:M56),N56)</f>
        <v>0</v>
      </c>
      <c r="O56">
        <f ca="1">IF($S$3&lt;=O$40,$C56-SUM($D56:N56),O56)</f>
        <v>0</v>
      </c>
      <c r="P56">
        <f ca="1">IF($S$3&lt;=P$40,$C56-SUM($D56:O56),P56)</f>
        <v>0</v>
      </c>
      <c r="Q56" s="1">
        <f t="shared" ca="1" si="1"/>
        <v>0</v>
      </c>
    </row>
    <row r="57" spans="1:17" ht="15.6">
      <c r="A57" s="20" t="s">
        <v>157</v>
      </c>
      <c r="B57" t="s">
        <v>158</v>
      </c>
      <c r="C57" s="33" t="e">
        <f>COUNTIFS(#REF!, $B57,#REF!, "In Progress")</f>
        <v>#REF!</v>
      </c>
      <c r="D57" s="29">
        <v>7</v>
      </c>
      <c r="E57">
        <f ca="1">IF($S$3&lt;=E$40,$C57-SUM($D57:D57),E57)</f>
        <v>0</v>
      </c>
      <c r="F57">
        <f ca="1">IF($S$3&lt;=F$40,$C57-SUM($D57:E57),F57)</f>
        <v>0</v>
      </c>
      <c r="G57">
        <f ca="1">IF($S$3&lt;=G$40,$C57-SUM($D57:F57),G57)</f>
        <v>1</v>
      </c>
      <c r="H57">
        <f ca="1">IF($S$3&lt;=H$40,$C57-SUM($D57:G57),H57)</f>
        <v>1</v>
      </c>
      <c r="I57">
        <f ca="1">IF($S$3&lt;=I$40,$C57-SUM($D57:H57),I57)</f>
        <v>0</v>
      </c>
      <c r="J57">
        <f ca="1">IF($S$3&lt;=J$40,$C57-SUM($D57:I57),J57)</f>
        <v>1</v>
      </c>
      <c r="K57">
        <f ca="1">IF($S$3&lt;=K$40,$C57-SUM($D57:J57),K57)</f>
        <v>-1</v>
      </c>
      <c r="L57">
        <f ca="1">IF($S$3&lt;=L$40,$C57-SUM($D57:K57),L57)</f>
        <v>1</v>
      </c>
      <c r="M57">
        <f ca="1">IF($S$3&lt;=M$40,$C57-SUM($D57:L57),M57)</f>
        <v>2</v>
      </c>
      <c r="N57">
        <f ca="1">IF($S$3&lt;=N$40,$C57-SUM($D57:M57),N57)</f>
        <v>0</v>
      </c>
      <c r="O57">
        <f ca="1">IF($S$3&lt;=O$40,$C57-SUM($D57:N57),O57)</f>
        <v>0</v>
      </c>
      <c r="P57">
        <f ca="1">IF($S$3&lt;=P$40,$C57-SUM($D57:O57),P57)</f>
        <v>0</v>
      </c>
      <c r="Q57" s="1">
        <f t="shared" ca="1" si="1"/>
        <v>5</v>
      </c>
    </row>
    <row r="58" spans="1:17" ht="15.6">
      <c r="A58" s="20" t="s">
        <v>14</v>
      </c>
      <c r="B58" t="s">
        <v>2701</v>
      </c>
      <c r="C58" s="33" t="e">
        <f>COUNTIFS(#REF!, $B58,#REF!, "In Progress")</f>
        <v>#REF!</v>
      </c>
      <c r="D58" s="29">
        <v>7</v>
      </c>
      <c r="E58">
        <f ca="1">IF($S$3&lt;=E$40,$C58-SUM($D58:D58),E58)</f>
        <v>0</v>
      </c>
      <c r="F58">
        <f ca="1">IF($S$3&lt;=F$40,$C58-SUM($D58:E58),F58)</f>
        <v>0</v>
      </c>
      <c r="G58">
        <f ca="1">IF($S$3&lt;=G$40,$C58-SUM($D58:F58),G58)</f>
        <v>0</v>
      </c>
      <c r="H58">
        <f ca="1">IF($S$3&lt;=H$40,$C58-SUM($D58:G58),H58)</f>
        <v>2</v>
      </c>
      <c r="I58">
        <f ca="1">IF($S$3&lt;=I$40,$C58-SUM($D58:H58),I58)</f>
        <v>0</v>
      </c>
      <c r="J58">
        <f ca="1">IF($S$3&lt;=J$40,$C58-SUM($D58:I58),J58)</f>
        <v>0</v>
      </c>
      <c r="K58">
        <f ca="1">IF($S$3&lt;=K$40,$C58-SUM($D58:J58),K58)</f>
        <v>-2</v>
      </c>
      <c r="L58">
        <f ca="1">IF($S$3&lt;=L$40,$C58-SUM($D58:K58),L58)</f>
        <v>1</v>
      </c>
      <c r="M58">
        <f ca="1">IF($S$3&lt;=M$40,$C58-SUM($D58:L58),M58)</f>
        <v>-1</v>
      </c>
      <c r="N58">
        <f ca="1">IF($S$3&lt;=N$40,$C58-SUM($D58:M58),N58)</f>
        <v>0</v>
      </c>
      <c r="O58">
        <f ca="1">IF($S$3&lt;=O$40,$C58-SUM($D58:N58),O58)</f>
        <v>0</v>
      </c>
      <c r="P58">
        <f ca="1">IF($S$3&lt;=P$40,$C58-SUM($D58:O58),P58)</f>
        <v>0</v>
      </c>
      <c r="Q58" s="1">
        <f t="shared" ca="1" si="1"/>
        <v>0</v>
      </c>
    </row>
    <row r="59" spans="1:17" ht="15.6">
      <c r="A59" s="20" t="s">
        <v>169</v>
      </c>
      <c r="B59" t="s">
        <v>170</v>
      </c>
      <c r="C59" s="33" t="e">
        <f>COUNTIFS(#REF!, $B59,#REF!, "In Progress")</f>
        <v>#REF!</v>
      </c>
      <c r="D59" s="29">
        <v>0</v>
      </c>
      <c r="E59">
        <f ca="1">IF($S$3&lt;=E$40,$C59-SUM($D59:D59),E59)</f>
        <v>0</v>
      </c>
      <c r="F59">
        <f ca="1">IF($S$3&lt;=F$40,$C59-SUM($D59:E59),F59)</f>
        <v>0</v>
      </c>
      <c r="G59">
        <f ca="1">IF($S$3&lt;=G$40,$C59-SUM($D59:F59),G59)</f>
        <v>0</v>
      </c>
      <c r="H59">
        <f ca="1">IF($S$3&lt;=H$40,$C59-SUM($D59:G59),H59)</f>
        <v>0</v>
      </c>
      <c r="I59">
        <f ca="1">IF($S$3&lt;=I$40,$C59-SUM($D59:H59),I59)</f>
        <v>0</v>
      </c>
      <c r="J59">
        <f ca="1">IF($S$3&lt;=J$40,$C59-SUM($D59:I59),J59)</f>
        <v>0</v>
      </c>
      <c r="K59">
        <f ca="1">IF($S$3&lt;=K$40,$C59-SUM($D59:J59),K59)</f>
        <v>0</v>
      </c>
      <c r="L59">
        <f ca="1">IF($S$3&lt;=L$40,$C59-SUM($D59:K59),L59)</f>
        <v>0</v>
      </c>
      <c r="M59">
        <f ca="1">IF($S$3&lt;=M$40,$C59-SUM($D59:L59),M59)</f>
        <v>0</v>
      </c>
      <c r="N59">
        <f ca="1">IF($S$3&lt;=N$40,$C59-SUM($D59:M59),N59)</f>
        <v>0</v>
      </c>
      <c r="O59">
        <f ca="1">IF($S$3&lt;=O$40,$C59-SUM($D59:N59),O59)</f>
        <v>0</v>
      </c>
      <c r="P59">
        <f ca="1">IF($S$3&lt;=P$40,$C59-SUM($D59:O59),P59)</f>
        <v>0</v>
      </c>
      <c r="Q59" s="1">
        <f t="shared" ca="1" si="1"/>
        <v>0</v>
      </c>
    </row>
    <row r="60" spans="1:17" ht="15.6">
      <c r="A60" s="20" t="s">
        <v>173</v>
      </c>
      <c r="B60" t="s">
        <v>174</v>
      </c>
      <c r="C60" s="33" t="e">
        <f>COUNTIFS(#REF!, $B60,#REF!, "In Progress")</f>
        <v>#REF!</v>
      </c>
      <c r="D60" s="29">
        <v>1</v>
      </c>
      <c r="E60">
        <f ca="1">IF($S$3&lt;=E$40,$C60-SUM($D60:D60),E60)</f>
        <v>0</v>
      </c>
      <c r="F60">
        <f ca="1">IF($S$3&lt;=F$40,$C60-SUM($D60:E60),F60)</f>
        <v>0</v>
      </c>
      <c r="G60">
        <f ca="1">IF($S$3&lt;=G$40,$C60-SUM($D60:F60),G60)</f>
        <v>0</v>
      </c>
      <c r="H60">
        <f ca="1">IF($S$3&lt;=H$40,$C60-SUM($D60:G60),H60)</f>
        <v>0</v>
      </c>
      <c r="I60">
        <f ca="1">IF($S$3&lt;=I$40,$C60-SUM($D60:H60),I60)</f>
        <v>0</v>
      </c>
      <c r="J60">
        <f ca="1">IF($S$3&lt;=J$40,$C60-SUM($D60:I60),J60)</f>
        <v>0</v>
      </c>
      <c r="K60">
        <f ca="1">IF($S$3&lt;=K$40,$C60-SUM($D60:J60),K60)</f>
        <v>0</v>
      </c>
      <c r="L60">
        <f ca="1">IF($S$3&lt;=L$40,$C60-SUM($D60:K60),L60)</f>
        <v>0</v>
      </c>
      <c r="M60">
        <f ca="1">IF($S$3&lt;=M$40,$C60-SUM($D60:L60),M60)</f>
        <v>0</v>
      </c>
      <c r="N60">
        <f ca="1">IF($S$3&lt;=N$40,$C60-SUM($D60:M60),N60)</f>
        <v>0</v>
      </c>
      <c r="O60">
        <f ca="1">IF($S$3&lt;=O$40,$C60-SUM($D60:N60),O60)</f>
        <v>0</v>
      </c>
      <c r="P60">
        <f ca="1">IF($S$3&lt;=P$40,$C60-SUM($D60:O60),P60)</f>
        <v>0</v>
      </c>
      <c r="Q60" s="1">
        <f t="shared" ca="1" si="1"/>
        <v>0</v>
      </c>
    </row>
    <row r="61" spans="1:17" ht="15.6">
      <c r="A61" s="20" t="s">
        <v>5488</v>
      </c>
      <c r="B61" t="s">
        <v>5490</v>
      </c>
      <c r="C61" s="33" t="e">
        <f>COUNTIFS(#REF!, $B61,#REF!, "In Progress")</f>
        <v>#REF!</v>
      </c>
      <c r="D61" s="29">
        <v>0</v>
      </c>
      <c r="E61">
        <f ca="1">IF($S$3&lt;=E$40,$C61-SUM($D61:D61),E61)</f>
        <v>0</v>
      </c>
      <c r="F61">
        <f ca="1">IF($S$3&lt;=F$40,$C61-SUM($D61:E61),F61)</f>
        <v>0</v>
      </c>
      <c r="G61">
        <f ca="1">IF($S$3&lt;=G$40,$C61-SUM($D61:F61),G61)</f>
        <v>0</v>
      </c>
      <c r="H61">
        <f ca="1">IF($S$3&lt;=H$40,$C61-SUM($D61:G61),H61)</f>
        <v>0</v>
      </c>
      <c r="I61">
        <f ca="1">IF($S$3&lt;=I$40,$C61-SUM($D61:H61),I61)</f>
        <v>0</v>
      </c>
      <c r="J61">
        <f ca="1">IF($S$3&lt;=J$40,$C61-SUM($D61:I61),J61)</f>
        <v>1</v>
      </c>
      <c r="K61">
        <f ca="1">IF($S$3&lt;=K$40,$C61-SUM($D61:J61),K61)</f>
        <v>0</v>
      </c>
      <c r="L61">
        <f ca="1">IF($S$3&lt;=L$40,$C61-SUM($D61:K61),L61)</f>
        <v>0</v>
      </c>
      <c r="M61">
        <f ca="1">IF($S$3&lt;=M$40,$C61-SUM($D61:L61),M61)</f>
        <v>-1</v>
      </c>
      <c r="N61">
        <f ca="1">IF($S$3&lt;=N$40,$C61-SUM($D61:M61),N61)</f>
        <v>0</v>
      </c>
      <c r="O61">
        <f ca="1">IF($S$3&lt;=O$40,$C61-SUM($D61:N61),O61)</f>
        <v>0</v>
      </c>
      <c r="P61">
        <f ca="1">IF($S$3&lt;=P$40,$C61-SUM($D61:O61),P61)</f>
        <v>0</v>
      </c>
      <c r="Q61" s="1">
        <f t="shared" ca="1" si="1"/>
        <v>0</v>
      </c>
    </row>
    <row r="62" spans="1:17" ht="15.6">
      <c r="A62" s="20" t="s">
        <v>4319</v>
      </c>
      <c r="B62" t="s">
        <v>4963</v>
      </c>
      <c r="C62" s="33" t="e">
        <f>COUNTIFS(#REF!, $B62,#REF!, "In Progress")</f>
        <v>#REF!</v>
      </c>
      <c r="D62" s="29">
        <v>7</v>
      </c>
      <c r="E62">
        <f ca="1">IF($S$3&lt;=E$40,$C62-SUM($D62:D62),E62)</f>
        <v>1</v>
      </c>
      <c r="F62">
        <f ca="1">IF($S$3&lt;=F$40,$C62-SUM($D62:E62),F62)</f>
        <v>3</v>
      </c>
      <c r="G62">
        <f ca="1">IF($S$3&lt;=G$40,$C62-SUM($D62:F62),G62)</f>
        <v>7</v>
      </c>
      <c r="H62">
        <f ca="1">IF($S$3&lt;=H$40,$C62-SUM($D62:G62),H62)</f>
        <v>-1</v>
      </c>
      <c r="I62">
        <f ca="1">IF($S$3&lt;=I$40,$C62-SUM($D62:H62),I62)</f>
        <v>2</v>
      </c>
      <c r="J62">
        <f ca="1">IF($S$3&lt;=J$40,$C62-SUM($D62:I62),J62)</f>
        <v>-3</v>
      </c>
      <c r="K62">
        <f ca="1">IF($S$3&lt;=K$40,$C62-SUM($D62:J62),K62)</f>
        <v>-5</v>
      </c>
      <c r="L62">
        <f ca="1">IF($S$3&lt;=L$40,$C62-SUM($D62:K62),L62)</f>
        <v>6</v>
      </c>
      <c r="M62">
        <f ca="1">IF($S$3&lt;=M$40,$C62-SUM($D62:L62),M62)</f>
        <v>-13</v>
      </c>
      <c r="N62">
        <f ca="1">IF($S$3&lt;=N$40,$C62-SUM($D62:M62),N62)</f>
        <v>0</v>
      </c>
      <c r="O62">
        <f ca="1">IF($S$3&lt;=O$40,$C62-SUM($D62:N62),O62)</f>
        <v>0</v>
      </c>
      <c r="P62">
        <f ca="1">IF($S$3&lt;=P$40,$C62-SUM($D62:O62),P62)</f>
        <v>0</v>
      </c>
      <c r="Q62" s="1">
        <f t="shared" ca="1" si="1"/>
        <v>-3</v>
      </c>
    </row>
    <row r="63" spans="1:17" ht="15.6">
      <c r="A63" s="20" t="s">
        <v>181</v>
      </c>
      <c r="B63" t="s">
        <v>182</v>
      </c>
      <c r="C63" s="33" t="e">
        <f>COUNTIFS(#REF!, $B63,#REF!, "In Progress")</f>
        <v>#REF!</v>
      </c>
      <c r="D63" s="29">
        <v>8</v>
      </c>
      <c r="E63">
        <f ca="1">IF($S$3&lt;=E$40,$C63-SUM($D63:D63),E63)</f>
        <v>-1</v>
      </c>
      <c r="F63">
        <f ca="1">IF($S$3&lt;=F$40,$C63-SUM($D63:E63),F63)</f>
        <v>0</v>
      </c>
      <c r="G63">
        <f ca="1">IF($S$3&lt;=G$40,$C63-SUM($D63:F63),G63)</f>
        <v>1</v>
      </c>
      <c r="H63">
        <f ca="1">IF($S$3&lt;=H$40,$C63-SUM($D63:G63),H63)</f>
        <v>1</v>
      </c>
      <c r="I63">
        <f ca="1">IF($S$3&lt;=I$40,$C63-SUM($D63:H63),I63)</f>
        <v>0</v>
      </c>
      <c r="J63">
        <f ca="1">IF($S$3&lt;=J$40,$C63-SUM($D63:I63),J63)</f>
        <v>-1</v>
      </c>
      <c r="K63">
        <f ca="1">IF($S$3&lt;=K$40,$C63-SUM($D63:J63),K63)</f>
        <v>5</v>
      </c>
      <c r="L63">
        <f ca="1">IF($S$3&lt;=L$40,$C63-SUM($D63:K63),L63)</f>
        <v>4</v>
      </c>
      <c r="M63">
        <f ca="1">IF($S$3&lt;=M$40,$C63-SUM($D63:L63),M63)</f>
        <v>-4</v>
      </c>
      <c r="N63">
        <f ca="1">IF($S$3&lt;=N$40,$C63-SUM($D63:M63),N63)</f>
        <v>0</v>
      </c>
      <c r="O63">
        <f ca="1">IF($S$3&lt;=O$40,$C63-SUM($D63:N63),O63)</f>
        <v>0</v>
      </c>
      <c r="P63">
        <f ca="1">IF($S$3&lt;=P$40,$C63-SUM($D63:O63),P63)</f>
        <v>0</v>
      </c>
      <c r="Q63" s="1">
        <f t="shared" ca="1" si="1"/>
        <v>5</v>
      </c>
    </row>
    <row r="64" spans="1:17" ht="15.6">
      <c r="A64" s="20" t="s">
        <v>4814</v>
      </c>
      <c r="B64" s="12" t="s">
        <v>4816</v>
      </c>
      <c r="C64" s="33" t="e">
        <f>COUNTIFS(#REF!, $B64,#REF!, "In Progress")</f>
        <v>#REF!</v>
      </c>
      <c r="D64" s="29">
        <v>1</v>
      </c>
      <c r="E64">
        <f ca="1">IF($S$3&lt;=E$40,$C64-SUM($D64:D64),E64)</f>
        <v>0</v>
      </c>
      <c r="F64">
        <f ca="1">IF($S$3&lt;=F$40,$C64-SUM($D64:E64),F64)</f>
        <v>0</v>
      </c>
      <c r="G64">
        <f ca="1">IF($S$3&lt;=G$40,$C64-SUM($D64:F64),G64)</f>
        <v>0</v>
      </c>
      <c r="H64">
        <f ca="1">IF($S$3&lt;=H$40,$C64-SUM($D64:G64),H64)</f>
        <v>0</v>
      </c>
      <c r="I64">
        <f ca="1">IF($S$3&lt;=I$40,$C64-SUM($D64:H64),I64)</f>
        <v>1</v>
      </c>
      <c r="J64">
        <f ca="1">IF($S$3&lt;=J$40,$C64-SUM($D64:I64),J64)</f>
        <v>0</v>
      </c>
      <c r="K64">
        <f ca="1">IF($S$3&lt;=K$40,$C64-SUM($D64:J64),K64)</f>
        <v>0</v>
      </c>
      <c r="L64">
        <f ca="1">IF($S$3&lt;=L$40,$C64-SUM($D64:K64),L64)</f>
        <v>0</v>
      </c>
      <c r="M64">
        <f ca="1">IF($S$3&lt;=M$40,$C64-SUM($D64:L64),M64)</f>
        <v>1</v>
      </c>
      <c r="N64">
        <f ca="1">IF($S$3&lt;=N$40,$C64-SUM($D64:M64),N64)</f>
        <v>0</v>
      </c>
      <c r="O64">
        <f ca="1">IF($S$3&lt;=O$40,$C64-SUM($D64:N64),O64)</f>
        <v>0</v>
      </c>
      <c r="P64">
        <f ca="1">IF($S$3&lt;=P$40,$C64-SUM($D64:O64),P64)</f>
        <v>0</v>
      </c>
      <c r="Q64" s="1">
        <f t="shared" ca="1" si="1"/>
        <v>2</v>
      </c>
    </row>
    <row r="65" spans="1:17" ht="15.6">
      <c r="A65" s="241" t="s">
        <v>185</v>
      </c>
      <c r="B65" s="242" t="s">
        <v>186</v>
      </c>
      <c r="C65" s="33" t="e">
        <f>COUNTIFS(#REF!, $B65,#REF!, "In Progress")</f>
        <v>#REF!</v>
      </c>
      <c r="D65" s="29">
        <v>2</v>
      </c>
      <c r="E65">
        <f ca="1">IF($S$3&lt;=E$40,$C65-SUM($D65:D65),E65)</f>
        <v>0</v>
      </c>
      <c r="F65">
        <f ca="1">IF($S$3&lt;=F$40,$C65-SUM($D65:E65),F65)</f>
        <v>0</v>
      </c>
      <c r="G65">
        <f ca="1">IF($S$3&lt;=G$40,$C65-SUM($D65:F65),G65)</f>
        <v>0</v>
      </c>
      <c r="H65">
        <f ca="1">IF($S$3&lt;=H$40,$C65-SUM($D65:G65),H65)</f>
        <v>0</v>
      </c>
      <c r="I65">
        <f ca="1">IF($S$3&lt;=I$40,$C65-SUM($D65:H65),I65)</f>
        <v>1</v>
      </c>
      <c r="J65">
        <f ca="1">IF($S$3&lt;=J$40,$C65-SUM($D65:I65),J65)</f>
        <v>0</v>
      </c>
      <c r="K65">
        <f ca="1">IF($S$3&lt;=K$40,$C65-SUM($D65:J65),K65)</f>
        <v>0</v>
      </c>
      <c r="L65">
        <f ca="1">IF($S$3&lt;=L$40,$C65-SUM($D65:K65),L65)</f>
        <v>0</v>
      </c>
      <c r="M65">
        <f ca="1">IF($S$3&lt;=M$40,$C65-SUM($D65:L65),M65)</f>
        <v>2</v>
      </c>
      <c r="N65">
        <f ca="1">IF($S$3&lt;=N$40,$C65-SUM($D65:M65),N65)</f>
        <v>0</v>
      </c>
      <c r="O65">
        <f ca="1">IF($S$3&lt;=O$40,$C65-SUM($D65:N65),O65)</f>
        <v>0</v>
      </c>
      <c r="P65">
        <f ca="1">IF($S$3&lt;=P$40,$C65-SUM($D65:O65),P65)</f>
        <v>0</v>
      </c>
      <c r="Q65" s="1">
        <f t="shared" ref="Q65:Q72" ca="1" si="2">SUM(E65:P65)</f>
        <v>3</v>
      </c>
    </row>
    <row r="66" spans="1:17" ht="15.6">
      <c r="A66" s="241" t="s">
        <v>2730</v>
      </c>
      <c r="B66" s="242" t="s">
        <v>2733</v>
      </c>
      <c r="C66" s="33" t="e">
        <f>COUNTIFS(#REF!, $B66,#REF!, "In Progress")</f>
        <v>#REF!</v>
      </c>
      <c r="D66" s="29">
        <v>1</v>
      </c>
      <c r="E66">
        <f ca="1">IF($S$3&lt;=E$40,$C66-SUM($D66:D66),E66)</f>
        <v>0</v>
      </c>
      <c r="F66">
        <f ca="1">IF($S$3&lt;=F$40,$C66-SUM($D66:E66),F66)</f>
        <v>0</v>
      </c>
      <c r="G66">
        <f ca="1">IF($S$3&lt;=G$40,$C66-SUM($D66:F66),G66)</f>
        <v>0</v>
      </c>
      <c r="H66">
        <f ca="1">IF($S$3&lt;=H$40,$C66-SUM($D66:G66),H66)</f>
        <v>0</v>
      </c>
      <c r="I66">
        <f ca="1">IF($S$3&lt;=I$40,$C66-SUM($D66:H66),I66)</f>
        <v>1</v>
      </c>
      <c r="J66">
        <f ca="1">IF($S$3&lt;=J$40,$C66-SUM($D66:I66),J66)</f>
        <v>0</v>
      </c>
      <c r="K66">
        <f ca="1">IF($S$3&lt;=K$40,$C66-SUM($D66:J66),K66)</f>
        <v>0</v>
      </c>
      <c r="L66">
        <f ca="1">IF($S$3&lt;=L$40,$C66-SUM($D66:K66),L66)</f>
        <v>0</v>
      </c>
      <c r="M66">
        <f ca="1">IF($S$3&lt;=M$40,$C66-SUM($D66:L66),M66)</f>
        <v>-1</v>
      </c>
      <c r="N66">
        <f ca="1">IF($S$3&lt;=N$40,$C66-SUM($D66:M66),N66)</f>
        <v>0</v>
      </c>
      <c r="O66">
        <f ca="1">IF($S$3&lt;=O$40,$C66-SUM($D66:N66),O66)</f>
        <v>0</v>
      </c>
      <c r="P66">
        <f ca="1">IF($S$3&lt;=P$40,$C66-SUM($D66:O66),P66)</f>
        <v>0</v>
      </c>
      <c r="Q66" s="1">
        <f t="shared" ca="1" si="2"/>
        <v>0</v>
      </c>
    </row>
    <row r="67" spans="1:17" ht="15.6">
      <c r="A67" s="241" t="s">
        <v>193</v>
      </c>
      <c r="B67" s="242" t="s">
        <v>194</v>
      </c>
      <c r="C67" s="33" t="e">
        <f>COUNTIFS(#REF!, $B67,#REF!, "In Progress")</f>
        <v>#REF!</v>
      </c>
      <c r="D67" s="29">
        <v>9</v>
      </c>
      <c r="E67">
        <f ca="1">IF($S$3&lt;=E$40,$C67-SUM($D67:D67),E67)</f>
        <v>0</v>
      </c>
      <c r="F67">
        <f ca="1">IF($S$3&lt;=F$40,$C67-SUM($D67:E67),F67)</f>
        <v>0</v>
      </c>
      <c r="G67">
        <f ca="1">IF($S$3&lt;=G$40,$C67-SUM($D67:F67),G67)</f>
        <v>0</v>
      </c>
      <c r="H67">
        <f ca="1">IF($S$3&lt;=H$40,$C67-SUM($D67:G67),H67)</f>
        <v>0</v>
      </c>
      <c r="I67">
        <f ca="1">IF($S$3&lt;=I$40,$C67-SUM($D67:H67),I67)</f>
        <v>1</v>
      </c>
      <c r="J67">
        <f ca="1">IF($S$3&lt;=J$40,$C67-SUM($D67:I67),J67)</f>
        <v>0</v>
      </c>
      <c r="K67">
        <f ca="1">IF($S$3&lt;=K$40,$C67-SUM($D67:J67),K67)</f>
        <v>0</v>
      </c>
      <c r="L67">
        <f ca="1">IF($S$3&lt;=L$40,$C67-SUM($D67:K67),L67)</f>
        <v>0</v>
      </c>
      <c r="M67">
        <f ca="1">IF($S$3&lt;=M$40,$C67-SUM($D67:L67),M67)</f>
        <v>-1</v>
      </c>
      <c r="N67">
        <f ca="1">IF($S$3&lt;=N$40,$C67-SUM($D67:M67),N67)</f>
        <v>0</v>
      </c>
      <c r="O67">
        <f ca="1">IF($S$3&lt;=O$40,$C67-SUM($D67:N67),O67)</f>
        <v>0</v>
      </c>
      <c r="P67">
        <f ca="1">IF($S$3&lt;=P$40,$C67-SUM($D67:O67),P67)</f>
        <v>0</v>
      </c>
      <c r="Q67" s="1">
        <f t="shared" ca="1" si="2"/>
        <v>0</v>
      </c>
    </row>
    <row r="68" spans="1:17" ht="15.6">
      <c r="A68" s="241" t="s">
        <v>4354</v>
      </c>
      <c r="B68" s="19" t="s">
        <v>4969</v>
      </c>
      <c r="C68" s="33" t="e">
        <f>COUNTIFS(#REF!, $B68,#REF!, "In Progress")</f>
        <v>#REF!</v>
      </c>
      <c r="D68" s="29">
        <v>1</v>
      </c>
      <c r="E68">
        <f ca="1">IF($S$3&lt;=E$40,$C68-SUM($D68:D68),E68)</f>
        <v>0</v>
      </c>
      <c r="F68">
        <f ca="1">IF($S$3&lt;=F$40,$C68-SUM($D68:E68),F68)</f>
        <v>0</v>
      </c>
      <c r="G68">
        <f ca="1">IF($S$3&lt;=G$40,$C68-SUM($D68:F68),G68)</f>
        <v>0</v>
      </c>
      <c r="H68">
        <f ca="1">IF($S$3&lt;=H$40,$C68-SUM($D68:G68),H68)</f>
        <v>0</v>
      </c>
      <c r="I68">
        <f ca="1">IF($S$3&lt;=I$40,$C68-SUM($D68:H68),I68)</f>
        <v>1</v>
      </c>
      <c r="J68">
        <f ca="1">IF($S$3&lt;=J$40,$C68-SUM($D68:I68),J68)</f>
        <v>0</v>
      </c>
      <c r="K68">
        <f ca="1">IF($S$3&lt;=K$40,$C68-SUM($D68:J68),K68)</f>
        <v>0</v>
      </c>
      <c r="L68">
        <f ca="1">IF($S$3&lt;=L$40,$C68-SUM($D68:K68),L68)</f>
        <v>0</v>
      </c>
      <c r="M68">
        <f ca="1">IF($S$3&lt;=M$40,$C68-SUM($D68:L68),M68)</f>
        <v>3</v>
      </c>
      <c r="N68">
        <f ca="1">IF($S$3&lt;=N$40,$C68-SUM($D68:M68),N68)</f>
        <v>0</v>
      </c>
      <c r="O68">
        <f ca="1">IF($S$3&lt;=O$40,$C68-SUM($D68:N68),O68)</f>
        <v>0</v>
      </c>
      <c r="P68">
        <f ca="1">IF($S$3&lt;=P$40,$C68-SUM($D68:O68),P68)</f>
        <v>0</v>
      </c>
      <c r="Q68" s="1">
        <f t="shared" ca="1" si="2"/>
        <v>4</v>
      </c>
    </row>
    <row r="69" spans="1:17" ht="15.6">
      <c r="A69" s="241" t="s">
        <v>5021</v>
      </c>
      <c r="B69" s="242" t="s">
        <v>5023</v>
      </c>
      <c r="C69" s="33" t="e">
        <f>COUNTIFS(#REF!, $B69,#REF!, "In Progress")</f>
        <v>#REF!</v>
      </c>
      <c r="D69" s="29">
        <v>1</v>
      </c>
      <c r="E69">
        <f ca="1">IF($S$3&lt;=E$40,$C69-SUM($D69:D69),E69)</f>
        <v>0</v>
      </c>
      <c r="F69">
        <f ca="1">IF($S$3&lt;=F$40,$C69-SUM($D69:E69),F69)</f>
        <v>0</v>
      </c>
      <c r="G69">
        <f ca="1">IF($S$3&lt;=G$40,$C69-SUM($D69:F69),G69)</f>
        <v>0</v>
      </c>
      <c r="H69">
        <f ca="1">IF($S$3&lt;=H$40,$C69-SUM($D69:G69),H69)</f>
        <v>0</v>
      </c>
      <c r="I69">
        <f ca="1">IF($S$3&lt;=I$40,$C69-SUM($D69:H69),I69)</f>
        <v>1</v>
      </c>
      <c r="J69">
        <f ca="1">IF($S$3&lt;=J$40,$C69-SUM($D69:I69),J69)</f>
        <v>0</v>
      </c>
      <c r="K69">
        <f ca="1">IF($S$3&lt;=K$40,$C69-SUM($D69:J69),K69)</f>
        <v>0</v>
      </c>
      <c r="L69">
        <f ca="1">IF($S$3&lt;=L$40,$C69-SUM($D69:K69),L69)</f>
        <v>0</v>
      </c>
      <c r="M69">
        <f ca="1">IF($S$3&lt;=M$40,$C69-SUM($D69:L69),M69)</f>
        <v>-2</v>
      </c>
      <c r="N69">
        <f ca="1">IF($S$3&lt;=N$40,$C69-SUM($D69:M69),N69)</f>
        <v>0</v>
      </c>
      <c r="O69">
        <f ca="1">IF($S$3&lt;=O$40,$C69-SUM($D69:N69),O69)</f>
        <v>0</v>
      </c>
      <c r="P69">
        <f ca="1">IF($S$3&lt;=P$40,$C69-SUM($D69:O69),P69)</f>
        <v>0</v>
      </c>
      <c r="Q69" s="1">
        <f t="shared" ca="1" si="2"/>
        <v>-1</v>
      </c>
    </row>
    <row r="70" spans="1:17" ht="15.6">
      <c r="A70" s="241" t="s">
        <v>196</v>
      </c>
      <c r="B70" s="242" t="s">
        <v>197</v>
      </c>
      <c r="C70" s="33" t="e">
        <f>COUNTIFS(#REF!, $B70,#REF!, "In Progress")</f>
        <v>#REF!</v>
      </c>
      <c r="D70" s="29">
        <v>0</v>
      </c>
      <c r="E70">
        <f ca="1">IF($S$3&lt;=E$40,$C70-SUM($D70:D70),E70)</f>
        <v>0</v>
      </c>
      <c r="F70">
        <f ca="1">IF($S$3&lt;=F$40,$C70-SUM($D70:E70),F70)</f>
        <v>0</v>
      </c>
      <c r="G70">
        <f ca="1">IF($S$3&lt;=G$40,$C70-SUM($D70:F70),G70)</f>
        <v>0</v>
      </c>
      <c r="H70">
        <f ca="1">IF($S$3&lt;=H$40,$C70-SUM($D70:G70),H70)</f>
        <v>0</v>
      </c>
      <c r="I70">
        <f ca="1">IF($S$3&lt;=I$40,$C70-SUM($D70:H70),I70)</f>
        <v>1</v>
      </c>
      <c r="J70">
        <f ca="1">IF($S$3&lt;=J$40,$C70-SUM($D70:I70),J70)</f>
        <v>0</v>
      </c>
      <c r="K70">
        <f ca="1">IF($S$3&lt;=K$40,$C70-SUM($D70:J70),K70)</f>
        <v>0</v>
      </c>
      <c r="L70">
        <f ca="1">IF($S$3&lt;=L$40,$C70-SUM($D70:K70),L70)</f>
        <v>0</v>
      </c>
      <c r="M70">
        <f ca="1">IF($S$3&lt;=M$40,$C70-SUM($D70:L70),M70)</f>
        <v>2</v>
      </c>
      <c r="N70">
        <f ca="1">IF($S$3&lt;=N$40,$C70-SUM($D70:M70),N70)</f>
        <v>0</v>
      </c>
      <c r="O70">
        <f ca="1">IF($S$3&lt;=O$40,$C70-SUM($D70:N70),O70)</f>
        <v>0</v>
      </c>
      <c r="P70">
        <f ca="1">IF($S$3&lt;=P$40,$C70-SUM($D70:O70),P70)</f>
        <v>0</v>
      </c>
      <c r="Q70" s="1">
        <f t="shared" ca="1" si="2"/>
        <v>3</v>
      </c>
    </row>
    <row r="71" spans="1:17" ht="15.6">
      <c r="A71" s="241" t="s">
        <v>200</v>
      </c>
      <c r="B71" s="19" t="s">
        <v>201</v>
      </c>
      <c r="C71" s="33" t="e">
        <f>COUNTIFS(#REF!, $B71,#REF!, "In Progress")</f>
        <v>#REF!</v>
      </c>
      <c r="D71" s="29">
        <v>0</v>
      </c>
      <c r="E71">
        <f ca="1">IF($S$3&lt;=E$40,$C71-SUM($D71:D71),E71)</f>
        <v>0</v>
      </c>
      <c r="F71">
        <f ca="1">IF($S$3&lt;=F$40,$C71-SUM($D71:E71),F71)</f>
        <v>0</v>
      </c>
      <c r="G71">
        <f ca="1">IF($S$3&lt;=G$40,$C71-SUM($D71:F71),G71)</f>
        <v>0</v>
      </c>
      <c r="H71">
        <f ca="1">IF($S$3&lt;=H$40,$C71-SUM($D71:G71),H71)</f>
        <v>0</v>
      </c>
      <c r="I71">
        <f ca="1">IF($S$3&lt;=I$40,$C71-SUM($D71:H71),I71)</f>
        <v>1</v>
      </c>
      <c r="J71">
        <f ca="1">IF($S$3&lt;=J$40,$C71-SUM($D71:I71),J71)</f>
        <v>0</v>
      </c>
      <c r="K71">
        <f ca="1">IF($S$3&lt;=K$40,$C71-SUM($D71:J71),K71)</f>
        <v>0</v>
      </c>
      <c r="L71">
        <f ca="1">IF($S$3&lt;=L$40,$C71-SUM($D71:K71),L71)</f>
        <v>0</v>
      </c>
      <c r="M71">
        <f ca="1">IF($S$3&lt;=M$40,$C71-SUM($D71:L71),M71)</f>
        <v>3</v>
      </c>
      <c r="N71">
        <f ca="1">IF($S$3&lt;=N$40,$C71-SUM($D71:M71),N71)</f>
        <v>0</v>
      </c>
      <c r="O71">
        <f ca="1">IF($S$3&lt;=O$40,$C71-SUM($D71:N71),O71)</f>
        <v>0</v>
      </c>
      <c r="P71">
        <f ca="1">IF($S$3&lt;=P$40,$C71-SUM($D71:O71),P71)</f>
        <v>0</v>
      </c>
      <c r="Q71" s="1">
        <f t="shared" ca="1" si="2"/>
        <v>4</v>
      </c>
    </row>
    <row r="72" spans="1:17" ht="15.6">
      <c r="A72" s="241" t="s">
        <v>209</v>
      </c>
      <c r="B72" s="19" t="s">
        <v>210</v>
      </c>
      <c r="C72" s="33" t="e">
        <f>COUNTIFS(#REF!, $B72,#REF!, "In Progress")</f>
        <v>#REF!</v>
      </c>
      <c r="D72" s="29">
        <v>0</v>
      </c>
      <c r="E72">
        <f ca="1">IF($S$3&lt;=E$40,$C72-SUM($D72:D72),E72)</f>
        <v>0</v>
      </c>
      <c r="F72">
        <f ca="1">IF($S$3&lt;=F$40,$C72-SUM($D72:E72),F72)</f>
        <v>0</v>
      </c>
      <c r="G72">
        <f ca="1">IF($S$3&lt;=G$40,$C72-SUM($D72:F72),G72)</f>
        <v>0</v>
      </c>
      <c r="H72">
        <f ca="1">IF($S$3&lt;=H$40,$C72-SUM($D72:G72),H72)</f>
        <v>0</v>
      </c>
      <c r="I72">
        <f ca="1">IF($S$3&lt;=I$40,$C72-SUM($D72:H72),I72)</f>
        <v>1</v>
      </c>
      <c r="J72">
        <f ca="1">IF($S$3&lt;=J$40,$C72-SUM($D72:I72),J72)</f>
        <v>0</v>
      </c>
      <c r="K72">
        <f ca="1">IF($S$3&lt;=K$40,$C72-SUM($D72:J72),K72)</f>
        <v>0</v>
      </c>
      <c r="L72">
        <f ca="1">IF($S$3&lt;=L$40,$C72-SUM($D72:K72),L72)</f>
        <v>0</v>
      </c>
      <c r="M72">
        <f ca="1">IF($S$3&lt;=M$40,$C72-SUM($D72:L72),M72)</f>
        <v>0</v>
      </c>
      <c r="N72">
        <f ca="1">IF($S$3&lt;=N$40,$C72-SUM($D72:M72),N72)</f>
        <v>0</v>
      </c>
      <c r="O72">
        <f ca="1">IF($S$3&lt;=O$40,$C72-SUM($D72:N72),O72)</f>
        <v>0</v>
      </c>
      <c r="P72">
        <f ca="1">IF($S$3&lt;=P$40,$C72-SUM($D72:O72),P72)</f>
        <v>0</v>
      </c>
      <c r="Q72" s="1">
        <f t="shared" ca="1" si="2"/>
        <v>1</v>
      </c>
    </row>
    <row r="78" spans="1:17">
      <c r="A78" s="31" t="s">
        <v>6158</v>
      </c>
      <c r="B78" s="31"/>
      <c r="E78" s="32" t="s">
        <v>6137</v>
      </c>
      <c r="F78" s="32" t="s">
        <v>6138</v>
      </c>
      <c r="G78" s="32" t="s">
        <v>6139</v>
      </c>
      <c r="H78" s="32" t="s">
        <v>6140</v>
      </c>
      <c r="I78" s="32" t="s">
        <v>6141</v>
      </c>
      <c r="J78" s="32" t="s">
        <v>6142</v>
      </c>
      <c r="K78" s="32" t="s">
        <v>6143</v>
      </c>
      <c r="L78" s="32" t="s">
        <v>6144</v>
      </c>
      <c r="M78" s="32" t="s">
        <v>6145</v>
      </c>
      <c r="N78" s="32" t="s">
        <v>6146</v>
      </c>
      <c r="O78" s="32" t="s">
        <v>6147</v>
      </c>
      <c r="P78" s="32" t="s">
        <v>6148</v>
      </c>
      <c r="Q78" s="30"/>
    </row>
    <row r="79" spans="1:17" ht="29.1">
      <c r="A79" s="24" t="s">
        <v>6084</v>
      </c>
      <c r="B79" s="25" t="s">
        <v>38</v>
      </c>
      <c r="C79" s="26" t="s">
        <v>6159</v>
      </c>
      <c r="D79" s="28" t="s">
        <v>6160</v>
      </c>
      <c r="E79" s="27">
        <v>43496</v>
      </c>
      <c r="F79" s="27">
        <v>43524</v>
      </c>
      <c r="G79" s="27">
        <v>43555</v>
      </c>
      <c r="H79" s="27">
        <v>43585</v>
      </c>
      <c r="I79" s="27">
        <v>43616</v>
      </c>
      <c r="J79" s="27">
        <v>43646</v>
      </c>
      <c r="K79" s="27">
        <v>43677</v>
      </c>
      <c r="L79" s="27">
        <v>43708</v>
      </c>
      <c r="M79" s="27">
        <v>43738</v>
      </c>
      <c r="N79" s="27">
        <v>43769</v>
      </c>
      <c r="O79" s="27">
        <v>43799</v>
      </c>
      <c r="P79" s="27">
        <v>43830</v>
      </c>
      <c r="Q79" s="25" t="s">
        <v>6161</v>
      </c>
    </row>
    <row r="80" spans="1:17" ht="15.6">
      <c r="A80" s="20" t="s">
        <v>56</v>
      </c>
      <c r="B80" t="s">
        <v>56</v>
      </c>
      <c r="C80" s="33" t="e">
        <f>COUNTIFS(#REF!, $B80,#REF!, "Done")</f>
        <v>#REF!</v>
      </c>
      <c r="D80" s="29">
        <v>0</v>
      </c>
      <c r="E80">
        <f ca="1">IF($S$3&lt;=E$79,$C80-SUM($D80:D80),E80)</f>
        <v>0</v>
      </c>
      <c r="F80">
        <f ca="1">IF($S$3&lt;=F$79,$C80-SUM($D80:E80),F80)</f>
        <v>0</v>
      </c>
      <c r="G80">
        <f ca="1">IF($S$3&lt;=G$79,$C80-SUM($D80:F80),G80)</f>
        <v>0</v>
      </c>
      <c r="H80">
        <f ca="1">IF($S$3&lt;=H$79,$C80-SUM($D80:G80),H80)</f>
        <v>0</v>
      </c>
      <c r="I80">
        <f ca="1">IF($S$3&lt;=I$79,$C80-SUM($D80:H80),I80)</f>
        <v>0</v>
      </c>
      <c r="J80">
        <f ca="1">IF($S$3&lt;=J$79,$C80-SUM($D80:I80),J80)</f>
        <v>0</v>
      </c>
      <c r="K80">
        <f ca="1">IF($S$3&lt;=K$79,$C80-SUM($D80:J80),K80)</f>
        <v>0</v>
      </c>
      <c r="L80">
        <f ca="1">IF($S$3&lt;=L$79,$C80-SUM($D80:K80),L80)</f>
        <v>0</v>
      </c>
      <c r="M80">
        <f ca="1">IF($S$3&lt;=M$79,$C80-SUM($D80:L80),M80)</f>
        <v>2</v>
      </c>
      <c r="N80">
        <f ca="1">IF($S$3&lt;=N$79,$C80-SUM($D80:M80),N80)</f>
        <v>0</v>
      </c>
      <c r="O80">
        <f ca="1">IF($S$3&lt;=O$79,$C80-SUM($D80:N80),O80)</f>
        <v>0</v>
      </c>
      <c r="P80">
        <f ca="1">IF($S$3&lt;=P$79,$C80-SUM($D80:O80),P80)</f>
        <v>0</v>
      </c>
      <c r="Q80" s="1">
        <f ca="1">SUM(E80:P80)</f>
        <v>2</v>
      </c>
    </row>
    <row r="81" spans="1:17" ht="15.6">
      <c r="A81" s="20" t="s">
        <v>28</v>
      </c>
      <c r="B81" t="s">
        <v>28</v>
      </c>
      <c r="C81" s="33" t="e">
        <f>COUNTIFS(#REF!, $B81,#REF!, "Done")</f>
        <v>#REF!</v>
      </c>
      <c r="D81" s="29">
        <v>0</v>
      </c>
      <c r="E81">
        <f ca="1">IF($S$3&lt;=E$79,$C81-SUM($D81:D81),E81)</f>
        <v>0</v>
      </c>
      <c r="F81">
        <f ca="1">IF($S$3&lt;=F$79,$C81-SUM($D81:E81),F81)</f>
        <v>0</v>
      </c>
      <c r="G81">
        <f ca="1">IF($S$3&lt;=G$79,$C81-SUM($D81:F81),G81)</f>
        <v>0</v>
      </c>
      <c r="H81">
        <f ca="1">IF($S$3&lt;=H$79,$C81-SUM($D81:G81),H81)</f>
        <v>0</v>
      </c>
      <c r="I81">
        <f ca="1">IF($S$3&lt;=I$79,$C81-SUM($D81:H81),I81)</f>
        <v>0</v>
      </c>
      <c r="J81">
        <f ca="1">IF($S$3&lt;=J$79,$C81-SUM($D81:I81),J81)</f>
        <v>0</v>
      </c>
      <c r="K81">
        <f ca="1">IF($S$3&lt;=K$79,$C81-SUM($D81:J81),K81)</f>
        <v>0</v>
      </c>
      <c r="L81">
        <f ca="1">IF($S$3&lt;=L$79,$C81-SUM($D81:K81),L81)</f>
        <v>0</v>
      </c>
      <c r="M81">
        <f ca="1">IF($S$3&lt;=M$79,$C81-SUM($D81:L81),M81)</f>
        <v>0</v>
      </c>
      <c r="N81">
        <f ca="1">IF($S$3&lt;=N$79,$C81-SUM($D81:M81),N81)</f>
        <v>0</v>
      </c>
      <c r="O81">
        <f ca="1">IF($S$3&lt;=O$79,$C81-SUM($D81:N81),O81)</f>
        <v>0</v>
      </c>
      <c r="P81">
        <f ca="1">IF($S$3&lt;=P$79,$C81-SUM($D81:O81),P81)</f>
        <v>0</v>
      </c>
      <c r="Q81" s="1">
        <f t="shared" ref="Q81:Q103" ca="1" si="3">SUM(E81:P81)</f>
        <v>0</v>
      </c>
    </row>
    <row r="82" spans="1:17" ht="15.6">
      <c r="A82" s="20" t="s">
        <v>94</v>
      </c>
      <c r="B82" t="s">
        <v>95</v>
      </c>
      <c r="C82" s="33" t="e">
        <f>COUNTIFS(#REF!, $B82,#REF!, "Done")</f>
        <v>#REF!</v>
      </c>
      <c r="D82" s="29">
        <v>0</v>
      </c>
      <c r="E82">
        <f ca="1">IF($S$3&lt;=E$79,$C82-SUM($D82:D82),E82)</f>
        <v>0</v>
      </c>
      <c r="F82">
        <f ca="1">IF($S$3&lt;=F$79,$C82-SUM($D82:E82),F82)</f>
        <v>0</v>
      </c>
      <c r="G82">
        <f ca="1">IF($S$3&lt;=G$79,$C82-SUM($D82:F82),G82)</f>
        <v>1</v>
      </c>
      <c r="H82">
        <f ca="1">IF($S$3&lt;=H$79,$C82-SUM($D82:G82),H82)</f>
        <v>0</v>
      </c>
      <c r="I82">
        <f ca="1">IF($S$3&lt;=I$79,$C82-SUM($D82:H82),I82)</f>
        <v>0</v>
      </c>
      <c r="J82">
        <f ca="1">IF($S$3&lt;=J$79,$C82-SUM($D82:I82),J82)</f>
        <v>0</v>
      </c>
      <c r="K82">
        <f ca="1">IF($S$3&lt;=K$79,$C82-SUM($D82:J82),K82)</f>
        <v>0</v>
      </c>
      <c r="L82">
        <f ca="1">IF($S$3&lt;=L$79,$C82-SUM($D82:K82),L82)</f>
        <v>0</v>
      </c>
      <c r="M82">
        <f ca="1">IF($S$3&lt;=M$79,$C82-SUM($D82:L82),M82)</f>
        <v>-1</v>
      </c>
      <c r="N82">
        <f ca="1">IF($S$3&lt;=N$79,$C82-SUM($D82:M82),N82)</f>
        <v>0</v>
      </c>
      <c r="O82">
        <f ca="1">IF($S$3&lt;=O$79,$C82-SUM($D82:N82),O82)</f>
        <v>0</v>
      </c>
      <c r="P82">
        <f ca="1">IF($S$3&lt;=P$79,$C82-SUM($D82:O82),P82)</f>
        <v>0</v>
      </c>
      <c r="Q82" s="1">
        <f t="shared" ca="1" si="3"/>
        <v>0</v>
      </c>
    </row>
    <row r="83" spans="1:17" ht="15.6">
      <c r="A83" s="20" t="s">
        <v>98</v>
      </c>
      <c r="B83" t="s">
        <v>99</v>
      </c>
      <c r="C83" s="33" t="e">
        <f>COUNTIFS(#REF!, $B83,#REF!, "Done")</f>
        <v>#REF!</v>
      </c>
      <c r="D83" s="29">
        <v>0</v>
      </c>
      <c r="E83">
        <f ca="1">IF($S$3&lt;=E$79,$C83-SUM($D83:D83),E83)</f>
        <v>1</v>
      </c>
      <c r="F83">
        <f ca="1">IF($S$3&lt;=F$79,$C83-SUM($D83:E83),F83)</f>
        <v>0</v>
      </c>
      <c r="G83">
        <f ca="1">IF($S$3&lt;=G$79,$C83-SUM($D83:F83),G83)</f>
        <v>2</v>
      </c>
      <c r="H83">
        <f ca="1">IF($S$3&lt;=H$79,$C83-SUM($D83:G83),H83)</f>
        <v>2</v>
      </c>
      <c r="I83">
        <f ca="1">IF($S$3&lt;=I$79,$C83-SUM($D83:H83),I83)</f>
        <v>0</v>
      </c>
      <c r="J83">
        <f ca="1">IF($S$3&lt;=J$79,$C83-SUM($D83:I83),J83)</f>
        <v>0</v>
      </c>
      <c r="K83">
        <f ca="1">IF($S$3&lt;=K$79,$C83-SUM($D83:J83),K83)</f>
        <v>2</v>
      </c>
      <c r="L83">
        <f ca="1">IF($S$3&lt;=L$79,$C83-SUM($D83:K83),L83)</f>
        <v>0</v>
      </c>
      <c r="M83">
        <f ca="1">IF($S$3&lt;=M$79,$C83-SUM($D83:L83),M83)</f>
        <v>3</v>
      </c>
      <c r="N83">
        <f ca="1">IF($S$3&lt;=N$79,$C83-SUM($D83:M83),N83)</f>
        <v>0</v>
      </c>
      <c r="O83">
        <f ca="1">IF($S$3&lt;=O$79,$C83-SUM($D83:N83),O83)</f>
        <v>0</v>
      </c>
      <c r="P83">
        <f ca="1">IF($S$3&lt;=P$79,$C83-SUM($D83:O83),P83)</f>
        <v>0</v>
      </c>
      <c r="Q83" s="1">
        <f t="shared" ca="1" si="3"/>
        <v>10</v>
      </c>
    </row>
    <row r="84" spans="1:17" ht="15.6">
      <c r="A84" s="20" t="s">
        <v>109</v>
      </c>
      <c r="B84" t="s">
        <v>110</v>
      </c>
      <c r="C84" s="33" t="e">
        <f>COUNTIFS(#REF!, $B84,#REF!, "Done")</f>
        <v>#REF!</v>
      </c>
      <c r="D84" s="29">
        <v>0</v>
      </c>
      <c r="E84">
        <f ca="1">IF($S$3&lt;=E$79,$C84-SUM($D84:D84),E84)</f>
        <v>0</v>
      </c>
      <c r="F84">
        <f ca="1">IF($S$3&lt;=F$79,$C84-SUM($D84:E84),F84)</f>
        <v>0</v>
      </c>
      <c r="G84">
        <f ca="1">IF($S$3&lt;=G$79,$C84-SUM($D84:F84),G84)</f>
        <v>0</v>
      </c>
      <c r="H84">
        <f ca="1">IF($S$3&lt;=H$79,$C84-SUM($D84:G84),H84)</f>
        <v>0</v>
      </c>
      <c r="I84">
        <f ca="1">IF($S$3&lt;=I$79,$C84-SUM($D84:H84),I84)</f>
        <v>0</v>
      </c>
      <c r="J84">
        <f ca="1">IF($S$3&lt;=J$79,$C84-SUM($D84:I84),J84)</f>
        <v>0</v>
      </c>
      <c r="K84">
        <f ca="1">IF($S$3&lt;=K$79,$C84-SUM($D84:J84),K84)</f>
        <v>0</v>
      </c>
      <c r="L84">
        <f ca="1">IF($S$3&lt;=L$79,$C84-SUM($D84:K84),L84)</f>
        <v>3</v>
      </c>
      <c r="M84">
        <f ca="1">IF($S$3&lt;=M$79,$C84-SUM($D84:L84),M84)</f>
        <v>-3</v>
      </c>
      <c r="N84">
        <f ca="1">IF($S$3&lt;=N$79,$C84-SUM($D84:M84),N84)</f>
        <v>0</v>
      </c>
      <c r="O84">
        <f ca="1">IF($S$3&lt;=O$79,$C84-SUM($D84:N84),O84)</f>
        <v>0</v>
      </c>
      <c r="P84">
        <f ca="1">IF($S$3&lt;=P$79,$C84-SUM($D84:O84),P84)</f>
        <v>0</v>
      </c>
      <c r="Q84" s="1">
        <f t="shared" ca="1" si="3"/>
        <v>0</v>
      </c>
    </row>
    <row r="85" spans="1:17" ht="15.6">
      <c r="A85" s="20" t="s">
        <v>10</v>
      </c>
      <c r="B85" t="s">
        <v>118</v>
      </c>
      <c r="C85" s="33" t="e">
        <f>COUNTIFS(#REF!, $B85,#REF!, "Done")</f>
        <v>#REF!</v>
      </c>
      <c r="D85" s="29">
        <v>0</v>
      </c>
      <c r="E85">
        <f ca="1">IF($S$3&lt;=E$79,$C85-SUM($D85:D85),E85)</f>
        <v>0</v>
      </c>
      <c r="F85">
        <f ca="1">IF($S$3&lt;=F$79,$C85-SUM($D85:E85),F85)</f>
        <v>2</v>
      </c>
      <c r="G85">
        <f ca="1">IF($S$3&lt;=G$79,$C85-SUM($D85:F85),G85)</f>
        <v>6</v>
      </c>
      <c r="H85">
        <f ca="1">IF($S$3&lt;=H$79,$C85-SUM($D85:G85),H85)</f>
        <v>3</v>
      </c>
      <c r="I85">
        <f ca="1">IF($S$3&lt;=I$79,$C85-SUM($D85:H85),I85)</f>
        <v>0</v>
      </c>
      <c r="J85">
        <f ca="1">IF($S$3&lt;=J$79,$C85-SUM($D85:I85),J85)</f>
        <v>1</v>
      </c>
      <c r="K85">
        <f ca="1">IF($S$3&lt;=K$79,$C85-SUM($D85:J85),K85)</f>
        <v>0</v>
      </c>
      <c r="L85">
        <f ca="1">IF($S$3&lt;=L$79,$C85-SUM($D85:K85),L85)</f>
        <v>1</v>
      </c>
      <c r="M85">
        <f ca="1">IF($S$3&lt;=M$79,$C85-SUM($D85:L85),M85)</f>
        <v>-12</v>
      </c>
      <c r="N85">
        <f ca="1">IF($S$3&lt;=N$79,$C85-SUM($D85:M85),N85)</f>
        <v>0</v>
      </c>
      <c r="O85">
        <f ca="1">IF($S$3&lt;=O$79,$C85-SUM($D85:N85),O85)</f>
        <v>0</v>
      </c>
      <c r="P85">
        <f ca="1">IF($S$3&lt;=P$79,$C85-SUM($D85:O85),P85)</f>
        <v>0</v>
      </c>
      <c r="Q85" s="1">
        <f t="shared" ca="1" si="3"/>
        <v>1</v>
      </c>
    </row>
    <row r="86" spans="1:17" ht="15.6">
      <c r="A86" s="20" t="s">
        <v>5539</v>
      </c>
      <c r="B86" t="s">
        <v>5541</v>
      </c>
      <c r="C86" s="33" t="e">
        <f>COUNTIFS(#REF!, $B86,#REF!, "Done")</f>
        <v>#REF!</v>
      </c>
      <c r="D86" s="29">
        <v>0</v>
      </c>
      <c r="E86">
        <f ca="1">IF($S$3&lt;=E$79,$C86-SUM($D86:D86),E86)</f>
        <v>0</v>
      </c>
      <c r="F86">
        <f ca="1">IF($S$3&lt;=F$79,$C86-SUM($D86:E86),F86)</f>
        <v>1</v>
      </c>
      <c r="G86">
        <f ca="1">IF($S$3&lt;=G$79,$C86-SUM($D86:F86),G86)</f>
        <v>1</v>
      </c>
      <c r="H86">
        <f ca="1">IF($S$3&lt;=H$79,$C86-SUM($D86:G86),H86)</f>
        <v>1</v>
      </c>
      <c r="I86">
        <f ca="1">IF($S$3&lt;=I$79,$C86-SUM($D86:H86),I86)</f>
        <v>0</v>
      </c>
      <c r="J86">
        <f ca="1">IF($S$3&lt;=J$79,$C86-SUM($D86:I86),J86)</f>
        <v>0</v>
      </c>
      <c r="K86">
        <f ca="1">IF($S$3&lt;=K$79,$C86-SUM($D86:J86),K86)</f>
        <v>0</v>
      </c>
      <c r="L86">
        <f ca="1">IF($S$3&lt;=L$79,$C86-SUM($D86:K86),L86)</f>
        <v>0</v>
      </c>
      <c r="M86">
        <f ca="1">IF($S$3&lt;=M$79,$C86-SUM($D86:L86),M86)</f>
        <v>-3</v>
      </c>
      <c r="N86">
        <f ca="1">IF($S$3&lt;=N$79,$C86-SUM($D86:M86),N86)</f>
        <v>0</v>
      </c>
      <c r="O86">
        <f ca="1">IF($S$3&lt;=O$79,$C86-SUM($D86:N86),O86)</f>
        <v>0</v>
      </c>
      <c r="P86">
        <f ca="1">IF($S$3&lt;=P$79,$C86-SUM($D86:O86),P86)</f>
        <v>0</v>
      </c>
      <c r="Q86" s="1">
        <f t="shared" ca="1" si="3"/>
        <v>0</v>
      </c>
    </row>
    <row r="87" spans="1:17" ht="15.6">
      <c r="A87" s="20" t="s">
        <v>12</v>
      </c>
      <c r="B87" t="s">
        <v>125</v>
      </c>
      <c r="C87" s="33" t="e">
        <f>COUNTIFS(#REF!, $B87,#REF!, "Done")</f>
        <v>#REF!</v>
      </c>
      <c r="D87" s="29">
        <v>0</v>
      </c>
      <c r="E87">
        <f ca="1">IF($S$3&lt;=E$79,$C87-SUM($D87:D87),E87)</f>
        <v>0</v>
      </c>
      <c r="F87">
        <f ca="1">IF($S$3&lt;=F$79,$C87-SUM($D87:E87),F87)</f>
        <v>0</v>
      </c>
      <c r="G87">
        <f ca="1">IF($S$3&lt;=G$79,$C87-SUM($D87:F87),G87)</f>
        <v>0</v>
      </c>
      <c r="H87">
        <f ca="1">IF($S$3&lt;=H$79,$C87-SUM($D87:G87),H87)</f>
        <v>0</v>
      </c>
      <c r="I87">
        <f ca="1">IF($S$3&lt;=I$79,$C87-SUM($D87:H87),I87)</f>
        <v>0</v>
      </c>
      <c r="J87">
        <f ca="1">IF($S$3&lt;=J$79,$C87-SUM($D87:I87),J87)</f>
        <v>1</v>
      </c>
      <c r="K87">
        <f ca="1">IF($S$3&lt;=K$79,$C87-SUM($D87:J87),K87)</f>
        <v>4</v>
      </c>
      <c r="L87">
        <f ca="1">IF($S$3&lt;=L$79,$C87-SUM($D87:K87),L87)</f>
        <v>0</v>
      </c>
      <c r="M87">
        <f ca="1">IF($S$3&lt;=M$79,$C87-SUM($D87:L87),M87)</f>
        <v>-2</v>
      </c>
      <c r="N87">
        <f ca="1">IF($S$3&lt;=N$79,$C87-SUM($D87:M87),N87)</f>
        <v>0</v>
      </c>
      <c r="O87">
        <f ca="1">IF($S$3&lt;=O$79,$C87-SUM($D87:N87),O87)</f>
        <v>0</v>
      </c>
      <c r="P87">
        <f ca="1">IF($S$3&lt;=P$79,$C87-SUM($D87:O87),P87)</f>
        <v>0</v>
      </c>
      <c r="Q87" s="1">
        <f t="shared" ca="1" si="3"/>
        <v>3</v>
      </c>
    </row>
    <row r="88" spans="1:17" ht="15.6">
      <c r="A88" s="20" t="s">
        <v>128</v>
      </c>
      <c r="B88" t="s">
        <v>129</v>
      </c>
      <c r="C88" s="33" t="e">
        <f>COUNTIFS(#REF!, $B88,#REF!, "Done")</f>
        <v>#REF!</v>
      </c>
      <c r="D88" s="29">
        <v>0</v>
      </c>
      <c r="E88">
        <f ca="1">IF($S$3&lt;=E$79,$C88-SUM($D88:D88),E88)</f>
        <v>0</v>
      </c>
      <c r="F88">
        <f ca="1">IF($S$3&lt;=F$79,$C88-SUM($D88:E88),F88)</f>
        <v>0</v>
      </c>
      <c r="G88">
        <f ca="1">IF($S$3&lt;=G$79,$C88-SUM($D88:F88),G88)</f>
        <v>0</v>
      </c>
      <c r="H88">
        <f ca="1">IF($S$3&lt;=H$79,$C88-SUM($D88:G88),H88)</f>
        <v>0</v>
      </c>
      <c r="I88">
        <f ca="1">IF($S$3&lt;=I$79,$C88-SUM($D88:H88),I88)</f>
        <v>0</v>
      </c>
      <c r="J88">
        <f ca="1">IF($S$3&lt;=J$79,$C88-SUM($D88:I88),J88)</f>
        <v>0</v>
      </c>
      <c r="K88">
        <f ca="1">IF($S$3&lt;=K$79,$C88-SUM($D88:J88),K88)</f>
        <v>0</v>
      </c>
      <c r="L88">
        <f ca="1">IF($S$3&lt;=L$79,$C88-SUM($D88:K88),L88)</f>
        <v>0</v>
      </c>
      <c r="M88">
        <f ca="1">IF($S$3&lt;=M$79,$C88-SUM($D88:L88),M88)</f>
        <v>0</v>
      </c>
      <c r="N88">
        <f ca="1">IF($S$3&lt;=N$79,$C88-SUM($D88:M88),N88)</f>
        <v>0</v>
      </c>
      <c r="O88">
        <f ca="1">IF($S$3&lt;=O$79,$C88-SUM($D88:N88),O88)</f>
        <v>0</v>
      </c>
      <c r="P88">
        <f ca="1">IF($S$3&lt;=P$79,$C88-SUM($D88:O88),P88)</f>
        <v>0</v>
      </c>
      <c r="Q88" s="1">
        <f t="shared" ca="1" si="3"/>
        <v>0</v>
      </c>
    </row>
    <row r="89" spans="1:17" ht="15.6">
      <c r="A89" s="20" t="s">
        <v>4365</v>
      </c>
      <c r="B89" t="s">
        <v>4366</v>
      </c>
      <c r="C89" s="33" t="e">
        <f>COUNTIFS(#REF!, $B89,#REF!, "Done")</f>
        <v>#REF!</v>
      </c>
      <c r="D89" s="29">
        <v>0</v>
      </c>
      <c r="E89">
        <f ca="1">IF($S$3&lt;=E$79,$C89-SUM($D89:D89),E89)</f>
        <v>0</v>
      </c>
      <c r="F89">
        <f ca="1">IF($S$3&lt;=F$79,$C89-SUM($D89:E89),F89)</f>
        <v>0</v>
      </c>
      <c r="G89">
        <f ca="1">IF($S$3&lt;=G$79,$C89-SUM($D89:F89),G89)</f>
        <v>1</v>
      </c>
      <c r="H89">
        <f ca="1">IF($S$3&lt;=H$79,$C89-SUM($D89:G89),H89)</f>
        <v>0</v>
      </c>
      <c r="I89">
        <f ca="1">IF($S$3&lt;=I$79,$C89-SUM($D89:H89),I89)</f>
        <v>0</v>
      </c>
      <c r="J89">
        <f ca="1">IF($S$3&lt;=J$79,$C89-SUM($D89:I89),J89)</f>
        <v>0</v>
      </c>
      <c r="K89">
        <f ca="1">IF($S$3&lt;=K$79,$C89-SUM($D89:J89),K89)</f>
        <v>4</v>
      </c>
      <c r="L89">
        <f ca="1">IF($S$3&lt;=L$79,$C89-SUM($D89:K89),L89)</f>
        <v>0</v>
      </c>
      <c r="M89">
        <f ca="1">IF($S$3&lt;=M$79,$C89-SUM($D89:L89),M89)</f>
        <v>-3</v>
      </c>
      <c r="N89">
        <f ca="1">IF($S$3&lt;=N$79,$C89-SUM($D89:M89),N89)</f>
        <v>0</v>
      </c>
      <c r="O89">
        <f ca="1">IF($S$3&lt;=O$79,$C89-SUM($D89:N89),O89)</f>
        <v>0</v>
      </c>
      <c r="P89">
        <f ca="1">IF($S$3&lt;=P$79,$C89-SUM($D89:O89),P89)</f>
        <v>0</v>
      </c>
      <c r="Q89" s="1">
        <f t="shared" ca="1" si="3"/>
        <v>2</v>
      </c>
    </row>
    <row r="90" spans="1:17" ht="15.6">
      <c r="A90" s="20" t="s">
        <v>132</v>
      </c>
      <c r="B90" t="s">
        <v>133</v>
      </c>
      <c r="C90" s="33" t="e">
        <f>COUNTIFS(#REF!, $B90,#REF!, "Done")</f>
        <v>#REF!</v>
      </c>
      <c r="D90" s="29">
        <v>0</v>
      </c>
      <c r="E90">
        <f ca="1">IF($S$3&lt;=E$79,$C90-SUM($D90:D90),E90)</f>
        <v>0</v>
      </c>
      <c r="F90">
        <f ca="1">IF($S$3&lt;=F$79,$C90-SUM($D90:E90),F90)</f>
        <v>0</v>
      </c>
      <c r="G90">
        <f ca="1">IF($S$3&lt;=G$79,$C90-SUM($D90:F90),G90)</f>
        <v>0</v>
      </c>
      <c r="H90">
        <f ca="1">IF($S$3&lt;=H$79,$C90-SUM($D90:G90),H90)</f>
        <v>0</v>
      </c>
      <c r="I90">
        <f ca="1">IF($S$3&lt;=I$79,$C90-SUM($D90:H90),I90)</f>
        <v>0</v>
      </c>
      <c r="J90">
        <f ca="1">IF($S$3&lt;=J$79,$C90-SUM($D90:I90),J90)</f>
        <v>0</v>
      </c>
      <c r="K90">
        <f ca="1">IF($S$3&lt;=K$79,$C90-SUM($D90:J90),K90)</f>
        <v>1</v>
      </c>
      <c r="L90">
        <f ca="1">IF($S$3&lt;=L$79,$C90-SUM($D90:K90),L90)</f>
        <v>0</v>
      </c>
      <c r="M90">
        <f ca="1">IF($S$3&lt;=M$79,$C90-SUM($D90:L90),M90)</f>
        <v>0</v>
      </c>
      <c r="N90">
        <f ca="1">IF($S$3&lt;=N$79,$C90-SUM($D90:M90),N90)</f>
        <v>0</v>
      </c>
      <c r="O90">
        <f ca="1">IF($S$3&lt;=O$79,$C90-SUM($D90:N90),O90)</f>
        <v>0</v>
      </c>
      <c r="P90">
        <f ca="1">IF($S$3&lt;=P$79,$C90-SUM($D90:O90),P90)</f>
        <v>0</v>
      </c>
      <c r="Q90" s="1">
        <f t="shared" ca="1" si="3"/>
        <v>1</v>
      </c>
    </row>
    <row r="91" spans="1:17" ht="15.6">
      <c r="A91" s="20" t="s">
        <v>135</v>
      </c>
      <c r="B91" t="s">
        <v>136</v>
      </c>
      <c r="C91" s="33" t="e">
        <f>COUNTIFS(#REF!, $B91,#REF!, "Done")</f>
        <v>#REF!</v>
      </c>
      <c r="D91" s="29">
        <v>0</v>
      </c>
      <c r="E91">
        <f ca="1">IF($S$3&lt;=E$79,$C91-SUM($D91:D91),E91)</f>
        <v>0</v>
      </c>
      <c r="F91">
        <f ca="1">IF($S$3&lt;=F$79,$C91-SUM($D91:E91),F91)</f>
        <v>0</v>
      </c>
      <c r="G91">
        <f ca="1">IF($S$3&lt;=G$79,$C91-SUM($D91:F91),G91)</f>
        <v>0</v>
      </c>
      <c r="H91">
        <f ca="1">IF($S$3&lt;=H$79,$C91-SUM($D91:G91),H91)</f>
        <v>0</v>
      </c>
      <c r="I91">
        <f ca="1">IF($S$3&lt;=I$79,$C91-SUM($D91:H91),I91)</f>
        <v>0</v>
      </c>
      <c r="J91">
        <f ca="1">IF($S$3&lt;=J$79,$C91-SUM($D91:I91),J91)</f>
        <v>0</v>
      </c>
      <c r="K91">
        <f ca="1">IF($S$3&lt;=K$79,$C91-SUM($D91:J91),K91)</f>
        <v>0</v>
      </c>
      <c r="L91">
        <f ca="1">IF($S$3&lt;=L$79,$C91-SUM($D91:K91),L91)</f>
        <v>0</v>
      </c>
      <c r="M91">
        <f ca="1">IF($S$3&lt;=M$79,$C91-SUM($D91:L91),M91)</f>
        <v>1</v>
      </c>
      <c r="N91">
        <f ca="1">IF($S$3&lt;=N$79,$C91-SUM($D91:M91),N91)</f>
        <v>0</v>
      </c>
      <c r="O91">
        <f ca="1">IF($S$3&lt;=O$79,$C91-SUM($D91:N91),O91)</f>
        <v>0</v>
      </c>
      <c r="P91">
        <f ca="1">IF($S$3&lt;=P$79,$C91-SUM($D91:O91),P91)</f>
        <v>0</v>
      </c>
      <c r="Q91" s="1">
        <f t="shared" ca="1" si="3"/>
        <v>1</v>
      </c>
    </row>
    <row r="92" spans="1:17" ht="15.6">
      <c r="A92" s="20" t="s">
        <v>139</v>
      </c>
      <c r="B92" t="s">
        <v>140</v>
      </c>
      <c r="C92" s="33" t="e">
        <f>COUNTIFS(#REF!, $B92,#REF!, "Done")</f>
        <v>#REF!</v>
      </c>
      <c r="D92" s="29">
        <v>0</v>
      </c>
      <c r="E92">
        <f ca="1">IF($S$3&lt;=E$79,$C92-SUM($D92:D92),E92)</f>
        <v>0</v>
      </c>
      <c r="F92">
        <f ca="1">IF($S$3&lt;=F$79,$C92-SUM($D92:E92),F92)</f>
        <v>0</v>
      </c>
      <c r="G92">
        <f ca="1">IF($S$3&lt;=G$79,$C92-SUM($D92:F92),G92)</f>
        <v>0</v>
      </c>
      <c r="H92">
        <f ca="1">IF($S$3&lt;=H$79,$C92-SUM($D92:G92),H92)</f>
        <v>1</v>
      </c>
      <c r="I92">
        <f ca="1">IF($S$3&lt;=I$79,$C92-SUM($D92:H92),I92)</f>
        <v>0</v>
      </c>
      <c r="J92">
        <f ca="1">IF($S$3&lt;=J$79,$C92-SUM($D92:I92),J92)</f>
        <v>0</v>
      </c>
      <c r="K92">
        <f ca="1">IF($S$3&lt;=K$79,$C92-SUM($D92:J92),K92)</f>
        <v>3</v>
      </c>
      <c r="L92">
        <f ca="1">IF($S$3&lt;=L$79,$C92-SUM($D92:K92),L92)</f>
        <v>0</v>
      </c>
      <c r="M92">
        <f ca="1">IF($S$3&lt;=M$79,$C92-SUM($D92:L92),M92)</f>
        <v>-3</v>
      </c>
      <c r="N92">
        <f ca="1">IF($S$3&lt;=N$79,$C92-SUM($D92:M92),N92)</f>
        <v>0</v>
      </c>
      <c r="O92">
        <f ca="1">IF($S$3&lt;=O$79,$C92-SUM($D92:N92),O92)</f>
        <v>0</v>
      </c>
      <c r="P92">
        <f ca="1">IF($S$3&lt;=P$79,$C92-SUM($D92:O92),P92)</f>
        <v>0</v>
      </c>
      <c r="Q92" s="1">
        <f t="shared" ca="1" si="3"/>
        <v>1</v>
      </c>
    </row>
    <row r="93" spans="1:17" ht="15.6">
      <c r="A93" s="20" t="s">
        <v>145</v>
      </c>
      <c r="B93" t="s">
        <v>146</v>
      </c>
      <c r="C93" s="33" t="e">
        <f>COUNTIFS(#REF!, $B93,#REF!, "Done")</f>
        <v>#REF!</v>
      </c>
      <c r="D93" s="29">
        <v>0</v>
      </c>
      <c r="E93">
        <f ca="1">IF($S$3&lt;=E$79,$C93-SUM($D93:D93),E93)</f>
        <v>0</v>
      </c>
      <c r="F93">
        <f ca="1">IF($S$3&lt;=F$79,$C93-SUM($D93:E93),F93)</f>
        <v>0</v>
      </c>
      <c r="G93">
        <f ca="1">IF($S$3&lt;=G$79,$C93-SUM($D93:F93),G93)</f>
        <v>0</v>
      </c>
      <c r="H93">
        <f ca="1">IF($S$3&lt;=H$79,$C93-SUM($D93:G93),H93)</f>
        <v>0</v>
      </c>
      <c r="I93">
        <f ca="1">IF($S$3&lt;=I$79,$C93-SUM($D93:H93),I93)</f>
        <v>0</v>
      </c>
      <c r="J93">
        <f ca="1">IF($S$3&lt;=J$79,$C93-SUM($D93:I93),J93)</f>
        <v>0</v>
      </c>
      <c r="K93">
        <f ca="1">IF($S$3&lt;=K$79,$C93-SUM($D93:J93),K93)</f>
        <v>0</v>
      </c>
      <c r="L93">
        <f ca="1">IF($S$3&lt;=L$79,$C93-SUM($D93:K93),L93)</f>
        <v>0</v>
      </c>
      <c r="M93">
        <f ca="1">IF($S$3&lt;=M$79,$C93-SUM($D93:L93),M93)</f>
        <v>0</v>
      </c>
      <c r="N93">
        <f ca="1">IF($S$3&lt;=N$79,$C93-SUM($D93:M93),N93)</f>
        <v>0</v>
      </c>
      <c r="O93">
        <f ca="1">IF($S$3&lt;=O$79,$C93-SUM($D93:N93),O93)</f>
        <v>0</v>
      </c>
      <c r="P93">
        <f ca="1">IF($S$3&lt;=P$79,$C93-SUM($D93:O93),P93)</f>
        <v>0</v>
      </c>
      <c r="Q93" s="1">
        <f t="shared" ca="1" si="3"/>
        <v>0</v>
      </c>
    </row>
    <row r="94" spans="1:17" ht="15.6">
      <c r="A94" s="20" t="s">
        <v>149</v>
      </c>
      <c r="B94" t="s">
        <v>150</v>
      </c>
      <c r="C94" s="33" t="e">
        <f>COUNTIFS(#REF!, $B94,#REF!, "Done")</f>
        <v>#REF!</v>
      </c>
      <c r="D94" s="29">
        <v>0</v>
      </c>
      <c r="E94">
        <f ca="1">IF($S$3&lt;=E$79,$C94-SUM($D94:D94),E94)</f>
        <v>0</v>
      </c>
      <c r="F94">
        <f ca="1">IF($S$3&lt;=F$79,$C94-SUM($D94:E94),F94)</f>
        <v>0</v>
      </c>
      <c r="G94">
        <f ca="1">IF($S$3&lt;=G$79,$C94-SUM($D94:F94),G94)</f>
        <v>0</v>
      </c>
      <c r="H94">
        <f ca="1">IF($S$3&lt;=H$79,$C94-SUM($D94:G94),H94)</f>
        <v>0</v>
      </c>
      <c r="I94">
        <f ca="1">IF($S$3&lt;=I$79,$C94-SUM($D94:H94),I94)</f>
        <v>0</v>
      </c>
      <c r="J94">
        <f ca="1">IF($S$3&lt;=J$79,$C94-SUM($D94:I94),J94)</f>
        <v>0</v>
      </c>
      <c r="K94">
        <f ca="1">IF($S$3&lt;=K$79,$C94-SUM($D94:J94),K94)</f>
        <v>0</v>
      </c>
      <c r="L94">
        <f ca="1">IF($S$3&lt;=L$79,$C94-SUM($D94:K94),L94)</f>
        <v>0</v>
      </c>
      <c r="M94">
        <f ca="1">IF($S$3&lt;=M$79,$C94-SUM($D94:L94),M94)</f>
        <v>0</v>
      </c>
      <c r="N94">
        <f ca="1">IF($S$3&lt;=N$79,$C94-SUM($D94:M94),N94)</f>
        <v>0</v>
      </c>
      <c r="O94">
        <f ca="1">IF($S$3&lt;=O$79,$C94-SUM($D94:N94),O94)</f>
        <v>0</v>
      </c>
      <c r="P94">
        <f ca="1">IF($S$3&lt;=P$79,$C94-SUM($D94:O94),P94)</f>
        <v>0</v>
      </c>
      <c r="Q94" s="1">
        <f t="shared" ca="1" si="3"/>
        <v>0</v>
      </c>
    </row>
    <row r="95" spans="1:17" ht="15.6">
      <c r="A95" s="20" t="s">
        <v>153</v>
      </c>
      <c r="B95" t="s">
        <v>154</v>
      </c>
      <c r="C95" s="33" t="e">
        <f>COUNTIFS(#REF!, $B95,#REF!, "Done")</f>
        <v>#REF!</v>
      </c>
      <c r="D95" s="29">
        <v>0</v>
      </c>
      <c r="E95">
        <f ca="1">IF($S$3&lt;=E$79,$C95-SUM($D95:D95),E95)</f>
        <v>0</v>
      </c>
      <c r="F95">
        <f ca="1">IF($S$3&lt;=F$79,$C95-SUM($D95:E95),F95)</f>
        <v>0</v>
      </c>
      <c r="G95">
        <f ca="1">IF($S$3&lt;=G$79,$C95-SUM($D95:F95),G95)</f>
        <v>0</v>
      </c>
      <c r="H95">
        <f ca="1">IF($S$3&lt;=H$79,$C95-SUM($D95:G95),H95)</f>
        <v>0</v>
      </c>
      <c r="I95">
        <f ca="1">IF($S$3&lt;=I$79,$C95-SUM($D95:H95),I95)</f>
        <v>0</v>
      </c>
      <c r="J95">
        <f ca="1">IF($S$3&lt;=J$79,$C95-SUM($D95:I95),J95)</f>
        <v>0</v>
      </c>
      <c r="K95">
        <f ca="1">IF($S$3&lt;=K$79,$C95-SUM($D95:J95),K95)</f>
        <v>0</v>
      </c>
      <c r="L95">
        <f ca="1">IF($S$3&lt;=L$79,$C95-SUM($D95:K95),L95)</f>
        <v>0</v>
      </c>
      <c r="M95">
        <f ca="1">IF($S$3&lt;=M$79,$C95-SUM($D95:L95),M95)</f>
        <v>0</v>
      </c>
      <c r="N95">
        <f ca="1">IF($S$3&lt;=N$79,$C95-SUM($D95:M95),N95)</f>
        <v>0</v>
      </c>
      <c r="O95">
        <f ca="1">IF($S$3&lt;=O$79,$C95-SUM($D95:N95),O95)</f>
        <v>0</v>
      </c>
      <c r="P95">
        <f ca="1">IF($S$3&lt;=P$79,$C95-SUM($D95:O95),P95)</f>
        <v>0</v>
      </c>
      <c r="Q95" s="1">
        <f t="shared" ca="1" si="3"/>
        <v>0</v>
      </c>
    </row>
    <row r="96" spans="1:17" ht="15.6">
      <c r="A96" s="20" t="s">
        <v>157</v>
      </c>
      <c r="B96" t="s">
        <v>158</v>
      </c>
      <c r="C96" s="33" t="e">
        <f>COUNTIFS(#REF!, $B96,#REF!, "Done")</f>
        <v>#REF!</v>
      </c>
      <c r="D96" s="29">
        <v>0</v>
      </c>
      <c r="E96">
        <f ca="1">IF($S$3&lt;=E$79,$C96-SUM($D96:D96),E96)</f>
        <v>0</v>
      </c>
      <c r="F96">
        <f ca="1">IF($S$3&lt;=F$79,$C96-SUM($D96:E96),F96)</f>
        <v>0</v>
      </c>
      <c r="G96">
        <f ca="1">IF($S$3&lt;=G$79,$C96-SUM($D96:F96),G96)</f>
        <v>0</v>
      </c>
      <c r="H96">
        <f ca="1">IF($S$3&lt;=H$79,$C96-SUM($D96:G96),H96)</f>
        <v>0</v>
      </c>
      <c r="I96">
        <f ca="1">IF($S$3&lt;=I$79,$C96-SUM($D96:H96),I96)</f>
        <v>0</v>
      </c>
      <c r="J96">
        <f ca="1">IF($S$3&lt;=J$79,$C96-SUM($D96:I96),J96)</f>
        <v>0</v>
      </c>
      <c r="K96">
        <f ca="1">IF($S$3&lt;=K$79,$C96-SUM($D96:J96),K96)</f>
        <v>1</v>
      </c>
      <c r="L96">
        <f ca="1">IF($S$3&lt;=L$79,$C96-SUM($D96:K96),L96)</f>
        <v>0</v>
      </c>
      <c r="M96">
        <f ca="1">IF($S$3&lt;=M$79,$C96-SUM($D96:L96),M96)</f>
        <v>7</v>
      </c>
      <c r="N96">
        <f ca="1">IF($S$3&lt;=N$79,$C96-SUM($D96:M96),N96)</f>
        <v>0</v>
      </c>
      <c r="O96">
        <f ca="1">IF($S$3&lt;=O$79,$C96-SUM($D96:N96),O96)</f>
        <v>0</v>
      </c>
      <c r="P96">
        <f ca="1">IF($S$3&lt;=P$79,$C96-SUM($D96:O96),P96)</f>
        <v>0</v>
      </c>
      <c r="Q96" s="1">
        <f t="shared" ca="1" si="3"/>
        <v>8</v>
      </c>
    </row>
    <row r="97" spans="1:17" ht="15.6">
      <c r="A97" s="20" t="s">
        <v>14</v>
      </c>
      <c r="B97" t="s">
        <v>2701</v>
      </c>
      <c r="C97" s="33" t="e">
        <f>COUNTIFS(#REF!, $B97,#REF!, "Done")</f>
        <v>#REF!</v>
      </c>
      <c r="D97" s="29">
        <v>0</v>
      </c>
      <c r="E97">
        <f ca="1">IF($S$3&lt;=E$79,$C97-SUM($D97:D97),E97)</f>
        <v>0</v>
      </c>
      <c r="F97">
        <f ca="1">IF($S$3&lt;=F$79,$C97-SUM($D97:E97),F97)</f>
        <v>0</v>
      </c>
      <c r="G97">
        <f ca="1">IF($S$3&lt;=G$79,$C97-SUM($D97:F97),G97)</f>
        <v>1</v>
      </c>
      <c r="H97">
        <f ca="1">IF($S$3&lt;=H$79,$C97-SUM($D97:G97),H97)</f>
        <v>0</v>
      </c>
      <c r="I97">
        <f ca="1">IF($S$3&lt;=I$79,$C97-SUM($D97:H97),I97)</f>
        <v>0</v>
      </c>
      <c r="J97">
        <f ca="1">IF($S$3&lt;=J$79,$C97-SUM($D97:I97),J97)</f>
        <v>0</v>
      </c>
      <c r="K97">
        <f ca="1">IF($S$3&lt;=K$79,$C97-SUM($D97:J97),K97)</f>
        <v>4</v>
      </c>
      <c r="L97">
        <f ca="1">IF($S$3&lt;=L$79,$C97-SUM($D97:K97),L97)</f>
        <v>0</v>
      </c>
      <c r="M97">
        <f ca="1">IF($S$3&lt;=M$79,$C97-SUM($D97:L97),M97)</f>
        <v>2</v>
      </c>
      <c r="N97">
        <f ca="1">IF($S$3&lt;=N$79,$C97-SUM($D97:M97),N97)</f>
        <v>0</v>
      </c>
      <c r="O97">
        <f ca="1">IF($S$3&lt;=O$79,$C97-SUM($D97:N97),O97)</f>
        <v>0</v>
      </c>
      <c r="P97">
        <f ca="1">IF($S$3&lt;=P$79,$C97-SUM($D97:O97),P97)</f>
        <v>0</v>
      </c>
      <c r="Q97" s="1">
        <f t="shared" ca="1" si="3"/>
        <v>7</v>
      </c>
    </row>
    <row r="98" spans="1:17" ht="15.6">
      <c r="A98" s="20" t="s">
        <v>169</v>
      </c>
      <c r="B98" t="s">
        <v>170</v>
      </c>
      <c r="C98" s="33" t="e">
        <f>COUNTIFS(#REF!, $B98,#REF!, "Done")</f>
        <v>#REF!</v>
      </c>
      <c r="D98" s="29">
        <v>0</v>
      </c>
      <c r="E98">
        <f ca="1">IF($S$3&lt;=E$79,$C98-SUM($D98:D98),E98)</f>
        <v>0</v>
      </c>
      <c r="F98">
        <f ca="1">IF($S$3&lt;=F$79,$C98-SUM($D98:E98),F98)</f>
        <v>0</v>
      </c>
      <c r="G98">
        <f ca="1">IF($S$3&lt;=G$79,$C98-SUM($D98:F98),G98)</f>
        <v>0</v>
      </c>
      <c r="H98">
        <f ca="1">IF($S$3&lt;=H$79,$C98-SUM($D98:G98),H98)</f>
        <v>0</v>
      </c>
      <c r="I98">
        <f ca="1">IF($S$3&lt;=I$79,$C98-SUM($D98:H98),I98)</f>
        <v>0</v>
      </c>
      <c r="J98">
        <f ca="1">IF($S$3&lt;=J$79,$C98-SUM($D98:I98),J98)</f>
        <v>0</v>
      </c>
      <c r="K98">
        <f ca="1">IF($S$3&lt;=K$79,$C98-SUM($D98:J98),K98)</f>
        <v>0</v>
      </c>
      <c r="L98">
        <f ca="1">IF($S$3&lt;=L$79,$C98-SUM($D98:K98),L98)</f>
        <v>0</v>
      </c>
      <c r="M98">
        <f ca="1">IF($S$3&lt;=M$79,$C98-SUM($D98:L98),M98)</f>
        <v>0</v>
      </c>
      <c r="N98">
        <f ca="1">IF($S$3&lt;=N$79,$C98-SUM($D98:M98),N98)</f>
        <v>0</v>
      </c>
      <c r="O98">
        <f ca="1">IF($S$3&lt;=O$79,$C98-SUM($D98:N98),O98)</f>
        <v>0</v>
      </c>
      <c r="P98">
        <f ca="1">IF($S$3&lt;=P$79,$C98-SUM($D98:O98),P98)</f>
        <v>0</v>
      </c>
      <c r="Q98" s="1">
        <f t="shared" ca="1" si="3"/>
        <v>0</v>
      </c>
    </row>
    <row r="99" spans="1:17" ht="15.6">
      <c r="A99" s="20" t="s">
        <v>173</v>
      </c>
      <c r="B99" t="s">
        <v>174</v>
      </c>
      <c r="C99" s="33" t="e">
        <f>COUNTIFS(#REF!, $B99,#REF!, "Done")</f>
        <v>#REF!</v>
      </c>
      <c r="D99" s="29">
        <v>0</v>
      </c>
      <c r="E99">
        <f ca="1">IF($S$3&lt;=E$79,$C99-SUM($D99:D99),E99)</f>
        <v>0</v>
      </c>
      <c r="F99">
        <f ca="1">IF($S$3&lt;=F$79,$C99-SUM($D99:E99),F99)</f>
        <v>0</v>
      </c>
      <c r="G99">
        <f ca="1">IF($S$3&lt;=G$79,$C99-SUM($D99:F99),G99)</f>
        <v>0</v>
      </c>
      <c r="H99">
        <f ca="1">IF($S$3&lt;=H$79,$C99-SUM($D99:G99),H99)</f>
        <v>0</v>
      </c>
      <c r="I99">
        <f ca="1">IF($S$3&lt;=I$79,$C99-SUM($D99:H99),I99)</f>
        <v>0</v>
      </c>
      <c r="J99">
        <f ca="1">IF($S$3&lt;=J$79,$C99-SUM($D99:I99),J99)</f>
        <v>0</v>
      </c>
      <c r="K99">
        <f ca="1">IF($S$3&lt;=K$79,$C99-SUM($D99:J99),K99)</f>
        <v>0</v>
      </c>
      <c r="L99">
        <f ca="1">IF($S$3&lt;=L$79,$C99-SUM($D99:K99),L99)</f>
        <v>0</v>
      </c>
      <c r="M99">
        <f ca="1">IF($S$3&lt;=M$79,$C99-SUM($D99:L99),M99)</f>
        <v>0</v>
      </c>
      <c r="N99">
        <f ca="1">IF($S$3&lt;=N$79,$C99-SUM($D99:M99),N99)</f>
        <v>0</v>
      </c>
      <c r="O99">
        <f ca="1">IF($S$3&lt;=O$79,$C99-SUM($D99:N99),O99)</f>
        <v>0</v>
      </c>
      <c r="P99">
        <f ca="1">IF($S$3&lt;=P$79,$C99-SUM($D99:O99),P99)</f>
        <v>0</v>
      </c>
      <c r="Q99" s="1">
        <f t="shared" ca="1" si="3"/>
        <v>0</v>
      </c>
    </row>
    <row r="100" spans="1:17" ht="15.6">
      <c r="A100" s="20" t="s">
        <v>5488</v>
      </c>
      <c r="B100" t="s">
        <v>5490</v>
      </c>
      <c r="C100" s="33" t="e">
        <f>COUNTIFS(#REF!, $B100,#REF!, "Done")</f>
        <v>#REF!</v>
      </c>
      <c r="D100" s="29">
        <v>0</v>
      </c>
      <c r="E100">
        <f ca="1">IF($S$3&lt;=E$79,$C100-SUM($D100:D100),E100)</f>
        <v>0</v>
      </c>
      <c r="F100">
        <f ca="1">IF($S$3&lt;=F$79,$C100-SUM($D100:E100),F100)</f>
        <v>0</v>
      </c>
      <c r="G100">
        <f ca="1">IF($S$3&lt;=G$79,$C100-SUM($D100:F100),G100)</f>
        <v>0</v>
      </c>
      <c r="H100">
        <f ca="1">IF($S$3&lt;=H$79,$C100-SUM($D100:G100),H100)</f>
        <v>0</v>
      </c>
      <c r="I100">
        <f ca="1">IF($S$3&lt;=I$79,$C100-SUM($D100:H100),I100)</f>
        <v>0</v>
      </c>
      <c r="J100">
        <f ca="1">IF($S$3&lt;=J$79,$C100-SUM($D100:I100),J100)</f>
        <v>0</v>
      </c>
      <c r="K100">
        <f ca="1">IF($S$3&lt;=K$79,$C100-SUM($D100:J100),K100)</f>
        <v>0</v>
      </c>
      <c r="L100">
        <f ca="1">IF($S$3&lt;=L$79,$C100-SUM($D100:K100),L100)</f>
        <v>0</v>
      </c>
      <c r="M100">
        <f ca="1">IF($S$3&lt;=M$79,$C100-SUM($D100:L100),M100)</f>
        <v>0</v>
      </c>
      <c r="N100">
        <f ca="1">IF($S$3&lt;=N$79,$C100-SUM($D100:M100),N100)</f>
        <v>0</v>
      </c>
      <c r="O100">
        <f ca="1">IF($S$3&lt;=O$79,$C100-SUM($D100:N100),O100)</f>
        <v>0</v>
      </c>
      <c r="P100">
        <f ca="1">IF($S$3&lt;=P$79,$C100-SUM($D100:O100),P100)</f>
        <v>0</v>
      </c>
      <c r="Q100" s="1">
        <f t="shared" ca="1" si="3"/>
        <v>0</v>
      </c>
    </row>
    <row r="101" spans="1:17" ht="15.6">
      <c r="A101" s="20" t="s">
        <v>4319</v>
      </c>
      <c r="B101" t="s">
        <v>4963</v>
      </c>
      <c r="C101" s="33" t="e">
        <f>COUNTIFS(#REF!, $B101,#REF!, "Done")</f>
        <v>#REF!</v>
      </c>
      <c r="D101" s="29">
        <v>0</v>
      </c>
      <c r="E101">
        <f ca="1">IF($S$3&lt;=E$79,$C101-SUM($D101:D101),E101)</f>
        <v>1</v>
      </c>
      <c r="F101">
        <f ca="1">IF($S$3&lt;=F$79,$C101-SUM($D101:E101),F101)</f>
        <v>1</v>
      </c>
      <c r="G101">
        <f ca="1">IF($S$3&lt;=G$79,$C101-SUM($D101:F101),G101)</f>
        <v>6</v>
      </c>
      <c r="H101">
        <f ca="1">IF($S$3&lt;=H$79,$C101-SUM($D101:G101),H101)</f>
        <v>6</v>
      </c>
      <c r="I101">
        <f ca="1">IF($S$3&lt;=I$79,$C101-SUM($D101:H101),I101)</f>
        <v>1</v>
      </c>
      <c r="J101">
        <f ca="1">IF($S$3&lt;=J$79,$C101-SUM($D101:I101),J101)</f>
        <v>3</v>
      </c>
      <c r="K101">
        <f ca="1">IF($S$3&lt;=K$79,$C101-SUM($D101:J101),K101)</f>
        <v>6</v>
      </c>
      <c r="L101">
        <f ca="1">IF($S$3&lt;=L$79,$C101-SUM($D101:K101),L101)</f>
        <v>0</v>
      </c>
      <c r="M101">
        <f ca="1">IF($S$3&lt;=M$79,$C101-SUM($D101:L101),M101)</f>
        <v>-7</v>
      </c>
      <c r="N101">
        <f ca="1">IF($S$3&lt;=N$79,$C101-SUM($D101:M101),N101)</f>
        <v>0</v>
      </c>
      <c r="O101">
        <f ca="1">IF($S$3&lt;=O$79,$C101-SUM($D101:N101),O101)</f>
        <v>0</v>
      </c>
      <c r="P101">
        <f ca="1">IF($S$3&lt;=P$79,$C101-SUM($D101:O101),P101)</f>
        <v>0</v>
      </c>
      <c r="Q101" s="1">
        <f t="shared" ca="1" si="3"/>
        <v>17</v>
      </c>
    </row>
    <row r="102" spans="1:17" ht="15.6">
      <c r="A102" s="20" t="s">
        <v>181</v>
      </c>
      <c r="B102" t="s">
        <v>182</v>
      </c>
      <c r="C102" s="33" t="e">
        <f>COUNTIFS(#REF!, $B102,#REF!, "Done")</f>
        <v>#REF!</v>
      </c>
      <c r="D102" s="29">
        <v>0</v>
      </c>
      <c r="E102">
        <f ca="1">IF($S$3&lt;=E$79,$C102-SUM($D102:D102),E102)</f>
        <v>3</v>
      </c>
      <c r="F102">
        <f ca="1">IF($S$3&lt;=F$79,$C102-SUM($D102:E102),F102)</f>
        <v>2</v>
      </c>
      <c r="G102">
        <f ca="1">IF($S$3&lt;=G$79,$C102-SUM($D102:F102),G102)</f>
        <v>1</v>
      </c>
      <c r="H102">
        <f ca="1">IF($S$3&lt;=H$79,$C102-SUM($D102:G102),H102)</f>
        <v>0</v>
      </c>
      <c r="I102">
        <f ca="1">IF($S$3&lt;=I$79,$C102-SUM($D102:H102),I102)</f>
        <v>0</v>
      </c>
      <c r="J102">
        <f ca="1">IF($S$3&lt;=J$79,$C102-SUM($D102:I102),J102)</f>
        <v>2</v>
      </c>
      <c r="K102">
        <f ca="1">IF($S$3&lt;=K$79,$C102-SUM($D102:J102),K102)</f>
        <v>1</v>
      </c>
      <c r="L102">
        <f ca="1">IF($S$3&lt;=L$79,$C102-SUM($D102:K102),L102)</f>
        <v>1</v>
      </c>
      <c r="M102">
        <f ca="1">IF($S$3&lt;=M$79,$C102-SUM($D102:L102),M102)</f>
        <v>0</v>
      </c>
      <c r="N102">
        <f ca="1">IF($S$3&lt;=N$79,$C102-SUM($D102:M102),N102)</f>
        <v>0</v>
      </c>
      <c r="O102">
        <f ca="1">IF($S$3&lt;=O$79,$C102-SUM($D102:N102),O102)</f>
        <v>0</v>
      </c>
      <c r="P102">
        <f ca="1">IF($S$3&lt;=P$79,$C102-SUM($D102:O102),P102)</f>
        <v>0</v>
      </c>
      <c r="Q102" s="1">
        <f t="shared" ca="1" si="3"/>
        <v>10</v>
      </c>
    </row>
    <row r="103" spans="1:17" ht="15.6">
      <c r="A103" s="20" t="s">
        <v>4814</v>
      </c>
      <c r="B103" s="12" t="s">
        <v>4816</v>
      </c>
      <c r="C103" s="33" t="e">
        <f>COUNTIFS(#REF!, $B103,#REF!, "Done")</f>
        <v>#REF!</v>
      </c>
      <c r="D103" s="29">
        <v>0</v>
      </c>
      <c r="E103">
        <f ca="1">IF($S$3&lt;=E$79,$C103-SUM($D103:D103),E103)</f>
        <v>0</v>
      </c>
      <c r="F103">
        <f ca="1">IF($S$3&lt;=F$79,$C103-SUM($D103:E103),F103)</f>
        <v>0</v>
      </c>
      <c r="G103">
        <f ca="1">IF($S$3&lt;=G$79,$C103-SUM($D103:F103),G103)</f>
        <v>2</v>
      </c>
      <c r="H103">
        <f ca="1">IF($S$3&lt;=H$79,$C103-SUM($D103:G103),H103)</f>
        <v>0</v>
      </c>
      <c r="I103">
        <f ca="1">IF($S$3&lt;=I$79,$C103-SUM($D103:H103),I103)</f>
        <v>0</v>
      </c>
      <c r="J103">
        <f ca="1">IF($S$3&lt;=J$79,$C103-SUM($D103:I103),J103)</f>
        <v>0</v>
      </c>
      <c r="K103">
        <f ca="1">IF($S$3&lt;=K$79,$C103-SUM($D103:J103),K103)</f>
        <v>0</v>
      </c>
      <c r="L103">
        <f ca="1">IF($S$3&lt;=L$79,$C103-SUM($D103:K103),L103)</f>
        <v>0</v>
      </c>
      <c r="M103">
        <f ca="1">IF($S$3&lt;=M$79,$C103-SUM($D103:L103),M103)</f>
        <v>21</v>
      </c>
      <c r="N103">
        <f ca="1">IF($S$3&lt;=N$79,$C103-SUM($D103:M103),N103)</f>
        <v>0</v>
      </c>
      <c r="O103">
        <f ca="1">IF($S$3&lt;=O$79,$C103-SUM($D103:N103),O103)</f>
        <v>0</v>
      </c>
      <c r="P103">
        <f ca="1">IF($S$3&lt;=P$79,$C103-SUM($D103:O103),P103)</f>
        <v>0</v>
      </c>
      <c r="Q103" s="1">
        <f t="shared" ca="1" si="3"/>
        <v>23</v>
      </c>
    </row>
  </sheetData>
  <pageMargins left="0.7" right="0.7" top="0.75" bottom="0.75" header="0.3" footer="0.3"/>
  <pageSetup orientation="portrait" horizontalDpi="200" verticalDpi="200" r:id="rId1"/>
  <headerFooter>
    <oddFooter>&amp;L_x000D_&amp;1#&amp;"Calibri"&amp;10&amp;K000000 Confidential</oddFooter>
  </headerFooter>
  <customProperties>
    <customPr name="_pios_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dimension ref="A1:V306"/>
  <sheetViews>
    <sheetView topLeftCell="C36" zoomScaleNormal="100" workbookViewId="0">
      <selection activeCell="J60" sqref="J60"/>
    </sheetView>
  </sheetViews>
  <sheetFormatPr defaultColWidth="8.42578125" defaultRowHeight="14.45"/>
  <cols>
    <col min="1" max="1" width="17" customWidth="1"/>
    <col min="2" max="2" width="16.42578125" customWidth="1"/>
    <col min="3" max="3" width="13.42578125" customWidth="1"/>
    <col min="10" max="10" width="50.42578125" customWidth="1"/>
    <col min="11" max="11" width="21.42578125" customWidth="1"/>
    <col min="12" max="12" width="17" customWidth="1"/>
    <col min="13" max="13" width="14" customWidth="1"/>
    <col min="14" max="14" width="15.42578125" customWidth="1"/>
    <col min="15" max="18" width="8.42578125" customWidth="1"/>
    <col min="21" max="21" width="24.42578125" customWidth="1"/>
  </cols>
  <sheetData>
    <row r="1" spans="1:22" ht="77.45">
      <c r="A1" s="8" t="s">
        <v>47</v>
      </c>
      <c r="B1" s="8" t="s">
        <v>6083</v>
      </c>
      <c r="C1" s="124" t="s">
        <v>445</v>
      </c>
      <c r="D1" s="124" t="s">
        <v>30</v>
      </c>
      <c r="E1" s="124" t="s">
        <v>31</v>
      </c>
      <c r="F1" s="124" t="s">
        <v>32</v>
      </c>
      <c r="G1" s="124" t="s">
        <v>33</v>
      </c>
      <c r="H1" s="124" t="s">
        <v>34</v>
      </c>
      <c r="I1" s="124" t="s">
        <v>35</v>
      </c>
      <c r="J1" s="124" t="s">
        <v>1048</v>
      </c>
      <c r="K1" s="124" t="s">
        <v>447</v>
      </c>
      <c r="L1" s="124" t="s">
        <v>448</v>
      </c>
      <c r="M1" s="124" t="s">
        <v>449</v>
      </c>
      <c r="N1" s="124" t="s">
        <v>36</v>
      </c>
      <c r="O1" s="124" t="s">
        <v>6084</v>
      </c>
      <c r="P1" s="124" t="s">
        <v>5462</v>
      </c>
      <c r="Q1" s="9" t="s">
        <v>457</v>
      </c>
      <c r="R1" s="124" t="s">
        <v>458</v>
      </c>
      <c r="S1" s="124" t="s">
        <v>459</v>
      </c>
      <c r="T1" s="124" t="s">
        <v>28</v>
      </c>
      <c r="U1" s="124" t="s">
        <v>460</v>
      </c>
      <c r="V1" s="124" t="s">
        <v>461</v>
      </c>
    </row>
    <row r="2" spans="1:22" ht="15.6">
      <c r="A2" s="110" t="s">
        <v>4214</v>
      </c>
      <c r="B2" s="96" t="s">
        <v>4215</v>
      </c>
      <c r="C2" s="13" t="s">
        <v>6162</v>
      </c>
      <c r="D2" s="13" t="s">
        <v>6163</v>
      </c>
      <c r="E2" s="13" t="s">
        <v>65</v>
      </c>
      <c r="F2" s="13" t="s">
        <v>24</v>
      </c>
      <c r="G2" s="13" t="str">
        <f t="shared" ref="G2:G65" ca="1" si="0">IF((AND((L2-TODAY())&gt;0,(H2="N")))=TRUE,"S1",IF(AND((L2-TODAY())&lt;=0,(H2="N"))=TRUE,"S2",IF(AND((L2-TODAY())&gt;0,(H2="Y"))=TRUE,"S3","S4")))</f>
        <v>S2</v>
      </c>
      <c r="H2" s="109" t="s">
        <v>67</v>
      </c>
      <c r="I2" s="13" t="s">
        <v>68</v>
      </c>
      <c r="J2" s="13" t="s">
        <v>6164</v>
      </c>
      <c r="K2" s="100">
        <v>42437</v>
      </c>
      <c r="L2" s="100">
        <f>K2+17</f>
        <v>42454</v>
      </c>
      <c r="M2" s="98">
        <v>42735</v>
      </c>
      <c r="N2" s="13" t="s">
        <v>13</v>
      </c>
      <c r="O2" s="13" t="s">
        <v>161</v>
      </c>
      <c r="P2" s="14" t="s">
        <v>17</v>
      </c>
      <c r="Q2" s="13"/>
      <c r="R2" s="15">
        <v>243911</v>
      </c>
      <c r="S2" s="99" t="s">
        <v>72</v>
      </c>
      <c r="T2" s="14" t="str">
        <f t="shared" ref="T2:T65" ca="1" si="1">IF((AND((M2-TODAY())&lt;=0,(F2&lt;&gt;"P1")))=TRUE,"Yes","No")</f>
        <v>No</v>
      </c>
      <c r="U2" s="14" t="str">
        <f t="shared" ref="U2:U65" ca="1" si="2">IF((AND((M2-TODAY())&lt;=30,(L2-TODAY())&lt;=0,(F2="P1")))=TRUE,"Yes",IF(AND((M2-TODAY())&lt;=30,(L2-TODAY())&lt;=0,(F2="P2"))=TRUE,"Yes",IF(AND((M2-TODAY())&lt;=30,(L2-TODAY())&lt;=0,(F2="P3"),H2="N")=TRUE,"Yes","No")))</f>
        <v>Yes</v>
      </c>
      <c r="V2" t="str">
        <f t="shared" ref="V2:V65" si="3">IF(O2="Komal","I321911",IF(O2="Mitch","I830949",IF(O2="Balki","I322987",IF(O2="Matthew","I844765",IF(O2="Sarah","I076758",IF(O2="Tina","I076782",IF(O2="Chetan","I321905",IF(O2="Jessie","I300127",IF(O2="Amrutha","I318955",IF(O2="Brian","I844758",IF(O2="Weranga","I833799",IF(O2="Adarsh","I318678",IF(O2="Krishnamoorthy","I321922",IF(O2="Shweta","D059874",IF(O2="Stefan","D028755",IF(O2="Deb","I077275",IF(O2="Gunter","D038475",IF(O2="Raj","I830957",IF(O2="Hamad","I831094",IF(O2="Klaus","D061043",IF(O2="Devan","I819681",IF(O2="Erika","I828891",IF(O2="Govind","I821012",IF(O2="Jimmy","I819510", IF(O2="GLOBAL", "GLOBAL", IF(O2="Thomas", "D039927", IF(O2="Amy", "I076757")))))))))))))))))))))))))))</f>
        <v>I830949</v>
      </c>
    </row>
    <row r="3" spans="1:22" ht="15.6">
      <c r="A3" s="110" t="s">
        <v>6115</v>
      </c>
      <c r="B3" s="96" t="s">
        <v>6116</v>
      </c>
      <c r="C3" s="13" t="s">
        <v>6165</v>
      </c>
      <c r="D3" s="13" t="s">
        <v>108</v>
      </c>
      <c r="E3" s="13" t="s">
        <v>65</v>
      </c>
      <c r="F3" s="13" t="s">
        <v>24</v>
      </c>
      <c r="G3" s="13" t="str">
        <f t="shared" ca="1" si="0"/>
        <v>S2</v>
      </c>
      <c r="H3" s="109" t="s">
        <v>67</v>
      </c>
      <c r="I3" s="13" t="s">
        <v>55</v>
      </c>
      <c r="J3" s="13" t="s">
        <v>6166</v>
      </c>
      <c r="K3" s="100">
        <v>42432</v>
      </c>
      <c r="L3" s="100">
        <v>42487</v>
      </c>
      <c r="M3" s="98">
        <v>42517</v>
      </c>
      <c r="N3" s="13" t="s">
        <v>13</v>
      </c>
      <c r="O3" s="13" t="s">
        <v>14</v>
      </c>
      <c r="P3" s="14" t="s">
        <v>17</v>
      </c>
      <c r="Q3" s="13"/>
      <c r="R3" s="15">
        <v>4260985</v>
      </c>
      <c r="S3" s="99" t="s">
        <v>72</v>
      </c>
      <c r="T3" s="14" t="str">
        <f t="shared" ca="1" si="1"/>
        <v>No</v>
      </c>
      <c r="U3" s="14" t="str">
        <f t="shared" ca="1" si="2"/>
        <v>Yes</v>
      </c>
      <c r="V3" t="str">
        <f t="shared" si="3"/>
        <v>I830957</v>
      </c>
    </row>
    <row r="4" spans="1:22" ht="15.6">
      <c r="A4" s="15" t="s">
        <v>6167</v>
      </c>
      <c r="B4" s="96" t="s">
        <v>4181</v>
      </c>
      <c r="C4" s="233" t="s">
        <v>6168</v>
      </c>
      <c r="D4" s="13" t="s">
        <v>108</v>
      </c>
      <c r="E4" s="13" t="s">
        <v>65</v>
      </c>
      <c r="F4" s="13" t="s">
        <v>24</v>
      </c>
      <c r="G4" s="13" t="str">
        <f t="shared" ca="1" si="0"/>
        <v>S2</v>
      </c>
      <c r="H4" s="101" t="s">
        <v>67</v>
      </c>
      <c r="I4" s="13" t="s">
        <v>55</v>
      </c>
      <c r="J4" s="13" t="s">
        <v>6169</v>
      </c>
      <c r="K4" s="100">
        <v>42572</v>
      </c>
      <c r="L4" s="100">
        <v>42653</v>
      </c>
      <c r="M4" s="98">
        <v>42412</v>
      </c>
      <c r="N4" s="13" t="s">
        <v>7</v>
      </c>
      <c r="O4" s="13" t="s">
        <v>94</v>
      </c>
      <c r="P4" s="14" t="s">
        <v>17</v>
      </c>
      <c r="Q4" s="13"/>
      <c r="R4" s="15">
        <v>70599</v>
      </c>
      <c r="S4" s="99" t="s">
        <v>72</v>
      </c>
      <c r="T4" s="14" t="str">
        <f t="shared" ca="1" si="1"/>
        <v>No</v>
      </c>
      <c r="U4" s="14" t="str">
        <f t="shared" ca="1" si="2"/>
        <v>Yes</v>
      </c>
      <c r="V4" t="str">
        <f t="shared" si="3"/>
        <v>I300127</v>
      </c>
    </row>
    <row r="5" spans="1:22" ht="15.6">
      <c r="A5" s="104" t="s">
        <v>4141</v>
      </c>
      <c r="B5" s="96" t="s">
        <v>4142</v>
      </c>
      <c r="C5" s="13" t="s">
        <v>6170</v>
      </c>
      <c r="D5" s="13" t="s">
        <v>6163</v>
      </c>
      <c r="E5" s="13" t="s">
        <v>52</v>
      </c>
      <c r="F5" s="13" t="s">
        <v>24</v>
      </c>
      <c r="G5" s="13" t="str">
        <f t="shared" ca="1" si="0"/>
        <v>S2</v>
      </c>
      <c r="H5" s="109" t="s">
        <v>67</v>
      </c>
      <c r="I5" s="13" t="s">
        <v>68</v>
      </c>
      <c r="J5" s="13" t="s">
        <v>6171</v>
      </c>
      <c r="K5" s="100">
        <v>42675</v>
      </c>
      <c r="L5" s="100">
        <v>42690</v>
      </c>
      <c r="M5" s="98">
        <v>42664</v>
      </c>
      <c r="N5" s="13" t="s">
        <v>13</v>
      </c>
      <c r="O5" s="13" t="s">
        <v>157</v>
      </c>
      <c r="P5" s="14" t="s">
        <v>17</v>
      </c>
      <c r="Q5" s="13"/>
      <c r="R5" s="15">
        <v>70955</v>
      </c>
      <c r="S5" s="99" t="s">
        <v>72</v>
      </c>
      <c r="T5" s="14" t="str">
        <f t="shared" ca="1" si="1"/>
        <v>No</v>
      </c>
      <c r="U5" s="14" t="str">
        <f t="shared" ca="1" si="2"/>
        <v>Yes</v>
      </c>
      <c r="V5" t="str">
        <f t="shared" si="3"/>
        <v>I844765</v>
      </c>
    </row>
    <row r="6" spans="1:22" ht="15.6">
      <c r="A6" s="110" t="s">
        <v>6172</v>
      </c>
      <c r="B6" s="96" t="s">
        <v>6173</v>
      </c>
      <c r="C6" s="2" t="s">
        <v>6174</v>
      </c>
      <c r="D6" s="13" t="s">
        <v>108</v>
      </c>
      <c r="E6" s="13" t="s">
        <v>65</v>
      </c>
      <c r="F6" s="13" t="s">
        <v>24</v>
      </c>
      <c r="G6" s="13" t="str">
        <f t="shared" ca="1" si="0"/>
        <v>S4</v>
      </c>
      <c r="H6" s="109" t="s">
        <v>54</v>
      </c>
      <c r="I6" s="13" t="s">
        <v>6175</v>
      </c>
      <c r="J6" s="2" t="s">
        <v>6176</v>
      </c>
      <c r="K6" s="97">
        <v>40959</v>
      </c>
      <c r="L6" s="98">
        <v>41072</v>
      </c>
      <c r="M6" s="98"/>
      <c r="N6" s="2" t="s">
        <v>7</v>
      </c>
      <c r="O6" s="13" t="s">
        <v>94</v>
      </c>
      <c r="P6" s="14" t="s">
        <v>17</v>
      </c>
      <c r="Q6" s="13"/>
      <c r="R6" s="15">
        <v>5290294</v>
      </c>
      <c r="S6" s="16" t="s">
        <v>72</v>
      </c>
      <c r="T6" s="14" t="str">
        <f t="shared" ca="1" si="1"/>
        <v>No</v>
      </c>
      <c r="U6" s="14" t="str">
        <f t="shared" ca="1" si="2"/>
        <v>Yes</v>
      </c>
      <c r="V6" t="str">
        <f t="shared" si="3"/>
        <v>I300127</v>
      </c>
    </row>
    <row r="7" spans="1:22" ht="15.6">
      <c r="A7" s="110" t="s">
        <v>4141</v>
      </c>
      <c r="B7" s="96" t="s">
        <v>4142</v>
      </c>
      <c r="C7" s="13" t="s">
        <v>6177</v>
      </c>
      <c r="D7" s="2" t="s">
        <v>108</v>
      </c>
      <c r="E7" s="13" t="s">
        <v>65</v>
      </c>
      <c r="F7" s="13" t="s">
        <v>24</v>
      </c>
      <c r="G7" s="13" t="str">
        <f t="shared" ca="1" si="0"/>
        <v>S4</v>
      </c>
      <c r="H7" s="109" t="s">
        <v>54</v>
      </c>
      <c r="I7" s="13" t="s">
        <v>6175</v>
      </c>
      <c r="J7" s="13" t="s">
        <v>6178</v>
      </c>
      <c r="K7" s="98">
        <v>42184</v>
      </c>
      <c r="L7" s="98">
        <v>42106</v>
      </c>
      <c r="M7" s="98"/>
      <c r="N7" s="2" t="s">
        <v>13</v>
      </c>
      <c r="O7" s="2" t="s">
        <v>14</v>
      </c>
      <c r="P7" s="14" t="s">
        <v>17</v>
      </c>
      <c r="Q7" s="13"/>
      <c r="R7" s="15">
        <v>95004</v>
      </c>
      <c r="S7" s="16" t="s">
        <v>72</v>
      </c>
      <c r="T7" s="14" t="str">
        <f t="shared" ca="1" si="1"/>
        <v>No</v>
      </c>
      <c r="U7" s="14" t="str">
        <f t="shared" ca="1" si="2"/>
        <v>Yes</v>
      </c>
      <c r="V7" t="str">
        <f t="shared" si="3"/>
        <v>I830957</v>
      </c>
    </row>
    <row r="8" spans="1:22" ht="15.6">
      <c r="A8" s="110" t="s">
        <v>6167</v>
      </c>
      <c r="B8" s="96" t="s">
        <v>4181</v>
      </c>
      <c r="C8" s="37" t="s">
        <v>6179</v>
      </c>
      <c r="D8" s="2" t="s">
        <v>108</v>
      </c>
      <c r="E8" s="13" t="s">
        <v>65</v>
      </c>
      <c r="F8" s="13" t="s">
        <v>24</v>
      </c>
      <c r="G8" s="13" t="str">
        <f t="shared" ca="1" si="0"/>
        <v>S4</v>
      </c>
      <c r="H8" s="109" t="s">
        <v>54</v>
      </c>
      <c r="I8" s="13" t="s">
        <v>6175</v>
      </c>
      <c r="J8" s="13" t="s">
        <v>6180</v>
      </c>
      <c r="K8" s="97">
        <v>42282</v>
      </c>
      <c r="L8" s="97">
        <v>42381</v>
      </c>
      <c r="M8" s="98"/>
      <c r="N8" s="13" t="s">
        <v>9</v>
      </c>
      <c r="O8" s="13" t="s">
        <v>6181</v>
      </c>
      <c r="P8" s="14" t="s">
        <v>17</v>
      </c>
      <c r="Q8" s="13"/>
      <c r="R8" s="15">
        <v>45648</v>
      </c>
      <c r="S8" s="16" t="s">
        <v>72</v>
      </c>
      <c r="T8" s="14" t="str">
        <f t="shared" ca="1" si="1"/>
        <v>No</v>
      </c>
      <c r="U8" s="14" t="str">
        <f t="shared" ca="1" si="2"/>
        <v>Yes</v>
      </c>
      <c r="V8" t="str">
        <f t="shared" si="3"/>
        <v>I321905</v>
      </c>
    </row>
    <row r="9" spans="1:22" ht="15.6">
      <c r="A9" s="110" t="s">
        <v>6167</v>
      </c>
      <c r="B9" s="96" t="s">
        <v>4181</v>
      </c>
      <c r="C9" s="13" t="s">
        <v>6182</v>
      </c>
      <c r="D9" s="2" t="s">
        <v>108</v>
      </c>
      <c r="E9" s="13" t="s">
        <v>65</v>
      </c>
      <c r="F9" s="13" t="s">
        <v>24</v>
      </c>
      <c r="G9" s="13" t="str">
        <f t="shared" ca="1" si="0"/>
        <v>S4</v>
      </c>
      <c r="H9" s="109" t="s">
        <v>54</v>
      </c>
      <c r="I9" s="13" t="s">
        <v>6175</v>
      </c>
      <c r="J9" s="2" t="s">
        <v>6183</v>
      </c>
      <c r="K9" s="98">
        <v>42326</v>
      </c>
      <c r="L9" s="98">
        <v>42388</v>
      </c>
      <c r="M9" s="98"/>
      <c r="N9" s="2" t="s">
        <v>9</v>
      </c>
      <c r="O9" s="2" t="s">
        <v>6184</v>
      </c>
      <c r="P9" s="14" t="s">
        <v>17</v>
      </c>
      <c r="Q9" s="13"/>
      <c r="R9" s="15">
        <v>500000</v>
      </c>
      <c r="S9" s="16" t="s">
        <v>72</v>
      </c>
      <c r="T9" s="14" t="str">
        <f t="shared" ca="1" si="1"/>
        <v>No</v>
      </c>
      <c r="U9" s="14" t="str">
        <f t="shared" ca="1" si="2"/>
        <v>Yes</v>
      </c>
      <c r="V9" t="b">
        <f t="shared" si="3"/>
        <v>0</v>
      </c>
    </row>
    <row r="10" spans="1:22" ht="15.6">
      <c r="A10" s="110" t="s">
        <v>6167</v>
      </c>
      <c r="B10" s="96" t="s">
        <v>4181</v>
      </c>
      <c r="C10" s="13" t="s">
        <v>6182</v>
      </c>
      <c r="D10" s="2" t="s">
        <v>108</v>
      </c>
      <c r="E10" s="13" t="s">
        <v>65</v>
      </c>
      <c r="F10" s="13" t="s">
        <v>24</v>
      </c>
      <c r="G10" s="13" t="str">
        <f t="shared" ca="1" si="0"/>
        <v>S4</v>
      </c>
      <c r="H10" s="109" t="s">
        <v>54</v>
      </c>
      <c r="I10" s="13" t="s">
        <v>6175</v>
      </c>
      <c r="J10" s="2" t="s">
        <v>6185</v>
      </c>
      <c r="K10" s="98">
        <v>42326</v>
      </c>
      <c r="L10" s="98">
        <v>42388</v>
      </c>
      <c r="M10" s="98"/>
      <c r="N10" s="2" t="s">
        <v>9</v>
      </c>
      <c r="O10" s="2" t="s">
        <v>6184</v>
      </c>
      <c r="P10" s="14" t="s">
        <v>17</v>
      </c>
      <c r="Q10" s="13"/>
      <c r="R10" s="15">
        <v>1926797</v>
      </c>
      <c r="S10" s="16" t="s">
        <v>72</v>
      </c>
      <c r="T10" s="14" t="str">
        <f t="shared" ca="1" si="1"/>
        <v>No</v>
      </c>
      <c r="U10" s="14" t="str">
        <f t="shared" ca="1" si="2"/>
        <v>Yes</v>
      </c>
      <c r="V10" t="b">
        <f t="shared" si="3"/>
        <v>0</v>
      </c>
    </row>
    <row r="11" spans="1:22" ht="15.6">
      <c r="A11" s="110" t="s">
        <v>4214</v>
      </c>
      <c r="B11" s="96" t="s">
        <v>4215</v>
      </c>
      <c r="C11" s="2" t="s">
        <v>6186</v>
      </c>
      <c r="D11" s="13" t="s">
        <v>6163</v>
      </c>
      <c r="E11" s="13" t="s">
        <v>76</v>
      </c>
      <c r="F11" s="13" t="s">
        <v>24</v>
      </c>
      <c r="G11" s="13" t="str">
        <f t="shared" ca="1" si="0"/>
        <v>S4</v>
      </c>
      <c r="H11" s="101" t="s">
        <v>54</v>
      </c>
      <c r="I11" s="13" t="s">
        <v>68</v>
      </c>
      <c r="J11" s="233" t="s">
        <v>6187</v>
      </c>
      <c r="K11" s="97">
        <v>42381</v>
      </c>
      <c r="L11" s="97">
        <f>K11+17</f>
        <v>42398</v>
      </c>
      <c r="M11" s="98"/>
      <c r="N11" s="97" t="s">
        <v>13</v>
      </c>
      <c r="O11" s="2" t="s">
        <v>145</v>
      </c>
      <c r="P11" s="2" t="s">
        <v>17</v>
      </c>
      <c r="Q11" s="2" t="s">
        <v>3641</v>
      </c>
      <c r="R11" s="15">
        <v>2579028</v>
      </c>
      <c r="S11" s="16" t="s">
        <v>72</v>
      </c>
      <c r="T11" s="14" t="str">
        <f t="shared" ca="1" si="1"/>
        <v>No</v>
      </c>
      <c r="U11" s="14" t="str">
        <f t="shared" ca="1" si="2"/>
        <v>Yes</v>
      </c>
      <c r="V11" t="str">
        <f t="shared" si="3"/>
        <v>I831094</v>
      </c>
    </row>
    <row r="12" spans="1:22" ht="15.6">
      <c r="A12" s="110" t="s">
        <v>4214</v>
      </c>
      <c r="B12" s="96" t="s">
        <v>4215</v>
      </c>
      <c r="C12" s="2" t="s">
        <v>6186</v>
      </c>
      <c r="D12" s="13" t="s">
        <v>6163</v>
      </c>
      <c r="E12" s="13" t="s">
        <v>76</v>
      </c>
      <c r="F12" s="13" t="s">
        <v>24</v>
      </c>
      <c r="G12" s="13" t="str">
        <f t="shared" ca="1" si="0"/>
        <v>S4</v>
      </c>
      <c r="H12" s="101" t="s">
        <v>54</v>
      </c>
      <c r="I12" s="13" t="s">
        <v>68</v>
      </c>
      <c r="J12" s="2" t="s">
        <v>6188</v>
      </c>
      <c r="K12" s="97">
        <v>42381</v>
      </c>
      <c r="L12" s="97">
        <f>K12+17</f>
        <v>42398</v>
      </c>
      <c r="M12" s="98"/>
      <c r="N12" s="97" t="s">
        <v>13</v>
      </c>
      <c r="O12" s="2" t="s">
        <v>145</v>
      </c>
      <c r="P12" s="2" t="s">
        <v>17</v>
      </c>
      <c r="Q12" s="2" t="s">
        <v>3641</v>
      </c>
      <c r="R12" s="15">
        <v>43273</v>
      </c>
      <c r="S12" s="16" t="s">
        <v>72</v>
      </c>
      <c r="T12" s="14" t="str">
        <f t="shared" ca="1" si="1"/>
        <v>No</v>
      </c>
      <c r="U12" s="14" t="str">
        <f t="shared" ca="1" si="2"/>
        <v>Yes</v>
      </c>
      <c r="V12" t="str">
        <f t="shared" si="3"/>
        <v>I831094</v>
      </c>
    </row>
    <row r="13" spans="1:22" ht="15.6">
      <c r="A13" s="110" t="s">
        <v>4141</v>
      </c>
      <c r="B13" s="96" t="s">
        <v>4142</v>
      </c>
      <c r="C13" s="243" t="s">
        <v>6189</v>
      </c>
      <c r="D13" s="13" t="s">
        <v>6163</v>
      </c>
      <c r="E13" s="13" t="s">
        <v>76</v>
      </c>
      <c r="F13" s="13" t="s">
        <v>24</v>
      </c>
      <c r="G13" s="13" t="str">
        <f t="shared" ca="1" si="0"/>
        <v>S4</v>
      </c>
      <c r="H13" s="109" t="s">
        <v>54</v>
      </c>
      <c r="I13" s="13" t="s">
        <v>68</v>
      </c>
      <c r="J13" s="2" t="s">
        <v>6190</v>
      </c>
      <c r="K13" s="97">
        <v>42384</v>
      </c>
      <c r="L13" s="97">
        <f>K13+17</f>
        <v>42401</v>
      </c>
      <c r="M13" s="98"/>
      <c r="N13" s="97" t="s">
        <v>13</v>
      </c>
      <c r="O13" s="2" t="s">
        <v>145</v>
      </c>
      <c r="P13" s="2" t="s">
        <v>17</v>
      </c>
      <c r="Q13" s="2" t="s">
        <v>3641</v>
      </c>
      <c r="R13" s="15">
        <v>500000</v>
      </c>
      <c r="S13" s="16" t="s">
        <v>72</v>
      </c>
      <c r="T13" s="14" t="str">
        <f t="shared" ca="1" si="1"/>
        <v>No</v>
      </c>
      <c r="U13" s="14" t="str">
        <f t="shared" ca="1" si="2"/>
        <v>Yes</v>
      </c>
      <c r="V13" t="str">
        <f t="shared" si="3"/>
        <v>I831094</v>
      </c>
    </row>
    <row r="14" spans="1:22" ht="15.6">
      <c r="A14" s="110" t="s">
        <v>4174</v>
      </c>
      <c r="B14" s="96" t="s">
        <v>4133</v>
      </c>
      <c r="C14" s="13" t="s">
        <v>3806</v>
      </c>
      <c r="D14" s="2" t="s">
        <v>108</v>
      </c>
      <c r="E14" s="13" t="s">
        <v>65</v>
      </c>
      <c r="F14" s="13" t="s">
        <v>24</v>
      </c>
      <c r="G14" s="13" t="str">
        <f t="shared" ca="1" si="0"/>
        <v>S4</v>
      </c>
      <c r="H14" s="109" t="s">
        <v>54</v>
      </c>
      <c r="I14" s="2" t="s">
        <v>55</v>
      </c>
      <c r="J14" s="13" t="s">
        <v>6191</v>
      </c>
      <c r="K14" s="97">
        <v>42319</v>
      </c>
      <c r="L14" s="97">
        <v>42426</v>
      </c>
      <c r="M14" s="98"/>
      <c r="N14" s="2" t="s">
        <v>11</v>
      </c>
      <c r="O14" s="2" t="s">
        <v>4365</v>
      </c>
      <c r="P14" s="14" t="s">
        <v>17</v>
      </c>
      <c r="Q14" s="13"/>
      <c r="R14" s="15">
        <v>3121641</v>
      </c>
      <c r="S14" s="16" t="s">
        <v>72</v>
      </c>
      <c r="T14" s="14" t="str">
        <f t="shared" ca="1" si="1"/>
        <v>No</v>
      </c>
      <c r="U14" s="14" t="str">
        <f t="shared" ca="1" si="2"/>
        <v>Yes</v>
      </c>
      <c r="V14" t="str">
        <f t="shared" si="3"/>
        <v>D028755</v>
      </c>
    </row>
    <row r="15" spans="1:22" ht="15.6">
      <c r="A15" s="110" t="s">
        <v>6167</v>
      </c>
      <c r="B15" s="96" t="s">
        <v>4181</v>
      </c>
      <c r="C15" s="13" t="s">
        <v>6192</v>
      </c>
      <c r="D15" s="13" t="s">
        <v>108</v>
      </c>
      <c r="E15" s="96" t="s">
        <v>65</v>
      </c>
      <c r="F15" s="13" t="s">
        <v>24</v>
      </c>
      <c r="G15" s="13" t="str">
        <f t="shared" ca="1" si="0"/>
        <v>S4</v>
      </c>
      <c r="H15" s="109" t="s">
        <v>54</v>
      </c>
      <c r="I15" s="2" t="s">
        <v>55</v>
      </c>
      <c r="J15" s="13" t="s">
        <v>6193</v>
      </c>
      <c r="K15" s="98">
        <v>42341</v>
      </c>
      <c r="L15" s="98">
        <v>42426</v>
      </c>
      <c r="M15" s="98"/>
      <c r="N15" s="2" t="s">
        <v>9</v>
      </c>
      <c r="O15" s="2" t="s">
        <v>6181</v>
      </c>
      <c r="P15" s="14" t="s">
        <v>17</v>
      </c>
      <c r="Q15" s="13"/>
      <c r="R15" s="15">
        <v>59028</v>
      </c>
      <c r="S15" s="16" t="s">
        <v>72</v>
      </c>
      <c r="T15" s="14" t="str">
        <f t="shared" ca="1" si="1"/>
        <v>No</v>
      </c>
      <c r="U15" s="14" t="str">
        <f t="shared" ca="1" si="2"/>
        <v>Yes</v>
      </c>
      <c r="V15" t="str">
        <f t="shared" si="3"/>
        <v>I321905</v>
      </c>
    </row>
    <row r="16" spans="1:22" ht="15.6">
      <c r="A16" s="110" t="s">
        <v>4141</v>
      </c>
      <c r="B16" s="96" t="s">
        <v>4142</v>
      </c>
      <c r="C16" s="13" t="s">
        <v>6194</v>
      </c>
      <c r="D16" s="2" t="s">
        <v>108</v>
      </c>
      <c r="E16" s="13" t="s">
        <v>65</v>
      </c>
      <c r="F16" s="13" t="s">
        <v>24</v>
      </c>
      <c r="G16" s="13" t="str">
        <f t="shared" ca="1" si="0"/>
        <v>S4</v>
      </c>
      <c r="H16" s="109" t="s">
        <v>54</v>
      </c>
      <c r="I16" s="2" t="s">
        <v>55</v>
      </c>
      <c r="J16" s="13" t="s">
        <v>6195</v>
      </c>
      <c r="K16" s="97">
        <v>42311</v>
      </c>
      <c r="L16" s="97">
        <v>42426</v>
      </c>
      <c r="M16" s="98"/>
      <c r="N16" s="2" t="s">
        <v>13</v>
      </c>
      <c r="O16" s="13" t="s">
        <v>6196</v>
      </c>
      <c r="P16" s="14" t="s">
        <v>17</v>
      </c>
      <c r="Q16" s="2"/>
      <c r="R16" s="15">
        <v>500000</v>
      </c>
      <c r="S16" s="16" t="s">
        <v>72</v>
      </c>
      <c r="T16" s="14" t="str">
        <f t="shared" ca="1" si="1"/>
        <v>No</v>
      </c>
      <c r="U16" s="14" t="str">
        <f t="shared" ca="1" si="2"/>
        <v>Yes</v>
      </c>
      <c r="V16" t="str">
        <f t="shared" si="3"/>
        <v>I821012</v>
      </c>
    </row>
    <row r="17" spans="1:22" ht="15.6">
      <c r="A17" s="110" t="s">
        <v>4174</v>
      </c>
      <c r="B17" s="96" t="s">
        <v>4133</v>
      </c>
      <c r="C17" s="13" t="s">
        <v>3806</v>
      </c>
      <c r="D17" s="2" t="s">
        <v>108</v>
      </c>
      <c r="E17" s="13" t="s">
        <v>65</v>
      </c>
      <c r="F17" s="13" t="s">
        <v>24</v>
      </c>
      <c r="G17" s="13" t="str">
        <f t="shared" ca="1" si="0"/>
        <v>S4</v>
      </c>
      <c r="H17" s="109" t="s">
        <v>54</v>
      </c>
      <c r="I17" s="2" t="s">
        <v>55</v>
      </c>
      <c r="J17" s="13" t="s">
        <v>6197</v>
      </c>
      <c r="K17" s="97">
        <v>41967</v>
      </c>
      <c r="L17" s="97">
        <v>42426</v>
      </c>
      <c r="M17" s="98"/>
      <c r="N17" s="2" t="s">
        <v>11</v>
      </c>
      <c r="O17" s="2" t="s">
        <v>4365</v>
      </c>
      <c r="P17" s="14" t="s">
        <v>17</v>
      </c>
      <c r="Q17" s="13"/>
      <c r="R17" s="15">
        <v>19655</v>
      </c>
      <c r="S17" s="16" t="s">
        <v>72</v>
      </c>
      <c r="T17" s="14" t="str">
        <f t="shared" ca="1" si="1"/>
        <v>No</v>
      </c>
      <c r="U17" s="14" t="str">
        <f t="shared" ca="1" si="2"/>
        <v>Yes</v>
      </c>
      <c r="V17" t="str">
        <f t="shared" si="3"/>
        <v>D028755</v>
      </c>
    </row>
    <row r="18" spans="1:22" ht="15.6">
      <c r="A18" s="110" t="s">
        <v>4174</v>
      </c>
      <c r="B18" s="96" t="s">
        <v>4133</v>
      </c>
      <c r="C18" s="13" t="s">
        <v>6198</v>
      </c>
      <c r="D18" s="2" t="s">
        <v>108</v>
      </c>
      <c r="E18" s="13" t="s">
        <v>65</v>
      </c>
      <c r="F18" s="13" t="s">
        <v>24</v>
      </c>
      <c r="G18" s="13" t="str">
        <f t="shared" ca="1" si="0"/>
        <v>S4</v>
      </c>
      <c r="H18" s="109" t="s">
        <v>54</v>
      </c>
      <c r="I18" s="2" t="s">
        <v>55</v>
      </c>
      <c r="J18" s="13" t="s">
        <v>6199</v>
      </c>
      <c r="K18" s="97">
        <v>42009</v>
      </c>
      <c r="L18" s="97">
        <v>42426</v>
      </c>
      <c r="M18" s="98"/>
      <c r="N18" s="2" t="s">
        <v>11</v>
      </c>
      <c r="O18" s="2" t="s">
        <v>4365</v>
      </c>
      <c r="P18" s="14" t="s">
        <v>17</v>
      </c>
      <c r="Q18" s="13"/>
      <c r="R18" s="15">
        <v>59028</v>
      </c>
      <c r="S18" s="16" t="s">
        <v>72</v>
      </c>
      <c r="T18" s="14" t="str">
        <f t="shared" ca="1" si="1"/>
        <v>No</v>
      </c>
      <c r="U18" s="14" t="str">
        <f t="shared" ca="1" si="2"/>
        <v>Yes</v>
      </c>
      <c r="V18" t="str">
        <f t="shared" si="3"/>
        <v>D028755</v>
      </c>
    </row>
    <row r="19" spans="1:22" ht="15.6">
      <c r="A19" s="110" t="s">
        <v>4174</v>
      </c>
      <c r="B19" s="96" t="s">
        <v>4133</v>
      </c>
      <c r="C19" s="13" t="s">
        <v>3806</v>
      </c>
      <c r="D19" s="2" t="s">
        <v>108</v>
      </c>
      <c r="E19" s="13" t="s">
        <v>65</v>
      </c>
      <c r="F19" s="13" t="s">
        <v>24</v>
      </c>
      <c r="G19" s="13" t="str">
        <f t="shared" ca="1" si="0"/>
        <v>S4</v>
      </c>
      <c r="H19" s="109" t="s">
        <v>54</v>
      </c>
      <c r="I19" s="2" t="s">
        <v>55</v>
      </c>
      <c r="J19" s="13" t="s">
        <v>6200</v>
      </c>
      <c r="K19" s="97">
        <v>41967</v>
      </c>
      <c r="L19" s="97">
        <v>42426</v>
      </c>
      <c r="M19" s="98"/>
      <c r="N19" s="2" t="s">
        <v>11</v>
      </c>
      <c r="O19" s="2" t="s">
        <v>4365</v>
      </c>
      <c r="P19" s="14" t="s">
        <v>17</v>
      </c>
      <c r="Q19" s="13"/>
      <c r="R19" s="15">
        <v>500000</v>
      </c>
      <c r="S19" s="16" t="s">
        <v>72</v>
      </c>
      <c r="T19" s="14" t="str">
        <f t="shared" ca="1" si="1"/>
        <v>No</v>
      </c>
      <c r="U19" s="14" t="str">
        <f t="shared" ca="1" si="2"/>
        <v>Yes</v>
      </c>
      <c r="V19" t="str">
        <f t="shared" si="3"/>
        <v>D028755</v>
      </c>
    </row>
    <row r="20" spans="1:22" ht="15.6">
      <c r="A20" s="110" t="s">
        <v>4214</v>
      </c>
      <c r="B20" s="96" t="s">
        <v>4215</v>
      </c>
      <c r="C20" s="13" t="s">
        <v>6201</v>
      </c>
      <c r="D20" s="13" t="s">
        <v>6163</v>
      </c>
      <c r="E20" s="13" t="s">
        <v>65</v>
      </c>
      <c r="F20" s="13" t="s">
        <v>24</v>
      </c>
      <c r="G20" s="13" t="str">
        <f t="shared" ca="1" si="0"/>
        <v>S4</v>
      </c>
      <c r="H20" s="109" t="s">
        <v>54</v>
      </c>
      <c r="I20" s="13" t="s">
        <v>55</v>
      </c>
      <c r="J20" s="13" t="s">
        <v>6202</v>
      </c>
      <c r="K20" s="100">
        <v>42340</v>
      </c>
      <c r="L20" s="100">
        <v>42426</v>
      </c>
      <c r="M20" s="22"/>
      <c r="N20" s="13" t="s">
        <v>13</v>
      </c>
      <c r="O20" s="13" t="s">
        <v>5488</v>
      </c>
      <c r="P20" s="14" t="s">
        <v>17</v>
      </c>
      <c r="Q20" s="13" t="s">
        <v>6203</v>
      </c>
      <c r="R20" s="15">
        <v>35272</v>
      </c>
      <c r="S20" s="16" t="s">
        <v>72</v>
      </c>
      <c r="T20" s="14" t="str">
        <f t="shared" ca="1" si="1"/>
        <v>No</v>
      </c>
      <c r="U20" s="14" t="str">
        <f t="shared" ca="1" si="2"/>
        <v>Yes</v>
      </c>
      <c r="V20" t="str">
        <f t="shared" si="3"/>
        <v>I833799</v>
      </c>
    </row>
    <row r="21" spans="1:22" ht="15.6">
      <c r="A21" s="110" t="s">
        <v>4214</v>
      </c>
      <c r="B21" s="96" t="s">
        <v>4215</v>
      </c>
      <c r="C21" s="13" t="s">
        <v>6201</v>
      </c>
      <c r="D21" s="13" t="s">
        <v>6163</v>
      </c>
      <c r="E21" s="13" t="s">
        <v>65</v>
      </c>
      <c r="F21" s="13" t="s">
        <v>24</v>
      </c>
      <c r="G21" s="13" t="str">
        <f t="shared" ca="1" si="0"/>
        <v>S4</v>
      </c>
      <c r="H21" s="109" t="s">
        <v>54</v>
      </c>
      <c r="I21" s="13" t="s">
        <v>55</v>
      </c>
      <c r="J21" s="13" t="s">
        <v>6204</v>
      </c>
      <c r="K21" s="100">
        <v>42340</v>
      </c>
      <c r="L21" s="100">
        <v>42426</v>
      </c>
      <c r="M21" s="22"/>
      <c r="N21" s="13" t="s">
        <v>13</v>
      </c>
      <c r="O21" s="13" t="s">
        <v>5488</v>
      </c>
      <c r="P21" s="14" t="s">
        <v>17</v>
      </c>
      <c r="Q21" s="13" t="s">
        <v>6203</v>
      </c>
      <c r="R21" s="15">
        <v>227730</v>
      </c>
      <c r="S21" s="16" t="s">
        <v>72</v>
      </c>
      <c r="T21" s="14" t="str">
        <f t="shared" ca="1" si="1"/>
        <v>No</v>
      </c>
      <c r="U21" s="14" t="str">
        <f t="shared" ca="1" si="2"/>
        <v>Yes</v>
      </c>
      <c r="V21" t="str">
        <f t="shared" si="3"/>
        <v>I833799</v>
      </c>
    </row>
    <row r="22" spans="1:22" ht="15.6">
      <c r="A22" s="110" t="s">
        <v>4141</v>
      </c>
      <c r="B22" s="96" t="s">
        <v>4142</v>
      </c>
      <c r="C22" s="243" t="s">
        <v>6205</v>
      </c>
      <c r="D22" s="13" t="s">
        <v>6163</v>
      </c>
      <c r="E22" s="13" t="s">
        <v>76</v>
      </c>
      <c r="F22" s="13" t="s">
        <v>24</v>
      </c>
      <c r="G22" s="13" t="str">
        <f t="shared" ca="1" si="0"/>
        <v>S4</v>
      </c>
      <c r="H22" s="109" t="s">
        <v>54</v>
      </c>
      <c r="I22" s="13" t="s">
        <v>68</v>
      </c>
      <c r="J22" s="2" t="s">
        <v>6206</v>
      </c>
      <c r="K22" s="97">
        <v>42410</v>
      </c>
      <c r="L22" s="97">
        <f>K22+17</f>
        <v>42427</v>
      </c>
      <c r="M22" s="98">
        <v>42489</v>
      </c>
      <c r="N22" s="97" t="s">
        <v>13</v>
      </c>
      <c r="O22" s="2" t="s">
        <v>145</v>
      </c>
      <c r="P22" s="2" t="s">
        <v>17</v>
      </c>
      <c r="Q22" s="2" t="s">
        <v>6207</v>
      </c>
      <c r="R22" s="15">
        <v>874462</v>
      </c>
      <c r="S22" s="99" t="s">
        <v>72</v>
      </c>
      <c r="T22" s="14" t="str">
        <f t="shared" ca="1" si="1"/>
        <v>No</v>
      </c>
      <c r="U22" s="14" t="str">
        <f t="shared" ca="1" si="2"/>
        <v>Yes</v>
      </c>
      <c r="V22" t="str">
        <f t="shared" si="3"/>
        <v>I831094</v>
      </c>
    </row>
    <row r="23" spans="1:22" ht="15.6">
      <c r="A23" s="110" t="s">
        <v>4141</v>
      </c>
      <c r="B23" s="96" t="s">
        <v>4142</v>
      </c>
      <c r="C23" s="13" t="s">
        <v>6205</v>
      </c>
      <c r="D23" s="13" t="s">
        <v>6163</v>
      </c>
      <c r="E23" s="13" t="s">
        <v>76</v>
      </c>
      <c r="F23" s="13" t="s">
        <v>24</v>
      </c>
      <c r="G23" s="13" t="str">
        <f t="shared" ca="1" si="0"/>
        <v>S4</v>
      </c>
      <c r="H23" s="109" t="s">
        <v>54</v>
      </c>
      <c r="I23" s="13" t="s">
        <v>68</v>
      </c>
      <c r="J23" s="13" t="s">
        <v>6208</v>
      </c>
      <c r="K23" s="97">
        <v>42410</v>
      </c>
      <c r="L23" s="97">
        <f>K23+17</f>
        <v>42427</v>
      </c>
      <c r="M23" s="98">
        <v>42489</v>
      </c>
      <c r="N23" s="97" t="s">
        <v>13</v>
      </c>
      <c r="O23" s="2" t="s">
        <v>145</v>
      </c>
      <c r="P23" s="14" t="s">
        <v>17</v>
      </c>
      <c r="Q23" s="2" t="s">
        <v>3641</v>
      </c>
      <c r="R23" s="15">
        <v>222452</v>
      </c>
      <c r="S23" s="99" t="s">
        <v>72</v>
      </c>
      <c r="T23" s="14" t="str">
        <f t="shared" ca="1" si="1"/>
        <v>No</v>
      </c>
      <c r="U23" s="14" t="str">
        <f t="shared" ca="1" si="2"/>
        <v>Yes</v>
      </c>
      <c r="V23" t="str">
        <f t="shared" si="3"/>
        <v>I831094</v>
      </c>
    </row>
    <row r="24" spans="1:22" ht="15.6">
      <c r="A24" s="110" t="s">
        <v>4174</v>
      </c>
      <c r="B24" s="96" t="s">
        <v>4133</v>
      </c>
      <c r="C24" s="13" t="s">
        <v>6209</v>
      </c>
      <c r="D24" s="13" t="s">
        <v>108</v>
      </c>
      <c r="E24" s="13" t="s">
        <v>65</v>
      </c>
      <c r="F24" s="13" t="s">
        <v>24</v>
      </c>
      <c r="G24" s="13" t="str">
        <f t="shared" ca="1" si="0"/>
        <v>S4</v>
      </c>
      <c r="H24" s="109" t="s">
        <v>54</v>
      </c>
      <c r="I24" s="13" t="s">
        <v>6175</v>
      </c>
      <c r="J24" s="13" t="s">
        <v>6210</v>
      </c>
      <c r="K24" s="100">
        <v>42403</v>
      </c>
      <c r="L24" s="100">
        <v>42429</v>
      </c>
      <c r="M24" s="98">
        <v>42479</v>
      </c>
      <c r="N24" s="13" t="s">
        <v>13</v>
      </c>
      <c r="O24" s="13" t="s">
        <v>5488</v>
      </c>
      <c r="P24" s="14" t="s">
        <v>17</v>
      </c>
      <c r="Q24" s="13"/>
      <c r="R24" s="15">
        <v>3214429</v>
      </c>
      <c r="S24" s="99" t="s">
        <v>72</v>
      </c>
      <c r="T24" s="14" t="str">
        <f t="shared" ca="1" si="1"/>
        <v>No</v>
      </c>
      <c r="U24" s="14" t="str">
        <f t="shared" ca="1" si="2"/>
        <v>Yes</v>
      </c>
      <c r="V24" t="str">
        <f t="shared" si="3"/>
        <v>I833799</v>
      </c>
    </row>
    <row r="25" spans="1:22" ht="15.6">
      <c r="A25" s="110" t="s">
        <v>4660</v>
      </c>
      <c r="B25" s="96" t="s">
        <v>4661</v>
      </c>
      <c r="C25" s="13" t="s">
        <v>6211</v>
      </c>
      <c r="D25" s="2" t="s">
        <v>108</v>
      </c>
      <c r="E25" s="243" t="s">
        <v>65</v>
      </c>
      <c r="F25" s="13" t="s">
        <v>24</v>
      </c>
      <c r="G25" s="13" t="str">
        <f t="shared" ca="1" si="0"/>
        <v>S4</v>
      </c>
      <c r="H25" s="109" t="s">
        <v>54</v>
      </c>
      <c r="I25" s="13" t="s">
        <v>6175</v>
      </c>
      <c r="J25" s="13" t="s">
        <v>6212</v>
      </c>
      <c r="K25" s="97">
        <v>42353</v>
      </c>
      <c r="L25" s="97">
        <v>42429</v>
      </c>
      <c r="M25" s="98"/>
      <c r="N25" s="2" t="s">
        <v>9</v>
      </c>
      <c r="O25" s="13" t="s">
        <v>5539</v>
      </c>
      <c r="P25" s="14" t="s">
        <v>17</v>
      </c>
      <c r="Q25" s="13"/>
      <c r="R25" s="15">
        <v>76970</v>
      </c>
      <c r="S25" s="16" t="s">
        <v>72</v>
      </c>
      <c r="T25" s="14" t="str">
        <f t="shared" ca="1" si="1"/>
        <v>No</v>
      </c>
      <c r="U25" s="14" t="str">
        <f t="shared" ca="1" si="2"/>
        <v>Yes</v>
      </c>
      <c r="V25" t="str">
        <f t="shared" si="3"/>
        <v>I321922</v>
      </c>
    </row>
    <row r="26" spans="1:22" ht="15.6">
      <c r="A26" s="110" t="s">
        <v>6115</v>
      </c>
      <c r="B26" s="96" t="s">
        <v>6116</v>
      </c>
      <c r="C26" s="38" t="s">
        <v>6213</v>
      </c>
      <c r="D26" s="2" t="s">
        <v>108</v>
      </c>
      <c r="E26" s="13" t="s">
        <v>65</v>
      </c>
      <c r="F26" s="13" t="s">
        <v>24</v>
      </c>
      <c r="G26" s="13" t="str">
        <f t="shared" ca="1" si="0"/>
        <v>S4</v>
      </c>
      <c r="H26" s="109" t="s">
        <v>54</v>
      </c>
      <c r="I26" s="2" t="s">
        <v>55</v>
      </c>
      <c r="J26" s="2" t="s">
        <v>6214</v>
      </c>
      <c r="K26" s="98">
        <v>42340</v>
      </c>
      <c r="L26" s="98">
        <v>42431</v>
      </c>
      <c r="M26" s="98"/>
      <c r="N26" s="2" t="s">
        <v>13</v>
      </c>
      <c r="O26" s="2" t="s">
        <v>14</v>
      </c>
      <c r="P26" s="14" t="s">
        <v>17</v>
      </c>
      <c r="Q26" s="13" t="s">
        <v>6215</v>
      </c>
      <c r="R26" s="15">
        <v>321466</v>
      </c>
      <c r="S26" s="16" t="s">
        <v>72</v>
      </c>
      <c r="T26" s="14" t="str">
        <f t="shared" ca="1" si="1"/>
        <v>No</v>
      </c>
      <c r="U26" s="14" t="str">
        <f t="shared" ca="1" si="2"/>
        <v>Yes</v>
      </c>
      <c r="V26" t="str">
        <f t="shared" si="3"/>
        <v>I830957</v>
      </c>
    </row>
    <row r="27" spans="1:22" ht="15.6">
      <c r="A27" s="110" t="s">
        <v>4174</v>
      </c>
      <c r="B27" s="96" t="s">
        <v>4133</v>
      </c>
      <c r="C27" s="2" t="s">
        <v>6216</v>
      </c>
      <c r="D27" s="2" t="s">
        <v>108</v>
      </c>
      <c r="E27" s="13" t="s">
        <v>65</v>
      </c>
      <c r="F27" s="2" t="s">
        <v>24</v>
      </c>
      <c r="G27" s="13" t="str">
        <f t="shared" ca="1" si="0"/>
        <v>S4</v>
      </c>
      <c r="H27" s="109" t="s">
        <v>54</v>
      </c>
      <c r="I27" s="2" t="s">
        <v>55</v>
      </c>
      <c r="J27" s="2" t="s">
        <v>6217</v>
      </c>
      <c r="K27" s="98">
        <v>42355</v>
      </c>
      <c r="L27" s="98">
        <v>42431</v>
      </c>
      <c r="M27" s="98"/>
      <c r="N27" s="2" t="s">
        <v>11</v>
      </c>
      <c r="O27" s="13" t="s">
        <v>6218</v>
      </c>
      <c r="P27" s="14" t="s">
        <v>17</v>
      </c>
      <c r="Q27" s="13"/>
      <c r="R27" s="15">
        <v>0</v>
      </c>
      <c r="S27" s="99" t="s">
        <v>72</v>
      </c>
      <c r="T27" s="14" t="str">
        <f t="shared" ca="1" si="1"/>
        <v>No</v>
      </c>
      <c r="U27" s="14" t="str">
        <f t="shared" ca="1" si="2"/>
        <v>Yes</v>
      </c>
      <c r="V27" t="str">
        <f t="shared" si="3"/>
        <v>D039927</v>
      </c>
    </row>
    <row r="28" spans="1:22" ht="15.6">
      <c r="A28" s="110" t="s">
        <v>6115</v>
      </c>
      <c r="B28" s="96" t="s">
        <v>6116</v>
      </c>
      <c r="C28" s="13" t="s">
        <v>6219</v>
      </c>
      <c r="D28" s="13" t="s">
        <v>108</v>
      </c>
      <c r="E28" s="13" t="s">
        <v>65</v>
      </c>
      <c r="F28" s="13" t="s">
        <v>24</v>
      </c>
      <c r="G28" s="13" t="str">
        <f t="shared" ca="1" si="0"/>
        <v>S4</v>
      </c>
      <c r="H28" s="109" t="s">
        <v>54</v>
      </c>
      <c r="I28" s="13" t="s">
        <v>6175</v>
      </c>
      <c r="J28" s="13" t="s">
        <v>6220</v>
      </c>
      <c r="K28" s="100">
        <v>42373</v>
      </c>
      <c r="L28" s="100">
        <v>42431</v>
      </c>
      <c r="M28" s="98"/>
      <c r="N28" s="13" t="s">
        <v>13</v>
      </c>
      <c r="O28" s="13" t="s">
        <v>157</v>
      </c>
      <c r="P28" s="14" t="s">
        <v>17</v>
      </c>
      <c r="Q28" s="13"/>
      <c r="R28" s="15">
        <v>743937</v>
      </c>
      <c r="S28" s="16" t="s">
        <v>72</v>
      </c>
      <c r="T28" s="14" t="str">
        <f t="shared" ca="1" si="1"/>
        <v>No</v>
      </c>
      <c r="U28" s="14" t="str">
        <f t="shared" ca="1" si="2"/>
        <v>Yes</v>
      </c>
      <c r="V28" t="str">
        <f t="shared" si="3"/>
        <v>I844765</v>
      </c>
    </row>
    <row r="29" spans="1:22" ht="15.6">
      <c r="A29" s="110" t="s">
        <v>4174</v>
      </c>
      <c r="B29" s="96" t="s">
        <v>4133</v>
      </c>
      <c r="C29" s="13" t="s">
        <v>6221</v>
      </c>
      <c r="D29" s="2" t="s">
        <v>108</v>
      </c>
      <c r="E29" s="13" t="s">
        <v>65</v>
      </c>
      <c r="F29" s="13" t="s">
        <v>24</v>
      </c>
      <c r="G29" s="13" t="str">
        <f t="shared" ca="1" si="0"/>
        <v>S4</v>
      </c>
      <c r="H29" s="109" t="s">
        <v>54</v>
      </c>
      <c r="I29" s="2" t="s">
        <v>55</v>
      </c>
      <c r="J29" s="13" t="s">
        <v>6222</v>
      </c>
      <c r="K29" s="97">
        <v>42110</v>
      </c>
      <c r="L29" s="97">
        <v>42436</v>
      </c>
      <c r="M29" s="98">
        <v>42475</v>
      </c>
      <c r="N29" s="2" t="s">
        <v>7</v>
      </c>
      <c r="O29" s="2" t="s">
        <v>98</v>
      </c>
      <c r="P29" s="14" t="s">
        <v>17</v>
      </c>
      <c r="Q29" s="13" t="s">
        <v>6223</v>
      </c>
      <c r="R29" s="15">
        <v>1549912</v>
      </c>
      <c r="S29" s="99" t="s">
        <v>72</v>
      </c>
      <c r="T29" s="14" t="str">
        <f t="shared" ca="1" si="1"/>
        <v>No</v>
      </c>
      <c r="U29" s="14" t="str">
        <f t="shared" ca="1" si="2"/>
        <v>Yes</v>
      </c>
      <c r="V29" t="str">
        <f t="shared" si="3"/>
        <v>I076758</v>
      </c>
    </row>
    <row r="30" spans="1:22" ht="15.6">
      <c r="A30" s="110" t="s">
        <v>6167</v>
      </c>
      <c r="B30" s="96" t="s">
        <v>4181</v>
      </c>
      <c r="C30" s="2" t="s">
        <v>6224</v>
      </c>
      <c r="D30" s="2" t="s">
        <v>108</v>
      </c>
      <c r="E30" s="13" t="s">
        <v>65</v>
      </c>
      <c r="F30" s="2" t="s">
        <v>24</v>
      </c>
      <c r="G30" s="13" t="str">
        <f t="shared" ca="1" si="0"/>
        <v>S4</v>
      </c>
      <c r="H30" s="109" t="s">
        <v>54</v>
      </c>
      <c r="I30" s="2" t="s">
        <v>55</v>
      </c>
      <c r="J30" s="2" t="s">
        <v>6225</v>
      </c>
      <c r="K30" s="98">
        <v>42398</v>
      </c>
      <c r="L30" s="98">
        <v>42444</v>
      </c>
      <c r="M30" s="98"/>
      <c r="N30" s="2" t="s">
        <v>11</v>
      </c>
      <c r="O30" s="13" t="s">
        <v>128</v>
      </c>
      <c r="P30" s="14" t="s">
        <v>17</v>
      </c>
      <c r="Q30" s="2"/>
      <c r="R30" s="15">
        <v>2998225</v>
      </c>
      <c r="S30" s="99" t="s">
        <v>72</v>
      </c>
      <c r="T30" s="14" t="str">
        <f t="shared" ca="1" si="1"/>
        <v>No</v>
      </c>
      <c r="U30" s="14" t="str">
        <f t="shared" ca="1" si="2"/>
        <v>Yes</v>
      </c>
      <c r="V30" t="str">
        <f t="shared" si="3"/>
        <v>D059874</v>
      </c>
    </row>
    <row r="31" spans="1:22" ht="15.6">
      <c r="A31" s="110" t="s">
        <v>4141</v>
      </c>
      <c r="B31" s="96" t="s">
        <v>4142</v>
      </c>
      <c r="C31" s="13" t="s">
        <v>3450</v>
      </c>
      <c r="D31" s="13" t="s">
        <v>6163</v>
      </c>
      <c r="E31" s="13" t="s">
        <v>65</v>
      </c>
      <c r="F31" s="13" t="s">
        <v>24</v>
      </c>
      <c r="G31" s="13" t="str">
        <f t="shared" ca="1" si="0"/>
        <v>S4</v>
      </c>
      <c r="H31" s="101" t="s">
        <v>54</v>
      </c>
      <c r="I31" s="13" t="s">
        <v>6175</v>
      </c>
      <c r="J31" s="13" t="s">
        <v>6226</v>
      </c>
      <c r="K31" s="100">
        <v>42431</v>
      </c>
      <c r="L31" s="100">
        <v>42448</v>
      </c>
      <c r="M31" s="22">
        <v>42735</v>
      </c>
      <c r="N31" s="13" t="s">
        <v>13</v>
      </c>
      <c r="O31" s="13" t="s">
        <v>5488</v>
      </c>
      <c r="P31" s="14" t="s">
        <v>17</v>
      </c>
      <c r="Q31" s="13" t="s">
        <v>5</v>
      </c>
      <c r="R31" s="15">
        <v>44763</v>
      </c>
      <c r="S31" s="99" t="s">
        <v>72</v>
      </c>
      <c r="T31" s="14" t="str">
        <f t="shared" ca="1" si="1"/>
        <v>No</v>
      </c>
      <c r="U31" s="14" t="str">
        <f t="shared" ca="1" si="2"/>
        <v>Yes</v>
      </c>
      <c r="V31" t="str">
        <f t="shared" si="3"/>
        <v>I833799</v>
      </c>
    </row>
    <row r="32" spans="1:22" ht="15.6">
      <c r="A32" s="110" t="s">
        <v>4214</v>
      </c>
      <c r="B32" s="96" t="s">
        <v>4215</v>
      </c>
      <c r="C32" s="13" t="s">
        <v>3450</v>
      </c>
      <c r="D32" s="13" t="s">
        <v>6163</v>
      </c>
      <c r="E32" s="13" t="s">
        <v>65</v>
      </c>
      <c r="F32" s="13" t="s">
        <v>24</v>
      </c>
      <c r="G32" s="13" t="str">
        <f t="shared" ca="1" si="0"/>
        <v>S4</v>
      </c>
      <c r="H32" s="101" t="s">
        <v>54</v>
      </c>
      <c r="I32" s="13" t="s">
        <v>6175</v>
      </c>
      <c r="J32" s="13" t="s">
        <v>6227</v>
      </c>
      <c r="K32" s="100">
        <v>42431</v>
      </c>
      <c r="L32" s="100">
        <v>42448</v>
      </c>
      <c r="M32" s="22">
        <v>42735</v>
      </c>
      <c r="N32" s="13" t="s">
        <v>13</v>
      </c>
      <c r="O32" s="13" t="s">
        <v>5488</v>
      </c>
      <c r="P32" s="14" t="s">
        <v>17</v>
      </c>
      <c r="Q32" s="13" t="s">
        <v>6228</v>
      </c>
      <c r="R32" s="15">
        <v>53195</v>
      </c>
      <c r="S32" s="99" t="s">
        <v>72</v>
      </c>
      <c r="T32" s="14" t="str">
        <f t="shared" ca="1" si="1"/>
        <v>No</v>
      </c>
      <c r="U32" s="14" t="str">
        <f t="shared" ca="1" si="2"/>
        <v>Yes</v>
      </c>
      <c r="V32" t="str">
        <f t="shared" si="3"/>
        <v>I833799</v>
      </c>
    </row>
    <row r="33" spans="1:22" ht="15.6">
      <c r="A33" s="110" t="s">
        <v>6167</v>
      </c>
      <c r="B33" s="96" t="s">
        <v>4181</v>
      </c>
      <c r="C33" s="37" t="s">
        <v>6179</v>
      </c>
      <c r="D33" s="2" t="s">
        <v>108</v>
      </c>
      <c r="E33" s="13" t="s">
        <v>65</v>
      </c>
      <c r="F33" s="13" t="s">
        <v>24</v>
      </c>
      <c r="G33" s="13" t="str">
        <f t="shared" ca="1" si="0"/>
        <v>S4</v>
      </c>
      <c r="H33" s="109" t="s">
        <v>54</v>
      </c>
      <c r="I33" s="13" t="s">
        <v>6175</v>
      </c>
      <c r="J33" s="13" t="s">
        <v>6229</v>
      </c>
      <c r="K33" s="97">
        <v>42205</v>
      </c>
      <c r="L33" s="97">
        <v>42454</v>
      </c>
      <c r="M33" s="98"/>
      <c r="N33" s="13" t="s">
        <v>9</v>
      </c>
      <c r="O33" s="13" t="s">
        <v>6181</v>
      </c>
      <c r="P33" s="14" t="s">
        <v>17</v>
      </c>
      <c r="Q33" s="13"/>
      <c r="R33" s="15">
        <v>500000</v>
      </c>
      <c r="S33" s="99" t="s">
        <v>72</v>
      </c>
      <c r="T33" s="14" t="str">
        <f t="shared" ca="1" si="1"/>
        <v>No</v>
      </c>
      <c r="U33" s="14" t="str">
        <f t="shared" ca="1" si="2"/>
        <v>Yes</v>
      </c>
      <c r="V33" t="str">
        <f t="shared" si="3"/>
        <v>I321905</v>
      </c>
    </row>
    <row r="34" spans="1:22" ht="15.6">
      <c r="A34" s="110" t="s">
        <v>4174</v>
      </c>
      <c r="B34" s="96" t="s">
        <v>4133</v>
      </c>
      <c r="C34" s="13" t="s">
        <v>6230</v>
      </c>
      <c r="D34" s="13" t="s">
        <v>108</v>
      </c>
      <c r="E34" s="243" t="s">
        <v>76</v>
      </c>
      <c r="F34" s="13" t="s">
        <v>24</v>
      </c>
      <c r="G34" s="13" t="str">
        <f t="shared" ca="1" si="0"/>
        <v>S4</v>
      </c>
      <c r="H34" s="109" t="s">
        <v>54</v>
      </c>
      <c r="I34" s="2" t="s">
        <v>55</v>
      </c>
      <c r="J34" s="13" t="s">
        <v>6231</v>
      </c>
      <c r="K34" s="97">
        <v>42370</v>
      </c>
      <c r="L34" s="97">
        <v>42460</v>
      </c>
      <c r="M34" s="98">
        <v>42465</v>
      </c>
      <c r="N34" s="2" t="s">
        <v>13</v>
      </c>
      <c r="O34" s="13" t="s">
        <v>5488</v>
      </c>
      <c r="P34" s="14" t="s">
        <v>17</v>
      </c>
      <c r="Q34" s="13" t="s">
        <v>6232</v>
      </c>
      <c r="R34" s="15">
        <v>2598655</v>
      </c>
      <c r="S34" s="99" t="s">
        <v>72</v>
      </c>
      <c r="T34" s="14" t="str">
        <f t="shared" ca="1" si="1"/>
        <v>No</v>
      </c>
      <c r="U34" s="14" t="str">
        <f t="shared" ca="1" si="2"/>
        <v>Yes</v>
      </c>
      <c r="V34" t="str">
        <f t="shared" si="3"/>
        <v>I833799</v>
      </c>
    </row>
    <row r="35" spans="1:22" ht="15.6">
      <c r="A35" s="110" t="s">
        <v>6167</v>
      </c>
      <c r="B35" s="96" t="s">
        <v>4181</v>
      </c>
      <c r="C35" s="13" t="s">
        <v>6233</v>
      </c>
      <c r="D35" s="13" t="s">
        <v>108</v>
      </c>
      <c r="E35" s="13" t="s">
        <v>65</v>
      </c>
      <c r="F35" s="13" t="s">
        <v>24</v>
      </c>
      <c r="G35" s="13" t="str">
        <f t="shared" ca="1" si="0"/>
        <v>S4</v>
      </c>
      <c r="H35" s="109" t="s">
        <v>54</v>
      </c>
      <c r="I35" s="13" t="s">
        <v>6175</v>
      </c>
      <c r="J35" s="13" t="s">
        <v>6234</v>
      </c>
      <c r="K35" s="100">
        <v>42422</v>
      </c>
      <c r="L35" s="100">
        <v>42468</v>
      </c>
      <c r="M35" s="98">
        <v>42735</v>
      </c>
      <c r="N35" s="13" t="s">
        <v>13</v>
      </c>
      <c r="O35" s="13" t="s">
        <v>14</v>
      </c>
      <c r="P35" s="14" t="s">
        <v>17</v>
      </c>
      <c r="Q35" s="13"/>
      <c r="R35" s="15">
        <v>500000</v>
      </c>
      <c r="S35" s="99" t="s">
        <v>72</v>
      </c>
      <c r="T35" s="14" t="str">
        <f t="shared" ca="1" si="1"/>
        <v>No</v>
      </c>
      <c r="U35" s="14" t="str">
        <f t="shared" ca="1" si="2"/>
        <v>Yes</v>
      </c>
      <c r="V35" t="str">
        <f t="shared" si="3"/>
        <v>I830957</v>
      </c>
    </row>
    <row r="36" spans="1:22" ht="15.6">
      <c r="A36" s="110" t="s">
        <v>6167</v>
      </c>
      <c r="B36" s="96" t="s">
        <v>4181</v>
      </c>
      <c r="C36" s="13" t="s">
        <v>6233</v>
      </c>
      <c r="D36" s="13" t="s">
        <v>108</v>
      </c>
      <c r="E36" s="13" t="s">
        <v>65</v>
      </c>
      <c r="F36" s="13" t="s">
        <v>24</v>
      </c>
      <c r="G36" s="13" t="str">
        <f t="shared" ca="1" si="0"/>
        <v>S4</v>
      </c>
      <c r="H36" s="109" t="s">
        <v>54</v>
      </c>
      <c r="I36" s="13" t="s">
        <v>6175</v>
      </c>
      <c r="J36" s="13" t="s">
        <v>6235</v>
      </c>
      <c r="K36" s="100">
        <v>42422</v>
      </c>
      <c r="L36" s="100">
        <v>42468</v>
      </c>
      <c r="M36" s="98">
        <v>42735</v>
      </c>
      <c r="N36" s="13" t="s">
        <v>13</v>
      </c>
      <c r="O36" s="13" t="s">
        <v>14</v>
      </c>
      <c r="P36" s="14" t="s">
        <v>17</v>
      </c>
      <c r="Q36" s="13"/>
      <c r="R36" s="15">
        <v>500000</v>
      </c>
      <c r="S36" s="99" t="s">
        <v>72</v>
      </c>
      <c r="T36" s="14" t="str">
        <f t="shared" ca="1" si="1"/>
        <v>No</v>
      </c>
      <c r="U36" s="14" t="str">
        <f t="shared" ca="1" si="2"/>
        <v>Yes</v>
      </c>
      <c r="V36" t="str">
        <f t="shared" si="3"/>
        <v>I830957</v>
      </c>
    </row>
    <row r="37" spans="1:22" ht="15.6">
      <c r="A37" s="110" t="s">
        <v>6167</v>
      </c>
      <c r="B37" s="96" t="s">
        <v>4181</v>
      </c>
      <c r="C37" s="13" t="s">
        <v>6236</v>
      </c>
      <c r="D37" s="13" t="s">
        <v>108</v>
      </c>
      <c r="E37" s="13" t="s">
        <v>76</v>
      </c>
      <c r="F37" s="13" t="s">
        <v>24</v>
      </c>
      <c r="G37" s="13" t="str">
        <f t="shared" ca="1" si="0"/>
        <v>S4</v>
      </c>
      <c r="H37" s="109" t="s">
        <v>54</v>
      </c>
      <c r="I37" s="13" t="s">
        <v>68</v>
      </c>
      <c r="J37" s="13" t="s">
        <v>6237</v>
      </c>
      <c r="K37" s="100">
        <v>42461</v>
      </c>
      <c r="L37" s="100">
        <v>42478</v>
      </c>
      <c r="M37" s="98"/>
      <c r="N37" s="13" t="s">
        <v>13</v>
      </c>
      <c r="O37" s="13" t="s">
        <v>145</v>
      </c>
      <c r="P37" s="14" t="s">
        <v>17</v>
      </c>
      <c r="Q37" s="13" t="s">
        <v>6238</v>
      </c>
      <c r="R37" s="15">
        <v>445544</v>
      </c>
      <c r="S37" s="16" t="s">
        <v>72</v>
      </c>
      <c r="T37" s="14" t="str">
        <f t="shared" ca="1" si="1"/>
        <v>No</v>
      </c>
      <c r="U37" s="14" t="str">
        <f t="shared" ca="1" si="2"/>
        <v>Yes</v>
      </c>
      <c r="V37" t="str">
        <f t="shared" si="3"/>
        <v>I831094</v>
      </c>
    </row>
    <row r="38" spans="1:22" ht="15.6">
      <c r="A38" s="110" t="s">
        <v>6167</v>
      </c>
      <c r="B38" s="96" t="s">
        <v>4181</v>
      </c>
      <c r="C38" s="13" t="s">
        <v>6192</v>
      </c>
      <c r="D38" s="13" t="s">
        <v>108</v>
      </c>
      <c r="E38" s="96" t="s">
        <v>65</v>
      </c>
      <c r="F38" s="13" t="s">
        <v>24</v>
      </c>
      <c r="G38" s="13" t="str">
        <f t="shared" ca="1" si="0"/>
        <v>S4</v>
      </c>
      <c r="H38" s="109" t="s">
        <v>54</v>
      </c>
      <c r="I38" s="2" t="s">
        <v>55</v>
      </c>
      <c r="J38" s="13" t="s">
        <v>6239</v>
      </c>
      <c r="K38" s="98">
        <v>42409</v>
      </c>
      <c r="L38" s="98">
        <v>42482</v>
      </c>
      <c r="M38" s="98"/>
      <c r="N38" s="2" t="s">
        <v>9</v>
      </c>
      <c r="O38" s="2" t="s">
        <v>6181</v>
      </c>
      <c r="P38" s="14" t="s">
        <v>17</v>
      </c>
      <c r="Q38" s="13"/>
      <c r="R38" s="15">
        <v>49361</v>
      </c>
      <c r="S38" s="16" t="s">
        <v>72</v>
      </c>
      <c r="T38" s="14" t="str">
        <f t="shared" ca="1" si="1"/>
        <v>No</v>
      </c>
      <c r="U38" s="14" t="str">
        <f t="shared" ca="1" si="2"/>
        <v>Yes</v>
      </c>
      <c r="V38" t="str">
        <f t="shared" si="3"/>
        <v>I321905</v>
      </c>
    </row>
    <row r="39" spans="1:22" ht="15.6">
      <c r="A39" s="110" t="s">
        <v>4141</v>
      </c>
      <c r="B39" s="96" t="s">
        <v>4142</v>
      </c>
      <c r="C39" s="13" t="s">
        <v>5379</v>
      </c>
      <c r="D39" s="13" t="s">
        <v>108</v>
      </c>
      <c r="E39" s="13" t="s">
        <v>65</v>
      </c>
      <c r="F39" s="13" t="s">
        <v>24</v>
      </c>
      <c r="G39" s="13" t="str">
        <f t="shared" ca="1" si="0"/>
        <v>S4</v>
      </c>
      <c r="H39" s="109" t="s">
        <v>54</v>
      </c>
      <c r="I39" s="13" t="s">
        <v>55</v>
      </c>
      <c r="J39" s="13" t="s">
        <v>6240</v>
      </c>
      <c r="K39" s="100">
        <v>42401</v>
      </c>
      <c r="L39" s="100">
        <v>42482</v>
      </c>
      <c r="M39" s="98"/>
      <c r="N39" s="13" t="s">
        <v>13</v>
      </c>
      <c r="O39" s="13" t="s">
        <v>14</v>
      </c>
      <c r="P39" s="14" t="s">
        <v>17</v>
      </c>
      <c r="Q39" s="13"/>
      <c r="R39" s="15">
        <v>10295483</v>
      </c>
      <c r="S39" s="16" t="s">
        <v>72</v>
      </c>
      <c r="T39" s="14" t="str">
        <f t="shared" ca="1" si="1"/>
        <v>No</v>
      </c>
      <c r="U39" s="14" t="str">
        <f t="shared" ca="1" si="2"/>
        <v>Yes</v>
      </c>
      <c r="V39" t="str">
        <f t="shared" si="3"/>
        <v>I830957</v>
      </c>
    </row>
    <row r="40" spans="1:22" ht="15.6">
      <c r="A40" s="110" t="s">
        <v>6167</v>
      </c>
      <c r="B40" s="96" t="s">
        <v>4181</v>
      </c>
      <c r="C40" s="13" t="s">
        <v>6182</v>
      </c>
      <c r="D40" s="2" t="s">
        <v>108</v>
      </c>
      <c r="E40" s="13" t="s">
        <v>65</v>
      </c>
      <c r="F40" s="13" t="s">
        <v>24</v>
      </c>
      <c r="G40" s="13" t="str">
        <f t="shared" ca="1" si="0"/>
        <v>S4</v>
      </c>
      <c r="H40" s="109" t="s">
        <v>54</v>
      </c>
      <c r="I40" s="13" t="s">
        <v>55</v>
      </c>
      <c r="J40" s="2" t="s">
        <v>6241</v>
      </c>
      <c r="K40" s="98">
        <v>42383</v>
      </c>
      <c r="L40" s="98">
        <v>42488</v>
      </c>
      <c r="M40" s="98"/>
      <c r="N40" s="2" t="s">
        <v>9</v>
      </c>
      <c r="O40" s="2" t="s">
        <v>5539</v>
      </c>
      <c r="P40" s="14" t="s">
        <v>17</v>
      </c>
      <c r="Q40" s="13"/>
      <c r="R40" s="15">
        <v>254796</v>
      </c>
      <c r="S40" s="99" t="s">
        <v>72</v>
      </c>
      <c r="T40" s="14" t="str">
        <f t="shared" ca="1" si="1"/>
        <v>No</v>
      </c>
      <c r="U40" s="14" t="str">
        <f t="shared" ca="1" si="2"/>
        <v>Yes</v>
      </c>
      <c r="V40" t="str">
        <f t="shared" si="3"/>
        <v>I321922</v>
      </c>
    </row>
    <row r="41" spans="1:22" ht="15.6">
      <c r="A41" s="110" t="s">
        <v>6167</v>
      </c>
      <c r="B41" s="96" t="s">
        <v>4181</v>
      </c>
      <c r="C41" s="13" t="s">
        <v>6182</v>
      </c>
      <c r="D41" s="2" t="s">
        <v>108</v>
      </c>
      <c r="E41" s="13" t="s">
        <v>65</v>
      </c>
      <c r="F41" s="13" t="s">
        <v>24</v>
      </c>
      <c r="G41" s="13" t="str">
        <f t="shared" ca="1" si="0"/>
        <v>S4</v>
      </c>
      <c r="H41" s="109" t="s">
        <v>54</v>
      </c>
      <c r="I41" s="13" t="s">
        <v>55</v>
      </c>
      <c r="J41" s="2" t="s">
        <v>6242</v>
      </c>
      <c r="K41" s="98">
        <v>42383</v>
      </c>
      <c r="L41" s="98">
        <v>42488</v>
      </c>
      <c r="M41" s="98"/>
      <c r="N41" s="2" t="s">
        <v>9</v>
      </c>
      <c r="O41" s="2" t="s">
        <v>5539</v>
      </c>
      <c r="P41" s="14" t="s">
        <v>17</v>
      </c>
      <c r="Q41" s="13"/>
      <c r="R41" s="15">
        <v>252002</v>
      </c>
      <c r="S41" s="99" t="s">
        <v>72</v>
      </c>
      <c r="T41" s="14" t="str">
        <f t="shared" ca="1" si="1"/>
        <v>No</v>
      </c>
      <c r="U41" s="14" t="str">
        <f t="shared" ca="1" si="2"/>
        <v>Yes</v>
      </c>
      <c r="V41" t="str">
        <f t="shared" si="3"/>
        <v>I321922</v>
      </c>
    </row>
    <row r="42" spans="1:22" ht="15.6">
      <c r="A42" s="110" t="s">
        <v>6172</v>
      </c>
      <c r="B42" s="96" t="s">
        <v>6173</v>
      </c>
      <c r="C42" s="13" t="s">
        <v>6243</v>
      </c>
      <c r="D42" s="13" t="s">
        <v>108</v>
      </c>
      <c r="E42" s="13" t="s">
        <v>65</v>
      </c>
      <c r="F42" s="13" t="s">
        <v>24</v>
      </c>
      <c r="G42" s="13" t="str">
        <f t="shared" ca="1" si="0"/>
        <v>S4</v>
      </c>
      <c r="H42" s="109" t="s">
        <v>54</v>
      </c>
      <c r="I42" s="13" t="s">
        <v>55</v>
      </c>
      <c r="J42" s="13" t="s">
        <v>6244</v>
      </c>
      <c r="K42" s="100">
        <v>42467</v>
      </c>
      <c r="L42" s="100">
        <v>42491</v>
      </c>
      <c r="M42" s="98"/>
      <c r="N42" s="13" t="s">
        <v>7</v>
      </c>
      <c r="O42" s="13" t="s">
        <v>103</v>
      </c>
      <c r="P42" s="14" t="s">
        <v>17</v>
      </c>
      <c r="Q42" s="13" t="s">
        <v>6223</v>
      </c>
      <c r="R42" s="15">
        <v>0</v>
      </c>
      <c r="S42" s="99" t="s">
        <v>72</v>
      </c>
      <c r="T42" s="14" t="str">
        <f t="shared" ca="1" si="1"/>
        <v>No</v>
      </c>
      <c r="U42" s="14" t="str">
        <f t="shared" ca="1" si="2"/>
        <v>Yes</v>
      </c>
      <c r="V42" t="str">
        <f t="shared" si="3"/>
        <v>I076782</v>
      </c>
    </row>
    <row r="43" spans="1:22" ht="15.6">
      <c r="A43" s="110" t="s">
        <v>4141</v>
      </c>
      <c r="B43" s="96" t="s">
        <v>4142</v>
      </c>
      <c r="C43" s="233" t="s">
        <v>6170</v>
      </c>
      <c r="D43" s="13" t="s">
        <v>6163</v>
      </c>
      <c r="E43" s="13" t="s">
        <v>76</v>
      </c>
      <c r="F43" s="13" t="s">
        <v>24</v>
      </c>
      <c r="G43" s="13" t="str">
        <f t="shared" ca="1" si="0"/>
        <v>S4</v>
      </c>
      <c r="H43" s="109" t="s">
        <v>54</v>
      </c>
      <c r="I43" s="13" t="s">
        <v>68</v>
      </c>
      <c r="J43" s="13" t="s">
        <v>6245</v>
      </c>
      <c r="K43" s="100">
        <v>42507</v>
      </c>
      <c r="L43" s="100">
        <v>42494</v>
      </c>
      <c r="M43" s="98"/>
      <c r="N43" s="13" t="s">
        <v>7</v>
      </c>
      <c r="O43" s="13" t="s">
        <v>94</v>
      </c>
      <c r="P43" s="14" t="s">
        <v>17</v>
      </c>
      <c r="Q43" s="13" t="s">
        <v>3641</v>
      </c>
      <c r="R43" s="15">
        <v>1239941</v>
      </c>
      <c r="S43" s="16" t="s">
        <v>72</v>
      </c>
      <c r="T43" s="14" t="str">
        <f t="shared" ca="1" si="1"/>
        <v>No</v>
      </c>
      <c r="U43" s="14" t="str">
        <f t="shared" ca="1" si="2"/>
        <v>Yes</v>
      </c>
      <c r="V43" t="str">
        <f t="shared" si="3"/>
        <v>I300127</v>
      </c>
    </row>
    <row r="44" spans="1:22" ht="15.6">
      <c r="A44" s="110" t="s">
        <v>4174</v>
      </c>
      <c r="B44" s="96" t="s">
        <v>4133</v>
      </c>
      <c r="C44" s="13" t="s">
        <v>6209</v>
      </c>
      <c r="D44" s="13" t="s">
        <v>108</v>
      </c>
      <c r="E44" s="13" t="s">
        <v>65</v>
      </c>
      <c r="F44" s="13" t="s">
        <v>24</v>
      </c>
      <c r="G44" s="13" t="str">
        <f t="shared" ca="1" si="0"/>
        <v>S4</v>
      </c>
      <c r="H44" s="109" t="s">
        <v>54</v>
      </c>
      <c r="I44" s="13" t="s">
        <v>55</v>
      </c>
      <c r="J44" s="13" t="s">
        <v>6246</v>
      </c>
      <c r="K44" s="100">
        <v>42416</v>
      </c>
      <c r="L44" s="100">
        <v>42499</v>
      </c>
      <c r="M44" s="98">
        <v>42541</v>
      </c>
      <c r="N44" s="13" t="s">
        <v>13</v>
      </c>
      <c r="O44" s="13" t="s">
        <v>5488</v>
      </c>
      <c r="P44" s="14" t="s">
        <v>17</v>
      </c>
      <c r="Q44" s="13"/>
      <c r="R44" s="15">
        <v>2125609</v>
      </c>
      <c r="S44" s="99" t="s">
        <v>72</v>
      </c>
      <c r="T44" s="14" t="str">
        <f t="shared" ca="1" si="1"/>
        <v>No</v>
      </c>
      <c r="U44" s="14" t="str">
        <f t="shared" ca="1" si="2"/>
        <v>Yes</v>
      </c>
      <c r="V44" t="str">
        <f t="shared" si="3"/>
        <v>I833799</v>
      </c>
    </row>
    <row r="45" spans="1:22" ht="15.6">
      <c r="A45" s="110" t="s">
        <v>4174</v>
      </c>
      <c r="B45" s="96" t="s">
        <v>4133</v>
      </c>
      <c r="C45" s="13" t="s">
        <v>6247</v>
      </c>
      <c r="D45" s="13" t="s">
        <v>108</v>
      </c>
      <c r="E45" s="13" t="s">
        <v>65</v>
      </c>
      <c r="F45" s="13" t="s">
        <v>24</v>
      </c>
      <c r="G45" s="13" t="str">
        <f t="shared" ca="1" si="0"/>
        <v>S4</v>
      </c>
      <c r="H45" s="109" t="s">
        <v>54</v>
      </c>
      <c r="I45" s="13" t="s">
        <v>6175</v>
      </c>
      <c r="J45" s="13" t="s">
        <v>6248</v>
      </c>
      <c r="K45" s="100">
        <v>42408</v>
      </c>
      <c r="L45" s="100">
        <v>42499</v>
      </c>
      <c r="M45" s="22"/>
      <c r="N45" s="13" t="s">
        <v>11</v>
      </c>
      <c r="O45" s="13" t="s">
        <v>4365</v>
      </c>
      <c r="P45" s="14" t="s">
        <v>17</v>
      </c>
      <c r="Q45" s="13"/>
      <c r="R45" s="15">
        <v>450977</v>
      </c>
      <c r="S45" s="16" t="s">
        <v>72</v>
      </c>
      <c r="T45" s="14" t="str">
        <f t="shared" ca="1" si="1"/>
        <v>No</v>
      </c>
      <c r="U45" s="14" t="str">
        <f t="shared" ca="1" si="2"/>
        <v>Yes</v>
      </c>
      <c r="V45" t="str">
        <f t="shared" si="3"/>
        <v>D028755</v>
      </c>
    </row>
    <row r="46" spans="1:22" ht="15.6">
      <c r="A46" s="110" t="s">
        <v>4141</v>
      </c>
      <c r="B46" s="96" t="s">
        <v>4142</v>
      </c>
      <c r="C46" s="13" t="s">
        <v>6249</v>
      </c>
      <c r="D46" s="2" t="s">
        <v>108</v>
      </c>
      <c r="E46" s="13" t="s">
        <v>65</v>
      </c>
      <c r="F46" s="13" t="s">
        <v>24</v>
      </c>
      <c r="G46" s="13" t="str">
        <f t="shared" ca="1" si="0"/>
        <v>S4</v>
      </c>
      <c r="H46" s="109" t="s">
        <v>54</v>
      </c>
      <c r="I46" s="2" t="s">
        <v>55</v>
      </c>
      <c r="J46" s="13" t="s">
        <v>6250</v>
      </c>
      <c r="K46" s="97">
        <v>42461</v>
      </c>
      <c r="L46" s="97">
        <v>42501</v>
      </c>
      <c r="M46" s="98"/>
      <c r="N46" s="2" t="s">
        <v>13</v>
      </c>
      <c r="O46" s="13" t="s">
        <v>6196</v>
      </c>
      <c r="P46" s="14" t="s">
        <v>17</v>
      </c>
      <c r="Q46" s="13"/>
      <c r="R46" s="15">
        <v>2497193</v>
      </c>
      <c r="S46" s="16" t="s">
        <v>72</v>
      </c>
      <c r="T46" s="14" t="str">
        <f t="shared" ca="1" si="1"/>
        <v>No</v>
      </c>
      <c r="U46" s="14" t="str">
        <f t="shared" ca="1" si="2"/>
        <v>Yes</v>
      </c>
      <c r="V46" t="str">
        <f t="shared" si="3"/>
        <v>I821012</v>
      </c>
    </row>
    <row r="47" spans="1:22" ht="15.6">
      <c r="A47" s="110" t="s">
        <v>6115</v>
      </c>
      <c r="B47" s="96" t="s">
        <v>6116</v>
      </c>
      <c r="C47" s="233" t="s">
        <v>4835</v>
      </c>
      <c r="D47" s="13" t="s">
        <v>108</v>
      </c>
      <c r="E47" s="13" t="s">
        <v>65</v>
      </c>
      <c r="F47" s="13" t="s">
        <v>24</v>
      </c>
      <c r="G47" s="13" t="str">
        <f t="shared" ca="1" si="0"/>
        <v>S4</v>
      </c>
      <c r="H47" s="109" t="s">
        <v>54</v>
      </c>
      <c r="I47" s="13" t="s">
        <v>55</v>
      </c>
      <c r="J47" s="13" t="s">
        <v>6251</v>
      </c>
      <c r="K47" s="100">
        <v>42503</v>
      </c>
      <c r="L47" s="100">
        <v>42520</v>
      </c>
      <c r="M47" s="98"/>
      <c r="N47" s="13" t="s">
        <v>7</v>
      </c>
      <c r="O47" s="13" t="s">
        <v>98</v>
      </c>
      <c r="P47" s="14" t="s">
        <v>17</v>
      </c>
      <c r="Q47" s="13"/>
      <c r="R47" s="15">
        <v>4082389</v>
      </c>
      <c r="S47" s="2" t="s">
        <v>72</v>
      </c>
      <c r="T47" s="14" t="str">
        <f t="shared" ca="1" si="1"/>
        <v>No</v>
      </c>
      <c r="U47" s="14" t="str">
        <f t="shared" ca="1" si="2"/>
        <v>Yes</v>
      </c>
      <c r="V47" t="str">
        <f t="shared" si="3"/>
        <v>I076758</v>
      </c>
    </row>
    <row r="48" spans="1:22" ht="15.6">
      <c r="A48" s="110" t="s">
        <v>4141</v>
      </c>
      <c r="B48" s="96" t="s">
        <v>4142</v>
      </c>
      <c r="C48" s="13" t="s">
        <v>4786</v>
      </c>
      <c r="D48" s="13" t="s">
        <v>6163</v>
      </c>
      <c r="E48" s="13" t="s">
        <v>76</v>
      </c>
      <c r="F48" s="13" t="s">
        <v>24</v>
      </c>
      <c r="G48" s="13" t="str">
        <f t="shared" ca="1" si="0"/>
        <v>S4</v>
      </c>
      <c r="H48" s="109" t="s">
        <v>54</v>
      </c>
      <c r="I48" s="13" t="s">
        <v>68</v>
      </c>
      <c r="J48" s="13" t="s">
        <v>6252</v>
      </c>
      <c r="K48" s="97">
        <v>42510</v>
      </c>
      <c r="L48" s="97">
        <v>42528</v>
      </c>
      <c r="M48" s="98">
        <v>42735</v>
      </c>
      <c r="N48" s="13" t="s">
        <v>13</v>
      </c>
      <c r="O48" s="13" t="s">
        <v>145</v>
      </c>
      <c r="P48" s="14" t="s">
        <v>17</v>
      </c>
      <c r="Q48" s="13" t="s">
        <v>3641</v>
      </c>
      <c r="R48" s="15">
        <v>845332</v>
      </c>
      <c r="S48" s="99" t="s">
        <v>72</v>
      </c>
      <c r="T48" s="14" t="str">
        <f t="shared" ca="1" si="1"/>
        <v>No</v>
      </c>
      <c r="U48" s="14" t="str">
        <f t="shared" ca="1" si="2"/>
        <v>Yes</v>
      </c>
      <c r="V48" t="str">
        <f t="shared" si="3"/>
        <v>I831094</v>
      </c>
    </row>
    <row r="49" spans="1:22" ht="15.6">
      <c r="A49" s="110" t="s">
        <v>6167</v>
      </c>
      <c r="B49" s="96" t="s">
        <v>4181</v>
      </c>
      <c r="C49" s="13" t="s">
        <v>6236</v>
      </c>
      <c r="D49" s="13" t="s">
        <v>108</v>
      </c>
      <c r="E49" s="13" t="s">
        <v>76</v>
      </c>
      <c r="F49" s="13" t="s">
        <v>24</v>
      </c>
      <c r="G49" s="13" t="str">
        <f t="shared" ca="1" si="0"/>
        <v>S4</v>
      </c>
      <c r="H49" s="109" t="s">
        <v>54</v>
      </c>
      <c r="I49" s="13" t="s">
        <v>68</v>
      </c>
      <c r="J49" s="13" t="s">
        <v>6253</v>
      </c>
      <c r="K49" s="100">
        <v>42516</v>
      </c>
      <c r="L49" s="100">
        <v>42533</v>
      </c>
      <c r="M49" s="98">
        <v>42735</v>
      </c>
      <c r="N49" s="13" t="s">
        <v>13</v>
      </c>
      <c r="O49" s="13" t="s">
        <v>145</v>
      </c>
      <c r="P49" s="14" t="s">
        <v>17</v>
      </c>
      <c r="Q49" s="13" t="s">
        <v>3641</v>
      </c>
      <c r="R49" s="15">
        <v>603814</v>
      </c>
      <c r="S49" s="99" t="s">
        <v>72</v>
      </c>
      <c r="T49" s="14" t="str">
        <f t="shared" ca="1" si="1"/>
        <v>No</v>
      </c>
      <c r="U49" s="14" t="str">
        <f t="shared" ca="1" si="2"/>
        <v>Yes</v>
      </c>
      <c r="V49" t="str">
        <f t="shared" si="3"/>
        <v>I831094</v>
      </c>
    </row>
    <row r="50" spans="1:22" ht="15.6">
      <c r="A50" s="110" t="s">
        <v>4660</v>
      </c>
      <c r="B50" s="96" t="s">
        <v>4661</v>
      </c>
      <c r="C50" s="13" t="s">
        <v>6254</v>
      </c>
      <c r="D50" s="2" t="s">
        <v>108</v>
      </c>
      <c r="E50" s="243" t="s">
        <v>65</v>
      </c>
      <c r="F50" s="13" t="s">
        <v>24</v>
      </c>
      <c r="G50" s="13" t="str">
        <f t="shared" ca="1" si="0"/>
        <v>S4</v>
      </c>
      <c r="H50" s="109" t="s">
        <v>54</v>
      </c>
      <c r="I50" s="13" t="s">
        <v>6175</v>
      </c>
      <c r="J50" s="13" t="s">
        <v>6255</v>
      </c>
      <c r="K50" s="97">
        <v>42460</v>
      </c>
      <c r="L50" s="97">
        <v>42536</v>
      </c>
      <c r="M50" s="98"/>
      <c r="N50" s="2" t="s">
        <v>9</v>
      </c>
      <c r="O50" s="13" t="s">
        <v>5539</v>
      </c>
      <c r="P50" s="14" t="s">
        <v>17</v>
      </c>
      <c r="Q50" s="13"/>
      <c r="R50" s="15">
        <v>48</v>
      </c>
      <c r="S50" s="99" t="s">
        <v>72</v>
      </c>
      <c r="T50" s="14" t="str">
        <f t="shared" ca="1" si="1"/>
        <v>No</v>
      </c>
      <c r="U50" s="14" t="str">
        <f t="shared" ca="1" si="2"/>
        <v>Yes</v>
      </c>
      <c r="V50" t="str">
        <f t="shared" si="3"/>
        <v>I321922</v>
      </c>
    </row>
    <row r="51" spans="1:22" ht="15.6">
      <c r="A51" s="110" t="s">
        <v>4214</v>
      </c>
      <c r="B51" s="96" t="s">
        <v>4215</v>
      </c>
      <c r="C51" s="13" t="s">
        <v>6256</v>
      </c>
      <c r="D51" s="13" t="s">
        <v>6163</v>
      </c>
      <c r="E51" s="13" t="s">
        <v>76</v>
      </c>
      <c r="F51" s="13" t="s">
        <v>24</v>
      </c>
      <c r="G51" s="13" t="str">
        <f t="shared" ca="1" si="0"/>
        <v>S4</v>
      </c>
      <c r="H51" s="109" t="s">
        <v>54</v>
      </c>
      <c r="I51" s="13" t="s">
        <v>68</v>
      </c>
      <c r="J51" s="13" t="s">
        <v>6257</v>
      </c>
      <c r="K51" s="100">
        <v>42527</v>
      </c>
      <c r="L51" s="100">
        <v>42544</v>
      </c>
      <c r="M51" s="98"/>
      <c r="N51" s="13" t="s">
        <v>7</v>
      </c>
      <c r="O51" s="13" t="s">
        <v>94</v>
      </c>
      <c r="P51" s="14" t="s">
        <v>17</v>
      </c>
      <c r="Q51" s="13"/>
      <c r="R51" s="15">
        <v>500000</v>
      </c>
      <c r="S51" s="16" t="s">
        <v>72</v>
      </c>
      <c r="T51" s="14" t="str">
        <f t="shared" ca="1" si="1"/>
        <v>No</v>
      </c>
      <c r="U51" s="14" t="str">
        <f t="shared" ca="1" si="2"/>
        <v>Yes</v>
      </c>
      <c r="V51" t="str">
        <f t="shared" si="3"/>
        <v>I300127</v>
      </c>
    </row>
    <row r="52" spans="1:22" ht="15.6">
      <c r="A52" s="110" t="s">
        <v>4174</v>
      </c>
      <c r="B52" s="96" t="s">
        <v>4133</v>
      </c>
      <c r="C52" s="13" t="s">
        <v>6258</v>
      </c>
      <c r="D52" s="13" t="s">
        <v>6163</v>
      </c>
      <c r="E52" s="13" t="s">
        <v>76</v>
      </c>
      <c r="F52" s="13" t="s">
        <v>24</v>
      </c>
      <c r="G52" s="13" t="str">
        <f t="shared" ca="1" si="0"/>
        <v>S4</v>
      </c>
      <c r="H52" s="109" t="s">
        <v>54</v>
      </c>
      <c r="I52" s="13" t="s">
        <v>6175</v>
      </c>
      <c r="J52" s="13" t="s">
        <v>6259</v>
      </c>
      <c r="K52" s="100">
        <v>42544</v>
      </c>
      <c r="L52" s="100">
        <v>42557</v>
      </c>
      <c r="M52" s="98">
        <v>42565</v>
      </c>
      <c r="N52" s="13" t="s">
        <v>9</v>
      </c>
      <c r="O52" s="13" t="s">
        <v>10</v>
      </c>
      <c r="P52" s="14" t="s">
        <v>17</v>
      </c>
      <c r="Q52" s="13"/>
      <c r="R52" s="15">
        <v>122085</v>
      </c>
      <c r="S52" s="16" t="s">
        <v>72</v>
      </c>
      <c r="T52" s="14" t="str">
        <f t="shared" ca="1" si="1"/>
        <v>No</v>
      </c>
      <c r="U52" s="14" t="str">
        <f t="shared" ca="1" si="2"/>
        <v>Yes</v>
      </c>
      <c r="V52" t="str">
        <f t="shared" si="3"/>
        <v>I321911</v>
      </c>
    </row>
    <row r="53" spans="1:22" ht="15.6">
      <c r="A53" s="110" t="s">
        <v>4174</v>
      </c>
      <c r="B53" s="96" t="s">
        <v>4133</v>
      </c>
      <c r="C53" s="13" t="s">
        <v>6258</v>
      </c>
      <c r="D53" s="13" t="s">
        <v>108</v>
      </c>
      <c r="E53" s="13" t="s">
        <v>65</v>
      </c>
      <c r="F53" s="13" t="s">
        <v>24</v>
      </c>
      <c r="G53" s="13" t="str">
        <f t="shared" ca="1" si="0"/>
        <v>S4</v>
      </c>
      <c r="H53" s="109" t="s">
        <v>54</v>
      </c>
      <c r="I53" s="13" t="s">
        <v>6175</v>
      </c>
      <c r="J53" s="13" t="s">
        <v>6260</v>
      </c>
      <c r="K53" s="100">
        <v>42544</v>
      </c>
      <c r="L53" s="100">
        <v>42557</v>
      </c>
      <c r="M53" s="98"/>
      <c r="N53" s="13" t="s">
        <v>9</v>
      </c>
      <c r="O53" s="13" t="s">
        <v>6181</v>
      </c>
      <c r="P53" s="14" t="s">
        <v>17</v>
      </c>
      <c r="Q53" s="13"/>
      <c r="R53" s="15">
        <v>321466</v>
      </c>
      <c r="S53" s="16" t="s">
        <v>72</v>
      </c>
      <c r="T53" s="14" t="str">
        <f t="shared" ca="1" si="1"/>
        <v>No</v>
      </c>
      <c r="U53" s="14" t="str">
        <f t="shared" ca="1" si="2"/>
        <v>Yes</v>
      </c>
      <c r="V53" t="str">
        <f t="shared" si="3"/>
        <v>I321905</v>
      </c>
    </row>
    <row r="54" spans="1:22" ht="15.6">
      <c r="A54" s="110" t="s">
        <v>4174</v>
      </c>
      <c r="B54" s="96" t="s">
        <v>4133</v>
      </c>
      <c r="C54" s="13" t="s">
        <v>6261</v>
      </c>
      <c r="D54" s="13" t="s">
        <v>108</v>
      </c>
      <c r="E54" s="13" t="s">
        <v>65</v>
      </c>
      <c r="F54" s="13" t="s">
        <v>24</v>
      </c>
      <c r="G54" s="13" t="str">
        <f t="shared" ca="1" si="0"/>
        <v>S4</v>
      </c>
      <c r="H54" s="109" t="s">
        <v>54</v>
      </c>
      <c r="I54" s="13" t="s">
        <v>6175</v>
      </c>
      <c r="J54" s="13" t="s">
        <v>6262</v>
      </c>
      <c r="K54" s="100">
        <v>42473</v>
      </c>
      <c r="L54" s="100">
        <v>42562</v>
      </c>
      <c r="M54" s="98">
        <v>42592</v>
      </c>
      <c r="N54" s="13" t="s">
        <v>13</v>
      </c>
      <c r="O54" s="13" t="s">
        <v>5488</v>
      </c>
      <c r="P54" s="14" t="s">
        <v>17</v>
      </c>
      <c r="Q54" s="13"/>
      <c r="R54" s="15">
        <v>2994862</v>
      </c>
      <c r="S54" s="16" t="s">
        <v>72</v>
      </c>
      <c r="T54" s="14" t="str">
        <f t="shared" ca="1" si="1"/>
        <v>No</v>
      </c>
      <c r="U54" s="14" t="str">
        <f t="shared" ca="1" si="2"/>
        <v>Yes</v>
      </c>
      <c r="V54" t="str">
        <f t="shared" si="3"/>
        <v>I833799</v>
      </c>
    </row>
    <row r="55" spans="1:22" ht="15.6">
      <c r="A55" s="110" t="s">
        <v>4214</v>
      </c>
      <c r="B55" s="96" t="s">
        <v>4215</v>
      </c>
      <c r="C55" s="13" t="s">
        <v>6263</v>
      </c>
      <c r="D55" s="13" t="s">
        <v>6163</v>
      </c>
      <c r="E55" s="13" t="s">
        <v>76</v>
      </c>
      <c r="F55" s="13" t="s">
        <v>24</v>
      </c>
      <c r="G55" s="13" t="str">
        <f t="shared" ca="1" si="0"/>
        <v>S4</v>
      </c>
      <c r="H55" s="109" t="s">
        <v>54</v>
      </c>
      <c r="I55" s="13" t="s">
        <v>55</v>
      </c>
      <c r="J55" s="13" t="s">
        <v>6264</v>
      </c>
      <c r="K55" s="100">
        <v>42467</v>
      </c>
      <c r="L55" s="100">
        <v>42570</v>
      </c>
      <c r="M55" s="98"/>
      <c r="N55" s="13" t="s">
        <v>13</v>
      </c>
      <c r="O55" s="13" t="s">
        <v>5488</v>
      </c>
      <c r="P55" s="14" t="s">
        <v>17</v>
      </c>
      <c r="Q55" s="13"/>
      <c r="R55" s="15">
        <v>390112</v>
      </c>
      <c r="S55" s="99" t="s">
        <v>72</v>
      </c>
      <c r="T55" s="14" t="str">
        <f t="shared" ca="1" si="1"/>
        <v>No</v>
      </c>
      <c r="U55" s="14" t="str">
        <f t="shared" ca="1" si="2"/>
        <v>Yes</v>
      </c>
      <c r="V55" t="str">
        <f t="shared" si="3"/>
        <v>I833799</v>
      </c>
    </row>
    <row r="56" spans="1:22" ht="15.6">
      <c r="A56" s="110" t="s">
        <v>4214</v>
      </c>
      <c r="B56" s="96" t="s">
        <v>4215</v>
      </c>
      <c r="C56" s="13" t="s">
        <v>6263</v>
      </c>
      <c r="D56" s="13" t="s">
        <v>6163</v>
      </c>
      <c r="E56" s="13" t="s">
        <v>76</v>
      </c>
      <c r="F56" s="13" t="s">
        <v>24</v>
      </c>
      <c r="G56" s="13" t="str">
        <f t="shared" ca="1" si="0"/>
        <v>S4</v>
      </c>
      <c r="H56" s="109" t="s">
        <v>54</v>
      </c>
      <c r="I56" s="13" t="s">
        <v>55</v>
      </c>
      <c r="J56" s="13" t="s">
        <v>6265</v>
      </c>
      <c r="K56" s="100">
        <v>42467</v>
      </c>
      <c r="L56" s="100">
        <v>42570</v>
      </c>
      <c r="M56" s="98"/>
      <c r="N56" s="13" t="s">
        <v>13</v>
      </c>
      <c r="O56" s="13" t="s">
        <v>5488</v>
      </c>
      <c r="P56" s="14" t="s">
        <v>17</v>
      </c>
      <c r="Q56" s="13"/>
      <c r="R56" s="15">
        <v>74339</v>
      </c>
      <c r="S56" s="99" t="s">
        <v>72</v>
      </c>
      <c r="T56" s="14" t="str">
        <f t="shared" ca="1" si="1"/>
        <v>No</v>
      </c>
      <c r="U56" s="14" t="str">
        <f t="shared" ca="1" si="2"/>
        <v>Yes</v>
      </c>
      <c r="V56" t="str">
        <f t="shared" si="3"/>
        <v>I833799</v>
      </c>
    </row>
    <row r="57" spans="1:22" ht="15.6">
      <c r="A57" s="110" t="s">
        <v>4141</v>
      </c>
      <c r="B57" s="96" t="s">
        <v>4142</v>
      </c>
      <c r="C57" s="233" t="s">
        <v>6170</v>
      </c>
      <c r="D57" s="13" t="s">
        <v>6163</v>
      </c>
      <c r="E57" s="13" t="s">
        <v>76</v>
      </c>
      <c r="F57" s="13" t="s">
        <v>24</v>
      </c>
      <c r="G57" s="13" t="str">
        <f t="shared" ca="1" si="0"/>
        <v>S4</v>
      </c>
      <c r="H57" s="109" t="s">
        <v>54</v>
      </c>
      <c r="I57" s="13" t="s">
        <v>68</v>
      </c>
      <c r="J57" s="13" t="s">
        <v>6266</v>
      </c>
      <c r="K57" s="100">
        <v>42576</v>
      </c>
      <c r="L57" s="100">
        <f>K57+15</f>
        <v>42591</v>
      </c>
      <c r="M57" s="98"/>
      <c r="N57" s="13" t="s">
        <v>9</v>
      </c>
      <c r="O57" s="13" t="s">
        <v>6267</v>
      </c>
      <c r="P57" s="14" t="s">
        <v>17</v>
      </c>
      <c r="Q57" s="13" t="s">
        <v>6268</v>
      </c>
      <c r="R57" s="15">
        <v>95004</v>
      </c>
      <c r="S57" s="99" t="s">
        <v>72</v>
      </c>
      <c r="T57" s="14" t="str">
        <f t="shared" ca="1" si="1"/>
        <v>No</v>
      </c>
      <c r="U57" s="14" t="str">
        <f t="shared" ca="1" si="2"/>
        <v>Yes</v>
      </c>
      <c r="V57" t="str">
        <f t="shared" si="3"/>
        <v>I318955</v>
      </c>
    </row>
    <row r="58" spans="1:22" ht="15.6">
      <c r="A58" s="110" t="s">
        <v>6167</v>
      </c>
      <c r="B58" s="96" t="s">
        <v>4181</v>
      </c>
      <c r="C58" s="2" t="s">
        <v>6269</v>
      </c>
      <c r="D58" s="2" t="s">
        <v>108</v>
      </c>
      <c r="E58" s="13" t="s">
        <v>65</v>
      </c>
      <c r="F58" s="13" t="s">
        <v>24</v>
      </c>
      <c r="G58" s="13" t="str">
        <f t="shared" ca="1" si="0"/>
        <v>S4</v>
      </c>
      <c r="H58" s="101" t="s">
        <v>54</v>
      </c>
      <c r="I58" s="13" t="s">
        <v>55</v>
      </c>
      <c r="J58" s="2" t="s">
        <v>6270</v>
      </c>
      <c r="K58" s="97">
        <v>42563</v>
      </c>
      <c r="L58" s="97">
        <v>42613</v>
      </c>
      <c r="M58" s="98"/>
      <c r="N58" s="2" t="s">
        <v>9</v>
      </c>
      <c r="O58" s="2" t="s">
        <v>5539</v>
      </c>
      <c r="P58" s="14" t="s">
        <v>17</v>
      </c>
      <c r="Q58" s="13" t="s">
        <v>6271</v>
      </c>
      <c r="R58" s="15">
        <v>431619</v>
      </c>
      <c r="S58" s="99" t="s">
        <v>72</v>
      </c>
      <c r="T58" s="14" t="str">
        <f t="shared" ca="1" si="1"/>
        <v>No</v>
      </c>
      <c r="U58" s="14" t="str">
        <f t="shared" ca="1" si="2"/>
        <v>Yes</v>
      </c>
      <c r="V58" t="str">
        <f t="shared" si="3"/>
        <v>I321922</v>
      </c>
    </row>
    <row r="59" spans="1:22" ht="15.6">
      <c r="A59" s="110" t="s">
        <v>4174</v>
      </c>
      <c r="B59" s="96" t="s">
        <v>4133</v>
      </c>
      <c r="C59" s="13" t="s">
        <v>6272</v>
      </c>
      <c r="D59" s="13" t="s">
        <v>108</v>
      </c>
      <c r="E59" s="13" t="s">
        <v>65</v>
      </c>
      <c r="F59" s="13" t="s">
        <v>24</v>
      </c>
      <c r="G59" s="13" t="str">
        <f t="shared" ca="1" si="0"/>
        <v>S4</v>
      </c>
      <c r="H59" s="109" t="s">
        <v>54</v>
      </c>
      <c r="I59" s="13" t="s">
        <v>68</v>
      </c>
      <c r="J59" s="13" t="s">
        <v>6273</v>
      </c>
      <c r="K59" s="100">
        <v>42606</v>
      </c>
      <c r="L59" s="100">
        <f>K59+15</f>
        <v>42621</v>
      </c>
      <c r="M59" s="98"/>
      <c r="N59" s="13" t="s">
        <v>7</v>
      </c>
      <c r="O59" s="13" t="s">
        <v>98</v>
      </c>
      <c r="P59" s="14" t="s">
        <v>17</v>
      </c>
      <c r="Q59" s="13" t="s">
        <v>3641</v>
      </c>
      <c r="R59" s="15">
        <v>913381</v>
      </c>
      <c r="S59" s="16" t="s">
        <v>72</v>
      </c>
      <c r="T59" s="14" t="str">
        <f t="shared" ca="1" si="1"/>
        <v>No</v>
      </c>
      <c r="U59" s="14" t="str">
        <f t="shared" ca="1" si="2"/>
        <v>Yes</v>
      </c>
      <c r="V59" t="str">
        <f t="shared" si="3"/>
        <v>I076758</v>
      </c>
    </row>
    <row r="60" spans="1:22" ht="15.6">
      <c r="A60" s="110" t="s">
        <v>6115</v>
      </c>
      <c r="B60" s="96" t="s">
        <v>6116</v>
      </c>
      <c r="C60" s="13" t="s">
        <v>6274</v>
      </c>
      <c r="D60" s="13" t="s">
        <v>108</v>
      </c>
      <c r="E60" s="13" t="s">
        <v>65</v>
      </c>
      <c r="F60" s="13" t="s">
        <v>24</v>
      </c>
      <c r="G60" s="13" t="str">
        <f t="shared" ca="1" si="0"/>
        <v>S4</v>
      </c>
      <c r="H60" s="109" t="s">
        <v>54</v>
      </c>
      <c r="I60" s="13" t="s">
        <v>6175</v>
      </c>
      <c r="J60" s="13" t="s">
        <v>6275</v>
      </c>
      <c r="K60" s="100">
        <v>42502</v>
      </c>
      <c r="L60" s="100">
        <v>42627</v>
      </c>
      <c r="M60" s="98">
        <v>42704</v>
      </c>
      <c r="N60" s="13" t="s">
        <v>9</v>
      </c>
      <c r="O60" s="13" t="s">
        <v>6181</v>
      </c>
      <c r="P60" s="14" t="s">
        <v>17</v>
      </c>
      <c r="Q60" s="13"/>
      <c r="R60" s="15">
        <v>16914211</v>
      </c>
      <c r="S60" s="16" t="s">
        <v>72</v>
      </c>
      <c r="T60" s="14" t="str">
        <f t="shared" ca="1" si="1"/>
        <v>No</v>
      </c>
      <c r="U60" s="14" t="str">
        <f t="shared" ca="1" si="2"/>
        <v>Yes</v>
      </c>
      <c r="V60" t="str">
        <f t="shared" si="3"/>
        <v>I321905</v>
      </c>
    </row>
    <row r="61" spans="1:22" ht="15.6">
      <c r="A61" s="110" t="s">
        <v>6115</v>
      </c>
      <c r="B61" s="96" t="s">
        <v>6116</v>
      </c>
      <c r="C61" s="13" t="s">
        <v>6276</v>
      </c>
      <c r="D61" s="13" t="s">
        <v>108</v>
      </c>
      <c r="E61" s="13" t="s">
        <v>65</v>
      </c>
      <c r="F61" s="13" t="s">
        <v>24</v>
      </c>
      <c r="G61" s="13" t="str">
        <f t="shared" ca="1" si="0"/>
        <v>S4</v>
      </c>
      <c r="H61" s="109" t="s">
        <v>54</v>
      </c>
      <c r="I61" s="13" t="s">
        <v>6175</v>
      </c>
      <c r="J61" s="13" t="s">
        <v>6277</v>
      </c>
      <c r="K61" s="100">
        <v>42502</v>
      </c>
      <c r="L61" s="100">
        <v>42627</v>
      </c>
      <c r="M61" s="98">
        <v>42704</v>
      </c>
      <c r="N61" s="13" t="s">
        <v>13</v>
      </c>
      <c r="O61" s="13" t="s">
        <v>157</v>
      </c>
      <c r="P61" s="14" t="s">
        <v>17</v>
      </c>
      <c r="Q61" s="13"/>
      <c r="R61" s="15">
        <v>4801585</v>
      </c>
      <c r="S61" s="16" t="s">
        <v>72</v>
      </c>
      <c r="T61" s="14" t="str">
        <f t="shared" ca="1" si="1"/>
        <v>No</v>
      </c>
      <c r="U61" s="14" t="str">
        <f t="shared" ca="1" si="2"/>
        <v>Yes</v>
      </c>
      <c r="V61" t="str">
        <f t="shared" si="3"/>
        <v>I844765</v>
      </c>
    </row>
    <row r="62" spans="1:22" ht="15.6">
      <c r="A62" s="110" t="s">
        <v>4174</v>
      </c>
      <c r="B62" s="96" t="s">
        <v>4133</v>
      </c>
      <c r="C62" s="13" t="s">
        <v>6278</v>
      </c>
      <c r="D62" s="13" t="s">
        <v>108</v>
      </c>
      <c r="E62" s="13" t="s">
        <v>65</v>
      </c>
      <c r="F62" s="13" t="s">
        <v>24</v>
      </c>
      <c r="G62" s="13" t="str">
        <f t="shared" ca="1" si="0"/>
        <v>S4</v>
      </c>
      <c r="H62" s="109" t="s">
        <v>54</v>
      </c>
      <c r="I62" s="13" t="s">
        <v>6175</v>
      </c>
      <c r="J62" s="13" t="s">
        <v>6279</v>
      </c>
      <c r="K62" s="100">
        <v>42614</v>
      </c>
      <c r="L62" s="100">
        <v>42629</v>
      </c>
      <c r="M62" s="98">
        <v>42671</v>
      </c>
      <c r="N62" s="13" t="s">
        <v>13</v>
      </c>
      <c r="O62" s="13" t="s">
        <v>5488</v>
      </c>
      <c r="P62" s="14" t="s">
        <v>17</v>
      </c>
      <c r="Q62" s="13"/>
      <c r="R62" s="15">
        <v>979561</v>
      </c>
      <c r="S62" s="16" t="s">
        <v>72</v>
      </c>
      <c r="T62" s="14" t="str">
        <f t="shared" ca="1" si="1"/>
        <v>No</v>
      </c>
      <c r="U62" s="14" t="str">
        <f t="shared" ca="1" si="2"/>
        <v>Yes</v>
      </c>
      <c r="V62" t="str">
        <f t="shared" si="3"/>
        <v>I833799</v>
      </c>
    </row>
    <row r="63" spans="1:22" ht="15.6">
      <c r="A63" s="110" t="s">
        <v>6115</v>
      </c>
      <c r="B63" s="96" t="s">
        <v>6116</v>
      </c>
      <c r="C63" s="13" t="s">
        <v>6280</v>
      </c>
      <c r="D63" s="13" t="s">
        <v>65</v>
      </c>
      <c r="E63" s="13" t="s">
        <v>65</v>
      </c>
      <c r="F63" s="13" t="s">
        <v>24</v>
      </c>
      <c r="G63" s="13" t="str">
        <f t="shared" ca="1" si="0"/>
        <v>S4</v>
      </c>
      <c r="H63" s="109" t="s">
        <v>54</v>
      </c>
      <c r="I63" s="13" t="s">
        <v>6175</v>
      </c>
      <c r="J63" s="13" t="s">
        <v>6281</v>
      </c>
      <c r="K63" s="100">
        <v>42566</v>
      </c>
      <c r="L63" s="100">
        <v>42629</v>
      </c>
      <c r="M63" s="98"/>
      <c r="N63" s="13" t="s">
        <v>13</v>
      </c>
      <c r="O63" s="13" t="s">
        <v>14</v>
      </c>
      <c r="P63" s="14" t="s">
        <v>17</v>
      </c>
      <c r="Q63" s="13"/>
      <c r="R63" s="15">
        <v>1920205</v>
      </c>
      <c r="S63" s="16" t="s">
        <v>72</v>
      </c>
      <c r="T63" s="14" t="str">
        <f t="shared" ca="1" si="1"/>
        <v>No</v>
      </c>
      <c r="U63" s="14" t="str">
        <f t="shared" ca="1" si="2"/>
        <v>Yes</v>
      </c>
      <c r="V63" t="str">
        <f t="shared" si="3"/>
        <v>I830957</v>
      </c>
    </row>
    <row r="64" spans="1:22" ht="15.6">
      <c r="A64" s="110" t="s">
        <v>6167</v>
      </c>
      <c r="B64" s="96" t="s">
        <v>4181</v>
      </c>
      <c r="C64" s="13" t="s">
        <v>6282</v>
      </c>
      <c r="D64" s="13" t="s">
        <v>108</v>
      </c>
      <c r="E64" s="13" t="s">
        <v>65</v>
      </c>
      <c r="F64" s="13" t="s">
        <v>24</v>
      </c>
      <c r="G64" s="13" t="str">
        <f t="shared" ca="1" si="0"/>
        <v>S4</v>
      </c>
      <c r="H64" s="109" t="s">
        <v>54</v>
      </c>
      <c r="I64" s="13" t="s">
        <v>5399</v>
      </c>
      <c r="J64" s="13" t="s">
        <v>6283</v>
      </c>
      <c r="K64" s="100">
        <v>42598</v>
      </c>
      <c r="L64" s="100">
        <v>42629</v>
      </c>
      <c r="M64" s="98">
        <v>42703</v>
      </c>
      <c r="N64" s="13" t="s">
        <v>7</v>
      </c>
      <c r="O64" s="13" t="s">
        <v>103</v>
      </c>
      <c r="P64" s="14" t="s">
        <v>17</v>
      </c>
      <c r="Q64" s="13"/>
      <c r="R64" s="15">
        <v>332158</v>
      </c>
      <c r="S64" s="16" t="s">
        <v>72</v>
      </c>
      <c r="T64" s="14" t="str">
        <f t="shared" ca="1" si="1"/>
        <v>No</v>
      </c>
      <c r="U64" s="14" t="str">
        <f t="shared" ca="1" si="2"/>
        <v>Yes</v>
      </c>
      <c r="V64" t="str">
        <f t="shared" si="3"/>
        <v>I076782</v>
      </c>
    </row>
    <row r="65" spans="1:22" ht="15.6">
      <c r="A65" s="110" t="s">
        <v>4141</v>
      </c>
      <c r="B65" s="96" t="s">
        <v>4142</v>
      </c>
      <c r="C65" s="13" t="s">
        <v>5621</v>
      </c>
      <c r="D65" s="13" t="s">
        <v>65</v>
      </c>
      <c r="E65" s="13" t="s">
        <v>65</v>
      </c>
      <c r="F65" s="13" t="s">
        <v>24</v>
      </c>
      <c r="G65" s="13" t="str">
        <f t="shared" ca="1" si="0"/>
        <v>S4</v>
      </c>
      <c r="H65" s="109" t="s">
        <v>54</v>
      </c>
      <c r="I65" s="13" t="s">
        <v>6175</v>
      </c>
      <c r="J65" s="13" t="s">
        <v>6284</v>
      </c>
      <c r="K65" s="100">
        <v>42601</v>
      </c>
      <c r="L65" s="100">
        <v>42636</v>
      </c>
      <c r="M65" s="98">
        <v>42699</v>
      </c>
      <c r="N65" s="13" t="s">
        <v>9</v>
      </c>
      <c r="O65" s="13" t="s">
        <v>6267</v>
      </c>
      <c r="P65" s="14" t="s">
        <v>17</v>
      </c>
      <c r="Q65" s="13"/>
      <c r="R65" s="15">
        <v>140858</v>
      </c>
      <c r="S65" s="16" t="s">
        <v>72</v>
      </c>
      <c r="T65" s="14" t="str">
        <f t="shared" ca="1" si="1"/>
        <v>No</v>
      </c>
      <c r="U65" s="14" t="str">
        <f t="shared" ca="1" si="2"/>
        <v>Yes</v>
      </c>
      <c r="V65" t="str">
        <f t="shared" si="3"/>
        <v>I318955</v>
      </c>
    </row>
    <row r="66" spans="1:22" ht="15.6">
      <c r="A66" s="110" t="s">
        <v>4214</v>
      </c>
      <c r="B66" s="96" t="s">
        <v>4215</v>
      </c>
      <c r="C66" s="13" t="s">
        <v>6285</v>
      </c>
      <c r="D66" s="13" t="s">
        <v>6163</v>
      </c>
      <c r="E66" s="13" t="s">
        <v>76</v>
      </c>
      <c r="F66" s="13" t="s">
        <v>24</v>
      </c>
      <c r="G66" s="13" t="str">
        <f t="shared" ref="G66:G129" ca="1" si="4">IF((AND((L66-TODAY())&gt;0,(H66="N")))=TRUE,"S1",IF(AND((L66-TODAY())&lt;=0,(H66="N"))=TRUE,"S2",IF(AND((L66-TODAY())&gt;0,(H66="Y"))=TRUE,"S3","S4")))</f>
        <v>S4</v>
      </c>
      <c r="H66" s="101" t="s">
        <v>54</v>
      </c>
      <c r="I66" s="13" t="s">
        <v>68</v>
      </c>
      <c r="J66" s="13" t="s">
        <v>6286</v>
      </c>
      <c r="K66" s="100">
        <v>42622</v>
      </c>
      <c r="L66" s="100">
        <f>K66+15</f>
        <v>42637</v>
      </c>
      <c r="M66" s="98"/>
      <c r="N66" s="13" t="s">
        <v>9</v>
      </c>
      <c r="O66" s="13" t="s">
        <v>6267</v>
      </c>
      <c r="P66" s="14" t="s">
        <v>17</v>
      </c>
      <c r="Q66" s="13" t="s">
        <v>3641</v>
      </c>
      <c r="R66" s="15">
        <v>35272</v>
      </c>
      <c r="S66" s="16" t="s">
        <v>72</v>
      </c>
      <c r="T66" s="14" t="str">
        <f t="shared" ref="T66:T129" ca="1" si="5">IF((AND((M66-TODAY())&lt;=0,(F66&lt;&gt;"P1")))=TRUE,"Yes","No")</f>
        <v>No</v>
      </c>
      <c r="U66" s="14" t="str">
        <f t="shared" ref="U66:U129" ca="1" si="6">IF((AND((M66-TODAY())&lt;=30,(L66-TODAY())&lt;=0,(F66="P1")))=TRUE,"Yes",IF(AND((M66-TODAY())&lt;=30,(L66-TODAY())&lt;=0,(F66="P2"))=TRUE,"Yes",IF(AND((M66-TODAY())&lt;=30,(L66-TODAY())&lt;=0,(F66="P3"),H66="N")=TRUE,"Yes","No")))</f>
        <v>Yes</v>
      </c>
      <c r="V66" t="str">
        <f t="shared" ref="V66:V129" si="7">IF(O66="Komal","I321911",IF(O66="Mitch","I830949",IF(O66="Balki","I322987",IF(O66="Matthew","I844765",IF(O66="Sarah","I076758",IF(O66="Tina","I076782",IF(O66="Chetan","I321905",IF(O66="Jessie","I300127",IF(O66="Amrutha","I318955",IF(O66="Brian","I844758",IF(O66="Weranga","I833799",IF(O66="Adarsh","I318678",IF(O66="Krishnamoorthy","I321922",IF(O66="Shweta","D059874",IF(O66="Stefan","D028755",IF(O66="Deb","I077275",IF(O66="Gunter","D038475",IF(O66="Raj","I830957",IF(O66="Hamad","I831094",IF(O66="Klaus","D061043",IF(O66="Devan","I819681",IF(O66="Erika","I828891",IF(O66="Govind","I821012",IF(O66="Jimmy","I819510", IF(O66="GLOBAL", "GLOBAL", IF(O66="Thomas", "D039927", IF(O66="Amy", "I076757")))))))))))))))))))))))))))</f>
        <v>I318955</v>
      </c>
    </row>
    <row r="67" spans="1:22" ht="15.6">
      <c r="A67" s="110" t="s">
        <v>4214</v>
      </c>
      <c r="B67" s="96" t="s">
        <v>4215</v>
      </c>
      <c r="C67" s="13" t="s">
        <v>6287</v>
      </c>
      <c r="D67" s="13" t="s">
        <v>6163</v>
      </c>
      <c r="E67" s="13" t="s">
        <v>76</v>
      </c>
      <c r="F67" s="13" t="s">
        <v>24</v>
      </c>
      <c r="G67" s="13" t="str">
        <f t="shared" ca="1" si="4"/>
        <v>S4</v>
      </c>
      <c r="H67" s="109" t="s">
        <v>54</v>
      </c>
      <c r="I67" s="13" t="s">
        <v>68</v>
      </c>
      <c r="J67" s="13" t="s">
        <v>6288</v>
      </c>
      <c r="K67" s="100">
        <v>42624</v>
      </c>
      <c r="L67" s="100">
        <f>K67+15</f>
        <v>42639</v>
      </c>
      <c r="M67" s="98">
        <v>42735</v>
      </c>
      <c r="N67" s="13" t="s">
        <v>13</v>
      </c>
      <c r="O67" s="13" t="s">
        <v>145</v>
      </c>
      <c r="P67" s="14" t="s">
        <v>17</v>
      </c>
      <c r="Q67" s="13" t="s">
        <v>3641</v>
      </c>
      <c r="R67" s="15">
        <v>166022</v>
      </c>
      <c r="S67" s="99" t="s">
        <v>72</v>
      </c>
      <c r="T67" s="14" t="str">
        <f t="shared" ca="1" si="5"/>
        <v>No</v>
      </c>
      <c r="U67" s="14" t="str">
        <f t="shared" ca="1" si="6"/>
        <v>Yes</v>
      </c>
      <c r="V67" t="str">
        <f t="shared" si="7"/>
        <v>I831094</v>
      </c>
    </row>
    <row r="68" spans="1:22" ht="15.6">
      <c r="A68" s="110" t="s">
        <v>4214</v>
      </c>
      <c r="B68" s="96" t="s">
        <v>4215</v>
      </c>
      <c r="C68" s="13" t="s">
        <v>6256</v>
      </c>
      <c r="D68" s="13" t="s">
        <v>6163</v>
      </c>
      <c r="E68" s="13" t="s">
        <v>76</v>
      </c>
      <c r="F68" s="13" t="s">
        <v>24</v>
      </c>
      <c r="G68" s="13" t="str">
        <f t="shared" ca="1" si="4"/>
        <v>S4</v>
      </c>
      <c r="H68" s="109" t="s">
        <v>54</v>
      </c>
      <c r="I68" s="13" t="s">
        <v>68</v>
      </c>
      <c r="J68" s="13" t="s">
        <v>6289</v>
      </c>
      <c r="K68" s="100">
        <v>42626</v>
      </c>
      <c r="L68" s="100">
        <f>K68+15</f>
        <v>42641</v>
      </c>
      <c r="M68" s="98">
        <v>42663</v>
      </c>
      <c r="N68" s="13" t="s">
        <v>13</v>
      </c>
      <c r="O68" s="13" t="s">
        <v>157</v>
      </c>
      <c r="P68" s="14" t="s">
        <v>17</v>
      </c>
      <c r="Q68" s="13" t="s">
        <v>6290</v>
      </c>
      <c r="R68" s="15">
        <v>9563</v>
      </c>
      <c r="S68" s="16" t="s">
        <v>72</v>
      </c>
      <c r="T68" s="14" t="str">
        <f t="shared" ca="1" si="5"/>
        <v>No</v>
      </c>
      <c r="U68" s="14" t="str">
        <f t="shared" ca="1" si="6"/>
        <v>Yes</v>
      </c>
      <c r="V68" t="str">
        <f t="shared" si="7"/>
        <v>I844765</v>
      </c>
    </row>
    <row r="69" spans="1:22" ht="15.6">
      <c r="A69" s="110" t="s">
        <v>6115</v>
      </c>
      <c r="B69" s="96" t="s">
        <v>6116</v>
      </c>
      <c r="C69" s="13" t="s">
        <v>6291</v>
      </c>
      <c r="D69" s="13" t="s">
        <v>108</v>
      </c>
      <c r="E69" s="13" t="s">
        <v>65</v>
      </c>
      <c r="F69" s="13" t="s">
        <v>24</v>
      </c>
      <c r="G69" s="13" t="str">
        <f t="shared" ca="1" si="4"/>
        <v>S4</v>
      </c>
      <c r="H69" s="109" t="s">
        <v>54</v>
      </c>
      <c r="I69" s="13" t="s">
        <v>6175</v>
      </c>
      <c r="J69" s="13" t="s">
        <v>6292</v>
      </c>
      <c r="K69" s="100">
        <v>42502</v>
      </c>
      <c r="L69" s="100">
        <v>42643</v>
      </c>
      <c r="M69" s="98"/>
      <c r="N69" s="13" t="s">
        <v>7</v>
      </c>
      <c r="O69" s="13" t="s">
        <v>94</v>
      </c>
      <c r="P69" s="14" t="s">
        <v>17</v>
      </c>
      <c r="Q69" s="13"/>
      <c r="R69" s="15">
        <v>96998</v>
      </c>
      <c r="S69" s="16" t="s">
        <v>72</v>
      </c>
      <c r="T69" s="14" t="str">
        <f t="shared" ca="1" si="5"/>
        <v>No</v>
      </c>
      <c r="U69" s="14" t="str">
        <f t="shared" ca="1" si="6"/>
        <v>Yes</v>
      </c>
      <c r="V69" t="str">
        <f t="shared" si="7"/>
        <v>I300127</v>
      </c>
    </row>
    <row r="70" spans="1:22" ht="15.6">
      <c r="A70" s="15" t="s">
        <v>6167</v>
      </c>
      <c r="B70" s="96" t="s">
        <v>4181</v>
      </c>
      <c r="C70" s="13" t="s">
        <v>6293</v>
      </c>
      <c r="D70" s="13" t="s">
        <v>108</v>
      </c>
      <c r="E70" s="13" t="s">
        <v>76</v>
      </c>
      <c r="F70" s="13" t="s">
        <v>24</v>
      </c>
      <c r="G70" s="13" t="str">
        <f t="shared" ca="1" si="4"/>
        <v>S4</v>
      </c>
      <c r="H70" s="109" t="s">
        <v>54</v>
      </c>
      <c r="I70" s="13" t="s">
        <v>68</v>
      </c>
      <c r="J70" s="13" t="s">
        <v>6294</v>
      </c>
      <c r="K70" s="100">
        <v>42628</v>
      </c>
      <c r="L70" s="100">
        <f>K70+15</f>
        <v>42643</v>
      </c>
      <c r="M70" s="98">
        <v>42735</v>
      </c>
      <c r="N70" s="13" t="s">
        <v>13</v>
      </c>
      <c r="O70" s="13" t="s">
        <v>14</v>
      </c>
      <c r="P70" s="14" t="s">
        <v>17</v>
      </c>
      <c r="Q70" s="13" t="s">
        <v>3641</v>
      </c>
      <c r="R70" s="15">
        <v>431523</v>
      </c>
      <c r="S70" s="16" t="s">
        <v>72</v>
      </c>
      <c r="T70" s="14" t="str">
        <f t="shared" ca="1" si="5"/>
        <v>No</v>
      </c>
      <c r="U70" s="14" t="str">
        <f t="shared" ca="1" si="6"/>
        <v>Yes</v>
      </c>
      <c r="V70" t="str">
        <f t="shared" si="7"/>
        <v>I830957</v>
      </c>
    </row>
    <row r="71" spans="1:22" ht="15.6">
      <c r="A71" s="110" t="s">
        <v>4141</v>
      </c>
      <c r="B71" s="96" t="s">
        <v>4142</v>
      </c>
      <c r="C71" s="237" t="s">
        <v>4786</v>
      </c>
      <c r="D71" s="13" t="s">
        <v>6163</v>
      </c>
      <c r="E71" s="13" t="s">
        <v>76</v>
      </c>
      <c r="F71" s="13" t="s">
        <v>24</v>
      </c>
      <c r="G71" s="13" t="str">
        <f t="shared" ca="1" si="4"/>
        <v>S4</v>
      </c>
      <c r="H71" s="109" t="s">
        <v>54</v>
      </c>
      <c r="I71" s="13" t="s">
        <v>68</v>
      </c>
      <c r="J71" s="2" t="s">
        <v>6295</v>
      </c>
      <c r="K71" s="97">
        <v>42634</v>
      </c>
      <c r="L71" s="97">
        <f>K71+15</f>
        <v>42649</v>
      </c>
      <c r="M71" s="98">
        <v>42735</v>
      </c>
      <c r="N71" s="97" t="s">
        <v>9</v>
      </c>
      <c r="O71" s="2" t="s">
        <v>109</v>
      </c>
      <c r="P71" s="2" t="s">
        <v>17</v>
      </c>
      <c r="Q71" s="2" t="s">
        <v>3641</v>
      </c>
      <c r="R71" s="15">
        <v>845499</v>
      </c>
      <c r="S71" s="16" t="s">
        <v>72</v>
      </c>
      <c r="T71" s="14" t="str">
        <f t="shared" ca="1" si="5"/>
        <v>No</v>
      </c>
      <c r="U71" s="14" t="str">
        <f t="shared" ca="1" si="6"/>
        <v>Yes</v>
      </c>
      <c r="V71" t="str">
        <f t="shared" si="7"/>
        <v>I077275</v>
      </c>
    </row>
    <row r="72" spans="1:22" ht="15.6">
      <c r="A72" s="110" t="s">
        <v>4141</v>
      </c>
      <c r="B72" s="96" t="s">
        <v>4142</v>
      </c>
      <c r="C72" s="13" t="s">
        <v>6296</v>
      </c>
      <c r="D72" s="13" t="s">
        <v>6163</v>
      </c>
      <c r="E72" s="13" t="s">
        <v>65</v>
      </c>
      <c r="F72" s="13" t="s">
        <v>24</v>
      </c>
      <c r="G72" s="13" t="str">
        <f t="shared" ca="1" si="4"/>
        <v>S4</v>
      </c>
      <c r="H72" s="109" t="s">
        <v>54</v>
      </c>
      <c r="I72" s="13" t="s">
        <v>5399</v>
      </c>
      <c r="J72" s="13" t="s">
        <v>6297</v>
      </c>
      <c r="K72" s="100">
        <v>42611</v>
      </c>
      <c r="L72" s="100">
        <v>42650</v>
      </c>
      <c r="M72" s="98">
        <v>42692</v>
      </c>
      <c r="N72" s="13" t="s">
        <v>13</v>
      </c>
      <c r="O72" s="13" t="s">
        <v>5488</v>
      </c>
      <c r="P72" s="14" t="s">
        <v>17</v>
      </c>
      <c r="Q72" s="13" t="s">
        <v>6298</v>
      </c>
      <c r="R72" s="15">
        <v>59849</v>
      </c>
      <c r="S72" s="16" t="s">
        <v>72</v>
      </c>
      <c r="T72" s="14" t="str">
        <f t="shared" ca="1" si="5"/>
        <v>No</v>
      </c>
      <c r="U72" s="14" t="str">
        <f t="shared" ca="1" si="6"/>
        <v>Yes</v>
      </c>
      <c r="V72" t="str">
        <f t="shared" si="7"/>
        <v>I833799</v>
      </c>
    </row>
    <row r="73" spans="1:22" ht="15.6">
      <c r="A73" s="110" t="s">
        <v>4214</v>
      </c>
      <c r="B73" s="96" t="s">
        <v>4215</v>
      </c>
      <c r="C73" s="13" t="s">
        <v>6299</v>
      </c>
      <c r="D73" s="13" t="s">
        <v>6163</v>
      </c>
      <c r="E73" s="13" t="s">
        <v>76</v>
      </c>
      <c r="F73" s="13" t="s">
        <v>24</v>
      </c>
      <c r="G73" s="13" t="str">
        <f t="shared" ca="1" si="4"/>
        <v>S4</v>
      </c>
      <c r="H73" s="101" t="s">
        <v>54</v>
      </c>
      <c r="I73" s="13" t="s">
        <v>55</v>
      </c>
      <c r="J73" s="13" t="s">
        <v>6300</v>
      </c>
      <c r="K73" s="100">
        <v>42614</v>
      </c>
      <c r="L73" s="100">
        <v>42654</v>
      </c>
      <c r="M73" s="98">
        <v>42671</v>
      </c>
      <c r="N73" s="13" t="s">
        <v>13</v>
      </c>
      <c r="O73" s="13" t="s">
        <v>5488</v>
      </c>
      <c r="P73" s="14" t="s">
        <v>17</v>
      </c>
      <c r="Q73" s="13" t="s">
        <v>6298</v>
      </c>
      <c r="R73" s="15">
        <v>59312</v>
      </c>
      <c r="S73" s="99" t="s">
        <v>72</v>
      </c>
      <c r="T73" s="14" t="str">
        <f t="shared" ca="1" si="5"/>
        <v>No</v>
      </c>
      <c r="U73" s="14" t="str">
        <f t="shared" ca="1" si="6"/>
        <v>Yes</v>
      </c>
      <c r="V73" t="str">
        <f t="shared" si="7"/>
        <v>I833799</v>
      </c>
    </row>
    <row r="74" spans="1:22" ht="15.6">
      <c r="A74" s="110" t="s">
        <v>4214</v>
      </c>
      <c r="B74" s="96" t="s">
        <v>4215</v>
      </c>
      <c r="C74" s="13" t="s">
        <v>6301</v>
      </c>
      <c r="D74" s="13" t="s">
        <v>6163</v>
      </c>
      <c r="E74" s="13" t="s">
        <v>65</v>
      </c>
      <c r="F74" s="13" t="s">
        <v>24</v>
      </c>
      <c r="G74" s="13" t="str">
        <f t="shared" ca="1" si="4"/>
        <v>S4</v>
      </c>
      <c r="H74" s="109" t="s">
        <v>54</v>
      </c>
      <c r="I74" s="13" t="s">
        <v>55</v>
      </c>
      <c r="J74" s="13" t="s">
        <v>6302</v>
      </c>
      <c r="K74" s="100">
        <v>42614</v>
      </c>
      <c r="L74" s="100">
        <v>42654</v>
      </c>
      <c r="M74" s="98">
        <v>42671</v>
      </c>
      <c r="N74" s="13" t="s">
        <v>13</v>
      </c>
      <c r="O74" s="13" t="s">
        <v>5488</v>
      </c>
      <c r="P74" s="14" t="s">
        <v>17</v>
      </c>
      <c r="Q74" s="13" t="s">
        <v>6298</v>
      </c>
      <c r="R74" s="15">
        <v>500000</v>
      </c>
      <c r="S74" s="99" t="s">
        <v>58</v>
      </c>
      <c r="T74" s="14" t="str">
        <f t="shared" ca="1" si="5"/>
        <v>No</v>
      </c>
      <c r="U74" s="14" t="str">
        <f t="shared" ca="1" si="6"/>
        <v>Yes</v>
      </c>
      <c r="V74" t="str">
        <f t="shared" si="7"/>
        <v>I833799</v>
      </c>
    </row>
    <row r="75" spans="1:22" ht="15.6">
      <c r="A75" s="15" t="s">
        <v>6167</v>
      </c>
      <c r="B75" s="96" t="s">
        <v>4181</v>
      </c>
      <c r="C75" s="13" t="s">
        <v>6303</v>
      </c>
      <c r="D75" s="13" t="s">
        <v>108</v>
      </c>
      <c r="E75" s="13" t="s">
        <v>65</v>
      </c>
      <c r="F75" s="13" t="s">
        <v>24</v>
      </c>
      <c r="G75" s="13" t="str">
        <f t="shared" ca="1" si="4"/>
        <v>S4</v>
      </c>
      <c r="H75" s="109" t="s">
        <v>54</v>
      </c>
      <c r="I75" s="13" t="s">
        <v>55</v>
      </c>
      <c r="J75" s="13" t="s">
        <v>6304</v>
      </c>
      <c r="K75" s="100">
        <v>42528</v>
      </c>
      <c r="L75" s="100">
        <v>42655</v>
      </c>
      <c r="M75" s="98">
        <v>42713</v>
      </c>
      <c r="N75" s="13" t="s">
        <v>9</v>
      </c>
      <c r="O75" s="13" t="s">
        <v>6305</v>
      </c>
      <c r="P75" s="14" t="s">
        <v>17</v>
      </c>
      <c r="Q75" s="13"/>
      <c r="R75" s="15">
        <v>30461269</v>
      </c>
      <c r="S75" s="16" t="s">
        <v>72</v>
      </c>
      <c r="T75" s="14" t="str">
        <f t="shared" ca="1" si="5"/>
        <v>No</v>
      </c>
      <c r="U75" s="14" t="str">
        <f t="shared" ca="1" si="6"/>
        <v>Yes</v>
      </c>
      <c r="V75" t="str">
        <f t="shared" si="7"/>
        <v>I318678</v>
      </c>
    </row>
    <row r="76" spans="1:22" ht="15.6">
      <c r="A76" s="110" t="s">
        <v>6115</v>
      </c>
      <c r="B76" s="96" t="s">
        <v>6116</v>
      </c>
      <c r="C76" s="13" t="s">
        <v>4791</v>
      </c>
      <c r="D76" s="13" t="s">
        <v>108</v>
      </c>
      <c r="E76" s="13" t="s">
        <v>65</v>
      </c>
      <c r="F76" s="13" t="s">
        <v>24</v>
      </c>
      <c r="G76" s="13" t="str">
        <f t="shared" ca="1" si="4"/>
        <v>S4</v>
      </c>
      <c r="H76" s="109" t="s">
        <v>54</v>
      </c>
      <c r="I76" s="13" t="s">
        <v>55</v>
      </c>
      <c r="J76" s="13" t="s">
        <v>6306</v>
      </c>
      <c r="K76" s="100">
        <v>42492</v>
      </c>
      <c r="L76" s="100">
        <v>42662</v>
      </c>
      <c r="M76" s="98"/>
      <c r="N76" s="13" t="s">
        <v>13</v>
      </c>
      <c r="O76" s="13" t="s">
        <v>14</v>
      </c>
      <c r="P76" s="14" t="s">
        <v>17</v>
      </c>
      <c r="Q76" s="13"/>
      <c r="R76" s="15">
        <v>1446680</v>
      </c>
      <c r="S76" s="99" t="s">
        <v>72</v>
      </c>
      <c r="T76" s="14" t="str">
        <f t="shared" ca="1" si="5"/>
        <v>No</v>
      </c>
      <c r="U76" s="14" t="str">
        <f t="shared" ca="1" si="6"/>
        <v>Yes</v>
      </c>
      <c r="V76" t="str">
        <f t="shared" si="7"/>
        <v>I830957</v>
      </c>
    </row>
    <row r="77" spans="1:22" ht="15.6">
      <c r="A77" s="110" t="s">
        <v>4660</v>
      </c>
      <c r="B77" s="96" t="s">
        <v>4661</v>
      </c>
      <c r="C77" s="13" t="s">
        <v>6307</v>
      </c>
      <c r="D77" s="13" t="s">
        <v>6163</v>
      </c>
      <c r="E77" s="13" t="s">
        <v>65</v>
      </c>
      <c r="F77" s="13" t="s">
        <v>24</v>
      </c>
      <c r="G77" s="13" t="str">
        <f t="shared" ca="1" si="4"/>
        <v>S4</v>
      </c>
      <c r="H77" s="109" t="s">
        <v>54</v>
      </c>
      <c r="I77" s="13" t="s">
        <v>55</v>
      </c>
      <c r="J77" s="13" t="s">
        <v>6308</v>
      </c>
      <c r="K77" s="100">
        <v>42377</v>
      </c>
      <c r="L77" s="100">
        <v>42673</v>
      </c>
      <c r="M77" s="98">
        <v>42711</v>
      </c>
      <c r="N77" s="13" t="s">
        <v>13</v>
      </c>
      <c r="O77" s="13" t="s">
        <v>132</v>
      </c>
      <c r="P77" s="14" t="s">
        <v>17</v>
      </c>
      <c r="Q77" s="13"/>
      <c r="R77" s="15">
        <v>160719</v>
      </c>
      <c r="S77" s="16" t="s">
        <v>72</v>
      </c>
      <c r="T77" s="14" t="str">
        <f t="shared" ca="1" si="5"/>
        <v>No</v>
      </c>
      <c r="U77" s="14" t="str">
        <f t="shared" ca="1" si="6"/>
        <v>Yes</v>
      </c>
      <c r="V77" t="str">
        <f t="shared" si="7"/>
        <v>I844758</v>
      </c>
    </row>
    <row r="78" spans="1:22" ht="15.6">
      <c r="A78" s="110" t="s">
        <v>4690</v>
      </c>
      <c r="B78" s="96" t="s">
        <v>4691</v>
      </c>
      <c r="C78" s="13" t="s">
        <v>6309</v>
      </c>
      <c r="D78" s="13" t="s">
        <v>6163</v>
      </c>
      <c r="E78" s="13" t="s">
        <v>65</v>
      </c>
      <c r="F78" s="13" t="s">
        <v>24</v>
      </c>
      <c r="G78" s="13" t="str">
        <f t="shared" ca="1" si="4"/>
        <v>S4</v>
      </c>
      <c r="H78" s="109" t="s">
        <v>54</v>
      </c>
      <c r="I78" s="13" t="s">
        <v>68</v>
      </c>
      <c r="J78" s="13" t="s">
        <v>6310</v>
      </c>
      <c r="K78" s="100">
        <v>42662</v>
      </c>
      <c r="L78" s="100">
        <v>42677</v>
      </c>
      <c r="M78" s="98"/>
      <c r="N78" s="13" t="s">
        <v>7</v>
      </c>
      <c r="O78" s="13" t="s">
        <v>94</v>
      </c>
      <c r="P78" s="14" t="s">
        <v>17</v>
      </c>
      <c r="Q78" s="13" t="s">
        <v>3641</v>
      </c>
      <c r="R78" s="15">
        <v>2398355</v>
      </c>
      <c r="S78" s="99" t="s">
        <v>72</v>
      </c>
      <c r="T78" s="14" t="str">
        <f t="shared" ca="1" si="5"/>
        <v>No</v>
      </c>
      <c r="U78" s="14" t="str">
        <f t="shared" ca="1" si="6"/>
        <v>Yes</v>
      </c>
      <c r="V78" t="str">
        <f t="shared" si="7"/>
        <v>I300127</v>
      </c>
    </row>
    <row r="79" spans="1:22" ht="15.6">
      <c r="A79" s="110" t="s">
        <v>4174</v>
      </c>
      <c r="B79" s="96" t="s">
        <v>4133</v>
      </c>
      <c r="C79" s="13" t="s">
        <v>6311</v>
      </c>
      <c r="D79" s="13" t="s">
        <v>108</v>
      </c>
      <c r="E79" s="13" t="s">
        <v>65</v>
      </c>
      <c r="F79" s="13" t="s">
        <v>24</v>
      </c>
      <c r="G79" s="13" t="str">
        <f t="shared" ca="1" si="4"/>
        <v>S4</v>
      </c>
      <c r="H79" s="109" t="s">
        <v>54</v>
      </c>
      <c r="I79" s="13" t="s">
        <v>55</v>
      </c>
      <c r="J79" s="13" t="s">
        <v>6312</v>
      </c>
      <c r="K79" s="100">
        <v>42555</v>
      </c>
      <c r="L79" s="100">
        <v>42678</v>
      </c>
      <c r="M79" s="98">
        <v>42699</v>
      </c>
      <c r="N79" s="13" t="s">
        <v>9</v>
      </c>
      <c r="O79" s="13" t="s">
        <v>6267</v>
      </c>
      <c r="P79" s="14" t="s">
        <v>17</v>
      </c>
      <c r="Q79" s="13" t="s">
        <v>6313</v>
      </c>
      <c r="R79" s="15">
        <v>2488378</v>
      </c>
      <c r="S79" s="16" t="s">
        <v>72</v>
      </c>
      <c r="T79" s="14" t="str">
        <f t="shared" ca="1" si="5"/>
        <v>No</v>
      </c>
      <c r="U79" s="14" t="str">
        <f t="shared" ca="1" si="6"/>
        <v>Yes</v>
      </c>
      <c r="V79" t="str">
        <f t="shared" si="7"/>
        <v>I318955</v>
      </c>
    </row>
    <row r="80" spans="1:22" ht="15.6">
      <c r="A80" s="110" t="s">
        <v>6314</v>
      </c>
      <c r="B80" s="96" t="s">
        <v>5839</v>
      </c>
      <c r="C80" s="233" t="s">
        <v>6315</v>
      </c>
      <c r="D80" s="13" t="s">
        <v>108</v>
      </c>
      <c r="E80" s="13" t="s">
        <v>65</v>
      </c>
      <c r="F80" s="13" t="s">
        <v>24</v>
      </c>
      <c r="G80" s="13" t="str">
        <f t="shared" ca="1" si="4"/>
        <v>S4</v>
      </c>
      <c r="H80" s="109" t="s">
        <v>54</v>
      </c>
      <c r="I80" s="13" t="s">
        <v>55</v>
      </c>
      <c r="J80" s="233" t="s">
        <v>6316</v>
      </c>
      <c r="K80" s="100">
        <v>42619</v>
      </c>
      <c r="L80" s="100">
        <v>42685</v>
      </c>
      <c r="M80" s="98">
        <v>42717</v>
      </c>
      <c r="N80" s="13" t="s">
        <v>13</v>
      </c>
      <c r="O80" s="13" t="s">
        <v>132</v>
      </c>
      <c r="P80" s="14" t="s">
        <v>17</v>
      </c>
      <c r="Q80" s="13"/>
      <c r="R80" s="15">
        <v>19878</v>
      </c>
      <c r="S80" s="99" t="s">
        <v>72</v>
      </c>
      <c r="T80" s="14" t="str">
        <f t="shared" ca="1" si="5"/>
        <v>No</v>
      </c>
      <c r="U80" s="14" t="str">
        <f t="shared" ca="1" si="6"/>
        <v>Yes</v>
      </c>
      <c r="V80" t="str">
        <f t="shared" si="7"/>
        <v>I844758</v>
      </c>
    </row>
    <row r="81" spans="1:22" ht="15.6">
      <c r="A81" s="110" t="s">
        <v>6314</v>
      </c>
      <c r="B81" s="96" t="s">
        <v>5839</v>
      </c>
      <c r="C81" s="233" t="s">
        <v>6315</v>
      </c>
      <c r="D81" s="13" t="s">
        <v>108</v>
      </c>
      <c r="E81" s="13" t="s">
        <v>65</v>
      </c>
      <c r="F81" s="13" t="s">
        <v>24</v>
      </c>
      <c r="G81" s="13" t="str">
        <f t="shared" ca="1" si="4"/>
        <v>S4</v>
      </c>
      <c r="H81" s="109" t="s">
        <v>54</v>
      </c>
      <c r="I81" s="13" t="s">
        <v>55</v>
      </c>
      <c r="J81" s="233" t="s">
        <v>6317</v>
      </c>
      <c r="K81" s="100">
        <v>42619</v>
      </c>
      <c r="L81" s="100">
        <v>42685</v>
      </c>
      <c r="M81" s="98">
        <v>42717</v>
      </c>
      <c r="N81" s="13" t="s">
        <v>7</v>
      </c>
      <c r="O81" s="13" t="s">
        <v>94</v>
      </c>
      <c r="P81" s="14" t="s">
        <v>17</v>
      </c>
      <c r="Q81" s="13"/>
      <c r="R81" s="15">
        <v>140147</v>
      </c>
      <c r="S81" s="99" t="s">
        <v>72</v>
      </c>
      <c r="T81" s="14" t="str">
        <f t="shared" ca="1" si="5"/>
        <v>No</v>
      </c>
      <c r="U81" s="14" t="str">
        <f t="shared" ca="1" si="6"/>
        <v>Yes</v>
      </c>
      <c r="V81" t="str">
        <f t="shared" si="7"/>
        <v>I300127</v>
      </c>
    </row>
    <row r="82" spans="1:22" ht="15.6">
      <c r="A82" s="105" t="s">
        <v>4196</v>
      </c>
      <c r="B82" s="96" t="s">
        <v>4197</v>
      </c>
      <c r="C82" s="13" t="s">
        <v>6318</v>
      </c>
      <c r="D82" s="13" t="s">
        <v>6163</v>
      </c>
      <c r="E82" s="13" t="s">
        <v>76</v>
      </c>
      <c r="F82" s="13" t="s">
        <v>24</v>
      </c>
      <c r="G82" s="13" t="str">
        <f t="shared" ca="1" si="4"/>
        <v>S4</v>
      </c>
      <c r="H82" s="101" t="s">
        <v>54</v>
      </c>
      <c r="I82" s="13" t="s">
        <v>68</v>
      </c>
      <c r="J82" s="233" t="s">
        <v>6319</v>
      </c>
      <c r="K82" s="13" t="s">
        <v>6320</v>
      </c>
      <c r="L82" s="100">
        <v>42703</v>
      </c>
      <c r="M82" s="98">
        <v>42735</v>
      </c>
      <c r="N82" s="13" t="s">
        <v>7</v>
      </c>
      <c r="O82" s="13" t="s">
        <v>98</v>
      </c>
      <c r="P82" s="14" t="s">
        <v>17</v>
      </c>
      <c r="Q82" s="13" t="s">
        <v>6321</v>
      </c>
      <c r="R82" s="15">
        <v>5549073</v>
      </c>
      <c r="S82" s="16" t="s">
        <v>72</v>
      </c>
      <c r="T82" s="14" t="str">
        <f t="shared" ca="1" si="5"/>
        <v>No</v>
      </c>
      <c r="U82" s="14" t="str">
        <f t="shared" ca="1" si="6"/>
        <v>Yes</v>
      </c>
      <c r="V82" t="str">
        <f t="shared" si="7"/>
        <v>I076758</v>
      </c>
    </row>
    <row r="83" spans="1:22" ht="15.6">
      <c r="A83" s="105" t="s">
        <v>6172</v>
      </c>
      <c r="B83" s="96" t="s">
        <v>6173</v>
      </c>
      <c r="C83" s="13" t="s">
        <v>6243</v>
      </c>
      <c r="D83" s="13" t="s">
        <v>108</v>
      </c>
      <c r="E83" s="13" t="s">
        <v>65</v>
      </c>
      <c r="F83" s="13" t="s">
        <v>24</v>
      </c>
      <c r="G83" s="13" t="str">
        <f t="shared" ca="1" si="4"/>
        <v>S4</v>
      </c>
      <c r="H83" s="109" t="s">
        <v>54</v>
      </c>
      <c r="I83" s="13" t="s">
        <v>55</v>
      </c>
      <c r="J83" s="13" t="s">
        <v>6322</v>
      </c>
      <c r="K83" s="100">
        <v>42704</v>
      </c>
      <c r="L83" s="100">
        <v>42720</v>
      </c>
      <c r="M83" s="98">
        <v>42720</v>
      </c>
      <c r="N83" s="13" t="s">
        <v>7</v>
      </c>
      <c r="O83" s="13" t="s">
        <v>103</v>
      </c>
      <c r="P83" s="14" t="s">
        <v>17</v>
      </c>
      <c r="Q83" s="13"/>
      <c r="R83" s="15">
        <v>12014659</v>
      </c>
      <c r="S83" s="16" t="s">
        <v>72</v>
      </c>
      <c r="T83" s="14" t="str">
        <f t="shared" ca="1" si="5"/>
        <v>No</v>
      </c>
      <c r="U83" s="14" t="str">
        <f t="shared" ca="1" si="6"/>
        <v>Yes</v>
      </c>
      <c r="V83" t="str">
        <f t="shared" si="7"/>
        <v>I076782</v>
      </c>
    </row>
    <row r="84" spans="1:22" ht="15.6">
      <c r="A84" s="110" t="s">
        <v>6167</v>
      </c>
      <c r="B84" s="96" t="s">
        <v>4181</v>
      </c>
      <c r="C84" s="2" t="s">
        <v>6323</v>
      </c>
      <c r="D84" s="13" t="s">
        <v>108</v>
      </c>
      <c r="E84" s="13" t="s">
        <v>65</v>
      </c>
      <c r="F84" s="2" t="s">
        <v>24</v>
      </c>
      <c r="G84" s="13" t="str">
        <f t="shared" ca="1" si="4"/>
        <v>S4</v>
      </c>
      <c r="H84" s="109" t="s">
        <v>54</v>
      </c>
      <c r="I84" s="2" t="s">
        <v>55</v>
      </c>
      <c r="J84" s="13" t="s">
        <v>6324</v>
      </c>
      <c r="K84" s="97">
        <v>41540</v>
      </c>
      <c r="L84" s="97">
        <v>42735</v>
      </c>
      <c r="M84" s="98"/>
      <c r="N84" s="2" t="s">
        <v>9</v>
      </c>
      <c r="O84" s="13" t="s">
        <v>6267</v>
      </c>
      <c r="P84" s="14" t="s">
        <v>17</v>
      </c>
      <c r="Q84" s="13"/>
      <c r="R84" s="15">
        <v>107059</v>
      </c>
      <c r="S84" s="99" t="s">
        <v>72</v>
      </c>
      <c r="T84" s="14" t="str">
        <f t="shared" ca="1" si="5"/>
        <v>No</v>
      </c>
      <c r="U84" s="14" t="str">
        <f t="shared" ca="1" si="6"/>
        <v>Yes</v>
      </c>
      <c r="V84" t="str">
        <f t="shared" si="7"/>
        <v>I318955</v>
      </c>
    </row>
    <row r="85" spans="1:22" ht="15.6">
      <c r="A85" s="110" t="s">
        <v>6167</v>
      </c>
      <c r="B85" s="96" t="s">
        <v>4181</v>
      </c>
      <c r="C85" s="2" t="s">
        <v>6323</v>
      </c>
      <c r="D85" s="13" t="s">
        <v>108</v>
      </c>
      <c r="E85" s="13" t="s">
        <v>65</v>
      </c>
      <c r="F85" s="2" t="s">
        <v>24</v>
      </c>
      <c r="G85" s="13" t="str">
        <f t="shared" ca="1" si="4"/>
        <v>S4</v>
      </c>
      <c r="H85" s="109" t="s">
        <v>54</v>
      </c>
      <c r="I85" s="2" t="s">
        <v>55</v>
      </c>
      <c r="J85" s="13" t="s">
        <v>6325</v>
      </c>
      <c r="K85" s="97">
        <v>41540</v>
      </c>
      <c r="L85" s="97">
        <v>42735</v>
      </c>
      <c r="M85" s="98"/>
      <c r="N85" s="2" t="s">
        <v>9</v>
      </c>
      <c r="O85" s="13" t="s">
        <v>6267</v>
      </c>
      <c r="P85" s="14" t="s">
        <v>17</v>
      </c>
      <c r="Q85" s="13" t="s">
        <v>6326</v>
      </c>
      <c r="R85" s="15">
        <v>0</v>
      </c>
      <c r="S85" s="99" t="s">
        <v>72</v>
      </c>
      <c r="T85" s="14" t="str">
        <f t="shared" ca="1" si="5"/>
        <v>No</v>
      </c>
      <c r="U85" s="14" t="str">
        <f t="shared" ca="1" si="6"/>
        <v>Yes</v>
      </c>
      <c r="V85" t="str">
        <f t="shared" si="7"/>
        <v>I318955</v>
      </c>
    </row>
    <row r="86" spans="1:22" ht="15.6">
      <c r="A86" s="110" t="s">
        <v>4214</v>
      </c>
      <c r="B86" s="96" t="s">
        <v>4215</v>
      </c>
      <c r="C86" s="13" t="s">
        <v>6327</v>
      </c>
      <c r="D86" s="13" t="s">
        <v>65</v>
      </c>
      <c r="E86" s="13" t="s">
        <v>65</v>
      </c>
      <c r="F86" s="13" t="s">
        <v>25</v>
      </c>
      <c r="G86" s="13" t="str">
        <f t="shared" ca="1" si="4"/>
        <v>S2</v>
      </c>
      <c r="H86" s="109" t="s">
        <v>67</v>
      </c>
      <c r="I86" s="13" t="s">
        <v>6175</v>
      </c>
      <c r="J86" s="13" t="s">
        <v>6328</v>
      </c>
      <c r="K86" s="100">
        <v>42380</v>
      </c>
      <c r="L86" s="100">
        <v>42464</v>
      </c>
      <c r="M86" s="98">
        <v>42485</v>
      </c>
      <c r="N86" s="13" t="s">
        <v>13</v>
      </c>
      <c r="O86" s="13" t="s">
        <v>135</v>
      </c>
      <c r="P86" s="14" t="s">
        <v>17</v>
      </c>
      <c r="Q86" s="13"/>
      <c r="R86" s="15">
        <v>5461</v>
      </c>
      <c r="S86" s="99" t="s">
        <v>72</v>
      </c>
      <c r="T86" s="14" t="str">
        <f t="shared" ca="1" si="5"/>
        <v>Yes</v>
      </c>
      <c r="U86" s="14" t="str">
        <f t="shared" ca="1" si="6"/>
        <v>Yes</v>
      </c>
      <c r="V86" t="str">
        <f t="shared" si="7"/>
        <v>I819681</v>
      </c>
    </row>
    <row r="87" spans="1:22" ht="15.6">
      <c r="A87" s="110" t="s">
        <v>5816</v>
      </c>
      <c r="B87" s="96" t="s">
        <v>5817</v>
      </c>
      <c r="C87" s="13" t="s">
        <v>6329</v>
      </c>
      <c r="D87" s="13" t="s">
        <v>65</v>
      </c>
      <c r="E87" s="13" t="s">
        <v>65</v>
      </c>
      <c r="F87" s="13" t="s">
        <v>25</v>
      </c>
      <c r="G87" s="13" t="str">
        <f t="shared" ca="1" si="4"/>
        <v>S2</v>
      </c>
      <c r="H87" s="109" t="s">
        <v>67</v>
      </c>
      <c r="I87" s="13" t="s">
        <v>6175</v>
      </c>
      <c r="J87" s="13" t="s">
        <v>6330</v>
      </c>
      <c r="K87" s="100">
        <v>42590</v>
      </c>
      <c r="L87" s="100">
        <v>42601</v>
      </c>
      <c r="M87" s="98">
        <v>42702</v>
      </c>
      <c r="N87" s="13" t="s">
        <v>9</v>
      </c>
      <c r="O87" s="13" t="s">
        <v>6181</v>
      </c>
      <c r="P87" s="14" t="s">
        <v>17</v>
      </c>
      <c r="Q87" s="13" t="s">
        <v>6313</v>
      </c>
      <c r="R87" s="15">
        <v>126378</v>
      </c>
      <c r="S87" s="16" t="s">
        <v>72</v>
      </c>
      <c r="T87" s="14" t="str">
        <f t="shared" ca="1" si="5"/>
        <v>Yes</v>
      </c>
      <c r="U87" s="14" t="str">
        <f t="shared" ca="1" si="6"/>
        <v>Yes</v>
      </c>
      <c r="V87" t="str">
        <f t="shared" si="7"/>
        <v>I321905</v>
      </c>
    </row>
    <row r="88" spans="1:22" ht="15.6">
      <c r="A88" s="110" t="s">
        <v>6167</v>
      </c>
      <c r="B88" s="96" t="s">
        <v>4181</v>
      </c>
      <c r="C88" s="13" t="s">
        <v>6331</v>
      </c>
      <c r="D88" s="13" t="s">
        <v>65</v>
      </c>
      <c r="E88" s="13" t="s">
        <v>65</v>
      </c>
      <c r="F88" s="13" t="s">
        <v>25</v>
      </c>
      <c r="G88" s="13" t="str">
        <f t="shared" ca="1" si="4"/>
        <v>S2</v>
      </c>
      <c r="H88" s="109" t="s">
        <v>67</v>
      </c>
      <c r="I88" s="13" t="s">
        <v>5399</v>
      </c>
      <c r="J88" s="13" t="s">
        <v>6332</v>
      </c>
      <c r="K88" s="100">
        <v>42431</v>
      </c>
      <c r="L88" s="100">
        <v>42615</v>
      </c>
      <c r="M88" s="98">
        <v>42496</v>
      </c>
      <c r="N88" s="13" t="s">
        <v>13</v>
      </c>
      <c r="O88" s="13" t="s">
        <v>14</v>
      </c>
      <c r="P88" s="14" t="s">
        <v>17</v>
      </c>
      <c r="Q88" s="13"/>
      <c r="R88" s="15">
        <v>4744171</v>
      </c>
      <c r="S88" s="99" t="s">
        <v>72</v>
      </c>
      <c r="T88" s="14" t="str">
        <f t="shared" ca="1" si="5"/>
        <v>Yes</v>
      </c>
      <c r="U88" s="14" t="str">
        <f t="shared" ca="1" si="6"/>
        <v>Yes</v>
      </c>
      <c r="V88" t="str">
        <f t="shared" si="7"/>
        <v>I830957</v>
      </c>
    </row>
    <row r="89" spans="1:22" ht="15.6">
      <c r="A89" s="110" t="s">
        <v>4475</v>
      </c>
      <c r="B89" s="96" t="s">
        <v>4476</v>
      </c>
      <c r="C89" s="233" t="s">
        <v>6333</v>
      </c>
      <c r="D89" s="13" t="s">
        <v>65</v>
      </c>
      <c r="E89" s="13" t="s">
        <v>65</v>
      </c>
      <c r="F89" s="13" t="s">
        <v>25</v>
      </c>
      <c r="G89" s="13" t="str">
        <f t="shared" ca="1" si="4"/>
        <v>S2</v>
      </c>
      <c r="H89" s="109" t="s">
        <v>67</v>
      </c>
      <c r="I89" s="13" t="s">
        <v>55</v>
      </c>
      <c r="J89" s="13" t="s">
        <v>6334</v>
      </c>
      <c r="K89" s="100">
        <v>42520</v>
      </c>
      <c r="L89" s="100">
        <v>42622</v>
      </c>
      <c r="M89" s="98">
        <v>42676</v>
      </c>
      <c r="N89" s="13" t="s">
        <v>11</v>
      </c>
      <c r="O89" s="13" t="s">
        <v>4365</v>
      </c>
      <c r="P89" s="14" t="s">
        <v>17</v>
      </c>
      <c r="Q89" s="13"/>
      <c r="R89" s="15">
        <v>500000</v>
      </c>
      <c r="S89" s="99" t="s">
        <v>72</v>
      </c>
      <c r="T89" s="14" t="str">
        <f t="shared" ca="1" si="5"/>
        <v>Yes</v>
      </c>
      <c r="U89" s="14" t="str">
        <f t="shared" ca="1" si="6"/>
        <v>Yes</v>
      </c>
      <c r="V89" t="str">
        <f t="shared" si="7"/>
        <v>D028755</v>
      </c>
    </row>
    <row r="90" spans="1:22" ht="15.6">
      <c r="A90" s="110" t="s">
        <v>4174</v>
      </c>
      <c r="B90" s="96" t="s">
        <v>4133</v>
      </c>
      <c r="C90" s="13" t="s">
        <v>6335</v>
      </c>
      <c r="D90" s="13" t="s">
        <v>76</v>
      </c>
      <c r="E90" s="13" t="s">
        <v>76</v>
      </c>
      <c r="F90" s="13" t="s">
        <v>25</v>
      </c>
      <c r="G90" s="13" t="str">
        <f t="shared" ca="1" si="4"/>
        <v>S2</v>
      </c>
      <c r="H90" s="109" t="s">
        <v>67</v>
      </c>
      <c r="I90" s="13" t="s">
        <v>68</v>
      </c>
      <c r="J90" s="13" t="s">
        <v>6336</v>
      </c>
      <c r="K90" s="100">
        <v>42626</v>
      </c>
      <c r="L90" s="100">
        <f>K90+15</f>
        <v>42641</v>
      </c>
      <c r="M90" s="98">
        <v>42735</v>
      </c>
      <c r="N90" s="13" t="s">
        <v>13</v>
      </c>
      <c r="O90" s="13" t="s">
        <v>145</v>
      </c>
      <c r="P90" s="14" t="s">
        <v>17</v>
      </c>
      <c r="Q90" s="13" t="s">
        <v>3641</v>
      </c>
      <c r="R90" s="15">
        <v>1999</v>
      </c>
      <c r="S90" s="16" t="s">
        <v>72</v>
      </c>
      <c r="T90" s="14" t="str">
        <f t="shared" ca="1" si="5"/>
        <v>Yes</v>
      </c>
      <c r="U90" s="14" t="str">
        <f t="shared" ca="1" si="6"/>
        <v>Yes</v>
      </c>
      <c r="V90" t="str">
        <f t="shared" si="7"/>
        <v>I831094</v>
      </c>
    </row>
    <row r="91" spans="1:22" ht="15.6">
      <c r="A91" s="110" t="s">
        <v>6115</v>
      </c>
      <c r="B91" s="96" t="s">
        <v>6116</v>
      </c>
      <c r="C91" s="13" t="s">
        <v>6337</v>
      </c>
      <c r="D91" s="13" t="s">
        <v>65</v>
      </c>
      <c r="E91" s="13" t="s">
        <v>65</v>
      </c>
      <c r="F91" s="13" t="s">
        <v>25</v>
      </c>
      <c r="G91" s="13" t="str">
        <f t="shared" ca="1" si="4"/>
        <v>S2</v>
      </c>
      <c r="H91" s="109" t="s">
        <v>67</v>
      </c>
      <c r="I91" s="13" t="s">
        <v>6175</v>
      </c>
      <c r="J91" s="13" t="s">
        <v>6338</v>
      </c>
      <c r="K91" s="100">
        <v>42614</v>
      </c>
      <c r="L91" s="100">
        <v>42643</v>
      </c>
      <c r="M91" s="98">
        <v>42735</v>
      </c>
      <c r="N91" s="13" t="s">
        <v>7</v>
      </c>
      <c r="O91" s="13" t="s">
        <v>103</v>
      </c>
      <c r="P91" s="14" t="s">
        <v>17</v>
      </c>
      <c r="Q91" s="13"/>
      <c r="R91" s="15">
        <v>8255</v>
      </c>
      <c r="S91" s="99" t="s">
        <v>72</v>
      </c>
      <c r="T91" s="14" t="str">
        <f t="shared" ca="1" si="5"/>
        <v>Yes</v>
      </c>
      <c r="U91" s="14" t="str">
        <f t="shared" ca="1" si="6"/>
        <v>Yes</v>
      </c>
      <c r="V91" t="str">
        <f t="shared" si="7"/>
        <v>I076782</v>
      </c>
    </row>
    <row r="92" spans="1:22" ht="15.6">
      <c r="A92" s="110" t="s">
        <v>4174</v>
      </c>
      <c r="B92" s="96" t="s">
        <v>4133</v>
      </c>
      <c r="C92" s="13" t="s">
        <v>6339</v>
      </c>
      <c r="D92" s="13" t="s">
        <v>65</v>
      </c>
      <c r="E92" s="13" t="s">
        <v>65</v>
      </c>
      <c r="F92" s="13" t="s">
        <v>25</v>
      </c>
      <c r="G92" s="13" t="str">
        <f t="shared" ca="1" si="4"/>
        <v>S2</v>
      </c>
      <c r="H92" s="109" t="s">
        <v>67</v>
      </c>
      <c r="I92" s="13" t="s">
        <v>6175</v>
      </c>
      <c r="J92" s="13" t="s">
        <v>6340</v>
      </c>
      <c r="K92" s="100">
        <v>42632</v>
      </c>
      <c r="L92" s="100">
        <v>42650</v>
      </c>
      <c r="M92" s="98">
        <v>42735</v>
      </c>
      <c r="N92" s="13" t="s">
        <v>7</v>
      </c>
      <c r="O92" s="13" t="s">
        <v>94</v>
      </c>
      <c r="P92" s="14" t="s">
        <v>17</v>
      </c>
      <c r="Q92" s="13"/>
      <c r="R92" s="15">
        <v>373469</v>
      </c>
      <c r="S92" s="16" t="s">
        <v>72</v>
      </c>
      <c r="T92" s="14" t="str">
        <f t="shared" ca="1" si="5"/>
        <v>Yes</v>
      </c>
      <c r="U92" s="14" t="str">
        <f t="shared" ca="1" si="6"/>
        <v>Yes</v>
      </c>
      <c r="V92" t="str">
        <f t="shared" si="7"/>
        <v>I300127</v>
      </c>
    </row>
    <row r="93" spans="1:22" ht="15.6">
      <c r="A93" s="110" t="s">
        <v>4214</v>
      </c>
      <c r="B93" s="96" t="s">
        <v>4215</v>
      </c>
      <c r="C93" s="13" t="s">
        <v>6341</v>
      </c>
      <c r="D93" s="13" t="s">
        <v>65</v>
      </c>
      <c r="E93" s="13" t="s">
        <v>65</v>
      </c>
      <c r="F93" s="13" t="s">
        <v>25</v>
      </c>
      <c r="G93" s="13" t="str">
        <f t="shared" ca="1" si="4"/>
        <v>S2</v>
      </c>
      <c r="H93" s="109" t="s">
        <v>67</v>
      </c>
      <c r="I93" s="13" t="s">
        <v>5399</v>
      </c>
      <c r="J93" s="13" t="s">
        <v>6342</v>
      </c>
      <c r="K93" s="100">
        <v>42514</v>
      </c>
      <c r="L93" s="100">
        <v>42679</v>
      </c>
      <c r="M93" s="98">
        <v>42709</v>
      </c>
      <c r="N93" s="13" t="s">
        <v>13</v>
      </c>
      <c r="O93" s="13" t="s">
        <v>135</v>
      </c>
      <c r="P93" s="14" t="s">
        <v>17</v>
      </c>
      <c r="Q93" s="13"/>
      <c r="R93" s="15">
        <v>5461</v>
      </c>
      <c r="S93" s="99" t="s">
        <v>72</v>
      </c>
      <c r="T93" s="14" t="str">
        <f t="shared" ca="1" si="5"/>
        <v>Yes</v>
      </c>
      <c r="U93" s="14" t="str">
        <f t="shared" ca="1" si="6"/>
        <v>Yes</v>
      </c>
      <c r="V93" t="str">
        <f t="shared" si="7"/>
        <v>I819681</v>
      </c>
    </row>
    <row r="94" spans="1:22" ht="15.6">
      <c r="A94" s="110" t="s">
        <v>4690</v>
      </c>
      <c r="B94" s="96" t="s">
        <v>4691</v>
      </c>
      <c r="C94" s="13" t="s">
        <v>6343</v>
      </c>
      <c r="D94" s="13" t="s">
        <v>65</v>
      </c>
      <c r="E94" s="13" t="s">
        <v>65</v>
      </c>
      <c r="F94" s="13" t="s">
        <v>25</v>
      </c>
      <c r="G94" s="13" t="str">
        <f t="shared" ca="1" si="4"/>
        <v>S2</v>
      </c>
      <c r="H94" s="109" t="s">
        <v>67</v>
      </c>
      <c r="I94" s="13" t="s">
        <v>55</v>
      </c>
      <c r="J94" s="13" t="s">
        <v>6344</v>
      </c>
      <c r="K94" s="100">
        <v>42642</v>
      </c>
      <c r="L94" s="100">
        <v>42699</v>
      </c>
      <c r="M94" s="98">
        <v>42727</v>
      </c>
      <c r="N94" s="13" t="s">
        <v>9</v>
      </c>
      <c r="O94" s="13" t="s">
        <v>6181</v>
      </c>
      <c r="P94" s="14" t="s">
        <v>17</v>
      </c>
      <c r="Q94" s="13" t="s">
        <v>6313</v>
      </c>
      <c r="R94" s="15">
        <v>41850</v>
      </c>
      <c r="S94" s="16" t="s">
        <v>72</v>
      </c>
      <c r="T94" s="14" t="str">
        <f t="shared" ca="1" si="5"/>
        <v>Yes</v>
      </c>
      <c r="U94" s="14" t="str">
        <f t="shared" ca="1" si="6"/>
        <v>Yes</v>
      </c>
      <c r="V94" t="str">
        <f t="shared" si="7"/>
        <v>I321905</v>
      </c>
    </row>
    <row r="95" spans="1:22" ht="15.6">
      <c r="A95" s="13" t="s">
        <v>4174</v>
      </c>
      <c r="B95" s="13" t="s">
        <v>4133</v>
      </c>
      <c r="C95" s="233" t="s">
        <v>6345</v>
      </c>
      <c r="D95" s="13" t="s">
        <v>65</v>
      </c>
      <c r="E95" s="13" t="s">
        <v>65</v>
      </c>
      <c r="F95" s="13" t="s">
        <v>25</v>
      </c>
      <c r="G95" s="13" t="str">
        <f t="shared" ca="1" si="4"/>
        <v>S2</v>
      </c>
      <c r="H95" s="109" t="s">
        <v>67</v>
      </c>
      <c r="I95" s="13" t="s">
        <v>68</v>
      </c>
      <c r="J95" s="13" t="s">
        <v>6346</v>
      </c>
      <c r="K95" s="100">
        <v>42709</v>
      </c>
      <c r="L95" s="100">
        <v>42724</v>
      </c>
      <c r="M95" s="22">
        <v>42735</v>
      </c>
      <c r="N95" s="13" t="s">
        <v>9</v>
      </c>
      <c r="O95" s="13" t="s">
        <v>5539</v>
      </c>
      <c r="P95" s="14" t="s">
        <v>17</v>
      </c>
      <c r="Q95" s="13" t="s">
        <v>6347</v>
      </c>
      <c r="R95" s="15">
        <v>500000</v>
      </c>
      <c r="S95" s="99" t="s">
        <v>72</v>
      </c>
      <c r="T95" s="14" t="str">
        <f t="shared" ca="1" si="5"/>
        <v>Yes</v>
      </c>
      <c r="U95" s="14" t="str">
        <f t="shared" ca="1" si="6"/>
        <v>Yes</v>
      </c>
      <c r="V95" t="str">
        <f t="shared" si="7"/>
        <v>I321922</v>
      </c>
    </row>
    <row r="96" spans="1:22" ht="15.6">
      <c r="A96" s="110" t="s">
        <v>4475</v>
      </c>
      <c r="B96" s="96" t="s">
        <v>4476</v>
      </c>
      <c r="C96" s="13" t="s">
        <v>2810</v>
      </c>
      <c r="D96" s="13" t="s">
        <v>65</v>
      </c>
      <c r="E96" s="13" t="s">
        <v>65</v>
      </c>
      <c r="F96" s="13" t="s">
        <v>25</v>
      </c>
      <c r="G96" s="13" t="str">
        <f t="shared" ca="1" si="4"/>
        <v>S4</v>
      </c>
      <c r="H96" s="109" t="s">
        <v>54</v>
      </c>
      <c r="I96" s="13" t="s">
        <v>68</v>
      </c>
      <c r="J96" s="13" t="s">
        <v>6348</v>
      </c>
      <c r="K96" s="100">
        <v>42303</v>
      </c>
      <c r="L96" s="100">
        <v>42089</v>
      </c>
      <c r="M96" s="22"/>
      <c r="N96" s="13" t="s">
        <v>7</v>
      </c>
      <c r="O96" s="13" t="s">
        <v>94</v>
      </c>
      <c r="P96" s="14" t="s">
        <v>17</v>
      </c>
      <c r="Q96" s="13" t="s">
        <v>3641</v>
      </c>
      <c r="R96" s="15">
        <v>102030</v>
      </c>
      <c r="S96" s="16" t="s">
        <v>72</v>
      </c>
      <c r="T96" s="14" t="str">
        <f t="shared" ca="1" si="5"/>
        <v>Yes</v>
      </c>
      <c r="U96" s="14" t="str">
        <f t="shared" ca="1" si="6"/>
        <v>Yes</v>
      </c>
      <c r="V96" t="str">
        <f t="shared" si="7"/>
        <v>I300127</v>
      </c>
    </row>
    <row r="97" spans="1:22" ht="15.6">
      <c r="A97" s="110" t="s">
        <v>4214</v>
      </c>
      <c r="B97" s="96" t="s">
        <v>4215</v>
      </c>
      <c r="C97" s="13" t="s">
        <v>6349</v>
      </c>
      <c r="D97" s="13" t="s">
        <v>65</v>
      </c>
      <c r="E97" s="13" t="s">
        <v>65</v>
      </c>
      <c r="F97" s="13" t="s">
        <v>25</v>
      </c>
      <c r="G97" s="13" t="str">
        <f t="shared" ca="1" si="4"/>
        <v>S4</v>
      </c>
      <c r="H97" s="109" t="s">
        <v>54</v>
      </c>
      <c r="I97" s="13" t="s">
        <v>5399</v>
      </c>
      <c r="J97" s="13" t="s">
        <v>6350</v>
      </c>
      <c r="K97" s="100">
        <v>42303</v>
      </c>
      <c r="L97" s="100">
        <v>42089</v>
      </c>
      <c r="M97" s="22"/>
      <c r="N97" s="13" t="s">
        <v>9</v>
      </c>
      <c r="O97" s="13" t="s">
        <v>10</v>
      </c>
      <c r="P97" s="14" t="s">
        <v>17</v>
      </c>
      <c r="Q97" s="13"/>
      <c r="R97" s="15">
        <v>2417035</v>
      </c>
      <c r="S97" s="99" t="s">
        <v>72</v>
      </c>
      <c r="T97" s="14" t="str">
        <f t="shared" ca="1" si="5"/>
        <v>Yes</v>
      </c>
      <c r="U97" s="14" t="str">
        <f t="shared" ca="1" si="6"/>
        <v>Yes</v>
      </c>
      <c r="V97" t="str">
        <f t="shared" si="7"/>
        <v>I321911</v>
      </c>
    </row>
    <row r="98" spans="1:22" ht="15.6">
      <c r="A98" s="110" t="s">
        <v>4690</v>
      </c>
      <c r="B98" s="96" t="s">
        <v>4691</v>
      </c>
      <c r="C98" s="13" t="s">
        <v>6351</v>
      </c>
      <c r="D98" s="13" t="s">
        <v>65</v>
      </c>
      <c r="E98" s="13" t="s">
        <v>65</v>
      </c>
      <c r="F98" s="13" t="s">
        <v>25</v>
      </c>
      <c r="G98" s="13" t="str">
        <f t="shared" ca="1" si="4"/>
        <v>S4</v>
      </c>
      <c r="H98" s="109" t="s">
        <v>54</v>
      </c>
      <c r="I98" s="13" t="s">
        <v>6175</v>
      </c>
      <c r="J98" s="13" t="s">
        <v>6352</v>
      </c>
      <c r="K98" s="98">
        <v>42584</v>
      </c>
      <c r="L98" s="98">
        <v>42247</v>
      </c>
      <c r="M98" s="98">
        <v>42626</v>
      </c>
      <c r="N98" s="2" t="s">
        <v>13</v>
      </c>
      <c r="O98" s="13" t="s">
        <v>14</v>
      </c>
      <c r="P98" s="14" t="s">
        <v>17</v>
      </c>
      <c r="Q98" s="13"/>
      <c r="R98" s="15">
        <v>168036</v>
      </c>
      <c r="S98" s="16" t="s">
        <v>72</v>
      </c>
      <c r="T98" s="14" t="str">
        <f t="shared" ca="1" si="5"/>
        <v>Yes</v>
      </c>
      <c r="U98" s="14" t="str">
        <f t="shared" ca="1" si="6"/>
        <v>Yes</v>
      </c>
      <c r="V98" t="str">
        <f t="shared" si="7"/>
        <v>I830957</v>
      </c>
    </row>
    <row r="99" spans="1:22" ht="15.6">
      <c r="A99" s="110" t="s">
        <v>4690</v>
      </c>
      <c r="B99" s="96" t="s">
        <v>4691</v>
      </c>
      <c r="C99" s="13" t="s">
        <v>6351</v>
      </c>
      <c r="D99" s="13" t="s">
        <v>65</v>
      </c>
      <c r="E99" s="13" t="s">
        <v>65</v>
      </c>
      <c r="F99" s="13" t="s">
        <v>25</v>
      </c>
      <c r="G99" s="13" t="str">
        <f t="shared" ca="1" si="4"/>
        <v>S4</v>
      </c>
      <c r="H99" s="109" t="s">
        <v>54</v>
      </c>
      <c r="I99" s="13" t="s">
        <v>6175</v>
      </c>
      <c r="J99" s="13" t="s">
        <v>6353</v>
      </c>
      <c r="K99" s="98">
        <v>42310</v>
      </c>
      <c r="L99" s="98">
        <v>42328</v>
      </c>
      <c r="M99" s="98"/>
      <c r="N99" s="2" t="s">
        <v>13</v>
      </c>
      <c r="O99" s="13" t="s">
        <v>149</v>
      </c>
      <c r="P99" s="14" t="s">
        <v>17</v>
      </c>
      <c r="Q99" s="13" t="s">
        <v>6354</v>
      </c>
      <c r="R99" s="15">
        <v>159764</v>
      </c>
      <c r="S99" s="16" t="s">
        <v>72</v>
      </c>
      <c r="T99" s="14" t="str">
        <f t="shared" ca="1" si="5"/>
        <v>Yes</v>
      </c>
      <c r="U99" s="14" t="str">
        <f t="shared" ca="1" si="6"/>
        <v>Yes</v>
      </c>
      <c r="V99" t="str">
        <f t="shared" si="7"/>
        <v>I819510</v>
      </c>
    </row>
    <row r="100" spans="1:22" ht="15.6">
      <c r="A100" s="110" t="s">
        <v>4174</v>
      </c>
      <c r="B100" s="96" t="s">
        <v>4133</v>
      </c>
      <c r="C100" s="13" t="s">
        <v>6355</v>
      </c>
      <c r="D100" s="13" t="s">
        <v>65</v>
      </c>
      <c r="E100" s="13" t="s">
        <v>65</v>
      </c>
      <c r="F100" s="13" t="s">
        <v>25</v>
      </c>
      <c r="G100" s="13" t="str">
        <f t="shared" ca="1" si="4"/>
        <v>S4</v>
      </c>
      <c r="H100" s="109" t="s">
        <v>54</v>
      </c>
      <c r="I100" s="13" t="s">
        <v>6175</v>
      </c>
      <c r="J100" s="2" t="s">
        <v>6356</v>
      </c>
      <c r="K100" s="98">
        <v>42108</v>
      </c>
      <c r="L100" s="98">
        <v>42345</v>
      </c>
      <c r="M100" s="98"/>
      <c r="N100" s="2" t="s">
        <v>9</v>
      </c>
      <c r="O100" s="2" t="s">
        <v>6181</v>
      </c>
      <c r="P100" s="14" t="s">
        <v>17</v>
      </c>
      <c r="Q100" s="13"/>
      <c r="R100" s="15">
        <v>4052</v>
      </c>
      <c r="S100" s="16" t="s">
        <v>72</v>
      </c>
      <c r="T100" s="14" t="str">
        <f t="shared" ca="1" si="5"/>
        <v>Yes</v>
      </c>
      <c r="U100" s="14" t="str">
        <f t="shared" ca="1" si="6"/>
        <v>Yes</v>
      </c>
      <c r="V100" t="str">
        <f t="shared" si="7"/>
        <v>I321905</v>
      </c>
    </row>
    <row r="101" spans="1:22" ht="15.6">
      <c r="A101" s="110" t="s">
        <v>4429</v>
      </c>
      <c r="B101" s="96" t="s">
        <v>152</v>
      </c>
      <c r="C101" s="2" t="s">
        <v>6357</v>
      </c>
      <c r="D101" s="13" t="s">
        <v>76</v>
      </c>
      <c r="E101" s="13" t="s">
        <v>76</v>
      </c>
      <c r="F101" s="233" t="s">
        <v>25</v>
      </c>
      <c r="G101" s="13" t="str">
        <f t="shared" ca="1" si="4"/>
        <v>S4</v>
      </c>
      <c r="H101" s="109" t="s">
        <v>54</v>
      </c>
      <c r="I101" s="13" t="s">
        <v>68</v>
      </c>
      <c r="J101" s="2" t="s">
        <v>6358</v>
      </c>
      <c r="K101" s="97">
        <v>42360</v>
      </c>
      <c r="L101" s="97">
        <f>K101+17</f>
        <v>42377</v>
      </c>
      <c r="M101" s="98"/>
      <c r="N101" s="97" t="s">
        <v>13</v>
      </c>
      <c r="O101" s="2" t="s">
        <v>157</v>
      </c>
      <c r="P101" s="2" t="s">
        <v>17</v>
      </c>
      <c r="Q101" s="2" t="s">
        <v>3641</v>
      </c>
      <c r="R101" s="15">
        <v>10248</v>
      </c>
      <c r="S101" s="16" t="s">
        <v>72</v>
      </c>
      <c r="T101" s="14" t="str">
        <f t="shared" ca="1" si="5"/>
        <v>Yes</v>
      </c>
      <c r="U101" s="14" t="str">
        <f t="shared" ca="1" si="6"/>
        <v>Yes</v>
      </c>
      <c r="V101" t="str">
        <f t="shared" si="7"/>
        <v>I844765</v>
      </c>
    </row>
    <row r="102" spans="1:22" ht="15.6">
      <c r="A102" s="110" t="s">
        <v>4174</v>
      </c>
      <c r="B102" s="96" t="s">
        <v>4133</v>
      </c>
      <c r="C102" s="13" t="s">
        <v>6359</v>
      </c>
      <c r="D102" s="13" t="s">
        <v>76</v>
      </c>
      <c r="E102" s="13" t="s">
        <v>76</v>
      </c>
      <c r="F102" s="233" t="s">
        <v>25</v>
      </c>
      <c r="G102" s="13" t="str">
        <f t="shared" ca="1" si="4"/>
        <v>S4</v>
      </c>
      <c r="H102" s="109" t="s">
        <v>54</v>
      </c>
      <c r="I102" s="13" t="s">
        <v>6175</v>
      </c>
      <c r="J102" s="13" t="s">
        <v>6360</v>
      </c>
      <c r="K102" s="97">
        <v>42300</v>
      </c>
      <c r="L102" s="97">
        <v>42387</v>
      </c>
      <c r="M102" s="98">
        <v>42424</v>
      </c>
      <c r="N102" s="2" t="s">
        <v>13</v>
      </c>
      <c r="O102" s="13" t="s">
        <v>5488</v>
      </c>
      <c r="P102" s="14" t="s">
        <v>17</v>
      </c>
      <c r="Q102" s="13"/>
      <c r="R102" s="15">
        <v>97902</v>
      </c>
      <c r="S102" s="99" t="s">
        <v>72</v>
      </c>
      <c r="T102" s="14" t="str">
        <f t="shared" ca="1" si="5"/>
        <v>Yes</v>
      </c>
      <c r="U102" s="14" t="str">
        <f t="shared" ca="1" si="6"/>
        <v>Yes</v>
      </c>
      <c r="V102" t="str">
        <f t="shared" si="7"/>
        <v>I833799</v>
      </c>
    </row>
    <row r="103" spans="1:22" ht="15.6">
      <c r="A103" s="110" t="s">
        <v>4141</v>
      </c>
      <c r="B103" s="96" t="s">
        <v>4142</v>
      </c>
      <c r="C103" s="13" t="s">
        <v>6361</v>
      </c>
      <c r="D103" s="13" t="s">
        <v>65</v>
      </c>
      <c r="E103" s="13" t="s">
        <v>65</v>
      </c>
      <c r="F103" s="13" t="s">
        <v>25</v>
      </c>
      <c r="G103" s="13" t="str">
        <f t="shared" ca="1" si="4"/>
        <v>S4</v>
      </c>
      <c r="H103" s="109" t="s">
        <v>54</v>
      </c>
      <c r="I103" s="2" t="s">
        <v>55</v>
      </c>
      <c r="J103" s="13" t="s">
        <v>6362</v>
      </c>
      <c r="K103" s="97">
        <v>42324</v>
      </c>
      <c r="L103" s="97">
        <v>42397</v>
      </c>
      <c r="M103" s="98"/>
      <c r="N103" s="2" t="s">
        <v>13</v>
      </c>
      <c r="O103" s="13" t="s">
        <v>6196</v>
      </c>
      <c r="P103" s="14" t="s">
        <v>17</v>
      </c>
      <c r="Q103" s="2"/>
      <c r="R103" s="15">
        <v>113255</v>
      </c>
      <c r="S103" s="16" t="s">
        <v>72</v>
      </c>
      <c r="T103" s="14" t="str">
        <f t="shared" ca="1" si="5"/>
        <v>Yes</v>
      </c>
      <c r="U103" s="14" t="str">
        <f t="shared" ca="1" si="6"/>
        <v>Yes</v>
      </c>
      <c r="V103" t="str">
        <f t="shared" si="7"/>
        <v>I821012</v>
      </c>
    </row>
    <row r="104" spans="1:22" ht="15.6">
      <c r="A104" s="110" t="s">
        <v>4690</v>
      </c>
      <c r="B104" s="96" t="s">
        <v>4691</v>
      </c>
      <c r="C104" s="2" t="s">
        <v>6363</v>
      </c>
      <c r="D104" s="13" t="s">
        <v>65</v>
      </c>
      <c r="E104" s="13" t="s">
        <v>65</v>
      </c>
      <c r="F104" s="13" t="s">
        <v>25</v>
      </c>
      <c r="G104" s="13" t="str">
        <f t="shared" ca="1" si="4"/>
        <v>S4</v>
      </c>
      <c r="H104" s="109" t="s">
        <v>54</v>
      </c>
      <c r="I104" s="13" t="s">
        <v>68</v>
      </c>
      <c r="J104" s="2" t="s">
        <v>6364</v>
      </c>
      <c r="K104" s="97">
        <v>42381</v>
      </c>
      <c r="L104" s="97">
        <f>K104+17</f>
        <v>42398</v>
      </c>
      <c r="M104" s="98"/>
      <c r="N104" s="97" t="s">
        <v>13</v>
      </c>
      <c r="O104" s="2" t="s">
        <v>14</v>
      </c>
      <c r="P104" s="2" t="s">
        <v>17</v>
      </c>
      <c r="Q104" s="2" t="s">
        <v>3641</v>
      </c>
      <c r="R104" s="15">
        <v>500000</v>
      </c>
      <c r="S104" s="16" t="s">
        <v>72</v>
      </c>
      <c r="T104" s="14" t="str">
        <f t="shared" ca="1" si="5"/>
        <v>Yes</v>
      </c>
      <c r="U104" s="14" t="str">
        <f t="shared" ca="1" si="6"/>
        <v>Yes</v>
      </c>
      <c r="V104" t="str">
        <f t="shared" si="7"/>
        <v>I830957</v>
      </c>
    </row>
    <row r="105" spans="1:22" ht="15.6">
      <c r="A105" s="110" t="s">
        <v>4429</v>
      </c>
      <c r="B105" s="96" t="s">
        <v>152</v>
      </c>
      <c r="C105" s="13" t="s">
        <v>4432</v>
      </c>
      <c r="D105" s="13" t="s">
        <v>65</v>
      </c>
      <c r="E105" s="13" t="s">
        <v>65</v>
      </c>
      <c r="F105" s="13" t="s">
        <v>25</v>
      </c>
      <c r="G105" s="13" t="str">
        <f t="shared" ca="1" si="4"/>
        <v>S4</v>
      </c>
      <c r="H105" s="109" t="s">
        <v>54</v>
      </c>
      <c r="I105" s="13" t="s">
        <v>6175</v>
      </c>
      <c r="J105" s="13" t="s">
        <v>6365</v>
      </c>
      <c r="K105" s="100">
        <v>42641</v>
      </c>
      <c r="L105" s="100">
        <v>42398</v>
      </c>
      <c r="M105" s="98"/>
      <c r="N105" s="13" t="s">
        <v>9</v>
      </c>
      <c r="O105" s="13" t="s">
        <v>6305</v>
      </c>
      <c r="P105" s="14" t="s">
        <v>17</v>
      </c>
      <c r="Q105" s="13"/>
      <c r="R105" s="15">
        <v>0</v>
      </c>
      <c r="S105" s="16" t="s">
        <v>72</v>
      </c>
      <c r="T105" s="14" t="str">
        <f t="shared" ca="1" si="5"/>
        <v>Yes</v>
      </c>
      <c r="U105" s="14" t="str">
        <f t="shared" ca="1" si="6"/>
        <v>Yes</v>
      </c>
      <c r="V105" t="str">
        <f t="shared" si="7"/>
        <v>I318678</v>
      </c>
    </row>
    <row r="106" spans="1:22" ht="15.6">
      <c r="A106" s="110" t="s">
        <v>6314</v>
      </c>
      <c r="B106" s="96" t="s">
        <v>5839</v>
      </c>
      <c r="C106" s="2" t="s">
        <v>6285</v>
      </c>
      <c r="D106" s="13" t="s">
        <v>76</v>
      </c>
      <c r="E106" s="13" t="s">
        <v>76</v>
      </c>
      <c r="F106" s="233" t="s">
        <v>25</v>
      </c>
      <c r="G106" s="13" t="str">
        <f t="shared" ca="1" si="4"/>
        <v>S4</v>
      </c>
      <c r="H106" s="109" t="s">
        <v>54</v>
      </c>
      <c r="I106" s="13" t="s">
        <v>68</v>
      </c>
      <c r="J106" s="2" t="s">
        <v>6366</v>
      </c>
      <c r="K106" s="97">
        <v>42387</v>
      </c>
      <c r="L106" s="97">
        <f>K106+17</f>
        <v>42404</v>
      </c>
      <c r="M106" s="98"/>
      <c r="N106" s="97" t="s">
        <v>9</v>
      </c>
      <c r="O106" s="2" t="s">
        <v>6181</v>
      </c>
      <c r="P106" s="2" t="s">
        <v>17</v>
      </c>
      <c r="Q106" s="2" t="s">
        <v>3641</v>
      </c>
      <c r="R106" s="15">
        <v>70079</v>
      </c>
      <c r="S106" s="16" t="s">
        <v>72</v>
      </c>
      <c r="T106" s="14" t="str">
        <f t="shared" ca="1" si="5"/>
        <v>Yes</v>
      </c>
      <c r="U106" s="14" t="str">
        <f t="shared" ca="1" si="6"/>
        <v>Yes</v>
      </c>
      <c r="V106" t="str">
        <f t="shared" si="7"/>
        <v>I321905</v>
      </c>
    </row>
    <row r="107" spans="1:22" ht="15.6">
      <c r="A107" s="110" t="s">
        <v>4174</v>
      </c>
      <c r="B107" s="96" t="s">
        <v>4133</v>
      </c>
      <c r="C107" s="2" t="s">
        <v>6367</v>
      </c>
      <c r="D107" s="13" t="s">
        <v>65</v>
      </c>
      <c r="E107" s="13" t="s">
        <v>65</v>
      </c>
      <c r="F107" s="13" t="s">
        <v>25</v>
      </c>
      <c r="G107" s="13" t="str">
        <f t="shared" ca="1" si="4"/>
        <v>S4</v>
      </c>
      <c r="H107" s="109" t="s">
        <v>54</v>
      </c>
      <c r="I107" s="13" t="s">
        <v>6175</v>
      </c>
      <c r="J107" s="2" t="s">
        <v>6368</v>
      </c>
      <c r="K107" s="97">
        <v>42352</v>
      </c>
      <c r="L107" s="98">
        <v>42404</v>
      </c>
      <c r="M107" s="98"/>
      <c r="N107" s="2" t="s">
        <v>11</v>
      </c>
      <c r="O107" s="13" t="s">
        <v>4365</v>
      </c>
      <c r="P107" s="14" t="s">
        <v>17</v>
      </c>
      <c r="Q107" s="13" t="s">
        <v>6369</v>
      </c>
      <c r="R107" s="15">
        <v>2792910</v>
      </c>
      <c r="S107" s="16" t="s">
        <v>72</v>
      </c>
      <c r="T107" s="14" t="str">
        <f t="shared" ca="1" si="5"/>
        <v>Yes</v>
      </c>
      <c r="U107" s="14" t="str">
        <f t="shared" ca="1" si="6"/>
        <v>Yes</v>
      </c>
      <c r="V107" t="str">
        <f t="shared" si="7"/>
        <v>D028755</v>
      </c>
    </row>
    <row r="108" spans="1:22" ht="15.6">
      <c r="A108" s="110" t="s">
        <v>4214</v>
      </c>
      <c r="B108" s="96" t="s">
        <v>4215</v>
      </c>
      <c r="C108" s="233" t="s">
        <v>6370</v>
      </c>
      <c r="D108" s="13" t="s">
        <v>76</v>
      </c>
      <c r="E108" s="13" t="s">
        <v>76</v>
      </c>
      <c r="F108" s="233" t="s">
        <v>25</v>
      </c>
      <c r="G108" s="13" t="str">
        <f t="shared" ca="1" si="4"/>
        <v>S4</v>
      </c>
      <c r="H108" s="109" t="s">
        <v>54</v>
      </c>
      <c r="I108" s="13" t="s">
        <v>68</v>
      </c>
      <c r="J108" s="233" t="s">
        <v>6371</v>
      </c>
      <c r="K108" s="235">
        <v>42394</v>
      </c>
      <c r="L108" s="97">
        <f>K108+17</f>
        <v>42411</v>
      </c>
      <c r="M108" s="98"/>
      <c r="N108" s="97" t="s">
        <v>13</v>
      </c>
      <c r="O108" s="233" t="s">
        <v>157</v>
      </c>
      <c r="P108" s="2" t="s">
        <v>17</v>
      </c>
      <c r="Q108" s="2" t="s">
        <v>3641</v>
      </c>
      <c r="R108" s="15">
        <v>3525894</v>
      </c>
      <c r="S108" s="16" t="s">
        <v>72</v>
      </c>
      <c r="T108" s="14" t="str">
        <f t="shared" ca="1" si="5"/>
        <v>Yes</v>
      </c>
      <c r="U108" s="14" t="str">
        <f t="shared" ca="1" si="6"/>
        <v>Yes</v>
      </c>
      <c r="V108" t="str">
        <f t="shared" si="7"/>
        <v>I844765</v>
      </c>
    </row>
    <row r="109" spans="1:22" ht="15.6">
      <c r="A109" s="110" t="s">
        <v>4174</v>
      </c>
      <c r="B109" s="96" t="s">
        <v>4133</v>
      </c>
      <c r="C109" s="2" t="s">
        <v>6372</v>
      </c>
      <c r="D109" s="2" t="s">
        <v>65</v>
      </c>
      <c r="E109" s="13" t="s">
        <v>65</v>
      </c>
      <c r="F109" s="13" t="s">
        <v>25</v>
      </c>
      <c r="G109" s="13" t="str">
        <f t="shared" ca="1" si="4"/>
        <v>S4</v>
      </c>
      <c r="H109" s="101" t="s">
        <v>54</v>
      </c>
      <c r="I109" s="13" t="s">
        <v>68</v>
      </c>
      <c r="J109" s="2" t="s">
        <v>6373</v>
      </c>
      <c r="K109" s="97">
        <v>42394</v>
      </c>
      <c r="L109" s="97">
        <f>K109+17</f>
        <v>42411</v>
      </c>
      <c r="M109" s="98"/>
      <c r="N109" s="97" t="s">
        <v>11</v>
      </c>
      <c r="O109" s="2" t="s">
        <v>4365</v>
      </c>
      <c r="P109" s="2" t="s">
        <v>17</v>
      </c>
      <c r="Q109" s="2" t="s">
        <v>6374</v>
      </c>
      <c r="R109" s="15">
        <v>1143044</v>
      </c>
      <c r="S109" s="16" t="s">
        <v>72</v>
      </c>
      <c r="T109" s="14" t="str">
        <f t="shared" ca="1" si="5"/>
        <v>Yes</v>
      </c>
      <c r="U109" s="14" t="str">
        <f t="shared" ca="1" si="6"/>
        <v>Yes</v>
      </c>
      <c r="V109" t="str">
        <f t="shared" si="7"/>
        <v>D028755</v>
      </c>
    </row>
    <row r="110" spans="1:22" ht="15.6">
      <c r="A110" s="110" t="s">
        <v>6172</v>
      </c>
      <c r="B110" s="96" t="s">
        <v>6173</v>
      </c>
      <c r="C110" s="233" t="s">
        <v>6375</v>
      </c>
      <c r="D110" s="13" t="s">
        <v>76</v>
      </c>
      <c r="E110" s="13" t="s">
        <v>76</v>
      </c>
      <c r="F110" s="233" t="s">
        <v>25</v>
      </c>
      <c r="G110" s="13" t="str">
        <f t="shared" ca="1" si="4"/>
        <v>S4</v>
      </c>
      <c r="H110" s="109" t="s">
        <v>54</v>
      </c>
      <c r="I110" s="13" t="s">
        <v>68</v>
      </c>
      <c r="J110" s="233" t="s">
        <v>6376</v>
      </c>
      <c r="K110" s="235">
        <v>42397</v>
      </c>
      <c r="L110" s="97">
        <f>K110+17</f>
        <v>42414</v>
      </c>
      <c r="M110" s="98"/>
      <c r="N110" s="97" t="s">
        <v>13</v>
      </c>
      <c r="O110" s="233" t="s">
        <v>14</v>
      </c>
      <c r="P110" s="2" t="s">
        <v>17</v>
      </c>
      <c r="Q110" s="2" t="s">
        <v>3641</v>
      </c>
      <c r="R110" s="15">
        <v>2958508</v>
      </c>
      <c r="S110" s="16" t="s">
        <v>72</v>
      </c>
      <c r="T110" s="14" t="str">
        <f t="shared" ca="1" si="5"/>
        <v>Yes</v>
      </c>
      <c r="U110" s="14" t="str">
        <f t="shared" ca="1" si="6"/>
        <v>Yes</v>
      </c>
      <c r="V110" t="str">
        <f t="shared" si="7"/>
        <v>I830957</v>
      </c>
    </row>
    <row r="111" spans="1:22" ht="15.6">
      <c r="A111" s="110" t="s">
        <v>4429</v>
      </c>
      <c r="B111" s="96" t="s">
        <v>152</v>
      </c>
      <c r="C111" s="2" t="s">
        <v>6377</v>
      </c>
      <c r="D111" s="2" t="s">
        <v>65</v>
      </c>
      <c r="E111" s="13" t="s">
        <v>65</v>
      </c>
      <c r="F111" s="13" t="s">
        <v>25</v>
      </c>
      <c r="G111" s="13" t="str">
        <f t="shared" ca="1" si="4"/>
        <v>S4</v>
      </c>
      <c r="H111" s="109" t="s">
        <v>54</v>
      </c>
      <c r="I111" s="13" t="s">
        <v>68</v>
      </c>
      <c r="J111" s="2" t="s">
        <v>6378</v>
      </c>
      <c r="K111" s="97">
        <v>42401</v>
      </c>
      <c r="L111" s="97">
        <f>K111+17</f>
        <v>42418</v>
      </c>
      <c r="M111" s="98"/>
      <c r="N111" s="97" t="s">
        <v>13</v>
      </c>
      <c r="O111" s="2" t="s">
        <v>157</v>
      </c>
      <c r="P111" s="2" t="s">
        <v>17</v>
      </c>
      <c r="Q111" s="2" t="s">
        <v>3641</v>
      </c>
      <c r="R111" s="15">
        <v>45582</v>
      </c>
      <c r="S111" s="16" t="s">
        <v>72</v>
      </c>
      <c r="T111" s="14" t="str">
        <f t="shared" ca="1" si="5"/>
        <v>Yes</v>
      </c>
      <c r="U111" s="14" t="str">
        <f t="shared" ca="1" si="6"/>
        <v>Yes</v>
      </c>
      <c r="V111" t="str">
        <f t="shared" si="7"/>
        <v>I844765</v>
      </c>
    </row>
    <row r="112" spans="1:22" ht="15.6">
      <c r="A112" s="110" t="s">
        <v>4141</v>
      </c>
      <c r="B112" s="96" t="s">
        <v>4142</v>
      </c>
      <c r="C112" s="2" t="s">
        <v>969</v>
      </c>
      <c r="D112" s="2" t="s">
        <v>65</v>
      </c>
      <c r="E112" s="13" t="s">
        <v>65</v>
      </c>
      <c r="F112" s="13" t="s">
        <v>25</v>
      </c>
      <c r="G112" s="13" t="str">
        <f t="shared" ca="1" si="4"/>
        <v>S4</v>
      </c>
      <c r="H112" s="109" t="s">
        <v>54</v>
      </c>
      <c r="I112" s="13" t="s">
        <v>68</v>
      </c>
      <c r="J112" s="2" t="s">
        <v>6379</v>
      </c>
      <c r="K112" s="97">
        <v>42410</v>
      </c>
      <c r="L112" s="97">
        <f>K112+17</f>
        <v>42427</v>
      </c>
      <c r="M112" s="98"/>
      <c r="N112" s="97" t="s">
        <v>11</v>
      </c>
      <c r="O112" s="2" t="s">
        <v>6218</v>
      </c>
      <c r="P112" s="2" t="s">
        <v>17</v>
      </c>
      <c r="Q112" s="2" t="s">
        <v>3641</v>
      </c>
      <c r="R112" s="15">
        <v>1489383</v>
      </c>
      <c r="S112" s="16" t="s">
        <v>72</v>
      </c>
      <c r="T112" s="14" t="str">
        <f t="shared" ca="1" si="5"/>
        <v>Yes</v>
      </c>
      <c r="U112" s="14" t="str">
        <f t="shared" ca="1" si="6"/>
        <v>Yes</v>
      </c>
      <c r="V112" t="str">
        <f t="shared" si="7"/>
        <v>D039927</v>
      </c>
    </row>
    <row r="113" spans="1:22" ht="15.6">
      <c r="A113" s="110" t="s">
        <v>4196</v>
      </c>
      <c r="B113" s="96" t="s">
        <v>4197</v>
      </c>
      <c r="C113" s="13" t="s">
        <v>6380</v>
      </c>
      <c r="D113" s="13" t="s">
        <v>65</v>
      </c>
      <c r="E113" s="13" t="s">
        <v>65</v>
      </c>
      <c r="F113" s="233" t="s">
        <v>25</v>
      </c>
      <c r="G113" s="13" t="str">
        <f t="shared" ca="1" si="4"/>
        <v>S4</v>
      </c>
      <c r="H113" s="109" t="s">
        <v>54</v>
      </c>
      <c r="I113" s="2" t="s">
        <v>55</v>
      </c>
      <c r="J113" s="13" t="s">
        <v>6381</v>
      </c>
      <c r="K113" s="97">
        <v>42324</v>
      </c>
      <c r="L113" s="97">
        <v>42429</v>
      </c>
      <c r="M113" s="98"/>
      <c r="N113" s="2" t="s">
        <v>13</v>
      </c>
      <c r="O113" s="2" t="s">
        <v>149</v>
      </c>
      <c r="P113" s="14" t="s">
        <v>17</v>
      </c>
      <c r="Q113" s="13" t="s">
        <v>6354</v>
      </c>
      <c r="R113" s="15">
        <v>936292</v>
      </c>
      <c r="S113" s="16" t="s">
        <v>72</v>
      </c>
      <c r="T113" s="14" t="str">
        <f t="shared" ca="1" si="5"/>
        <v>Yes</v>
      </c>
      <c r="U113" s="14" t="str">
        <f t="shared" ca="1" si="6"/>
        <v>Yes</v>
      </c>
      <c r="V113" t="str">
        <f t="shared" si="7"/>
        <v>I819510</v>
      </c>
    </row>
    <row r="114" spans="1:22" ht="15.6">
      <c r="A114" s="110" t="s">
        <v>6167</v>
      </c>
      <c r="B114" s="96" t="s">
        <v>4181</v>
      </c>
      <c r="C114" s="13" t="s">
        <v>6382</v>
      </c>
      <c r="D114" s="13" t="s">
        <v>65</v>
      </c>
      <c r="E114" s="13" t="s">
        <v>65</v>
      </c>
      <c r="F114" s="13" t="s">
        <v>25</v>
      </c>
      <c r="G114" s="13" t="str">
        <f t="shared" ca="1" si="4"/>
        <v>S4</v>
      </c>
      <c r="H114" s="109" t="s">
        <v>54</v>
      </c>
      <c r="I114" s="13" t="s">
        <v>6175</v>
      </c>
      <c r="J114" s="13" t="s">
        <v>6383</v>
      </c>
      <c r="K114" s="100">
        <v>42339</v>
      </c>
      <c r="L114" s="100">
        <v>42431</v>
      </c>
      <c r="M114" s="98"/>
      <c r="N114" s="13" t="s">
        <v>7</v>
      </c>
      <c r="O114" s="13" t="s">
        <v>94</v>
      </c>
      <c r="P114" s="14" t="s">
        <v>17</v>
      </c>
      <c r="Q114" s="13"/>
      <c r="R114" s="15">
        <v>246857</v>
      </c>
      <c r="S114" s="16" t="s">
        <v>72</v>
      </c>
      <c r="T114" s="14" t="str">
        <f t="shared" ca="1" si="5"/>
        <v>Yes</v>
      </c>
      <c r="U114" s="14" t="str">
        <f t="shared" ca="1" si="6"/>
        <v>Yes</v>
      </c>
      <c r="V114" t="str">
        <f t="shared" si="7"/>
        <v>I300127</v>
      </c>
    </row>
    <row r="115" spans="1:22" ht="15.6">
      <c r="A115" s="110" t="s">
        <v>4174</v>
      </c>
      <c r="B115" s="96" t="s">
        <v>4133</v>
      </c>
      <c r="C115" s="13" t="s">
        <v>6384</v>
      </c>
      <c r="D115" s="13" t="s">
        <v>65</v>
      </c>
      <c r="E115" s="13" t="s">
        <v>65</v>
      </c>
      <c r="F115" s="13" t="s">
        <v>25</v>
      </c>
      <c r="G115" s="13" t="str">
        <f t="shared" ca="1" si="4"/>
        <v>S4</v>
      </c>
      <c r="H115" s="109" t="s">
        <v>54</v>
      </c>
      <c r="I115" s="13" t="s">
        <v>68</v>
      </c>
      <c r="J115" s="13" t="s">
        <v>6385</v>
      </c>
      <c r="K115" s="100">
        <v>42419</v>
      </c>
      <c r="L115" s="97">
        <f>K115+17</f>
        <v>42436</v>
      </c>
      <c r="M115" s="98"/>
      <c r="N115" s="13" t="s">
        <v>7</v>
      </c>
      <c r="O115" s="13" t="s">
        <v>103</v>
      </c>
      <c r="P115" s="14" t="s">
        <v>17</v>
      </c>
      <c r="Q115" s="2" t="s">
        <v>3641</v>
      </c>
      <c r="R115" s="15">
        <v>92129</v>
      </c>
      <c r="S115" s="16" t="s">
        <v>72</v>
      </c>
      <c r="T115" s="14" t="str">
        <f t="shared" ca="1" si="5"/>
        <v>Yes</v>
      </c>
      <c r="U115" s="14" t="str">
        <f t="shared" ca="1" si="6"/>
        <v>Yes</v>
      </c>
      <c r="V115" t="str">
        <f t="shared" si="7"/>
        <v>I076782</v>
      </c>
    </row>
    <row r="116" spans="1:22" ht="15.6">
      <c r="A116" s="110" t="s">
        <v>4214</v>
      </c>
      <c r="B116" s="96" t="s">
        <v>4215</v>
      </c>
      <c r="C116" s="13" t="s">
        <v>6386</v>
      </c>
      <c r="D116" s="13" t="s">
        <v>65</v>
      </c>
      <c r="E116" s="13" t="s">
        <v>65</v>
      </c>
      <c r="F116" s="13" t="s">
        <v>25</v>
      </c>
      <c r="G116" s="13" t="str">
        <f t="shared" ca="1" si="4"/>
        <v>S4</v>
      </c>
      <c r="H116" s="109" t="s">
        <v>54</v>
      </c>
      <c r="I116" s="2" t="s">
        <v>55</v>
      </c>
      <c r="J116" s="13" t="s">
        <v>6387</v>
      </c>
      <c r="K116" s="97">
        <v>42348</v>
      </c>
      <c r="L116" s="97">
        <v>42436</v>
      </c>
      <c r="M116" s="98"/>
      <c r="N116" s="2" t="s">
        <v>9</v>
      </c>
      <c r="O116" s="2" t="s">
        <v>10</v>
      </c>
      <c r="P116" s="14" t="s">
        <v>17</v>
      </c>
      <c r="Q116" s="13"/>
      <c r="R116" s="15">
        <v>115072</v>
      </c>
      <c r="S116" s="16" t="s">
        <v>72</v>
      </c>
      <c r="T116" s="14" t="str">
        <f t="shared" ca="1" si="5"/>
        <v>Yes</v>
      </c>
      <c r="U116" s="14" t="str">
        <f t="shared" ca="1" si="6"/>
        <v>Yes</v>
      </c>
      <c r="V116" t="str">
        <f t="shared" si="7"/>
        <v>I321911</v>
      </c>
    </row>
    <row r="117" spans="1:22" ht="15.6">
      <c r="A117" s="110" t="s">
        <v>6314</v>
      </c>
      <c r="B117" s="96" t="s">
        <v>5839</v>
      </c>
      <c r="C117" s="13" t="s">
        <v>6388</v>
      </c>
      <c r="D117" s="13" t="s">
        <v>65</v>
      </c>
      <c r="E117" s="13" t="s">
        <v>65</v>
      </c>
      <c r="F117" s="13" t="s">
        <v>25</v>
      </c>
      <c r="G117" s="13" t="str">
        <f t="shared" ca="1" si="4"/>
        <v>S4</v>
      </c>
      <c r="H117" s="109" t="s">
        <v>54</v>
      </c>
      <c r="I117" s="13" t="s">
        <v>6175</v>
      </c>
      <c r="J117" s="13" t="s">
        <v>6389</v>
      </c>
      <c r="K117" s="100">
        <v>42338</v>
      </c>
      <c r="L117" s="100">
        <v>42438</v>
      </c>
      <c r="M117" s="22"/>
      <c r="N117" s="13" t="s">
        <v>9</v>
      </c>
      <c r="O117" s="13" t="s">
        <v>6181</v>
      </c>
      <c r="P117" s="14" t="s">
        <v>17</v>
      </c>
      <c r="Q117" s="13"/>
      <c r="R117" s="15">
        <v>15911</v>
      </c>
      <c r="S117" s="16" t="s">
        <v>72</v>
      </c>
      <c r="T117" s="14" t="str">
        <f t="shared" ca="1" si="5"/>
        <v>Yes</v>
      </c>
      <c r="U117" s="14" t="str">
        <f t="shared" ca="1" si="6"/>
        <v>Yes</v>
      </c>
      <c r="V117" t="str">
        <f t="shared" si="7"/>
        <v>I321905</v>
      </c>
    </row>
    <row r="118" spans="1:22" ht="15.6">
      <c r="A118" s="110" t="s">
        <v>6314</v>
      </c>
      <c r="B118" s="96" t="s">
        <v>5839</v>
      </c>
      <c r="C118" s="13" t="s">
        <v>6390</v>
      </c>
      <c r="D118" s="13" t="s">
        <v>65</v>
      </c>
      <c r="E118" s="13" t="s">
        <v>65</v>
      </c>
      <c r="F118" s="13" t="s">
        <v>25</v>
      </c>
      <c r="G118" s="13" t="str">
        <f t="shared" ca="1" si="4"/>
        <v>S4</v>
      </c>
      <c r="H118" s="109" t="s">
        <v>54</v>
      </c>
      <c r="I118" s="13" t="s">
        <v>6175</v>
      </c>
      <c r="J118" s="13" t="s">
        <v>6391</v>
      </c>
      <c r="K118" s="100">
        <v>42338</v>
      </c>
      <c r="L118" s="100">
        <v>42438</v>
      </c>
      <c r="M118" s="22"/>
      <c r="N118" s="13" t="s">
        <v>9</v>
      </c>
      <c r="O118" s="13" t="s">
        <v>6181</v>
      </c>
      <c r="P118" s="14" t="s">
        <v>17</v>
      </c>
      <c r="Q118" s="13"/>
      <c r="R118" s="15">
        <v>133129</v>
      </c>
      <c r="S118" s="16" t="s">
        <v>72</v>
      </c>
      <c r="T118" s="14" t="str">
        <f t="shared" ca="1" si="5"/>
        <v>Yes</v>
      </c>
      <c r="U118" s="14" t="str">
        <f t="shared" ca="1" si="6"/>
        <v>Yes</v>
      </c>
      <c r="V118" t="str">
        <f t="shared" si="7"/>
        <v>I321905</v>
      </c>
    </row>
    <row r="119" spans="1:22" ht="15.6">
      <c r="A119" s="110" t="s">
        <v>4214</v>
      </c>
      <c r="B119" s="96" t="s">
        <v>4215</v>
      </c>
      <c r="C119" s="13" t="s">
        <v>6392</v>
      </c>
      <c r="D119" s="13" t="s">
        <v>65</v>
      </c>
      <c r="E119" s="13" t="s">
        <v>65</v>
      </c>
      <c r="F119" s="13" t="s">
        <v>25</v>
      </c>
      <c r="G119" s="13" t="str">
        <f t="shared" ca="1" si="4"/>
        <v>S4</v>
      </c>
      <c r="H119" s="109" t="s">
        <v>54</v>
      </c>
      <c r="I119" s="2" t="s">
        <v>55</v>
      </c>
      <c r="J119" s="13" t="s">
        <v>6393</v>
      </c>
      <c r="K119" s="97">
        <v>42356</v>
      </c>
      <c r="L119" s="97">
        <v>42438</v>
      </c>
      <c r="M119" s="98"/>
      <c r="N119" s="2" t="s">
        <v>13</v>
      </c>
      <c r="O119" s="13" t="s">
        <v>157</v>
      </c>
      <c r="P119" s="14" t="s">
        <v>17</v>
      </c>
      <c r="Q119" s="13" t="s">
        <v>6394</v>
      </c>
      <c r="R119" s="15">
        <v>1646</v>
      </c>
      <c r="S119" s="16" t="s">
        <v>72</v>
      </c>
      <c r="T119" s="14" t="str">
        <f t="shared" ca="1" si="5"/>
        <v>Yes</v>
      </c>
      <c r="U119" s="14" t="str">
        <f t="shared" ca="1" si="6"/>
        <v>Yes</v>
      </c>
      <c r="V119" t="str">
        <f t="shared" si="7"/>
        <v>I844765</v>
      </c>
    </row>
    <row r="120" spans="1:22" ht="15.6">
      <c r="A120" s="110" t="s">
        <v>4573</v>
      </c>
      <c r="B120" s="96" t="s">
        <v>4574</v>
      </c>
      <c r="C120" s="13" t="s">
        <v>6395</v>
      </c>
      <c r="D120" s="13" t="s">
        <v>65</v>
      </c>
      <c r="E120" s="13" t="s">
        <v>65</v>
      </c>
      <c r="F120" s="13" t="s">
        <v>25</v>
      </c>
      <c r="G120" s="13" t="str">
        <f t="shared" ca="1" si="4"/>
        <v>S4</v>
      </c>
      <c r="H120" s="109" t="s">
        <v>54</v>
      </c>
      <c r="I120" s="13" t="s">
        <v>6175</v>
      </c>
      <c r="J120" s="13" t="s">
        <v>6396</v>
      </c>
      <c r="K120" s="100">
        <v>42310</v>
      </c>
      <c r="L120" s="100">
        <v>42440</v>
      </c>
      <c r="M120" s="22"/>
      <c r="N120" s="13" t="s">
        <v>9</v>
      </c>
      <c r="O120" s="13" t="s">
        <v>6267</v>
      </c>
      <c r="P120" s="14" t="s">
        <v>17</v>
      </c>
      <c r="Q120" s="13"/>
      <c r="R120" s="15">
        <v>16648</v>
      </c>
      <c r="S120" s="99" t="s">
        <v>72</v>
      </c>
      <c r="T120" s="14" t="str">
        <f t="shared" ca="1" si="5"/>
        <v>Yes</v>
      </c>
      <c r="U120" s="14" t="str">
        <f t="shared" ca="1" si="6"/>
        <v>Yes</v>
      </c>
      <c r="V120" t="str">
        <f t="shared" si="7"/>
        <v>I318955</v>
      </c>
    </row>
    <row r="121" spans="1:22" ht="15.6">
      <c r="A121" s="110" t="s">
        <v>4214</v>
      </c>
      <c r="B121" s="96" t="s">
        <v>4215</v>
      </c>
      <c r="C121" s="13" t="s">
        <v>6397</v>
      </c>
      <c r="D121" s="13" t="s">
        <v>65</v>
      </c>
      <c r="E121" s="13" t="s">
        <v>65</v>
      </c>
      <c r="F121" s="13" t="s">
        <v>25</v>
      </c>
      <c r="G121" s="13" t="str">
        <f t="shared" ca="1" si="4"/>
        <v>S4</v>
      </c>
      <c r="H121" s="109" t="s">
        <v>54</v>
      </c>
      <c r="I121" s="13" t="s">
        <v>68</v>
      </c>
      <c r="J121" s="13" t="s">
        <v>6398</v>
      </c>
      <c r="K121" s="100">
        <v>42515</v>
      </c>
      <c r="L121" s="100">
        <v>42443</v>
      </c>
      <c r="M121" s="98"/>
      <c r="N121" s="13" t="s">
        <v>9</v>
      </c>
      <c r="O121" s="13" t="s">
        <v>6184</v>
      </c>
      <c r="P121" s="14" t="s">
        <v>17</v>
      </c>
      <c r="Q121" s="13" t="s">
        <v>3641</v>
      </c>
      <c r="R121" s="15">
        <v>0</v>
      </c>
      <c r="S121" s="16" t="s">
        <v>72</v>
      </c>
      <c r="T121" s="14" t="str">
        <f t="shared" ca="1" si="5"/>
        <v>Yes</v>
      </c>
      <c r="U121" s="14" t="str">
        <f t="shared" ca="1" si="6"/>
        <v>Yes</v>
      </c>
      <c r="V121" t="b">
        <f t="shared" si="7"/>
        <v>0</v>
      </c>
    </row>
    <row r="122" spans="1:22" ht="15.6">
      <c r="A122" s="110" t="s">
        <v>4196</v>
      </c>
      <c r="B122" s="96" t="s">
        <v>4197</v>
      </c>
      <c r="C122" s="15" t="s">
        <v>6399</v>
      </c>
      <c r="D122" s="13" t="s">
        <v>65</v>
      </c>
      <c r="E122" s="13" t="s">
        <v>65</v>
      </c>
      <c r="F122" s="233" t="s">
        <v>25</v>
      </c>
      <c r="G122" s="13" t="str">
        <f t="shared" ca="1" si="4"/>
        <v>S4</v>
      </c>
      <c r="H122" s="109" t="s">
        <v>54</v>
      </c>
      <c r="I122" s="13" t="s">
        <v>55</v>
      </c>
      <c r="J122" s="13" t="s">
        <v>6400</v>
      </c>
      <c r="K122" s="100">
        <v>42338</v>
      </c>
      <c r="L122" s="100">
        <v>42447</v>
      </c>
      <c r="M122" s="22"/>
      <c r="N122" s="13" t="s">
        <v>11</v>
      </c>
      <c r="O122" s="13" t="s">
        <v>4365</v>
      </c>
      <c r="P122" s="14" t="s">
        <v>17</v>
      </c>
      <c r="Q122" s="13"/>
      <c r="R122" s="15">
        <v>807277</v>
      </c>
      <c r="S122" s="16" t="s">
        <v>72</v>
      </c>
      <c r="T122" s="14" t="str">
        <f t="shared" ca="1" si="5"/>
        <v>Yes</v>
      </c>
      <c r="U122" s="14" t="str">
        <f t="shared" ca="1" si="6"/>
        <v>Yes</v>
      </c>
      <c r="V122" t="str">
        <f t="shared" si="7"/>
        <v>D028755</v>
      </c>
    </row>
    <row r="123" spans="1:22" ht="15.6">
      <c r="A123" s="110" t="s">
        <v>4475</v>
      </c>
      <c r="B123" s="96" t="s">
        <v>4476</v>
      </c>
      <c r="C123" s="13" t="s">
        <v>6401</v>
      </c>
      <c r="D123" s="13" t="s">
        <v>65</v>
      </c>
      <c r="E123" s="13" t="s">
        <v>65</v>
      </c>
      <c r="F123" s="233" t="s">
        <v>25</v>
      </c>
      <c r="G123" s="13" t="str">
        <f t="shared" ca="1" si="4"/>
        <v>S4</v>
      </c>
      <c r="H123" s="109" t="s">
        <v>54</v>
      </c>
      <c r="I123" s="13" t="s">
        <v>68</v>
      </c>
      <c r="J123" s="13" t="s">
        <v>6402</v>
      </c>
      <c r="K123" s="100">
        <v>42352</v>
      </c>
      <c r="L123" s="100">
        <v>42447</v>
      </c>
      <c r="M123" s="98"/>
      <c r="N123" s="13" t="s">
        <v>7</v>
      </c>
      <c r="O123" s="13" t="s">
        <v>103</v>
      </c>
      <c r="P123" s="14" t="s">
        <v>17</v>
      </c>
      <c r="Q123" s="13"/>
      <c r="R123" s="15">
        <v>1136521</v>
      </c>
      <c r="S123" s="16" t="s">
        <v>72</v>
      </c>
      <c r="T123" s="14" t="str">
        <f t="shared" ca="1" si="5"/>
        <v>Yes</v>
      </c>
      <c r="U123" s="14" t="str">
        <f t="shared" ca="1" si="6"/>
        <v>Yes</v>
      </c>
      <c r="V123" t="str">
        <f t="shared" si="7"/>
        <v>I076782</v>
      </c>
    </row>
    <row r="124" spans="1:22" ht="15.6">
      <c r="A124" s="110" t="s">
        <v>4141</v>
      </c>
      <c r="B124" s="96" t="s">
        <v>4142</v>
      </c>
      <c r="C124" s="13" t="s">
        <v>6403</v>
      </c>
      <c r="D124" s="13" t="s">
        <v>65</v>
      </c>
      <c r="E124" s="13" t="s">
        <v>65</v>
      </c>
      <c r="F124" s="13" t="s">
        <v>25</v>
      </c>
      <c r="G124" s="13" t="str">
        <f t="shared" ca="1" si="4"/>
        <v>S4</v>
      </c>
      <c r="H124" s="109" t="s">
        <v>54</v>
      </c>
      <c r="I124" s="13" t="s">
        <v>55</v>
      </c>
      <c r="J124" s="13" t="s">
        <v>6404</v>
      </c>
      <c r="K124" s="100">
        <v>42684</v>
      </c>
      <c r="L124" s="100">
        <v>42452</v>
      </c>
      <c r="M124" s="98"/>
      <c r="N124" s="13" t="s">
        <v>11</v>
      </c>
      <c r="O124" s="13" t="s">
        <v>4365</v>
      </c>
      <c r="P124" s="14" t="s">
        <v>17</v>
      </c>
      <c r="Q124" s="13"/>
      <c r="R124" s="15">
        <v>4363560</v>
      </c>
      <c r="S124" s="16" t="s">
        <v>72</v>
      </c>
      <c r="T124" s="14" t="str">
        <f t="shared" ca="1" si="5"/>
        <v>Yes</v>
      </c>
      <c r="U124" s="14" t="str">
        <f t="shared" ca="1" si="6"/>
        <v>Yes</v>
      </c>
      <c r="V124" t="str">
        <f t="shared" si="7"/>
        <v>D028755</v>
      </c>
    </row>
    <row r="125" spans="1:22" ht="15.6">
      <c r="A125" s="110" t="s">
        <v>6167</v>
      </c>
      <c r="B125" s="96" t="s">
        <v>4181</v>
      </c>
      <c r="C125" s="13" t="s">
        <v>6405</v>
      </c>
      <c r="D125" s="13" t="s">
        <v>65</v>
      </c>
      <c r="E125" s="13" t="s">
        <v>65</v>
      </c>
      <c r="F125" s="13" t="s">
        <v>25</v>
      </c>
      <c r="G125" s="13" t="str">
        <f t="shared" ca="1" si="4"/>
        <v>S4</v>
      </c>
      <c r="H125" s="109" t="s">
        <v>54</v>
      </c>
      <c r="I125" s="13" t="s">
        <v>6175</v>
      </c>
      <c r="J125" s="13" t="s">
        <v>6406</v>
      </c>
      <c r="K125" s="100">
        <v>42437</v>
      </c>
      <c r="L125" s="100">
        <v>42454</v>
      </c>
      <c r="M125" s="22"/>
      <c r="N125" s="13" t="s">
        <v>7</v>
      </c>
      <c r="O125" s="13" t="s">
        <v>94</v>
      </c>
      <c r="P125" s="14" t="s">
        <v>17</v>
      </c>
      <c r="Q125" s="13"/>
      <c r="R125" s="15">
        <v>15286</v>
      </c>
      <c r="S125" s="16" t="s">
        <v>72</v>
      </c>
      <c r="T125" s="14" t="str">
        <f t="shared" ca="1" si="5"/>
        <v>Yes</v>
      </c>
      <c r="U125" s="14" t="str">
        <f t="shared" ca="1" si="6"/>
        <v>Yes</v>
      </c>
      <c r="V125" t="str">
        <f t="shared" si="7"/>
        <v>I300127</v>
      </c>
    </row>
    <row r="126" spans="1:22" ht="15.6">
      <c r="A126" s="110" t="s">
        <v>4214</v>
      </c>
      <c r="B126" s="96" t="s">
        <v>4215</v>
      </c>
      <c r="C126" s="13" t="s">
        <v>6407</v>
      </c>
      <c r="D126" s="13" t="s">
        <v>76</v>
      </c>
      <c r="E126" s="13" t="s">
        <v>76</v>
      </c>
      <c r="F126" s="233" t="s">
        <v>25</v>
      </c>
      <c r="G126" s="13" t="str">
        <f t="shared" ca="1" si="4"/>
        <v>S4</v>
      </c>
      <c r="H126" s="109" t="s">
        <v>54</v>
      </c>
      <c r="I126" s="13" t="s">
        <v>68</v>
      </c>
      <c r="J126" s="13" t="s">
        <v>6408</v>
      </c>
      <c r="K126" s="100">
        <v>42439</v>
      </c>
      <c r="L126" s="100">
        <v>42456</v>
      </c>
      <c r="M126" s="98"/>
      <c r="N126" s="13" t="s">
        <v>13</v>
      </c>
      <c r="O126" s="13" t="s">
        <v>145</v>
      </c>
      <c r="P126" s="14" t="s">
        <v>17</v>
      </c>
      <c r="Q126" s="13" t="s">
        <v>6409</v>
      </c>
      <c r="R126" s="15">
        <v>109353</v>
      </c>
      <c r="S126" s="16" t="s">
        <v>72</v>
      </c>
      <c r="T126" s="14" t="str">
        <f t="shared" ca="1" si="5"/>
        <v>Yes</v>
      </c>
      <c r="U126" s="14" t="str">
        <f t="shared" ca="1" si="6"/>
        <v>Yes</v>
      </c>
      <c r="V126" t="str">
        <f t="shared" si="7"/>
        <v>I831094</v>
      </c>
    </row>
    <row r="127" spans="1:22" ht="15.6">
      <c r="A127" s="110" t="s">
        <v>4429</v>
      </c>
      <c r="B127" s="96" t="s">
        <v>152</v>
      </c>
      <c r="C127" s="13" t="s">
        <v>6410</v>
      </c>
      <c r="D127" s="13" t="s">
        <v>65</v>
      </c>
      <c r="E127" s="13" t="s">
        <v>65</v>
      </c>
      <c r="F127" s="13" t="s">
        <v>25</v>
      </c>
      <c r="G127" s="13" t="str">
        <f t="shared" ca="1" si="4"/>
        <v>S4</v>
      </c>
      <c r="H127" s="109" t="s">
        <v>54</v>
      </c>
      <c r="I127" s="13" t="s">
        <v>6175</v>
      </c>
      <c r="J127" s="13" t="s">
        <v>6411</v>
      </c>
      <c r="K127" s="100">
        <v>42393</v>
      </c>
      <c r="L127" s="100">
        <v>42460</v>
      </c>
      <c r="M127" s="98"/>
      <c r="N127" s="13" t="s">
        <v>9</v>
      </c>
      <c r="O127" s="13" t="s">
        <v>5539</v>
      </c>
      <c r="P127" s="14" t="s">
        <v>17</v>
      </c>
      <c r="Q127" s="13"/>
      <c r="R127" s="15">
        <v>1948775</v>
      </c>
      <c r="S127" s="99" t="s">
        <v>72</v>
      </c>
      <c r="T127" s="14" t="str">
        <f t="shared" ca="1" si="5"/>
        <v>Yes</v>
      </c>
      <c r="U127" s="14" t="str">
        <f t="shared" ca="1" si="6"/>
        <v>Yes</v>
      </c>
      <c r="V127" t="str">
        <f t="shared" si="7"/>
        <v>I321922</v>
      </c>
    </row>
    <row r="128" spans="1:22" ht="15.6">
      <c r="A128" s="110" t="s">
        <v>4475</v>
      </c>
      <c r="B128" s="96" t="s">
        <v>4476</v>
      </c>
      <c r="C128" s="13" t="s">
        <v>6412</v>
      </c>
      <c r="D128" s="13" t="s">
        <v>65</v>
      </c>
      <c r="E128" s="13" t="s">
        <v>65</v>
      </c>
      <c r="F128" s="13" t="s">
        <v>25</v>
      </c>
      <c r="G128" s="13" t="str">
        <f t="shared" ca="1" si="4"/>
        <v>S4</v>
      </c>
      <c r="H128" s="101" t="s">
        <v>54</v>
      </c>
      <c r="I128" s="13" t="s">
        <v>55</v>
      </c>
      <c r="J128" s="13" t="s">
        <v>6413</v>
      </c>
      <c r="K128" s="100">
        <v>42282</v>
      </c>
      <c r="L128" s="100">
        <v>42461</v>
      </c>
      <c r="M128" s="22"/>
      <c r="N128" s="13" t="s">
        <v>11</v>
      </c>
      <c r="O128" s="13" t="s">
        <v>128</v>
      </c>
      <c r="P128" s="14" t="s">
        <v>17</v>
      </c>
      <c r="Q128" s="13"/>
      <c r="R128" s="15">
        <v>24001</v>
      </c>
      <c r="S128" s="16" t="s">
        <v>72</v>
      </c>
      <c r="T128" s="14" t="str">
        <f t="shared" ca="1" si="5"/>
        <v>Yes</v>
      </c>
      <c r="U128" s="14" t="str">
        <f t="shared" ca="1" si="6"/>
        <v>Yes</v>
      </c>
      <c r="V128" t="str">
        <f t="shared" si="7"/>
        <v>D059874</v>
      </c>
    </row>
    <row r="129" spans="1:22" ht="15.6">
      <c r="A129" s="110" t="s">
        <v>4196</v>
      </c>
      <c r="B129" s="96" t="s">
        <v>4197</v>
      </c>
      <c r="C129" s="13" t="s">
        <v>6414</v>
      </c>
      <c r="D129" s="13" t="s">
        <v>65</v>
      </c>
      <c r="E129" s="13" t="s">
        <v>65</v>
      </c>
      <c r="F129" s="13" t="s">
        <v>25</v>
      </c>
      <c r="G129" s="13" t="str">
        <f t="shared" ca="1" si="4"/>
        <v>S4</v>
      </c>
      <c r="H129" s="109" t="s">
        <v>54</v>
      </c>
      <c r="I129" s="2" t="s">
        <v>55</v>
      </c>
      <c r="J129" s="13" t="s">
        <v>6415</v>
      </c>
      <c r="K129" s="97">
        <v>42318</v>
      </c>
      <c r="L129" s="97">
        <v>42464</v>
      </c>
      <c r="M129" s="98"/>
      <c r="N129" s="2" t="s">
        <v>11</v>
      </c>
      <c r="O129" s="13" t="s">
        <v>4365</v>
      </c>
      <c r="P129" s="14" t="s">
        <v>17</v>
      </c>
      <c r="Q129" s="13" t="s">
        <v>6416</v>
      </c>
      <c r="R129" s="15">
        <v>500000</v>
      </c>
      <c r="S129" s="16" t="s">
        <v>72</v>
      </c>
      <c r="T129" s="14" t="str">
        <f t="shared" ca="1" si="5"/>
        <v>Yes</v>
      </c>
      <c r="U129" s="14" t="str">
        <f t="shared" ca="1" si="6"/>
        <v>Yes</v>
      </c>
      <c r="V129" t="str">
        <f t="shared" si="7"/>
        <v>D028755</v>
      </c>
    </row>
    <row r="130" spans="1:22" ht="15.6">
      <c r="A130" s="110" t="s">
        <v>4174</v>
      </c>
      <c r="B130" s="96" t="s">
        <v>4133</v>
      </c>
      <c r="C130" s="2" t="s">
        <v>6372</v>
      </c>
      <c r="D130" s="2" t="s">
        <v>65</v>
      </c>
      <c r="E130" s="13" t="s">
        <v>65</v>
      </c>
      <c r="F130" s="13" t="s">
        <v>25</v>
      </c>
      <c r="G130" s="13" t="str">
        <f t="shared" ref="G130:G193" ca="1" si="8">IF((AND((L130-TODAY())&gt;0,(H130="N")))=TRUE,"S1",IF(AND((L130-TODAY())&lt;=0,(H130="N"))=TRUE,"S2",IF(AND((L130-TODAY())&gt;0,(H130="Y"))=TRUE,"S3","S4")))</f>
        <v>S4</v>
      </c>
      <c r="H130" s="109" t="s">
        <v>54</v>
      </c>
      <c r="I130" s="13" t="s">
        <v>68</v>
      </c>
      <c r="J130" s="2" t="s">
        <v>6417</v>
      </c>
      <c r="K130" s="97">
        <v>42387</v>
      </c>
      <c r="L130" s="97">
        <v>42464</v>
      </c>
      <c r="M130" s="98"/>
      <c r="N130" s="97" t="s">
        <v>11</v>
      </c>
      <c r="O130" s="2" t="s">
        <v>4365</v>
      </c>
      <c r="P130" s="2" t="s">
        <v>17</v>
      </c>
      <c r="Q130" s="2" t="s">
        <v>6374</v>
      </c>
      <c r="R130" s="15">
        <v>10737319</v>
      </c>
      <c r="S130" s="16" t="s">
        <v>72</v>
      </c>
      <c r="T130" s="14" t="str">
        <f t="shared" ref="T130:T193" ca="1" si="9">IF((AND((M130-TODAY())&lt;=0,(F130&lt;&gt;"P1")))=TRUE,"Yes","No")</f>
        <v>Yes</v>
      </c>
      <c r="U130" s="14" t="str">
        <f t="shared" ref="U130:U193" ca="1" si="10">IF((AND((M130-TODAY())&lt;=30,(L130-TODAY())&lt;=0,(F130="P1")))=TRUE,"Yes",IF(AND((M130-TODAY())&lt;=30,(L130-TODAY())&lt;=0,(F130="P2"))=TRUE,"Yes",IF(AND((M130-TODAY())&lt;=30,(L130-TODAY())&lt;=0,(F130="P3"),H130="N")=TRUE,"Yes","No")))</f>
        <v>Yes</v>
      </c>
      <c r="V130" t="str">
        <f t="shared" ref="V130:V193" si="11">IF(O130="Komal","I321911",IF(O130="Mitch","I830949",IF(O130="Balki","I322987",IF(O130="Matthew","I844765",IF(O130="Sarah","I076758",IF(O130="Tina","I076782",IF(O130="Chetan","I321905",IF(O130="Jessie","I300127",IF(O130="Amrutha","I318955",IF(O130="Brian","I844758",IF(O130="Weranga","I833799",IF(O130="Adarsh","I318678",IF(O130="Krishnamoorthy","I321922",IF(O130="Shweta","D059874",IF(O130="Stefan","D028755",IF(O130="Deb","I077275",IF(O130="Gunter","D038475",IF(O130="Raj","I830957",IF(O130="Hamad","I831094",IF(O130="Klaus","D061043",IF(O130="Devan","I819681",IF(O130="Erika","I828891",IF(O130="Govind","I821012",IF(O130="Jimmy","I819510", IF(O130="GLOBAL", "GLOBAL", IF(O130="Thomas", "D039927", IF(O130="Amy", "I076757")))))))))))))))))))))))))))</f>
        <v>D028755</v>
      </c>
    </row>
    <row r="131" spans="1:22" ht="15.6">
      <c r="A131" s="110" t="s">
        <v>4690</v>
      </c>
      <c r="B131" s="96" t="s">
        <v>4691</v>
      </c>
      <c r="C131" s="13" t="s">
        <v>6418</v>
      </c>
      <c r="D131" s="13" t="s">
        <v>65</v>
      </c>
      <c r="E131" s="13" t="s">
        <v>65</v>
      </c>
      <c r="F131" s="13" t="s">
        <v>25</v>
      </c>
      <c r="G131" s="13" t="str">
        <f t="shared" ca="1" si="8"/>
        <v>S4</v>
      </c>
      <c r="H131" s="101" t="s">
        <v>54</v>
      </c>
      <c r="I131" s="13" t="s">
        <v>68</v>
      </c>
      <c r="J131" s="13" t="s">
        <v>6419</v>
      </c>
      <c r="K131" s="100">
        <v>42447</v>
      </c>
      <c r="L131" s="100">
        <v>42465</v>
      </c>
      <c r="M131" s="98"/>
      <c r="N131" s="13" t="s">
        <v>13</v>
      </c>
      <c r="O131" s="13" t="s">
        <v>14</v>
      </c>
      <c r="P131" s="14" t="s">
        <v>17</v>
      </c>
      <c r="Q131" s="13" t="s">
        <v>3641</v>
      </c>
      <c r="R131" s="15">
        <v>966364</v>
      </c>
      <c r="S131" s="16" t="s">
        <v>72</v>
      </c>
      <c r="T131" s="14" t="str">
        <f t="shared" ca="1" si="9"/>
        <v>Yes</v>
      </c>
      <c r="U131" s="14" t="str">
        <f t="shared" ca="1" si="10"/>
        <v>Yes</v>
      </c>
      <c r="V131" t="str">
        <f t="shared" si="11"/>
        <v>I830957</v>
      </c>
    </row>
    <row r="132" spans="1:22" ht="15.6">
      <c r="A132" s="110" t="s">
        <v>6172</v>
      </c>
      <c r="B132" s="96" t="s">
        <v>6173</v>
      </c>
      <c r="C132" s="13" t="s">
        <v>6420</v>
      </c>
      <c r="D132" s="13" t="s">
        <v>76</v>
      </c>
      <c r="E132" s="13" t="s">
        <v>76</v>
      </c>
      <c r="F132" s="13" t="s">
        <v>25</v>
      </c>
      <c r="G132" s="13" t="str">
        <f t="shared" ca="1" si="8"/>
        <v>S4</v>
      </c>
      <c r="H132" s="109" t="s">
        <v>54</v>
      </c>
      <c r="I132" s="13" t="s">
        <v>68</v>
      </c>
      <c r="J132" s="13" t="s">
        <v>6421</v>
      </c>
      <c r="K132" s="100">
        <v>42447</v>
      </c>
      <c r="L132" s="100">
        <v>42465</v>
      </c>
      <c r="M132" s="98"/>
      <c r="N132" s="13" t="s">
        <v>9</v>
      </c>
      <c r="O132" s="13" t="s">
        <v>6305</v>
      </c>
      <c r="P132" s="14" t="s">
        <v>17</v>
      </c>
      <c r="Q132" s="13" t="s">
        <v>3641</v>
      </c>
      <c r="R132" s="15">
        <v>151435</v>
      </c>
      <c r="S132" s="16" t="s">
        <v>72</v>
      </c>
      <c r="T132" s="14" t="str">
        <f t="shared" ca="1" si="9"/>
        <v>Yes</v>
      </c>
      <c r="U132" s="14" t="str">
        <f t="shared" ca="1" si="10"/>
        <v>Yes</v>
      </c>
      <c r="V132" t="str">
        <f t="shared" si="11"/>
        <v>I318678</v>
      </c>
    </row>
    <row r="133" spans="1:22" ht="15.6">
      <c r="A133" s="110" t="s">
        <v>4429</v>
      </c>
      <c r="B133" s="96" t="s">
        <v>152</v>
      </c>
      <c r="C133" s="13" t="s">
        <v>6422</v>
      </c>
      <c r="D133" s="13" t="s">
        <v>65</v>
      </c>
      <c r="E133" s="13" t="s">
        <v>65</v>
      </c>
      <c r="F133" s="13" t="s">
        <v>25</v>
      </c>
      <c r="G133" s="13" t="str">
        <f t="shared" ca="1" si="8"/>
        <v>S4</v>
      </c>
      <c r="H133" s="109" t="s">
        <v>54</v>
      </c>
      <c r="I133" s="13" t="s">
        <v>6175</v>
      </c>
      <c r="J133" s="13" t="s">
        <v>6423</v>
      </c>
      <c r="K133" s="100">
        <v>42389</v>
      </c>
      <c r="L133" s="100">
        <v>42468</v>
      </c>
      <c r="M133" s="98"/>
      <c r="N133" s="13" t="s">
        <v>13</v>
      </c>
      <c r="O133" s="13" t="s">
        <v>6196</v>
      </c>
      <c r="P133" s="14" t="s">
        <v>17</v>
      </c>
      <c r="Q133" s="13"/>
      <c r="R133" s="15">
        <v>2417035</v>
      </c>
      <c r="S133" s="16" t="s">
        <v>72</v>
      </c>
      <c r="T133" s="14" t="str">
        <f t="shared" ca="1" si="9"/>
        <v>Yes</v>
      </c>
      <c r="U133" s="14" t="str">
        <f t="shared" ca="1" si="10"/>
        <v>Yes</v>
      </c>
      <c r="V133" t="str">
        <f t="shared" si="11"/>
        <v>I821012</v>
      </c>
    </row>
    <row r="134" spans="1:22" ht="15.6">
      <c r="A134" s="110" t="s">
        <v>4174</v>
      </c>
      <c r="B134" s="96" t="s">
        <v>4133</v>
      </c>
      <c r="C134" s="13" t="s">
        <v>6424</v>
      </c>
      <c r="D134" s="13" t="s">
        <v>65</v>
      </c>
      <c r="E134" s="13" t="s">
        <v>65</v>
      </c>
      <c r="F134" s="13" t="s">
        <v>25</v>
      </c>
      <c r="G134" s="13" t="str">
        <f t="shared" ca="1" si="8"/>
        <v>S4</v>
      </c>
      <c r="H134" s="109" t="s">
        <v>54</v>
      </c>
      <c r="I134" s="13" t="s">
        <v>6175</v>
      </c>
      <c r="J134" s="13" t="s">
        <v>6425</v>
      </c>
      <c r="K134" s="100">
        <v>42467</v>
      </c>
      <c r="L134" s="100">
        <v>42468</v>
      </c>
      <c r="M134" s="98"/>
      <c r="N134" s="13" t="s">
        <v>11</v>
      </c>
      <c r="O134" s="13" t="s">
        <v>12</v>
      </c>
      <c r="P134" s="14" t="s">
        <v>17</v>
      </c>
      <c r="Q134" s="13"/>
      <c r="R134" s="15">
        <v>500000</v>
      </c>
      <c r="S134" s="16" t="s">
        <v>72</v>
      </c>
      <c r="T134" s="14" t="str">
        <f t="shared" ca="1" si="9"/>
        <v>Yes</v>
      </c>
      <c r="U134" s="14" t="str">
        <f t="shared" ca="1" si="10"/>
        <v>Yes</v>
      </c>
      <c r="V134" t="str">
        <f t="shared" si="11"/>
        <v>D061043</v>
      </c>
    </row>
    <row r="135" spans="1:22" ht="15.6">
      <c r="A135" s="110" t="s">
        <v>4132</v>
      </c>
      <c r="B135" s="96" t="s">
        <v>4695</v>
      </c>
      <c r="C135" s="13" t="s">
        <v>6426</v>
      </c>
      <c r="D135" s="13" t="s">
        <v>76</v>
      </c>
      <c r="E135" s="13" t="s">
        <v>76</v>
      </c>
      <c r="F135" s="233" t="s">
        <v>25</v>
      </c>
      <c r="G135" s="13" t="str">
        <f t="shared" ca="1" si="8"/>
        <v>S4</v>
      </c>
      <c r="H135" s="109" t="s">
        <v>54</v>
      </c>
      <c r="I135" s="13" t="s">
        <v>68</v>
      </c>
      <c r="J135" s="13" t="s">
        <v>6427</v>
      </c>
      <c r="K135" s="100">
        <v>42452</v>
      </c>
      <c r="L135" s="100">
        <v>42469</v>
      </c>
      <c r="M135" s="98"/>
      <c r="N135" s="13" t="s">
        <v>9</v>
      </c>
      <c r="O135" s="13" t="s">
        <v>10</v>
      </c>
      <c r="P135" s="14" t="s">
        <v>17</v>
      </c>
      <c r="Q135" s="13" t="s">
        <v>3641</v>
      </c>
      <c r="R135" s="15">
        <v>38367</v>
      </c>
      <c r="S135" s="16" t="s">
        <v>72</v>
      </c>
      <c r="T135" s="14" t="str">
        <f t="shared" ca="1" si="9"/>
        <v>Yes</v>
      </c>
      <c r="U135" s="14" t="str">
        <f t="shared" ca="1" si="10"/>
        <v>Yes</v>
      </c>
      <c r="V135" t="str">
        <f t="shared" si="11"/>
        <v>I321911</v>
      </c>
    </row>
    <row r="136" spans="1:22" ht="15.6">
      <c r="A136" s="110" t="s">
        <v>4132</v>
      </c>
      <c r="B136" s="96" t="s">
        <v>4695</v>
      </c>
      <c r="C136" s="13" t="s">
        <v>6428</v>
      </c>
      <c r="D136" s="13" t="s">
        <v>76</v>
      </c>
      <c r="E136" s="13" t="s">
        <v>76</v>
      </c>
      <c r="F136" s="233" t="s">
        <v>25</v>
      </c>
      <c r="G136" s="13" t="str">
        <f t="shared" ca="1" si="8"/>
        <v>S4</v>
      </c>
      <c r="H136" s="109" t="s">
        <v>54</v>
      </c>
      <c r="I136" s="13" t="s">
        <v>68</v>
      </c>
      <c r="J136" s="13" t="s">
        <v>6429</v>
      </c>
      <c r="K136" s="100">
        <v>42452</v>
      </c>
      <c r="L136" s="100">
        <v>42469</v>
      </c>
      <c r="M136" s="98"/>
      <c r="N136" s="13" t="s">
        <v>9</v>
      </c>
      <c r="O136" s="13" t="s">
        <v>10</v>
      </c>
      <c r="P136" s="14" t="s">
        <v>17</v>
      </c>
      <c r="Q136" s="13" t="s">
        <v>3641</v>
      </c>
      <c r="R136" s="15">
        <v>2051732</v>
      </c>
      <c r="S136" s="16" t="s">
        <v>72</v>
      </c>
      <c r="T136" s="14" t="str">
        <f t="shared" ca="1" si="9"/>
        <v>Yes</v>
      </c>
      <c r="U136" s="14" t="str">
        <f t="shared" ca="1" si="10"/>
        <v>Yes</v>
      </c>
      <c r="V136" t="str">
        <f t="shared" si="11"/>
        <v>I321911</v>
      </c>
    </row>
    <row r="137" spans="1:22" ht="15.6">
      <c r="A137" s="110" t="s">
        <v>4174</v>
      </c>
      <c r="B137" s="96" t="s">
        <v>4133</v>
      </c>
      <c r="C137" s="13" t="s">
        <v>6430</v>
      </c>
      <c r="D137" s="13" t="s">
        <v>65</v>
      </c>
      <c r="E137" s="13" t="s">
        <v>65</v>
      </c>
      <c r="F137" s="13" t="s">
        <v>25</v>
      </c>
      <c r="G137" s="13" t="str">
        <f t="shared" ca="1" si="8"/>
        <v>S4</v>
      </c>
      <c r="H137" s="109" t="s">
        <v>54</v>
      </c>
      <c r="I137" s="13" t="s">
        <v>55</v>
      </c>
      <c r="J137" s="13" t="s">
        <v>6431</v>
      </c>
      <c r="K137" s="100">
        <v>407681</v>
      </c>
      <c r="L137" s="100">
        <v>42470</v>
      </c>
      <c r="M137" s="98"/>
      <c r="N137" s="13" t="s">
        <v>7</v>
      </c>
      <c r="O137" s="13" t="s">
        <v>103</v>
      </c>
      <c r="P137" s="14" t="s">
        <v>17</v>
      </c>
      <c r="Q137" s="13"/>
      <c r="R137" s="15">
        <v>63642</v>
      </c>
      <c r="S137" s="16" t="s">
        <v>72</v>
      </c>
      <c r="T137" s="14" t="str">
        <f t="shared" ca="1" si="9"/>
        <v>Yes</v>
      </c>
      <c r="U137" s="14" t="str">
        <f t="shared" ca="1" si="10"/>
        <v>Yes</v>
      </c>
      <c r="V137" t="str">
        <f t="shared" si="11"/>
        <v>I076782</v>
      </c>
    </row>
    <row r="138" spans="1:22" ht="15.6">
      <c r="A138" s="110" t="s">
        <v>4174</v>
      </c>
      <c r="B138" s="96" t="s">
        <v>4133</v>
      </c>
      <c r="C138" s="2" t="s">
        <v>6367</v>
      </c>
      <c r="D138" s="13" t="s">
        <v>65</v>
      </c>
      <c r="E138" s="13" t="s">
        <v>65</v>
      </c>
      <c r="F138" s="13" t="s">
        <v>25</v>
      </c>
      <c r="G138" s="13" t="str">
        <f t="shared" ca="1" si="8"/>
        <v>S4</v>
      </c>
      <c r="H138" s="109" t="s">
        <v>54</v>
      </c>
      <c r="I138" s="13" t="s">
        <v>55</v>
      </c>
      <c r="J138" s="2" t="s">
        <v>6432</v>
      </c>
      <c r="K138" s="97">
        <v>42408</v>
      </c>
      <c r="L138" s="98">
        <v>42477</v>
      </c>
      <c r="M138" s="98"/>
      <c r="N138" s="2" t="s">
        <v>11</v>
      </c>
      <c r="O138" s="13" t="s">
        <v>4365</v>
      </c>
      <c r="P138" s="14" t="s">
        <v>17</v>
      </c>
      <c r="Q138" s="13" t="s">
        <v>6369</v>
      </c>
      <c r="R138" s="15"/>
      <c r="S138" s="16" t="s">
        <v>72</v>
      </c>
      <c r="T138" s="14" t="str">
        <f t="shared" ca="1" si="9"/>
        <v>Yes</v>
      </c>
      <c r="U138" s="14" t="str">
        <f t="shared" ca="1" si="10"/>
        <v>Yes</v>
      </c>
      <c r="V138" t="str">
        <f t="shared" si="11"/>
        <v>D028755</v>
      </c>
    </row>
    <row r="139" spans="1:22" ht="15.6">
      <c r="A139" s="110" t="s">
        <v>4214</v>
      </c>
      <c r="B139" s="96" t="s">
        <v>4215</v>
      </c>
      <c r="C139" s="13" t="s">
        <v>6433</v>
      </c>
      <c r="D139" s="13" t="s">
        <v>65</v>
      </c>
      <c r="E139" s="13" t="s">
        <v>65</v>
      </c>
      <c r="F139" s="13" t="s">
        <v>25</v>
      </c>
      <c r="G139" s="13" t="str">
        <f t="shared" ca="1" si="8"/>
        <v>S4</v>
      </c>
      <c r="H139" s="109" t="s">
        <v>54</v>
      </c>
      <c r="I139" s="13" t="s">
        <v>55</v>
      </c>
      <c r="J139" s="13" t="s">
        <v>6434</v>
      </c>
      <c r="K139" s="100">
        <v>42440</v>
      </c>
      <c r="L139" s="100">
        <v>42483</v>
      </c>
      <c r="M139" s="98"/>
      <c r="N139" s="13" t="s">
        <v>9</v>
      </c>
      <c r="O139" s="13" t="s">
        <v>6181</v>
      </c>
      <c r="P139" s="14" t="s">
        <v>17</v>
      </c>
      <c r="Q139" s="13"/>
      <c r="R139" s="15">
        <v>18660</v>
      </c>
      <c r="S139" s="99" t="s">
        <v>72</v>
      </c>
      <c r="T139" s="14" t="str">
        <f t="shared" ca="1" si="9"/>
        <v>Yes</v>
      </c>
      <c r="U139" s="14" t="str">
        <f t="shared" ca="1" si="10"/>
        <v>Yes</v>
      </c>
      <c r="V139" t="str">
        <f t="shared" si="11"/>
        <v>I321905</v>
      </c>
    </row>
    <row r="140" spans="1:22" ht="15.6">
      <c r="A140" s="110" t="s">
        <v>4141</v>
      </c>
      <c r="B140" s="96" t="s">
        <v>4142</v>
      </c>
      <c r="C140" s="13" t="s">
        <v>6435</v>
      </c>
      <c r="D140" s="13" t="s">
        <v>65</v>
      </c>
      <c r="E140" s="13" t="s">
        <v>65</v>
      </c>
      <c r="F140" s="13" t="s">
        <v>25</v>
      </c>
      <c r="G140" s="13" t="str">
        <f t="shared" ca="1" si="8"/>
        <v>S4</v>
      </c>
      <c r="H140" s="109" t="s">
        <v>54</v>
      </c>
      <c r="I140" s="2" t="s">
        <v>55</v>
      </c>
      <c r="J140" s="13" t="s">
        <v>6436</v>
      </c>
      <c r="K140" s="97">
        <v>42443</v>
      </c>
      <c r="L140" s="97">
        <v>42486</v>
      </c>
      <c r="M140" s="98"/>
      <c r="N140" s="2" t="s">
        <v>13</v>
      </c>
      <c r="O140" s="13" t="s">
        <v>6196</v>
      </c>
      <c r="P140" s="14" t="s">
        <v>17</v>
      </c>
      <c r="Q140" s="13"/>
      <c r="R140" s="15">
        <v>21465</v>
      </c>
      <c r="S140" s="16" t="s">
        <v>72</v>
      </c>
      <c r="T140" s="14" t="str">
        <f t="shared" ca="1" si="9"/>
        <v>Yes</v>
      </c>
      <c r="U140" s="14" t="str">
        <f t="shared" ca="1" si="10"/>
        <v>Yes</v>
      </c>
      <c r="V140" t="str">
        <f t="shared" si="11"/>
        <v>I821012</v>
      </c>
    </row>
    <row r="141" spans="1:22" ht="15.6">
      <c r="A141" s="110" t="s">
        <v>4214</v>
      </c>
      <c r="B141" s="96" t="s">
        <v>4215</v>
      </c>
      <c r="C141" s="13" t="s">
        <v>6437</v>
      </c>
      <c r="D141" s="13" t="s">
        <v>65</v>
      </c>
      <c r="E141" s="13" t="s">
        <v>65</v>
      </c>
      <c r="F141" s="13" t="s">
        <v>25</v>
      </c>
      <c r="G141" s="13" t="str">
        <f t="shared" ca="1" si="8"/>
        <v>S4</v>
      </c>
      <c r="H141" s="109" t="s">
        <v>54</v>
      </c>
      <c r="I141" s="13" t="s">
        <v>6175</v>
      </c>
      <c r="J141" s="13" t="s">
        <v>6438</v>
      </c>
      <c r="K141" s="100">
        <v>42403</v>
      </c>
      <c r="L141" s="100">
        <v>42489</v>
      </c>
      <c r="M141" s="98">
        <v>42572</v>
      </c>
      <c r="N141" s="13" t="s">
        <v>9</v>
      </c>
      <c r="O141" s="13" t="s">
        <v>10</v>
      </c>
      <c r="P141" s="14" t="s">
        <v>17</v>
      </c>
      <c r="Q141" s="13"/>
      <c r="R141" s="15">
        <v>2792910</v>
      </c>
      <c r="S141" s="99" t="s">
        <v>72</v>
      </c>
      <c r="T141" s="14" t="str">
        <f t="shared" ca="1" si="9"/>
        <v>Yes</v>
      </c>
      <c r="U141" s="14" t="str">
        <f t="shared" ca="1" si="10"/>
        <v>Yes</v>
      </c>
      <c r="V141" t="str">
        <f t="shared" si="11"/>
        <v>I321911</v>
      </c>
    </row>
    <row r="142" spans="1:22" ht="15.6">
      <c r="A142" s="110" t="s">
        <v>4174</v>
      </c>
      <c r="B142" s="96" t="s">
        <v>4133</v>
      </c>
      <c r="C142" s="13" t="s">
        <v>6439</v>
      </c>
      <c r="D142" s="13" t="s">
        <v>65</v>
      </c>
      <c r="E142" s="13" t="s">
        <v>65</v>
      </c>
      <c r="F142" s="13" t="s">
        <v>25</v>
      </c>
      <c r="G142" s="13" t="str">
        <f t="shared" ca="1" si="8"/>
        <v>S4</v>
      </c>
      <c r="H142" s="109" t="s">
        <v>54</v>
      </c>
      <c r="I142" s="13" t="s">
        <v>68</v>
      </c>
      <c r="J142" s="13" t="s">
        <v>6440</v>
      </c>
      <c r="K142" s="100">
        <v>42477</v>
      </c>
      <c r="L142" s="100">
        <v>42494</v>
      </c>
      <c r="M142" s="98"/>
      <c r="N142" s="13" t="s">
        <v>9</v>
      </c>
      <c r="O142" s="13" t="s">
        <v>5539</v>
      </c>
      <c r="P142" s="14" t="s">
        <v>17</v>
      </c>
      <c r="Q142" s="13" t="s">
        <v>3641</v>
      </c>
      <c r="R142" s="15">
        <v>10737319</v>
      </c>
      <c r="S142" s="16" t="s">
        <v>72</v>
      </c>
      <c r="T142" s="14" t="str">
        <f t="shared" ca="1" si="9"/>
        <v>Yes</v>
      </c>
      <c r="U142" s="14" t="str">
        <f t="shared" ca="1" si="10"/>
        <v>Yes</v>
      </c>
      <c r="V142" t="str">
        <f t="shared" si="11"/>
        <v>I321922</v>
      </c>
    </row>
    <row r="143" spans="1:22" ht="15.6">
      <c r="A143" s="110" t="s">
        <v>4174</v>
      </c>
      <c r="B143" s="96" t="s">
        <v>4133</v>
      </c>
      <c r="C143" s="13" t="s">
        <v>6441</v>
      </c>
      <c r="D143" s="13" t="s">
        <v>65</v>
      </c>
      <c r="E143" s="13" t="s">
        <v>65</v>
      </c>
      <c r="F143" s="13" t="s">
        <v>25</v>
      </c>
      <c r="G143" s="13" t="str">
        <f t="shared" ca="1" si="8"/>
        <v>S4</v>
      </c>
      <c r="H143" s="109" t="s">
        <v>54</v>
      </c>
      <c r="I143" s="13" t="s">
        <v>6175</v>
      </c>
      <c r="J143" s="13" t="s">
        <v>6442</v>
      </c>
      <c r="K143" s="100">
        <v>42387</v>
      </c>
      <c r="L143" s="100">
        <v>42496</v>
      </c>
      <c r="M143" s="98"/>
      <c r="N143" s="13" t="s">
        <v>9</v>
      </c>
      <c r="O143" s="13" t="s">
        <v>6267</v>
      </c>
      <c r="P143" s="14" t="s">
        <v>17</v>
      </c>
      <c r="Q143" s="13"/>
      <c r="R143" s="15">
        <v>10463090</v>
      </c>
      <c r="S143" s="99" t="s">
        <v>72</v>
      </c>
      <c r="T143" s="14" t="str">
        <f t="shared" ca="1" si="9"/>
        <v>Yes</v>
      </c>
      <c r="U143" s="14" t="str">
        <f t="shared" ca="1" si="10"/>
        <v>Yes</v>
      </c>
      <c r="V143" t="str">
        <f t="shared" si="11"/>
        <v>I318955</v>
      </c>
    </row>
    <row r="144" spans="1:22" ht="15.6">
      <c r="A144" s="110" t="s">
        <v>6167</v>
      </c>
      <c r="B144" s="96" t="s">
        <v>4181</v>
      </c>
      <c r="C144" s="13" t="s">
        <v>6443</v>
      </c>
      <c r="D144" s="13" t="s">
        <v>65</v>
      </c>
      <c r="E144" s="13" t="s">
        <v>65</v>
      </c>
      <c r="F144" s="13" t="s">
        <v>25</v>
      </c>
      <c r="G144" s="13" t="str">
        <f t="shared" ca="1" si="8"/>
        <v>S4</v>
      </c>
      <c r="H144" s="109" t="s">
        <v>54</v>
      </c>
      <c r="I144" s="13" t="s">
        <v>55</v>
      </c>
      <c r="J144" s="13" t="s">
        <v>6444</v>
      </c>
      <c r="K144" s="100">
        <v>42447</v>
      </c>
      <c r="L144" s="100">
        <v>42496</v>
      </c>
      <c r="M144" s="98"/>
      <c r="N144" s="13" t="s">
        <v>9</v>
      </c>
      <c r="O144" s="13" t="s">
        <v>6181</v>
      </c>
      <c r="P144" s="14" t="s">
        <v>17</v>
      </c>
      <c r="Q144" s="13"/>
      <c r="R144" s="15">
        <v>18488633</v>
      </c>
      <c r="S144" s="16" t="s">
        <v>72</v>
      </c>
      <c r="T144" s="14" t="str">
        <f t="shared" ca="1" si="9"/>
        <v>Yes</v>
      </c>
      <c r="U144" s="14" t="str">
        <f t="shared" ca="1" si="10"/>
        <v>Yes</v>
      </c>
      <c r="V144" t="str">
        <f t="shared" si="11"/>
        <v>I321905</v>
      </c>
    </row>
    <row r="145" spans="1:22" ht="15.6">
      <c r="A145" s="110" t="s">
        <v>4214</v>
      </c>
      <c r="B145" s="96" t="s">
        <v>4215</v>
      </c>
      <c r="C145" s="13" t="s">
        <v>6445</v>
      </c>
      <c r="D145" s="13" t="s">
        <v>65</v>
      </c>
      <c r="E145" s="13" t="s">
        <v>65</v>
      </c>
      <c r="F145" s="13" t="s">
        <v>25</v>
      </c>
      <c r="G145" s="13" t="str">
        <f t="shared" ca="1" si="8"/>
        <v>S4</v>
      </c>
      <c r="H145" s="109" t="s">
        <v>54</v>
      </c>
      <c r="I145" s="13" t="s">
        <v>68</v>
      </c>
      <c r="J145" s="13" t="s">
        <v>6446</v>
      </c>
      <c r="K145" s="100">
        <v>42482</v>
      </c>
      <c r="L145" s="97">
        <f>K145+17</f>
        <v>42499</v>
      </c>
      <c r="M145" s="98"/>
      <c r="N145" s="13" t="s">
        <v>9</v>
      </c>
      <c r="O145" s="13" t="s">
        <v>5539</v>
      </c>
      <c r="P145" s="14" t="s">
        <v>17</v>
      </c>
      <c r="Q145" s="13" t="s">
        <v>3641</v>
      </c>
      <c r="R145" s="15">
        <v>500000</v>
      </c>
      <c r="S145" s="99" t="s">
        <v>72</v>
      </c>
      <c r="T145" s="14" t="str">
        <f t="shared" ca="1" si="9"/>
        <v>Yes</v>
      </c>
      <c r="U145" s="14" t="str">
        <f t="shared" ca="1" si="10"/>
        <v>Yes</v>
      </c>
      <c r="V145" t="str">
        <f t="shared" si="11"/>
        <v>I321922</v>
      </c>
    </row>
    <row r="146" spans="1:22" ht="15.6">
      <c r="A146" s="110" t="s">
        <v>4475</v>
      </c>
      <c r="B146" s="96" t="s">
        <v>4476</v>
      </c>
      <c r="C146" s="13" t="s">
        <v>6447</v>
      </c>
      <c r="D146" s="13" t="s">
        <v>65</v>
      </c>
      <c r="E146" s="13" t="s">
        <v>65</v>
      </c>
      <c r="F146" s="13" t="s">
        <v>25</v>
      </c>
      <c r="G146" s="13" t="str">
        <f t="shared" ca="1" si="8"/>
        <v>S4</v>
      </c>
      <c r="H146" s="109" t="s">
        <v>54</v>
      </c>
      <c r="I146" s="13" t="s">
        <v>68</v>
      </c>
      <c r="J146" s="13" t="s">
        <v>6448</v>
      </c>
      <c r="K146" s="100">
        <v>42482</v>
      </c>
      <c r="L146" s="100">
        <v>42499</v>
      </c>
      <c r="M146" s="98"/>
      <c r="N146" s="13" t="s">
        <v>11</v>
      </c>
      <c r="O146" s="13" t="s">
        <v>4365</v>
      </c>
      <c r="P146" s="14" t="s">
        <v>17</v>
      </c>
      <c r="Q146" s="13"/>
      <c r="R146" s="15">
        <v>54884</v>
      </c>
      <c r="S146" s="16" t="s">
        <v>72</v>
      </c>
      <c r="T146" s="14" t="str">
        <f t="shared" ca="1" si="9"/>
        <v>Yes</v>
      </c>
      <c r="U146" s="14" t="str">
        <f t="shared" ca="1" si="10"/>
        <v>Yes</v>
      </c>
      <c r="V146" t="str">
        <f t="shared" si="11"/>
        <v>D028755</v>
      </c>
    </row>
    <row r="147" spans="1:22" ht="15.6">
      <c r="A147" s="110" t="s">
        <v>4174</v>
      </c>
      <c r="B147" s="96" t="s">
        <v>4133</v>
      </c>
      <c r="C147" s="13" t="s">
        <v>6247</v>
      </c>
      <c r="D147" s="13" t="s">
        <v>65</v>
      </c>
      <c r="E147" s="13" t="s">
        <v>65</v>
      </c>
      <c r="F147" s="13" t="s">
        <v>25</v>
      </c>
      <c r="G147" s="13" t="str">
        <f t="shared" ca="1" si="8"/>
        <v>S4</v>
      </c>
      <c r="H147" s="109" t="s">
        <v>54</v>
      </c>
      <c r="I147" s="13" t="s">
        <v>55</v>
      </c>
      <c r="J147" s="13" t="s">
        <v>6449</v>
      </c>
      <c r="K147" s="100">
        <v>42480</v>
      </c>
      <c r="L147" s="100">
        <v>42499</v>
      </c>
      <c r="M147" s="22"/>
      <c r="N147" s="13" t="s">
        <v>11</v>
      </c>
      <c r="O147" s="13" t="s">
        <v>4365</v>
      </c>
      <c r="P147" s="14" t="s">
        <v>17</v>
      </c>
      <c r="Q147" s="13"/>
      <c r="R147" s="15">
        <v>66168</v>
      </c>
      <c r="S147" s="16" t="s">
        <v>72</v>
      </c>
      <c r="T147" s="14" t="str">
        <f t="shared" ca="1" si="9"/>
        <v>Yes</v>
      </c>
      <c r="U147" s="14" t="str">
        <f t="shared" ca="1" si="10"/>
        <v>Yes</v>
      </c>
      <c r="V147" t="str">
        <f t="shared" si="11"/>
        <v>D028755</v>
      </c>
    </row>
    <row r="148" spans="1:22" ht="15.6">
      <c r="A148" s="110" t="s">
        <v>4214</v>
      </c>
      <c r="B148" s="96" t="s">
        <v>4215</v>
      </c>
      <c r="C148" s="13" t="s">
        <v>6450</v>
      </c>
      <c r="D148" s="13" t="s">
        <v>65</v>
      </c>
      <c r="E148" s="13" t="s">
        <v>65</v>
      </c>
      <c r="F148" s="13" t="s">
        <v>25</v>
      </c>
      <c r="G148" s="13" t="str">
        <f t="shared" ca="1" si="8"/>
        <v>S4</v>
      </c>
      <c r="H148" s="109" t="s">
        <v>54</v>
      </c>
      <c r="I148" s="13" t="s">
        <v>55</v>
      </c>
      <c r="J148" s="13" t="s">
        <v>6451</v>
      </c>
      <c r="K148" s="100">
        <v>42422</v>
      </c>
      <c r="L148" s="100">
        <v>42503</v>
      </c>
      <c r="M148" s="98"/>
      <c r="N148" s="13" t="s">
        <v>9</v>
      </c>
      <c r="O148" s="13" t="s">
        <v>6305</v>
      </c>
      <c r="P148" s="14" t="s">
        <v>17</v>
      </c>
      <c r="Q148" s="13"/>
      <c r="R148" s="15">
        <v>3463</v>
      </c>
      <c r="S148" s="99" t="s">
        <v>72</v>
      </c>
      <c r="T148" s="14" t="str">
        <f t="shared" ca="1" si="9"/>
        <v>Yes</v>
      </c>
      <c r="U148" s="14" t="str">
        <f t="shared" ca="1" si="10"/>
        <v>Yes</v>
      </c>
      <c r="V148" t="str">
        <f t="shared" si="11"/>
        <v>I318678</v>
      </c>
    </row>
    <row r="149" spans="1:22" ht="15.6">
      <c r="A149" s="110" t="s">
        <v>4174</v>
      </c>
      <c r="B149" s="96" t="s">
        <v>4133</v>
      </c>
      <c r="C149" s="13" t="s">
        <v>6384</v>
      </c>
      <c r="D149" s="13" t="s">
        <v>65</v>
      </c>
      <c r="E149" s="13" t="s">
        <v>65</v>
      </c>
      <c r="F149" s="13" t="s">
        <v>25</v>
      </c>
      <c r="G149" s="13" t="str">
        <f t="shared" ca="1" si="8"/>
        <v>S4</v>
      </c>
      <c r="H149" s="101" t="s">
        <v>54</v>
      </c>
      <c r="I149" s="13" t="s">
        <v>68</v>
      </c>
      <c r="J149" s="13" t="s">
        <v>6452</v>
      </c>
      <c r="K149" s="100">
        <v>42486</v>
      </c>
      <c r="L149" s="97">
        <f>K149+17</f>
        <v>42503</v>
      </c>
      <c r="M149" s="98"/>
      <c r="N149" s="13" t="s">
        <v>7</v>
      </c>
      <c r="O149" s="13" t="s">
        <v>103</v>
      </c>
      <c r="P149" s="14" t="s">
        <v>17</v>
      </c>
      <c r="Q149" s="2" t="s">
        <v>3641</v>
      </c>
      <c r="R149" s="15">
        <v>119480</v>
      </c>
      <c r="S149" s="16" t="s">
        <v>72</v>
      </c>
      <c r="T149" s="14" t="str">
        <f t="shared" ca="1" si="9"/>
        <v>Yes</v>
      </c>
      <c r="U149" s="14" t="str">
        <f t="shared" ca="1" si="10"/>
        <v>Yes</v>
      </c>
      <c r="V149" t="str">
        <f t="shared" si="11"/>
        <v>I076782</v>
      </c>
    </row>
    <row r="150" spans="1:22" ht="15.6">
      <c r="A150" s="110" t="s">
        <v>4690</v>
      </c>
      <c r="B150" s="96" t="s">
        <v>4691</v>
      </c>
      <c r="C150" s="13" t="s">
        <v>6453</v>
      </c>
      <c r="D150" s="13" t="s">
        <v>65</v>
      </c>
      <c r="E150" s="13" t="s">
        <v>65</v>
      </c>
      <c r="F150" s="13" t="s">
        <v>25</v>
      </c>
      <c r="G150" s="13" t="str">
        <f t="shared" ca="1" si="8"/>
        <v>S4</v>
      </c>
      <c r="H150" s="109" t="s">
        <v>54</v>
      </c>
      <c r="I150" s="13" t="s">
        <v>5399</v>
      </c>
      <c r="J150" s="13" t="s">
        <v>6454</v>
      </c>
      <c r="K150" s="100">
        <v>42473</v>
      </c>
      <c r="L150" s="97">
        <v>42503</v>
      </c>
      <c r="M150" s="98"/>
      <c r="N150" s="13" t="s">
        <v>7</v>
      </c>
      <c r="O150" s="13" t="s">
        <v>94</v>
      </c>
      <c r="P150" s="14" t="s">
        <v>17</v>
      </c>
      <c r="Q150" s="2"/>
      <c r="R150" s="15">
        <v>0</v>
      </c>
      <c r="S150" s="13" t="s">
        <v>72</v>
      </c>
      <c r="T150" s="14" t="str">
        <f t="shared" ca="1" si="9"/>
        <v>Yes</v>
      </c>
      <c r="U150" s="14" t="str">
        <f t="shared" ca="1" si="10"/>
        <v>Yes</v>
      </c>
      <c r="V150" t="str">
        <f t="shared" si="11"/>
        <v>I300127</v>
      </c>
    </row>
    <row r="151" spans="1:22" ht="15.6">
      <c r="A151" s="110" t="s">
        <v>6167</v>
      </c>
      <c r="B151" s="96" t="s">
        <v>4181</v>
      </c>
      <c r="C151" s="13" t="s">
        <v>4722</v>
      </c>
      <c r="D151" s="13" t="s">
        <v>65</v>
      </c>
      <c r="E151" s="13" t="s">
        <v>65</v>
      </c>
      <c r="F151" s="13" t="s">
        <v>25</v>
      </c>
      <c r="G151" s="13" t="str">
        <f t="shared" ca="1" si="8"/>
        <v>S4</v>
      </c>
      <c r="H151" s="109" t="s">
        <v>54</v>
      </c>
      <c r="I151" s="13" t="s">
        <v>6175</v>
      </c>
      <c r="J151" s="13" t="s">
        <v>6455</v>
      </c>
      <c r="K151" s="100">
        <v>42489</v>
      </c>
      <c r="L151" s="100">
        <v>42503</v>
      </c>
      <c r="M151" s="98"/>
      <c r="N151" s="13" t="s">
        <v>7</v>
      </c>
      <c r="O151" s="13" t="s">
        <v>94</v>
      </c>
      <c r="P151" s="14" t="s">
        <v>17</v>
      </c>
      <c r="Q151" s="13"/>
      <c r="R151" s="15"/>
      <c r="S151" s="13" t="s">
        <v>72</v>
      </c>
      <c r="T151" s="14" t="str">
        <f t="shared" ca="1" si="9"/>
        <v>Yes</v>
      </c>
      <c r="U151" s="14" t="str">
        <f t="shared" ca="1" si="10"/>
        <v>Yes</v>
      </c>
      <c r="V151" t="str">
        <f t="shared" si="11"/>
        <v>I300127</v>
      </c>
    </row>
    <row r="152" spans="1:22" ht="15.6">
      <c r="A152" s="110" t="s">
        <v>4174</v>
      </c>
      <c r="B152" s="96" t="s">
        <v>4133</v>
      </c>
      <c r="C152" s="13" t="s">
        <v>6456</v>
      </c>
      <c r="D152" s="13" t="s">
        <v>65</v>
      </c>
      <c r="E152" s="13" t="s">
        <v>65</v>
      </c>
      <c r="F152" s="13" t="s">
        <v>25</v>
      </c>
      <c r="G152" s="13" t="str">
        <f t="shared" ca="1" si="8"/>
        <v>S4</v>
      </c>
      <c r="H152" s="109" t="s">
        <v>54</v>
      </c>
      <c r="I152" s="13" t="s">
        <v>55</v>
      </c>
      <c r="J152" s="13" t="s">
        <v>6457</v>
      </c>
      <c r="K152" s="100">
        <v>42432</v>
      </c>
      <c r="L152" s="100">
        <v>42510</v>
      </c>
      <c r="M152" s="98">
        <v>42555</v>
      </c>
      <c r="N152" s="13" t="s">
        <v>9</v>
      </c>
      <c r="O152" s="13" t="s">
        <v>6267</v>
      </c>
      <c r="P152" s="14" t="s">
        <v>17</v>
      </c>
      <c r="Q152" s="13"/>
      <c r="R152" s="15">
        <v>1136521</v>
      </c>
      <c r="S152" s="99" t="s">
        <v>72</v>
      </c>
      <c r="T152" s="14" t="str">
        <f t="shared" ca="1" si="9"/>
        <v>Yes</v>
      </c>
      <c r="U152" s="14" t="str">
        <f t="shared" ca="1" si="10"/>
        <v>Yes</v>
      </c>
      <c r="V152" t="str">
        <f t="shared" si="11"/>
        <v>I318955</v>
      </c>
    </row>
    <row r="153" spans="1:22" ht="15.6">
      <c r="A153" s="110" t="s">
        <v>5816</v>
      </c>
      <c r="B153" s="96" t="s">
        <v>5817</v>
      </c>
      <c r="C153" s="13" t="s">
        <v>6458</v>
      </c>
      <c r="D153" s="13" t="s">
        <v>65</v>
      </c>
      <c r="E153" s="13" t="s">
        <v>65</v>
      </c>
      <c r="F153" s="13" t="s">
        <v>25</v>
      </c>
      <c r="G153" s="13" t="str">
        <f t="shared" ca="1" si="8"/>
        <v>S4</v>
      </c>
      <c r="H153" s="109" t="s">
        <v>54</v>
      </c>
      <c r="I153" s="13" t="s">
        <v>68</v>
      </c>
      <c r="J153" s="13" t="s">
        <v>6459</v>
      </c>
      <c r="K153" s="100">
        <v>42495</v>
      </c>
      <c r="L153" s="100">
        <v>42512</v>
      </c>
      <c r="M153" s="22"/>
      <c r="N153" s="13" t="s">
        <v>9</v>
      </c>
      <c r="O153" s="13" t="s">
        <v>6305</v>
      </c>
      <c r="P153" s="14" t="s">
        <v>17</v>
      </c>
      <c r="Q153" s="13" t="s">
        <v>3641</v>
      </c>
      <c r="R153" s="15">
        <v>4806</v>
      </c>
      <c r="S153" s="99" t="s">
        <v>72</v>
      </c>
      <c r="T153" s="14" t="str">
        <f t="shared" ca="1" si="9"/>
        <v>Yes</v>
      </c>
      <c r="U153" s="14" t="str">
        <f t="shared" ca="1" si="10"/>
        <v>Yes</v>
      </c>
      <c r="V153" t="str">
        <f t="shared" si="11"/>
        <v>I318678</v>
      </c>
    </row>
    <row r="154" spans="1:22" ht="15.6">
      <c r="A154" s="110" t="s">
        <v>6115</v>
      </c>
      <c r="B154" s="96" t="s">
        <v>6116</v>
      </c>
      <c r="C154" s="13" t="s">
        <v>6460</v>
      </c>
      <c r="D154" s="13" t="s">
        <v>65</v>
      </c>
      <c r="E154" s="13" t="s">
        <v>65</v>
      </c>
      <c r="F154" s="13" t="s">
        <v>25</v>
      </c>
      <c r="G154" s="13" t="str">
        <f t="shared" ca="1" si="8"/>
        <v>S4</v>
      </c>
      <c r="H154" s="109" t="s">
        <v>54</v>
      </c>
      <c r="I154" s="13" t="s">
        <v>55</v>
      </c>
      <c r="J154" s="13" t="s">
        <v>6461</v>
      </c>
      <c r="K154" s="100">
        <v>42436</v>
      </c>
      <c r="L154" s="100">
        <v>42515</v>
      </c>
      <c r="M154" s="98"/>
      <c r="N154" s="13" t="s">
        <v>11</v>
      </c>
      <c r="O154" s="13" t="s">
        <v>128</v>
      </c>
      <c r="P154" s="14" t="s">
        <v>17</v>
      </c>
      <c r="Q154" s="13"/>
      <c r="R154" s="15">
        <v>0</v>
      </c>
      <c r="S154" s="16" t="s">
        <v>72</v>
      </c>
      <c r="T154" s="14" t="str">
        <f t="shared" ca="1" si="9"/>
        <v>Yes</v>
      </c>
      <c r="U154" s="14" t="str">
        <f t="shared" ca="1" si="10"/>
        <v>Yes</v>
      </c>
      <c r="V154" t="str">
        <f t="shared" si="11"/>
        <v>D059874</v>
      </c>
    </row>
    <row r="155" spans="1:22" ht="15.6">
      <c r="A155" s="110" t="s">
        <v>4141</v>
      </c>
      <c r="B155" s="96" t="s">
        <v>4142</v>
      </c>
      <c r="C155" s="233" t="s">
        <v>6170</v>
      </c>
      <c r="D155" s="13" t="s">
        <v>76</v>
      </c>
      <c r="E155" s="13" t="s">
        <v>76</v>
      </c>
      <c r="F155" s="233" t="s">
        <v>25</v>
      </c>
      <c r="G155" s="13" t="str">
        <f t="shared" ca="1" si="8"/>
        <v>S4</v>
      </c>
      <c r="H155" s="109" t="s">
        <v>54</v>
      </c>
      <c r="I155" s="13" t="s">
        <v>68</v>
      </c>
      <c r="J155" s="13" t="s">
        <v>6462</v>
      </c>
      <c r="K155" s="100">
        <v>42500</v>
      </c>
      <c r="L155" s="100">
        <v>42517</v>
      </c>
      <c r="M155" s="98">
        <v>42735</v>
      </c>
      <c r="N155" s="13" t="s">
        <v>13</v>
      </c>
      <c r="O155" s="13" t="s">
        <v>145</v>
      </c>
      <c r="P155" s="14" t="s">
        <v>17</v>
      </c>
      <c r="Q155" s="13" t="s">
        <v>3641</v>
      </c>
      <c r="R155" s="15">
        <v>115072</v>
      </c>
      <c r="S155" s="99" t="s">
        <v>72</v>
      </c>
      <c r="T155" s="14" t="str">
        <f t="shared" ca="1" si="9"/>
        <v>Yes</v>
      </c>
      <c r="U155" s="14" t="str">
        <f t="shared" ca="1" si="10"/>
        <v>Yes</v>
      </c>
      <c r="V155" t="str">
        <f t="shared" si="11"/>
        <v>I831094</v>
      </c>
    </row>
    <row r="156" spans="1:22" ht="15.6">
      <c r="A156" s="110" t="s">
        <v>4214</v>
      </c>
      <c r="B156" s="96" t="s">
        <v>4215</v>
      </c>
      <c r="C156" s="13" t="s">
        <v>6463</v>
      </c>
      <c r="D156" s="13" t="s">
        <v>65</v>
      </c>
      <c r="E156" s="13" t="s">
        <v>65</v>
      </c>
      <c r="F156" s="13" t="s">
        <v>25</v>
      </c>
      <c r="G156" s="13" t="str">
        <f t="shared" ca="1" si="8"/>
        <v>S4</v>
      </c>
      <c r="H156" s="109" t="s">
        <v>54</v>
      </c>
      <c r="I156" s="13" t="s">
        <v>5399</v>
      </c>
      <c r="J156" s="13" t="s">
        <v>6464</v>
      </c>
      <c r="K156" s="100">
        <v>42460</v>
      </c>
      <c r="L156" s="100">
        <v>42517</v>
      </c>
      <c r="M156" s="98"/>
      <c r="N156" s="13" t="s">
        <v>7</v>
      </c>
      <c r="O156" s="13" t="s">
        <v>94</v>
      </c>
      <c r="P156" s="14" t="s">
        <v>17</v>
      </c>
      <c r="Q156" s="13"/>
      <c r="R156" s="15">
        <v>0</v>
      </c>
      <c r="S156" s="16" t="s">
        <v>72</v>
      </c>
      <c r="T156" s="14" t="str">
        <f t="shared" ca="1" si="9"/>
        <v>Yes</v>
      </c>
      <c r="U156" s="14" t="str">
        <f t="shared" ca="1" si="10"/>
        <v>Yes</v>
      </c>
      <c r="V156" t="str">
        <f t="shared" si="11"/>
        <v>I300127</v>
      </c>
    </row>
    <row r="157" spans="1:22" ht="15.6">
      <c r="A157" s="110" t="s">
        <v>4214</v>
      </c>
      <c r="B157" s="96" t="s">
        <v>4215</v>
      </c>
      <c r="C157" s="13" t="s">
        <v>6463</v>
      </c>
      <c r="D157" s="13" t="s">
        <v>65</v>
      </c>
      <c r="E157" s="13" t="s">
        <v>65</v>
      </c>
      <c r="F157" s="13" t="s">
        <v>25</v>
      </c>
      <c r="G157" s="13" t="str">
        <f t="shared" ca="1" si="8"/>
        <v>S4</v>
      </c>
      <c r="H157" s="109" t="s">
        <v>54</v>
      </c>
      <c r="I157" s="13" t="s">
        <v>5399</v>
      </c>
      <c r="J157" s="13" t="s">
        <v>6465</v>
      </c>
      <c r="K157" s="100">
        <v>42460</v>
      </c>
      <c r="L157" s="100">
        <v>42517</v>
      </c>
      <c r="M157" s="98"/>
      <c r="N157" s="13" t="s">
        <v>7</v>
      </c>
      <c r="O157" s="13" t="s">
        <v>94</v>
      </c>
      <c r="P157" s="14" t="s">
        <v>17</v>
      </c>
      <c r="Q157" s="13"/>
      <c r="R157" s="15">
        <v>154704</v>
      </c>
      <c r="S157" s="16" t="s">
        <v>72</v>
      </c>
      <c r="T157" s="14" t="str">
        <f t="shared" ca="1" si="9"/>
        <v>Yes</v>
      </c>
      <c r="U157" s="14" t="str">
        <f t="shared" ca="1" si="10"/>
        <v>Yes</v>
      </c>
      <c r="V157" t="str">
        <f t="shared" si="11"/>
        <v>I300127</v>
      </c>
    </row>
    <row r="158" spans="1:22" ht="15.6">
      <c r="A158" s="110" t="s">
        <v>4141</v>
      </c>
      <c r="B158" s="96" t="s">
        <v>4142</v>
      </c>
      <c r="C158" s="233" t="s">
        <v>6170</v>
      </c>
      <c r="D158" s="13" t="s">
        <v>76</v>
      </c>
      <c r="E158" s="13" t="s">
        <v>76</v>
      </c>
      <c r="F158" s="233" t="s">
        <v>25</v>
      </c>
      <c r="G158" s="13" t="str">
        <f t="shared" ca="1" si="8"/>
        <v>S4</v>
      </c>
      <c r="H158" s="109" t="s">
        <v>54</v>
      </c>
      <c r="I158" s="13" t="s">
        <v>68</v>
      </c>
      <c r="J158" s="13" t="s">
        <v>6466</v>
      </c>
      <c r="K158" s="100">
        <v>42502</v>
      </c>
      <c r="L158" s="100">
        <v>42519</v>
      </c>
      <c r="M158" s="98"/>
      <c r="N158" s="13" t="s">
        <v>13</v>
      </c>
      <c r="O158" s="13" t="s">
        <v>145</v>
      </c>
      <c r="P158" s="14" t="s">
        <v>17</v>
      </c>
      <c r="Q158" s="13" t="s">
        <v>3641</v>
      </c>
      <c r="R158" s="15">
        <v>69</v>
      </c>
      <c r="S158" s="16" t="s">
        <v>72</v>
      </c>
      <c r="T158" s="14" t="str">
        <f t="shared" ca="1" si="9"/>
        <v>Yes</v>
      </c>
      <c r="U158" s="14" t="str">
        <f t="shared" ca="1" si="10"/>
        <v>Yes</v>
      </c>
      <c r="V158" t="str">
        <f t="shared" si="11"/>
        <v>I831094</v>
      </c>
    </row>
    <row r="159" spans="1:22" ht="15.6">
      <c r="A159" s="110" t="s">
        <v>4174</v>
      </c>
      <c r="B159" s="96" t="s">
        <v>4133</v>
      </c>
      <c r="C159" s="2" t="s">
        <v>6372</v>
      </c>
      <c r="D159" s="13" t="s">
        <v>65</v>
      </c>
      <c r="E159" s="13" t="s">
        <v>65</v>
      </c>
      <c r="F159" s="13" t="s">
        <v>25</v>
      </c>
      <c r="G159" s="13" t="str">
        <f t="shared" ca="1" si="8"/>
        <v>S4</v>
      </c>
      <c r="H159" s="109" t="s">
        <v>54</v>
      </c>
      <c r="I159" s="13" t="s">
        <v>55</v>
      </c>
      <c r="J159" s="13" t="s">
        <v>6467</v>
      </c>
      <c r="K159" s="100">
        <v>42459</v>
      </c>
      <c r="L159" s="100">
        <v>42520</v>
      </c>
      <c r="M159" s="98"/>
      <c r="N159" s="13" t="s">
        <v>11</v>
      </c>
      <c r="O159" s="13" t="s">
        <v>4365</v>
      </c>
      <c r="P159" s="14" t="s">
        <v>17</v>
      </c>
      <c r="Q159" s="13"/>
      <c r="R159" s="15">
        <v>0</v>
      </c>
      <c r="S159" s="99" t="s">
        <v>72</v>
      </c>
      <c r="T159" s="14" t="str">
        <f t="shared" ca="1" si="9"/>
        <v>Yes</v>
      </c>
      <c r="U159" s="14" t="str">
        <f t="shared" ca="1" si="10"/>
        <v>Yes</v>
      </c>
      <c r="V159" t="str">
        <f t="shared" si="11"/>
        <v>D028755</v>
      </c>
    </row>
    <row r="160" spans="1:22" ht="15.6">
      <c r="A160" s="110" t="s">
        <v>4174</v>
      </c>
      <c r="B160" s="96" t="s">
        <v>4133</v>
      </c>
      <c r="C160" s="2" t="s">
        <v>6372</v>
      </c>
      <c r="D160" s="13" t="s">
        <v>65</v>
      </c>
      <c r="E160" s="13" t="s">
        <v>65</v>
      </c>
      <c r="F160" s="13" t="s">
        <v>25</v>
      </c>
      <c r="G160" s="13" t="str">
        <f t="shared" ca="1" si="8"/>
        <v>S4</v>
      </c>
      <c r="H160" s="109" t="s">
        <v>54</v>
      </c>
      <c r="I160" s="13" t="s">
        <v>55</v>
      </c>
      <c r="J160" s="13" t="s">
        <v>6468</v>
      </c>
      <c r="K160" s="100">
        <v>42459</v>
      </c>
      <c r="L160" s="100">
        <v>42520</v>
      </c>
      <c r="M160" s="98"/>
      <c r="N160" s="13" t="s">
        <v>11</v>
      </c>
      <c r="O160" s="13" t="s">
        <v>4365</v>
      </c>
      <c r="P160" s="14" t="s">
        <v>17</v>
      </c>
      <c r="Q160" s="13"/>
      <c r="R160" s="15">
        <v>10463090</v>
      </c>
      <c r="S160" s="99" t="s">
        <v>72</v>
      </c>
      <c r="T160" s="14" t="str">
        <f t="shared" ca="1" si="9"/>
        <v>Yes</v>
      </c>
      <c r="U160" s="14" t="str">
        <f t="shared" ca="1" si="10"/>
        <v>Yes</v>
      </c>
      <c r="V160" t="str">
        <f t="shared" si="11"/>
        <v>D028755</v>
      </c>
    </row>
    <row r="161" spans="1:22" ht="15.6">
      <c r="A161" s="110" t="s">
        <v>4174</v>
      </c>
      <c r="B161" s="96" t="s">
        <v>4133</v>
      </c>
      <c r="C161" s="2" t="s">
        <v>6372</v>
      </c>
      <c r="D161" s="13" t="s">
        <v>65</v>
      </c>
      <c r="E161" s="13" t="s">
        <v>65</v>
      </c>
      <c r="F161" s="13" t="s">
        <v>25</v>
      </c>
      <c r="G161" s="13" t="str">
        <f t="shared" ca="1" si="8"/>
        <v>S4</v>
      </c>
      <c r="H161" s="109" t="s">
        <v>54</v>
      </c>
      <c r="I161" s="13" t="s">
        <v>55</v>
      </c>
      <c r="J161" s="13" t="s">
        <v>6469</v>
      </c>
      <c r="K161" s="100">
        <v>42459</v>
      </c>
      <c r="L161" s="100">
        <v>42520</v>
      </c>
      <c r="M161" s="98"/>
      <c r="N161" s="13" t="s">
        <v>11</v>
      </c>
      <c r="O161" s="13" t="s">
        <v>4365</v>
      </c>
      <c r="P161" s="14" t="s">
        <v>17</v>
      </c>
      <c r="Q161" s="13"/>
      <c r="R161" s="15">
        <v>1979328</v>
      </c>
      <c r="S161" s="99" t="s">
        <v>72</v>
      </c>
      <c r="T161" s="14" t="str">
        <f t="shared" ca="1" si="9"/>
        <v>Yes</v>
      </c>
      <c r="U161" s="14" t="str">
        <f t="shared" ca="1" si="10"/>
        <v>Yes</v>
      </c>
      <c r="V161" t="str">
        <f t="shared" si="11"/>
        <v>D028755</v>
      </c>
    </row>
    <row r="162" spans="1:22" ht="15.6">
      <c r="A162" s="110" t="s">
        <v>4174</v>
      </c>
      <c r="B162" s="96" t="s">
        <v>4133</v>
      </c>
      <c r="C162" s="2" t="s">
        <v>6372</v>
      </c>
      <c r="D162" s="13" t="s">
        <v>65</v>
      </c>
      <c r="E162" s="13" t="s">
        <v>65</v>
      </c>
      <c r="F162" s="13" t="s">
        <v>25</v>
      </c>
      <c r="G162" s="13" t="str">
        <f t="shared" ca="1" si="8"/>
        <v>S4</v>
      </c>
      <c r="H162" s="109" t="s">
        <v>54</v>
      </c>
      <c r="I162" s="13" t="s">
        <v>55</v>
      </c>
      <c r="J162" s="13" t="s">
        <v>6470</v>
      </c>
      <c r="K162" s="100">
        <v>42459</v>
      </c>
      <c r="L162" s="100">
        <v>42520</v>
      </c>
      <c r="M162" s="98"/>
      <c r="N162" s="13" t="s">
        <v>11</v>
      </c>
      <c r="O162" s="13" t="s">
        <v>4365</v>
      </c>
      <c r="P162" s="14" t="s">
        <v>17</v>
      </c>
      <c r="Q162" s="13" t="s">
        <v>6471</v>
      </c>
      <c r="R162" s="15">
        <v>21492</v>
      </c>
      <c r="S162" s="99" t="s">
        <v>72</v>
      </c>
      <c r="T162" s="14" t="str">
        <f t="shared" ca="1" si="9"/>
        <v>Yes</v>
      </c>
      <c r="U162" s="14" t="str">
        <f t="shared" ca="1" si="10"/>
        <v>Yes</v>
      </c>
      <c r="V162" t="str">
        <f t="shared" si="11"/>
        <v>D028755</v>
      </c>
    </row>
    <row r="163" spans="1:22" ht="15.6">
      <c r="A163" s="110" t="s">
        <v>4141</v>
      </c>
      <c r="B163" s="96" t="s">
        <v>4142</v>
      </c>
      <c r="C163" s="13" t="s">
        <v>6472</v>
      </c>
      <c r="D163" s="13" t="s">
        <v>65</v>
      </c>
      <c r="E163" s="13" t="s">
        <v>65</v>
      </c>
      <c r="F163" s="13" t="s">
        <v>25</v>
      </c>
      <c r="G163" s="13" t="str">
        <f t="shared" ca="1" si="8"/>
        <v>S4</v>
      </c>
      <c r="H163" s="109" t="s">
        <v>54</v>
      </c>
      <c r="I163" s="2" t="s">
        <v>55</v>
      </c>
      <c r="J163" s="13" t="s">
        <v>6473</v>
      </c>
      <c r="K163" s="97">
        <v>42156</v>
      </c>
      <c r="L163" s="97">
        <v>42522</v>
      </c>
      <c r="M163" s="98"/>
      <c r="N163" s="2" t="s">
        <v>9</v>
      </c>
      <c r="O163" s="13" t="s">
        <v>6184</v>
      </c>
      <c r="P163" s="14" t="s">
        <v>17</v>
      </c>
      <c r="Q163" s="13"/>
      <c r="R163" s="15">
        <v>500000</v>
      </c>
      <c r="S163" s="16" t="s">
        <v>72</v>
      </c>
      <c r="T163" s="14" t="str">
        <f t="shared" ca="1" si="9"/>
        <v>Yes</v>
      </c>
      <c r="U163" s="14" t="str">
        <f t="shared" ca="1" si="10"/>
        <v>Yes</v>
      </c>
      <c r="V163" t="b">
        <f t="shared" si="11"/>
        <v>0</v>
      </c>
    </row>
    <row r="164" spans="1:22" ht="15.6">
      <c r="A164" s="110" t="s">
        <v>6314</v>
      </c>
      <c r="B164" s="96" t="s">
        <v>5839</v>
      </c>
      <c r="C164" s="2" t="s">
        <v>6474</v>
      </c>
      <c r="D164" s="13" t="s">
        <v>76</v>
      </c>
      <c r="E164" s="13" t="s">
        <v>76</v>
      </c>
      <c r="F164" s="233" t="s">
        <v>25</v>
      </c>
      <c r="G164" s="13" t="str">
        <f t="shared" ca="1" si="8"/>
        <v>S4</v>
      </c>
      <c r="H164" s="109" t="s">
        <v>54</v>
      </c>
      <c r="I164" s="13" t="s">
        <v>68</v>
      </c>
      <c r="J164" s="2" t="s">
        <v>6475</v>
      </c>
      <c r="K164" s="97">
        <v>42510</v>
      </c>
      <c r="L164" s="97">
        <v>42528</v>
      </c>
      <c r="M164" s="98"/>
      <c r="N164" s="97" t="s">
        <v>9</v>
      </c>
      <c r="O164" s="2" t="s">
        <v>6181</v>
      </c>
      <c r="P164" s="2" t="s">
        <v>17</v>
      </c>
      <c r="Q164" s="2" t="s">
        <v>3641</v>
      </c>
      <c r="R164" s="15">
        <v>17512</v>
      </c>
      <c r="S164" s="99" t="s">
        <v>72</v>
      </c>
      <c r="T164" s="14" t="str">
        <f t="shared" ca="1" si="9"/>
        <v>Yes</v>
      </c>
      <c r="U164" s="14" t="str">
        <f t="shared" ca="1" si="10"/>
        <v>Yes</v>
      </c>
      <c r="V164" t="str">
        <f t="shared" si="11"/>
        <v>I321905</v>
      </c>
    </row>
    <row r="165" spans="1:22" ht="15.6">
      <c r="A165" s="110" t="s">
        <v>6314</v>
      </c>
      <c r="B165" s="96" t="s">
        <v>5839</v>
      </c>
      <c r="C165" s="2" t="s">
        <v>6474</v>
      </c>
      <c r="D165" s="13" t="s">
        <v>76</v>
      </c>
      <c r="E165" s="13" t="s">
        <v>76</v>
      </c>
      <c r="F165" s="233" t="s">
        <v>25</v>
      </c>
      <c r="G165" s="13" t="str">
        <f t="shared" ca="1" si="8"/>
        <v>S4</v>
      </c>
      <c r="H165" s="109" t="s">
        <v>54</v>
      </c>
      <c r="I165" s="13" t="s">
        <v>68</v>
      </c>
      <c r="J165" s="2" t="s">
        <v>6476</v>
      </c>
      <c r="K165" s="97">
        <v>42510</v>
      </c>
      <c r="L165" s="97">
        <v>42528</v>
      </c>
      <c r="M165" s="98"/>
      <c r="N165" s="97" t="s">
        <v>9</v>
      </c>
      <c r="O165" s="2" t="s">
        <v>6181</v>
      </c>
      <c r="P165" s="2" t="s">
        <v>17</v>
      </c>
      <c r="Q165" s="2" t="s">
        <v>3641</v>
      </c>
      <c r="R165" s="15">
        <v>1329053</v>
      </c>
      <c r="S165" s="99" t="s">
        <v>72</v>
      </c>
      <c r="T165" s="14" t="str">
        <f t="shared" ca="1" si="9"/>
        <v>Yes</v>
      </c>
      <c r="U165" s="14" t="str">
        <f t="shared" ca="1" si="10"/>
        <v>Yes</v>
      </c>
      <c r="V165" t="str">
        <f t="shared" si="11"/>
        <v>I321905</v>
      </c>
    </row>
    <row r="166" spans="1:22" ht="15.6">
      <c r="A166" s="110" t="s">
        <v>4214</v>
      </c>
      <c r="B166" s="96" t="s">
        <v>4215</v>
      </c>
      <c r="C166" s="13" t="s">
        <v>6477</v>
      </c>
      <c r="D166" s="13" t="s">
        <v>65</v>
      </c>
      <c r="E166" s="13" t="s">
        <v>65</v>
      </c>
      <c r="F166" s="13" t="s">
        <v>25</v>
      </c>
      <c r="G166" s="13" t="str">
        <f t="shared" ca="1" si="8"/>
        <v>S4</v>
      </c>
      <c r="H166" s="109" t="s">
        <v>54</v>
      </c>
      <c r="I166" s="13" t="s">
        <v>55</v>
      </c>
      <c r="J166" s="13" t="s">
        <v>6478</v>
      </c>
      <c r="K166" s="100">
        <v>42401</v>
      </c>
      <c r="L166" s="100">
        <v>42531</v>
      </c>
      <c r="M166" s="98"/>
      <c r="N166" s="13" t="s">
        <v>9</v>
      </c>
      <c r="O166" s="13" t="s">
        <v>6305</v>
      </c>
      <c r="P166" s="14" t="s">
        <v>17</v>
      </c>
      <c r="Q166" s="13"/>
      <c r="R166" s="15">
        <v>87457</v>
      </c>
      <c r="S166" s="99" t="s">
        <v>72</v>
      </c>
      <c r="T166" s="14" t="str">
        <f t="shared" ca="1" si="9"/>
        <v>Yes</v>
      </c>
      <c r="U166" s="14" t="str">
        <f t="shared" ca="1" si="10"/>
        <v>Yes</v>
      </c>
      <c r="V166" t="str">
        <f t="shared" si="11"/>
        <v>I318678</v>
      </c>
    </row>
    <row r="167" spans="1:22" ht="15.6">
      <c r="A167" s="110" t="s">
        <v>6172</v>
      </c>
      <c r="B167" s="96" t="s">
        <v>6173</v>
      </c>
      <c r="C167" s="13" t="s">
        <v>6479</v>
      </c>
      <c r="D167" s="13" t="s">
        <v>76</v>
      </c>
      <c r="E167" s="13" t="s">
        <v>76</v>
      </c>
      <c r="F167" s="13" t="s">
        <v>25</v>
      </c>
      <c r="G167" s="13" t="str">
        <f t="shared" ca="1" si="8"/>
        <v>S4</v>
      </c>
      <c r="H167" s="109" t="s">
        <v>54</v>
      </c>
      <c r="I167" s="13" t="s">
        <v>68</v>
      </c>
      <c r="J167" s="13" t="s">
        <v>6480</v>
      </c>
      <c r="K167" s="100">
        <v>42514</v>
      </c>
      <c r="L167" s="100">
        <v>42532</v>
      </c>
      <c r="M167" s="98"/>
      <c r="N167" s="13" t="s">
        <v>7</v>
      </c>
      <c r="O167" s="13" t="s">
        <v>103</v>
      </c>
      <c r="P167" s="14" t="s">
        <v>17</v>
      </c>
      <c r="Q167" s="13" t="s">
        <v>6481</v>
      </c>
      <c r="R167" s="15">
        <v>38434</v>
      </c>
      <c r="S167" s="16" t="s">
        <v>72</v>
      </c>
      <c r="T167" s="14" t="str">
        <f t="shared" ca="1" si="9"/>
        <v>Yes</v>
      </c>
      <c r="U167" s="14" t="str">
        <f t="shared" ca="1" si="10"/>
        <v>Yes</v>
      </c>
      <c r="V167" t="str">
        <f t="shared" si="11"/>
        <v>I076782</v>
      </c>
    </row>
    <row r="168" spans="1:22" ht="15.6">
      <c r="A168" s="110" t="s">
        <v>6167</v>
      </c>
      <c r="B168" s="96" t="s">
        <v>4181</v>
      </c>
      <c r="C168" s="13" t="s">
        <v>6482</v>
      </c>
      <c r="D168" s="13" t="s">
        <v>65</v>
      </c>
      <c r="E168" s="13" t="s">
        <v>65</v>
      </c>
      <c r="F168" s="13" t="s">
        <v>25</v>
      </c>
      <c r="G168" s="13" t="str">
        <f t="shared" ca="1" si="8"/>
        <v>S4</v>
      </c>
      <c r="H168" s="109" t="s">
        <v>54</v>
      </c>
      <c r="I168" s="13" t="s">
        <v>6175</v>
      </c>
      <c r="J168" s="13" t="s">
        <v>6483</v>
      </c>
      <c r="K168" s="100">
        <v>42503</v>
      </c>
      <c r="L168" s="100">
        <v>42534</v>
      </c>
      <c r="M168" s="98"/>
      <c r="N168" s="13" t="s">
        <v>13</v>
      </c>
      <c r="O168" s="13" t="s">
        <v>135</v>
      </c>
      <c r="P168" s="14" t="s">
        <v>17</v>
      </c>
      <c r="Q168" s="13"/>
      <c r="R168" s="15">
        <v>29611</v>
      </c>
      <c r="S168" s="16" t="s">
        <v>72</v>
      </c>
      <c r="T168" s="14" t="str">
        <f t="shared" ca="1" si="9"/>
        <v>Yes</v>
      </c>
      <c r="U168" s="14" t="str">
        <f t="shared" ca="1" si="10"/>
        <v>Yes</v>
      </c>
      <c r="V168" t="str">
        <f t="shared" si="11"/>
        <v>I819681</v>
      </c>
    </row>
    <row r="169" spans="1:22" ht="15.6">
      <c r="A169" s="110" t="s">
        <v>4214</v>
      </c>
      <c r="B169" s="96" t="s">
        <v>4215</v>
      </c>
      <c r="C169" s="13" t="s">
        <v>5621</v>
      </c>
      <c r="D169" s="13" t="s">
        <v>65</v>
      </c>
      <c r="E169" s="13" t="s">
        <v>65</v>
      </c>
      <c r="F169" s="13" t="s">
        <v>25</v>
      </c>
      <c r="G169" s="13" t="str">
        <f t="shared" ca="1" si="8"/>
        <v>S4</v>
      </c>
      <c r="H169" s="109" t="s">
        <v>54</v>
      </c>
      <c r="I169" s="13" t="s">
        <v>6175</v>
      </c>
      <c r="J169" s="13" t="s">
        <v>6484</v>
      </c>
      <c r="K169" s="100">
        <v>42517</v>
      </c>
      <c r="L169" s="100">
        <v>42538</v>
      </c>
      <c r="M169" s="98">
        <v>42538</v>
      </c>
      <c r="N169" s="13" t="s">
        <v>13</v>
      </c>
      <c r="O169" s="13" t="s">
        <v>157</v>
      </c>
      <c r="P169" s="14" t="s">
        <v>17</v>
      </c>
      <c r="Q169" s="2" t="s">
        <v>6485</v>
      </c>
      <c r="R169" s="15">
        <v>500000</v>
      </c>
      <c r="S169" s="99" t="s">
        <v>72</v>
      </c>
      <c r="T169" s="14" t="str">
        <f t="shared" ca="1" si="9"/>
        <v>Yes</v>
      </c>
      <c r="U169" s="14" t="str">
        <f t="shared" ca="1" si="10"/>
        <v>Yes</v>
      </c>
      <c r="V169" t="str">
        <f t="shared" si="11"/>
        <v>I844765</v>
      </c>
    </row>
    <row r="170" spans="1:22" ht="15.6">
      <c r="A170" s="110" t="s">
        <v>4174</v>
      </c>
      <c r="B170" s="96" t="s">
        <v>4133</v>
      </c>
      <c r="C170" s="13" t="s">
        <v>6247</v>
      </c>
      <c r="D170" s="13" t="s">
        <v>65</v>
      </c>
      <c r="E170" s="13" t="s">
        <v>65</v>
      </c>
      <c r="F170" s="13" t="s">
        <v>25</v>
      </c>
      <c r="G170" s="13" t="str">
        <f t="shared" ca="1" si="8"/>
        <v>S4</v>
      </c>
      <c r="H170" s="109" t="s">
        <v>54</v>
      </c>
      <c r="I170" s="13" t="s">
        <v>55</v>
      </c>
      <c r="J170" s="13" t="s">
        <v>6486</v>
      </c>
      <c r="K170" s="100">
        <v>42507</v>
      </c>
      <c r="L170" s="100">
        <v>42541</v>
      </c>
      <c r="M170" s="98"/>
      <c r="N170" s="13" t="s">
        <v>11</v>
      </c>
      <c r="O170" s="13" t="s">
        <v>4365</v>
      </c>
      <c r="P170" s="14" t="s">
        <v>17</v>
      </c>
      <c r="Q170" s="13" t="s">
        <v>6487</v>
      </c>
      <c r="R170" s="15">
        <v>63713</v>
      </c>
      <c r="S170" s="99" t="s">
        <v>72</v>
      </c>
      <c r="T170" s="14" t="str">
        <f t="shared" ca="1" si="9"/>
        <v>Yes</v>
      </c>
      <c r="U170" s="14" t="str">
        <f t="shared" ca="1" si="10"/>
        <v>Yes</v>
      </c>
      <c r="V170" t="str">
        <f t="shared" si="11"/>
        <v>D028755</v>
      </c>
    </row>
    <row r="171" spans="1:22" ht="15.6">
      <c r="A171" s="110" t="s">
        <v>4429</v>
      </c>
      <c r="B171" s="96" t="s">
        <v>152</v>
      </c>
      <c r="C171" s="13" t="s">
        <v>4432</v>
      </c>
      <c r="D171" s="13" t="s">
        <v>65</v>
      </c>
      <c r="E171" s="13" t="s">
        <v>65</v>
      </c>
      <c r="F171" s="13" t="s">
        <v>25</v>
      </c>
      <c r="G171" s="13" t="str">
        <f t="shared" ca="1" si="8"/>
        <v>S4</v>
      </c>
      <c r="H171" s="109" t="s">
        <v>54</v>
      </c>
      <c r="I171" s="13" t="s">
        <v>6175</v>
      </c>
      <c r="J171" s="13" t="s">
        <v>6488</v>
      </c>
      <c r="K171" s="100">
        <v>42398</v>
      </c>
      <c r="L171" s="100">
        <v>42550</v>
      </c>
      <c r="M171" s="98">
        <v>42735</v>
      </c>
      <c r="N171" s="13" t="s">
        <v>9</v>
      </c>
      <c r="O171" s="13" t="s">
        <v>10</v>
      </c>
      <c r="P171" s="14" t="s">
        <v>17</v>
      </c>
      <c r="Q171" s="13"/>
      <c r="R171" s="15">
        <v>2899062</v>
      </c>
      <c r="S171" s="16" t="s">
        <v>72</v>
      </c>
      <c r="T171" s="14" t="str">
        <f t="shared" ca="1" si="9"/>
        <v>Yes</v>
      </c>
      <c r="U171" s="14" t="str">
        <f t="shared" ca="1" si="10"/>
        <v>Yes</v>
      </c>
      <c r="V171" t="str">
        <f t="shared" si="11"/>
        <v>I321911</v>
      </c>
    </row>
    <row r="172" spans="1:22" ht="15.6">
      <c r="A172" s="110" t="s">
        <v>4174</v>
      </c>
      <c r="B172" s="96" t="s">
        <v>4133</v>
      </c>
      <c r="C172" s="13" t="s">
        <v>6489</v>
      </c>
      <c r="D172" s="13" t="s">
        <v>65</v>
      </c>
      <c r="E172" s="13" t="s">
        <v>65</v>
      </c>
      <c r="F172" s="13" t="s">
        <v>25</v>
      </c>
      <c r="G172" s="13" t="str">
        <f t="shared" ca="1" si="8"/>
        <v>S4</v>
      </c>
      <c r="H172" s="109" t="s">
        <v>54</v>
      </c>
      <c r="I172" s="13" t="s">
        <v>6175</v>
      </c>
      <c r="J172" s="2" t="s">
        <v>6490</v>
      </c>
      <c r="K172" s="98">
        <v>42401</v>
      </c>
      <c r="L172" s="98">
        <v>42551</v>
      </c>
      <c r="M172" s="98"/>
      <c r="N172" s="2" t="s">
        <v>9</v>
      </c>
      <c r="O172" s="2" t="s">
        <v>6181</v>
      </c>
      <c r="P172" s="14" t="s">
        <v>17</v>
      </c>
      <c r="Q172" s="13"/>
      <c r="R172" s="15">
        <v>69</v>
      </c>
      <c r="S172" s="99" t="s">
        <v>72</v>
      </c>
      <c r="T172" s="14" t="str">
        <f t="shared" ca="1" si="9"/>
        <v>Yes</v>
      </c>
      <c r="U172" s="14" t="str">
        <f t="shared" ca="1" si="10"/>
        <v>Yes</v>
      </c>
      <c r="V172" t="str">
        <f t="shared" si="11"/>
        <v>I321905</v>
      </c>
    </row>
    <row r="173" spans="1:22" ht="15.6">
      <c r="A173" s="110" t="s">
        <v>4196</v>
      </c>
      <c r="B173" s="96" t="s">
        <v>4197</v>
      </c>
      <c r="C173" s="15" t="s">
        <v>6399</v>
      </c>
      <c r="D173" s="13" t="s">
        <v>65</v>
      </c>
      <c r="E173" s="13" t="s">
        <v>65</v>
      </c>
      <c r="F173" s="233" t="s">
        <v>25</v>
      </c>
      <c r="G173" s="13" t="str">
        <f t="shared" ca="1" si="8"/>
        <v>S4</v>
      </c>
      <c r="H173" s="109" t="s">
        <v>54</v>
      </c>
      <c r="I173" s="13" t="s">
        <v>55</v>
      </c>
      <c r="J173" s="13" t="s">
        <v>6491</v>
      </c>
      <c r="K173" s="100">
        <v>42422</v>
      </c>
      <c r="L173" s="100">
        <v>42552</v>
      </c>
      <c r="M173" s="98"/>
      <c r="N173" s="13" t="s">
        <v>11</v>
      </c>
      <c r="O173" s="2" t="s">
        <v>4365</v>
      </c>
      <c r="P173" s="14" t="s">
        <v>17</v>
      </c>
      <c r="Q173" s="13"/>
      <c r="R173" s="15">
        <v>22337</v>
      </c>
      <c r="S173" s="99" t="s">
        <v>72</v>
      </c>
      <c r="T173" s="14" t="str">
        <f t="shared" ca="1" si="9"/>
        <v>Yes</v>
      </c>
      <c r="U173" s="14" t="str">
        <f t="shared" ca="1" si="10"/>
        <v>Yes</v>
      </c>
      <c r="V173" t="str">
        <f t="shared" si="11"/>
        <v>D028755</v>
      </c>
    </row>
    <row r="174" spans="1:22" ht="15.6">
      <c r="A174" s="110" t="s">
        <v>4690</v>
      </c>
      <c r="B174" s="96" t="s">
        <v>4691</v>
      </c>
      <c r="C174" s="13" t="s">
        <v>6492</v>
      </c>
      <c r="D174" s="13" t="s">
        <v>65</v>
      </c>
      <c r="E174" s="13" t="s">
        <v>65</v>
      </c>
      <c r="F174" s="13" t="s">
        <v>25</v>
      </c>
      <c r="G174" s="13" t="str">
        <f t="shared" ca="1" si="8"/>
        <v>S4</v>
      </c>
      <c r="H174" s="109" t="s">
        <v>54</v>
      </c>
      <c r="I174" s="13" t="s">
        <v>55</v>
      </c>
      <c r="J174" s="13" t="s">
        <v>6493</v>
      </c>
      <c r="K174" s="100">
        <v>42494</v>
      </c>
      <c r="L174" s="100">
        <v>42552</v>
      </c>
      <c r="M174" s="98"/>
      <c r="N174" s="13" t="s">
        <v>11</v>
      </c>
      <c r="O174" s="13" t="s">
        <v>4365</v>
      </c>
      <c r="P174" s="14" t="s">
        <v>17</v>
      </c>
      <c r="Q174" s="13"/>
      <c r="R174" s="15">
        <v>5679421</v>
      </c>
      <c r="S174" s="99" t="s">
        <v>72</v>
      </c>
      <c r="T174" s="14" t="str">
        <f t="shared" ca="1" si="9"/>
        <v>Yes</v>
      </c>
      <c r="U174" s="14" t="str">
        <f t="shared" ca="1" si="10"/>
        <v>Yes</v>
      </c>
      <c r="V174" t="str">
        <f t="shared" si="11"/>
        <v>D028755</v>
      </c>
    </row>
    <row r="175" spans="1:22" ht="15.6">
      <c r="A175" s="110" t="s">
        <v>4174</v>
      </c>
      <c r="B175" s="96" t="s">
        <v>4133</v>
      </c>
      <c r="C175" s="13" t="s">
        <v>6247</v>
      </c>
      <c r="D175" s="13" t="s">
        <v>65</v>
      </c>
      <c r="E175" s="13" t="s">
        <v>65</v>
      </c>
      <c r="F175" s="13" t="s">
        <v>25</v>
      </c>
      <c r="G175" s="13" t="str">
        <f t="shared" ca="1" si="8"/>
        <v>S4</v>
      </c>
      <c r="H175" s="109" t="s">
        <v>54</v>
      </c>
      <c r="I175" s="13" t="s">
        <v>55</v>
      </c>
      <c r="J175" s="13" t="s">
        <v>6494</v>
      </c>
      <c r="K175" s="100">
        <v>42507</v>
      </c>
      <c r="L175" s="100">
        <v>42554</v>
      </c>
      <c r="M175" s="98"/>
      <c r="N175" s="13" t="s">
        <v>11</v>
      </c>
      <c r="O175" s="13" t="s">
        <v>4365</v>
      </c>
      <c r="P175" s="14" t="s">
        <v>17</v>
      </c>
      <c r="Q175" s="13" t="s">
        <v>6495</v>
      </c>
      <c r="R175" s="15">
        <v>2417035</v>
      </c>
      <c r="S175" s="99" t="s">
        <v>72</v>
      </c>
      <c r="T175" s="14" t="str">
        <f t="shared" ca="1" si="9"/>
        <v>Yes</v>
      </c>
      <c r="U175" s="14" t="str">
        <f t="shared" ca="1" si="10"/>
        <v>Yes</v>
      </c>
      <c r="V175" t="str">
        <f t="shared" si="11"/>
        <v>D028755</v>
      </c>
    </row>
    <row r="176" spans="1:22" ht="15.6">
      <c r="A176" s="110" t="s">
        <v>6172</v>
      </c>
      <c r="B176" s="96" t="s">
        <v>6173</v>
      </c>
      <c r="C176" s="13" t="s">
        <v>6496</v>
      </c>
      <c r="D176" s="13" t="s">
        <v>76</v>
      </c>
      <c r="E176" s="13" t="s">
        <v>76</v>
      </c>
      <c r="F176" s="233" t="s">
        <v>25</v>
      </c>
      <c r="G176" s="13" t="str">
        <f t="shared" ca="1" si="8"/>
        <v>S4</v>
      </c>
      <c r="H176" s="109" t="s">
        <v>54</v>
      </c>
      <c r="I176" s="13" t="s">
        <v>68</v>
      </c>
      <c r="J176" s="13" t="s">
        <v>6497</v>
      </c>
      <c r="K176" s="100">
        <v>42538</v>
      </c>
      <c r="L176" s="100">
        <v>42555</v>
      </c>
      <c r="M176" s="98"/>
      <c r="N176" s="13" t="s">
        <v>9</v>
      </c>
      <c r="O176" s="13" t="s">
        <v>6305</v>
      </c>
      <c r="P176" s="14" t="s">
        <v>17</v>
      </c>
      <c r="Q176" s="13"/>
      <c r="R176" s="15">
        <v>0</v>
      </c>
      <c r="S176" s="99" t="s">
        <v>72</v>
      </c>
      <c r="T176" s="14" t="str">
        <f t="shared" ca="1" si="9"/>
        <v>Yes</v>
      </c>
      <c r="U176" s="14" t="str">
        <f t="shared" ca="1" si="10"/>
        <v>Yes</v>
      </c>
      <c r="V176" t="str">
        <f t="shared" si="11"/>
        <v>I318678</v>
      </c>
    </row>
    <row r="177" spans="1:22" ht="15.6">
      <c r="A177" s="110" t="s">
        <v>6314</v>
      </c>
      <c r="B177" s="96" t="s">
        <v>5839</v>
      </c>
      <c r="C177" s="13" t="s">
        <v>6388</v>
      </c>
      <c r="D177" s="13" t="s">
        <v>65</v>
      </c>
      <c r="E177" s="13" t="s">
        <v>65</v>
      </c>
      <c r="F177" s="13" t="s">
        <v>25</v>
      </c>
      <c r="G177" s="13" t="str">
        <f t="shared" ca="1" si="8"/>
        <v>S4</v>
      </c>
      <c r="H177" s="109" t="s">
        <v>54</v>
      </c>
      <c r="I177" s="13" t="s">
        <v>55</v>
      </c>
      <c r="J177" s="13" t="s">
        <v>6498</v>
      </c>
      <c r="K177" s="100">
        <v>42544</v>
      </c>
      <c r="L177" s="100">
        <v>42558</v>
      </c>
      <c r="M177" s="98"/>
      <c r="N177" s="13" t="s">
        <v>9</v>
      </c>
      <c r="O177" s="13" t="s">
        <v>6181</v>
      </c>
      <c r="P177" s="14" t="s">
        <v>17</v>
      </c>
      <c r="Q177" s="13"/>
      <c r="R177" s="15">
        <v>3525894</v>
      </c>
      <c r="S177" s="99" t="s">
        <v>72</v>
      </c>
      <c r="T177" s="14" t="str">
        <f t="shared" ca="1" si="9"/>
        <v>Yes</v>
      </c>
      <c r="U177" s="14" t="str">
        <f t="shared" ca="1" si="10"/>
        <v>Yes</v>
      </c>
      <c r="V177" t="str">
        <f t="shared" si="11"/>
        <v>I321905</v>
      </c>
    </row>
    <row r="178" spans="1:22" ht="15.6">
      <c r="A178" s="110" t="s">
        <v>6314</v>
      </c>
      <c r="B178" s="96" t="s">
        <v>5839</v>
      </c>
      <c r="C178" s="13" t="s">
        <v>6390</v>
      </c>
      <c r="D178" s="13" t="s">
        <v>65</v>
      </c>
      <c r="E178" s="13" t="s">
        <v>65</v>
      </c>
      <c r="F178" s="13" t="s">
        <v>25</v>
      </c>
      <c r="G178" s="13" t="str">
        <f t="shared" ca="1" si="8"/>
        <v>S4</v>
      </c>
      <c r="H178" s="109" t="s">
        <v>54</v>
      </c>
      <c r="I178" s="13" t="s">
        <v>55</v>
      </c>
      <c r="J178" s="13" t="s">
        <v>6499</v>
      </c>
      <c r="K178" s="100">
        <v>42544</v>
      </c>
      <c r="L178" s="100">
        <v>42558</v>
      </c>
      <c r="M178" s="98"/>
      <c r="N178" s="13" t="s">
        <v>9</v>
      </c>
      <c r="O178" s="13" t="s">
        <v>6181</v>
      </c>
      <c r="P178" s="14" t="s">
        <v>17</v>
      </c>
      <c r="Q178" s="13"/>
      <c r="R178" s="15">
        <v>303003</v>
      </c>
      <c r="S178" s="99" t="s">
        <v>72</v>
      </c>
      <c r="T178" s="14" t="str">
        <f t="shared" ca="1" si="9"/>
        <v>Yes</v>
      </c>
      <c r="U178" s="14" t="str">
        <f t="shared" ca="1" si="10"/>
        <v>Yes</v>
      </c>
      <c r="V178" t="str">
        <f t="shared" si="11"/>
        <v>I321905</v>
      </c>
    </row>
    <row r="179" spans="1:22" ht="15.6">
      <c r="A179" s="110" t="s">
        <v>4196</v>
      </c>
      <c r="B179" s="96" t="s">
        <v>4197</v>
      </c>
      <c r="C179" s="13" t="s">
        <v>6414</v>
      </c>
      <c r="D179" s="13" t="s">
        <v>65</v>
      </c>
      <c r="E179" s="13" t="s">
        <v>65</v>
      </c>
      <c r="F179" s="13" t="s">
        <v>25</v>
      </c>
      <c r="G179" s="13" t="str">
        <f t="shared" ca="1" si="8"/>
        <v>S4</v>
      </c>
      <c r="H179" s="109" t="s">
        <v>54</v>
      </c>
      <c r="I179" s="2" t="s">
        <v>55</v>
      </c>
      <c r="J179" s="13" t="s">
        <v>6500</v>
      </c>
      <c r="K179" s="97">
        <v>42099</v>
      </c>
      <c r="L179" s="97">
        <v>42559</v>
      </c>
      <c r="M179" s="98"/>
      <c r="N179" s="2" t="s">
        <v>11</v>
      </c>
      <c r="O179" s="13" t="s">
        <v>4365</v>
      </c>
      <c r="P179" s="233" t="s">
        <v>17</v>
      </c>
      <c r="Q179" s="13"/>
      <c r="R179" s="15">
        <v>13174</v>
      </c>
      <c r="S179" s="16" t="s">
        <v>72</v>
      </c>
      <c r="T179" s="14" t="str">
        <f t="shared" ca="1" si="9"/>
        <v>Yes</v>
      </c>
      <c r="U179" s="14" t="str">
        <f t="shared" ca="1" si="10"/>
        <v>Yes</v>
      </c>
      <c r="V179" t="str">
        <f t="shared" si="11"/>
        <v>D028755</v>
      </c>
    </row>
    <row r="180" spans="1:22" ht="15.6">
      <c r="A180" s="110" t="s">
        <v>4174</v>
      </c>
      <c r="B180" s="96" t="s">
        <v>4133</v>
      </c>
      <c r="C180" s="13" t="s">
        <v>6501</v>
      </c>
      <c r="D180" s="13" t="s">
        <v>76</v>
      </c>
      <c r="E180" s="13" t="s">
        <v>76</v>
      </c>
      <c r="F180" s="233" t="s">
        <v>25</v>
      </c>
      <c r="G180" s="13" t="str">
        <f t="shared" ca="1" si="8"/>
        <v>S4</v>
      </c>
      <c r="H180" s="101" t="s">
        <v>54</v>
      </c>
      <c r="I180" s="13" t="s">
        <v>6175</v>
      </c>
      <c r="J180" s="13" t="s">
        <v>6502</v>
      </c>
      <c r="K180" s="100">
        <v>42544</v>
      </c>
      <c r="L180" s="97">
        <f>K180+17</f>
        <v>42561</v>
      </c>
      <c r="M180" s="98">
        <v>42552</v>
      </c>
      <c r="N180" s="13" t="s">
        <v>13</v>
      </c>
      <c r="O180" s="13" t="s">
        <v>157</v>
      </c>
      <c r="P180" s="14" t="s">
        <v>17</v>
      </c>
      <c r="Q180" s="13"/>
      <c r="R180" s="15">
        <v>3087</v>
      </c>
      <c r="S180" s="16" t="s">
        <v>72</v>
      </c>
      <c r="T180" s="14" t="str">
        <f t="shared" ca="1" si="9"/>
        <v>Yes</v>
      </c>
      <c r="U180" s="14" t="str">
        <f t="shared" ca="1" si="10"/>
        <v>Yes</v>
      </c>
      <c r="V180" t="str">
        <f t="shared" si="11"/>
        <v>I844765</v>
      </c>
    </row>
    <row r="181" spans="1:22" ht="15.6">
      <c r="A181" s="110" t="s">
        <v>6503</v>
      </c>
      <c r="B181" s="96" t="s">
        <v>6504</v>
      </c>
      <c r="C181" s="13" t="s">
        <v>6505</v>
      </c>
      <c r="D181" s="13" t="s">
        <v>65</v>
      </c>
      <c r="E181" s="13" t="s">
        <v>65</v>
      </c>
      <c r="F181" s="13" t="s">
        <v>25</v>
      </c>
      <c r="G181" s="13" t="str">
        <f t="shared" ca="1" si="8"/>
        <v>S4</v>
      </c>
      <c r="H181" s="109" t="s">
        <v>54</v>
      </c>
      <c r="I181" s="2" t="s">
        <v>55</v>
      </c>
      <c r="J181" s="13" t="s">
        <v>6506</v>
      </c>
      <c r="K181" s="97">
        <v>42289</v>
      </c>
      <c r="L181" s="97">
        <v>42561</v>
      </c>
      <c r="M181" s="98"/>
      <c r="N181" s="2" t="s">
        <v>11</v>
      </c>
      <c r="O181" s="13" t="s">
        <v>4365</v>
      </c>
      <c r="P181" s="14" t="s">
        <v>17</v>
      </c>
      <c r="Q181" s="13"/>
      <c r="R181" s="15">
        <v>3339083</v>
      </c>
      <c r="S181" s="99" t="s">
        <v>72</v>
      </c>
      <c r="T181" s="14" t="str">
        <f t="shared" ca="1" si="9"/>
        <v>Yes</v>
      </c>
      <c r="U181" s="14" t="str">
        <f t="shared" ca="1" si="10"/>
        <v>Yes</v>
      </c>
      <c r="V181" t="str">
        <f t="shared" si="11"/>
        <v>D028755</v>
      </c>
    </row>
    <row r="182" spans="1:22" ht="15.6">
      <c r="A182" s="110" t="s">
        <v>4214</v>
      </c>
      <c r="B182" s="96" t="s">
        <v>4215</v>
      </c>
      <c r="C182" s="13" t="s">
        <v>6507</v>
      </c>
      <c r="D182" s="13" t="s">
        <v>65</v>
      </c>
      <c r="E182" s="13" t="s">
        <v>65</v>
      </c>
      <c r="F182" s="13" t="s">
        <v>25</v>
      </c>
      <c r="G182" s="13" t="str">
        <f t="shared" ca="1" si="8"/>
        <v>S4</v>
      </c>
      <c r="H182" s="109" t="s">
        <v>54</v>
      </c>
      <c r="I182" s="13" t="s">
        <v>68</v>
      </c>
      <c r="J182" s="13" t="s">
        <v>6508</v>
      </c>
      <c r="K182" s="100">
        <v>42557</v>
      </c>
      <c r="L182" s="100">
        <f>K182+15</f>
        <v>42572</v>
      </c>
      <c r="M182" s="98"/>
      <c r="N182" s="13" t="s">
        <v>9</v>
      </c>
      <c r="O182" s="13" t="s">
        <v>10</v>
      </c>
      <c r="P182" s="14" t="s">
        <v>17</v>
      </c>
      <c r="Q182" s="13" t="s">
        <v>3641</v>
      </c>
      <c r="R182" s="15">
        <v>69</v>
      </c>
      <c r="S182" s="99" t="s">
        <v>72</v>
      </c>
      <c r="T182" s="14" t="str">
        <f t="shared" ca="1" si="9"/>
        <v>Yes</v>
      </c>
      <c r="U182" s="14" t="str">
        <f t="shared" ca="1" si="10"/>
        <v>Yes</v>
      </c>
      <c r="V182" t="str">
        <f t="shared" si="11"/>
        <v>I321911</v>
      </c>
    </row>
    <row r="183" spans="1:22" ht="15.6">
      <c r="A183" s="110" t="s">
        <v>4475</v>
      </c>
      <c r="B183" s="96" t="s">
        <v>4476</v>
      </c>
      <c r="C183" s="13" t="s">
        <v>2810</v>
      </c>
      <c r="D183" s="13" t="s">
        <v>65</v>
      </c>
      <c r="E183" s="13" t="s">
        <v>65</v>
      </c>
      <c r="F183" s="13" t="s">
        <v>25</v>
      </c>
      <c r="G183" s="13" t="str">
        <f t="shared" ca="1" si="8"/>
        <v>S4</v>
      </c>
      <c r="H183" s="109" t="s">
        <v>54</v>
      </c>
      <c r="I183" s="13" t="s">
        <v>68</v>
      </c>
      <c r="J183" s="13" t="s">
        <v>6509</v>
      </c>
      <c r="K183" s="100">
        <v>42563</v>
      </c>
      <c r="L183" s="100">
        <f>K183+15</f>
        <v>42578</v>
      </c>
      <c r="M183" s="98"/>
      <c r="N183" s="13" t="s">
        <v>7</v>
      </c>
      <c r="O183" s="13" t="s">
        <v>8</v>
      </c>
      <c r="P183" s="14" t="s">
        <v>17</v>
      </c>
      <c r="Q183" s="13" t="s">
        <v>3641</v>
      </c>
      <c r="R183" s="15">
        <v>0</v>
      </c>
      <c r="S183" s="99" t="s">
        <v>72</v>
      </c>
      <c r="T183" s="14" t="str">
        <f t="shared" ca="1" si="9"/>
        <v>Yes</v>
      </c>
      <c r="U183" s="14" t="str">
        <f t="shared" ca="1" si="10"/>
        <v>Yes</v>
      </c>
      <c r="V183" t="str">
        <f t="shared" si="11"/>
        <v>I076757</v>
      </c>
    </row>
    <row r="184" spans="1:22" ht="15.6">
      <c r="A184" s="110" t="s">
        <v>4214</v>
      </c>
      <c r="B184" s="96" t="s">
        <v>4215</v>
      </c>
      <c r="C184" s="13" t="s">
        <v>6510</v>
      </c>
      <c r="D184" s="13" t="s">
        <v>65</v>
      </c>
      <c r="E184" s="13" t="s">
        <v>65</v>
      </c>
      <c r="F184" s="13" t="s">
        <v>25</v>
      </c>
      <c r="G184" s="13" t="str">
        <f t="shared" ca="1" si="8"/>
        <v>S4</v>
      </c>
      <c r="H184" s="109" t="s">
        <v>54</v>
      </c>
      <c r="I184" s="13" t="s">
        <v>5399</v>
      </c>
      <c r="J184" s="13" t="s">
        <v>6511</v>
      </c>
      <c r="K184" s="100">
        <v>42321</v>
      </c>
      <c r="L184" s="100">
        <v>42587</v>
      </c>
      <c r="M184" s="98"/>
      <c r="N184" s="13" t="s">
        <v>9</v>
      </c>
      <c r="O184" s="13" t="s">
        <v>6181</v>
      </c>
      <c r="P184" s="14" t="s">
        <v>17</v>
      </c>
      <c r="Q184" s="13"/>
      <c r="R184" s="15">
        <v>53593</v>
      </c>
      <c r="S184" s="99" t="s">
        <v>72</v>
      </c>
      <c r="T184" s="14" t="str">
        <f t="shared" ca="1" si="9"/>
        <v>Yes</v>
      </c>
      <c r="U184" s="14" t="str">
        <f t="shared" ca="1" si="10"/>
        <v>Yes</v>
      </c>
      <c r="V184" t="str">
        <f t="shared" si="11"/>
        <v>I321905</v>
      </c>
    </row>
    <row r="185" spans="1:22" ht="15.6">
      <c r="A185" s="110" t="s">
        <v>4214</v>
      </c>
      <c r="B185" s="96" t="s">
        <v>4215</v>
      </c>
      <c r="C185" s="13" t="s">
        <v>6512</v>
      </c>
      <c r="D185" s="13" t="s">
        <v>65</v>
      </c>
      <c r="E185" s="13" t="s">
        <v>65</v>
      </c>
      <c r="F185" s="13" t="s">
        <v>25</v>
      </c>
      <c r="G185" s="13" t="str">
        <f t="shared" ca="1" si="8"/>
        <v>S4</v>
      </c>
      <c r="H185" s="109" t="s">
        <v>54</v>
      </c>
      <c r="I185" s="13" t="s">
        <v>6175</v>
      </c>
      <c r="J185" s="13" t="s">
        <v>6513</v>
      </c>
      <c r="K185" s="100">
        <v>42485</v>
      </c>
      <c r="L185" s="100">
        <v>42590</v>
      </c>
      <c r="M185" s="98">
        <v>42383</v>
      </c>
      <c r="N185" s="13" t="s">
        <v>13</v>
      </c>
      <c r="O185" s="13" t="s">
        <v>149</v>
      </c>
      <c r="P185" s="14" t="s">
        <v>17</v>
      </c>
      <c r="Q185" s="13"/>
      <c r="R185" s="15">
        <v>304130</v>
      </c>
      <c r="S185" s="16" t="s">
        <v>72</v>
      </c>
      <c r="T185" s="14" t="str">
        <f t="shared" ca="1" si="9"/>
        <v>Yes</v>
      </c>
      <c r="U185" s="14" t="str">
        <f t="shared" ca="1" si="10"/>
        <v>Yes</v>
      </c>
      <c r="V185" t="str">
        <f t="shared" si="11"/>
        <v>I819510</v>
      </c>
    </row>
    <row r="186" spans="1:22" ht="15.6">
      <c r="A186" s="110" t="s">
        <v>4141</v>
      </c>
      <c r="B186" s="96" t="s">
        <v>4142</v>
      </c>
      <c r="C186" s="233" t="s">
        <v>6170</v>
      </c>
      <c r="D186" s="13" t="s">
        <v>76</v>
      </c>
      <c r="E186" s="13" t="s">
        <v>76</v>
      </c>
      <c r="F186" s="233" t="s">
        <v>25</v>
      </c>
      <c r="G186" s="13" t="str">
        <f t="shared" ca="1" si="8"/>
        <v>S4</v>
      </c>
      <c r="H186" s="109" t="s">
        <v>54</v>
      </c>
      <c r="I186" s="13" t="s">
        <v>68</v>
      </c>
      <c r="J186" s="13" t="s">
        <v>6514</v>
      </c>
      <c r="K186" s="100">
        <v>42576</v>
      </c>
      <c r="L186" s="100">
        <f>K186+15</f>
        <v>42591</v>
      </c>
      <c r="M186" s="98"/>
      <c r="N186" s="13" t="s">
        <v>9</v>
      </c>
      <c r="O186" s="13" t="s">
        <v>5500</v>
      </c>
      <c r="P186" s="14" t="s">
        <v>17</v>
      </c>
      <c r="Q186" s="13" t="s">
        <v>6268</v>
      </c>
      <c r="R186" s="15">
        <v>85830</v>
      </c>
      <c r="S186" s="99" t="s">
        <v>72</v>
      </c>
      <c r="T186" s="14" t="str">
        <f t="shared" ca="1" si="9"/>
        <v>Yes</v>
      </c>
      <c r="U186" s="14" t="str">
        <f t="shared" ca="1" si="10"/>
        <v>Yes</v>
      </c>
      <c r="V186" t="str">
        <f t="shared" si="11"/>
        <v>I322987</v>
      </c>
    </row>
    <row r="187" spans="1:22" ht="15.6">
      <c r="A187" s="110" t="s">
        <v>4429</v>
      </c>
      <c r="B187" s="96" t="s">
        <v>152</v>
      </c>
      <c r="C187" s="13" t="s">
        <v>6515</v>
      </c>
      <c r="D187" s="13" t="s">
        <v>65</v>
      </c>
      <c r="E187" s="13" t="s">
        <v>65</v>
      </c>
      <c r="F187" s="13" t="s">
        <v>25</v>
      </c>
      <c r="G187" s="13" t="str">
        <f t="shared" ca="1" si="8"/>
        <v>S4</v>
      </c>
      <c r="H187" s="109" t="s">
        <v>54</v>
      </c>
      <c r="I187" s="13" t="s">
        <v>68</v>
      </c>
      <c r="J187" s="13" t="s">
        <v>6516</v>
      </c>
      <c r="K187" s="100">
        <v>42577</v>
      </c>
      <c r="L187" s="100">
        <f>K187+15</f>
        <v>42592</v>
      </c>
      <c r="M187" s="98"/>
      <c r="N187" s="13" t="s">
        <v>7</v>
      </c>
      <c r="O187" s="13" t="s">
        <v>98</v>
      </c>
      <c r="P187" s="14" t="s">
        <v>17</v>
      </c>
      <c r="Q187" s="13" t="s">
        <v>3641</v>
      </c>
      <c r="R187" s="15">
        <v>1</v>
      </c>
      <c r="S187" s="99" t="s">
        <v>72</v>
      </c>
      <c r="T187" s="14" t="str">
        <f t="shared" ca="1" si="9"/>
        <v>Yes</v>
      </c>
      <c r="U187" s="14" t="str">
        <f t="shared" ca="1" si="10"/>
        <v>Yes</v>
      </c>
      <c r="V187" t="str">
        <f t="shared" si="11"/>
        <v>I076758</v>
      </c>
    </row>
    <row r="188" spans="1:22" ht="15.6">
      <c r="A188" s="110" t="s">
        <v>5816</v>
      </c>
      <c r="B188" s="96" t="s">
        <v>5817</v>
      </c>
      <c r="C188" s="13" t="s">
        <v>6517</v>
      </c>
      <c r="D188" s="13" t="s">
        <v>65</v>
      </c>
      <c r="E188" s="13" t="s">
        <v>65</v>
      </c>
      <c r="F188" s="13" t="s">
        <v>25</v>
      </c>
      <c r="G188" s="13" t="str">
        <f t="shared" ca="1" si="8"/>
        <v>S4</v>
      </c>
      <c r="H188" s="109" t="s">
        <v>54</v>
      </c>
      <c r="I188" s="13" t="s">
        <v>5399</v>
      </c>
      <c r="J188" s="13" t="s">
        <v>6518</v>
      </c>
      <c r="K188" s="100">
        <v>42475</v>
      </c>
      <c r="L188" s="100">
        <v>42594</v>
      </c>
      <c r="M188" s="98"/>
      <c r="N188" s="13" t="s">
        <v>7</v>
      </c>
      <c r="O188" s="13" t="s">
        <v>103</v>
      </c>
      <c r="P188" s="14" t="s">
        <v>17</v>
      </c>
      <c r="Q188" s="13" t="s">
        <v>6519</v>
      </c>
      <c r="R188" s="15">
        <v>7660</v>
      </c>
      <c r="S188" s="99" t="s">
        <v>72</v>
      </c>
      <c r="T188" s="14" t="str">
        <f t="shared" ca="1" si="9"/>
        <v>Yes</v>
      </c>
      <c r="U188" s="14" t="str">
        <f t="shared" ca="1" si="10"/>
        <v>Yes</v>
      </c>
      <c r="V188" t="str">
        <f t="shared" si="11"/>
        <v>I076782</v>
      </c>
    </row>
    <row r="189" spans="1:22" ht="15.6">
      <c r="A189" s="110" t="s">
        <v>4690</v>
      </c>
      <c r="B189" s="96" t="s">
        <v>4691</v>
      </c>
      <c r="C189" s="13" t="s">
        <v>6520</v>
      </c>
      <c r="D189" s="13" t="s">
        <v>65</v>
      </c>
      <c r="E189" s="13" t="s">
        <v>65</v>
      </c>
      <c r="F189" s="13" t="s">
        <v>25</v>
      </c>
      <c r="G189" s="13" t="str">
        <f t="shared" ca="1" si="8"/>
        <v>S4</v>
      </c>
      <c r="H189" s="109" t="s">
        <v>54</v>
      </c>
      <c r="I189" s="13" t="s">
        <v>5399</v>
      </c>
      <c r="J189" s="13" t="s">
        <v>6521</v>
      </c>
      <c r="K189" s="100">
        <v>42439</v>
      </c>
      <c r="L189" s="100">
        <v>42597</v>
      </c>
      <c r="M189" s="22">
        <v>42622</v>
      </c>
      <c r="N189" s="13" t="s">
        <v>13</v>
      </c>
      <c r="O189" s="13" t="s">
        <v>149</v>
      </c>
      <c r="P189" s="14" t="s">
        <v>17</v>
      </c>
      <c r="Q189" s="13"/>
      <c r="R189" s="15">
        <v>7046</v>
      </c>
      <c r="S189" s="99" t="s">
        <v>72</v>
      </c>
      <c r="T189" s="14" t="str">
        <f t="shared" ca="1" si="9"/>
        <v>Yes</v>
      </c>
      <c r="U189" s="14" t="str">
        <f t="shared" ca="1" si="10"/>
        <v>Yes</v>
      </c>
      <c r="V189" t="str">
        <f t="shared" si="11"/>
        <v>I819510</v>
      </c>
    </row>
    <row r="190" spans="1:22" ht="15.6">
      <c r="A190" s="110" t="s">
        <v>4174</v>
      </c>
      <c r="B190" s="96" t="s">
        <v>4133</v>
      </c>
      <c r="C190" s="15" t="s">
        <v>6522</v>
      </c>
      <c r="D190" s="13" t="s">
        <v>76</v>
      </c>
      <c r="E190" s="13" t="s">
        <v>76</v>
      </c>
      <c r="F190" s="233" t="s">
        <v>25</v>
      </c>
      <c r="G190" s="13" t="str">
        <f t="shared" ca="1" si="8"/>
        <v>S4</v>
      </c>
      <c r="H190" s="109" t="s">
        <v>54</v>
      </c>
      <c r="I190" s="13" t="s">
        <v>68</v>
      </c>
      <c r="J190" s="13" t="s">
        <v>6523</v>
      </c>
      <c r="K190" s="100">
        <v>42584</v>
      </c>
      <c r="L190" s="100">
        <f>K190+15</f>
        <v>42599</v>
      </c>
      <c r="M190" s="98"/>
      <c r="N190" s="13" t="s">
        <v>7</v>
      </c>
      <c r="O190" s="13" t="s">
        <v>103</v>
      </c>
      <c r="P190" s="14" t="s">
        <v>17</v>
      </c>
      <c r="Q190" s="13" t="s">
        <v>3641</v>
      </c>
      <c r="R190" s="15">
        <v>345091</v>
      </c>
      <c r="S190" s="99" t="s">
        <v>72</v>
      </c>
      <c r="T190" s="14" t="str">
        <f t="shared" ca="1" si="9"/>
        <v>Yes</v>
      </c>
      <c r="U190" s="14" t="str">
        <f t="shared" ca="1" si="10"/>
        <v>Yes</v>
      </c>
      <c r="V190" t="str">
        <f t="shared" si="11"/>
        <v>I076782</v>
      </c>
    </row>
    <row r="191" spans="1:22" ht="15.6">
      <c r="A191" s="110" t="s">
        <v>4174</v>
      </c>
      <c r="B191" s="96" t="s">
        <v>4133</v>
      </c>
      <c r="C191" s="13" t="s">
        <v>6524</v>
      </c>
      <c r="D191" s="13" t="s">
        <v>65</v>
      </c>
      <c r="E191" s="13" t="s">
        <v>65</v>
      </c>
      <c r="F191" s="13" t="s">
        <v>25</v>
      </c>
      <c r="G191" s="13" t="str">
        <f t="shared" ca="1" si="8"/>
        <v>S4</v>
      </c>
      <c r="H191" s="109" t="s">
        <v>54</v>
      </c>
      <c r="I191" s="13" t="s">
        <v>55</v>
      </c>
      <c r="J191" s="13" t="s">
        <v>6525</v>
      </c>
      <c r="K191" s="100">
        <v>42541</v>
      </c>
      <c r="L191" s="100">
        <v>42602</v>
      </c>
      <c r="M191" s="98"/>
      <c r="N191" s="13" t="s">
        <v>7</v>
      </c>
      <c r="O191" s="13" t="s">
        <v>94</v>
      </c>
      <c r="P191" s="14" t="s">
        <v>17</v>
      </c>
      <c r="Q191" s="13"/>
      <c r="R191" s="15">
        <v>126642</v>
      </c>
      <c r="S191" s="16" t="s">
        <v>72</v>
      </c>
      <c r="T191" s="14" t="str">
        <f t="shared" ca="1" si="9"/>
        <v>Yes</v>
      </c>
      <c r="U191" s="14" t="str">
        <f t="shared" ca="1" si="10"/>
        <v>Yes</v>
      </c>
      <c r="V191" t="str">
        <f t="shared" si="11"/>
        <v>I300127</v>
      </c>
    </row>
    <row r="192" spans="1:22" ht="15.6">
      <c r="A192" s="110" t="s">
        <v>4690</v>
      </c>
      <c r="B192" s="96" t="s">
        <v>4691</v>
      </c>
      <c r="C192" s="13" t="s">
        <v>6526</v>
      </c>
      <c r="D192" s="13" t="s">
        <v>65</v>
      </c>
      <c r="E192" s="13" t="s">
        <v>65</v>
      </c>
      <c r="F192" s="13" t="s">
        <v>25</v>
      </c>
      <c r="G192" s="13" t="str">
        <f t="shared" ca="1" si="8"/>
        <v>S4</v>
      </c>
      <c r="H192" s="109" t="s">
        <v>54</v>
      </c>
      <c r="I192" s="13" t="s">
        <v>6175</v>
      </c>
      <c r="J192" s="13" t="s">
        <v>6527</v>
      </c>
      <c r="K192" s="100">
        <v>42559</v>
      </c>
      <c r="L192" s="100">
        <v>42604</v>
      </c>
      <c r="M192" s="98">
        <v>42641</v>
      </c>
      <c r="N192" s="13" t="s">
        <v>9</v>
      </c>
      <c r="O192" s="13" t="s">
        <v>6181</v>
      </c>
      <c r="P192" s="14" t="s">
        <v>17</v>
      </c>
      <c r="Q192" s="13"/>
      <c r="R192" s="15">
        <v>130356</v>
      </c>
      <c r="S192" s="16" t="s">
        <v>72</v>
      </c>
      <c r="T192" s="14" t="str">
        <f t="shared" ca="1" si="9"/>
        <v>Yes</v>
      </c>
      <c r="U192" s="14" t="str">
        <f t="shared" ca="1" si="10"/>
        <v>Yes</v>
      </c>
      <c r="V192" t="str">
        <f t="shared" si="11"/>
        <v>I321905</v>
      </c>
    </row>
    <row r="193" spans="1:22" ht="15.6">
      <c r="A193" s="110" t="s">
        <v>4174</v>
      </c>
      <c r="B193" s="96" t="s">
        <v>4133</v>
      </c>
      <c r="C193" s="13" t="s">
        <v>6247</v>
      </c>
      <c r="D193" s="13" t="s">
        <v>65</v>
      </c>
      <c r="E193" s="13" t="s">
        <v>65</v>
      </c>
      <c r="F193" s="13" t="s">
        <v>25</v>
      </c>
      <c r="G193" s="13" t="str">
        <f t="shared" ca="1" si="8"/>
        <v>S4</v>
      </c>
      <c r="H193" s="109" t="s">
        <v>54</v>
      </c>
      <c r="I193" s="13" t="s">
        <v>55</v>
      </c>
      <c r="J193" s="13" t="s">
        <v>6528</v>
      </c>
      <c r="K193" s="100">
        <v>42563</v>
      </c>
      <c r="L193" s="100">
        <v>42604</v>
      </c>
      <c r="M193" s="98"/>
      <c r="N193" s="13" t="s">
        <v>9</v>
      </c>
      <c r="O193" s="13" t="s">
        <v>10</v>
      </c>
      <c r="P193" s="14" t="s">
        <v>17</v>
      </c>
      <c r="Q193" s="13" t="s">
        <v>6487</v>
      </c>
      <c r="R193" s="15">
        <v>1489383</v>
      </c>
      <c r="S193" s="99" t="s">
        <v>72</v>
      </c>
      <c r="T193" s="14" t="str">
        <f t="shared" ca="1" si="9"/>
        <v>Yes</v>
      </c>
      <c r="U193" s="14" t="str">
        <f t="shared" ca="1" si="10"/>
        <v>Yes</v>
      </c>
      <c r="V193" t="str">
        <f t="shared" si="11"/>
        <v>I321911</v>
      </c>
    </row>
    <row r="194" spans="1:22" ht="15.6">
      <c r="A194" s="110" t="s">
        <v>4690</v>
      </c>
      <c r="B194" s="96" t="s">
        <v>4691</v>
      </c>
      <c r="C194" s="13" t="s">
        <v>6529</v>
      </c>
      <c r="D194" s="13" t="s">
        <v>65</v>
      </c>
      <c r="E194" s="13" t="s">
        <v>65</v>
      </c>
      <c r="F194" s="13" t="s">
        <v>25</v>
      </c>
      <c r="G194" s="13" t="str">
        <f t="shared" ref="G194:G257" ca="1" si="12">IF((AND((L194-TODAY())&gt;0,(H194="N")))=TRUE,"S1",IF(AND((L194-TODAY())&lt;=0,(H194="N"))=TRUE,"S2",IF(AND((L194-TODAY())&gt;0,(H194="Y"))=TRUE,"S3","S4")))</f>
        <v>S4</v>
      </c>
      <c r="H194" s="109" t="s">
        <v>54</v>
      </c>
      <c r="I194" s="13" t="s">
        <v>55</v>
      </c>
      <c r="J194" s="13" t="s">
        <v>6530</v>
      </c>
      <c r="K194" s="100">
        <v>42597</v>
      </c>
      <c r="L194" s="100">
        <v>42608</v>
      </c>
      <c r="M194" s="98"/>
      <c r="N194" s="13" t="s">
        <v>7</v>
      </c>
      <c r="O194" s="13" t="s">
        <v>94</v>
      </c>
      <c r="P194" s="14" t="s">
        <v>17</v>
      </c>
      <c r="Q194" s="13" t="s">
        <v>6531</v>
      </c>
      <c r="R194" s="15">
        <v>15301</v>
      </c>
      <c r="S194" s="16" t="s">
        <v>72</v>
      </c>
      <c r="T194" s="14" t="str">
        <f t="shared" ref="T194:T257" ca="1" si="13">IF((AND((M194-TODAY())&lt;=0,(F194&lt;&gt;"P1")))=TRUE,"Yes","No")</f>
        <v>Yes</v>
      </c>
      <c r="U194" s="14" t="str">
        <f t="shared" ref="U194:U257" ca="1" si="14">IF((AND((M194-TODAY())&lt;=30,(L194-TODAY())&lt;=0,(F194="P1")))=TRUE,"Yes",IF(AND((M194-TODAY())&lt;=30,(L194-TODAY())&lt;=0,(F194="P2"))=TRUE,"Yes",IF(AND((M194-TODAY())&lt;=30,(L194-TODAY())&lt;=0,(F194="P3"),H194="N")=TRUE,"Yes","No")))</f>
        <v>Yes</v>
      </c>
      <c r="V194" t="str">
        <f t="shared" ref="V194:V257" si="15">IF(O194="Komal","I321911",IF(O194="Mitch","I830949",IF(O194="Balki","I322987",IF(O194="Matthew","I844765",IF(O194="Sarah","I076758",IF(O194="Tina","I076782",IF(O194="Chetan","I321905",IF(O194="Jessie","I300127",IF(O194="Amrutha","I318955",IF(O194="Brian","I844758",IF(O194="Weranga","I833799",IF(O194="Adarsh","I318678",IF(O194="Krishnamoorthy","I321922",IF(O194="Shweta","D059874",IF(O194="Stefan","D028755",IF(O194="Deb","I077275",IF(O194="Gunter","D038475",IF(O194="Raj","I830957",IF(O194="Hamad","I831094",IF(O194="Klaus","D061043",IF(O194="Devan","I819681",IF(O194="Erika","I828891",IF(O194="Govind","I821012",IF(O194="Jimmy","I819510", IF(O194="GLOBAL", "GLOBAL", IF(O194="Thomas", "D039927", IF(O194="Amy", "I076757")))))))))))))))))))))))))))</f>
        <v>I300127</v>
      </c>
    </row>
    <row r="195" spans="1:22" ht="15.6">
      <c r="A195" s="110" t="s">
        <v>6167</v>
      </c>
      <c r="B195" s="96" t="s">
        <v>4181</v>
      </c>
      <c r="C195" s="13" t="s">
        <v>5972</v>
      </c>
      <c r="D195" s="13" t="s">
        <v>65</v>
      </c>
      <c r="E195" s="13" t="s">
        <v>65</v>
      </c>
      <c r="F195" s="13" t="s">
        <v>25</v>
      </c>
      <c r="G195" s="13" t="str">
        <f t="shared" ca="1" si="12"/>
        <v>S4</v>
      </c>
      <c r="H195" s="109" t="s">
        <v>54</v>
      </c>
      <c r="I195" s="13" t="s">
        <v>6175</v>
      </c>
      <c r="J195" s="13" t="s">
        <v>6532</v>
      </c>
      <c r="K195" s="100">
        <v>42604</v>
      </c>
      <c r="L195" s="100">
        <v>42613</v>
      </c>
      <c r="M195" s="98">
        <v>42643</v>
      </c>
      <c r="N195" s="13" t="s">
        <v>9</v>
      </c>
      <c r="O195" s="13" t="s">
        <v>10</v>
      </c>
      <c r="P195" s="14" t="s">
        <v>17</v>
      </c>
      <c r="Q195" s="13"/>
      <c r="R195" s="15">
        <v>446391</v>
      </c>
      <c r="S195" s="99" t="s">
        <v>72</v>
      </c>
      <c r="T195" s="14" t="str">
        <f t="shared" ca="1" si="13"/>
        <v>Yes</v>
      </c>
      <c r="U195" s="14" t="str">
        <f t="shared" ca="1" si="14"/>
        <v>Yes</v>
      </c>
      <c r="V195" t="str">
        <f t="shared" si="15"/>
        <v>I321911</v>
      </c>
    </row>
    <row r="196" spans="1:22" ht="15.6">
      <c r="A196" s="110" t="s">
        <v>4174</v>
      </c>
      <c r="B196" s="96" t="s">
        <v>4133</v>
      </c>
      <c r="C196" s="13" t="s">
        <v>6533</v>
      </c>
      <c r="D196" s="13" t="s">
        <v>76</v>
      </c>
      <c r="E196" s="13" t="s">
        <v>76</v>
      </c>
      <c r="F196" s="13" t="s">
        <v>25</v>
      </c>
      <c r="G196" s="13" t="str">
        <f t="shared" ca="1" si="12"/>
        <v>S4</v>
      </c>
      <c r="H196" s="109" t="s">
        <v>54</v>
      </c>
      <c r="I196" s="13" t="s">
        <v>6175</v>
      </c>
      <c r="J196" s="13" t="s">
        <v>6534</v>
      </c>
      <c r="K196" s="100">
        <v>42583</v>
      </c>
      <c r="L196" s="100">
        <v>42613</v>
      </c>
      <c r="M196" s="98">
        <v>42667</v>
      </c>
      <c r="N196" s="13" t="s">
        <v>13</v>
      </c>
      <c r="O196" s="13" t="s">
        <v>5488</v>
      </c>
      <c r="P196" s="14" t="s">
        <v>17</v>
      </c>
      <c r="Q196" s="13"/>
      <c r="R196" s="15">
        <v>17763</v>
      </c>
      <c r="S196" s="99" t="s">
        <v>72</v>
      </c>
      <c r="T196" s="14" t="str">
        <f t="shared" ca="1" si="13"/>
        <v>Yes</v>
      </c>
      <c r="U196" s="14" t="str">
        <f t="shared" ca="1" si="14"/>
        <v>Yes</v>
      </c>
      <c r="V196" t="str">
        <f t="shared" si="15"/>
        <v>I833799</v>
      </c>
    </row>
    <row r="197" spans="1:22" ht="15.6">
      <c r="A197" s="110" t="s">
        <v>4174</v>
      </c>
      <c r="B197" s="96" t="s">
        <v>4133</v>
      </c>
      <c r="C197" s="13" t="s">
        <v>6535</v>
      </c>
      <c r="D197" s="13" t="s">
        <v>76</v>
      </c>
      <c r="E197" s="13" t="s">
        <v>76</v>
      </c>
      <c r="F197" s="13" t="s">
        <v>25</v>
      </c>
      <c r="G197" s="13" t="str">
        <f t="shared" ca="1" si="12"/>
        <v>S4</v>
      </c>
      <c r="H197" s="109" t="s">
        <v>54</v>
      </c>
      <c r="I197" s="13" t="s">
        <v>6175</v>
      </c>
      <c r="J197" s="13" t="s">
        <v>6536</v>
      </c>
      <c r="K197" s="100">
        <v>42548</v>
      </c>
      <c r="L197" s="100">
        <v>42618</v>
      </c>
      <c r="M197" s="98">
        <v>42683</v>
      </c>
      <c r="N197" s="13" t="s">
        <v>13</v>
      </c>
      <c r="O197" s="13" t="s">
        <v>5488</v>
      </c>
      <c r="P197" s="14" t="s">
        <v>17</v>
      </c>
      <c r="Q197" s="13" t="s">
        <v>6313</v>
      </c>
      <c r="R197" s="15">
        <v>329132</v>
      </c>
      <c r="S197" s="16" t="s">
        <v>72</v>
      </c>
      <c r="T197" s="14" t="str">
        <f t="shared" ca="1" si="13"/>
        <v>Yes</v>
      </c>
      <c r="U197" s="14" t="str">
        <f t="shared" ca="1" si="14"/>
        <v>Yes</v>
      </c>
      <c r="V197" t="str">
        <f t="shared" si="15"/>
        <v>I833799</v>
      </c>
    </row>
    <row r="198" spans="1:22" ht="15.6">
      <c r="A198" s="110" t="s">
        <v>4174</v>
      </c>
      <c r="B198" s="96" t="s">
        <v>4133</v>
      </c>
      <c r="C198" s="13" t="s">
        <v>6537</v>
      </c>
      <c r="D198" s="13" t="s">
        <v>65</v>
      </c>
      <c r="E198" s="13" t="s">
        <v>65</v>
      </c>
      <c r="F198" s="13" t="s">
        <v>25</v>
      </c>
      <c r="G198" s="13" t="str">
        <f t="shared" ca="1" si="12"/>
        <v>S4</v>
      </c>
      <c r="H198" s="109" t="s">
        <v>54</v>
      </c>
      <c r="I198" s="13" t="s">
        <v>6175</v>
      </c>
      <c r="J198" s="13" t="s">
        <v>6538</v>
      </c>
      <c r="K198" s="100">
        <v>42606</v>
      </c>
      <c r="L198" s="100">
        <v>42622</v>
      </c>
      <c r="M198" s="22"/>
      <c r="N198" s="13" t="s">
        <v>9</v>
      </c>
      <c r="O198" s="13" t="s">
        <v>5539</v>
      </c>
      <c r="P198" s="14" t="s">
        <v>17</v>
      </c>
      <c r="Q198" s="13"/>
      <c r="R198" s="15">
        <v>63948</v>
      </c>
      <c r="S198" s="99" t="s">
        <v>72</v>
      </c>
      <c r="T198" s="14" t="str">
        <f t="shared" ca="1" si="13"/>
        <v>Yes</v>
      </c>
      <c r="U198" s="14" t="str">
        <f t="shared" ca="1" si="14"/>
        <v>Yes</v>
      </c>
      <c r="V198" t="str">
        <f t="shared" si="15"/>
        <v>I321922</v>
      </c>
    </row>
    <row r="199" spans="1:22" ht="15.6">
      <c r="A199" s="110" t="s">
        <v>4429</v>
      </c>
      <c r="B199" s="96" t="s">
        <v>152</v>
      </c>
      <c r="C199" s="13" t="s">
        <v>6539</v>
      </c>
      <c r="D199" s="13" t="s">
        <v>65</v>
      </c>
      <c r="E199" s="13" t="s">
        <v>65</v>
      </c>
      <c r="F199" s="13" t="s">
        <v>25</v>
      </c>
      <c r="G199" s="13" t="str">
        <f t="shared" ca="1" si="12"/>
        <v>S4</v>
      </c>
      <c r="H199" s="109" t="s">
        <v>54</v>
      </c>
      <c r="I199" s="13" t="s">
        <v>6175</v>
      </c>
      <c r="J199" s="13" t="s">
        <v>6540</v>
      </c>
      <c r="K199" s="100">
        <v>42540</v>
      </c>
      <c r="L199" s="100">
        <v>42628</v>
      </c>
      <c r="M199" s="98"/>
      <c r="N199" s="13" t="s">
        <v>7</v>
      </c>
      <c r="O199" s="13" t="s">
        <v>103</v>
      </c>
      <c r="P199" s="14" t="s">
        <v>17</v>
      </c>
      <c r="Q199" s="13"/>
      <c r="R199" s="15">
        <v>125410</v>
      </c>
      <c r="S199" s="99" t="s">
        <v>72</v>
      </c>
      <c r="T199" s="14" t="str">
        <f t="shared" ca="1" si="13"/>
        <v>Yes</v>
      </c>
      <c r="U199" s="14" t="str">
        <f t="shared" ca="1" si="14"/>
        <v>Yes</v>
      </c>
      <c r="V199" t="str">
        <f t="shared" si="15"/>
        <v>I076782</v>
      </c>
    </row>
    <row r="200" spans="1:22" ht="15.6">
      <c r="A200" s="110" t="s">
        <v>4141</v>
      </c>
      <c r="B200" s="96" t="s">
        <v>4142</v>
      </c>
      <c r="C200" s="13" t="s">
        <v>6403</v>
      </c>
      <c r="D200" s="13" t="s">
        <v>65</v>
      </c>
      <c r="E200" s="13" t="s">
        <v>65</v>
      </c>
      <c r="F200" s="13" t="s">
        <v>25</v>
      </c>
      <c r="G200" s="13" t="str">
        <f t="shared" ca="1" si="12"/>
        <v>S4</v>
      </c>
      <c r="H200" s="101" t="s">
        <v>54</v>
      </c>
      <c r="I200" s="13" t="s">
        <v>5399</v>
      </c>
      <c r="J200" s="13" t="s">
        <v>6541</v>
      </c>
      <c r="K200" s="100">
        <v>42597</v>
      </c>
      <c r="L200" s="100">
        <v>42629</v>
      </c>
      <c r="M200" s="98">
        <v>42660</v>
      </c>
      <c r="N200" s="13" t="s">
        <v>13</v>
      </c>
      <c r="O200" s="13" t="s">
        <v>132</v>
      </c>
      <c r="P200" s="14" t="s">
        <v>17</v>
      </c>
      <c r="Q200" s="13"/>
      <c r="R200" s="15">
        <v>291142</v>
      </c>
      <c r="S200" s="16" t="s">
        <v>72</v>
      </c>
      <c r="T200" s="14" t="str">
        <f t="shared" ca="1" si="13"/>
        <v>Yes</v>
      </c>
      <c r="U200" s="14" t="str">
        <f t="shared" ca="1" si="14"/>
        <v>Yes</v>
      </c>
      <c r="V200" t="str">
        <f t="shared" si="15"/>
        <v>I844758</v>
      </c>
    </row>
    <row r="201" spans="1:22" ht="15.6">
      <c r="A201" s="110" t="s">
        <v>4141</v>
      </c>
      <c r="B201" s="96" t="s">
        <v>4142</v>
      </c>
      <c r="C201" s="13" t="s">
        <v>6542</v>
      </c>
      <c r="D201" s="13" t="s">
        <v>65</v>
      </c>
      <c r="E201" s="13" t="s">
        <v>65</v>
      </c>
      <c r="F201" s="13" t="s">
        <v>25</v>
      </c>
      <c r="G201" s="13" t="str">
        <f t="shared" ca="1" si="12"/>
        <v>S4</v>
      </c>
      <c r="H201" s="109" t="s">
        <v>54</v>
      </c>
      <c r="I201" s="13" t="s">
        <v>55</v>
      </c>
      <c r="J201" s="13" t="s">
        <v>6543</v>
      </c>
      <c r="K201" s="100">
        <v>42613</v>
      </c>
      <c r="L201" s="100">
        <v>42629</v>
      </c>
      <c r="M201" s="98"/>
      <c r="N201" s="13" t="s">
        <v>7</v>
      </c>
      <c r="O201" s="13" t="s">
        <v>103</v>
      </c>
      <c r="P201" s="14" t="s">
        <v>17</v>
      </c>
      <c r="Q201" s="13"/>
      <c r="R201" s="15">
        <v>41968</v>
      </c>
      <c r="S201" s="99" t="s">
        <v>72</v>
      </c>
      <c r="T201" s="14" t="str">
        <f t="shared" ca="1" si="13"/>
        <v>Yes</v>
      </c>
      <c r="U201" s="14" t="str">
        <f t="shared" ca="1" si="14"/>
        <v>Yes</v>
      </c>
      <c r="V201" t="str">
        <f t="shared" si="15"/>
        <v>I076782</v>
      </c>
    </row>
    <row r="202" spans="1:22" ht="15.6">
      <c r="A202" s="110" t="s">
        <v>4174</v>
      </c>
      <c r="B202" s="96" t="s">
        <v>4133</v>
      </c>
      <c r="C202" s="2" t="s">
        <v>6544</v>
      </c>
      <c r="D202" s="2" t="s">
        <v>65</v>
      </c>
      <c r="E202" s="13" t="s">
        <v>65</v>
      </c>
      <c r="F202" s="13" t="s">
        <v>25</v>
      </c>
      <c r="G202" s="13" t="str">
        <f t="shared" ca="1" si="12"/>
        <v>S4</v>
      </c>
      <c r="H202" s="109" t="s">
        <v>54</v>
      </c>
      <c r="I202" s="13" t="s">
        <v>68</v>
      </c>
      <c r="J202" s="2" t="s">
        <v>6545</v>
      </c>
      <c r="K202" s="97">
        <v>42622</v>
      </c>
      <c r="L202" s="97">
        <v>42632</v>
      </c>
      <c r="M202" s="98"/>
      <c r="N202" s="97" t="s">
        <v>11</v>
      </c>
      <c r="O202" s="2" t="s">
        <v>4365</v>
      </c>
      <c r="P202" s="14" t="s">
        <v>17</v>
      </c>
      <c r="Q202" s="2"/>
      <c r="R202" s="15">
        <v>1249233</v>
      </c>
      <c r="S202" s="16" t="s">
        <v>72</v>
      </c>
      <c r="T202" s="14" t="str">
        <f t="shared" ca="1" si="13"/>
        <v>Yes</v>
      </c>
      <c r="U202" s="14" t="str">
        <f t="shared" ca="1" si="14"/>
        <v>Yes</v>
      </c>
      <c r="V202" t="str">
        <f t="shared" si="15"/>
        <v>D028755</v>
      </c>
    </row>
    <row r="203" spans="1:22" ht="15.6">
      <c r="A203" s="110" t="s">
        <v>4214</v>
      </c>
      <c r="B203" s="96" t="s">
        <v>4215</v>
      </c>
      <c r="C203" s="13" t="s">
        <v>6546</v>
      </c>
      <c r="D203" s="13" t="s">
        <v>65</v>
      </c>
      <c r="E203" s="13" t="s">
        <v>65</v>
      </c>
      <c r="F203" s="13" t="s">
        <v>25</v>
      </c>
      <c r="G203" s="13" t="str">
        <f t="shared" ca="1" si="12"/>
        <v>S4</v>
      </c>
      <c r="H203" s="109" t="s">
        <v>54</v>
      </c>
      <c r="I203" s="13" t="s">
        <v>6175</v>
      </c>
      <c r="J203" s="13" t="s">
        <v>6547</v>
      </c>
      <c r="K203" s="100">
        <v>42613</v>
      </c>
      <c r="L203" s="100">
        <v>42634</v>
      </c>
      <c r="M203" s="98"/>
      <c r="N203" s="13" t="s">
        <v>9</v>
      </c>
      <c r="O203" s="13" t="s">
        <v>10</v>
      </c>
      <c r="P203" s="14" t="s">
        <v>17</v>
      </c>
      <c r="Q203" s="13"/>
      <c r="R203" s="15">
        <v>40381</v>
      </c>
      <c r="S203" s="99" t="s">
        <v>72</v>
      </c>
      <c r="T203" s="14" t="str">
        <f t="shared" ca="1" si="13"/>
        <v>Yes</v>
      </c>
      <c r="U203" s="14" t="str">
        <f t="shared" ca="1" si="14"/>
        <v>Yes</v>
      </c>
      <c r="V203" t="str">
        <f t="shared" si="15"/>
        <v>I321911</v>
      </c>
    </row>
    <row r="204" spans="1:22" ht="15.6">
      <c r="A204" s="110" t="s">
        <v>6172</v>
      </c>
      <c r="B204" s="96" t="s">
        <v>6173</v>
      </c>
      <c r="C204" s="13" t="s">
        <v>6548</v>
      </c>
      <c r="D204" s="13" t="s">
        <v>76</v>
      </c>
      <c r="E204" s="13" t="s">
        <v>76</v>
      </c>
      <c r="F204" s="13" t="s">
        <v>25</v>
      </c>
      <c r="G204" s="13" t="str">
        <f t="shared" ca="1" si="12"/>
        <v>S4</v>
      </c>
      <c r="H204" s="109" t="s">
        <v>54</v>
      </c>
      <c r="I204" s="13" t="s">
        <v>68</v>
      </c>
      <c r="J204" s="13" t="s">
        <v>6549</v>
      </c>
      <c r="K204" s="100">
        <v>42625</v>
      </c>
      <c r="L204" s="100">
        <f>K204+15</f>
        <v>42640</v>
      </c>
      <c r="M204" s="98"/>
      <c r="N204" s="13" t="s">
        <v>7</v>
      </c>
      <c r="O204" s="13" t="s">
        <v>94</v>
      </c>
      <c r="P204" s="14" t="s">
        <v>17</v>
      </c>
      <c r="Q204" s="13" t="s">
        <v>3641</v>
      </c>
      <c r="R204" s="15">
        <v>3129621</v>
      </c>
      <c r="S204" s="99" t="s">
        <v>72</v>
      </c>
      <c r="T204" s="14" t="str">
        <f t="shared" ca="1" si="13"/>
        <v>Yes</v>
      </c>
      <c r="U204" s="14" t="str">
        <f t="shared" ca="1" si="14"/>
        <v>Yes</v>
      </c>
      <c r="V204" t="str">
        <f t="shared" si="15"/>
        <v>I300127</v>
      </c>
    </row>
    <row r="205" spans="1:22" ht="15.6">
      <c r="A205" s="110" t="s">
        <v>4174</v>
      </c>
      <c r="B205" s="96" t="s">
        <v>4133</v>
      </c>
      <c r="C205" s="13" t="s">
        <v>1525</v>
      </c>
      <c r="D205" s="13" t="s">
        <v>65</v>
      </c>
      <c r="E205" s="13" t="s">
        <v>65</v>
      </c>
      <c r="F205" s="13" t="s">
        <v>25</v>
      </c>
      <c r="G205" s="13" t="str">
        <f t="shared" ca="1" si="12"/>
        <v>S4</v>
      </c>
      <c r="H205" s="109" t="s">
        <v>54</v>
      </c>
      <c r="I205" s="13" t="s">
        <v>68</v>
      </c>
      <c r="J205" s="13" t="s">
        <v>6550</v>
      </c>
      <c r="K205" s="100">
        <v>42626</v>
      </c>
      <c r="L205" s="100">
        <f>K205+15</f>
        <v>42641</v>
      </c>
      <c r="M205" s="98">
        <v>42735</v>
      </c>
      <c r="N205" s="13" t="s">
        <v>9</v>
      </c>
      <c r="O205" s="13" t="s">
        <v>6267</v>
      </c>
      <c r="P205" s="14" t="s">
        <v>17</v>
      </c>
      <c r="Q205" s="13" t="s">
        <v>3641</v>
      </c>
      <c r="R205" s="15">
        <v>374822</v>
      </c>
      <c r="S205" s="16" t="s">
        <v>72</v>
      </c>
      <c r="T205" s="14" t="str">
        <f t="shared" ca="1" si="13"/>
        <v>Yes</v>
      </c>
      <c r="U205" s="14" t="str">
        <f t="shared" ca="1" si="14"/>
        <v>Yes</v>
      </c>
      <c r="V205" t="str">
        <f t="shared" si="15"/>
        <v>I318955</v>
      </c>
    </row>
    <row r="206" spans="1:22" ht="15.6">
      <c r="A206" s="110" t="s">
        <v>4475</v>
      </c>
      <c r="B206" s="96" t="s">
        <v>4476</v>
      </c>
      <c r="C206" s="13" t="s">
        <v>2810</v>
      </c>
      <c r="D206" s="13" t="s">
        <v>65</v>
      </c>
      <c r="E206" s="13" t="s">
        <v>65</v>
      </c>
      <c r="F206" s="13" t="s">
        <v>25</v>
      </c>
      <c r="G206" s="13" t="str">
        <f t="shared" ca="1" si="12"/>
        <v>S4</v>
      </c>
      <c r="H206" s="109" t="s">
        <v>54</v>
      </c>
      <c r="I206" s="13" t="s">
        <v>68</v>
      </c>
      <c r="J206" s="13" t="s">
        <v>6551</v>
      </c>
      <c r="K206" s="100">
        <v>42626</v>
      </c>
      <c r="L206" s="100">
        <f>K206+15</f>
        <v>42641</v>
      </c>
      <c r="M206" s="98">
        <v>42723</v>
      </c>
      <c r="N206" s="13" t="s">
        <v>7</v>
      </c>
      <c r="O206" s="13" t="s">
        <v>94</v>
      </c>
      <c r="P206" s="14" t="s">
        <v>17</v>
      </c>
      <c r="Q206" s="13" t="s">
        <v>3641</v>
      </c>
      <c r="R206" s="15">
        <v>139223</v>
      </c>
      <c r="S206" s="16" t="s">
        <v>72</v>
      </c>
      <c r="T206" s="14" t="str">
        <f t="shared" ca="1" si="13"/>
        <v>Yes</v>
      </c>
      <c r="U206" s="14" t="str">
        <f t="shared" ca="1" si="14"/>
        <v>Yes</v>
      </c>
      <c r="V206" t="str">
        <f t="shared" si="15"/>
        <v>I300127</v>
      </c>
    </row>
    <row r="207" spans="1:22" ht="15.6">
      <c r="A207" s="110" t="s">
        <v>4141</v>
      </c>
      <c r="B207" s="96" t="s">
        <v>4142</v>
      </c>
      <c r="C207" s="13" t="s">
        <v>6435</v>
      </c>
      <c r="D207" s="13" t="s">
        <v>65</v>
      </c>
      <c r="E207" s="13" t="s">
        <v>65</v>
      </c>
      <c r="F207" s="13" t="s">
        <v>25</v>
      </c>
      <c r="G207" s="13" t="str">
        <f t="shared" ca="1" si="12"/>
        <v>S4</v>
      </c>
      <c r="H207" s="109" t="s">
        <v>54</v>
      </c>
      <c r="I207" s="13" t="s">
        <v>55</v>
      </c>
      <c r="J207" s="13" t="s">
        <v>6552</v>
      </c>
      <c r="K207" s="100">
        <v>42590</v>
      </c>
      <c r="L207" s="100">
        <v>42643</v>
      </c>
      <c r="M207" s="98">
        <v>42704</v>
      </c>
      <c r="N207" s="13" t="s">
        <v>9</v>
      </c>
      <c r="O207" s="13" t="s">
        <v>6267</v>
      </c>
      <c r="P207" s="14" t="s">
        <v>17</v>
      </c>
      <c r="Q207" s="13"/>
      <c r="R207" s="15">
        <v>177568</v>
      </c>
      <c r="S207" s="99" t="s">
        <v>72</v>
      </c>
      <c r="T207" s="14" t="str">
        <f t="shared" ca="1" si="13"/>
        <v>Yes</v>
      </c>
      <c r="U207" s="14" t="str">
        <f t="shared" ca="1" si="14"/>
        <v>Yes</v>
      </c>
      <c r="V207" t="str">
        <f t="shared" si="15"/>
        <v>I318955</v>
      </c>
    </row>
    <row r="208" spans="1:22" ht="15.6">
      <c r="A208" s="110" t="s">
        <v>4214</v>
      </c>
      <c r="B208" s="96" t="s">
        <v>4215</v>
      </c>
      <c r="C208" s="13" t="s">
        <v>6553</v>
      </c>
      <c r="D208" s="13" t="s">
        <v>76</v>
      </c>
      <c r="E208" s="13" t="s">
        <v>76</v>
      </c>
      <c r="F208" s="233" t="s">
        <v>25</v>
      </c>
      <c r="G208" s="13" t="str">
        <f t="shared" ca="1" si="12"/>
        <v>S4</v>
      </c>
      <c r="H208" s="109" t="s">
        <v>54</v>
      </c>
      <c r="I208" s="13" t="s">
        <v>5399</v>
      </c>
      <c r="J208" s="13" t="s">
        <v>6554</v>
      </c>
      <c r="K208" s="100">
        <v>42478</v>
      </c>
      <c r="L208" s="100">
        <v>42643</v>
      </c>
      <c r="M208" s="98"/>
      <c r="N208" s="13" t="s">
        <v>9</v>
      </c>
      <c r="O208" s="13" t="s">
        <v>6181</v>
      </c>
      <c r="P208" s="14" t="s">
        <v>17</v>
      </c>
      <c r="Q208" s="13" t="s">
        <v>6555</v>
      </c>
      <c r="R208" s="15">
        <v>5215</v>
      </c>
      <c r="S208" s="16" t="s">
        <v>72</v>
      </c>
      <c r="T208" s="14" t="str">
        <f t="shared" ca="1" si="13"/>
        <v>Yes</v>
      </c>
      <c r="U208" s="14" t="str">
        <f t="shared" ca="1" si="14"/>
        <v>Yes</v>
      </c>
      <c r="V208" t="str">
        <f t="shared" si="15"/>
        <v>I321905</v>
      </c>
    </row>
    <row r="209" spans="1:22" ht="15.6">
      <c r="A209" s="110" t="s">
        <v>5816</v>
      </c>
      <c r="B209" s="96" t="s">
        <v>5817</v>
      </c>
      <c r="C209" s="13" t="s">
        <v>6556</v>
      </c>
      <c r="D209" s="96" t="s">
        <v>65</v>
      </c>
      <c r="E209" s="96" t="s">
        <v>65</v>
      </c>
      <c r="F209" s="13" t="s">
        <v>25</v>
      </c>
      <c r="G209" s="13" t="str">
        <f t="shared" ca="1" si="12"/>
        <v>S4</v>
      </c>
      <c r="H209" s="109" t="s">
        <v>54</v>
      </c>
      <c r="I209" s="2" t="s">
        <v>55</v>
      </c>
      <c r="J209" s="13" t="s">
        <v>6557</v>
      </c>
      <c r="K209" s="97">
        <v>42186</v>
      </c>
      <c r="L209" s="98">
        <v>42643</v>
      </c>
      <c r="M209" s="98"/>
      <c r="N209" s="2" t="s">
        <v>9</v>
      </c>
      <c r="O209" s="2" t="s">
        <v>5539</v>
      </c>
      <c r="P209" s="14" t="s">
        <v>17</v>
      </c>
      <c r="Q209" s="2"/>
      <c r="R209" s="15">
        <v>119380</v>
      </c>
      <c r="S209" s="16" t="s">
        <v>72</v>
      </c>
      <c r="T209" s="14" t="str">
        <f t="shared" ca="1" si="13"/>
        <v>Yes</v>
      </c>
      <c r="U209" s="14" t="str">
        <f t="shared" ca="1" si="14"/>
        <v>Yes</v>
      </c>
      <c r="V209" t="str">
        <f t="shared" si="15"/>
        <v>I321922</v>
      </c>
    </row>
    <row r="210" spans="1:22" ht="15.6">
      <c r="A210" s="110" t="s">
        <v>6558</v>
      </c>
      <c r="B210" s="96" t="s">
        <v>6559</v>
      </c>
      <c r="C210" s="13" t="s">
        <v>6560</v>
      </c>
      <c r="D210" s="13" t="s">
        <v>76</v>
      </c>
      <c r="E210" s="13" t="s">
        <v>76</v>
      </c>
      <c r="F210" s="13" t="s">
        <v>25</v>
      </c>
      <c r="G210" s="13" t="str">
        <f t="shared" ca="1" si="12"/>
        <v>S4</v>
      </c>
      <c r="H210" s="109" t="s">
        <v>54</v>
      </c>
      <c r="I210" s="13" t="s">
        <v>68</v>
      </c>
      <c r="J210" s="13" t="s">
        <v>6561</v>
      </c>
      <c r="K210" s="100">
        <v>42633</v>
      </c>
      <c r="L210" s="100">
        <f>K210+15</f>
        <v>42648</v>
      </c>
      <c r="M210" s="98">
        <v>42654</v>
      </c>
      <c r="N210" s="13" t="s">
        <v>7</v>
      </c>
      <c r="O210" s="13" t="s">
        <v>103</v>
      </c>
      <c r="P210" s="14" t="s">
        <v>17</v>
      </c>
      <c r="Q210" s="13" t="s">
        <v>3641</v>
      </c>
      <c r="R210" s="15">
        <v>23237</v>
      </c>
      <c r="S210" s="16" t="s">
        <v>72</v>
      </c>
      <c r="T210" s="14" t="str">
        <f t="shared" ca="1" si="13"/>
        <v>Yes</v>
      </c>
      <c r="U210" s="14" t="str">
        <f t="shared" ca="1" si="14"/>
        <v>Yes</v>
      </c>
      <c r="V210" t="str">
        <f t="shared" si="15"/>
        <v>I076782</v>
      </c>
    </row>
    <row r="211" spans="1:22" ht="15.6">
      <c r="A211" s="15" t="s">
        <v>6167</v>
      </c>
      <c r="B211" s="96" t="s">
        <v>4181</v>
      </c>
      <c r="C211" s="13" t="s">
        <v>6562</v>
      </c>
      <c r="D211" s="13" t="s">
        <v>65</v>
      </c>
      <c r="E211" s="13" t="s">
        <v>65</v>
      </c>
      <c r="F211" s="13" t="s">
        <v>25</v>
      </c>
      <c r="G211" s="13" t="str">
        <f t="shared" ca="1" si="12"/>
        <v>S4</v>
      </c>
      <c r="H211" s="109" t="s">
        <v>54</v>
      </c>
      <c r="I211" s="13" t="s">
        <v>55</v>
      </c>
      <c r="J211" s="13" t="s">
        <v>6563</v>
      </c>
      <c r="K211" s="100">
        <v>42609</v>
      </c>
      <c r="L211" s="100">
        <v>42657</v>
      </c>
      <c r="M211" s="98">
        <v>42685</v>
      </c>
      <c r="N211" s="13" t="s">
        <v>9</v>
      </c>
      <c r="O211" s="13" t="s">
        <v>10</v>
      </c>
      <c r="P211" s="14" t="s">
        <v>17</v>
      </c>
      <c r="Q211" s="13" t="s">
        <v>6564</v>
      </c>
      <c r="R211" s="15">
        <v>522927</v>
      </c>
      <c r="S211" s="99" t="s">
        <v>72</v>
      </c>
      <c r="T211" s="14" t="str">
        <f t="shared" ca="1" si="13"/>
        <v>Yes</v>
      </c>
      <c r="U211" s="14" t="str">
        <f t="shared" ca="1" si="14"/>
        <v>Yes</v>
      </c>
      <c r="V211" t="str">
        <f t="shared" si="15"/>
        <v>I321911</v>
      </c>
    </row>
    <row r="212" spans="1:22" ht="15.6">
      <c r="A212" s="110" t="s">
        <v>4174</v>
      </c>
      <c r="B212" s="96" t="s">
        <v>4133</v>
      </c>
      <c r="C212" s="13" t="s">
        <v>6489</v>
      </c>
      <c r="D212" s="13" t="s">
        <v>65</v>
      </c>
      <c r="E212" s="13" t="s">
        <v>65</v>
      </c>
      <c r="F212" s="13" t="s">
        <v>25</v>
      </c>
      <c r="G212" s="13" t="str">
        <f t="shared" ca="1" si="12"/>
        <v>S4</v>
      </c>
      <c r="H212" s="109" t="s">
        <v>54</v>
      </c>
      <c r="I212" s="13" t="s">
        <v>55</v>
      </c>
      <c r="J212" s="13" t="s">
        <v>6565</v>
      </c>
      <c r="K212" s="100">
        <v>42548</v>
      </c>
      <c r="L212" s="100">
        <v>42657</v>
      </c>
      <c r="M212" s="98">
        <v>42719</v>
      </c>
      <c r="N212" s="13" t="s">
        <v>9</v>
      </c>
      <c r="O212" s="13" t="s">
        <v>6267</v>
      </c>
      <c r="P212" s="14" t="s">
        <v>17</v>
      </c>
      <c r="Q212" s="13"/>
      <c r="R212" s="15">
        <v>169521</v>
      </c>
      <c r="S212" s="16" t="s">
        <v>72</v>
      </c>
      <c r="T212" s="14" t="str">
        <f t="shared" ca="1" si="13"/>
        <v>Yes</v>
      </c>
      <c r="U212" s="14" t="str">
        <f t="shared" ca="1" si="14"/>
        <v>Yes</v>
      </c>
      <c r="V212" t="str">
        <f t="shared" si="15"/>
        <v>I318955</v>
      </c>
    </row>
    <row r="213" spans="1:22" ht="15.6">
      <c r="A213" s="110" t="s">
        <v>4214</v>
      </c>
      <c r="B213" s="96" t="s">
        <v>4215</v>
      </c>
      <c r="C213" s="13" t="s">
        <v>6566</v>
      </c>
      <c r="D213" s="13" t="s">
        <v>65</v>
      </c>
      <c r="E213" s="13" t="s">
        <v>65</v>
      </c>
      <c r="F213" s="13" t="s">
        <v>25</v>
      </c>
      <c r="G213" s="13" t="str">
        <f t="shared" ca="1" si="12"/>
        <v>S4</v>
      </c>
      <c r="H213" s="109" t="s">
        <v>54</v>
      </c>
      <c r="I213" s="13" t="s">
        <v>55</v>
      </c>
      <c r="J213" s="13" t="s">
        <v>6567</v>
      </c>
      <c r="K213" s="100">
        <v>42478</v>
      </c>
      <c r="L213" s="100">
        <v>42657</v>
      </c>
      <c r="M213" s="98">
        <v>42727</v>
      </c>
      <c r="N213" s="13" t="s">
        <v>11</v>
      </c>
      <c r="O213" s="13" t="s">
        <v>128</v>
      </c>
      <c r="P213" s="14" t="s">
        <v>17</v>
      </c>
      <c r="Q213" s="13"/>
      <c r="R213" s="15">
        <v>5665631</v>
      </c>
      <c r="S213" s="16" t="s">
        <v>72</v>
      </c>
      <c r="T213" s="14" t="str">
        <f t="shared" ca="1" si="13"/>
        <v>Yes</v>
      </c>
      <c r="U213" s="14" t="str">
        <f t="shared" ca="1" si="14"/>
        <v>Yes</v>
      </c>
      <c r="V213" t="str">
        <f t="shared" si="15"/>
        <v>D059874</v>
      </c>
    </row>
    <row r="214" spans="1:22" ht="15.6">
      <c r="A214" s="110" t="s">
        <v>6115</v>
      </c>
      <c r="B214" s="96" t="s">
        <v>6116</v>
      </c>
      <c r="C214" s="13" t="s">
        <v>6568</v>
      </c>
      <c r="D214" s="13" t="s">
        <v>65</v>
      </c>
      <c r="E214" s="13" t="s">
        <v>65</v>
      </c>
      <c r="F214" s="13" t="s">
        <v>25</v>
      </c>
      <c r="G214" s="13" t="str">
        <f t="shared" ca="1" si="12"/>
        <v>S4</v>
      </c>
      <c r="H214" s="109" t="s">
        <v>54</v>
      </c>
      <c r="I214" s="13" t="s">
        <v>55</v>
      </c>
      <c r="J214" s="13" t="s">
        <v>6569</v>
      </c>
      <c r="K214" s="100">
        <v>42583</v>
      </c>
      <c r="L214" s="100">
        <v>42658</v>
      </c>
      <c r="M214" s="98">
        <v>42727</v>
      </c>
      <c r="N214" s="13" t="s">
        <v>9</v>
      </c>
      <c r="O214" s="13" t="s">
        <v>5539</v>
      </c>
      <c r="P214" s="14" t="s">
        <v>17</v>
      </c>
      <c r="Q214" s="13" t="s">
        <v>6313</v>
      </c>
      <c r="R214" s="15">
        <v>44134</v>
      </c>
      <c r="S214" s="16" t="s">
        <v>72</v>
      </c>
      <c r="T214" s="14" t="str">
        <f t="shared" ca="1" si="13"/>
        <v>Yes</v>
      </c>
      <c r="U214" s="14" t="str">
        <f t="shared" ca="1" si="14"/>
        <v>Yes</v>
      </c>
      <c r="V214" t="str">
        <f t="shared" si="15"/>
        <v>I321922</v>
      </c>
    </row>
    <row r="215" spans="1:22" ht="15.6">
      <c r="A215" s="110" t="s">
        <v>4214</v>
      </c>
      <c r="B215" s="96" t="s">
        <v>4215</v>
      </c>
      <c r="C215" s="13" t="s">
        <v>6570</v>
      </c>
      <c r="D215" s="13" t="s">
        <v>65</v>
      </c>
      <c r="E215" s="13" t="s">
        <v>65</v>
      </c>
      <c r="F215" s="13" t="s">
        <v>25</v>
      </c>
      <c r="G215" s="13" t="str">
        <f t="shared" ca="1" si="12"/>
        <v>S4</v>
      </c>
      <c r="H215" s="109" t="s">
        <v>54</v>
      </c>
      <c r="I215" s="13" t="s">
        <v>55</v>
      </c>
      <c r="J215" s="13" t="s">
        <v>6571</v>
      </c>
      <c r="K215" s="100">
        <v>42577</v>
      </c>
      <c r="L215" s="100">
        <v>42660</v>
      </c>
      <c r="M215" s="98">
        <v>42692</v>
      </c>
      <c r="N215" s="13" t="s">
        <v>9</v>
      </c>
      <c r="O215" s="13" t="s">
        <v>6181</v>
      </c>
      <c r="P215" s="14" t="s">
        <v>17</v>
      </c>
      <c r="Q215" s="13" t="s">
        <v>6572</v>
      </c>
      <c r="R215" s="15">
        <v>33857</v>
      </c>
      <c r="S215" s="16" t="s">
        <v>72</v>
      </c>
      <c r="T215" s="14" t="str">
        <f t="shared" ca="1" si="13"/>
        <v>Yes</v>
      </c>
      <c r="U215" s="14" t="str">
        <f t="shared" ca="1" si="14"/>
        <v>Yes</v>
      </c>
      <c r="V215" t="str">
        <f t="shared" si="15"/>
        <v>I321905</v>
      </c>
    </row>
    <row r="216" spans="1:22" ht="15.6">
      <c r="A216" s="110" t="s">
        <v>4214</v>
      </c>
      <c r="B216" s="96" t="s">
        <v>4215</v>
      </c>
      <c r="C216" s="13" t="s">
        <v>6573</v>
      </c>
      <c r="D216" s="13" t="s">
        <v>65</v>
      </c>
      <c r="E216" s="13" t="s">
        <v>65</v>
      </c>
      <c r="F216" s="13" t="s">
        <v>25</v>
      </c>
      <c r="G216" s="13" t="str">
        <f t="shared" ca="1" si="12"/>
        <v>S4</v>
      </c>
      <c r="H216" s="109" t="s">
        <v>54</v>
      </c>
      <c r="I216" s="13" t="s">
        <v>55</v>
      </c>
      <c r="J216" s="13" t="s">
        <v>6574</v>
      </c>
      <c r="K216" s="100">
        <v>42569</v>
      </c>
      <c r="L216" s="100">
        <v>42664</v>
      </c>
      <c r="M216" s="98">
        <v>42706</v>
      </c>
      <c r="N216" s="13" t="s">
        <v>9</v>
      </c>
      <c r="O216" s="13" t="s">
        <v>6305</v>
      </c>
      <c r="P216" s="14" t="s">
        <v>17</v>
      </c>
      <c r="Q216" s="13"/>
      <c r="R216" s="15">
        <v>2036760</v>
      </c>
      <c r="S216" s="99" t="s">
        <v>72</v>
      </c>
      <c r="T216" s="14" t="str">
        <f t="shared" ca="1" si="13"/>
        <v>Yes</v>
      </c>
      <c r="U216" s="14" t="str">
        <f t="shared" ca="1" si="14"/>
        <v>Yes</v>
      </c>
      <c r="V216" t="str">
        <f t="shared" si="15"/>
        <v>I318678</v>
      </c>
    </row>
    <row r="217" spans="1:22" ht="15.6">
      <c r="A217" s="110" t="s">
        <v>4429</v>
      </c>
      <c r="B217" s="96" t="s">
        <v>152</v>
      </c>
      <c r="C217" s="13" t="s">
        <v>6575</v>
      </c>
      <c r="D217" s="13" t="s">
        <v>65</v>
      </c>
      <c r="E217" s="13" t="s">
        <v>65</v>
      </c>
      <c r="F217" s="13" t="s">
        <v>25</v>
      </c>
      <c r="G217" s="13" t="str">
        <f t="shared" ca="1" si="12"/>
        <v>S4</v>
      </c>
      <c r="H217" s="109" t="s">
        <v>54</v>
      </c>
      <c r="I217" s="13" t="s">
        <v>5399</v>
      </c>
      <c r="J217" s="13" t="s">
        <v>6576</v>
      </c>
      <c r="K217" s="100">
        <v>42605</v>
      </c>
      <c r="L217" s="100">
        <v>42664</v>
      </c>
      <c r="M217" s="98"/>
      <c r="N217" s="13" t="s">
        <v>7</v>
      </c>
      <c r="O217" s="13" t="s">
        <v>94</v>
      </c>
      <c r="P217" s="14" t="s">
        <v>17</v>
      </c>
      <c r="Q217" s="13"/>
      <c r="R217" s="15">
        <v>18876</v>
      </c>
      <c r="S217" s="99" t="s">
        <v>72</v>
      </c>
      <c r="T217" s="14" t="str">
        <f t="shared" ca="1" si="13"/>
        <v>Yes</v>
      </c>
      <c r="U217" s="14" t="str">
        <f t="shared" ca="1" si="14"/>
        <v>Yes</v>
      </c>
      <c r="V217" t="str">
        <f t="shared" si="15"/>
        <v>I300127</v>
      </c>
    </row>
    <row r="218" spans="1:22" ht="15.6">
      <c r="A218" s="110" t="s">
        <v>4214</v>
      </c>
      <c r="B218" s="96" t="s">
        <v>4215</v>
      </c>
      <c r="C218" s="13" t="s">
        <v>6577</v>
      </c>
      <c r="D218" s="13" t="s">
        <v>65</v>
      </c>
      <c r="E218" s="13" t="s">
        <v>65</v>
      </c>
      <c r="F218" s="13" t="s">
        <v>25</v>
      </c>
      <c r="G218" s="13" t="str">
        <f t="shared" ca="1" si="12"/>
        <v>S4</v>
      </c>
      <c r="H218" s="109" t="s">
        <v>54</v>
      </c>
      <c r="I218" s="13" t="s">
        <v>5399</v>
      </c>
      <c r="J218" s="13" t="s">
        <v>6578</v>
      </c>
      <c r="K218" s="100">
        <v>42464</v>
      </c>
      <c r="L218" s="100">
        <v>42667</v>
      </c>
      <c r="M218" s="98"/>
      <c r="N218" s="13" t="s">
        <v>7</v>
      </c>
      <c r="O218" s="13" t="s">
        <v>94</v>
      </c>
      <c r="P218" s="14" t="s">
        <v>17</v>
      </c>
      <c r="Q218" s="13"/>
      <c r="R218" s="15">
        <v>259408</v>
      </c>
      <c r="S218" s="16" t="s">
        <v>72</v>
      </c>
      <c r="T218" s="14" t="str">
        <f t="shared" ca="1" si="13"/>
        <v>Yes</v>
      </c>
      <c r="U218" s="14" t="str">
        <f t="shared" ca="1" si="14"/>
        <v>Yes</v>
      </c>
      <c r="V218" t="str">
        <f t="shared" si="15"/>
        <v>I300127</v>
      </c>
    </row>
    <row r="219" spans="1:22" ht="15.6">
      <c r="A219" s="110" t="s">
        <v>4214</v>
      </c>
      <c r="B219" s="96" t="s">
        <v>4215</v>
      </c>
      <c r="C219" s="13" t="s">
        <v>6579</v>
      </c>
      <c r="D219" s="13" t="s">
        <v>65</v>
      </c>
      <c r="E219" s="13" t="s">
        <v>65</v>
      </c>
      <c r="F219" s="13" t="s">
        <v>25</v>
      </c>
      <c r="G219" s="13" t="str">
        <f t="shared" ca="1" si="12"/>
        <v>S4</v>
      </c>
      <c r="H219" s="109" t="s">
        <v>54</v>
      </c>
      <c r="I219" s="13" t="s">
        <v>5399</v>
      </c>
      <c r="J219" s="13" t="s">
        <v>6580</v>
      </c>
      <c r="K219" s="100">
        <v>42604</v>
      </c>
      <c r="L219" s="100">
        <v>42671</v>
      </c>
      <c r="M219" s="98">
        <v>42706</v>
      </c>
      <c r="N219" s="13" t="s">
        <v>9</v>
      </c>
      <c r="O219" s="13" t="s">
        <v>5539</v>
      </c>
      <c r="P219" s="14" t="s">
        <v>17</v>
      </c>
      <c r="Q219" s="13"/>
      <c r="R219" s="15">
        <v>101399</v>
      </c>
      <c r="S219" s="99" t="s">
        <v>72</v>
      </c>
      <c r="T219" s="14" t="str">
        <f t="shared" ca="1" si="13"/>
        <v>Yes</v>
      </c>
      <c r="U219" s="14" t="str">
        <f t="shared" ca="1" si="14"/>
        <v>Yes</v>
      </c>
      <c r="V219" t="str">
        <f t="shared" si="15"/>
        <v>I321922</v>
      </c>
    </row>
    <row r="220" spans="1:22" ht="15.6">
      <c r="A220" s="110" t="s">
        <v>4174</v>
      </c>
      <c r="B220" s="96" t="s">
        <v>4133</v>
      </c>
      <c r="C220" s="233" t="s">
        <v>6581</v>
      </c>
      <c r="D220" s="13" t="s">
        <v>65</v>
      </c>
      <c r="E220" s="13" t="s">
        <v>65</v>
      </c>
      <c r="F220" s="13" t="s">
        <v>25</v>
      </c>
      <c r="G220" s="13" t="str">
        <f t="shared" ca="1" si="12"/>
        <v>S4</v>
      </c>
      <c r="H220" s="109" t="s">
        <v>54</v>
      </c>
      <c r="I220" s="13" t="s">
        <v>55</v>
      </c>
      <c r="J220" s="13" t="s">
        <v>6582</v>
      </c>
      <c r="K220" s="100">
        <v>42589</v>
      </c>
      <c r="L220" s="100">
        <v>42675</v>
      </c>
      <c r="M220" s="98"/>
      <c r="N220" s="13" t="s">
        <v>7</v>
      </c>
      <c r="O220" s="13" t="s">
        <v>94</v>
      </c>
      <c r="P220" s="14" t="s">
        <v>17</v>
      </c>
      <c r="Q220" s="13"/>
      <c r="R220" s="15">
        <v>1126939</v>
      </c>
      <c r="S220" s="99" t="s">
        <v>72</v>
      </c>
      <c r="T220" s="14" t="str">
        <f t="shared" ca="1" si="13"/>
        <v>Yes</v>
      </c>
      <c r="U220" s="14" t="str">
        <f t="shared" ca="1" si="14"/>
        <v>Yes</v>
      </c>
      <c r="V220" t="str">
        <f t="shared" si="15"/>
        <v>I300127</v>
      </c>
    </row>
    <row r="221" spans="1:22" ht="15.6">
      <c r="A221" s="104" t="s">
        <v>4141</v>
      </c>
      <c r="B221" s="96" t="s">
        <v>4142</v>
      </c>
      <c r="C221" s="13" t="s">
        <v>6170</v>
      </c>
      <c r="D221" s="13" t="s">
        <v>76</v>
      </c>
      <c r="E221" s="13" t="s">
        <v>76</v>
      </c>
      <c r="F221" s="13" t="s">
        <v>25</v>
      </c>
      <c r="G221" s="13" t="str">
        <f t="shared" ca="1" si="12"/>
        <v>S4</v>
      </c>
      <c r="H221" s="109" t="s">
        <v>54</v>
      </c>
      <c r="I221" s="13" t="s">
        <v>68</v>
      </c>
      <c r="J221" s="13" t="s">
        <v>6583</v>
      </c>
      <c r="K221" s="100">
        <v>42675</v>
      </c>
      <c r="L221" s="100">
        <v>42690</v>
      </c>
      <c r="M221" s="98">
        <v>42735</v>
      </c>
      <c r="N221" s="13" t="s">
        <v>13</v>
      </c>
      <c r="O221" s="13" t="s">
        <v>145</v>
      </c>
      <c r="P221" s="14" t="s">
        <v>17</v>
      </c>
      <c r="Q221" s="13" t="s">
        <v>6584</v>
      </c>
      <c r="R221" s="15">
        <v>500000</v>
      </c>
      <c r="S221" s="99" t="s">
        <v>72</v>
      </c>
      <c r="T221" s="14" t="str">
        <f t="shared" ca="1" si="13"/>
        <v>Yes</v>
      </c>
      <c r="U221" s="14" t="str">
        <f t="shared" ca="1" si="14"/>
        <v>Yes</v>
      </c>
      <c r="V221" t="str">
        <f t="shared" si="15"/>
        <v>I831094</v>
      </c>
    </row>
    <row r="222" spans="1:22" ht="15.6">
      <c r="A222" s="105" t="s">
        <v>4174</v>
      </c>
      <c r="B222" s="96" t="s">
        <v>4133</v>
      </c>
      <c r="C222" s="13" t="s">
        <v>5869</v>
      </c>
      <c r="D222" s="13" t="s">
        <v>65</v>
      </c>
      <c r="E222" s="13" t="s">
        <v>65</v>
      </c>
      <c r="F222" s="13" t="s">
        <v>25</v>
      </c>
      <c r="G222" s="13" t="str">
        <f t="shared" ca="1" si="12"/>
        <v>S4</v>
      </c>
      <c r="H222" s="109" t="s">
        <v>54</v>
      </c>
      <c r="I222" s="13" t="s">
        <v>55</v>
      </c>
      <c r="J222" s="13" t="s">
        <v>6585</v>
      </c>
      <c r="K222" s="100">
        <v>42682</v>
      </c>
      <c r="L222" s="100">
        <v>42691</v>
      </c>
      <c r="M222" s="98">
        <v>42735</v>
      </c>
      <c r="N222" s="13" t="s">
        <v>11</v>
      </c>
      <c r="O222" s="13" t="s">
        <v>12</v>
      </c>
      <c r="P222" s="14" t="s">
        <v>17</v>
      </c>
      <c r="Q222" s="13"/>
      <c r="R222" s="15">
        <v>904000</v>
      </c>
      <c r="S222" s="16" t="s">
        <v>72</v>
      </c>
      <c r="T222" s="14" t="str">
        <f t="shared" ca="1" si="13"/>
        <v>Yes</v>
      </c>
      <c r="U222" s="14" t="str">
        <f t="shared" ca="1" si="14"/>
        <v>Yes</v>
      </c>
      <c r="V222" t="str">
        <f t="shared" si="15"/>
        <v>D061043</v>
      </c>
    </row>
    <row r="223" spans="1:22" ht="15.6">
      <c r="A223" s="110" t="s">
        <v>4174</v>
      </c>
      <c r="B223" s="96" t="s">
        <v>4133</v>
      </c>
      <c r="C223" s="13" t="s">
        <v>6586</v>
      </c>
      <c r="D223" s="13" t="s">
        <v>65</v>
      </c>
      <c r="E223" s="13" t="s">
        <v>65</v>
      </c>
      <c r="F223" s="13" t="s">
        <v>25</v>
      </c>
      <c r="G223" s="13" t="str">
        <f t="shared" ca="1" si="12"/>
        <v>S4</v>
      </c>
      <c r="H223" s="109" t="s">
        <v>54</v>
      </c>
      <c r="I223" s="13" t="s">
        <v>5399</v>
      </c>
      <c r="J223" s="13" t="s">
        <v>6587</v>
      </c>
      <c r="K223" s="100">
        <v>42555</v>
      </c>
      <c r="L223" s="100">
        <v>42699</v>
      </c>
      <c r="M223" s="98">
        <v>42727</v>
      </c>
      <c r="N223" s="13" t="s">
        <v>9</v>
      </c>
      <c r="O223" s="13" t="s">
        <v>10</v>
      </c>
      <c r="P223" s="14" t="s">
        <v>17</v>
      </c>
      <c r="Q223" s="13"/>
      <c r="R223" s="15">
        <v>17625</v>
      </c>
      <c r="S223" s="16" t="s">
        <v>72</v>
      </c>
      <c r="T223" s="14" t="str">
        <f t="shared" ca="1" si="13"/>
        <v>Yes</v>
      </c>
      <c r="U223" s="14" t="str">
        <f t="shared" ca="1" si="14"/>
        <v>Yes</v>
      </c>
      <c r="V223" t="str">
        <f t="shared" si="15"/>
        <v>I321911</v>
      </c>
    </row>
    <row r="224" spans="1:22" ht="15.6">
      <c r="A224" s="110" t="s">
        <v>4214</v>
      </c>
      <c r="B224" s="96" t="s">
        <v>4215</v>
      </c>
      <c r="C224" s="13" t="s">
        <v>6437</v>
      </c>
      <c r="D224" s="13" t="s">
        <v>65</v>
      </c>
      <c r="E224" s="13" t="s">
        <v>65</v>
      </c>
      <c r="F224" s="13" t="s">
        <v>25</v>
      </c>
      <c r="G224" s="13" t="str">
        <f t="shared" ca="1" si="12"/>
        <v>S4</v>
      </c>
      <c r="H224" s="109" t="s">
        <v>54</v>
      </c>
      <c r="I224" s="13" t="s">
        <v>55</v>
      </c>
      <c r="J224" s="13" t="s">
        <v>6588</v>
      </c>
      <c r="K224" s="100">
        <v>42571</v>
      </c>
      <c r="L224" s="100">
        <v>42699</v>
      </c>
      <c r="M224" s="98">
        <v>42713</v>
      </c>
      <c r="N224" s="13" t="s">
        <v>9</v>
      </c>
      <c r="O224" s="13" t="s">
        <v>6305</v>
      </c>
      <c r="P224" s="14" t="s">
        <v>17</v>
      </c>
      <c r="Q224" s="13" t="s">
        <v>6589</v>
      </c>
      <c r="R224" s="15">
        <v>2822068</v>
      </c>
      <c r="S224" s="99" t="s">
        <v>72</v>
      </c>
      <c r="T224" s="14" t="str">
        <f t="shared" ca="1" si="13"/>
        <v>Yes</v>
      </c>
      <c r="U224" s="14" t="str">
        <f t="shared" ca="1" si="14"/>
        <v>Yes</v>
      </c>
      <c r="V224" t="str">
        <f t="shared" si="15"/>
        <v>I318678</v>
      </c>
    </row>
    <row r="225" spans="1:22" ht="15.6">
      <c r="A225" s="110" t="s">
        <v>6115</v>
      </c>
      <c r="B225" s="96" t="s">
        <v>6116</v>
      </c>
      <c r="C225" s="13" t="s">
        <v>6460</v>
      </c>
      <c r="D225" s="13" t="s">
        <v>65</v>
      </c>
      <c r="E225" s="13" t="s">
        <v>65</v>
      </c>
      <c r="F225" s="13" t="s">
        <v>25</v>
      </c>
      <c r="G225" s="13" t="str">
        <f t="shared" ca="1" si="12"/>
        <v>S4</v>
      </c>
      <c r="H225" s="109" t="s">
        <v>54</v>
      </c>
      <c r="I225" s="13" t="s">
        <v>55</v>
      </c>
      <c r="J225" s="13" t="s">
        <v>6590</v>
      </c>
      <c r="K225" s="100">
        <v>42562</v>
      </c>
      <c r="L225" s="100">
        <v>42703</v>
      </c>
      <c r="M225" s="98">
        <v>42703</v>
      </c>
      <c r="N225" s="13" t="s">
        <v>11</v>
      </c>
      <c r="O225" s="13" t="s">
        <v>128</v>
      </c>
      <c r="P225" s="14" t="s">
        <v>17</v>
      </c>
      <c r="Q225" s="13"/>
      <c r="R225" s="15">
        <v>114.09</v>
      </c>
      <c r="S225" s="16" t="s">
        <v>72</v>
      </c>
      <c r="T225" s="14" t="str">
        <f t="shared" ca="1" si="13"/>
        <v>Yes</v>
      </c>
      <c r="U225" s="14" t="str">
        <f t="shared" ca="1" si="14"/>
        <v>Yes</v>
      </c>
      <c r="V225" t="str">
        <f t="shared" si="15"/>
        <v>D059874</v>
      </c>
    </row>
    <row r="226" spans="1:22" ht="15.6">
      <c r="A226" s="110" t="s">
        <v>4214</v>
      </c>
      <c r="B226" s="96" t="s">
        <v>4215</v>
      </c>
      <c r="C226" s="13" t="s">
        <v>6591</v>
      </c>
      <c r="D226" s="13" t="s">
        <v>76</v>
      </c>
      <c r="E226" s="13" t="s">
        <v>76</v>
      </c>
      <c r="F226" s="13" t="s">
        <v>25</v>
      </c>
      <c r="G226" s="13" t="str">
        <f t="shared" ca="1" si="12"/>
        <v>S4</v>
      </c>
      <c r="H226" s="109" t="s">
        <v>54</v>
      </c>
      <c r="I226" s="13" t="s">
        <v>55</v>
      </c>
      <c r="J226" s="13" t="s">
        <v>6592</v>
      </c>
      <c r="K226" s="100">
        <v>42675</v>
      </c>
      <c r="L226" s="100">
        <v>42704</v>
      </c>
      <c r="M226" s="98">
        <v>42735</v>
      </c>
      <c r="N226" s="13" t="s">
        <v>9</v>
      </c>
      <c r="O226" s="13" t="s">
        <v>6267</v>
      </c>
      <c r="P226" s="14" t="s">
        <v>17</v>
      </c>
      <c r="Q226" s="13" t="s">
        <v>6593</v>
      </c>
      <c r="R226" s="15">
        <v>425782</v>
      </c>
      <c r="S226" s="99" t="s">
        <v>72</v>
      </c>
      <c r="T226" s="14" t="str">
        <f t="shared" ca="1" si="13"/>
        <v>Yes</v>
      </c>
      <c r="U226" s="14" t="str">
        <f t="shared" ca="1" si="14"/>
        <v>Yes</v>
      </c>
      <c r="V226" t="str">
        <f t="shared" si="15"/>
        <v>I318955</v>
      </c>
    </row>
    <row r="227" spans="1:22" ht="15.6">
      <c r="A227" s="110" t="s">
        <v>4174</v>
      </c>
      <c r="B227" s="96" t="s">
        <v>4133</v>
      </c>
      <c r="C227" s="2" t="s">
        <v>5869</v>
      </c>
      <c r="D227" s="13" t="s">
        <v>65</v>
      </c>
      <c r="E227" s="13" t="s">
        <v>65</v>
      </c>
      <c r="F227" s="96" t="s">
        <v>25</v>
      </c>
      <c r="G227" s="13" t="str">
        <f t="shared" ca="1" si="12"/>
        <v>S4</v>
      </c>
      <c r="H227" s="109" t="s">
        <v>54</v>
      </c>
      <c r="I227" s="2" t="s">
        <v>55</v>
      </c>
      <c r="J227" s="13" t="s">
        <v>6594</v>
      </c>
      <c r="K227" s="97">
        <v>42380</v>
      </c>
      <c r="L227" s="97">
        <v>42735</v>
      </c>
      <c r="M227" s="98"/>
      <c r="N227" s="2" t="s">
        <v>11</v>
      </c>
      <c r="O227" s="13" t="s">
        <v>12</v>
      </c>
      <c r="P227" s="14" t="s">
        <v>17</v>
      </c>
      <c r="Q227" s="13"/>
      <c r="R227" s="15">
        <v>941951</v>
      </c>
      <c r="S227" s="99" t="s">
        <v>72</v>
      </c>
      <c r="T227" s="14" t="str">
        <f t="shared" ca="1" si="13"/>
        <v>Yes</v>
      </c>
      <c r="U227" s="14" t="str">
        <f t="shared" ca="1" si="14"/>
        <v>Yes</v>
      </c>
      <c r="V227" t="str">
        <f t="shared" si="15"/>
        <v>D061043</v>
      </c>
    </row>
    <row r="228" spans="1:22" ht="15.6">
      <c r="A228" s="110" t="s">
        <v>4174</v>
      </c>
      <c r="B228" s="96" t="s">
        <v>4133</v>
      </c>
      <c r="C228" s="13" t="s">
        <v>5869</v>
      </c>
      <c r="D228" s="13" t="s">
        <v>65</v>
      </c>
      <c r="E228" s="13" t="s">
        <v>65</v>
      </c>
      <c r="F228" s="13" t="s">
        <v>25</v>
      </c>
      <c r="G228" s="13" t="str">
        <f t="shared" ca="1" si="12"/>
        <v>S4</v>
      </c>
      <c r="H228" s="109" t="s">
        <v>54</v>
      </c>
      <c r="I228" s="13" t="s">
        <v>55</v>
      </c>
      <c r="J228" s="13" t="s">
        <v>6595</v>
      </c>
      <c r="K228" s="100">
        <v>42576</v>
      </c>
      <c r="L228" s="97">
        <v>42735</v>
      </c>
      <c r="M228" s="98"/>
      <c r="N228" s="13" t="s">
        <v>11</v>
      </c>
      <c r="O228" s="13" t="s">
        <v>12</v>
      </c>
      <c r="P228" s="14" t="s">
        <v>17</v>
      </c>
      <c r="Q228" s="13"/>
      <c r="R228" s="15">
        <v>117858</v>
      </c>
      <c r="S228" s="99" t="s">
        <v>72</v>
      </c>
      <c r="T228" s="14" t="str">
        <f t="shared" ca="1" si="13"/>
        <v>Yes</v>
      </c>
      <c r="U228" s="14" t="str">
        <f t="shared" ca="1" si="14"/>
        <v>Yes</v>
      </c>
      <c r="V228" t="str">
        <f t="shared" si="15"/>
        <v>D061043</v>
      </c>
    </row>
    <row r="229" spans="1:22" ht="15.6">
      <c r="A229" s="110" t="s">
        <v>4174</v>
      </c>
      <c r="B229" s="96" t="s">
        <v>4133</v>
      </c>
      <c r="C229" s="2" t="s">
        <v>5869</v>
      </c>
      <c r="D229" s="13" t="s">
        <v>65</v>
      </c>
      <c r="E229" s="13" t="s">
        <v>65</v>
      </c>
      <c r="F229" s="96" t="s">
        <v>25</v>
      </c>
      <c r="G229" s="13" t="str">
        <f t="shared" ca="1" si="12"/>
        <v>S4</v>
      </c>
      <c r="H229" s="109" t="s">
        <v>54</v>
      </c>
      <c r="I229" s="2" t="s">
        <v>55</v>
      </c>
      <c r="J229" s="13" t="s">
        <v>6596</v>
      </c>
      <c r="K229" s="97">
        <v>42380</v>
      </c>
      <c r="L229" s="97">
        <v>42735</v>
      </c>
      <c r="M229" s="98"/>
      <c r="N229" s="2" t="s">
        <v>11</v>
      </c>
      <c r="O229" s="13" t="s">
        <v>12</v>
      </c>
      <c r="P229" s="14" t="s">
        <v>17</v>
      </c>
      <c r="Q229" s="13"/>
      <c r="R229" s="15">
        <v>22710</v>
      </c>
      <c r="S229" s="99" t="s">
        <v>72</v>
      </c>
      <c r="T229" s="14" t="str">
        <f t="shared" ca="1" si="13"/>
        <v>Yes</v>
      </c>
      <c r="U229" s="14" t="str">
        <f t="shared" ca="1" si="14"/>
        <v>Yes</v>
      </c>
      <c r="V229" t="str">
        <f t="shared" si="15"/>
        <v>D061043</v>
      </c>
    </row>
    <row r="230" spans="1:22" ht="15.6">
      <c r="A230" s="110" t="s">
        <v>4174</v>
      </c>
      <c r="B230" s="96" t="s">
        <v>4133</v>
      </c>
      <c r="C230" s="2" t="s">
        <v>5869</v>
      </c>
      <c r="D230" s="13" t="s">
        <v>65</v>
      </c>
      <c r="E230" s="13" t="s">
        <v>65</v>
      </c>
      <c r="F230" s="13" t="s">
        <v>25</v>
      </c>
      <c r="G230" s="13" t="str">
        <f t="shared" ca="1" si="12"/>
        <v>S4</v>
      </c>
      <c r="H230" s="109" t="s">
        <v>54</v>
      </c>
      <c r="I230" s="2" t="s">
        <v>55</v>
      </c>
      <c r="J230" s="13" t="s">
        <v>6597</v>
      </c>
      <c r="K230" s="97">
        <v>42380</v>
      </c>
      <c r="L230" s="97">
        <v>42746</v>
      </c>
      <c r="M230" s="98"/>
      <c r="N230" s="2" t="s">
        <v>11</v>
      </c>
      <c r="O230" s="13" t="s">
        <v>12</v>
      </c>
      <c r="P230" s="14" t="s">
        <v>17</v>
      </c>
      <c r="Q230" s="13"/>
      <c r="R230" s="15">
        <v>5215</v>
      </c>
      <c r="S230" s="16" t="s">
        <v>72</v>
      </c>
      <c r="T230" s="14" t="str">
        <f t="shared" ca="1" si="13"/>
        <v>Yes</v>
      </c>
      <c r="U230" s="14" t="str">
        <f t="shared" ca="1" si="14"/>
        <v>Yes</v>
      </c>
      <c r="V230" t="str">
        <f t="shared" si="15"/>
        <v>D061043</v>
      </c>
    </row>
    <row r="231" spans="1:22" ht="15.6">
      <c r="A231" s="110" t="s">
        <v>4690</v>
      </c>
      <c r="B231" s="96" t="s">
        <v>4691</v>
      </c>
      <c r="C231" s="13" t="s">
        <v>4121</v>
      </c>
      <c r="D231" s="13" t="s">
        <v>52</v>
      </c>
      <c r="E231" s="13" t="s">
        <v>52</v>
      </c>
      <c r="F231" s="96" t="s">
        <v>26</v>
      </c>
      <c r="G231" s="13" t="str">
        <f t="shared" ca="1" si="12"/>
        <v>S2</v>
      </c>
      <c r="H231" s="109" t="s">
        <v>67</v>
      </c>
      <c r="I231" s="13" t="s">
        <v>6175</v>
      </c>
      <c r="J231" s="13" t="s">
        <v>6598</v>
      </c>
      <c r="K231" s="98">
        <v>42352</v>
      </c>
      <c r="L231" s="98">
        <v>42033</v>
      </c>
      <c r="M231" s="98"/>
      <c r="N231" s="2" t="s">
        <v>13</v>
      </c>
      <c r="O231" s="13" t="s">
        <v>14</v>
      </c>
      <c r="P231" s="14" t="s">
        <v>17</v>
      </c>
      <c r="Q231" s="13"/>
      <c r="R231" s="15">
        <v>377939</v>
      </c>
      <c r="S231" s="16" t="s">
        <v>72</v>
      </c>
      <c r="T231" s="14" t="str">
        <f t="shared" ca="1" si="13"/>
        <v>Yes</v>
      </c>
      <c r="U231" s="14" t="str">
        <f t="shared" ca="1" si="14"/>
        <v>Yes</v>
      </c>
      <c r="V231" t="str">
        <f t="shared" si="15"/>
        <v>I830957</v>
      </c>
    </row>
    <row r="232" spans="1:22" ht="15.6">
      <c r="A232" s="110" t="s">
        <v>6599</v>
      </c>
      <c r="B232" s="96" t="s">
        <v>6600</v>
      </c>
      <c r="C232" s="13" t="s">
        <v>6601</v>
      </c>
      <c r="D232" s="13" t="s">
        <v>52</v>
      </c>
      <c r="E232" s="13" t="s">
        <v>52</v>
      </c>
      <c r="F232" s="13" t="s">
        <v>26</v>
      </c>
      <c r="G232" s="13" t="str">
        <f t="shared" ca="1" si="12"/>
        <v>S2</v>
      </c>
      <c r="H232" s="101" t="s">
        <v>67</v>
      </c>
      <c r="I232" s="13" t="s">
        <v>55</v>
      </c>
      <c r="J232" s="13" t="s">
        <v>6602</v>
      </c>
      <c r="K232" s="100">
        <v>42431</v>
      </c>
      <c r="L232" s="100">
        <v>42450</v>
      </c>
      <c r="M232" s="98">
        <v>42468</v>
      </c>
      <c r="N232" s="13" t="s">
        <v>13</v>
      </c>
      <c r="O232" s="13" t="s">
        <v>139</v>
      </c>
      <c r="P232" s="14" t="s">
        <v>17</v>
      </c>
      <c r="Q232" s="13" t="s">
        <v>6603</v>
      </c>
      <c r="R232" s="15">
        <v>135988</v>
      </c>
      <c r="S232" s="99" t="s">
        <v>72</v>
      </c>
      <c r="T232" s="14" t="str">
        <f t="shared" ca="1" si="13"/>
        <v>Yes</v>
      </c>
      <c r="U232" s="14" t="str">
        <f t="shared" ca="1" si="14"/>
        <v>Yes</v>
      </c>
      <c r="V232" t="str">
        <f t="shared" si="15"/>
        <v>I828891</v>
      </c>
    </row>
    <row r="233" spans="1:22" ht="15.6">
      <c r="A233" s="110" t="s">
        <v>4660</v>
      </c>
      <c r="B233" s="96" t="s">
        <v>4661</v>
      </c>
      <c r="C233" s="13" t="s">
        <v>6604</v>
      </c>
      <c r="D233" s="13" t="s">
        <v>52</v>
      </c>
      <c r="E233" s="13" t="s">
        <v>52</v>
      </c>
      <c r="F233" s="13" t="s">
        <v>26</v>
      </c>
      <c r="G233" s="13" t="str">
        <f t="shared" ca="1" si="12"/>
        <v>S2</v>
      </c>
      <c r="H233" s="109" t="s">
        <v>67</v>
      </c>
      <c r="I233" s="13" t="s">
        <v>5399</v>
      </c>
      <c r="J233" s="13" t="s">
        <v>6605</v>
      </c>
      <c r="K233" s="100">
        <v>42037</v>
      </c>
      <c r="L233" s="100">
        <v>42566</v>
      </c>
      <c r="M233" s="98">
        <v>42594</v>
      </c>
      <c r="N233" s="13" t="s">
        <v>9</v>
      </c>
      <c r="O233" s="13" t="s">
        <v>10</v>
      </c>
      <c r="P233" s="14" t="s">
        <v>17</v>
      </c>
      <c r="Q233" s="13"/>
      <c r="R233" s="15">
        <v>63676</v>
      </c>
      <c r="S233" s="99" t="s">
        <v>72</v>
      </c>
      <c r="T233" s="14" t="str">
        <f t="shared" ca="1" si="13"/>
        <v>Yes</v>
      </c>
      <c r="U233" s="14" t="str">
        <f t="shared" ca="1" si="14"/>
        <v>Yes</v>
      </c>
      <c r="V233" t="str">
        <f t="shared" si="15"/>
        <v>I321911</v>
      </c>
    </row>
    <row r="234" spans="1:22" ht="15.6">
      <c r="A234" s="110" t="s">
        <v>4141</v>
      </c>
      <c r="B234" s="96" t="s">
        <v>4142</v>
      </c>
      <c r="C234" s="13" t="s">
        <v>6606</v>
      </c>
      <c r="D234" s="13" t="s">
        <v>52</v>
      </c>
      <c r="E234" s="13" t="s">
        <v>52</v>
      </c>
      <c r="F234" s="13" t="s">
        <v>26</v>
      </c>
      <c r="G234" s="13" t="str">
        <f t="shared" ca="1" si="12"/>
        <v>S2</v>
      </c>
      <c r="H234" s="109" t="s">
        <v>67</v>
      </c>
      <c r="I234" s="13" t="s">
        <v>5399</v>
      </c>
      <c r="J234" s="13" t="s">
        <v>6607</v>
      </c>
      <c r="K234" s="100">
        <v>42507</v>
      </c>
      <c r="L234" s="100">
        <v>42608</v>
      </c>
      <c r="M234" s="98">
        <v>42735</v>
      </c>
      <c r="N234" s="13" t="s">
        <v>9</v>
      </c>
      <c r="O234" s="13" t="s">
        <v>10</v>
      </c>
      <c r="P234" s="14" t="s">
        <v>17</v>
      </c>
      <c r="Q234" s="13"/>
      <c r="R234" s="15">
        <v>163468</v>
      </c>
      <c r="S234" s="99" t="s">
        <v>72</v>
      </c>
      <c r="T234" s="14" t="str">
        <f t="shared" ca="1" si="13"/>
        <v>Yes</v>
      </c>
      <c r="U234" s="14" t="str">
        <f t="shared" ca="1" si="14"/>
        <v>Yes</v>
      </c>
      <c r="V234" t="str">
        <f t="shared" si="15"/>
        <v>I321911</v>
      </c>
    </row>
    <row r="235" spans="1:22" ht="15.6">
      <c r="A235" s="110" t="s">
        <v>4141</v>
      </c>
      <c r="B235" s="96" t="s">
        <v>4142</v>
      </c>
      <c r="C235" s="13" t="s">
        <v>6608</v>
      </c>
      <c r="D235" s="13" t="s">
        <v>52</v>
      </c>
      <c r="E235" s="13" t="s">
        <v>52</v>
      </c>
      <c r="F235" s="13" t="s">
        <v>26</v>
      </c>
      <c r="G235" s="13" t="str">
        <f t="shared" ca="1" si="12"/>
        <v>S2</v>
      </c>
      <c r="H235" s="109" t="s">
        <v>67</v>
      </c>
      <c r="I235" s="13" t="s">
        <v>6175</v>
      </c>
      <c r="J235" s="13" t="s">
        <v>6609</v>
      </c>
      <c r="K235" s="100">
        <v>42491</v>
      </c>
      <c r="L235" s="100">
        <v>42614</v>
      </c>
      <c r="M235" s="98">
        <v>42632</v>
      </c>
      <c r="N235" s="13" t="s">
        <v>9</v>
      </c>
      <c r="O235" s="13" t="s">
        <v>10</v>
      </c>
      <c r="P235" s="14" t="s">
        <v>17</v>
      </c>
      <c r="Q235" s="13"/>
      <c r="R235" s="15">
        <v>677</v>
      </c>
      <c r="S235" s="16" t="s">
        <v>72</v>
      </c>
      <c r="T235" s="14" t="str">
        <f t="shared" ca="1" si="13"/>
        <v>Yes</v>
      </c>
      <c r="U235" s="14" t="str">
        <f t="shared" ca="1" si="14"/>
        <v>Yes</v>
      </c>
      <c r="V235" t="str">
        <f t="shared" si="15"/>
        <v>I321911</v>
      </c>
    </row>
    <row r="236" spans="1:22" ht="15.6">
      <c r="A236" s="110" t="s">
        <v>4690</v>
      </c>
      <c r="B236" s="96" t="s">
        <v>4691</v>
      </c>
      <c r="C236" s="13" t="s">
        <v>6610</v>
      </c>
      <c r="D236" s="13" t="s">
        <v>52</v>
      </c>
      <c r="E236" s="13" t="s">
        <v>52</v>
      </c>
      <c r="F236" s="13" t="s">
        <v>26</v>
      </c>
      <c r="G236" s="13" t="str">
        <f t="shared" ca="1" si="12"/>
        <v>S2</v>
      </c>
      <c r="H236" s="109" t="s">
        <v>67</v>
      </c>
      <c r="I236" s="13" t="s">
        <v>55</v>
      </c>
      <c r="J236" s="13" t="s">
        <v>6611</v>
      </c>
      <c r="K236" s="100">
        <v>42186</v>
      </c>
      <c r="L236" s="100">
        <v>42735</v>
      </c>
      <c r="M236" s="98">
        <v>42735</v>
      </c>
      <c r="N236" s="13" t="s">
        <v>9</v>
      </c>
      <c r="O236" s="13" t="s">
        <v>6267</v>
      </c>
      <c r="P236" s="14" t="s">
        <v>17</v>
      </c>
      <c r="Q236" s="13" t="s">
        <v>6612</v>
      </c>
      <c r="R236" s="15">
        <v>213161</v>
      </c>
      <c r="S236" s="99" t="s">
        <v>72</v>
      </c>
      <c r="T236" s="14" t="str">
        <f t="shared" ca="1" si="13"/>
        <v>Yes</v>
      </c>
      <c r="U236" s="14" t="str">
        <f t="shared" ca="1" si="14"/>
        <v>Yes</v>
      </c>
      <c r="V236" t="str">
        <f t="shared" si="15"/>
        <v>I318955</v>
      </c>
    </row>
    <row r="237" spans="1:22" ht="15.6">
      <c r="A237" s="110" t="s">
        <v>4690</v>
      </c>
      <c r="B237" s="96" t="s">
        <v>4691</v>
      </c>
      <c r="C237" s="13" t="s">
        <v>6613</v>
      </c>
      <c r="D237" s="13" t="s">
        <v>52</v>
      </c>
      <c r="E237" s="13" t="s">
        <v>52</v>
      </c>
      <c r="F237" s="13" t="s">
        <v>26</v>
      </c>
      <c r="G237" s="13" t="str">
        <f t="shared" ca="1" si="12"/>
        <v>S3</v>
      </c>
      <c r="H237" s="109" t="s">
        <v>54</v>
      </c>
      <c r="I237" s="13" t="s">
        <v>6175</v>
      </c>
      <c r="J237" s="13" t="s">
        <v>6614</v>
      </c>
      <c r="K237" s="100">
        <v>42522</v>
      </c>
      <c r="L237" s="100">
        <v>407854</v>
      </c>
      <c r="M237" s="98"/>
      <c r="N237" s="13" t="s">
        <v>7</v>
      </c>
      <c r="O237" s="13" t="s">
        <v>98</v>
      </c>
      <c r="P237" s="14" t="s">
        <v>17</v>
      </c>
      <c r="Q237" s="13" t="s">
        <v>6615</v>
      </c>
      <c r="R237" s="15">
        <v>1800403</v>
      </c>
      <c r="S237" s="99" t="s">
        <v>72</v>
      </c>
      <c r="T237" s="14" t="str">
        <f t="shared" ca="1" si="13"/>
        <v>Yes</v>
      </c>
      <c r="U237" s="14" t="str">
        <f t="shared" ca="1" si="14"/>
        <v>No</v>
      </c>
      <c r="V237" t="str">
        <f t="shared" si="15"/>
        <v>I076758</v>
      </c>
    </row>
    <row r="238" spans="1:22" ht="15.6">
      <c r="A238" s="110" t="s">
        <v>6616</v>
      </c>
      <c r="B238" s="96" t="s">
        <v>6617</v>
      </c>
      <c r="C238" s="13" t="s">
        <v>6618</v>
      </c>
      <c r="D238" s="13" t="s">
        <v>52</v>
      </c>
      <c r="E238" s="13" t="s">
        <v>52</v>
      </c>
      <c r="F238" s="96" t="s">
        <v>26</v>
      </c>
      <c r="G238" s="13" t="str">
        <f t="shared" ca="1" si="12"/>
        <v>S4</v>
      </c>
      <c r="H238" s="109" t="s">
        <v>54</v>
      </c>
      <c r="I238" s="13" t="s">
        <v>6175</v>
      </c>
      <c r="J238" s="13" t="s">
        <v>6619</v>
      </c>
      <c r="K238" s="97">
        <v>42076</v>
      </c>
      <c r="L238" s="97">
        <v>42099</v>
      </c>
      <c r="M238" s="98"/>
      <c r="N238" s="2" t="s">
        <v>11</v>
      </c>
      <c r="O238" s="13" t="s">
        <v>128</v>
      </c>
      <c r="P238" s="14" t="s">
        <v>17</v>
      </c>
      <c r="Q238" s="13"/>
      <c r="R238" s="15">
        <v>1800350</v>
      </c>
      <c r="S238" s="16" t="s">
        <v>72</v>
      </c>
      <c r="T238" s="14" t="str">
        <f t="shared" ca="1" si="13"/>
        <v>Yes</v>
      </c>
      <c r="U238" s="14" t="str">
        <f t="shared" ca="1" si="14"/>
        <v>No</v>
      </c>
      <c r="V238" t="str">
        <f t="shared" si="15"/>
        <v>D059874</v>
      </c>
    </row>
    <row r="239" spans="1:22" ht="15.6">
      <c r="A239" s="110" t="s">
        <v>4429</v>
      </c>
      <c r="B239" s="96" t="s">
        <v>152</v>
      </c>
      <c r="C239" s="2" t="s">
        <v>6620</v>
      </c>
      <c r="D239" s="13" t="s">
        <v>52</v>
      </c>
      <c r="E239" s="13" t="s">
        <v>52</v>
      </c>
      <c r="F239" s="96" t="s">
        <v>26</v>
      </c>
      <c r="G239" s="13" t="str">
        <f t="shared" ca="1" si="12"/>
        <v>S4</v>
      </c>
      <c r="H239" s="109" t="s">
        <v>54</v>
      </c>
      <c r="I239" s="13" t="s">
        <v>55</v>
      </c>
      <c r="J239" s="2" t="s">
        <v>6621</v>
      </c>
      <c r="K239" s="98">
        <v>42155</v>
      </c>
      <c r="L239" s="98">
        <v>42196</v>
      </c>
      <c r="M239" s="98"/>
      <c r="N239" s="2" t="s">
        <v>13</v>
      </c>
      <c r="O239" s="13" t="s">
        <v>14</v>
      </c>
      <c r="P239" s="14" t="s">
        <v>17</v>
      </c>
      <c r="Q239" s="13"/>
      <c r="R239" s="15">
        <v>655378</v>
      </c>
      <c r="S239" s="16" t="s">
        <v>72</v>
      </c>
      <c r="T239" s="14" t="str">
        <f t="shared" ca="1" si="13"/>
        <v>Yes</v>
      </c>
      <c r="U239" s="14" t="str">
        <f t="shared" ca="1" si="14"/>
        <v>No</v>
      </c>
      <c r="V239" t="str">
        <f t="shared" si="15"/>
        <v>I830957</v>
      </c>
    </row>
    <row r="240" spans="1:22" ht="15.6">
      <c r="A240" s="110" t="s">
        <v>4196</v>
      </c>
      <c r="B240" s="96" t="s">
        <v>4197</v>
      </c>
      <c r="C240" s="13" t="s">
        <v>6622</v>
      </c>
      <c r="D240" s="13" t="s">
        <v>52</v>
      </c>
      <c r="E240" s="13" t="s">
        <v>52</v>
      </c>
      <c r="F240" s="96" t="s">
        <v>26</v>
      </c>
      <c r="G240" s="13" t="str">
        <f t="shared" ca="1" si="12"/>
        <v>S4</v>
      </c>
      <c r="H240" s="109" t="s">
        <v>54</v>
      </c>
      <c r="I240" s="13" t="s">
        <v>6175</v>
      </c>
      <c r="J240" s="13" t="s">
        <v>6623</v>
      </c>
      <c r="K240" s="98">
        <v>42255</v>
      </c>
      <c r="L240" s="98">
        <v>42293</v>
      </c>
      <c r="M240" s="98"/>
      <c r="N240" s="2" t="s">
        <v>13</v>
      </c>
      <c r="O240" s="13" t="s">
        <v>149</v>
      </c>
      <c r="P240" s="14" t="s">
        <v>17</v>
      </c>
      <c r="Q240" s="13" t="s">
        <v>6354</v>
      </c>
      <c r="R240" s="15">
        <v>500000</v>
      </c>
      <c r="S240" s="16" t="s">
        <v>72</v>
      </c>
      <c r="T240" s="14" t="str">
        <f t="shared" ca="1" si="13"/>
        <v>Yes</v>
      </c>
      <c r="U240" s="14" t="str">
        <f t="shared" ca="1" si="14"/>
        <v>No</v>
      </c>
      <c r="V240" t="str">
        <f t="shared" si="15"/>
        <v>I819510</v>
      </c>
    </row>
    <row r="241" spans="1:22" ht="15.6">
      <c r="A241" s="110" t="s">
        <v>6599</v>
      </c>
      <c r="B241" s="96" t="s">
        <v>6600</v>
      </c>
      <c r="C241" s="2" t="s">
        <v>6624</v>
      </c>
      <c r="D241" s="2" t="s">
        <v>52</v>
      </c>
      <c r="E241" s="2" t="s">
        <v>52</v>
      </c>
      <c r="F241" s="96" t="s">
        <v>26</v>
      </c>
      <c r="G241" s="13" t="str">
        <f t="shared" ca="1" si="12"/>
        <v>S4</v>
      </c>
      <c r="H241" s="109" t="s">
        <v>54</v>
      </c>
      <c r="I241" s="13" t="s">
        <v>6175</v>
      </c>
      <c r="J241" s="13" t="s">
        <v>6625</v>
      </c>
      <c r="K241" s="97">
        <v>42317</v>
      </c>
      <c r="L241" s="97">
        <v>42335</v>
      </c>
      <c r="M241" s="98"/>
      <c r="N241" s="2" t="s">
        <v>9</v>
      </c>
      <c r="O241" s="13" t="s">
        <v>10</v>
      </c>
      <c r="P241" s="14" t="s">
        <v>17</v>
      </c>
      <c r="Q241" s="2" t="s">
        <v>6626</v>
      </c>
      <c r="R241" s="15">
        <v>0</v>
      </c>
      <c r="S241" s="99" t="s">
        <v>72</v>
      </c>
      <c r="T241" s="14" t="str">
        <f t="shared" ca="1" si="13"/>
        <v>Yes</v>
      </c>
      <c r="U241" s="14" t="str">
        <f t="shared" ca="1" si="14"/>
        <v>No</v>
      </c>
      <c r="V241" t="str">
        <f t="shared" si="15"/>
        <v>I321911</v>
      </c>
    </row>
    <row r="242" spans="1:22" ht="15.6">
      <c r="A242" s="110" t="s">
        <v>4429</v>
      </c>
      <c r="B242" s="96" t="s">
        <v>152</v>
      </c>
      <c r="C242" s="2" t="s">
        <v>6620</v>
      </c>
      <c r="D242" s="13" t="s">
        <v>52</v>
      </c>
      <c r="E242" s="13" t="s">
        <v>52</v>
      </c>
      <c r="F242" s="96" t="s">
        <v>26</v>
      </c>
      <c r="G242" s="13" t="str">
        <f t="shared" ca="1" si="12"/>
        <v>S4</v>
      </c>
      <c r="H242" s="109" t="s">
        <v>54</v>
      </c>
      <c r="I242" s="13" t="s">
        <v>6175</v>
      </c>
      <c r="J242" s="2" t="s">
        <v>6627</v>
      </c>
      <c r="K242" s="98">
        <v>42284</v>
      </c>
      <c r="L242" s="98">
        <v>42338</v>
      </c>
      <c r="M242" s="98"/>
      <c r="N242" s="2" t="s">
        <v>13</v>
      </c>
      <c r="O242" s="13" t="s">
        <v>149</v>
      </c>
      <c r="P242" s="14" t="s">
        <v>17</v>
      </c>
      <c r="Q242" s="13"/>
      <c r="R242" s="15">
        <v>0</v>
      </c>
      <c r="S242" s="16" t="s">
        <v>72</v>
      </c>
      <c r="T242" s="14" t="str">
        <f t="shared" ca="1" si="13"/>
        <v>Yes</v>
      </c>
      <c r="U242" s="14" t="str">
        <f t="shared" ca="1" si="14"/>
        <v>No</v>
      </c>
      <c r="V242" t="str">
        <f t="shared" si="15"/>
        <v>I819510</v>
      </c>
    </row>
    <row r="243" spans="1:22" ht="15.6">
      <c r="A243" s="110" t="s">
        <v>4196</v>
      </c>
      <c r="B243" s="96" t="s">
        <v>4197</v>
      </c>
      <c r="C243" s="104" t="s">
        <v>6628</v>
      </c>
      <c r="D243" s="2" t="s">
        <v>52</v>
      </c>
      <c r="E243" s="13" t="s">
        <v>52</v>
      </c>
      <c r="F243" s="13" t="s">
        <v>26</v>
      </c>
      <c r="G243" s="13" t="str">
        <f t="shared" ca="1" si="12"/>
        <v>S4</v>
      </c>
      <c r="H243" s="109" t="s">
        <v>54</v>
      </c>
      <c r="I243" s="13" t="s">
        <v>68</v>
      </c>
      <c r="J243" s="2" t="s">
        <v>6629</v>
      </c>
      <c r="K243" s="97">
        <v>42355</v>
      </c>
      <c r="L243" s="97">
        <f>K243+17</f>
        <v>42372</v>
      </c>
      <c r="M243" s="98"/>
      <c r="N243" s="97" t="s">
        <v>11</v>
      </c>
      <c r="O243" s="2" t="s">
        <v>4365</v>
      </c>
      <c r="P243" s="2" t="s">
        <v>17</v>
      </c>
      <c r="Q243" s="2"/>
      <c r="R243" s="15">
        <v>2602</v>
      </c>
      <c r="S243" s="16" t="s">
        <v>72</v>
      </c>
      <c r="T243" s="14" t="str">
        <f t="shared" ca="1" si="13"/>
        <v>Yes</v>
      </c>
      <c r="U243" s="14" t="str">
        <f t="shared" ca="1" si="14"/>
        <v>No</v>
      </c>
      <c r="V243" t="str">
        <f t="shared" si="15"/>
        <v>D028755</v>
      </c>
    </row>
    <row r="244" spans="1:22" ht="15.6">
      <c r="A244" s="110" t="s">
        <v>4429</v>
      </c>
      <c r="B244" s="96" t="s">
        <v>152</v>
      </c>
      <c r="C244" s="13" t="s">
        <v>6630</v>
      </c>
      <c r="D244" s="13" t="s">
        <v>52</v>
      </c>
      <c r="E244" s="13" t="s">
        <v>52</v>
      </c>
      <c r="F244" s="96" t="s">
        <v>26</v>
      </c>
      <c r="G244" s="13" t="str">
        <f t="shared" ca="1" si="12"/>
        <v>S4</v>
      </c>
      <c r="H244" s="101" t="s">
        <v>54</v>
      </c>
      <c r="I244" s="13" t="s">
        <v>6175</v>
      </c>
      <c r="J244" s="13" t="s">
        <v>6631</v>
      </c>
      <c r="K244" s="98">
        <v>42292</v>
      </c>
      <c r="L244" s="98">
        <v>42382</v>
      </c>
      <c r="M244" s="98">
        <v>42405</v>
      </c>
      <c r="N244" s="2" t="s">
        <v>9</v>
      </c>
      <c r="O244" s="13" t="s">
        <v>6305</v>
      </c>
      <c r="P244" s="14" t="s">
        <v>17</v>
      </c>
      <c r="Q244" s="13"/>
      <c r="R244" s="15">
        <v>139234</v>
      </c>
      <c r="S244" s="99" t="s">
        <v>72</v>
      </c>
      <c r="T244" s="14" t="str">
        <f t="shared" ca="1" si="13"/>
        <v>Yes</v>
      </c>
      <c r="U244" s="14" t="str">
        <f t="shared" ca="1" si="14"/>
        <v>No</v>
      </c>
      <c r="V244" t="str">
        <f t="shared" si="15"/>
        <v>I318678</v>
      </c>
    </row>
    <row r="245" spans="1:22" ht="15.6">
      <c r="A245" s="110" t="s">
        <v>6167</v>
      </c>
      <c r="B245" s="96" t="s">
        <v>4181</v>
      </c>
      <c r="C245" s="2" t="s">
        <v>6632</v>
      </c>
      <c r="D245" s="13" t="s">
        <v>52</v>
      </c>
      <c r="E245" s="13" t="s">
        <v>52</v>
      </c>
      <c r="F245" s="13" t="s">
        <v>26</v>
      </c>
      <c r="G245" s="13" t="str">
        <f t="shared" ca="1" si="12"/>
        <v>S4</v>
      </c>
      <c r="H245" s="109" t="s">
        <v>54</v>
      </c>
      <c r="I245" s="13" t="s">
        <v>68</v>
      </c>
      <c r="J245" s="2" t="s">
        <v>6633</v>
      </c>
      <c r="K245" s="97">
        <v>42381</v>
      </c>
      <c r="L245" s="97">
        <f>K245+17</f>
        <v>42398</v>
      </c>
      <c r="M245" s="98"/>
      <c r="N245" s="97" t="s">
        <v>9</v>
      </c>
      <c r="O245" s="2" t="s">
        <v>10</v>
      </c>
      <c r="P245" s="2" t="s">
        <v>17</v>
      </c>
      <c r="Q245" s="2" t="s">
        <v>3641</v>
      </c>
      <c r="R245" s="15">
        <v>0</v>
      </c>
      <c r="S245" s="16" t="s">
        <v>72</v>
      </c>
      <c r="T245" s="14" t="str">
        <f t="shared" ca="1" si="13"/>
        <v>Yes</v>
      </c>
      <c r="U245" s="14" t="str">
        <f t="shared" ca="1" si="14"/>
        <v>No</v>
      </c>
      <c r="V245" t="str">
        <f t="shared" si="15"/>
        <v>I321911</v>
      </c>
    </row>
    <row r="246" spans="1:22" ht="15.6">
      <c r="A246" s="110" t="s">
        <v>4573</v>
      </c>
      <c r="B246" s="96" t="s">
        <v>4574</v>
      </c>
      <c r="C246" s="13" t="s">
        <v>6634</v>
      </c>
      <c r="D246" s="13" t="s">
        <v>52</v>
      </c>
      <c r="E246" s="13" t="s">
        <v>52</v>
      </c>
      <c r="F246" s="13" t="s">
        <v>26</v>
      </c>
      <c r="G246" s="13" t="str">
        <f t="shared" ca="1" si="12"/>
        <v>S4</v>
      </c>
      <c r="H246" s="109" t="s">
        <v>54</v>
      </c>
      <c r="I246" s="13" t="s">
        <v>6175</v>
      </c>
      <c r="J246" s="13" t="s">
        <v>6635</v>
      </c>
      <c r="K246" s="100">
        <v>42387</v>
      </c>
      <c r="L246" s="100">
        <v>42429</v>
      </c>
      <c r="M246" s="98">
        <v>42474</v>
      </c>
      <c r="N246" s="13" t="s">
        <v>9</v>
      </c>
      <c r="O246" s="13" t="s">
        <v>6267</v>
      </c>
      <c r="P246" s="14" t="s">
        <v>17</v>
      </c>
      <c r="Q246" s="13"/>
      <c r="R246" s="15">
        <v>1788172</v>
      </c>
      <c r="S246" s="99" t="s">
        <v>72</v>
      </c>
      <c r="T246" s="14" t="str">
        <f t="shared" ca="1" si="13"/>
        <v>Yes</v>
      </c>
      <c r="U246" s="14" t="str">
        <f t="shared" ca="1" si="14"/>
        <v>No</v>
      </c>
      <c r="V246" t="str">
        <f t="shared" si="15"/>
        <v>I318955</v>
      </c>
    </row>
    <row r="247" spans="1:22" ht="15.6">
      <c r="A247" s="110" t="s">
        <v>4174</v>
      </c>
      <c r="B247" s="96" t="s">
        <v>4133</v>
      </c>
      <c r="C247" s="13" t="s">
        <v>6441</v>
      </c>
      <c r="D247" s="13" t="s">
        <v>52</v>
      </c>
      <c r="E247" s="13" t="s">
        <v>52</v>
      </c>
      <c r="F247" s="13" t="s">
        <v>26</v>
      </c>
      <c r="G247" s="13" t="str">
        <f t="shared" ca="1" si="12"/>
        <v>S4</v>
      </c>
      <c r="H247" s="109" t="s">
        <v>54</v>
      </c>
      <c r="I247" s="13" t="s">
        <v>6175</v>
      </c>
      <c r="J247" s="13" t="s">
        <v>6636</v>
      </c>
      <c r="K247" s="100">
        <v>42425</v>
      </c>
      <c r="L247" s="100">
        <v>42433</v>
      </c>
      <c r="M247" s="22"/>
      <c r="N247" s="13" t="s">
        <v>11</v>
      </c>
      <c r="O247" s="13" t="s">
        <v>4365</v>
      </c>
      <c r="P247" s="14" t="s">
        <v>17</v>
      </c>
      <c r="Q247" s="13" t="s">
        <v>6409</v>
      </c>
      <c r="R247" s="15">
        <v>17289</v>
      </c>
      <c r="S247" s="16" t="s">
        <v>72</v>
      </c>
      <c r="T247" s="14" t="str">
        <f t="shared" ca="1" si="13"/>
        <v>Yes</v>
      </c>
      <c r="U247" s="14" t="str">
        <f t="shared" ca="1" si="14"/>
        <v>No</v>
      </c>
      <c r="V247" t="str">
        <f t="shared" si="15"/>
        <v>D028755</v>
      </c>
    </row>
    <row r="248" spans="1:22" ht="15.6">
      <c r="A248" s="110" t="s">
        <v>4174</v>
      </c>
      <c r="B248" s="96" t="s">
        <v>4133</v>
      </c>
      <c r="C248" s="13" t="s">
        <v>6441</v>
      </c>
      <c r="D248" s="13" t="s">
        <v>52</v>
      </c>
      <c r="E248" s="13" t="s">
        <v>52</v>
      </c>
      <c r="F248" s="13" t="s">
        <v>26</v>
      </c>
      <c r="G248" s="13" t="str">
        <f t="shared" ca="1" si="12"/>
        <v>S4</v>
      </c>
      <c r="H248" s="109" t="s">
        <v>54</v>
      </c>
      <c r="I248" s="13" t="s">
        <v>6175</v>
      </c>
      <c r="J248" s="13" t="s">
        <v>6637</v>
      </c>
      <c r="K248" s="100">
        <v>42415</v>
      </c>
      <c r="L248" s="100">
        <v>42440</v>
      </c>
      <c r="M248" s="98"/>
      <c r="N248" s="13" t="s">
        <v>9</v>
      </c>
      <c r="O248" s="13" t="s">
        <v>5500</v>
      </c>
      <c r="P248" s="14" t="s">
        <v>17</v>
      </c>
      <c r="Q248" s="13" t="s">
        <v>6638</v>
      </c>
      <c r="R248" s="15">
        <v>40390</v>
      </c>
      <c r="S248" s="16" t="s">
        <v>72</v>
      </c>
      <c r="T248" s="14" t="str">
        <f t="shared" ca="1" si="13"/>
        <v>Yes</v>
      </c>
      <c r="U248" s="14" t="str">
        <f t="shared" ca="1" si="14"/>
        <v>No</v>
      </c>
      <c r="V248" t="str">
        <f t="shared" si="15"/>
        <v>I322987</v>
      </c>
    </row>
    <row r="249" spans="1:22" ht="15.6">
      <c r="A249" s="110" t="s">
        <v>4132</v>
      </c>
      <c r="B249" s="96" t="s">
        <v>4695</v>
      </c>
      <c r="C249" s="13" t="s">
        <v>6639</v>
      </c>
      <c r="D249" s="13" t="s">
        <v>52</v>
      </c>
      <c r="E249" s="13" t="s">
        <v>52</v>
      </c>
      <c r="F249" s="13" t="s">
        <v>26</v>
      </c>
      <c r="G249" s="13" t="str">
        <f t="shared" ca="1" si="12"/>
        <v>S4</v>
      </c>
      <c r="H249" s="109" t="s">
        <v>54</v>
      </c>
      <c r="I249" s="13" t="s">
        <v>6175</v>
      </c>
      <c r="J249" s="13" t="s">
        <v>6640</v>
      </c>
      <c r="K249" s="100">
        <v>42278</v>
      </c>
      <c r="L249" s="100">
        <v>42440</v>
      </c>
      <c r="M249" s="98"/>
      <c r="N249" s="13" t="s">
        <v>9</v>
      </c>
      <c r="O249" s="13" t="s">
        <v>10</v>
      </c>
      <c r="P249" s="14" t="s">
        <v>17</v>
      </c>
      <c r="Q249" s="13"/>
      <c r="R249" s="15">
        <v>188765</v>
      </c>
      <c r="S249" s="99" t="s">
        <v>72</v>
      </c>
      <c r="T249" s="14" t="str">
        <f t="shared" ca="1" si="13"/>
        <v>Yes</v>
      </c>
      <c r="U249" s="14" t="str">
        <f t="shared" ca="1" si="14"/>
        <v>No</v>
      </c>
      <c r="V249" t="str">
        <f t="shared" si="15"/>
        <v>I321911</v>
      </c>
    </row>
    <row r="250" spans="1:22" ht="15.6">
      <c r="A250" s="110" t="s">
        <v>4429</v>
      </c>
      <c r="B250" s="96" t="s">
        <v>152</v>
      </c>
      <c r="C250" s="13" t="s">
        <v>6641</v>
      </c>
      <c r="D250" s="13" t="s">
        <v>52</v>
      </c>
      <c r="E250" s="13" t="s">
        <v>52</v>
      </c>
      <c r="F250" s="13" t="s">
        <v>26</v>
      </c>
      <c r="G250" s="13" t="str">
        <f t="shared" ca="1" si="12"/>
        <v>S4</v>
      </c>
      <c r="H250" s="109" t="s">
        <v>54</v>
      </c>
      <c r="I250" s="13" t="s">
        <v>55</v>
      </c>
      <c r="J250" s="13" t="s">
        <v>6642</v>
      </c>
      <c r="K250" s="100">
        <v>42400</v>
      </c>
      <c r="L250" s="100">
        <v>42453</v>
      </c>
      <c r="M250" s="98"/>
      <c r="N250" s="13" t="s">
        <v>13</v>
      </c>
      <c r="O250" s="13" t="s">
        <v>14</v>
      </c>
      <c r="P250" s="14" t="s">
        <v>17</v>
      </c>
      <c r="Q250" s="13"/>
      <c r="R250" s="15">
        <v>0</v>
      </c>
      <c r="S250" s="16" t="s">
        <v>72</v>
      </c>
      <c r="T250" s="14" t="str">
        <f t="shared" ca="1" si="13"/>
        <v>Yes</v>
      </c>
      <c r="U250" s="14" t="str">
        <f t="shared" ca="1" si="14"/>
        <v>No</v>
      </c>
      <c r="V250" t="str">
        <f t="shared" si="15"/>
        <v>I830957</v>
      </c>
    </row>
    <row r="251" spans="1:22" ht="15.6">
      <c r="A251" s="110" t="s">
        <v>4174</v>
      </c>
      <c r="B251" s="96" t="s">
        <v>4133</v>
      </c>
      <c r="C251" s="13" t="s">
        <v>6643</v>
      </c>
      <c r="D251" s="13" t="s">
        <v>52</v>
      </c>
      <c r="E251" s="13" t="s">
        <v>52</v>
      </c>
      <c r="F251" s="13" t="s">
        <v>26</v>
      </c>
      <c r="G251" s="13" t="str">
        <f t="shared" ca="1" si="12"/>
        <v>S4</v>
      </c>
      <c r="H251" s="109" t="s">
        <v>54</v>
      </c>
      <c r="I251" s="13" t="s">
        <v>55</v>
      </c>
      <c r="J251" s="13" t="s">
        <v>6644</v>
      </c>
      <c r="K251" s="100">
        <v>42436</v>
      </c>
      <c r="L251" s="100">
        <v>42453</v>
      </c>
      <c r="M251" s="22"/>
      <c r="N251" s="13" t="s">
        <v>13</v>
      </c>
      <c r="O251" s="13" t="s">
        <v>139</v>
      </c>
      <c r="P251" s="14" t="s">
        <v>17</v>
      </c>
      <c r="Q251" s="13"/>
      <c r="R251" s="15">
        <v>10861</v>
      </c>
      <c r="S251" s="16" t="s">
        <v>72</v>
      </c>
      <c r="T251" s="14" t="str">
        <f t="shared" ca="1" si="13"/>
        <v>Yes</v>
      </c>
      <c r="U251" s="14" t="str">
        <f t="shared" ca="1" si="14"/>
        <v>No</v>
      </c>
      <c r="V251" t="str">
        <f t="shared" si="15"/>
        <v>I828891</v>
      </c>
    </row>
    <row r="252" spans="1:22" ht="15.6">
      <c r="A252" s="110" t="s">
        <v>4429</v>
      </c>
      <c r="B252" s="96" t="s">
        <v>152</v>
      </c>
      <c r="C252" s="13" t="s">
        <v>6645</v>
      </c>
      <c r="D252" s="13" t="s">
        <v>52</v>
      </c>
      <c r="E252" s="13" t="s">
        <v>52</v>
      </c>
      <c r="F252" s="13" t="s">
        <v>26</v>
      </c>
      <c r="G252" s="13" t="str">
        <f t="shared" ca="1" si="12"/>
        <v>S4</v>
      </c>
      <c r="H252" s="109" t="s">
        <v>54</v>
      </c>
      <c r="I252" s="13" t="s">
        <v>55</v>
      </c>
      <c r="J252" s="13" t="s">
        <v>6646</v>
      </c>
      <c r="K252" s="100">
        <v>42373</v>
      </c>
      <c r="L252" s="100">
        <v>42454</v>
      </c>
      <c r="M252" s="22"/>
      <c r="N252" s="13" t="s">
        <v>9</v>
      </c>
      <c r="O252" s="13" t="s">
        <v>5539</v>
      </c>
      <c r="P252" s="14" t="s">
        <v>17</v>
      </c>
      <c r="Q252" s="13" t="s">
        <v>6612</v>
      </c>
      <c r="R252" s="15">
        <v>1762648</v>
      </c>
      <c r="S252" s="99" t="s">
        <v>72</v>
      </c>
      <c r="T252" s="14" t="str">
        <f t="shared" ca="1" si="13"/>
        <v>Yes</v>
      </c>
      <c r="U252" s="14" t="str">
        <f t="shared" ca="1" si="14"/>
        <v>No</v>
      </c>
      <c r="V252" t="str">
        <f t="shared" si="15"/>
        <v>I321922</v>
      </c>
    </row>
    <row r="253" spans="1:22" ht="15.6">
      <c r="A253" s="110" t="s">
        <v>5850</v>
      </c>
      <c r="B253" s="110" t="s">
        <v>5851</v>
      </c>
      <c r="C253" s="13" t="s">
        <v>6647</v>
      </c>
      <c r="D253" s="13" t="s">
        <v>52</v>
      </c>
      <c r="E253" s="13" t="s">
        <v>52</v>
      </c>
      <c r="F253" s="13" t="s">
        <v>26</v>
      </c>
      <c r="G253" s="13" t="str">
        <f t="shared" ca="1" si="12"/>
        <v>S4</v>
      </c>
      <c r="H253" s="101" t="s">
        <v>54</v>
      </c>
      <c r="I253" s="13" t="s">
        <v>68</v>
      </c>
      <c r="J253" s="13" t="s">
        <v>6648</v>
      </c>
      <c r="K253" s="100">
        <v>42375</v>
      </c>
      <c r="L253" s="100">
        <v>42466</v>
      </c>
      <c r="M253" s="22"/>
      <c r="N253" s="13" t="s">
        <v>11</v>
      </c>
      <c r="O253" s="13" t="s">
        <v>128</v>
      </c>
      <c r="P253" s="14" t="s">
        <v>17</v>
      </c>
      <c r="Q253" s="13"/>
      <c r="R253" s="15">
        <v>500000</v>
      </c>
      <c r="S253" s="16" t="s">
        <v>72</v>
      </c>
      <c r="T253" s="14" t="str">
        <f t="shared" ca="1" si="13"/>
        <v>Yes</v>
      </c>
      <c r="U253" s="14" t="str">
        <f t="shared" ca="1" si="14"/>
        <v>No</v>
      </c>
      <c r="V253" t="str">
        <f t="shared" si="15"/>
        <v>D059874</v>
      </c>
    </row>
    <row r="254" spans="1:22" ht="15.6">
      <c r="A254" s="110" t="s">
        <v>4174</v>
      </c>
      <c r="B254" s="96" t="s">
        <v>4133</v>
      </c>
      <c r="C254" s="13" t="s">
        <v>6424</v>
      </c>
      <c r="D254" s="13" t="s">
        <v>52</v>
      </c>
      <c r="E254" s="13" t="s">
        <v>52</v>
      </c>
      <c r="F254" s="13" t="s">
        <v>26</v>
      </c>
      <c r="G254" s="13" t="str">
        <f t="shared" ca="1" si="12"/>
        <v>S4</v>
      </c>
      <c r="H254" s="109" t="s">
        <v>54</v>
      </c>
      <c r="I254" s="13" t="s">
        <v>6175</v>
      </c>
      <c r="J254" s="13" t="s">
        <v>6649</v>
      </c>
      <c r="K254" s="100">
        <v>42443</v>
      </c>
      <c r="L254" s="100">
        <v>42468</v>
      </c>
      <c r="M254" s="22"/>
      <c r="N254" s="13" t="s">
        <v>11</v>
      </c>
      <c r="O254" s="13" t="s">
        <v>121</v>
      </c>
      <c r="P254" s="14" t="s">
        <v>17</v>
      </c>
      <c r="Q254" s="13"/>
      <c r="R254" s="15">
        <v>4991</v>
      </c>
      <c r="S254" s="16" t="s">
        <v>72</v>
      </c>
      <c r="T254" s="14" t="str">
        <f t="shared" ca="1" si="13"/>
        <v>Yes</v>
      </c>
      <c r="U254" s="14" t="str">
        <f t="shared" ca="1" si="14"/>
        <v>No</v>
      </c>
      <c r="V254" t="str">
        <f t="shared" si="15"/>
        <v>D038475</v>
      </c>
    </row>
    <row r="255" spans="1:22" ht="15.6">
      <c r="A255" s="110" t="s">
        <v>4174</v>
      </c>
      <c r="B255" s="96" t="s">
        <v>4133</v>
      </c>
      <c r="C255" s="13" t="s">
        <v>6441</v>
      </c>
      <c r="D255" s="13" t="s">
        <v>52</v>
      </c>
      <c r="E255" s="13" t="s">
        <v>52</v>
      </c>
      <c r="F255" s="13" t="s">
        <v>26</v>
      </c>
      <c r="G255" s="13" t="str">
        <f t="shared" ca="1" si="12"/>
        <v>S4</v>
      </c>
      <c r="H255" s="109" t="s">
        <v>54</v>
      </c>
      <c r="I255" s="13" t="s">
        <v>6175</v>
      </c>
      <c r="J255" s="13" t="s">
        <v>6650</v>
      </c>
      <c r="K255" s="100">
        <v>42443</v>
      </c>
      <c r="L255" s="100">
        <v>42468</v>
      </c>
      <c r="M255" s="98"/>
      <c r="N255" s="13" t="s">
        <v>9</v>
      </c>
      <c r="O255" s="13" t="s">
        <v>5500</v>
      </c>
      <c r="P255" s="14" t="s">
        <v>17</v>
      </c>
      <c r="Q255" s="2" t="s">
        <v>6651</v>
      </c>
      <c r="R255" s="15">
        <v>190649</v>
      </c>
      <c r="S255" s="99" t="s">
        <v>72</v>
      </c>
      <c r="T255" s="14" t="str">
        <f t="shared" ca="1" si="13"/>
        <v>Yes</v>
      </c>
      <c r="U255" s="14" t="str">
        <f t="shared" ca="1" si="14"/>
        <v>No</v>
      </c>
      <c r="V255" t="str">
        <f t="shared" si="15"/>
        <v>I322987</v>
      </c>
    </row>
    <row r="256" spans="1:22" ht="15.6">
      <c r="A256" s="110" t="s">
        <v>4573</v>
      </c>
      <c r="B256" s="96" t="s">
        <v>4574</v>
      </c>
      <c r="C256" s="96" t="s">
        <v>6652</v>
      </c>
      <c r="D256" s="13" t="s">
        <v>52</v>
      </c>
      <c r="E256" s="13" t="s">
        <v>52</v>
      </c>
      <c r="F256" s="96" t="s">
        <v>26</v>
      </c>
      <c r="G256" s="13" t="str">
        <f t="shared" ca="1" si="12"/>
        <v>S4</v>
      </c>
      <c r="H256" s="109" t="s">
        <v>54</v>
      </c>
      <c r="I256" s="2" t="s">
        <v>55</v>
      </c>
      <c r="J256" s="2" t="s">
        <v>6653</v>
      </c>
      <c r="K256" s="97">
        <v>42415</v>
      </c>
      <c r="L256" s="97">
        <v>42471</v>
      </c>
      <c r="M256" s="98"/>
      <c r="N256" s="2" t="s">
        <v>9</v>
      </c>
      <c r="O256" s="2" t="s">
        <v>6305</v>
      </c>
      <c r="P256" s="14" t="s">
        <v>17</v>
      </c>
      <c r="Q256" s="2"/>
      <c r="R256" s="15"/>
      <c r="S256" s="99" t="s">
        <v>72</v>
      </c>
      <c r="T256" s="14" t="str">
        <f t="shared" ca="1" si="13"/>
        <v>Yes</v>
      </c>
      <c r="U256" s="14" t="str">
        <f t="shared" ca="1" si="14"/>
        <v>No</v>
      </c>
      <c r="V256" t="str">
        <f t="shared" si="15"/>
        <v>I318678</v>
      </c>
    </row>
    <row r="257" spans="1:22" ht="15.6">
      <c r="A257" s="110" t="s">
        <v>4573</v>
      </c>
      <c r="B257" s="96" t="s">
        <v>4574</v>
      </c>
      <c r="C257" s="13" t="s">
        <v>6654</v>
      </c>
      <c r="D257" s="13" t="s">
        <v>52</v>
      </c>
      <c r="E257" s="13" t="s">
        <v>52</v>
      </c>
      <c r="F257" s="13" t="s">
        <v>26</v>
      </c>
      <c r="G257" s="13" t="str">
        <f t="shared" ca="1" si="12"/>
        <v>S4</v>
      </c>
      <c r="H257" s="109" t="s">
        <v>54</v>
      </c>
      <c r="I257" s="13" t="s">
        <v>6175</v>
      </c>
      <c r="J257" s="13" t="s">
        <v>6655</v>
      </c>
      <c r="K257" s="100">
        <v>42485</v>
      </c>
      <c r="L257" s="100">
        <v>42489</v>
      </c>
      <c r="M257" s="98"/>
      <c r="N257" s="13" t="s">
        <v>9</v>
      </c>
      <c r="O257" s="13" t="s">
        <v>10</v>
      </c>
      <c r="P257" s="14" t="s">
        <v>17</v>
      </c>
      <c r="Q257" s="13"/>
      <c r="R257" s="15">
        <v>500000</v>
      </c>
      <c r="S257" s="99" t="s">
        <v>72</v>
      </c>
      <c r="T257" s="14" t="str">
        <f t="shared" ca="1" si="13"/>
        <v>Yes</v>
      </c>
      <c r="U257" s="14" t="str">
        <f t="shared" ca="1" si="14"/>
        <v>No</v>
      </c>
      <c r="V257" t="str">
        <f t="shared" si="15"/>
        <v>I321911</v>
      </c>
    </row>
    <row r="258" spans="1:22" ht="15.6">
      <c r="A258" s="110" t="s">
        <v>4141</v>
      </c>
      <c r="B258" s="96" t="s">
        <v>4142</v>
      </c>
      <c r="C258" s="13" t="s">
        <v>6656</v>
      </c>
      <c r="D258" s="13" t="s">
        <v>52</v>
      </c>
      <c r="E258" s="13" t="s">
        <v>52</v>
      </c>
      <c r="F258" s="13" t="s">
        <v>26</v>
      </c>
      <c r="G258" s="13" t="str">
        <f t="shared" ref="G258:G306" ca="1" si="16">IF((AND((L258-TODAY())&gt;0,(H258="N")))=TRUE,"S1",IF(AND((L258-TODAY())&lt;=0,(H258="N"))=TRUE,"S2",IF(AND((L258-TODAY())&gt;0,(H258="Y"))=TRUE,"S3","S4")))</f>
        <v>S4</v>
      </c>
      <c r="H258" s="109" t="s">
        <v>54</v>
      </c>
      <c r="I258" s="13" t="s">
        <v>55</v>
      </c>
      <c r="J258" s="13" t="s">
        <v>6657</v>
      </c>
      <c r="K258" s="100">
        <v>42446</v>
      </c>
      <c r="L258" s="100">
        <v>42491</v>
      </c>
      <c r="M258" s="98"/>
      <c r="N258" s="13" t="s">
        <v>9</v>
      </c>
      <c r="O258" s="13" t="s">
        <v>6181</v>
      </c>
      <c r="P258" s="14" t="s">
        <v>17</v>
      </c>
      <c r="Q258" s="13"/>
      <c r="R258" s="15">
        <v>3204504</v>
      </c>
      <c r="S258" s="99" t="s">
        <v>72</v>
      </c>
      <c r="T258" s="14" t="str">
        <f t="shared" ref="T258:T306" ca="1" si="17">IF((AND((M258-TODAY())&lt;=0,(F258&lt;&gt;"P1")))=TRUE,"Yes","No")</f>
        <v>Yes</v>
      </c>
      <c r="U258" s="14" t="str">
        <f t="shared" ref="U258:U306" ca="1" si="18">IF((AND((M258-TODAY())&lt;=30,(L258-TODAY())&lt;=0,(F258="P1")))=TRUE,"Yes",IF(AND((M258-TODAY())&lt;=30,(L258-TODAY())&lt;=0,(F258="P2"))=TRUE,"Yes",IF(AND((M258-TODAY())&lt;=30,(L258-TODAY())&lt;=0,(F258="P3"),H258="N")=TRUE,"Yes","No")))</f>
        <v>No</v>
      </c>
      <c r="V258" t="str">
        <f t="shared" ref="V258:V306" si="19">IF(O258="Komal","I321911",IF(O258="Mitch","I830949",IF(O258="Balki","I322987",IF(O258="Matthew","I844765",IF(O258="Sarah","I076758",IF(O258="Tina","I076782",IF(O258="Chetan","I321905",IF(O258="Jessie","I300127",IF(O258="Amrutha","I318955",IF(O258="Brian","I844758",IF(O258="Weranga","I833799",IF(O258="Adarsh","I318678",IF(O258="Krishnamoorthy","I321922",IF(O258="Shweta","D059874",IF(O258="Stefan","D028755",IF(O258="Deb","I077275",IF(O258="Gunter","D038475",IF(O258="Raj","I830957",IF(O258="Hamad","I831094",IF(O258="Klaus","D061043",IF(O258="Devan","I819681",IF(O258="Erika","I828891",IF(O258="Govind","I821012",IF(O258="Jimmy","I819510", IF(O258="GLOBAL", "GLOBAL", IF(O258="Thomas", "D039927", IF(O258="Amy", "I076757")))))))))))))))))))))))))))</f>
        <v>I321905</v>
      </c>
    </row>
    <row r="259" spans="1:22" ht="15.6">
      <c r="A259" s="110" t="s">
        <v>4174</v>
      </c>
      <c r="B259" s="96" t="s">
        <v>4133</v>
      </c>
      <c r="C259" s="13" t="s">
        <v>6658</v>
      </c>
      <c r="D259" s="13" t="s">
        <v>52</v>
      </c>
      <c r="E259" s="13" t="s">
        <v>52</v>
      </c>
      <c r="F259" s="13" t="s">
        <v>26</v>
      </c>
      <c r="G259" s="13" t="str">
        <f t="shared" ca="1" si="16"/>
        <v>S4</v>
      </c>
      <c r="H259" s="109" t="s">
        <v>54</v>
      </c>
      <c r="I259" s="13" t="s">
        <v>5399</v>
      </c>
      <c r="J259" s="13" t="s">
        <v>6659</v>
      </c>
      <c r="K259" s="100">
        <v>42432</v>
      </c>
      <c r="L259" s="100">
        <v>42493</v>
      </c>
      <c r="M259" s="22"/>
      <c r="N259" s="13" t="s">
        <v>9</v>
      </c>
      <c r="O259" s="13" t="s">
        <v>10</v>
      </c>
      <c r="P259" s="14" t="s">
        <v>17</v>
      </c>
      <c r="Q259" s="13" t="s">
        <v>6612</v>
      </c>
      <c r="R259" s="15">
        <v>85375</v>
      </c>
      <c r="S259" s="99" t="s">
        <v>72</v>
      </c>
      <c r="T259" s="14" t="str">
        <f t="shared" ca="1" si="17"/>
        <v>Yes</v>
      </c>
      <c r="U259" s="14" t="str">
        <f t="shared" ca="1" si="18"/>
        <v>No</v>
      </c>
      <c r="V259" t="str">
        <f t="shared" si="19"/>
        <v>I321911</v>
      </c>
    </row>
    <row r="260" spans="1:22" ht="15.6">
      <c r="A260" s="110" t="s">
        <v>4196</v>
      </c>
      <c r="B260" s="96" t="s">
        <v>4197</v>
      </c>
      <c r="C260" s="15" t="s">
        <v>6399</v>
      </c>
      <c r="D260" s="13" t="s">
        <v>52</v>
      </c>
      <c r="E260" s="13" t="s">
        <v>52</v>
      </c>
      <c r="F260" s="13" t="s">
        <v>26</v>
      </c>
      <c r="G260" s="13" t="str">
        <f t="shared" ca="1" si="16"/>
        <v>S4</v>
      </c>
      <c r="H260" s="109" t="s">
        <v>54</v>
      </c>
      <c r="I260" s="13" t="s">
        <v>55</v>
      </c>
      <c r="J260" s="2" t="s">
        <v>6660</v>
      </c>
      <c r="K260" s="100">
        <v>42422</v>
      </c>
      <c r="L260" s="97">
        <v>42510</v>
      </c>
      <c r="M260" s="98"/>
      <c r="N260" s="13" t="s">
        <v>11</v>
      </c>
      <c r="O260" s="2" t="s">
        <v>4365</v>
      </c>
      <c r="P260" s="14" t="s">
        <v>17</v>
      </c>
      <c r="Q260" s="13"/>
      <c r="R260" s="15">
        <v>1683184</v>
      </c>
      <c r="S260" s="99" t="s">
        <v>72</v>
      </c>
      <c r="T260" s="14" t="str">
        <f t="shared" ca="1" si="17"/>
        <v>Yes</v>
      </c>
      <c r="U260" s="14" t="str">
        <f t="shared" ca="1" si="18"/>
        <v>No</v>
      </c>
      <c r="V260" t="str">
        <f t="shared" si="19"/>
        <v>D028755</v>
      </c>
    </row>
    <row r="261" spans="1:22" ht="15.6">
      <c r="A261" s="110" t="s">
        <v>4214</v>
      </c>
      <c r="B261" s="96" t="s">
        <v>4215</v>
      </c>
      <c r="C261" s="13" t="s">
        <v>6661</v>
      </c>
      <c r="D261" s="13" t="s">
        <v>52</v>
      </c>
      <c r="E261" s="13" t="s">
        <v>52</v>
      </c>
      <c r="F261" s="13" t="s">
        <v>26</v>
      </c>
      <c r="G261" s="13" t="str">
        <f t="shared" ca="1" si="16"/>
        <v>S4</v>
      </c>
      <c r="H261" s="109" t="s">
        <v>54</v>
      </c>
      <c r="I261" s="13" t="s">
        <v>55</v>
      </c>
      <c r="J261" s="13" t="s">
        <v>6662</v>
      </c>
      <c r="K261" s="100">
        <v>42380</v>
      </c>
      <c r="L261" s="100">
        <v>42517</v>
      </c>
      <c r="M261" s="98"/>
      <c r="N261" s="13" t="s">
        <v>11</v>
      </c>
      <c r="O261" s="13" t="s">
        <v>128</v>
      </c>
      <c r="P261" s="14" t="s">
        <v>17</v>
      </c>
      <c r="Q261" s="13"/>
      <c r="R261" s="15">
        <v>147006</v>
      </c>
      <c r="S261" s="99" t="s">
        <v>72</v>
      </c>
      <c r="T261" s="14" t="str">
        <f t="shared" ca="1" si="17"/>
        <v>Yes</v>
      </c>
      <c r="U261" s="14" t="str">
        <f t="shared" ca="1" si="18"/>
        <v>No</v>
      </c>
      <c r="V261" t="str">
        <f t="shared" si="19"/>
        <v>D059874</v>
      </c>
    </row>
    <row r="262" spans="1:22" ht="15.6">
      <c r="A262" s="110" t="s">
        <v>4174</v>
      </c>
      <c r="B262" s="96" t="s">
        <v>4133</v>
      </c>
      <c r="C262" s="2" t="s">
        <v>6372</v>
      </c>
      <c r="D262" s="2" t="s">
        <v>52</v>
      </c>
      <c r="E262" s="13" t="s">
        <v>52</v>
      </c>
      <c r="F262" s="13" t="s">
        <v>26</v>
      </c>
      <c r="G262" s="13" t="str">
        <f t="shared" ca="1" si="16"/>
        <v>S4</v>
      </c>
      <c r="H262" s="109" t="s">
        <v>54</v>
      </c>
      <c r="I262" s="13" t="s">
        <v>55</v>
      </c>
      <c r="J262" s="13" t="s">
        <v>6663</v>
      </c>
      <c r="K262" s="97">
        <v>42409</v>
      </c>
      <c r="L262" s="97">
        <v>42520</v>
      </c>
      <c r="M262" s="98"/>
      <c r="N262" s="97" t="s">
        <v>11</v>
      </c>
      <c r="O262" s="2" t="s">
        <v>4365</v>
      </c>
      <c r="P262" s="2" t="s">
        <v>17</v>
      </c>
      <c r="Q262" s="2"/>
      <c r="R262" s="15">
        <v>96041</v>
      </c>
      <c r="S262" s="99" t="s">
        <v>72</v>
      </c>
      <c r="T262" s="14" t="str">
        <f t="shared" ca="1" si="17"/>
        <v>Yes</v>
      </c>
      <c r="U262" s="14" t="str">
        <f t="shared" ca="1" si="18"/>
        <v>No</v>
      </c>
      <c r="V262" t="str">
        <f t="shared" si="19"/>
        <v>D028755</v>
      </c>
    </row>
    <row r="263" spans="1:22" ht="15.6">
      <c r="A263" s="110" t="s">
        <v>4132</v>
      </c>
      <c r="B263" s="96" t="s">
        <v>4695</v>
      </c>
      <c r="C263" s="13" t="s">
        <v>6664</v>
      </c>
      <c r="D263" s="13" t="s">
        <v>52</v>
      </c>
      <c r="E263" s="13" t="s">
        <v>52</v>
      </c>
      <c r="F263" s="13" t="s">
        <v>26</v>
      </c>
      <c r="G263" s="13" t="str">
        <f t="shared" ca="1" si="16"/>
        <v>S4</v>
      </c>
      <c r="H263" s="109" t="s">
        <v>54</v>
      </c>
      <c r="I263" s="13" t="s">
        <v>6175</v>
      </c>
      <c r="J263" s="13" t="s">
        <v>6665</v>
      </c>
      <c r="K263" s="100">
        <v>42510</v>
      </c>
      <c r="L263" s="100">
        <v>42528</v>
      </c>
      <c r="M263" s="98"/>
      <c r="N263" s="13" t="s">
        <v>7</v>
      </c>
      <c r="O263" s="13" t="s">
        <v>94</v>
      </c>
      <c r="P263" s="14" t="s">
        <v>17</v>
      </c>
      <c r="Q263" s="13"/>
      <c r="R263" s="15">
        <v>282345</v>
      </c>
      <c r="S263" s="99" t="s">
        <v>72</v>
      </c>
      <c r="T263" s="14" t="str">
        <f t="shared" ca="1" si="17"/>
        <v>Yes</v>
      </c>
      <c r="U263" s="14" t="str">
        <f t="shared" ca="1" si="18"/>
        <v>No</v>
      </c>
      <c r="V263" t="str">
        <f t="shared" si="19"/>
        <v>I300127</v>
      </c>
    </row>
    <row r="264" spans="1:22" ht="15.6">
      <c r="A264" s="110" t="s">
        <v>4141</v>
      </c>
      <c r="B264" s="96" t="s">
        <v>4142</v>
      </c>
      <c r="C264" s="13" t="s">
        <v>6666</v>
      </c>
      <c r="D264" s="13" t="s">
        <v>52</v>
      </c>
      <c r="E264" s="13" t="s">
        <v>52</v>
      </c>
      <c r="F264" s="13" t="s">
        <v>26</v>
      </c>
      <c r="G264" s="13" t="str">
        <f t="shared" ca="1" si="16"/>
        <v>S4</v>
      </c>
      <c r="H264" s="109" t="s">
        <v>54</v>
      </c>
      <c r="I264" s="13" t="s">
        <v>6175</v>
      </c>
      <c r="J264" s="13" t="s">
        <v>6667</v>
      </c>
      <c r="K264" s="100">
        <v>42528</v>
      </c>
      <c r="L264" s="100">
        <v>42536</v>
      </c>
      <c r="M264" s="98"/>
      <c r="N264" s="13" t="s">
        <v>11</v>
      </c>
      <c r="O264" s="13" t="s">
        <v>6218</v>
      </c>
      <c r="P264" s="14" t="s">
        <v>17</v>
      </c>
      <c r="Q264" s="13"/>
      <c r="R264" s="15">
        <v>1368663</v>
      </c>
      <c r="S264" s="16" t="s">
        <v>72</v>
      </c>
      <c r="T264" s="14" t="str">
        <f t="shared" ca="1" si="17"/>
        <v>Yes</v>
      </c>
      <c r="U264" s="14" t="str">
        <f t="shared" ca="1" si="18"/>
        <v>No</v>
      </c>
      <c r="V264" t="str">
        <f t="shared" si="19"/>
        <v>D039927</v>
      </c>
    </row>
    <row r="265" spans="1:22" ht="15.6">
      <c r="A265" s="110" t="s">
        <v>4132</v>
      </c>
      <c r="B265" s="96" t="s">
        <v>4695</v>
      </c>
      <c r="C265" s="13" t="s">
        <v>6639</v>
      </c>
      <c r="D265" s="13" t="s">
        <v>52</v>
      </c>
      <c r="E265" s="13" t="s">
        <v>52</v>
      </c>
      <c r="F265" s="13" t="s">
        <v>26</v>
      </c>
      <c r="G265" s="13" t="str">
        <f t="shared" ca="1" si="16"/>
        <v>S4</v>
      </c>
      <c r="H265" s="109" t="s">
        <v>54</v>
      </c>
      <c r="I265" s="13" t="s">
        <v>6175</v>
      </c>
      <c r="J265" s="13" t="s">
        <v>6668</v>
      </c>
      <c r="K265" s="100">
        <v>42530</v>
      </c>
      <c r="L265" s="100">
        <v>42548</v>
      </c>
      <c r="M265" s="98"/>
      <c r="N265" s="13" t="s">
        <v>9</v>
      </c>
      <c r="O265" s="13" t="s">
        <v>10</v>
      </c>
      <c r="P265" s="14" t="s">
        <v>17</v>
      </c>
      <c r="Q265" s="13"/>
      <c r="R265" s="15">
        <v>692493</v>
      </c>
      <c r="S265" s="99" t="s">
        <v>72</v>
      </c>
      <c r="T265" s="14" t="str">
        <f t="shared" ca="1" si="17"/>
        <v>Yes</v>
      </c>
      <c r="U265" s="14" t="str">
        <f t="shared" ca="1" si="18"/>
        <v>No</v>
      </c>
      <c r="V265" t="str">
        <f t="shared" si="19"/>
        <v>I321911</v>
      </c>
    </row>
    <row r="266" spans="1:22" ht="15.6">
      <c r="A266" s="110" t="s">
        <v>4174</v>
      </c>
      <c r="B266" s="96" t="s">
        <v>4133</v>
      </c>
      <c r="C266" s="13" t="s">
        <v>6424</v>
      </c>
      <c r="D266" s="13" t="s">
        <v>52</v>
      </c>
      <c r="E266" s="13" t="s">
        <v>52</v>
      </c>
      <c r="F266" s="13" t="s">
        <v>26</v>
      </c>
      <c r="G266" s="13" t="str">
        <f t="shared" ca="1" si="16"/>
        <v>S4</v>
      </c>
      <c r="H266" s="109" t="s">
        <v>54</v>
      </c>
      <c r="I266" s="13" t="s">
        <v>6175</v>
      </c>
      <c r="J266" s="13" t="s">
        <v>6669</v>
      </c>
      <c r="K266" s="100">
        <v>42527</v>
      </c>
      <c r="L266" s="100">
        <v>42559</v>
      </c>
      <c r="M266" s="98"/>
      <c r="N266" s="13" t="s">
        <v>11</v>
      </c>
      <c r="O266" s="13" t="s">
        <v>6218</v>
      </c>
      <c r="P266" s="14" t="s">
        <v>17</v>
      </c>
      <c r="Q266" s="13"/>
      <c r="R266" s="15">
        <v>50939</v>
      </c>
      <c r="S266" s="99" t="s">
        <v>72</v>
      </c>
      <c r="T266" s="14" t="str">
        <f t="shared" ca="1" si="17"/>
        <v>Yes</v>
      </c>
      <c r="U266" s="14" t="str">
        <f t="shared" ca="1" si="18"/>
        <v>No</v>
      </c>
      <c r="V266" t="str">
        <f t="shared" si="19"/>
        <v>D039927</v>
      </c>
    </row>
    <row r="267" spans="1:22" ht="15.6">
      <c r="A267" s="110" t="s">
        <v>4174</v>
      </c>
      <c r="B267" s="96" t="s">
        <v>4133</v>
      </c>
      <c r="C267" s="13" t="s">
        <v>6424</v>
      </c>
      <c r="D267" s="13" t="s">
        <v>52</v>
      </c>
      <c r="E267" s="13" t="s">
        <v>52</v>
      </c>
      <c r="F267" s="13" t="s">
        <v>26</v>
      </c>
      <c r="G267" s="13" t="str">
        <f t="shared" ca="1" si="16"/>
        <v>S4</v>
      </c>
      <c r="H267" s="109" t="s">
        <v>54</v>
      </c>
      <c r="I267" s="13" t="s">
        <v>6175</v>
      </c>
      <c r="J267" s="13" t="s">
        <v>6670</v>
      </c>
      <c r="K267" s="100">
        <v>42527</v>
      </c>
      <c r="L267" s="100">
        <v>42559</v>
      </c>
      <c r="M267" s="98"/>
      <c r="N267" s="13" t="s">
        <v>7</v>
      </c>
      <c r="O267" s="13" t="s">
        <v>98</v>
      </c>
      <c r="P267" s="14" t="s">
        <v>17</v>
      </c>
      <c r="Q267" s="13"/>
      <c r="R267" s="15"/>
      <c r="S267" s="16" t="s">
        <v>72</v>
      </c>
      <c r="T267" s="14" t="str">
        <f t="shared" ca="1" si="17"/>
        <v>Yes</v>
      </c>
      <c r="U267" s="14" t="str">
        <f t="shared" ca="1" si="18"/>
        <v>No</v>
      </c>
      <c r="V267" t="str">
        <f t="shared" si="19"/>
        <v>I076758</v>
      </c>
    </row>
    <row r="268" spans="1:22" ht="15.6">
      <c r="A268" s="110" t="s">
        <v>4429</v>
      </c>
      <c r="B268" s="96" t="s">
        <v>152</v>
      </c>
      <c r="C268" s="13" t="s">
        <v>6671</v>
      </c>
      <c r="D268" s="13" t="s">
        <v>52</v>
      </c>
      <c r="E268" s="13" t="s">
        <v>52</v>
      </c>
      <c r="F268" s="13" t="s">
        <v>26</v>
      </c>
      <c r="G268" s="13" t="str">
        <f t="shared" ca="1" si="16"/>
        <v>S4</v>
      </c>
      <c r="H268" s="109" t="s">
        <v>54</v>
      </c>
      <c r="I268" s="13" t="s">
        <v>55</v>
      </c>
      <c r="J268" s="13" t="s">
        <v>6672</v>
      </c>
      <c r="K268" s="100">
        <v>42537</v>
      </c>
      <c r="L268" s="100">
        <v>42592</v>
      </c>
      <c r="M268" s="98">
        <v>42735</v>
      </c>
      <c r="N268" s="13" t="s">
        <v>9</v>
      </c>
      <c r="O268" s="13" t="s">
        <v>6267</v>
      </c>
      <c r="P268" s="14" t="s">
        <v>17</v>
      </c>
      <c r="Q268" s="13"/>
      <c r="R268" s="15">
        <v>38433</v>
      </c>
      <c r="S268" s="99" t="s">
        <v>72</v>
      </c>
      <c r="T268" s="14" t="str">
        <f t="shared" ca="1" si="17"/>
        <v>Yes</v>
      </c>
      <c r="U268" s="14" t="str">
        <f t="shared" ca="1" si="18"/>
        <v>No</v>
      </c>
      <c r="V268" t="str">
        <f t="shared" si="19"/>
        <v>I318955</v>
      </c>
    </row>
    <row r="269" spans="1:22" ht="15.6">
      <c r="A269" s="110" t="s">
        <v>4475</v>
      </c>
      <c r="B269" s="96" t="s">
        <v>4476</v>
      </c>
      <c r="C269" s="13" t="s">
        <v>6673</v>
      </c>
      <c r="D269" s="13" t="s">
        <v>52</v>
      </c>
      <c r="E269" s="13" t="s">
        <v>52</v>
      </c>
      <c r="F269" s="13" t="s">
        <v>26</v>
      </c>
      <c r="G269" s="13" t="str">
        <f t="shared" ca="1" si="16"/>
        <v>S4</v>
      </c>
      <c r="H269" s="109" t="s">
        <v>54</v>
      </c>
      <c r="I269" s="13" t="s">
        <v>5399</v>
      </c>
      <c r="J269" s="13" t="s">
        <v>6674</v>
      </c>
      <c r="K269" s="100">
        <v>42492</v>
      </c>
      <c r="L269" s="100">
        <v>42604</v>
      </c>
      <c r="M269" s="98"/>
      <c r="N269" s="13" t="s">
        <v>11</v>
      </c>
      <c r="O269" s="13" t="s">
        <v>6218</v>
      </c>
      <c r="P269" s="14" t="s">
        <v>17</v>
      </c>
      <c r="Q269" s="13"/>
      <c r="R269" s="15">
        <v>110746</v>
      </c>
      <c r="S269" s="16" t="s">
        <v>72</v>
      </c>
      <c r="T269" s="14" t="str">
        <f t="shared" ca="1" si="17"/>
        <v>Yes</v>
      </c>
      <c r="U269" s="14" t="str">
        <f t="shared" ca="1" si="18"/>
        <v>No</v>
      </c>
      <c r="V269" t="str">
        <f t="shared" si="19"/>
        <v>D039927</v>
      </c>
    </row>
    <row r="270" spans="1:22" ht="15.6">
      <c r="A270" s="110" t="s">
        <v>4141</v>
      </c>
      <c r="B270" s="96" t="s">
        <v>4142</v>
      </c>
      <c r="C270" s="13" t="s">
        <v>6656</v>
      </c>
      <c r="D270" s="13" t="s">
        <v>52</v>
      </c>
      <c r="E270" s="13" t="s">
        <v>52</v>
      </c>
      <c r="F270" s="13" t="s">
        <v>26</v>
      </c>
      <c r="G270" s="13" t="str">
        <f t="shared" ca="1" si="16"/>
        <v>S4</v>
      </c>
      <c r="H270" s="109" t="s">
        <v>54</v>
      </c>
      <c r="I270" s="13" t="s">
        <v>55</v>
      </c>
      <c r="J270" s="13" t="s">
        <v>6675</v>
      </c>
      <c r="K270" s="100">
        <v>42491</v>
      </c>
      <c r="L270" s="100">
        <v>42613</v>
      </c>
      <c r="M270" s="98">
        <v>42632</v>
      </c>
      <c r="N270" s="13" t="s">
        <v>9</v>
      </c>
      <c r="O270" s="13" t="s">
        <v>10</v>
      </c>
      <c r="P270" s="14" t="s">
        <v>17</v>
      </c>
      <c r="Q270" s="13"/>
      <c r="R270" s="15">
        <v>17624</v>
      </c>
      <c r="S270" s="99" t="s">
        <v>72</v>
      </c>
      <c r="T270" s="14" t="str">
        <f t="shared" ca="1" si="17"/>
        <v>Yes</v>
      </c>
      <c r="U270" s="14" t="str">
        <f t="shared" ca="1" si="18"/>
        <v>No</v>
      </c>
      <c r="V270" t="str">
        <f t="shared" si="19"/>
        <v>I321911</v>
      </c>
    </row>
    <row r="271" spans="1:22" ht="15.6">
      <c r="A271" s="110" t="s">
        <v>4214</v>
      </c>
      <c r="B271" s="96" t="s">
        <v>4215</v>
      </c>
      <c r="C271" s="13" t="s">
        <v>6661</v>
      </c>
      <c r="D271" s="13" t="s">
        <v>52</v>
      </c>
      <c r="E271" s="13" t="s">
        <v>52</v>
      </c>
      <c r="F271" s="13" t="s">
        <v>26</v>
      </c>
      <c r="G271" s="13" t="str">
        <f t="shared" ca="1" si="16"/>
        <v>S4</v>
      </c>
      <c r="H271" s="109" t="s">
        <v>54</v>
      </c>
      <c r="I271" s="13" t="s">
        <v>55</v>
      </c>
      <c r="J271" s="13" t="s">
        <v>6676</v>
      </c>
      <c r="K271" s="100">
        <v>42522</v>
      </c>
      <c r="L271" s="100">
        <v>42643</v>
      </c>
      <c r="M271" s="98"/>
      <c r="N271" s="13" t="s">
        <v>11</v>
      </c>
      <c r="O271" s="13" t="s">
        <v>128</v>
      </c>
      <c r="P271" s="14" t="s">
        <v>17</v>
      </c>
      <c r="Q271" s="13"/>
      <c r="R271" s="15">
        <v>383390</v>
      </c>
      <c r="S271" s="99" t="s">
        <v>72</v>
      </c>
      <c r="T271" s="14" t="str">
        <f t="shared" ca="1" si="17"/>
        <v>Yes</v>
      </c>
      <c r="U271" s="14" t="str">
        <f t="shared" ca="1" si="18"/>
        <v>No</v>
      </c>
      <c r="V271" t="str">
        <f t="shared" si="19"/>
        <v>D059874</v>
      </c>
    </row>
    <row r="272" spans="1:22" ht="15.6">
      <c r="A272" s="110" t="s">
        <v>4690</v>
      </c>
      <c r="B272" s="96" t="s">
        <v>4691</v>
      </c>
      <c r="C272" s="13" t="s">
        <v>6677</v>
      </c>
      <c r="D272" s="13" t="s">
        <v>52</v>
      </c>
      <c r="E272" s="13" t="s">
        <v>52</v>
      </c>
      <c r="F272" s="13" t="s">
        <v>26</v>
      </c>
      <c r="G272" s="13" t="str">
        <f t="shared" ca="1" si="16"/>
        <v>S4</v>
      </c>
      <c r="H272" s="109" t="s">
        <v>54</v>
      </c>
      <c r="I272" s="13" t="s">
        <v>5399</v>
      </c>
      <c r="J272" s="13" t="s">
        <v>6678</v>
      </c>
      <c r="K272" s="100">
        <v>42606</v>
      </c>
      <c r="L272" s="100">
        <v>42705</v>
      </c>
      <c r="M272" s="98"/>
      <c r="N272" s="13" t="s">
        <v>56</v>
      </c>
      <c r="O272" s="13" t="s">
        <v>56</v>
      </c>
      <c r="P272" s="14" t="s">
        <v>17</v>
      </c>
      <c r="Q272" s="13" t="s">
        <v>6679</v>
      </c>
      <c r="R272" s="15">
        <v>160813</v>
      </c>
      <c r="S272" s="99" t="s">
        <v>72</v>
      </c>
      <c r="T272" s="14" t="str">
        <f t="shared" ca="1" si="17"/>
        <v>Yes</v>
      </c>
      <c r="U272" s="14" t="str">
        <f t="shared" ca="1" si="18"/>
        <v>No</v>
      </c>
      <c r="V272" t="str">
        <f t="shared" si="19"/>
        <v>GLOBAL</v>
      </c>
    </row>
    <row r="273" spans="1:22" ht="15.6">
      <c r="A273" s="110" t="s">
        <v>6558</v>
      </c>
      <c r="B273" s="96" t="s">
        <v>6559</v>
      </c>
      <c r="C273" s="13" t="s">
        <v>6680</v>
      </c>
      <c r="D273" s="13" t="s">
        <v>52</v>
      </c>
      <c r="E273" s="13" t="s">
        <v>52</v>
      </c>
      <c r="F273" s="96" t="s">
        <v>26</v>
      </c>
      <c r="G273" s="13" t="str">
        <f t="shared" ca="1" si="16"/>
        <v>S4</v>
      </c>
      <c r="H273" s="109" t="s">
        <v>54</v>
      </c>
      <c r="I273" s="2" t="s">
        <v>55</v>
      </c>
      <c r="J273" s="13" t="s">
        <v>6681</v>
      </c>
      <c r="K273" s="235">
        <v>42214</v>
      </c>
      <c r="L273" s="97">
        <v>42735</v>
      </c>
      <c r="M273" s="98">
        <v>42424</v>
      </c>
      <c r="N273" s="2" t="s">
        <v>7</v>
      </c>
      <c r="O273" s="13" t="s">
        <v>94</v>
      </c>
      <c r="P273" s="14" t="s">
        <v>17</v>
      </c>
      <c r="Q273" s="13" t="s">
        <v>6223</v>
      </c>
      <c r="R273" s="15">
        <v>524857</v>
      </c>
      <c r="S273" s="99" t="s">
        <v>72</v>
      </c>
      <c r="T273" s="14" t="str">
        <f t="shared" ca="1" si="17"/>
        <v>Yes</v>
      </c>
      <c r="U273" s="14" t="str">
        <f t="shared" ca="1" si="18"/>
        <v>No</v>
      </c>
      <c r="V273" t="str">
        <f t="shared" si="19"/>
        <v>I300127</v>
      </c>
    </row>
    <row r="274" spans="1:22" ht="15.6">
      <c r="A274" s="110" t="s">
        <v>4573</v>
      </c>
      <c r="B274" s="96" t="s">
        <v>4574</v>
      </c>
      <c r="C274" s="13" t="s">
        <v>6682</v>
      </c>
      <c r="D274" s="13" t="s">
        <v>52</v>
      </c>
      <c r="E274" s="13" t="s">
        <v>52</v>
      </c>
      <c r="F274" s="96" t="s">
        <v>26</v>
      </c>
      <c r="G274" s="13" t="str">
        <f t="shared" ca="1" si="16"/>
        <v>S4</v>
      </c>
      <c r="H274" s="109" t="s">
        <v>54</v>
      </c>
      <c r="I274" s="2" t="s">
        <v>55</v>
      </c>
      <c r="J274" s="13" t="s">
        <v>6683</v>
      </c>
      <c r="K274" s="97">
        <v>42254</v>
      </c>
      <c r="L274" s="97">
        <v>42735</v>
      </c>
      <c r="M274" s="98"/>
      <c r="N274" s="2" t="s">
        <v>9</v>
      </c>
      <c r="O274" s="13" t="s">
        <v>6267</v>
      </c>
      <c r="P274" s="14" t="s">
        <v>17</v>
      </c>
      <c r="Q274" s="13" t="s">
        <v>6612</v>
      </c>
      <c r="R274" s="15">
        <v>500000</v>
      </c>
      <c r="S274" s="99" t="s">
        <v>72</v>
      </c>
      <c r="T274" s="14" t="str">
        <f t="shared" ca="1" si="17"/>
        <v>Yes</v>
      </c>
      <c r="U274" s="14" t="str">
        <f t="shared" ca="1" si="18"/>
        <v>No</v>
      </c>
      <c r="V274" t="str">
        <f t="shared" si="19"/>
        <v>I318955</v>
      </c>
    </row>
    <row r="275" spans="1:22" ht="15.6">
      <c r="A275" s="110" t="s">
        <v>4214</v>
      </c>
      <c r="B275" s="96" t="s">
        <v>4215</v>
      </c>
      <c r="C275" s="13" t="s">
        <v>6684</v>
      </c>
      <c r="D275" s="13" t="s">
        <v>52</v>
      </c>
      <c r="E275" s="13" t="s">
        <v>52</v>
      </c>
      <c r="F275" s="96" t="s">
        <v>26</v>
      </c>
      <c r="G275" s="13" t="str">
        <f t="shared" ca="1" si="16"/>
        <v>S4</v>
      </c>
      <c r="H275" s="109" t="s">
        <v>54</v>
      </c>
      <c r="I275" s="2" t="s">
        <v>55</v>
      </c>
      <c r="J275" s="13" t="s">
        <v>6685</v>
      </c>
      <c r="K275" s="97">
        <v>42317</v>
      </c>
      <c r="L275" s="97">
        <v>42735</v>
      </c>
      <c r="M275" s="98"/>
      <c r="N275" s="2" t="s">
        <v>7</v>
      </c>
      <c r="O275" s="13" t="s">
        <v>98</v>
      </c>
      <c r="P275" s="14" t="s">
        <v>17</v>
      </c>
      <c r="Q275" s="13" t="s">
        <v>6686</v>
      </c>
      <c r="R275" s="15">
        <v>500000</v>
      </c>
      <c r="S275" s="16" t="s">
        <v>72</v>
      </c>
      <c r="T275" s="14" t="str">
        <f t="shared" ca="1" si="17"/>
        <v>Yes</v>
      </c>
      <c r="U275" s="14" t="str">
        <f t="shared" ca="1" si="18"/>
        <v>No</v>
      </c>
      <c r="V275" t="str">
        <f t="shared" si="19"/>
        <v>I076758</v>
      </c>
    </row>
    <row r="276" spans="1:22" ht="15.6">
      <c r="A276" s="110" t="s">
        <v>4573</v>
      </c>
      <c r="B276" s="96" t="s">
        <v>4574</v>
      </c>
      <c r="C276" s="96" t="s">
        <v>6652</v>
      </c>
      <c r="D276" s="13" t="s">
        <v>52</v>
      </c>
      <c r="E276" s="13" t="s">
        <v>52</v>
      </c>
      <c r="F276" s="96" t="s">
        <v>26</v>
      </c>
      <c r="G276" s="13" t="str">
        <f t="shared" ca="1" si="16"/>
        <v>S4</v>
      </c>
      <c r="H276" s="109" t="s">
        <v>54</v>
      </c>
      <c r="I276" s="2" t="s">
        <v>55</v>
      </c>
      <c r="J276" s="2" t="s">
        <v>6687</v>
      </c>
      <c r="K276" s="97">
        <v>42255</v>
      </c>
      <c r="L276" s="97">
        <v>42735</v>
      </c>
      <c r="M276" s="98"/>
      <c r="N276" s="2" t="s">
        <v>9</v>
      </c>
      <c r="O276" s="2" t="s">
        <v>6305</v>
      </c>
      <c r="P276" s="14" t="s">
        <v>17</v>
      </c>
      <c r="Q276" s="13"/>
      <c r="R276" s="15">
        <v>114308</v>
      </c>
      <c r="S276" s="16" t="s">
        <v>72</v>
      </c>
      <c r="T276" s="14" t="str">
        <f t="shared" ca="1" si="17"/>
        <v>Yes</v>
      </c>
      <c r="U276" s="14" t="str">
        <f t="shared" ca="1" si="18"/>
        <v>No</v>
      </c>
      <c r="V276" t="str">
        <f t="shared" si="19"/>
        <v>I318678</v>
      </c>
    </row>
    <row r="277" spans="1:22" ht="15.6">
      <c r="A277" s="110" t="s">
        <v>4141</v>
      </c>
      <c r="B277" s="96" t="s">
        <v>4142</v>
      </c>
      <c r="C277" s="13" t="s">
        <v>6688</v>
      </c>
      <c r="D277" s="13" t="s">
        <v>52</v>
      </c>
      <c r="E277" s="13" t="s">
        <v>52</v>
      </c>
      <c r="F277" s="96" t="s">
        <v>26</v>
      </c>
      <c r="G277" s="13" t="str">
        <f t="shared" ca="1" si="16"/>
        <v>S4</v>
      </c>
      <c r="H277" s="109" t="s">
        <v>54</v>
      </c>
      <c r="I277" s="2" t="s">
        <v>55</v>
      </c>
      <c r="J277" s="13" t="s">
        <v>6689</v>
      </c>
      <c r="K277" s="98">
        <v>42387</v>
      </c>
      <c r="L277" s="97">
        <v>42735</v>
      </c>
      <c r="M277" s="98"/>
      <c r="N277" s="2" t="s">
        <v>11</v>
      </c>
      <c r="O277" s="2" t="s">
        <v>12</v>
      </c>
      <c r="P277" s="14" t="s">
        <v>17</v>
      </c>
      <c r="Q277" s="13"/>
      <c r="R277" s="15">
        <v>1989002</v>
      </c>
      <c r="S277" s="16" t="s">
        <v>72</v>
      </c>
      <c r="T277" s="14" t="str">
        <f t="shared" ca="1" si="17"/>
        <v>Yes</v>
      </c>
      <c r="U277" s="14" t="str">
        <f t="shared" ca="1" si="18"/>
        <v>No</v>
      </c>
      <c r="V277" t="str">
        <f t="shared" si="19"/>
        <v>D061043</v>
      </c>
    </row>
    <row r="278" spans="1:22" ht="15.6">
      <c r="A278" s="110" t="s">
        <v>4174</v>
      </c>
      <c r="B278" s="96" t="s">
        <v>4133</v>
      </c>
      <c r="C278" s="13" t="s">
        <v>6441</v>
      </c>
      <c r="D278" s="13" t="s">
        <v>52</v>
      </c>
      <c r="E278" s="13" t="s">
        <v>52</v>
      </c>
      <c r="F278" s="13" t="s">
        <v>26</v>
      </c>
      <c r="G278" s="13" t="str">
        <f t="shared" ca="1" si="16"/>
        <v>S4</v>
      </c>
      <c r="H278" s="109" t="s">
        <v>54</v>
      </c>
      <c r="I278" s="13" t="s">
        <v>55</v>
      </c>
      <c r="J278" s="13" t="s">
        <v>6690</v>
      </c>
      <c r="K278" s="100">
        <v>42536</v>
      </c>
      <c r="L278" s="100">
        <v>42735</v>
      </c>
      <c r="M278" s="98"/>
      <c r="N278" s="13" t="s">
        <v>9</v>
      </c>
      <c r="O278" s="13" t="s">
        <v>5500</v>
      </c>
      <c r="P278" s="14" t="s">
        <v>17</v>
      </c>
      <c r="Q278" s="13"/>
      <c r="R278" s="15">
        <v>291774</v>
      </c>
      <c r="S278" s="99" t="s">
        <v>72</v>
      </c>
      <c r="T278" s="14" t="str">
        <f t="shared" ca="1" si="17"/>
        <v>Yes</v>
      </c>
      <c r="U278" s="14" t="str">
        <f t="shared" ca="1" si="18"/>
        <v>No</v>
      </c>
      <c r="V278" t="str">
        <f t="shared" si="19"/>
        <v>I322987</v>
      </c>
    </row>
    <row r="279" spans="1:22" ht="15.6">
      <c r="A279" s="110" t="s">
        <v>4174</v>
      </c>
      <c r="B279" s="96" t="s">
        <v>4133</v>
      </c>
      <c r="C279" s="2" t="s">
        <v>5869</v>
      </c>
      <c r="D279" s="2" t="s">
        <v>52</v>
      </c>
      <c r="E279" s="2" t="s">
        <v>52</v>
      </c>
      <c r="F279" s="96" t="s">
        <v>26</v>
      </c>
      <c r="G279" s="13" t="str">
        <f t="shared" ca="1" si="16"/>
        <v>S4</v>
      </c>
      <c r="H279" s="109" t="s">
        <v>54</v>
      </c>
      <c r="I279" s="2" t="s">
        <v>55</v>
      </c>
      <c r="J279" s="2" t="s">
        <v>6691</v>
      </c>
      <c r="K279" s="97">
        <v>41974</v>
      </c>
      <c r="L279" s="97">
        <v>42735</v>
      </c>
      <c r="M279" s="98"/>
      <c r="N279" s="2" t="s">
        <v>11</v>
      </c>
      <c r="O279" s="2" t="s">
        <v>12</v>
      </c>
      <c r="P279" s="14" t="s">
        <v>17</v>
      </c>
      <c r="Q279" s="13"/>
      <c r="R279" s="15">
        <v>26995</v>
      </c>
      <c r="S279" s="16" t="s">
        <v>72</v>
      </c>
      <c r="T279" s="14" t="str">
        <f t="shared" ca="1" si="17"/>
        <v>Yes</v>
      </c>
      <c r="U279" s="14" t="str">
        <f t="shared" ca="1" si="18"/>
        <v>No</v>
      </c>
      <c r="V279" t="str">
        <f t="shared" si="19"/>
        <v>D061043</v>
      </c>
    </row>
    <row r="280" spans="1:22" ht="15.6">
      <c r="A280" s="110" t="s">
        <v>6314</v>
      </c>
      <c r="B280" s="96" t="s">
        <v>5839</v>
      </c>
      <c r="C280" s="13" t="s">
        <v>6692</v>
      </c>
      <c r="D280" s="13" t="s">
        <v>52</v>
      </c>
      <c r="E280" s="13" t="s">
        <v>52</v>
      </c>
      <c r="F280" s="96" t="s">
        <v>26</v>
      </c>
      <c r="G280" s="13" t="str">
        <f t="shared" ca="1" si="16"/>
        <v>S4</v>
      </c>
      <c r="H280" s="109" t="s">
        <v>54</v>
      </c>
      <c r="I280" s="2" t="s">
        <v>55</v>
      </c>
      <c r="J280" s="13" t="s">
        <v>6693</v>
      </c>
      <c r="K280" s="97">
        <v>42235</v>
      </c>
      <c r="L280" s="97">
        <v>42735</v>
      </c>
      <c r="M280" s="98"/>
      <c r="N280" s="2" t="s">
        <v>9</v>
      </c>
      <c r="O280" s="2" t="s">
        <v>5539</v>
      </c>
      <c r="P280" s="14" t="s">
        <v>17</v>
      </c>
      <c r="Q280" s="2" t="s">
        <v>6612</v>
      </c>
      <c r="R280" s="15">
        <v>1368663</v>
      </c>
      <c r="S280" s="99" t="s">
        <v>72</v>
      </c>
      <c r="T280" s="14" t="str">
        <f t="shared" ca="1" si="17"/>
        <v>Yes</v>
      </c>
      <c r="U280" s="14" t="str">
        <f t="shared" ca="1" si="18"/>
        <v>No</v>
      </c>
      <c r="V280" t="str">
        <f t="shared" si="19"/>
        <v>I321922</v>
      </c>
    </row>
    <row r="281" spans="1:22" ht="15.6">
      <c r="A281" s="110" t="s">
        <v>4475</v>
      </c>
      <c r="B281" s="96" t="s">
        <v>4476</v>
      </c>
      <c r="C281" s="13" t="s">
        <v>6694</v>
      </c>
      <c r="D281" s="13" t="s">
        <v>52</v>
      </c>
      <c r="E281" s="13" t="s">
        <v>52</v>
      </c>
      <c r="F281" s="13" t="s">
        <v>26</v>
      </c>
      <c r="G281" s="13" t="str">
        <f t="shared" ca="1" si="16"/>
        <v>S4</v>
      </c>
      <c r="H281" s="101" t="s">
        <v>54</v>
      </c>
      <c r="I281" s="13" t="s">
        <v>68</v>
      </c>
      <c r="J281" s="13" t="s">
        <v>6695</v>
      </c>
      <c r="K281" s="100">
        <v>42541</v>
      </c>
      <c r="L281" s="100">
        <v>42735</v>
      </c>
      <c r="M281" s="98"/>
      <c r="N281" s="13" t="s">
        <v>11</v>
      </c>
      <c r="O281" s="13" t="s">
        <v>6218</v>
      </c>
      <c r="P281" s="14" t="s">
        <v>17</v>
      </c>
      <c r="Q281" s="13" t="s">
        <v>6696</v>
      </c>
      <c r="R281" s="15">
        <v>136588</v>
      </c>
      <c r="S281" s="16" t="s">
        <v>72</v>
      </c>
      <c r="T281" s="14" t="str">
        <f t="shared" ca="1" si="17"/>
        <v>Yes</v>
      </c>
      <c r="U281" s="14" t="str">
        <f t="shared" ca="1" si="18"/>
        <v>No</v>
      </c>
      <c r="V281" t="str">
        <f t="shared" si="19"/>
        <v>D039927</v>
      </c>
    </row>
    <row r="282" spans="1:22" ht="15.6">
      <c r="A282" s="110" t="s">
        <v>4690</v>
      </c>
      <c r="B282" s="96" t="s">
        <v>4691</v>
      </c>
      <c r="C282" s="13" t="s">
        <v>6128</v>
      </c>
      <c r="D282" s="13" t="s">
        <v>52</v>
      </c>
      <c r="E282" s="13" t="s">
        <v>52</v>
      </c>
      <c r="F282" s="13" t="s">
        <v>26</v>
      </c>
      <c r="G282" s="13" t="str">
        <f t="shared" ca="1" si="16"/>
        <v>S4</v>
      </c>
      <c r="H282" s="109" t="s">
        <v>54</v>
      </c>
      <c r="I282" s="13" t="s">
        <v>55</v>
      </c>
      <c r="J282" s="13" t="s">
        <v>6697</v>
      </c>
      <c r="K282" s="100">
        <v>42536</v>
      </c>
      <c r="L282" s="100">
        <v>42735</v>
      </c>
      <c r="M282" s="98"/>
      <c r="N282" s="13" t="s">
        <v>13</v>
      </c>
      <c r="O282" s="13" t="s">
        <v>149</v>
      </c>
      <c r="P282" s="14" t="s">
        <v>17</v>
      </c>
      <c r="Q282" s="13"/>
      <c r="R282" s="15">
        <v>118855</v>
      </c>
      <c r="S282" s="99" t="s">
        <v>72</v>
      </c>
      <c r="T282" s="14" t="str">
        <f t="shared" ca="1" si="17"/>
        <v>Yes</v>
      </c>
      <c r="U282" s="14" t="str">
        <f t="shared" ca="1" si="18"/>
        <v>No</v>
      </c>
      <c r="V282" t="str">
        <f t="shared" si="19"/>
        <v>I819510</v>
      </c>
    </row>
    <row r="283" spans="1:22" ht="15.6">
      <c r="A283" s="110" t="s">
        <v>4214</v>
      </c>
      <c r="B283" s="96" t="s">
        <v>4215</v>
      </c>
      <c r="C283" s="13" t="s">
        <v>6698</v>
      </c>
      <c r="D283" s="13" t="s">
        <v>52</v>
      </c>
      <c r="E283" s="13" t="s">
        <v>52</v>
      </c>
      <c r="F283" s="96" t="s">
        <v>26</v>
      </c>
      <c r="G283" s="13" t="str">
        <f t="shared" ca="1" si="16"/>
        <v>S4</v>
      </c>
      <c r="H283" s="109" t="s">
        <v>54</v>
      </c>
      <c r="I283" s="2" t="s">
        <v>55</v>
      </c>
      <c r="J283" s="13" t="s">
        <v>6699</v>
      </c>
      <c r="K283" s="235">
        <v>42202</v>
      </c>
      <c r="L283" s="97">
        <v>42735</v>
      </c>
      <c r="M283" s="98"/>
      <c r="N283" s="2" t="s">
        <v>9</v>
      </c>
      <c r="O283" s="13" t="s">
        <v>6267</v>
      </c>
      <c r="P283" s="14" t="s">
        <v>17</v>
      </c>
      <c r="Q283" s="13" t="s">
        <v>6700</v>
      </c>
      <c r="R283" s="15">
        <v>0</v>
      </c>
      <c r="S283" s="16" t="s">
        <v>72</v>
      </c>
      <c r="T283" s="14" t="str">
        <f t="shared" ca="1" si="17"/>
        <v>Yes</v>
      </c>
      <c r="U283" s="14" t="str">
        <f t="shared" ca="1" si="18"/>
        <v>No</v>
      </c>
      <c r="V283" t="str">
        <f t="shared" si="19"/>
        <v>I318955</v>
      </c>
    </row>
    <row r="284" spans="1:22" ht="15.6">
      <c r="A284" s="110" t="s">
        <v>4214</v>
      </c>
      <c r="B284" s="96" t="s">
        <v>4215</v>
      </c>
      <c r="C284" s="13" t="s">
        <v>6698</v>
      </c>
      <c r="D284" s="13" t="s">
        <v>52</v>
      </c>
      <c r="E284" s="13" t="s">
        <v>52</v>
      </c>
      <c r="F284" s="96" t="s">
        <v>26</v>
      </c>
      <c r="G284" s="13" t="str">
        <f t="shared" ca="1" si="16"/>
        <v>S4</v>
      </c>
      <c r="H284" s="109" t="s">
        <v>54</v>
      </c>
      <c r="I284" s="2" t="s">
        <v>55</v>
      </c>
      <c r="J284" s="13" t="s">
        <v>6701</v>
      </c>
      <c r="K284" s="235">
        <v>42576</v>
      </c>
      <c r="L284" s="97">
        <v>42735</v>
      </c>
      <c r="M284" s="98"/>
      <c r="N284" s="2" t="s">
        <v>9</v>
      </c>
      <c r="O284" s="13" t="s">
        <v>6267</v>
      </c>
      <c r="P284" s="14" t="s">
        <v>17</v>
      </c>
      <c r="Q284" s="13" t="s">
        <v>6702</v>
      </c>
      <c r="R284" s="15">
        <v>125612</v>
      </c>
      <c r="S284" s="16" t="s">
        <v>72</v>
      </c>
      <c r="T284" s="14" t="str">
        <f t="shared" ca="1" si="17"/>
        <v>Yes</v>
      </c>
      <c r="U284" s="14" t="str">
        <f t="shared" ca="1" si="18"/>
        <v>No</v>
      </c>
      <c r="V284" t="str">
        <f t="shared" si="19"/>
        <v>I318955</v>
      </c>
    </row>
    <row r="285" spans="1:22" ht="15.6">
      <c r="A285" s="110" t="s">
        <v>4429</v>
      </c>
      <c r="B285" s="96" t="s">
        <v>152</v>
      </c>
      <c r="C285" s="13" t="s">
        <v>6703</v>
      </c>
      <c r="D285" s="2" t="s">
        <v>52</v>
      </c>
      <c r="E285" s="2" t="s">
        <v>52</v>
      </c>
      <c r="F285" s="96" t="s">
        <v>26</v>
      </c>
      <c r="G285" s="13" t="str">
        <f t="shared" ca="1" si="16"/>
        <v>S4</v>
      </c>
      <c r="H285" s="109" t="s">
        <v>54</v>
      </c>
      <c r="I285" s="13" t="s">
        <v>55</v>
      </c>
      <c r="J285" s="13" t="s">
        <v>6704</v>
      </c>
      <c r="K285" s="97">
        <v>42248</v>
      </c>
      <c r="L285" s="97">
        <v>42735</v>
      </c>
      <c r="M285" s="98"/>
      <c r="N285" s="13" t="s">
        <v>9</v>
      </c>
      <c r="O285" s="13" t="s">
        <v>6267</v>
      </c>
      <c r="P285" s="14" t="s">
        <v>17</v>
      </c>
      <c r="Q285" s="13" t="s">
        <v>6705</v>
      </c>
      <c r="R285" s="15">
        <v>500000</v>
      </c>
      <c r="S285" s="99" t="s">
        <v>72</v>
      </c>
      <c r="T285" s="14" t="str">
        <f t="shared" ca="1" si="17"/>
        <v>Yes</v>
      </c>
      <c r="U285" s="14" t="str">
        <f t="shared" ca="1" si="18"/>
        <v>No</v>
      </c>
      <c r="V285" t="str">
        <f t="shared" si="19"/>
        <v>I318955</v>
      </c>
    </row>
    <row r="286" spans="1:22" ht="15.6">
      <c r="A286" s="110" t="s">
        <v>6503</v>
      </c>
      <c r="B286" s="96" t="s">
        <v>6504</v>
      </c>
      <c r="C286" s="13" t="s">
        <v>6706</v>
      </c>
      <c r="D286" s="13" t="s">
        <v>52</v>
      </c>
      <c r="E286" s="13" t="s">
        <v>52</v>
      </c>
      <c r="F286" s="96" t="s">
        <v>26</v>
      </c>
      <c r="G286" s="13" t="str">
        <f t="shared" ca="1" si="16"/>
        <v>S4</v>
      </c>
      <c r="H286" s="109" t="s">
        <v>54</v>
      </c>
      <c r="I286" s="2" t="s">
        <v>55</v>
      </c>
      <c r="J286" s="13" t="s">
        <v>6707</v>
      </c>
      <c r="K286" s="97">
        <v>41743</v>
      </c>
      <c r="L286" s="97">
        <v>42735</v>
      </c>
      <c r="M286" s="98"/>
      <c r="N286" s="2" t="s">
        <v>13</v>
      </c>
      <c r="O286" s="13" t="s">
        <v>14</v>
      </c>
      <c r="P286" s="14" t="s">
        <v>17</v>
      </c>
      <c r="Q286" s="13" t="s">
        <v>6708</v>
      </c>
      <c r="R286" s="15">
        <v>194875</v>
      </c>
      <c r="S286" s="16" t="s">
        <v>72</v>
      </c>
      <c r="T286" s="14" t="str">
        <f t="shared" ca="1" si="17"/>
        <v>Yes</v>
      </c>
      <c r="U286" s="14" t="str">
        <f t="shared" ca="1" si="18"/>
        <v>No</v>
      </c>
      <c r="V286" t="str">
        <f t="shared" si="19"/>
        <v>I830957</v>
      </c>
    </row>
    <row r="287" spans="1:22" ht="15.6">
      <c r="A287" s="110" t="s">
        <v>4141</v>
      </c>
      <c r="B287" s="96" t="s">
        <v>4142</v>
      </c>
      <c r="C287" s="2" t="s">
        <v>6709</v>
      </c>
      <c r="D287" s="2" t="s">
        <v>102</v>
      </c>
      <c r="E287" s="13" t="s">
        <v>65</v>
      </c>
      <c r="F287" s="13" t="s">
        <v>6710</v>
      </c>
      <c r="G287" s="13" t="str">
        <f t="shared" ca="1" si="16"/>
        <v>S2</v>
      </c>
      <c r="H287" s="109" t="s">
        <v>67</v>
      </c>
      <c r="I287" s="13" t="s">
        <v>68</v>
      </c>
      <c r="J287" s="2" t="s">
        <v>6711</v>
      </c>
      <c r="K287" s="97">
        <v>42374</v>
      </c>
      <c r="L287" s="97">
        <f t="shared" ref="L287:L293" si="20">K287+17</f>
        <v>42391</v>
      </c>
      <c r="M287" s="98"/>
      <c r="N287" s="97" t="s">
        <v>11</v>
      </c>
      <c r="O287" s="2" t="s">
        <v>128</v>
      </c>
      <c r="P287" s="2" t="s">
        <v>17</v>
      </c>
      <c r="Q287" s="2"/>
      <c r="R287" s="15"/>
      <c r="S287" s="16" t="s">
        <v>72</v>
      </c>
      <c r="T287" s="14" t="str">
        <f t="shared" ca="1" si="17"/>
        <v>Yes</v>
      </c>
      <c r="U287" s="14" t="str">
        <f t="shared" ca="1" si="18"/>
        <v>No</v>
      </c>
      <c r="V287" t="str">
        <f t="shared" si="19"/>
        <v>D059874</v>
      </c>
    </row>
    <row r="288" spans="1:22" ht="15.6">
      <c r="A288" s="110" t="s">
        <v>4141</v>
      </c>
      <c r="B288" s="96" t="s">
        <v>4142</v>
      </c>
      <c r="C288" s="2" t="s">
        <v>6712</v>
      </c>
      <c r="D288" s="2" t="s">
        <v>102</v>
      </c>
      <c r="E288" s="13" t="s">
        <v>65</v>
      </c>
      <c r="F288" s="13" t="s">
        <v>6710</v>
      </c>
      <c r="G288" s="13" t="str">
        <f t="shared" ca="1" si="16"/>
        <v>S2</v>
      </c>
      <c r="H288" s="109" t="s">
        <v>67</v>
      </c>
      <c r="I288" s="13" t="s">
        <v>68</v>
      </c>
      <c r="J288" s="2" t="s">
        <v>6713</v>
      </c>
      <c r="K288" s="97">
        <v>42381</v>
      </c>
      <c r="L288" s="97">
        <f t="shared" si="20"/>
        <v>42398</v>
      </c>
      <c r="M288" s="98"/>
      <c r="N288" s="97" t="s">
        <v>11</v>
      </c>
      <c r="O288" s="2" t="s">
        <v>128</v>
      </c>
      <c r="P288" s="2" t="s">
        <v>17</v>
      </c>
      <c r="Q288" s="2" t="s">
        <v>6714</v>
      </c>
      <c r="R288" s="15">
        <v>59068</v>
      </c>
      <c r="S288" s="16" t="s">
        <v>72</v>
      </c>
      <c r="T288" s="14" t="str">
        <f t="shared" ca="1" si="17"/>
        <v>Yes</v>
      </c>
      <c r="U288" s="14" t="str">
        <f t="shared" ca="1" si="18"/>
        <v>No</v>
      </c>
      <c r="V288" t="str">
        <f t="shared" si="19"/>
        <v>D059874</v>
      </c>
    </row>
    <row r="289" spans="1:22" ht="15.6">
      <c r="A289" s="110" t="s">
        <v>4174</v>
      </c>
      <c r="B289" s="96" t="s">
        <v>4133</v>
      </c>
      <c r="C289" s="2" t="s">
        <v>6715</v>
      </c>
      <c r="D289" s="2" t="s">
        <v>102</v>
      </c>
      <c r="E289" s="13" t="s">
        <v>65</v>
      </c>
      <c r="F289" s="13" t="s">
        <v>6710</v>
      </c>
      <c r="G289" s="13" t="str">
        <f t="shared" ca="1" si="16"/>
        <v>S2</v>
      </c>
      <c r="H289" s="109" t="s">
        <v>67</v>
      </c>
      <c r="I289" s="13" t="s">
        <v>68</v>
      </c>
      <c r="J289" s="2" t="s">
        <v>6716</v>
      </c>
      <c r="K289" s="97">
        <v>42391</v>
      </c>
      <c r="L289" s="97">
        <f t="shared" si="20"/>
        <v>42408</v>
      </c>
      <c r="M289" s="98"/>
      <c r="N289" s="97" t="s">
        <v>11</v>
      </c>
      <c r="O289" s="2" t="s">
        <v>128</v>
      </c>
      <c r="P289" s="2" t="s">
        <v>17</v>
      </c>
      <c r="Q289" s="2"/>
      <c r="R289" s="15">
        <v>500000</v>
      </c>
      <c r="S289" s="16" t="s">
        <v>72</v>
      </c>
      <c r="T289" s="14" t="str">
        <f t="shared" ca="1" si="17"/>
        <v>Yes</v>
      </c>
      <c r="U289" s="14" t="str">
        <f t="shared" ca="1" si="18"/>
        <v>No</v>
      </c>
      <c r="V289" t="str">
        <f t="shared" si="19"/>
        <v>D059874</v>
      </c>
    </row>
    <row r="290" spans="1:22" ht="15.6">
      <c r="A290" s="110" t="s">
        <v>4141</v>
      </c>
      <c r="B290" s="96" t="s">
        <v>4142</v>
      </c>
      <c r="C290" s="2" t="s">
        <v>6717</v>
      </c>
      <c r="D290" s="2" t="s">
        <v>102</v>
      </c>
      <c r="E290" s="13" t="s">
        <v>65</v>
      </c>
      <c r="F290" s="13" t="s">
        <v>6710</v>
      </c>
      <c r="G290" s="13" t="str">
        <f t="shared" ca="1" si="16"/>
        <v>S2</v>
      </c>
      <c r="H290" s="109" t="s">
        <v>67</v>
      </c>
      <c r="I290" s="13" t="s">
        <v>68</v>
      </c>
      <c r="J290" s="2" t="s">
        <v>6718</v>
      </c>
      <c r="K290" s="97">
        <v>42404</v>
      </c>
      <c r="L290" s="97">
        <f t="shared" si="20"/>
        <v>42421</v>
      </c>
      <c r="M290" s="98"/>
      <c r="N290" s="97" t="s">
        <v>11</v>
      </c>
      <c r="O290" s="2" t="s">
        <v>128</v>
      </c>
      <c r="P290" s="2" t="s">
        <v>17</v>
      </c>
      <c r="Q290" s="2"/>
      <c r="R290" s="15">
        <v>500000</v>
      </c>
      <c r="S290" s="16" t="s">
        <v>72</v>
      </c>
      <c r="T290" s="14" t="str">
        <f t="shared" ca="1" si="17"/>
        <v>Yes</v>
      </c>
      <c r="U290" s="14" t="str">
        <f t="shared" ca="1" si="18"/>
        <v>No</v>
      </c>
      <c r="V290" t="str">
        <f t="shared" si="19"/>
        <v>D059874</v>
      </c>
    </row>
    <row r="291" spans="1:22" ht="15.6">
      <c r="A291" s="110" t="s">
        <v>4174</v>
      </c>
      <c r="B291" s="96" t="s">
        <v>4133</v>
      </c>
      <c r="C291" s="2" t="s">
        <v>6719</v>
      </c>
      <c r="D291" s="2" t="s">
        <v>102</v>
      </c>
      <c r="E291" s="13" t="s">
        <v>65</v>
      </c>
      <c r="F291" s="13" t="s">
        <v>6710</v>
      </c>
      <c r="G291" s="13" t="str">
        <f t="shared" ca="1" si="16"/>
        <v>S2</v>
      </c>
      <c r="H291" s="109" t="s">
        <v>67</v>
      </c>
      <c r="I291" s="13" t="s">
        <v>68</v>
      </c>
      <c r="J291" s="2" t="s">
        <v>6720</v>
      </c>
      <c r="K291" s="97">
        <v>42405</v>
      </c>
      <c r="L291" s="97">
        <f t="shared" si="20"/>
        <v>42422</v>
      </c>
      <c r="M291" s="98"/>
      <c r="N291" s="97" t="s">
        <v>11</v>
      </c>
      <c r="O291" s="2" t="s">
        <v>128</v>
      </c>
      <c r="P291" s="2" t="s">
        <v>17</v>
      </c>
      <c r="Q291" s="2"/>
      <c r="R291" s="15">
        <v>500000</v>
      </c>
      <c r="S291" s="16" t="s">
        <v>72</v>
      </c>
      <c r="T291" s="14" t="str">
        <f t="shared" ca="1" si="17"/>
        <v>Yes</v>
      </c>
      <c r="U291" s="14" t="str">
        <f t="shared" ca="1" si="18"/>
        <v>No</v>
      </c>
      <c r="V291" t="str">
        <f t="shared" si="19"/>
        <v>D059874</v>
      </c>
    </row>
    <row r="292" spans="1:22" ht="15.6">
      <c r="A292" s="110" t="s">
        <v>4141</v>
      </c>
      <c r="B292" s="96" t="s">
        <v>4142</v>
      </c>
      <c r="C292" s="2" t="s">
        <v>6721</v>
      </c>
      <c r="D292" s="2" t="s">
        <v>102</v>
      </c>
      <c r="E292" s="13" t="s">
        <v>65</v>
      </c>
      <c r="F292" s="13" t="s">
        <v>6710</v>
      </c>
      <c r="G292" s="13" t="str">
        <f t="shared" ca="1" si="16"/>
        <v>S2</v>
      </c>
      <c r="H292" s="109" t="s">
        <v>67</v>
      </c>
      <c r="I292" s="13" t="s">
        <v>68</v>
      </c>
      <c r="J292" s="2" t="s">
        <v>6722</v>
      </c>
      <c r="K292" s="97">
        <v>42425</v>
      </c>
      <c r="L292" s="97">
        <f t="shared" si="20"/>
        <v>42442</v>
      </c>
      <c r="M292" s="98"/>
      <c r="N292" s="97" t="s">
        <v>11</v>
      </c>
      <c r="O292" s="2" t="s">
        <v>128</v>
      </c>
      <c r="P292" s="2" t="s">
        <v>17</v>
      </c>
      <c r="Q292" s="2" t="s">
        <v>3641</v>
      </c>
      <c r="R292" s="15">
        <v>500000</v>
      </c>
      <c r="S292" s="16" t="s">
        <v>72</v>
      </c>
      <c r="T292" s="14" t="str">
        <f t="shared" ca="1" si="17"/>
        <v>Yes</v>
      </c>
      <c r="U292" s="14" t="str">
        <f t="shared" ca="1" si="18"/>
        <v>No</v>
      </c>
      <c r="V292" t="str">
        <f t="shared" si="19"/>
        <v>D059874</v>
      </c>
    </row>
    <row r="293" spans="1:22" ht="15.6">
      <c r="A293" s="110" t="s">
        <v>4141</v>
      </c>
      <c r="B293" s="96" t="s">
        <v>4142</v>
      </c>
      <c r="C293" s="2" t="s">
        <v>6721</v>
      </c>
      <c r="D293" s="2" t="s">
        <v>102</v>
      </c>
      <c r="E293" s="13" t="s">
        <v>65</v>
      </c>
      <c r="F293" s="13" t="s">
        <v>6710</v>
      </c>
      <c r="G293" s="13" t="str">
        <f t="shared" ca="1" si="16"/>
        <v>S2</v>
      </c>
      <c r="H293" s="109" t="s">
        <v>67</v>
      </c>
      <c r="I293" s="13" t="s">
        <v>68</v>
      </c>
      <c r="J293" s="2" t="s">
        <v>6723</v>
      </c>
      <c r="K293" s="97">
        <v>42425</v>
      </c>
      <c r="L293" s="97">
        <f t="shared" si="20"/>
        <v>42442</v>
      </c>
      <c r="M293" s="98"/>
      <c r="N293" s="97" t="s">
        <v>11</v>
      </c>
      <c r="O293" s="2" t="s">
        <v>128</v>
      </c>
      <c r="P293" s="2" t="s">
        <v>17</v>
      </c>
      <c r="Q293" s="13"/>
      <c r="R293" s="15">
        <v>500000</v>
      </c>
      <c r="S293" s="16" t="s">
        <v>72</v>
      </c>
      <c r="T293" s="14" t="str">
        <f t="shared" ca="1" si="17"/>
        <v>Yes</v>
      </c>
      <c r="U293" s="14" t="str">
        <f t="shared" ca="1" si="18"/>
        <v>No</v>
      </c>
      <c r="V293" t="str">
        <f t="shared" si="19"/>
        <v>D059874</v>
      </c>
    </row>
    <row r="294" spans="1:22" ht="15.6">
      <c r="A294" s="110" t="s">
        <v>4174</v>
      </c>
      <c r="B294" s="96" t="s">
        <v>4133</v>
      </c>
      <c r="C294" s="13" t="s">
        <v>6724</v>
      </c>
      <c r="D294" s="13" t="s">
        <v>102</v>
      </c>
      <c r="E294" s="13" t="s">
        <v>65</v>
      </c>
      <c r="F294" s="13" t="s">
        <v>6710</v>
      </c>
      <c r="G294" s="13" t="str">
        <f t="shared" ca="1" si="16"/>
        <v>S2</v>
      </c>
      <c r="H294" s="109" t="s">
        <v>67</v>
      </c>
      <c r="I294" s="13" t="s">
        <v>68</v>
      </c>
      <c r="J294" s="13" t="s">
        <v>6725</v>
      </c>
      <c r="K294" s="100">
        <v>42439</v>
      </c>
      <c r="L294" s="100">
        <v>42456</v>
      </c>
      <c r="M294" s="22"/>
      <c r="N294" s="13" t="s">
        <v>11</v>
      </c>
      <c r="O294" s="13" t="s">
        <v>128</v>
      </c>
      <c r="P294" s="14" t="s">
        <v>17</v>
      </c>
      <c r="Q294" s="13"/>
      <c r="R294" s="15">
        <v>500000</v>
      </c>
      <c r="S294" s="16" t="s">
        <v>72</v>
      </c>
      <c r="T294" s="14" t="str">
        <f t="shared" ca="1" si="17"/>
        <v>Yes</v>
      </c>
      <c r="U294" s="14" t="str">
        <f t="shared" ca="1" si="18"/>
        <v>No</v>
      </c>
      <c r="V294" t="str">
        <f t="shared" si="19"/>
        <v>D059874</v>
      </c>
    </row>
    <row r="295" spans="1:22" ht="15.6">
      <c r="A295" s="110" t="s">
        <v>4429</v>
      </c>
      <c r="B295" s="96" t="s">
        <v>152</v>
      </c>
      <c r="C295" s="13" t="s">
        <v>6726</v>
      </c>
      <c r="D295" s="13" t="s">
        <v>102</v>
      </c>
      <c r="E295" s="13" t="s">
        <v>65</v>
      </c>
      <c r="F295" s="13" t="s">
        <v>6710</v>
      </c>
      <c r="G295" s="13" t="str">
        <f t="shared" ca="1" si="16"/>
        <v>S2</v>
      </c>
      <c r="H295" s="109" t="s">
        <v>67</v>
      </c>
      <c r="I295" s="13" t="s">
        <v>68</v>
      </c>
      <c r="J295" s="13" t="s">
        <v>6727</v>
      </c>
      <c r="K295" s="100">
        <v>42450</v>
      </c>
      <c r="L295" s="100">
        <v>42467</v>
      </c>
      <c r="M295" s="22"/>
      <c r="N295" s="13" t="s">
        <v>11</v>
      </c>
      <c r="O295" s="13" t="s">
        <v>128</v>
      </c>
      <c r="P295" s="14" t="s">
        <v>17</v>
      </c>
      <c r="Q295" s="13"/>
      <c r="R295" s="15">
        <v>0</v>
      </c>
      <c r="S295" s="16" t="s">
        <v>72</v>
      </c>
      <c r="T295" s="14" t="str">
        <f t="shared" ca="1" si="17"/>
        <v>Yes</v>
      </c>
      <c r="U295" s="14" t="str">
        <f t="shared" ca="1" si="18"/>
        <v>No</v>
      </c>
      <c r="V295" t="str">
        <f t="shared" si="19"/>
        <v>D059874</v>
      </c>
    </row>
    <row r="296" spans="1:22" ht="15.6">
      <c r="A296" s="110" t="s">
        <v>4174</v>
      </c>
      <c r="B296" s="96" t="s">
        <v>4133</v>
      </c>
      <c r="C296" s="13" t="s">
        <v>6728</v>
      </c>
      <c r="D296" s="13" t="s">
        <v>102</v>
      </c>
      <c r="E296" s="13" t="s">
        <v>65</v>
      </c>
      <c r="F296" s="13" t="s">
        <v>6710</v>
      </c>
      <c r="G296" s="13" t="str">
        <f t="shared" ca="1" si="16"/>
        <v>S2</v>
      </c>
      <c r="H296" s="109" t="s">
        <v>67</v>
      </c>
      <c r="I296" s="13" t="s">
        <v>68</v>
      </c>
      <c r="J296" s="13" t="s">
        <v>6729</v>
      </c>
      <c r="K296" s="100">
        <v>42450</v>
      </c>
      <c r="L296" s="100">
        <v>42467</v>
      </c>
      <c r="M296" s="22"/>
      <c r="N296" s="13" t="s">
        <v>11</v>
      </c>
      <c r="O296" s="13" t="s">
        <v>128</v>
      </c>
      <c r="P296" s="14" t="s">
        <v>17</v>
      </c>
      <c r="Q296" s="13"/>
      <c r="R296" s="15">
        <v>500000</v>
      </c>
      <c r="S296" s="16" t="s">
        <v>72</v>
      </c>
      <c r="T296" s="14" t="str">
        <f t="shared" ca="1" si="17"/>
        <v>Yes</v>
      </c>
      <c r="U296" s="14" t="str">
        <f t="shared" ca="1" si="18"/>
        <v>No</v>
      </c>
      <c r="V296" t="str">
        <f t="shared" si="19"/>
        <v>D059874</v>
      </c>
    </row>
    <row r="297" spans="1:22" ht="15.6">
      <c r="A297" s="110" t="s">
        <v>4214</v>
      </c>
      <c r="B297" s="96" t="s">
        <v>4215</v>
      </c>
      <c r="C297" s="13" t="s">
        <v>6730</v>
      </c>
      <c r="D297" s="13" t="s">
        <v>102</v>
      </c>
      <c r="E297" s="13" t="s">
        <v>65</v>
      </c>
      <c r="F297" s="13" t="s">
        <v>6710</v>
      </c>
      <c r="G297" s="13" t="str">
        <f t="shared" ca="1" si="16"/>
        <v>S2</v>
      </c>
      <c r="H297" s="109" t="s">
        <v>67</v>
      </c>
      <c r="I297" s="13" t="s">
        <v>68</v>
      </c>
      <c r="J297" s="13" t="s">
        <v>6731</v>
      </c>
      <c r="K297" s="100">
        <v>42489</v>
      </c>
      <c r="L297" s="100">
        <v>42476</v>
      </c>
      <c r="M297" s="22"/>
      <c r="N297" s="13" t="s">
        <v>11</v>
      </c>
      <c r="O297" s="13" t="s">
        <v>128</v>
      </c>
      <c r="P297" s="233" t="s">
        <v>17</v>
      </c>
      <c r="Q297" s="13"/>
      <c r="R297" s="15">
        <v>234</v>
      </c>
      <c r="S297" s="16" t="s">
        <v>72</v>
      </c>
      <c r="T297" s="14" t="str">
        <f t="shared" ca="1" si="17"/>
        <v>Yes</v>
      </c>
      <c r="U297" s="14" t="str">
        <f t="shared" ca="1" si="18"/>
        <v>No</v>
      </c>
      <c r="V297" t="str">
        <f t="shared" si="19"/>
        <v>D059874</v>
      </c>
    </row>
    <row r="298" spans="1:22" ht="15.6">
      <c r="A298" s="110" t="s">
        <v>6314</v>
      </c>
      <c r="B298" s="96" t="s">
        <v>5839</v>
      </c>
      <c r="C298" s="13" t="s">
        <v>6732</v>
      </c>
      <c r="D298" s="13" t="s">
        <v>102</v>
      </c>
      <c r="E298" s="13" t="s">
        <v>65</v>
      </c>
      <c r="F298" s="13" t="s">
        <v>6710</v>
      </c>
      <c r="G298" s="13" t="str">
        <f t="shared" ca="1" si="16"/>
        <v>S2</v>
      </c>
      <c r="H298" s="109" t="s">
        <v>67</v>
      </c>
      <c r="I298" s="13" t="s">
        <v>68</v>
      </c>
      <c r="J298" s="13" t="s">
        <v>6733</v>
      </c>
      <c r="K298" s="100">
        <v>42489</v>
      </c>
      <c r="L298" s="100">
        <v>42476</v>
      </c>
      <c r="M298" s="98"/>
      <c r="N298" s="13" t="s">
        <v>11</v>
      </c>
      <c r="O298" s="13" t="s">
        <v>128</v>
      </c>
      <c r="P298" s="233" t="s">
        <v>17</v>
      </c>
      <c r="Q298" s="13"/>
      <c r="R298" s="15">
        <v>0</v>
      </c>
      <c r="S298" s="16" t="s">
        <v>72</v>
      </c>
      <c r="T298" s="14" t="str">
        <f t="shared" ca="1" si="17"/>
        <v>Yes</v>
      </c>
      <c r="U298" s="14" t="str">
        <f t="shared" ca="1" si="18"/>
        <v>No</v>
      </c>
      <c r="V298" t="str">
        <f t="shared" si="19"/>
        <v>D059874</v>
      </c>
    </row>
    <row r="299" spans="1:22" ht="15.6">
      <c r="A299" s="110" t="s">
        <v>4132</v>
      </c>
      <c r="B299" s="96" t="s">
        <v>4695</v>
      </c>
      <c r="C299" s="13" t="s">
        <v>6734</v>
      </c>
      <c r="D299" s="13" t="s">
        <v>102</v>
      </c>
      <c r="E299" s="13" t="s">
        <v>65</v>
      </c>
      <c r="F299" s="13" t="s">
        <v>6710</v>
      </c>
      <c r="G299" s="13" t="str">
        <f t="shared" ca="1" si="16"/>
        <v>S2</v>
      </c>
      <c r="H299" s="109" t="s">
        <v>67</v>
      </c>
      <c r="I299" s="13" t="s">
        <v>68</v>
      </c>
      <c r="J299" s="13" t="s">
        <v>6735</v>
      </c>
      <c r="K299" s="100">
        <v>42489</v>
      </c>
      <c r="L299" s="100">
        <v>42476</v>
      </c>
      <c r="M299" s="98"/>
      <c r="N299" s="13" t="s">
        <v>11</v>
      </c>
      <c r="O299" s="13" t="s">
        <v>128</v>
      </c>
      <c r="P299" s="233" t="s">
        <v>17</v>
      </c>
      <c r="Q299" s="13" t="s">
        <v>6736</v>
      </c>
      <c r="R299" s="15">
        <v>500000</v>
      </c>
      <c r="S299" s="99" t="s">
        <v>72</v>
      </c>
      <c r="T299" s="14" t="str">
        <f t="shared" ca="1" si="17"/>
        <v>Yes</v>
      </c>
      <c r="U299" s="14" t="str">
        <f t="shared" ca="1" si="18"/>
        <v>No</v>
      </c>
      <c r="V299" t="str">
        <f t="shared" si="19"/>
        <v>D059874</v>
      </c>
    </row>
    <row r="300" spans="1:22" ht="15.6">
      <c r="A300" s="110" t="s">
        <v>4174</v>
      </c>
      <c r="B300" s="96" t="s">
        <v>4133</v>
      </c>
      <c r="C300" s="13" t="s">
        <v>6737</v>
      </c>
      <c r="D300" s="13" t="s">
        <v>102</v>
      </c>
      <c r="E300" s="13" t="s">
        <v>65</v>
      </c>
      <c r="F300" s="13" t="s">
        <v>6710</v>
      </c>
      <c r="G300" s="13" t="str">
        <f t="shared" ca="1" si="16"/>
        <v>S2</v>
      </c>
      <c r="H300" s="109" t="s">
        <v>67</v>
      </c>
      <c r="I300" s="13" t="s">
        <v>68</v>
      </c>
      <c r="J300" s="13" t="s">
        <v>6738</v>
      </c>
      <c r="K300" s="100">
        <v>42475</v>
      </c>
      <c r="L300" s="100">
        <v>42492</v>
      </c>
      <c r="M300" s="22"/>
      <c r="N300" s="13" t="s">
        <v>11</v>
      </c>
      <c r="O300" s="13" t="s">
        <v>128</v>
      </c>
      <c r="P300" s="233" t="s">
        <v>17</v>
      </c>
      <c r="Q300" s="13" t="s">
        <v>6354</v>
      </c>
      <c r="R300" s="15">
        <v>0</v>
      </c>
      <c r="S300" s="16" t="s">
        <v>72</v>
      </c>
      <c r="T300" s="14" t="str">
        <f t="shared" ca="1" si="17"/>
        <v>Yes</v>
      </c>
      <c r="U300" s="14" t="str">
        <f t="shared" ca="1" si="18"/>
        <v>No</v>
      </c>
      <c r="V300" t="str">
        <f t="shared" si="19"/>
        <v>D059874</v>
      </c>
    </row>
    <row r="301" spans="1:22" ht="15.6">
      <c r="A301" s="110" t="s">
        <v>4141</v>
      </c>
      <c r="B301" s="96" t="s">
        <v>4142</v>
      </c>
      <c r="C301" s="13" t="s">
        <v>6739</v>
      </c>
      <c r="D301" s="13" t="s">
        <v>102</v>
      </c>
      <c r="E301" s="13" t="s">
        <v>65</v>
      </c>
      <c r="F301" s="13" t="s">
        <v>6710</v>
      </c>
      <c r="G301" s="13" t="str">
        <f t="shared" ca="1" si="16"/>
        <v>S2</v>
      </c>
      <c r="H301" s="109" t="s">
        <v>67</v>
      </c>
      <c r="I301" s="13" t="s">
        <v>68</v>
      </c>
      <c r="J301" s="13" t="s">
        <v>6740</v>
      </c>
      <c r="K301" s="100">
        <v>42486</v>
      </c>
      <c r="L301" s="97">
        <f>K301+17</f>
        <v>42503</v>
      </c>
      <c r="M301" s="98"/>
      <c r="N301" s="13" t="s">
        <v>11</v>
      </c>
      <c r="O301" s="13" t="s">
        <v>128</v>
      </c>
      <c r="P301" s="14" t="s">
        <v>17</v>
      </c>
      <c r="Q301" s="13"/>
      <c r="R301" s="15">
        <v>0</v>
      </c>
      <c r="S301" s="16" t="s">
        <v>72</v>
      </c>
      <c r="T301" s="14" t="str">
        <f t="shared" ca="1" si="17"/>
        <v>Yes</v>
      </c>
      <c r="U301" s="14" t="str">
        <f t="shared" ca="1" si="18"/>
        <v>No</v>
      </c>
      <c r="V301" t="str">
        <f t="shared" si="19"/>
        <v>D059874</v>
      </c>
    </row>
    <row r="302" spans="1:22" ht="15.6">
      <c r="A302" s="110" t="s">
        <v>6741</v>
      </c>
      <c r="B302" s="96" t="s">
        <v>6742</v>
      </c>
      <c r="C302" s="13" t="s">
        <v>6743</v>
      </c>
      <c r="D302" s="13" t="s">
        <v>102</v>
      </c>
      <c r="E302" s="13" t="s">
        <v>65</v>
      </c>
      <c r="F302" s="13" t="s">
        <v>6710</v>
      </c>
      <c r="G302" s="13" t="str">
        <f t="shared" ca="1" si="16"/>
        <v>S2</v>
      </c>
      <c r="H302" s="109" t="s">
        <v>67</v>
      </c>
      <c r="I302" s="13" t="s">
        <v>68</v>
      </c>
      <c r="J302" s="13" t="s">
        <v>6744</v>
      </c>
      <c r="K302" s="100">
        <v>42486</v>
      </c>
      <c r="L302" s="97">
        <f>K302+17</f>
        <v>42503</v>
      </c>
      <c r="M302" s="98"/>
      <c r="N302" s="13" t="s">
        <v>11</v>
      </c>
      <c r="O302" s="13" t="s">
        <v>128</v>
      </c>
      <c r="P302" s="233" t="s">
        <v>17</v>
      </c>
      <c r="Q302" s="13" t="s">
        <v>6696</v>
      </c>
      <c r="R302" s="15">
        <v>0</v>
      </c>
      <c r="S302" s="99" t="s">
        <v>72</v>
      </c>
      <c r="T302" s="14" t="str">
        <f t="shared" ca="1" si="17"/>
        <v>Yes</v>
      </c>
      <c r="U302" s="14" t="str">
        <f t="shared" ca="1" si="18"/>
        <v>No</v>
      </c>
      <c r="V302" t="str">
        <f t="shared" si="19"/>
        <v>D059874</v>
      </c>
    </row>
    <row r="303" spans="1:22" ht="15.6">
      <c r="A303" s="110" t="s">
        <v>4174</v>
      </c>
      <c r="B303" s="96" t="s">
        <v>4133</v>
      </c>
      <c r="C303" s="13" t="s">
        <v>6728</v>
      </c>
      <c r="D303" s="13" t="s">
        <v>102</v>
      </c>
      <c r="E303" s="13" t="s">
        <v>65</v>
      </c>
      <c r="F303" s="13" t="s">
        <v>6710</v>
      </c>
      <c r="G303" s="13" t="str">
        <f t="shared" ca="1" si="16"/>
        <v>S2</v>
      </c>
      <c r="H303" s="109" t="s">
        <v>67</v>
      </c>
      <c r="I303" s="13" t="s">
        <v>68</v>
      </c>
      <c r="J303" s="13" t="s">
        <v>6745</v>
      </c>
      <c r="K303" s="100">
        <v>42544</v>
      </c>
      <c r="L303" s="97">
        <f>K303+17</f>
        <v>42561</v>
      </c>
      <c r="M303" s="98"/>
      <c r="N303" s="13" t="s">
        <v>11</v>
      </c>
      <c r="O303" s="13" t="s">
        <v>128</v>
      </c>
      <c r="P303" s="14" t="s">
        <v>17</v>
      </c>
      <c r="Q303" s="13" t="s">
        <v>6696</v>
      </c>
      <c r="R303" s="15">
        <v>0</v>
      </c>
      <c r="S303" s="16" t="s">
        <v>72</v>
      </c>
      <c r="T303" s="14" t="str">
        <f t="shared" ca="1" si="17"/>
        <v>Yes</v>
      </c>
      <c r="U303" s="14" t="str">
        <f t="shared" ca="1" si="18"/>
        <v>No</v>
      </c>
      <c r="V303" t="str">
        <f t="shared" si="19"/>
        <v>D059874</v>
      </c>
    </row>
    <row r="304" spans="1:22" ht="15.6">
      <c r="A304" s="110" t="s">
        <v>4174</v>
      </c>
      <c r="B304" s="96" t="s">
        <v>4133</v>
      </c>
      <c r="C304" s="13" t="s">
        <v>6728</v>
      </c>
      <c r="D304" s="13" t="s">
        <v>102</v>
      </c>
      <c r="E304" s="13" t="s">
        <v>65</v>
      </c>
      <c r="F304" s="13" t="s">
        <v>6710</v>
      </c>
      <c r="G304" s="13" t="str">
        <f t="shared" ca="1" si="16"/>
        <v>S2</v>
      </c>
      <c r="H304" s="109" t="s">
        <v>67</v>
      </c>
      <c r="I304" s="13" t="s">
        <v>68</v>
      </c>
      <c r="J304" s="13" t="s">
        <v>6746</v>
      </c>
      <c r="K304" s="100">
        <v>42544</v>
      </c>
      <c r="L304" s="97">
        <f>K304+17</f>
        <v>42561</v>
      </c>
      <c r="M304" s="98"/>
      <c r="N304" s="13" t="s">
        <v>11</v>
      </c>
      <c r="O304" s="13" t="s">
        <v>128</v>
      </c>
      <c r="P304" s="14" t="s">
        <v>17</v>
      </c>
      <c r="Q304" s="13" t="s">
        <v>6696</v>
      </c>
      <c r="R304" s="15">
        <v>0</v>
      </c>
      <c r="S304" s="16" t="s">
        <v>72</v>
      </c>
      <c r="T304" s="14" t="str">
        <f t="shared" ca="1" si="17"/>
        <v>Yes</v>
      </c>
      <c r="U304" s="14" t="str">
        <f t="shared" ca="1" si="18"/>
        <v>No</v>
      </c>
      <c r="V304" t="str">
        <f t="shared" si="19"/>
        <v>D059874</v>
      </c>
    </row>
    <row r="305" spans="1:22" ht="15.6">
      <c r="A305" s="110" t="s">
        <v>4174</v>
      </c>
      <c r="B305" s="96" t="s">
        <v>4133</v>
      </c>
      <c r="C305" s="13" t="s">
        <v>6747</v>
      </c>
      <c r="D305" s="13" t="s">
        <v>102</v>
      </c>
      <c r="E305" s="13" t="s">
        <v>65</v>
      </c>
      <c r="F305" s="13" t="s">
        <v>6710</v>
      </c>
      <c r="G305" s="13" t="str">
        <f t="shared" ca="1" si="16"/>
        <v>S2</v>
      </c>
      <c r="H305" s="109" t="s">
        <v>67</v>
      </c>
      <c r="I305" s="13" t="s">
        <v>68</v>
      </c>
      <c r="J305" s="13" t="s">
        <v>6748</v>
      </c>
      <c r="K305" s="100">
        <v>42563</v>
      </c>
      <c r="L305" s="100">
        <f>K305+15</f>
        <v>42578</v>
      </c>
      <c r="M305" s="98"/>
      <c r="N305" s="13" t="s">
        <v>13</v>
      </c>
      <c r="O305" s="13" t="s">
        <v>14</v>
      </c>
      <c r="P305" s="233" t="s">
        <v>17</v>
      </c>
      <c r="Q305" s="13"/>
      <c r="R305" s="15">
        <v>12</v>
      </c>
      <c r="S305" s="16" t="s">
        <v>72</v>
      </c>
      <c r="T305" s="14" t="str">
        <f t="shared" ca="1" si="17"/>
        <v>Yes</v>
      </c>
      <c r="U305" s="14" t="str">
        <f t="shared" ca="1" si="18"/>
        <v>No</v>
      </c>
      <c r="V305" t="str">
        <f t="shared" si="19"/>
        <v>I830957</v>
      </c>
    </row>
    <row r="306" spans="1:22" ht="15.6">
      <c r="A306" s="110" t="s">
        <v>6167</v>
      </c>
      <c r="B306" s="96" t="s">
        <v>4181</v>
      </c>
      <c r="C306" s="13" t="s">
        <v>6749</v>
      </c>
      <c r="D306" s="13" t="s">
        <v>102</v>
      </c>
      <c r="E306" s="13" t="s">
        <v>65</v>
      </c>
      <c r="F306" s="13" t="s">
        <v>6710</v>
      </c>
      <c r="G306" s="13" t="str">
        <f t="shared" ca="1" si="16"/>
        <v>S2</v>
      </c>
      <c r="H306" s="109" t="s">
        <v>67</v>
      </c>
      <c r="I306" s="13" t="s">
        <v>68</v>
      </c>
      <c r="J306" s="13" t="s">
        <v>6750</v>
      </c>
      <c r="K306" s="100">
        <v>42437</v>
      </c>
      <c r="L306" s="100">
        <v>42735</v>
      </c>
      <c r="M306" s="22"/>
      <c r="N306" s="13" t="s">
        <v>11</v>
      </c>
      <c r="O306" s="13" t="s">
        <v>128</v>
      </c>
      <c r="P306" s="14" t="s">
        <v>17</v>
      </c>
      <c r="Q306" s="13" t="s">
        <v>6751</v>
      </c>
      <c r="R306" s="15">
        <v>196</v>
      </c>
      <c r="S306" s="99" t="s">
        <v>72</v>
      </c>
      <c r="T306" s="14" t="str">
        <f t="shared" ca="1" si="17"/>
        <v>Yes</v>
      </c>
      <c r="U306" s="14" t="str">
        <f t="shared" ca="1" si="18"/>
        <v>No</v>
      </c>
      <c r="V306" t="str">
        <f t="shared" si="19"/>
        <v>D059874</v>
      </c>
    </row>
  </sheetData>
  <autoFilter ref="A1:V306" xr:uid="{00000000-0009-0000-0000-000011000000}"/>
  <pageMargins left="0.7" right="0.7" top="0.75" bottom="0.75" header="0.3" footer="0.3"/>
  <pageSetup orientation="portrait" horizontalDpi="200" verticalDpi="200" r:id="rId1"/>
  <headerFooter>
    <oddFooter>&amp;L_x000D_&amp;1#&amp;"Calibri"&amp;10&amp;K000000 Confidential</oddFooter>
  </headerFooter>
  <customProperties>
    <customPr name="_pios_i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
  <dimension ref="A1:AG589"/>
  <sheetViews>
    <sheetView topLeftCell="H223" workbookViewId="0">
      <selection activeCell="J247" sqref="J247"/>
    </sheetView>
  </sheetViews>
  <sheetFormatPr defaultColWidth="8.42578125" defaultRowHeight="15.6"/>
  <cols>
    <col min="1" max="1" width="40.42578125" style="114" bestFit="1" customWidth="1"/>
    <col min="2" max="2" width="52.42578125" style="114" bestFit="1" customWidth="1"/>
    <col min="3" max="3" width="32.42578125" style="114" customWidth="1"/>
    <col min="4" max="5" width="17.42578125" style="114" bestFit="1" customWidth="1"/>
    <col min="6" max="6" width="10.42578125" style="114" customWidth="1"/>
    <col min="7" max="7" width="11.42578125" style="114" bestFit="1" customWidth="1"/>
    <col min="8" max="8" width="17" style="114" bestFit="1" customWidth="1"/>
    <col min="9" max="9" width="17.42578125" style="114" bestFit="1" customWidth="1"/>
    <col min="10" max="10" width="62.42578125" style="114" customWidth="1"/>
    <col min="11" max="11" width="19" style="114" customWidth="1"/>
    <col min="12" max="12" width="18.42578125" style="114" customWidth="1"/>
    <col min="13" max="13" width="24.42578125" style="114" customWidth="1"/>
    <col min="14" max="14" width="14.42578125" style="114" bestFit="1" customWidth="1"/>
    <col min="15" max="15" width="15.42578125" style="114" bestFit="1" customWidth="1"/>
    <col min="16" max="16" width="10" style="114" customWidth="1"/>
    <col min="17" max="17" width="42.42578125" style="114" customWidth="1"/>
    <col min="18" max="18" width="10.42578125" style="114" bestFit="1" customWidth="1"/>
    <col min="19" max="19" width="15.42578125" style="114" customWidth="1"/>
    <col min="20" max="20" width="10.42578125" style="114" bestFit="1" customWidth="1"/>
    <col min="21" max="21" width="20.42578125" style="114" customWidth="1"/>
    <col min="22" max="22" width="8.42578125" style="114" bestFit="1" customWidth="1"/>
    <col min="23" max="16384" width="8.42578125" style="114"/>
  </cols>
  <sheetData>
    <row r="1" spans="1:22" s="34" customFormat="1" ht="66" customHeight="1">
      <c r="A1" s="34" t="s">
        <v>47</v>
      </c>
      <c r="B1" s="34" t="s">
        <v>6083</v>
      </c>
      <c r="C1" s="34" t="s">
        <v>445</v>
      </c>
      <c r="D1" s="34" t="s">
        <v>30</v>
      </c>
      <c r="E1" s="34" t="s">
        <v>31</v>
      </c>
      <c r="F1" s="34" t="s">
        <v>32</v>
      </c>
      <c r="G1" s="34" t="s">
        <v>33</v>
      </c>
      <c r="H1" s="34" t="s">
        <v>34</v>
      </c>
      <c r="I1" s="34" t="s">
        <v>35</v>
      </c>
      <c r="J1" s="34" t="s">
        <v>1048</v>
      </c>
      <c r="K1" s="34" t="s">
        <v>447</v>
      </c>
      <c r="L1" s="34" t="s">
        <v>448</v>
      </c>
      <c r="M1" s="34" t="s">
        <v>449</v>
      </c>
      <c r="N1" s="34" t="s">
        <v>36</v>
      </c>
      <c r="O1" s="34" t="s">
        <v>6084</v>
      </c>
      <c r="P1" s="34" t="s">
        <v>5462</v>
      </c>
      <c r="Q1" s="34" t="s">
        <v>457</v>
      </c>
      <c r="R1" s="34" t="s">
        <v>458</v>
      </c>
      <c r="S1" s="34" t="s">
        <v>459</v>
      </c>
      <c r="T1" s="34" t="s">
        <v>28</v>
      </c>
      <c r="U1" s="34" t="s">
        <v>460</v>
      </c>
      <c r="V1" s="34" t="s">
        <v>461</v>
      </c>
    </row>
    <row r="2" spans="1:22">
      <c r="A2" s="110" t="s">
        <v>4214</v>
      </c>
      <c r="B2" s="96" t="s">
        <v>4215</v>
      </c>
      <c r="C2" s="13" t="s">
        <v>6752</v>
      </c>
      <c r="D2" s="13" t="s">
        <v>108</v>
      </c>
      <c r="E2" s="13" t="s">
        <v>65</v>
      </c>
      <c r="F2" s="13" t="s">
        <v>24</v>
      </c>
      <c r="G2" s="13" t="str">
        <f t="shared" ref="G2:G65" ca="1" si="0">IF((AND((L2-TODAY())&gt;0,(H2="N")))=TRUE,"S3",IF(AND((L2-TODAY())&lt;=0,(H2="N"))=TRUE,"S1",IF(AND((L2-TODAY())&gt;0,(H2="Y"))=TRUE,"S4","S2")))</f>
        <v>S1</v>
      </c>
      <c r="H2" s="109" t="s">
        <v>67</v>
      </c>
      <c r="I2" s="13" t="s">
        <v>55</v>
      </c>
      <c r="J2" s="13" t="s">
        <v>6753</v>
      </c>
      <c r="K2" s="100">
        <v>42541</v>
      </c>
      <c r="L2" s="100">
        <v>42636</v>
      </c>
      <c r="M2" s="98">
        <v>42674</v>
      </c>
      <c r="N2" s="13" t="s">
        <v>9</v>
      </c>
      <c r="O2" s="13" t="s">
        <v>10</v>
      </c>
      <c r="P2" s="13" t="s">
        <v>17</v>
      </c>
      <c r="Q2" s="13"/>
      <c r="R2" s="15">
        <v>173040</v>
      </c>
      <c r="S2" s="104" t="s">
        <v>72</v>
      </c>
      <c r="T2" s="13" t="str">
        <f t="shared" ref="T2:T65" ca="1" si="1">IF((AND((M2-TODAY())&lt;=0,(F2="P2")))=TRUE,"Yes","No")</f>
        <v>No</v>
      </c>
      <c r="U2" s="13" t="str">
        <f t="shared" ref="U2:U65" ca="1" si="2">IF((AND((M2-TODAY())&lt;=30,(L2-TODAY())&lt;=0,(F2="P1")))=TRUE,"Yes",IF(AND((M2-TODAY())&lt;=30,(L2-TODAY())&lt;=0,(F2="P2"))=TRUE,"Yes","No"))</f>
        <v>Yes</v>
      </c>
      <c r="V2" s="236" t="s">
        <v>118</v>
      </c>
    </row>
    <row r="3" spans="1:22">
      <c r="A3" s="103" t="s">
        <v>4174</v>
      </c>
      <c r="B3" s="96" t="s">
        <v>4133</v>
      </c>
      <c r="C3" s="13" t="s">
        <v>6754</v>
      </c>
      <c r="D3" s="13" t="s">
        <v>64</v>
      </c>
      <c r="E3" s="13" t="s">
        <v>76</v>
      </c>
      <c r="F3" s="13" t="s">
        <v>24</v>
      </c>
      <c r="G3" s="13" t="str">
        <f t="shared" ca="1" si="0"/>
        <v>S1</v>
      </c>
      <c r="H3" s="13" t="s">
        <v>67</v>
      </c>
      <c r="I3" s="13" t="s">
        <v>68</v>
      </c>
      <c r="J3" s="13" t="s">
        <v>6755</v>
      </c>
      <c r="K3" s="100">
        <v>42807</v>
      </c>
      <c r="L3" s="100">
        <v>42832</v>
      </c>
      <c r="M3" s="22">
        <v>42866</v>
      </c>
      <c r="N3" s="13" t="s">
        <v>9</v>
      </c>
      <c r="O3" s="13" t="s">
        <v>6267</v>
      </c>
      <c r="P3" s="13" t="s">
        <v>17</v>
      </c>
      <c r="Q3" s="13" t="s">
        <v>6756</v>
      </c>
      <c r="R3" s="15">
        <v>100451</v>
      </c>
      <c r="S3" s="104" t="s">
        <v>72</v>
      </c>
      <c r="T3" s="13" t="str">
        <f t="shared" ca="1" si="1"/>
        <v>No</v>
      </c>
      <c r="U3" s="13" t="str">
        <f t="shared" ca="1" si="2"/>
        <v>Yes</v>
      </c>
      <c r="V3" s="236" t="s">
        <v>6757</v>
      </c>
    </row>
    <row r="4" spans="1:22">
      <c r="A4" s="110" t="s">
        <v>4174</v>
      </c>
      <c r="B4" s="96" t="s">
        <v>4133</v>
      </c>
      <c r="C4" s="13" t="s">
        <v>6758</v>
      </c>
      <c r="D4" s="13" t="s">
        <v>108</v>
      </c>
      <c r="E4" s="13" t="s">
        <v>65</v>
      </c>
      <c r="F4" s="13" t="s">
        <v>24</v>
      </c>
      <c r="G4" s="13" t="str">
        <f t="shared" ca="1" si="0"/>
        <v>S1</v>
      </c>
      <c r="H4" s="13" t="s">
        <v>67</v>
      </c>
      <c r="I4" s="13" t="s">
        <v>55</v>
      </c>
      <c r="J4" s="13" t="s">
        <v>6759</v>
      </c>
      <c r="K4" s="100">
        <v>42807</v>
      </c>
      <c r="L4" s="100">
        <v>42853</v>
      </c>
      <c r="M4" s="22">
        <v>42884</v>
      </c>
      <c r="N4" s="13" t="s">
        <v>13</v>
      </c>
      <c r="O4" s="13" t="s">
        <v>157</v>
      </c>
      <c r="P4" s="13" t="s">
        <v>17</v>
      </c>
      <c r="Q4" s="13"/>
      <c r="R4" s="15">
        <v>172305</v>
      </c>
      <c r="S4" s="104" t="s">
        <v>72</v>
      </c>
      <c r="T4" s="13" t="str">
        <f t="shared" ca="1" si="1"/>
        <v>No</v>
      </c>
      <c r="U4" s="13" t="str">
        <f t="shared" ca="1" si="2"/>
        <v>Yes</v>
      </c>
      <c r="V4" s="236" t="s">
        <v>158</v>
      </c>
    </row>
    <row r="5" spans="1:22">
      <c r="A5" s="110" t="s">
        <v>6115</v>
      </c>
      <c r="B5" s="96" t="s">
        <v>6116</v>
      </c>
      <c r="C5" s="13" t="s">
        <v>563</v>
      </c>
      <c r="D5" s="13" t="s">
        <v>108</v>
      </c>
      <c r="E5" s="13" t="s">
        <v>65</v>
      </c>
      <c r="F5" s="13" t="s">
        <v>24</v>
      </c>
      <c r="G5" s="13" t="str">
        <f t="shared" ca="1" si="0"/>
        <v>S1</v>
      </c>
      <c r="H5" s="13" t="s">
        <v>67</v>
      </c>
      <c r="I5" s="13" t="s">
        <v>55</v>
      </c>
      <c r="J5" s="13" t="s">
        <v>6760</v>
      </c>
      <c r="K5" s="100">
        <v>42736</v>
      </c>
      <c r="L5" s="100">
        <v>42790</v>
      </c>
      <c r="M5" s="22">
        <v>42905</v>
      </c>
      <c r="N5" s="13" t="s">
        <v>9</v>
      </c>
      <c r="O5" s="13" t="s">
        <v>5500</v>
      </c>
      <c r="P5" s="13" t="s">
        <v>17</v>
      </c>
      <c r="Q5" s="13" t="s">
        <v>6761</v>
      </c>
      <c r="R5" s="15">
        <v>54282</v>
      </c>
      <c r="S5" s="104" t="s">
        <v>72</v>
      </c>
      <c r="T5" s="13" t="str">
        <f t="shared" ca="1" si="1"/>
        <v>No</v>
      </c>
      <c r="U5" s="13" t="str">
        <f t="shared" ca="1" si="2"/>
        <v>Yes</v>
      </c>
      <c r="V5" s="236" t="s">
        <v>5502</v>
      </c>
    </row>
    <row r="6" spans="1:22">
      <c r="A6" s="110" t="s">
        <v>6115</v>
      </c>
      <c r="B6" s="96" t="s">
        <v>6116</v>
      </c>
      <c r="C6" s="13" t="s">
        <v>6762</v>
      </c>
      <c r="D6" s="13" t="s">
        <v>108</v>
      </c>
      <c r="E6" s="13" t="s">
        <v>65</v>
      </c>
      <c r="F6" s="13" t="s">
        <v>24</v>
      </c>
      <c r="G6" s="13" t="str">
        <f t="shared" ca="1" si="0"/>
        <v>S1</v>
      </c>
      <c r="H6" s="13" t="s">
        <v>67</v>
      </c>
      <c r="I6" s="13" t="s">
        <v>55</v>
      </c>
      <c r="J6" s="13" t="s">
        <v>6763</v>
      </c>
      <c r="K6" s="100">
        <v>42736</v>
      </c>
      <c r="L6" s="100">
        <v>42790</v>
      </c>
      <c r="M6" s="22">
        <v>42905</v>
      </c>
      <c r="N6" s="13" t="s">
        <v>7</v>
      </c>
      <c r="O6" s="13" t="s">
        <v>98</v>
      </c>
      <c r="P6" s="13" t="s">
        <v>17</v>
      </c>
      <c r="Q6" s="13" t="s">
        <v>6764</v>
      </c>
      <c r="R6" s="15">
        <v>500000</v>
      </c>
      <c r="S6" s="104" t="s">
        <v>72</v>
      </c>
      <c r="T6" s="13" t="str">
        <f t="shared" ca="1" si="1"/>
        <v>No</v>
      </c>
      <c r="U6" s="13" t="str">
        <f t="shared" ca="1" si="2"/>
        <v>Yes</v>
      </c>
      <c r="V6" s="236" t="s">
        <v>99</v>
      </c>
    </row>
    <row r="7" spans="1:22">
      <c r="A7" s="110" t="s">
        <v>6115</v>
      </c>
      <c r="B7" s="96" t="s">
        <v>6116</v>
      </c>
      <c r="C7" s="13" t="s">
        <v>6765</v>
      </c>
      <c r="D7" s="13" t="s">
        <v>108</v>
      </c>
      <c r="E7" s="13" t="s">
        <v>65</v>
      </c>
      <c r="F7" s="13" t="s">
        <v>24</v>
      </c>
      <c r="G7" s="13" t="str">
        <f t="shared" ca="1" si="0"/>
        <v>S1</v>
      </c>
      <c r="H7" s="13" t="s">
        <v>67</v>
      </c>
      <c r="I7" s="13" t="s">
        <v>55</v>
      </c>
      <c r="J7" s="13" t="s">
        <v>6766</v>
      </c>
      <c r="K7" s="100">
        <v>42736</v>
      </c>
      <c r="L7" s="100">
        <v>42790</v>
      </c>
      <c r="M7" s="22">
        <v>42905</v>
      </c>
      <c r="N7" s="13" t="s">
        <v>13</v>
      </c>
      <c r="O7" s="13" t="s">
        <v>149</v>
      </c>
      <c r="P7" s="13" t="s">
        <v>17</v>
      </c>
      <c r="Q7" s="13"/>
      <c r="R7" s="15">
        <v>758252</v>
      </c>
      <c r="S7" s="104" t="s">
        <v>72</v>
      </c>
      <c r="T7" s="13" t="str">
        <f t="shared" ca="1" si="1"/>
        <v>No</v>
      </c>
      <c r="U7" s="13" t="str">
        <f t="shared" ca="1" si="2"/>
        <v>Yes</v>
      </c>
      <c r="V7" s="236" t="s">
        <v>150</v>
      </c>
    </row>
    <row r="8" spans="1:22">
      <c r="A8" s="110" t="s">
        <v>6115</v>
      </c>
      <c r="B8" s="96" t="s">
        <v>6116</v>
      </c>
      <c r="C8" s="13" t="s">
        <v>6767</v>
      </c>
      <c r="D8" s="13" t="s">
        <v>108</v>
      </c>
      <c r="E8" s="13" t="s">
        <v>65</v>
      </c>
      <c r="F8" s="13" t="s">
        <v>24</v>
      </c>
      <c r="G8" s="13" t="str">
        <f t="shared" ca="1" si="0"/>
        <v>S1</v>
      </c>
      <c r="H8" s="13" t="s">
        <v>67</v>
      </c>
      <c r="I8" s="13" t="s">
        <v>55</v>
      </c>
      <c r="J8" s="13" t="s">
        <v>6768</v>
      </c>
      <c r="K8" s="100">
        <v>42736</v>
      </c>
      <c r="L8" s="100">
        <v>42790</v>
      </c>
      <c r="M8" s="22">
        <v>42905</v>
      </c>
      <c r="N8" s="13" t="s">
        <v>9</v>
      </c>
      <c r="O8" s="13" t="s">
        <v>10</v>
      </c>
      <c r="P8" s="13" t="s">
        <v>17</v>
      </c>
      <c r="Q8" s="13" t="s">
        <v>6769</v>
      </c>
      <c r="R8" s="15">
        <v>36387</v>
      </c>
      <c r="S8" s="104" t="s">
        <v>72</v>
      </c>
      <c r="T8" s="13" t="str">
        <f t="shared" ca="1" si="1"/>
        <v>No</v>
      </c>
      <c r="U8" s="13" t="str">
        <f t="shared" ca="1" si="2"/>
        <v>Yes</v>
      </c>
      <c r="V8" s="236" t="s">
        <v>118</v>
      </c>
    </row>
    <row r="9" spans="1:22">
      <c r="A9" s="110" t="s">
        <v>4690</v>
      </c>
      <c r="B9" s="96" t="s">
        <v>4691</v>
      </c>
      <c r="C9" s="13" t="s">
        <v>6770</v>
      </c>
      <c r="D9" s="13" t="s">
        <v>108</v>
      </c>
      <c r="E9" s="13" t="s">
        <v>65</v>
      </c>
      <c r="F9" s="13" t="s">
        <v>24</v>
      </c>
      <c r="G9" s="13" t="str">
        <f t="shared" ca="1" si="0"/>
        <v>S1</v>
      </c>
      <c r="H9" s="13" t="s">
        <v>67</v>
      </c>
      <c r="I9" s="13" t="s">
        <v>55</v>
      </c>
      <c r="J9" s="13" t="s">
        <v>6771</v>
      </c>
      <c r="K9" s="100">
        <v>42005</v>
      </c>
      <c r="L9" s="100">
        <v>43020</v>
      </c>
      <c r="M9" s="22">
        <v>43020</v>
      </c>
      <c r="N9" s="13" t="s">
        <v>9</v>
      </c>
      <c r="O9" s="13" t="s">
        <v>4319</v>
      </c>
      <c r="P9" s="13" t="s">
        <v>17</v>
      </c>
      <c r="Q9" s="13" t="s">
        <v>6772</v>
      </c>
      <c r="R9" s="15">
        <v>499205</v>
      </c>
      <c r="S9" s="15" t="s">
        <v>72</v>
      </c>
      <c r="T9" s="13" t="str">
        <f t="shared" ca="1" si="1"/>
        <v>No</v>
      </c>
      <c r="U9" s="13" t="str">
        <f t="shared" ca="1" si="2"/>
        <v>Yes</v>
      </c>
      <c r="V9" s="236" t="s">
        <v>4963</v>
      </c>
    </row>
    <row r="10" spans="1:22" ht="77.45">
      <c r="A10" s="103" t="s">
        <v>4214</v>
      </c>
      <c r="B10" s="96" t="s">
        <v>4215</v>
      </c>
      <c r="C10" s="13" t="s">
        <v>6773</v>
      </c>
      <c r="D10" s="13" t="s">
        <v>65</v>
      </c>
      <c r="E10" s="13" t="s">
        <v>65</v>
      </c>
      <c r="F10" s="13" t="s">
        <v>24</v>
      </c>
      <c r="G10" s="13" t="str">
        <f t="shared" ca="1" si="0"/>
        <v>S1</v>
      </c>
      <c r="H10" s="13" t="s">
        <v>67</v>
      </c>
      <c r="I10" s="13" t="s">
        <v>55</v>
      </c>
      <c r="J10" s="13" t="s">
        <v>6774</v>
      </c>
      <c r="K10" s="100">
        <v>42956</v>
      </c>
      <c r="L10" s="100">
        <v>42975</v>
      </c>
      <c r="M10" s="22">
        <v>43025</v>
      </c>
      <c r="N10" s="13" t="s">
        <v>9</v>
      </c>
      <c r="O10" s="13" t="s">
        <v>4319</v>
      </c>
      <c r="P10" s="13" t="s">
        <v>17</v>
      </c>
      <c r="Q10" s="14" t="s">
        <v>6775</v>
      </c>
      <c r="R10" s="15">
        <v>11274</v>
      </c>
      <c r="S10" s="15" t="s">
        <v>72</v>
      </c>
      <c r="T10" s="13" t="str">
        <f t="shared" ca="1" si="1"/>
        <v>No</v>
      </c>
      <c r="U10" s="13" t="str">
        <f t="shared" ca="1" si="2"/>
        <v>Yes</v>
      </c>
      <c r="V10" s="236" t="s">
        <v>4963</v>
      </c>
    </row>
    <row r="11" spans="1:22">
      <c r="A11" s="13" t="s">
        <v>4196</v>
      </c>
      <c r="B11" s="13" t="s">
        <v>4197</v>
      </c>
      <c r="C11" s="13" t="s">
        <v>6776</v>
      </c>
      <c r="D11" s="13" t="s">
        <v>108</v>
      </c>
      <c r="E11" s="13" t="s">
        <v>65</v>
      </c>
      <c r="F11" s="13" t="s">
        <v>24</v>
      </c>
      <c r="G11" s="13" t="str">
        <f t="shared" ca="1" si="0"/>
        <v>S1</v>
      </c>
      <c r="H11" s="13" t="s">
        <v>67</v>
      </c>
      <c r="I11" s="13" t="s">
        <v>68</v>
      </c>
      <c r="J11" s="13" t="s">
        <v>6777</v>
      </c>
      <c r="K11" s="100">
        <v>42646</v>
      </c>
      <c r="L11" s="100">
        <v>42859</v>
      </c>
      <c r="M11" s="22">
        <v>43045</v>
      </c>
      <c r="N11" s="13" t="s">
        <v>9</v>
      </c>
      <c r="O11" s="13" t="s">
        <v>5539</v>
      </c>
      <c r="P11" s="13" t="s">
        <v>17</v>
      </c>
      <c r="Q11" s="13" t="s">
        <v>6778</v>
      </c>
      <c r="R11" s="15">
        <v>3346529</v>
      </c>
      <c r="S11" s="15" t="s">
        <v>72</v>
      </c>
      <c r="T11" s="13" t="str">
        <f t="shared" ca="1" si="1"/>
        <v>No</v>
      </c>
      <c r="U11" s="13" t="str">
        <f t="shared" ca="1" si="2"/>
        <v>Yes</v>
      </c>
      <c r="V11" s="236" t="s">
        <v>5541</v>
      </c>
    </row>
    <row r="12" spans="1:22">
      <c r="A12" s="110" t="s">
        <v>6172</v>
      </c>
      <c r="B12" s="96" t="s">
        <v>6173</v>
      </c>
      <c r="C12" s="13" t="s">
        <v>6779</v>
      </c>
      <c r="D12" s="2" t="s">
        <v>108</v>
      </c>
      <c r="E12" s="13" t="s">
        <v>65</v>
      </c>
      <c r="F12" s="13" t="s">
        <v>24</v>
      </c>
      <c r="G12" s="13" t="str">
        <f t="shared" ca="1" si="0"/>
        <v>S2</v>
      </c>
      <c r="H12" s="109" t="s">
        <v>54</v>
      </c>
      <c r="I12" s="2" t="s">
        <v>55</v>
      </c>
      <c r="J12" s="13" t="s">
        <v>6780</v>
      </c>
      <c r="K12" s="97">
        <v>41904</v>
      </c>
      <c r="L12" s="97">
        <v>42735</v>
      </c>
      <c r="M12" s="98">
        <v>42173</v>
      </c>
      <c r="N12" s="2" t="s">
        <v>7</v>
      </c>
      <c r="O12" s="2" t="s">
        <v>103</v>
      </c>
      <c r="P12" s="13" t="s">
        <v>17</v>
      </c>
      <c r="Q12" s="13" t="s">
        <v>6223</v>
      </c>
      <c r="R12" s="15">
        <v>2766333</v>
      </c>
      <c r="S12" s="104" t="s">
        <v>72</v>
      </c>
      <c r="T12" s="13" t="str">
        <f t="shared" ca="1" si="1"/>
        <v>No</v>
      </c>
      <c r="U12" s="13" t="str">
        <f t="shared" ca="1" si="2"/>
        <v>Yes</v>
      </c>
      <c r="V12" s="236" t="s">
        <v>104</v>
      </c>
    </row>
    <row r="13" spans="1:22">
      <c r="A13" s="110" t="s">
        <v>4141</v>
      </c>
      <c r="B13" s="96" t="s">
        <v>4142</v>
      </c>
      <c r="C13" s="13" t="s">
        <v>6781</v>
      </c>
      <c r="D13" s="13" t="s">
        <v>6163</v>
      </c>
      <c r="E13" s="13" t="s">
        <v>76</v>
      </c>
      <c r="F13" s="13" t="s">
        <v>24</v>
      </c>
      <c r="G13" s="13" t="str">
        <f t="shared" ca="1" si="0"/>
        <v>S2</v>
      </c>
      <c r="H13" s="109" t="s">
        <v>54</v>
      </c>
      <c r="I13" s="13" t="s">
        <v>68</v>
      </c>
      <c r="J13" s="13" t="s">
        <v>6782</v>
      </c>
      <c r="K13" s="100">
        <v>42460</v>
      </c>
      <c r="L13" s="100">
        <v>42477</v>
      </c>
      <c r="M13" s="98">
        <v>42405</v>
      </c>
      <c r="N13" s="13" t="s">
        <v>13</v>
      </c>
      <c r="O13" s="13" t="s">
        <v>145</v>
      </c>
      <c r="P13" s="13" t="s">
        <v>17</v>
      </c>
      <c r="Q13" s="13" t="s">
        <v>3641</v>
      </c>
      <c r="R13" s="15">
        <v>45648</v>
      </c>
      <c r="S13" s="104" t="s">
        <v>72</v>
      </c>
      <c r="T13" s="13" t="str">
        <f t="shared" ca="1" si="1"/>
        <v>No</v>
      </c>
      <c r="U13" s="13" t="str">
        <f t="shared" ca="1" si="2"/>
        <v>Yes</v>
      </c>
      <c r="V13" s="236" t="s">
        <v>146</v>
      </c>
    </row>
    <row r="14" spans="1:22">
      <c r="A14" s="104" t="s">
        <v>4141</v>
      </c>
      <c r="B14" s="96" t="s">
        <v>4142</v>
      </c>
      <c r="C14" s="13" t="s">
        <v>4786</v>
      </c>
      <c r="D14" s="13" t="s">
        <v>64</v>
      </c>
      <c r="E14" s="13" t="s">
        <v>65</v>
      </c>
      <c r="F14" s="13" t="s">
        <v>24</v>
      </c>
      <c r="G14" s="13" t="str">
        <f t="shared" ca="1" si="0"/>
        <v>S2</v>
      </c>
      <c r="H14" s="13" t="s">
        <v>54</v>
      </c>
      <c r="I14" s="13" t="s">
        <v>68</v>
      </c>
      <c r="J14" s="13" t="s">
        <v>6783</v>
      </c>
      <c r="K14" s="100">
        <v>42156</v>
      </c>
      <c r="L14" s="100">
        <v>42398</v>
      </c>
      <c r="M14" s="22">
        <v>42489</v>
      </c>
      <c r="N14" s="13" t="s">
        <v>9</v>
      </c>
      <c r="O14" s="13" t="s">
        <v>6267</v>
      </c>
      <c r="P14" s="13" t="s">
        <v>17</v>
      </c>
      <c r="Q14" s="13" t="s">
        <v>6784</v>
      </c>
      <c r="R14" s="15">
        <v>883377</v>
      </c>
      <c r="S14" s="15" t="s">
        <v>72</v>
      </c>
      <c r="T14" s="13" t="str">
        <f t="shared" ca="1" si="1"/>
        <v>No</v>
      </c>
      <c r="U14" s="13" t="str">
        <f t="shared" ca="1" si="2"/>
        <v>Yes</v>
      </c>
      <c r="V14" s="236" t="s">
        <v>6757</v>
      </c>
    </row>
    <row r="15" spans="1:22">
      <c r="A15" s="110" t="s">
        <v>4174</v>
      </c>
      <c r="B15" s="96" t="s">
        <v>4133</v>
      </c>
      <c r="C15" s="13" t="s">
        <v>6258</v>
      </c>
      <c r="D15" s="13" t="s">
        <v>6163</v>
      </c>
      <c r="E15" s="13" t="s">
        <v>76</v>
      </c>
      <c r="F15" s="13" t="s">
        <v>24</v>
      </c>
      <c r="G15" s="13" t="str">
        <f t="shared" ca="1" si="0"/>
        <v>S2</v>
      </c>
      <c r="H15" s="109" t="s">
        <v>54</v>
      </c>
      <c r="I15" s="13" t="s">
        <v>6175</v>
      </c>
      <c r="J15" s="13" t="s">
        <v>6785</v>
      </c>
      <c r="K15" s="100">
        <v>42544</v>
      </c>
      <c r="L15" s="100">
        <v>42557</v>
      </c>
      <c r="M15" s="98">
        <v>42565</v>
      </c>
      <c r="N15" s="13" t="s">
        <v>9</v>
      </c>
      <c r="O15" s="13" t="s">
        <v>5500</v>
      </c>
      <c r="P15" s="13" t="s">
        <v>17</v>
      </c>
      <c r="Q15" s="13"/>
      <c r="R15" s="15">
        <v>431523</v>
      </c>
      <c r="S15" s="15" t="s">
        <v>72</v>
      </c>
      <c r="T15" s="13" t="str">
        <f t="shared" ca="1" si="1"/>
        <v>No</v>
      </c>
      <c r="U15" s="13" t="str">
        <f t="shared" ca="1" si="2"/>
        <v>Yes</v>
      </c>
      <c r="V15" s="236" t="s">
        <v>5502</v>
      </c>
    </row>
    <row r="16" spans="1:22">
      <c r="A16" s="110" t="s">
        <v>4214</v>
      </c>
      <c r="B16" s="96" t="s">
        <v>4215</v>
      </c>
      <c r="C16" s="13" t="s">
        <v>3450</v>
      </c>
      <c r="D16" s="13" t="s">
        <v>6163</v>
      </c>
      <c r="E16" s="13" t="s">
        <v>76</v>
      </c>
      <c r="F16" s="13" t="s">
        <v>24</v>
      </c>
      <c r="G16" s="13" t="str">
        <f t="shared" ca="1" si="0"/>
        <v>S2</v>
      </c>
      <c r="H16" s="101" t="s">
        <v>54</v>
      </c>
      <c r="I16" s="13" t="s">
        <v>55</v>
      </c>
      <c r="J16" s="13" t="s">
        <v>6786</v>
      </c>
      <c r="K16" s="100">
        <v>42485</v>
      </c>
      <c r="L16" s="100">
        <v>42570</v>
      </c>
      <c r="M16" s="98">
        <v>42628</v>
      </c>
      <c r="N16" s="13" t="s">
        <v>13</v>
      </c>
      <c r="O16" s="13" t="s">
        <v>5488</v>
      </c>
      <c r="P16" s="13" t="s">
        <v>17</v>
      </c>
      <c r="Q16" s="13" t="s">
        <v>6787</v>
      </c>
      <c r="R16" s="15">
        <v>57558</v>
      </c>
      <c r="S16" s="104" t="s">
        <v>72</v>
      </c>
      <c r="T16" s="13" t="str">
        <f t="shared" ca="1" si="1"/>
        <v>No</v>
      </c>
      <c r="U16" s="13" t="str">
        <f t="shared" ca="1" si="2"/>
        <v>Yes</v>
      </c>
      <c r="V16" s="236" t="s">
        <v>5490</v>
      </c>
    </row>
    <row r="17" spans="1:22">
      <c r="A17" s="105" t="s">
        <v>4214</v>
      </c>
      <c r="B17" s="96" t="s">
        <v>4215</v>
      </c>
      <c r="C17" s="13" t="s">
        <v>6788</v>
      </c>
      <c r="D17" s="13" t="s">
        <v>6163</v>
      </c>
      <c r="E17" s="13" t="s">
        <v>65</v>
      </c>
      <c r="F17" s="13" t="s">
        <v>24</v>
      </c>
      <c r="G17" s="13" t="str">
        <f t="shared" ca="1" si="0"/>
        <v>S2</v>
      </c>
      <c r="H17" s="109" t="s">
        <v>54</v>
      </c>
      <c r="I17" s="13" t="s">
        <v>55</v>
      </c>
      <c r="J17" s="13" t="s">
        <v>6789</v>
      </c>
      <c r="K17" s="22">
        <v>42614</v>
      </c>
      <c r="L17" s="22">
        <v>42671</v>
      </c>
      <c r="M17" s="98">
        <v>42692</v>
      </c>
      <c r="N17" s="13" t="s">
        <v>7</v>
      </c>
      <c r="O17" s="13" t="s">
        <v>98</v>
      </c>
      <c r="P17" s="13" t="s">
        <v>17</v>
      </c>
      <c r="Q17" s="13" t="s">
        <v>6764</v>
      </c>
      <c r="R17" s="15">
        <v>39479</v>
      </c>
      <c r="S17" s="15" t="s">
        <v>72</v>
      </c>
      <c r="T17" s="13" t="str">
        <f t="shared" ca="1" si="1"/>
        <v>No</v>
      </c>
      <c r="U17" s="13" t="str">
        <f t="shared" ca="1" si="2"/>
        <v>Yes</v>
      </c>
      <c r="V17" s="236" t="s">
        <v>99</v>
      </c>
    </row>
    <row r="18" spans="1:22">
      <c r="A18" s="110" t="s">
        <v>4660</v>
      </c>
      <c r="B18" s="96" t="s">
        <v>4661</v>
      </c>
      <c r="C18" s="13" t="s">
        <v>6291</v>
      </c>
      <c r="D18" s="13" t="s">
        <v>108</v>
      </c>
      <c r="E18" s="13" t="s">
        <v>65</v>
      </c>
      <c r="F18" s="13" t="s">
        <v>24</v>
      </c>
      <c r="G18" s="13" t="str">
        <f t="shared" ca="1" si="0"/>
        <v>S2</v>
      </c>
      <c r="H18" s="109" t="s">
        <v>54</v>
      </c>
      <c r="I18" s="13" t="s">
        <v>6175</v>
      </c>
      <c r="J18" s="13" t="s">
        <v>6790</v>
      </c>
      <c r="K18" s="100">
        <v>42502</v>
      </c>
      <c r="L18" s="100">
        <v>42643</v>
      </c>
      <c r="M18" s="98">
        <v>42692</v>
      </c>
      <c r="N18" s="13" t="s">
        <v>9</v>
      </c>
      <c r="O18" s="13" t="s">
        <v>5500</v>
      </c>
      <c r="P18" s="13" t="s">
        <v>17</v>
      </c>
      <c r="Q18" s="13"/>
      <c r="R18" s="15">
        <v>5520782</v>
      </c>
      <c r="S18" s="15" t="s">
        <v>72</v>
      </c>
      <c r="T18" s="13" t="str">
        <f t="shared" ca="1" si="1"/>
        <v>No</v>
      </c>
      <c r="U18" s="13" t="str">
        <f t="shared" ca="1" si="2"/>
        <v>Yes</v>
      </c>
      <c r="V18" s="236" t="s">
        <v>5502</v>
      </c>
    </row>
    <row r="19" spans="1:22">
      <c r="A19" s="110" t="s">
        <v>4660</v>
      </c>
      <c r="B19" s="96" t="s">
        <v>4661</v>
      </c>
      <c r="C19" s="13" t="s">
        <v>6291</v>
      </c>
      <c r="D19" s="13" t="s">
        <v>108</v>
      </c>
      <c r="E19" s="13" t="s">
        <v>65</v>
      </c>
      <c r="F19" s="13" t="s">
        <v>24</v>
      </c>
      <c r="G19" s="13" t="str">
        <f t="shared" ca="1" si="0"/>
        <v>S2</v>
      </c>
      <c r="H19" s="109" t="s">
        <v>54</v>
      </c>
      <c r="I19" s="13" t="s">
        <v>6175</v>
      </c>
      <c r="J19" s="13" t="s">
        <v>6791</v>
      </c>
      <c r="K19" s="100">
        <v>42502</v>
      </c>
      <c r="L19" s="100">
        <v>42643</v>
      </c>
      <c r="M19" s="98">
        <v>42692</v>
      </c>
      <c r="N19" s="13" t="s">
        <v>9</v>
      </c>
      <c r="O19" s="13" t="s">
        <v>6181</v>
      </c>
      <c r="P19" s="13" t="s">
        <v>17</v>
      </c>
      <c r="Q19" s="13"/>
      <c r="R19" s="15">
        <v>4198947</v>
      </c>
      <c r="S19" s="15" t="s">
        <v>72</v>
      </c>
      <c r="T19" s="13" t="str">
        <f t="shared" ca="1" si="1"/>
        <v>No</v>
      </c>
      <c r="U19" s="13" t="str">
        <f t="shared" ca="1" si="2"/>
        <v>Yes</v>
      </c>
      <c r="V19" s="236" t="s">
        <v>6792</v>
      </c>
    </row>
    <row r="20" spans="1:22">
      <c r="A20" s="110" t="s">
        <v>4174</v>
      </c>
      <c r="B20" s="96" t="s">
        <v>4133</v>
      </c>
      <c r="C20" s="13" t="s">
        <v>6793</v>
      </c>
      <c r="D20" s="13" t="s">
        <v>108</v>
      </c>
      <c r="E20" s="13" t="s">
        <v>65</v>
      </c>
      <c r="F20" s="13" t="s">
        <v>24</v>
      </c>
      <c r="G20" s="13" t="str">
        <f t="shared" ca="1" si="0"/>
        <v>S2</v>
      </c>
      <c r="H20" s="109" t="s">
        <v>54</v>
      </c>
      <c r="I20" s="13" t="s">
        <v>6175</v>
      </c>
      <c r="J20" s="13" t="s">
        <v>6794</v>
      </c>
      <c r="K20" s="100">
        <v>42541</v>
      </c>
      <c r="L20" s="100">
        <v>42618</v>
      </c>
      <c r="M20" s="98">
        <v>42692</v>
      </c>
      <c r="N20" s="13" t="s">
        <v>13</v>
      </c>
      <c r="O20" s="13" t="s">
        <v>5488</v>
      </c>
      <c r="P20" s="13" t="s">
        <v>17</v>
      </c>
      <c r="Q20" s="13"/>
      <c r="R20" s="15">
        <v>2935040</v>
      </c>
      <c r="S20" s="15" t="s">
        <v>72</v>
      </c>
      <c r="T20" s="13" t="str">
        <f t="shared" ca="1" si="1"/>
        <v>No</v>
      </c>
      <c r="U20" s="13" t="str">
        <f t="shared" ca="1" si="2"/>
        <v>Yes</v>
      </c>
      <c r="V20" s="236" t="s">
        <v>5490</v>
      </c>
    </row>
    <row r="21" spans="1:22">
      <c r="A21" s="13" t="s">
        <v>4180</v>
      </c>
      <c r="B21" s="96" t="s">
        <v>4181</v>
      </c>
      <c r="C21" s="13" t="s">
        <v>6795</v>
      </c>
      <c r="D21" s="13" t="s">
        <v>108</v>
      </c>
      <c r="E21" s="13" t="s">
        <v>65</v>
      </c>
      <c r="F21" s="13" t="s">
        <v>24</v>
      </c>
      <c r="G21" s="13" t="str">
        <f t="shared" ca="1" si="0"/>
        <v>S2</v>
      </c>
      <c r="H21" s="109" t="s">
        <v>54</v>
      </c>
      <c r="I21" s="13" t="s">
        <v>55</v>
      </c>
      <c r="J21" s="13" t="s">
        <v>6796</v>
      </c>
      <c r="K21" s="100">
        <v>42471</v>
      </c>
      <c r="L21" s="100">
        <v>42646</v>
      </c>
      <c r="M21" s="98">
        <v>42695</v>
      </c>
      <c r="N21" s="13" t="s">
        <v>7</v>
      </c>
      <c r="O21" s="13" t="s">
        <v>98</v>
      </c>
      <c r="P21" s="13" t="s">
        <v>17</v>
      </c>
      <c r="Q21" s="13"/>
      <c r="R21" s="15">
        <v>2579028</v>
      </c>
      <c r="S21" s="104" t="s">
        <v>72</v>
      </c>
      <c r="T21" s="13" t="str">
        <f t="shared" ca="1" si="1"/>
        <v>No</v>
      </c>
      <c r="U21" s="13" t="str">
        <f t="shared" ca="1" si="2"/>
        <v>Yes</v>
      </c>
      <c r="V21" s="236" t="s">
        <v>99</v>
      </c>
    </row>
    <row r="22" spans="1:22">
      <c r="A22" s="110" t="s">
        <v>4174</v>
      </c>
      <c r="B22" s="96" t="s">
        <v>4133</v>
      </c>
      <c r="C22" s="13" t="s">
        <v>6797</v>
      </c>
      <c r="D22" s="13" t="s">
        <v>108</v>
      </c>
      <c r="E22" s="13" t="s">
        <v>65</v>
      </c>
      <c r="F22" s="13" t="s">
        <v>24</v>
      </c>
      <c r="G22" s="13" t="str">
        <f t="shared" ca="1" si="0"/>
        <v>S2</v>
      </c>
      <c r="H22" s="109" t="s">
        <v>54</v>
      </c>
      <c r="I22" s="13" t="s">
        <v>55</v>
      </c>
      <c r="J22" s="13" t="s">
        <v>6798</v>
      </c>
      <c r="K22" s="100">
        <v>42577</v>
      </c>
      <c r="L22" s="100">
        <v>42660</v>
      </c>
      <c r="M22" s="98">
        <v>42711</v>
      </c>
      <c r="N22" s="13" t="s">
        <v>13</v>
      </c>
      <c r="O22" s="13" t="s">
        <v>5488</v>
      </c>
      <c r="P22" s="13" t="s">
        <v>17</v>
      </c>
      <c r="Q22" s="13"/>
      <c r="R22" s="15">
        <v>2233077</v>
      </c>
      <c r="S22" s="15" t="s">
        <v>72</v>
      </c>
      <c r="T22" s="13" t="str">
        <f t="shared" ca="1" si="1"/>
        <v>No</v>
      </c>
      <c r="U22" s="13" t="str">
        <f t="shared" ca="1" si="2"/>
        <v>Yes</v>
      </c>
      <c r="V22" s="236" t="s">
        <v>5490</v>
      </c>
    </row>
    <row r="23" spans="1:22">
      <c r="A23" s="110" t="s">
        <v>6115</v>
      </c>
      <c r="B23" s="96" t="s">
        <v>6116</v>
      </c>
      <c r="C23" s="13" t="s">
        <v>4835</v>
      </c>
      <c r="D23" s="13" t="s">
        <v>108</v>
      </c>
      <c r="E23" s="13" t="s">
        <v>65</v>
      </c>
      <c r="F23" s="13" t="s">
        <v>24</v>
      </c>
      <c r="G23" s="13" t="str">
        <f t="shared" ca="1" si="0"/>
        <v>S2</v>
      </c>
      <c r="H23" s="109" t="s">
        <v>54</v>
      </c>
      <c r="I23" s="13" t="s">
        <v>55</v>
      </c>
      <c r="J23" s="13" t="s">
        <v>6799</v>
      </c>
      <c r="K23" s="100">
        <v>42543</v>
      </c>
      <c r="L23" s="100">
        <v>42627</v>
      </c>
      <c r="M23" s="98">
        <v>42719</v>
      </c>
      <c r="N23" s="13" t="s">
        <v>7</v>
      </c>
      <c r="O23" s="13" t="s">
        <v>98</v>
      </c>
      <c r="P23" s="13" t="s">
        <v>17</v>
      </c>
      <c r="Q23" s="13" t="s">
        <v>6223</v>
      </c>
      <c r="R23" s="15">
        <v>3092952</v>
      </c>
      <c r="S23" s="104" t="s">
        <v>72</v>
      </c>
      <c r="T23" s="13" t="str">
        <f t="shared" ca="1" si="1"/>
        <v>No</v>
      </c>
      <c r="U23" s="13" t="str">
        <f t="shared" ca="1" si="2"/>
        <v>Yes</v>
      </c>
      <c r="V23" s="236" t="s">
        <v>99</v>
      </c>
    </row>
    <row r="24" spans="1:22">
      <c r="A24" s="110" t="s">
        <v>4214</v>
      </c>
      <c r="B24" s="96" t="s">
        <v>4215</v>
      </c>
      <c r="C24" s="13" t="s">
        <v>6800</v>
      </c>
      <c r="D24" s="13" t="s">
        <v>6163</v>
      </c>
      <c r="E24" s="13" t="s">
        <v>65</v>
      </c>
      <c r="F24" s="13" t="s">
        <v>24</v>
      </c>
      <c r="G24" s="13" t="str">
        <f t="shared" ca="1" si="0"/>
        <v>S2</v>
      </c>
      <c r="H24" s="101" t="s">
        <v>54</v>
      </c>
      <c r="I24" s="13" t="s">
        <v>5399</v>
      </c>
      <c r="J24" s="13" t="s">
        <v>6801</v>
      </c>
      <c r="K24" s="100">
        <v>42604</v>
      </c>
      <c r="L24" s="100">
        <v>42664</v>
      </c>
      <c r="M24" s="98">
        <v>42720</v>
      </c>
      <c r="N24" s="13" t="s">
        <v>13</v>
      </c>
      <c r="O24" s="13" t="s">
        <v>132</v>
      </c>
      <c r="P24" s="13" t="s">
        <v>17</v>
      </c>
      <c r="Q24" s="13" t="s">
        <v>6298</v>
      </c>
      <c r="R24" s="15">
        <v>30008</v>
      </c>
      <c r="S24" s="104" t="s">
        <v>72</v>
      </c>
      <c r="T24" s="13" t="str">
        <f t="shared" ca="1" si="1"/>
        <v>No</v>
      </c>
      <c r="U24" s="13" t="str">
        <f t="shared" ca="1" si="2"/>
        <v>Yes</v>
      </c>
      <c r="V24" s="236" t="s">
        <v>133</v>
      </c>
    </row>
    <row r="25" spans="1:22">
      <c r="A25" s="103" t="s">
        <v>4141</v>
      </c>
      <c r="B25" s="96" t="s">
        <v>4142</v>
      </c>
      <c r="C25" s="13" t="s">
        <v>6802</v>
      </c>
      <c r="D25" s="13" t="s">
        <v>6163</v>
      </c>
      <c r="E25" s="13" t="s">
        <v>76</v>
      </c>
      <c r="F25" s="13" t="s">
        <v>24</v>
      </c>
      <c r="G25" s="13" t="str">
        <f t="shared" ca="1" si="0"/>
        <v>S2</v>
      </c>
      <c r="H25" s="101" t="s">
        <v>54</v>
      </c>
      <c r="I25" s="13" t="s">
        <v>68</v>
      </c>
      <c r="J25" s="2" t="s">
        <v>6803</v>
      </c>
      <c r="K25" s="100">
        <v>42681</v>
      </c>
      <c r="L25" s="100">
        <v>42697</v>
      </c>
      <c r="M25" s="98">
        <v>42735</v>
      </c>
      <c r="N25" s="13" t="s">
        <v>7</v>
      </c>
      <c r="O25" s="13" t="s">
        <v>98</v>
      </c>
      <c r="P25" s="13" t="s">
        <v>17</v>
      </c>
      <c r="Q25" s="13" t="s">
        <v>3641</v>
      </c>
      <c r="R25" s="15">
        <v>877309</v>
      </c>
      <c r="S25" s="104" t="s">
        <v>72</v>
      </c>
      <c r="T25" s="13" t="str">
        <f t="shared" ca="1" si="1"/>
        <v>No</v>
      </c>
      <c r="U25" s="13" t="str">
        <f t="shared" ca="1" si="2"/>
        <v>Yes</v>
      </c>
      <c r="V25" s="236" t="s">
        <v>99</v>
      </c>
    </row>
    <row r="26" spans="1:22">
      <c r="A26" s="104" t="s">
        <v>4214</v>
      </c>
      <c r="B26" s="96" t="s">
        <v>4215</v>
      </c>
      <c r="C26" s="13" t="s">
        <v>969</v>
      </c>
      <c r="D26" s="13" t="s">
        <v>6163</v>
      </c>
      <c r="E26" s="13" t="s">
        <v>65</v>
      </c>
      <c r="F26" s="13" t="s">
        <v>24</v>
      </c>
      <c r="G26" s="13" t="str">
        <f t="shared" ca="1" si="0"/>
        <v>S2</v>
      </c>
      <c r="H26" s="109" t="s">
        <v>54</v>
      </c>
      <c r="I26" s="13" t="s">
        <v>68</v>
      </c>
      <c r="J26" s="13" t="s">
        <v>6804</v>
      </c>
      <c r="K26" s="100">
        <v>42692</v>
      </c>
      <c r="L26" s="100">
        <v>42707</v>
      </c>
      <c r="M26" s="98">
        <v>42758</v>
      </c>
      <c r="N26" s="13" t="s">
        <v>13</v>
      </c>
      <c r="O26" s="13" t="s">
        <v>157</v>
      </c>
      <c r="P26" s="13" t="s">
        <v>17</v>
      </c>
      <c r="Q26" s="13" t="s">
        <v>3641</v>
      </c>
      <c r="R26" s="15">
        <v>107059</v>
      </c>
      <c r="S26" s="104" t="s">
        <v>72</v>
      </c>
      <c r="T26" s="13" t="str">
        <f t="shared" ca="1" si="1"/>
        <v>No</v>
      </c>
      <c r="U26" s="13" t="str">
        <f t="shared" ca="1" si="2"/>
        <v>Yes</v>
      </c>
      <c r="V26" s="236" t="s">
        <v>158</v>
      </c>
    </row>
    <row r="27" spans="1:22">
      <c r="A27" s="110" t="s">
        <v>4690</v>
      </c>
      <c r="B27" s="96" t="s">
        <v>4691</v>
      </c>
      <c r="C27" s="13" t="s">
        <v>6805</v>
      </c>
      <c r="D27" s="13" t="s">
        <v>108</v>
      </c>
      <c r="E27" s="13" t="s">
        <v>76</v>
      </c>
      <c r="F27" s="13" t="s">
        <v>24</v>
      </c>
      <c r="G27" s="13" t="str">
        <f t="shared" ca="1" si="0"/>
        <v>S2</v>
      </c>
      <c r="H27" s="13" t="s">
        <v>54</v>
      </c>
      <c r="I27" s="13" t="s">
        <v>55</v>
      </c>
      <c r="J27" s="13" t="s">
        <v>6806</v>
      </c>
      <c r="K27" s="100">
        <v>42660</v>
      </c>
      <c r="L27" s="100">
        <v>42738</v>
      </c>
      <c r="M27" s="22">
        <v>42759</v>
      </c>
      <c r="N27" s="13" t="s">
        <v>7</v>
      </c>
      <c r="O27" s="13" t="s">
        <v>94</v>
      </c>
      <c r="P27" s="13" t="s">
        <v>17</v>
      </c>
      <c r="Q27" s="13"/>
      <c r="R27" s="15">
        <v>67826</v>
      </c>
      <c r="S27" s="15" t="s">
        <v>72</v>
      </c>
      <c r="T27" s="13" t="str">
        <f t="shared" ca="1" si="1"/>
        <v>No</v>
      </c>
      <c r="U27" s="13" t="str">
        <f t="shared" ca="1" si="2"/>
        <v>Yes</v>
      </c>
      <c r="V27" s="236" t="s">
        <v>95</v>
      </c>
    </row>
    <row r="28" spans="1:22">
      <c r="A28" s="110" t="s">
        <v>4141</v>
      </c>
      <c r="B28" s="96" t="s">
        <v>4142</v>
      </c>
      <c r="C28" s="13" t="s">
        <v>6807</v>
      </c>
      <c r="D28" s="13" t="s">
        <v>108</v>
      </c>
      <c r="E28" s="13" t="s">
        <v>65</v>
      </c>
      <c r="F28" s="13" t="s">
        <v>24</v>
      </c>
      <c r="G28" s="13" t="str">
        <f t="shared" ca="1" si="0"/>
        <v>S2</v>
      </c>
      <c r="H28" s="13" t="s">
        <v>54</v>
      </c>
      <c r="I28" s="13" t="s">
        <v>55</v>
      </c>
      <c r="J28" s="13" t="s">
        <v>6808</v>
      </c>
      <c r="K28" s="100">
        <v>42632</v>
      </c>
      <c r="L28" s="100">
        <v>42711</v>
      </c>
      <c r="M28" s="22">
        <v>42760</v>
      </c>
      <c r="N28" s="13" t="s">
        <v>13</v>
      </c>
      <c r="O28" s="13" t="s">
        <v>6196</v>
      </c>
      <c r="P28" s="13" t="s">
        <v>17</v>
      </c>
      <c r="Q28" s="13"/>
      <c r="R28" s="15">
        <v>2497193</v>
      </c>
      <c r="S28" s="15" t="s">
        <v>72</v>
      </c>
      <c r="T28" s="13" t="str">
        <f t="shared" ca="1" si="1"/>
        <v>No</v>
      </c>
      <c r="U28" s="13" t="str">
        <f t="shared" ca="1" si="2"/>
        <v>Yes</v>
      </c>
      <c r="V28" s="236" t="s">
        <v>6809</v>
      </c>
    </row>
    <row r="29" spans="1:22">
      <c r="A29" s="104" t="s">
        <v>4141</v>
      </c>
      <c r="B29" s="96" t="s">
        <v>4142</v>
      </c>
      <c r="C29" s="13" t="s">
        <v>6810</v>
      </c>
      <c r="D29" s="13" t="s">
        <v>6163</v>
      </c>
      <c r="E29" s="13" t="s">
        <v>65</v>
      </c>
      <c r="F29" s="13" t="s">
        <v>24</v>
      </c>
      <c r="G29" s="13" t="str">
        <f t="shared" ca="1" si="0"/>
        <v>S2</v>
      </c>
      <c r="H29" s="109" t="s">
        <v>54</v>
      </c>
      <c r="I29" s="13" t="s">
        <v>55</v>
      </c>
      <c r="J29" s="13" t="s">
        <v>6811</v>
      </c>
      <c r="K29" s="100">
        <v>42644</v>
      </c>
      <c r="L29" s="100">
        <v>42705</v>
      </c>
      <c r="M29" s="98">
        <v>42766</v>
      </c>
      <c r="N29" s="13" t="s">
        <v>7</v>
      </c>
      <c r="O29" s="13" t="s">
        <v>98</v>
      </c>
      <c r="P29" s="13" t="s">
        <v>17</v>
      </c>
      <c r="Q29" s="13" t="s">
        <v>6298</v>
      </c>
      <c r="R29" s="15">
        <v>16499</v>
      </c>
      <c r="S29" s="104" t="s">
        <v>72</v>
      </c>
      <c r="T29" s="13" t="str">
        <f t="shared" ca="1" si="1"/>
        <v>No</v>
      </c>
      <c r="U29" s="13" t="str">
        <f t="shared" ca="1" si="2"/>
        <v>Yes</v>
      </c>
      <c r="V29" s="236" t="s">
        <v>99</v>
      </c>
    </row>
    <row r="30" spans="1:22">
      <c r="A30" s="103" t="s">
        <v>4174</v>
      </c>
      <c r="B30" s="96" t="s">
        <v>4133</v>
      </c>
      <c r="C30" s="13" t="s">
        <v>4708</v>
      </c>
      <c r="D30" s="13" t="s">
        <v>108</v>
      </c>
      <c r="E30" s="13" t="s">
        <v>76</v>
      </c>
      <c r="F30" s="13" t="s">
        <v>24</v>
      </c>
      <c r="G30" s="13" t="str">
        <f t="shared" ca="1" si="0"/>
        <v>S2</v>
      </c>
      <c r="H30" s="101" t="s">
        <v>54</v>
      </c>
      <c r="I30" s="13" t="s">
        <v>55</v>
      </c>
      <c r="J30" s="13" t="s">
        <v>6812</v>
      </c>
      <c r="K30" s="100">
        <v>42695</v>
      </c>
      <c r="L30" s="100">
        <v>42720</v>
      </c>
      <c r="M30" s="22">
        <v>42768</v>
      </c>
      <c r="N30" s="13" t="s">
        <v>9</v>
      </c>
      <c r="O30" s="13" t="s">
        <v>10</v>
      </c>
      <c r="P30" s="13" t="s">
        <v>17</v>
      </c>
      <c r="Q30" s="13"/>
      <c r="R30" s="15">
        <v>115446</v>
      </c>
      <c r="S30" s="104" t="s">
        <v>72</v>
      </c>
      <c r="T30" s="13" t="str">
        <f t="shared" ca="1" si="1"/>
        <v>No</v>
      </c>
      <c r="U30" s="13" t="str">
        <f t="shared" ca="1" si="2"/>
        <v>Yes</v>
      </c>
      <c r="V30" s="236" t="s">
        <v>118</v>
      </c>
    </row>
    <row r="31" spans="1:22">
      <c r="A31" s="103" t="s">
        <v>4174</v>
      </c>
      <c r="B31" s="96" t="s">
        <v>4133</v>
      </c>
      <c r="C31" s="13" t="s">
        <v>4708</v>
      </c>
      <c r="D31" s="13" t="s">
        <v>108</v>
      </c>
      <c r="E31" s="13" t="s">
        <v>76</v>
      </c>
      <c r="F31" s="13" t="s">
        <v>24</v>
      </c>
      <c r="G31" s="13" t="str">
        <f t="shared" ca="1" si="0"/>
        <v>S2</v>
      </c>
      <c r="H31" s="101" t="s">
        <v>54</v>
      </c>
      <c r="I31" s="13" t="s">
        <v>55</v>
      </c>
      <c r="J31" s="13" t="s">
        <v>6813</v>
      </c>
      <c r="K31" s="100">
        <v>42695</v>
      </c>
      <c r="L31" s="100">
        <v>42720</v>
      </c>
      <c r="M31" s="22">
        <v>42768</v>
      </c>
      <c r="N31" s="13" t="s">
        <v>9</v>
      </c>
      <c r="O31" s="13" t="s">
        <v>10</v>
      </c>
      <c r="P31" s="13" t="s">
        <v>17</v>
      </c>
      <c r="Q31" s="13"/>
      <c r="R31" s="15">
        <v>45582</v>
      </c>
      <c r="S31" s="104" t="s">
        <v>72</v>
      </c>
      <c r="T31" s="13" t="str">
        <f t="shared" ca="1" si="1"/>
        <v>No</v>
      </c>
      <c r="U31" s="13" t="str">
        <f t="shared" ca="1" si="2"/>
        <v>Yes</v>
      </c>
      <c r="V31" s="236" t="s">
        <v>118</v>
      </c>
    </row>
    <row r="32" spans="1:22">
      <c r="A32" s="103" t="s">
        <v>4174</v>
      </c>
      <c r="B32" s="96" t="s">
        <v>4133</v>
      </c>
      <c r="C32" s="13" t="s">
        <v>4708</v>
      </c>
      <c r="D32" s="13" t="s">
        <v>108</v>
      </c>
      <c r="E32" s="13" t="s">
        <v>65</v>
      </c>
      <c r="F32" s="13" t="s">
        <v>24</v>
      </c>
      <c r="G32" s="13" t="str">
        <f t="shared" ca="1" si="0"/>
        <v>S2</v>
      </c>
      <c r="H32" s="101" t="s">
        <v>54</v>
      </c>
      <c r="I32" s="13" t="s">
        <v>55</v>
      </c>
      <c r="J32" s="13" t="s">
        <v>6814</v>
      </c>
      <c r="K32" s="100">
        <v>42695</v>
      </c>
      <c r="L32" s="100">
        <v>42720</v>
      </c>
      <c r="M32" s="22">
        <v>42768</v>
      </c>
      <c r="N32" s="13" t="s">
        <v>7</v>
      </c>
      <c r="O32" s="13" t="s">
        <v>94</v>
      </c>
      <c r="P32" s="13" t="s">
        <v>17</v>
      </c>
      <c r="Q32" s="13"/>
      <c r="R32" s="15">
        <v>91642</v>
      </c>
      <c r="S32" s="104" t="s">
        <v>72</v>
      </c>
      <c r="T32" s="13" t="str">
        <f t="shared" ca="1" si="1"/>
        <v>No</v>
      </c>
      <c r="U32" s="13" t="str">
        <f t="shared" ca="1" si="2"/>
        <v>Yes</v>
      </c>
      <c r="V32" s="236" t="s">
        <v>95</v>
      </c>
    </row>
    <row r="33" spans="1:22">
      <c r="A33" s="103" t="s">
        <v>4174</v>
      </c>
      <c r="B33" s="96" t="s">
        <v>4133</v>
      </c>
      <c r="C33" s="13" t="s">
        <v>4708</v>
      </c>
      <c r="D33" s="13" t="s">
        <v>108</v>
      </c>
      <c r="E33" s="13" t="s">
        <v>76</v>
      </c>
      <c r="F33" s="13" t="s">
        <v>24</v>
      </c>
      <c r="G33" s="13" t="str">
        <f t="shared" ca="1" si="0"/>
        <v>S2</v>
      </c>
      <c r="H33" s="101" t="s">
        <v>54</v>
      </c>
      <c r="I33" s="13" t="s">
        <v>55</v>
      </c>
      <c r="J33" s="13" t="s">
        <v>6815</v>
      </c>
      <c r="K33" s="100">
        <v>42695</v>
      </c>
      <c r="L33" s="100">
        <v>42720</v>
      </c>
      <c r="M33" s="22">
        <v>42768</v>
      </c>
      <c r="N33" s="13" t="s">
        <v>7</v>
      </c>
      <c r="O33" s="13" t="s">
        <v>94</v>
      </c>
      <c r="P33" s="13" t="s">
        <v>17</v>
      </c>
      <c r="Q33" s="13"/>
      <c r="R33" s="15">
        <v>62106</v>
      </c>
      <c r="S33" s="104" t="s">
        <v>72</v>
      </c>
      <c r="T33" s="13" t="str">
        <f t="shared" ca="1" si="1"/>
        <v>No</v>
      </c>
      <c r="U33" s="13" t="str">
        <f t="shared" ca="1" si="2"/>
        <v>Yes</v>
      </c>
      <c r="V33" s="236" t="s">
        <v>95</v>
      </c>
    </row>
    <row r="34" spans="1:22">
      <c r="A34" s="104" t="s">
        <v>4141</v>
      </c>
      <c r="B34" s="96" t="s">
        <v>4142</v>
      </c>
      <c r="C34" s="13" t="s">
        <v>6816</v>
      </c>
      <c r="D34" s="13" t="s">
        <v>6163</v>
      </c>
      <c r="E34" s="13" t="s">
        <v>76</v>
      </c>
      <c r="F34" s="13" t="s">
        <v>24</v>
      </c>
      <c r="G34" s="13" t="str">
        <f t="shared" ca="1" si="0"/>
        <v>S2</v>
      </c>
      <c r="H34" s="109" t="s">
        <v>54</v>
      </c>
      <c r="I34" s="13" t="s">
        <v>55</v>
      </c>
      <c r="J34" s="13" t="s">
        <v>6817</v>
      </c>
      <c r="K34" s="100">
        <v>42656</v>
      </c>
      <c r="L34" s="100">
        <v>42766</v>
      </c>
      <c r="M34" s="98">
        <v>42769</v>
      </c>
      <c r="N34" s="13" t="s">
        <v>13</v>
      </c>
      <c r="O34" s="13" t="s">
        <v>132</v>
      </c>
      <c r="P34" s="13" t="s">
        <v>17</v>
      </c>
      <c r="Q34" s="13"/>
      <c r="R34" s="15">
        <v>4686094</v>
      </c>
      <c r="S34" s="15" t="s">
        <v>72</v>
      </c>
      <c r="T34" s="13" t="str">
        <f t="shared" ca="1" si="1"/>
        <v>No</v>
      </c>
      <c r="U34" s="13" t="str">
        <f t="shared" ca="1" si="2"/>
        <v>Yes</v>
      </c>
      <c r="V34" s="236" t="s">
        <v>133</v>
      </c>
    </row>
    <row r="35" spans="1:22">
      <c r="A35" s="110" t="s">
        <v>4429</v>
      </c>
      <c r="B35" s="96" t="s">
        <v>152</v>
      </c>
      <c r="C35" s="13" t="s">
        <v>5551</v>
      </c>
      <c r="D35" s="13" t="s">
        <v>6163</v>
      </c>
      <c r="E35" s="13" t="s">
        <v>65</v>
      </c>
      <c r="F35" s="13" t="s">
        <v>24</v>
      </c>
      <c r="G35" s="13" t="str">
        <f t="shared" ca="1" si="0"/>
        <v>S2</v>
      </c>
      <c r="H35" s="109" t="s">
        <v>54</v>
      </c>
      <c r="I35" s="13" t="s">
        <v>55</v>
      </c>
      <c r="J35" s="13" t="s">
        <v>6818</v>
      </c>
      <c r="K35" s="100">
        <v>42683</v>
      </c>
      <c r="L35" s="100">
        <v>42748</v>
      </c>
      <c r="M35" s="22">
        <v>42781</v>
      </c>
      <c r="N35" s="13" t="s">
        <v>7</v>
      </c>
      <c r="O35" s="13" t="s">
        <v>98</v>
      </c>
      <c r="P35" s="13" t="s">
        <v>17</v>
      </c>
      <c r="Q35" s="13"/>
      <c r="R35" s="15">
        <v>20657</v>
      </c>
      <c r="S35" s="104" t="s">
        <v>72</v>
      </c>
      <c r="T35" s="13" t="str">
        <f t="shared" ca="1" si="1"/>
        <v>No</v>
      </c>
      <c r="U35" s="13" t="str">
        <f t="shared" ca="1" si="2"/>
        <v>Yes</v>
      </c>
      <c r="V35" s="236" t="s">
        <v>99</v>
      </c>
    </row>
    <row r="36" spans="1:22">
      <c r="A36" s="103" t="s">
        <v>4174</v>
      </c>
      <c r="B36" s="96" t="s">
        <v>4133</v>
      </c>
      <c r="C36" s="13" t="s">
        <v>4708</v>
      </c>
      <c r="D36" s="13" t="s">
        <v>108</v>
      </c>
      <c r="E36" s="13" t="s">
        <v>76</v>
      </c>
      <c r="F36" s="13" t="s">
        <v>24</v>
      </c>
      <c r="G36" s="13" t="str">
        <f t="shared" ca="1" si="0"/>
        <v>S2</v>
      </c>
      <c r="H36" s="13" t="s">
        <v>54</v>
      </c>
      <c r="I36" s="13" t="s">
        <v>55</v>
      </c>
      <c r="J36" s="13" t="s">
        <v>6819</v>
      </c>
      <c r="K36" s="100">
        <v>42723</v>
      </c>
      <c r="L36" s="100">
        <v>42748</v>
      </c>
      <c r="M36" s="22">
        <v>42782</v>
      </c>
      <c r="N36" s="13" t="s">
        <v>9</v>
      </c>
      <c r="O36" s="13" t="s">
        <v>109</v>
      </c>
      <c r="P36" s="13" t="s">
        <v>17</v>
      </c>
      <c r="Q36" s="13" t="s">
        <v>6820</v>
      </c>
      <c r="R36" s="15">
        <v>62200</v>
      </c>
      <c r="S36" s="15" t="s">
        <v>72</v>
      </c>
      <c r="T36" s="13" t="str">
        <f t="shared" ca="1" si="1"/>
        <v>No</v>
      </c>
      <c r="U36" s="13" t="str">
        <f t="shared" ca="1" si="2"/>
        <v>Yes</v>
      </c>
      <c r="V36" s="236" t="s">
        <v>110</v>
      </c>
    </row>
    <row r="37" spans="1:22">
      <c r="A37" s="103" t="s">
        <v>4174</v>
      </c>
      <c r="B37" s="96" t="s">
        <v>4133</v>
      </c>
      <c r="C37" s="13" t="s">
        <v>4708</v>
      </c>
      <c r="D37" s="13" t="s">
        <v>108</v>
      </c>
      <c r="E37" s="13" t="s">
        <v>65</v>
      </c>
      <c r="F37" s="13" t="s">
        <v>24</v>
      </c>
      <c r="G37" s="13" t="str">
        <f t="shared" ca="1" si="0"/>
        <v>S2</v>
      </c>
      <c r="H37" s="13" t="s">
        <v>54</v>
      </c>
      <c r="I37" s="13" t="s">
        <v>55</v>
      </c>
      <c r="J37" s="13" t="s">
        <v>6821</v>
      </c>
      <c r="K37" s="100">
        <v>42723</v>
      </c>
      <c r="L37" s="100">
        <v>42748</v>
      </c>
      <c r="M37" s="22">
        <v>42782</v>
      </c>
      <c r="N37" s="13" t="s">
        <v>9</v>
      </c>
      <c r="O37" s="13" t="s">
        <v>109</v>
      </c>
      <c r="P37" s="13" t="s">
        <v>17</v>
      </c>
      <c r="Q37" s="13" t="s">
        <v>6820</v>
      </c>
      <c r="R37" s="15">
        <v>91642</v>
      </c>
      <c r="S37" s="15" t="s">
        <v>72</v>
      </c>
      <c r="T37" s="13" t="str">
        <f t="shared" ca="1" si="1"/>
        <v>No</v>
      </c>
      <c r="U37" s="13" t="str">
        <f t="shared" ca="1" si="2"/>
        <v>Yes</v>
      </c>
      <c r="V37" s="236" t="s">
        <v>110</v>
      </c>
    </row>
    <row r="38" spans="1:22">
      <c r="A38" s="110" t="s">
        <v>6115</v>
      </c>
      <c r="B38" s="96" t="s">
        <v>6116</v>
      </c>
      <c r="C38" s="13" t="s">
        <v>6822</v>
      </c>
      <c r="D38" s="13" t="s">
        <v>108</v>
      </c>
      <c r="E38" s="13" t="s">
        <v>65</v>
      </c>
      <c r="F38" s="13" t="s">
        <v>24</v>
      </c>
      <c r="G38" s="13" t="str">
        <f t="shared" ca="1" si="0"/>
        <v>S2</v>
      </c>
      <c r="H38" s="13" t="s">
        <v>54</v>
      </c>
      <c r="I38" s="13" t="s">
        <v>55</v>
      </c>
      <c r="J38" s="13" t="s">
        <v>6823</v>
      </c>
      <c r="K38" s="100">
        <v>42675</v>
      </c>
      <c r="L38" s="100">
        <v>42750</v>
      </c>
      <c r="M38" s="22">
        <v>42794</v>
      </c>
      <c r="N38" s="13" t="s">
        <v>13</v>
      </c>
      <c r="O38" s="13" t="s">
        <v>14</v>
      </c>
      <c r="P38" s="13" t="s">
        <v>17</v>
      </c>
      <c r="Q38" s="13"/>
      <c r="R38" s="15">
        <v>4159985</v>
      </c>
      <c r="S38" s="15" t="s">
        <v>72</v>
      </c>
      <c r="T38" s="13" t="str">
        <f t="shared" ca="1" si="1"/>
        <v>No</v>
      </c>
      <c r="U38" s="13" t="str">
        <f t="shared" ca="1" si="2"/>
        <v>Yes</v>
      </c>
      <c r="V38" s="236" t="s">
        <v>2701</v>
      </c>
    </row>
    <row r="39" spans="1:22">
      <c r="A39" s="110" t="s">
        <v>4214</v>
      </c>
      <c r="B39" s="96" t="s">
        <v>4215</v>
      </c>
      <c r="C39" s="233" t="s">
        <v>6824</v>
      </c>
      <c r="D39" s="13" t="s">
        <v>108</v>
      </c>
      <c r="E39" s="13" t="s">
        <v>65</v>
      </c>
      <c r="F39" s="13" t="s">
        <v>24</v>
      </c>
      <c r="G39" s="13" t="str">
        <f t="shared" ca="1" si="0"/>
        <v>S2</v>
      </c>
      <c r="H39" s="109" t="s">
        <v>54</v>
      </c>
      <c r="I39" s="13" t="s">
        <v>55</v>
      </c>
      <c r="J39" s="13" t="s">
        <v>6825</v>
      </c>
      <c r="K39" s="100">
        <v>42611</v>
      </c>
      <c r="L39" s="100">
        <v>42713</v>
      </c>
      <c r="M39" s="98">
        <v>42797</v>
      </c>
      <c r="N39" s="13" t="s">
        <v>7</v>
      </c>
      <c r="O39" s="13" t="s">
        <v>94</v>
      </c>
      <c r="P39" s="13" t="s">
        <v>17</v>
      </c>
      <c r="Q39" s="13"/>
      <c r="R39" s="15">
        <v>136235</v>
      </c>
      <c r="S39" s="15" t="s">
        <v>72</v>
      </c>
      <c r="T39" s="13" t="str">
        <f t="shared" ca="1" si="1"/>
        <v>No</v>
      </c>
      <c r="U39" s="13" t="str">
        <f t="shared" ca="1" si="2"/>
        <v>Yes</v>
      </c>
      <c r="V39" s="236" t="s">
        <v>95</v>
      </c>
    </row>
    <row r="40" spans="1:22">
      <c r="A40" s="103" t="s">
        <v>4141</v>
      </c>
      <c r="B40" s="96" t="s">
        <v>4142</v>
      </c>
      <c r="C40" s="13" t="s">
        <v>6205</v>
      </c>
      <c r="D40" s="13" t="s">
        <v>6163</v>
      </c>
      <c r="E40" s="13" t="s">
        <v>76</v>
      </c>
      <c r="F40" s="13" t="s">
        <v>24</v>
      </c>
      <c r="G40" s="13" t="str">
        <f t="shared" ca="1" si="0"/>
        <v>S2</v>
      </c>
      <c r="H40" s="109" t="s">
        <v>54</v>
      </c>
      <c r="I40" s="13" t="s">
        <v>68</v>
      </c>
      <c r="J40" s="13" t="s">
        <v>5515</v>
      </c>
      <c r="K40" s="100">
        <v>42710</v>
      </c>
      <c r="L40" s="100">
        <v>42725</v>
      </c>
      <c r="M40" s="106">
        <v>42797</v>
      </c>
      <c r="N40" s="13" t="s">
        <v>9</v>
      </c>
      <c r="O40" s="13" t="s">
        <v>109</v>
      </c>
      <c r="P40" s="13" t="s">
        <v>17</v>
      </c>
      <c r="Q40" s="13" t="s">
        <v>6826</v>
      </c>
      <c r="R40" s="15">
        <v>207345</v>
      </c>
      <c r="S40" s="104" t="s">
        <v>72</v>
      </c>
      <c r="T40" s="13" t="str">
        <f t="shared" ca="1" si="1"/>
        <v>No</v>
      </c>
      <c r="U40" s="13" t="str">
        <f t="shared" ca="1" si="2"/>
        <v>Yes</v>
      </c>
      <c r="V40" s="236" t="s">
        <v>110</v>
      </c>
    </row>
    <row r="41" spans="1:22">
      <c r="A41" s="103" t="s">
        <v>4141</v>
      </c>
      <c r="B41" s="96" t="s">
        <v>4142</v>
      </c>
      <c r="C41" s="13" t="s">
        <v>4786</v>
      </c>
      <c r="D41" s="13" t="s">
        <v>6163</v>
      </c>
      <c r="E41" s="13" t="s">
        <v>76</v>
      </c>
      <c r="F41" s="13" t="s">
        <v>24</v>
      </c>
      <c r="G41" s="13" t="str">
        <f t="shared" ca="1" si="0"/>
        <v>S2</v>
      </c>
      <c r="H41" s="109" t="s">
        <v>54</v>
      </c>
      <c r="I41" s="13" t="s">
        <v>68</v>
      </c>
      <c r="J41" s="13" t="s">
        <v>6827</v>
      </c>
      <c r="K41" s="100">
        <v>42711</v>
      </c>
      <c r="L41" s="100">
        <v>42726</v>
      </c>
      <c r="M41" s="106">
        <v>42797</v>
      </c>
      <c r="N41" s="13" t="s">
        <v>7</v>
      </c>
      <c r="O41" s="13" t="s">
        <v>94</v>
      </c>
      <c r="P41" s="13" t="s">
        <v>17</v>
      </c>
      <c r="Q41" s="13" t="s">
        <v>3641</v>
      </c>
      <c r="R41" s="15">
        <v>913381</v>
      </c>
      <c r="S41" s="104" t="s">
        <v>72</v>
      </c>
      <c r="T41" s="13" t="str">
        <f t="shared" ca="1" si="1"/>
        <v>No</v>
      </c>
      <c r="U41" s="13" t="str">
        <f t="shared" ca="1" si="2"/>
        <v>Yes</v>
      </c>
      <c r="V41" s="236" t="s">
        <v>95</v>
      </c>
    </row>
    <row r="42" spans="1:22">
      <c r="A42" s="110" t="s">
        <v>4141</v>
      </c>
      <c r="B42" s="96" t="s">
        <v>4142</v>
      </c>
      <c r="C42" s="13" t="s">
        <v>6828</v>
      </c>
      <c r="D42" s="13" t="s">
        <v>64</v>
      </c>
      <c r="E42" s="13" t="s">
        <v>52</v>
      </c>
      <c r="F42" s="13" t="s">
        <v>24</v>
      </c>
      <c r="G42" s="13" t="str">
        <f t="shared" ca="1" si="0"/>
        <v>S2</v>
      </c>
      <c r="H42" s="13" t="s">
        <v>54</v>
      </c>
      <c r="I42" s="13" t="s">
        <v>68</v>
      </c>
      <c r="J42" s="95" t="s">
        <v>6829</v>
      </c>
      <c r="K42" s="100">
        <v>42783</v>
      </c>
      <c r="L42" s="100">
        <v>42798</v>
      </c>
      <c r="M42" s="22">
        <v>42798</v>
      </c>
      <c r="N42" s="13" t="s">
        <v>13</v>
      </c>
      <c r="O42" s="13" t="s">
        <v>145</v>
      </c>
      <c r="P42" s="13" t="s">
        <v>17</v>
      </c>
      <c r="Q42" s="13" t="s">
        <v>3641</v>
      </c>
      <c r="R42" s="15">
        <v>0</v>
      </c>
      <c r="S42" s="104" t="s">
        <v>72</v>
      </c>
      <c r="T42" s="13" t="str">
        <f t="shared" ca="1" si="1"/>
        <v>No</v>
      </c>
      <c r="U42" s="13" t="str">
        <f t="shared" ca="1" si="2"/>
        <v>Yes</v>
      </c>
      <c r="V42" s="236" t="s">
        <v>146</v>
      </c>
    </row>
    <row r="43" spans="1:22">
      <c r="A43" s="110" t="s">
        <v>4141</v>
      </c>
      <c r="B43" s="96" t="s">
        <v>4142</v>
      </c>
      <c r="C43" s="13" t="s">
        <v>6828</v>
      </c>
      <c r="D43" s="13" t="s">
        <v>64</v>
      </c>
      <c r="E43" s="13" t="s">
        <v>52</v>
      </c>
      <c r="F43" s="13" t="s">
        <v>24</v>
      </c>
      <c r="G43" s="13" t="str">
        <f t="shared" ca="1" si="0"/>
        <v>S2</v>
      </c>
      <c r="H43" s="13" t="s">
        <v>54</v>
      </c>
      <c r="I43" s="13" t="s">
        <v>68</v>
      </c>
      <c r="J43" s="233" t="s">
        <v>6830</v>
      </c>
      <c r="K43" s="100">
        <v>42783</v>
      </c>
      <c r="L43" s="100">
        <v>42798</v>
      </c>
      <c r="M43" s="22">
        <v>42798</v>
      </c>
      <c r="N43" s="13" t="s">
        <v>13</v>
      </c>
      <c r="O43" s="13" t="s">
        <v>145</v>
      </c>
      <c r="P43" s="13" t="s">
        <v>17</v>
      </c>
      <c r="Q43" s="13" t="s">
        <v>3641</v>
      </c>
      <c r="R43" s="15">
        <v>73845</v>
      </c>
      <c r="S43" s="104" t="s">
        <v>72</v>
      </c>
      <c r="T43" s="13" t="str">
        <f t="shared" ca="1" si="1"/>
        <v>No</v>
      </c>
      <c r="U43" s="13" t="str">
        <f t="shared" ca="1" si="2"/>
        <v>Yes</v>
      </c>
      <c r="V43" s="236" t="s">
        <v>146</v>
      </c>
    </row>
    <row r="44" spans="1:22">
      <c r="A44" s="13" t="s">
        <v>4180</v>
      </c>
      <c r="B44" s="96" t="s">
        <v>4181</v>
      </c>
      <c r="C44" s="13" t="s">
        <v>6831</v>
      </c>
      <c r="D44" s="13" t="s">
        <v>108</v>
      </c>
      <c r="E44" s="13" t="s">
        <v>76</v>
      </c>
      <c r="F44" s="13" t="s">
        <v>24</v>
      </c>
      <c r="G44" s="13" t="str">
        <f t="shared" ca="1" si="0"/>
        <v>S2</v>
      </c>
      <c r="H44" s="109" t="s">
        <v>54</v>
      </c>
      <c r="I44" s="13" t="s">
        <v>5399</v>
      </c>
      <c r="J44" s="13" t="s">
        <v>6832</v>
      </c>
      <c r="K44" s="100">
        <v>42618</v>
      </c>
      <c r="L44" s="100">
        <v>42766</v>
      </c>
      <c r="M44" s="98">
        <v>42804</v>
      </c>
      <c r="N44" s="13" t="s">
        <v>13</v>
      </c>
      <c r="O44" s="13" t="s">
        <v>157</v>
      </c>
      <c r="P44" s="13" t="s">
        <v>17</v>
      </c>
      <c r="Q44" s="13"/>
      <c r="R44" s="15">
        <v>4381456</v>
      </c>
      <c r="S44" s="104" t="s">
        <v>72</v>
      </c>
      <c r="T44" s="13" t="str">
        <f t="shared" ca="1" si="1"/>
        <v>No</v>
      </c>
      <c r="U44" s="13" t="str">
        <f t="shared" ca="1" si="2"/>
        <v>Yes</v>
      </c>
      <c r="V44" s="236" t="s">
        <v>158</v>
      </c>
    </row>
    <row r="45" spans="1:22">
      <c r="A45" s="13" t="s">
        <v>4214</v>
      </c>
      <c r="B45" s="13" t="s">
        <v>4215</v>
      </c>
      <c r="C45" s="13" t="s">
        <v>574</v>
      </c>
      <c r="D45" s="13" t="s">
        <v>64</v>
      </c>
      <c r="E45" s="13" t="s">
        <v>65</v>
      </c>
      <c r="F45" s="13" t="s">
        <v>24</v>
      </c>
      <c r="G45" s="13" t="str">
        <f t="shared" ca="1" si="0"/>
        <v>S2</v>
      </c>
      <c r="H45" s="13" t="s">
        <v>54</v>
      </c>
      <c r="I45" s="13" t="s">
        <v>68</v>
      </c>
      <c r="J45" s="13" t="s">
        <v>6833</v>
      </c>
      <c r="K45" s="100">
        <v>42745</v>
      </c>
      <c r="L45" s="100">
        <v>42775</v>
      </c>
      <c r="M45" s="22">
        <v>42804</v>
      </c>
      <c r="N45" s="13" t="s">
        <v>9</v>
      </c>
      <c r="O45" s="13" t="s">
        <v>6267</v>
      </c>
      <c r="P45" s="13" t="s">
        <v>17</v>
      </c>
      <c r="Q45" s="13" t="s">
        <v>6834</v>
      </c>
      <c r="R45" s="15">
        <v>15276</v>
      </c>
      <c r="S45" s="15" t="s">
        <v>72</v>
      </c>
      <c r="T45" s="13" t="str">
        <f t="shared" ca="1" si="1"/>
        <v>No</v>
      </c>
      <c r="U45" s="13" t="str">
        <f t="shared" ca="1" si="2"/>
        <v>Yes</v>
      </c>
      <c r="V45" s="236" t="s">
        <v>6757</v>
      </c>
    </row>
    <row r="46" spans="1:22">
      <c r="A46" s="110" t="s">
        <v>4141</v>
      </c>
      <c r="B46" s="96" t="s">
        <v>4142</v>
      </c>
      <c r="C46" s="13" t="s">
        <v>6835</v>
      </c>
      <c r="D46" s="13" t="s">
        <v>64</v>
      </c>
      <c r="E46" s="13" t="s">
        <v>65</v>
      </c>
      <c r="F46" s="13" t="s">
        <v>24</v>
      </c>
      <c r="G46" s="13" t="str">
        <f t="shared" ca="1" si="0"/>
        <v>S2</v>
      </c>
      <c r="H46" s="13" t="s">
        <v>54</v>
      </c>
      <c r="I46" s="13" t="s">
        <v>55</v>
      </c>
      <c r="J46" s="13" t="s">
        <v>6836</v>
      </c>
      <c r="K46" s="100">
        <v>42709</v>
      </c>
      <c r="L46" s="100">
        <v>42769</v>
      </c>
      <c r="M46" s="22">
        <v>42804</v>
      </c>
      <c r="N46" s="13" t="s">
        <v>9</v>
      </c>
      <c r="O46" s="13" t="s">
        <v>6267</v>
      </c>
      <c r="P46" s="13" t="s">
        <v>17</v>
      </c>
      <c r="Q46" s="13" t="s">
        <v>6837</v>
      </c>
      <c r="R46" s="15">
        <v>245049</v>
      </c>
      <c r="S46" s="15" t="s">
        <v>72</v>
      </c>
      <c r="T46" s="13" t="str">
        <f t="shared" ca="1" si="1"/>
        <v>No</v>
      </c>
      <c r="U46" s="13" t="str">
        <f t="shared" ca="1" si="2"/>
        <v>Yes</v>
      </c>
      <c r="V46" s="236" t="s">
        <v>6757</v>
      </c>
    </row>
    <row r="47" spans="1:22">
      <c r="A47" s="103" t="s">
        <v>4141</v>
      </c>
      <c r="B47" s="96" t="s">
        <v>4142</v>
      </c>
      <c r="C47" s="13" t="s">
        <v>6838</v>
      </c>
      <c r="D47" s="13" t="s">
        <v>64</v>
      </c>
      <c r="E47" s="13" t="s">
        <v>76</v>
      </c>
      <c r="F47" s="13" t="s">
        <v>24</v>
      </c>
      <c r="G47" s="13" t="str">
        <f t="shared" ca="1" si="0"/>
        <v>S2</v>
      </c>
      <c r="H47" s="13" t="s">
        <v>54</v>
      </c>
      <c r="I47" s="13" t="s">
        <v>68</v>
      </c>
      <c r="J47" s="13" t="s">
        <v>6839</v>
      </c>
      <c r="K47" s="100">
        <v>42830</v>
      </c>
      <c r="L47" s="100">
        <v>42845</v>
      </c>
      <c r="M47" s="22">
        <v>42809</v>
      </c>
      <c r="N47" s="13" t="s">
        <v>7</v>
      </c>
      <c r="O47" s="13" t="s">
        <v>98</v>
      </c>
      <c r="P47" s="13" t="s">
        <v>17</v>
      </c>
      <c r="Q47" s="13" t="s">
        <v>3641</v>
      </c>
      <c r="R47" s="15">
        <v>349867</v>
      </c>
      <c r="S47" s="15" t="s">
        <v>72</v>
      </c>
      <c r="T47" s="13" t="str">
        <f t="shared" ca="1" si="1"/>
        <v>No</v>
      </c>
      <c r="U47" s="13" t="str">
        <f t="shared" ca="1" si="2"/>
        <v>Yes</v>
      </c>
      <c r="V47" s="236" t="s">
        <v>99</v>
      </c>
    </row>
    <row r="48" spans="1:22">
      <c r="A48" s="110" t="s">
        <v>4660</v>
      </c>
      <c r="B48" s="96" t="s">
        <v>4661</v>
      </c>
      <c r="C48" s="13" t="s">
        <v>6211</v>
      </c>
      <c r="D48" s="13" t="s">
        <v>108</v>
      </c>
      <c r="E48" s="13" t="s">
        <v>65</v>
      </c>
      <c r="F48" s="13" t="s">
        <v>24</v>
      </c>
      <c r="G48" s="13" t="str">
        <f t="shared" ca="1" si="0"/>
        <v>S2</v>
      </c>
      <c r="H48" s="13" t="s">
        <v>54</v>
      </c>
      <c r="I48" s="13" t="s">
        <v>55</v>
      </c>
      <c r="J48" s="13" t="s">
        <v>6840</v>
      </c>
      <c r="K48" s="100">
        <v>42736</v>
      </c>
      <c r="L48" s="100">
        <v>42783</v>
      </c>
      <c r="M48" s="22">
        <v>42810</v>
      </c>
      <c r="N48" s="13" t="s">
        <v>11</v>
      </c>
      <c r="O48" s="13" t="s">
        <v>128</v>
      </c>
      <c r="P48" s="13" t="s">
        <v>17</v>
      </c>
      <c r="Q48" s="13"/>
      <c r="R48" s="15">
        <v>0</v>
      </c>
      <c r="S48" s="15" t="s">
        <v>72</v>
      </c>
      <c r="T48" s="13" t="str">
        <f t="shared" ca="1" si="1"/>
        <v>No</v>
      </c>
      <c r="U48" s="13" t="str">
        <f t="shared" ca="1" si="2"/>
        <v>Yes</v>
      </c>
      <c r="V48" s="236" t="s">
        <v>129</v>
      </c>
    </row>
    <row r="49" spans="1:22">
      <c r="A49" s="103" t="s">
        <v>4174</v>
      </c>
      <c r="B49" s="96" t="s">
        <v>4133</v>
      </c>
      <c r="C49" s="13" t="s">
        <v>4708</v>
      </c>
      <c r="D49" s="13" t="s">
        <v>108</v>
      </c>
      <c r="E49" s="13" t="s">
        <v>65</v>
      </c>
      <c r="F49" s="13" t="s">
        <v>24</v>
      </c>
      <c r="G49" s="13" t="str">
        <f t="shared" ca="1" si="0"/>
        <v>S2</v>
      </c>
      <c r="H49" s="13" t="s">
        <v>54</v>
      </c>
      <c r="I49" s="13" t="s">
        <v>55</v>
      </c>
      <c r="J49" s="13" t="s">
        <v>6841</v>
      </c>
      <c r="K49" s="100">
        <v>42751</v>
      </c>
      <c r="L49" s="100">
        <v>42776</v>
      </c>
      <c r="M49" s="22">
        <v>42810</v>
      </c>
      <c r="N49" s="13" t="s">
        <v>9</v>
      </c>
      <c r="O49" s="13" t="s">
        <v>6267</v>
      </c>
      <c r="P49" s="13" t="s">
        <v>17</v>
      </c>
      <c r="Q49" s="13" t="s">
        <v>6842</v>
      </c>
      <c r="R49" s="15">
        <v>95738</v>
      </c>
      <c r="S49" s="15" t="s">
        <v>72</v>
      </c>
      <c r="T49" s="13" t="str">
        <f t="shared" ca="1" si="1"/>
        <v>No</v>
      </c>
      <c r="U49" s="13" t="str">
        <f t="shared" ca="1" si="2"/>
        <v>Yes</v>
      </c>
      <c r="V49" s="236" t="s">
        <v>6757</v>
      </c>
    </row>
    <row r="50" spans="1:22">
      <c r="A50" s="103" t="s">
        <v>4174</v>
      </c>
      <c r="B50" s="96" t="s">
        <v>4133</v>
      </c>
      <c r="C50" s="13" t="s">
        <v>4708</v>
      </c>
      <c r="D50" s="13" t="s">
        <v>108</v>
      </c>
      <c r="E50" s="13" t="s">
        <v>65</v>
      </c>
      <c r="F50" s="13" t="s">
        <v>24</v>
      </c>
      <c r="G50" s="13" t="str">
        <f t="shared" ca="1" si="0"/>
        <v>S2</v>
      </c>
      <c r="H50" s="13" t="s">
        <v>54</v>
      </c>
      <c r="I50" s="13" t="s">
        <v>55</v>
      </c>
      <c r="J50" s="13" t="s">
        <v>6843</v>
      </c>
      <c r="K50" s="100">
        <v>42751</v>
      </c>
      <c r="L50" s="100">
        <v>42776</v>
      </c>
      <c r="M50" s="22">
        <v>42810</v>
      </c>
      <c r="N50" s="13" t="s">
        <v>9</v>
      </c>
      <c r="O50" s="13" t="s">
        <v>6267</v>
      </c>
      <c r="P50" s="13" t="s">
        <v>17</v>
      </c>
      <c r="Q50" s="13" t="s">
        <v>6842</v>
      </c>
      <c r="R50" s="15">
        <v>116829</v>
      </c>
      <c r="S50" s="15" t="s">
        <v>72</v>
      </c>
      <c r="T50" s="13" t="str">
        <f t="shared" ca="1" si="1"/>
        <v>No</v>
      </c>
      <c r="U50" s="13" t="str">
        <f t="shared" ca="1" si="2"/>
        <v>Yes</v>
      </c>
      <c r="V50" s="236" t="s">
        <v>6757</v>
      </c>
    </row>
    <row r="51" spans="1:22">
      <c r="A51" s="110" t="s">
        <v>4690</v>
      </c>
      <c r="B51" s="96" t="s">
        <v>4691</v>
      </c>
      <c r="C51" s="13" t="s">
        <v>6844</v>
      </c>
      <c r="D51" s="13" t="s">
        <v>108</v>
      </c>
      <c r="E51" s="13" t="s">
        <v>65</v>
      </c>
      <c r="F51" s="13" t="s">
        <v>24</v>
      </c>
      <c r="G51" s="13" t="str">
        <f t="shared" ca="1" si="0"/>
        <v>S2</v>
      </c>
      <c r="H51" s="13" t="s">
        <v>54</v>
      </c>
      <c r="I51" s="13" t="s">
        <v>55</v>
      </c>
      <c r="J51" s="13" t="s">
        <v>6845</v>
      </c>
      <c r="K51" s="100">
        <v>42751</v>
      </c>
      <c r="L51" s="100">
        <v>42783</v>
      </c>
      <c r="M51" s="22">
        <v>42811</v>
      </c>
      <c r="N51" s="13" t="s">
        <v>9</v>
      </c>
      <c r="O51" s="13" t="s">
        <v>6181</v>
      </c>
      <c r="P51" s="13" t="s">
        <v>17</v>
      </c>
      <c r="Q51" s="13" t="s">
        <v>6846</v>
      </c>
      <c r="R51" s="15">
        <v>68972</v>
      </c>
      <c r="S51" s="15" t="s">
        <v>72</v>
      </c>
      <c r="T51" s="13" t="str">
        <f t="shared" ca="1" si="1"/>
        <v>No</v>
      </c>
      <c r="U51" s="13" t="str">
        <f t="shared" ca="1" si="2"/>
        <v>Yes</v>
      </c>
      <c r="V51" s="236" t="s">
        <v>6792</v>
      </c>
    </row>
    <row r="52" spans="1:22">
      <c r="A52" s="110" t="s">
        <v>4141</v>
      </c>
      <c r="B52" s="96" t="s">
        <v>4142</v>
      </c>
      <c r="C52" s="13" t="s">
        <v>6847</v>
      </c>
      <c r="D52" s="13" t="s">
        <v>64</v>
      </c>
      <c r="E52" s="13" t="s">
        <v>65</v>
      </c>
      <c r="F52" s="13" t="s">
        <v>24</v>
      </c>
      <c r="G52" s="13" t="str">
        <f t="shared" ca="1" si="0"/>
        <v>S2</v>
      </c>
      <c r="H52" s="13" t="s">
        <v>54</v>
      </c>
      <c r="I52" s="13" t="s">
        <v>55</v>
      </c>
      <c r="J52" s="13" t="s">
        <v>6848</v>
      </c>
      <c r="K52" s="100">
        <v>42657</v>
      </c>
      <c r="L52" s="100">
        <v>42769</v>
      </c>
      <c r="M52" s="22">
        <v>42811</v>
      </c>
      <c r="N52" s="13" t="s">
        <v>9</v>
      </c>
      <c r="O52" s="13" t="s">
        <v>10</v>
      </c>
      <c r="P52" s="13" t="s">
        <v>17</v>
      </c>
      <c r="Q52" s="13" t="s">
        <v>6849</v>
      </c>
      <c r="R52" s="15">
        <v>153493</v>
      </c>
      <c r="S52" s="15" t="s">
        <v>72</v>
      </c>
      <c r="T52" s="13" t="str">
        <f t="shared" ca="1" si="1"/>
        <v>No</v>
      </c>
      <c r="U52" s="13" t="str">
        <f t="shared" ca="1" si="2"/>
        <v>Yes</v>
      </c>
      <c r="V52" s="236" t="s">
        <v>118</v>
      </c>
    </row>
    <row r="53" spans="1:22">
      <c r="A53" s="110" t="s">
        <v>4174</v>
      </c>
      <c r="B53" s="96" t="s">
        <v>4133</v>
      </c>
      <c r="C53" s="13" t="s">
        <v>6758</v>
      </c>
      <c r="D53" s="13" t="s">
        <v>65</v>
      </c>
      <c r="E53" s="13" t="s">
        <v>65</v>
      </c>
      <c r="F53" s="13" t="s">
        <v>24</v>
      </c>
      <c r="G53" s="13" t="str">
        <f t="shared" ca="1" si="0"/>
        <v>S2</v>
      </c>
      <c r="H53" s="13" t="s">
        <v>54</v>
      </c>
      <c r="I53" s="13" t="s">
        <v>55</v>
      </c>
      <c r="J53" s="13" t="s">
        <v>6850</v>
      </c>
      <c r="K53" s="100">
        <v>42740</v>
      </c>
      <c r="L53" s="100">
        <v>42793</v>
      </c>
      <c r="M53" s="22">
        <v>42824</v>
      </c>
      <c r="N53" s="13" t="s">
        <v>13</v>
      </c>
      <c r="O53" s="13" t="s">
        <v>132</v>
      </c>
      <c r="P53" s="13" t="s">
        <v>17</v>
      </c>
      <c r="Q53" s="13"/>
      <c r="R53" s="15">
        <v>171221</v>
      </c>
      <c r="S53" s="15" t="s">
        <v>72</v>
      </c>
      <c r="T53" s="13" t="str">
        <f t="shared" ca="1" si="1"/>
        <v>No</v>
      </c>
      <c r="U53" s="13" t="str">
        <f t="shared" ca="1" si="2"/>
        <v>Yes</v>
      </c>
      <c r="V53" s="236" t="s">
        <v>133</v>
      </c>
    </row>
    <row r="54" spans="1:22">
      <c r="A54" s="102" t="s">
        <v>4174</v>
      </c>
      <c r="B54" s="96" t="s">
        <v>4133</v>
      </c>
      <c r="C54" s="13" t="s">
        <v>3406</v>
      </c>
      <c r="D54" s="13" t="s">
        <v>108</v>
      </c>
      <c r="E54" s="13" t="s">
        <v>65</v>
      </c>
      <c r="F54" s="13" t="s">
        <v>24</v>
      </c>
      <c r="G54" s="13" t="str">
        <f t="shared" ca="1" si="0"/>
        <v>S2</v>
      </c>
      <c r="H54" s="109" t="s">
        <v>54</v>
      </c>
      <c r="I54" s="13" t="s">
        <v>55</v>
      </c>
      <c r="J54" s="13" t="s">
        <v>6851</v>
      </c>
      <c r="K54" s="100">
        <v>42688</v>
      </c>
      <c r="L54" s="100">
        <v>42741</v>
      </c>
      <c r="M54" s="98">
        <v>42825</v>
      </c>
      <c r="N54" s="13" t="s">
        <v>13</v>
      </c>
      <c r="O54" s="13" t="s">
        <v>157</v>
      </c>
      <c r="P54" s="13" t="s">
        <v>17</v>
      </c>
      <c r="Q54" s="13"/>
      <c r="R54" s="15">
        <v>10248</v>
      </c>
      <c r="S54" s="104" t="s">
        <v>72</v>
      </c>
      <c r="T54" s="13" t="str">
        <f t="shared" ca="1" si="1"/>
        <v>No</v>
      </c>
      <c r="U54" s="13" t="str">
        <f t="shared" ca="1" si="2"/>
        <v>Yes</v>
      </c>
      <c r="V54" s="236" t="s">
        <v>158</v>
      </c>
    </row>
    <row r="55" spans="1:22">
      <c r="A55" s="13" t="s">
        <v>4180</v>
      </c>
      <c r="B55" s="13" t="s">
        <v>4181</v>
      </c>
      <c r="C55" s="13" t="s">
        <v>6852</v>
      </c>
      <c r="D55" s="13" t="s">
        <v>108</v>
      </c>
      <c r="E55" s="13" t="s">
        <v>65</v>
      </c>
      <c r="F55" s="13" t="s">
        <v>24</v>
      </c>
      <c r="G55" s="13" t="str">
        <f t="shared" ca="1" si="0"/>
        <v>S2</v>
      </c>
      <c r="H55" s="13" t="s">
        <v>54</v>
      </c>
      <c r="I55" s="13" t="s">
        <v>55</v>
      </c>
      <c r="J55" s="13" t="s">
        <v>6853</v>
      </c>
      <c r="K55" s="100">
        <v>42738</v>
      </c>
      <c r="L55" s="22">
        <v>42817</v>
      </c>
      <c r="M55" s="22">
        <v>42829</v>
      </c>
      <c r="N55" s="13" t="s">
        <v>7</v>
      </c>
      <c r="O55" s="13" t="s">
        <v>94</v>
      </c>
      <c r="P55" s="13" t="s">
        <v>17</v>
      </c>
      <c r="Q55" s="13"/>
      <c r="R55" s="15">
        <v>277630</v>
      </c>
      <c r="S55" s="104" t="s">
        <v>72</v>
      </c>
      <c r="T55" s="13" t="str">
        <f t="shared" ca="1" si="1"/>
        <v>No</v>
      </c>
      <c r="U55" s="13" t="str">
        <f t="shared" ca="1" si="2"/>
        <v>Yes</v>
      </c>
      <c r="V55" s="236" t="s">
        <v>95</v>
      </c>
    </row>
    <row r="56" spans="1:22">
      <c r="A56" s="13" t="s">
        <v>4180</v>
      </c>
      <c r="B56" s="13" t="s">
        <v>4181</v>
      </c>
      <c r="C56" s="13" t="s">
        <v>6854</v>
      </c>
      <c r="D56" s="13" t="s">
        <v>108</v>
      </c>
      <c r="E56" s="13" t="s">
        <v>65</v>
      </c>
      <c r="F56" s="13" t="s">
        <v>24</v>
      </c>
      <c r="G56" s="13" t="str">
        <f t="shared" ca="1" si="0"/>
        <v>S2</v>
      </c>
      <c r="H56" s="13" t="s">
        <v>54</v>
      </c>
      <c r="I56" s="13" t="s">
        <v>55</v>
      </c>
      <c r="J56" s="13" t="s">
        <v>6855</v>
      </c>
      <c r="K56" s="100">
        <v>42680</v>
      </c>
      <c r="L56" s="100">
        <v>42776</v>
      </c>
      <c r="M56" s="22">
        <v>42832</v>
      </c>
      <c r="N56" s="13" t="s">
        <v>13</v>
      </c>
      <c r="O56" s="13" t="s">
        <v>14</v>
      </c>
      <c r="P56" s="13" t="s">
        <v>17</v>
      </c>
      <c r="Q56" s="13"/>
      <c r="R56" s="15">
        <v>48586</v>
      </c>
      <c r="S56" s="15" t="s">
        <v>72</v>
      </c>
      <c r="T56" s="13" t="str">
        <f t="shared" ca="1" si="1"/>
        <v>No</v>
      </c>
      <c r="U56" s="13" t="str">
        <f t="shared" ca="1" si="2"/>
        <v>Yes</v>
      </c>
      <c r="V56" s="236" t="s">
        <v>2701</v>
      </c>
    </row>
    <row r="57" spans="1:22">
      <c r="A57" s="110" t="s">
        <v>6115</v>
      </c>
      <c r="B57" s="96" t="s">
        <v>6116</v>
      </c>
      <c r="C57" s="13" t="s">
        <v>6856</v>
      </c>
      <c r="D57" s="13" t="s">
        <v>108</v>
      </c>
      <c r="E57" s="13" t="s">
        <v>65</v>
      </c>
      <c r="F57" s="13" t="s">
        <v>24</v>
      </c>
      <c r="G57" s="13" t="str">
        <f t="shared" ca="1" si="0"/>
        <v>S2</v>
      </c>
      <c r="H57" s="13" t="s">
        <v>54</v>
      </c>
      <c r="I57" s="13" t="s">
        <v>55</v>
      </c>
      <c r="J57" s="13" t="s">
        <v>6857</v>
      </c>
      <c r="K57" s="100">
        <v>42381</v>
      </c>
      <c r="L57" s="100">
        <v>42780</v>
      </c>
      <c r="M57" s="22">
        <v>42837</v>
      </c>
      <c r="N57" s="13" t="s">
        <v>11</v>
      </c>
      <c r="O57" s="13" t="s">
        <v>128</v>
      </c>
      <c r="P57" s="13" t="s">
        <v>17</v>
      </c>
      <c r="Q57" s="13" t="s">
        <v>6858</v>
      </c>
      <c r="R57" s="15">
        <v>500000</v>
      </c>
      <c r="S57" s="15" t="s">
        <v>72</v>
      </c>
      <c r="T57" s="13" t="str">
        <f t="shared" ca="1" si="1"/>
        <v>No</v>
      </c>
      <c r="U57" s="13" t="str">
        <f t="shared" ca="1" si="2"/>
        <v>Yes</v>
      </c>
      <c r="V57" s="236" t="s">
        <v>129</v>
      </c>
    </row>
    <row r="58" spans="1:22">
      <c r="A58" s="233" t="s">
        <v>5838</v>
      </c>
      <c r="B58" s="96" t="s">
        <v>5839</v>
      </c>
      <c r="C58" s="13" t="s">
        <v>6859</v>
      </c>
      <c r="D58" s="13" t="s">
        <v>108</v>
      </c>
      <c r="E58" s="13" t="s">
        <v>65</v>
      </c>
      <c r="F58" s="13" t="s">
        <v>24</v>
      </c>
      <c r="G58" s="13" t="str">
        <f t="shared" ca="1" si="0"/>
        <v>S2</v>
      </c>
      <c r="H58" s="13" t="s">
        <v>54</v>
      </c>
      <c r="I58" s="13" t="s">
        <v>55</v>
      </c>
      <c r="J58" s="13" t="s">
        <v>6860</v>
      </c>
      <c r="K58" s="100">
        <v>42724</v>
      </c>
      <c r="L58" s="100">
        <v>42804</v>
      </c>
      <c r="M58" s="22">
        <v>42837</v>
      </c>
      <c r="N58" s="13" t="s">
        <v>9</v>
      </c>
      <c r="O58" s="13" t="s">
        <v>5539</v>
      </c>
      <c r="P58" s="13" t="s">
        <v>17</v>
      </c>
      <c r="Q58" s="13" t="s">
        <v>6861</v>
      </c>
      <c r="R58" s="15">
        <v>267946</v>
      </c>
      <c r="S58" s="104" t="s">
        <v>72</v>
      </c>
      <c r="T58" s="13" t="str">
        <f t="shared" ca="1" si="1"/>
        <v>No</v>
      </c>
      <c r="U58" s="13" t="str">
        <f t="shared" ca="1" si="2"/>
        <v>Yes</v>
      </c>
      <c r="V58" s="236" t="s">
        <v>5541</v>
      </c>
    </row>
    <row r="59" spans="1:22">
      <c r="A59" s="233" t="s">
        <v>5838</v>
      </c>
      <c r="B59" s="96" t="s">
        <v>5839</v>
      </c>
      <c r="C59" s="13" t="s">
        <v>6862</v>
      </c>
      <c r="D59" s="13" t="s">
        <v>108</v>
      </c>
      <c r="E59" s="13" t="s">
        <v>65</v>
      </c>
      <c r="F59" s="13" t="s">
        <v>24</v>
      </c>
      <c r="G59" s="13" t="str">
        <f t="shared" ca="1" si="0"/>
        <v>S2</v>
      </c>
      <c r="H59" s="13" t="s">
        <v>54</v>
      </c>
      <c r="I59" s="13" t="s">
        <v>55</v>
      </c>
      <c r="J59" s="13" t="s">
        <v>6863</v>
      </c>
      <c r="K59" s="100">
        <v>42724</v>
      </c>
      <c r="L59" s="100">
        <v>42804</v>
      </c>
      <c r="M59" s="22">
        <v>42837</v>
      </c>
      <c r="N59" s="13" t="s">
        <v>9</v>
      </c>
      <c r="O59" s="13" t="s">
        <v>5539</v>
      </c>
      <c r="P59" s="13" t="s">
        <v>17</v>
      </c>
      <c r="Q59" s="13" t="s">
        <v>6861</v>
      </c>
      <c r="R59" s="15">
        <v>35609</v>
      </c>
      <c r="S59" s="104" t="s">
        <v>72</v>
      </c>
      <c r="T59" s="13" t="str">
        <f t="shared" ca="1" si="1"/>
        <v>No</v>
      </c>
      <c r="U59" s="13" t="str">
        <f t="shared" ca="1" si="2"/>
        <v>Yes</v>
      </c>
      <c r="V59" s="236" t="s">
        <v>5541</v>
      </c>
    </row>
    <row r="60" spans="1:22">
      <c r="A60" s="13" t="s">
        <v>4766</v>
      </c>
      <c r="B60" s="95" t="s">
        <v>4767</v>
      </c>
      <c r="C60" s="13" t="s">
        <v>6864</v>
      </c>
      <c r="D60" s="13" t="s">
        <v>108</v>
      </c>
      <c r="E60" s="13" t="s">
        <v>65</v>
      </c>
      <c r="F60" s="13" t="s">
        <v>24</v>
      </c>
      <c r="G60" s="13" t="str">
        <f t="shared" ca="1" si="0"/>
        <v>S2</v>
      </c>
      <c r="H60" s="13" t="s">
        <v>54</v>
      </c>
      <c r="I60" s="13" t="s">
        <v>55</v>
      </c>
      <c r="J60" s="13" t="s">
        <v>6865</v>
      </c>
      <c r="K60" s="100">
        <v>42705</v>
      </c>
      <c r="L60" s="100">
        <v>42780</v>
      </c>
      <c r="M60" s="22">
        <v>42837</v>
      </c>
      <c r="N60" s="13" t="s">
        <v>13</v>
      </c>
      <c r="O60" s="13" t="s">
        <v>14</v>
      </c>
      <c r="P60" s="13" t="s">
        <v>17</v>
      </c>
      <c r="Q60" s="13"/>
      <c r="R60" s="15">
        <v>1633074</v>
      </c>
      <c r="S60" s="15" t="s">
        <v>72</v>
      </c>
      <c r="T60" s="13" t="str">
        <f t="shared" ca="1" si="1"/>
        <v>No</v>
      </c>
      <c r="U60" s="13" t="str">
        <f t="shared" ca="1" si="2"/>
        <v>Yes</v>
      </c>
      <c r="V60" s="236" t="s">
        <v>2701</v>
      </c>
    </row>
    <row r="61" spans="1:22">
      <c r="A61" s="110" t="s">
        <v>6115</v>
      </c>
      <c r="B61" s="96" t="s">
        <v>6116</v>
      </c>
      <c r="C61" s="13" t="s">
        <v>4791</v>
      </c>
      <c r="D61" s="13" t="s">
        <v>108</v>
      </c>
      <c r="E61" s="13" t="s">
        <v>65</v>
      </c>
      <c r="F61" s="13" t="s">
        <v>24</v>
      </c>
      <c r="G61" s="13" t="str">
        <f t="shared" ca="1" si="0"/>
        <v>S2</v>
      </c>
      <c r="H61" s="109" t="s">
        <v>54</v>
      </c>
      <c r="I61" s="13" t="s">
        <v>55</v>
      </c>
      <c r="J61" s="13" t="s">
        <v>6866</v>
      </c>
      <c r="K61" s="100">
        <v>42705</v>
      </c>
      <c r="L61" s="100">
        <v>42797</v>
      </c>
      <c r="M61" s="98">
        <v>42837</v>
      </c>
      <c r="N61" s="13" t="s">
        <v>9</v>
      </c>
      <c r="O61" s="13" t="s">
        <v>6181</v>
      </c>
      <c r="P61" s="13" t="s">
        <v>17</v>
      </c>
      <c r="Q61" s="13"/>
      <c r="R61" s="15">
        <v>1447058</v>
      </c>
      <c r="S61" s="104" t="s">
        <v>72</v>
      </c>
      <c r="T61" s="13" t="str">
        <f t="shared" ca="1" si="1"/>
        <v>No</v>
      </c>
      <c r="U61" s="13" t="str">
        <f t="shared" ca="1" si="2"/>
        <v>Yes</v>
      </c>
      <c r="V61" s="236" t="s">
        <v>6792</v>
      </c>
    </row>
    <row r="62" spans="1:22">
      <c r="A62" s="103" t="s">
        <v>4174</v>
      </c>
      <c r="B62" s="96" t="s">
        <v>4133</v>
      </c>
      <c r="C62" s="13" t="s">
        <v>4708</v>
      </c>
      <c r="D62" s="13" t="s">
        <v>108</v>
      </c>
      <c r="E62" s="13" t="s">
        <v>76</v>
      </c>
      <c r="F62" s="13" t="s">
        <v>24</v>
      </c>
      <c r="G62" s="13" t="str">
        <f t="shared" ca="1" si="0"/>
        <v>S2</v>
      </c>
      <c r="H62" s="13" t="s">
        <v>54</v>
      </c>
      <c r="I62" s="13" t="s">
        <v>55</v>
      </c>
      <c r="J62" s="13" t="s">
        <v>6867</v>
      </c>
      <c r="K62" s="100">
        <v>42779</v>
      </c>
      <c r="L62" s="100">
        <v>42805</v>
      </c>
      <c r="M62" s="22">
        <v>42838</v>
      </c>
      <c r="N62" s="13" t="s">
        <v>9</v>
      </c>
      <c r="O62" s="13" t="s">
        <v>6267</v>
      </c>
      <c r="P62" s="13" t="s">
        <v>17</v>
      </c>
      <c r="Q62" s="13" t="s">
        <v>6868</v>
      </c>
      <c r="R62" s="15">
        <v>118320</v>
      </c>
      <c r="S62" s="15" t="s">
        <v>72</v>
      </c>
      <c r="T62" s="13" t="str">
        <f t="shared" ca="1" si="1"/>
        <v>No</v>
      </c>
      <c r="U62" s="13" t="str">
        <f t="shared" ca="1" si="2"/>
        <v>Yes</v>
      </c>
      <c r="V62" s="236" t="s">
        <v>6757</v>
      </c>
    </row>
    <row r="63" spans="1:22">
      <c r="A63" s="103" t="s">
        <v>4174</v>
      </c>
      <c r="B63" s="96" t="s">
        <v>4133</v>
      </c>
      <c r="C63" s="13" t="s">
        <v>4708</v>
      </c>
      <c r="D63" s="13" t="s">
        <v>108</v>
      </c>
      <c r="E63" s="13" t="s">
        <v>65</v>
      </c>
      <c r="F63" s="13" t="s">
        <v>24</v>
      </c>
      <c r="G63" s="13" t="str">
        <f t="shared" ca="1" si="0"/>
        <v>S2</v>
      </c>
      <c r="H63" s="13" t="s">
        <v>54</v>
      </c>
      <c r="I63" s="13" t="s">
        <v>55</v>
      </c>
      <c r="J63" s="13" t="s">
        <v>6869</v>
      </c>
      <c r="K63" s="100">
        <v>42779</v>
      </c>
      <c r="L63" s="100">
        <v>42805</v>
      </c>
      <c r="M63" s="22">
        <v>42838</v>
      </c>
      <c r="N63" s="13" t="s">
        <v>9</v>
      </c>
      <c r="O63" s="13" t="s">
        <v>6267</v>
      </c>
      <c r="P63" s="13" t="s">
        <v>17</v>
      </c>
      <c r="Q63" s="13" t="s">
        <v>6868</v>
      </c>
      <c r="R63" s="15">
        <v>107057</v>
      </c>
      <c r="S63" s="15" t="s">
        <v>72</v>
      </c>
      <c r="T63" s="13" t="str">
        <f t="shared" ca="1" si="1"/>
        <v>No</v>
      </c>
      <c r="U63" s="13" t="str">
        <f t="shared" ca="1" si="2"/>
        <v>Yes</v>
      </c>
      <c r="V63" s="236" t="s">
        <v>6757</v>
      </c>
    </row>
    <row r="64" spans="1:22">
      <c r="A64" s="13" t="s">
        <v>4180</v>
      </c>
      <c r="B64" s="96" t="s">
        <v>4181</v>
      </c>
      <c r="C64" s="2" t="s">
        <v>6269</v>
      </c>
      <c r="D64" s="2" t="s">
        <v>108</v>
      </c>
      <c r="E64" s="13" t="s">
        <v>65</v>
      </c>
      <c r="F64" s="13" t="s">
        <v>24</v>
      </c>
      <c r="G64" s="13" t="str">
        <f t="shared" ca="1" si="0"/>
        <v>S2</v>
      </c>
      <c r="H64" s="101" t="s">
        <v>54</v>
      </c>
      <c r="I64" s="13" t="s">
        <v>55</v>
      </c>
      <c r="J64" s="2" t="s">
        <v>6870</v>
      </c>
      <c r="K64" s="97">
        <v>42563</v>
      </c>
      <c r="L64" s="97">
        <v>42613</v>
      </c>
      <c r="M64" s="98">
        <v>42838</v>
      </c>
      <c r="N64" s="2" t="s">
        <v>9</v>
      </c>
      <c r="O64" s="2" t="s">
        <v>5539</v>
      </c>
      <c r="P64" s="13" t="s">
        <v>17</v>
      </c>
      <c r="Q64" s="13" t="s">
        <v>6271</v>
      </c>
      <c r="R64" s="15">
        <v>59028</v>
      </c>
      <c r="S64" s="104" t="s">
        <v>72</v>
      </c>
      <c r="T64" s="13" t="str">
        <f t="shared" ca="1" si="1"/>
        <v>No</v>
      </c>
      <c r="U64" s="13" t="str">
        <f t="shared" ca="1" si="2"/>
        <v>Yes</v>
      </c>
      <c r="V64" s="236" t="s">
        <v>5541</v>
      </c>
    </row>
    <row r="65" spans="1:22">
      <c r="A65" s="13" t="s">
        <v>4180</v>
      </c>
      <c r="B65" s="96" t="s">
        <v>4181</v>
      </c>
      <c r="C65" s="2" t="s">
        <v>6269</v>
      </c>
      <c r="D65" s="2" t="s">
        <v>108</v>
      </c>
      <c r="E65" s="13" t="s">
        <v>65</v>
      </c>
      <c r="F65" s="13" t="s">
        <v>24</v>
      </c>
      <c r="G65" s="13" t="str">
        <f t="shared" ca="1" si="0"/>
        <v>S2</v>
      </c>
      <c r="H65" s="109" t="s">
        <v>54</v>
      </c>
      <c r="I65" s="13" t="s">
        <v>55</v>
      </c>
      <c r="J65" s="13" t="s">
        <v>6871</v>
      </c>
      <c r="K65" s="97">
        <v>42563</v>
      </c>
      <c r="L65" s="97">
        <v>42613</v>
      </c>
      <c r="M65" s="98">
        <v>42838</v>
      </c>
      <c r="N65" s="2" t="s">
        <v>9</v>
      </c>
      <c r="O65" s="2" t="s">
        <v>6267</v>
      </c>
      <c r="P65" s="13" t="s">
        <v>17</v>
      </c>
      <c r="Q65" s="13"/>
      <c r="R65" s="15">
        <v>4347307</v>
      </c>
      <c r="S65" s="104" t="s">
        <v>72</v>
      </c>
      <c r="T65" s="13" t="str">
        <f t="shared" ca="1" si="1"/>
        <v>No</v>
      </c>
      <c r="U65" s="13" t="str">
        <f t="shared" ca="1" si="2"/>
        <v>Yes</v>
      </c>
      <c r="V65" s="236" t="s">
        <v>6757</v>
      </c>
    </row>
    <row r="66" spans="1:22">
      <c r="A66" s="13" t="s">
        <v>4180</v>
      </c>
      <c r="B66" s="96" t="s">
        <v>4181</v>
      </c>
      <c r="C66" s="2" t="s">
        <v>6269</v>
      </c>
      <c r="D66" s="13" t="s">
        <v>108</v>
      </c>
      <c r="E66" s="13" t="s">
        <v>65</v>
      </c>
      <c r="F66" s="13" t="s">
        <v>24</v>
      </c>
      <c r="G66" s="13" t="str">
        <f t="shared" ref="G66:G129" ca="1" si="3">IF((AND((L66-TODAY())&gt;0,(H66="N")))=TRUE,"S3",IF(AND((L66-TODAY())&lt;=0,(H66="N"))=TRUE,"S1",IF(AND((L66-TODAY())&gt;0,(H66="Y"))=TRUE,"S4","S2")))</f>
        <v>S2</v>
      </c>
      <c r="H66" s="109" t="s">
        <v>54</v>
      </c>
      <c r="I66" s="2" t="s">
        <v>55</v>
      </c>
      <c r="J66" s="13" t="s">
        <v>6872</v>
      </c>
      <c r="K66" s="97">
        <v>42563</v>
      </c>
      <c r="L66" s="97">
        <v>42613</v>
      </c>
      <c r="M66" s="98">
        <v>42838</v>
      </c>
      <c r="N66" s="2" t="s">
        <v>9</v>
      </c>
      <c r="O66" s="13" t="s">
        <v>6267</v>
      </c>
      <c r="P66" s="13" t="s">
        <v>17</v>
      </c>
      <c r="Q66" s="13" t="s">
        <v>6271</v>
      </c>
      <c r="R66" s="15">
        <v>2943316</v>
      </c>
      <c r="S66" s="104" t="s">
        <v>72</v>
      </c>
      <c r="T66" s="13" t="str">
        <f t="shared" ref="T66:T129" ca="1" si="4">IF((AND((M66-TODAY())&lt;=0,(F66="P2")))=TRUE,"Yes","No")</f>
        <v>No</v>
      </c>
      <c r="U66" s="13" t="str">
        <f t="shared" ref="U66:U129" ca="1" si="5">IF((AND((M66-TODAY())&lt;=30,(L66-TODAY())&lt;=0,(F66="P1")))=TRUE,"Yes",IF(AND((M66-TODAY())&lt;=30,(L66-TODAY())&lt;=0,(F66="P2"))=TRUE,"Yes","No"))</f>
        <v>Yes</v>
      </c>
      <c r="V66" s="236" t="s">
        <v>6757</v>
      </c>
    </row>
    <row r="67" spans="1:22">
      <c r="A67" s="13" t="s">
        <v>4660</v>
      </c>
      <c r="B67" s="13" t="s">
        <v>4661</v>
      </c>
      <c r="C67" s="13" t="s">
        <v>6873</v>
      </c>
      <c r="D67" s="13" t="s">
        <v>65</v>
      </c>
      <c r="E67" s="13" t="s">
        <v>65</v>
      </c>
      <c r="F67" s="13" t="s">
        <v>24</v>
      </c>
      <c r="G67" s="13" t="str">
        <f t="shared" ca="1" si="3"/>
        <v>S2</v>
      </c>
      <c r="H67" s="13" t="s">
        <v>54</v>
      </c>
      <c r="I67" s="13" t="s">
        <v>55</v>
      </c>
      <c r="J67" s="13" t="s">
        <v>6874</v>
      </c>
      <c r="K67" s="100">
        <v>42705</v>
      </c>
      <c r="L67" s="100">
        <v>42794</v>
      </c>
      <c r="M67" s="22">
        <v>42851</v>
      </c>
      <c r="N67" s="13" t="s">
        <v>7</v>
      </c>
      <c r="O67" s="13" t="s">
        <v>94</v>
      </c>
      <c r="P67" s="13" t="s">
        <v>17</v>
      </c>
      <c r="Q67" s="13"/>
      <c r="R67" s="15">
        <v>175999</v>
      </c>
      <c r="S67" s="15" t="s">
        <v>72</v>
      </c>
      <c r="T67" s="13" t="str">
        <f t="shared" ca="1" si="4"/>
        <v>No</v>
      </c>
      <c r="U67" s="13" t="str">
        <f t="shared" ca="1" si="5"/>
        <v>Yes</v>
      </c>
      <c r="V67" s="236" t="s">
        <v>95</v>
      </c>
    </row>
    <row r="68" spans="1:22">
      <c r="A68" s="103" t="s">
        <v>4141</v>
      </c>
      <c r="B68" s="96" t="s">
        <v>4142</v>
      </c>
      <c r="C68" s="13" t="s">
        <v>4786</v>
      </c>
      <c r="D68" s="13" t="s">
        <v>64</v>
      </c>
      <c r="E68" s="13" t="s">
        <v>76</v>
      </c>
      <c r="F68" s="13" t="s">
        <v>24</v>
      </c>
      <c r="G68" s="13" t="str">
        <f t="shared" ca="1" si="3"/>
        <v>S2</v>
      </c>
      <c r="H68" s="13" t="s">
        <v>54</v>
      </c>
      <c r="I68" s="13" t="s">
        <v>68</v>
      </c>
      <c r="J68" s="13" t="s">
        <v>6875</v>
      </c>
      <c r="K68" s="100">
        <v>42829</v>
      </c>
      <c r="L68" s="100">
        <v>42844</v>
      </c>
      <c r="M68" s="22">
        <v>42853</v>
      </c>
      <c r="N68" s="13" t="s">
        <v>9</v>
      </c>
      <c r="O68" s="13" t="s">
        <v>6267</v>
      </c>
      <c r="P68" s="13" t="s">
        <v>17</v>
      </c>
      <c r="Q68" s="13" t="s">
        <v>6876</v>
      </c>
      <c r="R68" s="15">
        <v>908457</v>
      </c>
      <c r="S68" s="104" t="s">
        <v>72</v>
      </c>
      <c r="T68" s="13" t="str">
        <f t="shared" ca="1" si="4"/>
        <v>No</v>
      </c>
      <c r="U68" s="13" t="str">
        <f t="shared" ca="1" si="5"/>
        <v>Yes</v>
      </c>
      <c r="V68" s="236" t="s">
        <v>6757</v>
      </c>
    </row>
    <row r="69" spans="1:22">
      <c r="A69" s="110" t="s">
        <v>6115</v>
      </c>
      <c r="B69" s="96" t="s">
        <v>6116</v>
      </c>
      <c r="C69" s="13" t="s">
        <v>4835</v>
      </c>
      <c r="D69" s="13" t="s">
        <v>108</v>
      </c>
      <c r="E69" s="13" t="s">
        <v>65</v>
      </c>
      <c r="F69" s="13" t="s">
        <v>24</v>
      </c>
      <c r="G69" s="13" t="str">
        <f t="shared" ca="1" si="3"/>
        <v>S2</v>
      </c>
      <c r="H69" s="13" t="s">
        <v>54</v>
      </c>
      <c r="I69" s="13" t="s">
        <v>55</v>
      </c>
      <c r="J69" s="13" t="s">
        <v>6877</v>
      </c>
      <c r="K69" s="100">
        <v>42718</v>
      </c>
      <c r="L69" s="100">
        <v>42780</v>
      </c>
      <c r="M69" s="22">
        <v>42854</v>
      </c>
      <c r="N69" s="13" t="s">
        <v>9</v>
      </c>
      <c r="O69" s="13" t="s">
        <v>10</v>
      </c>
      <c r="P69" s="13" t="s">
        <v>17</v>
      </c>
      <c r="Q69" s="13" t="s">
        <v>6878</v>
      </c>
      <c r="R69" s="15">
        <v>3060657</v>
      </c>
      <c r="S69" s="15" t="s">
        <v>72</v>
      </c>
      <c r="T69" s="13" t="str">
        <f t="shared" ca="1" si="4"/>
        <v>No</v>
      </c>
      <c r="U69" s="13" t="str">
        <f t="shared" ca="1" si="5"/>
        <v>Yes</v>
      </c>
      <c r="V69" s="236" t="s">
        <v>118</v>
      </c>
    </row>
    <row r="70" spans="1:22">
      <c r="A70" s="13" t="s">
        <v>4174</v>
      </c>
      <c r="B70" s="13" t="s">
        <v>4133</v>
      </c>
      <c r="C70" s="13" t="s">
        <v>4863</v>
      </c>
      <c r="D70" s="13" t="s">
        <v>108</v>
      </c>
      <c r="E70" s="13" t="s">
        <v>65</v>
      </c>
      <c r="F70" s="13" t="s">
        <v>24</v>
      </c>
      <c r="G70" s="13" t="str">
        <f t="shared" ca="1" si="3"/>
        <v>S2</v>
      </c>
      <c r="H70" s="13" t="s">
        <v>54</v>
      </c>
      <c r="I70" s="13" t="s">
        <v>55</v>
      </c>
      <c r="J70" s="13" t="s">
        <v>6879</v>
      </c>
      <c r="K70" s="100">
        <v>42739</v>
      </c>
      <c r="L70" s="100">
        <v>42779</v>
      </c>
      <c r="M70" s="22">
        <v>42856</v>
      </c>
      <c r="N70" s="13" t="s">
        <v>13</v>
      </c>
      <c r="O70" s="13" t="s">
        <v>5488</v>
      </c>
      <c r="P70" s="13" t="s">
        <v>17</v>
      </c>
      <c r="Q70" s="13" t="s">
        <v>6880</v>
      </c>
      <c r="R70" s="15">
        <v>3513755</v>
      </c>
      <c r="S70" s="15" t="s">
        <v>72</v>
      </c>
      <c r="T70" s="13" t="str">
        <f t="shared" ca="1" si="4"/>
        <v>No</v>
      </c>
      <c r="U70" s="13" t="str">
        <f t="shared" ca="1" si="5"/>
        <v>Yes</v>
      </c>
      <c r="V70" s="236" t="s">
        <v>5490</v>
      </c>
    </row>
    <row r="71" spans="1:22">
      <c r="A71" s="13" t="s">
        <v>4180</v>
      </c>
      <c r="B71" s="96" t="s">
        <v>4181</v>
      </c>
      <c r="C71" s="13" t="s">
        <v>6881</v>
      </c>
      <c r="D71" s="13" t="s">
        <v>108</v>
      </c>
      <c r="E71" s="96" t="s">
        <v>65</v>
      </c>
      <c r="F71" s="13" t="s">
        <v>24</v>
      </c>
      <c r="G71" s="13" t="str">
        <f t="shared" ca="1" si="3"/>
        <v>S2</v>
      </c>
      <c r="H71" s="109" t="s">
        <v>54</v>
      </c>
      <c r="I71" s="2" t="s">
        <v>55</v>
      </c>
      <c r="J71" s="13" t="s">
        <v>6882</v>
      </c>
      <c r="K71" s="98">
        <v>42583</v>
      </c>
      <c r="L71" s="98">
        <v>42801</v>
      </c>
      <c r="M71" s="98">
        <v>42860</v>
      </c>
      <c r="N71" s="2" t="s">
        <v>9</v>
      </c>
      <c r="O71" s="2" t="s">
        <v>5500</v>
      </c>
      <c r="P71" s="13" t="s">
        <v>17</v>
      </c>
      <c r="Q71" s="13"/>
      <c r="R71" s="15">
        <v>32257081</v>
      </c>
      <c r="S71" s="15" t="s">
        <v>72</v>
      </c>
      <c r="T71" s="13" t="str">
        <f t="shared" ca="1" si="4"/>
        <v>No</v>
      </c>
      <c r="U71" s="13" t="str">
        <f t="shared" ca="1" si="5"/>
        <v>Yes</v>
      </c>
      <c r="V71" s="236" t="s">
        <v>5502</v>
      </c>
    </row>
    <row r="72" spans="1:22">
      <c r="A72" s="103" t="s">
        <v>4141</v>
      </c>
      <c r="B72" s="96" t="s">
        <v>4142</v>
      </c>
      <c r="C72" s="13" t="s">
        <v>6828</v>
      </c>
      <c r="D72" s="13" t="s">
        <v>64</v>
      </c>
      <c r="E72" s="13" t="s">
        <v>76</v>
      </c>
      <c r="F72" s="13" t="s">
        <v>24</v>
      </c>
      <c r="G72" s="13" t="str">
        <f t="shared" ca="1" si="3"/>
        <v>S2</v>
      </c>
      <c r="H72" s="13" t="s">
        <v>54</v>
      </c>
      <c r="I72" s="13" t="s">
        <v>68</v>
      </c>
      <c r="J72" s="13" t="s">
        <v>6883</v>
      </c>
      <c r="K72" s="100">
        <v>42765</v>
      </c>
      <c r="L72" s="100">
        <v>42823</v>
      </c>
      <c r="M72" s="22">
        <v>42861</v>
      </c>
      <c r="N72" s="13" t="s">
        <v>9</v>
      </c>
      <c r="O72" s="13" t="s">
        <v>5500</v>
      </c>
      <c r="P72" s="13" t="s">
        <v>17</v>
      </c>
      <c r="Q72" s="13" t="s">
        <v>6884</v>
      </c>
      <c r="R72" s="15">
        <v>73848</v>
      </c>
      <c r="S72" s="15" t="s">
        <v>72</v>
      </c>
      <c r="T72" s="13" t="str">
        <f t="shared" ca="1" si="4"/>
        <v>No</v>
      </c>
      <c r="U72" s="13" t="str">
        <f t="shared" ca="1" si="5"/>
        <v>Yes</v>
      </c>
      <c r="V72" s="236" t="s">
        <v>5502</v>
      </c>
    </row>
    <row r="73" spans="1:22">
      <c r="A73" s="104" t="s">
        <v>4141</v>
      </c>
      <c r="B73" s="96" t="s">
        <v>4142</v>
      </c>
      <c r="C73" s="13" t="s">
        <v>6828</v>
      </c>
      <c r="D73" s="13" t="s">
        <v>64</v>
      </c>
      <c r="E73" s="13" t="s">
        <v>76</v>
      </c>
      <c r="F73" s="13" t="s">
        <v>24</v>
      </c>
      <c r="G73" s="13" t="str">
        <f t="shared" ca="1" si="3"/>
        <v>S2</v>
      </c>
      <c r="H73" s="13" t="s">
        <v>54</v>
      </c>
      <c r="I73" s="13" t="s">
        <v>68</v>
      </c>
      <c r="J73" s="13" t="s">
        <v>6885</v>
      </c>
      <c r="K73" s="100">
        <v>42765</v>
      </c>
      <c r="L73" s="100">
        <v>42823</v>
      </c>
      <c r="M73" s="22">
        <v>42863</v>
      </c>
      <c r="N73" s="13" t="s">
        <v>9</v>
      </c>
      <c r="O73" s="13" t="s">
        <v>5500</v>
      </c>
      <c r="P73" s="13" t="s">
        <v>17</v>
      </c>
      <c r="Q73" s="13" t="s">
        <v>6886</v>
      </c>
      <c r="R73" s="15">
        <v>142727</v>
      </c>
      <c r="S73" s="104" t="s">
        <v>72</v>
      </c>
      <c r="T73" s="13" t="str">
        <f t="shared" ca="1" si="4"/>
        <v>No</v>
      </c>
      <c r="U73" s="13" t="str">
        <f t="shared" ca="1" si="5"/>
        <v>Yes</v>
      </c>
      <c r="V73" s="236" t="s">
        <v>5502</v>
      </c>
    </row>
    <row r="74" spans="1:22">
      <c r="A74" s="103" t="s">
        <v>4174</v>
      </c>
      <c r="B74" s="96" t="s">
        <v>4133</v>
      </c>
      <c r="C74" s="13" t="s">
        <v>4708</v>
      </c>
      <c r="D74" s="13" t="s">
        <v>108</v>
      </c>
      <c r="E74" s="13" t="s">
        <v>76</v>
      </c>
      <c r="F74" s="13" t="s">
        <v>24</v>
      </c>
      <c r="G74" s="13" t="str">
        <f t="shared" ca="1" si="3"/>
        <v>S2</v>
      </c>
      <c r="H74" s="13" t="s">
        <v>54</v>
      </c>
      <c r="I74" s="13" t="s">
        <v>68</v>
      </c>
      <c r="J74" s="13" t="s">
        <v>6887</v>
      </c>
      <c r="K74" s="100">
        <v>42823</v>
      </c>
      <c r="L74" s="100">
        <v>42838</v>
      </c>
      <c r="M74" s="22">
        <v>42866</v>
      </c>
      <c r="N74" s="13" t="s">
        <v>7</v>
      </c>
      <c r="O74" s="13" t="s">
        <v>98</v>
      </c>
      <c r="P74" s="13" t="s">
        <v>17</v>
      </c>
      <c r="Q74" s="13" t="s">
        <v>3641</v>
      </c>
      <c r="R74" s="15">
        <v>104805</v>
      </c>
      <c r="S74" s="104" t="s">
        <v>72</v>
      </c>
      <c r="T74" s="13" t="str">
        <f t="shared" ca="1" si="4"/>
        <v>No</v>
      </c>
      <c r="U74" s="13" t="str">
        <f t="shared" ca="1" si="5"/>
        <v>Yes</v>
      </c>
      <c r="V74" s="236" t="s">
        <v>99</v>
      </c>
    </row>
    <row r="75" spans="1:22">
      <c r="A75" s="103" t="s">
        <v>4174</v>
      </c>
      <c r="B75" s="96" t="s">
        <v>4133</v>
      </c>
      <c r="C75" s="13" t="s">
        <v>4708</v>
      </c>
      <c r="D75" s="13" t="s">
        <v>108</v>
      </c>
      <c r="E75" s="13" t="s">
        <v>65</v>
      </c>
      <c r="F75" s="13" t="s">
        <v>24</v>
      </c>
      <c r="G75" s="13" t="str">
        <f t="shared" ca="1" si="3"/>
        <v>S2</v>
      </c>
      <c r="H75" s="13" t="s">
        <v>54</v>
      </c>
      <c r="I75" s="13" t="s">
        <v>55</v>
      </c>
      <c r="J75" s="13" t="s">
        <v>6888</v>
      </c>
      <c r="K75" s="100">
        <v>42807</v>
      </c>
      <c r="L75" s="100">
        <v>42832</v>
      </c>
      <c r="M75" s="22">
        <v>42866</v>
      </c>
      <c r="N75" s="13" t="s">
        <v>7</v>
      </c>
      <c r="O75" s="13" t="s">
        <v>94</v>
      </c>
      <c r="P75" s="13" t="s">
        <v>17</v>
      </c>
      <c r="Q75" s="13"/>
      <c r="R75" s="15">
        <v>106785</v>
      </c>
      <c r="S75" s="104" t="s">
        <v>72</v>
      </c>
      <c r="T75" s="13" t="str">
        <f t="shared" ca="1" si="4"/>
        <v>No</v>
      </c>
      <c r="U75" s="13" t="str">
        <f t="shared" ca="1" si="5"/>
        <v>Yes</v>
      </c>
      <c r="V75" s="236" t="s">
        <v>95</v>
      </c>
    </row>
    <row r="76" spans="1:22">
      <c r="A76" s="104" t="s">
        <v>4141</v>
      </c>
      <c r="B76" s="96" t="s">
        <v>4142</v>
      </c>
      <c r="C76" s="13" t="s">
        <v>6889</v>
      </c>
      <c r="D76" s="13" t="s">
        <v>64</v>
      </c>
      <c r="E76" s="13" t="s">
        <v>65</v>
      </c>
      <c r="F76" s="13" t="s">
        <v>24</v>
      </c>
      <c r="G76" s="13" t="str">
        <f t="shared" ca="1" si="3"/>
        <v>S2</v>
      </c>
      <c r="H76" s="13" t="s">
        <v>54</v>
      </c>
      <c r="I76" s="13" t="s">
        <v>68</v>
      </c>
      <c r="J76" s="13" t="s">
        <v>6890</v>
      </c>
      <c r="K76" s="100">
        <v>42705</v>
      </c>
      <c r="L76" s="100">
        <v>42767</v>
      </c>
      <c r="M76" s="22">
        <v>42870</v>
      </c>
      <c r="N76" s="13" t="s">
        <v>9</v>
      </c>
      <c r="O76" s="13" t="s">
        <v>10</v>
      </c>
      <c r="P76" s="13" t="s">
        <v>17</v>
      </c>
      <c r="Q76" s="13" t="s">
        <v>6891</v>
      </c>
      <c r="R76" s="15">
        <v>349136</v>
      </c>
      <c r="S76" s="15" t="s">
        <v>72</v>
      </c>
      <c r="T76" s="13" t="str">
        <f t="shared" ca="1" si="4"/>
        <v>No</v>
      </c>
      <c r="U76" s="13" t="str">
        <f t="shared" ca="1" si="5"/>
        <v>Yes</v>
      </c>
      <c r="V76" s="236" t="s">
        <v>118</v>
      </c>
    </row>
    <row r="77" spans="1:22">
      <c r="A77" s="13" t="s">
        <v>4180</v>
      </c>
      <c r="B77" s="13" t="s">
        <v>4181</v>
      </c>
      <c r="C77" s="13" t="s">
        <v>6892</v>
      </c>
      <c r="D77" s="13" t="s">
        <v>108</v>
      </c>
      <c r="E77" s="13" t="s">
        <v>65</v>
      </c>
      <c r="F77" s="13" t="s">
        <v>24</v>
      </c>
      <c r="G77" s="13" t="str">
        <f t="shared" ca="1" si="3"/>
        <v>S2</v>
      </c>
      <c r="H77" s="13" t="s">
        <v>54</v>
      </c>
      <c r="I77" s="13" t="s">
        <v>55</v>
      </c>
      <c r="J77" s="13" t="s">
        <v>6893</v>
      </c>
      <c r="K77" s="100">
        <v>42795</v>
      </c>
      <c r="L77" s="100">
        <v>42835</v>
      </c>
      <c r="M77" s="22">
        <v>42871</v>
      </c>
      <c r="N77" s="13" t="s">
        <v>9</v>
      </c>
      <c r="O77" s="13" t="s">
        <v>5539</v>
      </c>
      <c r="P77" s="13" t="s">
        <v>17</v>
      </c>
      <c r="Q77" s="13" t="s">
        <v>6894</v>
      </c>
      <c r="R77" s="15">
        <v>52464</v>
      </c>
      <c r="S77" s="15" t="s">
        <v>72</v>
      </c>
      <c r="T77" s="13" t="str">
        <f t="shared" ca="1" si="4"/>
        <v>No</v>
      </c>
      <c r="U77" s="13" t="str">
        <f t="shared" ca="1" si="5"/>
        <v>Yes</v>
      </c>
      <c r="V77" s="236" t="s">
        <v>5541</v>
      </c>
    </row>
    <row r="78" spans="1:22">
      <c r="A78" s="13" t="s">
        <v>4180</v>
      </c>
      <c r="B78" s="13" t="s">
        <v>4181</v>
      </c>
      <c r="C78" s="13" t="s">
        <v>6892</v>
      </c>
      <c r="D78" s="13" t="s">
        <v>108</v>
      </c>
      <c r="E78" s="13" t="s">
        <v>65</v>
      </c>
      <c r="F78" s="13" t="s">
        <v>24</v>
      </c>
      <c r="G78" s="13" t="str">
        <f t="shared" ca="1" si="3"/>
        <v>S2</v>
      </c>
      <c r="H78" s="13" t="s">
        <v>54</v>
      </c>
      <c r="I78" s="13" t="s">
        <v>55</v>
      </c>
      <c r="J78" s="13" t="s">
        <v>6895</v>
      </c>
      <c r="K78" s="100">
        <v>42795</v>
      </c>
      <c r="L78" s="100">
        <v>42835</v>
      </c>
      <c r="M78" s="22">
        <v>42871</v>
      </c>
      <c r="N78" s="13" t="s">
        <v>9</v>
      </c>
      <c r="O78" s="13" t="s">
        <v>6267</v>
      </c>
      <c r="P78" s="13" t="s">
        <v>17</v>
      </c>
      <c r="Q78" s="13" t="s">
        <v>6896</v>
      </c>
      <c r="R78" s="15">
        <v>2943316</v>
      </c>
      <c r="S78" s="15" t="s">
        <v>72</v>
      </c>
      <c r="T78" s="13" t="str">
        <f t="shared" ca="1" si="4"/>
        <v>No</v>
      </c>
      <c r="U78" s="13" t="str">
        <f t="shared" ca="1" si="5"/>
        <v>Yes</v>
      </c>
      <c r="V78" s="236" t="s">
        <v>6757</v>
      </c>
    </row>
    <row r="79" spans="1:22">
      <c r="A79" s="13" t="s">
        <v>4180</v>
      </c>
      <c r="B79" s="96" t="s">
        <v>4181</v>
      </c>
      <c r="C79" s="13" t="s">
        <v>6897</v>
      </c>
      <c r="D79" s="13" t="s">
        <v>108</v>
      </c>
      <c r="E79" s="13" t="s">
        <v>65</v>
      </c>
      <c r="F79" s="13" t="s">
        <v>24</v>
      </c>
      <c r="G79" s="13" t="str">
        <f t="shared" ca="1" si="3"/>
        <v>S2</v>
      </c>
      <c r="H79" s="13" t="s">
        <v>54</v>
      </c>
      <c r="I79" s="13" t="s">
        <v>55</v>
      </c>
      <c r="J79" s="13" t="s">
        <v>6898</v>
      </c>
      <c r="K79" s="100">
        <v>42795</v>
      </c>
      <c r="L79" s="100">
        <v>42835</v>
      </c>
      <c r="M79" s="22">
        <v>42871</v>
      </c>
      <c r="N79" s="13" t="s">
        <v>9</v>
      </c>
      <c r="O79" s="13" t="s">
        <v>6267</v>
      </c>
      <c r="P79" s="13" t="s">
        <v>17</v>
      </c>
      <c r="Q79" s="13" t="s">
        <v>6899</v>
      </c>
      <c r="R79" s="15">
        <v>8780981</v>
      </c>
      <c r="S79" s="104" t="s">
        <v>72</v>
      </c>
      <c r="T79" s="13" t="str">
        <f t="shared" ca="1" si="4"/>
        <v>No</v>
      </c>
      <c r="U79" s="13" t="str">
        <f t="shared" ca="1" si="5"/>
        <v>Yes</v>
      </c>
      <c r="V79" s="236" t="s">
        <v>6757</v>
      </c>
    </row>
    <row r="80" spans="1:22">
      <c r="A80" s="110" t="s">
        <v>4660</v>
      </c>
      <c r="B80" s="96" t="s">
        <v>4661</v>
      </c>
      <c r="C80" s="13" t="s">
        <v>6291</v>
      </c>
      <c r="D80" s="13" t="s">
        <v>108</v>
      </c>
      <c r="E80" s="13" t="s">
        <v>65</v>
      </c>
      <c r="F80" s="13" t="s">
        <v>24</v>
      </c>
      <c r="G80" s="13" t="str">
        <f t="shared" ca="1" si="3"/>
        <v>S2</v>
      </c>
      <c r="H80" s="13" t="s">
        <v>54</v>
      </c>
      <c r="I80" s="13" t="s">
        <v>55</v>
      </c>
      <c r="J80" s="13" t="s">
        <v>6900</v>
      </c>
      <c r="K80" s="100">
        <v>42737</v>
      </c>
      <c r="L80" s="100">
        <v>42832</v>
      </c>
      <c r="M80" s="22">
        <v>42874</v>
      </c>
      <c r="N80" s="13" t="s">
        <v>9</v>
      </c>
      <c r="O80" s="13" t="s">
        <v>5500</v>
      </c>
      <c r="P80" s="13" t="s">
        <v>17</v>
      </c>
      <c r="Q80" s="13" t="s">
        <v>6901</v>
      </c>
      <c r="R80" s="15">
        <v>3338883</v>
      </c>
      <c r="S80" s="15" t="s">
        <v>72</v>
      </c>
      <c r="T80" s="13" t="str">
        <f t="shared" ca="1" si="4"/>
        <v>No</v>
      </c>
      <c r="U80" s="13" t="str">
        <f t="shared" ca="1" si="5"/>
        <v>Yes</v>
      </c>
      <c r="V80" s="236" t="s">
        <v>5502</v>
      </c>
    </row>
    <row r="81" spans="1:22">
      <c r="A81" s="110" t="s">
        <v>4660</v>
      </c>
      <c r="B81" s="96" t="s">
        <v>4661</v>
      </c>
      <c r="C81" s="13" t="s">
        <v>6291</v>
      </c>
      <c r="D81" s="13" t="s">
        <v>108</v>
      </c>
      <c r="E81" s="13" t="s">
        <v>65</v>
      </c>
      <c r="F81" s="13" t="s">
        <v>24</v>
      </c>
      <c r="G81" s="13" t="str">
        <f t="shared" ca="1" si="3"/>
        <v>S2</v>
      </c>
      <c r="H81" s="13" t="s">
        <v>54</v>
      </c>
      <c r="I81" s="13" t="s">
        <v>55</v>
      </c>
      <c r="J81" s="13" t="s">
        <v>6902</v>
      </c>
      <c r="K81" s="100">
        <v>42534</v>
      </c>
      <c r="L81" s="100">
        <v>42832</v>
      </c>
      <c r="M81" s="22">
        <v>42874</v>
      </c>
      <c r="N81" s="13" t="s">
        <v>9</v>
      </c>
      <c r="O81" s="13" t="s">
        <v>6181</v>
      </c>
      <c r="P81" s="13" t="s">
        <v>17</v>
      </c>
      <c r="Q81" s="13" t="s">
        <v>6903</v>
      </c>
      <c r="R81" s="15">
        <v>3532999</v>
      </c>
      <c r="S81" s="104" t="s">
        <v>72</v>
      </c>
      <c r="T81" s="13" t="str">
        <f t="shared" ca="1" si="4"/>
        <v>No</v>
      </c>
      <c r="U81" s="13" t="str">
        <f t="shared" ca="1" si="5"/>
        <v>Yes</v>
      </c>
      <c r="V81" s="236" t="s">
        <v>6792</v>
      </c>
    </row>
    <row r="82" spans="1:22">
      <c r="A82" s="110" t="s">
        <v>4660</v>
      </c>
      <c r="B82" s="96" t="s">
        <v>4661</v>
      </c>
      <c r="C82" s="13" t="s">
        <v>6291</v>
      </c>
      <c r="D82" s="13" t="s">
        <v>108</v>
      </c>
      <c r="E82" s="13" t="s">
        <v>65</v>
      </c>
      <c r="F82" s="13" t="s">
        <v>24</v>
      </c>
      <c r="G82" s="13" t="str">
        <f t="shared" ca="1" si="3"/>
        <v>S2</v>
      </c>
      <c r="H82" s="13" t="s">
        <v>54</v>
      </c>
      <c r="I82" s="13" t="s">
        <v>55</v>
      </c>
      <c r="J82" s="13" t="s">
        <v>6904</v>
      </c>
      <c r="K82" s="100">
        <v>42534</v>
      </c>
      <c r="L82" s="100">
        <v>42832</v>
      </c>
      <c r="M82" s="22">
        <v>42874</v>
      </c>
      <c r="N82" s="13" t="s">
        <v>9</v>
      </c>
      <c r="O82" s="13" t="s">
        <v>10</v>
      </c>
      <c r="P82" s="13" t="s">
        <v>17</v>
      </c>
      <c r="Q82" s="13" t="s">
        <v>6903</v>
      </c>
      <c r="R82" s="15">
        <v>1337316</v>
      </c>
      <c r="S82" s="104" t="s">
        <v>72</v>
      </c>
      <c r="T82" s="13" t="str">
        <f t="shared" ca="1" si="4"/>
        <v>No</v>
      </c>
      <c r="U82" s="13" t="str">
        <f t="shared" ca="1" si="5"/>
        <v>Yes</v>
      </c>
      <c r="V82" s="236" t="s">
        <v>118</v>
      </c>
    </row>
    <row r="83" spans="1:22">
      <c r="A83" s="110" t="s">
        <v>6172</v>
      </c>
      <c r="B83" s="96" t="s">
        <v>6173</v>
      </c>
      <c r="C83" s="13" t="s">
        <v>6905</v>
      </c>
      <c r="D83" s="13" t="s">
        <v>108</v>
      </c>
      <c r="E83" s="13" t="s">
        <v>65</v>
      </c>
      <c r="F83" s="13" t="s">
        <v>24</v>
      </c>
      <c r="G83" s="13" t="str">
        <f t="shared" ca="1" si="3"/>
        <v>S2</v>
      </c>
      <c r="H83" s="13" t="s">
        <v>54</v>
      </c>
      <c r="I83" s="13" t="s">
        <v>55</v>
      </c>
      <c r="J83" s="13" t="s">
        <v>6906</v>
      </c>
      <c r="K83" s="100">
        <v>42577</v>
      </c>
      <c r="L83" s="100">
        <v>42780</v>
      </c>
      <c r="M83" s="22">
        <v>42877</v>
      </c>
      <c r="N83" s="13" t="s">
        <v>7</v>
      </c>
      <c r="O83" s="13" t="s">
        <v>94</v>
      </c>
      <c r="P83" s="13" t="s">
        <v>17</v>
      </c>
      <c r="Q83" s="13"/>
      <c r="R83" s="15">
        <v>13070474</v>
      </c>
      <c r="S83" s="15" t="s">
        <v>72</v>
      </c>
      <c r="T83" s="13" t="str">
        <f t="shared" ca="1" si="4"/>
        <v>No</v>
      </c>
      <c r="U83" s="13" t="str">
        <f t="shared" ca="1" si="5"/>
        <v>Yes</v>
      </c>
      <c r="V83" s="236" t="s">
        <v>95</v>
      </c>
    </row>
    <row r="84" spans="1:22">
      <c r="A84" s="104" t="s">
        <v>4141</v>
      </c>
      <c r="B84" s="96" t="s">
        <v>4142</v>
      </c>
      <c r="C84" s="13" t="s">
        <v>1137</v>
      </c>
      <c r="D84" s="13" t="s">
        <v>108</v>
      </c>
      <c r="E84" s="13" t="s">
        <v>65</v>
      </c>
      <c r="F84" s="13" t="s">
        <v>24</v>
      </c>
      <c r="G84" s="13" t="str">
        <f t="shared" ca="1" si="3"/>
        <v>S2</v>
      </c>
      <c r="H84" s="13" t="s">
        <v>54</v>
      </c>
      <c r="I84" s="13" t="s">
        <v>55</v>
      </c>
      <c r="J84" s="13" t="s">
        <v>6907</v>
      </c>
      <c r="K84" s="100">
        <v>42660</v>
      </c>
      <c r="L84" s="100">
        <v>42825</v>
      </c>
      <c r="M84" s="22">
        <v>42879</v>
      </c>
      <c r="N84" s="13" t="s">
        <v>9</v>
      </c>
      <c r="O84" s="13" t="s">
        <v>6181</v>
      </c>
      <c r="P84" s="13" t="s">
        <v>17</v>
      </c>
      <c r="Q84" s="13" t="s">
        <v>6761</v>
      </c>
      <c r="R84" s="15">
        <v>1248765</v>
      </c>
      <c r="S84" s="104" t="s">
        <v>72</v>
      </c>
      <c r="T84" s="13" t="str">
        <f t="shared" ca="1" si="4"/>
        <v>No</v>
      </c>
      <c r="U84" s="13" t="str">
        <f t="shared" ca="1" si="5"/>
        <v>Yes</v>
      </c>
      <c r="V84" s="236" t="s">
        <v>6792</v>
      </c>
    </row>
    <row r="85" spans="1:22">
      <c r="A85" s="110" t="s">
        <v>4180</v>
      </c>
      <c r="B85" s="96" t="s">
        <v>4181</v>
      </c>
      <c r="C85" s="13" t="s">
        <v>5288</v>
      </c>
      <c r="D85" s="13" t="s">
        <v>108</v>
      </c>
      <c r="E85" s="13" t="s">
        <v>65</v>
      </c>
      <c r="F85" s="13" t="s">
        <v>24</v>
      </c>
      <c r="G85" s="13" t="str">
        <f t="shared" ca="1" si="3"/>
        <v>S2</v>
      </c>
      <c r="H85" s="13" t="s">
        <v>54</v>
      </c>
      <c r="I85" s="13" t="s">
        <v>55</v>
      </c>
      <c r="J85" s="13" t="s">
        <v>6908</v>
      </c>
      <c r="K85" s="100">
        <v>42762</v>
      </c>
      <c r="L85" s="100">
        <v>42817</v>
      </c>
      <c r="M85" s="22">
        <v>42880</v>
      </c>
      <c r="N85" s="13" t="s">
        <v>9</v>
      </c>
      <c r="O85" s="13" t="s">
        <v>109</v>
      </c>
      <c r="P85" s="13" t="s">
        <v>17</v>
      </c>
      <c r="Q85" s="13" t="s">
        <v>6909</v>
      </c>
      <c r="R85" s="15">
        <v>2112757</v>
      </c>
      <c r="S85" s="104" t="s">
        <v>58</v>
      </c>
      <c r="T85" s="13" t="str">
        <f t="shared" ca="1" si="4"/>
        <v>No</v>
      </c>
      <c r="U85" s="13" t="str">
        <f t="shared" ca="1" si="5"/>
        <v>Yes</v>
      </c>
      <c r="V85" s="236" t="s">
        <v>110</v>
      </c>
    </row>
    <row r="86" spans="1:22">
      <c r="A86" s="110" t="s">
        <v>4174</v>
      </c>
      <c r="B86" s="96" t="s">
        <v>4133</v>
      </c>
      <c r="C86" s="13" t="s">
        <v>4921</v>
      </c>
      <c r="D86" s="13" t="s">
        <v>108</v>
      </c>
      <c r="E86" s="13" t="s">
        <v>65</v>
      </c>
      <c r="F86" s="13" t="s">
        <v>24</v>
      </c>
      <c r="G86" s="13" t="str">
        <f t="shared" ca="1" si="3"/>
        <v>S2</v>
      </c>
      <c r="H86" s="13" t="s">
        <v>54</v>
      </c>
      <c r="I86" s="13" t="s">
        <v>55</v>
      </c>
      <c r="J86" s="13" t="s">
        <v>6798</v>
      </c>
      <c r="K86" s="100">
        <v>42760</v>
      </c>
      <c r="L86" s="100">
        <v>42837</v>
      </c>
      <c r="M86" s="22">
        <v>42886</v>
      </c>
      <c r="N86" s="13" t="s">
        <v>13</v>
      </c>
      <c r="O86" s="13" t="s">
        <v>5488</v>
      </c>
      <c r="P86" s="13" t="s">
        <v>17</v>
      </c>
      <c r="Q86" s="13"/>
      <c r="R86" s="15">
        <v>2233077</v>
      </c>
      <c r="S86" s="104" t="s">
        <v>72</v>
      </c>
      <c r="T86" s="13" t="str">
        <f t="shared" ca="1" si="4"/>
        <v>No</v>
      </c>
      <c r="U86" s="13" t="str">
        <f t="shared" ca="1" si="5"/>
        <v>Yes</v>
      </c>
      <c r="V86" s="236" t="s">
        <v>5490</v>
      </c>
    </row>
    <row r="87" spans="1:22">
      <c r="A87" s="110" t="s">
        <v>4141</v>
      </c>
      <c r="B87" s="96" t="s">
        <v>4142</v>
      </c>
      <c r="C87" s="13" t="s">
        <v>6910</v>
      </c>
      <c r="D87" s="13" t="s">
        <v>108</v>
      </c>
      <c r="E87" s="13" t="s">
        <v>52</v>
      </c>
      <c r="F87" s="13" t="s">
        <v>24</v>
      </c>
      <c r="G87" s="13" t="str">
        <f t="shared" ca="1" si="3"/>
        <v>S2</v>
      </c>
      <c r="H87" s="13" t="s">
        <v>54</v>
      </c>
      <c r="I87" s="13" t="s">
        <v>55</v>
      </c>
      <c r="J87" s="13" t="s">
        <v>6911</v>
      </c>
      <c r="K87" s="100">
        <v>42716</v>
      </c>
      <c r="L87" s="100">
        <v>42831</v>
      </c>
      <c r="M87" s="22">
        <v>42886</v>
      </c>
      <c r="N87" s="13" t="s">
        <v>13</v>
      </c>
      <c r="O87" s="13" t="s">
        <v>14</v>
      </c>
      <c r="P87" s="13" t="s">
        <v>17</v>
      </c>
      <c r="Q87" s="13" t="s">
        <v>6912</v>
      </c>
      <c r="R87" s="15">
        <v>4312387</v>
      </c>
      <c r="S87" s="104" t="s">
        <v>72</v>
      </c>
      <c r="T87" s="13" t="str">
        <f t="shared" ca="1" si="4"/>
        <v>No</v>
      </c>
      <c r="U87" s="13" t="str">
        <f t="shared" ca="1" si="5"/>
        <v>Yes</v>
      </c>
      <c r="V87" s="236" t="s">
        <v>2701</v>
      </c>
    </row>
    <row r="88" spans="1:22">
      <c r="A88" s="103" t="s">
        <v>4174</v>
      </c>
      <c r="B88" s="96" t="s">
        <v>4133</v>
      </c>
      <c r="C88" s="13" t="s">
        <v>6913</v>
      </c>
      <c r="D88" s="13" t="s">
        <v>108</v>
      </c>
      <c r="E88" s="13" t="s">
        <v>65</v>
      </c>
      <c r="F88" s="13" t="s">
        <v>24</v>
      </c>
      <c r="G88" s="13" t="str">
        <f t="shared" ca="1" si="3"/>
        <v>S2</v>
      </c>
      <c r="H88" s="13" t="s">
        <v>54</v>
      </c>
      <c r="I88" s="13" t="s">
        <v>55</v>
      </c>
      <c r="J88" s="13" t="s">
        <v>6914</v>
      </c>
      <c r="K88" s="100">
        <v>42835</v>
      </c>
      <c r="L88" s="100">
        <v>42860</v>
      </c>
      <c r="M88" s="22">
        <v>42894</v>
      </c>
      <c r="N88" s="13" t="s">
        <v>9</v>
      </c>
      <c r="O88" s="13" t="s">
        <v>6267</v>
      </c>
      <c r="P88" s="13" t="s">
        <v>17</v>
      </c>
      <c r="Q88" s="13" t="s">
        <v>6915</v>
      </c>
      <c r="R88" s="15">
        <v>108093</v>
      </c>
      <c r="S88" s="104" t="s">
        <v>72</v>
      </c>
      <c r="T88" s="13" t="str">
        <f t="shared" ca="1" si="4"/>
        <v>No</v>
      </c>
      <c r="U88" s="13" t="str">
        <f t="shared" ca="1" si="5"/>
        <v>Yes</v>
      </c>
      <c r="V88" s="236" t="s">
        <v>6757</v>
      </c>
    </row>
    <row r="89" spans="1:22">
      <c r="A89" s="103" t="s">
        <v>4174</v>
      </c>
      <c r="B89" s="96" t="s">
        <v>4133</v>
      </c>
      <c r="C89" s="13" t="s">
        <v>6754</v>
      </c>
      <c r="D89" s="13" t="s">
        <v>108</v>
      </c>
      <c r="E89" s="13" t="s">
        <v>76</v>
      </c>
      <c r="F89" s="13" t="s">
        <v>24</v>
      </c>
      <c r="G89" s="13" t="str">
        <f t="shared" ca="1" si="3"/>
        <v>S2</v>
      </c>
      <c r="H89" s="13" t="s">
        <v>54</v>
      </c>
      <c r="I89" s="13" t="s">
        <v>68</v>
      </c>
      <c r="J89" s="13" t="s">
        <v>6916</v>
      </c>
      <c r="K89" s="100">
        <v>42835</v>
      </c>
      <c r="L89" s="100">
        <v>42881</v>
      </c>
      <c r="M89" s="22">
        <v>42894</v>
      </c>
      <c r="N89" s="13" t="s">
        <v>9</v>
      </c>
      <c r="O89" s="13" t="s">
        <v>6267</v>
      </c>
      <c r="P89" s="13" t="s">
        <v>17</v>
      </c>
      <c r="Q89" s="13" t="s">
        <v>6917</v>
      </c>
      <c r="R89" s="15">
        <v>104833</v>
      </c>
      <c r="S89" s="15" t="s">
        <v>72</v>
      </c>
      <c r="T89" s="13" t="str">
        <f t="shared" ca="1" si="4"/>
        <v>No</v>
      </c>
      <c r="U89" s="13" t="str">
        <f t="shared" ca="1" si="5"/>
        <v>Yes</v>
      </c>
      <c r="V89" s="236" t="s">
        <v>6757</v>
      </c>
    </row>
    <row r="90" spans="1:22">
      <c r="A90" s="110" t="s">
        <v>4690</v>
      </c>
      <c r="B90" s="96" t="s">
        <v>4691</v>
      </c>
      <c r="C90" s="13" t="s">
        <v>6918</v>
      </c>
      <c r="D90" s="13" t="s">
        <v>108</v>
      </c>
      <c r="E90" s="13" t="s">
        <v>65</v>
      </c>
      <c r="F90" s="13" t="s">
        <v>24</v>
      </c>
      <c r="G90" s="13" t="str">
        <f t="shared" ca="1" si="3"/>
        <v>S2</v>
      </c>
      <c r="H90" s="13" t="s">
        <v>54</v>
      </c>
      <c r="I90" s="13" t="s">
        <v>55</v>
      </c>
      <c r="J90" s="13" t="s">
        <v>6919</v>
      </c>
      <c r="K90" s="100">
        <v>42796</v>
      </c>
      <c r="L90" s="100">
        <v>42853</v>
      </c>
      <c r="M90" s="22">
        <v>42895</v>
      </c>
      <c r="N90" s="13" t="s">
        <v>9</v>
      </c>
      <c r="O90" s="13" t="s">
        <v>6181</v>
      </c>
      <c r="P90" s="13" t="s">
        <v>17</v>
      </c>
      <c r="Q90" s="13" t="s">
        <v>6920</v>
      </c>
      <c r="R90" s="15">
        <v>1031849</v>
      </c>
      <c r="S90" s="104" t="s">
        <v>72</v>
      </c>
      <c r="T90" s="13" t="str">
        <f t="shared" ca="1" si="4"/>
        <v>No</v>
      </c>
      <c r="U90" s="13" t="str">
        <f t="shared" ca="1" si="5"/>
        <v>Yes</v>
      </c>
      <c r="V90" s="236" t="s">
        <v>6792</v>
      </c>
    </row>
    <row r="91" spans="1:22">
      <c r="A91" s="110" t="s">
        <v>6115</v>
      </c>
      <c r="B91" s="96" t="s">
        <v>6116</v>
      </c>
      <c r="C91" s="13" t="s">
        <v>6921</v>
      </c>
      <c r="D91" s="13" t="s">
        <v>108</v>
      </c>
      <c r="E91" s="13" t="s">
        <v>65</v>
      </c>
      <c r="F91" s="13" t="s">
        <v>24</v>
      </c>
      <c r="G91" s="13" t="str">
        <f t="shared" ca="1" si="3"/>
        <v>S2</v>
      </c>
      <c r="H91" s="109" t="s">
        <v>54</v>
      </c>
      <c r="I91" s="13" t="s">
        <v>55</v>
      </c>
      <c r="J91" s="13" t="s">
        <v>6922</v>
      </c>
      <c r="K91" s="100">
        <v>42592</v>
      </c>
      <c r="L91" s="100">
        <v>42776</v>
      </c>
      <c r="M91" s="98">
        <v>42895</v>
      </c>
      <c r="N91" s="13" t="s">
        <v>13</v>
      </c>
      <c r="O91" s="13" t="s">
        <v>14</v>
      </c>
      <c r="P91" s="13" t="s">
        <v>17</v>
      </c>
      <c r="Q91" s="13"/>
      <c r="R91" s="15">
        <v>4313665</v>
      </c>
      <c r="S91" s="104" t="s">
        <v>72</v>
      </c>
      <c r="T91" s="13" t="str">
        <f t="shared" ca="1" si="4"/>
        <v>No</v>
      </c>
      <c r="U91" s="13" t="str">
        <f t="shared" ca="1" si="5"/>
        <v>Yes</v>
      </c>
      <c r="V91" s="236" t="s">
        <v>2701</v>
      </c>
    </row>
    <row r="92" spans="1:22">
      <c r="A92" s="110" t="s">
        <v>6115</v>
      </c>
      <c r="B92" s="96" t="s">
        <v>6116</v>
      </c>
      <c r="C92" s="13" t="s">
        <v>6923</v>
      </c>
      <c r="D92" s="13" t="s">
        <v>108</v>
      </c>
      <c r="E92" s="13" t="s">
        <v>65</v>
      </c>
      <c r="F92" s="13" t="s">
        <v>24</v>
      </c>
      <c r="G92" s="13" t="str">
        <f t="shared" ca="1" si="3"/>
        <v>S2</v>
      </c>
      <c r="H92" s="109" t="s">
        <v>54</v>
      </c>
      <c r="I92" s="13" t="s">
        <v>55</v>
      </c>
      <c r="J92" s="13" t="s">
        <v>6924</v>
      </c>
      <c r="K92" s="100">
        <v>42592</v>
      </c>
      <c r="L92" s="100">
        <v>42776</v>
      </c>
      <c r="M92" s="98">
        <v>42895</v>
      </c>
      <c r="N92" s="13" t="s">
        <v>9</v>
      </c>
      <c r="O92" s="13" t="s">
        <v>6267</v>
      </c>
      <c r="P92" s="13" t="s">
        <v>17</v>
      </c>
      <c r="Q92" s="13" t="s">
        <v>6925</v>
      </c>
      <c r="R92" s="15">
        <v>757607</v>
      </c>
      <c r="S92" s="104" t="s">
        <v>72</v>
      </c>
      <c r="T92" s="13" t="str">
        <f t="shared" ca="1" si="4"/>
        <v>No</v>
      </c>
      <c r="U92" s="13" t="str">
        <f t="shared" ca="1" si="5"/>
        <v>Yes</v>
      </c>
      <c r="V92" s="236" t="s">
        <v>6757</v>
      </c>
    </row>
    <row r="93" spans="1:22">
      <c r="A93" s="110" t="s">
        <v>4690</v>
      </c>
      <c r="B93" s="96" t="s">
        <v>4691</v>
      </c>
      <c r="C93" s="13" t="s">
        <v>5503</v>
      </c>
      <c r="D93" s="13" t="s">
        <v>108</v>
      </c>
      <c r="E93" s="13" t="s">
        <v>76</v>
      </c>
      <c r="F93" s="13" t="s">
        <v>24</v>
      </c>
      <c r="G93" s="13" t="str">
        <f t="shared" ca="1" si="3"/>
        <v>S2</v>
      </c>
      <c r="H93" s="13" t="s">
        <v>54</v>
      </c>
      <c r="I93" s="13" t="s">
        <v>55</v>
      </c>
      <c r="J93" s="13" t="s">
        <v>6926</v>
      </c>
      <c r="K93" s="100">
        <v>42757</v>
      </c>
      <c r="L93" s="100">
        <v>42885</v>
      </c>
      <c r="M93" s="22">
        <v>42901</v>
      </c>
      <c r="N93" s="13" t="s">
        <v>13</v>
      </c>
      <c r="O93" s="13" t="s">
        <v>14</v>
      </c>
      <c r="P93" s="13" t="s">
        <v>17</v>
      </c>
      <c r="Q93" s="13" t="s">
        <v>6927</v>
      </c>
      <c r="R93" s="15">
        <v>16182</v>
      </c>
      <c r="S93" s="15" t="s">
        <v>72</v>
      </c>
      <c r="T93" s="13" t="str">
        <f t="shared" ca="1" si="4"/>
        <v>No</v>
      </c>
      <c r="U93" s="13" t="str">
        <f t="shared" ca="1" si="5"/>
        <v>Yes</v>
      </c>
      <c r="V93" s="236" t="s">
        <v>2701</v>
      </c>
    </row>
    <row r="94" spans="1:22">
      <c r="A94" s="13" t="s">
        <v>4180</v>
      </c>
      <c r="B94" s="96" t="s">
        <v>4181</v>
      </c>
      <c r="C94" s="13" t="s">
        <v>4722</v>
      </c>
      <c r="D94" s="13" t="s">
        <v>65</v>
      </c>
      <c r="E94" s="13" t="s">
        <v>65</v>
      </c>
      <c r="F94" s="13" t="s">
        <v>24</v>
      </c>
      <c r="G94" s="13" t="str">
        <f t="shared" ca="1" si="3"/>
        <v>S2</v>
      </c>
      <c r="H94" s="13" t="s">
        <v>54</v>
      </c>
      <c r="I94" s="13" t="s">
        <v>55</v>
      </c>
      <c r="J94" s="13" t="s">
        <v>6928</v>
      </c>
      <c r="K94" s="100">
        <v>42814</v>
      </c>
      <c r="L94" s="100">
        <v>42828</v>
      </c>
      <c r="M94" s="22">
        <v>42902</v>
      </c>
      <c r="N94" s="13" t="s">
        <v>13</v>
      </c>
      <c r="O94" s="13" t="s">
        <v>135</v>
      </c>
      <c r="P94" s="13" t="s">
        <v>17</v>
      </c>
      <c r="Q94" s="13" t="s">
        <v>6929</v>
      </c>
      <c r="R94" s="15">
        <v>630</v>
      </c>
      <c r="S94" s="15" t="s">
        <v>72</v>
      </c>
      <c r="T94" s="13" t="str">
        <f t="shared" ca="1" si="4"/>
        <v>No</v>
      </c>
      <c r="U94" s="13" t="str">
        <f t="shared" ca="1" si="5"/>
        <v>Yes</v>
      </c>
      <c r="V94" s="236" t="s">
        <v>136</v>
      </c>
    </row>
    <row r="95" spans="1:22">
      <c r="A95" s="13" t="s">
        <v>4174</v>
      </c>
      <c r="B95" s="13" t="s">
        <v>4133</v>
      </c>
      <c r="C95" s="13" t="s">
        <v>3406</v>
      </c>
      <c r="D95" s="13" t="s">
        <v>65</v>
      </c>
      <c r="E95" s="13" t="s">
        <v>52</v>
      </c>
      <c r="F95" s="13" t="s">
        <v>24</v>
      </c>
      <c r="G95" s="13" t="str">
        <f t="shared" ca="1" si="3"/>
        <v>S2</v>
      </c>
      <c r="H95" s="13" t="s">
        <v>54</v>
      </c>
      <c r="I95" s="13" t="s">
        <v>55</v>
      </c>
      <c r="J95" s="13" t="s">
        <v>6930</v>
      </c>
      <c r="K95" s="100">
        <v>42775</v>
      </c>
      <c r="L95" s="100">
        <v>42852</v>
      </c>
      <c r="M95" s="22">
        <v>42902</v>
      </c>
      <c r="N95" s="13" t="s">
        <v>13</v>
      </c>
      <c r="O95" s="13" t="s">
        <v>157</v>
      </c>
      <c r="P95" s="13" t="s">
        <v>17</v>
      </c>
      <c r="Q95" s="13"/>
      <c r="R95" s="15">
        <v>2053498</v>
      </c>
      <c r="S95" s="104" t="s">
        <v>72</v>
      </c>
      <c r="T95" s="13" t="str">
        <f t="shared" ca="1" si="4"/>
        <v>No</v>
      </c>
      <c r="U95" s="13" t="str">
        <f t="shared" ca="1" si="5"/>
        <v>Yes</v>
      </c>
      <c r="V95" s="236" t="s">
        <v>158</v>
      </c>
    </row>
    <row r="96" spans="1:22">
      <c r="A96" s="18" t="s">
        <v>4766</v>
      </c>
      <c r="B96" s="18" t="s">
        <v>4767</v>
      </c>
      <c r="C96" s="18" t="s">
        <v>6931</v>
      </c>
      <c r="D96" s="18" t="s">
        <v>108</v>
      </c>
      <c r="E96" s="18" t="s">
        <v>65</v>
      </c>
      <c r="F96" s="13" t="s">
        <v>24</v>
      </c>
      <c r="G96" s="18" t="str">
        <f t="shared" ca="1" si="3"/>
        <v>S2</v>
      </c>
      <c r="H96" s="18" t="s">
        <v>54</v>
      </c>
      <c r="I96" s="18" t="s">
        <v>55</v>
      </c>
      <c r="J96" s="18" t="s">
        <v>6932</v>
      </c>
      <c r="K96" s="115">
        <v>42736</v>
      </c>
      <c r="L96" s="115">
        <v>42790</v>
      </c>
      <c r="M96" s="17">
        <v>42905</v>
      </c>
      <c r="N96" s="18" t="s">
        <v>13</v>
      </c>
      <c r="O96" s="18" t="s">
        <v>14</v>
      </c>
      <c r="P96" s="18" t="s">
        <v>17</v>
      </c>
      <c r="Q96" s="18"/>
      <c r="R96" s="15">
        <v>141181</v>
      </c>
      <c r="S96" s="116" t="s">
        <v>72</v>
      </c>
      <c r="T96" s="13" t="str">
        <f t="shared" ca="1" si="4"/>
        <v>No</v>
      </c>
      <c r="U96" s="13" t="str">
        <f t="shared" ca="1" si="5"/>
        <v>Yes</v>
      </c>
      <c r="V96" s="236" t="s">
        <v>2701</v>
      </c>
    </row>
    <row r="97" spans="1:22">
      <c r="A97" s="13" t="s">
        <v>4766</v>
      </c>
      <c r="B97" s="95" t="s">
        <v>4767</v>
      </c>
      <c r="C97" s="13" t="s">
        <v>5821</v>
      </c>
      <c r="D97" s="13" t="s">
        <v>65</v>
      </c>
      <c r="E97" s="13" t="s">
        <v>65</v>
      </c>
      <c r="F97" s="13" t="s">
        <v>24</v>
      </c>
      <c r="G97" s="13" t="str">
        <f t="shared" ca="1" si="3"/>
        <v>S2</v>
      </c>
      <c r="H97" s="13" t="s">
        <v>54</v>
      </c>
      <c r="I97" s="13" t="s">
        <v>55</v>
      </c>
      <c r="J97" s="13" t="s">
        <v>6933</v>
      </c>
      <c r="K97" s="100">
        <v>42736</v>
      </c>
      <c r="L97" s="100">
        <v>42790</v>
      </c>
      <c r="M97" s="22">
        <v>42905</v>
      </c>
      <c r="N97" s="13" t="s">
        <v>13</v>
      </c>
      <c r="O97" s="13" t="s">
        <v>14</v>
      </c>
      <c r="P97" s="13" t="s">
        <v>17</v>
      </c>
      <c r="Q97" s="13" t="s">
        <v>6934</v>
      </c>
      <c r="R97" s="15">
        <v>874058</v>
      </c>
      <c r="S97" s="15" t="s">
        <v>72</v>
      </c>
      <c r="T97" s="13" t="str">
        <f t="shared" ca="1" si="4"/>
        <v>No</v>
      </c>
      <c r="U97" s="13" t="str">
        <f t="shared" ca="1" si="5"/>
        <v>Yes</v>
      </c>
      <c r="V97" s="236" t="s">
        <v>2701</v>
      </c>
    </row>
    <row r="98" spans="1:22">
      <c r="A98" s="110" t="s">
        <v>4690</v>
      </c>
      <c r="B98" s="96" t="s">
        <v>4691</v>
      </c>
      <c r="C98" s="13" t="s">
        <v>6923</v>
      </c>
      <c r="D98" s="13" t="s">
        <v>65</v>
      </c>
      <c r="E98" s="13" t="s">
        <v>65</v>
      </c>
      <c r="F98" s="13" t="s">
        <v>24</v>
      </c>
      <c r="G98" s="13" t="str">
        <f t="shared" ca="1" si="3"/>
        <v>S2</v>
      </c>
      <c r="H98" s="13" t="s">
        <v>54</v>
      </c>
      <c r="I98" s="13" t="s">
        <v>55</v>
      </c>
      <c r="J98" s="13" t="s">
        <v>6935</v>
      </c>
      <c r="K98" s="100">
        <v>42592</v>
      </c>
      <c r="L98" s="100">
        <v>42895</v>
      </c>
      <c r="M98" s="22">
        <v>42905</v>
      </c>
      <c r="N98" s="13" t="s">
        <v>13</v>
      </c>
      <c r="O98" s="13" t="s">
        <v>14</v>
      </c>
      <c r="P98" s="13" t="s">
        <v>17</v>
      </c>
      <c r="Q98" s="13"/>
      <c r="R98" s="15">
        <v>214911</v>
      </c>
      <c r="S98" s="104" t="s">
        <v>72</v>
      </c>
      <c r="T98" s="13" t="str">
        <f t="shared" ca="1" si="4"/>
        <v>No</v>
      </c>
      <c r="U98" s="13" t="str">
        <f t="shared" ca="1" si="5"/>
        <v>Yes</v>
      </c>
      <c r="V98" s="236" t="s">
        <v>2701</v>
      </c>
    </row>
    <row r="99" spans="1:22">
      <c r="A99" s="110" t="s">
        <v>4660</v>
      </c>
      <c r="B99" s="96" t="s">
        <v>4661</v>
      </c>
      <c r="C99" s="13" t="s">
        <v>6936</v>
      </c>
      <c r="D99" s="13" t="s">
        <v>108</v>
      </c>
      <c r="E99" s="13" t="s">
        <v>65</v>
      </c>
      <c r="F99" s="13" t="s">
        <v>24</v>
      </c>
      <c r="G99" s="13" t="str">
        <f t="shared" ca="1" si="3"/>
        <v>S2</v>
      </c>
      <c r="H99" s="13" t="s">
        <v>54</v>
      </c>
      <c r="I99" s="13" t="s">
        <v>55</v>
      </c>
      <c r="J99" s="13" t="s">
        <v>6937</v>
      </c>
      <c r="K99" s="100">
        <v>42724</v>
      </c>
      <c r="L99" s="100">
        <v>42790</v>
      </c>
      <c r="M99" s="22">
        <v>42905</v>
      </c>
      <c r="N99" s="13" t="s">
        <v>9</v>
      </c>
      <c r="O99" s="13" t="s">
        <v>6305</v>
      </c>
      <c r="P99" s="13" t="s">
        <v>17</v>
      </c>
      <c r="Q99" s="13" t="s">
        <v>6938</v>
      </c>
      <c r="R99" s="15">
        <v>126120</v>
      </c>
      <c r="S99" s="104" t="s">
        <v>72</v>
      </c>
      <c r="T99" s="13" t="str">
        <f t="shared" ca="1" si="4"/>
        <v>No</v>
      </c>
      <c r="U99" s="13" t="str">
        <f t="shared" ca="1" si="5"/>
        <v>Yes</v>
      </c>
      <c r="V99" s="236" t="s">
        <v>6939</v>
      </c>
    </row>
    <row r="100" spans="1:22">
      <c r="A100" s="110" t="s">
        <v>134</v>
      </c>
      <c r="B100" s="96" t="s">
        <v>6940</v>
      </c>
      <c r="C100" s="13" t="s">
        <v>6293</v>
      </c>
      <c r="D100" s="13" t="s">
        <v>108</v>
      </c>
      <c r="E100" s="13" t="s">
        <v>76</v>
      </c>
      <c r="F100" s="13" t="s">
        <v>24</v>
      </c>
      <c r="G100" s="13" t="str">
        <f t="shared" ca="1" si="3"/>
        <v>S2</v>
      </c>
      <c r="H100" s="13" t="s">
        <v>54</v>
      </c>
      <c r="I100" s="13" t="s">
        <v>55</v>
      </c>
      <c r="J100" s="13" t="s">
        <v>6941</v>
      </c>
      <c r="K100" s="100">
        <v>42698</v>
      </c>
      <c r="L100" s="100">
        <v>42809</v>
      </c>
      <c r="M100" s="22">
        <v>42909</v>
      </c>
      <c r="N100" s="13" t="s">
        <v>9</v>
      </c>
      <c r="O100" s="13" t="s">
        <v>10</v>
      </c>
      <c r="P100" s="13" t="s">
        <v>17</v>
      </c>
      <c r="Q100" s="13" t="s">
        <v>6942</v>
      </c>
      <c r="R100" s="15">
        <v>1280048</v>
      </c>
      <c r="S100" s="15" t="s">
        <v>72</v>
      </c>
      <c r="T100" s="13" t="str">
        <f t="shared" ca="1" si="4"/>
        <v>No</v>
      </c>
      <c r="U100" s="13" t="str">
        <f t="shared" ca="1" si="5"/>
        <v>Yes</v>
      </c>
      <c r="V100" s="236" t="s">
        <v>118</v>
      </c>
    </row>
    <row r="101" spans="1:22">
      <c r="A101" s="110" t="s">
        <v>4174</v>
      </c>
      <c r="B101" s="96" t="s">
        <v>4133</v>
      </c>
      <c r="C101" s="13" t="s">
        <v>4708</v>
      </c>
      <c r="D101" s="13" t="s">
        <v>108</v>
      </c>
      <c r="E101" s="13" t="s">
        <v>65</v>
      </c>
      <c r="F101" s="13" t="s">
        <v>24</v>
      </c>
      <c r="G101" s="13" t="str">
        <f t="shared" ca="1" si="3"/>
        <v>S2</v>
      </c>
      <c r="H101" s="13" t="s">
        <v>54</v>
      </c>
      <c r="I101" s="13" t="s">
        <v>55</v>
      </c>
      <c r="J101" s="13" t="s">
        <v>6943</v>
      </c>
      <c r="K101" s="100">
        <v>42862</v>
      </c>
      <c r="L101" s="100">
        <v>42888</v>
      </c>
      <c r="M101" s="22">
        <v>42922</v>
      </c>
      <c r="N101" s="13" t="s">
        <v>9</v>
      </c>
      <c r="O101" s="13" t="s">
        <v>6267</v>
      </c>
      <c r="P101" s="13" t="s">
        <v>17</v>
      </c>
      <c r="Q101" s="13" t="s">
        <v>6944</v>
      </c>
      <c r="R101" s="15">
        <v>116093</v>
      </c>
      <c r="S101" s="15" t="s">
        <v>72</v>
      </c>
      <c r="T101" s="13" t="str">
        <f t="shared" ca="1" si="4"/>
        <v>No</v>
      </c>
      <c r="U101" s="13" t="str">
        <f t="shared" ca="1" si="5"/>
        <v>Yes</v>
      </c>
      <c r="V101" s="236" t="s">
        <v>6757</v>
      </c>
    </row>
    <row r="102" spans="1:22">
      <c r="A102" s="13" t="s">
        <v>4180</v>
      </c>
      <c r="B102" s="96" t="s">
        <v>4181</v>
      </c>
      <c r="C102" s="13" t="s">
        <v>6945</v>
      </c>
      <c r="D102" s="13" t="s">
        <v>108</v>
      </c>
      <c r="E102" s="13" t="s">
        <v>65</v>
      </c>
      <c r="F102" s="13" t="s">
        <v>24</v>
      </c>
      <c r="G102" s="13" t="str">
        <f t="shared" ca="1" si="3"/>
        <v>S2</v>
      </c>
      <c r="H102" s="13" t="s">
        <v>54</v>
      </c>
      <c r="I102" s="13" t="s">
        <v>55</v>
      </c>
      <c r="J102" s="13" t="s">
        <v>6946</v>
      </c>
      <c r="K102" s="100">
        <v>42664</v>
      </c>
      <c r="L102" s="100">
        <v>42884</v>
      </c>
      <c r="M102" s="22">
        <v>42923</v>
      </c>
      <c r="N102" s="13" t="s">
        <v>9</v>
      </c>
      <c r="O102" s="13" t="s">
        <v>10</v>
      </c>
      <c r="P102" s="13" t="s">
        <v>17</v>
      </c>
      <c r="Q102" s="13" t="s">
        <v>6947</v>
      </c>
      <c r="R102" s="15">
        <v>30486718</v>
      </c>
      <c r="S102" s="15" t="s">
        <v>72</v>
      </c>
      <c r="T102" s="13" t="str">
        <f t="shared" ca="1" si="4"/>
        <v>No</v>
      </c>
      <c r="U102" s="13" t="str">
        <f t="shared" ca="1" si="5"/>
        <v>Yes</v>
      </c>
      <c r="V102" s="236" t="s">
        <v>118</v>
      </c>
    </row>
    <row r="103" spans="1:22">
      <c r="A103" s="110" t="s">
        <v>4174</v>
      </c>
      <c r="B103" s="96" t="s">
        <v>4133</v>
      </c>
      <c r="C103" s="13" t="s">
        <v>6754</v>
      </c>
      <c r="D103" s="13" t="s">
        <v>108</v>
      </c>
      <c r="E103" s="13" t="s">
        <v>76</v>
      </c>
      <c r="F103" s="13" t="s">
        <v>24</v>
      </c>
      <c r="G103" s="13" t="str">
        <f t="shared" ca="1" si="3"/>
        <v>S2</v>
      </c>
      <c r="H103" s="13" t="s">
        <v>54</v>
      </c>
      <c r="I103" s="13" t="s">
        <v>68</v>
      </c>
      <c r="J103" s="13" t="s">
        <v>6948</v>
      </c>
      <c r="K103" s="100">
        <v>42874</v>
      </c>
      <c r="L103" s="100">
        <v>42889</v>
      </c>
      <c r="M103" s="22">
        <v>42923</v>
      </c>
      <c r="N103" s="13" t="s">
        <v>9</v>
      </c>
      <c r="O103" s="13" t="s">
        <v>6267</v>
      </c>
      <c r="P103" s="13" t="s">
        <v>17</v>
      </c>
      <c r="Q103" s="13" t="s">
        <v>6949</v>
      </c>
      <c r="R103" s="15">
        <v>104984</v>
      </c>
      <c r="S103" s="15" t="s">
        <v>72</v>
      </c>
      <c r="T103" s="13" t="str">
        <f t="shared" ca="1" si="4"/>
        <v>No</v>
      </c>
      <c r="U103" s="13" t="str">
        <f t="shared" ca="1" si="5"/>
        <v>Yes</v>
      </c>
      <c r="V103" s="236" t="s">
        <v>6757</v>
      </c>
    </row>
    <row r="104" spans="1:22">
      <c r="A104" s="13" t="s">
        <v>4180</v>
      </c>
      <c r="B104" s="96" t="s">
        <v>4181</v>
      </c>
      <c r="C104" s="13" t="s">
        <v>6950</v>
      </c>
      <c r="D104" s="13" t="s">
        <v>108</v>
      </c>
      <c r="E104" s="13" t="s">
        <v>65</v>
      </c>
      <c r="F104" s="13" t="s">
        <v>24</v>
      </c>
      <c r="G104" s="13" t="str">
        <f t="shared" ca="1" si="3"/>
        <v>S2</v>
      </c>
      <c r="H104" s="13" t="s">
        <v>54</v>
      </c>
      <c r="I104" s="13" t="s">
        <v>55</v>
      </c>
      <c r="J104" s="13" t="s">
        <v>6951</v>
      </c>
      <c r="K104" s="100">
        <v>42681</v>
      </c>
      <c r="L104" s="100">
        <v>42874</v>
      </c>
      <c r="M104" s="22">
        <v>42926</v>
      </c>
      <c r="N104" s="13" t="s">
        <v>9</v>
      </c>
      <c r="O104" s="13" t="s">
        <v>4319</v>
      </c>
      <c r="P104" s="13" t="s">
        <v>17</v>
      </c>
      <c r="Q104" s="13" t="s">
        <v>6952</v>
      </c>
      <c r="R104" s="15">
        <v>2515402</v>
      </c>
      <c r="S104" s="15" t="s">
        <v>72</v>
      </c>
      <c r="T104" s="13" t="str">
        <f t="shared" ca="1" si="4"/>
        <v>No</v>
      </c>
      <c r="U104" s="13" t="str">
        <f t="shared" ca="1" si="5"/>
        <v>Yes</v>
      </c>
      <c r="V104" s="236" t="s">
        <v>4963</v>
      </c>
    </row>
    <row r="105" spans="1:22">
      <c r="A105" s="110" t="s">
        <v>4141</v>
      </c>
      <c r="B105" s="96" t="s">
        <v>4142</v>
      </c>
      <c r="C105" s="13" t="s">
        <v>4153</v>
      </c>
      <c r="D105" s="13" t="s">
        <v>64</v>
      </c>
      <c r="E105" s="13" t="s">
        <v>76</v>
      </c>
      <c r="F105" s="13" t="s">
        <v>24</v>
      </c>
      <c r="G105" s="13" t="str">
        <f t="shared" ca="1" si="3"/>
        <v>S2</v>
      </c>
      <c r="H105" s="13" t="s">
        <v>54</v>
      </c>
      <c r="I105" s="13" t="s">
        <v>55</v>
      </c>
      <c r="J105" s="13" t="s">
        <v>6953</v>
      </c>
      <c r="K105" s="100">
        <v>42838</v>
      </c>
      <c r="L105" s="100">
        <v>42914</v>
      </c>
      <c r="M105" s="22">
        <v>42936</v>
      </c>
      <c r="N105" s="13" t="s">
        <v>13</v>
      </c>
      <c r="O105" s="13" t="s">
        <v>132</v>
      </c>
      <c r="P105" s="13" t="s">
        <v>17</v>
      </c>
      <c r="Q105" s="13" t="s">
        <v>6954</v>
      </c>
      <c r="R105" s="15">
        <v>849534</v>
      </c>
      <c r="S105" s="15" t="s">
        <v>72</v>
      </c>
      <c r="T105" s="13" t="str">
        <f t="shared" ca="1" si="4"/>
        <v>No</v>
      </c>
      <c r="U105" s="13" t="str">
        <f t="shared" ca="1" si="5"/>
        <v>Yes</v>
      </c>
      <c r="V105" s="236" t="s">
        <v>133</v>
      </c>
    </row>
    <row r="106" spans="1:22">
      <c r="A106" s="13" t="s">
        <v>4766</v>
      </c>
      <c r="B106" s="95" t="s">
        <v>4767</v>
      </c>
      <c r="C106" s="13" t="s">
        <v>6213</v>
      </c>
      <c r="D106" s="13" t="s">
        <v>108</v>
      </c>
      <c r="E106" s="13" t="s">
        <v>65</v>
      </c>
      <c r="F106" s="13" t="s">
        <v>24</v>
      </c>
      <c r="G106" s="13" t="str">
        <f t="shared" ca="1" si="3"/>
        <v>S2</v>
      </c>
      <c r="H106" s="13" t="s">
        <v>54</v>
      </c>
      <c r="I106" s="13" t="s">
        <v>55</v>
      </c>
      <c r="J106" s="13" t="s">
        <v>6955</v>
      </c>
      <c r="K106" s="100">
        <v>42838</v>
      </c>
      <c r="L106" s="100">
        <v>42892</v>
      </c>
      <c r="M106" s="22">
        <v>42942</v>
      </c>
      <c r="N106" s="13" t="s">
        <v>9</v>
      </c>
      <c r="O106" s="13" t="s">
        <v>10</v>
      </c>
      <c r="P106" s="13" t="s">
        <v>17</v>
      </c>
      <c r="Q106" s="13" t="s">
        <v>6915</v>
      </c>
      <c r="R106" s="15">
        <v>1645038</v>
      </c>
      <c r="S106" s="104" t="s">
        <v>72</v>
      </c>
      <c r="T106" s="13" t="str">
        <f t="shared" ca="1" si="4"/>
        <v>No</v>
      </c>
      <c r="U106" s="13" t="str">
        <f t="shared" ca="1" si="5"/>
        <v>Yes</v>
      </c>
      <c r="V106" s="236" t="s">
        <v>118</v>
      </c>
    </row>
    <row r="107" spans="1:22">
      <c r="A107" s="13" t="s">
        <v>4766</v>
      </c>
      <c r="B107" s="95" t="s">
        <v>4767</v>
      </c>
      <c r="C107" s="13" t="s">
        <v>4835</v>
      </c>
      <c r="D107" s="13" t="s">
        <v>108</v>
      </c>
      <c r="E107" s="13" t="s">
        <v>65</v>
      </c>
      <c r="F107" s="13" t="s">
        <v>24</v>
      </c>
      <c r="G107" s="13" t="str">
        <f t="shared" ca="1" si="3"/>
        <v>S2</v>
      </c>
      <c r="H107" s="13" t="s">
        <v>54</v>
      </c>
      <c r="I107" s="13" t="s">
        <v>55</v>
      </c>
      <c r="J107" s="13" t="s">
        <v>6956</v>
      </c>
      <c r="K107" s="100">
        <v>42718</v>
      </c>
      <c r="L107" s="100">
        <v>42892</v>
      </c>
      <c r="M107" s="22">
        <v>42942</v>
      </c>
      <c r="N107" s="13" t="s">
        <v>13</v>
      </c>
      <c r="O107" s="13" t="s">
        <v>14</v>
      </c>
      <c r="P107" s="13" t="s">
        <v>17</v>
      </c>
      <c r="Q107" s="13"/>
      <c r="R107" s="15">
        <v>2753831</v>
      </c>
      <c r="S107" s="15" t="s">
        <v>72</v>
      </c>
      <c r="T107" s="13" t="str">
        <f t="shared" ca="1" si="4"/>
        <v>No</v>
      </c>
      <c r="U107" s="13" t="str">
        <f t="shared" ca="1" si="5"/>
        <v>Yes</v>
      </c>
      <c r="V107" s="236" t="s">
        <v>2701</v>
      </c>
    </row>
    <row r="108" spans="1:22">
      <c r="A108" s="13" t="s">
        <v>4766</v>
      </c>
      <c r="B108" s="95" t="s">
        <v>4767</v>
      </c>
      <c r="C108" s="13" t="s">
        <v>6957</v>
      </c>
      <c r="D108" s="13" t="s">
        <v>108</v>
      </c>
      <c r="E108" s="13" t="s">
        <v>65</v>
      </c>
      <c r="F108" s="13" t="s">
        <v>24</v>
      </c>
      <c r="G108" s="13" t="str">
        <f t="shared" ca="1" si="3"/>
        <v>S2</v>
      </c>
      <c r="H108" s="13" t="s">
        <v>54</v>
      </c>
      <c r="I108" s="13" t="s">
        <v>55</v>
      </c>
      <c r="J108" s="13" t="s">
        <v>6958</v>
      </c>
      <c r="K108" s="100">
        <v>42838</v>
      </c>
      <c r="L108" s="100">
        <v>42892</v>
      </c>
      <c r="M108" s="22">
        <v>42942</v>
      </c>
      <c r="N108" s="13" t="s">
        <v>11</v>
      </c>
      <c r="O108" s="13" t="s">
        <v>128</v>
      </c>
      <c r="P108" s="13" t="s">
        <v>17</v>
      </c>
      <c r="Q108" s="13"/>
      <c r="R108" s="15">
        <v>37765798</v>
      </c>
      <c r="S108" s="15" t="s">
        <v>72</v>
      </c>
      <c r="T108" s="13" t="str">
        <f t="shared" ca="1" si="4"/>
        <v>No</v>
      </c>
      <c r="U108" s="13" t="str">
        <f t="shared" ca="1" si="5"/>
        <v>Yes</v>
      </c>
      <c r="V108" s="236" t="s">
        <v>129</v>
      </c>
    </row>
    <row r="109" spans="1:22">
      <c r="A109" s="13" t="s">
        <v>4766</v>
      </c>
      <c r="B109" s="95" t="s">
        <v>4767</v>
      </c>
      <c r="C109" s="13" t="s">
        <v>4791</v>
      </c>
      <c r="D109" s="13" t="s">
        <v>108</v>
      </c>
      <c r="E109" s="13" t="s">
        <v>65</v>
      </c>
      <c r="F109" s="13" t="s">
        <v>24</v>
      </c>
      <c r="G109" s="13" t="str">
        <f t="shared" ca="1" si="3"/>
        <v>S2</v>
      </c>
      <c r="H109" s="13" t="s">
        <v>54</v>
      </c>
      <c r="I109" s="13" t="s">
        <v>55</v>
      </c>
      <c r="J109" s="13" t="s">
        <v>6959</v>
      </c>
      <c r="K109" s="100">
        <v>42837</v>
      </c>
      <c r="L109" s="100">
        <v>42892</v>
      </c>
      <c r="M109" s="22">
        <v>42942</v>
      </c>
      <c r="N109" s="13" t="s">
        <v>9</v>
      </c>
      <c r="O109" s="13" t="s">
        <v>10</v>
      </c>
      <c r="P109" s="13" t="s">
        <v>17</v>
      </c>
      <c r="Q109" s="13" t="s">
        <v>6960</v>
      </c>
      <c r="R109" s="15">
        <v>1506105</v>
      </c>
      <c r="S109" s="15" t="s">
        <v>72</v>
      </c>
      <c r="T109" s="13" t="str">
        <f t="shared" ca="1" si="4"/>
        <v>No</v>
      </c>
      <c r="U109" s="13" t="str">
        <f t="shared" ca="1" si="5"/>
        <v>Yes</v>
      </c>
      <c r="V109" s="236" t="s">
        <v>118</v>
      </c>
    </row>
    <row r="110" spans="1:22">
      <c r="A110" s="104" t="s">
        <v>4141</v>
      </c>
      <c r="B110" s="96" t="s">
        <v>4142</v>
      </c>
      <c r="C110" s="13" t="s">
        <v>3795</v>
      </c>
      <c r="D110" s="13" t="s">
        <v>64</v>
      </c>
      <c r="E110" s="13" t="s">
        <v>65</v>
      </c>
      <c r="F110" s="13" t="s">
        <v>24</v>
      </c>
      <c r="G110" s="13" t="str">
        <f t="shared" ca="1" si="3"/>
        <v>S2</v>
      </c>
      <c r="H110" s="13" t="s">
        <v>54</v>
      </c>
      <c r="I110" s="13" t="s">
        <v>55</v>
      </c>
      <c r="J110" s="13" t="s">
        <v>6961</v>
      </c>
      <c r="K110" s="100">
        <v>42737</v>
      </c>
      <c r="L110" s="100">
        <v>42900</v>
      </c>
      <c r="M110" s="22">
        <v>42947</v>
      </c>
      <c r="N110" s="13" t="s">
        <v>13</v>
      </c>
      <c r="O110" s="13" t="s">
        <v>157</v>
      </c>
      <c r="P110" s="13" t="s">
        <v>17</v>
      </c>
      <c r="Q110" s="13" t="s">
        <v>6962</v>
      </c>
      <c r="R110" s="15">
        <v>0</v>
      </c>
      <c r="S110" s="15" t="s">
        <v>72</v>
      </c>
      <c r="T110" s="13" t="str">
        <f t="shared" ca="1" si="4"/>
        <v>No</v>
      </c>
      <c r="U110" s="13" t="str">
        <f t="shared" ca="1" si="5"/>
        <v>Yes</v>
      </c>
      <c r="V110" s="236" t="s">
        <v>158</v>
      </c>
    </row>
    <row r="111" spans="1:22">
      <c r="A111" s="110" t="s">
        <v>4174</v>
      </c>
      <c r="B111" s="96" t="s">
        <v>4133</v>
      </c>
      <c r="C111" s="13" t="s">
        <v>6963</v>
      </c>
      <c r="D111" s="13" t="s">
        <v>108</v>
      </c>
      <c r="E111" s="13" t="s">
        <v>76</v>
      </c>
      <c r="F111" s="13" t="s">
        <v>24</v>
      </c>
      <c r="G111" s="13" t="str">
        <f t="shared" ca="1" si="3"/>
        <v>S2</v>
      </c>
      <c r="H111" s="13" t="s">
        <v>54</v>
      </c>
      <c r="I111" s="13" t="s">
        <v>55</v>
      </c>
      <c r="J111" s="13" t="s">
        <v>6964</v>
      </c>
      <c r="K111" s="100">
        <v>42891</v>
      </c>
      <c r="L111" s="100">
        <v>42916</v>
      </c>
      <c r="M111" s="22">
        <v>42950</v>
      </c>
      <c r="N111" s="13" t="s">
        <v>9</v>
      </c>
      <c r="O111" s="13" t="s">
        <v>6267</v>
      </c>
      <c r="P111" s="13" t="s">
        <v>17</v>
      </c>
      <c r="Q111" s="13"/>
      <c r="R111" s="15">
        <v>64522</v>
      </c>
      <c r="S111" s="15" t="s">
        <v>72</v>
      </c>
      <c r="T111" s="13" t="str">
        <f t="shared" ca="1" si="4"/>
        <v>No</v>
      </c>
      <c r="U111" s="13" t="str">
        <f t="shared" ca="1" si="5"/>
        <v>Yes</v>
      </c>
      <c r="V111" s="236" t="s">
        <v>6757</v>
      </c>
    </row>
    <row r="112" spans="1:22">
      <c r="A112" s="110" t="s">
        <v>4174</v>
      </c>
      <c r="B112" s="96" t="s">
        <v>4133</v>
      </c>
      <c r="C112" s="13" t="s">
        <v>6965</v>
      </c>
      <c r="D112" s="13" t="s">
        <v>108</v>
      </c>
      <c r="E112" s="13" t="s">
        <v>65</v>
      </c>
      <c r="F112" s="13" t="s">
        <v>24</v>
      </c>
      <c r="G112" s="13" t="str">
        <f t="shared" ca="1" si="3"/>
        <v>S2</v>
      </c>
      <c r="H112" s="13" t="s">
        <v>54</v>
      </c>
      <c r="I112" s="13" t="s">
        <v>55</v>
      </c>
      <c r="J112" s="13" t="s">
        <v>6966</v>
      </c>
      <c r="K112" s="100">
        <v>42891</v>
      </c>
      <c r="L112" s="100">
        <v>42916</v>
      </c>
      <c r="M112" s="22">
        <v>42950</v>
      </c>
      <c r="N112" s="13" t="s">
        <v>9</v>
      </c>
      <c r="O112" s="13" t="s">
        <v>6267</v>
      </c>
      <c r="P112" s="13" t="s">
        <v>17</v>
      </c>
      <c r="Q112" s="13" t="s">
        <v>6967</v>
      </c>
      <c r="R112" s="15">
        <v>118016</v>
      </c>
      <c r="S112" s="15" t="s">
        <v>72</v>
      </c>
      <c r="T112" s="13" t="str">
        <f t="shared" ca="1" si="4"/>
        <v>No</v>
      </c>
      <c r="U112" s="13" t="str">
        <f t="shared" ca="1" si="5"/>
        <v>Yes</v>
      </c>
      <c r="V112" s="236" t="s">
        <v>6757</v>
      </c>
    </row>
    <row r="113" spans="1:22">
      <c r="A113" s="110" t="s">
        <v>4174</v>
      </c>
      <c r="B113" s="96" t="s">
        <v>4133</v>
      </c>
      <c r="C113" s="13" t="s">
        <v>6968</v>
      </c>
      <c r="D113" s="13" t="s">
        <v>108</v>
      </c>
      <c r="E113" s="13" t="s">
        <v>76</v>
      </c>
      <c r="F113" s="13" t="s">
        <v>24</v>
      </c>
      <c r="G113" s="13" t="str">
        <f t="shared" ca="1" si="3"/>
        <v>S2</v>
      </c>
      <c r="H113" s="13" t="s">
        <v>54</v>
      </c>
      <c r="I113" s="13" t="s">
        <v>68</v>
      </c>
      <c r="J113" s="13" t="s">
        <v>6969</v>
      </c>
      <c r="K113" s="100">
        <v>42891</v>
      </c>
      <c r="L113" s="100">
        <v>42916</v>
      </c>
      <c r="M113" s="22">
        <v>42950</v>
      </c>
      <c r="N113" s="13" t="s">
        <v>9</v>
      </c>
      <c r="O113" s="13" t="s">
        <v>6267</v>
      </c>
      <c r="P113" s="13" t="s">
        <v>17</v>
      </c>
      <c r="Q113" s="13" t="s">
        <v>6970</v>
      </c>
      <c r="R113" s="15">
        <v>105710</v>
      </c>
      <c r="S113" s="15" t="s">
        <v>72</v>
      </c>
      <c r="T113" s="13" t="str">
        <f t="shared" ca="1" si="4"/>
        <v>No</v>
      </c>
      <c r="U113" s="13" t="str">
        <f t="shared" ca="1" si="5"/>
        <v>Yes</v>
      </c>
      <c r="V113" s="236" t="s">
        <v>6757</v>
      </c>
    </row>
    <row r="114" spans="1:22">
      <c r="A114" s="110" t="s">
        <v>4174</v>
      </c>
      <c r="B114" s="96" t="s">
        <v>4133</v>
      </c>
      <c r="C114" s="13" t="s">
        <v>6971</v>
      </c>
      <c r="D114" s="13" t="s">
        <v>108</v>
      </c>
      <c r="E114" s="13" t="s">
        <v>76</v>
      </c>
      <c r="F114" s="13" t="s">
        <v>24</v>
      </c>
      <c r="G114" s="13" t="str">
        <f t="shared" ca="1" si="3"/>
        <v>S2</v>
      </c>
      <c r="H114" s="13" t="s">
        <v>54</v>
      </c>
      <c r="I114" s="13" t="s">
        <v>68</v>
      </c>
      <c r="J114" s="13" t="s">
        <v>6972</v>
      </c>
      <c r="K114" s="100">
        <v>42891</v>
      </c>
      <c r="L114" s="100">
        <v>42916</v>
      </c>
      <c r="M114" s="22">
        <v>42950</v>
      </c>
      <c r="N114" s="13" t="s">
        <v>9</v>
      </c>
      <c r="O114" s="13" t="s">
        <v>6267</v>
      </c>
      <c r="P114" s="13" t="s">
        <v>17</v>
      </c>
      <c r="Q114" s="13" t="s">
        <v>6973</v>
      </c>
      <c r="R114" s="15">
        <v>101340</v>
      </c>
      <c r="S114" s="15" t="s">
        <v>72</v>
      </c>
      <c r="T114" s="13" t="str">
        <f t="shared" ca="1" si="4"/>
        <v>No</v>
      </c>
      <c r="U114" s="13" t="str">
        <f t="shared" ca="1" si="5"/>
        <v>Yes</v>
      </c>
      <c r="V114" s="236" t="s">
        <v>6757</v>
      </c>
    </row>
    <row r="115" spans="1:22">
      <c r="A115" s="104" t="s">
        <v>4141</v>
      </c>
      <c r="B115" s="96" t="s">
        <v>4142</v>
      </c>
      <c r="C115" s="13" t="s">
        <v>3469</v>
      </c>
      <c r="D115" s="13" t="s">
        <v>64</v>
      </c>
      <c r="E115" s="13" t="s">
        <v>65</v>
      </c>
      <c r="F115" s="13" t="s">
        <v>24</v>
      </c>
      <c r="G115" s="13" t="str">
        <f t="shared" ca="1" si="3"/>
        <v>S2</v>
      </c>
      <c r="H115" s="13" t="s">
        <v>54</v>
      </c>
      <c r="I115" s="13" t="s">
        <v>68</v>
      </c>
      <c r="J115" s="13" t="s">
        <v>6974</v>
      </c>
      <c r="K115" s="100">
        <v>42760</v>
      </c>
      <c r="L115" s="100">
        <v>42900</v>
      </c>
      <c r="M115" s="22">
        <v>42955</v>
      </c>
      <c r="N115" s="13" t="s">
        <v>9</v>
      </c>
      <c r="O115" s="13" t="s">
        <v>6181</v>
      </c>
      <c r="P115" s="13" t="s">
        <v>17</v>
      </c>
      <c r="Q115" s="13" t="s">
        <v>6975</v>
      </c>
      <c r="R115" s="15">
        <v>324960</v>
      </c>
      <c r="S115" s="15" t="s">
        <v>72</v>
      </c>
      <c r="T115" s="13" t="str">
        <f t="shared" ca="1" si="4"/>
        <v>No</v>
      </c>
      <c r="U115" s="13" t="str">
        <f t="shared" ca="1" si="5"/>
        <v>Yes</v>
      </c>
      <c r="V115" s="236" t="s">
        <v>6792</v>
      </c>
    </row>
    <row r="116" spans="1:22">
      <c r="A116" s="110" t="s">
        <v>4660</v>
      </c>
      <c r="B116" s="96" t="s">
        <v>4661</v>
      </c>
      <c r="C116" s="13" t="s">
        <v>6976</v>
      </c>
      <c r="D116" s="13" t="s">
        <v>108</v>
      </c>
      <c r="E116" s="13" t="s">
        <v>65</v>
      </c>
      <c r="F116" s="13" t="s">
        <v>24</v>
      </c>
      <c r="G116" s="13" t="str">
        <f t="shared" ca="1" si="3"/>
        <v>S2</v>
      </c>
      <c r="H116" s="13" t="s">
        <v>54</v>
      </c>
      <c r="I116" s="13" t="s">
        <v>55</v>
      </c>
      <c r="J116" s="13" t="s">
        <v>6977</v>
      </c>
      <c r="K116" s="100">
        <v>42878</v>
      </c>
      <c r="L116" s="100">
        <v>42886</v>
      </c>
      <c r="M116" s="22">
        <v>42956</v>
      </c>
      <c r="N116" s="13" t="s">
        <v>9</v>
      </c>
      <c r="O116" s="13" t="s">
        <v>10</v>
      </c>
      <c r="P116" s="13" t="s">
        <v>17</v>
      </c>
      <c r="Q116" s="13" t="s">
        <v>6978</v>
      </c>
      <c r="R116" s="15">
        <v>186968</v>
      </c>
      <c r="S116" s="15" t="s">
        <v>72</v>
      </c>
      <c r="T116" s="13" t="str">
        <f t="shared" ca="1" si="4"/>
        <v>No</v>
      </c>
      <c r="U116" s="13" t="str">
        <f t="shared" ca="1" si="5"/>
        <v>Yes</v>
      </c>
      <c r="V116" s="236" t="s">
        <v>118</v>
      </c>
    </row>
    <row r="117" spans="1:22">
      <c r="A117" s="110" t="s">
        <v>4690</v>
      </c>
      <c r="B117" s="96" t="s">
        <v>4691</v>
      </c>
      <c r="C117" s="13" t="s">
        <v>5503</v>
      </c>
      <c r="D117" s="13" t="s">
        <v>108</v>
      </c>
      <c r="E117" s="13" t="s">
        <v>76</v>
      </c>
      <c r="F117" s="13" t="s">
        <v>24</v>
      </c>
      <c r="G117" s="13" t="str">
        <f t="shared" ca="1" si="3"/>
        <v>S2</v>
      </c>
      <c r="H117" s="13" t="s">
        <v>54</v>
      </c>
      <c r="I117" s="13" t="s">
        <v>55</v>
      </c>
      <c r="J117" s="13" t="s">
        <v>6979</v>
      </c>
      <c r="K117" s="100">
        <v>42885</v>
      </c>
      <c r="L117" s="100">
        <v>42947</v>
      </c>
      <c r="M117" s="22">
        <v>42962</v>
      </c>
      <c r="N117" s="13" t="s">
        <v>9</v>
      </c>
      <c r="O117" s="13" t="s">
        <v>10</v>
      </c>
      <c r="P117" s="13" t="s">
        <v>17</v>
      </c>
      <c r="Q117" s="13" t="s">
        <v>6980</v>
      </c>
      <c r="R117" s="15">
        <v>16182</v>
      </c>
      <c r="S117" s="15" t="s">
        <v>72</v>
      </c>
      <c r="T117" s="13" t="str">
        <f t="shared" ca="1" si="4"/>
        <v>No</v>
      </c>
      <c r="U117" s="13" t="str">
        <f t="shared" ca="1" si="5"/>
        <v>Yes</v>
      </c>
      <c r="V117" s="236" t="s">
        <v>118</v>
      </c>
    </row>
    <row r="118" spans="1:22">
      <c r="A118" s="110" t="s">
        <v>4174</v>
      </c>
      <c r="B118" s="96" t="s">
        <v>4133</v>
      </c>
      <c r="C118" s="13" t="s">
        <v>1525</v>
      </c>
      <c r="D118" s="13" t="s">
        <v>108</v>
      </c>
      <c r="E118" s="13" t="s">
        <v>65</v>
      </c>
      <c r="F118" s="13" t="s">
        <v>24</v>
      </c>
      <c r="G118" s="13" t="str">
        <f t="shared" ca="1" si="3"/>
        <v>S2</v>
      </c>
      <c r="H118" s="13" t="s">
        <v>54</v>
      </c>
      <c r="I118" s="13" t="s">
        <v>55</v>
      </c>
      <c r="J118" s="13" t="s">
        <v>6981</v>
      </c>
      <c r="K118" s="100">
        <v>42856</v>
      </c>
      <c r="L118" s="100">
        <v>42930</v>
      </c>
      <c r="M118" s="22">
        <v>42972</v>
      </c>
      <c r="N118" s="13" t="s">
        <v>9</v>
      </c>
      <c r="O118" s="13" t="s">
        <v>6267</v>
      </c>
      <c r="P118" s="13" t="s">
        <v>17</v>
      </c>
      <c r="Q118" s="13" t="s">
        <v>6982</v>
      </c>
      <c r="R118" s="15">
        <v>2829170</v>
      </c>
      <c r="S118" s="15" t="s">
        <v>72</v>
      </c>
      <c r="T118" s="13" t="str">
        <f t="shared" ca="1" si="4"/>
        <v>No</v>
      </c>
      <c r="U118" s="13" t="str">
        <f t="shared" ca="1" si="5"/>
        <v>Yes</v>
      </c>
      <c r="V118" s="236" t="s">
        <v>6757</v>
      </c>
    </row>
    <row r="119" spans="1:22">
      <c r="A119" s="110" t="s">
        <v>4141</v>
      </c>
      <c r="B119" s="96" t="s">
        <v>4142</v>
      </c>
      <c r="C119" s="13" t="s">
        <v>5496</v>
      </c>
      <c r="D119" s="13" t="s">
        <v>108</v>
      </c>
      <c r="E119" s="13" t="s">
        <v>65</v>
      </c>
      <c r="F119" s="13" t="s">
        <v>24</v>
      </c>
      <c r="G119" s="13" t="str">
        <f t="shared" ca="1" si="3"/>
        <v>S2</v>
      </c>
      <c r="H119" s="13" t="s">
        <v>54</v>
      </c>
      <c r="I119" s="13" t="s">
        <v>55</v>
      </c>
      <c r="J119" s="13" t="s">
        <v>6983</v>
      </c>
      <c r="K119" s="100">
        <v>42849</v>
      </c>
      <c r="L119" s="100">
        <v>42936</v>
      </c>
      <c r="M119" s="22">
        <v>42977</v>
      </c>
      <c r="N119" s="13" t="s">
        <v>13</v>
      </c>
      <c r="O119" s="13" t="s">
        <v>157</v>
      </c>
      <c r="P119" s="13" t="s">
        <v>17</v>
      </c>
      <c r="Q119" s="13"/>
      <c r="R119" s="15">
        <v>2497193</v>
      </c>
      <c r="S119" s="15" t="s">
        <v>72</v>
      </c>
      <c r="T119" s="13" t="str">
        <f t="shared" ca="1" si="4"/>
        <v>No</v>
      </c>
      <c r="U119" s="13" t="str">
        <f t="shared" ca="1" si="5"/>
        <v>Yes</v>
      </c>
      <c r="V119" s="236" t="s">
        <v>158</v>
      </c>
    </row>
    <row r="120" spans="1:22">
      <c r="A120" s="104" t="s">
        <v>4141</v>
      </c>
      <c r="B120" s="96" t="s">
        <v>4142</v>
      </c>
      <c r="C120" s="13" t="s">
        <v>4786</v>
      </c>
      <c r="D120" s="13" t="s">
        <v>64</v>
      </c>
      <c r="E120" s="13" t="s">
        <v>76</v>
      </c>
      <c r="F120" s="13" t="s">
        <v>24</v>
      </c>
      <c r="G120" s="13" t="str">
        <f t="shared" ca="1" si="3"/>
        <v>S2</v>
      </c>
      <c r="H120" s="13" t="s">
        <v>54</v>
      </c>
      <c r="I120" s="13" t="s">
        <v>68</v>
      </c>
      <c r="J120" s="13" t="s">
        <v>6984</v>
      </c>
      <c r="K120" s="100">
        <v>42506</v>
      </c>
      <c r="L120" s="100">
        <v>42710</v>
      </c>
      <c r="M120" s="22">
        <v>42985</v>
      </c>
      <c r="N120" s="13" t="s">
        <v>9</v>
      </c>
      <c r="O120" s="13" t="s">
        <v>181</v>
      </c>
      <c r="P120" s="13" t="s">
        <v>17</v>
      </c>
      <c r="Q120" s="13" t="s">
        <v>6985</v>
      </c>
      <c r="R120" s="15">
        <v>924646</v>
      </c>
      <c r="S120" s="104" t="s">
        <v>72</v>
      </c>
      <c r="T120" s="13" t="str">
        <f t="shared" ca="1" si="4"/>
        <v>No</v>
      </c>
      <c r="U120" s="13" t="str">
        <f t="shared" ca="1" si="5"/>
        <v>Yes</v>
      </c>
      <c r="V120" s="236" t="s">
        <v>182</v>
      </c>
    </row>
    <row r="121" spans="1:22">
      <c r="A121" s="110" t="s">
        <v>4174</v>
      </c>
      <c r="B121" s="96" t="s">
        <v>4133</v>
      </c>
      <c r="C121" s="13" t="s">
        <v>5333</v>
      </c>
      <c r="D121" s="13" t="s">
        <v>108</v>
      </c>
      <c r="E121" s="13" t="s">
        <v>65</v>
      </c>
      <c r="F121" s="13" t="s">
        <v>24</v>
      </c>
      <c r="G121" s="13" t="str">
        <f t="shared" ca="1" si="3"/>
        <v>S2</v>
      </c>
      <c r="H121" s="13" t="s">
        <v>54</v>
      </c>
      <c r="I121" s="13" t="s">
        <v>55</v>
      </c>
      <c r="J121" s="233" t="s">
        <v>6986</v>
      </c>
      <c r="K121" s="100">
        <v>42765</v>
      </c>
      <c r="L121" s="100">
        <v>42856</v>
      </c>
      <c r="M121" s="22">
        <v>42989</v>
      </c>
      <c r="N121" s="13" t="s">
        <v>9</v>
      </c>
      <c r="O121" s="13" t="s">
        <v>6305</v>
      </c>
      <c r="P121" s="13" t="s">
        <v>17</v>
      </c>
      <c r="Q121" s="13" t="s">
        <v>6987</v>
      </c>
      <c r="R121" s="15">
        <v>11333608</v>
      </c>
      <c r="S121" s="15" t="s">
        <v>72</v>
      </c>
      <c r="T121" s="13" t="str">
        <f t="shared" ca="1" si="4"/>
        <v>No</v>
      </c>
      <c r="U121" s="13" t="str">
        <f t="shared" ca="1" si="5"/>
        <v>Yes</v>
      </c>
      <c r="V121" s="236" t="s">
        <v>6939</v>
      </c>
    </row>
    <row r="122" spans="1:22">
      <c r="A122" s="110" t="s">
        <v>4690</v>
      </c>
      <c r="B122" s="96" t="s">
        <v>4691</v>
      </c>
      <c r="C122" s="13" t="s">
        <v>5529</v>
      </c>
      <c r="D122" s="13" t="s">
        <v>108</v>
      </c>
      <c r="E122" s="13" t="s">
        <v>65</v>
      </c>
      <c r="F122" s="13" t="s">
        <v>24</v>
      </c>
      <c r="G122" s="13" t="str">
        <f t="shared" ca="1" si="3"/>
        <v>S2</v>
      </c>
      <c r="H122" s="13" t="s">
        <v>54</v>
      </c>
      <c r="I122" s="13" t="s">
        <v>55</v>
      </c>
      <c r="J122" s="13" t="s">
        <v>6988</v>
      </c>
      <c r="K122" s="100">
        <v>42912</v>
      </c>
      <c r="L122" s="100">
        <v>42970</v>
      </c>
      <c r="M122" s="22">
        <v>42991</v>
      </c>
      <c r="N122" s="13" t="s">
        <v>9</v>
      </c>
      <c r="O122" s="13" t="s">
        <v>10</v>
      </c>
      <c r="P122" s="13" t="s">
        <v>17</v>
      </c>
      <c r="Q122" s="13" t="s">
        <v>6989</v>
      </c>
      <c r="R122" s="15">
        <v>86056</v>
      </c>
      <c r="S122" s="15" t="s">
        <v>72</v>
      </c>
      <c r="T122" s="13" t="str">
        <f t="shared" ca="1" si="4"/>
        <v>No</v>
      </c>
      <c r="U122" s="18" t="str">
        <f t="shared" ca="1" si="5"/>
        <v>Yes</v>
      </c>
      <c r="V122" s="236" t="s">
        <v>118</v>
      </c>
    </row>
    <row r="123" spans="1:22">
      <c r="A123" s="13" t="s">
        <v>4180</v>
      </c>
      <c r="B123" s="96" t="s">
        <v>4181</v>
      </c>
      <c r="C123" s="13" t="s">
        <v>5608</v>
      </c>
      <c r="D123" s="13" t="s">
        <v>108</v>
      </c>
      <c r="E123" s="13" t="s">
        <v>76</v>
      </c>
      <c r="F123" s="13" t="s">
        <v>24</v>
      </c>
      <c r="G123" s="13" t="str">
        <f t="shared" ca="1" si="3"/>
        <v>S2</v>
      </c>
      <c r="H123" s="13" t="s">
        <v>54</v>
      </c>
      <c r="I123" s="13" t="s">
        <v>55</v>
      </c>
      <c r="J123" s="13" t="s">
        <v>6990</v>
      </c>
      <c r="K123" s="100">
        <v>42856</v>
      </c>
      <c r="L123" s="100">
        <v>42975</v>
      </c>
      <c r="M123" s="22">
        <v>42992</v>
      </c>
      <c r="N123" s="13" t="s">
        <v>9</v>
      </c>
      <c r="O123" s="13" t="s">
        <v>6267</v>
      </c>
      <c r="P123" s="13" t="s">
        <v>17</v>
      </c>
      <c r="Q123" s="13" t="s">
        <v>6991</v>
      </c>
      <c r="R123" s="15">
        <v>3971552</v>
      </c>
      <c r="S123" s="15" t="s">
        <v>72</v>
      </c>
      <c r="T123" s="13" t="str">
        <f t="shared" ca="1" si="4"/>
        <v>No</v>
      </c>
      <c r="U123" s="13" t="str">
        <f t="shared" ca="1" si="5"/>
        <v>Yes</v>
      </c>
      <c r="V123" s="236" t="s">
        <v>6757</v>
      </c>
    </row>
    <row r="124" spans="1:22">
      <c r="A124" s="110" t="s">
        <v>4174</v>
      </c>
      <c r="B124" s="96" t="s">
        <v>4133</v>
      </c>
      <c r="C124" s="13" t="s">
        <v>5508</v>
      </c>
      <c r="D124" s="13" t="s">
        <v>108</v>
      </c>
      <c r="E124" s="13" t="s">
        <v>65</v>
      </c>
      <c r="F124" s="13" t="s">
        <v>24</v>
      </c>
      <c r="G124" s="13" t="str">
        <f t="shared" ca="1" si="3"/>
        <v>S2</v>
      </c>
      <c r="H124" s="13" t="s">
        <v>54</v>
      </c>
      <c r="I124" s="13" t="s">
        <v>55</v>
      </c>
      <c r="J124" s="13" t="s">
        <v>6992</v>
      </c>
      <c r="K124" s="100">
        <v>42878</v>
      </c>
      <c r="L124" s="100">
        <v>42961</v>
      </c>
      <c r="M124" s="22">
        <v>43007</v>
      </c>
      <c r="N124" s="13" t="s">
        <v>9</v>
      </c>
      <c r="O124" s="13" t="s">
        <v>181</v>
      </c>
      <c r="P124" s="13" t="s">
        <v>17</v>
      </c>
      <c r="Q124" s="13" t="s">
        <v>6993</v>
      </c>
      <c r="R124" s="15">
        <v>1065825</v>
      </c>
      <c r="S124" s="104" t="s">
        <v>72</v>
      </c>
      <c r="T124" s="13" t="str">
        <f t="shared" ca="1" si="4"/>
        <v>No</v>
      </c>
      <c r="U124" s="13" t="str">
        <f t="shared" ca="1" si="5"/>
        <v>Yes</v>
      </c>
      <c r="V124" s="236" t="s">
        <v>182</v>
      </c>
    </row>
    <row r="125" spans="1:22">
      <c r="A125" s="13" t="s">
        <v>4180</v>
      </c>
      <c r="B125" s="96" t="s">
        <v>4181</v>
      </c>
      <c r="C125" s="13" t="s">
        <v>6854</v>
      </c>
      <c r="D125" s="13" t="s">
        <v>108</v>
      </c>
      <c r="E125" s="13" t="s">
        <v>65</v>
      </c>
      <c r="F125" s="13" t="s">
        <v>24</v>
      </c>
      <c r="G125" s="13" t="str">
        <f t="shared" ca="1" si="3"/>
        <v>S2</v>
      </c>
      <c r="H125" s="13" t="s">
        <v>54</v>
      </c>
      <c r="I125" s="13" t="s">
        <v>55</v>
      </c>
      <c r="J125" s="13" t="s">
        <v>6994</v>
      </c>
      <c r="K125" s="100">
        <v>42859</v>
      </c>
      <c r="L125" s="100">
        <v>42928</v>
      </c>
      <c r="M125" s="22">
        <v>43010</v>
      </c>
      <c r="N125" s="13" t="s">
        <v>9</v>
      </c>
      <c r="O125" s="13" t="s">
        <v>10</v>
      </c>
      <c r="P125" s="13" t="s">
        <v>17</v>
      </c>
      <c r="Q125" s="13" t="s">
        <v>6995</v>
      </c>
      <c r="R125" s="15">
        <v>149851</v>
      </c>
      <c r="S125" s="15" t="s">
        <v>72</v>
      </c>
      <c r="T125" s="13" t="str">
        <f t="shared" ca="1" si="4"/>
        <v>No</v>
      </c>
      <c r="U125" s="13" t="str">
        <f t="shared" ca="1" si="5"/>
        <v>Yes</v>
      </c>
      <c r="V125" s="236" t="s">
        <v>118</v>
      </c>
    </row>
    <row r="126" spans="1:22">
      <c r="A126" s="110" t="s">
        <v>4690</v>
      </c>
      <c r="B126" s="96" t="s">
        <v>4691</v>
      </c>
      <c r="C126" s="13" t="s">
        <v>5503</v>
      </c>
      <c r="D126" s="13" t="s">
        <v>108</v>
      </c>
      <c r="E126" s="13" t="s">
        <v>76</v>
      </c>
      <c r="F126" s="13" t="s">
        <v>24</v>
      </c>
      <c r="G126" s="13" t="str">
        <f t="shared" ca="1" si="3"/>
        <v>S2</v>
      </c>
      <c r="H126" s="13" t="s">
        <v>54</v>
      </c>
      <c r="I126" s="13" t="s">
        <v>55</v>
      </c>
      <c r="J126" s="13" t="s">
        <v>6996</v>
      </c>
      <c r="K126" s="100">
        <v>42948</v>
      </c>
      <c r="L126" s="100">
        <v>42997</v>
      </c>
      <c r="M126" s="22">
        <v>43012</v>
      </c>
      <c r="N126" s="13" t="s">
        <v>9</v>
      </c>
      <c r="O126" s="13" t="s">
        <v>10</v>
      </c>
      <c r="P126" s="13" t="s">
        <v>17</v>
      </c>
      <c r="Q126" s="13" t="s">
        <v>6997</v>
      </c>
      <c r="R126" s="15">
        <v>16487</v>
      </c>
      <c r="S126" s="15" t="s">
        <v>72</v>
      </c>
      <c r="T126" s="13" t="str">
        <f t="shared" ca="1" si="4"/>
        <v>No</v>
      </c>
      <c r="U126" s="13" t="str">
        <f t="shared" ca="1" si="5"/>
        <v>Yes</v>
      </c>
      <c r="V126" s="236" t="s">
        <v>118</v>
      </c>
    </row>
    <row r="127" spans="1:22">
      <c r="A127" s="110" t="s">
        <v>4141</v>
      </c>
      <c r="B127" s="96" t="s">
        <v>4142</v>
      </c>
      <c r="C127" s="13" t="s">
        <v>4153</v>
      </c>
      <c r="D127" s="13" t="s">
        <v>64</v>
      </c>
      <c r="E127" s="13" t="s">
        <v>76</v>
      </c>
      <c r="F127" s="13" t="s">
        <v>24</v>
      </c>
      <c r="G127" s="13" t="str">
        <f t="shared" ca="1" si="3"/>
        <v>S2</v>
      </c>
      <c r="H127" s="13" t="s">
        <v>54</v>
      </c>
      <c r="I127" s="13" t="s">
        <v>55</v>
      </c>
      <c r="J127" s="13" t="s">
        <v>6998</v>
      </c>
      <c r="K127" s="100">
        <v>42929</v>
      </c>
      <c r="L127" s="100">
        <v>43005</v>
      </c>
      <c r="M127" s="22">
        <v>43026</v>
      </c>
      <c r="N127" s="13" t="s">
        <v>7</v>
      </c>
      <c r="O127" s="13" t="s">
        <v>98</v>
      </c>
      <c r="P127" s="13" t="s">
        <v>17</v>
      </c>
      <c r="Q127" s="13" t="s">
        <v>6999</v>
      </c>
      <c r="R127" s="15">
        <v>852402</v>
      </c>
      <c r="S127" s="104" t="s">
        <v>72</v>
      </c>
      <c r="T127" s="13" t="str">
        <f t="shared" ca="1" si="4"/>
        <v>No</v>
      </c>
      <c r="U127" s="13" t="str">
        <f t="shared" ca="1" si="5"/>
        <v>Yes</v>
      </c>
      <c r="V127" s="236" t="s">
        <v>99</v>
      </c>
    </row>
    <row r="128" spans="1:22">
      <c r="A128" s="110" t="s">
        <v>4174</v>
      </c>
      <c r="B128" s="96" t="s">
        <v>4133</v>
      </c>
      <c r="C128" s="13" t="s">
        <v>5991</v>
      </c>
      <c r="D128" s="13" t="s">
        <v>108</v>
      </c>
      <c r="E128" s="13" t="s">
        <v>65</v>
      </c>
      <c r="F128" s="13" t="s">
        <v>24</v>
      </c>
      <c r="G128" s="13" t="str">
        <f t="shared" ca="1" si="3"/>
        <v>S2</v>
      </c>
      <c r="H128" s="13" t="s">
        <v>54</v>
      </c>
      <c r="I128" s="13" t="s">
        <v>55</v>
      </c>
      <c r="J128" s="13" t="s">
        <v>7000</v>
      </c>
      <c r="K128" s="100">
        <v>42878</v>
      </c>
      <c r="L128" s="100">
        <v>42975</v>
      </c>
      <c r="M128" s="22">
        <v>43031</v>
      </c>
      <c r="N128" s="13" t="s">
        <v>9</v>
      </c>
      <c r="O128" s="13" t="s">
        <v>181</v>
      </c>
      <c r="P128" s="13" t="s">
        <v>17</v>
      </c>
      <c r="Q128" s="13" t="s">
        <v>7001</v>
      </c>
      <c r="R128" s="15">
        <v>1904</v>
      </c>
      <c r="S128" s="104" t="s">
        <v>72</v>
      </c>
      <c r="T128" s="13" t="str">
        <f t="shared" ca="1" si="4"/>
        <v>No</v>
      </c>
      <c r="U128" s="13" t="str">
        <f t="shared" ca="1" si="5"/>
        <v>Yes</v>
      </c>
      <c r="V128" s="236" t="s">
        <v>182</v>
      </c>
    </row>
    <row r="129" spans="1:22">
      <c r="A129" s="110" t="s">
        <v>4429</v>
      </c>
      <c r="B129" s="96" t="s">
        <v>152</v>
      </c>
      <c r="C129" s="13" t="s">
        <v>5551</v>
      </c>
      <c r="D129" s="13" t="s">
        <v>64</v>
      </c>
      <c r="E129" s="13" t="s">
        <v>65</v>
      </c>
      <c r="F129" s="13" t="s">
        <v>24</v>
      </c>
      <c r="G129" s="13" t="str">
        <f t="shared" ca="1" si="3"/>
        <v>S2</v>
      </c>
      <c r="H129" s="13" t="s">
        <v>54</v>
      </c>
      <c r="I129" s="13" t="s">
        <v>55</v>
      </c>
      <c r="J129" s="13" t="s">
        <v>7002</v>
      </c>
      <c r="K129" s="100">
        <v>42961</v>
      </c>
      <c r="L129" s="100">
        <v>43007</v>
      </c>
      <c r="M129" s="22">
        <v>43038</v>
      </c>
      <c r="N129" s="13" t="s">
        <v>9</v>
      </c>
      <c r="O129" s="13" t="s">
        <v>10</v>
      </c>
      <c r="P129" s="13" t="s">
        <v>17</v>
      </c>
      <c r="Q129" s="13" t="s">
        <v>7003</v>
      </c>
      <c r="R129" s="15">
        <v>31259</v>
      </c>
      <c r="S129" s="104" t="s">
        <v>72</v>
      </c>
      <c r="T129" s="13" t="str">
        <f t="shared" ca="1" si="4"/>
        <v>No</v>
      </c>
      <c r="U129" s="13" t="str">
        <f t="shared" ca="1" si="5"/>
        <v>Yes</v>
      </c>
      <c r="V129" s="236" t="s">
        <v>118</v>
      </c>
    </row>
    <row r="130" spans="1:22">
      <c r="A130" s="13" t="s">
        <v>4766</v>
      </c>
      <c r="B130" s="95" t="s">
        <v>4767</v>
      </c>
      <c r="C130" s="13" t="s">
        <v>4835</v>
      </c>
      <c r="D130" s="13" t="s">
        <v>108</v>
      </c>
      <c r="E130" s="13" t="s">
        <v>65</v>
      </c>
      <c r="F130" s="13" t="s">
        <v>24</v>
      </c>
      <c r="G130" s="13" t="str">
        <f t="shared" ref="G130:G193" ca="1" si="6">IF((AND((L130-TODAY())&gt;0,(H130="N")))=TRUE,"S3",IF(AND((L130-TODAY())&lt;=0,(H130="N"))=TRUE,"S1",IF(AND((L130-TODAY())&gt;0,(H130="Y"))=TRUE,"S4","S2")))</f>
        <v>S2</v>
      </c>
      <c r="H130" s="13" t="s">
        <v>54</v>
      </c>
      <c r="I130" s="13" t="s">
        <v>55</v>
      </c>
      <c r="J130" s="13" t="s">
        <v>7004</v>
      </c>
      <c r="K130" s="100">
        <v>42926</v>
      </c>
      <c r="L130" s="100">
        <v>42993</v>
      </c>
      <c r="M130" s="22">
        <v>43045</v>
      </c>
      <c r="N130" s="13" t="s">
        <v>9</v>
      </c>
      <c r="O130" s="13" t="s">
        <v>4319</v>
      </c>
      <c r="P130" s="13" t="s">
        <v>17</v>
      </c>
      <c r="Q130" s="13" t="s">
        <v>7005</v>
      </c>
      <c r="R130" s="15">
        <v>2776167</v>
      </c>
      <c r="S130" s="15" t="s">
        <v>72</v>
      </c>
      <c r="T130" s="13" t="str">
        <f t="shared" ref="T130:T193" ca="1" si="7">IF((AND((M130-TODAY())&lt;=0,(F130="P2")))=TRUE,"Yes","No")</f>
        <v>No</v>
      </c>
      <c r="U130" s="13" t="str">
        <f t="shared" ref="U130:U193" ca="1" si="8">IF((AND((M130-TODAY())&lt;=30,(L130-TODAY())&lt;=0,(F130="P1")))=TRUE,"Yes",IF(AND((M130-TODAY())&lt;=30,(L130-TODAY())&lt;=0,(F130="P2"))=TRUE,"Yes","No"))</f>
        <v>Yes</v>
      </c>
      <c r="V130" s="236" t="s">
        <v>4963</v>
      </c>
    </row>
    <row r="131" spans="1:22">
      <c r="A131" s="110" t="s">
        <v>4690</v>
      </c>
      <c r="B131" s="96" t="s">
        <v>4691</v>
      </c>
      <c r="C131" s="13" t="s">
        <v>5503</v>
      </c>
      <c r="D131" s="13" t="s">
        <v>108</v>
      </c>
      <c r="E131" s="13" t="s">
        <v>76</v>
      </c>
      <c r="F131" s="13" t="s">
        <v>24</v>
      </c>
      <c r="G131" s="13" t="str">
        <f t="shared" ca="1" si="6"/>
        <v>S2</v>
      </c>
      <c r="H131" s="13" t="s">
        <v>54</v>
      </c>
      <c r="I131" s="13" t="s">
        <v>55</v>
      </c>
      <c r="J131" s="13" t="s">
        <v>7004</v>
      </c>
      <c r="K131" s="100">
        <v>43005</v>
      </c>
      <c r="L131" s="100">
        <v>43033</v>
      </c>
      <c r="M131" s="22">
        <v>43047</v>
      </c>
      <c r="N131" s="13" t="s">
        <v>9</v>
      </c>
      <c r="O131" s="13" t="s">
        <v>10</v>
      </c>
      <c r="P131" s="13" t="s">
        <v>17</v>
      </c>
      <c r="Q131" s="13" t="s">
        <v>7006</v>
      </c>
      <c r="R131" s="15">
        <v>16524</v>
      </c>
      <c r="S131" s="104" t="s">
        <v>72</v>
      </c>
      <c r="T131" s="13" t="str">
        <f t="shared" ca="1" si="7"/>
        <v>No</v>
      </c>
      <c r="U131" s="13" t="str">
        <f t="shared" ca="1" si="8"/>
        <v>Yes</v>
      </c>
      <c r="V131" s="236" t="s">
        <v>118</v>
      </c>
    </row>
    <row r="132" spans="1:22">
      <c r="A132" s="104" t="s">
        <v>4141</v>
      </c>
      <c r="B132" s="96" t="s">
        <v>4142</v>
      </c>
      <c r="C132" s="13" t="s">
        <v>5591</v>
      </c>
      <c r="D132" s="13" t="s">
        <v>108</v>
      </c>
      <c r="E132" s="13" t="s">
        <v>65</v>
      </c>
      <c r="F132" s="13" t="s">
        <v>24</v>
      </c>
      <c r="G132" s="13" t="str">
        <f t="shared" ca="1" si="6"/>
        <v>S2</v>
      </c>
      <c r="H132" s="13" t="s">
        <v>54</v>
      </c>
      <c r="I132" s="13" t="s">
        <v>55</v>
      </c>
      <c r="J132" s="13" t="s">
        <v>7007</v>
      </c>
      <c r="K132" s="100">
        <v>42881</v>
      </c>
      <c r="L132" s="100">
        <v>43003</v>
      </c>
      <c r="M132" s="22">
        <v>43048</v>
      </c>
      <c r="N132" s="13" t="s">
        <v>9</v>
      </c>
      <c r="O132" s="13" t="s">
        <v>4319</v>
      </c>
      <c r="P132" s="13" t="s">
        <v>17</v>
      </c>
      <c r="Q132" s="13" t="s">
        <v>5568</v>
      </c>
      <c r="R132" s="15">
        <v>1284553</v>
      </c>
      <c r="S132" s="104" t="s">
        <v>72</v>
      </c>
      <c r="T132" s="13" t="str">
        <f t="shared" ca="1" si="7"/>
        <v>No</v>
      </c>
      <c r="U132" s="13" t="str">
        <f t="shared" ca="1" si="8"/>
        <v>Yes</v>
      </c>
      <c r="V132" s="236" t="s">
        <v>4963</v>
      </c>
    </row>
    <row r="133" spans="1:22">
      <c r="A133" s="13" t="s">
        <v>4180</v>
      </c>
      <c r="B133" s="13" t="s">
        <v>4181</v>
      </c>
      <c r="C133" s="13" t="s">
        <v>6852</v>
      </c>
      <c r="D133" s="13" t="s">
        <v>108</v>
      </c>
      <c r="E133" s="13" t="s">
        <v>65</v>
      </c>
      <c r="F133" s="13" t="s">
        <v>24</v>
      </c>
      <c r="G133" s="13" t="str">
        <f t="shared" ca="1" si="6"/>
        <v>S2</v>
      </c>
      <c r="H133" s="13" t="s">
        <v>54</v>
      </c>
      <c r="I133" s="13" t="s">
        <v>55</v>
      </c>
      <c r="J133" s="13" t="s">
        <v>7008</v>
      </c>
      <c r="K133" s="100">
        <v>42997</v>
      </c>
      <c r="L133" s="100">
        <v>43028</v>
      </c>
      <c r="M133" s="22">
        <v>43052</v>
      </c>
      <c r="N133" s="13" t="s">
        <v>9</v>
      </c>
      <c r="O133" s="13" t="s">
        <v>10</v>
      </c>
      <c r="P133" s="13" t="s">
        <v>17</v>
      </c>
      <c r="Q133" s="13" t="s">
        <v>7009</v>
      </c>
      <c r="R133" s="15">
        <v>292386</v>
      </c>
      <c r="S133" s="15" t="s">
        <v>72</v>
      </c>
      <c r="T133" s="13" t="str">
        <f t="shared" ca="1" si="7"/>
        <v>No</v>
      </c>
      <c r="U133" s="13" t="str">
        <f t="shared" ca="1" si="8"/>
        <v>Yes</v>
      </c>
      <c r="V133" s="236" t="s">
        <v>118</v>
      </c>
    </row>
    <row r="134" spans="1:22">
      <c r="A134" s="104" t="s">
        <v>4214</v>
      </c>
      <c r="B134" s="96" t="s">
        <v>4215</v>
      </c>
      <c r="C134" s="13" t="s">
        <v>6256</v>
      </c>
      <c r="D134" s="13" t="s">
        <v>64</v>
      </c>
      <c r="E134" s="13" t="s">
        <v>76</v>
      </c>
      <c r="F134" s="13" t="s">
        <v>24</v>
      </c>
      <c r="G134" s="13" t="str">
        <f t="shared" ca="1" si="6"/>
        <v>S2</v>
      </c>
      <c r="H134" s="13" t="s">
        <v>54</v>
      </c>
      <c r="I134" s="13" t="s">
        <v>68</v>
      </c>
      <c r="J134" s="13" t="s">
        <v>7010</v>
      </c>
      <c r="K134" s="100">
        <v>43024</v>
      </c>
      <c r="L134" s="100">
        <v>43035</v>
      </c>
      <c r="M134" s="22">
        <v>43055</v>
      </c>
      <c r="N134" s="13" t="s">
        <v>9</v>
      </c>
      <c r="O134" s="13" t="s">
        <v>4319</v>
      </c>
      <c r="P134" s="13" t="s">
        <v>17</v>
      </c>
      <c r="Q134" s="13" t="s">
        <v>7011</v>
      </c>
      <c r="R134" s="15">
        <v>12225</v>
      </c>
      <c r="S134" s="104" t="s">
        <v>72</v>
      </c>
      <c r="T134" s="13" t="str">
        <f t="shared" ca="1" si="7"/>
        <v>No</v>
      </c>
      <c r="U134" s="13" t="str">
        <f t="shared" ca="1" si="8"/>
        <v>Yes</v>
      </c>
      <c r="V134" s="236" t="s">
        <v>4963</v>
      </c>
    </row>
    <row r="135" spans="1:22">
      <c r="A135" s="13" t="s">
        <v>4230</v>
      </c>
      <c r="B135" s="95" t="s">
        <v>4613</v>
      </c>
      <c r="C135" s="13" t="s">
        <v>7012</v>
      </c>
      <c r="D135" s="13" t="s">
        <v>65</v>
      </c>
      <c r="E135" s="13" t="s">
        <v>65</v>
      </c>
      <c r="F135" s="13" t="s">
        <v>24</v>
      </c>
      <c r="G135" s="13" t="str">
        <f t="shared" ca="1" si="6"/>
        <v>S2</v>
      </c>
      <c r="H135" s="13" t="s">
        <v>54</v>
      </c>
      <c r="I135" s="13" t="s">
        <v>55</v>
      </c>
      <c r="J135" s="13" t="s">
        <v>7013</v>
      </c>
      <c r="K135" s="100">
        <v>42863</v>
      </c>
      <c r="L135" s="100">
        <v>43000</v>
      </c>
      <c r="M135" s="22">
        <v>43059</v>
      </c>
      <c r="N135" s="13" t="s">
        <v>9</v>
      </c>
      <c r="O135" s="13" t="s">
        <v>4319</v>
      </c>
      <c r="P135" s="13" t="s">
        <v>17</v>
      </c>
      <c r="Q135" s="13" t="s">
        <v>7014</v>
      </c>
      <c r="R135" s="15">
        <v>98570</v>
      </c>
      <c r="S135" s="15" t="s">
        <v>72</v>
      </c>
      <c r="T135" s="13" t="str">
        <f t="shared" ca="1" si="7"/>
        <v>No</v>
      </c>
      <c r="U135" s="13" t="str">
        <f t="shared" ca="1" si="8"/>
        <v>Yes</v>
      </c>
      <c r="V135" s="236" t="s">
        <v>4963</v>
      </c>
    </row>
    <row r="136" spans="1:22">
      <c r="A136" s="18" t="s">
        <v>4180</v>
      </c>
      <c r="B136" s="18" t="s">
        <v>4181</v>
      </c>
      <c r="C136" s="18" t="s">
        <v>7015</v>
      </c>
      <c r="D136" s="18" t="s">
        <v>108</v>
      </c>
      <c r="E136" s="18" t="s">
        <v>65</v>
      </c>
      <c r="F136" s="13" t="s">
        <v>24</v>
      </c>
      <c r="G136" s="18" t="str">
        <f t="shared" ca="1" si="6"/>
        <v>S2</v>
      </c>
      <c r="H136" s="18" t="s">
        <v>54</v>
      </c>
      <c r="I136" s="18" t="s">
        <v>55</v>
      </c>
      <c r="J136" s="18" t="s">
        <v>7016</v>
      </c>
      <c r="K136" s="115">
        <v>42859</v>
      </c>
      <c r="L136" s="115">
        <v>42965</v>
      </c>
      <c r="M136" s="17">
        <v>43063</v>
      </c>
      <c r="N136" s="13" t="s">
        <v>9</v>
      </c>
      <c r="O136" s="18" t="s">
        <v>5500</v>
      </c>
      <c r="P136" s="18" t="s">
        <v>17</v>
      </c>
      <c r="Q136" s="18" t="s">
        <v>7017</v>
      </c>
      <c r="R136" s="15">
        <v>34283735</v>
      </c>
      <c r="S136" s="116" t="s">
        <v>72</v>
      </c>
      <c r="T136" s="13" t="str">
        <f t="shared" ca="1" si="7"/>
        <v>No</v>
      </c>
      <c r="U136" s="13" t="str">
        <f t="shared" ca="1" si="8"/>
        <v>Yes</v>
      </c>
      <c r="V136" s="236" t="s">
        <v>5502</v>
      </c>
    </row>
    <row r="137" spans="1:22">
      <c r="A137" s="104" t="s">
        <v>4141</v>
      </c>
      <c r="B137" s="96" t="s">
        <v>4142</v>
      </c>
      <c r="C137" s="13" t="s">
        <v>4786</v>
      </c>
      <c r="D137" s="13" t="s">
        <v>64</v>
      </c>
      <c r="E137" s="13" t="s">
        <v>65</v>
      </c>
      <c r="F137" s="13" t="s">
        <v>24</v>
      </c>
      <c r="G137" s="13" t="str">
        <f t="shared" ca="1" si="6"/>
        <v>S2</v>
      </c>
      <c r="H137" s="13" t="s">
        <v>54</v>
      </c>
      <c r="I137" s="13" t="s">
        <v>68</v>
      </c>
      <c r="J137" s="13" t="s">
        <v>7018</v>
      </c>
      <c r="K137" s="100">
        <v>42506</v>
      </c>
      <c r="L137" s="100">
        <v>42709</v>
      </c>
      <c r="M137" s="22">
        <v>43063</v>
      </c>
      <c r="N137" s="13" t="s">
        <v>9</v>
      </c>
      <c r="O137" s="13" t="s">
        <v>181</v>
      </c>
      <c r="P137" s="13" t="s">
        <v>17</v>
      </c>
      <c r="Q137" s="13" t="s">
        <v>7019</v>
      </c>
      <c r="R137" s="15">
        <v>925216</v>
      </c>
      <c r="S137" s="15" t="s">
        <v>72</v>
      </c>
      <c r="T137" s="13" t="str">
        <f t="shared" ca="1" si="7"/>
        <v>No</v>
      </c>
      <c r="U137" s="13" t="str">
        <f t="shared" ca="1" si="8"/>
        <v>Yes</v>
      </c>
      <c r="V137" s="236" t="s">
        <v>182</v>
      </c>
    </row>
    <row r="138" spans="1:22">
      <c r="A138" s="233" t="s">
        <v>5838</v>
      </c>
      <c r="B138" s="96" t="s">
        <v>5839</v>
      </c>
      <c r="C138" s="13" t="s">
        <v>7020</v>
      </c>
      <c r="D138" s="13" t="s">
        <v>108</v>
      </c>
      <c r="E138" s="13" t="s">
        <v>65</v>
      </c>
      <c r="F138" s="13" t="s">
        <v>24</v>
      </c>
      <c r="G138" s="13" t="str">
        <f t="shared" ca="1" si="6"/>
        <v>S2</v>
      </c>
      <c r="H138" s="13" t="s">
        <v>54</v>
      </c>
      <c r="I138" s="13" t="s">
        <v>55</v>
      </c>
      <c r="J138" s="13" t="s">
        <v>7021</v>
      </c>
      <c r="K138" s="100">
        <v>42936</v>
      </c>
      <c r="L138" s="100">
        <v>43035</v>
      </c>
      <c r="M138" s="22">
        <v>43068</v>
      </c>
      <c r="N138" s="13" t="s">
        <v>9</v>
      </c>
      <c r="O138" s="13" t="s">
        <v>10</v>
      </c>
      <c r="P138" s="13" t="s">
        <v>17</v>
      </c>
      <c r="Q138" s="13" t="s">
        <v>7022</v>
      </c>
      <c r="R138" s="15">
        <v>274458</v>
      </c>
      <c r="S138" s="15" t="s">
        <v>72</v>
      </c>
      <c r="T138" s="13" t="str">
        <f t="shared" ca="1" si="7"/>
        <v>No</v>
      </c>
      <c r="U138" s="13" t="str">
        <f t="shared" ca="1" si="8"/>
        <v>Yes</v>
      </c>
      <c r="V138" s="236" t="s">
        <v>118</v>
      </c>
    </row>
    <row r="139" spans="1:22">
      <c r="A139" s="233" t="s">
        <v>5838</v>
      </c>
      <c r="B139" s="96" t="s">
        <v>5839</v>
      </c>
      <c r="C139" s="13" t="s">
        <v>7020</v>
      </c>
      <c r="D139" s="13" t="s">
        <v>108</v>
      </c>
      <c r="E139" s="13" t="s">
        <v>65</v>
      </c>
      <c r="F139" s="13" t="s">
        <v>24</v>
      </c>
      <c r="G139" s="13" t="str">
        <f t="shared" ca="1" si="6"/>
        <v>S2</v>
      </c>
      <c r="H139" s="13" t="s">
        <v>54</v>
      </c>
      <c r="I139" s="13" t="s">
        <v>55</v>
      </c>
      <c r="J139" s="13" t="s">
        <v>7023</v>
      </c>
      <c r="K139" s="100">
        <v>42936</v>
      </c>
      <c r="L139" s="100">
        <v>43035</v>
      </c>
      <c r="M139" s="22">
        <v>43068</v>
      </c>
      <c r="N139" s="13" t="s">
        <v>9</v>
      </c>
      <c r="O139" s="13" t="s">
        <v>10</v>
      </c>
      <c r="P139" s="13" t="s">
        <v>17</v>
      </c>
      <c r="Q139" s="13" t="s">
        <v>7022</v>
      </c>
      <c r="R139" s="15">
        <v>36993</v>
      </c>
      <c r="S139" s="15" t="s">
        <v>72</v>
      </c>
      <c r="T139" s="13" t="str">
        <f t="shared" ca="1" si="7"/>
        <v>No</v>
      </c>
      <c r="U139" s="13" t="str">
        <f t="shared" ca="1" si="8"/>
        <v>Yes</v>
      </c>
      <c r="V139" s="236" t="s">
        <v>118</v>
      </c>
    </row>
    <row r="140" spans="1:22">
      <c r="A140" s="110" t="s">
        <v>4180</v>
      </c>
      <c r="B140" s="96" t="s">
        <v>4181</v>
      </c>
      <c r="C140" s="13" t="s">
        <v>5288</v>
      </c>
      <c r="D140" s="13" t="s">
        <v>108</v>
      </c>
      <c r="E140" s="13" t="s">
        <v>65</v>
      </c>
      <c r="F140" s="13" t="s">
        <v>24</v>
      </c>
      <c r="G140" s="13" t="str">
        <f t="shared" ca="1" si="6"/>
        <v>S2</v>
      </c>
      <c r="H140" s="13" t="s">
        <v>54</v>
      </c>
      <c r="I140" s="13" t="s">
        <v>55</v>
      </c>
      <c r="J140" s="233" t="s">
        <v>7024</v>
      </c>
      <c r="K140" s="100">
        <v>42985</v>
      </c>
      <c r="L140" s="100">
        <v>43006</v>
      </c>
      <c r="M140" s="22">
        <v>43068</v>
      </c>
      <c r="N140" s="13" t="s">
        <v>9</v>
      </c>
      <c r="O140" s="13" t="s">
        <v>6181</v>
      </c>
      <c r="P140" s="13" t="s">
        <v>17</v>
      </c>
      <c r="Q140" s="13" t="s">
        <v>7025</v>
      </c>
      <c r="R140" s="15">
        <v>2315079</v>
      </c>
      <c r="S140" s="104" t="s">
        <v>72</v>
      </c>
      <c r="T140" s="13" t="str">
        <f t="shared" ca="1" si="7"/>
        <v>No</v>
      </c>
      <c r="U140" s="13" t="str">
        <f t="shared" ca="1" si="8"/>
        <v>Yes</v>
      </c>
      <c r="V140" s="236" t="s">
        <v>6792</v>
      </c>
    </row>
    <row r="141" spans="1:22">
      <c r="A141" s="13" t="s">
        <v>4214</v>
      </c>
      <c r="B141" s="13" t="s">
        <v>4215</v>
      </c>
      <c r="C141" s="13" t="s">
        <v>574</v>
      </c>
      <c r="D141" s="13" t="s">
        <v>64</v>
      </c>
      <c r="E141" s="13" t="s">
        <v>76</v>
      </c>
      <c r="F141" s="13" t="s">
        <v>24</v>
      </c>
      <c r="G141" s="13" t="str">
        <f t="shared" ca="1" si="6"/>
        <v>S2</v>
      </c>
      <c r="H141" s="13" t="s">
        <v>54</v>
      </c>
      <c r="I141" s="13" t="s">
        <v>55</v>
      </c>
      <c r="J141" s="13" t="s">
        <v>7026</v>
      </c>
      <c r="K141" s="100">
        <v>42979</v>
      </c>
      <c r="L141" s="100">
        <v>43042</v>
      </c>
      <c r="M141" s="22">
        <v>43069</v>
      </c>
      <c r="N141" s="13" t="s">
        <v>7</v>
      </c>
      <c r="O141" s="13" t="s">
        <v>98</v>
      </c>
      <c r="P141" s="13" t="s">
        <v>17</v>
      </c>
      <c r="Q141" s="13" t="s">
        <v>5514</v>
      </c>
      <c r="R141" s="15">
        <v>83695</v>
      </c>
      <c r="S141" s="104" t="s">
        <v>72</v>
      </c>
      <c r="T141" s="13" t="str">
        <f t="shared" ca="1" si="7"/>
        <v>No</v>
      </c>
      <c r="U141" s="13" t="str">
        <f t="shared" ca="1" si="8"/>
        <v>Yes</v>
      </c>
      <c r="V141" s="236" t="s">
        <v>99</v>
      </c>
    </row>
    <row r="142" spans="1:22">
      <c r="A142" s="110" t="s">
        <v>4660</v>
      </c>
      <c r="B142" s="96" t="s">
        <v>4661</v>
      </c>
      <c r="C142" s="13" t="s">
        <v>4718</v>
      </c>
      <c r="D142" s="13" t="s">
        <v>108</v>
      </c>
      <c r="E142" s="13" t="s">
        <v>65</v>
      </c>
      <c r="F142" s="13" t="s">
        <v>24</v>
      </c>
      <c r="G142" s="13" t="str">
        <f t="shared" ca="1" si="6"/>
        <v>S2</v>
      </c>
      <c r="H142" s="13" t="s">
        <v>54</v>
      </c>
      <c r="I142" s="13" t="s">
        <v>55</v>
      </c>
      <c r="J142" s="13" t="s">
        <v>7027</v>
      </c>
      <c r="K142" s="100">
        <v>42736</v>
      </c>
      <c r="L142" s="100">
        <v>43049</v>
      </c>
      <c r="M142" s="22">
        <v>43083</v>
      </c>
      <c r="N142" s="13" t="s">
        <v>9</v>
      </c>
      <c r="O142" s="13" t="s">
        <v>4319</v>
      </c>
      <c r="P142" s="13" t="s">
        <v>17</v>
      </c>
      <c r="Q142" s="13" t="s">
        <v>7028</v>
      </c>
      <c r="R142" s="15">
        <v>661673</v>
      </c>
      <c r="S142" s="15" t="s">
        <v>72</v>
      </c>
      <c r="T142" s="13" t="str">
        <f t="shared" ca="1" si="7"/>
        <v>No</v>
      </c>
      <c r="U142" s="13" t="str">
        <f t="shared" ca="1" si="8"/>
        <v>Yes</v>
      </c>
      <c r="V142" s="236" t="s">
        <v>4963</v>
      </c>
    </row>
    <row r="143" spans="1:22">
      <c r="A143" s="104" t="s">
        <v>4141</v>
      </c>
      <c r="B143" s="96" t="s">
        <v>4142</v>
      </c>
      <c r="C143" s="13" t="s">
        <v>7029</v>
      </c>
      <c r="D143" s="13" t="s">
        <v>65</v>
      </c>
      <c r="E143" s="13" t="s">
        <v>65</v>
      </c>
      <c r="F143" s="13" t="s">
        <v>24</v>
      </c>
      <c r="G143" s="13" t="str">
        <f t="shared" ca="1" si="6"/>
        <v>S2</v>
      </c>
      <c r="H143" s="13" t="s">
        <v>54</v>
      </c>
      <c r="I143" s="13" t="s">
        <v>55</v>
      </c>
      <c r="J143" s="233" t="s">
        <v>7030</v>
      </c>
      <c r="K143" s="235">
        <v>42975</v>
      </c>
      <c r="L143" s="235">
        <v>43042</v>
      </c>
      <c r="M143" s="235">
        <v>43084</v>
      </c>
      <c r="N143" s="233" t="s">
        <v>9</v>
      </c>
      <c r="O143" s="233" t="s">
        <v>4319</v>
      </c>
      <c r="P143" s="233" t="s">
        <v>17</v>
      </c>
      <c r="Q143" s="233" t="s">
        <v>7031</v>
      </c>
      <c r="R143" s="15">
        <v>1264520</v>
      </c>
      <c r="S143" s="15" t="s">
        <v>72</v>
      </c>
      <c r="T143" s="13" t="str">
        <f t="shared" ca="1" si="7"/>
        <v>No</v>
      </c>
      <c r="U143" s="13" t="str">
        <f t="shared" ca="1" si="8"/>
        <v>Yes</v>
      </c>
      <c r="V143" s="236" t="s">
        <v>4963</v>
      </c>
    </row>
    <row r="144" spans="1:22">
      <c r="A144" s="13" t="s">
        <v>4180</v>
      </c>
      <c r="B144" s="13" t="s">
        <v>4181</v>
      </c>
      <c r="C144" s="13" t="s">
        <v>7032</v>
      </c>
      <c r="D144" s="13" t="s">
        <v>108</v>
      </c>
      <c r="E144" s="13" t="s">
        <v>65</v>
      </c>
      <c r="F144" s="13" t="s">
        <v>24</v>
      </c>
      <c r="G144" s="13" t="str">
        <f t="shared" ca="1" si="6"/>
        <v>S2</v>
      </c>
      <c r="H144" s="13" t="s">
        <v>54</v>
      </c>
      <c r="I144" s="13" t="s">
        <v>55</v>
      </c>
      <c r="J144" s="13" t="s">
        <v>7033</v>
      </c>
      <c r="K144" s="100">
        <v>42979</v>
      </c>
      <c r="L144" s="100">
        <v>43012</v>
      </c>
      <c r="M144" s="22">
        <v>43084</v>
      </c>
      <c r="N144" s="13" t="s">
        <v>9</v>
      </c>
      <c r="O144" s="13" t="s">
        <v>5539</v>
      </c>
      <c r="P144" s="13" t="s">
        <v>17</v>
      </c>
      <c r="Q144" s="13" t="s">
        <v>7034</v>
      </c>
      <c r="R144" s="15">
        <v>71713</v>
      </c>
      <c r="S144" s="104" t="s">
        <v>72</v>
      </c>
      <c r="T144" s="13" t="str">
        <f t="shared" ca="1" si="7"/>
        <v>No</v>
      </c>
      <c r="U144" s="13" t="str">
        <f t="shared" ca="1" si="8"/>
        <v>Yes</v>
      </c>
      <c r="V144" s="236" t="s">
        <v>5541</v>
      </c>
    </row>
    <row r="145" spans="1:22">
      <c r="A145" s="13" t="s">
        <v>4180</v>
      </c>
      <c r="B145" s="13" t="s">
        <v>4181</v>
      </c>
      <c r="C145" s="13" t="s">
        <v>7032</v>
      </c>
      <c r="D145" s="13" t="s">
        <v>108</v>
      </c>
      <c r="E145" s="13" t="s">
        <v>65</v>
      </c>
      <c r="F145" s="13" t="s">
        <v>24</v>
      </c>
      <c r="G145" s="13" t="str">
        <f t="shared" ca="1" si="6"/>
        <v>S2</v>
      </c>
      <c r="H145" s="13" t="s">
        <v>54</v>
      </c>
      <c r="I145" s="13" t="s">
        <v>55</v>
      </c>
      <c r="J145" s="13" t="s">
        <v>7035</v>
      </c>
      <c r="K145" s="100">
        <v>42979</v>
      </c>
      <c r="L145" s="100">
        <v>43012</v>
      </c>
      <c r="M145" s="22">
        <v>43084</v>
      </c>
      <c r="N145" s="13" t="s">
        <v>9</v>
      </c>
      <c r="O145" s="13" t="s">
        <v>6267</v>
      </c>
      <c r="P145" s="13" t="s">
        <v>17</v>
      </c>
      <c r="Q145" s="13" t="s">
        <v>7036</v>
      </c>
      <c r="R145" s="15">
        <v>1507926</v>
      </c>
      <c r="S145" s="104" t="s">
        <v>72</v>
      </c>
      <c r="T145" s="13" t="str">
        <f t="shared" ca="1" si="7"/>
        <v>No</v>
      </c>
      <c r="U145" s="13" t="str">
        <f t="shared" ca="1" si="8"/>
        <v>Yes</v>
      </c>
      <c r="V145" s="236" t="s">
        <v>6757</v>
      </c>
    </row>
    <row r="146" spans="1:22">
      <c r="A146" s="13" t="s">
        <v>4180</v>
      </c>
      <c r="B146" s="96" t="s">
        <v>4181</v>
      </c>
      <c r="C146" s="13" t="s">
        <v>6897</v>
      </c>
      <c r="D146" s="13" t="s">
        <v>108</v>
      </c>
      <c r="E146" s="13" t="s">
        <v>65</v>
      </c>
      <c r="F146" s="13" t="s">
        <v>24</v>
      </c>
      <c r="G146" s="13" t="str">
        <f t="shared" ca="1" si="6"/>
        <v>S2</v>
      </c>
      <c r="H146" s="13" t="s">
        <v>54</v>
      </c>
      <c r="I146" s="13" t="s">
        <v>55</v>
      </c>
      <c r="J146" s="13" t="s">
        <v>7037</v>
      </c>
      <c r="K146" s="100">
        <v>42979</v>
      </c>
      <c r="L146" s="100">
        <v>43012</v>
      </c>
      <c r="M146" s="22">
        <v>43084</v>
      </c>
      <c r="N146" s="13" t="s">
        <v>9</v>
      </c>
      <c r="O146" s="13" t="s">
        <v>6267</v>
      </c>
      <c r="P146" s="13" t="s">
        <v>17</v>
      </c>
      <c r="Q146" s="13" t="s">
        <v>7038</v>
      </c>
      <c r="R146" s="15">
        <v>4397130</v>
      </c>
      <c r="S146" s="104" t="s">
        <v>72</v>
      </c>
      <c r="T146" s="13" t="str">
        <f t="shared" ca="1" si="7"/>
        <v>No</v>
      </c>
      <c r="U146" s="13" t="str">
        <f t="shared" ca="1" si="8"/>
        <v>Yes</v>
      </c>
      <c r="V146" s="236" t="s">
        <v>6757</v>
      </c>
    </row>
    <row r="147" spans="1:22">
      <c r="A147" s="110" t="s">
        <v>4174</v>
      </c>
      <c r="B147" s="96" t="s">
        <v>4133</v>
      </c>
      <c r="C147" s="13" t="s">
        <v>4385</v>
      </c>
      <c r="D147" s="13" t="s">
        <v>108</v>
      </c>
      <c r="E147" s="13" t="s">
        <v>65</v>
      </c>
      <c r="F147" s="13" t="s">
        <v>24</v>
      </c>
      <c r="G147" s="13" t="str">
        <f t="shared" ca="1" si="6"/>
        <v>S2</v>
      </c>
      <c r="H147" s="13" t="s">
        <v>54</v>
      </c>
      <c r="I147" s="13" t="s">
        <v>55</v>
      </c>
      <c r="J147" s="13" t="s">
        <v>7039</v>
      </c>
      <c r="K147" s="100">
        <v>42961</v>
      </c>
      <c r="L147" s="100">
        <v>43042</v>
      </c>
      <c r="M147" s="22">
        <v>43084</v>
      </c>
      <c r="N147" s="13" t="s">
        <v>9</v>
      </c>
      <c r="O147" s="13" t="s">
        <v>6267</v>
      </c>
      <c r="P147" s="13" t="s">
        <v>17</v>
      </c>
      <c r="Q147" s="13" t="s">
        <v>7040</v>
      </c>
      <c r="R147" s="15">
        <v>2777640</v>
      </c>
      <c r="S147" s="15" t="s">
        <v>72</v>
      </c>
      <c r="T147" s="13" t="str">
        <f t="shared" ca="1" si="7"/>
        <v>No</v>
      </c>
      <c r="U147" s="13" t="str">
        <f t="shared" ca="1" si="8"/>
        <v>Yes</v>
      </c>
      <c r="V147" s="236" t="s">
        <v>6757</v>
      </c>
    </row>
    <row r="148" spans="1:22">
      <c r="A148" s="110" t="s">
        <v>4660</v>
      </c>
      <c r="B148" s="96" t="s">
        <v>4661</v>
      </c>
      <c r="C148" s="13" t="s">
        <v>5498</v>
      </c>
      <c r="D148" s="13" t="s">
        <v>108</v>
      </c>
      <c r="E148" s="13" t="s">
        <v>65</v>
      </c>
      <c r="F148" s="13" t="s">
        <v>24</v>
      </c>
      <c r="G148" s="13" t="str">
        <f t="shared" ca="1" si="6"/>
        <v>S2</v>
      </c>
      <c r="H148" s="13" t="s">
        <v>54</v>
      </c>
      <c r="I148" s="13" t="s">
        <v>55</v>
      </c>
      <c r="J148" s="13" t="s">
        <v>7041</v>
      </c>
      <c r="K148" s="100">
        <v>42886</v>
      </c>
      <c r="L148" s="100">
        <v>43028</v>
      </c>
      <c r="M148" s="22">
        <v>43084</v>
      </c>
      <c r="N148" s="13" t="s">
        <v>7</v>
      </c>
      <c r="O148" s="13" t="s">
        <v>4814</v>
      </c>
      <c r="P148" s="13" t="s">
        <v>17</v>
      </c>
      <c r="Q148" s="13"/>
      <c r="R148" s="15">
        <v>3398186</v>
      </c>
      <c r="S148" s="15" t="s">
        <v>72</v>
      </c>
      <c r="T148" s="13" t="str">
        <f t="shared" ca="1" si="7"/>
        <v>No</v>
      </c>
      <c r="U148" s="13" t="str">
        <f t="shared" ca="1" si="8"/>
        <v>Yes</v>
      </c>
      <c r="V148" s="236" t="s">
        <v>4816</v>
      </c>
    </row>
    <row r="149" spans="1:22">
      <c r="A149" s="110" t="s">
        <v>4660</v>
      </c>
      <c r="B149" s="96" t="s">
        <v>4661</v>
      </c>
      <c r="C149" s="13" t="s">
        <v>4718</v>
      </c>
      <c r="D149" s="13" t="s">
        <v>108</v>
      </c>
      <c r="E149" s="13" t="s">
        <v>65</v>
      </c>
      <c r="F149" s="13" t="s">
        <v>24</v>
      </c>
      <c r="G149" s="13" t="str">
        <f t="shared" ca="1" si="6"/>
        <v>S2</v>
      </c>
      <c r="H149" s="13" t="s">
        <v>54</v>
      </c>
      <c r="I149" s="13" t="s">
        <v>55</v>
      </c>
      <c r="J149" s="13" t="s">
        <v>7042</v>
      </c>
      <c r="K149" s="100">
        <v>42736</v>
      </c>
      <c r="L149" s="100">
        <v>43049</v>
      </c>
      <c r="M149" s="22">
        <v>43084</v>
      </c>
      <c r="N149" s="13" t="s">
        <v>9</v>
      </c>
      <c r="O149" s="13" t="s">
        <v>4319</v>
      </c>
      <c r="P149" s="13" t="s">
        <v>17</v>
      </c>
      <c r="Q149" s="13" t="s">
        <v>7043</v>
      </c>
      <c r="R149" s="15">
        <v>252850</v>
      </c>
      <c r="S149" s="104" t="s">
        <v>72</v>
      </c>
      <c r="T149" s="13" t="str">
        <f t="shared" ca="1" si="7"/>
        <v>No</v>
      </c>
      <c r="U149" s="13" t="str">
        <f t="shared" ca="1" si="8"/>
        <v>Yes</v>
      </c>
      <c r="V149" s="236" t="s">
        <v>4963</v>
      </c>
    </row>
    <row r="150" spans="1:22">
      <c r="A150" s="110" t="s">
        <v>4660</v>
      </c>
      <c r="B150" s="96" t="s">
        <v>4661</v>
      </c>
      <c r="C150" s="13" t="s">
        <v>5498</v>
      </c>
      <c r="D150" s="13" t="s">
        <v>108</v>
      </c>
      <c r="E150" s="13" t="s">
        <v>65</v>
      </c>
      <c r="F150" s="13" t="s">
        <v>24</v>
      </c>
      <c r="G150" s="13" t="str">
        <f t="shared" ca="1" si="6"/>
        <v>S2</v>
      </c>
      <c r="H150" s="13" t="s">
        <v>54</v>
      </c>
      <c r="I150" s="13" t="s">
        <v>55</v>
      </c>
      <c r="J150" s="13" t="s">
        <v>7044</v>
      </c>
      <c r="K150" s="100">
        <v>42886</v>
      </c>
      <c r="L150" s="100">
        <v>43028</v>
      </c>
      <c r="M150" s="22">
        <v>43100</v>
      </c>
      <c r="N150" s="13" t="s">
        <v>9</v>
      </c>
      <c r="O150" s="13" t="s">
        <v>4319</v>
      </c>
      <c r="P150" s="13" t="s">
        <v>17</v>
      </c>
      <c r="Q150" s="13" t="s">
        <v>7045</v>
      </c>
      <c r="R150" s="15">
        <v>1206548</v>
      </c>
      <c r="S150" s="104" t="s">
        <v>72</v>
      </c>
      <c r="T150" s="13" t="str">
        <f t="shared" ca="1" si="7"/>
        <v>No</v>
      </c>
      <c r="U150" s="13" t="str">
        <f t="shared" ca="1" si="8"/>
        <v>Yes</v>
      </c>
      <c r="V150" s="236" t="s">
        <v>4963</v>
      </c>
    </row>
    <row r="151" spans="1:22">
      <c r="A151" s="110" t="s">
        <v>4174</v>
      </c>
      <c r="B151" s="96" t="s">
        <v>4133</v>
      </c>
      <c r="C151" s="13" t="s">
        <v>7046</v>
      </c>
      <c r="D151" s="13" t="s">
        <v>76</v>
      </c>
      <c r="E151" s="13" t="s">
        <v>76</v>
      </c>
      <c r="F151" s="13" t="s">
        <v>25</v>
      </c>
      <c r="G151" s="13" t="str">
        <f t="shared" ca="1" si="6"/>
        <v>S1</v>
      </c>
      <c r="H151" s="109" t="s">
        <v>67</v>
      </c>
      <c r="I151" s="13" t="s">
        <v>6175</v>
      </c>
      <c r="J151" s="13" t="s">
        <v>7047</v>
      </c>
      <c r="K151" s="100">
        <v>42583</v>
      </c>
      <c r="L151" s="100">
        <v>42641</v>
      </c>
      <c r="M151" s="98">
        <v>42641</v>
      </c>
      <c r="N151" s="13" t="s">
        <v>9</v>
      </c>
      <c r="O151" s="13" t="s">
        <v>5500</v>
      </c>
      <c r="P151" s="13" t="s">
        <v>17</v>
      </c>
      <c r="Q151" s="13"/>
      <c r="R151" s="15">
        <v>92985</v>
      </c>
      <c r="S151" s="104" t="s">
        <v>72</v>
      </c>
      <c r="T151" s="13" t="str">
        <f t="shared" ca="1" si="7"/>
        <v>Yes</v>
      </c>
      <c r="U151" s="13" t="str">
        <f t="shared" ca="1" si="8"/>
        <v>Yes</v>
      </c>
      <c r="V151" s="236" t="s">
        <v>5502</v>
      </c>
    </row>
    <row r="152" spans="1:22">
      <c r="A152" s="13" t="s">
        <v>4180</v>
      </c>
      <c r="B152" s="96" t="s">
        <v>4181</v>
      </c>
      <c r="C152" s="13" t="s">
        <v>7048</v>
      </c>
      <c r="D152" s="13" t="s">
        <v>65</v>
      </c>
      <c r="E152" s="13" t="s">
        <v>65</v>
      </c>
      <c r="F152" s="13" t="s">
        <v>25</v>
      </c>
      <c r="G152" s="13" t="str">
        <f t="shared" ca="1" si="6"/>
        <v>S1</v>
      </c>
      <c r="H152" s="101" t="s">
        <v>67</v>
      </c>
      <c r="I152" s="13" t="s">
        <v>6175</v>
      </c>
      <c r="J152" s="13" t="s">
        <v>7049</v>
      </c>
      <c r="K152" s="100">
        <v>42515</v>
      </c>
      <c r="L152" s="100">
        <v>42533</v>
      </c>
      <c r="M152" s="98">
        <v>42735</v>
      </c>
      <c r="N152" s="13" t="s">
        <v>9</v>
      </c>
      <c r="O152" s="13" t="s">
        <v>5500</v>
      </c>
      <c r="P152" s="13" t="s">
        <v>17</v>
      </c>
      <c r="Q152" s="13"/>
      <c r="R152" s="15">
        <v>400626</v>
      </c>
      <c r="S152" s="104" t="s">
        <v>72</v>
      </c>
      <c r="T152" s="13" t="str">
        <f t="shared" ca="1" si="7"/>
        <v>Yes</v>
      </c>
      <c r="U152" s="13" t="str">
        <f t="shared" ca="1" si="8"/>
        <v>Yes</v>
      </c>
      <c r="V152" s="236" t="s">
        <v>5502</v>
      </c>
    </row>
    <row r="153" spans="1:22">
      <c r="A153" s="104" t="s">
        <v>4214</v>
      </c>
      <c r="B153" s="96" t="s">
        <v>4215</v>
      </c>
      <c r="C153" s="13" t="s">
        <v>7050</v>
      </c>
      <c r="D153" s="13" t="s">
        <v>65</v>
      </c>
      <c r="E153" s="13" t="s">
        <v>65</v>
      </c>
      <c r="F153" s="13" t="s">
        <v>25</v>
      </c>
      <c r="G153" s="13" t="str">
        <f t="shared" ca="1" si="6"/>
        <v>S1</v>
      </c>
      <c r="H153" s="101" t="s">
        <v>67</v>
      </c>
      <c r="I153" s="13" t="s">
        <v>55</v>
      </c>
      <c r="J153" s="13" t="s">
        <v>7051</v>
      </c>
      <c r="K153" s="100">
        <v>42660</v>
      </c>
      <c r="L153" s="100">
        <v>42684</v>
      </c>
      <c r="M153" s="98">
        <v>42750</v>
      </c>
      <c r="N153" s="13" t="s">
        <v>9</v>
      </c>
      <c r="O153" s="13" t="s">
        <v>6181</v>
      </c>
      <c r="P153" s="13" t="s">
        <v>17</v>
      </c>
      <c r="Q153" s="13" t="s">
        <v>7052</v>
      </c>
      <c r="R153" s="15">
        <v>43452</v>
      </c>
      <c r="S153" s="15" t="s">
        <v>72</v>
      </c>
      <c r="T153" s="13" t="str">
        <f t="shared" ca="1" si="7"/>
        <v>Yes</v>
      </c>
      <c r="U153" s="13" t="str">
        <f t="shared" ca="1" si="8"/>
        <v>Yes</v>
      </c>
      <c r="V153" s="236" t="s">
        <v>6792</v>
      </c>
    </row>
    <row r="154" spans="1:22">
      <c r="A154" s="103" t="s">
        <v>4174</v>
      </c>
      <c r="B154" s="96" t="s">
        <v>4133</v>
      </c>
      <c r="C154" s="13" t="s">
        <v>4930</v>
      </c>
      <c r="D154" s="13" t="s">
        <v>65</v>
      </c>
      <c r="E154" s="13" t="s">
        <v>65</v>
      </c>
      <c r="F154" s="13" t="s">
        <v>25</v>
      </c>
      <c r="G154" s="13" t="str">
        <f t="shared" ca="1" si="6"/>
        <v>S1</v>
      </c>
      <c r="H154" s="101" t="s">
        <v>67</v>
      </c>
      <c r="I154" s="13" t="s">
        <v>55</v>
      </c>
      <c r="J154" s="13" t="s">
        <v>7053</v>
      </c>
      <c r="K154" s="100">
        <v>42675</v>
      </c>
      <c r="L154" s="100">
        <v>42743</v>
      </c>
      <c r="M154" s="106">
        <v>42761</v>
      </c>
      <c r="N154" s="13" t="s">
        <v>11</v>
      </c>
      <c r="O154" s="13" t="s">
        <v>12</v>
      </c>
      <c r="P154" s="13" t="s">
        <v>17</v>
      </c>
      <c r="Q154" s="13"/>
      <c r="R154" s="15">
        <v>0</v>
      </c>
      <c r="S154" s="104" t="s">
        <v>72</v>
      </c>
      <c r="T154" s="13" t="str">
        <f t="shared" ca="1" si="7"/>
        <v>Yes</v>
      </c>
      <c r="U154" s="13" t="str">
        <f t="shared" ca="1" si="8"/>
        <v>Yes</v>
      </c>
      <c r="V154" s="236" t="s">
        <v>125</v>
      </c>
    </row>
    <row r="155" spans="1:22">
      <c r="A155" s="102" t="s">
        <v>4174</v>
      </c>
      <c r="B155" s="96" t="s">
        <v>4133</v>
      </c>
      <c r="C155" s="13" t="s">
        <v>6522</v>
      </c>
      <c r="D155" s="13" t="s">
        <v>76</v>
      </c>
      <c r="E155" s="13" t="s">
        <v>76</v>
      </c>
      <c r="F155" s="13" t="s">
        <v>25</v>
      </c>
      <c r="G155" s="13" t="str">
        <f t="shared" ca="1" si="6"/>
        <v>S1</v>
      </c>
      <c r="H155" s="101" t="s">
        <v>67</v>
      </c>
      <c r="I155" s="13" t="s">
        <v>68</v>
      </c>
      <c r="J155" s="13" t="s">
        <v>7054</v>
      </c>
      <c r="K155" s="100">
        <v>42681</v>
      </c>
      <c r="L155" s="100">
        <v>42696</v>
      </c>
      <c r="M155" s="98">
        <v>42781</v>
      </c>
      <c r="N155" s="13" t="s">
        <v>9</v>
      </c>
      <c r="O155" s="13" t="s">
        <v>6267</v>
      </c>
      <c r="P155" s="13" t="s">
        <v>17</v>
      </c>
      <c r="Q155" s="13" t="s">
        <v>7055</v>
      </c>
      <c r="R155" s="15">
        <v>272813</v>
      </c>
      <c r="S155" s="104" t="s">
        <v>72</v>
      </c>
      <c r="T155" s="13" t="str">
        <f t="shared" ca="1" si="7"/>
        <v>Yes</v>
      </c>
      <c r="U155" s="13" t="str">
        <f t="shared" ca="1" si="8"/>
        <v>Yes</v>
      </c>
      <c r="V155" s="236" t="s">
        <v>6757</v>
      </c>
    </row>
    <row r="156" spans="1:22">
      <c r="A156" s="103" t="s">
        <v>4174</v>
      </c>
      <c r="B156" s="96" t="s">
        <v>4133</v>
      </c>
      <c r="C156" s="13" t="s">
        <v>6522</v>
      </c>
      <c r="D156" s="13" t="s">
        <v>65</v>
      </c>
      <c r="E156" s="13" t="s">
        <v>65</v>
      </c>
      <c r="F156" s="13" t="s">
        <v>25</v>
      </c>
      <c r="G156" s="13" t="str">
        <f t="shared" ca="1" si="6"/>
        <v>S1</v>
      </c>
      <c r="H156" s="101" t="s">
        <v>67</v>
      </c>
      <c r="I156" s="13" t="s">
        <v>68</v>
      </c>
      <c r="J156" s="13" t="s">
        <v>7056</v>
      </c>
      <c r="K156" s="100">
        <v>42716</v>
      </c>
      <c r="L156" s="100">
        <v>42731</v>
      </c>
      <c r="M156" s="106">
        <v>42781</v>
      </c>
      <c r="N156" s="13" t="s">
        <v>9</v>
      </c>
      <c r="O156" s="13" t="s">
        <v>6267</v>
      </c>
      <c r="P156" s="13" t="s">
        <v>17</v>
      </c>
      <c r="Q156" s="13" t="s">
        <v>7057</v>
      </c>
      <c r="R156" s="15">
        <v>272406</v>
      </c>
      <c r="S156" s="104" t="s">
        <v>72</v>
      </c>
      <c r="T156" s="13" t="str">
        <f t="shared" ca="1" si="7"/>
        <v>Yes</v>
      </c>
      <c r="U156" s="13" t="str">
        <f t="shared" ca="1" si="8"/>
        <v>Yes</v>
      </c>
      <c r="V156" s="236" t="s">
        <v>6757</v>
      </c>
    </row>
    <row r="157" spans="1:22">
      <c r="A157" s="13" t="s">
        <v>4573</v>
      </c>
      <c r="B157" s="13" t="s">
        <v>4574</v>
      </c>
      <c r="C157" s="13" t="s">
        <v>7058</v>
      </c>
      <c r="D157" s="13" t="s">
        <v>76</v>
      </c>
      <c r="E157" s="13" t="s">
        <v>76</v>
      </c>
      <c r="F157" s="13" t="s">
        <v>25</v>
      </c>
      <c r="G157" s="13" t="str">
        <f t="shared" ca="1" si="6"/>
        <v>S1</v>
      </c>
      <c r="H157" s="13" t="s">
        <v>67</v>
      </c>
      <c r="I157" s="13" t="s">
        <v>55</v>
      </c>
      <c r="J157" s="13" t="s">
        <v>7059</v>
      </c>
      <c r="K157" s="100">
        <v>42382</v>
      </c>
      <c r="L157" s="100">
        <v>42755</v>
      </c>
      <c r="M157" s="22">
        <v>42783</v>
      </c>
      <c r="N157" s="13" t="s">
        <v>13</v>
      </c>
      <c r="O157" s="13" t="s">
        <v>132</v>
      </c>
      <c r="P157" s="13" t="s">
        <v>17</v>
      </c>
      <c r="Q157" s="13"/>
      <c r="R157" s="15">
        <v>437</v>
      </c>
      <c r="S157" s="15" t="s">
        <v>72</v>
      </c>
      <c r="T157" s="13" t="str">
        <f t="shared" ca="1" si="7"/>
        <v>Yes</v>
      </c>
      <c r="U157" s="13" t="str">
        <f t="shared" ca="1" si="8"/>
        <v>Yes</v>
      </c>
      <c r="V157" s="236" t="s">
        <v>133</v>
      </c>
    </row>
    <row r="158" spans="1:22">
      <c r="A158" s="233" t="s">
        <v>7060</v>
      </c>
      <c r="B158" s="96" t="s">
        <v>7061</v>
      </c>
      <c r="C158" s="13" t="s">
        <v>7062</v>
      </c>
      <c r="D158" s="13" t="s">
        <v>65</v>
      </c>
      <c r="E158" s="13" t="s">
        <v>65</v>
      </c>
      <c r="F158" s="13" t="s">
        <v>25</v>
      </c>
      <c r="G158" s="13" t="str">
        <f t="shared" ca="1" si="6"/>
        <v>S1</v>
      </c>
      <c r="H158" s="13" t="s">
        <v>67</v>
      </c>
      <c r="I158" s="13" t="s">
        <v>55</v>
      </c>
      <c r="J158" s="13" t="s">
        <v>7063</v>
      </c>
      <c r="K158" s="100">
        <v>42642</v>
      </c>
      <c r="L158" s="100">
        <v>42765</v>
      </c>
      <c r="M158" s="22">
        <v>42785</v>
      </c>
      <c r="N158" s="13" t="s">
        <v>9</v>
      </c>
      <c r="O158" s="13" t="s">
        <v>10</v>
      </c>
      <c r="P158" s="13" t="s">
        <v>17</v>
      </c>
      <c r="Q158" s="13" t="s">
        <v>7064</v>
      </c>
      <c r="R158" s="15">
        <v>9971</v>
      </c>
      <c r="S158" s="15" t="s">
        <v>72</v>
      </c>
      <c r="T158" s="13" t="str">
        <f t="shared" ca="1" si="7"/>
        <v>Yes</v>
      </c>
      <c r="U158" s="13" t="str">
        <f t="shared" ca="1" si="8"/>
        <v>Yes</v>
      </c>
      <c r="V158" s="236" t="s">
        <v>118</v>
      </c>
    </row>
    <row r="159" spans="1:22">
      <c r="A159" s="110" t="s">
        <v>4174</v>
      </c>
      <c r="B159" s="96" t="s">
        <v>4133</v>
      </c>
      <c r="C159" s="13" t="s">
        <v>7065</v>
      </c>
      <c r="D159" s="13" t="s">
        <v>65</v>
      </c>
      <c r="E159" s="13" t="s">
        <v>65</v>
      </c>
      <c r="F159" s="13" t="s">
        <v>25</v>
      </c>
      <c r="G159" s="13" t="str">
        <f t="shared" ca="1" si="6"/>
        <v>S1</v>
      </c>
      <c r="H159" s="13" t="s">
        <v>67</v>
      </c>
      <c r="I159" s="13" t="s">
        <v>55</v>
      </c>
      <c r="J159" s="13" t="s">
        <v>7066</v>
      </c>
      <c r="K159" s="100">
        <v>42736</v>
      </c>
      <c r="L159" s="100">
        <v>42766</v>
      </c>
      <c r="M159" s="22">
        <v>42795</v>
      </c>
      <c r="N159" s="13" t="s">
        <v>7</v>
      </c>
      <c r="O159" s="13" t="s">
        <v>98</v>
      </c>
      <c r="P159" s="13" t="s">
        <v>17</v>
      </c>
      <c r="Q159" s="13" t="s">
        <v>4819</v>
      </c>
      <c r="R159" s="15">
        <v>14622</v>
      </c>
      <c r="S159" s="104" t="s">
        <v>72</v>
      </c>
      <c r="T159" s="13" t="str">
        <f t="shared" ca="1" si="7"/>
        <v>Yes</v>
      </c>
      <c r="U159" s="13" t="str">
        <f t="shared" ca="1" si="8"/>
        <v>Yes</v>
      </c>
      <c r="V159" s="236" t="s">
        <v>99</v>
      </c>
    </row>
    <row r="160" spans="1:22">
      <c r="A160" s="13" t="s">
        <v>4174</v>
      </c>
      <c r="B160" s="13" t="s">
        <v>4133</v>
      </c>
      <c r="C160" s="13" t="s">
        <v>7067</v>
      </c>
      <c r="D160" s="13" t="s">
        <v>76</v>
      </c>
      <c r="E160" s="13" t="s">
        <v>52</v>
      </c>
      <c r="F160" s="13" t="s">
        <v>25</v>
      </c>
      <c r="G160" s="13" t="str">
        <f t="shared" ca="1" si="6"/>
        <v>S1</v>
      </c>
      <c r="H160" s="13" t="s">
        <v>67</v>
      </c>
      <c r="I160" s="13" t="s">
        <v>55</v>
      </c>
      <c r="J160" s="13" t="s">
        <v>7068</v>
      </c>
      <c r="K160" s="100">
        <v>42759</v>
      </c>
      <c r="L160" s="100">
        <v>42797</v>
      </c>
      <c r="M160" s="22">
        <v>42799</v>
      </c>
      <c r="N160" s="13" t="s">
        <v>9</v>
      </c>
      <c r="O160" s="13" t="s">
        <v>6305</v>
      </c>
      <c r="P160" s="13" t="s">
        <v>17</v>
      </c>
      <c r="Q160" s="13" t="s">
        <v>6820</v>
      </c>
      <c r="R160" s="15">
        <v>14968</v>
      </c>
      <c r="S160" s="15" t="s">
        <v>72</v>
      </c>
      <c r="T160" s="13" t="str">
        <f t="shared" ca="1" si="7"/>
        <v>Yes</v>
      </c>
      <c r="U160" s="13" t="str">
        <f t="shared" ca="1" si="8"/>
        <v>Yes</v>
      </c>
      <c r="V160" s="236" t="s">
        <v>6939</v>
      </c>
    </row>
    <row r="161" spans="1:22">
      <c r="A161" s="13" t="s">
        <v>4573</v>
      </c>
      <c r="B161" s="13" t="s">
        <v>4574</v>
      </c>
      <c r="C161" s="13" t="s">
        <v>7069</v>
      </c>
      <c r="D161" s="13" t="s">
        <v>76</v>
      </c>
      <c r="E161" s="13" t="s">
        <v>76</v>
      </c>
      <c r="F161" s="13" t="s">
        <v>25</v>
      </c>
      <c r="G161" s="13" t="str">
        <f t="shared" ca="1" si="6"/>
        <v>S1</v>
      </c>
      <c r="H161" s="13" t="s">
        <v>67</v>
      </c>
      <c r="I161" s="13" t="s">
        <v>55</v>
      </c>
      <c r="J161" s="13" t="s">
        <v>7070</v>
      </c>
      <c r="K161" s="100">
        <v>42583</v>
      </c>
      <c r="L161" s="100">
        <v>42783</v>
      </c>
      <c r="M161" s="22">
        <v>42811</v>
      </c>
      <c r="N161" s="13" t="s">
        <v>13</v>
      </c>
      <c r="O161" s="13" t="s">
        <v>145</v>
      </c>
      <c r="P161" s="13" t="s">
        <v>17</v>
      </c>
      <c r="Q161" s="13" t="s">
        <v>7071</v>
      </c>
      <c r="R161" s="15">
        <v>21184</v>
      </c>
      <c r="S161" s="15" t="s">
        <v>72</v>
      </c>
      <c r="T161" s="13" t="str">
        <f t="shared" ca="1" si="7"/>
        <v>Yes</v>
      </c>
      <c r="U161" s="13" t="str">
        <f t="shared" ca="1" si="8"/>
        <v>Yes</v>
      </c>
      <c r="V161" s="236" t="s">
        <v>146</v>
      </c>
    </row>
    <row r="162" spans="1:22">
      <c r="A162" s="102" t="s">
        <v>4429</v>
      </c>
      <c r="B162" s="96" t="s">
        <v>152</v>
      </c>
      <c r="C162" s="13" t="s">
        <v>7072</v>
      </c>
      <c r="D162" s="13" t="s">
        <v>65</v>
      </c>
      <c r="E162" s="13" t="s">
        <v>65</v>
      </c>
      <c r="F162" s="13" t="s">
        <v>25</v>
      </c>
      <c r="G162" s="13" t="str">
        <f t="shared" ca="1" si="6"/>
        <v>S1</v>
      </c>
      <c r="H162" s="13" t="s">
        <v>67</v>
      </c>
      <c r="I162" s="13" t="s">
        <v>68</v>
      </c>
      <c r="J162" s="13" t="s">
        <v>7073</v>
      </c>
      <c r="K162" s="100">
        <v>42777</v>
      </c>
      <c r="L162" s="100">
        <v>42792</v>
      </c>
      <c r="M162" s="22">
        <v>42821</v>
      </c>
      <c r="N162" s="13" t="s">
        <v>13</v>
      </c>
      <c r="O162" s="13" t="s">
        <v>14</v>
      </c>
      <c r="P162" s="13" t="s">
        <v>17</v>
      </c>
      <c r="Q162" s="13" t="s">
        <v>7074</v>
      </c>
      <c r="R162" s="15">
        <v>16097</v>
      </c>
      <c r="S162" s="104" t="s">
        <v>72</v>
      </c>
      <c r="T162" s="13" t="str">
        <f t="shared" ca="1" si="7"/>
        <v>Yes</v>
      </c>
      <c r="U162" s="13" t="str">
        <f t="shared" ca="1" si="8"/>
        <v>Yes</v>
      </c>
      <c r="V162" s="236" t="s">
        <v>2701</v>
      </c>
    </row>
    <row r="163" spans="1:22">
      <c r="A163" s="13" t="s">
        <v>7075</v>
      </c>
      <c r="B163" s="13" t="s">
        <v>7076</v>
      </c>
      <c r="C163" s="13" t="s">
        <v>7077</v>
      </c>
      <c r="D163" s="13" t="s">
        <v>87</v>
      </c>
      <c r="E163" s="13" t="s">
        <v>52</v>
      </c>
      <c r="F163" s="13" t="s">
        <v>25</v>
      </c>
      <c r="G163" s="13" t="str">
        <f t="shared" ca="1" si="6"/>
        <v>S1</v>
      </c>
      <c r="H163" s="13" t="s">
        <v>67</v>
      </c>
      <c r="I163" s="13" t="s">
        <v>68</v>
      </c>
      <c r="J163" s="13" t="s">
        <v>7078</v>
      </c>
      <c r="K163" s="100">
        <v>42725</v>
      </c>
      <c r="L163" s="100">
        <v>42775</v>
      </c>
      <c r="M163" s="22">
        <v>42824</v>
      </c>
      <c r="N163" s="13" t="s">
        <v>13</v>
      </c>
      <c r="O163" s="13" t="s">
        <v>14</v>
      </c>
      <c r="P163" s="13" t="s">
        <v>17</v>
      </c>
      <c r="Q163" s="13" t="s">
        <v>6912</v>
      </c>
      <c r="R163" s="15">
        <v>10320359</v>
      </c>
      <c r="S163" s="15" t="s">
        <v>72</v>
      </c>
      <c r="T163" s="13" t="str">
        <f t="shared" ca="1" si="7"/>
        <v>Yes</v>
      </c>
      <c r="U163" s="13" t="str">
        <f t="shared" ca="1" si="8"/>
        <v>Yes</v>
      </c>
      <c r="V163" s="236" t="s">
        <v>2701</v>
      </c>
    </row>
    <row r="164" spans="1:22">
      <c r="A164" s="103" t="s">
        <v>4214</v>
      </c>
      <c r="B164" s="96" t="s">
        <v>4215</v>
      </c>
      <c r="C164" s="13" t="s">
        <v>7079</v>
      </c>
      <c r="D164" s="13" t="s">
        <v>76</v>
      </c>
      <c r="E164" s="13" t="s">
        <v>76</v>
      </c>
      <c r="F164" s="13" t="s">
        <v>25</v>
      </c>
      <c r="G164" s="13" t="str">
        <f t="shared" ca="1" si="6"/>
        <v>S1</v>
      </c>
      <c r="H164" s="13" t="s">
        <v>67</v>
      </c>
      <c r="I164" s="13" t="s">
        <v>68</v>
      </c>
      <c r="J164" s="13" t="s">
        <v>7080</v>
      </c>
      <c r="K164" s="100">
        <v>42801</v>
      </c>
      <c r="L164" s="100">
        <v>42816</v>
      </c>
      <c r="M164" s="22">
        <v>42824</v>
      </c>
      <c r="N164" s="13" t="s">
        <v>7</v>
      </c>
      <c r="O164" s="13" t="s">
        <v>8</v>
      </c>
      <c r="P164" s="13" t="s">
        <v>17</v>
      </c>
      <c r="Q164" s="13" t="s">
        <v>3641</v>
      </c>
      <c r="R164" s="15">
        <v>538</v>
      </c>
      <c r="S164" s="15" t="s">
        <v>72</v>
      </c>
      <c r="T164" s="13" t="str">
        <f t="shared" ca="1" si="7"/>
        <v>Yes</v>
      </c>
      <c r="U164" s="13" t="str">
        <f t="shared" ca="1" si="8"/>
        <v>Yes</v>
      </c>
      <c r="V164" s="236" t="s">
        <v>82</v>
      </c>
    </row>
    <row r="165" spans="1:22">
      <c r="A165" s="233" t="s">
        <v>4230</v>
      </c>
      <c r="B165" s="13" t="s">
        <v>4613</v>
      </c>
      <c r="C165" s="13" t="s">
        <v>6458</v>
      </c>
      <c r="D165" s="13" t="s">
        <v>65</v>
      </c>
      <c r="E165" s="13" t="s">
        <v>65</v>
      </c>
      <c r="F165" s="13" t="s">
        <v>25</v>
      </c>
      <c r="G165" s="13" t="str">
        <f t="shared" ca="1" si="6"/>
        <v>S1</v>
      </c>
      <c r="H165" s="13" t="s">
        <v>67</v>
      </c>
      <c r="I165" s="13" t="s">
        <v>68</v>
      </c>
      <c r="J165" s="13" t="s">
        <v>7081</v>
      </c>
      <c r="K165" s="100">
        <v>42786</v>
      </c>
      <c r="L165" s="100">
        <v>42801</v>
      </c>
      <c r="M165" s="22">
        <v>42863</v>
      </c>
      <c r="N165" s="13" t="s">
        <v>9</v>
      </c>
      <c r="O165" s="13" t="s">
        <v>6267</v>
      </c>
      <c r="P165" s="13" t="s">
        <v>17</v>
      </c>
      <c r="Q165" s="13" t="s">
        <v>7082</v>
      </c>
      <c r="R165" s="15">
        <v>21395</v>
      </c>
      <c r="S165" s="15" t="s">
        <v>72</v>
      </c>
      <c r="T165" s="13" t="str">
        <f t="shared" ca="1" si="7"/>
        <v>Yes</v>
      </c>
      <c r="U165" s="13" t="str">
        <f t="shared" ca="1" si="8"/>
        <v>Yes</v>
      </c>
      <c r="V165" s="236" t="s">
        <v>6757</v>
      </c>
    </row>
    <row r="166" spans="1:22">
      <c r="A166" s="104" t="s">
        <v>4660</v>
      </c>
      <c r="B166" s="96" t="s">
        <v>7083</v>
      </c>
      <c r="C166" s="13" t="s">
        <v>7084</v>
      </c>
      <c r="D166" s="13" t="s">
        <v>65</v>
      </c>
      <c r="E166" s="13" t="s">
        <v>65</v>
      </c>
      <c r="F166" s="13" t="s">
        <v>25</v>
      </c>
      <c r="G166" s="13" t="str">
        <f t="shared" ca="1" si="6"/>
        <v>S1</v>
      </c>
      <c r="H166" s="109" t="s">
        <v>67</v>
      </c>
      <c r="I166" s="13" t="s">
        <v>55</v>
      </c>
      <c r="J166" s="13" t="s">
        <v>7085</v>
      </c>
      <c r="K166" s="100">
        <v>42583</v>
      </c>
      <c r="L166" s="100">
        <v>42790</v>
      </c>
      <c r="M166" s="98">
        <v>42867</v>
      </c>
      <c r="N166" s="13" t="s">
        <v>13</v>
      </c>
      <c r="O166" s="13" t="s">
        <v>149</v>
      </c>
      <c r="P166" s="13" t="s">
        <v>17</v>
      </c>
      <c r="Q166" s="13"/>
      <c r="R166" s="15">
        <v>919773</v>
      </c>
      <c r="S166" s="15" t="s">
        <v>72</v>
      </c>
      <c r="T166" s="13" t="str">
        <f t="shared" ca="1" si="7"/>
        <v>Yes</v>
      </c>
      <c r="U166" s="13" t="str">
        <f t="shared" ca="1" si="8"/>
        <v>Yes</v>
      </c>
      <c r="V166" s="236" t="s">
        <v>150</v>
      </c>
    </row>
    <row r="167" spans="1:22">
      <c r="A167" s="13" t="s">
        <v>7075</v>
      </c>
      <c r="B167" s="13" t="s">
        <v>7076</v>
      </c>
      <c r="C167" s="13" t="s">
        <v>7077</v>
      </c>
      <c r="D167" s="13" t="s">
        <v>87</v>
      </c>
      <c r="E167" s="13" t="s">
        <v>52</v>
      </c>
      <c r="F167" s="13" t="s">
        <v>25</v>
      </c>
      <c r="G167" s="13" t="str">
        <f t="shared" ca="1" si="6"/>
        <v>S1</v>
      </c>
      <c r="H167" s="13" t="s">
        <v>67</v>
      </c>
      <c r="I167" s="13" t="s">
        <v>6175</v>
      </c>
      <c r="J167" s="13" t="s">
        <v>7086</v>
      </c>
      <c r="K167" s="100">
        <v>42736</v>
      </c>
      <c r="L167" s="100">
        <v>42826</v>
      </c>
      <c r="M167" s="22">
        <v>42870</v>
      </c>
      <c r="N167" s="13" t="s">
        <v>13</v>
      </c>
      <c r="O167" s="13" t="s">
        <v>145</v>
      </c>
      <c r="P167" s="13" t="s">
        <v>17</v>
      </c>
      <c r="Q167" s="13" t="s">
        <v>7087</v>
      </c>
      <c r="R167" s="15">
        <v>1165524</v>
      </c>
      <c r="S167" s="104" t="s">
        <v>72</v>
      </c>
      <c r="T167" s="13" t="str">
        <f t="shared" ca="1" si="7"/>
        <v>Yes</v>
      </c>
      <c r="U167" s="13" t="str">
        <f t="shared" ca="1" si="8"/>
        <v>Yes</v>
      </c>
      <c r="V167" s="236" t="s">
        <v>146</v>
      </c>
    </row>
    <row r="168" spans="1:22">
      <c r="A168" s="104" t="s">
        <v>4174</v>
      </c>
      <c r="B168" s="96" t="s">
        <v>4133</v>
      </c>
      <c r="C168" s="13" t="s">
        <v>7088</v>
      </c>
      <c r="D168" s="13" t="s">
        <v>65</v>
      </c>
      <c r="E168" s="13" t="s">
        <v>65</v>
      </c>
      <c r="F168" s="13" t="s">
        <v>25</v>
      </c>
      <c r="G168" s="13" t="str">
        <f t="shared" ca="1" si="6"/>
        <v>S1</v>
      </c>
      <c r="H168" s="109" t="s">
        <v>67</v>
      </c>
      <c r="I168" s="13" t="s">
        <v>55</v>
      </c>
      <c r="J168" s="233" t="s">
        <v>7089</v>
      </c>
      <c r="K168" s="100">
        <v>42614</v>
      </c>
      <c r="L168" s="100">
        <v>42812</v>
      </c>
      <c r="M168" s="98">
        <v>42871</v>
      </c>
      <c r="N168" s="13" t="s">
        <v>9</v>
      </c>
      <c r="O168" s="13" t="s">
        <v>10</v>
      </c>
      <c r="P168" s="13" t="s">
        <v>17</v>
      </c>
      <c r="Q168" s="13" t="s">
        <v>7090</v>
      </c>
      <c r="R168" s="15">
        <v>1214228</v>
      </c>
      <c r="S168" s="104" t="s">
        <v>72</v>
      </c>
      <c r="T168" s="13" t="str">
        <f t="shared" ca="1" si="7"/>
        <v>Yes</v>
      </c>
      <c r="U168" s="13" t="str">
        <f t="shared" ca="1" si="8"/>
        <v>Yes</v>
      </c>
      <c r="V168" s="236" t="s">
        <v>118</v>
      </c>
    </row>
    <row r="169" spans="1:22">
      <c r="A169" s="13" t="s">
        <v>4180</v>
      </c>
      <c r="B169" s="13" t="s">
        <v>4181</v>
      </c>
      <c r="C169" s="13" t="s">
        <v>2199</v>
      </c>
      <c r="D169" s="13" t="s">
        <v>76</v>
      </c>
      <c r="E169" s="13" t="s">
        <v>76</v>
      </c>
      <c r="F169" s="13" t="s">
        <v>25</v>
      </c>
      <c r="G169" s="13" t="str">
        <f t="shared" ca="1" si="6"/>
        <v>S1</v>
      </c>
      <c r="H169" s="13" t="s">
        <v>67</v>
      </c>
      <c r="I169" s="13" t="s">
        <v>68</v>
      </c>
      <c r="J169" s="13" t="s">
        <v>7091</v>
      </c>
      <c r="K169" s="100">
        <v>42814</v>
      </c>
      <c r="L169" s="100">
        <v>42829</v>
      </c>
      <c r="M169" s="22">
        <v>42881</v>
      </c>
      <c r="N169" s="13" t="s">
        <v>7</v>
      </c>
      <c r="O169" s="13" t="s">
        <v>98</v>
      </c>
      <c r="P169" s="13" t="s">
        <v>17</v>
      </c>
      <c r="Q169" s="13" t="s">
        <v>3641</v>
      </c>
      <c r="R169" s="15">
        <v>0</v>
      </c>
      <c r="S169" s="104" t="s">
        <v>72</v>
      </c>
      <c r="T169" s="13" t="str">
        <f t="shared" ca="1" si="7"/>
        <v>Yes</v>
      </c>
      <c r="U169" s="13" t="str">
        <f t="shared" ca="1" si="8"/>
        <v>Yes</v>
      </c>
      <c r="V169" s="236" t="s">
        <v>99</v>
      </c>
    </row>
    <row r="170" spans="1:22">
      <c r="A170" s="110" t="s">
        <v>4573</v>
      </c>
      <c r="B170" s="96" t="s">
        <v>4574</v>
      </c>
      <c r="C170" s="13" t="s">
        <v>7092</v>
      </c>
      <c r="D170" s="13" t="s">
        <v>65</v>
      </c>
      <c r="E170" s="13" t="s">
        <v>65</v>
      </c>
      <c r="F170" s="13" t="s">
        <v>25</v>
      </c>
      <c r="G170" s="13" t="str">
        <f t="shared" ca="1" si="6"/>
        <v>S1</v>
      </c>
      <c r="H170" s="109" t="s">
        <v>67</v>
      </c>
      <c r="I170" s="13" t="s">
        <v>55</v>
      </c>
      <c r="J170" s="13" t="s">
        <v>7093</v>
      </c>
      <c r="K170" s="100">
        <v>42528</v>
      </c>
      <c r="L170" s="100">
        <v>42565</v>
      </c>
      <c r="M170" s="98">
        <v>42890</v>
      </c>
      <c r="N170" s="13" t="s">
        <v>9</v>
      </c>
      <c r="O170" s="13" t="s">
        <v>6181</v>
      </c>
      <c r="P170" s="13" t="s">
        <v>17</v>
      </c>
      <c r="Q170" s="21" t="s">
        <v>7094</v>
      </c>
      <c r="R170" s="15">
        <v>1833457</v>
      </c>
      <c r="S170" s="104" t="s">
        <v>72</v>
      </c>
      <c r="T170" s="13" t="str">
        <f t="shared" ca="1" si="7"/>
        <v>Yes</v>
      </c>
      <c r="U170" s="13" t="str">
        <f t="shared" ca="1" si="8"/>
        <v>Yes</v>
      </c>
      <c r="V170" s="236" t="s">
        <v>6792</v>
      </c>
    </row>
    <row r="171" spans="1:22">
      <c r="A171" s="110" t="s">
        <v>4690</v>
      </c>
      <c r="B171" s="96" t="s">
        <v>4691</v>
      </c>
      <c r="C171" s="13" t="s">
        <v>7095</v>
      </c>
      <c r="D171" s="13" t="s">
        <v>76</v>
      </c>
      <c r="E171" s="13" t="s">
        <v>76</v>
      </c>
      <c r="F171" s="13" t="s">
        <v>25</v>
      </c>
      <c r="G171" s="13" t="str">
        <f t="shared" ca="1" si="6"/>
        <v>S1</v>
      </c>
      <c r="H171" s="13" t="s">
        <v>67</v>
      </c>
      <c r="I171" s="13" t="s">
        <v>68</v>
      </c>
      <c r="J171" s="13" t="s">
        <v>7096</v>
      </c>
      <c r="K171" s="100">
        <v>42704</v>
      </c>
      <c r="L171" s="100">
        <v>42838</v>
      </c>
      <c r="M171" s="22">
        <v>42895</v>
      </c>
      <c r="N171" s="13" t="s">
        <v>13</v>
      </c>
      <c r="O171" s="13" t="s">
        <v>145</v>
      </c>
      <c r="P171" s="13" t="s">
        <v>17</v>
      </c>
      <c r="Q171" s="13" t="s">
        <v>7097</v>
      </c>
      <c r="R171" s="15">
        <v>49603</v>
      </c>
      <c r="S171" s="15" t="s">
        <v>72</v>
      </c>
      <c r="T171" s="13" t="str">
        <f t="shared" ca="1" si="7"/>
        <v>Yes</v>
      </c>
      <c r="U171" s="13" t="str">
        <f t="shared" ca="1" si="8"/>
        <v>Yes</v>
      </c>
      <c r="V171" s="236" t="s">
        <v>146</v>
      </c>
    </row>
    <row r="172" spans="1:22">
      <c r="A172" s="110" t="s">
        <v>4690</v>
      </c>
      <c r="B172" s="96" t="s">
        <v>4691</v>
      </c>
      <c r="C172" s="13" t="s">
        <v>7095</v>
      </c>
      <c r="D172" s="13" t="s">
        <v>76</v>
      </c>
      <c r="E172" s="13" t="s">
        <v>76</v>
      </c>
      <c r="F172" s="13" t="s">
        <v>25</v>
      </c>
      <c r="G172" s="13" t="str">
        <f t="shared" ca="1" si="6"/>
        <v>S1</v>
      </c>
      <c r="H172" s="13" t="s">
        <v>67</v>
      </c>
      <c r="I172" s="13" t="s">
        <v>68</v>
      </c>
      <c r="J172" s="13" t="s">
        <v>7098</v>
      </c>
      <c r="K172" s="100">
        <v>42704</v>
      </c>
      <c r="L172" s="100">
        <v>42838</v>
      </c>
      <c r="M172" s="22">
        <v>42895</v>
      </c>
      <c r="N172" s="13" t="s">
        <v>13</v>
      </c>
      <c r="O172" s="13" t="s">
        <v>145</v>
      </c>
      <c r="P172" s="13" t="s">
        <v>17</v>
      </c>
      <c r="Q172" s="13" t="s">
        <v>7097</v>
      </c>
      <c r="R172" s="15">
        <v>56331</v>
      </c>
      <c r="S172" s="15" t="s">
        <v>72</v>
      </c>
      <c r="T172" s="13" t="str">
        <f t="shared" ca="1" si="7"/>
        <v>Yes</v>
      </c>
      <c r="U172" s="13" t="str">
        <f t="shared" ca="1" si="8"/>
        <v>Yes</v>
      </c>
      <c r="V172" s="236" t="s">
        <v>146</v>
      </c>
    </row>
    <row r="173" spans="1:22">
      <c r="A173" s="13" t="s">
        <v>4214</v>
      </c>
      <c r="B173" s="13" t="s">
        <v>4215</v>
      </c>
      <c r="C173" s="13" t="s">
        <v>6299</v>
      </c>
      <c r="D173" s="13" t="s">
        <v>76</v>
      </c>
      <c r="E173" s="13" t="s">
        <v>52</v>
      </c>
      <c r="F173" s="13" t="s">
        <v>25</v>
      </c>
      <c r="G173" s="13" t="str">
        <f t="shared" ca="1" si="6"/>
        <v>S1</v>
      </c>
      <c r="H173" s="13" t="s">
        <v>67</v>
      </c>
      <c r="I173" s="13" t="s">
        <v>55</v>
      </c>
      <c r="J173" s="13" t="s">
        <v>7099</v>
      </c>
      <c r="K173" s="100">
        <v>42660</v>
      </c>
      <c r="L173" s="100">
        <v>42832</v>
      </c>
      <c r="M173" s="22">
        <v>42895</v>
      </c>
      <c r="N173" s="13" t="s">
        <v>13</v>
      </c>
      <c r="O173" s="13" t="s">
        <v>14</v>
      </c>
      <c r="P173" s="13" t="s">
        <v>17</v>
      </c>
      <c r="Q173" s="13"/>
      <c r="R173" s="15">
        <v>394</v>
      </c>
      <c r="S173" s="104" t="s">
        <v>72</v>
      </c>
      <c r="T173" s="13" t="str">
        <f t="shared" ca="1" si="7"/>
        <v>Yes</v>
      </c>
      <c r="U173" s="18" t="str">
        <f t="shared" ca="1" si="8"/>
        <v>Yes</v>
      </c>
      <c r="V173" s="236" t="s">
        <v>2701</v>
      </c>
    </row>
    <row r="174" spans="1:22">
      <c r="A174" s="13" t="s">
        <v>4180</v>
      </c>
      <c r="B174" s="96" t="s">
        <v>4181</v>
      </c>
      <c r="C174" s="13" t="s">
        <v>7100</v>
      </c>
      <c r="D174" s="13" t="s">
        <v>65</v>
      </c>
      <c r="E174" s="13" t="s">
        <v>65</v>
      </c>
      <c r="F174" s="13" t="s">
        <v>25</v>
      </c>
      <c r="G174" s="13" t="str">
        <f t="shared" ca="1" si="6"/>
        <v>S1</v>
      </c>
      <c r="H174" s="13" t="s">
        <v>67</v>
      </c>
      <c r="I174" s="13" t="s">
        <v>68</v>
      </c>
      <c r="J174" s="13" t="s">
        <v>7101</v>
      </c>
      <c r="K174" s="100">
        <v>42849</v>
      </c>
      <c r="L174" s="100">
        <v>42881</v>
      </c>
      <c r="M174" s="22">
        <v>42905</v>
      </c>
      <c r="N174" s="13" t="s">
        <v>13</v>
      </c>
      <c r="O174" s="13" t="s">
        <v>14</v>
      </c>
      <c r="P174" s="13" t="s">
        <v>17</v>
      </c>
      <c r="Q174" s="13" t="s">
        <v>7102</v>
      </c>
      <c r="R174" s="15">
        <v>35073</v>
      </c>
      <c r="S174" s="15" t="s">
        <v>72</v>
      </c>
      <c r="T174" s="13" t="str">
        <f t="shared" ca="1" si="7"/>
        <v>Yes</v>
      </c>
      <c r="U174" s="13" t="str">
        <f t="shared" ca="1" si="8"/>
        <v>Yes</v>
      </c>
      <c r="V174" s="236" t="s">
        <v>2701</v>
      </c>
    </row>
    <row r="175" spans="1:22">
      <c r="A175" s="110" t="s">
        <v>7103</v>
      </c>
      <c r="B175" s="96" t="s">
        <v>7104</v>
      </c>
      <c r="C175" s="13" t="s">
        <v>7105</v>
      </c>
      <c r="D175" s="13" t="s">
        <v>65</v>
      </c>
      <c r="E175" s="13" t="s">
        <v>65</v>
      </c>
      <c r="F175" s="13" t="s">
        <v>25</v>
      </c>
      <c r="G175" s="13" t="str">
        <f t="shared" ca="1" si="6"/>
        <v>S1</v>
      </c>
      <c r="H175" s="13" t="s">
        <v>67</v>
      </c>
      <c r="I175" s="13" t="s">
        <v>55</v>
      </c>
      <c r="J175" s="13" t="s">
        <v>7106</v>
      </c>
      <c r="K175" s="100">
        <v>42864</v>
      </c>
      <c r="L175" s="100">
        <v>42871</v>
      </c>
      <c r="M175" s="22">
        <v>42931</v>
      </c>
      <c r="N175" s="13" t="s">
        <v>13</v>
      </c>
      <c r="O175" s="13" t="s">
        <v>157</v>
      </c>
      <c r="P175" s="13" t="s">
        <v>17</v>
      </c>
      <c r="Q175" s="13" t="s">
        <v>7107</v>
      </c>
      <c r="R175" s="15">
        <v>2041</v>
      </c>
      <c r="S175" s="104" t="s">
        <v>72</v>
      </c>
      <c r="T175" s="13" t="str">
        <f t="shared" ca="1" si="7"/>
        <v>Yes</v>
      </c>
      <c r="U175" s="13" t="str">
        <f t="shared" ca="1" si="8"/>
        <v>Yes</v>
      </c>
      <c r="V175" s="236" t="s">
        <v>158</v>
      </c>
    </row>
    <row r="176" spans="1:22">
      <c r="A176" s="110" t="s">
        <v>4214</v>
      </c>
      <c r="B176" s="96" t="s">
        <v>4215</v>
      </c>
      <c r="C176" s="13" t="s">
        <v>7108</v>
      </c>
      <c r="D176" s="13" t="s">
        <v>65</v>
      </c>
      <c r="E176" s="13" t="s">
        <v>65</v>
      </c>
      <c r="F176" s="13" t="s">
        <v>25</v>
      </c>
      <c r="G176" s="13" t="str">
        <f t="shared" ca="1" si="6"/>
        <v>S1</v>
      </c>
      <c r="H176" s="13" t="s">
        <v>67</v>
      </c>
      <c r="I176" s="13" t="s">
        <v>55</v>
      </c>
      <c r="J176" s="13" t="s">
        <v>7109</v>
      </c>
      <c r="K176" s="100">
        <v>42825</v>
      </c>
      <c r="L176" s="100">
        <v>42926</v>
      </c>
      <c r="M176" s="22">
        <v>42933</v>
      </c>
      <c r="N176" s="13" t="s">
        <v>9</v>
      </c>
      <c r="O176" s="13" t="s">
        <v>6181</v>
      </c>
      <c r="P176" s="13" t="s">
        <v>17</v>
      </c>
      <c r="Q176" s="13" t="s">
        <v>7110</v>
      </c>
      <c r="R176" s="15">
        <v>1556</v>
      </c>
      <c r="S176" s="15" t="s">
        <v>72</v>
      </c>
      <c r="T176" s="13" t="str">
        <f t="shared" ca="1" si="7"/>
        <v>Yes</v>
      </c>
      <c r="U176" s="13" t="str">
        <f t="shared" ca="1" si="8"/>
        <v>Yes</v>
      </c>
      <c r="V176" s="236" t="s">
        <v>6792</v>
      </c>
    </row>
    <row r="177" spans="1:22">
      <c r="A177" s="110" t="s">
        <v>4174</v>
      </c>
      <c r="B177" s="96" t="s">
        <v>4133</v>
      </c>
      <c r="C177" s="13" t="s">
        <v>5847</v>
      </c>
      <c r="D177" s="13" t="s">
        <v>65</v>
      </c>
      <c r="E177" s="13" t="s">
        <v>65</v>
      </c>
      <c r="F177" s="13" t="s">
        <v>25</v>
      </c>
      <c r="G177" s="13" t="str">
        <f t="shared" ca="1" si="6"/>
        <v>S1</v>
      </c>
      <c r="H177" s="13" t="s">
        <v>67</v>
      </c>
      <c r="I177" s="13" t="s">
        <v>55</v>
      </c>
      <c r="J177" s="13" t="s">
        <v>7111</v>
      </c>
      <c r="K177" s="100">
        <v>42751</v>
      </c>
      <c r="L177" s="100">
        <v>42916</v>
      </c>
      <c r="M177" s="22">
        <v>42936</v>
      </c>
      <c r="N177" s="13" t="s">
        <v>13</v>
      </c>
      <c r="O177" s="13" t="s">
        <v>139</v>
      </c>
      <c r="P177" s="13" t="s">
        <v>17</v>
      </c>
      <c r="Q177" s="13" t="s">
        <v>7112</v>
      </c>
      <c r="R177" s="15">
        <v>45380</v>
      </c>
      <c r="S177" s="15" t="s">
        <v>72</v>
      </c>
      <c r="T177" s="13" t="str">
        <f t="shared" ca="1" si="7"/>
        <v>Yes</v>
      </c>
      <c r="U177" s="13" t="str">
        <f t="shared" ca="1" si="8"/>
        <v>Yes</v>
      </c>
      <c r="V177" s="236" t="s">
        <v>140</v>
      </c>
    </row>
    <row r="178" spans="1:22">
      <c r="A178" s="110" t="s">
        <v>4429</v>
      </c>
      <c r="B178" s="96" t="s">
        <v>152</v>
      </c>
      <c r="C178" s="13" t="s">
        <v>7113</v>
      </c>
      <c r="D178" s="13" t="s">
        <v>65</v>
      </c>
      <c r="E178" s="13" t="s">
        <v>65</v>
      </c>
      <c r="F178" s="13" t="s">
        <v>25</v>
      </c>
      <c r="G178" s="13" t="str">
        <f t="shared" ca="1" si="6"/>
        <v>S1</v>
      </c>
      <c r="H178" s="13" t="s">
        <v>67</v>
      </c>
      <c r="I178" s="13" t="s">
        <v>55</v>
      </c>
      <c r="J178" s="13" t="s">
        <v>7114</v>
      </c>
      <c r="K178" s="100">
        <v>42856</v>
      </c>
      <c r="L178" s="100">
        <v>42927</v>
      </c>
      <c r="M178" s="22">
        <v>42940</v>
      </c>
      <c r="N178" s="13" t="s">
        <v>9</v>
      </c>
      <c r="O178" s="13" t="s">
        <v>5539</v>
      </c>
      <c r="P178" s="13" t="s">
        <v>17</v>
      </c>
      <c r="Q178" s="13" t="s">
        <v>7115</v>
      </c>
      <c r="R178" s="15">
        <v>76474</v>
      </c>
      <c r="S178" s="15" t="s">
        <v>72</v>
      </c>
      <c r="T178" s="13" t="str">
        <f t="shared" ca="1" si="7"/>
        <v>Yes</v>
      </c>
      <c r="U178" s="13" t="str">
        <f t="shared" ca="1" si="8"/>
        <v>Yes</v>
      </c>
      <c r="V178" s="236" t="s">
        <v>5541</v>
      </c>
    </row>
    <row r="179" spans="1:22">
      <c r="A179" s="103" t="s">
        <v>4573</v>
      </c>
      <c r="B179" s="96" t="s">
        <v>4574</v>
      </c>
      <c r="C179" s="13" t="s">
        <v>5296</v>
      </c>
      <c r="D179" s="13" t="s">
        <v>76</v>
      </c>
      <c r="E179" s="13" t="s">
        <v>76</v>
      </c>
      <c r="F179" s="13" t="s">
        <v>25</v>
      </c>
      <c r="G179" s="13" t="str">
        <f t="shared" ca="1" si="6"/>
        <v>S1</v>
      </c>
      <c r="H179" s="13" t="s">
        <v>67</v>
      </c>
      <c r="I179" s="13" t="s">
        <v>68</v>
      </c>
      <c r="J179" s="13" t="s">
        <v>7116</v>
      </c>
      <c r="K179" s="100">
        <v>42842</v>
      </c>
      <c r="L179" s="100">
        <v>42930</v>
      </c>
      <c r="M179" s="22">
        <v>42947</v>
      </c>
      <c r="N179" s="13" t="s">
        <v>9</v>
      </c>
      <c r="O179" s="13" t="s">
        <v>10</v>
      </c>
      <c r="P179" s="13" t="s">
        <v>17</v>
      </c>
      <c r="Q179" s="13" t="s">
        <v>7117</v>
      </c>
      <c r="R179" s="15">
        <v>717</v>
      </c>
      <c r="S179" s="15" t="s">
        <v>72</v>
      </c>
      <c r="T179" s="13" t="str">
        <f t="shared" ca="1" si="7"/>
        <v>Yes</v>
      </c>
      <c r="U179" s="13" t="str">
        <f t="shared" ca="1" si="8"/>
        <v>Yes</v>
      </c>
      <c r="V179" s="236" t="s">
        <v>118</v>
      </c>
    </row>
    <row r="180" spans="1:22">
      <c r="A180" s="103" t="s">
        <v>4573</v>
      </c>
      <c r="B180" s="96" t="s">
        <v>4574</v>
      </c>
      <c r="C180" s="13" t="s">
        <v>5296</v>
      </c>
      <c r="D180" s="13" t="s">
        <v>76</v>
      </c>
      <c r="E180" s="13" t="s">
        <v>76</v>
      </c>
      <c r="F180" s="13" t="s">
        <v>25</v>
      </c>
      <c r="G180" s="13" t="str">
        <f t="shared" ca="1" si="6"/>
        <v>S1</v>
      </c>
      <c r="H180" s="13" t="s">
        <v>67</v>
      </c>
      <c r="I180" s="13" t="s">
        <v>68</v>
      </c>
      <c r="J180" s="13" t="s">
        <v>7118</v>
      </c>
      <c r="K180" s="100">
        <v>42842</v>
      </c>
      <c r="L180" s="100">
        <v>42930</v>
      </c>
      <c r="M180" s="22">
        <v>42947</v>
      </c>
      <c r="N180" s="13" t="s">
        <v>9</v>
      </c>
      <c r="O180" s="13" t="s">
        <v>10</v>
      </c>
      <c r="P180" s="13" t="s">
        <v>17</v>
      </c>
      <c r="Q180" s="13" t="s">
        <v>7117</v>
      </c>
      <c r="R180" s="15">
        <v>28962</v>
      </c>
      <c r="S180" s="15" t="s">
        <v>72</v>
      </c>
      <c r="T180" s="13" t="str">
        <f t="shared" ca="1" si="7"/>
        <v>Yes</v>
      </c>
      <c r="U180" s="13" t="str">
        <f t="shared" ca="1" si="8"/>
        <v>Yes</v>
      </c>
      <c r="V180" s="236" t="s">
        <v>118</v>
      </c>
    </row>
    <row r="181" spans="1:22">
      <c r="A181" s="13" t="s">
        <v>4180</v>
      </c>
      <c r="B181" s="96" t="s">
        <v>4181</v>
      </c>
      <c r="C181" s="13" t="s">
        <v>2199</v>
      </c>
      <c r="D181" s="13" t="s">
        <v>76</v>
      </c>
      <c r="E181" s="13" t="s">
        <v>76</v>
      </c>
      <c r="F181" s="13" t="s">
        <v>25</v>
      </c>
      <c r="G181" s="13" t="str">
        <f t="shared" ca="1" si="6"/>
        <v>S1</v>
      </c>
      <c r="H181" s="13" t="s">
        <v>67</v>
      </c>
      <c r="I181" s="13" t="s">
        <v>68</v>
      </c>
      <c r="J181" s="13" t="s">
        <v>7119</v>
      </c>
      <c r="K181" s="100">
        <v>42826</v>
      </c>
      <c r="L181" s="100">
        <v>42888</v>
      </c>
      <c r="M181" s="22">
        <v>42951</v>
      </c>
      <c r="N181" s="13" t="s">
        <v>9</v>
      </c>
      <c r="O181" s="13" t="s">
        <v>6305</v>
      </c>
      <c r="P181" s="13" t="s">
        <v>17</v>
      </c>
      <c r="Q181" s="13" t="s">
        <v>7120</v>
      </c>
      <c r="R181" s="15">
        <v>412</v>
      </c>
      <c r="S181" s="104" t="s">
        <v>72</v>
      </c>
      <c r="T181" s="13" t="str">
        <f t="shared" ca="1" si="7"/>
        <v>Yes</v>
      </c>
      <c r="U181" s="13" t="str">
        <f t="shared" ca="1" si="8"/>
        <v>Yes</v>
      </c>
      <c r="V181" s="236" t="s">
        <v>6939</v>
      </c>
    </row>
    <row r="182" spans="1:22">
      <c r="A182" s="13" t="s">
        <v>4196</v>
      </c>
      <c r="B182" s="13" t="s">
        <v>4197</v>
      </c>
      <c r="C182" s="13" t="s">
        <v>7121</v>
      </c>
      <c r="D182" s="13" t="s">
        <v>65</v>
      </c>
      <c r="E182" s="13" t="s">
        <v>65</v>
      </c>
      <c r="F182" s="13" t="s">
        <v>25</v>
      </c>
      <c r="G182" s="13" t="str">
        <f t="shared" ca="1" si="6"/>
        <v>S1</v>
      </c>
      <c r="H182" s="13" t="s">
        <v>67</v>
      </c>
      <c r="I182" s="13" t="s">
        <v>55</v>
      </c>
      <c r="J182" s="13" t="s">
        <v>7122</v>
      </c>
      <c r="K182" s="100">
        <v>42767</v>
      </c>
      <c r="L182" s="100">
        <v>42975</v>
      </c>
      <c r="M182" s="22">
        <v>42979</v>
      </c>
      <c r="N182" s="13" t="s">
        <v>13</v>
      </c>
      <c r="O182" s="13" t="s">
        <v>132</v>
      </c>
      <c r="P182" s="13" t="s">
        <v>17</v>
      </c>
      <c r="Q182" s="13"/>
      <c r="R182" s="15">
        <v>367916</v>
      </c>
      <c r="S182" s="104" t="s">
        <v>72</v>
      </c>
      <c r="T182" s="13" t="str">
        <f t="shared" ca="1" si="7"/>
        <v>Yes</v>
      </c>
      <c r="U182" s="13" t="str">
        <f t="shared" ca="1" si="8"/>
        <v>Yes</v>
      </c>
      <c r="V182" s="236" t="s">
        <v>133</v>
      </c>
    </row>
    <row r="183" spans="1:22">
      <c r="A183" s="103" t="s">
        <v>4573</v>
      </c>
      <c r="B183" s="96" t="s">
        <v>4574</v>
      </c>
      <c r="C183" s="13" t="s">
        <v>7123</v>
      </c>
      <c r="D183" s="13" t="s">
        <v>76</v>
      </c>
      <c r="E183" s="13" t="s">
        <v>76</v>
      </c>
      <c r="F183" s="13" t="s">
        <v>25</v>
      </c>
      <c r="G183" s="13" t="str">
        <f t="shared" ca="1" si="6"/>
        <v>S1</v>
      </c>
      <c r="H183" s="13" t="s">
        <v>67</v>
      </c>
      <c r="I183" s="13" t="s">
        <v>68</v>
      </c>
      <c r="J183" s="13" t="s">
        <v>7124</v>
      </c>
      <c r="K183" s="100">
        <v>42726</v>
      </c>
      <c r="L183" s="100">
        <v>42923</v>
      </c>
      <c r="M183" s="22">
        <v>42993</v>
      </c>
      <c r="N183" s="13" t="s">
        <v>9</v>
      </c>
      <c r="O183" s="13" t="s">
        <v>6181</v>
      </c>
      <c r="P183" s="13" t="s">
        <v>17</v>
      </c>
      <c r="Q183" s="13" t="s">
        <v>7125</v>
      </c>
      <c r="R183" s="15">
        <v>185130</v>
      </c>
      <c r="S183" s="15" t="s">
        <v>72</v>
      </c>
      <c r="T183" s="13" t="str">
        <f t="shared" ca="1" si="7"/>
        <v>Yes</v>
      </c>
      <c r="U183" s="13" t="str">
        <f t="shared" ca="1" si="8"/>
        <v>Yes</v>
      </c>
      <c r="V183" s="236" t="s">
        <v>6792</v>
      </c>
    </row>
    <row r="184" spans="1:22">
      <c r="A184" s="104" t="s">
        <v>4141</v>
      </c>
      <c r="B184" s="96" t="s">
        <v>4142</v>
      </c>
      <c r="C184" s="13" t="s">
        <v>7126</v>
      </c>
      <c r="D184" s="13" t="s">
        <v>76</v>
      </c>
      <c r="E184" s="13" t="s">
        <v>76</v>
      </c>
      <c r="F184" s="13" t="s">
        <v>25</v>
      </c>
      <c r="G184" s="13" t="str">
        <f t="shared" ca="1" si="6"/>
        <v>S1</v>
      </c>
      <c r="H184" s="13" t="s">
        <v>67</v>
      </c>
      <c r="I184" s="13" t="s">
        <v>55</v>
      </c>
      <c r="J184" s="13" t="s">
        <v>7127</v>
      </c>
      <c r="K184" s="100">
        <v>42767</v>
      </c>
      <c r="L184" s="100">
        <v>42988</v>
      </c>
      <c r="M184" s="22">
        <v>43004</v>
      </c>
      <c r="N184" s="13" t="s">
        <v>9</v>
      </c>
      <c r="O184" s="13" t="s">
        <v>10</v>
      </c>
      <c r="P184" s="13" t="s">
        <v>17</v>
      </c>
      <c r="Q184" s="13" t="s">
        <v>7128</v>
      </c>
      <c r="R184" s="15">
        <v>3198</v>
      </c>
      <c r="S184" s="15" t="s">
        <v>72</v>
      </c>
      <c r="T184" s="13" t="str">
        <f t="shared" ca="1" si="7"/>
        <v>Yes</v>
      </c>
      <c r="U184" s="13" t="str">
        <f t="shared" ca="1" si="8"/>
        <v>Yes</v>
      </c>
      <c r="V184" s="236" t="s">
        <v>118</v>
      </c>
    </row>
    <row r="185" spans="1:22">
      <c r="A185" s="13" t="s">
        <v>4214</v>
      </c>
      <c r="B185" s="96" t="s">
        <v>4215</v>
      </c>
      <c r="C185" s="13" t="s">
        <v>7129</v>
      </c>
      <c r="D185" s="13" t="s">
        <v>76</v>
      </c>
      <c r="E185" s="13" t="s">
        <v>76</v>
      </c>
      <c r="F185" s="13" t="s">
        <v>25</v>
      </c>
      <c r="G185" s="13" t="str">
        <f t="shared" ca="1" si="6"/>
        <v>S1</v>
      </c>
      <c r="H185" s="13" t="s">
        <v>67</v>
      </c>
      <c r="I185" s="13" t="s">
        <v>68</v>
      </c>
      <c r="J185" s="13" t="s">
        <v>7130</v>
      </c>
      <c r="K185" s="100">
        <v>42905</v>
      </c>
      <c r="L185" s="100">
        <v>42984</v>
      </c>
      <c r="M185" s="22">
        <v>43006</v>
      </c>
      <c r="N185" s="13" t="s">
        <v>9</v>
      </c>
      <c r="O185" s="13" t="s">
        <v>4319</v>
      </c>
      <c r="P185" s="13" t="s">
        <v>17</v>
      </c>
      <c r="Q185" s="13" t="s">
        <v>7131</v>
      </c>
      <c r="R185" s="15">
        <v>658</v>
      </c>
      <c r="S185" s="104" t="s">
        <v>72</v>
      </c>
      <c r="T185" s="13" t="str">
        <f t="shared" ca="1" si="7"/>
        <v>Yes</v>
      </c>
      <c r="U185" s="13" t="str">
        <f t="shared" ca="1" si="8"/>
        <v>Yes</v>
      </c>
      <c r="V185" s="236" t="s">
        <v>4963</v>
      </c>
    </row>
    <row r="186" spans="1:22">
      <c r="A186" s="110" t="s">
        <v>4690</v>
      </c>
      <c r="B186" s="96" t="s">
        <v>4691</v>
      </c>
      <c r="C186" s="13" t="s">
        <v>7132</v>
      </c>
      <c r="D186" s="13" t="s">
        <v>65</v>
      </c>
      <c r="E186" s="13" t="s">
        <v>65</v>
      </c>
      <c r="F186" s="13" t="s">
        <v>25</v>
      </c>
      <c r="G186" s="13" t="str">
        <f t="shared" ca="1" si="6"/>
        <v>S1</v>
      </c>
      <c r="H186" s="13" t="s">
        <v>67</v>
      </c>
      <c r="I186" s="13" t="s">
        <v>55</v>
      </c>
      <c r="J186" s="13" t="s">
        <v>7133</v>
      </c>
      <c r="K186" s="100">
        <v>42931</v>
      </c>
      <c r="L186" s="100">
        <v>42965</v>
      </c>
      <c r="M186" s="22">
        <v>43010</v>
      </c>
      <c r="N186" s="13" t="s">
        <v>9</v>
      </c>
      <c r="O186" s="13" t="s">
        <v>10</v>
      </c>
      <c r="P186" s="13" t="s">
        <v>17</v>
      </c>
      <c r="Q186" s="13" t="s">
        <v>7134</v>
      </c>
      <c r="R186" s="15">
        <v>258481</v>
      </c>
      <c r="S186" s="104" t="s">
        <v>72</v>
      </c>
      <c r="T186" s="13" t="str">
        <f t="shared" ca="1" si="7"/>
        <v>Yes</v>
      </c>
      <c r="U186" s="13" t="str">
        <f t="shared" ca="1" si="8"/>
        <v>Yes</v>
      </c>
      <c r="V186" s="236" t="s">
        <v>118</v>
      </c>
    </row>
    <row r="187" spans="1:22">
      <c r="A187" s="110" t="s">
        <v>4690</v>
      </c>
      <c r="B187" s="96" t="s">
        <v>4691</v>
      </c>
      <c r="C187" s="13" t="s">
        <v>7135</v>
      </c>
      <c r="D187" s="13" t="s">
        <v>76</v>
      </c>
      <c r="E187" s="13" t="s">
        <v>76</v>
      </c>
      <c r="F187" s="13" t="s">
        <v>25</v>
      </c>
      <c r="G187" s="13" t="str">
        <f t="shared" ca="1" si="6"/>
        <v>S1</v>
      </c>
      <c r="H187" s="13" t="s">
        <v>67</v>
      </c>
      <c r="I187" s="13" t="s">
        <v>68</v>
      </c>
      <c r="J187" s="13" t="s">
        <v>7136</v>
      </c>
      <c r="K187" s="100">
        <v>42995</v>
      </c>
      <c r="L187" s="100">
        <v>43026</v>
      </c>
      <c r="M187" s="22">
        <v>43033</v>
      </c>
      <c r="N187" s="13" t="s">
        <v>9</v>
      </c>
      <c r="O187" s="13" t="s">
        <v>4319</v>
      </c>
      <c r="P187" s="13" t="s">
        <v>17</v>
      </c>
      <c r="Q187" s="13" t="s">
        <v>7137</v>
      </c>
      <c r="R187" s="15">
        <v>0</v>
      </c>
      <c r="S187" s="104" t="s">
        <v>72</v>
      </c>
      <c r="T187" s="13" t="str">
        <f t="shared" ca="1" si="7"/>
        <v>Yes</v>
      </c>
      <c r="U187" s="13" t="str">
        <f t="shared" ca="1" si="8"/>
        <v>Yes</v>
      </c>
      <c r="V187" s="236" t="s">
        <v>4963</v>
      </c>
    </row>
    <row r="188" spans="1:22">
      <c r="A188" s="13" t="s">
        <v>4180</v>
      </c>
      <c r="B188" s="96" t="s">
        <v>4181</v>
      </c>
      <c r="C188" s="13" t="s">
        <v>7138</v>
      </c>
      <c r="D188" s="13" t="s">
        <v>76</v>
      </c>
      <c r="E188" s="13" t="s">
        <v>76</v>
      </c>
      <c r="F188" s="13" t="s">
        <v>25</v>
      </c>
      <c r="G188" s="13" t="str">
        <f t="shared" ca="1" si="6"/>
        <v>S1</v>
      </c>
      <c r="H188" s="13" t="s">
        <v>67</v>
      </c>
      <c r="I188" s="13" t="s">
        <v>55</v>
      </c>
      <c r="J188" s="13" t="s">
        <v>7139</v>
      </c>
      <c r="K188" s="100">
        <v>42982</v>
      </c>
      <c r="L188" s="100">
        <v>43000</v>
      </c>
      <c r="M188" s="22">
        <v>43056</v>
      </c>
      <c r="N188" s="13" t="s">
        <v>9</v>
      </c>
      <c r="O188" s="13" t="s">
        <v>181</v>
      </c>
      <c r="P188" s="13" t="s">
        <v>17</v>
      </c>
      <c r="Q188" s="13" t="s">
        <v>7140</v>
      </c>
      <c r="R188" s="15">
        <v>251159</v>
      </c>
      <c r="S188" s="15" t="s">
        <v>72</v>
      </c>
      <c r="T188" s="13" t="str">
        <f t="shared" ca="1" si="7"/>
        <v>Yes</v>
      </c>
      <c r="U188" s="13" t="str">
        <f t="shared" ca="1" si="8"/>
        <v>Yes</v>
      </c>
      <c r="V188" s="236" t="s">
        <v>182</v>
      </c>
    </row>
    <row r="189" spans="1:22">
      <c r="A189" s="13" t="s">
        <v>4180</v>
      </c>
      <c r="B189" s="96" t="s">
        <v>4181</v>
      </c>
      <c r="C189" s="13" t="s">
        <v>7141</v>
      </c>
      <c r="D189" s="13" t="s">
        <v>65</v>
      </c>
      <c r="E189" s="13" t="s">
        <v>65</v>
      </c>
      <c r="F189" s="13" t="s">
        <v>25</v>
      </c>
      <c r="G189" s="13" t="str">
        <f t="shared" ca="1" si="6"/>
        <v>S1</v>
      </c>
      <c r="H189" s="13" t="s">
        <v>67</v>
      </c>
      <c r="I189" s="13" t="s">
        <v>55</v>
      </c>
      <c r="J189" s="13" t="s">
        <v>7142</v>
      </c>
      <c r="K189" s="100">
        <v>42979</v>
      </c>
      <c r="L189" s="100">
        <v>43035</v>
      </c>
      <c r="M189" s="22">
        <v>43059</v>
      </c>
      <c r="N189" s="13" t="s">
        <v>9</v>
      </c>
      <c r="O189" s="13" t="s">
        <v>4319</v>
      </c>
      <c r="P189" s="13" t="s">
        <v>17</v>
      </c>
      <c r="Q189" s="13" t="s">
        <v>7143</v>
      </c>
      <c r="R189" s="15">
        <v>87869</v>
      </c>
      <c r="S189" s="15" t="s">
        <v>72</v>
      </c>
      <c r="T189" s="13" t="str">
        <f t="shared" ca="1" si="7"/>
        <v>Yes</v>
      </c>
      <c r="U189" s="13" t="str">
        <f t="shared" ca="1" si="8"/>
        <v>Yes</v>
      </c>
      <c r="V189" s="236" t="s">
        <v>4963</v>
      </c>
    </row>
    <row r="190" spans="1:22">
      <c r="A190" s="13" t="s">
        <v>4141</v>
      </c>
      <c r="B190" s="13" t="s">
        <v>4142</v>
      </c>
      <c r="C190" s="13" t="s">
        <v>7144</v>
      </c>
      <c r="D190" s="13" t="s">
        <v>65</v>
      </c>
      <c r="E190" s="13" t="s">
        <v>65</v>
      </c>
      <c r="F190" s="13" t="s">
        <v>25</v>
      </c>
      <c r="G190" s="13" t="str">
        <f t="shared" ca="1" si="6"/>
        <v>S1</v>
      </c>
      <c r="H190" s="13" t="s">
        <v>67</v>
      </c>
      <c r="I190" s="13" t="s">
        <v>55</v>
      </c>
      <c r="J190" s="13" t="s">
        <v>7145</v>
      </c>
      <c r="K190" s="100">
        <v>42849</v>
      </c>
      <c r="L190" s="100">
        <v>43045</v>
      </c>
      <c r="M190" s="22">
        <v>43069</v>
      </c>
      <c r="N190" s="13" t="s">
        <v>9</v>
      </c>
      <c r="O190" s="13" t="s">
        <v>181</v>
      </c>
      <c r="P190" s="13" t="s">
        <v>17</v>
      </c>
      <c r="Q190" s="13" t="s">
        <v>7146</v>
      </c>
      <c r="R190" s="15">
        <v>4997</v>
      </c>
      <c r="S190" s="104" t="s">
        <v>72</v>
      </c>
      <c r="T190" s="13" t="str">
        <f t="shared" ca="1" si="7"/>
        <v>Yes</v>
      </c>
      <c r="U190" s="13" t="str">
        <f t="shared" ca="1" si="8"/>
        <v>Yes</v>
      </c>
      <c r="V190" s="236" t="s">
        <v>182</v>
      </c>
    </row>
    <row r="191" spans="1:22">
      <c r="A191" s="13" t="s">
        <v>4230</v>
      </c>
      <c r="B191" s="95" t="s">
        <v>4613</v>
      </c>
      <c r="C191" s="13" t="s">
        <v>7147</v>
      </c>
      <c r="D191" s="13" t="s">
        <v>76</v>
      </c>
      <c r="E191" s="13" t="s">
        <v>76</v>
      </c>
      <c r="F191" s="13" t="s">
        <v>25</v>
      </c>
      <c r="G191" s="13" t="str">
        <f t="shared" ca="1" si="6"/>
        <v>S1</v>
      </c>
      <c r="H191" s="13" t="s">
        <v>67</v>
      </c>
      <c r="I191" s="13" t="s">
        <v>68</v>
      </c>
      <c r="J191" s="13" t="s">
        <v>7148</v>
      </c>
      <c r="K191" s="100">
        <v>42826</v>
      </c>
      <c r="L191" s="100">
        <v>43008</v>
      </c>
      <c r="M191" s="22">
        <v>43070</v>
      </c>
      <c r="N191" s="13" t="s">
        <v>9</v>
      </c>
      <c r="O191" s="13" t="s">
        <v>4319</v>
      </c>
      <c r="P191" s="13" t="s">
        <v>17</v>
      </c>
      <c r="Q191" s="13" t="s">
        <v>7149</v>
      </c>
      <c r="R191" s="15">
        <v>3152</v>
      </c>
      <c r="S191" s="15" t="s">
        <v>72</v>
      </c>
      <c r="T191" s="13" t="str">
        <f t="shared" ca="1" si="7"/>
        <v>Yes</v>
      </c>
      <c r="U191" s="13" t="str">
        <f t="shared" ca="1" si="8"/>
        <v>Yes</v>
      </c>
      <c r="V191" s="236" t="s">
        <v>4963</v>
      </c>
    </row>
    <row r="192" spans="1:22">
      <c r="A192" s="104" t="s">
        <v>4214</v>
      </c>
      <c r="B192" s="96" t="s">
        <v>4215</v>
      </c>
      <c r="C192" s="13" t="s">
        <v>5981</v>
      </c>
      <c r="D192" s="13" t="s">
        <v>76</v>
      </c>
      <c r="E192" s="13" t="s">
        <v>76</v>
      </c>
      <c r="F192" s="13" t="s">
        <v>25</v>
      </c>
      <c r="G192" s="13" t="str">
        <f t="shared" ca="1" si="6"/>
        <v>S1</v>
      </c>
      <c r="H192" s="13" t="s">
        <v>67</v>
      </c>
      <c r="I192" s="13" t="s">
        <v>68</v>
      </c>
      <c r="J192" s="13" t="s">
        <v>7150</v>
      </c>
      <c r="K192" s="100">
        <v>42937</v>
      </c>
      <c r="L192" s="100">
        <v>43035</v>
      </c>
      <c r="M192" s="22">
        <v>43077</v>
      </c>
      <c r="N192" s="13" t="s">
        <v>9</v>
      </c>
      <c r="O192" s="13" t="s">
        <v>181</v>
      </c>
      <c r="P192" s="13" t="s">
        <v>17</v>
      </c>
      <c r="Q192" s="13" t="s">
        <v>7151</v>
      </c>
      <c r="R192" s="15">
        <v>275</v>
      </c>
      <c r="S192" s="15" t="s">
        <v>72</v>
      </c>
      <c r="T192" s="13" t="str">
        <f t="shared" ca="1" si="7"/>
        <v>Yes</v>
      </c>
      <c r="U192" s="13" t="str">
        <f t="shared" ca="1" si="8"/>
        <v>Yes</v>
      </c>
      <c r="V192" s="236" t="s">
        <v>182</v>
      </c>
    </row>
    <row r="193" spans="1:22">
      <c r="A193" s="104" t="s">
        <v>4214</v>
      </c>
      <c r="B193" s="96" t="s">
        <v>4215</v>
      </c>
      <c r="C193" s="13" t="s">
        <v>7152</v>
      </c>
      <c r="D193" s="13" t="s">
        <v>65</v>
      </c>
      <c r="E193" s="13" t="s">
        <v>65</v>
      </c>
      <c r="F193" s="13" t="s">
        <v>25</v>
      </c>
      <c r="G193" s="13" t="str">
        <f t="shared" ca="1" si="6"/>
        <v>S1</v>
      </c>
      <c r="H193" s="13" t="s">
        <v>67</v>
      </c>
      <c r="I193" s="13" t="s">
        <v>55</v>
      </c>
      <c r="J193" s="13" t="s">
        <v>7153</v>
      </c>
      <c r="K193" s="100">
        <v>42887</v>
      </c>
      <c r="L193" s="100">
        <v>43069</v>
      </c>
      <c r="M193" s="22">
        <v>43089</v>
      </c>
      <c r="N193" s="13" t="s">
        <v>9</v>
      </c>
      <c r="O193" s="13" t="s">
        <v>4319</v>
      </c>
      <c r="P193" s="13" t="s">
        <v>17</v>
      </c>
      <c r="Q193" s="13" t="s">
        <v>7154</v>
      </c>
      <c r="R193" s="15">
        <v>16581</v>
      </c>
      <c r="S193" s="104" t="s">
        <v>72</v>
      </c>
      <c r="T193" s="13" t="str">
        <f t="shared" ca="1" si="7"/>
        <v>Yes</v>
      </c>
      <c r="U193" s="13" t="str">
        <f t="shared" ca="1" si="8"/>
        <v>Yes</v>
      </c>
      <c r="V193" s="236" t="s">
        <v>4963</v>
      </c>
    </row>
    <row r="194" spans="1:22">
      <c r="A194" s="103" t="s">
        <v>4214</v>
      </c>
      <c r="B194" s="96" t="s">
        <v>4215</v>
      </c>
      <c r="C194" s="13" t="s">
        <v>6773</v>
      </c>
      <c r="D194" s="233" t="s">
        <v>65</v>
      </c>
      <c r="E194" s="233" t="s">
        <v>65</v>
      </c>
      <c r="F194" s="233" t="s">
        <v>25</v>
      </c>
      <c r="G194" s="13" t="str">
        <f t="shared" ref="G194:G257" ca="1" si="9">IF((AND((L194-TODAY())&gt;0,(H194="N")))=TRUE,"S3",IF(AND((L194-TODAY())&lt;=0,(H194="N"))=TRUE,"S1",IF(AND((L194-TODAY())&gt;0,(H194="Y"))=TRUE,"S4","S2")))</f>
        <v>S1</v>
      </c>
      <c r="H194" s="13" t="s">
        <v>67</v>
      </c>
      <c r="I194" s="13" t="s">
        <v>55</v>
      </c>
      <c r="J194" s="233" t="s">
        <v>7155</v>
      </c>
      <c r="K194" s="235">
        <v>43032</v>
      </c>
      <c r="L194" s="235">
        <v>43069</v>
      </c>
      <c r="M194" s="235">
        <v>43089</v>
      </c>
      <c r="N194" s="233" t="s">
        <v>9</v>
      </c>
      <c r="O194" s="233" t="s">
        <v>4319</v>
      </c>
      <c r="P194" s="233" t="s">
        <v>17</v>
      </c>
      <c r="Q194" s="233" t="s">
        <v>7154</v>
      </c>
      <c r="R194" s="15">
        <v>12597</v>
      </c>
      <c r="S194" s="15" t="s">
        <v>72</v>
      </c>
      <c r="T194" s="13" t="str">
        <f t="shared" ref="T194:T257" ca="1" si="10">IF((AND((M194-TODAY())&lt;=0,(F194="P2")))=TRUE,"Yes","No")</f>
        <v>Yes</v>
      </c>
      <c r="U194" s="13" t="str">
        <f t="shared" ref="U194:U257" ca="1" si="11">IF((AND((M194-TODAY())&lt;=30,(L194-TODAY())&lt;=0,(F194="P1")))=TRUE,"Yes",IF(AND((M194-TODAY())&lt;=30,(L194-TODAY())&lt;=0,(F194="P2"))=TRUE,"Yes","No"))</f>
        <v>Yes</v>
      </c>
      <c r="V194" s="236" t="s">
        <v>4963</v>
      </c>
    </row>
    <row r="195" spans="1:22">
      <c r="A195" s="110" t="s">
        <v>4174</v>
      </c>
      <c r="B195" s="96" t="s">
        <v>4133</v>
      </c>
      <c r="C195" s="13" t="s">
        <v>7156</v>
      </c>
      <c r="D195" s="13" t="s">
        <v>65</v>
      </c>
      <c r="E195" s="13" t="s">
        <v>65</v>
      </c>
      <c r="F195" s="13" t="s">
        <v>25</v>
      </c>
      <c r="G195" s="13" t="str">
        <f t="shared" ca="1" si="9"/>
        <v>S2</v>
      </c>
      <c r="H195" s="109" t="s">
        <v>54</v>
      </c>
      <c r="I195" s="13" t="s">
        <v>55</v>
      </c>
      <c r="J195" s="13" t="s">
        <v>7157</v>
      </c>
      <c r="K195" s="100">
        <v>42467</v>
      </c>
      <c r="L195" s="100">
        <v>42549</v>
      </c>
      <c r="M195" s="98">
        <v>41787</v>
      </c>
      <c r="N195" s="13" t="s">
        <v>7</v>
      </c>
      <c r="O195" s="13" t="s">
        <v>94</v>
      </c>
      <c r="P195" s="13" t="s">
        <v>17</v>
      </c>
      <c r="Q195" s="13" t="s">
        <v>6223</v>
      </c>
      <c r="R195" s="15">
        <v>31738</v>
      </c>
      <c r="S195" s="13" t="s">
        <v>72</v>
      </c>
      <c r="T195" s="13" t="str">
        <f t="shared" ca="1" si="10"/>
        <v>Yes</v>
      </c>
      <c r="U195" s="13" t="str">
        <f t="shared" ca="1" si="11"/>
        <v>Yes</v>
      </c>
      <c r="V195" s="236" t="s">
        <v>95</v>
      </c>
    </row>
    <row r="196" spans="1:22">
      <c r="A196" s="110" t="s">
        <v>4214</v>
      </c>
      <c r="B196" s="96" t="s">
        <v>4215</v>
      </c>
      <c r="C196" s="2" t="s">
        <v>7158</v>
      </c>
      <c r="D196" s="13" t="s">
        <v>65</v>
      </c>
      <c r="E196" s="13" t="s">
        <v>65</v>
      </c>
      <c r="F196" s="13" t="s">
        <v>25</v>
      </c>
      <c r="G196" s="13" t="str">
        <f t="shared" ca="1" si="9"/>
        <v>S2</v>
      </c>
      <c r="H196" s="101" t="s">
        <v>54</v>
      </c>
      <c r="I196" s="2" t="s">
        <v>55</v>
      </c>
      <c r="J196" s="13" t="s">
        <v>7159</v>
      </c>
      <c r="K196" s="97">
        <v>42296</v>
      </c>
      <c r="L196" s="98">
        <v>42416</v>
      </c>
      <c r="M196" s="98">
        <v>42440</v>
      </c>
      <c r="N196" s="2" t="s">
        <v>7</v>
      </c>
      <c r="O196" s="13" t="s">
        <v>94</v>
      </c>
      <c r="P196" s="13" t="s">
        <v>17</v>
      </c>
      <c r="Q196" s="13" t="s">
        <v>6223</v>
      </c>
      <c r="R196" s="15">
        <v>29544</v>
      </c>
      <c r="S196" s="104" t="s">
        <v>72</v>
      </c>
      <c r="T196" s="13" t="str">
        <f t="shared" ca="1" si="10"/>
        <v>Yes</v>
      </c>
      <c r="U196" s="13" t="str">
        <f t="shared" ca="1" si="11"/>
        <v>Yes</v>
      </c>
      <c r="V196" s="236" t="s">
        <v>95</v>
      </c>
    </row>
    <row r="197" spans="1:22">
      <c r="A197" s="110" t="s">
        <v>4174</v>
      </c>
      <c r="B197" s="96" t="s">
        <v>4133</v>
      </c>
      <c r="C197" s="13" t="s">
        <v>7160</v>
      </c>
      <c r="D197" s="13" t="s">
        <v>65</v>
      </c>
      <c r="E197" s="13" t="s">
        <v>65</v>
      </c>
      <c r="F197" s="13" t="s">
        <v>25</v>
      </c>
      <c r="G197" s="13" t="str">
        <f t="shared" ca="1" si="9"/>
        <v>S2</v>
      </c>
      <c r="H197" s="109" t="s">
        <v>54</v>
      </c>
      <c r="I197" s="13" t="s">
        <v>6175</v>
      </c>
      <c r="J197" s="13" t="s">
        <v>7161</v>
      </c>
      <c r="K197" s="100">
        <v>42317</v>
      </c>
      <c r="L197" s="100">
        <v>42510</v>
      </c>
      <c r="M197" s="98">
        <v>42524</v>
      </c>
      <c r="N197" s="13" t="s">
        <v>9</v>
      </c>
      <c r="O197" s="13" t="s">
        <v>5500</v>
      </c>
      <c r="P197" s="13" t="s">
        <v>17</v>
      </c>
      <c r="Q197" s="13"/>
      <c r="R197" s="15">
        <v>471046</v>
      </c>
      <c r="S197" s="104" t="s">
        <v>72</v>
      </c>
      <c r="T197" s="13" t="str">
        <f t="shared" ca="1" si="10"/>
        <v>Yes</v>
      </c>
      <c r="U197" s="13" t="str">
        <f t="shared" ca="1" si="11"/>
        <v>Yes</v>
      </c>
      <c r="V197" s="236" t="s">
        <v>5502</v>
      </c>
    </row>
    <row r="198" spans="1:22">
      <c r="A198" s="110" t="s">
        <v>4174</v>
      </c>
      <c r="B198" s="96" t="s">
        <v>4133</v>
      </c>
      <c r="C198" s="13" t="s">
        <v>6258</v>
      </c>
      <c r="D198" s="13" t="s">
        <v>65</v>
      </c>
      <c r="E198" s="13" t="s">
        <v>65</v>
      </c>
      <c r="F198" s="13" t="s">
        <v>25</v>
      </c>
      <c r="G198" s="13" t="str">
        <f t="shared" ca="1" si="9"/>
        <v>S2</v>
      </c>
      <c r="H198" s="109" t="s">
        <v>54</v>
      </c>
      <c r="I198" s="13" t="s">
        <v>6175</v>
      </c>
      <c r="J198" s="13" t="s">
        <v>7162</v>
      </c>
      <c r="K198" s="100">
        <v>42544</v>
      </c>
      <c r="L198" s="100">
        <v>42557</v>
      </c>
      <c r="M198" s="98">
        <v>42565</v>
      </c>
      <c r="N198" s="13" t="s">
        <v>9</v>
      </c>
      <c r="O198" s="13" t="s">
        <v>5500</v>
      </c>
      <c r="P198" s="13" t="s">
        <v>17</v>
      </c>
      <c r="Q198" s="13"/>
      <c r="R198" s="15">
        <v>45828</v>
      </c>
      <c r="S198" s="15" t="s">
        <v>72</v>
      </c>
      <c r="T198" s="13" t="str">
        <f t="shared" ca="1" si="10"/>
        <v>Yes</v>
      </c>
      <c r="U198" s="13" t="str">
        <f t="shared" ca="1" si="11"/>
        <v>Yes</v>
      </c>
      <c r="V198" s="236" t="s">
        <v>5502</v>
      </c>
    </row>
    <row r="199" spans="1:22">
      <c r="A199" s="110" t="s">
        <v>4174</v>
      </c>
      <c r="B199" s="96" t="s">
        <v>4133</v>
      </c>
      <c r="C199" s="13" t="s">
        <v>6258</v>
      </c>
      <c r="D199" s="13" t="s">
        <v>65</v>
      </c>
      <c r="E199" s="13" t="s">
        <v>65</v>
      </c>
      <c r="F199" s="13" t="s">
        <v>25</v>
      </c>
      <c r="G199" s="13" t="str">
        <f t="shared" ca="1" si="9"/>
        <v>S2</v>
      </c>
      <c r="H199" s="109" t="s">
        <v>54</v>
      </c>
      <c r="I199" s="13" t="s">
        <v>6175</v>
      </c>
      <c r="J199" s="13" t="s">
        <v>7163</v>
      </c>
      <c r="K199" s="100">
        <v>42544</v>
      </c>
      <c r="L199" s="100">
        <v>42557</v>
      </c>
      <c r="M199" s="98">
        <v>42565</v>
      </c>
      <c r="N199" s="13" t="s">
        <v>9</v>
      </c>
      <c r="O199" s="13" t="s">
        <v>5500</v>
      </c>
      <c r="P199" s="13" t="s">
        <v>17</v>
      </c>
      <c r="Q199" s="13"/>
      <c r="R199" s="15">
        <v>45582</v>
      </c>
      <c r="S199" s="15" t="s">
        <v>72</v>
      </c>
      <c r="T199" s="13" t="str">
        <f t="shared" ca="1" si="10"/>
        <v>Yes</v>
      </c>
      <c r="U199" s="13" t="str">
        <f t="shared" ca="1" si="11"/>
        <v>Yes</v>
      </c>
      <c r="V199" s="236" t="s">
        <v>5502</v>
      </c>
    </row>
    <row r="200" spans="1:22">
      <c r="A200" s="110" t="s">
        <v>4214</v>
      </c>
      <c r="B200" s="96" t="s">
        <v>4215</v>
      </c>
      <c r="C200" s="13" t="s">
        <v>5621</v>
      </c>
      <c r="D200" s="13" t="s">
        <v>65</v>
      </c>
      <c r="E200" s="13" t="s">
        <v>65</v>
      </c>
      <c r="F200" s="13" t="s">
        <v>25</v>
      </c>
      <c r="G200" s="13" t="str">
        <f t="shared" ca="1" si="9"/>
        <v>S2</v>
      </c>
      <c r="H200" s="109" t="s">
        <v>54</v>
      </c>
      <c r="I200" s="13" t="s">
        <v>6175</v>
      </c>
      <c r="J200" s="13" t="s">
        <v>7164</v>
      </c>
      <c r="K200" s="100">
        <v>42517</v>
      </c>
      <c r="L200" s="100">
        <v>42573</v>
      </c>
      <c r="M200" s="98">
        <v>42627</v>
      </c>
      <c r="N200" s="13" t="s">
        <v>13</v>
      </c>
      <c r="O200" s="13" t="s">
        <v>6196</v>
      </c>
      <c r="P200" s="13" t="s">
        <v>17</v>
      </c>
      <c r="Q200" s="2"/>
      <c r="R200" s="15">
        <v>500000</v>
      </c>
      <c r="S200" s="104" t="s">
        <v>72</v>
      </c>
      <c r="T200" s="13" t="str">
        <f t="shared" ca="1" si="10"/>
        <v>Yes</v>
      </c>
      <c r="U200" s="13" t="str">
        <f t="shared" ca="1" si="11"/>
        <v>Yes</v>
      </c>
      <c r="V200" s="236" t="s">
        <v>6809</v>
      </c>
    </row>
    <row r="201" spans="1:22">
      <c r="A201" s="110" t="s">
        <v>6172</v>
      </c>
      <c r="B201" s="96" t="s">
        <v>6173</v>
      </c>
      <c r="C201" s="13" t="s">
        <v>6243</v>
      </c>
      <c r="D201" s="13" t="s">
        <v>52</v>
      </c>
      <c r="E201" s="13" t="s">
        <v>52</v>
      </c>
      <c r="F201" s="13" t="s">
        <v>25</v>
      </c>
      <c r="G201" s="13" t="str">
        <f t="shared" ca="1" si="9"/>
        <v>S2</v>
      </c>
      <c r="H201" s="109" t="s">
        <v>54</v>
      </c>
      <c r="I201" s="13" t="s">
        <v>6175</v>
      </c>
      <c r="J201" s="13" t="s">
        <v>7165</v>
      </c>
      <c r="K201" s="100">
        <v>42641</v>
      </c>
      <c r="L201" s="100">
        <v>42658</v>
      </c>
      <c r="M201" s="98">
        <v>42658</v>
      </c>
      <c r="N201" s="13" t="s">
        <v>7</v>
      </c>
      <c r="O201" s="13" t="s">
        <v>103</v>
      </c>
      <c r="P201" s="13" t="s">
        <v>17</v>
      </c>
      <c r="Q201" s="13"/>
      <c r="R201" s="15">
        <v>382187</v>
      </c>
      <c r="S201" s="15" t="s">
        <v>72</v>
      </c>
      <c r="T201" s="13" t="str">
        <f t="shared" ca="1" si="10"/>
        <v>Yes</v>
      </c>
      <c r="U201" s="13" t="str">
        <f t="shared" ca="1" si="11"/>
        <v>Yes</v>
      </c>
      <c r="V201" s="236" t="s">
        <v>104</v>
      </c>
    </row>
    <row r="202" spans="1:22">
      <c r="A202" s="110" t="s">
        <v>4141</v>
      </c>
      <c r="B202" s="96" t="s">
        <v>4142</v>
      </c>
      <c r="C202" s="13" t="s">
        <v>6403</v>
      </c>
      <c r="D202" s="13" t="s">
        <v>65</v>
      </c>
      <c r="E202" s="13" t="s">
        <v>65</v>
      </c>
      <c r="F202" s="13" t="s">
        <v>25</v>
      </c>
      <c r="G202" s="13" t="str">
        <f t="shared" ca="1" si="9"/>
        <v>S2</v>
      </c>
      <c r="H202" s="109" t="s">
        <v>54</v>
      </c>
      <c r="I202" s="13" t="s">
        <v>5399</v>
      </c>
      <c r="J202" s="13" t="s">
        <v>7166</v>
      </c>
      <c r="K202" s="100">
        <v>42590</v>
      </c>
      <c r="L202" s="100">
        <v>42643</v>
      </c>
      <c r="M202" s="98">
        <v>42676</v>
      </c>
      <c r="N202" s="13" t="s">
        <v>7</v>
      </c>
      <c r="O202" s="13" t="s">
        <v>98</v>
      </c>
      <c r="P202" s="13" t="s">
        <v>17</v>
      </c>
      <c r="Q202" s="13"/>
      <c r="R202" s="15">
        <v>102030</v>
      </c>
      <c r="S202" s="15" t="s">
        <v>72</v>
      </c>
      <c r="T202" s="13" t="str">
        <f t="shared" ca="1" si="10"/>
        <v>Yes</v>
      </c>
      <c r="U202" s="13" t="str">
        <f t="shared" ca="1" si="11"/>
        <v>Yes</v>
      </c>
      <c r="V202" s="236" t="s">
        <v>99</v>
      </c>
    </row>
    <row r="203" spans="1:22">
      <c r="A203" s="110" t="s">
        <v>6172</v>
      </c>
      <c r="B203" s="96" t="s">
        <v>6173</v>
      </c>
      <c r="C203" s="13" t="s">
        <v>7167</v>
      </c>
      <c r="D203" s="13" t="s">
        <v>76</v>
      </c>
      <c r="E203" s="13" t="s">
        <v>76</v>
      </c>
      <c r="F203" s="13" t="s">
        <v>25</v>
      </c>
      <c r="G203" s="13" t="str">
        <f t="shared" ca="1" si="9"/>
        <v>S2</v>
      </c>
      <c r="H203" s="109" t="s">
        <v>54</v>
      </c>
      <c r="I203" s="13" t="s">
        <v>68</v>
      </c>
      <c r="J203" s="13" t="s">
        <v>7168</v>
      </c>
      <c r="K203" s="100">
        <v>42635</v>
      </c>
      <c r="L203" s="100">
        <f>K203+15</f>
        <v>42650</v>
      </c>
      <c r="M203" s="98">
        <v>42678</v>
      </c>
      <c r="N203" s="13" t="s">
        <v>9</v>
      </c>
      <c r="O203" s="13" t="s">
        <v>109</v>
      </c>
      <c r="P203" s="13" t="s">
        <v>17</v>
      </c>
      <c r="Q203" s="13" t="s">
        <v>7169</v>
      </c>
      <c r="R203" s="15">
        <v>282166</v>
      </c>
      <c r="S203" s="15" t="s">
        <v>72</v>
      </c>
      <c r="T203" s="13" t="str">
        <f t="shared" ca="1" si="10"/>
        <v>Yes</v>
      </c>
      <c r="U203" s="13" t="str">
        <f t="shared" ca="1" si="11"/>
        <v>Yes</v>
      </c>
      <c r="V203" s="236" t="s">
        <v>110</v>
      </c>
    </row>
    <row r="204" spans="1:22">
      <c r="A204" s="110" t="s">
        <v>4214</v>
      </c>
      <c r="B204" s="96" t="s">
        <v>4215</v>
      </c>
      <c r="C204" s="13" t="s">
        <v>3795</v>
      </c>
      <c r="D204" s="13" t="s">
        <v>65</v>
      </c>
      <c r="E204" s="13" t="s">
        <v>65</v>
      </c>
      <c r="F204" s="13" t="s">
        <v>25</v>
      </c>
      <c r="G204" s="13" t="str">
        <f t="shared" ca="1" si="9"/>
        <v>S2</v>
      </c>
      <c r="H204" s="109" t="s">
        <v>54</v>
      </c>
      <c r="I204" s="13" t="s">
        <v>5399</v>
      </c>
      <c r="J204" s="13" t="s">
        <v>7170</v>
      </c>
      <c r="K204" s="100">
        <v>42591</v>
      </c>
      <c r="L204" s="100">
        <v>42671</v>
      </c>
      <c r="M204" s="98">
        <v>42699</v>
      </c>
      <c r="N204" s="13" t="s">
        <v>7</v>
      </c>
      <c r="O204" s="13" t="s">
        <v>98</v>
      </c>
      <c r="P204" s="13" t="s">
        <v>17</v>
      </c>
      <c r="Q204" s="13"/>
      <c r="R204" s="15">
        <v>1849</v>
      </c>
      <c r="S204" s="15" t="s">
        <v>72</v>
      </c>
      <c r="T204" s="13" t="str">
        <f t="shared" ca="1" si="10"/>
        <v>Yes</v>
      </c>
      <c r="U204" s="13" t="str">
        <f t="shared" ca="1" si="11"/>
        <v>Yes</v>
      </c>
      <c r="V204" s="236" t="s">
        <v>99</v>
      </c>
    </row>
    <row r="205" spans="1:22">
      <c r="A205" s="110" t="s">
        <v>4174</v>
      </c>
      <c r="B205" s="96" t="s">
        <v>4133</v>
      </c>
      <c r="C205" s="13" t="s">
        <v>6311</v>
      </c>
      <c r="D205" s="13" t="s">
        <v>65</v>
      </c>
      <c r="E205" s="13" t="s">
        <v>65</v>
      </c>
      <c r="F205" s="13" t="s">
        <v>25</v>
      </c>
      <c r="G205" s="13" t="str">
        <f t="shared" ca="1" si="9"/>
        <v>S2</v>
      </c>
      <c r="H205" s="109" t="s">
        <v>54</v>
      </c>
      <c r="I205" s="13" t="s">
        <v>55</v>
      </c>
      <c r="J205" s="13" t="s">
        <v>7171</v>
      </c>
      <c r="K205" s="100">
        <v>42555</v>
      </c>
      <c r="L205" s="100">
        <v>42678</v>
      </c>
      <c r="M205" s="98">
        <v>42699</v>
      </c>
      <c r="N205" s="13" t="s">
        <v>9</v>
      </c>
      <c r="O205" s="13" t="s">
        <v>6267</v>
      </c>
      <c r="P205" s="13" t="s">
        <v>17</v>
      </c>
      <c r="Q205" s="13" t="s">
        <v>6313</v>
      </c>
      <c r="R205" s="15">
        <v>2038396</v>
      </c>
      <c r="S205" s="15" t="s">
        <v>72</v>
      </c>
      <c r="T205" s="13" t="str">
        <f t="shared" ca="1" si="10"/>
        <v>Yes</v>
      </c>
      <c r="U205" s="13" t="str">
        <f t="shared" ca="1" si="11"/>
        <v>Yes</v>
      </c>
      <c r="V205" s="236" t="s">
        <v>6757</v>
      </c>
    </row>
    <row r="206" spans="1:22">
      <c r="A206" s="110" t="s">
        <v>4174</v>
      </c>
      <c r="B206" s="96" t="s">
        <v>4133</v>
      </c>
      <c r="C206" s="13" t="s">
        <v>6311</v>
      </c>
      <c r="D206" s="13" t="s">
        <v>65</v>
      </c>
      <c r="E206" s="13" t="s">
        <v>65</v>
      </c>
      <c r="F206" s="13" t="s">
        <v>25</v>
      </c>
      <c r="G206" s="13" t="str">
        <f t="shared" ca="1" si="9"/>
        <v>S2</v>
      </c>
      <c r="H206" s="109" t="s">
        <v>54</v>
      </c>
      <c r="I206" s="13" t="s">
        <v>55</v>
      </c>
      <c r="J206" s="13" t="s">
        <v>7172</v>
      </c>
      <c r="K206" s="100">
        <v>42555</v>
      </c>
      <c r="L206" s="100">
        <v>42678</v>
      </c>
      <c r="M206" s="98">
        <v>42699</v>
      </c>
      <c r="N206" s="13" t="s">
        <v>9</v>
      </c>
      <c r="O206" s="13" t="s">
        <v>6267</v>
      </c>
      <c r="P206" s="13" t="s">
        <v>17</v>
      </c>
      <c r="Q206" s="13" t="s">
        <v>6313</v>
      </c>
      <c r="R206" s="15">
        <v>1351205</v>
      </c>
      <c r="S206" s="15" t="s">
        <v>72</v>
      </c>
      <c r="T206" s="13" t="str">
        <f t="shared" ca="1" si="10"/>
        <v>Yes</v>
      </c>
      <c r="U206" s="13" t="str">
        <f t="shared" ca="1" si="11"/>
        <v>Yes</v>
      </c>
      <c r="V206" s="236" t="s">
        <v>6757</v>
      </c>
    </row>
    <row r="207" spans="1:22">
      <c r="A207" s="110" t="s">
        <v>4214</v>
      </c>
      <c r="B207" s="96" t="s">
        <v>4215</v>
      </c>
      <c r="C207" s="13" t="s">
        <v>7173</v>
      </c>
      <c r="D207" s="13" t="s">
        <v>65</v>
      </c>
      <c r="E207" s="13" t="s">
        <v>65</v>
      </c>
      <c r="F207" s="13" t="s">
        <v>25</v>
      </c>
      <c r="G207" s="13" t="str">
        <f t="shared" ca="1" si="9"/>
        <v>S2</v>
      </c>
      <c r="H207" s="109" t="s">
        <v>54</v>
      </c>
      <c r="I207" s="13" t="s">
        <v>55</v>
      </c>
      <c r="J207" s="13" t="s">
        <v>7174</v>
      </c>
      <c r="K207" s="100">
        <v>42568</v>
      </c>
      <c r="L207" s="100">
        <v>42650</v>
      </c>
      <c r="M207" s="98">
        <v>42704</v>
      </c>
      <c r="N207" s="13" t="s">
        <v>9</v>
      </c>
      <c r="O207" s="13" t="s">
        <v>10</v>
      </c>
      <c r="P207" s="13" t="s">
        <v>17</v>
      </c>
      <c r="Q207" s="13" t="s">
        <v>6313</v>
      </c>
      <c r="R207" s="15">
        <v>16581</v>
      </c>
      <c r="S207" s="15" t="s">
        <v>72</v>
      </c>
      <c r="T207" s="13" t="str">
        <f t="shared" ca="1" si="10"/>
        <v>Yes</v>
      </c>
      <c r="U207" s="13" t="str">
        <f t="shared" ca="1" si="11"/>
        <v>Yes</v>
      </c>
      <c r="V207" s="236" t="s">
        <v>118</v>
      </c>
    </row>
    <row r="208" spans="1:22">
      <c r="A208" s="110" t="s">
        <v>4475</v>
      </c>
      <c r="B208" s="96" t="s">
        <v>4476</v>
      </c>
      <c r="C208" s="233" t="s">
        <v>7175</v>
      </c>
      <c r="D208" s="13" t="s">
        <v>65</v>
      </c>
      <c r="E208" s="13" t="s">
        <v>65</v>
      </c>
      <c r="F208" s="13" t="s">
        <v>25</v>
      </c>
      <c r="G208" s="13" t="str">
        <f t="shared" ca="1" si="9"/>
        <v>S2</v>
      </c>
      <c r="H208" s="101" t="s">
        <v>54</v>
      </c>
      <c r="I208" s="13" t="s">
        <v>55</v>
      </c>
      <c r="J208" s="13" t="s">
        <v>7176</v>
      </c>
      <c r="K208" s="100">
        <v>42632</v>
      </c>
      <c r="L208" s="100">
        <v>42698</v>
      </c>
      <c r="M208" s="22">
        <v>42706</v>
      </c>
      <c r="N208" s="13" t="s">
        <v>9</v>
      </c>
      <c r="O208" s="13" t="s">
        <v>6305</v>
      </c>
      <c r="P208" s="13" t="s">
        <v>17</v>
      </c>
      <c r="Q208" s="13" t="s">
        <v>7177</v>
      </c>
      <c r="R208" s="15">
        <v>509947</v>
      </c>
      <c r="S208" s="104" t="s">
        <v>72</v>
      </c>
      <c r="T208" s="13" t="str">
        <f t="shared" ca="1" si="10"/>
        <v>Yes</v>
      </c>
      <c r="U208" s="13" t="str">
        <f t="shared" ca="1" si="11"/>
        <v>Yes</v>
      </c>
      <c r="V208" s="236" t="s">
        <v>6939</v>
      </c>
    </row>
    <row r="209" spans="1:22">
      <c r="A209" s="13" t="s">
        <v>4180</v>
      </c>
      <c r="B209" s="96" t="s">
        <v>4181</v>
      </c>
      <c r="C209" s="13" t="s">
        <v>7178</v>
      </c>
      <c r="D209" s="13" t="s">
        <v>65</v>
      </c>
      <c r="E209" s="13" t="s">
        <v>65</v>
      </c>
      <c r="F209" s="13" t="s">
        <v>25</v>
      </c>
      <c r="G209" s="13" t="str">
        <f t="shared" ca="1" si="9"/>
        <v>S2</v>
      </c>
      <c r="H209" s="109" t="s">
        <v>54</v>
      </c>
      <c r="I209" s="13" t="s">
        <v>55</v>
      </c>
      <c r="J209" s="13" t="s">
        <v>7179</v>
      </c>
      <c r="K209" s="100">
        <v>42596</v>
      </c>
      <c r="L209" s="100">
        <v>42653</v>
      </c>
      <c r="M209" s="98">
        <v>42712</v>
      </c>
      <c r="N209" s="13" t="s">
        <v>9</v>
      </c>
      <c r="O209" s="13" t="s">
        <v>6305</v>
      </c>
      <c r="P209" s="13" t="s">
        <v>17</v>
      </c>
      <c r="Q209" s="13" t="s">
        <v>6313</v>
      </c>
      <c r="R209" s="15">
        <v>4051231</v>
      </c>
      <c r="S209" s="15" t="s">
        <v>72</v>
      </c>
      <c r="T209" s="13" t="str">
        <f t="shared" ca="1" si="10"/>
        <v>Yes</v>
      </c>
      <c r="U209" s="13" t="str">
        <f t="shared" ca="1" si="11"/>
        <v>Yes</v>
      </c>
      <c r="V209" s="236" t="s">
        <v>6939</v>
      </c>
    </row>
    <row r="210" spans="1:22">
      <c r="A210" s="110" t="s">
        <v>4214</v>
      </c>
      <c r="B210" s="96" t="s">
        <v>4215</v>
      </c>
      <c r="C210" s="13" t="s">
        <v>7180</v>
      </c>
      <c r="D210" s="13" t="s">
        <v>65</v>
      </c>
      <c r="E210" s="13" t="s">
        <v>65</v>
      </c>
      <c r="F210" s="13" t="s">
        <v>25</v>
      </c>
      <c r="G210" s="13" t="str">
        <f t="shared" ca="1" si="9"/>
        <v>S2</v>
      </c>
      <c r="H210" s="109" t="s">
        <v>54</v>
      </c>
      <c r="I210" s="13" t="s">
        <v>6175</v>
      </c>
      <c r="J210" s="13" t="s">
        <v>7181</v>
      </c>
      <c r="K210" s="100">
        <v>42522</v>
      </c>
      <c r="L210" s="100">
        <v>42587</v>
      </c>
      <c r="M210" s="98">
        <v>42713</v>
      </c>
      <c r="N210" s="13" t="s">
        <v>9</v>
      </c>
      <c r="O210" s="13" t="s">
        <v>6305</v>
      </c>
      <c r="P210" s="13" t="s">
        <v>17</v>
      </c>
      <c r="Q210" s="13" t="s">
        <v>6313</v>
      </c>
      <c r="R210" s="15">
        <v>663341</v>
      </c>
      <c r="S210" s="15" t="s">
        <v>72</v>
      </c>
      <c r="T210" s="13" t="str">
        <f t="shared" ca="1" si="10"/>
        <v>Yes</v>
      </c>
      <c r="U210" s="13" t="str">
        <f t="shared" ca="1" si="11"/>
        <v>Yes</v>
      </c>
      <c r="V210" s="236" t="s">
        <v>6939</v>
      </c>
    </row>
    <row r="211" spans="1:22">
      <c r="A211" s="110" t="s">
        <v>4214</v>
      </c>
      <c r="B211" s="96" t="s">
        <v>4215</v>
      </c>
      <c r="C211" s="13" t="s">
        <v>7182</v>
      </c>
      <c r="D211" s="13" t="s">
        <v>65</v>
      </c>
      <c r="E211" s="13" t="s">
        <v>65</v>
      </c>
      <c r="F211" s="13" t="s">
        <v>25</v>
      </c>
      <c r="G211" s="13" t="str">
        <f t="shared" ca="1" si="9"/>
        <v>S2</v>
      </c>
      <c r="H211" s="109" t="s">
        <v>54</v>
      </c>
      <c r="I211" s="13" t="s">
        <v>6175</v>
      </c>
      <c r="J211" s="13" t="s">
        <v>7183</v>
      </c>
      <c r="K211" s="100">
        <v>42354</v>
      </c>
      <c r="L211" s="100">
        <v>42611</v>
      </c>
      <c r="M211" s="98">
        <v>42719</v>
      </c>
      <c r="N211" s="13" t="s">
        <v>9</v>
      </c>
      <c r="O211" s="13" t="s">
        <v>5500</v>
      </c>
      <c r="P211" s="13" t="s">
        <v>17</v>
      </c>
      <c r="Q211" s="13"/>
      <c r="R211" s="15">
        <v>265595</v>
      </c>
      <c r="S211" s="15" t="s">
        <v>72</v>
      </c>
      <c r="T211" s="13" t="str">
        <f t="shared" ca="1" si="10"/>
        <v>Yes</v>
      </c>
      <c r="U211" s="13" t="str">
        <f t="shared" ca="1" si="11"/>
        <v>Yes</v>
      </c>
      <c r="V211" s="236" t="s">
        <v>5502</v>
      </c>
    </row>
    <row r="212" spans="1:22">
      <c r="A212" s="105" t="s">
        <v>4174</v>
      </c>
      <c r="B212" s="96" t="s">
        <v>4133</v>
      </c>
      <c r="C212" s="2" t="s">
        <v>5869</v>
      </c>
      <c r="D212" s="13" t="s">
        <v>65</v>
      </c>
      <c r="E212" s="13" t="s">
        <v>65</v>
      </c>
      <c r="F212" s="13" t="s">
        <v>25</v>
      </c>
      <c r="G212" s="13" t="str">
        <f t="shared" ca="1" si="9"/>
        <v>S2</v>
      </c>
      <c r="H212" s="109" t="s">
        <v>54</v>
      </c>
      <c r="I212" s="13" t="s">
        <v>55</v>
      </c>
      <c r="J212" s="95" t="s">
        <v>7184</v>
      </c>
      <c r="K212" s="100">
        <v>42692</v>
      </c>
      <c r="L212" s="100">
        <v>42893</v>
      </c>
      <c r="M212" s="98">
        <v>42735</v>
      </c>
      <c r="N212" s="13" t="s">
        <v>11</v>
      </c>
      <c r="O212" s="13" t="s">
        <v>12</v>
      </c>
      <c r="P212" s="13" t="s">
        <v>17</v>
      </c>
      <c r="Q212" s="13"/>
      <c r="R212" s="15">
        <v>1768041</v>
      </c>
      <c r="S212" s="15" t="s">
        <v>72</v>
      </c>
      <c r="T212" s="13" t="str">
        <f t="shared" ca="1" si="10"/>
        <v>Yes</v>
      </c>
      <c r="U212" s="13" t="str">
        <f t="shared" ca="1" si="11"/>
        <v>Yes</v>
      </c>
      <c r="V212" s="236" t="s">
        <v>125</v>
      </c>
    </row>
    <row r="213" spans="1:22">
      <c r="A213" s="105" t="s">
        <v>4174</v>
      </c>
      <c r="B213" s="96" t="s">
        <v>4133</v>
      </c>
      <c r="C213" s="2" t="s">
        <v>5869</v>
      </c>
      <c r="D213" s="13" t="s">
        <v>65</v>
      </c>
      <c r="E213" s="13" t="s">
        <v>65</v>
      </c>
      <c r="F213" s="13" t="s">
        <v>25</v>
      </c>
      <c r="G213" s="13" t="str">
        <f t="shared" ca="1" si="9"/>
        <v>S2</v>
      </c>
      <c r="H213" s="109" t="s">
        <v>54</v>
      </c>
      <c r="I213" s="13" t="s">
        <v>55</v>
      </c>
      <c r="J213" s="95" t="s">
        <v>7185</v>
      </c>
      <c r="K213" s="100">
        <v>42692</v>
      </c>
      <c r="L213" s="100">
        <v>42781</v>
      </c>
      <c r="M213" s="98">
        <v>42735</v>
      </c>
      <c r="N213" s="13" t="s">
        <v>11</v>
      </c>
      <c r="O213" s="13" t="s">
        <v>12</v>
      </c>
      <c r="P213" s="13" t="s">
        <v>17</v>
      </c>
      <c r="Q213" s="13"/>
      <c r="R213" s="15">
        <v>1530167</v>
      </c>
      <c r="S213" s="15" t="s">
        <v>72</v>
      </c>
      <c r="T213" s="13" t="str">
        <f t="shared" ca="1" si="10"/>
        <v>Yes</v>
      </c>
      <c r="U213" s="13" t="str">
        <f t="shared" ca="1" si="11"/>
        <v>Yes</v>
      </c>
      <c r="V213" s="236" t="s">
        <v>125</v>
      </c>
    </row>
    <row r="214" spans="1:22">
      <c r="A214" s="110" t="s">
        <v>4141</v>
      </c>
      <c r="B214" s="96" t="s">
        <v>4142</v>
      </c>
      <c r="C214" s="13" t="s">
        <v>7186</v>
      </c>
      <c r="D214" s="13" t="s">
        <v>65</v>
      </c>
      <c r="E214" s="13" t="s">
        <v>65</v>
      </c>
      <c r="F214" s="13" t="s">
        <v>25</v>
      </c>
      <c r="G214" s="13" t="str">
        <f t="shared" ca="1" si="9"/>
        <v>S2</v>
      </c>
      <c r="H214" s="109" t="s">
        <v>54</v>
      </c>
      <c r="I214" s="2" t="s">
        <v>55</v>
      </c>
      <c r="J214" s="13" t="s">
        <v>7187</v>
      </c>
      <c r="K214" s="97">
        <v>42156</v>
      </c>
      <c r="L214" s="97">
        <v>42735</v>
      </c>
      <c r="M214" s="98">
        <v>42735</v>
      </c>
      <c r="N214" s="2" t="s">
        <v>9</v>
      </c>
      <c r="O214" s="13" t="s">
        <v>10</v>
      </c>
      <c r="P214" s="13" t="s">
        <v>17</v>
      </c>
      <c r="Q214" s="13"/>
      <c r="R214" s="15">
        <v>122772</v>
      </c>
      <c r="S214" s="104" t="s">
        <v>72</v>
      </c>
      <c r="T214" s="13" t="str">
        <f t="shared" ca="1" si="10"/>
        <v>Yes</v>
      </c>
      <c r="U214" s="13" t="str">
        <f t="shared" ca="1" si="11"/>
        <v>Yes</v>
      </c>
      <c r="V214" s="236" t="s">
        <v>118</v>
      </c>
    </row>
    <row r="215" spans="1:22">
      <c r="A215" s="110" t="s">
        <v>4690</v>
      </c>
      <c r="B215" s="96" t="s">
        <v>4691</v>
      </c>
      <c r="C215" s="13" t="s">
        <v>7188</v>
      </c>
      <c r="D215" s="13" t="s">
        <v>65</v>
      </c>
      <c r="E215" s="13" t="s">
        <v>65</v>
      </c>
      <c r="F215" s="13" t="s">
        <v>25</v>
      </c>
      <c r="G215" s="13" t="str">
        <f t="shared" ca="1" si="9"/>
        <v>S2</v>
      </c>
      <c r="H215" s="109" t="s">
        <v>54</v>
      </c>
      <c r="I215" s="13" t="s">
        <v>5399</v>
      </c>
      <c r="J215" s="13" t="s">
        <v>7189</v>
      </c>
      <c r="K215" s="100">
        <v>42430</v>
      </c>
      <c r="L215" s="100">
        <v>42508</v>
      </c>
      <c r="M215" s="98">
        <v>42735</v>
      </c>
      <c r="N215" s="13" t="s">
        <v>7</v>
      </c>
      <c r="O215" s="13" t="s">
        <v>98</v>
      </c>
      <c r="P215" s="13" t="s">
        <v>17</v>
      </c>
      <c r="Q215" s="13" t="s">
        <v>6223</v>
      </c>
      <c r="R215" s="15">
        <v>161</v>
      </c>
      <c r="S215" s="104" t="s">
        <v>72</v>
      </c>
      <c r="T215" s="13" t="str">
        <f t="shared" ca="1" si="10"/>
        <v>Yes</v>
      </c>
      <c r="U215" s="13" t="str">
        <f t="shared" ca="1" si="11"/>
        <v>Yes</v>
      </c>
      <c r="V215" s="236" t="s">
        <v>99</v>
      </c>
    </row>
    <row r="216" spans="1:22">
      <c r="A216" s="110" t="s">
        <v>4214</v>
      </c>
      <c r="B216" s="96" t="s">
        <v>4215</v>
      </c>
      <c r="C216" s="13" t="s">
        <v>6370</v>
      </c>
      <c r="D216" s="13" t="s">
        <v>76</v>
      </c>
      <c r="E216" s="13" t="s">
        <v>76</v>
      </c>
      <c r="F216" s="13" t="s">
        <v>25</v>
      </c>
      <c r="G216" s="13" t="str">
        <f t="shared" ca="1" si="9"/>
        <v>S2</v>
      </c>
      <c r="H216" s="109" t="s">
        <v>54</v>
      </c>
      <c r="I216" s="13" t="s">
        <v>68</v>
      </c>
      <c r="J216" s="13" t="s">
        <v>7190</v>
      </c>
      <c r="K216" s="100">
        <v>42641</v>
      </c>
      <c r="L216" s="100">
        <v>42656</v>
      </c>
      <c r="M216" s="98">
        <v>42735</v>
      </c>
      <c r="N216" s="13" t="s">
        <v>9</v>
      </c>
      <c r="O216" s="13" t="s">
        <v>109</v>
      </c>
      <c r="P216" s="13" t="s">
        <v>17</v>
      </c>
      <c r="Q216" s="13" t="s">
        <v>7169</v>
      </c>
      <c r="R216" s="15">
        <v>146752</v>
      </c>
      <c r="S216" s="15" t="s">
        <v>58</v>
      </c>
      <c r="T216" s="13" t="str">
        <f t="shared" ca="1" si="10"/>
        <v>Yes</v>
      </c>
      <c r="U216" s="13" t="str">
        <f t="shared" ca="1" si="11"/>
        <v>Yes</v>
      </c>
      <c r="V216" s="236" t="s">
        <v>110</v>
      </c>
    </row>
    <row r="217" spans="1:22">
      <c r="A217" s="110" t="s">
        <v>4174</v>
      </c>
      <c r="B217" s="96" t="s">
        <v>4133</v>
      </c>
      <c r="C217" s="13" t="s">
        <v>7191</v>
      </c>
      <c r="D217" s="13" t="s">
        <v>65</v>
      </c>
      <c r="E217" s="13" t="s">
        <v>65</v>
      </c>
      <c r="F217" s="13" t="s">
        <v>25</v>
      </c>
      <c r="G217" s="13" t="str">
        <f t="shared" ca="1" si="9"/>
        <v>S2</v>
      </c>
      <c r="H217" s="109" t="s">
        <v>54</v>
      </c>
      <c r="I217" s="13" t="s">
        <v>55</v>
      </c>
      <c r="J217" s="13" t="s">
        <v>7192</v>
      </c>
      <c r="K217" s="100">
        <v>42520</v>
      </c>
      <c r="L217" s="100">
        <v>42660</v>
      </c>
      <c r="M217" s="98">
        <v>42765</v>
      </c>
      <c r="N217" s="13" t="s">
        <v>9</v>
      </c>
      <c r="O217" s="13" t="s">
        <v>6181</v>
      </c>
      <c r="P217" s="13" t="s">
        <v>17</v>
      </c>
      <c r="Q217" s="13" t="s">
        <v>7193</v>
      </c>
      <c r="R217" s="15">
        <v>31498</v>
      </c>
      <c r="S217" s="104" t="s">
        <v>72</v>
      </c>
      <c r="T217" s="13" t="str">
        <f t="shared" ca="1" si="10"/>
        <v>Yes</v>
      </c>
      <c r="U217" s="13" t="str">
        <f t="shared" ca="1" si="11"/>
        <v>Yes</v>
      </c>
      <c r="V217" s="236" t="s">
        <v>6792</v>
      </c>
    </row>
    <row r="218" spans="1:22">
      <c r="A218" s="110" t="s">
        <v>4174</v>
      </c>
      <c r="B218" s="96" t="s">
        <v>4133</v>
      </c>
      <c r="C218" s="13" t="s">
        <v>3406</v>
      </c>
      <c r="D218" s="13" t="s">
        <v>65</v>
      </c>
      <c r="E218" s="13" t="s">
        <v>65</v>
      </c>
      <c r="F218" s="13" t="s">
        <v>25</v>
      </c>
      <c r="G218" s="13" t="str">
        <f t="shared" ca="1" si="9"/>
        <v>S2</v>
      </c>
      <c r="H218" s="109" t="s">
        <v>54</v>
      </c>
      <c r="I218" s="13" t="s">
        <v>55</v>
      </c>
      <c r="J218" s="13" t="s">
        <v>7194</v>
      </c>
      <c r="K218" s="100">
        <v>42633</v>
      </c>
      <c r="L218" s="100">
        <v>42667</v>
      </c>
      <c r="M218" s="98">
        <v>42765</v>
      </c>
      <c r="N218" s="13" t="s">
        <v>9</v>
      </c>
      <c r="O218" s="13" t="s">
        <v>10</v>
      </c>
      <c r="P218" s="13" t="s">
        <v>17</v>
      </c>
      <c r="Q218" s="13"/>
      <c r="R218" s="15">
        <v>1725847</v>
      </c>
      <c r="S218" s="15" t="s">
        <v>72</v>
      </c>
      <c r="T218" s="13" t="str">
        <f t="shared" ca="1" si="10"/>
        <v>Yes</v>
      </c>
      <c r="U218" s="13" t="str">
        <f t="shared" ca="1" si="11"/>
        <v>Yes</v>
      </c>
      <c r="V218" s="236" t="s">
        <v>118</v>
      </c>
    </row>
    <row r="219" spans="1:22">
      <c r="A219" s="13" t="s">
        <v>4180</v>
      </c>
      <c r="B219" s="96" t="s">
        <v>4181</v>
      </c>
      <c r="C219" s="13" t="s">
        <v>4722</v>
      </c>
      <c r="D219" s="13" t="s">
        <v>65</v>
      </c>
      <c r="E219" s="13" t="s">
        <v>65</v>
      </c>
      <c r="F219" s="13" t="s">
        <v>25</v>
      </c>
      <c r="G219" s="13" t="str">
        <f t="shared" ca="1" si="9"/>
        <v>S2</v>
      </c>
      <c r="H219" s="13" t="s">
        <v>54</v>
      </c>
      <c r="I219" s="13" t="s">
        <v>55</v>
      </c>
      <c r="J219" s="13" t="s">
        <v>7195</v>
      </c>
      <c r="K219" s="100">
        <v>42675</v>
      </c>
      <c r="L219" s="100">
        <v>42699</v>
      </c>
      <c r="M219" s="22">
        <v>42765</v>
      </c>
      <c r="N219" s="13" t="s">
        <v>11</v>
      </c>
      <c r="O219" s="13" t="s">
        <v>128</v>
      </c>
      <c r="P219" s="13" t="s">
        <v>17</v>
      </c>
      <c r="Q219" s="13"/>
      <c r="R219" s="15">
        <v>6344903</v>
      </c>
      <c r="S219" s="15" t="s">
        <v>72</v>
      </c>
      <c r="T219" s="13" t="str">
        <f t="shared" ca="1" si="10"/>
        <v>Yes</v>
      </c>
      <c r="U219" s="13" t="str">
        <f t="shared" ca="1" si="11"/>
        <v>Yes</v>
      </c>
      <c r="V219" s="236" t="s">
        <v>129</v>
      </c>
    </row>
    <row r="220" spans="1:22">
      <c r="A220" s="13" t="s">
        <v>4180</v>
      </c>
      <c r="B220" s="96" t="s">
        <v>4181</v>
      </c>
      <c r="C220" s="13" t="s">
        <v>5972</v>
      </c>
      <c r="D220" s="13" t="s">
        <v>65</v>
      </c>
      <c r="E220" s="13" t="s">
        <v>65</v>
      </c>
      <c r="F220" s="13" t="s">
        <v>25</v>
      </c>
      <c r="G220" s="13" t="str">
        <f t="shared" ca="1" si="9"/>
        <v>S2</v>
      </c>
      <c r="H220" s="13" t="s">
        <v>54</v>
      </c>
      <c r="I220" s="13" t="s">
        <v>55</v>
      </c>
      <c r="J220" s="13" t="s">
        <v>7196</v>
      </c>
      <c r="K220" s="100">
        <v>42725</v>
      </c>
      <c r="L220" s="100">
        <v>42727</v>
      </c>
      <c r="M220" s="22">
        <v>42765</v>
      </c>
      <c r="N220" s="13" t="s">
        <v>9</v>
      </c>
      <c r="O220" s="13" t="s">
        <v>10</v>
      </c>
      <c r="P220" s="13" t="s">
        <v>17</v>
      </c>
      <c r="Q220" s="13" t="s">
        <v>7197</v>
      </c>
      <c r="R220" s="15">
        <v>525665</v>
      </c>
      <c r="S220" s="15" t="s">
        <v>72</v>
      </c>
      <c r="T220" s="13" t="str">
        <f t="shared" ca="1" si="10"/>
        <v>Yes</v>
      </c>
      <c r="U220" s="13" t="str">
        <f t="shared" ca="1" si="11"/>
        <v>Yes</v>
      </c>
      <c r="V220" s="236" t="s">
        <v>118</v>
      </c>
    </row>
    <row r="221" spans="1:22">
      <c r="A221" s="110" t="s">
        <v>4429</v>
      </c>
      <c r="B221" s="96" t="s">
        <v>152</v>
      </c>
      <c r="C221" s="13" t="s">
        <v>4432</v>
      </c>
      <c r="D221" s="13" t="s">
        <v>65</v>
      </c>
      <c r="E221" s="13" t="s">
        <v>65</v>
      </c>
      <c r="F221" s="13" t="s">
        <v>25</v>
      </c>
      <c r="G221" s="13" t="str">
        <f t="shared" ca="1" si="9"/>
        <v>S2</v>
      </c>
      <c r="H221" s="109" t="s">
        <v>54</v>
      </c>
      <c r="I221" s="13" t="s">
        <v>55</v>
      </c>
      <c r="J221" s="13" t="s">
        <v>7198</v>
      </c>
      <c r="K221" s="100">
        <v>42527</v>
      </c>
      <c r="L221" s="100">
        <v>42636</v>
      </c>
      <c r="M221" s="98">
        <v>42772</v>
      </c>
      <c r="N221" s="13" t="s">
        <v>9</v>
      </c>
      <c r="O221" s="13" t="s">
        <v>10</v>
      </c>
      <c r="P221" s="13" t="s">
        <v>17</v>
      </c>
      <c r="Q221" s="13" t="s">
        <v>7199</v>
      </c>
      <c r="R221" s="15">
        <v>2429581</v>
      </c>
      <c r="S221" s="104" t="s">
        <v>72</v>
      </c>
      <c r="T221" s="13" t="str">
        <f t="shared" ca="1" si="10"/>
        <v>Yes</v>
      </c>
      <c r="U221" s="13" t="str">
        <f t="shared" ca="1" si="11"/>
        <v>Yes</v>
      </c>
      <c r="V221" s="236" t="s">
        <v>118</v>
      </c>
    </row>
    <row r="222" spans="1:22">
      <c r="A222" s="15" t="s">
        <v>4196</v>
      </c>
      <c r="B222" s="96" t="s">
        <v>4197</v>
      </c>
      <c r="C222" s="233" t="s">
        <v>7200</v>
      </c>
      <c r="D222" s="13" t="s">
        <v>65</v>
      </c>
      <c r="E222" s="13" t="s">
        <v>65</v>
      </c>
      <c r="F222" s="13" t="s">
        <v>25</v>
      </c>
      <c r="G222" s="13" t="str">
        <f t="shared" ca="1" si="9"/>
        <v>S2</v>
      </c>
      <c r="H222" s="109" t="s">
        <v>54</v>
      </c>
      <c r="I222" s="13" t="s">
        <v>55</v>
      </c>
      <c r="J222" s="13" t="s">
        <v>7201</v>
      </c>
      <c r="K222" s="100">
        <v>42648</v>
      </c>
      <c r="L222" s="100">
        <v>42713</v>
      </c>
      <c r="M222" s="98">
        <v>42774</v>
      </c>
      <c r="N222" s="13" t="s">
        <v>9</v>
      </c>
      <c r="O222" s="13" t="s">
        <v>10</v>
      </c>
      <c r="P222" s="13" t="s">
        <v>17</v>
      </c>
      <c r="Q222" s="13" t="s">
        <v>7202</v>
      </c>
      <c r="R222" s="15">
        <v>5072052</v>
      </c>
      <c r="S222" s="15" t="s">
        <v>72</v>
      </c>
      <c r="T222" s="13" t="str">
        <f t="shared" ca="1" si="10"/>
        <v>Yes</v>
      </c>
      <c r="U222" s="13" t="str">
        <f t="shared" ca="1" si="11"/>
        <v>Yes</v>
      </c>
      <c r="V222" s="236" t="s">
        <v>118</v>
      </c>
    </row>
    <row r="223" spans="1:22">
      <c r="A223" s="15" t="s">
        <v>4196</v>
      </c>
      <c r="B223" s="96" t="s">
        <v>4197</v>
      </c>
      <c r="C223" s="15" t="s">
        <v>7203</v>
      </c>
      <c r="D223" s="13" t="s">
        <v>52</v>
      </c>
      <c r="E223" s="13" t="s">
        <v>52</v>
      </c>
      <c r="F223" s="13" t="s">
        <v>25</v>
      </c>
      <c r="G223" s="13" t="str">
        <f t="shared" ca="1" si="9"/>
        <v>S2</v>
      </c>
      <c r="H223" s="109" t="s">
        <v>54</v>
      </c>
      <c r="I223" s="13" t="s">
        <v>6175</v>
      </c>
      <c r="J223" s="13" t="s">
        <v>7204</v>
      </c>
      <c r="K223" s="100">
        <v>42660</v>
      </c>
      <c r="L223" s="100">
        <v>42684</v>
      </c>
      <c r="M223" s="98">
        <v>42779</v>
      </c>
      <c r="N223" s="13" t="s">
        <v>13</v>
      </c>
      <c r="O223" s="13" t="s">
        <v>132</v>
      </c>
      <c r="P223" s="13" t="s">
        <v>17</v>
      </c>
      <c r="Q223" s="13"/>
      <c r="R223" s="15">
        <v>27729</v>
      </c>
      <c r="S223" s="15" t="s">
        <v>72</v>
      </c>
      <c r="T223" s="13" t="str">
        <f t="shared" ca="1" si="10"/>
        <v>Yes</v>
      </c>
      <c r="U223" s="13" t="str">
        <f t="shared" ca="1" si="11"/>
        <v>Yes</v>
      </c>
      <c r="V223" s="236" t="s">
        <v>133</v>
      </c>
    </row>
    <row r="224" spans="1:22">
      <c r="A224" s="110" t="s">
        <v>4174</v>
      </c>
      <c r="B224" s="96" t="s">
        <v>4133</v>
      </c>
      <c r="C224" s="13" t="s">
        <v>7205</v>
      </c>
      <c r="D224" s="13" t="s">
        <v>76</v>
      </c>
      <c r="E224" s="13" t="s">
        <v>76</v>
      </c>
      <c r="F224" s="13" t="s">
        <v>25</v>
      </c>
      <c r="G224" s="13" t="str">
        <f t="shared" ca="1" si="9"/>
        <v>S2</v>
      </c>
      <c r="H224" s="13" t="s">
        <v>54</v>
      </c>
      <c r="I224" s="13" t="s">
        <v>55</v>
      </c>
      <c r="J224" s="13" t="s">
        <v>7206</v>
      </c>
      <c r="K224" s="100">
        <v>42740</v>
      </c>
      <c r="L224" s="100">
        <v>42781</v>
      </c>
      <c r="M224" s="22">
        <v>42781</v>
      </c>
      <c r="N224" s="13" t="s">
        <v>13</v>
      </c>
      <c r="O224" s="13" t="s">
        <v>5488</v>
      </c>
      <c r="P224" s="13" t="s">
        <v>17</v>
      </c>
      <c r="Q224" s="13"/>
      <c r="R224" s="15">
        <v>26945</v>
      </c>
      <c r="S224" s="15" t="s">
        <v>72</v>
      </c>
      <c r="T224" s="13" t="str">
        <f t="shared" ca="1" si="10"/>
        <v>Yes</v>
      </c>
      <c r="U224" s="13" t="str">
        <f t="shared" ca="1" si="11"/>
        <v>Yes</v>
      </c>
      <c r="V224" s="236" t="s">
        <v>5490</v>
      </c>
    </row>
    <row r="225" spans="1:22">
      <c r="A225" s="102" t="s">
        <v>4660</v>
      </c>
      <c r="B225" s="96" t="s">
        <v>4661</v>
      </c>
      <c r="C225" s="13" t="s">
        <v>7207</v>
      </c>
      <c r="D225" s="13" t="s">
        <v>65</v>
      </c>
      <c r="E225" s="13" t="s">
        <v>52</v>
      </c>
      <c r="F225" s="13" t="s">
        <v>25</v>
      </c>
      <c r="G225" s="13" t="str">
        <f t="shared" ca="1" si="9"/>
        <v>S2</v>
      </c>
      <c r="H225" s="13" t="s">
        <v>54</v>
      </c>
      <c r="I225" s="13" t="s">
        <v>55</v>
      </c>
      <c r="J225" s="13" t="s">
        <v>7208</v>
      </c>
      <c r="K225" s="100">
        <v>42722</v>
      </c>
      <c r="L225" s="100">
        <v>42783</v>
      </c>
      <c r="M225" s="22">
        <v>42783</v>
      </c>
      <c r="N225" s="13" t="s">
        <v>13</v>
      </c>
      <c r="O225" s="13" t="s">
        <v>132</v>
      </c>
      <c r="P225" s="13" t="s">
        <v>17</v>
      </c>
      <c r="Q225" s="13"/>
      <c r="R225" s="15">
        <v>125853</v>
      </c>
      <c r="S225" s="15" t="s">
        <v>72</v>
      </c>
      <c r="T225" s="13" t="str">
        <f t="shared" ca="1" si="10"/>
        <v>Yes</v>
      </c>
      <c r="U225" s="13" t="str">
        <f t="shared" ca="1" si="11"/>
        <v>Yes</v>
      </c>
      <c r="V225" s="236" t="s">
        <v>133</v>
      </c>
    </row>
    <row r="226" spans="1:22">
      <c r="A226" s="103" t="s">
        <v>4214</v>
      </c>
      <c r="B226" s="96" t="s">
        <v>4215</v>
      </c>
      <c r="C226" s="13" t="s">
        <v>6570</v>
      </c>
      <c r="D226" s="13" t="s">
        <v>65</v>
      </c>
      <c r="E226" s="13" t="s">
        <v>65</v>
      </c>
      <c r="F226" s="13" t="s">
        <v>25</v>
      </c>
      <c r="G226" s="13" t="str">
        <f t="shared" ca="1" si="9"/>
        <v>S2</v>
      </c>
      <c r="H226" s="109" t="s">
        <v>54</v>
      </c>
      <c r="I226" s="13" t="s">
        <v>55</v>
      </c>
      <c r="J226" s="13" t="s">
        <v>7209</v>
      </c>
      <c r="K226" s="100">
        <v>42668</v>
      </c>
      <c r="L226" s="100">
        <v>42751</v>
      </c>
      <c r="M226" s="106">
        <v>42783</v>
      </c>
      <c r="N226" s="13" t="s">
        <v>9</v>
      </c>
      <c r="O226" s="13" t="s">
        <v>6181</v>
      </c>
      <c r="P226" s="13" t="s">
        <v>17</v>
      </c>
      <c r="Q226" s="13" t="s">
        <v>7210</v>
      </c>
      <c r="R226" s="15">
        <v>60568</v>
      </c>
      <c r="S226" s="104" t="s">
        <v>72</v>
      </c>
      <c r="T226" s="13" t="str">
        <f t="shared" ca="1" si="10"/>
        <v>Yes</v>
      </c>
      <c r="U226" s="13" t="str">
        <f t="shared" ca="1" si="11"/>
        <v>Yes</v>
      </c>
      <c r="V226" s="236" t="s">
        <v>6792</v>
      </c>
    </row>
    <row r="227" spans="1:22">
      <c r="A227" s="110" t="s">
        <v>4690</v>
      </c>
      <c r="B227" s="96" t="s">
        <v>4691</v>
      </c>
      <c r="C227" s="13" t="s">
        <v>6053</v>
      </c>
      <c r="D227" s="13" t="s">
        <v>65</v>
      </c>
      <c r="E227" s="13" t="s">
        <v>65</v>
      </c>
      <c r="F227" s="13" t="s">
        <v>25</v>
      </c>
      <c r="G227" s="13" t="str">
        <f t="shared" ca="1" si="9"/>
        <v>S2</v>
      </c>
      <c r="H227" s="109" t="s">
        <v>54</v>
      </c>
      <c r="I227" s="13" t="s">
        <v>55</v>
      </c>
      <c r="J227" s="13" t="s">
        <v>7211</v>
      </c>
      <c r="K227" s="100">
        <v>42593</v>
      </c>
      <c r="L227" s="100">
        <v>42751</v>
      </c>
      <c r="M227" s="22">
        <v>42783</v>
      </c>
      <c r="N227" s="13" t="s">
        <v>9</v>
      </c>
      <c r="O227" s="13" t="s">
        <v>6181</v>
      </c>
      <c r="P227" s="13" t="s">
        <v>17</v>
      </c>
      <c r="Q227" s="13" t="s">
        <v>7212</v>
      </c>
      <c r="R227" s="15">
        <v>142315</v>
      </c>
      <c r="S227" s="104" t="s">
        <v>72</v>
      </c>
      <c r="T227" s="13" t="str">
        <f t="shared" ca="1" si="10"/>
        <v>Yes</v>
      </c>
      <c r="U227" s="13" t="str">
        <f t="shared" ca="1" si="11"/>
        <v>Yes</v>
      </c>
      <c r="V227" s="236" t="s">
        <v>6792</v>
      </c>
    </row>
    <row r="228" spans="1:22">
      <c r="A228" s="110" t="s">
        <v>4214</v>
      </c>
      <c r="B228" s="96" t="s">
        <v>4215</v>
      </c>
      <c r="C228" s="13" t="s">
        <v>7213</v>
      </c>
      <c r="D228" s="13" t="s">
        <v>65</v>
      </c>
      <c r="E228" s="13" t="s">
        <v>65</v>
      </c>
      <c r="F228" s="13" t="s">
        <v>25</v>
      </c>
      <c r="G228" s="13" t="str">
        <f t="shared" ca="1" si="9"/>
        <v>S2</v>
      </c>
      <c r="H228" s="13" t="s">
        <v>54</v>
      </c>
      <c r="I228" s="13" t="s">
        <v>55</v>
      </c>
      <c r="J228" s="13" t="s">
        <v>7214</v>
      </c>
      <c r="K228" s="100">
        <v>42732</v>
      </c>
      <c r="L228" s="100">
        <v>42786</v>
      </c>
      <c r="M228" s="22">
        <v>42786</v>
      </c>
      <c r="N228" s="13" t="s">
        <v>13</v>
      </c>
      <c r="O228" s="13" t="s">
        <v>139</v>
      </c>
      <c r="P228" s="13" t="s">
        <v>17</v>
      </c>
      <c r="Q228" s="13"/>
      <c r="R228" s="15">
        <v>382068</v>
      </c>
      <c r="S228" s="15" t="s">
        <v>72</v>
      </c>
      <c r="T228" s="13" t="str">
        <f t="shared" ca="1" si="10"/>
        <v>Yes</v>
      </c>
      <c r="U228" s="13" t="str">
        <f t="shared" ca="1" si="11"/>
        <v>Yes</v>
      </c>
      <c r="V228" s="236" t="s">
        <v>140</v>
      </c>
    </row>
    <row r="229" spans="1:22">
      <c r="A229" s="102" t="s">
        <v>4475</v>
      </c>
      <c r="B229" s="96" t="s">
        <v>4476</v>
      </c>
      <c r="C229" s="13" t="s">
        <v>2810</v>
      </c>
      <c r="D229" s="13" t="s">
        <v>65</v>
      </c>
      <c r="E229" s="13" t="s">
        <v>65</v>
      </c>
      <c r="F229" s="13" t="s">
        <v>25</v>
      </c>
      <c r="G229" s="13" t="str">
        <f t="shared" ca="1" si="9"/>
        <v>S2</v>
      </c>
      <c r="H229" s="109" t="s">
        <v>54</v>
      </c>
      <c r="I229" s="13" t="s">
        <v>55</v>
      </c>
      <c r="J229" s="13" t="s">
        <v>7215</v>
      </c>
      <c r="K229" s="100">
        <v>42704</v>
      </c>
      <c r="L229" s="100">
        <v>42786</v>
      </c>
      <c r="M229" s="106">
        <v>42786</v>
      </c>
      <c r="N229" s="13" t="s">
        <v>7</v>
      </c>
      <c r="O229" s="13" t="s">
        <v>94</v>
      </c>
      <c r="P229" s="13" t="s">
        <v>17</v>
      </c>
      <c r="Q229" s="13"/>
      <c r="R229" s="15">
        <v>95545</v>
      </c>
      <c r="S229" s="104" t="s">
        <v>72</v>
      </c>
      <c r="T229" s="13" t="str">
        <f t="shared" ca="1" si="10"/>
        <v>Yes</v>
      </c>
      <c r="U229" s="13" t="str">
        <f t="shared" ca="1" si="11"/>
        <v>Yes</v>
      </c>
      <c r="V229" s="236" t="s">
        <v>95</v>
      </c>
    </row>
    <row r="230" spans="1:22">
      <c r="A230" s="102" t="s">
        <v>4475</v>
      </c>
      <c r="B230" s="96" t="s">
        <v>4476</v>
      </c>
      <c r="C230" s="13" t="s">
        <v>2810</v>
      </c>
      <c r="D230" s="13" t="s">
        <v>65</v>
      </c>
      <c r="E230" s="13" t="s">
        <v>65</v>
      </c>
      <c r="F230" s="13" t="s">
        <v>25</v>
      </c>
      <c r="G230" s="13" t="str">
        <f t="shared" ca="1" si="9"/>
        <v>S2</v>
      </c>
      <c r="H230" s="109" t="s">
        <v>54</v>
      </c>
      <c r="I230" s="13" t="s">
        <v>55</v>
      </c>
      <c r="J230" s="13" t="s">
        <v>7216</v>
      </c>
      <c r="K230" s="100">
        <v>42704</v>
      </c>
      <c r="L230" s="100">
        <v>42786</v>
      </c>
      <c r="M230" s="106">
        <v>42786</v>
      </c>
      <c r="N230" s="13" t="s">
        <v>9</v>
      </c>
      <c r="O230" s="13" t="s">
        <v>94</v>
      </c>
      <c r="P230" s="13" t="s">
        <v>17</v>
      </c>
      <c r="Q230" s="13"/>
      <c r="R230" s="15">
        <v>95545</v>
      </c>
      <c r="S230" s="104" t="s">
        <v>72</v>
      </c>
      <c r="T230" s="13" t="str">
        <f t="shared" ca="1" si="10"/>
        <v>Yes</v>
      </c>
      <c r="U230" s="13" t="str">
        <f t="shared" ca="1" si="11"/>
        <v>Yes</v>
      </c>
      <c r="V230" s="236" t="s">
        <v>95</v>
      </c>
    </row>
    <row r="231" spans="1:22">
      <c r="A231" s="15" t="s">
        <v>4196</v>
      </c>
      <c r="B231" s="96" t="s">
        <v>4197</v>
      </c>
      <c r="C231" s="15" t="s">
        <v>2956</v>
      </c>
      <c r="D231" s="13" t="s">
        <v>65</v>
      </c>
      <c r="E231" s="13" t="s">
        <v>65</v>
      </c>
      <c r="F231" s="13" t="s">
        <v>25</v>
      </c>
      <c r="G231" s="13" t="str">
        <f t="shared" ca="1" si="9"/>
        <v>S2</v>
      </c>
      <c r="H231" s="109" t="s">
        <v>54</v>
      </c>
      <c r="I231" s="13" t="s">
        <v>55</v>
      </c>
      <c r="J231" s="13" t="s">
        <v>7217</v>
      </c>
      <c r="K231" s="100">
        <v>42604</v>
      </c>
      <c r="L231" s="100">
        <v>42699</v>
      </c>
      <c r="M231" s="98">
        <v>42788</v>
      </c>
      <c r="N231" s="13" t="s">
        <v>9</v>
      </c>
      <c r="O231" s="13" t="s">
        <v>6181</v>
      </c>
      <c r="P231" s="13" t="s">
        <v>17</v>
      </c>
      <c r="Q231" s="13"/>
      <c r="R231" s="15">
        <v>2683058</v>
      </c>
      <c r="S231" s="104" t="s">
        <v>72</v>
      </c>
      <c r="T231" s="13" t="str">
        <f t="shared" ca="1" si="10"/>
        <v>Yes</v>
      </c>
      <c r="U231" s="13" t="str">
        <f t="shared" ca="1" si="11"/>
        <v>Yes</v>
      </c>
      <c r="V231" s="236" t="s">
        <v>6792</v>
      </c>
    </row>
    <row r="232" spans="1:22">
      <c r="A232" s="103" t="s">
        <v>4214</v>
      </c>
      <c r="B232" s="96" t="s">
        <v>4215</v>
      </c>
      <c r="C232" s="13" t="s">
        <v>5802</v>
      </c>
      <c r="D232" s="13" t="s">
        <v>76</v>
      </c>
      <c r="E232" s="13" t="s">
        <v>76</v>
      </c>
      <c r="F232" s="13" t="s">
        <v>25</v>
      </c>
      <c r="G232" s="13" t="str">
        <f t="shared" ca="1" si="9"/>
        <v>S2</v>
      </c>
      <c r="H232" s="13" t="s">
        <v>54</v>
      </c>
      <c r="I232" s="13" t="s">
        <v>68</v>
      </c>
      <c r="J232" s="233" t="s">
        <v>7218</v>
      </c>
      <c r="K232" s="100">
        <v>42783</v>
      </c>
      <c r="L232" s="100">
        <v>42798</v>
      </c>
      <c r="M232" s="22">
        <v>42798</v>
      </c>
      <c r="N232" s="13" t="s">
        <v>13</v>
      </c>
      <c r="O232" s="13" t="s">
        <v>145</v>
      </c>
      <c r="P232" s="13" t="s">
        <v>17</v>
      </c>
      <c r="Q232" s="13" t="s">
        <v>3641</v>
      </c>
      <c r="R232" s="15">
        <v>34442</v>
      </c>
      <c r="S232" s="104" t="s">
        <v>72</v>
      </c>
      <c r="T232" s="13" t="str">
        <f t="shared" ca="1" si="10"/>
        <v>Yes</v>
      </c>
      <c r="U232" s="13" t="str">
        <f t="shared" ca="1" si="11"/>
        <v>Yes</v>
      </c>
      <c r="V232" s="236" t="s">
        <v>146</v>
      </c>
    </row>
    <row r="233" spans="1:22">
      <c r="A233" s="110" t="s">
        <v>4214</v>
      </c>
      <c r="B233" s="96" t="s">
        <v>4215</v>
      </c>
      <c r="C233" s="13" t="s">
        <v>7219</v>
      </c>
      <c r="D233" s="13" t="s">
        <v>65</v>
      </c>
      <c r="E233" s="13" t="s">
        <v>65</v>
      </c>
      <c r="F233" s="13" t="s">
        <v>25</v>
      </c>
      <c r="G233" s="13" t="str">
        <f t="shared" ca="1" si="9"/>
        <v>S2</v>
      </c>
      <c r="H233" s="13" t="s">
        <v>54</v>
      </c>
      <c r="I233" s="13" t="s">
        <v>68</v>
      </c>
      <c r="J233" s="13" t="s">
        <v>7220</v>
      </c>
      <c r="K233" s="100">
        <v>42733</v>
      </c>
      <c r="L233" s="100">
        <v>42748</v>
      </c>
      <c r="M233" s="22">
        <v>42811</v>
      </c>
      <c r="N233" s="13" t="s">
        <v>9</v>
      </c>
      <c r="O233" s="13" t="s">
        <v>109</v>
      </c>
      <c r="P233" s="13" t="s">
        <v>17</v>
      </c>
      <c r="Q233" s="13" t="s">
        <v>7221</v>
      </c>
      <c r="R233" s="15">
        <v>0</v>
      </c>
      <c r="S233" s="15" t="s">
        <v>72</v>
      </c>
      <c r="T233" s="13" t="str">
        <f t="shared" ca="1" si="10"/>
        <v>Yes</v>
      </c>
      <c r="U233" s="13" t="str">
        <f t="shared" ca="1" si="11"/>
        <v>Yes</v>
      </c>
      <c r="V233" s="236" t="s">
        <v>110</v>
      </c>
    </row>
    <row r="234" spans="1:22">
      <c r="A234" s="110" t="s">
        <v>4214</v>
      </c>
      <c r="B234" s="96" t="s">
        <v>4215</v>
      </c>
      <c r="C234" s="13" t="s">
        <v>7222</v>
      </c>
      <c r="D234" s="13" t="s">
        <v>65</v>
      </c>
      <c r="E234" s="13" t="s">
        <v>65</v>
      </c>
      <c r="F234" s="13" t="s">
        <v>25</v>
      </c>
      <c r="G234" s="13" t="str">
        <f t="shared" ca="1" si="9"/>
        <v>S2</v>
      </c>
      <c r="H234" s="13" t="s">
        <v>54</v>
      </c>
      <c r="I234" s="13" t="s">
        <v>55</v>
      </c>
      <c r="J234" s="13" t="s">
        <v>7223</v>
      </c>
      <c r="K234" s="100">
        <v>42716</v>
      </c>
      <c r="L234" s="100">
        <v>42783</v>
      </c>
      <c r="M234" s="22">
        <v>42811</v>
      </c>
      <c r="N234" s="13" t="s">
        <v>9</v>
      </c>
      <c r="O234" s="13" t="s">
        <v>5539</v>
      </c>
      <c r="P234" s="13" t="s">
        <v>17</v>
      </c>
      <c r="Q234" s="13" t="s">
        <v>7224</v>
      </c>
      <c r="R234" s="15">
        <v>115842</v>
      </c>
      <c r="S234" s="15" t="s">
        <v>72</v>
      </c>
      <c r="T234" s="13" t="str">
        <f t="shared" ca="1" si="10"/>
        <v>Yes</v>
      </c>
      <c r="U234" s="13" t="str">
        <f t="shared" ca="1" si="11"/>
        <v>Yes</v>
      </c>
      <c r="V234" s="236" t="s">
        <v>5541</v>
      </c>
    </row>
    <row r="235" spans="1:22">
      <c r="A235" s="110" t="s">
        <v>4174</v>
      </c>
      <c r="B235" s="96" t="s">
        <v>4133</v>
      </c>
      <c r="C235" s="13" t="s">
        <v>7225</v>
      </c>
      <c r="D235" s="13" t="s">
        <v>65</v>
      </c>
      <c r="E235" s="13" t="s">
        <v>65</v>
      </c>
      <c r="F235" s="13" t="s">
        <v>25</v>
      </c>
      <c r="G235" s="13" t="str">
        <f t="shared" ca="1" si="9"/>
        <v>S2</v>
      </c>
      <c r="H235" s="13" t="s">
        <v>54</v>
      </c>
      <c r="I235" s="13" t="s">
        <v>55</v>
      </c>
      <c r="J235" s="13" t="s">
        <v>7226</v>
      </c>
      <c r="K235" s="100">
        <v>42751</v>
      </c>
      <c r="L235" s="100">
        <v>42794</v>
      </c>
      <c r="M235" s="22">
        <v>42812</v>
      </c>
      <c r="N235" s="13" t="s">
        <v>9</v>
      </c>
      <c r="O235" s="13" t="s">
        <v>5539</v>
      </c>
      <c r="P235" s="13" t="s">
        <v>17</v>
      </c>
      <c r="Q235" s="13" t="s">
        <v>7227</v>
      </c>
      <c r="R235" s="15">
        <v>1674609</v>
      </c>
      <c r="S235" s="15" t="s">
        <v>72</v>
      </c>
      <c r="T235" s="13" t="str">
        <f t="shared" ca="1" si="10"/>
        <v>Yes</v>
      </c>
      <c r="U235" s="13" t="str">
        <f t="shared" ca="1" si="11"/>
        <v>Yes</v>
      </c>
      <c r="V235" s="236" t="s">
        <v>5541</v>
      </c>
    </row>
    <row r="236" spans="1:22">
      <c r="A236" s="110" t="s">
        <v>4214</v>
      </c>
      <c r="B236" s="96" t="s">
        <v>4215</v>
      </c>
      <c r="C236" s="13" t="s">
        <v>7228</v>
      </c>
      <c r="D236" s="13" t="s">
        <v>65</v>
      </c>
      <c r="E236" s="13" t="s">
        <v>65</v>
      </c>
      <c r="F236" s="13" t="s">
        <v>25</v>
      </c>
      <c r="G236" s="13" t="str">
        <f t="shared" ca="1" si="9"/>
        <v>S2</v>
      </c>
      <c r="H236" s="13" t="s">
        <v>54</v>
      </c>
      <c r="I236" s="13" t="s">
        <v>55</v>
      </c>
      <c r="J236" s="13" t="s">
        <v>7229</v>
      </c>
      <c r="K236" s="100">
        <v>42658</v>
      </c>
      <c r="L236" s="100">
        <v>42760</v>
      </c>
      <c r="M236" s="22">
        <v>42824</v>
      </c>
      <c r="N236" s="13" t="s">
        <v>11</v>
      </c>
      <c r="O236" s="13" t="s">
        <v>128</v>
      </c>
      <c r="P236" s="13" t="s">
        <v>17</v>
      </c>
      <c r="Q236" s="13"/>
      <c r="R236" s="15">
        <v>738446</v>
      </c>
      <c r="S236" s="15" t="s">
        <v>72</v>
      </c>
      <c r="T236" s="13" t="str">
        <f t="shared" ca="1" si="10"/>
        <v>Yes</v>
      </c>
      <c r="U236" s="13" t="str">
        <f t="shared" ca="1" si="11"/>
        <v>Yes</v>
      </c>
      <c r="V236" s="236" t="s">
        <v>129</v>
      </c>
    </row>
    <row r="237" spans="1:22">
      <c r="A237" s="102" t="s">
        <v>4174</v>
      </c>
      <c r="B237" s="96" t="s">
        <v>4133</v>
      </c>
      <c r="C237" s="13" t="s">
        <v>3806</v>
      </c>
      <c r="D237" s="13" t="s">
        <v>65</v>
      </c>
      <c r="E237" s="13" t="s">
        <v>65</v>
      </c>
      <c r="F237" s="13" t="s">
        <v>25</v>
      </c>
      <c r="G237" s="13" t="str">
        <f t="shared" ca="1" si="9"/>
        <v>S2</v>
      </c>
      <c r="H237" s="109" t="s">
        <v>54</v>
      </c>
      <c r="I237" s="13" t="s">
        <v>55</v>
      </c>
      <c r="J237" s="13" t="s">
        <v>7230</v>
      </c>
      <c r="K237" s="100">
        <v>42702</v>
      </c>
      <c r="L237" s="100">
        <v>42797</v>
      </c>
      <c r="M237" s="106">
        <v>42825</v>
      </c>
      <c r="N237" s="13" t="s">
        <v>9</v>
      </c>
      <c r="O237" s="13" t="s">
        <v>6267</v>
      </c>
      <c r="P237" s="13" t="s">
        <v>17</v>
      </c>
      <c r="Q237" s="13"/>
      <c r="R237" s="15">
        <v>2027770</v>
      </c>
      <c r="S237" s="104" t="s">
        <v>72</v>
      </c>
      <c r="T237" s="13" t="str">
        <f t="shared" ca="1" si="10"/>
        <v>Yes</v>
      </c>
      <c r="U237" s="13" t="str">
        <f t="shared" ca="1" si="11"/>
        <v>Yes</v>
      </c>
      <c r="V237" s="236" t="s">
        <v>6757</v>
      </c>
    </row>
    <row r="238" spans="1:22">
      <c r="A238" s="102" t="s">
        <v>4174</v>
      </c>
      <c r="B238" s="96" t="s">
        <v>4133</v>
      </c>
      <c r="C238" s="13" t="s">
        <v>3806</v>
      </c>
      <c r="D238" s="13" t="s">
        <v>65</v>
      </c>
      <c r="E238" s="13" t="s">
        <v>65</v>
      </c>
      <c r="F238" s="13" t="s">
        <v>25</v>
      </c>
      <c r="G238" s="13" t="str">
        <f t="shared" ca="1" si="9"/>
        <v>S2</v>
      </c>
      <c r="H238" s="109" t="s">
        <v>54</v>
      </c>
      <c r="I238" s="13" t="s">
        <v>55</v>
      </c>
      <c r="J238" s="13" t="s">
        <v>7231</v>
      </c>
      <c r="K238" s="100">
        <v>42702</v>
      </c>
      <c r="L238" s="100">
        <v>42797</v>
      </c>
      <c r="M238" s="106">
        <v>42825</v>
      </c>
      <c r="N238" s="13" t="s">
        <v>9</v>
      </c>
      <c r="O238" s="13" t="s">
        <v>6267</v>
      </c>
      <c r="P238" s="13" t="s">
        <v>17</v>
      </c>
      <c r="Q238" s="13"/>
      <c r="R238" s="15">
        <v>2237532</v>
      </c>
      <c r="S238" s="104" t="s">
        <v>72</v>
      </c>
      <c r="T238" s="13" t="str">
        <f t="shared" ca="1" si="10"/>
        <v>Yes</v>
      </c>
      <c r="U238" s="13" t="str">
        <f t="shared" ca="1" si="11"/>
        <v>Yes</v>
      </c>
      <c r="V238" s="236" t="s">
        <v>6757</v>
      </c>
    </row>
    <row r="239" spans="1:22">
      <c r="A239" s="102" t="s">
        <v>4174</v>
      </c>
      <c r="B239" s="96" t="s">
        <v>4133</v>
      </c>
      <c r="C239" s="13" t="s">
        <v>3806</v>
      </c>
      <c r="D239" s="13" t="s">
        <v>65</v>
      </c>
      <c r="E239" s="13" t="s">
        <v>65</v>
      </c>
      <c r="F239" s="13" t="s">
        <v>25</v>
      </c>
      <c r="G239" s="13" t="str">
        <f t="shared" ca="1" si="9"/>
        <v>S2</v>
      </c>
      <c r="H239" s="109" t="s">
        <v>54</v>
      </c>
      <c r="I239" s="13" t="s">
        <v>55</v>
      </c>
      <c r="J239" s="13" t="s">
        <v>7232</v>
      </c>
      <c r="K239" s="100">
        <v>42702</v>
      </c>
      <c r="L239" s="100">
        <v>42797</v>
      </c>
      <c r="M239" s="106">
        <v>42825</v>
      </c>
      <c r="N239" s="13" t="s">
        <v>9</v>
      </c>
      <c r="O239" s="13" t="s">
        <v>6267</v>
      </c>
      <c r="P239" s="13" t="s">
        <v>17</v>
      </c>
      <c r="Q239" s="13"/>
      <c r="R239" s="15">
        <v>1318664</v>
      </c>
      <c r="S239" s="104" t="s">
        <v>72</v>
      </c>
      <c r="T239" s="13" t="str">
        <f t="shared" ca="1" si="10"/>
        <v>Yes</v>
      </c>
      <c r="U239" s="13" t="str">
        <f t="shared" ca="1" si="11"/>
        <v>Yes</v>
      </c>
      <c r="V239" s="236" t="s">
        <v>6757</v>
      </c>
    </row>
    <row r="240" spans="1:22">
      <c r="A240" s="13" t="s">
        <v>4214</v>
      </c>
      <c r="B240" s="13" t="s">
        <v>4215</v>
      </c>
      <c r="C240" s="13" t="s">
        <v>7233</v>
      </c>
      <c r="D240" s="13" t="s">
        <v>65</v>
      </c>
      <c r="E240" s="13" t="s">
        <v>52</v>
      </c>
      <c r="F240" s="13" t="s">
        <v>25</v>
      </c>
      <c r="G240" s="13" t="str">
        <f t="shared" ca="1" si="9"/>
        <v>S2</v>
      </c>
      <c r="H240" s="13" t="s">
        <v>54</v>
      </c>
      <c r="I240" s="13" t="s">
        <v>55</v>
      </c>
      <c r="J240" s="13" t="s">
        <v>7234</v>
      </c>
      <c r="K240" s="100">
        <v>42702</v>
      </c>
      <c r="L240" s="100">
        <v>42776</v>
      </c>
      <c r="M240" s="22">
        <v>42825</v>
      </c>
      <c r="N240" s="13" t="s">
        <v>9</v>
      </c>
      <c r="O240" s="13" t="s">
        <v>6305</v>
      </c>
      <c r="P240" s="13" t="s">
        <v>17</v>
      </c>
      <c r="Q240" s="13"/>
      <c r="R240" s="15">
        <v>2280941</v>
      </c>
      <c r="S240" s="15" t="s">
        <v>72</v>
      </c>
      <c r="T240" s="13" t="str">
        <f t="shared" ca="1" si="10"/>
        <v>Yes</v>
      </c>
      <c r="U240" s="13" t="str">
        <f t="shared" ca="1" si="11"/>
        <v>Yes</v>
      </c>
      <c r="V240" s="236" t="s">
        <v>6939</v>
      </c>
    </row>
    <row r="241" spans="1:22">
      <c r="A241" s="110" t="s">
        <v>6115</v>
      </c>
      <c r="B241" s="96" t="s">
        <v>6116</v>
      </c>
      <c r="C241" s="13" t="s">
        <v>7235</v>
      </c>
      <c r="D241" s="13" t="s">
        <v>65</v>
      </c>
      <c r="E241" s="13" t="s">
        <v>65</v>
      </c>
      <c r="F241" s="13" t="s">
        <v>25</v>
      </c>
      <c r="G241" s="13" t="str">
        <f t="shared" ca="1" si="9"/>
        <v>S2</v>
      </c>
      <c r="H241" s="13" t="s">
        <v>54</v>
      </c>
      <c r="I241" s="13" t="s">
        <v>55</v>
      </c>
      <c r="J241" s="13" t="s">
        <v>7236</v>
      </c>
      <c r="K241" s="100">
        <v>42752</v>
      </c>
      <c r="L241" s="100">
        <v>42783</v>
      </c>
      <c r="M241" s="22">
        <v>42830</v>
      </c>
      <c r="N241" s="13" t="s">
        <v>7</v>
      </c>
      <c r="O241" s="13" t="s">
        <v>94</v>
      </c>
      <c r="P241" s="13" t="s">
        <v>17</v>
      </c>
      <c r="Q241" s="13"/>
      <c r="R241" s="15">
        <v>226455</v>
      </c>
      <c r="S241" s="15" t="s">
        <v>72</v>
      </c>
      <c r="T241" s="13" t="str">
        <f t="shared" ca="1" si="10"/>
        <v>Yes</v>
      </c>
      <c r="U241" s="13" t="str">
        <f t="shared" ca="1" si="11"/>
        <v>Yes</v>
      </c>
      <c r="V241" s="236" t="s">
        <v>95</v>
      </c>
    </row>
    <row r="242" spans="1:22">
      <c r="A242" s="110" t="s">
        <v>4174</v>
      </c>
      <c r="B242" s="96" t="s">
        <v>4133</v>
      </c>
      <c r="C242" s="233" t="s">
        <v>7237</v>
      </c>
      <c r="D242" s="13" t="s">
        <v>65</v>
      </c>
      <c r="E242" s="13" t="s">
        <v>52</v>
      </c>
      <c r="F242" s="13" t="s">
        <v>25</v>
      </c>
      <c r="G242" s="13" t="str">
        <f t="shared" ca="1" si="9"/>
        <v>S2</v>
      </c>
      <c r="H242" s="13" t="s">
        <v>54</v>
      </c>
      <c r="I242" s="13" t="s">
        <v>55</v>
      </c>
      <c r="J242" s="13" t="s">
        <v>7238</v>
      </c>
      <c r="K242" s="100">
        <v>42633</v>
      </c>
      <c r="L242" s="100">
        <v>42723</v>
      </c>
      <c r="M242" s="22">
        <v>42832</v>
      </c>
      <c r="N242" s="13" t="s">
        <v>11</v>
      </c>
      <c r="O242" s="13" t="s">
        <v>4365</v>
      </c>
      <c r="P242" s="13" t="s">
        <v>17</v>
      </c>
      <c r="Q242" s="13"/>
      <c r="R242" s="15">
        <v>500000</v>
      </c>
      <c r="S242" s="15" t="s">
        <v>72</v>
      </c>
      <c r="T242" s="13" t="str">
        <f t="shared" ca="1" si="10"/>
        <v>Yes</v>
      </c>
      <c r="U242" s="13" t="str">
        <f t="shared" ca="1" si="11"/>
        <v>Yes</v>
      </c>
      <c r="V242" s="236" t="s">
        <v>4366</v>
      </c>
    </row>
    <row r="243" spans="1:22">
      <c r="A243" s="110" t="s">
        <v>4214</v>
      </c>
      <c r="B243" s="96" t="s">
        <v>4215</v>
      </c>
      <c r="C243" s="13" t="s">
        <v>4777</v>
      </c>
      <c r="D243" s="13" t="s">
        <v>65</v>
      </c>
      <c r="E243" s="13" t="s">
        <v>65</v>
      </c>
      <c r="F243" s="13" t="s">
        <v>25</v>
      </c>
      <c r="G243" s="13" t="str">
        <f t="shared" ca="1" si="9"/>
        <v>S2</v>
      </c>
      <c r="H243" s="13" t="s">
        <v>54</v>
      </c>
      <c r="I243" s="13" t="s">
        <v>55</v>
      </c>
      <c r="J243" s="13" t="s">
        <v>7239</v>
      </c>
      <c r="K243" s="100">
        <v>42660</v>
      </c>
      <c r="L243" s="100">
        <v>42790</v>
      </c>
      <c r="M243" s="22">
        <v>42846</v>
      </c>
      <c r="N243" s="13" t="s">
        <v>13</v>
      </c>
      <c r="O243" s="13" t="s">
        <v>149</v>
      </c>
      <c r="P243" s="13" t="s">
        <v>17</v>
      </c>
      <c r="Q243" s="13"/>
      <c r="R243" s="15">
        <v>12425</v>
      </c>
      <c r="S243" s="15" t="s">
        <v>72</v>
      </c>
      <c r="T243" s="13" t="str">
        <f t="shared" ca="1" si="10"/>
        <v>Yes</v>
      </c>
      <c r="U243" s="13" t="str">
        <f t="shared" ca="1" si="11"/>
        <v>Yes</v>
      </c>
      <c r="V243" s="236" t="s">
        <v>150</v>
      </c>
    </row>
    <row r="244" spans="1:22">
      <c r="A244" s="13" t="s">
        <v>6172</v>
      </c>
      <c r="B244" s="13" t="s">
        <v>6173</v>
      </c>
      <c r="C244" s="13" t="s">
        <v>4788</v>
      </c>
      <c r="D244" s="13" t="s">
        <v>76</v>
      </c>
      <c r="E244" s="13" t="s">
        <v>52</v>
      </c>
      <c r="F244" s="13" t="s">
        <v>25</v>
      </c>
      <c r="G244" s="13" t="str">
        <f t="shared" ca="1" si="9"/>
        <v>S2</v>
      </c>
      <c r="H244" s="13" t="s">
        <v>54</v>
      </c>
      <c r="I244" s="13" t="s">
        <v>55</v>
      </c>
      <c r="J244" s="13" t="s">
        <v>7240</v>
      </c>
      <c r="K244" s="100">
        <v>42765</v>
      </c>
      <c r="L244" s="100">
        <v>42802</v>
      </c>
      <c r="M244" s="22">
        <v>42846</v>
      </c>
      <c r="N244" s="13" t="s">
        <v>9</v>
      </c>
      <c r="O244" s="13" t="s">
        <v>6305</v>
      </c>
      <c r="P244" s="13" t="s">
        <v>17</v>
      </c>
      <c r="Q244" s="13" t="s">
        <v>7241</v>
      </c>
      <c r="R244" s="15">
        <v>18521</v>
      </c>
      <c r="S244" s="15" t="s">
        <v>72</v>
      </c>
      <c r="T244" s="13" t="str">
        <f t="shared" ca="1" si="10"/>
        <v>Yes</v>
      </c>
      <c r="U244" s="13" t="str">
        <f t="shared" ca="1" si="11"/>
        <v>Yes</v>
      </c>
      <c r="V244" s="236" t="s">
        <v>6939</v>
      </c>
    </row>
    <row r="245" spans="1:22">
      <c r="A245" s="110" t="s">
        <v>4214</v>
      </c>
      <c r="B245" s="96" t="s">
        <v>4215</v>
      </c>
      <c r="C245" s="13" t="s">
        <v>7242</v>
      </c>
      <c r="D245" s="13" t="s">
        <v>65</v>
      </c>
      <c r="E245" s="13" t="s">
        <v>65</v>
      </c>
      <c r="F245" s="13" t="s">
        <v>25</v>
      </c>
      <c r="G245" s="13" t="str">
        <f t="shared" ca="1" si="9"/>
        <v>S2</v>
      </c>
      <c r="H245" s="101" t="s">
        <v>54</v>
      </c>
      <c r="I245" s="13" t="s">
        <v>55</v>
      </c>
      <c r="J245" s="13" t="s">
        <v>7243</v>
      </c>
      <c r="K245" s="100">
        <v>42682</v>
      </c>
      <c r="L245" s="100">
        <v>42746</v>
      </c>
      <c r="M245" s="106">
        <v>42852</v>
      </c>
      <c r="N245" s="13" t="s">
        <v>7</v>
      </c>
      <c r="O245" s="13" t="s">
        <v>98</v>
      </c>
      <c r="P245" s="13" t="s">
        <v>17</v>
      </c>
      <c r="Q245" s="13"/>
      <c r="R245" s="15">
        <v>2844340</v>
      </c>
      <c r="S245" s="104" t="s">
        <v>72</v>
      </c>
      <c r="T245" s="13" t="str">
        <f t="shared" ca="1" si="10"/>
        <v>Yes</v>
      </c>
      <c r="U245" s="13" t="str">
        <f t="shared" ca="1" si="11"/>
        <v>Yes</v>
      </c>
      <c r="V245" s="236" t="s">
        <v>99</v>
      </c>
    </row>
    <row r="246" spans="1:22">
      <c r="A246" s="13" t="s">
        <v>4174</v>
      </c>
      <c r="B246" s="13" t="s">
        <v>4133</v>
      </c>
      <c r="C246" s="13" t="s">
        <v>7244</v>
      </c>
      <c r="D246" s="13" t="s">
        <v>76</v>
      </c>
      <c r="E246" s="13" t="s">
        <v>76</v>
      </c>
      <c r="F246" s="13" t="s">
        <v>25</v>
      </c>
      <c r="G246" s="13" t="str">
        <f t="shared" ca="1" si="9"/>
        <v>S2</v>
      </c>
      <c r="H246" s="13" t="s">
        <v>54</v>
      </c>
      <c r="I246" s="13" t="s">
        <v>55</v>
      </c>
      <c r="J246" s="13" t="s">
        <v>7245</v>
      </c>
      <c r="K246" s="100">
        <v>42738</v>
      </c>
      <c r="L246" s="100">
        <v>42761</v>
      </c>
      <c r="M246" s="22">
        <v>42852</v>
      </c>
      <c r="N246" s="13" t="s">
        <v>13</v>
      </c>
      <c r="O246" s="13" t="s">
        <v>5488</v>
      </c>
      <c r="P246" s="13" t="s">
        <v>17</v>
      </c>
      <c r="Q246" s="13"/>
      <c r="R246" s="15">
        <v>38659</v>
      </c>
      <c r="S246" s="15" t="s">
        <v>72</v>
      </c>
      <c r="T246" s="13" t="str">
        <f t="shared" ca="1" si="10"/>
        <v>Yes</v>
      </c>
      <c r="U246" s="13" t="str">
        <f t="shared" ca="1" si="11"/>
        <v>Yes</v>
      </c>
      <c r="V246" s="236" t="s">
        <v>5490</v>
      </c>
    </row>
    <row r="247" spans="1:22">
      <c r="A247" s="110" t="s">
        <v>4214</v>
      </c>
      <c r="B247" s="96" t="s">
        <v>4215</v>
      </c>
      <c r="C247" s="13" t="s">
        <v>4111</v>
      </c>
      <c r="D247" s="13" t="s">
        <v>76</v>
      </c>
      <c r="E247" s="13" t="s">
        <v>52</v>
      </c>
      <c r="F247" s="13" t="s">
        <v>25</v>
      </c>
      <c r="G247" s="13" t="str">
        <f t="shared" ca="1" si="9"/>
        <v>S2</v>
      </c>
      <c r="H247" s="101" t="s">
        <v>54</v>
      </c>
      <c r="I247" s="13" t="s">
        <v>68</v>
      </c>
      <c r="J247" s="13" t="s">
        <v>7246</v>
      </c>
      <c r="K247" s="100">
        <v>42712</v>
      </c>
      <c r="L247" s="100">
        <v>42782</v>
      </c>
      <c r="M247" s="106">
        <v>42853</v>
      </c>
      <c r="N247" s="13" t="s">
        <v>9</v>
      </c>
      <c r="O247" s="13" t="s">
        <v>6267</v>
      </c>
      <c r="P247" s="13" t="s">
        <v>17</v>
      </c>
      <c r="Q247" s="13" t="s">
        <v>7247</v>
      </c>
      <c r="R247" s="15">
        <v>141739</v>
      </c>
      <c r="S247" s="104" t="s">
        <v>72</v>
      </c>
      <c r="T247" s="13" t="str">
        <f t="shared" ca="1" si="10"/>
        <v>Yes</v>
      </c>
      <c r="U247" s="13" t="str">
        <f t="shared" ca="1" si="11"/>
        <v>Yes</v>
      </c>
      <c r="V247" s="236" t="s">
        <v>6757</v>
      </c>
    </row>
    <row r="248" spans="1:22">
      <c r="A248" s="110" t="s">
        <v>6172</v>
      </c>
      <c r="B248" s="96" t="s">
        <v>6173</v>
      </c>
      <c r="C248" s="13" t="s">
        <v>6479</v>
      </c>
      <c r="D248" s="13" t="s">
        <v>76</v>
      </c>
      <c r="E248" s="13" t="s">
        <v>76</v>
      </c>
      <c r="F248" s="13" t="s">
        <v>25</v>
      </c>
      <c r="G248" s="13" t="str">
        <f t="shared" ca="1" si="9"/>
        <v>S2</v>
      </c>
      <c r="H248" s="13" t="s">
        <v>54</v>
      </c>
      <c r="I248" s="13" t="s">
        <v>68</v>
      </c>
      <c r="J248" s="13" t="s">
        <v>7248</v>
      </c>
      <c r="K248" s="100">
        <v>42761</v>
      </c>
      <c r="L248" s="100">
        <v>42855</v>
      </c>
      <c r="M248" s="22">
        <v>42855</v>
      </c>
      <c r="N248" s="13" t="s">
        <v>9</v>
      </c>
      <c r="O248" s="13" t="s">
        <v>6305</v>
      </c>
      <c r="P248" s="13" t="s">
        <v>17</v>
      </c>
      <c r="Q248" s="13" t="s">
        <v>6861</v>
      </c>
      <c r="R248" s="15">
        <v>130928</v>
      </c>
      <c r="S248" s="15" t="s">
        <v>72</v>
      </c>
      <c r="T248" s="13" t="str">
        <f t="shared" ca="1" si="10"/>
        <v>Yes</v>
      </c>
      <c r="U248" s="13" t="str">
        <f t="shared" ca="1" si="11"/>
        <v>Yes</v>
      </c>
      <c r="V248" s="236" t="s">
        <v>6939</v>
      </c>
    </row>
    <row r="249" spans="1:22">
      <c r="A249" s="110" t="s">
        <v>6172</v>
      </c>
      <c r="B249" s="96" t="s">
        <v>6173</v>
      </c>
      <c r="C249" s="13" t="s">
        <v>6479</v>
      </c>
      <c r="D249" s="13" t="s">
        <v>76</v>
      </c>
      <c r="E249" s="13" t="s">
        <v>76</v>
      </c>
      <c r="F249" s="13" t="s">
        <v>25</v>
      </c>
      <c r="G249" s="13" t="str">
        <f t="shared" ca="1" si="9"/>
        <v>S2</v>
      </c>
      <c r="H249" s="13" t="s">
        <v>54</v>
      </c>
      <c r="I249" s="13" t="s">
        <v>68</v>
      </c>
      <c r="J249" s="13" t="s">
        <v>7249</v>
      </c>
      <c r="K249" s="100">
        <v>42761</v>
      </c>
      <c r="L249" s="100">
        <v>42855</v>
      </c>
      <c r="M249" s="22">
        <v>42855</v>
      </c>
      <c r="N249" s="13" t="s">
        <v>9</v>
      </c>
      <c r="O249" s="13" t="s">
        <v>6267</v>
      </c>
      <c r="P249" s="13" t="s">
        <v>17</v>
      </c>
      <c r="Q249" s="13" t="s">
        <v>6861</v>
      </c>
      <c r="R249" s="15">
        <v>438626</v>
      </c>
      <c r="S249" s="15" t="s">
        <v>72</v>
      </c>
      <c r="T249" s="13" t="str">
        <f t="shared" ca="1" si="10"/>
        <v>Yes</v>
      </c>
      <c r="U249" s="13" t="str">
        <f t="shared" ca="1" si="11"/>
        <v>Yes</v>
      </c>
      <c r="V249" s="236" t="s">
        <v>6757</v>
      </c>
    </row>
    <row r="250" spans="1:22">
      <c r="A250" s="110" t="s">
        <v>6172</v>
      </c>
      <c r="B250" s="96" t="s">
        <v>6173</v>
      </c>
      <c r="C250" s="13" t="s">
        <v>6479</v>
      </c>
      <c r="D250" s="13" t="s">
        <v>76</v>
      </c>
      <c r="E250" s="13" t="s">
        <v>76</v>
      </c>
      <c r="F250" s="13" t="s">
        <v>25</v>
      </c>
      <c r="G250" s="13" t="str">
        <f t="shared" ca="1" si="9"/>
        <v>S2</v>
      </c>
      <c r="H250" s="13" t="s">
        <v>54</v>
      </c>
      <c r="I250" s="13" t="s">
        <v>68</v>
      </c>
      <c r="J250" s="13" t="s">
        <v>7250</v>
      </c>
      <c r="K250" s="100">
        <v>42761</v>
      </c>
      <c r="L250" s="100">
        <v>42855</v>
      </c>
      <c r="M250" s="22">
        <v>42855</v>
      </c>
      <c r="N250" s="13" t="s">
        <v>7</v>
      </c>
      <c r="O250" s="13" t="s">
        <v>103</v>
      </c>
      <c r="P250" s="13" t="s">
        <v>17</v>
      </c>
      <c r="Q250" s="13" t="s">
        <v>7251</v>
      </c>
      <c r="R250" s="15">
        <v>42598</v>
      </c>
      <c r="S250" s="15" t="s">
        <v>72</v>
      </c>
      <c r="T250" s="13" t="str">
        <f t="shared" ca="1" si="10"/>
        <v>Yes</v>
      </c>
      <c r="U250" s="13" t="str">
        <f t="shared" ca="1" si="11"/>
        <v>Yes</v>
      </c>
      <c r="V250" s="236" t="s">
        <v>104</v>
      </c>
    </row>
    <row r="251" spans="1:22">
      <c r="A251" s="110" t="s">
        <v>4214</v>
      </c>
      <c r="B251" s="96" t="s">
        <v>4215</v>
      </c>
      <c r="C251" s="13" t="s">
        <v>7252</v>
      </c>
      <c r="D251" s="13" t="s">
        <v>65</v>
      </c>
      <c r="E251" s="13" t="s">
        <v>65</v>
      </c>
      <c r="F251" s="13" t="s">
        <v>25</v>
      </c>
      <c r="G251" s="13" t="str">
        <f t="shared" ca="1" si="9"/>
        <v>S2</v>
      </c>
      <c r="H251" s="13" t="s">
        <v>54</v>
      </c>
      <c r="I251" s="13" t="s">
        <v>55</v>
      </c>
      <c r="J251" s="13" t="s">
        <v>7253</v>
      </c>
      <c r="K251" s="100">
        <v>42737</v>
      </c>
      <c r="L251" s="100">
        <v>42825</v>
      </c>
      <c r="M251" s="22">
        <v>42857</v>
      </c>
      <c r="N251" s="13" t="s">
        <v>9</v>
      </c>
      <c r="O251" s="13" t="s">
        <v>5500</v>
      </c>
      <c r="P251" s="13" t="s">
        <v>17</v>
      </c>
      <c r="Q251" s="13" t="s">
        <v>7254</v>
      </c>
      <c r="R251" s="15">
        <v>8387</v>
      </c>
      <c r="S251" s="104" t="s">
        <v>72</v>
      </c>
      <c r="T251" s="13" t="str">
        <f t="shared" ca="1" si="10"/>
        <v>Yes</v>
      </c>
      <c r="U251" s="13" t="str">
        <f t="shared" ca="1" si="11"/>
        <v>Yes</v>
      </c>
      <c r="V251" s="236" t="s">
        <v>5502</v>
      </c>
    </row>
    <row r="252" spans="1:22">
      <c r="A252" s="110" t="s">
        <v>4196</v>
      </c>
      <c r="B252" s="96" t="s">
        <v>4197</v>
      </c>
      <c r="C252" s="13" t="s">
        <v>7255</v>
      </c>
      <c r="D252" s="13" t="s">
        <v>65</v>
      </c>
      <c r="E252" s="13" t="s">
        <v>65</v>
      </c>
      <c r="F252" s="13" t="s">
        <v>25</v>
      </c>
      <c r="G252" s="13" t="str">
        <f t="shared" ca="1" si="9"/>
        <v>S2</v>
      </c>
      <c r="H252" s="13" t="s">
        <v>54</v>
      </c>
      <c r="I252" s="13" t="s">
        <v>55</v>
      </c>
      <c r="J252" s="13" t="s">
        <v>7256</v>
      </c>
      <c r="K252" s="100">
        <v>42768</v>
      </c>
      <c r="L252" s="100">
        <v>42797</v>
      </c>
      <c r="M252" s="22">
        <v>42858</v>
      </c>
      <c r="N252" s="13" t="s">
        <v>11</v>
      </c>
      <c r="O252" s="13" t="s">
        <v>4365</v>
      </c>
      <c r="P252" s="13" t="s">
        <v>17</v>
      </c>
      <c r="Q252" s="13"/>
      <c r="R252" s="15">
        <v>4960196</v>
      </c>
      <c r="S252" s="104" t="s">
        <v>72</v>
      </c>
      <c r="T252" s="13" t="str">
        <f t="shared" ca="1" si="10"/>
        <v>Yes</v>
      </c>
      <c r="U252" s="13" t="str">
        <f t="shared" ca="1" si="11"/>
        <v>Yes</v>
      </c>
      <c r="V252" s="236" t="s">
        <v>4366</v>
      </c>
    </row>
    <row r="253" spans="1:22">
      <c r="A253" s="110" t="s">
        <v>4174</v>
      </c>
      <c r="B253" s="96" t="s">
        <v>4133</v>
      </c>
      <c r="C253" s="13" t="s">
        <v>7205</v>
      </c>
      <c r="D253" s="13" t="s">
        <v>76</v>
      </c>
      <c r="E253" s="13" t="s">
        <v>76</v>
      </c>
      <c r="F253" s="13" t="s">
        <v>25</v>
      </c>
      <c r="G253" s="13" t="str">
        <f t="shared" ca="1" si="9"/>
        <v>S2</v>
      </c>
      <c r="H253" s="13" t="s">
        <v>54</v>
      </c>
      <c r="I253" s="13" t="s">
        <v>68</v>
      </c>
      <c r="J253" s="13" t="s">
        <v>7257</v>
      </c>
      <c r="K253" s="100">
        <v>42838</v>
      </c>
      <c r="L253" s="100">
        <v>42853</v>
      </c>
      <c r="M253" s="22">
        <v>42864</v>
      </c>
      <c r="N253" s="13" t="s">
        <v>13</v>
      </c>
      <c r="O253" s="13" t="s">
        <v>157</v>
      </c>
      <c r="P253" s="13" t="s">
        <v>17</v>
      </c>
      <c r="Q253" s="13"/>
      <c r="R253" s="15">
        <v>26297</v>
      </c>
      <c r="S253" s="104" t="s">
        <v>72</v>
      </c>
      <c r="T253" s="13" t="str">
        <f t="shared" ca="1" si="10"/>
        <v>Yes</v>
      </c>
      <c r="U253" s="13" t="str">
        <f t="shared" ca="1" si="11"/>
        <v>Yes</v>
      </c>
      <c r="V253" s="236" t="s">
        <v>158</v>
      </c>
    </row>
    <row r="254" spans="1:22">
      <c r="A254" s="13" t="s">
        <v>4174</v>
      </c>
      <c r="B254" s="13" t="s">
        <v>4133</v>
      </c>
      <c r="C254" s="13" t="s">
        <v>7258</v>
      </c>
      <c r="D254" s="13" t="s">
        <v>65</v>
      </c>
      <c r="E254" s="13" t="s">
        <v>65</v>
      </c>
      <c r="F254" s="13" t="s">
        <v>25</v>
      </c>
      <c r="G254" s="13" t="str">
        <f t="shared" ca="1" si="9"/>
        <v>S2</v>
      </c>
      <c r="H254" s="13" t="s">
        <v>54</v>
      </c>
      <c r="I254" s="13" t="s">
        <v>55</v>
      </c>
      <c r="J254" s="13" t="s">
        <v>7259</v>
      </c>
      <c r="K254" s="100">
        <v>42759</v>
      </c>
      <c r="L254" s="100">
        <v>42789</v>
      </c>
      <c r="M254" s="22">
        <v>42865</v>
      </c>
      <c r="N254" s="13" t="s">
        <v>13</v>
      </c>
      <c r="O254" s="13" t="s">
        <v>14</v>
      </c>
      <c r="P254" s="13" t="s">
        <v>17</v>
      </c>
      <c r="Q254" s="13"/>
      <c r="R254" s="15">
        <v>3325104</v>
      </c>
      <c r="S254" s="15" t="s">
        <v>72</v>
      </c>
      <c r="T254" s="13" t="str">
        <f t="shared" ca="1" si="10"/>
        <v>Yes</v>
      </c>
      <c r="U254" s="13" t="str">
        <f t="shared" ca="1" si="11"/>
        <v>Yes</v>
      </c>
      <c r="V254" s="236" t="s">
        <v>2701</v>
      </c>
    </row>
    <row r="255" spans="1:22">
      <c r="A255" s="13" t="s">
        <v>4174</v>
      </c>
      <c r="B255" s="13" t="s">
        <v>4133</v>
      </c>
      <c r="C255" s="13" t="s">
        <v>7258</v>
      </c>
      <c r="D255" s="13" t="s">
        <v>65</v>
      </c>
      <c r="E255" s="13" t="s">
        <v>65</v>
      </c>
      <c r="F255" s="13" t="s">
        <v>25</v>
      </c>
      <c r="G255" s="13" t="str">
        <f t="shared" ca="1" si="9"/>
        <v>S2</v>
      </c>
      <c r="H255" s="13" t="s">
        <v>54</v>
      </c>
      <c r="I255" s="13" t="s">
        <v>55</v>
      </c>
      <c r="J255" s="13" t="s">
        <v>7260</v>
      </c>
      <c r="K255" s="100">
        <v>42759</v>
      </c>
      <c r="L255" s="100">
        <v>42811</v>
      </c>
      <c r="M255" s="22">
        <v>42865</v>
      </c>
      <c r="N255" s="13" t="s">
        <v>9</v>
      </c>
      <c r="O255" s="13" t="s">
        <v>6181</v>
      </c>
      <c r="P255" s="13" t="s">
        <v>17</v>
      </c>
      <c r="Q255" s="13" t="s">
        <v>6861</v>
      </c>
      <c r="R255" s="15">
        <v>263001</v>
      </c>
      <c r="S255" s="15" t="s">
        <v>72</v>
      </c>
      <c r="T255" s="13" t="str">
        <f t="shared" ca="1" si="10"/>
        <v>Yes</v>
      </c>
      <c r="U255" s="13" t="str">
        <f t="shared" ca="1" si="11"/>
        <v>Yes</v>
      </c>
      <c r="V255" s="236" t="s">
        <v>6792</v>
      </c>
    </row>
    <row r="256" spans="1:22">
      <c r="A256" s="13" t="s">
        <v>4180</v>
      </c>
      <c r="B256" s="13" t="s">
        <v>4181</v>
      </c>
      <c r="C256" s="13" t="s">
        <v>7261</v>
      </c>
      <c r="D256" s="13" t="s">
        <v>65</v>
      </c>
      <c r="E256" s="13" t="s">
        <v>65</v>
      </c>
      <c r="F256" s="13" t="s">
        <v>25</v>
      </c>
      <c r="G256" s="13" t="str">
        <f t="shared" ca="1" si="9"/>
        <v>S2</v>
      </c>
      <c r="H256" s="13" t="s">
        <v>54</v>
      </c>
      <c r="I256" s="13" t="s">
        <v>55</v>
      </c>
      <c r="J256" s="13" t="s">
        <v>7262</v>
      </c>
      <c r="K256" s="100">
        <v>42705</v>
      </c>
      <c r="L256" s="100">
        <v>42855</v>
      </c>
      <c r="M256" s="22">
        <v>42865</v>
      </c>
      <c r="N256" s="13" t="s">
        <v>7</v>
      </c>
      <c r="O256" s="13" t="s">
        <v>94</v>
      </c>
      <c r="P256" s="13" t="s">
        <v>17</v>
      </c>
      <c r="Q256" s="13"/>
      <c r="R256" s="15">
        <v>729381</v>
      </c>
      <c r="S256" s="15" t="s">
        <v>72</v>
      </c>
      <c r="T256" s="13" t="str">
        <f t="shared" ca="1" si="10"/>
        <v>Yes</v>
      </c>
      <c r="U256" s="13" t="str">
        <f t="shared" ca="1" si="11"/>
        <v>Yes</v>
      </c>
      <c r="V256" s="236" t="s">
        <v>95</v>
      </c>
    </row>
    <row r="257" spans="1:22">
      <c r="A257" s="13" t="s">
        <v>4180</v>
      </c>
      <c r="B257" s="96" t="s">
        <v>4181</v>
      </c>
      <c r="C257" s="13" t="s">
        <v>5972</v>
      </c>
      <c r="D257" s="13" t="s">
        <v>65</v>
      </c>
      <c r="E257" s="13" t="s">
        <v>65</v>
      </c>
      <c r="F257" s="13" t="s">
        <v>25</v>
      </c>
      <c r="G257" s="13" t="str">
        <f t="shared" ca="1" si="9"/>
        <v>S2</v>
      </c>
      <c r="H257" s="13" t="s">
        <v>54</v>
      </c>
      <c r="I257" s="13" t="s">
        <v>55</v>
      </c>
      <c r="J257" s="13" t="s">
        <v>7263</v>
      </c>
      <c r="K257" s="100">
        <v>42755</v>
      </c>
      <c r="L257" s="100">
        <v>42832</v>
      </c>
      <c r="M257" s="22">
        <v>42870</v>
      </c>
      <c r="N257" s="13" t="s">
        <v>9</v>
      </c>
      <c r="O257" s="13" t="s">
        <v>10</v>
      </c>
      <c r="P257" s="13" t="s">
        <v>17</v>
      </c>
      <c r="Q257" s="13" t="s">
        <v>6920</v>
      </c>
      <c r="R257" s="15">
        <v>579967</v>
      </c>
      <c r="S257" s="104" t="s">
        <v>72</v>
      </c>
      <c r="T257" s="13" t="str">
        <f t="shared" ca="1" si="10"/>
        <v>Yes</v>
      </c>
      <c r="U257" s="13" t="str">
        <f t="shared" ca="1" si="11"/>
        <v>Yes</v>
      </c>
      <c r="V257" s="236" t="s">
        <v>118</v>
      </c>
    </row>
    <row r="258" spans="1:22">
      <c r="A258" s="103" t="s">
        <v>4214</v>
      </c>
      <c r="B258" s="96" t="s">
        <v>4215</v>
      </c>
      <c r="C258" s="13" t="s">
        <v>6570</v>
      </c>
      <c r="D258" s="13" t="s">
        <v>65</v>
      </c>
      <c r="E258" s="13" t="s">
        <v>65</v>
      </c>
      <c r="F258" s="13" t="s">
        <v>25</v>
      </c>
      <c r="G258" s="13" t="str">
        <f t="shared" ref="G258:G321" ca="1" si="12">IF((AND((L258-TODAY())&gt;0,(H258="N")))=TRUE,"S3",IF(AND((L258-TODAY())&lt;=0,(H258="N"))=TRUE,"S1",IF(AND((L258-TODAY())&gt;0,(H258="Y"))=TRUE,"S4","S2")))</f>
        <v>S2</v>
      </c>
      <c r="H258" s="13" t="s">
        <v>54</v>
      </c>
      <c r="I258" s="13" t="s">
        <v>55</v>
      </c>
      <c r="J258" s="13" t="s">
        <v>7264</v>
      </c>
      <c r="K258" s="100">
        <v>42759</v>
      </c>
      <c r="L258" s="100">
        <v>42842</v>
      </c>
      <c r="M258" s="22">
        <v>42874</v>
      </c>
      <c r="N258" s="13" t="s">
        <v>9</v>
      </c>
      <c r="O258" s="13" t="s">
        <v>6181</v>
      </c>
      <c r="P258" s="13" t="s">
        <v>17</v>
      </c>
      <c r="Q258" s="13" t="s">
        <v>6861</v>
      </c>
      <c r="R258" s="15">
        <v>61085</v>
      </c>
      <c r="S258" s="15" t="s">
        <v>72</v>
      </c>
      <c r="T258" s="13" t="str">
        <f t="shared" ref="T258:T321" ca="1" si="13">IF((AND((M258-TODAY())&lt;=0,(F258="P2")))=TRUE,"Yes","No")</f>
        <v>Yes</v>
      </c>
      <c r="U258" s="13" t="str">
        <f t="shared" ref="U258:U321" ca="1" si="14">IF((AND((M258-TODAY())&lt;=30,(L258-TODAY())&lt;=0,(F258="P1")))=TRUE,"Yes",IF(AND((M258-TODAY())&lt;=30,(L258-TODAY())&lt;=0,(F258="P2"))=TRUE,"Yes","No"))</f>
        <v>Yes</v>
      </c>
      <c r="V258" s="236" t="s">
        <v>6792</v>
      </c>
    </row>
    <row r="259" spans="1:22">
      <c r="A259" s="110" t="s">
        <v>4429</v>
      </c>
      <c r="B259" s="96" t="s">
        <v>152</v>
      </c>
      <c r="C259" s="13" t="s">
        <v>4432</v>
      </c>
      <c r="D259" s="13" t="s">
        <v>65</v>
      </c>
      <c r="E259" s="13" t="s">
        <v>65</v>
      </c>
      <c r="F259" s="13" t="s">
        <v>25</v>
      </c>
      <c r="G259" s="13" t="str">
        <f t="shared" ca="1" si="12"/>
        <v>S2</v>
      </c>
      <c r="H259" s="13" t="s">
        <v>54</v>
      </c>
      <c r="I259" s="13" t="s">
        <v>55</v>
      </c>
      <c r="J259" s="13" t="s">
        <v>7265</v>
      </c>
      <c r="K259" s="100">
        <v>42639</v>
      </c>
      <c r="L259" s="100">
        <v>42748</v>
      </c>
      <c r="M259" s="22">
        <v>42877</v>
      </c>
      <c r="N259" s="13" t="s">
        <v>9</v>
      </c>
      <c r="O259" s="13" t="s">
        <v>10</v>
      </c>
      <c r="P259" s="13" t="s">
        <v>17</v>
      </c>
      <c r="Q259" s="13" t="s">
        <v>7266</v>
      </c>
      <c r="R259" s="15">
        <v>2948767</v>
      </c>
      <c r="S259" s="15" t="s">
        <v>72</v>
      </c>
      <c r="T259" s="13" t="str">
        <f t="shared" ca="1" si="13"/>
        <v>Yes</v>
      </c>
      <c r="U259" s="13" t="str">
        <f t="shared" ca="1" si="14"/>
        <v>Yes</v>
      </c>
      <c r="V259" s="236" t="s">
        <v>118</v>
      </c>
    </row>
    <row r="260" spans="1:22">
      <c r="A260" s="102" t="s">
        <v>4475</v>
      </c>
      <c r="B260" s="96" t="s">
        <v>4476</v>
      </c>
      <c r="C260" s="13" t="s">
        <v>2810</v>
      </c>
      <c r="D260" s="13" t="s">
        <v>65</v>
      </c>
      <c r="E260" s="13" t="s">
        <v>65</v>
      </c>
      <c r="F260" s="13" t="s">
        <v>25</v>
      </c>
      <c r="G260" s="13" t="str">
        <f t="shared" ca="1" si="12"/>
        <v>S2</v>
      </c>
      <c r="H260" s="13" t="s">
        <v>54</v>
      </c>
      <c r="I260" s="13" t="s">
        <v>55</v>
      </c>
      <c r="J260" s="13" t="s">
        <v>7267</v>
      </c>
      <c r="K260" s="100">
        <v>42755</v>
      </c>
      <c r="L260" s="100">
        <v>42811</v>
      </c>
      <c r="M260" s="22">
        <v>42877</v>
      </c>
      <c r="N260" s="13" t="s">
        <v>9</v>
      </c>
      <c r="O260" s="13" t="s">
        <v>6267</v>
      </c>
      <c r="P260" s="13" t="s">
        <v>17</v>
      </c>
      <c r="Q260" s="13" t="s">
        <v>6861</v>
      </c>
      <c r="R260" s="15">
        <v>116679</v>
      </c>
      <c r="S260" s="15" t="s">
        <v>72</v>
      </c>
      <c r="T260" s="13" t="str">
        <f t="shared" ca="1" si="13"/>
        <v>Yes</v>
      </c>
      <c r="U260" s="13" t="str">
        <f t="shared" ca="1" si="14"/>
        <v>Yes</v>
      </c>
      <c r="V260" s="236" t="s">
        <v>6757</v>
      </c>
    </row>
    <row r="261" spans="1:22">
      <c r="A261" s="102" t="s">
        <v>4196</v>
      </c>
      <c r="B261" s="96" t="s">
        <v>4197</v>
      </c>
      <c r="C261" s="13" t="s">
        <v>6380</v>
      </c>
      <c r="D261" s="13" t="s">
        <v>65</v>
      </c>
      <c r="E261" s="13" t="s">
        <v>65</v>
      </c>
      <c r="F261" s="13" t="s">
        <v>25</v>
      </c>
      <c r="G261" s="13" t="str">
        <f t="shared" ca="1" si="12"/>
        <v>S2</v>
      </c>
      <c r="H261" s="109" t="s">
        <v>54</v>
      </c>
      <c r="I261" s="13" t="s">
        <v>55</v>
      </c>
      <c r="J261" s="2" t="s">
        <v>7268</v>
      </c>
      <c r="K261" s="100">
        <v>42624</v>
      </c>
      <c r="L261" s="100">
        <v>42836</v>
      </c>
      <c r="M261" s="98">
        <v>42885</v>
      </c>
      <c r="N261" s="13" t="s">
        <v>11</v>
      </c>
      <c r="O261" s="13" t="s">
        <v>128</v>
      </c>
      <c r="P261" s="13" t="s">
        <v>17</v>
      </c>
      <c r="Q261" s="13"/>
      <c r="R261" s="15">
        <v>177568</v>
      </c>
      <c r="S261" s="104" t="s">
        <v>72</v>
      </c>
      <c r="T261" s="13" t="str">
        <f t="shared" ca="1" si="13"/>
        <v>Yes</v>
      </c>
      <c r="U261" s="13" t="str">
        <f t="shared" ca="1" si="14"/>
        <v>Yes</v>
      </c>
      <c r="V261" s="236" t="s">
        <v>129</v>
      </c>
    </row>
    <row r="262" spans="1:22">
      <c r="A262" s="103" t="s">
        <v>4214</v>
      </c>
      <c r="B262" s="96" t="s">
        <v>4215</v>
      </c>
      <c r="C262" s="13" t="s">
        <v>4825</v>
      </c>
      <c r="D262" s="13" t="s">
        <v>65</v>
      </c>
      <c r="E262" s="13" t="s">
        <v>52</v>
      </c>
      <c r="F262" s="13" t="s">
        <v>25</v>
      </c>
      <c r="G262" s="13" t="str">
        <f t="shared" ca="1" si="12"/>
        <v>S2</v>
      </c>
      <c r="H262" s="13" t="s">
        <v>54</v>
      </c>
      <c r="I262" s="13" t="s">
        <v>55</v>
      </c>
      <c r="J262" s="13" t="s">
        <v>7269</v>
      </c>
      <c r="K262" s="100">
        <v>42656</v>
      </c>
      <c r="L262" s="100">
        <v>42817</v>
      </c>
      <c r="M262" s="22">
        <v>42886</v>
      </c>
      <c r="N262" s="13" t="s">
        <v>9</v>
      </c>
      <c r="O262" s="13" t="s">
        <v>10</v>
      </c>
      <c r="P262" s="13" t="s">
        <v>17</v>
      </c>
      <c r="Q262" s="13" t="s">
        <v>6861</v>
      </c>
      <c r="R262" s="15">
        <v>390992</v>
      </c>
      <c r="S262" s="104" t="s">
        <v>72</v>
      </c>
      <c r="T262" s="13" t="str">
        <f t="shared" ca="1" si="13"/>
        <v>Yes</v>
      </c>
      <c r="U262" s="13" t="str">
        <f t="shared" ca="1" si="14"/>
        <v>Yes</v>
      </c>
      <c r="V262" s="236" t="s">
        <v>118</v>
      </c>
    </row>
    <row r="263" spans="1:22">
      <c r="A263" s="102" t="s">
        <v>4196</v>
      </c>
      <c r="B263" s="96" t="s">
        <v>4197</v>
      </c>
      <c r="C263" s="15" t="s">
        <v>7270</v>
      </c>
      <c r="D263" s="13" t="s">
        <v>65</v>
      </c>
      <c r="E263" s="13" t="s">
        <v>65</v>
      </c>
      <c r="F263" s="13" t="s">
        <v>25</v>
      </c>
      <c r="G263" s="13" t="str">
        <f t="shared" ca="1" si="12"/>
        <v>S2</v>
      </c>
      <c r="H263" s="109" t="s">
        <v>54</v>
      </c>
      <c r="I263" s="13" t="s">
        <v>55</v>
      </c>
      <c r="J263" s="13" t="s">
        <v>7271</v>
      </c>
      <c r="K263" s="100">
        <v>42659</v>
      </c>
      <c r="L263" s="100">
        <v>42825</v>
      </c>
      <c r="M263" s="98">
        <v>42886</v>
      </c>
      <c r="N263" s="13" t="s">
        <v>9</v>
      </c>
      <c r="O263" s="13" t="s">
        <v>10</v>
      </c>
      <c r="P263" s="13" t="s">
        <v>17</v>
      </c>
      <c r="Q263" s="13" t="s">
        <v>6861</v>
      </c>
      <c r="R263" s="15">
        <v>823924</v>
      </c>
      <c r="S263" s="15" t="s">
        <v>72</v>
      </c>
      <c r="T263" s="13" t="str">
        <f t="shared" ca="1" si="13"/>
        <v>Yes</v>
      </c>
      <c r="U263" s="13" t="str">
        <f t="shared" ca="1" si="14"/>
        <v>Yes</v>
      </c>
      <c r="V263" s="236" t="s">
        <v>118</v>
      </c>
    </row>
    <row r="264" spans="1:22">
      <c r="A264" s="13" t="s">
        <v>4180</v>
      </c>
      <c r="B264" s="13" t="s">
        <v>4181</v>
      </c>
      <c r="C264" s="13" t="s">
        <v>7272</v>
      </c>
      <c r="D264" s="13" t="s">
        <v>65</v>
      </c>
      <c r="E264" s="13" t="s">
        <v>65</v>
      </c>
      <c r="F264" s="13" t="s">
        <v>25</v>
      </c>
      <c r="G264" s="13" t="str">
        <f t="shared" ca="1" si="12"/>
        <v>S2</v>
      </c>
      <c r="H264" s="13" t="s">
        <v>54</v>
      </c>
      <c r="I264" s="13" t="s">
        <v>55</v>
      </c>
      <c r="J264" s="13" t="s">
        <v>7273</v>
      </c>
      <c r="K264" s="100">
        <v>42657</v>
      </c>
      <c r="L264" s="100">
        <v>42814</v>
      </c>
      <c r="M264" s="22">
        <v>42887</v>
      </c>
      <c r="N264" s="13" t="s">
        <v>9</v>
      </c>
      <c r="O264" s="13" t="s">
        <v>6267</v>
      </c>
      <c r="P264" s="13" t="s">
        <v>17</v>
      </c>
      <c r="Q264" s="13" t="s">
        <v>6861</v>
      </c>
      <c r="R264" s="15">
        <v>4008565</v>
      </c>
      <c r="S264" s="15" t="s">
        <v>72</v>
      </c>
      <c r="T264" s="13" t="str">
        <f t="shared" ca="1" si="13"/>
        <v>Yes</v>
      </c>
      <c r="U264" s="13" t="str">
        <f t="shared" ca="1" si="14"/>
        <v>Yes</v>
      </c>
      <c r="V264" s="236" t="s">
        <v>6757</v>
      </c>
    </row>
    <row r="265" spans="1:22">
      <c r="A265" s="110" t="s">
        <v>4214</v>
      </c>
      <c r="B265" s="96" t="s">
        <v>4215</v>
      </c>
      <c r="C265" s="13" t="s">
        <v>7213</v>
      </c>
      <c r="D265" s="13" t="s">
        <v>65</v>
      </c>
      <c r="E265" s="13" t="s">
        <v>65</v>
      </c>
      <c r="F265" s="13" t="s">
        <v>25</v>
      </c>
      <c r="G265" s="13" t="str">
        <f t="shared" ca="1" si="12"/>
        <v>S2</v>
      </c>
      <c r="H265" s="13" t="s">
        <v>54</v>
      </c>
      <c r="I265" s="13" t="s">
        <v>55</v>
      </c>
      <c r="J265" s="13" t="s">
        <v>7274</v>
      </c>
      <c r="K265" s="100">
        <v>42795</v>
      </c>
      <c r="L265" s="100">
        <v>42836</v>
      </c>
      <c r="M265" s="22">
        <v>42888</v>
      </c>
      <c r="N265" s="13" t="s">
        <v>13</v>
      </c>
      <c r="O265" s="13" t="s">
        <v>139</v>
      </c>
      <c r="P265" s="13" t="s">
        <v>17</v>
      </c>
      <c r="Q265" s="13" t="s">
        <v>7275</v>
      </c>
      <c r="R265" s="15">
        <v>382068</v>
      </c>
      <c r="S265" s="15" t="s">
        <v>72</v>
      </c>
      <c r="T265" s="13" t="str">
        <f t="shared" ca="1" si="13"/>
        <v>Yes</v>
      </c>
      <c r="U265" s="13" t="str">
        <f t="shared" ca="1" si="14"/>
        <v>Yes</v>
      </c>
      <c r="V265" s="236" t="s">
        <v>140</v>
      </c>
    </row>
    <row r="266" spans="1:22">
      <c r="A266" s="110" t="s">
        <v>4174</v>
      </c>
      <c r="B266" s="96" t="s">
        <v>4133</v>
      </c>
      <c r="C266" s="13" t="s">
        <v>7276</v>
      </c>
      <c r="D266" s="13" t="s">
        <v>65</v>
      </c>
      <c r="E266" s="13" t="s">
        <v>65</v>
      </c>
      <c r="F266" s="13" t="s">
        <v>25</v>
      </c>
      <c r="G266" s="13" t="str">
        <f t="shared" ca="1" si="12"/>
        <v>S2</v>
      </c>
      <c r="H266" s="13" t="s">
        <v>54</v>
      </c>
      <c r="I266" s="13" t="s">
        <v>55</v>
      </c>
      <c r="J266" s="13" t="s">
        <v>7277</v>
      </c>
      <c r="K266" s="100">
        <v>42799</v>
      </c>
      <c r="L266" s="100">
        <v>42813</v>
      </c>
      <c r="M266" s="22">
        <v>42922</v>
      </c>
      <c r="N266" s="13" t="s">
        <v>11</v>
      </c>
      <c r="O266" s="13" t="s">
        <v>12</v>
      </c>
      <c r="P266" s="13" t="s">
        <v>17</v>
      </c>
      <c r="Q266" s="13" t="s">
        <v>5259</v>
      </c>
      <c r="R266" s="15">
        <v>1058945</v>
      </c>
      <c r="S266" s="15" t="s">
        <v>72</v>
      </c>
      <c r="T266" s="13" t="str">
        <f t="shared" ca="1" si="13"/>
        <v>Yes</v>
      </c>
      <c r="U266" s="13" t="str">
        <f t="shared" ca="1" si="14"/>
        <v>Yes</v>
      </c>
      <c r="V266" s="236" t="s">
        <v>125</v>
      </c>
    </row>
    <row r="267" spans="1:22">
      <c r="A267" s="110" t="s">
        <v>4174</v>
      </c>
      <c r="B267" s="96" t="s">
        <v>4133</v>
      </c>
      <c r="C267" s="233" t="s">
        <v>7237</v>
      </c>
      <c r="D267" s="13" t="s">
        <v>65</v>
      </c>
      <c r="E267" s="13" t="s">
        <v>52</v>
      </c>
      <c r="F267" s="13" t="s">
        <v>25</v>
      </c>
      <c r="G267" s="13" t="str">
        <f t="shared" ca="1" si="12"/>
        <v>S2</v>
      </c>
      <c r="H267" s="13" t="s">
        <v>54</v>
      </c>
      <c r="I267" s="13" t="s">
        <v>68</v>
      </c>
      <c r="J267" s="13" t="s">
        <v>7278</v>
      </c>
      <c r="K267" s="100">
        <v>42724</v>
      </c>
      <c r="L267" s="100">
        <v>42814</v>
      </c>
      <c r="M267" s="22">
        <v>42923</v>
      </c>
      <c r="N267" s="13" t="s">
        <v>11</v>
      </c>
      <c r="O267" s="13" t="s">
        <v>4365</v>
      </c>
      <c r="P267" s="13" t="s">
        <v>17</v>
      </c>
      <c r="Q267" s="13" t="s">
        <v>7279</v>
      </c>
      <c r="R267" s="15">
        <v>500000</v>
      </c>
      <c r="S267" s="15" t="s">
        <v>72</v>
      </c>
      <c r="T267" s="13" t="str">
        <f t="shared" ca="1" si="13"/>
        <v>Yes</v>
      </c>
      <c r="U267" s="13" t="str">
        <f t="shared" ca="1" si="14"/>
        <v>Yes</v>
      </c>
      <c r="V267" s="236" t="s">
        <v>4366</v>
      </c>
    </row>
    <row r="268" spans="1:22">
      <c r="A268" s="110" t="s">
        <v>4174</v>
      </c>
      <c r="B268" s="96" t="s">
        <v>4133</v>
      </c>
      <c r="C268" s="13" t="s">
        <v>2677</v>
      </c>
      <c r="D268" s="13" t="s">
        <v>76</v>
      </c>
      <c r="E268" s="13" t="s">
        <v>76</v>
      </c>
      <c r="F268" s="13" t="s">
        <v>25</v>
      </c>
      <c r="G268" s="13" t="str">
        <f t="shared" ca="1" si="12"/>
        <v>S2</v>
      </c>
      <c r="H268" s="13" t="s">
        <v>54</v>
      </c>
      <c r="I268" s="13" t="s">
        <v>68</v>
      </c>
      <c r="J268" s="13" t="s">
        <v>7280</v>
      </c>
      <c r="K268" s="100">
        <v>42871</v>
      </c>
      <c r="L268" s="100">
        <v>42907</v>
      </c>
      <c r="M268" s="22">
        <v>42930</v>
      </c>
      <c r="N268" s="13" t="s">
        <v>9</v>
      </c>
      <c r="O268" s="13" t="s">
        <v>5500</v>
      </c>
      <c r="P268" s="13" t="s">
        <v>17</v>
      </c>
      <c r="Q268" s="13" t="s">
        <v>7281</v>
      </c>
      <c r="R268" s="15">
        <v>26882</v>
      </c>
      <c r="S268" s="15" t="s">
        <v>72</v>
      </c>
      <c r="T268" s="13" t="str">
        <f t="shared" ca="1" si="13"/>
        <v>Yes</v>
      </c>
      <c r="U268" s="13" t="str">
        <f t="shared" ca="1" si="14"/>
        <v>Yes</v>
      </c>
      <c r="V268" s="236" t="s">
        <v>5502</v>
      </c>
    </row>
    <row r="269" spans="1:22">
      <c r="A269" s="110" t="s">
        <v>5816</v>
      </c>
      <c r="B269" s="96" t="s">
        <v>5817</v>
      </c>
      <c r="C269" s="13" t="s">
        <v>7282</v>
      </c>
      <c r="D269" s="13" t="s">
        <v>65</v>
      </c>
      <c r="E269" s="13" t="s">
        <v>65</v>
      </c>
      <c r="F269" s="13" t="s">
        <v>25</v>
      </c>
      <c r="G269" s="13" t="str">
        <f t="shared" ca="1" si="12"/>
        <v>S2</v>
      </c>
      <c r="H269" s="13" t="s">
        <v>54</v>
      </c>
      <c r="I269" s="13" t="s">
        <v>55</v>
      </c>
      <c r="J269" s="13" t="s">
        <v>7283</v>
      </c>
      <c r="K269" s="100">
        <v>42674</v>
      </c>
      <c r="L269" s="100">
        <v>42839</v>
      </c>
      <c r="M269" s="22">
        <v>42933</v>
      </c>
      <c r="N269" s="13" t="s">
        <v>13</v>
      </c>
      <c r="O269" s="13" t="s">
        <v>135</v>
      </c>
      <c r="P269" s="13" t="s">
        <v>17</v>
      </c>
      <c r="Q269" s="13"/>
      <c r="R269" s="15">
        <v>235359</v>
      </c>
      <c r="S269" s="15" t="s">
        <v>72</v>
      </c>
      <c r="T269" s="13" t="str">
        <f t="shared" ca="1" si="13"/>
        <v>Yes</v>
      </c>
      <c r="U269" s="13" t="str">
        <f t="shared" ca="1" si="14"/>
        <v>Yes</v>
      </c>
      <c r="V269" s="236" t="s">
        <v>136</v>
      </c>
    </row>
    <row r="270" spans="1:22">
      <c r="A270" s="110" t="s">
        <v>4214</v>
      </c>
      <c r="B270" s="96" t="s">
        <v>4215</v>
      </c>
      <c r="C270" s="13" t="s">
        <v>7284</v>
      </c>
      <c r="D270" s="13" t="s">
        <v>65</v>
      </c>
      <c r="E270" s="13" t="s">
        <v>65</v>
      </c>
      <c r="F270" s="13" t="s">
        <v>25</v>
      </c>
      <c r="G270" s="13" t="str">
        <f t="shared" ca="1" si="12"/>
        <v>S2</v>
      </c>
      <c r="H270" s="13" t="s">
        <v>54</v>
      </c>
      <c r="I270" s="13" t="s">
        <v>55</v>
      </c>
      <c r="J270" s="13" t="s">
        <v>7285</v>
      </c>
      <c r="K270" s="100">
        <v>42688</v>
      </c>
      <c r="L270" s="100">
        <v>42811</v>
      </c>
      <c r="M270" s="22">
        <v>42942</v>
      </c>
      <c r="N270" s="13" t="s">
        <v>9</v>
      </c>
      <c r="O270" s="13" t="s">
        <v>5539</v>
      </c>
      <c r="P270" s="13" t="s">
        <v>17</v>
      </c>
      <c r="Q270" s="13" t="s">
        <v>7286</v>
      </c>
      <c r="R270" s="15">
        <v>118125</v>
      </c>
      <c r="S270" s="15" t="s">
        <v>72</v>
      </c>
      <c r="T270" s="13" t="str">
        <f t="shared" ca="1" si="13"/>
        <v>Yes</v>
      </c>
      <c r="U270" s="13" t="str">
        <f t="shared" ca="1" si="14"/>
        <v>Yes</v>
      </c>
      <c r="V270" s="236" t="s">
        <v>5541</v>
      </c>
    </row>
    <row r="271" spans="1:22">
      <c r="A271" s="110" t="s">
        <v>4690</v>
      </c>
      <c r="B271" s="96" t="s">
        <v>4691</v>
      </c>
      <c r="C271" s="13" t="s">
        <v>6053</v>
      </c>
      <c r="D271" s="13" t="s">
        <v>65</v>
      </c>
      <c r="E271" s="13" t="s">
        <v>65</v>
      </c>
      <c r="F271" s="13" t="s">
        <v>25</v>
      </c>
      <c r="G271" s="13" t="str">
        <f t="shared" ca="1" si="12"/>
        <v>S2</v>
      </c>
      <c r="H271" s="13" t="s">
        <v>54</v>
      </c>
      <c r="I271" s="13" t="s">
        <v>55</v>
      </c>
      <c r="J271" s="13" t="s">
        <v>7287</v>
      </c>
      <c r="K271" s="100">
        <v>42876</v>
      </c>
      <c r="L271" s="100">
        <v>42892</v>
      </c>
      <c r="M271" s="22">
        <v>42944</v>
      </c>
      <c r="N271" s="13" t="s">
        <v>9</v>
      </c>
      <c r="O271" s="13" t="s">
        <v>6181</v>
      </c>
      <c r="P271" s="13" t="s">
        <v>17</v>
      </c>
      <c r="Q271" s="13" t="s">
        <v>7288</v>
      </c>
      <c r="R271" s="15">
        <v>181168</v>
      </c>
      <c r="S271" s="15" t="s">
        <v>72</v>
      </c>
      <c r="T271" s="13" t="str">
        <f t="shared" ca="1" si="13"/>
        <v>Yes</v>
      </c>
      <c r="U271" s="13" t="str">
        <f t="shared" ca="1" si="14"/>
        <v>Yes</v>
      </c>
      <c r="V271" s="236" t="s">
        <v>6792</v>
      </c>
    </row>
    <row r="272" spans="1:22">
      <c r="A272" s="110" t="s">
        <v>4429</v>
      </c>
      <c r="B272" s="96" t="s">
        <v>152</v>
      </c>
      <c r="C272" s="13" t="s">
        <v>5551</v>
      </c>
      <c r="D272" s="13" t="s">
        <v>65</v>
      </c>
      <c r="E272" s="13" t="s">
        <v>65</v>
      </c>
      <c r="F272" s="13" t="s">
        <v>25</v>
      </c>
      <c r="G272" s="13" t="str">
        <f t="shared" ca="1" si="12"/>
        <v>S2</v>
      </c>
      <c r="H272" s="13" t="s">
        <v>54</v>
      </c>
      <c r="I272" s="13" t="s">
        <v>55</v>
      </c>
      <c r="J272" s="13" t="s">
        <v>7289</v>
      </c>
      <c r="K272" s="100">
        <v>42905</v>
      </c>
      <c r="L272" s="100">
        <v>42935</v>
      </c>
      <c r="M272" s="22">
        <v>42947</v>
      </c>
      <c r="N272" s="13" t="s">
        <v>9</v>
      </c>
      <c r="O272" s="13" t="s">
        <v>10</v>
      </c>
      <c r="P272" s="13" t="s">
        <v>17</v>
      </c>
      <c r="Q272" s="13" t="s">
        <v>7290</v>
      </c>
      <c r="R272" s="15">
        <v>6192</v>
      </c>
      <c r="S272" s="15" t="s">
        <v>72</v>
      </c>
      <c r="T272" s="13" t="str">
        <f t="shared" ca="1" si="13"/>
        <v>Yes</v>
      </c>
      <c r="U272" s="13" t="str">
        <f t="shared" ca="1" si="14"/>
        <v>Yes</v>
      </c>
      <c r="V272" s="236" t="s">
        <v>118</v>
      </c>
    </row>
    <row r="273" spans="1:22">
      <c r="A273" s="110" t="s">
        <v>4214</v>
      </c>
      <c r="B273" s="96" t="s">
        <v>4215</v>
      </c>
      <c r="C273" s="13" t="s">
        <v>7291</v>
      </c>
      <c r="D273" s="13" t="s">
        <v>65</v>
      </c>
      <c r="E273" s="13" t="s">
        <v>65</v>
      </c>
      <c r="F273" s="13" t="s">
        <v>25</v>
      </c>
      <c r="G273" s="13" t="str">
        <f t="shared" ca="1" si="12"/>
        <v>S2</v>
      </c>
      <c r="H273" s="13" t="s">
        <v>54</v>
      </c>
      <c r="I273" s="13" t="s">
        <v>55</v>
      </c>
      <c r="J273" s="13" t="s">
        <v>7292</v>
      </c>
      <c r="K273" s="100">
        <v>42675</v>
      </c>
      <c r="L273" s="100">
        <v>42900</v>
      </c>
      <c r="M273" s="22">
        <v>42949</v>
      </c>
      <c r="N273" s="13" t="s">
        <v>7</v>
      </c>
      <c r="O273" s="13" t="s">
        <v>98</v>
      </c>
      <c r="P273" s="13" t="s">
        <v>17</v>
      </c>
      <c r="Q273" s="13" t="s">
        <v>7293</v>
      </c>
      <c r="R273" s="15">
        <v>55539</v>
      </c>
      <c r="S273" s="15" t="s">
        <v>72</v>
      </c>
      <c r="T273" s="13" t="str">
        <f t="shared" ca="1" si="13"/>
        <v>Yes</v>
      </c>
      <c r="U273" s="13" t="str">
        <f t="shared" ca="1" si="14"/>
        <v>Yes</v>
      </c>
      <c r="V273" s="236" t="s">
        <v>99</v>
      </c>
    </row>
    <row r="274" spans="1:22">
      <c r="A274" s="110" t="s">
        <v>4174</v>
      </c>
      <c r="B274" s="96" t="s">
        <v>4133</v>
      </c>
      <c r="C274" s="13" t="s">
        <v>7294</v>
      </c>
      <c r="D274" s="13" t="s">
        <v>76</v>
      </c>
      <c r="E274" s="13" t="s">
        <v>76</v>
      </c>
      <c r="F274" s="13" t="s">
        <v>25</v>
      </c>
      <c r="G274" s="13" t="str">
        <f t="shared" ca="1" si="12"/>
        <v>S2</v>
      </c>
      <c r="H274" s="13" t="s">
        <v>54</v>
      </c>
      <c r="I274" s="13" t="s">
        <v>55</v>
      </c>
      <c r="J274" s="13" t="s">
        <v>7295</v>
      </c>
      <c r="K274" s="100">
        <v>42912</v>
      </c>
      <c r="L274" s="100">
        <v>42933</v>
      </c>
      <c r="M274" s="22">
        <v>42950</v>
      </c>
      <c r="N274" s="13" t="s">
        <v>13</v>
      </c>
      <c r="O274" s="13" t="s">
        <v>139</v>
      </c>
      <c r="P274" s="13" t="s">
        <v>17</v>
      </c>
      <c r="Q274" s="13"/>
      <c r="R274" s="15">
        <v>500000</v>
      </c>
      <c r="S274" s="15" t="s">
        <v>72</v>
      </c>
      <c r="T274" s="13" t="str">
        <f t="shared" ca="1" si="13"/>
        <v>Yes</v>
      </c>
      <c r="U274" s="13" t="str">
        <f t="shared" ca="1" si="14"/>
        <v>Yes</v>
      </c>
      <c r="V274" s="236" t="s">
        <v>140</v>
      </c>
    </row>
    <row r="275" spans="1:22">
      <c r="A275" s="233" t="s">
        <v>5838</v>
      </c>
      <c r="B275" s="96" t="s">
        <v>5839</v>
      </c>
      <c r="C275" s="13" t="s">
        <v>5840</v>
      </c>
      <c r="D275" s="13" t="s">
        <v>76</v>
      </c>
      <c r="E275" s="13" t="s">
        <v>76</v>
      </c>
      <c r="F275" s="13" t="s">
        <v>25</v>
      </c>
      <c r="G275" s="13" t="str">
        <f t="shared" ca="1" si="12"/>
        <v>S2</v>
      </c>
      <c r="H275" s="13" t="s">
        <v>54</v>
      </c>
      <c r="I275" s="13" t="s">
        <v>68</v>
      </c>
      <c r="J275" s="13" t="s">
        <v>7296</v>
      </c>
      <c r="K275" s="100">
        <v>42887</v>
      </c>
      <c r="L275" s="100">
        <v>42930</v>
      </c>
      <c r="M275" s="22">
        <v>42951</v>
      </c>
      <c r="N275" s="13" t="s">
        <v>13</v>
      </c>
      <c r="O275" s="13" t="s">
        <v>145</v>
      </c>
      <c r="P275" s="13" t="s">
        <v>17</v>
      </c>
      <c r="Q275" s="13" t="s">
        <v>7297</v>
      </c>
      <c r="R275" s="15">
        <v>86089</v>
      </c>
      <c r="S275" s="15" t="s">
        <v>72</v>
      </c>
      <c r="T275" s="13" t="str">
        <f t="shared" ca="1" si="13"/>
        <v>Yes</v>
      </c>
      <c r="U275" s="13" t="str">
        <f t="shared" ca="1" si="14"/>
        <v>Yes</v>
      </c>
      <c r="V275" s="236" t="s">
        <v>146</v>
      </c>
    </row>
    <row r="276" spans="1:22">
      <c r="A276" s="233" t="s">
        <v>5838</v>
      </c>
      <c r="B276" s="96" t="s">
        <v>5839</v>
      </c>
      <c r="C276" s="13" t="s">
        <v>7298</v>
      </c>
      <c r="D276" s="13" t="s">
        <v>76</v>
      </c>
      <c r="E276" s="13" t="s">
        <v>76</v>
      </c>
      <c r="F276" s="13" t="s">
        <v>25</v>
      </c>
      <c r="G276" s="13" t="str">
        <f t="shared" ca="1" si="12"/>
        <v>S2</v>
      </c>
      <c r="H276" s="13" t="s">
        <v>54</v>
      </c>
      <c r="I276" s="13" t="s">
        <v>68</v>
      </c>
      <c r="J276" s="13" t="s">
        <v>7299</v>
      </c>
      <c r="K276" s="100">
        <v>42897</v>
      </c>
      <c r="L276" s="100">
        <v>42930</v>
      </c>
      <c r="M276" s="22">
        <v>42951</v>
      </c>
      <c r="N276" s="13" t="s">
        <v>13</v>
      </c>
      <c r="O276" s="13" t="s">
        <v>145</v>
      </c>
      <c r="P276" s="13" t="s">
        <v>17</v>
      </c>
      <c r="Q276" s="13" t="s">
        <v>3641</v>
      </c>
      <c r="R276" s="15">
        <v>36444</v>
      </c>
      <c r="S276" s="104" t="s">
        <v>72</v>
      </c>
      <c r="T276" s="13" t="str">
        <f t="shared" ca="1" si="13"/>
        <v>Yes</v>
      </c>
      <c r="U276" s="13" t="str">
        <f t="shared" ca="1" si="14"/>
        <v>Yes</v>
      </c>
      <c r="V276" s="236" t="s">
        <v>146</v>
      </c>
    </row>
    <row r="277" spans="1:22">
      <c r="A277" s="13" t="s">
        <v>4766</v>
      </c>
      <c r="B277" s="95" t="s">
        <v>4767</v>
      </c>
      <c r="C277" s="13" t="s">
        <v>7300</v>
      </c>
      <c r="D277" s="13" t="s">
        <v>65</v>
      </c>
      <c r="E277" s="13" t="s">
        <v>65</v>
      </c>
      <c r="F277" s="13" t="s">
        <v>25</v>
      </c>
      <c r="G277" s="13" t="str">
        <f t="shared" ca="1" si="12"/>
        <v>S2</v>
      </c>
      <c r="H277" s="13" t="s">
        <v>54</v>
      </c>
      <c r="I277" s="13" t="s">
        <v>55</v>
      </c>
      <c r="J277" s="13" t="s">
        <v>7301</v>
      </c>
      <c r="K277" s="100">
        <v>42838</v>
      </c>
      <c r="L277" s="100">
        <v>42892</v>
      </c>
      <c r="M277" s="22">
        <v>42951</v>
      </c>
      <c r="N277" s="13" t="s">
        <v>7</v>
      </c>
      <c r="O277" s="13" t="s">
        <v>98</v>
      </c>
      <c r="P277" s="13" t="s">
        <v>17</v>
      </c>
      <c r="Q277" s="13" t="s">
        <v>7302</v>
      </c>
      <c r="R277" s="15">
        <v>3431</v>
      </c>
      <c r="S277" s="104" t="s">
        <v>72</v>
      </c>
      <c r="T277" s="13" t="str">
        <f t="shared" ca="1" si="13"/>
        <v>Yes</v>
      </c>
      <c r="U277" s="13" t="str">
        <f t="shared" ca="1" si="14"/>
        <v>Yes</v>
      </c>
      <c r="V277" s="236" t="s">
        <v>99</v>
      </c>
    </row>
    <row r="278" spans="1:22">
      <c r="A278" s="233" t="s">
        <v>5838</v>
      </c>
      <c r="B278" s="96" t="s">
        <v>5839</v>
      </c>
      <c r="C278" s="13" t="s">
        <v>6009</v>
      </c>
      <c r="D278" s="13" t="s">
        <v>76</v>
      </c>
      <c r="E278" s="13" t="s">
        <v>76</v>
      </c>
      <c r="F278" s="13" t="s">
        <v>25</v>
      </c>
      <c r="G278" s="13" t="str">
        <f t="shared" ca="1" si="12"/>
        <v>S2</v>
      </c>
      <c r="H278" s="13" t="s">
        <v>54</v>
      </c>
      <c r="I278" s="13" t="s">
        <v>68</v>
      </c>
      <c r="J278" s="13" t="s">
        <v>7303</v>
      </c>
      <c r="K278" s="100">
        <v>42897</v>
      </c>
      <c r="L278" s="100">
        <v>42930</v>
      </c>
      <c r="M278" s="22">
        <v>42951</v>
      </c>
      <c r="N278" s="13" t="s">
        <v>9</v>
      </c>
      <c r="O278" s="13" t="s">
        <v>10</v>
      </c>
      <c r="P278" s="13" t="s">
        <v>17</v>
      </c>
      <c r="Q278" s="13" t="s">
        <v>7304</v>
      </c>
      <c r="R278" s="15">
        <v>34548</v>
      </c>
      <c r="S278" s="15" t="s">
        <v>72</v>
      </c>
      <c r="T278" s="13" t="str">
        <f t="shared" ca="1" si="13"/>
        <v>Yes</v>
      </c>
      <c r="U278" s="13" t="str">
        <f t="shared" ca="1" si="14"/>
        <v>Yes</v>
      </c>
      <c r="V278" s="236" t="s">
        <v>118</v>
      </c>
    </row>
    <row r="279" spans="1:22">
      <c r="A279" s="102" t="s">
        <v>4132</v>
      </c>
      <c r="B279" s="96" t="s">
        <v>4695</v>
      </c>
      <c r="C279" s="13" t="s">
        <v>7305</v>
      </c>
      <c r="D279" s="13" t="s">
        <v>65</v>
      </c>
      <c r="E279" s="13" t="s">
        <v>65</v>
      </c>
      <c r="F279" s="13" t="s">
        <v>25</v>
      </c>
      <c r="G279" s="13" t="str">
        <f t="shared" ca="1" si="12"/>
        <v>S2</v>
      </c>
      <c r="H279" s="13" t="s">
        <v>54</v>
      </c>
      <c r="I279" s="13" t="s">
        <v>55</v>
      </c>
      <c r="J279" s="13" t="s">
        <v>7306</v>
      </c>
      <c r="K279" s="100">
        <v>42843</v>
      </c>
      <c r="L279" s="100">
        <v>42930</v>
      </c>
      <c r="M279" s="22">
        <v>42958</v>
      </c>
      <c r="N279" s="13" t="s">
        <v>7</v>
      </c>
      <c r="O279" s="13" t="s">
        <v>8</v>
      </c>
      <c r="P279" s="13" t="s">
        <v>17</v>
      </c>
      <c r="Q279" s="13"/>
      <c r="R279" s="15">
        <v>119814</v>
      </c>
      <c r="S279" s="15" t="s">
        <v>72</v>
      </c>
      <c r="T279" s="13" t="str">
        <f t="shared" ca="1" si="13"/>
        <v>Yes</v>
      </c>
      <c r="U279" s="13" t="str">
        <f t="shared" ca="1" si="14"/>
        <v>Yes</v>
      </c>
      <c r="V279" s="236" t="s">
        <v>82</v>
      </c>
    </row>
    <row r="280" spans="1:22">
      <c r="A280" s="110" t="s">
        <v>4174</v>
      </c>
      <c r="B280" s="96" t="s">
        <v>4133</v>
      </c>
      <c r="C280" s="13" t="s">
        <v>7307</v>
      </c>
      <c r="D280" s="13" t="s">
        <v>65</v>
      </c>
      <c r="E280" s="13" t="s">
        <v>65</v>
      </c>
      <c r="F280" s="13" t="s">
        <v>25</v>
      </c>
      <c r="G280" s="13" t="str">
        <f t="shared" ca="1" si="12"/>
        <v>S2</v>
      </c>
      <c r="H280" s="13" t="s">
        <v>54</v>
      </c>
      <c r="I280" s="13" t="s">
        <v>55</v>
      </c>
      <c r="J280" s="13" t="s">
        <v>7308</v>
      </c>
      <c r="K280" s="100">
        <v>42795</v>
      </c>
      <c r="L280" s="100">
        <v>42887</v>
      </c>
      <c r="M280" s="22">
        <v>42961</v>
      </c>
      <c r="N280" s="13" t="s">
        <v>13</v>
      </c>
      <c r="O280" s="13" t="s">
        <v>14</v>
      </c>
      <c r="P280" s="13" t="s">
        <v>17</v>
      </c>
      <c r="Q280" s="13"/>
      <c r="R280" s="15">
        <v>500000</v>
      </c>
      <c r="S280" s="15" t="s">
        <v>58</v>
      </c>
      <c r="T280" s="13" t="str">
        <f t="shared" ca="1" si="13"/>
        <v>Yes</v>
      </c>
      <c r="U280" s="13" t="str">
        <f t="shared" ca="1" si="14"/>
        <v>Yes</v>
      </c>
      <c r="V280" s="236" t="s">
        <v>2701</v>
      </c>
    </row>
    <row r="281" spans="1:22">
      <c r="A281" s="103" t="s">
        <v>4214</v>
      </c>
      <c r="B281" s="96" t="s">
        <v>4215</v>
      </c>
      <c r="C281" s="13" t="s">
        <v>5621</v>
      </c>
      <c r="D281" s="13" t="s">
        <v>65</v>
      </c>
      <c r="E281" s="13" t="s">
        <v>65</v>
      </c>
      <c r="F281" s="13" t="s">
        <v>25</v>
      </c>
      <c r="G281" s="13" t="str">
        <f t="shared" ca="1" si="12"/>
        <v>S2</v>
      </c>
      <c r="H281" s="13" t="s">
        <v>54</v>
      </c>
      <c r="I281" s="13" t="s">
        <v>55</v>
      </c>
      <c r="J281" s="13" t="s">
        <v>7309</v>
      </c>
      <c r="K281" s="100">
        <v>42838</v>
      </c>
      <c r="L281" s="100">
        <v>42923</v>
      </c>
      <c r="M281" s="22">
        <v>42965</v>
      </c>
      <c r="N281" s="13" t="s">
        <v>9</v>
      </c>
      <c r="O281" s="13" t="s">
        <v>10</v>
      </c>
      <c r="P281" s="13" t="s">
        <v>17</v>
      </c>
      <c r="Q281" s="13" t="s">
        <v>7310</v>
      </c>
      <c r="R281" s="15">
        <v>177316</v>
      </c>
      <c r="S281" s="104" t="s">
        <v>72</v>
      </c>
      <c r="T281" s="13" t="str">
        <f t="shared" ca="1" si="13"/>
        <v>Yes</v>
      </c>
      <c r="U281" s="13" t="str">
        <f t="shared" ca="1" si="14"/>
        <v>Yes</v>
      </c>
      <c r="V281" s="236" t="s">
        <v>118</v>
      </c>
    </row>
    <row r="282" spans="1:22">
      <c r="A282" s="103" t="s">
        <v>4214</v>
      </c>
      <c r="B282" s="96" t="s">
        <v>4215</v>
      </c>
      <c r="C282" s="13" t="s">
        <v>6050</v>
      </c>
      <c r="D282" s="13" t="s">
        <v>65</v>
      </c>
      <c r="E282" s="13" t="s">
        <v>65</v>
      </c>
      <c r="F282" s="13" t="s">
        <v>25</v>
      </c>
      <c r="G282" s="13" t="str">
        <f t="shared" ca="1" si="12"/>
        <v>S2</v>
      </c>
      <c r="H282" s="13" t="s">
        <v>54</v>
      </c>
      <c r="I282" s="13" t="s">
        <v>55</v>
      </c>
      <c r="J282" s="13" t="s">
        <v>7311</v>
      </c>
      <c r="K282" s="100">
        <v>42850</v>
      </c>
      <c r="L282" s="100">
        <v>42933</v>
      </c>
      <c r="M282" s="22">
        <v>42965</v>
      </c>
      <c r="N282" s="13" t="s">
        <v>9</v>
      </c>
      <c r="O282" s="13" t="s">
        <v>6181</v>
      </c>
      <c r="P282" s="13" t="s">
        <v>17</v>
      </c>
      <c r="Q282" s="13" t="s">
        <v>7310</v>
      </c>
      <c r="R282" s="15">
        <v>96871</v>
      </c>
      <c r="S282" s="15" t="s">
        <v>72</v>
      </c>
      <c r="T282" s="13" t="str">
        <f t="shared" ca="1" si="13"/>
        <v>Yes</v>
      </c>
      <c r="U282" s="13" t="str">
        <f t="shared" ca="1" si="14"/>
        <v>Yes</v>
      </c>
      <c r="V282" s="236" t="s">
        <v>6792</v>
      </c>
    </row>
    <row r="283" spans="1:22">
      <c r="A283" s="102" t="s">
        <v>4475</v>
      </c>
      <c r="B283" s="96" t="s">
        <v>4476</v>
      </c>
      <c r="C283" s="13" t="s">
        <v>7312</v>
      </c>
      <c r="D283" s="13" t="s">
        <v>65</v>
      </c>
      <c r="E283" s="13" t="s">
        <v>65</v>
      </c>
      <c r="F283" s="13" t="s">
        <v>25</v>
      </c>
      <c r="G283" s="13" t="str">
        <f t="shared" ca="1" si="12"/>
        <v>S2</v>
      </c>
      <c r="H283" s="13" t="s">
        <v>54</v>
      </c>
      <c r="I283" s="13" t="s">
        <v>55</v>
      </c>
      <c r="J283" s="13" t="s">
        <v>7313</v>
      </c>
      <c r="K283" s="100">
        <v>42814</v>
      </c>
      <c r="L283" s="100">
        <v>42923</v>
      </c>
      <c r="M283" s="22">
        <v>42972</v>
      </c>
      <c r="N283" s="13" t="s">
        <v>9</v>
      </c>
      <c r="O283" s="13" t="s">
        <v>6305</v>
      </c>
      <c r="P283" s="13" t="s">
        <v>17</v>
      </c>
      <c r="Q283" s="13" t="s">
        <v>6993</v>
      </c>
      <c r="R283" s="15">
        <v>127973</v>
      </c>
      <c r="S283" s="104" t="s">
        <v>72</v>
      </c>
      <c r="T283" s="13" t="str">
        <f t="shared" ca="1" si="13"/>
        <v>Yes</v>
      </c>
      <c r="U283" s="13" t="str">
        <f t="shared" ca="1" si="14"/>
        <v>Yes</v>
      </c>
      <c r="V283" s="236" t="s">
        <v>6939</v>
      </c>
    </row>
    <row r="284" spans="1:22">
      <c r="A284" s="110" t="s">
        <v>4174</v>
      </c>
      <c r="B284" s="96" t="s">
        <v>4133</v>
      </c>
      <c r="C284" s="13" t="s">
        <v>1525</v>
      </c>
      <c r="D284" s="13" t="s">
        <v>65</v>
      </c>
      <c r="E284" s="13" t="s">
        <v>65</v>
      </c>
      <c r="F284" s="13" t="s">
        <v>25</v>
      </c>
      <c r="G284" s="13" t="str">
        <f t="shared" ca="1" si="12"/>
        <v>S2</v>
      </c>
      <c r="H284" s="13" t="s">
        <v>54</v>
      </c>
      <c r="I284" s="13" t="s">
        <v>55</v>
      </c>
      <c r="J284" s="13" t="s">
        <v>7314</v>
      </c>
      <c r="K284" s="100">
        <v>42856</v>
      </c>
      <c r="L284" s="100">
        <v>42930</v>
      </c>
      <c r="M284" s="22">
        <v>42972</v>
      </c>
      <c r="N284" s="13" t="s">
        <v>9</v>
      </c>
      <c r="O284" s="13" t="s">
        <v>6267</v>
      </c>
      <c r="P284" s="13" t="s">
        <v>17</v>
      </c>
      <c r="Q284" s="13" t="s">
        <v>7315</v>
      </c>
      <c r="R284" s="15">
        <v>1977307</v>
      </c>
      <c r="S284" s="15" t="s">
        <v>72</v>
      </c>
      <c r="T284" s="13" t="str">
        <f t="shared" ca="1" si="13"/>
        <v>Yes</v>
      </c>
      <c r="U284" s="13" t="str">
        <f t="shared" ca="1" si="14"/>
        <v>Yes</v>
      </c>
      <c r="V284" s="236" t="s">
        <v>6757</v>
      </c>
    </row>
    <row r="285" spans="1:22">
      <c r="A285" s="110" t="s">
        <v>4174</v>
      </c>
      <c r="B285" s="96" t="s">
        <v>4133</v>
      </c>
      <c r="C285" s="13" t="s">
        <v>1525</v>
      </c>
      <c r="D285" s="13" t="s">
        <v>65</v>
      </c>
      <c r="E285" s="13" t="s">
        <v>65</v>
      </c>
      <c r="F285" s="13" t="s">
        <v>25</v>
      </c>
      <c r="G285" s="13" t="str">
        <f t="shared" ca="1" si="12"/>
        <v>S2</v>
      </c>
      <c r="H285" s="13" t="s">
        <v>54</v>
      </c>
      <c r="I285" s="13" t="s">
        <v>55</v>
      </c>
      <c r="J285" s="13" t="s">
        <v>7316</v>
      </c>
      <c r="K285" s="100">
        <v>42856</v>
      </c>
      <c r="L285" s="100">
        <v>42930</v>
      </c>
      <c r="M285" s="22">
        <v>42972</v>
      </c>
      <c r="N285" s="13" t="s">
        <v>9</v>
      </c>
      <c r="O285" s="13" t="s">
        <v>6267</v>
      </c>
      <c r="P285" s="13" t="s">
        <v>17</v>
      </c>
      <c r="Q285" s="13" t="s">
        <v>7315</v>
      </c>
      <c r="R285" s="15">
        <v>1484839</v>
      </c>
      <c r="S285" s="15" t="s">
        <v>72</v>
      </c>
      <c r="T285" s="13" t="str">
        <f t="shared" ca="1" si="13"/>
        <v>Yes</v>
      </c>
      <c r="U285" s="13" t="str">
        <f t="shared" ca="1" si="14"/>
        <v>Yes</v>
      </c>
      <c r="V285" s="236" t="s">
        <v>6757</v>
      </c>
    </row>
    <row r="286" spans="1:22">
      <c r="A286" s="110" t="s">
        <v>4174</v>
      </c>
      <c r="B286" s="96" t="s">
        <v>4133</v>
      </c>
      <c r="C286" s="13" t="s">
        <v>1525</v>
      </c>
      <c r="D286" s="13" t="s">
        <v>65</v>
      </c>
      <c r="E286" s="13" t="s">
        <v>65</v>
      </c>
      <c r="F286" s="13" t="s">
        <v>25</v>
      </c>
      <c r="G286" s="13" t="str">
        <f t="shared" ca="1" si="12"/>
        <v>S2</v>
      </c>
      <c r="H286" s="13" t="s">
        <v>54</v>
      </c>
      <c r="I286" s="13" t="s">
        <v>55</v>
      </c>
      <c r="J286" s="13" t="s">
        <v>7317</v>
      </c>
      <c r="K286" s="100">
        <v>42856</v>
      </c>
      <c r="L286" s="100">
        <v>42930</v>
      </c>
      <c r="M286" s="22">
        <v>42972</v>
      </c>
      <c r="N286" s="13" t="s">
        <v>9</v>
      </c>
      <c r="O286" s="13" t="s">
        <v>6267</v>
      </c>
      <c r="P286" s="13" t="s">
        <v>17</v>
      </c>
      <c r="Q286" s="13" t="s">
        <v>7315</v>
      </c>
      <c r="R286" s="15">
        <v>2938621</v>
      </c>
      <c r="S286" s="15" t="s">
        <v>72</v>
      </c>
      <c r="T286" s="13" t="str">
        <f t="shared" ca="1" si="13"/>
        <v>Yes</v>
      </c>
      <c r="U286" s="13" t="str">
        <f t="shared" ca="1" si="14"/>
        <v>Yes</v>
      </c>
      <c r="V286" s="236" t="s">
        <v>6757</v>
      </c>
    </row>
    <row r="287" spans="1:22">
      <c r="A287" s="110" t="s">
        <v>4141</v>
      </c>
      <c r="B287" s="96" t="s">
        <v>4142</v>
      </c>
      <c r="C287" s="13" t="s">
        <v>7318</v>
      </c>
      <c r="D287" s="13" t="s">
        <v>65</v>
      </c>
      <c r="E287" s="13" t="s">
        <v>52</v>
      </c>
      <c r="F287" s="13" t="s">
        <v>25</v>
      </c>
      <c r="G287" s="13" t="str">
        <f t="shared" ca="1" si="12"/>
        <v>S2</v>
      </c>
      <c r="H287" s="13" t="s">
        <v>54</v>
      </c>
      <c r="I287" s="13" t="s">
        <v>55</v>
      </c>
      <c r="J287" s="13" t="s">
        <v>7319</v>
      </c>
      <c r="K287" s="100">
        <v>42866</v>
      </c>
      <c r="L287" s="100">
        <v>42936</v>
      </c>
      <c r="M287" s="22">
        <v>42977</v>
      </c>
      <c r="N287" s="13" t="s">
        <v>9</v>
      </c>
      <c r="O287" s="13" t="s">
        <v>10</v>
      </c>
      <c r="P287" s="13" t="s">
        <v>17</v>
      </c>
      <c r="Q287" s="13" t="s">
        <v>7320</v>
      </c>
      <c r="R287" s="15">
        <v>32846</v>
      </c>
      <c r="S287" s="15" t="s">
        <v>72</v>
      </c>
      <c r="T287" s="13" t="str">
        <f t="shared" ca="1" si="13"/>
        <v>Yes</v>
      </c>
      <c r="U287" s="13" t="str">
        <f t="shared" ca="1" si="14"/>
        <v>Yes</v>
      </c>
      <c r="V287" s="236" t="s">
        <v>118</v>
      </c>
    </row>
    <row r="288" spans="1:22">
      <c r="A288" s="110" t="s">
        <v>4174</v>
      </c>
      <c r="B288" s="96" t="s">
        <v>4133</v>
      </c>
      <c r="C288" s="13" t="s">
        <v>5847</v>
      </c>
      <c r="D288" s="13" t="s">
        <v>65</v>
      </c>
      <c r="E288" s="13" t="s">
        <v>65</v>
      </c>
      <c r="F288" s="13" t="s">
        <v>25</v>
      </c>
      <c r="G288" s="13" t="str">
        <f t="shared" ca="1" si="12"/>
        <v>S2</v>
      </c>
      <c r="H288" s="13" t="s">
        <v>54</v>
      </c>
      <c r="I288" s="13" t="s">
        <v>55</v>
      </c>
      <c r="J288" s="13" t="s">
        <v>7321</v>
      </c>
      <c r="K288" s="100">
        <v>42917</v>
      </c>
      <c r="L288" s="100">
        <v>42961</v>
      </c>
      <c r="M288" s="22">
        <v>42978</v>
      </c>
      <c r="N288" s="13" t="s">
        <v>9</v>
      </c>
      <c r="O288" s="13" t="s">
        <v>6305</v>
      </c>
      <c r="P288" s="13" t="s">
        <v>17</v>
      </c>
      <c r="Q288" s="13" t="s">
        <v>7322</v>
      </c>
      <c r="R288" s="15">
        <v>70716</v>
      </c>
      <c r="S288" s="15" t="s">
        <v>72</v>
      </c>
      <c r="T288" s="13" t="str">
        <f t="shared" ca="1" si="13"/>
        <v>Yes</v>
      </c>
      <c r="U288" s="13" t="str">
        <f t="shared" ca="1" si="14"/>
        <v>Yes</v>
      </c>
      <c r="V288" s="236" t="s">
        <v>6939</v>
      </c>
    </row>
    <row r="289" spans="1:22">
      <c r="A289" s="13" t="s">
        <v>4180</v>
      </c>
      <c r="B289" s="96" t="s">
        <v>4181</v>
      </c>
      <c r="C289" s="13" t="s">
        <v>4722</v>
      </c>
      <c r="D289" s="13" t="s">
        <v>65</v>
      </c>
      <c r="E289" s="13" t="s">
        <v>52</v>
      </c>
      <c r="F289" s="13" t="s">
        <v>25</v>
      </c>
      <c r="G289" s="13" t="str">
        <f t="shared" ca="1" si="12"/>
        <v>S2</v>
      </c>
      <c r="H289" s="13" t="s">
        <v>54</v>
      </c>
      <c r="I289" s="13" t="s">
        <v>55</v>
      </c>
      <c r="J289" s="13" t="s">
        <v>7323</v>
      </c>
      <c r="K289" s="100">
        <v>42835</v>
      </c>
      <c r="L289" s="100">
        <v>42923</v>
      </c>
      <c r="M289" s="22">
        <v>42979</v>
      </c>
      <c r="N289" s="13" t="s">
        <v>11</v>
      </c>
      <c r="O289" s="13" t="s">
        <v>128</v>
      </c>
      <c r="P289" s="13" t="s">
        <v>17</v>
      </c>
      <c r="Q289" s="13"/>
      <c r="R289" s="15">
        <v>2497193</v>
      </c>
      <c r="S289" s="15" t="s">
        <v>72</v>
      </c>
      <c r="T289" s="13" t="str">
        <f t="shared" ca="1" si="13"/>
        <v>Yes</v>
      </c>
      <c r="U289" s="13" t="str">
        <f t="shared" ca="1" si="14"/>
        <v>Yes</v>
      </c>
      <c r="V289" s="236" t="s">
        <v>129</v>
      </c>
    </row>
    <row r="290" spans="1:22">
      <c r="A290" s="103" t="s">
        <v>4573</v>
      </c>
      <c r="B290" s="96" t="s">
        <v>4574</v>
      </c>
      <c r="C290" s="13" t="s">
        <v>7324</v>
      </c>
      <c r="D290" s="13" t="s">
        <v>65</v>
      </c>
      <c r="E290" s="13" t="s">
        <v>65</v>
      </c>
      <c r="F290" s="13" t="s">
        <v>25</v>
      </c>
      <c r="G290" s="13" t="str">
        <f t="shared" ca="1" si="12"/>
        <v>S2</v>
      </c>
      <c r="H290" s="13" t="s">
        <v>54</v>
      </c>
      <c r="I290" s="13" t="s">
        <v>55</v>
      </c>
      <c r="J290" s="13" t="s">
        <v>7325</v>
      </c>
      <c r="K290" s="100">
        <v>42891</v>
      </c>
      <c r="L290" s="100">
        <v>42944</v>
      </c>
      <c r="M290" s="22">
        <v>42979</v>
      </c>
      <c r="N290" s="13" t="s">
        <v>9</v>
      </c>
      <c r="O290" s="13" t="s">
        <v>6305</v>
      </c>
      <c r="P290" s="13" t="s">
        <v>17</v>
      </c>
      <c r="Q290" s="13" t="s">
        <v>7322</v>
      </c>
      <c r="R290" s="15">
        <v>32131</v>
      </c>
      <c r="S290" s="104" t="s">
        <v>72</v>
      </c>
      <c r="T290" s="13" t="str">
        <f t="shared" ca="1" si="13"/>
        <v>Yes</v>
      </c>
      <c r="U290" s="13" t="str">
        <f t="shared" ca="1" si="14"/>
        <v>Yes</v>
      </c>
      <c r="V290" s="236" t="s">
        <v>6939</v>
      </c>
    </row>
    <row r="291" spans="1:22">
      <c r="A291" s="110" t="s">
        <v>4174</v>
      </c>
      <c r="B291" s="96" t="s">
        <v>4133</v>
      </c>
      <c r="C291" s="13" t="s">
        <v>7326</v>
      </c>
      <c r="D291" s="13" t="s">
        <v>65</v>
      </c>
      <c r="E291" s="13" t="s">
        <v>65</v>
      </c>
      <c r="F291" s="13" t="s">
        <v>25</v>
      </c>
      <c r="G291" s="13" t="str">
        <f t="shared" ca="1" si="12"/>
        <v>S2</v>
      </c>
      <c r="H291" s="13" t="s">
        <v>54</v>
      </c>
      <c r="I291" s="13" t="s">
        <v>55</v>
      </c>
      <c r="J291" s="13" t="s">
        <v>7327</v>
      </c>
      <c r="K291" s="100">
        <v>42800</v>
      </c>
      <c r="L291" s="100">
        <v>42846</v>
      </c>
      <c r="M291" s="22">
        <v>42979</v>
      </c>
      <c r="N291" s="13" t="s">
        <v>9</v>
      </c>
      <c r="O291" s="13" t="s">
        <v>6267</v>
      </c>
      <c r="P291" s="13" t="s">
        <v>17</v>
      </c>
      <c r="Q291" s="13" t="s">
        <v>7315</v>
      </c>
      <c r="R291" s="15">
        <v>702495</v>
      </c>
      <c r="S291" s="104" t="s">
        <v>72</v>
      </c>
      <c r="T291" s="13" t="str">
        <f t="shared" ca="1" si="13"/>
        <v>Yes</v>
      </c>
      <c r="U291" s="13" t="str">
        <f t="shared" ca="1" si="14"/>
        <v>Yes</v>
      </c>
      <c r="V291" s="236" t="s">
        <v>6757</v>
      </c>
    </row>
    <row r="292" spans="1:22">
      <c r="A292" s="110" t="s">
        <v>4174</v>
      </c>
      <c r="B292" s="96" t="s">
        <v>4133</v>
      </c>
      <c r="C292" s="13" t="s">
        <v>3406</v>
      </c>
      <c r="D292" s="13" t="s">
        <v>65</v>
      </c>
      <c r="E292" s="13" t="s">
        <v>52</v>
      </c>
      <c r="F292" s="13" t="s">
        <v>25</v>
      </c>
      <c r="G292" s="13" t="str">
        <f t="shared" ca="1" si="12"/>
        <v>S2</v>
      </c>
      <c r="H292" s="13" t="s">
        <v>54</v>
      </c>
      <c r="I292" s="13" t="s">
        <v>55</v>
      </c>
      <c r="J292" s="13" t="s">
        <v>7328</v>
      </c>
      <c r="K292" s="100">
        <v>42906</v>
      </c>
      <c r="L292" s="100">
        <v>42946</v>
      </c>
      <c r="M292" s="22">
        <v>42983</v>
      </c>
      <c r="N292" s="13" t="s">
        <v>9</v>
      </c>
      <c r="O292" s="13" t="s">
        <v>5500</v>
      </c>
      <c r="P292" s="13" t="s">
        <v>17</v>
      </c>
      <c r="Q292" s="13" t="s">
        <v>7329</v>
      </c>
      <c r="R292" s="15">
        <v>3235531</v>
      </c>
      <c r="S292" s="15" t="s">
        <v>72</v>
      </c>
      <c r="T292" s="13" t="str">
        <f t="shared" ca="1" si="13"/>
        <v>Yes</v>
      </c>
      <c r="U292" s="13" t="str">
        <f t="shared" ca="1" si="14"/>
        <v>Yes</v>
      </c>
      <c r="V292" s="236" t="s">
        <v>5502</v>
      </c>
    </row>
    <row r="293" spans="1:22">
      <c r="A293" s="110" t="s">
        <v>4174</v>
      </c>
      <c r="B293" s="96" t="s">
        <v>4133</v>
      </c>
      <c r="C293" s="13" t="s">
        <v>5369</v>
      </c>
      <c r="D293" s="13" t="s">
        <v>65</v>
      </c>
      <c r="E293" s="13" t="s">
        <v>65</v>
      </c>
      <c r="F293" s="13" t="s">
        <v>25</v>
      </c>
      <c r="G293" s="13" t="str">
        <f t="shared" ca="1" si="12"/>
        <v>S2</v>
      </c>
      <c r="H293" s="13" t="s">
        <v>54</v>
      </c>
      <c r="I293" s="13" t="s">
        <v>55</v>
      </c>
      <c r="J293" s="13" t="s">
        <v>7330</v>
      </c>
      <c r="K293" s="100">
        <v>42765</v>
      </c>
      <c r="L293" s="100">
        <v>42856</v>
      </c>
      <c r="M293" s="22">
        <v>42989</v>
      </c>
      <c r="N293" s="13" t="s">
        <v>9</v>
      </c>
      <c r="O293" s="13" t="s">
        <v>4319</v>
      </c>
      <c r="P293" s="13" t="s">
        <v>17</v>
      </c>
      <c r="Q293" s="13" t="s">
        <v>7331</v>
      </c>
      <c r="R293" s="15">
        <v>222110</v>
      </c>
      <c r="S293" s="104" t="s">
        <v>72</v>
      </c>
      <c r="T293" s="13" t="str">
        <f t="shared" ca="1" si="13"/>
        <v>Yes</v>
      </c>
      <c r="U293" s="13" t="str">
        <f t="shared" ca="1" si="14"/>
        <v>Yes</v>
      </c>
      <c r="V293" s="236" t="s">
        <v>4963</v>
      </c>
    </row>
    <row r="294" spans="1:22">
      <c r="A294" s="103" t="s">
        <v>4429</v>
      </c>
      <c r="B294" s="96" t="s">
        <v>152</v>
      </c>
      <c r="C294" s="13" t="s">
        <v>4432</v>
      </c>
      <c r="D294" s="13" t="s">
        <v>65</v>
      </c>
      <c r="E294" s="13" t="s">
        <v>65</v>
      </c>
      <c r="F294" s="13" t="s">
        <v>25</v>
      </c>
      <c r="G294" s="13" t="str">
        <f t="shared" ca="1" si="12"/>
        <v>S2</v>
      </c>
      <c r="H294" s="13" t="s">
        <v>54</v>
      </c>
      <c r="I294" s="13" t="s">
        <v>55</v>
      </c>
      <c r="J294" s="13" t="s">
        <v>7332</v>
      </c>
      <c r="K294" s="100">
        <v>42779</v>
      </c>
      <c r="L294" s="100">
        <v>42860</v>
      </c>
      <c r="M294" s="22">
        <v>42989</v>
      </c>
      <c r="N294" s="13" t="s">
        <v>9</v>
      </c>
      <c r="O294" s="13" t="s">
        <v>10</v>
      </c>
      <c r="P294" s="13" t="s">
        <v>17</v>
      </c>
      <c r="Q294" s="13" t="s">
        <v>7333</v>
      </c>
      <c r="R294" s="15">
        <v>3547662</v>
      </c>
      <c r="S294" s="104" t="s">
        <v>72</v>
      </c>
      <c r="T294" s="13" t="str">
        <f t="shared" ca="1" si="13"/>
        <v>Yes</v>
      </c>
      <c r="U294" s="13" t="str">
        <f t="shared" ca="1" si="14"/>
        <v>Yes</v>
      </c>
      <c r="V294" s="236" t="s">
        <v>118</v>
      </c>
    </row>
    <row r="295" spans="1:22">
      <c r="A295" s="110" t="s">
        <v>4174</v>
      </c>
      <c r="B295" s="96" t="s">
        <v>4133</v>
      </c>
      <c r="C295" s="13" t="s">
        <v>7334</v>
      </c>
      <c r="D295" s="13" t="s">
        <v>76</v>
      </c>
      <c r="E295" s="13" t="s">
        <v>76</v>
      </c>
      <c r="F295" s="13" t="s">
        <v>25</v>
      </c>
      <c r="G295" s="13" t="str">
        <f t="shared" ca="1" si="12"/>
        <v>S2</v>
      </c>
      <c r="H295" s="13" t="s">
        <v>54</v>
      </c>
      <c r="I295" s="13" t="s">
        <v>55</v>
      </c>
      <c r="J295" s="13" t="s">
        <v>7335</v>
      </c>
      <c r="K295" s="100">
        <v>42931</v>
      </c>
      <c r="L295" s="100">
        <v>42956</v>
      </c>
      <c r="M295" s="22">
        <v>42992</v>
      </c>
      <c r="N295" s="13" t="s">
        <v>9</v>
      </c>
      <c r="O295" s="13" t="s">
        <v>6305</v>
      </c>
      <c r="P295" s="13" t="s">
        <v>17</v>
      </c>
      <c r="Q295" s="13" t="s">
        <v>7336</v>
      </c>
      <c r="R295" s="15">
        <v>22198</v>
      </c>
      <c r="S295" s="15" t="s">
        <v>72</v>
      </c>
      <c r="T295" s="13" t="str">
        <f t="shared" ca="1" si="13"/>
        <v>Yes</v>
      </c>
      <c r="U295" s="13" t="str">
        <f t="shared" ca="1" si="14"/>
        <v>Yes</v>
      </c>
      <c r="V295" s="236" t="s">
        <v>6939</v>
      </c>
    </row>
    <row r="296" spans="1:22">
      <c r="A296" s="110" t="s">
        <v>4174</v>
      </c>
      <c r="B296" s="96" t="s">
        <v>4133</v>
      </c>
      <c r="C296" s="13" t="s">
        <v>7337</v>
      </c>
      <c r="D296" s="13" t="s">
        <v>65</v>
      </c>
      <c r="E296" s="13" t="s">
        <v>65</v>
      </c>
      <c r="F296" s="13" t="s">
        <v>25</v>
      </c>
      <c r="G296" s="13" t="str">
        <f t="shared" ca="1" si="12"/>
        <v>S2</v>
      </c>
      <c r="H296" s="13" t="s">
        <v>54</v>
      </c>
      <c r="I296" s="13" t="s">
        <v>55</v>
      </c>
      <c r="J296" s="13" t="s">
        <v>7338</v>
      </c>
      <c r="K296" s="100">
        <v>42744</v>
      </c>
      <c r="L296" s="100">
        <v>42944</v>
      </c>
      <c r="M296" s="22">
        <v>42992</v>
      </c>
      <c r="N296" s="13" t="s">
        <v>9</v>
      </c>
      <c r="O296" s="13" t="s">
        <v>5539</v>
      </c>
      <c r="P296" s="13" t="s">
        <v>17</v>
      </c>
      <c r="Q296" s="13" t="s">
        <v>7339</v>
      </c>
      <c r="R296" s="15">
        <v>59</v>
      </c>
      <c r="S296" s="104" t="s">
        <v>72</v>
      </c>
      <c r="T296" s="13" t="str">
        <f t="shared" ca="1" si="13"/>
        <v>Yes</v>
      </c>
      <c r="U296" s="13" t="str">
        <f t="shared" ca="1" si="14"/>
        <v>Yes</v>
      </c>
      <c r="V296" s="236" t="s">
        <v>5541</v>
      </c>
    </row>
    <row r="297" spans="1:22">
      <c r="A297" s="110" t="s">
        <v>4196</v>
      </c>
      <c r="B297" s="96" t="s">
        <v>4197</v>
      </c>
      <c r="C297" s="13" t="s">
        <v>7340</v>
      </c>
      <c r="D297" s="13" t="s">
        <v>65</v>
      </c>
      <c r="E297" s="13" t="s">
        <v>65</v>
      </c>
      <c r="F297" s="13" t="s">
        <v>25</v>
      </c>
      <c r="G297" s="13" t="str">
        <f t="shared" ca="1" si="12"/>
        <v>S2</v>
      </c>
      <c r="H297" s="13" t="s">
        <v>54</v>
      </c>
      <c r="I297" s="13" t="s">
        <v>55</v>
      </c>
      <c r="J297" s="13" t="s">
        <v>7341</v>
      </c>
      <c r="K297" s="100">
        <v>42744</v>
      </c>
      <c r="L297" s="100">
        <v>42866</v>
      </c>
      <c r="M297" s="22">
        <v>42993</v>
      </c>
      <c r="N297" s="13" t="s">
        <v>13</v>
      </c>
      <c r="O297" s="13" t="s">
        <v>14</v>
      </c>
      <c r="P297" s="13" t="s">
        <v>17</v>
      </c>
      <c r="Q297" s="13"/>
      <c r="R297" s="15">
        <v>22337</v>
      </c>
      <c r="S297" s="15" t="s">
        <v>58</v>
      </c>
      <c r="T297" s="13" t="str">
        <f t="shared" ca="1" si="13"/>
        <v>Yes</v>
      </c>
      <c r="U297" s="13" t="str">
        <f t="shared" ca="1" si="14"/>
        <v>Yes</v>
      </c>
      <c r="V297" s="236" t="s">
        <v>2701</v>
      </c>
    </row>
    <row r="298" spans="1:22">
      <c r="A298" s="13" t="s">
        <v>4766</v>
      </c>
      <c r="B298" s="95" t="s">
        <v>4767</v>
      </c>
      <c r="C298" s="13" t="s">
        <v>7342</v>
      </c>
      <c r="D298" s="13" t="s">
        <v>65</v>
      </c>
      <c r="E298" s="13" t="s">
        <v>65</v>
      </c>
      <c r="F298" s="13" t="s">
        <v>25</v>
      </c>
      <c r="G298" s="13" t="str">
        <f t="shared" ca="1" si="12"/>
        <v>S2</v>
      </c>
      <c r="H298" s="13" t="s">
        <v>54</v>
      </c>
      <c r="I298" s="13" t="s">
        <v>55</v>
      </c>
      <c r="J298" s="13" t="s">
        <v>7343</v>
      </c>
      <c r="K298" s="100">
        <v>42947</v>
      </c>
      <c r="L298" s="100">
        <v>42986</v>
      </c>
      <c r="M298" s="22">
        <v>43000</v>
      </c>
      <c r="N298" s="13" t="s">
        <v>13</v>
      </c>
      <c r="O298" s="13" t="s">
        <v>14</v>
      </c>
      <c r="P298" s="13" t="s">
        <v>17</v>
      </c>
      <c r="Q298" s="233"/>
      <c r="R298" s="15">
        <v>158922</v>
      </c>
      <c r="S298" s="15" t="s">
        <v>72</v>
      </c>
      <c r="T298" s="13" t="str">
        <f t="shared" ca="1" si="13"/>
        <v>Yes</v>
      </c>
      <c r="U298" s="13" t="str">
        <f t="shared" ca="1" si="14"/>
        <v>Yes</v>
      </c>
      <c r="V298" s="236" t="s">
        <v>2701</v>
      </c>
    </row>
    <row r="299" spans="1:22">
      <c r="A299" s="110" t="s">
        <v>4174</v>
      </c>
      <c r="B299" s="96" t="s">
        <v>4133</v>
      </c>
      <c r="C299" s="13" t="s">
        <v>5863</v>
      </c>
      <c r="D299" s="13" t="s">
        <v>65</v>
      </c>
      <c r="E299" s="13" t="s">
        <v>52</v>
      </c>
      <c r="F299" s="13" t="s">
        <v>25</v>
      </c>
      <c r="G299" s="13" t="str">
        <f t="shared" ca="1" si="12"/>
        <v>S2</v>
      </c>
      <c r="H299" s="13" t="s">
        <v>54</v>
      </c>
      <c r="I299" s="13" t="s">
        <v>68</v>
      </c>
      <c r="J299" s="13" t="s">
        <v>7344</v>
      </c>
      <c r="K299" s="100">
        <v>42815</v>
      </c>
      <c r="L299" s="100">
        <v>42892</v>
      </c>
      <c r="M299" s="22">
        <v>43000</v>
      </c>
      <c r="N299" s="13" t="s">
        <v>11</v>
      </c>
      <c r="O299" s="13" t="s">
        <v>4365</v>
      </c>
      <c r="P299" s="13" t="s">
        <v>17</v>
      </c>
      <c r="Q299" s="13"/>
      <c r="R299" s="15">
        <v>500000</v>
      </c>
      <c r="S299" s="104" t="s">
        <v>72</v>
      </c>
      <c r="T299" s="13" t="str">
        <f t="shared" ca="1" si="13"/>
        <v>Yes</v>
      </c>
      <c r="U299" s="13" t="str">
        <f t="shared" ca="1" si="14"/>
        <v>Yes</v>
      </c>
      <c r="V299" s="236" t="s">
        <v>4366</v>
      </c>
    </row>
    <row r="300" spans="1:22">
      <c r="A300" s="102" t="s">
        <v>4429</v>
      </c>
      <c r="B300" s="96" t="s">
        <v>152</v>
      </c>
      <c r="C300" s="13" t="s">
        <v>7072</v>
      </c>
      <c r="D300" s="13" t="s">
        <v>65</v>
      </c>
      <c r="E300" s="13" t="s">
        <v>65</v>
      </c>
      <c r="F300" s="13" t="s">
        <v>25</v>
      </c>
      <c r="G300" s="13" t="str">
        <f t="shared" ca="1" si="12"/>
        <v>S2</v>
      </c>
      <c r="H300" s="13" t="s">
        <v>54</v>
      </c>
      <c r="I300" s="13" t="s">
        <v>68</v>
      </c>
      <c r="J300" s="13" t="s">
        <v>7345</v>
      </c>
      <c r="K300" s="100">
        <v>42828</v>
      </c>
      <c r="L300" s="100">
        <v>42965</v>
      </c>
      <c r="M300" s="22">
        <v>43003</v>
      </c>
      <c r="N300" s="13" t="s">
        <v>9</v>
      </c>
      <c r="O300" s="13" t="s">
        <v>6305</v>
      </c>
      <c r="P300" s="13" t="s">
        <v>17</v>
      </c>
      <c r="Q300" s="13" t="s">
        <v>7346</v>
      </c>
      <c r="R300" s="15">
        <v>16881</v>
      </c>
      <c r="S300" s="15" t="s">
        <v>72</v>
      </c>
      <c r="T300" s="13" t="str">
        <f t="shared" ca="1" si="13"/>
        <v>Yes</v>
      </c>
      <c r="U300" s="13" t="str">
        <f t="shared" ca="1" si="14"/>
        <v>Yes</v>
      </c>
      <c r="V300" s="236" t="s">
        <v>6939</v>
      </c>
    </row>
    <row r="301" spans="1:22">
      <c r="A301" s="104" t="s">
        <v>4214</v>
      </c>
      <c r="B301" s="96" t="s">
        <v>4215</v>
      </c>
      <c r="C301" s="13" t="s">
        <v>7347</v>
      </c>
      <c r="D301" s="13" t="s">
        <v>65</v>
      </c>
      <c r="E301" s="13" t="s">
        <v>65</v>
      </c>
      <c r="F301" s="13" t="s">
        <v>25</v>
      </c>
      <c r="G301" s="13" t="str">
        <f t="shared" ca="1" si="12"/>
        <v>S2</v>
      </c>
      <c r="H301" s="13" t="s">
        <v>54</v>
      </c>
      <c r="I301" s="13" t="s">
        <v>55</v>
      </c>
      <c r="J301" s="13" t="s">
        <v>7348</v>
      </c>
      <c r="K301" s="100">
        <v>42863</v>
      </c>
      <c r="L301" s="100">
        <v>42944</v>
      </c>
      <c r="M301" s="22">
        <v>43007</v>
      </c>
      <c r="N301" s="13" t="s">
        <v>9</v>
      </c>
      <c r="O301" s="13" t="s">
        <v>10</v>
      </c>
      <c r="P301" s="13" t="s">
        <v>17</v>
      </c>
      <c r="Q301" s="13" t="s">
        <v>7349</v>
      </c>
      <c r="R301" s="15">
        <v>2131553</v>
      </c>
      <c r="S301" s="15" t="s">
        <v>72</v>
      </c>
      <c r="T301" s="13" t="str">
        <f t="shared" ca="1" si="13"/>
        <v>Yes</v>
      </c>
      <c r="U301" s="13" t="str">
        <f t="shared" ca="1" si="14"/>
        <v>Yes</v>
      </c>
      <c r="V301" s="236" t="s">
        <v>118</v>
      </c>
    </row>
    <row r="302" spans="1:22">
      <c r="A302" s="102" t="s">
        <v>4660</v>
      </c>
      <c r="B302" s="96" t="s">
        <v>4661</v>
      </c>
      <c r="C302" s="13" t="s">
        <v>5625</v>
      </c>
      <c r="D302" s="13" t="s">
        <v>65</v>
      </c>
      <c r="E302" s="13" t="s">
        <v>52</v>
      </c>
      <c r="F302" s="13" t="s">
        <v>25</v>
      </c>
      <c r="G302" s="13" t="str">
        <f t="shared" ca="1" si="12"/>
        <v>S2</v>
      </c>
      <c r="H302" s="13" t="s">
        <v>54</v>
      </c>
      <c r="I302" s="13" t="s">
        <v>55</v>
      </c>
      <c r="J302" s="13" t="s">
        <v>7350</v>
      </c>
      <c r="K302" s="100">
        <v>42905</v>
      </c>
      <c r="L302" s="100">
        <v>42985</v>
      </c>
      <c r="M302" s="22">
        <v>43014</v>
      </c>
      <c r="N302" s="13" t="s">
        <v>13</v>
      </c>
      <c r="O302" s="13" t="s">
        <v>145</v>
      </c>
      <c r="P302" s="13" t="s">
        <v>17</v>
      </c>
      <c r="Q302" s="13"/>
      <c r="R302" s="15">
        <v>133818</v>
      </c>
      <c r="S302" s="15" t="s">
        <v>72</v>
      </c>
      <c r="T302" s="13" t="str">
        <f t="shared" ca="1" si="13"/>
        <v>Yes</v>
      </c>
      <c r="U302" s="13" t="str">
        <f t="shared" ca="1" si="14"/>
        <v>Yes</v>
      </c>
      <c r="V302" s="236" t="s">
        <v>146</v>
      </c>
    </row>
    <row r="303" spans="1:22">
      <c r="A303" s="13" t="s">
        <v>4214</v>
      </c>
      <c r="B303" s="13" t="s">
        <v>4215</v>
      </c>
      <c r="C303" s="13" t="s">
        <v>574</v>
      </c>
      <c r="D303" s="13" t="s">
        <v>65</v>
      </c>
      <c r="E303" s="13" t="s">
        <v>76</v>
      </c>
      <c r="F303" s="13" t="s">
        <v>25</v>
      </c>
      <c r="G303" s="13" t="str">
        <f t="shared" ca="1" si="12"/>
        <v>S2</v>
      </c>
      <c r="H303" s="13" t="s">
        <v>54</v>
      </c>
      <c r="I303" s="13" t="s">
        <v>55</v>
      </c>
      <c r="J303" s="13" t="s">
        <v>7351</v>
      </c>
      <c r="K303" s="100">
        <v>42917</v>
      </c>
      <c r="L303" s="100">
        <v>42965</v>
      </c>
      <c r="M303" s="22">
        <v>43021</v>
      </c>
      <c r="N303" s="13" t="s">
        <v>9</v>
      </c>
      <c r="O303" s="13" t="s">
        <v>10</v>
      </c>
      <c r="P303" s="13" t="s">
        <v>17</v>
      </c>
      <c r="Q303" s="13" t="s">
        <v>7352</v>
      </c>
      <c r="R303" s="15">
        <v>13586</v>
      </c>
      <c r="S303" s="104" t="s">
        <v>72</v>
      </c>
      <c r="T303" s="13" t="str">
        <f t="shared" ca="1" si="13"/>
        <v>Yes</v>
      </c>
      <c r="U303" s="18" t="str">
        <f t="shared" ca="1" si="14"/>
        <v>Yes</v>
      </c>
      <c r="V303" s="236" t="s">
        <v>118</v>
      </c>
    </row>
    <row r="304" spans="1:22">
      <c r="A304" s="233" t="s">
        <v>4230</v>
      </c>
      <c r="B304" s="13" t="s">
        <v>4613</v>
      </c>
      <c r="C304" s="13" t="s">
        <v>6458</v>
      </c>
      <c r="D304" s="13" t="s">
        <v>65</v>
      </c>
      <c r="E304" s="13" t="s">
        <v>65</v>
      </c>
      <c r="F304" s="13" t="s">
        <v>25</v>
      </c>
      <c r="G304" s="13" t="str">
        <f t="shared" ca="1" si="12"/>
        <v>S2</v>
      </c>
      <c r="H304" s="13" t="s">
        <v>54</v>
      </c>
      <c r="I304" s="13" t="s">
        <v>68</v>
      </c>
      <c r="J304" s="13" t="s">
        <v>7353</v>
      </c>
      <c r="K304" s="100">
        <v>42795</v>
      </c>
      <c r="L304" s="100">
        <v>42902</v>
      </c>
      <c r="M304" s="22">
        <v>43024</v>
      </c>
      <c r="N304" s="13" t="s">
        <v>9</v>
      </c>
      <c r="O304" s="13" t="s">
        <v>6267</v>
      </c>
      <c r="P304" s="13" t="s">
        <v>17</v>
      </c>
      <c r="Q304" s="13" t="s">
        <v>7354</v>
      </c>
      <c r="R304" s="15">
        <v>0</v>
      </c>
      <c r="S304" s="15" t="s">
        <v>72</v>
      </c>
      <c r="T304" s="13" t="str">
        <f t="shared" ca="1" si="13"/>
        <v>Yes</v>
      </c>
      <c r="U304" s="13" t="str">
        <f t="shared" ca="1" si="14"/>
        <v>Yes</v>
      </c>
      <c r="V304" s="236" t="s">
        <v>6757</v>
      </c>
    </row>
    <row r="305" spans="1:22">
      <c r="A305" s="102" t="s">
        <v>4214</v>
      </c>
      <c r="B305" s="96" t="s">
        <v>4215</v>
      </c>
      <c r="C305" s="13" t="s">
        <v>7355</v>
      </c>
      <c r="D305" s="13" t="s">
        <v>76</v>
      </c>
      <c r="E305" s="13" t="s">
        <v>76</v>
      </c>
      <c r="F305" s="13" t="s">
        <v>25</v>
      </c>
      <c r="G305" s="13" t="str">
        <f t="shared" ca="1" si="12"/>
        <v>S2</v>
      </c>
      <c r="H305" s="13" t="s">
        <v>54</v>
      </c>
      <c r="I305" s="13" t="s">
        <v>68</v>
      </c>
      <c r="J305" s="13" t="s">
        <v>7356</v>
      </c>
      <c r="K305" s="100">
        <v>42919</v>
      </c>
      <c r="L305" s="100">
        <v>43000</v>
      </c>
      <c r="M305" s="22">
        <v>43028</v>
      </c>
      <c r="N305" s="13" t="s">
        <v>7</v>
      </c>
      <c r="O305" s="13" t="s">
        <v>4814</v>
      </c>
      <c r="P305" s="13" t="s">
        <v>17</v>
      </c>
      <c r="Q305" s="13" t="s">
        <v>3641</v>
      </c>
      <c r="R305" s="15">
        <v>584</v>
      </c>
      <c r="S305" s="15" t="s">
        <v>72</v>
      </c>
      <c r="T305" s="13" t="str">
        <f t="shared" ca="1" si="13"/>
        <v>Yes</v>
      </c>
      <c r="U305" s="13" t="str">
        <f t="shared" ca="1" si="14"/>
        <v>Yes</v>
      </c>
      <c r="V305" s="236" t="s">
        <v>4816</v>
      </c>
    </row>
    <row r="306" spans="1:22">
      <c r="A306" s="103" t="s">
        <v>4174</v>
      </c>
      <c r="B306" s="96" t="s">
        <v>4133</v>
      </c>
      <c r="C306" s="13" t="s">
        <v>4930</v>
      </c>
      <c r="D306" s="13" t="s">
        <v>65</v>
      </c>
      <c r="E306" s="13" t="s">
        <v>65</v>
      </c>
      <c r="F306" s="13" t="s">
        <v>25</v>
      </c>
      <c r="G306" s="13" t="str">
        <f t="shared" ca="1" si="12"/>
        <v>S2</v>
      </c>
      <c r="H306" s="13" t="s">
        <v>54</v>
      </c>
      <c r="I306" s="13" t="s">
        <v>55</v>
      </c>
      <c r="J306" s="13" t="s">
        <v>7357</v>
      </c>
      <c r="K306" s="100">
        <v>42995</v>
      </c>
      <c r="L306" s="100">
        <v>43020</v>
      </c>
      <c r="M306" s="22">
        <v>43034</v>
      </c>
      <c r="N306" s="13" t="s">
        <v>11</v>
      </c>
      <c r="O306" s="13" t="s">
        <v>12</v>
      </c>
      <c r="P306" s="13" t="s">
        <v>17</v>
      </c>
      <c r="Q306" s="13" t="s">
        <v>7358</v>
      </c>
      <c r="R306" s="15">
        <v>500000</v>
      </c>
      <c r="S306" s="104" t="s">
        <v>72</v>
      </c>
      <c r="T306" s="13" t="str">
        <f t="shared" ca="1" si="13"/>
        <v>Yes</v>
      </c>
      <c r="U306" s="13" t="str">
        <f t="shared" ca="1" si="14"/>
        <v>Yes</v>
      </c>
      <c r="V306" s="236" t="s">
        <v>125</v>
      </c>
    </row>
    <row r="307" spans="1:22">
      <c r="A307" s="102" t="s">
        <v>4132</v>
      </c>
      <c r="B307" s="96" t="s">
        <v>4695</v>
      </c>
      <c r="C307" s="13" t="s">
        <v>7305</v>
      </c>
      <c r="D307" s="13" t="s">
        <v>65</v>
      </c>
      <c r="E307" s="13" t="s">
        <v>65</v>
      </c>
      <c r="F307" s="13" t="s">
        <v>25</v>
      </c>
      <c r="G307" s="13" t="str">
        <f t="shared" ca="1" si="12"/>
        <v>S2</v>
      </c>
      <c r="H307" s="13" t="s">
        <v>54</v>
      </c>
      <c r="I307" s="13" t="s">
        <v>55</v>
      </c>
      <c r="J307" s="13" t="s">
        <v>7359</v>
      </c>
      <c r="K307" s="100">
        <v>42967</v>
      </c>
      <c r="L307" s="100">
        <v>43014</v>
      </c>
      <c r="M307" s="22">
        <v>43035</v>
      </c>
      <c r="N307" s="13" t="s">
        <v>9</v>
      </c>
      <c r="O307" s="13" t="s">
        <v>6267</v>
      </c>
      <c r="P307" s="13" t="s">
        <v>17</v>
      </c>
      <c r="Q307" s="13" t="s">
        <v>7360</v>
      </c>
      <c r="R307" s="15">
        <v>195112</v>
      </c>
      <c r="S307" s="15" t="s">
        <v>72</v>
      </c>
      <c r="T307" s="13" t="str">
        <f t="shared" ca="1" si="13"/>
        <v>Yes</v>
      </c>
      <c r="U307" s="13" t="str">
        <f t="shared" ca="1" si="14"/>
        <v>Yes</v>
      </c>
      <c r="V307" s="236" t="s">
        <v>6757</v>
      </c>
    </row>
    <row r="308" spans="1:22">
      <c r="A308" s="102" t="s">
        <v>4174</v>
      </c>
      <c r="B308" s="96" t="s">
        <v>4133</v>
      </c>
      <c r="C308" s="13" t="s">
        <v>3806</v>
      </c>
      <c r="D308" s="13" t="s">
        <v>76</v>
      </c>
      <c r="E308" s="13" t="s">
        <v>76</v>
      </c>
      <c r="F308" s="13" t="s">
        <v>25</v>
      </c>
      <c r="G308" s="13" t="str">
        <f t="shared" ca="1" si="12"/>
        <v>S2</v>
      </c>
      <c r="H308" s="13" t="s">
        <v>54</v>
      </c>
      <c r="I308" s="13" t="s">
        <v>55</v>
      </c>
      <c r="J308" s="13" t="s">
        <v>7361</v>
      </c>
      <c r="K308" s="100">
        <v>42944</v>
      </c>
      <c r="L308" s="100">
        <v>42993</v>
      </c>
      <c r="M308" s="22">
        <v>43049</v>
      </c>
      <c r="N308" s="13" t="s">
        <v>9</v>
      </c>
      <c r="O308" s="13" t="s">
        <v>6267</v>
      </c>
      <c r="P308" s="13" t="s">
        <v>17</v>
      </c>
      <c r="Q308" s="13" t="s">
        <v>7362</v>
      </c>
      <c r="R308" s="15">
        <v>183260</v>
      </c>
      <c r="S308" s="15" t="s">
        <v>72</v>
      </c>
      <c r="T308" s="13" t="str">
        <f t="shared" ca="1" si="13"/>
        <v>Yes</v>
      </c>
      <c r="U308" s="13" t="str">
        <f t="shared" ca="1" si="14"/>
        <v>Yes</v>
      </c>
      <c r="V308" s="236" t="s">
        <v>6757</v>
      </c>
    </row>
    <row r="309" spans="1:22">
      <c r="A309" s="110" t="s">
        <v>4174</v>
      </c>
      <c r="B309" s="96" t="s">
        <v>4133</v>
      </c>
      <c r="C309" s="13" t="s">
        <v>5938</v>
      </c>
      <c r="D309" s="13" t="s">
        <v>76</v>
      </c>
      <c r="E309" s="13" t="s">
        <v>76</v>
      </c>
      <c r="F309" s="13" t="s">
        <v>25</v>
      </c>
      <c r="G309" s="13" t="str">
        <f t="shared" ca="1" si="12"/>
        <v>S2</v>
      </c>
      <c r="H309" s="13" t="s">
        <v>54</v>
      </c>
      <c r="I309" s="13" t="s">
        <v>55</v>
      </c>
      <c r="J309" s="13" t="s">
        <v>7363</v>
      </c>
      <c r="K309" s="100">
        <v>42944</v>
      </c>
      <c r="L309" s="100">
        <v>42993</v>
      </c>
      <c r="M309" s="22">
        <v>43049</v>
      </c>
      <c r="N309" s="13" t="s">
        <v>9</v>
      </c>
      <c r="O309" s="13" t="s">
        <v>6267</v>
      </c>
      <c r="P309" s="13" t="s">
        <v>17</v>
      </c>
      <c r="Q309" s="13" t="s">
        <v>7362</v>
      </c>
      <c r="R309" s="15">
        <v>183260</v>
      </c>
      <c r="S309" s="15" t="s">
        <v>72</v>
      </c>
      <c r="T309" s="13" t="str">
        <f t="shared" ca="1" si="13"/>
        <v>Yes</v>
      </c>
      <c r="U309" s="13" t="str">
        <f t="shared" ca="1" si="14"/>
        <v>Yes</v>
      </c>
      <c r="V309" s="236" t="s">
        <v>6757</v>
      </c>
    </row>
    <row r="310" spans="1:22">
      <c r="A310" s="13" t="s">
        <v>4180</v>
      </c>
      <c r="B310" s="96" t="s">
        <v>4181</v>
      </c>
      <c r="C310" s="13" t="s">
        <v>4722</v>
      </c>
      <c r="D310" s="13" t="s">
        <v>65</v>
      </c>
      <c r="E310" s="13" t="s">
        <v>52</v>
      </c>
      <c r="F310" s="13" t="s">
        <v>25</v>
      </c>
      <c r="G310" s="13" t="str">
        <f t="shared" ca="1" si="12"/>
        <v>S2</v>
      </c>
      <c r="H310" s="13" t="s">
        <v>54</v>
      </c>
      <c r="I310" s="13" t="s">
        <v>55</v>
      </c>
      <c r="J310" s="13" t="s">
        <v>7364</v>
      </c>
      <c r="K310" s="100">
        <v>42926</v>
      </c>
      <c r="L310" s="100">
        <v>42972</v>
      </c>
      <c r="M310" s="22">
        <v>43052</v>
      </c>
      <c r="N310" s="13" t="s">
        <v>7</v>
      </c>
      <c r="O310" s="13" t="s">
        <v>4814</v>
      </c>
      <c r="P310" s="13" t="s">
        <v>17</v>
      </c>
      <c r="Q310" s="13"/>
      <c r="R310" s="15">
        <v>2519494</v>
      </c>
      <c r="S310" s="104" t="s">
        <v>72</v>
      </c>
      <c r="T310" s="13" t="str">
        <f t="shared" ca="1" si="13"/>
        <v>Yes</v>
      </c>
      <c r="U310" s="13" t="str">
        <f t="shared" ca="1" si="14"/>
        <v>Yes</v>
      </c>
      <c r="V310" s="236" t="s">
        <v>4816</v>
      </c>
    </row>
    <row r="311" spans="1:22">
      <c r="A311" s="110" t="s">
        <v>4174</v>
      </c>
      <c r="B311" s="96" t="s">
        <v>4133</v>
      </c>
      <c r="C311" s="13" t="s">
        <v>2677</v>
      </c>
      <c r="D311" s="13" t="s">
        <v>76</v>
      </c>
      <c r="E311" s="13" t="s">
        <v>76</v>
      </c>
      <c r="F311" s="13" t="s">
        <v>25</v>
      </c>
      <c r="G311" s="13" t="str">
        <f t="shared" ca="1" si="12"/>
        <v>S2</v>
      </c>
      <c r="H311" s="13" t="s">
        <v>54</v>
      </c>
      <c r="I311" s="13" t="s">
        <v>68</v>
      </c>
      <c r="J311" s="13" t="s">
        <v>7365</v>
      </c>
      <c r="K311" s="100">
        <v>42993</v>
      </c>
      <c r="L311" s="100">
        <v>43021</v>
      </c>
      <c r="M311" s="22">
        <v>43054</v>
      </c>
      <c r="N311" s="13" t="s">
        <v>9</v>
      </c>
      <c r="O311" s="13" t="s">
        <v>181</v>
      </c>
      <c r="P311" s="13" t="s">
        <v>17</v>
      </c>
      <c r="Q311" s="13" t="s">
        <v>7151</v>
      </c>
      <c r="R311" s="15">
        <v>22700</v>
      </c>
      <c r="S311" s="15" t="s">
        <v>72</v>
      </c>
      <c r="T311" s="13" t="str">
        <f t="shared" ca="1" si="13"/>
        <v>Yes</v>
      </c>
      <c r="U311" s="13" t="str">
        <f t="shared" ca="1" si="14"/>
        <v>Yes</v>
      </c>
      <c r="V311" s="236" t="s">
        <v>182</v>
      </c>
    </row>
    <row r="312" spans="1:22">
      <c r="A312" s="13" t="s">
        <v>4180</v>
      </c>
      <c r="B312" s="13" t="s">
        <v>4181</v>
      </c>
      <c r="C312" s="13" t="s">
        <v>7366</v>
      </c>
      <c r="D312" s="13" t="s">
        <v>65</v>
      </c>
      <c r="E312" s="13" t="s">
        <v>65</v>
      </c>
      <c r="F312" s="13" t="s">
        <v>25</v>
      </c>
      <c r="G312" s="13" t="str">
        <f t="shared" ca="1" si="12"/>
        <v>S2</v>
      </c>
      <c r="H312" s="13" t="s">
        <v>54</v>
      </c>
      <c r="I312" s="13" t="s">
        <v>55</v>
      </c>
      <c r="J312" s="13" t="s">
        <v>7367</v>
      </c>
      <c r="K312" s="100">
        <v>42888</v>
      </c>
      <c r="L312" s="100">
        <v>42998</v>
      </c>
      <c r="M312" s="22">
        <v>43056</v>
      </c>
      <c r="N312" s="13" t="s">
        <v>9</v>
      </c>
      <c r="O312" s="13" t="s">
        <v>6267</v>
      </c>
      <c r="P312" s="13" t="s">
        <v>17</v>
      </c>
      <c r="Q312" s="13" t="s">
        <v>7368</v>
      </c>
      <c r="R312" s="15">
        <v>4183001</v>
      </c>
      <c r="S312" s="15" t="s">
        <v>72</v>
      </c>
      <c r="T312" s="13" t="str">
        <f t="shared" ca="1" si="13"/>
        <v>Yes</v>
      </c>
      <c r="U312" s="13" t="str">
        <f t="shared" ca="1" si="14"/>
        <v>Yes</v>
      </c>
      <c r="V312" s="236" t="s">
        <v>6757</v>
      </c>
    </row>
    <row r="313" spans="1:22">
      <c r="A313" s="110" t="s">
        <v>4174</v>
      </c>
      <c r="B313" s="96" t="s">
        <v>4133</v>
      </c>
      <c r="C313" s="13" t="s">
        <v>5847</v>
      </c>
      <c r="D313" s="13" t="s">
        <v>65</v>
      </c>
      <c r="E313" s="13" t="s">
        <v>65</v>
      </c>
      <c r="F313" s="13" t="s">
        <v>25</v>
      </c>
      <c r="G313" s="13" t="str">
        <f t="shared" ca="1" si="12"/>
        <v>S2</v>
      </c>
      <c r="H313" s="13" t="s">
        <v>54</v>
      </c>
      <c r="I313" s="13" t="s">
        <v>55</v>
      </c>
      <c r="J313" s="13" t="s">
        <v>7369</v>
      </c>
      <c r="K313" s="100">
        <v>42975</v>
      </c>
      <c r="L313" s="100">
        <v>43000</v>
      </c>
      <c r="M313" s="22">
        <v>43062</v>
      </c>
      <c r="N313" s="13" t="s">
        <v>13</v>
      </c>
      <c r="O313" s="13" t="s">
        <v>132</v>
      </c>
      <c r="P313" s="13" t="s">
        <v>17</v>
      </c>
      <c r="Q313" s="13" t="s">
        <v>7370</v>
      </c>
      <c r="R313" s="15">
        <v>52138</v>
      </c>
      <c r="S313" s="104" t="s">
        <v>72</v>
      </c>
      <c r="T313" s="13" t="str">
        <f t="shared" ca="1" si="13"/>
        <v>Yes</v>
      </c>
      <c r="U313" s="13" t="str">
        <f t="shared" ca="1" si="14"/>
        <v>Yes</v>
      </c>
      <c r="V313" s="236" t="s">
        <v>133</v>
      </c>
    </row>
    <row r="314" spans="1:22">
      <c r="A314" s="103" t="s">
        <v>4214</v>
      </c>
      <c r="B314" s="96" t="s">
        <v>4215</v>
      </c>
      <c r="C314" s="13" t="s">
        <v>7371</v>
      </c>
      <c r="D314" s="13" t="s">
        <v>65</v>
      </c>
      <c r="E314" s="13" t="s">
        <v>65</v>
      </c>
      <c r="F314" s="13" t="s">
        <v>25</v>
      </c>
      <c r="G314" s="13" t="str">
        <f t="shared" ca="1" si="12"/>
        <v>S2</v>
      </c>
      <c r="H314" s="13" t="s">
        <v>54</v>
      </c>
      <c r="I314" s="13" t="s">
        <v>55</v>
      </c>
      <c r="J314" s="13" t="s">
        <v>7372</v>
      </c>
      <c r="K314" s="100">
        <v>42898</v>
      </c>
      <c r="L314" s="100">
        <v>42923</v>
      </c>
      <c r="M314" s="22">
        <v>43069</v>
      </c>
      <c r="N314" s="13" t="s">
        <v>9</v>
      </c>
      <c r="O314" s="13" t="s">
        <v>4319</v>
      </c>
      <c r="P314" s="13" t="s">
        <v>17</v>
      </c>
      <c r="Q314" s="13" t="s">
        <v>5765</v>
      </c>
      <c r="R314" s="15">
        <v>500000</v>
      </c>
      <c r="S314" s="15" t="s">
        <v>72</v>
      </c>
      <c r="T314" s="13" t="str">
        <f t="shared" ca="1" si="13"/>
        <v>Yes</v>
      </c>
      <c r="U314" s="13" t="str">
        <f t="shared" ca="1" si="14"/>
        <v>Yes</v>
      </c>
      <c r="V314" s="236" t="s">
        <v>4963</v>
      </c>
    </row>
    <row r="315" spans="1:22">
      <c r="A315" s="110" t="s">
        <v>4690</v>
      </c>
      <c r="B315" s="96" t="s">
        <v>4691</v>
      </c>
      <c r="C315" s="13" t="s">
        <v>5976</v>
      </c>
      <c r="D315" s="13" t="s">
        <v>65</v>
      </c>
      <c r="E315" s="13" t="s">
        <v>65</v>
      </c>
      <c r="F315" s="13" t="s">
        <v>25</v>
      </c>
      <c r="G315" s="13" t="str">
        <f t="shared" ca="1" si="12"/>
        <v>S2</v>
      </c>
      <c r="H315" s="13" t="s">
        <v>54</v>
      </c>
      <c r="I315" s="13" t="s">
        <v>68</v>
      </c>
      <c r="J315" s="13" t="s">
        <v>7373</v>
      </c>
      <c r="K315" s="100">
        <v>42810</v>
      </c>
      <c r="L315" s="100">
        <v>42965</v>
      </c>
      <c r="M315" s="22">
        <v>43077</v>
      </c>
      <c r="N315" s="13" t="s">
        <v>11</v>
      </c>
      <c r="O315" s="13" t="s">
        <v>4365</v>
      </c>
      <c r="P315" s="13" t="s">
        <v>17</v>
      </c>
      <c r="Q315" s="13" t="s">
        <v>4759</v>
      </c>
      <c r="R315" s="15">
        <v>500000</v>
      </c>
      <c r="S315" s="15" t="s">
        <v>72</v>
      </c>
      <c r="T315" s="13" t="str">
        <f t="shared" ca="1" si="13"/>
        <v>Yes</v>
      </c>
      <c r="U315" s="13" t="str">
        <f t="shared" ca="1" si="14"/>
        <v>Yes</v>
      </c>
      <c r="V315" s="236" t="s">
        <v>4366</v>
      </c>
    </row>
    <row r="316" spans="1:22">
      <c r="A316" s="110" t="s">
        <v>4174</v>
      </c>
      <c r="B316" s="96" t="s">
        <v>4133</v>
      </c>
      <c r="C316" s="13" t="s">
        <v>5863</v>
      </c>
      <c r="D316" s="13" t="s">
        <v>65</v>
      </c>
      <c r="E316" s="13" t="s">
        <v>52</v>
      </c>
      <c r="F316" s="13" t="s">
        <v>25</v>
      </c>
      <c r="G316" s="13" t="str">
        <f t="shared" ca="1" si="12"/>
        <v>S2</v>
      </c>
      <c r="H316" s="13" t="s">
        <v>54</v>
      </c>
      <c r="I316" s="13" t="s">
        <v>68</v>
      </c>
      <c r="J316" s="13" t="s">
        <v>7374</v>
      </c>
      <c r="K316" s="100">
        <v>42923</v>
      </c>
      <c r="L316" s="100">
        <v>42968</v>
      </c>
      <c r="M316" s="22">
        <v>43077</v>
      </c>
      <c r="N316" s="13" t="s">
        <v>11</v>
      </c>
      <c r="O316" s="13" t="s">
        <v>4365</v>
      </c>
      <c r="P316" s="13" t="s">
        <v>17</v>
      </c>
      <c r="Q316" s="13" t="s">
        <v>5865</v>
      </c>
      <c r="R316" s="15">
        <v>500000</v>
      </c>
      <c r="S316" s="104" t="s">
        <v>72</v>
      </c>
      <c r="T316" s="13" t="str">
        <f t="shared" ca="1" si="13"/>
        <v>Yes</v>
      </c>
      <c r="U316" s="13" t="str">
        <f t="shared" ca="1" si="14"/>
        <v>Yes</v>
      </c>
      <c r="V316" s="236" t="s">
        <v>4366</v>
      </c>
    </row>
    <row r="317" spans="1:22">
      <c r="A317" s="104" t="s">
        <v>4214</v>
      </c>
      <c r="B317" s="96" t="s">
        <v>4215</v>
      </c>
      <c r="C317" s="13" t="s">
        <v>7375</v>
      </c>
      <c r="D317" s="13" t="s">
        <v>65</v>
      </c>
      <c r="E317" s="13" t="s">
        <v>65</v>
      </c>
      <c r="F317" s="13" t="s">
        <v>25</v>
      </c>
      <c r="G317" s="13" t="str">
        <f t="shared" ca="1" si="12"/>
        <v>S2</v>
      </c>
      <c r="H317" s="13" t="s">
        <v>54</v>
      </c>
      <c r="I317" s="13" t="s">
        <v>55</v>
      </c>
      <c r="J317" s="13" t="s">
        <v>7376</v>
      </c>
      <c r="K317" s="100">
        <v>42933</v>
      </c>
      <c r="L317" s="100">
        <v>43059</v>
      </c>
      <c r="M317" s="22">
        <v>43084</v>
      </c>
      <c r="N317" s="13" t="s">
        <v>9</v>
      </c>
      <c r="O317" s="13" t="s">
        <v>4319</v>
      </c>
      <c r="P317" s="13" t="s">
        <v>17</v>
      </c>
      <c r="Q317" s="13" t="s">
        <v>7377</v>
      </c>
      <c r="R317" s="15">
        <v>3990</v>
      </c>
      <c r="S317" s="15" t="s">
        <v>72</v>
      </c>
      <c r="T317" s="13" t="str">
        <f t="shared" ca="1" si="13"/>
        <v>Yes</v>
      </c>
      <c r="U317" s="13" t="str">
        <f t="shared" ca="1" si="14"/>
        <v>Yes</v>
      </c>
      <c r="V317" s="236" t="s">
        <v>4963</v>
      </c>
    </row>
    <row r="318" spans="1:22">
      <c r="A318" s="110" t="s">
        <v>4690</v>
      </c>
      <c r="B318" s="96" t="s">
        <v>4691</v>
      </c>
      <c r="C318" s="13" t="s">
        <v>7378</v>
      </c>
      <c r="D318" s="13" t="s">
        <v>65</v>
      </c>
      <c r="E318" s="13" t="s">
        <v>65</v>
      </c>
      <c r="F318" s="13" t="s">
        <v>25</v>
      </c>
      <c r="G318" s="13" t="str">
        <f t="shared" ca="1" si="12"/>
        <v>S2</v>
      </c>
      <c r="H318" s="13" t="s">
        <v>54</v>
      </c>
      <c r="I318" s="13" t="s">
        <v>55</v>
      </c>
      <c r="J318" s="13" t="s">
        <v>7379</v>
      </c>
      <c r="K318" s="100">
        <v>42800</v>
      </c>
      <c r="L318" s="100">
        <v>43000</v>
      </c>
      <c r="M318" s="22">
        <v>43084</v>
      </c>
      <c r="N318" s="13" t="s">
        <v>9</v>
      </c>
      <c r="O318" s="13" t="s">
        <v>181</v>
      </c>
      <c r="P318" s="13" t="s">
        <v>17</v>
      </c>
      <c r="Q318" s="13" t="s">
        <v>5849</v>
      </c>
      <c r="R318" s="15">
        <v>4509</v>
      </c>
      <c r="S318" s="15" t="s">
        <v>72</v>
      </c>
      <c r="T318" s="13" t="str">
        <f t="shared" ca="1" si="13"/>
        <v>Yes</v>
      </c>
      <c r="U318" s="13" t="str">
        <f t="shared" ca="1" si="14"/>
        <v>Yes</v>
      </c>
      <c r="V318" s="236" t="s">
        <v>182</v>
      </c>
    </row>
    <row r="319" spans="1:22">
      <c r="A319" s="233" t="s">
        <v>5838</v>
      </c>
      <c r="B319" s="96" t="s">
        <v>5839</v>
      </c>
      <c r="C319" s="13" t="s">
        <v>7298</v>
      </c>
      <c r="D319" s="13" t="s">
        <v>76</v>
      </c>
      <c r="E319" s="13" t="s">
        <v>76</v>
      </c>
      <c r="F319" s="13" t="s">
        <v>25</v>
      </c>
      <c r="G319" s="13" t="str">
        <f t="shared" ca="1" si="12"/>
        <v>S2</v>
      </c>
      <c r="H319" s="13" t="s">
        <v>54</v>
      </c>
      <c r="I319" s="13" t="s">
        <v>68</v>
      </c>
      <c r="J319" s="13" t="s">
        <v>7380</v>
      </c>
      <c r="K319" s="100">
        <v>43320</v>
      </c>
      <c r="L319" s="100">
        <v>43054</v>
      </c>
      <c r="M319" s="22">
        <v>43084</v>
      </c>
      <c r="N319" s="13" t="s">
        <v>9</v>
      </c>
      <c r="O319" s="13" t="s">
        <v>4319</v>
      </c>
      <c r="P319" s="13" t="s">
        <v>17</v>
      </c>
      <c r="Q319" s="13" t="s">
        <v>7381</v>
      </c>
      <c r="R319" s="15">
        <v>36793</v>
      </c>
      <c r="S319" s="104" t="s">
        <v>72</v>
      </c>
      <c r="T319" s="13" t="str">
        <f t="shared" ca="1" si="13"/>
        <v>Yes</v>
      </c>
      <c r="U319" s="13" t="str">
        <f t="shared" ca="1" si="14"/>
        <v>Yes</v>
      </c>
      <c r="V319" s="236" t="s">
        <v>4963</v>
      </c>
    </row>
    <row r="320" spans="1:22">
      <c r="A320" s="233" t="s">
        <v>5838</v>
      </c>
      <c r="B320" s="96" t="s">
        <v>5839</v>
      </c>
      <c r="C320" s="13" t="s">
        <v>6009</v>
      </c>
      <c r="D320" s="13" t="s">
        <v>76</v>
      </c>
      <c r="E320" s="13" t="s">
        <v>76</v>
      </c>
      <c r="F320" s="13" t="s">
        <v>25</v>
      </c>
      <c r="G320" s="13" t="str">
        <f t="shared" ca="1" si="12"/>
        <v>S2</v>
      </c>
      <c r="H320" s="13" t="s">
        <v>54</v>
      </c>
      <c r="I320" s="13" t="s">
        <v>68</v>
      </c>
      <c r="J320" s="13" t="s">
        <v>7382</v>
      </c>
      <c r="K320" s="100">
        <v>42955</v>
      </c>
      <c r="L320" s="100">
        <v>43054</v>
      </c>
      <c r="M320" s="22">
        <v>43084</v>
      </c>
      <c r="N320" s="13" t="s">
        <v>9</v>
      </c>
      <c r="O320" s="13" t="s">
        <v>4319</v>
      </c>
      <c r="P320" s="13" t="s">
        <v>17</v>
      </c>
      <c r="Q320" s="13" t="s">
        <v>7381</v>
      </c>
      <c r="R320" s="15">
        <v>35797</v>
      </c>
      <c r="S320" s="104" t="s">
        <v>72</v>
      </c>
      <c r="T320" s="13" t="str">
        <f t="shared" ca="1" si="13"/>
        <v>Yes</v>
      </c>
      <c r="U320" s="13" t="str">
        <f t="shared" ca="1" si="14"/>
        <v>Yes</v>
      </c>
      <c r="V320" s="236" t="s">
        <v>4963</v>
      </c>
    </row>
    <row r="321" spans="1:22">
      <c r="A321" s="13" t="s">
        <v>4214</v>
      </c>
      <c r="B321" s="96" t="s">
        <v>4215</v>
      </c>
      <c r="C321" s="13" t="s">
        <v>4763</v>
      </c>
      <c r="D321" s="13" t="s">
        <v>76</v>
      </c>
      <c r="E321" s="13" t="s">
        <v>76</v>
      </c>
      <c r="F321" s="13" t="s">
        <v>25</v>
      </c>
      <c r="G321" s="13" t="str">
        <f t="shared" ca="1" si="12"/>
        <v>S2</v>
      </c>
      <c r="H321" s="13" t="s">
        <v>54</v>
      </c>
      <c r="I321" s="13" t="s">
        <v>68</v>
      </c>
      <c r="J321" s="13" t="s">
        <v>7383</v>
      </c>
      <c r="K321" s="100">
        <v>43003</v>
      </c>
      <c r="L321" s="100">
        <v>43068</v>
      </c>
      <c r="M321" s="22">
        <v>43090</v>
      </c>
      <c r="N321" s="13" t="s">
        <v>9</v>
      </c>
      <c r="O321" s="13" t="s">
        <v>4319</v>
      </c>
      <c r="P321" s="13" t="s">
        <v>17</v>
      </c>
      <c r="Q321" s="13" t="s">
        <v>7381</v>
      </c>
      <c r="R321" s="15">
        <v>940</v>
      </c>
      <c r="S321" s="15" t="s">
        <v>72</v>
      </c>
      <c r="T321" s="13" t="str">
        <f t="shared" ca="1" si="13"/>
        <v>Yes</v>
      </c>
      <c r="U321" s="13" t="str">
        <f t="shared" ca="1" si="14"/>
        <v>Yes</v>
      </c>
      <c r="V321" s="236" t="s">
        <v>4963</v>
      </c>
    </row>
    <row r="322" spans="1:22">
      <c r="A322" s="13" t="s">
        <v>6115</v>
      </c>
      <c r="B322" s="96" t="s">
        <v>6116</v>
      </c>
      <c r="C322" s="13" t="s">
        <v>7384</v>
      </c>
      <c r="D322" s="13" t="s">
        <v>65</v>
      </c>
      <c r="E322" s="13" t="s">
        <v>65</v>
      </c>
      <c r="F322" s="13" t="s">
        <v>25</v>
      </c>
      <c r="G322" s="13" t="str">
        <f t="shared" ref="G322:G385" ca="1" si="15">IF((AND((L322-TODAY())&gt;0,(H322="N")))=TRUE,"S3",IF(AND((L322-TODAY())&lt;=0,(H322="N"))=TRUE,"S1",IF(AND((L322-TODAY())&gt;0,(H322="Y"))=TRUE,"S4","S2")))</f>
        <v>S2</v>
      </c>
      <c r="H322" s="13" t="s">
        <v>54</v>
      </c>
      <c r="I322" s="13" t="s">
        <v>55</v>
      </c>
      <c r="J322" s="13" t="s">
        <v>7385</v>
      </c>
      <c r="K322" s="100">
        <v>42705</v>
      </c>
      <c r="L322" s="100">
        <v>42786</v>
      </c>
      <c r="M322" s="22">
        <v>43100</v>
      </c>
      <c r="N322" s="13" t="s">
        <v>9</v>
      </c>
      <c r="O322" s="13" t="s">
        <v>4319</v>
      </c>
      <c r="P322" s="13" t="s">
        <v>17</v>
      </c>
      <c r="Q322" s="13" t="s">
        <v>7386</v>
      </c>
      <c r="R322" s="15">
        <v>250034</v>
      </c>
      <c r="S322" s="15" t="s">
        <v>72</v>
      </c>
      <c r="T322" s="13" t="str">
        <f t="shared" ref="T322:T385" ca="1" si="16">IF((AND((M322-TODAY())&lt;=0,(F322="P2")))=TRUE,"Yes","No")</f>
        <v>Yes</v>
      </c>
      <c r="U322" s="13" t="str">
        <f t="shared" ref="U322:U385" ca="1" si="17">IF((AND((M322-TODAY())&lt;=30,(L322-TODAY())&lt;=0,(F322="P1")))=TRUE,"Yes",IF(AND((M322-TODAY())&lt;=30,(L322-TODAY())&lt;=0,(F322="P2"))=TRUE,"Yes","No"))</f>
        <v>Yes</v>
      </c>
      <c r="V322" s="236" t="s">
        <v>4963</v>
      </c>
    </row>
    <row r="323" spans="1:22">
      <c r="A323" s="13" t="s">
        <v>6115</v>
      </c>
      <c r="B323" s="96" t="s">
        <v>6116</v>
      </c>
      <c r="C323" s="13" t="s">
        <v>4928</v>
      </c>
      <c r="D323" s="13" t="s">
        <v>65</v>
      </c>
      <c r="E323" s="13" t="s">
        <v>65</v>
      </c>
      <c r="F323" s="13" t="s">
        <v>25</v>
      </c>
      <c r="G323" s="13" t="str">
        <f t="shared" ca="1" si="15"/>
        <v>S2</v>
      </c>
      <c r="H323" s="13" t="s">
        <v>54</v>
      </c>
      <c r="I323" s="13" t="s">
        <v>55</v>
      </c>
      <c r="J323" s="13" t="s">
        <v>7387</v>
      </c>
      <c r="K323" s="100">
        <v>42705</v>
      </c>
      <c r="L323" s="100">
        <v>42746</v>
      </c>
      <c r="M323" s="22">
        <v>43100</v>
      </c>
      <c r="N323" s="13" t="s">
        <v>9</v>
      </c>
      <c r="O323" s="13" t="s">
        <v>4319</v>
      </c>
      <c r="P323" s="13" t="s">
        <v>17</v>
      </c>
      <c r="Q323" s="13" t="s">
        <v>7388</v>
      </c>
      <c r="R323" s="15">
        <v>748070</v>
      </c>
      <c r="S323" s="15" t="s">
        <v>72</v>
      </c>
      <c r="T323" s="13" t="str">
        <f t="shared" ca="1" si="16"/>
        <v>Yes</v>
      </c>
      <c r="U323" s="13" t="str">
        <f t="shared" ca="1" si="17"/>
        <v>Yes</v>
      </c>
      <c r="V323" s="236" t="s">
        <v>4963</v>
      </c>
    </row>
    <row r="324" spans="1:22">
      <c r="A324" s="110" t="s">
        <v>4429</v>
      </c>
      <c r="B324" s="96" t="s">
        <v>152</v>
      </c>
      <c r="C324" s="13" t="s">
        <v>6357</v>
      </c>
      <c r="D324" s="13" t="s">
        <v>52</v>
      </c>
      <c r="E324" s="13" t="s">
        <v>52</v>
      </c>
      <c r="F324" s="13" t="s">
        <v>26</v>
      </c>
      <c r="G324" s="13" t="str">
        <f t="shared" ca="1" si="15"/>
        <v>S1</v>
      </c>
      <c r="H324" s="109" t="s">
        <v>67</v>
      </c>
      <c r="I324" s="13" t="s">
        <v>55</v>
      </c>
      <c r="J324" s="13" t="s">
        <v>7389</v>
      </c>
      <c r="K324" s="98">
        <v>42303</v>
      </c>
      <c r="L324" s="97">
        <v>42735</v>
      </c>
      <c r="M324" s="98">
        <v>42425</v>
      </c>
      <c r="N324" s="2" t="s">
        <v>13</v>
      </c>
      <c r="O324" s="13" t="s">
        <v>157</v>
      </c>
      <c r="P324" s="13" t="s">
        <v>17</v>
      </c>
      <c r="Q324" s="13" t="s">
        <v>2241</v>
      </c>
      <c r="R324" s="15">
        <v>60636</v>
      </c>
      <c r="S324" s="104" t="s">
        <v>72</v>
      </c>
      <c r="T324" s="13" t="str">
        <f t="shared" ca="1" si="16"/>
        <v>No</v>
      </c>
      <c r="U324" s="13" t="str">
        <f t="shared" ca="1" si="17"/>
        <v>No</v>
      </c>
      <c r="V324" s="236" t="s">
        <v>158</v>
      </c>
    </row>
    <row r="325" spans="1:22">
      <c r="A325" s="110" t="s">
        <v>4429</v>
      </c>
      <c r="B325" s="96" t="s">
        <v>152</v>
      </c>
      <c r="C325" s="13" t="s">
        <v>6357</v>
      </c>
      <c r="D325" s="13" t="s">
        <v>52</v>
      </c>
      <c r="E325" s="13" t="s">
        <v>52</v>
      </c>
      <c r="F325" s="13" t="s">
        <v>26</v>
      </c>
      <c r="G325" s="13" t="str">
        <f t="shared" ca="1" si="15"/>
        <v>S1</v>
      </c>
      <c r="H325" s="109" t="s">
        <v>67</v>
      </c>
      <c r="I325" s="13" t="s">
        <v>55</v>
      </c>
      <c r="J325" s="13" t="s">
        <v>7390</v>
      </c>
      <c r="K325" s="98">
        <v>42303</v>
      </c>
      <c r="L325" s="97">
        <v>42735</v>
      </c>
      <c r="M325" s="98">
        <v>42425</v>
      </c>
      <c r="N325" s="2" t="s">
        <v>13</v>
      </c>
      <c r="O325" s="13" t="s">
        <v>157</v>
      </c>
      <c r="P325" s="13" t="s">
        <v>17</v>
      </c>
      <c r="Q325" s="13" t="s">
        <v>2241</v>
      </c>
      <c r="R325" s="15">
        <v>20631</v>
      </c>
      <c r="S325" s="104" t="s">
        <v>72</v>
      </c>
      <c r="T325" s="13" t="str">
        <f t="shared" ca="1" si="16"/>
        <v>No</v>
      </c>
      <c r="U325" s="13" t="str">
        <f t="shared" ca="1" si="17"/>
        <v>No</v>
      </c>
      <c r="V325" s="236" t="s">
        <v>158</v>
      </c>
    </row>
    <row r="326" spans="1:22">
      <c r="A326" s="110" t="s">
        <v>4573</v>
      </c>
      <c r="B326" s="96" t="s">
        <v>4574</v>
      </c>
      <c r="C326" s="13" t="s">
        <v>7391</v>
      </c>
      <c r="D326" s="13" t="s">
        <v>52</v>
      </c>
      <c r="E326" s="13" t="s">
        <v>52</v>
      </c>
      <c r="F326" s="13" t="s">
        <v>26</v>
      </c>
      <c r="G326" s="13" t="str">
        <f t="shared" ca="1" si="15"/>
        <v>S1</v>
      </c>
      <c r="H326" s="109" t="s">
        <v>67</v>
      </c>
      <c r="I326" s="2" t="s">
        <v>55</v>
      </c>
      <c r="J326" s="13" t="s">
        <v>7392</v>
      </c>
      <c r="K326" s="97">
        <v>42387</v>
      </c>
      <c r="L326" s="97">
        <v>42735</v>
      </c>
      <c r="M326" s="98">
        <v>42476</v>
      </c>
      <c r="N326" s="2" t="s">
        <v>9</v>
      </c>
      <c r="O326" s="13" t="s">
        <v>6305</v>
      </c>
      <c r="P326" s="13" t="s">
        <v>17</v>
      </c>
      <c r="Q326" s="13"/>
      <c r="R326" s="15">
        <v>1468561</v>
      </c>
      <c r="S326" s="104" t="s">
        <v>72</v>
      </c>
      <c r="T326" s="13" t="str">
        <f t="shared" ca="1" si="16"/>
        <v>No</v>
      </c>
      <c r="U326" s="13" t="str">
        <f t="shared" ca="1" si="17"/>
        <v>No</v>
      </c>
      <c r="V326" s="236" t="s">
        <v>6939</v>
      </c>
    </row>
    <row r="327" spans="1:22">
      <c r="A327" s="110" t="s">
        <v>5816</v>
      </c>
      <c r="B327" s="96" t="s">
        <v>5817</v>
      </c>
      <c r="C327" s="13" t="s">
        <v>7393</v>
      </c>
      <c r="D327" s="13" t="s">
        <v>52</v>
      </c>
      <c r="E327" s="13" t="s">
        <v>52</v>
      </c>
      <c r="F327" s="13" t="s">
        <v>26</v>
      </c>
      <c r="G327" s="13" t="str">
        <f t="shared" ca="1" si="15"/>
        <v>S1</v>
      </c>
      <c r="H327" s="109" t="s">
        <v>67</v>
      </c>
      <c r="I327" s="13" t="s">
        <v>6175</v>
      </c>
      <c r="J327" s="2" t="s">
        <v>7394</v>
      </c>
      <c r="K327" s="100">
        <v>42514</v>
      </c>
      <c r="L327" s="100">
        <v>42518</v>
      </c>
      <c r="M327" s="98">
        <v>42518</v>
      </c>
      <c r="N327" s="13" t="s">
        <v>13</v>
      </c>
      <c r="O327" s="13" t="s">
        <v>157</v>
      </c>
      <c r="P327" s="13" t="s">
        <v>17</v>
      </c>
      <c r="Q327" s="13"/>
      <c r="R327" s="15">
        <v>29836</v>
      </c>
      <c r="S327" s="104" t="s">
        <v>72</v>
      </c>
      <c r="T327" s="13" t="str">
        <f t="shared" ca="1" si="16"/>
        <v>No</v>
      </c>
      <c r="U327" s="13" t="str">
        <f t="shared" ca="1" si="17"/>
        <v>No</v>
      </c>
      <c r="V327" s="236" t="s">
        <v>158</v>
      </c>
    </row>
    <row r="328" spans="1:22">
      <c r="A328" s="110" t="s">
        <v>4573</v>
      </c>
      <c r="B328" s="96" t="s">
        <v>4574</v>
      </c>
      <c r="C328" s="13" t="s">
        <v>7395</v>
      </c>
      <c r="D328" s="13" t="s">
        <v>52</v>
      </c>
      <c r="E328" s="13" t="s">
        <v>52</v>
      </c>
      <c r="F328" s="13" t="s">
        <v>26</v>
      </c>
      <c r="G328" s="13" t="str">
        <f t="shared" ca="1" si="15"/>
        <v>S1</v>
      </c>
      <c r="H328" s="109" t="s">
        <v>67</v>
      </c>
      <c r="I328" s="13" t="s">
        <v>6175</v>
      </c>
      <c r="J328" s="13" t="s">
        <v>7396</v>
      </c>
      <c r="K328" s="100">
        <v>42408</v>
      </c>
      <c r="L328" s="100">
        <v>42496</v>
      </c>
      <c r="M328" s="98">
        <v>42548</v>
      </c>
      <c r="N328" s="13" t="s">
        <v>9</v>
      </c>
      <c r="O328" s="13" t="s">
        <v>5500</v>
      </c>
      <c r="P328" s="13" t="s">
        <v>17</v>
      </c>
      <c r="Q328" s="13"/>
      <c r="R328" s="15">
        <v>29603</v>
      </c>
      <c r="S328" s="104" t="s">
        <v>72</v>
      </c>
      <c r="T328" s="13" t="str">
        <f t="shared" ca="1" si="16"/>
        <v>No</v>
      </c>
      <c r="U328" s="13" t="str">
        <f t="shared" ca="1" si="17"/>
        <v>No</v>
      </c>
      <c r="V328" s="236" t="s">
        <v>5502</v>
      </c>
    </row>
    <row r="329" spans="1:22">
      <c r="A329" s="110" t="s">
        <v>4573</v>
      </c>
      <c r="B329" s="96" t="s">
        <v>4574</v>
      </c>
      <c r="C329" s="13" t="s">
        <v>7397</v>
      </c>
      <c r="D329" s="13" t="s">
        <v>52</v>
      </c>
      <c r="E329" s="13" t="s">
        <v>52</v>
      </c>
      <c r="F329" s="13" t="s">
        <v>26</v>
      </c>
      <c r="G329" s="13" t="str">
        <f t="shared" ca="1" si="15"/>
        <v>S1</v>
      </c>
      <c r="H329" s="109" t="s">
        <v>67</v>
      </c>
      <c r="I329" s="13" t="s">
        <v>55</v>
      </c>
      <c r="J329" s="13" t="s">
        <v>7398</v>
      </c>
      <c r="K329" s="100">
        <v>42457</v>
      </c>
      <c r="L329" s="100">
        <v>42548</v>
      </c>
      <c r="M329" s="98">
        <v>42548</v>
      </c>
      <c r="N329" s="13" t="s">
        <v>9</v>
      </c>
      <c r="O329" s="13" t="s">
        <v>10</v>
      </c>
      <c r="P329" s="13" t="s">
        <v>17</v>
      </c>
      <c r="Q329" s="13"/>
      <c r="R329" s="15">
        <v>31952</v>
      </c>
      <c r="S329" s="104" t="s">
        <v>72</v>
      </c>
      <c r="T329" s="13" t="str">
        <f t="shared" ca="1" si="16"/>
        <v>No</v>
      </c>
      <c r="U329" s="13" t="str">
        <f t="shared" ca="1" si="17"/>
        <v>No</v>
      </c>
      <c r="V329" s="236" t="s">
        <v>118</v>
      </c>
    </row>
    <row r="330" spans="1:22">
      <c r="A330" s="110" t="s">
        <v>4573</v>
      </c>
      <c r="B330" s="96" t="s">
        <v>4574</v>
      </c>
      <c r="C330" s="13" t="s">
        <v>7399</v>
      </c>
      <c r="D330" s="13" t="s">
        <v>52</v>
      </c>
      <c r="E330" s="13" t="s">
        <v>52</v>
      </c>
      <c r="F330" s="13" t="s">
        <v>26</v>
      </c>
      <c r="G330" s="13" t="str">
        <f t="shared" ca="1" si="15"/>
        <v>S1</v>
      </c>
      <c r="H330" s="109" t="s">
        <v>67</v>
      </c>
      <c r="I330" s="13" t="s">
        <v>55</v>
      </c>
      <c r="J330" s="13" t="s">
        <v>7400</v>
      </c>
      <c r="K330" s="100">
        <v>42499</v>
      </c>
      <c r="L330" s="100">
        <v>42548</v>
      </c>
      <c r="M330" s="98">
        <v>42548</v>
      </c>
      <c r="N330" s="13" t="s">
        <v>9</v>
      </c>
      <c r="O330" s="13" t="s">
        <v>10</v>
      </c>
      <c r="P330" s="13" t="s">
        <v>17</v>
      </c>
      <c r="Q330" s="13"/>
      <c r="R330" s="15">
        <v>35874</v>
      </c>
      <c r="S330" s="104" t="s">
        <v>72</v>
      </c>
      <c r="T330" s="13" t="str">
        <f t="shared" ca="1" si="16"/>
        <v>No</v>
      </c>
      <c r="U330" s="13" t="str">
        <f t="shared" ca="1" si="17"/>
        <v>No</v>
      </c>
      <c r="V330" s="236" t="s">
        <v>118</v>
      </c>
    </row>
    <row r="331" spans="1:22">
      <c r="A331" s="110" t="s">
        <v>4573</v>
      </c>
      <c r="B331" s="96" t="s">
        <v>4574</v>
      </c>
      <c r="C331" s="13" t="s">
        <v>7401</v>
      </c>
      <c r="D331" s="13" t="s">
        <v>52</v>
      </c>
      <c r="E331" s="13" t="s">
        <v>52</v>
      </c>
      <c r="F331" s="13" t="s">
        <v>26</v>
      </c>
      <c r="G331" s="13" t="str">
        <f t="shared" ca="1" si="15"/>
        <v>S1</v>
      </c>
      <c r="H331" s="109" t="s">
        <v>67</v>
      </c>
      <c r="I331" s="13" t="s">
        <v>5399</v>
      </c>
      <c r="J331" s="13" t="s">
        <v>7402</v>
      </c>
      <c r="K331" s="100">
        <v>42408</v>
      </c>
      <c r="L331" s="100">
        <v>42517</v>
      </c>
      <c r="M331" s="98">
        <v>42551</v>
      </c>
      <c r="N331" s="13" t="s">
        <v>9</v>
      </c>
      <c r="O331" s="13" t="s">
        <v>6267</v>
      </c>
      <c r="P331" s="13" t="s">
        <v>17</v>
      </c>
      <c r="Q331" s="13"/>
      <c r="R331" s="15">
        <v>1733176</v>
      </c>
      <c r="S331" s="104" t="s">
        <v>72</v>
      </c>
      <c r="T331" s="13" t="str">
        <f t="shared" ca="1" si="16"/>
        <v>No</v>
      </c>
      <c r="U331" s="13" t="str">
        <f t="shared" ca="1" si="17"/>
        <v>No</v>
      </c>
      <c r="V331" s="236" t="s">
        <v>6757</v>
      </c>
    </row>
    <row r="332" spans="1:22">
      <c r="A332" s="110" t="s">
        <v>4573</v>
      </c>
      <c r="B332" s="96" t="s">
        <v>4574</v>
      </c>
      <c r="C332" s="13" t="s">
        <v>7403</v>
      </c>
      <c r="D332" s="13" t="s">
        <v>52</v>
      </c>
      <c r="E332" s="13" t="s">
        <v>52</v>
      </c>
      <c r="F332" s="13" t="s">
        <v>26</v>
      </c>
      <c r="G332" s="13" t="str">
        <f t="shared" ca="1" si="15"/>
        <v>S1</v>
      </c>
      <c r="H332" s="109" t="s">
        <v>67</v>
      </c>
      <c r="I332" s="13" t="s">
        <v>5399</v>
      </c>
      <c r="J332" s="13" t="s">
        <v>7404</v>
      </c>
      <c r="K332" s="100">
        <v>42436</v>
      </c>
      <c r="L332" s="100">
        <v>42548</v>
      </c>
      <c r="M332" s="98">
        <v>42551</v>
      </c>
      <c r="N332" s="13" t="s">
        <v>9</v>
      </c>
      <c r="O332" s="13" t="s">
        <v>6267</v>
      </c>
      <c r="P332" s="13" t="s">
        <v>17</v>
      </c>
      <c r="Q332" s="13"/>
      <c r="R332" s="15">
        <v>1793797</v>
      </c>
      <c r="S332" s="104" t="s">
        <v>72</v>
      </c>
      <c r="T332" s="13" t="str">
        <f t="shared" ca="1" si="16"/>
        <v>No</v>
      </c>
      <c r="U332" s="13" t="str">
        <f t="shared" ca="1" si="17"/>
        <v>No</v>
      </c>
      <c r="V332" s="236" t="s">
        <v>6757</v>
      </c>
    </row>
    <row r="333" spans="1:22">
      <c r="A333" s="110" t="s">
        <v>4573</v>
      </c>
      <c r="B333" s="96" t="s">
        <v>4574</v>
      </c>
      <c r="C333" s="13" t="s">
        <v>7405</v>
      </c>
      <c r="D333" s="13" t="s">
        <v>52</v>
      </c>
      <c r="E333" s="13" t="s">
        <v>52</v>
      </c>
      <c r="F333" s="13" t="s">
        <v>26</v>
      </c>
      <c r="G333" s="13" t="str">
        <f t="shared" ca="1" si="15"/>
        <v>S1</v>
      </c>
      <c r="H333" s="109" t="s">
        <v>67</v>
      </c>
      <c r="I333" s="13" t="s">
        <v>5399</v>
      </c>
      <c r="J333" s="13" t="s">
        <v>7406</v>
      </c>
      <c r="K333" s="100">
        <v>42491</v>
      </c>
      <c r="L333" s="100">
        <v>42551</v>
      </c>
      <c r="M333" s="98">
        <v>42551</v>
      </c>
      <c r="N333" s="13" t="s">
        <v>9</v>
      </c>
      <c r="O333" s="13" t="s">
        <v>6267</v>
      </c>
      <c r="P333" s="13" t="s">
        <v>17</v>
      </c>
      <c r="Q333" s="13"/>
      <c r="R333" s="15">
        <v>1000</v>
      </c>
      <c r="S333" s="104" t="s">
        <v>72</v>
      </c>
      <c r="T333" s="13" t="str">
        <f t="shared" ca="1" si="16"/>
        <v>No</v>
      </c>
      <c r="U333" s="13" t="str">
        <f t="shared" ca="1" si="17"/>
        <v>No</v>
      </c>
      <c r="V333" s="236" t="s">
        <v>6757</v>
      </c>
    </row>
    <row r="334" spans="1:22">
      <c r="A334" s="110" t="s">
        <v>4573</v>
      </c>
      <c r="B334" s="96" t="s">
        <v>4574</v>
      </c>
      <c r="C334" s="13" t="s">
        <v>7407</v>
      </c>
      <c r="D334" s="13" t="s">
        <v>52</v>
      </c>
      <c r="E334" s="13" t="s">
        <v>52</v>
      </c>
      <c r="F334" s="13" t="s">
        <v>26</v>
      </c>
      <c r="G334" s="13" t="str">
        <f t="shared" ca="1" si="15"/>
        <v>S1</v>
      </c>
      <c r="H334" s="109" t="s">
        <v>67</v>
      </c>
      <c r="I334" s="13" t="s">
        <v>5399</v>
      </c>
      <c r="J334" s="13" t="s">
        <v>7408</v>
      </c>
      <c r="K334" s="100">
        <v>42430</v>
      </c>
      <c r="L334" s="100">
        <v>42548</v>
      </c>
      <c r="M334" s="98">
        <v>42566</v>
      </c>
      <c r="N334" s="13" t="s">
        <v>9</v>
      </c>
      <c r="O334" s="13" t="s">
        <v>6267</v>
      </c>
      <c r="P334" s="13" t="s">
        <v>17</v>
      </c>
      <c r="Q334" s="13"/>
      <c r="R334" s="15">
        <v>9869</v>
      </c>
      <c r="S334" s="104" t="s">
        <v>72</v>
      </c>
      <c r="T334" s="13" t="str">
        <f t="shared" ca="1" si="16"/>
        <v>No</v>
      </c>
      <c r="U334" s="13" t="str">
        <f t="shared" ca="1" si="17"/>
        <v>No</v>
      </c>
      <c r="V334" s="236" t="s">
        <v>6757</v>
      </c>
    </row>
    <row r="335" spans="1:22">
      <c r="A335" s="110" t="s">
        <v>4475</v>
      </c>
      <c r="B335" s="96" t="s">
        <v>4476</v>
      </c>
      <c r="C335" s="13" t="s">
        <v>7409</v>
      </c>
      <c r="D335" s="13" t="s">
        <v>52</v>
      </c>
      <c r="E335" s="13" t="s">
        <v>52</v>
      </c>
      <c r="F335" s="13" t="s">
        <v>26</v>
      </c>
      <c r="G335" s="13" t="str">
        <f t="shared" ca="1" si="15"/>
        <v>S1</v>
      </c>
      <c r="H335" s="109" t="s">
        <v>67</v>
      </c>
      <c r="I335" s="2" t="s">
        <v>55</v>
      </c>
      <c r="J335" s="13" t="s">
        <v>7410</v>
      </c>
      <c r="K335" s="97">
        <v>42369</v>
      </c>
      <c r="L335" s="97">
        <v>42735</v>
      </c>
      <c r="M335" s="98">
        <v>42583</v>
      </c>
      <c r="N335" s="2" t="s">
        <v>9</v>
      </c>
      <c r="O335" s="2" t="s">
        <v>5500</v>
      </c>
      <c r="P335" s="13" t="s">
        <v>17</v>
      </c>
      <c r="Q335" s="2" t="s">
        <v>6651</v>
      </c>
      <c r="R335" s="15">
        <v>17903</v>
      </c>
      <c r="S335" s="104" t="s">
        <v>72</v>
      </c>
      <c r="T335" s="13" t="str">
        <f t="shared" ca="1" si="16"/>
        <v>No</v>
      </c>
      <c r="U335" s="13" t="str">
        <f t="shared" ca="1" si="17"/>
        <v>No</v>
      </c>
      <c r="V335" s="236" t="s">
        <v>5502</v>
      </c>
    </row>
    <row r="336" spans="1:22">
      <c r="A336" s="110" t="s">
        <v>4690</v>
      </c>
      <c r="B336" s="96" t="s">
        <v>4691</v>
      </c>
      <c r="C336" s="13" t="s">
        <v>7411</v>
      </c>
      <c r="D336" s="13" t="s">
        <v>52</v>
      </c>
      <c r="E336" s="13" t="s">
        <v>52</v>
      </c>
      <c r="F336" s="13" t="s">
        <v>26</v>
      </c>
      <c r="G336" s="13" t="str">
        <f t="shared" ca="1" si="15"/>
        <v>S1</v>
      </c>
      <c r="H336" s="109" t="s">
        <v>67</v>
      </c>
      <c r="I336" s="13" t="s">
        <v>6175</v>
      </c>
      <c r="J336" s="13" t="s">
        <v>7412</v>
      </c>
      <c r="K336" s="100">
        <v>42584</v>
      </c>
      <c r="L336" s="100">
        <v>42613</v>
      </c>
      <c r="M336" s="98">
        <v>42592</v>
      </c>
      <c r="N336" s="13" t="s">
        <v>9</v>
      </c>
      <c r="O336" s="13" t="s">
        <v>5500</v>
      </c>
      <c r="P336" s="13" t="s">
        <v>17</v>
      </c>
      <c r="Q336" s="13"/>
      <c r="R336" s="15">
        <v>45805</v>
      </c>
      <c r="S336" s="104" t="s">
        <v>72</v>
      </c>
      <c r="T336" s="13" t="str">
        <f t="shared" ca="1" si="16"/>
        <v>No</v>
      </c>
      <c r="U336" s="13" t="str">
        <f t="shared" ca="1" si="17"/>
        <v>No</v>
      </c>
      <c r="V336" s="236" t="s">
        <v>5502</v>
      </c>
    </row>
    <row r="337" spans="1:22">
      <c r="A337" s="110" t="s">
        <v>4660</v>
      </c>
      <c r="B337" s="96" t="s">
        <v>4661</v>
      </c>
      <c r="C337" s="13" t="s">
        <v>7413</v>
      </c>
      <c r="D337" s="13" t="s">
        <v>52</v>
      </c>
      <c r="E337" s="13" t="s">
        <v>52</v>
      </c>
      <c r="F337" s="13" t="s">
        <v>26</v>
      </c>
      <c r="G337" s="13" t="str">
        <f t="shared" ca="1" si="15"/>
        <v>S1</v>
      </c>
      <c r="H337" s="101" t="s">
        <v>67</v>
      </c>
      <c r="I337" s="13" t="s">
        <v>6175</v>
      </c>
      <c r="J337" s="13" t="s">
        <v>7414</v>
      </c>
      <c r="K337" s="100">
        <v>42338</v>
      </c>
      <c r="L337" s="100">
        <v>42551</v>
      </c>
      <c r="M337" s="98">
        <v>42628</v>
      </c>
      <c r="N337" s="13" t="s">
        <v>7</v>
      </c>
      <c r="O337" s="13" t="s">
        <v>94</v>
      </c>
      <c r="P337" s="13" t="s">
        <v>17</v>
      </c>
      <c r="Q337" s="13" t="s">
        <v>6223</v>
      </c>
      <c r="R337" s="15">
        <v>8168</v>
      </c>
      <c r="S337" s="15" t="s">
        <v>72</v>
      </c>
      <c r="T337" s="13" t="str">
        <f t="shared" ca="1" si="16"/>
        <v>No</v>
      </c>
      <c r="U337" s="13" t="str">
        <f t="shared" ca="1" si="17"/>
        <v>No</v>
      </c>
      <c r="V337" s="236" t="s">
        <v>95</v>
      </c>
    </row>
    <row r="338" spans="1:22">
      <c r="A338" s="110" t="s">
        <v>4174</v>
      </c>
      <c r="B338" s="96" t="s">
        <v>4133</v>
      </c>
      <c r="C338" s="13" t="s">
        <v>7415</v>
      </c>
      <c r="D338" s="13" t="s">
        <v>52</v>
      </c>
      <c r="E338" s="13" t="s">
        <v>52</v>
      </c>
      <c r="F338" s="13" t="s">
        <v>26</v>
      </c>
      <c r="G338" s="13" t="str">
        <f t="shared" ca="1" si="15"/>
        <v>S1</v>
      </c>
      <c r="H338" s="109" t="s">
        <v>67</v>
      </c>
      <c r="I338" s="13" t="s">
        <v>5399</v>
      </c>
      <c r="J338" s="13" t="s">
        <v>7416</v>
      </c>
      <c r="K338" s="100">
        <v>42557</v>
      </c>
      <c r="L338" s="100">
        <v>42674</v>
      </c>
      <c r="M338" s="98">
        <v>42704</v>
      </c>
      <c r="N338" s="13" t="s">
        <v>13</v>
      </c>
      <c r="O338" s="13" t="s">
        <v>157</v>
      </c>
      <c r="P338" s="13" t="s">
        <v>17</v>
      </c>
      <c r="Q338" s="13"/>
      <c r="R338" s="15">
        <v>500000</v>
      </c>
      <c r="S338" s="15" t="s">
        <v>72</v>
      </c>
      <c r="T338" s="13" t="str">
        <f t="shared" ca="1" si="16"/>
        <v>No</v>
      </c>
      <c r="U338" s="13" t="str">
        <f t="shared" ca="1" si="17"/>
        <v>No</v>
      </c>
      <c r="V338" s="236" t="s">
        <v>158</v>
      </c>
    </row>
    <row r="339" spans="1:22">
      <c r="A339" s="110" t="s">
        <v>4573</v>
      </c>
      <c r="B339" s="96" t="s">
        <v>4574</v>
      </c>
      <c r="C339" s="13" t="s">
        <v>7417</v>
      </c>
      <c r="D339" s="13" t="s">
        <v>52</v>
      </c>
      <c r="E339" s="13" t="s">
        <v>52</v>
      </c>
      <c r="F339" s="13" t="s">
        <v>26</v>
      </c>
      <c r="G339" s="13" t="str">
        <f t="shared" ca="1" si="15"/>
        <v>S1</v>
      </c>
      <c r="H339" s="109" t="s">
        <v>67</v>
      </c>
      <c r="I339" s="13" t="s">
        <v>5399</v>
      </c>
      <c r="J339" s="13" t="s">
        <v>7418</v>
      </c>
      <c r="K339" s="100">
        <v>42450</v>
      </c>
      <c r="L339" s="100">
        <v>42551</v>
      </c>
      <c r="M339" s="98">
        <v>42735</v>
      </c>
      <c r="N339" s="13" t="s">
        <v>9</v>
      </c>
      <c r="O339" s="13" t="s">
        <v>6267</v>
      </c>
      <c r="P339" s="13" t="s">
        <v>17</v>
      </c>
      <c r="Q339" s="13" t="s">
        <v>7419</v>
      </c>
      <c r="R339" s="15">
        <v>9238</v>
      </c>
      <c r="S339" s="104" t="s">
        <v>72</v>
      </c>
      <c r="T339" s="13" t="str">
        <f t="shared" ca="1" si="16"/>
        <v>No</v>
      </c>
      <c r="U339" s="13" t="str">
        <f t="shared" ca="1" si="17"/>
        <v>No</v>
      </c>
      <c r="V339" s="236" t="s">
        <v>6757</v>
      </c>
    </row>
    <row r="340" spans="1:22">
      <c r="A340" s="110" t="s">
        <v>4573</v>
      </c>
      <c r="B340" s="96" t="s">
        <v>4574</v>
      </c>
      <c r="C340" s="13" t="s">
        <v>7420</v>
      </c>
      <c r="D340" s="13" t="s">
        <v>52</v>
      </c>
      <c r="E340" s="13" t="s">
        <v>52</v>
      </c>
      <c r="F340" s="13" t="s">
        <v>26</v>
      </c>
      <c r="G340" s="13" t="str">
        <f t="shared" ca="1" si="15"/>
        <v>S1</v>
      </c>
      <c r="H340" s="109" t="s">
        <v>67</v>
      </c>
      <c r="I340" s="2" t="s">
        <v>55</v>
      </c>
      <c r="J340" s="13" t="s">
        <v>7421</v>
      </c>
      <c r="K340" s="97">
        <v>42156</v>
      </c>
      <c r="L340" s="97">
        <v>42735</v>
      </c>
      <c r="M340" s="98">
        <v>42735</v>
      </c>
      <c r="N340" s="2" t="s">
        <v>9</v>
      </c>
      <c r="O340" s="13" t="s">
        <v>6267</v>
      </c>
      <c r="P340" s="13" t="s">
        <v>17</v>
      </c>
      <c r="Q340" s="13" t="s">
        <v>7422</v>
      </c>
      <c r="R340" s="15">
        <v>3204504</v>
      </c>
      <c r="S340" s="104" t="s">
        <v>72</v>
      </c>
      <c r="T340" s="13" t="str">
        <f t="shared" ca="1" si="16"/>
        <v>No</v>
      </c>
      <c r="U340" s="13" t="str">
        <f t="shared" ca="1" si="17"/>
        <v>No</v>
      </c>
      <c r="V340" s="236" t="s">
        <v>6757</v>
      </c>
    </row>
    <row r="341" spans="1:22">
      <c r="A341" s="110" t="s">
        <v>4573</v>
      </c>
      <c r="B341" s="96" t="s">
        <v>4574</v>
      </c>
      <c r="C341" s="13" t="s">
        <v>7423</v>
      </c>
      <c r="D341" s="13" t="s">
        <v>52</v>
      </c>
      <c r="E341" s="13" t="s">
        <v>52</v>
      </c>
      <c r="F341" s="13" t="s">
        <v>26</v>
      </c>
      <c r="G341" s="13" t="str">
        <f t="shared" ca="1" si="15"/>
        <v>S1</v>
      </c>
      <c r="H341" s="109" t="s">
        <v>67</v>
      </c>
      <c r="I341" s="2" t="s">
        <v>55</v>
      </c>
      <c r="J341" s="13" t="s">
        <v>7424</v>
      </c>
      <c r="K341" s="97">
        <v>42380</v>
      </c>
      <c r="L341" s="97">
        <v>42735</v>
      </c>
      <c r="M341" s="98">
        <v>42735</v>
      </c>
      <c r="N341" s="2" t="s">
        <v>9</v>
      </c>
      <c r="O341" s="13" t="s">
        <v>6267</v>
      </c>
      <c r="P341" s="13" t="s">
        <v>17</v>
      </c>
      <c r="Q341" s="13" t="s">
        <v>6612</v>
      </c>
      <c r="R341" s="15">
        <v>1722312</v>
      </c>
      <c r="S341" s="104" t="s">
        <v>72</v>
      </c>
      <c r="T341" s="13" t="str">
        <f t="shared" ca="1" si="16"/>
        <v>No</v>
      </c>
      <c r="U341" s="13" t="str">
        <f t="shared" ca="1" si="17"/>
        <v>No</v>
      </c>
      <c r="V341" s="236" t="s">
        <v>6757</v>
      </c>
    </row>
    <row r="342" spans="1:22">
      <c r="A342" s="110" t="s">
        <v>4573</v>
      </c>
      <c r="B342" s="96" t="s">
        <v>4574</v>
      </c>
      <c r="C342" s="13" t="s">
        <v>7391</v>
      </c>
      <c r="D342" s="13" t="s">
        <v>52</v>
      </c>
      <c r="E342" s="13" t="s">
        <v>52</v>
      </c>
      <c r="F342" s="13" t="s">
        <v>26</v>
      </c>
      <c r="G342" s="13" t="str">
        <f t="shared" ca="1" si="15"/>
        <v>S1</v>
      </c>
      <c r="H342" s="109" t="s">
        <v>67</v>
      </c>
      <c r="I342" s="13" t="s">
        <v>55</v>
      </c>
      <c r="J342" s="13" t="s">
        <v>7425</v>
      </c>
      <c r="K342" s="100">
        <v>42492</v>
      </c>
      <c r="L342" s="100">
        <v>42534</v>
      </c>
      <c r="M342" s="98">
        <v>42735</v>
      </c>
      <c r="N342" s="13" t="s">
        <v>9</v>
      </c>
      <c r="O342" s="13" t="s">
        <v>5500</v>
      </c>
      <c r="P342" s="13" t="s">
        <v>17</v>
      </c>
      <c r="Q342" s="13"/>
      <c r="R342" s="15">
        <v>0</v>
      </c>
      <c r="S342" s="104" t="s">
        <v>72</v>
      </c>
      <c r="T342" s="13" t="str">
        <f t="shared" ca="1" si="16"/>
        <v>No</v>
      </c>
      <c r="U342" s="13" t="str">
        <f t="shared" ca="1" si="17"/>
        <v>No</v>
      </c>
      <c r="V342" s="236" t="s">
        <v>5502</v>
      </c>
    </row>
    <row r="343" spans="1:22">
      <c r="A343" s="110" t="s">
        <v>7103</v>
      </c>
      <c r="B343" s="96" t="s">
        <v>7104</v>
      </c>
      <c r="C343" s="13" t="s">
        <v>7426</v>
      </c>
      <c r="D343" s="13" t="s">
        <v>52</v>
      </c>
      <c r="E343" s="13" t="s">
        <v>52</v>
      </c>
      <c r="F343" s="13" t="s">
        <v>26</v>
      </c>
      <c r="G343" s="13" t="str">
        <f t="shared" ca="1" si="15"/>
        <v>S1</v>
      </c>
      <c r="H343" s="101" t="s">
        <v>67</v>
      </c>
      <c r="I343" s="13" t="s">
        <v>5399</v>
      </c>
      <c r="J343" s="13" t="s">
        <v>7427</v>
      </c>
      <c r="K343" s="100">
        <v>42557</v>
      </c>
      <c r="L343" s="100">
        <v>42735</v>
      </c>
      <c r="M343" s="98">
        <v>42735</v>
      </c>
      <c r="N343" s="13" t="s">
        <v>9</v>
      </c>
      <c r="O343" s="13" t="s">
        <v>5500</v>
      </c>
      <c r="P343" s="13" t="s">
        <v>17</v>
      </c>
      <c r="Q343" s="13"/>
      <c r="R343" s="15">
        <v>4472</v>
      </c>
      <c r="S343" s="104" t="s">
        <v>72</v>
      </c>
      <c r="T343" s="13" t="str">
        <f t="shared" ca="1" si="16"/>
        <v>No</v>
      </c>
      <c r="U343" s="13" t="str">
        <f t="shared" ca="1" si="17"/>
        <v>No</v>
      </c>
      <c r="V343" s="236" t="s">
        <v>5502</v>
      </c>
    </row>
    <row r="344" spans="1:22">
      <c r="A344" s="110" t="s">
        <v>4573</v>
      </c>
      <c r="B344" s="96" t="s">
        <v>4574</v>
      </c>
      <c r="C344" s="13" t="s">
        <v>7428</v>
      </c>
      <c r="D344" s="13" t="s">
        <v>52</v>
      </c>
      <c r="E344" s="13" t="s">
        <v>52</v>
      </c>
      <c r="F344" s="13" t="s">
        <v>26</v>
      </c>
      <c r="G344" s="13" t="str">
        <f t="shared" ca="1" si="15"/>
        <v>S1</v>
      </c>
      <c r="H344" s="109" t="s">
        <v>67</v>
      </c>
      <c r="I344" s="13" t="s">
        <v>55</v>
      </c>
      <c r="J344" s="13" t="s">
        <v>7429</v>
      </c>
      <c r="K344" s="97">
        <v>42303</v>
      </c>
      <c r="L344" s="97">
        <v>42735</v>
      </c>
      <c r="M344" s="98">
        <v>42735</v>
      </c>
      <c r="N344" s="2" t="s">
        <v>9</v>
      </c>
      <c r="O344" s="13" t="s">
        <v>6305</v>
      </c>
      <c r="P344" s="13" t="s">
        <v>17</v>
      </c>
      <c r="Q344" s="13"/>
      <c r="R344" s="15">
        <v>1645860</v>
      </c>
      <c r="S344" s="104" t="s">
        <v>72</v>
      </c>
      <c r="T344" s="13" t="str">
        <f t="shared" ca="1" si="16"/>
        <v>No</v>
      </c>
      <c r="U344" s="13" t="str">
        <f t="shared" ca="1" si="17"/>
        <v>No</v>
      </c>
      <c r="V344" s="236" t="s">
        <v>6939</v>
      </c>
    </row>
    <row r="345" spans="1:22">
      <c r="A345" s="110" t="s">
        <v>4573</v>
      </c>
      <c r="B345" s="96" t="s">
        <v>4574</v>
      </c>
      <c r="C345" s="13" t="s">
        <v>7428</v>
      </c>
      <c r="D345" s="13" t="s">
        <v>52</v>
      </c>
      <c r="E345" s="13" t="s">
        <v>52</v>
      </c>
      <c r="F345" s="13" t="s">
        <v>26</v>
      </c>
      <c r="G345" s="13" t="str">
        <f t="shared" ca="1" si="15"/>
        <v>S1</v>
      </c>
      <c r="H345" s="109" t="s">
        <v>67</v>
      </c>
      <c r="I345" s="13" t="s">
        <v>55</v>
      </c>
      <c r="J345" s="13" t="s">
        <v>7430</v>
      </c>
      <c r="K345" s="97">
        <v>42303</v>
      </c>
      <c r="L345" s="97">
        <v>42735</v>
      </c>
      <c r="M345" s="98">
        <v>42735</v>
      </c>
      <c r="N345" s="2" t="s">
        <v>9</v>
      </c>
      <c r="O345" s="13" t="s">
        <v>6305</v>
      </c>
      <c r="P345" s="13" t="s">
        <v>17</v>
      </c>
      <c r="Q345" s="13"/>
      <c r="R345" s="15">
        <v>1803178</v>
      </c>
      <c r="S345" s="104" t="s">
        <v>72</v>
      </c>
      <c r="T345" s="13" t="str">
        <f t="shared" ca="1" si="16"/>
        <v>No</v>
      </c>
      <c r="U345" s="13" t="str">
        <f t="shared" ca="1" si="17"/>
        <v>No</v>
      </c>
      <c r="V345" s="236" t="s">
        <v>6939</v>
      </c>
    </row>
    <row r="346" spans="1:22">
      <c r="A346" s="110" t="s">
        <v>4141</v>
      </c>
      <c r="B346" s="96" t="s">
        <v>4142</v>
      </c>
      <c r="C346" s="13" t="s">
        <v>7431</v>
      </c>
      <c r="D346" s="13" t="s">
        <v>52</v>
      </c>
      <c r="E346" s="13" t="s">
        <v>52</v>
      </c>
      <c r="F346" s="13" t="s">
        <v>26</v>
      </c>
      <c r="G346" s="13" t="str">
        <f t="shared" ca="1" si="15"/>
        <v>S1</v>
      </c>
      <c r="H346" s="109" t="s">
        <v>67</v>
      </c>
      <c r="I346" s="13" t="s">
        <v>55</v>
      </c>
      <c r="J346" s="13" t="s">
        <v>7432</v>
      </c>
      <c r="K346" s="100">
        <v>42415</v>
      </c>
      <c r="L346" s="100">
        <v>42735</v>
      </c>
      <c r="M346" s="98">
        <v>42735</v>
      </c>
      <c r="N346" s="13" t="s">
        <v>9</v>
      </c>
      <c r="O346" s="13" t="s">
        <v>5539</v>
      </c>
      <c r="P346" s="13" t="s">
        <v>17</v>
      </c>
      <c r="Q346" s="13"/>
      <c r="R346" s="15">
        <v>110936</v>
      </c>
      <c r="S346" s="104" t="s">
        <v>72</v>
      </c>
      <c r="T346" s="13" t="str">
        <f t="shared" ca="1" si="16"/>
        <v>No</v>
      </c>
      <c r="U346" s="13" t="str">
        <f t="shared" ca="1" si="17"/>
        <v>No</v>
      </c>
      <c r="V346" s="236" t="s">
        <v>5541</v>
      </c>
    </row>
    <row r="347" spans="1:22">
      <c r="A347" s="110" t="s">
        <v>4174</v>
      </c>
      <c r="B347" s="96" t="s">
        <v>4133</v>
      </c>
      <c r="C347" s="13" t="s">
        <v>7433</v>
      </c>
      <c r="D347" s="13" t="s">
        <v>52</v>
      </c>
      <c r="E347" s="13" t="s">
        <v>52</v>
      </c>
      <c r="F347" s="13" t="s">
        <v>26</v>
      </c>
      <c r="G347" s="13" t="str">
        <f t="shared" ca="1" si="15"/>
        <v>S1</v>
      </c>
      <c r="H347" s="109" t="s">
        <v>67</v>
      </c>
      <c r="I347" s="13" t="s">
        <v>5399</v>
      </c>
      <c r="J347" s="13" t="s">
        <v>7434</v>
      </c>
      <c r="K347" s="100">
        <v>42432</v>
      </c>
      <c r="L347" s="100">
        <v>42554</v>
      </c>
      <c r="M347" s="22">
        <v>42735</v>
      </c>
      <c r="N347" s="13" t="s">
        <v>9</v>
      </c>
      <c r="O347" s="13" t="s">
        <v>10</v>
      </c>
      <c r="P347" s="13" t="s">
        <v>17</v>
      </c>
      <c r="Q347" s="13" t="s">
        <v>6612</v>
      </c>
      <c r="R347" s="15">
        <v>4013</v>
      </c>
      <c r="S347" s="104" t="s">
        <v>72</v>
      </c>
      <c r="T347" s="13" t="str">
        <f t="shared" ca="1" si="16"/>
        <v>No</v>
      </c>
      <c r="U347" s="13" t="str">
        <f t="shared" ca="1" si="17"/>
        <v>No</v>
      </c>
      <c r="V347" s="236" t="s">
        <v>118</v>
      </c>
    </row>
    <row r="348" spans="1:22">
      <c r="A348" s="110" t="s">
        <v>4573</v>
      </c>
      <c r="B348" s="96" t="s">
        <v>4574</v>
      </c>
      <c r="C348" s="13" t="s">
        <v>5296</v>
      </c>
      <c r="D348" s="13" t="s">
        <v>52</v>
      </c>
      <c r="E348" s="13" t="s">
        <v>52</v>
      </c>
      <c r="F348" s="13" t="s">
        <v>26</v>
      </c>
      <c r="G348" s="13" t="str">
        <f t="shared" ca="1" si="15"/>
        <v>S1</v>
      </c>
      <c r="H348" s="109" t="s">
        <v>67</v>
      </c>
      <c r="I348" s="13" t="s">
        <v>5399</v>
      </c>
      <c r="J348" s="13" t="s">
        <v>7435</v>
      </c>
      <c r="K348" s="100">
        <v>42590</v>
      </c>
      <c r="L348" s="100">
        <v>42735</v>
      </c>
      <c r="M348" s="98">
        <v>42735</v>
      </c>
      <c r="N348" s="13" t="s">
        <v>9</v>
      </c>
      <c r="O348" s="13" t="s">
        <v>10</v>
      </c>
      <c r="P348" s="13" t="s">
        <v>17</v>
      </c>
      <c r="Q348" s="13"/>
      <c r="R348" s="15">
        <v>1916305</v>
      </c>
      <c r="S348" s="104" t="s">
        <v>72</v>
      </c>
      <c r="T348" s="13" t="str">
        <f t="shared" ca="1" si="16"/>
        <v>No</v>
      </c>
      <c r="U348" s="13" t="str">
        <f t="shared" ca="1" si="17"/>
        <v>No</v>
      </c>
      <c r="V348" s="236" t="s">
        <v>118</v>
      </c>
    </row>
    <row r="349" spans="1:22">
      <c r="A349" s="110" t="s">
        <v>4573</v>
      </c>
      <c r="B349" s="96" t="s">
        <v>4574</v>
      </c>
      <c r="C349" s="13" t="s">
        <v>7436</v>
      </c>
      <c r="D349" s="13" t="s">
        <v>52</v>
      </c>
      <c r="E349" s="13" t="s">
        <v>52</v>
      </c>
      <c r="F349" s="13" t="s">
        <v>26</v>
      </c>
      <c r="G349" s="13" t="str">
        <f t="shared" ca="1" si="15"/>
        <v>S1</v>
      </c>
      <c r="H349" s="109" t="s">
        <v>67</v>
      </c>
      <c r="I349" s="13" t="s">
        <v>5399</v>
      </c>
      <c r="J349" s="13" t="s">
        <v>7437</v>
      </c>
      <c r="K349" s="100">
        <v>42576</v>
      </c>
      <c r="L349" s="100">
        <v>42735</v>
      </c>
      <c r="M349" s="98">
        <v>42735</v>
      </c>
      <c r="N349" s="13" t="s">
        <v>9</v>
      </c>
      <c r="O349" s="13" t="s">
        <v>10</v>
      </c>
      <c r="P349" s="13" t="s">
        <v>17</v>
      </c>
      <c r="Q349" s="13"/>
      <c r="R349" s="15">
        <v>405858</v>
      </c>
      <c r="S349" s="104" t="s">
        <v>72</v>
      </c>
      <c r="T349" s="13" t="str">
        <f t="shared" ca="1" si="16"/>
        <v>No</v>
      </c>
      <c r="U349" s="13" t="str">
        <f t="shared" ca="1" si="17"/>
        <v>No</v>
      </c>
      <c r="V349" s="236" t="s">
        <v>118</v>
      </c>
    </row>
    <row r="350" spans="1:22">
      <c r="A350" s="110" t="s">
        <v>4573</v>
      </c>
      <c r="B350" s="96" t="s">
        <v>4574</v>
      </c>
      <c r="C350" s="13" t="s">
        <v>7438</v>
      </c>
      <c r="D350" s="13" t="s">
        <v>52</v>
      </c>
      <c r="E350" s="13" t="s">
        <v>52</v>
      </c>
      <c r="F350" s="13" t="s">
        <v>26</v>
      </c>
      <c r="G350" s="13" t="str">
        <f t="shared" ca="1" si="15"/>
        <v>S1</v>
      </c>
      <c r="H350" s="109" t="s">
        <v>67</v>
      </c>
      <c r="I350" s="13" t="s">
        <v>55</v>
      </c>
      <c r="J350" s="13" t="s">
        <v>7439</v>
      </c>
      <c r="K350" s="97">
        <v>42219</v>
      </c>
      <c r="L350" s="97">
        <v>42735</v>
      </c>
      <c r="M350" s="98">
        <v>42735</v>
      </c>
      <c r="N350" s="2" t="s">
        <v>9</v>
      </c>
      <c r="O350" s="13" t="s">
        <v>10</v>
      </c>
      <c r="P350" s="13" t="s">
        <v>17</v>
      </c>
      <c r="Q350" s="13" t="s">
        <v>6612</v>
      </c>
      <c r="R350" s="15">
        <v>42433</v>
      </c>
      <c r="S350" s="104" t="s">
        <v>72</v>
      </c>
      <c r="T350" s="13" t="str">
        <f t="shared" ca="1" si="16"/>
        <v>No</v>
      </c>
      <c r="U350" s="13" t="str">
        <f t="shared" ca="1" si="17"/>
        <v>No</v>
      </c>
      <c r="V350" s="236" t="s">
        <v>118</v>
      </c>
    </row>
    <row r="351" spans="1:22">
      <c r="A351" s="110" t="s">
        <v>4214</v>
      </c>
      <c r="B351" s="96" t="s">
        <v>4215</v>
      </c>
      <c r="C351" s="13" t="s">
        <v>7440</v>
      </c>
      <c r="D351" s="13" t="s">
        <v>52</v>
      </c>
      <c r="E351" s="13" t="s">
        <v>52</v>
      </c>
      <c r="F351" s="13" t="s">
        <v>26</v>
      </c>
      <c r="G351" s="13" t="str">
        <f t="shared" ca="1" si="15"/>
        <v>S1</v>
      </c>
      <c r="H351" s="109" t="s">
        <v>67</v>
      </c>
      <c r="I351" s="13" t="s">
        <v>5399</v>
      </c>
      <c r="J351" s="13" t="s">
        <v>7441</v>
      </c>
      <c r="K351" s="100">
        <v>42279</v>
      </c>
      <c r="L351" s="100">
        <v>42489</v>
      </c>
      <c r="M351" s="98">
        <v>42735</v>
      </c>
      <c r="N351" s="13" t="s">
        <v>13</v>
      </c>
      <c r="O351" s="13" t="s">
        <v>157</v>
      </c>
      <c r="P351" s="13" t="s">
        <v>17</v>
      </c>
      <c r="Q351" s="13"/>
      <c r="R351" s="15">
        <v>8013</v>
      </c>
      <c r="S351" s="104" t="s">
        <v>72</v>
      </c>
      <c r="T351" s="13" t="str">
        <f t="shared" ca="1" si="16"/>
        <v>No</v>
      </c>
      <c r="U351" s="13" t="str">
        <f t="shared" ca="1" si="17"/>
        <v>No</v>
      </c>
      <c r="V351" s="236" t="s">
        <v>158</v>
      </c>
    </row>
    <row r="352" spans="1:22">
      <c r="A352" s="110" t="s">
        <v>4690</v>
      </c>
      <c r="B352" s="96" t="s">
        <v>4691</v>
      </c>
      <c r="C352" s="13" t="s">
        <v>7442</v>
      </c>
      <c r="D352" s="13" t="s">
        <v>52</v>
      </c>
      <c r="E352" s="13" t="s">
        <v>52</v>
      </c>
      <c r="F352" s="13" t="s">
        <v>26</v>
      </c>
      <c r="G352" s="13" t="str">
        <f t="shared" ca="1" si="15"/>
        <v>S1</v>
      </c>
      <c r="H352" s="109" t="s">
        <v>67</v>
      </c>
      <c r="I352" s="13" t="s">
        <v>5399</v>
      </c>
      <c r="J352" s="13" t="s">
        <v>7443</v>
      </c>
      <c r="K352" s="100">
        <v>42544</v>
      </c>
      <c r="L352" s="100">
        <v>42735</v>
      </c>
      <c r="M352" s="98">
        <v>42735</v>
      </c>
      <c r="N352" s="13" t="s">
        <v>13</v>
      </c>
      <c r="O352" s="13" t="s">
        <v>157</v>
      </c>
      <c r="P352" s="13" t="s">
        <v>17</v>
      </c>
      <c r="Q352" s="13"/>
      <c r="R352" s="15">
        <v>5177</v>
      </c>
      <c r="S352" s="15" t="s">
        <v>72</v>
      </c>
      <c r="T352" s="13" t="str">
        <f t="shared" ca="1" si="16"/>
        <v>No</v>
      </c>
      <c r="U352" s="13" t="str">
        <f t="shared" ca="1" si="17"/>
        <v>No</v>
      </c>
      <c r="V352" s="236" t="s">
        <v>158</v>
      </c>
    </row>
    <row r="353" spans="1:22">
      <c r="A353" s="110" t="s">
        <v>4573</v>
      </c>
      <c r="B353" s="96" t="s">
        <v>4574</v>
      </c>
      <c r="C353" s="13" t="s">
        <v>7444</v>
      </c>
      <c r="D353" s="13" t="s">
        <v>52</v>
      </c>
      <c r="E353" s="13" t="s">
        <v>52</v>
      </c>
      <c r="F353" s="13" t="s">
        <v>26</v>
      </c>
      <c r="G353" s="13" t="str">
        <f t="shared" ca="1" si="15"/>
        <v>S1</v>
      </c>
      <c r="H353" s="109" t="s">
        <v>67</v>
      </c>
      <c r="I353" s="13" t="s">
        <v>6175</v>
      </c>
      <c r="J353" s="13" t="s">
        <v>7445</v>
      </c>
      <c r="K353" s="100">
        <v>42395</v>
      </c>
      <c r="L353" s="100">
        <v>42515</v>
      </c>
      <c r="M353" s="98">
        <v>42762</v>
      </c>
      <c r="N353" s="13" t="s">
        <v>9</v>
      </c>
      <c r="O353" s="13" t="s">
        <v>10</v>
      </c>
      <c r="P353" s="13" t="s">
        <v>17</v>
      </c>
      <c r="Q353" s="13"/>
      <c r="R353" s="15">
        <v>135988</v>
      </c>
      <c r="S353" s="15" t="s">
        <v>72</v>
      </c>
      <c r="T353" s="13" t="str">
        <f t="shared" ca="1" si="16"/>
        <v>No</v>
      </c>
      <c r="U353" s="13" t="str">
        <f t="shared" ca="1" si="17"/>
        <v>No</v>
      </c>
      <c r="V353" s="236" t="s">
        <v>118</v>
      </c>
    </row>
    <row r="354" spans="1:22">
      <c r="A354" s="110" t="s">
        <v>4141</v>
      </c>
      <c r="B354" s="96" t="s">
        <v>4142</v>
      </c>
      <c r="C354" s="13" t="s">
        <v>5379</v>
      </c>
      <c r="D354" s="13" t="s">
        <v>52</v>
      </c>
      <c r="E354" s="13" t="s">
        <v>52</v>
      </c>
      <c r="F354" s="13" t="s">
        <v>26</v>
      </c>
      <c r="G354" s="13" t="str">
        <f t="shared" ca="1" si="15"/>
        <v>S1</v>
      </c>
      <c r="H354" s="101" t="s">
        <v>67</v>
      </c>
      <c r="I354" s="13" t="s">
        <v>5399</v>
      </c>
      <c r="J354" s="13" t="s">
        <v>7446</v>
      </c>
      <c r="K354" s="100">
        <v>42521</v>
      </c>
      <c r="L354" s="100">
        <v>42735</v>
      </c>
      <c r="M354" s="98">
        <v>42809</v>
      </c>
      <c r="N354" s="13" t="s">
        <v>11</v>
      </c>
      <c r="O354" s="13" t="s">
        <v>128</v>
      </c>
      <c r="P354" s="13" t="s">
        <v>17</v>
      </c>
      <c r="Q354" s="13"/>
      <c r="R354" s="15">
        <v>0</v>
      </c>
      <c r="S354" s="15" t="s">
        <v>72</v>
      </c>
      <c r="T354" s="13" t="str">
        <f t="shared" ca="1" si="16"/>
        <v>No</v>
      </c>
      <c r="U354" s="13" t="str">
        <f t="shared" ca="1" si="17"/>
        <v>No</v>
      </c>
      <c r="V354" s="236" t="s">
        <v>129</v>
      </c>
    </row>
    <row r="355" spans="1:22">
      <c r="A355" s="110" t="s">
        <v>4174</v>
      </c>
      <c r="B355" s="96" t="s">
        <v>4133</v>
      </c>
      <c r="C355" s="13" t="s">
        <v>7447</v>
      </c>
      <c r="D355" s="13" t="s">
        <v>52</v>
      </c>
      <c r="E355" s="13" t="s">
        <v>52</v>
      </c>
      <c r="F355" s="13" t="s">
        <v>26</v>
      </c>
      <c r="G355" s="13" t="str">
        <f t="shared" ca="1" si="15"/>
        <v>S2</v>
      </c>
      <c r="H355" s="109" t="s">
        <v>54</v>
      </c>
      <c r="I355" s="2" t="s">
        <v>55</v>
      </c>
      <c r="J355" s="13" t="s">
        <v>7448</v>
      </c>
      <c r="K355" s="97">
        <v>42156</v>
      </c>
      <c r="L355" s="97">
        <v>42735</v>
      </c>
      <c r="M355" s="98">
        <v>41152</v>
      </c>
      <c r="N355" s="2" t="s">
        <v>11</v>
      </c>
      <c r="O355" s="13" t="s">
        <v>12</v>
      </c>
      <c r="P355" s="13" t="s">
        <v>17</v>
      </c>
      <c r="Q355" s="2"/>
      <c r="R355" s="15">
        <v>1073253</v>
      </c>
      <c r="S355" s="104" t="s">
        <v>72</v>
      </c>
      <c r="T355" s="13" t="str">
        <f t="shared" ca="1" si="16"/>
        <v>No</v>
      </c>
      <c r="U355" s="13" t="str">
        <f t="shared" ca="1" si="17"/>
        <v>No</v>
      </c>
      <c r="V355" s="236" t="s">
        <v>125</v>
      </c>
    </row>
    <row r="356" spans="1:22">
      <c r="A356" s="110" t="s">
        <v>4174</v>
      </c>
      <c r="B356" s="96" t="s">
        <v>4133</v>
      </c>
      <c r="C356" s="13" t="s">
        <v>7449</v>
      </c>
      <c r="D356" s="2" t="s">
        <v>108</v>
      </c>
      <c r="E356" s="2" t="s">
        <v>52</v>
      </c>
      <c r="F356" s="13" t="s">
        <v>26</v>
      </c>
      <c r="G356" s="13" t="str">
        <f t="shared" ca="1" si="15"/>
        <v>S2</v>
      </c>
      <c r="H356" s="109" t="s">
        <v>54</v>
      </c>
      <c r="I356" s="2" t="s">
        <v>55</v>
      </c>
      <c r="J356" s="13" t="s">
        <v>7450</v>
      </c>
      <c r="K356" s="97">
        <v>41646</v>
      </c>
      <c r="L356" s="97">
        <v>42735</v>
      </c>
      <c r="M356" s="98">
        <v>41803</v>
      </c>
      <c r="N356" s="2" t="s">
        <v>13</v>
      </c>
      <c r="O356" s="13" t="s">
        <v>145</v>
      </c>
      <c r="P356" s="13" t="s">
        <v>17</v>
      </c>
      <c r="Q356" s="2" t="s">
        <v>2241</v>
      </c>
      <c r="R356" s="15">
        <v>431619</v>
      </c>
      <c r="S356" s="104" t="s">
        <v>72</v>
      </c>
      <c r="T356" s="13" t="str">
        <f t="shared" ca="1" si="16"/>
        <v>No</v>
      </c>
      <c r="U356" s="13" t="str">
        <f t="shared" ca="1" si="17"/>
        <v>No</v>
      </c>
      <c r="V356" s="236" t="s">
        <v>146</v>
      </c>
    </row>
    <row r="357" spans="1:22">
      <c r="A357" s="110" t="s">
        <v>4174</v>
      </c>
      <c r="B357" s="96" t="s">
        <v>4133</v>
      </c>
      <c r="C357" s="13" t="s">
        <v>7451</v>
      </c>
      <c r="D357" s="2" t="s">
        <v>52</v>
      </c>
      <c r="E357" s="2" t="s">
        <v>52</v>
      </c>
      <c r="F357" s="13" t="s">
        <v>26</v>
      </c>
      <c r="G357" s="13" t="str">
        <f t="shared" ca="1" si="15"/>
        <v>S2</v>
      </c>
      <c r="H357" s="109" t="s">
        <v>54</v>
      </c>
      <c r="I357" s="2" t="s">
        <v>55</v>
      </c>
      <c r="J357" s="2" t="s">
        <v>7452</v>
      </c>
      <c r="K357" s="97">
        <v>41761</v>
      </c>
      <c r="L357" s="97">
        <v>42735</v>
      </c>
      <c r="M357" s="98">
        <v>41911</v>
      </c>
      <c r="N357" s="2" t="s">
        <v>13</v>
      </c>
      <c r="O357" s="2" t="s">
        <v>145</v>
      </c>
      <c r="P357" s="13" t="s">
        <v>17</v>
      </c>
      <c r="Q357" s="2" t="s">
        <v>2241</v>
      </c>
      <c r="R357" s="15">
        <v>1657209</v>
      </c>
      <c r="S357" s="104" t="s">
        <v>72</v>
      </c>
      <c r="T357" s="13" t="str">
        <f t="shared" ca="1" si="16"/>
        <v>No</v>
      </c>
      <c r="U357" s="13" t="str">
        <f t="shared" ca="1" si="17"/>
        <v>No</v>
      </c>
      <c r="V357" s="236" t="s">
        <v>146</v>
      </c>
    </row>
    <row r="358" spans="1:22">
      <c r="A358" s="110" t="s">
        <v>4174</v>
      </c>
      <c r="B358" s="96" t="s">
        <v>4133</v>
      </c>
      <c r="C358" s="13" t="s">
        <v>7453</v>
      </c>
      <c r="D358" s="13" t="s">
        <v>52</v>
      </c>
      <c r="E358" s="13" t="s">
        <v>52</v>
      </c>
      <c r="F358" s="13" t="s">
        <v>26</v>
      </c>
      <c r="G358" s="13" t="str">
        <f t="shared" ca="1" si="15"/>
        <v>S2</v>
      </c>
      <c r="H358" s="109" t="s">
        <v>54</v>
      </c>
      <c r="I358" s="13" t="s">
        <v>55</v>
      </c>
      <c r="J358" s="13" t="s">
        <v>7454</v>
      </c>
      <c r="K358" s="97">
        <v>41743</v>
      </c>
      <c r="L358" s="97">
        <v>42735</v>
      </c>
      <c r="M358" s="98">
        <v>42181</v>
      </c>
      <c r="N358" s="2" t="s">
        <v>7</v>
      </c>
      <c r="O358" s="13" t="s">
        <v>94</v>
      </c>
      <c r="P358" s="13" t="s">
        <v>17</v>
      </c>
      <c r="Q358" s="13" t="s">
        <v>6223</v>
      </c>
      <c r="R358" s="15">
        <v>186875</v>
      </c>
      <c r="S358" s="104" t="s">
        <v>72</v>
      </c>
      <c r="T358" s="13" t="str">
        <f t="shared" ca="1" si="16"/>
        <v>No</v>
      </c>
      <c r="U358" s="13" t="str">
        <f t="shared" ca="1" si="17"/>
        <v>No</v>
      </c>
      <c r="V358" s="236" t="s">
        <v>95</v>
      </c>
    </row>
    <row r="359" spans="1:22">
      <c r="A359" s="110" t="s">
        <v>4174</v>
      </c>
      <c r="B359" s="96" t="s">
        <v>4133</v>
      </c>
      <c r="C359" s="13" t="s">
        <v>7455</v>
      </c>
      <c r="D359" s="13" t="s">
        <v>108</v>
      </c>
      <c r="E359" s="13" t="s">
        <v>52</v>
      </c>
      <c r="F359" s="13" t="s">
        <v>26</v>
      </c>
      <c r="G359" s="13" t="str">
        <f t="shared" ca="1" si="15"/>
        <v>S2</v>
      </c>
      <c r="H359" s="109" t="s">
        <v>54</v>
      </c>
      <c r="I359" s="2" t="s">
        <v>55</v>
      </c>
      <c r="J359" s="13" t="s">
        <v>7456</v>
      </c>
      <c r="K359" s="97">
        <v>41827</v>
      </c>
      <c r="L359" s="97">
        <v>42735</v>
      </c>
      <c r="M359" s="98">
        <v>42185</v>
      </c>
      <c r="N359" s="2" t="s">
        <v>11</v>
      </c>
      <c r="O359" s="2" t="s">
        <v>12</v>
      </c>
      <c r="P359" s="13" t="s">
        <v>17</v>
      </c>
      <c r="Q359" s="2" t="s">
        <v>7457</v>
      </c>
      <c r="R359" s="15">
        <v>1530280</v>
      </c>
      <c r="S359" s="104" t="s">
        <v>72</v>
      </c>
      <c r="T359" s="13" t="str">
        <f t="shared" ca="1" si="16"/>
        <v>No</v>
      </c>
      <c r="U359" s="13" t="str">
        <f t="shared" ca="1" si="17"/>
        <v>No</v>
      </c>
      <c r="V359" s="236" t="s">
        <v>125</v>
      </c>
    </row>
    <row r="360" spans="1:22">
      <c r="A360" s="110" t="s">
        <v>4690</v>
      </c>
      <c r="B360" s="96" t="s">
        <v>4691</v>
      </c>
      <c r="C360" s="13" t="s">
        <v>7458</v>
      </c>
      <c r="D360" s="13" t="s">
        <v>52</v>
      </c>
      <c r="E360" s="13" t="s">
        <v>52</v>
      </c>
      <c r="F360" s="13" t="s">
        <v>26</v>
      </c>
      <c r="G360" s="13" t="str">
        <f t="shared" ca="1" si="15"/>
        <v>S2</v>
      </c>
      <c r="H360" s="109" t="s">
        <v>54</v>
      </c>
      <c r="I360" s="2" t="s">
        <v>55</v>
      </c>
      <c r="J360" s="13" t="s">
        <v>7459</v>
      </c>
      <c r="K360" s="97">
        <v>42095</v>
      </c>
      <c r="L360" s="97">
        <v>42735</v>
      </c>
      <c r="M360" s="98">
        <v>42271</v>
      </c>
      <c r="N360" s="2" t="s">
        <v>13</v>
      </c>
      <c r="O360" s="13" t="s">
        <v>149</v>
      </c>
      <c r="P360" s="13" t="s">
        <v>17</v>
      </c>
      <c r="Q360" s="13"/>
      <c r="R360" s="15">
        <v>61958</v>
      </c>
      <c r="S360" s="104" t="s">
        <v>72</v>
      </c>
      <c r="T360" s="13" t="str">
        <f t="shared" ca="1" si="16"/>
        <v>No</v>
      </c>
      <c r="U360" s="13" t="str">
        <f t="shared" ca="1" si="17"/>
        <v>No</v>
      </c>
      <c r="V360" s="236" t="s">
        <v>150</v>
      </c>
    </row>
    <row r="361" spans="1:22">
      <c r="A361" s="13" t="s">
        <v>4180</v>
      </c>
      <c r="B361" s="96" t="s">
        <v>4181</v>
      </c>
      <c r="C361" s="2" t="s">
        <v>7460</v>
      </c>
      <c r="D361" s="13" t="s">
        <v>52</v>
      </c>
      <c r="E361" s="13" t="s">
        <v>52</v>
      </c>
      <c r="F361" s="13" t="s">
        <v>26</v>
      </c>
      <c r="G361" s="13" t="str">
        <f t="shared" ca="1" si="15"/>
        <v>S2</v>
      </c>
      <c r="H361" s="109" t="s">
        <v>54</v>
      </c>
      <c r="I361" s="2" t="s">
        <v>55</v>
      </c>
      <c r="J361" s="13" t="s">
        <v>7461</v>
      </c>
      <c r="K361" s="97">
        <v>42179</v>
      </c>
      <c r="L361" s="97">
        <v>42735</v>
      </c>
      <c r="M361" s="98">
        <v>42271</v>
      </c>
      <c r="N361" s="2" t="s">
        <v>9</v>
      </c>
      <c r="O361" s="13" t="s">
        <v>10</v>
      </c>
      <c r="P361" s="13" t="s">
        <v>17</v>
      </c>
      <c r="Q361" s="2" t="s">
        <v>7462</v>
      </c>
      <c r="R361" s="15">
        <v>20456</v>
      </c>
      <c r="S361" s="104" t="s">
        <v>72</v>
      </c>
      <c r="T361" s="13" t="str">
        <f t="shared" ca="1" si="16"/>
        <v>No</v>
      </c>
      <c r="U361" s="13" t="str">
        <f t="shared" ca="1" si="17"/>
        <v>No</v>
      </c>
      <c r="V361" s="236" t="s">
        <v>118</v>
      </c>
    </row>
    <row r="362" spans="1:22">
      <c r="A362" s="110" t="s">
        <v>4174</v>
      </c>
      <c r="B362" s="96" t="s">
        <v>4133</v>
      </c>
      <c r="C362" s="13" t="s">
        <v>7463</v>
      </c>
      <c r="D362" s="13" t="s">
        <v>52</v>
      </c>
      <c r="E362" s="13" t="s">
        <v>52</v>
      </c>
      <c r="F362" s="13" t="s">
        <v>26</v>
      </c>
      <c r="G362" s="13" t="str">
        <f t="shared" ca="1" si="15"/>
        <v>S2</v>
      </c>
      <c r="H362" s="109" t="s">
        <v>54</v>
      </c>
      <c r="I362" s="2" t="s">
        <v>55</v>
      </c>
      <c r="J362" s="13" t="s">
        <v>7464</v>
      </c>
      <c r="K362" s="97">
        <v>42005</v>
      </c>
      <c r="L362" s="97">
        <v>42735</v>
      </c>
      <c r="M362" s="98">
        <v>42277</v>
      </c>
      <c r="N362" s="2" t="s">
        <v>13</v>
      </c>
      <c r="O362" s="2" t="s">
        <v>145</v>
      </c>
      <c r="P362" s="13" t="s">
        <v>17</v>
      </c>
      <c r="Q362" s="13" t="s">
        <v>2241</v>
      </c>
      <c r="R362" s="15">
        <v>1681727</v>
      </c>
      <c r="S362" s="104" t="s">
        <v>72</v>
      </c>
      <c r="T362" s="13" t="str">
        <f t="shared" ca="1" si="16"/>
        <v>No</v>
      </c>
      <c r="U362" s="13" t="str">
        <f t="shared" ca="1" si="17"/>
        <v>No</v>
      </c>
      <c r="V362" s="236" t="s">
        <v>146</v>
      </c>
    </row>
    <row r="363" spans="1:22">
      <c r="A363" s="110" t="s">
        <v>6503</v>
      </c>
      <c r="B363" s="96" t="s">
        <v>6504</v>
      </c>
      <c r="C363" s="13" t="s">
        <v>7465</v>
      </c>
      <c r="D363" s="13" t="s">
        <v>52</v>
      </c>
      <c r="E363" s="13" t="s">
        <v>52</v>
      </c>
      <c r="F363" s="13" t="s">
        <v>26</v>
      </c>
      <c r="G363" s="13" t="str">
        <f t="shared" ca="1" si="15"/>
        <v>S2</v>
      </c>
      <c r="H363" s="109" t="s">
        <v>54</v>
      </c>
      <c r="I363" s="13" t="s">
        <v>55</v>
      </c>
      <c r="J363" s="13" t="s">
        <v>7466</v>
      </c>
      <c r="K363" s="98">
        <v>42093</v>
      </c>
      <c r="L363" s="97">
        <v>42735</v>
      </c>
      <c r="M363" s="98">
        <v>42300</v>
      </c>
      <c r="N363" s="2" t="s">
        <v>13</v>
      </c>
      <c r="O363" s="13" t="s">
        <v>145</v>
      </c>
      <c r="P363" s="13" t="s">
        <v>17</v>
      </c>
      <c r="Q363" s="13" t="s">
        <v>2241</v>
      </c>
      <c r="R363" s="15">
        <v>0</v>
      </c>
      <c r="S363" s="104" t="s">
        <v>72</v>
      </c>
      <c r="T363" s="13" t="str">
        <f t="shared" ca="1" si="16"/>
        <v>No</v>
      </c>
      <c r="U363" s="13" t="str">
        <f t="shared" ca="1" si="17"/>
        <v>No</v>
      </c>
      <c r="V363" s="236" t="s">
        <v>146</v>
      </c>
    </row>
    <row r="364" spans="1:22">
      <c r="A364" s="110" t="s">
        <v>4690</v>
      </c>
      <c r="B364" s="96" t="s">
        <v>4691</v>
      </c>
      <c r="C364" s="13" t="s">
        <v>7467</v>
      </c>
      <c r="D364" s="13" t="s">
        <v>52</v>
      </c>
      <c r="E364" s="13" t="s">
        <v>52</v>
      </c>
      <c r="F364" s="13" t="s">
        <v>26</v>
      </c>
      <c r="G364" s="13" t="str">
        <f t="shared" ca="1" si="15"/>
        <v>S2</v>
      </c>
      <c r="H364" s="109" t="s">
        <v>54</v>
      </c>
      <c r="I364" s="2" t="s">
        <v>55</v>
      </c>
      <c r="J364" s="2" t="s">
        <v>7468</v>
      </c>
      <c r="K364" s="97">
        <v>42128</v>
      </c>
      <c r="L364" s="97">
        <v>42735</v>
      </c>
      <c r="M364" s="98">
        <v>42342</v>
      </c>
      <c r="N364" s="2" t="s">
        <v>7</v>
      </c>
      <c r="O364" s="13" t="s">
        <v>98</v>
      </c>
      <c r="P364" s="13" t="s">
        <v>17</v>
      </c>
      <c r="Q364" s="13" t="s">
        <v>7469</v>
      </c>
      <c r="R364" s="15">
        <v>8434</v>
      </c>
      <c r="S364" s="104" t="s">
        <v>72</v>
      </c>
      <c r="T364" s="13" t="str">
        <f t="shared" ca="1" si="16"/>
        <v>No</v>
      </c>
      <c r="U364" s="13" t="str">
        <f t="shared" ca="1" si="17"/>
        <v>No</v>
      </c>
      <c r="V364" s="236" t="s">
        <v>99</v>
      </c>
    </row>
    <row r="365" spans="1:22">
      <c r="A365" s="110" t="s">
        <v>4573</v>
      </c>
      <c r="B365" s="96" t="s">
        <v>4574</v>
      </c>
      <c r="C365" s="13" t="s">
        <v>7470</v>
      </c>
      <c r="D365" s="13" t="s">
        <v>52</v>
      </c>
      <c r="E365" s="13" t="s">
        <v>52</v>
      </c>
      <c r="F365" s="13" t="s">
        <v>26</v>
      </c>
      <c r="G365" s="13" t="str">
        <f t="shared" ca="1" si="15"/>
        <v>S2</v>
      </c>
      <c r="H365" s="109" t="s">
        <v>54</v>
      </c>
      <c r="I365" s="13" t="s">
        <v>55</v>
      </c>
      <c r="J365" s="13" t="s">
        <v>7471</v>
      </c>
      <c r="K365" s="97">
        <v>42274</v>
      </c>
      <c r="L365" s="97">
        <v>42735</v>
      </c>
      <c r="M365" s="98">
        <v>42388</v>
      </c>
      <c r="N365" s="2" t="s">
        <v>9</v>
      </c>
      <c r="O365" s="13" t="s">
        <v>6305</v>
      </c>
      <c r="P365" s="13" t="s">
        <v>17</v>
      </c>
      <c r="Q365" s="2"/>
      <c r="R365" s="15">
        <v>1460071</v>
      </c>
      <c r="S365" s="104" t="s">
        <v>72</v>
      </c>
      <c r="T365" s="13" t="str">
        <f t="shared" ca="1" si="16"/>
        <v>No</v>
      </c>
      <c r="U365" s="13" t="str">
        <f t="shared" ca="1" si="17"/>
        <v>No</v>
      </c>
      <c r="V365" s="236" t="s">
        <v>6939</v>
      </c>
    </row>
    <row r="366" spans="1:22">
      <c r="A366" s="110" t="s">
        <v>4573</v>
      </c>
      <c r="B366" s="96" t="s">
        <v>4574</v>
      </c>
      <c r="C366" s="13" t="s">
        <v>6634</v>
      </c>
      <c r="D366" s="13" t="s">
        <v>52</v>
      </c>
      <c r="E366" s="13" t="s">
        <v>52</v>
      </c>
      <c r="F366" s="13" t="s">
        <v>26</v>
      </c>
      <c r="G366" s="13" t="str">
        <f t="shared" ca="1" si="15"/>
        <v>S2</v>
      </c>
      <c r="H366" s="109" t="s">
        <v>54</v>
      </c>
      <c r="I366" s="2" t="s">
        <v>55</v>
      </c>
      <c r="J366" s="13" t="s">
        <v>7472</v>
      </c>
      <c r="K366" s="97">
        <v>42205</v>
      </c>
      <c r="L366" s="97">
        <v>42735</v>
      </c>
      <c r="M366" s="98">
        <v>42392</v>
      </c>
      <c r="N366" s="2" t="s">
        <v>9</v>
      </c>
      <c r="O366" s="13" t="s">
        <v>6267</v>
      </c>
      <c r="P366" s="13" t="s">
        <v>17</v>
      </c>
      <c r="Q366" s="13" t="s">
        <v>6612</v>
      </c>
      <c r="R366" s="15">
        <v>1672604</v>
      </c>
      <c r="S366" s="104" t="s">
        <v>72</v>
      </c>
      <c r="T366" s="13" t="str">
        <f t="shared" ca="1" si="16"/>
        <v>No</v>
      </c>
      <c r="U366" s="13" t="str">
        <f t="shared" ca="1" si="17"/>
        <v>No</v>
      </c>
      <c r="V366" s="236" t="s">
        <v>6757</v>
      </c>
    </row>
    <row r="367" spans="1:22">
      <c r="A367" s="110" t="s">
        <v>4141</v>
      </c>
      <c r="B367" s="96" t="s">
        <v>4142</v>
      </c>
      <c r="C367" s="13" t="s">
        <v>7473</v>
      </c>
      <c r="D367" s="13" t="s">
        <v>52</v>
      </c>
      <c r="E367" s="13" t="s">
        <v>52</v>
      </c>
      <c r="F367" s="13" t="s">
        <v>26</v>
      </c>
      <c r="G367" s="13" t="str">
        <f t="shared" ca="1" si="15"/>
        <v>S2</v>
      </c>
      <c r="H367" s="109" t="s">
        <v>54</v>
      </c>
      <c r="I367" s="2" t="s">
        <v>55</v>
      </c>
      <c r="J367" s="13" t="s">
        <v>7474</v>
      </c>
      <c r="K367" s="97">
        <v>42317</v>
      </c>
      <c r="L367" s="97">
        <v>42735</v>
      </c>
      <c r="M367" s="98">
        <v>42415</v>
      </c>
      <c r="N367" s="2" t="s">
        <v>9</v>
      </c>
      <c r="O367" s="13" t="s">
        <v>5539</v>
      </c>
      <c r="P367" s="13" t="s">
        <v>17</v>
      </c>
      <c r="Q367" s="13" t="s">
        <v>6612</v>
      </c>
      <c r="R367" s="15">
        <v>84857</v>
      </c>
      <c r="S367" s="104" t="s">
        <v>72</v>
      </c>
      <c r="T367" s="13" t="str">
        <f t="shared" ca="1" si="16"/>
        <v>No</v>
      </c>
      <c r="U367" s="13" t="str">
        <f t="shared" ca="1" si="17"/>
        <v>No</v>
      </c>
      <c r="V367" s="236" t="s">
        <v>5541</v>
      </c>
    </row>
    <row r="368" spans="1:22">
      <c r="A368" s="110" t="s">
        <v>4132</v>
      </c>
      <c r="B368" s="96" t="s">
        <v>4695</v>
      </c>
      <c r="C368" s="13" t="s">
        <v>7475</v>
      </c>
      <c r="D368" s="13" t="s">
        <v>52</v>
      </c>
      <c r="E368" s="13" t="s">
        <v>52</v>
      </c>
      <c r="F368" s="13" t="s">
        <v>26</v>
      </c>
      <c r="G368" s="13" t="str">
        <f t="shared" ca="1" si="15"/>
        <v>S2</v>
      </c>
      <c r="H368" s="109" t="s">
        <v>54</v>
      </c>
      <c r="I368" s="13" t="s">
        <v>6175</v>
      </c>
      <c r="J368" s="13" t="s">
        <v>7476</v>
      </c>
      <c r="K368" s="98">
        <v>42058</v>
      </c>
      <c r="L368" s="98">
        <v>42310</v>
      </c>
      <c r="M368" s="98">
        <v>42430</v>
      </c>
      <c r="N368" s="2" t="s">
        <v>13</v>
      </c>
      <c r="O368" s="2" t="s">
        <v>145</v>
      </c>
      <c r="P368" s="13" t="s">
        <v>17</v>
      </c>
      <c r="Q368" s="2" t="s">
        <v>2241</v>
      </c>
      <c r="R368" s="15">
        <v>202311</v>
      </c>
      <c r="S368" s="104" t="s">
        <v>72</v>
      </c>
      <c r="T368" s="13" t="str">
        <f t="shared" ca="1" si="16"/>
        <v>No</v>
      </c>
      <c r="U368" s="13" t="str">
        <f t="shared" ca="1" si="17"/>
        <v>No</v>
      </c>
      <c r="V368" s="236" t="s">
        <v>146</v>
      </c>
    </row>
    <row r="369" spans="1:22">
      <c r="A369" s="110" t="s">
        <v>4174</v>
      </c>
      <c r="B369" s="96" t="s">
        <v>4133</v>
      </c>
      <c r="C369" s="13" t="s">
        <v>7477</v>
      </c>
      <c r="D369" s="13" t="s">
        <v>52</v>
      </c>
      <c r="E369" s="13" t="s">
        <v>52</v>
      </c>
      <c r="F369" s="13" t="s">
        <v>26</v>
      </c>
      <c r="G369" s="13" t="str">
        <f t="shared" ca="1" si="15"/>
        <v>S2</v>
      </c>
      <c r="H369" s="109" t="s">
        <v>54</v>
      </c>
      <c r="I369" s="2" t="s">
        <v>55</v>
      </c>
      <c r="J369" s="13" t="s">
        <v>7478</v>
      </c>
      <c r="K369" s="97">
        <v>42156</v>
      </c>
      <c r="L369" s="97">
        <v>42735</v>
      </c>
      <c r="M369" s="98">
        <v>42430</v>
      </c>
      <c r="N369" s="2" t="s">
        <v>13</v>
      </c>
      <c r="O369" s="13" t="s">
        <v>145</v>
      </c>
      <c r="P369" s="13" t="s">
        <v>17</v>
      </c>
      <c r="Q369" s="13" t="s">
        <v>2241</v>
      </c>
      <c r="R369" s="15">
        <v>2962</v>
      </c>
      <c r="S369" s="104" t="s">
        <v>72</v>
      </c>
      <c r="T369" s="13" t="str">
        <f t="shared" ca="1" si="16"/>
        <v>No</v>
      </c>
      <c r="U369" s="13" t="str">
        <f t="shared" ca="1" si="17"/>
        <v>No</v>
      </c>
      <c r="V369" s="236" t="s">
        <v>146</v>
      </c>
    </row>
    <row r="370" spans="1:22">
      <c r="A370" s="110" t="s">
        <v>4573</v>
      </c>
      <c r="B370" s="96" t="s">
        <v>4574</v>
      </c>
      <c r="C370" s="13" t="s">
        <v>7479</v>
      </c>
      <c r="D370" s="13" t="s">
        <v>52</v>
      </c>
      <c r="E370" s="13" t="s">
        <v>52</v>
      </c>
      <c r="F370" s="13" t="s">
        <v>26</v>
      </c>
      <c r="G370" s="13" t="str">
        <f t="shared" ca="1" si="15"/>
        <v>S2</v>
      </c>
      <c r="H370" s="109" t="s">
        <v>54</v>
      </c>
      <c r="I370" s="13" t="s">
        <v>6175</v>
      </c>
      <c r="J370" s="13" t="s">
        <v>7480</v>
      </c>
      <c r="K370" s="97">
        <v>42510</v>
      </c>
      <c r="L370" s="97">
        <v>42537</v>
      </c>
      <c r="M370" s="98">
        <v>42510</v>
      </c>
      <c r="N370" s="2" t="s">
        <v>9</v>
      </c>
      <c r="O370" s="13" t="s">
        <v>6267</v>
      </c>
      <c r="P370" s="13" t="s">
        <v>17</v>
      </c>
      <c r="Q370" s="13" t="s">
        <v>7481</v>
      </c>
      <c r="R370" s="15">
        <v>1803178</v>
      </c>
      <c r="S370" s="104" t="s">
        <v>72</v>
      </c>
      <c r="T370" s="13" t="str">
        <f t="shared" ca="1" si="16"/>
        <v>No</v>
      </c>
      <c r="U370" s="13" t="str">
        <f t="shared" ca="1" si="17"/>
        <v>No</v>
      </c>
      <c r="V370" s="236" t="s">
        <v>6757</v>
      </c>
    </row>
    <row r="371" spans="1:22">
      <c r="A371" s="110" t="s">
        <v>4573</v>
      </c>
      <c r="B371" s="96" t="s">
        <v>4574</v>
      </c>
      <c r="C371" s="13" t="s">
        <v>7479</v>
      </c>
      <c r="D371" s="13" t="s">
        <v>52</v>
      </c>
      <c r="E371" s="13" t="s">
        <v>52</v>
      </c>
      <c r="F371" s="13" t="s">
        <v>26</v>
      </c>
      <c r="G371" s="13" t="str">
        <f t="shared" ca="1" si="15"/>
        <v>S2</v>
      </c>
      <c r="H371" s="109" t="s">
        <v>54</v>
      </c>
      <c r="I371" s="13" t="s">
        <v>6175</v>
      </c>
      <c r="J371" s="13" t="s">
        <v>7482</v>
      </c>
      <c r="K371" s="97">
        <v>42510</v>
      </c>
      <c r="L371" s="97">
        <v>42537</v>
      </c>
      <c r="M371" s="98">
        <v>42510</v>
      </c>
      <c r="N371" s="2" t="s">
        <v>9</v>
      </c>
      <c r="O371" s="13" t="s">
        <v>6267</v>
      </c>
      <c r="P371" s="13" t="s">
        <v>17</v>
      </c>
      <c r="Q371" s="13" t="s">
        <v>7481</v>
      </c>
      <c r="R371" s="15">
        <v>1803178</v>
      </c>
      <c r="S371" s="104" t="s">
        <v>72</v>
      </c>
      <c r="T371" s="13" t="str">
        <f t="shared" ca="1" si="16"/>
        <v>No</v>
      </c>
      <c r="U371" s="13" t="str">
        <f t="shared" ca="1" si="17"/>
        <v>No</v>
      </c>
      <c r="V371" s="236" t="s">
        <v>6757</v>
      </c>
    </row>
    <row r="372" spans="1:22">
      <c r="A372" s="110" t="s">
        <v>4174</v>
      </c>
      <c r="B372" s="96" t="s">
        <v>4133</v>
      </c>
      <c r="C372" s="13" t="s">
        <v>6441</v>
      </c>
      <c r="D372" s="13" t="s">
        <v>52</v>
      </c>
      <c r="E372" s="13" t="s">
        <v>52</v>
      </c>
      <c r="F372" s="13" t="s">
        <v>26</v>
      </c>
      <c r="G372" s="13" t="str">
        <f t="shared" ca="1" si="15"/>
        <v>S2</v>
      </c>
      <c r="H372" s="109" t="s">
        <v>54</v>
      </c>
      <c r="I372" s="13" t="s">
        <v>6175</v>
      </c>
      <c r="J372" s="13" t="s">
        <v>7483</v>
      </c>
      <c r="K372" s="100">
        <v>42471</v>
      </c>
      <c r="L372" s="100">
        <v>42517</v>
      </c>
      <c r="M372" s="98">
        <v>42517</v>
      </c>
      <c r="N372" s="13" t="s">
        <v>9</v>
      </c>
      <c r="O372" s="13" t="s">
        <v>5500</v>
      </c>
      <c r="P372" s="13" t="s">
        <v>17</v>
      </c>
      <c r="Q372" s="2"/>
      <c r="R372" s="15">
        <v>198368</v>
      </c>
      <c r="S372" s="104" t="s">
        <v>72</v>
      </c>
      <c r="T372" s="13" t="str">
        <f t="shared" ca="1" si="16"/>
        <v>No</v>
      </c>
      <c r="U372" s="13" t="str">
        <f t="shared" ca="1" si="17"/>
        <v>No</v>
      </c>
      <c r="V372" s="236" t="s">
        <v>5502</v>
      </c>
    </row>
    <row r="373" spans="1:22">
      <c r="A373" s="110" t="s">
        <v>4214</v>
      </c>
      <c r="B373" s="96" t="s">
        <v>4215</v>
      </c>
      <c r="C373" s="13" t="s">
        <v>7484</v>
      </c>
      <c r="D373" s="13" t="s">
        <v>52</v>
      </c>
      <c r="E373" s="13" t="s">
        <v>52</v>
      </c>
      <c r="F373" s="13" t="s">
        <v>26</v>
      </c>
      <c r="G373" s="13" t="str">
        <f t="shared" ca="1" si="15"/>
        <v>S2</v>
      </c>
      <c r="H373" s="109" t="s">
        <v>54</v>
      </c>
      <c r="I373" s="13" t="s">
        <v>55</v>
      </c>
      <c r="J373" s="13" t="s">
        <v>7485</v>
      </c>
      <c r="K373" s="98">
        <v>42248</v>
      </c>
      <c r="L373" s="97">
        <v>42735</v>
      </c>
      <c r="M373" s="98">
        <v>42520</v>
      </c>
      <c r="N373" s="2" t="s">
        <v>9</v>
      </c>
      <c r="O373" s="13" t="s">
        <v>6267</v>
      </c>
      <c r="P373" s="13" t="s">
        <v>17</v>
      </c>
      <c r="Q373" s="13" t="s">
        <v>7486</v>
      </c>
      <c r="R373" s="15">
        <v>101858</v>
      </c>
      <c r="S373" s="104" t="s">
        <v>72</v>
      </c>
      <c r="T373" s="13" t="str">
        <f t="shared" ca="1" si="16"/>
        <v>No</v>
      </c>
      <c r="U373" s="13" t="str">
        <f t="shared" ca="1" si="17"/>
        <v>No</v>
      </c>
      <c r="V373" s="236" t="s">
        <v>6757</v>
      </c>
    </row>
    <row r="374" spans="1:22">
      <c r="A374" s="110" t="s">
        <v>4573</v>
      </c>
      <c r="B374" s="96" t="s">
        <v>4574</v>
      </c>
      <c r="C374" s="233" t="s">
        <v>7487</v>
      </c>
      <c r="D374" s="13" t="s">
        <v>52</v>
      </c>
      <c r="E374" s="13" t="s">
        <v>52</v>
      </c>
      <c r="F374" s="13" t="s">
        <v>26</v>
      </c>
      <c r="G374" s="13" t="str">
        <f t="shared" ca="1" si="15"/>
        <v>S2</v>
      </c>
      <c r="H374" s="109" t="s">
        <v>54</v>
      </c>
      <c r="I374" s="13" t="s">
        <v>55</v>
      </c>
      <c r="J374" s="13" t="s">
        <v>7488</v>
      </c>
      <c r="K374" s="100">
        <v>42415</v>
      </c>
      <c r="L374" s="100">
        <v>42457</v>
      </c>
      <c r="M374" s="98">
        <v>42520</v>
      </c>
      <c r="N374" s="13" t="s">
        <v>9</v>
      </c>
      <c r="O374" s="13" t="s">
        <v>6305</v>
      </c>
      <c r="P374" s="13" t="s">
        <v>17</v>
      </c>
      <c r="Q374" s="13"/>
      <c r="R374" s="15">
        <v>174380</v>
      </c>
      <c r="S374" s="104" t="s">
        <v>72</v>
      </c>
      <c r="T374" s="13" t="str">
        <f t="shared" ca="1" si="16"/>
        <v>No</v>
      </c>
      <c r="U374" s="13" t="str">
        <f t="shared" ca="1" si="17"/>
        <v>No</v>
      </c>
      <c r="V374" s="236" t="s">
        <v>6939</v>
      </c>
    </row>
    <row r="375" spans="1:22">
      <c r="A375" s="110" t="s">
        <v>4690</v>
      </c>
      <c r="B375" s="96" t="s">
        <v>4691</v>
      </c>
      <c r="C375" s="13" t="s">
        <v>4121</v>
      </c>
      <c r="D375" s="13" t="s">
        <v>52</v>
      </c>
      <c r="E375" s="13" t="s">
        <v>52</v>
      </c>
      <c r="F375" s="13" t="s">
        <v>26</v>
      </c>
      <c r="G375" s="13" t="str">
        <f t="shared" ca="1" si="15"/>
        <v>S2</v>
      </c>
      <c r="H375" s="109" t="s">
        <v>54</v>
      </c>
      <c r="I375" s="13" t="s">
        <v>6175</v>
      </c>
      <c r="J375" s="13" t="s">
        <v>7489</v>
      </c>
      <c r="K375" s="98">
        <v>42438</v>
      </c>
      <c r="L375" s="98">
        <v>42444</v>
      </c>
      <c r="M375" s="98">
        <v>42523</v>
      </c>
      <c r="N375" s="2" t="s">
        <v>13</v>
      </c>
      <c r="O375" s="13" t="s">
        <v>14</v>
      </c>
      <c r="P375" s="13" t="s">
        <v>17</v>
      </c>
      <c r="Q375" s="13"/>
      <c r="R375" s="15">
        <v>377939</v>
      </c>
      <c r="S375" s="104" t="s">
        <v>72</v>
      </c>
      <c r="T375" s="13" t="str">
        <f t="shared" ca="1" si="16"/>
        <v>No</v>
      </c>
      <c r="U375" s="13" t="str">
        <f t="shared" ca="1" si="17"/>
        <v>No</v>
      </c>
      <c r="V375" s="236" t="s">
        <v>2701</v>
      </c>
    </row>
    <row r="376" spans="1:22">
      <c r="A376" s="110" t="s">
        <v>4690</v>
      </c>
      <c r="B376" s="96" t="s">
        <v>4691</v>
      </c>
      <c r="C376" s="13" t="s">
        <v>7490</v>
      </c>
      <c r="D376" s="13" t="s">
        <v>52</v>
      </c>
      <c r="E376" s="13" t="s">
        <v>52</v>
      </c>
      <c r="F376" s="13" t="s">
        <v>26</v>
      </c>
      <c r="G376" s="13" t="str">
        <f t="shared" ca="1" si="15"/>
        <v>S2</v>
      </c>
      <c r="H376" s="109" t="s">
        <v>54</v>
      </c>
      <c r="I376" s="13" t="s">
        <v>6175</v>
      </c>
      <c r="J376" s="13" t="s">
        <v>7491</v>
      </c>
      <c r="K376" s="100">
        <v>42416</v>
      </c>
      <c r="L376" s="100">
        <v>42475</v>
      </c>
      <c r="M376" s="98">
        <v>42536</v>
      </c>
      <c r="N376" s="13" t="s">
        <v>7</v>
      </c>
      <c r="O376" s="13" t="s">
        <v>94</v>
      </c>
      <c r="P376" s="13" t="s">
        <v>17</v>
      </c>
      <c r="Q376" s="13" t="s">
        <v>6223</v>
      </c>
      <c r="R376" s="15">
        <v>20460</v>
      </c>
      <c r="S376" s="104" t="s">
        <v>72</v>
      </c>
      <c r="T376" s="13" t="str">
        <f t="shared" ca="1" si="16"/>
        <v>No</v>
      </c>
      <c r="U376" s="13" t="str">
        <f t="shared" ca="1" si="17"/>
        <v>No</v>
      </c>
      <c r="V376" s="236" t="s">
        <v>95</v>
      </c>
    </row>
    <row r="377" spans="1:22">
      <c r="A377" s="110" t="s">
        <v>4573</v>
      </c>
      <c r="B377" s="96" t="s">
        <v>4574</v>
      </c>
      <c r="C377" s="13" t="s">
        <v>6682</v>
      </c>
      <c r="D377" s="13" t="s">
        <v>52</v>
      </c>
      <c r="E377" s="13" t="s">
        <v>52</v>
      </c>
      <c r="F377" s="13" t="s">
        <v>26</v>
      </c>
      <c r="G377" s="13" t="str">
        <f t="shared" ca="1" si="15"/>
        <v>S2</v>
      </c>
      <c r="H377" s="109" t="s">
        <v>54</v>
      </c>
      <c r="I377" s="2" t="s">
        <v>55</v>
      </c>
      <c r="J377" s="13" t="s">
        <v>7492</v>
      </c>
      <c r="K377" s="97">
        <v>42254</v>
      </c>
      <c r="L377" s="97">
        <v>42735</v>
      </c>
      <c r="M377" s="98">
        <v>42546</v>
      </c>
      <c r="N377" s="2" t="s">
        <v>9</v>
      </c>
      <c r="O377" s="13" t="s">
        <v>6267</v>
      </c>
      <c r="P377" s="13" t="s">
        <v>17</v>
      </c>
      <c r="Q377" s="13" t="s">
        <v>6612</v>
      </c>
      <c r="R377" s="15">
        <v>1557155</v>
      </c>
      <c r="S377" s="104" t="s">
        <v>72</v>
      </c>
      <c r="T377" s="13" t="str">
        <f t="shared" ca="1" si="16"/>
        <v>No</v>
      </c>
      <c r="U377" s="13" t="str">
        <f t="shared" ca="1" si="17"/>
        <v>No</v>
      </c>
      <c r="V377" s="236" t="s">
        <v>6757</v>
      </c>
    </row>
    <row r="378" spans="1:22">
      <c r="A378" s="233" t="s">
        <v>5838</v>
      </c>
      <c r="B378" s="96" t="s">
        <v>5839</v>
      </c>
      <c r="C378" s="13" t="s">
        <v>7493</v>
      </c>
      <c r="D378" s="13" t="s">
        <v>52</v>
      </c>
      <c r="E378" s="13" t="s">
        <v>52</v>
      </c>
      <c r="F378" s="13" t="s">
        <v>26</v>
      </c>
      <c r="G378" s="13" t="str">
        <f t="shared" ca="1" si="15"/>
        <v>S2</v>
      </c>
      <c r="H378" s="109" t="s">
        <v>54</v>
      </c>
      <c r="I378" s="13" t="s">
        <v>55</v>
      </c>
      <c r="J378" s="13" t="s">
        <v>7494</v>
      </c>
      <c r="K378" s="100">
        <v>42436</v>
      </c>
      <c r="L378" s="100">
        <v>42551</v>
      </c>
      <c r="M378" s="98">
        <v>42551</v>
      </c>
      <c r="N378" s="13" t="s">
        <v>9</v>
      </c>
      <c r="O378" s="13" t="s">
        <v>5539</v>
      </c>
      <c r="P378" s="13" t="s">
        <v>17</v>
      </c>
      <c r="Q378" s="13"/>
      <c r="R378" s="15">
        <v>101019</v>
      </c>
      <c r="S378" s="104" t="s">
        <v>72</v>
      </c>
      <c r="T378" s="13" t="str">
        <f t="shared" ca="1" si="16"/>
        <v>No</v>
      </c>
      <c r="U378" s="13" t="str">
        <f t="shared" ca="1" si="17"/>
        <v>No</v>
      </c>
      <c r="V378" s="236" t="s">
        <v>5541</v>
      </c>
    </row>
    <row r="379" spans="1:22">
      <c r="A379" s="110" t="s">
        <v>4174</v>
      </c>
      <c r="B379" s="96" t="s">
        <v>4133</v>
      </c>
      <c r="C379" s="13" t="s">
        <v>7495</v>
      </c>
      <c r="D379" s="13" t="s">
        <v>52</v>
      </c>
      <c r="E379" s="13" t="s">
        <v>52</v>
      </c>
      <c r="F379" s="13" t="s">
        <v>26</v>
      </c>
      <c r="G379" s="13" t="str">
        <f t="shared" ca="1" si="15"/>
        <v>S2</v>
      </c>
      <c r="H379" s="109" t="s">
        <v>54</v>
      </c>
      <c r="I379" s="13" t="s">
        <v>55</v>
      </c>
      <c r="J379" s="13" t="s">
        <v>7496</v>
      </c>
      <c r="K379" s="100">
        <v>42555</v>
      </c>
      <c r="L379" s="100">
        <v>42580</v>
      </c>
      <c r="M379" s="98">
        <v>42609</v>
      </c>
      <c r="N379" s="13" t="s">
        <v>9</v>
      </c>
      <c r="O379" s="13" t="s">
        <v>10</v>
      </c>
      <c r="P379" s="13" t="s">
        <v>17</v>
      </c>
      <c r="Q379" s="13"/>
      <c r="R379" s="15">
        <v>295099</v>
      </c>
      <c r="S379" s="15" t="s">
        <v>72</v>
      </c>
      <c r="T379" s="13" t="str">
        <f t="shared" ca="1" si="16"/>
        <v>No</v>
      </c>
      <c r="U379" s="13" t="str">
        <f t="shared" ca="1" si="17"/>
        <v>No</v>
      </c>
      <c r="V379" s="236" t="s">
        <v>118</v>
      </c>
    </row>
    <row r="380" spans="1:22">
      <c r="A380" s="110" t="s">
        <v>4141</v>
      </c>
      <c r="B380" s="96" t="s">
        <v>4142</v>
      </c>
      <c r="C380" s="13" t="s">
        <v>7431</v>
      </c>
      <c r="D380" s="13" t="s">
        <v>52</v>
      </c>
      <c r="E380" s="13" t="s">
        <v>52</v>
      </c>
      <c r="F380" s="13" t="s">
        <v>26</v>
      </c>
      <c r="G380" s="13" t="str">
        <f t="shared" ca="1" si="15"/>
        <v>S2</v>
      </c>
      <c r="H380" s="109" t="s">
        <v>54</v>
      </c>
      <c r="I380" s="13" t="s">
        <v>55</v>
      </c>
      <c r="J380" s="13" t="s">
        <v>7497</v>
      </c>
      <c r="K380" s="100">
        <v>42499</v>
      </c>
      <c r="L380" s="100">
        <v>42573</v>
      </c>
      <c r="M380" s="98">
        <v>42611</v>
      </c>
      <c r="N380" s="13" t="s">
        <v>7</v>
      </c>
      <c r="O380" s="13" t="s">
        <v>94</v>
      </c>
      <c r="P380" s="13" t="s">
        <v>17</v>
      </c>
      <c r="Q380" s="13" t="s">
        <v>6223</v>
      </c>
      <c r="R380" s="15">
        <v>163245</v>
      </c>
      <c r="S380" s="104" t="s">
        <v>72</v>
      </c>
      <c r="T380" s="13" t="str">
        <f t="shared" ca="1" si="16"/>
        <v>No</v>
      </c>
      <c r="U380" s="13" t="str">
        <f t="shared" ca="1" si="17"/>
        <v>No</v>
      </c>
      <c r="V380" s="236" t="s">
        <v>95</v>
      </c>
    </row>
    <row r="381" spans="1:22">
      <c r="A381" s="110" t="s">
        <v>4690</v>
      </c>
      <c r="B381" s="96" t="s">
        <v>4691</v>
      </c>
      <c r="C381" s="13" t="s">
        <v>4121</v>
      </c>
      <c r="D381" s="13" t="s">
        <v>52</v>
      </c>
      <c r="E381" s="13" t="s">
        <v>52</v>
      </c>
      <c r="F381" s="13" t="s">
        <v>26</v>
      </c>
      <c r="G381" s="13" t="str">
        <f t="shared" ca="1" si="15"/>
        <v>S2</v>
      </c>
      <c r="H381" s="109" t="s">
        <v>54</v>
      </c>
      <c r="I381" s="13" t="s">
        <v>6175</v>
      </c>
      <c r="J381" s="13" t="s">
        <v>7498</v>
      </c>
      <c r="K381" s="98">
        <v>42434</v>
      </c>
      <c r="L381" s="98">
        <v>42537</v>
      </c>
      <c r="M381" s="98">
        <v>42611</v>
      </c>
      <c r="N381" s="2" t="s">
        <v>13</v>
      </c>
      <c r="O381" s="13" t="s">
        <v>14</v>
      </c>
      <c r="P381" s="13" t="s">
        <v>17</v>
      </c>
      <c r="Q381" s="13"/>
      <c r="R381" s="15">
        <v>120800</v>
      </c>
      <c r="S381" s="15" t="s">
        <v>72</v>
      </c>
      <c r="T381" s="13" t="str">
        <f t="shared" ca="1" si="16"/>
        <v>No</v>
      </c>
      <c r="U381" s="13" t="str">
        <f t="shared" ca="1" si="17"/>
        <v>No</v>
      </c>
      <c r="V381" s="236" t="s">
        <v>2701</v>
      </c>
    </row>
    <row r="382" spans="1:22">
      <c r="A382" s="110" t="s">
        <v>4429</v>
      </c>
      <c r="B382" s="96" t="s">
        <v>152</v>
      </c>
      <c r="C382" s="2" t="s">
        <v>6645</v>
      </c>
      <c r="D382" s="13" t="s">
        <v>52</v>
      </c>
      <c r="E382" s="13" t="s">
        <v>52</v>
      </c>
      <c r="F382" s="13" t="s">
        <v>26</v>
      </c>
      <c r="G382" s="13" t="str">
        <f t="shared" ca="1" si="15"/>
        <v>S2</v>
      </c>
      <c r="H382" s="109" t="s">
        <v>54</v>
      </c>
      <c r="I382" s="13" t="s">
        <v>55</v>
      </c>
      <c r="J382" s="2" t="s">
        <v>7499</v>
      </c>
      <c r="K382" s="98">
        <v>42471</v>
      </c>
      <c r="L382" s="98">
        <v>42557</v>
      </c>
      <c r="M382" s="98">
        <v>42613</v>
      </c>
      <c r="N382" s="2" t="s">
        <v>13</v>
      </c>
      <c r="O382" s="13" t="s">
        <v>149</v>
      </c>
      <c r="P382" s="13" t="s">
        <v>17</v>
      </c>
      <c r="Q382" s="13"/>
      <c r="R382" s="15">
        <v>186875</v>
      </c>
      <c r="S382" s="15" t="s">
        <v>72</v>
      </c>
      <c r="T382" s="13" t="str">
        <f t="shared" ca="1" si="16"/>
        <v>No</v>
      </c>
      <c r="U382" s="13" t="str">
        <f t="shared" ca="1" si="17"/>
        <v>No</v>
      </c>
      <c r="V382" s="236" t="s">
        <v>150</v>
      </c>
    </row>
    <row r="383" spans="1:22">
      <c r="A383" s="110" t="s">
        <v>4573</v>
      </c>
      <c r="B383" s="96" t="s">
        <v>4574</v>
      </c>
      <c r="C383" s="13" t="s">
        <v>7500</v>
      </c>
      <c r="D383" s="13" t="s">
        <v>52</v>
      </c>
      <c r="E383" s="13" t="s">
        <v>52</v>
      </c>
      <c r="F383" s="13" t="s">
        <v>26</v>
      </c>
      <c r="G383" s="13" t="str">
        <f t="shared" ca="1" si="15"/>
        <v>S2</v>
      </c>
      <c r="H383" s="109" t="s">
        <v>54</v>
      </c>
      <c r="I383" s="13" t="s">
        <v>6175</v>
      </c>
      <c r="J383" s="13" t="s">
        <v>7501</v>
      </c>
      <c r="K383" s="100">
        <v>42534</v>
      </c>
      <c r="L383" s="100">
        <v>42590</v>
      </c>
      <c r="M383" s="98">
        <v>42629</v>
      </c>
      <c r="N383" s="13" t="s">
        <v>9</v>
      </c>
      <c r="O383" s="13" t="s">
        <v>10</v>
      </c>
      <c r="P383" s="13" t="s">
        <v>17</v>
      </c>
      <c r="Q383" s="13"/>
      <c r="R383" s="15">
        <v>1901553</v>
      </c>
      <c r="S383" s="104" t="s">
        <v>72</v>
      </c>
      <c r="T383" s="13" t="str">
        <f t="shared" ca="1" si="16"/>
        <v>No</v>
      </c>
      <c r="U383" s="13" t="str">
        <f t="shared" ca="1" si="17"/>
        <v>No</v>
      </c>
      <c r="V383" s="236" t="s">
        <v>118</v>
      </c>
    </row>
    <row r="384" spans="1:22">
      <c r="A384" s="15" t="s">
        <v>7502</v>
      </c>
      <c r="B384" s="96" t="s">
        <v>7503</v>
      </c>
      <c r="C384" s="13" t="s">
        <v>7504</v>
      </c>
      <c r="D384" s="13" t="s">
        <v>52</v>
      </c>
      <c r="E384" s="13" t="s">
        <v>52</v>
      </c>
      <c r="F384" s="13" t="s">
        <v>26</v>
      </c>
      <c r="G384" s="13" t="str">
        <f t="shared" ca="1" si="15"/>
        <v>S2</v>
      </c>
      <c r="H384" s="109" t="s">
        <v>54</v>
      </c>
      <c r="I384" s="2" t="s">
        <v>55</v>
      </c>
      <c r="J384" s="13" t="s">
        <v>7505</v>
      </c>
      <c r="K384" s="97">
        <v>42044</v>
      </c>
      <c r="L384" s="97">
        <v>42735</v>
      </c>
      <c r="M384" s="98">
        <v>42678</v>
      </c>
      <c r="N384" s="2" t="s">
        <v>13</v>
      </c>
      <c r="O384" s="13" t="s">
        <v>145</v>
      </c>
      <c r="P384" s="13" t="s">
        <v>17</v>
      </c>
      <c r="Q384" s="13" t="s">
        <v>2241</v>
      </c>
      <c r="R384" s="15">
        <v>213509</v>
      </c>
      <c r="S384" s="104" t="s">
        <v>72</v>
      </c>
      <c r="T384" s="13" t="str">
        <f t="shared" ca="1" si="16"/>
        <v>No</v>
      </c>
      <c r="U384" s="13" t="str">
        <f t="shared" ca="1" si="17"/>
        <v>No</v>
      </c>
      <c r="V384" s="236" t="s">
        <v>146</v>
      </c>
    </row>
    <row r="385" spans="1:22">
      <c r="A385" s="110" t="s">
        <v>4174</v>
      </c>
      <c r="B385" s="96" t="s">
        <v>4133</v>
      </c>
      <c r="C385" s="13" t="s">
        <v>7506</v>
      </c>
      <c r="D385" s="13" t="s">
        <v>52</v>
      </c>
      <c r="E385" s="13" t="s">
        <v>52</v>
      </c>
      <c r="F385" s="13" t="s">
        <v>26</v>
      </c>
      <c r="G385" s="13" t="str">
        <f t="shared" ca="1" si="15"/>
        <v>S2</v>
      </c>
      <c r="H385" s="109" t="s">
        <v>54</v>
      </c>
      <c r="I385" s="13" t="s">
        <v>55</v>
      </c>
      <c r="J385" s="13" t="s">
        <v>7507</v>
      </c>
      <c r="K385" s="100">
        <v>42507</v>
      </c>
      <c r="L385" s="100">
        <v>42554</v>
      </c>
      <c r="M385" s="98">
        <v>42691</v>
      </c>
      <c r="N385" s="13" t="s">
        <v>9</v>
      </c>
      <c r="O385" s="13" t="s">
        <v>10</v>
      </c>
      <c r="P385" s="13" t="s">
        <v>17</v>
      </c>
      <c r="Q385" s="13" t="s">
        <v>6495</v>
      </c>
      <c r="R385" s="15">
        <v>1489383</v>
      </c>
      <c r="S385" s="104" t="s">
        <v>72</v>
      </c>
      <c r="T385" s="13" t="str">
        <f t="shared" ca="1" si="16"/>
        <v>No</v>
      </c>
      <c r="U385" s="13" t="str">
        <f t="shared" ca="1" si="17"/>
        <v>No</v>
      </c>
      <c r="V385" s="236" t="s">
        <v>118</v>
      </c>
    </row>
    <row r="386" spans="1:22">
      <c r="A386" s="110" t="s">
        <v>4475</v>
      </c>
      <c r="B386" s="96" t="s">
        <v>4476</v>
      </c>
      <c r="C386" s="13" t="s">
        <v>7508</v>
      </c>
      <c r="D386" s="13" t="s">
        <v>108</v>
      </c>
      <c r="E386" s="13" t="s">
        <v>52</v>
      </c>
      <c r="F386" s="13" t="s">
        <v>26</v>
      </c>
      <c r="G386" s="13" t="str">
        <f t="shared" ref="G386:G449" ca="1" si="18">IF((AND((L386-TODAY())&gt;0,(H386="N")))=TRUE,"S3",IF(AND((L386-TODAY())&lt;=0,(H386="N"))=TRUE,"S1",IF(AND((L386-TODAY())&gt;0,(H386="Y"))=TRUE,"S4","S2")))</f>
        <v>S2</v>
      </c>
      <c r="H386" s="109" t="s">
        <v>54</v>
      </c>
      <c r="I386" s="13" t="s">
        <v>55</v>
      </c>
      <c r="J386" s="13" t="s">
        <v>7509</v>
      </c>
      <c r="K386" s="100">
        <v>42664</v>
      </c>
      <c r="L386" s="100">
        <v>42696</v>
      </c>
      <c r="M386" s="98">
        <v>42696</v>
      </c>
      <c r="N386" s="13" t="s">
        <v>13</v>
      </c>
      <c r="O386" s="13" t="s">
        <v>132</v>
      </c>
      <c r="P386" s="13" t="s">
        <v>17</v>
      </c>
      <c r="Q386" s="13"/>
      <c r="R386" s="15">
        <v>45907</v>
      </c>
      <c r="S386" s="15" t="s">
        <v>72</v>
      </c>
      <c r="T386" s="13" t="str">
        <f t="shared" ref="T386:T449" ca="1" si="19">IF((AND((M386-TODAY())&lt;=0,(F386="P2")))=TRUE,"Yes","No")</f>
        <v>No</v>
      </c>
      <c r="U386" s="13" t="str">
        <f t="shared" ref="U386:U449" ca="1" si="20">IF((AND((M386-TODAY())&lt;=30,(L386-TODAY())&lt;=0,(F386="P1")))=TRUE,"Yes",IF(AND((M386-TODAY())&lt;=30,(L386-TODAY())&lt;=0,(F386="P2"))=TRUE,"Yes","No"))</f>
        <v>No</v>
      </c>
      <c r="V386" s="236" t="s">
        <v>133</v>
      </c>
    </row>
    <row r="387" spans="1:22">
      <c r="A387" s="110" t="s">
        <v>4141</v>
      </c>
      <c r="B387" s="96" t="s">
        <v>4142</v>
      </c>
      <c r="C387" s="13" t="s">
        <v>7510</v>
      </c>
      <c r="D387" s="13" t="s">
        <v>108</v>
      </c>
      <c r="E387" s="13" t="s">
        <v>52</v>
      </c>
      <c r="F387" s="13" t="s">
        <v>26</v>
      </c>
      <c r="G387" s="13" t="str">
        <f t="shared" ca="1" si="18"/>
        <v>S2</v>
      </c>
      <c r="H387" s="109" t="s">
        <v>54</v>
      </c>
      <c r="I387" s="13" t="s">
        <v>55</v>
      </c>
      <c r="J387" s="13" t="s">
        <v>7511</v>
      </c>
      <c r="K387" s="100">
        <v>42618</v>
      </c>
      <c r="L387" s="100">
        <v>42685</v>
      </c>
      <c r="M387" s="98">
        <v>42699</v>
      </c>
      <c r="N387" s="13" t="s">
        <v>9</v>
      </c>
      <c r="O387" s="13" t="s">
        <v>5539</v>
      </c>
      <c r="P387" s="13" t="s">
        <v>17</v>
      </c>
      <c r="Q387" s="13"/>
      <c r="R387" s="15">
        <v>329961</v>
      </c>
      <c r="S387" s="15" t="s">
        <v>72</v>
      </c>
      <c r="T387" s="13" t="str">
        <f t="shared" ca="1" si="19"/>
        <v>No</v>
      </c>
      <c r="U387" s="13" t="str">
        <f t="shared" ca="1" si="20"/>
        <v>No</v>
      </c>
      <c r="V387" s="236" t="s">
        <v>5541</v>
      </c>
    </row>
    <row r="388" spans="1:22">
      <c r="A388" s="110" t="s">
        <v>4429</v>
      </c>
      <c r="B388" s="96" t="s">
        <v>152</v>
      </c>
      <c r="C388" s="13" t="s">
        <v>7512</v>
      </c>
      <c r="D388" s="13" t="s">
        <v>52</v>
      </c>
      <c r="E388" s="13" t="s">
        <v>52</v>
      </c>
      <c r="F388" s="13" t="s">
        <v>26</v>
      </c>
      <c r="G388" s="13" t="str">
        <f t="shared" ca="1" si="18"/>
        <v>S2</v>
      </c>
      <c r="H388" s="109" t="s">
        <v>54</v>
      </c>
      <c r="I388" s="13" t="s">
        <v>5399</v>
      </c>
      <c r="J388" s="13" t="s">
        <v>7513</v>
      </c>
      <c r="K388" s="100">
        <v>42549</v>
      </c>
      <c r="L388" s="100">
        <v>42700</v>
      </c>
      <c r="M388" s="98">
        <v>42700</v>
      </c>
      <c r="N388" s="13" t="s">
        <v>13</v>
      </c>
      <c r="O388" s="13" t="s">
        <v>157</v>
      </c>
      <c r="P388" s="13" t="s">
        <v>17</v>
      </c>
      <c r="Q388" s="13"/>
      <c r="R388" s="15">
        <v>52269</v>
      </c>
      <c r="S388" s="104" t="s">
        <v>72</v>
      </c>
      <c r="T388" s="13" t="str">
        <f t="shared" ca="1" si="19"/>
        <v>No</v>
      </c>
      <c r="U388" s="13" t="str">
        <f t="shared" ca="1" si="20"/>
        <v>No</v>
      </c>
      <c r="V388" s="236" t="s">
        <v>158</v>
      </c>
    </row>
    <row r="389" spans="1:22">
      <c r="A389" s="110" t="s">
        <v>4690</v>
      </c>
      <c r="B389" s="96" t="s">
        <v>4691</v>
      </c>
      <c r="C389" s="13" t="s">
        <v>7514</v>
      </c>
      <c r="D389" s="13" t="s">
        <v>52</v>
      </c>
      <c r="E389" s="13" t="s">
        <v>52</v>
      </c>
      <c r="F389" s="13" t="s">
        <v>26</v>
      </c>
      <c r="G389" s="13" t="str">
        <f t="shared" ca="1" si="18"/>
        <v>S2</v>
      </c>
      <c r="H389" s="101" t="s">
        <v>54</v>
      </c>
      <c r="I389" s="13" t="s">
        <v>5399</v>
      </c>
      <c r="J389" s="13" t="s">
        <v>7515</v>
      </c>
      <c r="K389" s="100">
        <v>42604</v>
      </c>
      <c r="L389" s="100">
        <v>42678</v>
      </c>
      <c r="M389" s="98">
        <v>42724</v>
      </c>
      <c r="N389" s="13" t="s">
        <v>7</v>
      </c>
      <c r="O389" s="13" t="s">
        <v>94</v>
      </c>
      <c r="P389" s="13" t="s">
        <v>17</v>
      </c>
      <c r="Q389" s="13" t="s">
        <v>6223</v>
      </c>
      <c r="R389" s="15">
        <v>877</v>
      </c>
      <c r="S389" s="104" t="s">
        <v>72</v>
      </c>
      <c r="T389" s="13" t="str">
        <f t="shared" ca="1" si="19"/>
        <v>No</v>
      </c>
      <c r="U389" s="13" t="str">
        <f t="shared" ca="1" si="20"/>
        <v>No</v>
      </c>
      <c r="V389" s="236" t="s">
        <v>95</v>
      </c>
    </row>
    <row r="390" spans="1:22">
      <c r="A390" s="110" t="s">
        <v>4475</v>
      </c>
      <c r="B390" s="96" t="s">
        <v>4476</v>
      </c>
      <c r="C390" s="13" t="s">
        <v>7516</v>
      </c>
      <c r="D390" s="13" t="s">
        <v>52</v>
      </c>
      <c r="E390" s="13" t="s">
        <v>52</v>
      </c>
      <c r="F390" s="13" t="s">
        <v>26</v>
      </c>
      <c r="G390" s="13" t="str">
        <f t="shared" ca="1" si="18"/>
        <v>S2</v>
      </c>
      <c r="H390" s="109" t="s">
        <v>54</v>
      </c>
      <c r="I390" s="13" t="s">
        <v>5399</v>
      </c>
      <c r="J390" s="13" t="s">
        <v>7517</v>
      </c>
      <c r="K390" s="100">
        <v>42486</v>
      </c>
      <c r="L390" s="100">
        <v>42643</v>
      </c>
      <c r="M390" s="98">
        <v>42724</v>
      </c>
      <c r="N390" s="13" t="s">
        <v>9</v>
      </c>
      <c r="O390" s="13" t="s">
        <v>5500</v>
      </c>
      <c r="P390" s="13" t="s">
        <v>17</v>
      </c>
      <c r="Q390" s="13"/>
      <c r="R390" s="15">
        <v>20435</v>
      </c>
      <c r="S390" s="104" t="s">
        <v>72</v>
      </c>
      <c r="T390" s="13" t="str">
        <f t="shared" ca="1" si="19"/>
        <v>No</v>
      </c>
      <c r="U390" s="13" t="str">
        <f t="shared" ca="1" si="20"/>
        <v>No</v>
      </c>
      <c r="V390" s="236" t="s">
        <v>5502</v>
      </c>
    </row>
    <row r="391" spans="1:22">
      <c r="A391" s="110" t="s">
        <v>5850</v>
      </c>
      <c r="B391" s="110" t="s">
        <v>5851</v>
      </c>
      <c r="C391" s="13" t="s">
        <v>7518</v>
      </c>
      <c r="D391" s="2" t="s">
        <v>52</v>
      </c>
      <c r="E391" s="13" t="s">
        <v>52</v>
      </c>
      <c r="F391" s="13" t="s">
        <v>26</v>
      </c>
      <c r="G391" s="13" t="str">
        <f t="shared" ca="1" si="18"/>
        <v>S2</v>
      </c>
      <c r="H391" s="101" t="s">
        <v>54</v>
      </c>
      <c r="I391" s="2" t="s">
        <v>5399</v>
      </c>
      <c r="J391" s="13" t="s">
        <v>7519</v>
      </c>
      <c r="K391" s="97">
        <v>42370</v>
      </c>
      <c r="L391" s="97">
        <v>42735</v>
      </c>
      <c r="M391" s="98">
        <v>42735</v>
      </c>
      <c r="N391" s="2" t="s">
        <v>9</v>
      </c>
      <c r="O391" s="13" t="s">
        <v>5500</v>
      </c>
      <c r="P391" s="13" t="s">
        <v>17</v>
      </c>
      <c r="Q391" s="2"/>
      <c r="R391" s="15">
        <v>1824549</v>
      </c>
      <c r="S391" s="104" t="s">
        <v>72</v>
      </c>
      <c r="T391" s="13" t="str">
        <f t="shared" ca="1" si="19"/>
        <v>No</v>
      </c>
      <c r="U391" s="13" t="str">
        <f t="shared" ca="1" si="20"/>
        <v>No</v>
      </c>
      <c r="V391" s="236" t="s">
        <v>5502</v>
      </c>
    </row>
    <row r="392" spans="1:22">
      <c r="A392" s="110" t="s">
        <v>4174</v>
      </c>
      <c r="B392" s="96" t="s">
        <v>4133</v>
      </c>
      <c r="C392" s="13" t="s">
        <v>692</v>
      </c>
      <c r="D392" s="13" t="s">
        <v>52</v>
      </c>
      <c r="E392" s="13" t="s">
        <v>52</v>
      </c>
      <c r="F392" s="13" t="s">
        <v>26</v>
      </c>
      <c r="G392" s="13" t="str">
        <f t="shared" ca="1" si="18"/>
        <v>S2</v>
      </c>
      <c r="H392" s="109" t="s">
        <v>54</v>
      </c>
      <c r="I392" s="2" t="s">
        <v>55</v>
      </c>
      <c r="J392" s="13" t="s">
        <v>7520</v>
      </c>
      <c r="K392" s="97">
        <v>42156</v>
      </c>
      <c r="L392" s="97">
        <v>42735</v>
      </c>
      <c r="M392" s="98">
        <v>42735</v>
      </c>
      <c r="N392" s="2" t="s">
        <v>7</v>
      </c>
      <c r="O392" s="13" t="s">
        <v>94</v>
      </c>
      <c r="P392" s="13" t="s">
        <v>17</v>
      </c>
      <c r="Q392" s="13" t="s">
        <v>6223</v>
      </c>
      <c r="R392" s="15">
        <v>26477</v>
      </c>
      <c r="S392" s="104" t="s">
        <v>72</v>
      </c>
      <c r="T392" s="13" t="str">
        <f t="shared" ca="1" si="19"/>
        <v>No</v>
      </c>
      <c r="U392" s="13" t="str">
        <f t="shared" ca="1" si="20"/>
        <v>No</v>
      </c>
      <c r="V392" s="236" t="s">
        <v>95</v>
      </c>
    </row>
    <row r="393" spans="1:22">
      <c r="A393" s="110" t="s">
        <v>4174</v>
      </c>
      <c r="B393" s="96" t="s">
        <v>4133</v>
      </c>
      <c r="C393" s="13" t="s">
        <v>7521</v>
      </c>
      <c r="D393" s="13" t="s">
        <v>52</v>
      </c>
      <c r="E393" s="13" t="s">
        <v>52</v>
      </c>
      <c r="F393" s="13" t="s">
        <v>26</v>
      </c>
      <c r="G393" s="13" t="str">
        <f t="shared" ca="1" si="18"/>
        <v>S2</v>
      </c>
      <c r="H393" s="109" t="s">
        <v>54</v>
      </c>
      <c r="I393" s="2" t="s">
        <v>55</v>
      </c>
      <c r="J393" s="13" t="s">
        <v>7522</v>
      </c>
      <c r="K393" s="97">
        <v>42005</v>
      </c>
      <c r="L393" s="97">
        <v>42735</v>
      </c>
      <c r="M393" s="98">
        <v>42735</v>
      </c>
      <c r="N393" s="2" t="s">
        <v>11</v>
      </c>
      <c r="O393" s="13" t="s">
        <v>12</v>
      </c>
      <c r="P393" s="13" t="s">
        <v>17</v>
      </c>
      <c r="Q393" s="13"/>
      <c r="R393" s="15">
        <v>377939</v>
      </c>
      <c r="S393" s="104" t="s">
        <v>72</v>
      </c>
      <c r="T393" s="13" t="str">
        <f t="shared" ca="1" si="19"/>
        <v>No</v>
      </c>
      <c r="U393" s="13" t="str">
        <f t="shared" ca="1" si="20"/>
        <v>No</v>
      </c>
      <c r="V393" s="236" t="s">
        <v>125</v>
      </c>
    </row>
    <row r="394" spans="1:22">
      <c r="A394" s="110" t="s">
        <v>4141</v>
      </c>
      <c r="B394" s="96" t="s">
        <v>4142</v>
      </c>
      <c r="C394" s="13" t="s">
        <v>7523</v>
      </c>
      <c r="D394" s="13" t="s">
        <v>52</v>
      </c>
      <c r="E394" s="13" t="s">
        <v>52</v>
      </c>
      <c r="F394" s="13" t="s">
        <v>26</v>
      </c>
      <c r="G394" s="13" t="str">
        <f t="shared" ca="1" si="18"/>
        <v>S2</v>
      </c>
      <c r="H394" s="109" t="s">
        <v>54</v>
      </c>
      <c r="I394" s="2" t="s">
        <v>55</v>
      </c>
      <c r="J394" s="13" t="s">
        <v>7524</v>
      </c>
      <c r="K394" s="97">
        <v>42156</v>
      </c>
      <c r="L394" s="97">
        <v>42735</v>
      </c>
      <c r="M394" s="98">
        <v>42735</v>
      </c>
      <c r="N394" s="2" t="s">
        <v>13</v>
      </c>
      <c r="O394" s="13" t="s">
        <v>6196</v>
      </c>
      <c r="P394" s="13" t="s">
        <v>17</v>
      </c>
      <c r="Q394" s="2" t="s">
        <v>7525</v>
      </c>
      <c r="R394" s="15">
        <v>655378</v>
      </c>
      <c r="S394" s="104" t="s">
        <v>72</v>
      </c>
      <c r="T394" s="13" t="str">
        <f t="shared" ca="1" si="19"/>
        <v>No</v>
      </c>
      <c r="U394" s="13" t="str">
        <f t="shared" ca="1" si="20"/>
        <v>No</v>
      </c>
      <c r="V394" s="236" t="s">
        <v>6809</v>
      </c>
    </row>
    <row r="395" spans="1:22">
      <c r="A395" s="110" t="s">
        <v>4174</v>
      </c>
      <c r="B395" s="96" t="s">
        <v>4133</v>
      </c>
      <c r="C395" s="2" t="s">
        <v>5869</v>
      </c>
      <c r="D395" s="13" t="s">
        <v>52</v>
      </c>
      <c r="E395" s="13" t="s">
        <v>52</v>
      </c>
      <c r="F395" s="13" t="s">
        <v>26</v>
      </c>
      <c r="G395" s="13" t="str">
        <f t="shared" ca="1" si="18"/>
        <v>S2</v>
      </c>
      <c r="H395" s="109" t="s">
        <v>54</v>
      </c>
      <c r="I395" s="2" t="s">
        <v>55</v>
      </c>
      <c r="J395" s="13" t="s">
        <v>7526</v>
      </c>
      <c r="K395" s="97">
        <v>42380</v>
      </c>
      <c r="L395" s="97">
        <v>42735</v>
      </c>
      <c r="M395" s="98">
        <v>42735</v>
      </c>
      <c r="N395" s="2" t="s">
        <v>11</v>
      </c>
      <c r="O395" s="13" t="s">
        <v>12</v>
      </c>
      <c r="P395" s="13" t="s">
        <v>17</v>
      </c>
      <c r="Q395" s="13"/>
      <c r="R395" s="15">
        <v>673578</v>
      </c>
      <c r="S395" s="104" t="s">
        <v>72</v>
      </c>
      <c r="T395" s="13" t="str">
        <f t="shared" ca="1" si="19"/>
        <v>No</v>
      </c>
      <c r="U395" s="13" t="str">
        <f t="shared" ca="1" si="20"/>
        <v>No</v>
      </c>
      <c r="V395" s="236" t="s">
        <v>125</v>
      </c>
    </row>
    <row r="396" spans="1:22">
      <c r="A396" s="110" t="s">
        <v>4429</v>
      </c>
      <c r="B396" s="96" t="s">
        <v>152</v>
      </c>
      <c r="C396" s="13" t="s">
        <v>7527</v>
      </c>
      <c r="D396" s="2" t="s">
        <v>52</v>
      </c>
      <c r="E396" s="2" t="s">
        <v>52</v>
      </c>
      <c r="F396" s="13" t="s">
        <v>26</v>
      </c>
      <c r="G396" s="13" t="str">
        <f t="shared" ca="1" si="18"/>
        <v>S2</v>
      </c>
      <c r="H396" s="101" t="s">
        <v>54</v>
      </c>
      <c r="I396" s="13" t="s">
        <v>55</v>
      </c>
      <c r="J396" s="13" t="s">
        <v>7528</v>
      </c>
      <c r="K396" s="97">
        <v>42248</v>
      </c>
      <c r="L396" s="97">
        <v>42735</v>
      </c>
      <c r="M396" s="98">
        <v>42735</v>
      </c>
      <c r="N396" s="13" t="s">
        <v>9</v>
      </c>
      <c r="O396" s="13" t="s">
        <v>6267</v>
      </c>
      <c r="P396" s="13" t="s">
        <v>17</v>
      </c>
      <c r="Q396" s="13"/>
      <c r="R396" s="15">
        <v>8941</v>
      </c>
      <c r="S396" s="104" t="s">
        <v>72</v>
      </c>
      <c r="T396" s="13" t="str">
        <f t="shared" ca="1" si="19"/>
        <v>No</v>
      </c>
      <c r="U396" s="13" t="str">
        <f t="shared" ca="1" si="20"/>
        <v>No</v>
      </c>
      <c r="V396" s="236" t="s">
        <v>6757</v>
      </c>
    </row>
    <row r="397" spans="1:22">
      <c r="A397" s="110" t="s">
        <v>4429</v>
      </c>
      <c r="B397" s="96" t="s">
        <v>152</v>
      </c>
      <c r="C397" s="13" t="s">
        <v>7529</v>
      </c>
      <c r="D397" s="2" t="s">
        <v>52</v>
      </c>
      <c r="E397" s="2" t="s">
        <v>52</v>
      </c>
      <c r="F397" s="13" t="s">
        <v>26</v>
      </c>
      <c r="G397" s="13" t="str">
        <f t="shared" ca="1" si="18"/>
        <v>S2</v>
      </c>
      <c r="H397" s="101" t="s">
        <v>54</v>
      </c>
      <c r="I397" s="13" t="s">
        <v>55</v>
      </c>
      <c r="J397" s="13" t="s">
        <v>7530</v>
      </c>
      <c r="K397" s="97">
        <v>42248</v>
      </c>
      <c r="L397" s="97">
        <v>42735</v>
      </c>
      <c r="M397" s="98">
        <v>42735</v>
      </c>
      <c r="N397" s="13" t="s">
        <v>9</v>
      </c>
      <c r="O397" s="13" t="s">
        <v>6267</v>
      </c>
      <c r="P397" s="13" t="s">
        <v>17</v>
      </c>
      <c r="Q397" s="13"/>
      <c r="R397" s="15">
        <v>6477</v>
      </c>
      <c r="S397" s="104" t="s">
        <v>72</v>
      </c>
      <c r="T397" s="13" t="str">
        <f t="shared" ca="1" si="19"/>
        <v>No</v>
      </c>
      <c r="U397" s="13" t="str">
        <f t="shared" ca="1" si="20"/>
        <v>No</v>
      </c>
      <c r="V397" s="236" t="s">
        <v>6757</v>
      </c>
    </row>
    <row r="398" spans="1:22">
      <c r="A398" s="110" t="s">
        <v>4429</v>
      </c>
      <c r="B398" s="96" t="s">
        <v>152</v>
      </c>
      <c r="C398" s="233" t="s">
        <v>7531</v>
      </c>
      <c r="D398" s="2" t="s">
        <v>52</v>
      </c>
      <c r="E398" s="2" t="s">
        <v>52</v>
      </c>
      <c r="F398" s="13" t="s">
        <v>26</v>
      </c>
      <c r="G398" s="13" t="str">
        <f t="shared" ca="1" si="18"/>
        <v>S2</v>
      </c>
      <c r="H398" s="101" t="s">
        <v>54</v>
      </c>
      <c r="I398" s="13" t="s">
        <v>55</v>
      </c>
      <c r="J398" s="13" t="s">
        <v>7532</v>
      </c>
      <c r="K398" s="97">
        <v>42576</v>
      </c>
      <c r="L398" s="97">
        <v>42735</v>
      </c>
      <c r="M398" s="98">
        <v>42735</v>
      </c>
      <c r="N398" s="13" t="s">
        <v>9</v>
      </c>
      <c r="O398" s="13" t="s">
        <v>6267</v>
      </c>
      <c r="P398" s="13" t="s">
        <v>17</v>
      </c>
      <c r="Q398" s="13" t="s">
        <v>6223</v>
      </c>
      <c r="R398" s="15">
        <v>8411</v>
      </c>
      <c r="S398" s="104" t="s">
        <v>72</v>
      </c>
      <c r="T398" s="13" t="str">
        <f t="shared" ca="1" si="19"/>
        <v>No</v>
      </c>
      <c r="U398" s="13" t="str">
        <f t="shared" ca="1" si="20"/>
        <v>No</v>
      </c>
      <c r="V398" s="236" t="s">
        <v>6757</v>
      </c>
    </row>
    <row r="399" spans="1:22">
      <c r="A399" s="110" t="s">
        <v>5850</v>
      </c>
      <c r="B399" s="110" t="s">
        <v>5851</v>
      </c>
      <c r="C399" s="13" t="s">
        <v>7533</v>
      </c>
      <c r="D399" s="2" t="s">
        <v>52</v>
      </c>
      <c r="E399" s="13" t="s">
        <v>52</v>
      </c>
      <c r="F399" s="13" t="s">
        <v>26</v>
      </c>
      <c r="G399" s="13" t="str">
        <f t="shared" ca="1" si="18"/>
        <v>S2</v>
      </c>
      <c r="H399" s="101" t="s">
        <v>54</v>
      </c>
      <c r="I399" s="2" t="s">
        <v>5399</v>
      </c>
      <c r="J399" s="13" t="s">
        <v>7534</v>
      </c>
      <c r="K399" s="97">
        <v>42370</v>
      </c>
      <c r="L399" s="97">
        <v>42735</v>
      </c>
      <c r="M399" s="98">
        <v>42735</v>
      </c>
      <c r="N399" s="2" t="s">
        <v>9</v>
      </c>
      <c r="O399" s="13" t="s">
        <v>5500</v>
      </c>
      <c r="P399" s="13" t="s">
        <v>17</v>
      </c>
      <c r="Q399" s="2" t="s">
        <v>6651</v>
      </c>
      <c r="R399" s="15">
        <v>212662</v>
      </c>
      <c r="S399" s="104" t="s">
        <v>72</v>
      </c>
      <c r="T399" s="13" t="str">
        <f t="shared" ca="1" si="19"/>
        <v>No</v>
      </c>
      <c r="U399" s="13" t="str">
        <f t="shared" ca="1" si="20"/>
        <v>No</v>
      </c>
      <c r="V399" s="236" t="s">
        <v>5502</v>
      </c>
    </row>
    <row r="400" spans="1:22">
      <c r="A400" s="110" t="s">
        <v>4174</v>
      </c>
      <c r="B400" s="96" t="s">
        <v>4133</v>
      </c>
      <c r="C400" s="13" t="s">
        <v>7535</v>
      </c>
      <c r="D400" s="13" t="s">
        <v>52</v>
      </c>
      <c r="E400" s="13" t="s">
        <v>52</v>
      </c>
      <c r="F400" s="13" t="s">
        <v>26</v>
      </c>
      <c r="G400" s="13" t="str">
        <f t="shared" ca="1" si="18"/>
        <v>S2</v>
      </c>
      <c r="H400" s="109" t="s">
        <v>54</v>
      </c>
      <c r="I400" s="2" t="s">
        <v>55</v>
      </c>
      <c r="J400" s="13" t="s">
        <v>7536</v>
      </c>
      <c r="K400" s="97">
        <v>42327</v>
      </c>
      <c r="L400" s="97">
        <v>42735</v>
      </c>
      <c r="M400" s="98">
        <v>42735</v>
      </c>
      <c r="N400" s="2" t="s">
        <v>9</v>
      </c>
      <c r="O400" s="2" t="s">
        <v>5500</v>
      </c>
      <c r="P400" s="13" t="s">
        <v>17</v>
      </c>
      <c r="Q400" s="2" t="s">
        <v>7537</v>
      </c>
      <c r="R400" s="15">
        <v>91236</v>
      </c>
      <c r="S400" s="104" t="s">
        <v>72</v>
      </c>
      <c r="T400" s="13" t="str">
        <f t="shared" ca="1" si="19"/>
        <v>No</v>
      </c>
      <c r="U400" s="13" t="str">
        <f t="shared" ca="1" si="20"/>
        <v>No</v>
      </c>
      <c r="V400" s="236" t="s">
        <v>5502</v>
      </c>
    </row>
    <row r="401" spans="1:22">
      <c r="A401" s="110" t="s">
        <v>4174</v>
      </c>
      <c r="B401" s="96" t="s">
        <v>4133</v>
      </c>
      <c r="C401" s="13" t="s">
        <v>6441</v>
      </c>
      <c r="D401" s="13" t="s">
        <v>52</v>
      </c>
      <c r="E401" s="13" t="s">
        <v>52</v>
      </c>
      <c r="F401" s="13" t="s">
        <v>26</v>
      </c>
      <c r="G401" s="13" t="str">
        <f t="shared" ca="1" si="18"/>
        <v>S2</v>
      </c>
      <c r="H401" s="109" t="s">
        <v>54</v>
      </c>
      <c r="I401" s="13" t="s">
        <v>55</v>
      </c>
      <c r="J401" s="13" t="s">
        <v>7538</v>
      </c>
      <c r="K401" s="100">
        <v>42578</v>
      </c>
      <c r="L401" s="100">
        <v>42735</v>
      </c>
      <c r="M401" s="98">
        <v>42735</v>
      </c>
      <c r="N401" s="13" t="s">
        <v>9</v>
      </c>
      <c r="O401" s="13" t="s">
        <v>5500</v>
      </c>
      <c r="P401" s="13" t="s">
        <v>17</v>
      </c>
      <c r="Q401" s="13"/>
      <c r="R401" s="15">
        <v>300987</v>
      </c>
      <c r="S401" s="15" t="s">
        <v>72</v>
      </c>
      <c r="T401" s="13" t="str">
        <f t="shared" ca="1" si="19"/>
        <v>No</v>
      </c>
      <c r="U401" s="13" t="str">
        <f t="shared" ca="1" si="20"/>
        <v>No</v>
      </c>
      <c r="V401" s="236" t="s">
        <v>5502</v>
      </c>
    </row>
    <row r="402" spans="1:22">
      <c r="A402" s="110" t="s">
        <v>4174</v>
      </c>
      <c r="B402" s="96" t="s">
        <v>4133</v>
      </c>
      <c r="C402" s="13" t="s">
        <v>6441</v>
      </c>
      <c r="D402" s="13" t="s">
        <v>52</v>
      </c>
      <c r="E402" s="13" t="s">
        <v>52</v>
      </c>
      <c r="F402" s="13" t="s">
        <v>26</v>
      </c>
      <c r="G402" s="13" t="str">
        <f t="shared" ca="1" si="18"/>
        <v>S2</v>
      </c>
      <c r="H402" s="109" t="s">
        <v>54</v>
      </c>
      <c r="I402" s="13" t="s">
        <v>55</v>
      </c>
      <c r="J402" s="13" t="s">
        <v>7539</v>
      </c>
      <c r="K402" s="100">
        <v>42584</v>
      </c>
      <c r="L402" s="100">
        <v>42735</v>
      </c>
      <c r="M402" s="98">
        <v>42735</v>
      </c>
      <c r="N402" s="13" t="s">
        <v>9</v>
      </c>
      <c r="O402" s="13" t="s">
        <v>5500</v>
      </c>
      <c r="P402" s="13" t="s">
        <v>17</v>
      </c>
      <c r="Q402" s="13"/>
      <c r="R402" s="15">
        <v>276216</v>
      </c>
      <c r="S402" s="15" t="s">
        <v>72</v>
      </c>
      <c r="T402" s="13" t="str">
        <f t="shared" ca="1" si="19"/>
        <v>No</v>
      </c>
      <c r="U402" s="13" t="str">
        <f t="shared" ca="1" si="20"/>
        <v>No</v>
      </c>
      <c r="V402" s="236" t="s">
        <v>5502</v>
      </c>
    </row>
    <row r="403" spans="1:22">
      <c r="A403" s="110" t="s">
        <v>4573</v>
      </c>
      <c r="B403" s="96" t="s">
        <v>4574</v>
      </c>
      <c r="C403" s="13" t="s">
        <v>7540</v>
      </c>
      <c r="D403" s="13" t="s">
        <v>52</v>
      </c>
      <c r="E403" s="13" t="s">
        <v>52</v>
      </c>
      <c r="F403" s="13" t="s">
        <v>26</v>
      </c>
      <c r="G403" s="13" t="str">
        <f t="shared" ca="1" si="18"/>
        <v>S2</v>
      </c>
      <c r="H403" s="109" t="s">
        <v>54</v>
      </c>
      <c r="I403" s="2" t="s">
        <v>55</v>
      </c>
      <c r="J403" s="13" t="s">
        <v>7541</v>
      </c>
      <c r="K403" s="97">
        <v>42100</v>
      </c>
      <c r="L403" s="97">
        <v>42735</v>
      </c>
      <c r="M403" s="98">
        <v>42735</v>
      </c>
      <c r="N403" s="2" t="s">
        <v>9</v>
      </c>
      <c r="O403" s="13" t="s">
        <v>6305</v>
      </c>
      <c r="P403" s="13" t="s">
        <v>17</v>
      </c>
      <c r="Q403" s="13"/>
      <c r="R403" s="15">
        <v>4244853</v>
      </c>
      <c r="S403" s="104" t="s">
        <v>72</v>
      </c>
      <c r="T403" s="13" t="str">
        <f t="shared" ca="1" si="19"/>
        <v>No</v>
      </c>
      <c r="U403" s="13" t="str">
        <f t="shared" ca="1" si="20"/>
        <v>No</v>
      </c>
      <c r="V403" s="236" t="s">
        <v>6939</v>
      </c>
    </row>
    <row r="404" spans="1:22">
      <c r="A404" s="110" t="s">
        <v>7502</v>
      </c>
      <c r="B404" s="110" t="s">
        <v>7503</v>
      </c>
      <c r="C404" s="13" t="s">
        <v>7542</v>
      </c>
      <c r="D404" s="2" t="s">
        <v>52</v>
      </c>
      <c r="E404" s="13" t="s">
        <v>52</v>
      </c>
      <c r="F404" s="13" t="s">
        <v>26</v>
      </c>
      <c r="G404" s="13" t="str">
        <f t="shared" ca="1" si="18"/>
        <v>S2</v>
      </c>
      <c r="H404" s="101" t="s">
        <v>54</v>
      </c>
      <c r="I404" s="2" t="s">
        <v>5399</v>
      </c>
      <c r="J404" s="13" t="s">
        <v>7543</v>
      </c>
      <c r="K404" s="97">
        <v>42370</v>
      </c>
      <c r="L404" s="97">
        <v>42735</v>
      </c>
      <c r="M404" s="98">
        <v>42735</v>
      </c>
      <c r="N404" s="2" t="s">
        <v>13</v>
      </c>
      <c r="O404" s="13" t="s">
        <v>14</v>
      </c>
      <c r="P404" s="13" t="s">
        <v>17</v>
      </c>
      <c r="Q404" s="13" t="s">
        <v>7544</v>
      </c>
      <c r="R404" s="15">
        <v>0</v>
      </c>
      <c r="S404" s="104" t="s">
        <v>72</v>
      </c>
      <c r="T404" s="13" t="str">
        <f t="shared" ca="1" si="19"/>
        <v>No</v>
      </c>
      <c r="U404" s="13" t="str">
        <f t="shared" ca="1" si="20"/>
        <v>No</v>
      </c>
      <c r="V404" s="236" t="s">
        <v>2701</v>
      </c>
    </row>
    <row r="405" spans="1:22">
      <c r="A405" s="110" t="s">
        <v>4174</v>
      </c>
      <c r="B405" s="96" t="s">
        <v>4133</v>
      </c>
      <c r="C405" s="13" t="s">
        <v>7545</v>
      </c>
      <c r="D405" s="13" t="s">
        <v>108</v>
      </c>
      <c r="E405" s="13" t="s">
        <v>52</v>
      </c>
      <c r="F405" s="13" t="s">
        <v>26</v>
      </c>
      <c r="G405" s="13" t="str">
        <f t="shared" ca="1" si="18"/>
        <v>S2</v>
      </c>
      <c r="H405" s="109" t="s">
        <v>54</v>
      </c>
      <c r="I405" s="2" t="s">
        <v>55</v>
      </c>
      <c r="J405" s="13" t="s">
        <v>7546</v>
      </c>
      <c r="K405" s="97">
        <v>42013</v>
      </c>
      <c r="L405" s="97">
        <v>42735</v>
      </c>
      <c r="M405" s="98">
        <v>42735</v>
      </c>
      <c r="N405" s="2" t="s">
        <v>13</v>
      </c>
      <c r="O405" s="13" t="s">
        <v>5488</v>
      </c>
      <c r="P405" s="13" t="s">
        <v>17</v>
      </c>
      <c r="Q405" s="13" t="s">
        <v>7547</v>
      </c>
      <c r="R405" s="15">
        <v>275663</v>
      </c>
      <c r="S405" s="104" t="s">
        <v>72</v>
      </c>
      <c r="T405" s="13" t="str">
        <f t="shared" ca="1" si="19"/>
        <v>No</v>
      </c>
      <c r="U405" s="13" t="str">
        <f t="shared" ca="1" si="20"/>
        <v>No</v>
      </c>
      <c r="V405" s="236" t="s">
        <v>5490</v>
      </c>
    </row>
    <row r="406" spans="1:22">
      <c r="A406" s="110" t="s">
        <v>7502</v>
      </c>
      <c r="B406" s="110" t="s">
        <v>7503</v>
      </c>
      <c r="C406" s="13" t="s">
        <v>7548</v>
      </c>
      <c r="D406" s="13" t="s">
        <v>52</v>
      </c>
      <c r="E406" s="13" t="s">
        <v>52</v>
      </c>
      <c r="F406" s="13" t="s">
        <v>26</v>
      </c>
      <c r="G406" s="13" t="str">
        <f t="shared" ca="1" si="18"/>
        <v>S2</v>
      </c>
      <c r="H406" s="109" t="s">
        <v>54</v>
      </c>
      <c r="I406" s="2" t="s">
        <v>55</v>
      </c>
      <c r="J406" s="13" t="s">
        <v>7549</v>
      </c>
      <c r="K406" s="97">
        <v>42044</v>
      </c>
      <c r="L406" s="97">
        <v>42735</v>
      </c>
      <c r="M406" s="98">
        <v>42735</v>
      </c>
      <c r="N406" s="2" t="s">
        <v>13</v>
      </c>
      <c r="O406" s="13" t="s">
        <v>145</v>
      </c>
      <c r="P406" s="13" t="s">
        <v>17</v>
      </c>
      <c r="Q406" s="13" t="s">
        <v>2241</v>
      </c>
      <c r="R406" s="15">
        <v>133992</v>
      </c>
      <c r="S406" s="104" t="s">
        <v>72</v>
      </c>
      <c r="T406" s="13" t="str">
        <f t="shared" ca="1" si="19"/>
        <v>No</v>
      </c>
      <c r="U406" s="13" t="str">
        <f t="shared" ca="1" si="20"/>
        <v>No</v>
      </c>
      <c r="V406" s="236" t="s">
        <v>146</v>
      </c>
    </row>
    <row r="407" spans="1:22">
      <c r="A407" s="110" t="s">
        <v>4214</v>
      </c>
      <c r="B407" s="96" t="s">
        <v>4215</v>
      </c>
      <c r="C407" s="233" t="s">
        <v>7550</v>
      </c>
      <c r="D407" s="13" t="s">
        <v>52</v>
      </c>
      <c r="E407" s="13" t="s">
        <v>52</v>
      </c>
      <c r="F407" s="13" t="s">
        <v>26</v>
      </c>
      <c r="G407" s="13" t="str">
        <f t="shared" ca="1" si="18"/>
        <v>S2</v>
      </c>
      <c r="H407" s="109" t="s">
        <v>54</v>
      </c>
      <c r="I407" s="2" t="s">
        <v>55</v>
      </c>
      <c r="J407" s="13" t="s">
        <v>7551</v>
      </c>
      <c r="K407" s="97">
        <v>42226</v>
      </c>
      <c r="L407" s="97">
        <v>42735</v>
      </c>
      <c r="M407" s="98">
        <v>42735</v>
      </c>
      <c r="N407" s="2" t="s">
        <v>13</v>
      </c>
      <c r="O407" s="2" t="s">
        <v>135</v>
      </c>
      <c r="P407" s="13" t="s">
        <v>17</v>
      </c>
      <c r="Q407" s="13"/>
      <c r="R407" s="15">
        <v>3169511</v>
      </c>
      <c r="S407" s="104" t="s">
        <v>72</v>
      </c>
      <c r="T407" s="13" t="str">
        <f t="shared" ca="1" si="19"/>
        <v>No</v>
      </c>
      <c r="U407" s="13" t="str">
        <f t="shared" ca="1" si="20"/>
        <v>No</v>
      </c>
      <c r="V407" s="236" t="s">
        <v>136</v>
      </c>
    </row>
    <row r="408" spans="1:22">
      <c r="A408" s="110" t="s">
        <v>4690</v>
      </c>
      <c r="B408" s="96" t="s">
        <v>4691</v>
      </c>
      <c r="C408" s="2" t="s">
        <v>7552</v>
      </c>
      <c r="D408" s="2" t="s">
        <v>52</v>
      </c>
      <c r="E408" s="2" t="s">
        <v>52</v>
      </c>
      <c r="F408" s="13" t="s">
        <v>26</v>
      </c>
      <c r="G408" s="13" t="str">
        <f t="shared" ca="1" si="18"/>
        <v>S2</v>
      </c>
      <c r="H408" s="109" t="s">
        <v>54</v>
      </c>
      <c r="I408" s="13" t="s">
        <v>55</v>
      </c>
      <c r="J408" s="2" t="s">
        <v>7553</v>
      </c>
      <c r="K408" s="97">
        <v>42217</v>
      </c>
      <c r="L408" s="97">
        <v>42735</v>
      </c>
      <c r="M408" s="98">
        <v>42735</v>
      </c>
      <c r="N408" s="2" t="s">
        <v>13</v>
      </c>
      <c r="O408" s="13" t="s">
        <v>135</v>
      </c>
      <c r="P408" s="13" t="s">
        <v>17</v>
      </c>
      <c r="Q408" s="13"/>
      <c r="R408" s="15">
        <v>391253</v>
      </c>
      <c r="S408" s="104" t="s">
        <v>72</v>
      </c>
      <c r="T408" s="13" t="str">
        <f t="shared" ca="1" si="19"/>
        <v>No</v>
      </c>
      <c r="U408" s="13" t="str">
        <f t="shared" ca="1" si="20"/>
        <v>No</v>
      </c>
      <c r="V408" s="236" t="s">
        <v>136</v>
      </c>
    </row>
    <row r="409" spans="1:22">
      <c r="A409" s="110" t="s">
        <v>6172</v>
      </c>
      <c r="B409" s="96" t="s">
        <v>6173</v>
      </c>
      <c r="C409" s="13" t="s">
        <v>6243</v>
      </c>
      <c r="D409" s="2" t="s">
        <v>52</v>
      </c>
      <c r="E409" s="13" t="s">
        <v>52</v>
      </c>
      <c r="F409" s="13" t="s">
        <v>26</v>
      </c>
      <c r="G409" s="13" t="str">
        <f t="shared" ca="1" si="18"/>
        <v>S2</v>
      </c>
      <c r="H409" s="109" t="s">
        <v>54</v>
      </c>
      <c r="I409" s="2" t="s">
        <v>5399</v>
      </c>
      <c r="J409" s="13" t="s">
        <v>7554</v>
      </c>
      <c r="K409" s="97">
        <v>41904</v>
      </c>
      <c r="L409" s="97">
        <v>42735</v>
      </c>
      <c r="M409" s="98">
        <v>42735</v>
      </c>
      <c r="N409" s="2" t="s">
        <v>7</v>
      </c>
      <c r="O409" s="2" t="s">
        <v>103</v>
      </c>
      <c r="P409" s="13" t="s">
        <v>17</v>
      </c>
      <c r="Q409" s="13"/>
      <c r="R409" s="15">
        <v>120666</v>
      </c>
      <c r="S409" s="104" t="s">
        <v>72</v>
      </c>
      <c r="T409" s="13" t="str">
        <f t="shared" ca="1" si="19"/>
        <v>No</v>
      </c>
      <c r="U409" s="13" t="str">
        <f t="shared" ca="1" si="20"/>
        <v>No</v>
      </c>
      <c r="V409" s="236" t="s">
        <v>104</v>
      </c>
    </row>
    <row r="410" spans="1:22">
      <c r="A410" s="110" t="s">
        <v>4429</v>
      </c>
      <c r="B410" s="96" t="s">
        <v>152</v>
      </c>
      <c r="C410" s="13" t="s">
        <v>7555</v>
      </c>
      <c r="D410" s="13" t="s">
        <v>52</v>
      </c>
      <c r="E410" s="13" t="s">
        <v>52</v>
      </c>
      <c r="F410" s="13" t="s">
        <v>26</v>
      </c>
      <c r="G410" s="13" t="str">
        <f t="shared" ca="1" si="18"/>
        <v>S2</v>
      </c>
      <c r="H410" s="109" t="s">
        <v>54</v>
      </c>
      <c r="I410" s="13" t="s">
        <v>5399</v>
      </c>
      <c r="J410" s="13" t="s">
        <v>7556</v>
      </c>
      <c r="K410" s="100">
        <v>42541</v>
      </c>
      <c r="L410" s="100">
        <v>42592</v>
      </c>
      <c r="M410" s="98">
        <v>42735</v>
      </c>
      <c r="N410" s="13" t="s">
        <v>7</v>
      </c>
      <c r="O410" s="13" t="s">
        <v>98</v>
      </c>
      <c r="P410" s="13" t="s">
        <v>17</v>
      </c>
      <c r="Q410" s="13" t="s">
        <v>6223</v>
      </c>
      <c r="R410" s="15">
        <v>27643</v>
      </c>
      <c r="S410" s="15" t="s">
        <v>72</v>
      </c>
      <c r="T410" s="13" t="str">
        <f t="shared" ca="1" si="19"/>
        <v>No</v>
      </c>
      <c r="U410" s="13" t="str">
        <f t="shared" ca="1" si="20"/>
        <v>No</v>
      </c>
      <c r="V410" s="236" t="s">
        <v>99</v>
      </c>
    </row>
    <row r="411" spans="1:22">
      <c r="A411" s="110" t="s">
        <v>5850</v>
      </c>
      <c r="B411" s="110" t="s">
        <v>5851</v>
      </c>
      <c r="C411" s="13" t="s">
        <v>7557</v>
      </c>
      <c r="D411" s="2" t="s">
        <v>52</v>
      </c>
      <c r="E411" s="13" t="s">
        <v>52</v>
      </c>
      <c r="F411" s="13" t="s">
        <v>26</v>
      </c>
      <c r="G411" s="13" t="str">
        <f t="shared" ca="1" si="18"/>
        <v>S2</v>
      </c>
      <c r="H411" s="101" t="s">
        <v>54</v>
      </c>
      <c r="I411" s="2" t="s">
        <v>5399</v>
      </c>
      <c r="J411" s="13" t="s">
        <v>7558</v>
      </c>
      <c r="K411" s="97">
        <v>42370</v>
      </c>
      <c r="L411" s="97">
        <v>42735</v>
      </c>
      <c r="M411" s="98">
        <v>42735</v>
      </c>
      <c r="N411" s="2" t="s">
        <v>7</v>
      </c>
      <c r="O411" s="13" t="s">
        <v>98</v>
      </c>
      <c r="P411" s="13" t="s">
        <v>17</v>
      </c>
      <c r="Q411" s="13" t="s">
        <v>6223</v>
      </c>
      <c r="R411" s="15">
        <v>6299171</v>
      </c>
      <c r="S411" s="104" t="s">
        <v>72</v>
      </c>
      <c r="T411" s="13" t="str">
        <f t="shared" ca="1" si="19"/>
        <v>No</v>
      </c>
      <c r="U411" s="13" t="str">
        <f t="shared" ca="1" si="20"/>
        <v>No</v>
      </c>
      <c r="V411" s="236" t="s">
        <v>99</v>
      </c>
    </row>
    <row r="412" spans="1:22">
      <c r="A412" s="110" t="s">
        <v>4174</v>
      </c>
      <c r="B412" s="96" t="s">
        <v>4133</v>
      </c>
      <c r="C412" s="96" t="s">
        <v>7559</v>
      </c>
      <c r="D412" s="13" t="s">
        <v>52</v>
      </c>
      <c r="E412" s="13" t="s">
        <v>52</v>
      </c>
      <c r="F412" s="13" t="s">
        <v>26</v>
      </c>
      <c r="G412" s="13" t="str">
        <f t="shared" ca="1" si="18"/>
        <v>S2</v>
      </c>
      <c r="H412" s="109" t="s">
        <v>54</v>
      </c>
      <c r="I412" s="2" t="s">
        <v>55</v>
      </c>
      <c r="J412" s="2" t="s">
        <v>7560</v>
      </c>
      <c r="K412" s="97">
        <v>42314</v>
      </c>
      <c r="L412" s="97">
        <v>42735</v>
      </c>
      <c r="M412" s="98">
        <v>42735</v>
      </c>
      <c r="N412" s="2" t="s">
        <v>13</v>
      </c>
      <c r="O412" s="2" t="s">
        <v>157</v>
      </c>
      <c r="P412" s="13" t="s">
        <v>17</v>
      </c>
      <c r="Q412" s="13" t="s">
        <v>2241</v>
      </c>
      <c r="R412" s="15">
        <v>30857</v>
      </c>
      <c r="S412" s="104" t="s">
        <v>72</v>
      </c>
      <c r="T412" s="13" t="str">
        <f t="shared" ca="1" si="19"/>
        <v>No</v>
      </c>
      <c r="U412" s="13" t="str">
        <f t="shared" ca="1" si="20"/>
        <v>No</v>
      </c>
      <c r="V412" s="236" t="s">
        <v>158</v>
      </c>
    </row>
    <row r="413" spans="1:22">
      <c r="A413" s="110" t="s">
        <v>4174</v>
      </c>
      <c r="B413" s="96" t="s">
        <v>4133</v>
      </c>
      <c r="C413" s="2" t="s">
        <v>7561</v>
      </c>
      <c r="D413" s="2" t="s">
        <v>52</v>
      </c>
      <c r="E413" s="2" t="s">
        <v>52</v>
      </c>
      <c r="F413" s="13" t="s">
        <v>26</v>
      </c>
      <c r="G413" s="13" t="str">
        <f t="shared" ca="1" si="18"/>
        <v>S2</v>
      </c>
      <c r="H413" s="101" t="s">
        <v>54</v>
      </c>
      <c r="I413" s="2" t="s">
        <v>55</v>
      </c>
      <c r="J413" s="2" t="s">
        <v>7562</v>
      </c>
      <c r="K413" s="97">
        <v>41974</v>
      </c>
      <c r="L413" s="97">
        <v>42735</v>
      </c>
      <c r="M413" s="98">
        <v>42735</v>
      </c>
      <c r="N413" s="2" t="s">
        <v>11</v>
      </c>
      <c r="O413" s="2" t="s">
        <v>12</v>
      </c>
      <c r="P413" s="13" t="s">
        <v>17</v>
      </c>
      <c r="Q413" s="13"/>
      <c r="R413" s="15">
        <v>7249</v>
      </c>
      <c r="S413" s="104" t="s">
        <v>72</v>
      </c>
      <c r="T413" s="13" t="str">
        <f t="shared" ca="1" si="19"/>
        <v>No</v>
      </c>
      <c r="U413" s="13" t="str">
        <f t="shared" ca="1" si="20"/>
        <v>No</v>
      </c>
      <c r="V413" s="236" t="s">
        <v>125</v>
      </c>
    </row>
    <row r="414" spans="1:22">
      <c r="A414" s="110" t="s">
        <v>4141</v>
      </c>
      <c r="B414" s="96" t="s">
        <v>4142</v>
      </c>
      <c r="C414" s="13" t="s">
        <v>6688</v>
      </c>
      <c r="D414" s="13" t="s">
        <v>52</v>
      </c>
      <c r="E414" s="13" t="s">
        <v>52</v>
      </c>
      <c r="F414" s="13" t="s">
        <v>26</v>
      </c>
      <c r="G414" s="13" t="str">
        <f t="shared" ca="1" si="18"/>
        <v>S2</v>
      </c>
      <c r="H414" s="109" t="s">
        <v>54</v>
      </c>
      <c r="I414" s="2" t="s">
        <v>55</v>
      </c>
      <c r="J414" s="13" t="s">
        <v>7563</v>
      </c>
      <c r="K414" s="98">
        <v>42387</v>
      </c>
      <c r="L414" s="97">
        <v>42735</v>
      </c>
      <c r="M414" s="98">
        <v>42735</v>
      </c>
      <c r="N414" s="2" t="s">
        <v>11</v>
      </c>
      <c r="O414" s="2" t="s">
        <v>12</v>
      </c>
      <c r="P414" s="13" t="s">
        <v>17</v>
      </c>
      <c r="Q414" s="13"/>
      <c r="R414" s="15">
        <v>0</v>
      </c>
      <c r="S414" s="104" t="s">
        <v>72</v>
      </c>
      <c r="T414" s="13" t="str">
        <f t="shared" ca="1" si="19"/>
        <v>No</v>
      </c>
      <c r="U414" s="13" t="str">
        <f t="shared" ca="1" si="20"/>
        <v>No</v>
      </c>
      <c r="V414" s="236" t="s">
        <v>125</v>
      </c>
    </row>
    <row r="415" spans="1:22">
      <c r="A415" s="110" t="s">
        <v>4174</v>
      </c>
      <c r="B415" s="96" t="s">
        <v>4133</v>
      </c>
      <c r="C415" s="2" t="s">
        <v>7564</v>
      </c>
      <c r="D415" s="2" t="s">
        <v>52</v>
      </c>
      <c r="E415" s="2" t="s">
        <v>52</v>
      </c>
      <c r="F415" s="13" t="s">
        <v>26</v>
      </c>
      <c r="G415" s="13" t="str">
        <f t="shared" ca="1" si="18"/>
        <v>S2</v>
      </c>
      <c r="H415" s="109" t="s">
        <v>54</v>
      </c>
      <c r="I415" s="2" t="s">
        <v>55</v>
      </c>
      <c r="J415" s="13" t="s">
        <v>7565</v>
      </c>
      <c r="K415" s="97">
        <v>42005</v>
      </c>
      <c r="L415" s="97">
        <v>42735</v>
      </c>
      <c r="M415" s="98">
        <v>42735</v>
      </c>
      <c r="N415" s="2" t="s">
        <v>11</v>
      </c>
      <c r="O415" s="2" t="s">
        <v>12</v>
      </c>
      <c r="P415" s="13" t="s">
        <v>17</v>
      </c>
      <c r="Q415" s="13" t="s">
        <v>7566</v>
      </c>
      <c r="R415" s="15">
        <v>120800</v>
      </c>
      <c r="S415" s="104" t="s">
        <v>72</v>
      </c>
      <c r="T415" s="13" t="str">
        <f t="shared" ca="1" si="19"/>
        <v>No</v>
      </c>
      <c r="U415" s="13" t="str">
        <f t="shared" ca="1" si="20"/>
        <v>No</v>
      </c>
      <c r="V415" s="236" t="s">
        <v>125</v>
      </c>
    </row>
    <row r="416" spans="1:22">
      <c r="A416" s="110" t="s">
        <v>4141</v>
      </c>
      <c r="B416" s="96" t="s">
        <v>4142</v>
      </c>
      <c r="C416" s="13" t="s">
        <v>4153</v>
      </c>
      <c r="D416" s="13" t="s">
        <v>52</v>
      </c>
      <c r="E416" s="13" t="s">
        <v>52</v>
      </c>
      <c r="F416" s="13" t="s">
        <v>26</v>
      </c>
      <c r="G416" s="13" t="str">
        <f t="shared" ca="1" si="18"/>
        <v>S2</v>
      </c>
      <c r="H416" s="109" t="s">
        <v>54</v>
      </c>
      <c r="I416" s="2" t="s">
        <v>55</v>
      </c>
      <c r="J416" s="13" t="s">
        <v>7567</v>
      </c>
      <c r="K416" s="97">
        <v>42339</v>
      </c>
      <c r="L416" s="97">
        <v>42735</v>
      </c>
      <c r="M416" s="98">
        <v>42735</v>
      </c>
      <c r="N416" s="2" t="s">
        <v>13</v>
      </c>
      <c r="O416" s="13" t="s">
        <v>135</v>
      </c>
      <c r="P416" s="13" t="s">
        <v>17</v>
      </c>
      <c r="Q416" s="2" t="s">
        <v>7568</v>
      </c>
      <c r="R416" s="15">
        <v>500000</v>
      </c>
      <c r="S416" s="104" t="s">
        <v>72</v>
      </c>
      <c r="T416" s="13" t="str">
        <f t="shared" ca="1" si="19"/>
        <v>No</v>
      </c>
      <c r="U416" s="13" t="str">
        <f t="shared" ca="1" si="20"/>
        <v>No</v>
      </c>
      <c r="V416" s="236" t="s">
        <v>136</v>
      </c>
    </row>
    <row r="417" spans="1:22">
      <c r="A417" s="110" t="s">
        <v>4690</v>
      </c>
      <c r="B417" s="96" t="s">
        <v>4691</v>
      </c>
      <c r="C417" s="13" t="s">
        <v>7569</v>
      </c>
      <c r="D417" s="13" t="s">
        <v>52</v>
      </c>
      <c r="E417" s="13" t="s">
        <v>52</v>
      </c>
      <c r="F417" s="13" t="s">
        <v>26</v>
      </c>
      <c r="G417" s="13" t="str">
        <f t="shared" ca="1" si="18"/>
        <v>S2</v>
      </c>
      <c r="H417" s="109" t="s">
        <v>54</v>
      </c>
      <c r="I417" s="13" t="s">
        <v>5399</v>
      </c>
      <c r="J417" s="13" t="s">
        <v>7570</v>
      </c>
      <c r="K417" s="100">
        <v>42597</v>
      </c>
      <c r="L417" s="100">
        <v>42713</v>
      </c>
      <c r="M417" s="98">
        <v>42760</v>
      </c>
      <c r="N417" s="13" t="s">
        <v>7</v>
      </c>
      <c r="O417" s="13" t="s">
        <v>98</v>
      </c>
      <c r="P417" s="13" t="s">
        <v>17</v>
      </c>
      <c r="Q417" s="13"/>
      <c r="R417" s="15">
        <v>3828</v>
      </c>
      <c r="S417" s="15" t="s">
        <v>72</v>
      </c>
      <c r="T417" s="13" t="str">
        <f t="shared" ca="1" si="19"/>
        <v>No</v>
      </c>
      <c r="U417" s="13" t="str">
        <f t="shared" ca="1" si="20"/>
        <v>No</v>
      </c>
      <c r="V417" s="236" t="s">
        <v>99</v>
      </c>
    </row>
    <row r="418" spans="1:22">
      <c r="A418" s="110" t="s">
        <v>4690</v>
      </c>
      <c r="B418" s="96" t="s">
        <v>4691</v>
      </c>
      <c r="C418" s="13" t="s">
        <v>7571</v>
      </c>
      <c r="D418" s="13" t="s">
        <v>52</v>
      </c>
      <c r="E418" s="13" t="s">
        <v>52</v>
      </c>
      <c r="F418" s="13" t="s">
        <v>26</v>
      </c>
      <c r="G418" s="13" t="str">
        <f t="shared" ca="1" si="18"/>
        <v>S2</v>
      </c>
      <c r="H418" s="109" t="s">
        <v>54</v>
      </c>
      <c r="I418" s="13" t="s">
        <v>55</v>
      </c>
      <c r="J418" s="13" t="s">
        <v>7572</v>
      </c>
      <c r="K418" s="100">
        <v>42641</v>
      </c>
      <c r="L418" s="100">
        <v>42688</v>
      </c>
      <c r="M418" s="98">
        <v>42824</v>
      </c>
      <c r="N418" s="13" t="s">
        <v>11</v>
      </c>
      <c r="O418" s="13" t="s">
        <v>128</v>
      </c>
      <c r="P418" s="13" t="s">
        <v>17</v>
      </c>
      <c r="Q418" s="13"/>
      <c r="R418" s="15">
        <v>101858</v>
      </c>
      <c r="S418" s="104" t="s">
        <v>72</v>
      </c>
      <c r="T418" s="13" t="str">
        <f t="shared" ca="1" si="19"/>
        <v>No</v>
      </c>
      <c r="U418" s="13" t="str">
        <f t="shared" ca="1" si="20"/>
        <v>No</v>
      </c>
      <c r="V418" s="236" t="s">
        <v>129</v>
      </c>
    </row>
    <row r="419" spans="1:22">
      <c r="A419" s="15" t="s">
        <v>4132</v>
      </c>
      <c r="B419" s="96" t="s">
        <v>4695</v>
      </c>
      <c r="C419" s="13" t="s">
        <v>7573</v>
      </c>
      <c r="D419" s="13" t="s">
        <v>108</v>
      </c>
      <c r="E419" s="13" t="s">
        <v>52</v>
      </c>
      <c r="F419" s="13" t="s">
        <v>26</v>
      </c>
      <c r="G419" s="13" t="str">
        <f t="shared" ca="1" si="18"/>
        <v>S2</v>
      </c>
      <c r="H419" s="109" t="s">
        <v>54</v>
      </c>
      <c r="I419" s="13" t="s">
        <v>55</v>
      </c>
      <c r="J419" s="13" t="s">
        <v>7574</v>
      </c>
      <c r="K419" s="100">
        <v>42736</v>
      </c>
      <c r="L419" s="100">
        <v>42856</v>
      </c>
      <c r="M419" s="98">
        <v>42870</v>
      </c>
      <c r="N419" s="13" t="s">
        <v>11</v>
      </c>
      <c r="O419" s="13" t="s">
        <v>128</v>
      </c>
      <c r="P419" s="13" t="s">
        <v>17</v>
      </c>
      <c r="Q419" s="13"/>
      <c r="R419" s="15">
        <v>500000</v>
      </c>
      <c r="S419" s="104" t="s">
        <v>72</v>
      </c>
      <c r="T419" s="13" t="str">
        <f t="shared" ca="1" si="19"/>
        <v>No</v>
      </c>
      <c r="U419" s="13" t="str">
        <f t="shared" ca="1" si="20"/>
        <v>No</v>
      </c>
      <c r="V419" s="236" t="s">
        <v>129</v>
      </c>
    </row>
    <row r="420" spans="1:22">
      <c r="A420" s="110" t="s">
        <v>4690</v>
      </c>
      <c r="B420" s="96" t="s">
        <v>4691</v>
      </c>
      <c r="C420" s="13" t="s">
        <v>7575</v>
      </c>
      <c r="D420" s="13" t="s">
        <v>52</v>
      </c>
      <c r="E420" s="13" t="s">
        <v>52</v>
      </c>
      <c r="F420" s="13" t="s">
        <v>26</v>
      </c>
      <c r="G420" s="13" t="str">
        <f t="shared" ca="1" si="18"/>
        <v>S2</v>
      </c>
      <c r="H420" s="109" t="s">
        <v>54</v>
      </c>
      <c r="I420" s="13" t="s">
        <v>6175</v>
      </c>
      <c r="J420" s="13" t="s">
        <v>7576</v>
      </c>
      <c r="K420" s="100">
        <v>42430</v>
      </c>
      <c r="L420" s="100">
        <v>42447</v>
      </c>
      <c r="M420" s="22"/>
      <c r="N420" s="13" t="s">
        <v>9</v>
      </c>
      <c r="O420" s="13" t="s">
        <v>6181</v>
      </c>
      <c r="P420" s="13" t="s">
        <v>17</v>
      </c>
      <c r="Q420" s="13" t="s">
        <v>6612</v>
      </c>
      <c r="R420" s="15">
        <v>40390</v>
      </c>
      <c r="S420" s="104" t="s">
        <v>72</v>
      </c>
      <c r="T420" s="13" t="str">
        <f t="shared" ca="1" si="19"/>
        <v>No</v>
      </c>
      <c r="U420" s="13" t="str">
        <f t="shared" ca="1" si="20"/>
        <v>No</v>
      </c>
      <c r="V420" s="236" t="s">
        <v>6792</v>
      </c>
    </row>
    <row r="421" spans="1:22">
      <c r="A421" s="110" t="s">
        <v>4141</v>
      </c>
      <c r="B421" s="96" t="s">
        <v>4142</v>
      </c>
      <c r="C421" s="13" t="s">
        <v>7577</v>
      </c>
      <c r="D421" s="13" t="s">
        <v>52</v>
      </c>
      <c r="E421" s="13" t="s">
        <v>52</v>
      </c>
      <c r="F421" s="13" t="s">
        <v>26</v>
      </c>
      <c r="G421" s="13" t="str">
        <f t="shared" ca="1" si="18"/>
        <v>S2</v>
      </c>
      <c r="H421" s="109" t="s">
        <v>54</v>
      </c>
      <c r="I421" s="13" t="s">
        <v>55</v>
      </c>
      <c r="J421" s="13" t="s">
        <v>7578</v>
      </c>
      <c r="K421" s="100">
        <v>42446</v>
      </c>
      <c r="L421" s="100">
        <v>42491</v>
      </c>
      <c r="M421" s="98"/>
      <c r="N421" s="13" t="s">
        <v>9</v>
      </c>
      <c r="O421" s="13" t="s">
        <v>6181</v>
      </c>
      <c r="P421" s="13" t="s">
        <v>17</v>
      </c>
      <c r="Q421" s="13" t="s">
        <v>7579</v>
      </c>
      <c r="R421" s="15">
        <v>146168</v>
      </c>
      <c r="S421" s="104" t="s">
        <v>72</v>
      </c>
      <c r="T421" s="13" t="str">
        <f t="shared" ca="1" si="19"/>
        <v>No</v>
      </c>
      <c r="U421" s="13" t="str">
        <f t="shared" ca="1" si="20"/>
        <v>No</v>
      </c>
      <c r="V421" s="236" t="s">
        <v>6792</v>
      </c>
    </row>
    <row r="422" spans="1:22">
      <c r="A422" s="110" t="s">
        <v>4573</v>
      </c>
      <c r="B422" s="96" t="s">
        <v>4574</v>
      </c>
      <c r="C422" s="13" t="s">
        <v>6652</v>
      </c>
      <c r="D422" s="13" t="s">
        <v>52</v>
      </c>
      <c r="E422" s="13" t="s">
        <v>52</v>
      </c>
      <c r="F422" s="13" t="s">
        <v>26</v>
      </c>
      <c r="G422" s="13" t="str">
        <f t="shared" ca="1" si="18"/>
        <v>S2</v>
      </c>
      <c r="H422" s="109" t="s">
        <v>54</v>
      </c>
      <c r="I422" s="13" t="s">
        <v>55</v>
      </c>
      <c r="J422" s="13" t="s">
        <v>7580</v>
      </c>
      <c r="K422" s="100">
        <v>42506</v>
      </c>
      <c r="L422" s="100">
        <v>42573</v>
      </c>
      <c r="M422" s="98"/>
      <c r="N422" s="13" t="s">
        <v>9</v>
      </c>
      <c r="O422" s="13" t="s">
        <v>6181</v>
      </c>
      <c r="P422" s="13" t="s">
        <v>17</v>
      </c>
      <c r="Q422" s="13"/>
      <c r="R422" s="15">
        <v>1989002</v>
      </c>
      <c r="S422" s="15" t="s">
        <v>72</v>
      </c>
      <c r="T422" s="13" t="str">
        <f t="shared" ca="1" si="19"/>
        <v>No</v>
      </c>
      <c r="U422" s="13" t="str">
        <f t="shared" ca="1" si="20"/>
        <v>No</v>
      </c>
      <c r="V422" s="236" t="s">
        <v>6792</v>
      </c>
    </row>
    <row r="423" spans="1:22">
      <c r="A423" s="110" t="s">
        <v>4573</v>
      </c>
      <c r="B423" s="96" t="s">
        <v>4574</v>
      </c>
      <c r="C423" s="13" t="s">
        <v>7581</v>
      </c>
      <c r="D423" s="13" t="s">
        <v>52</v>
      </c>
      <c r="E423" s="13" t="s">
        <v>52</v>
      </c>
      <c r="F423" s="13" t="s">
        <v>26</v>
      </c>
      <c r="G423" s="13" t="str">
        <f t="shared" ca="1" si="18"/>
        <v>S2</v>
      </c>
      <c r="H423" s="109" t="s">
        <v>54</v>
      </c>
      <c r="I423" s="13" t="s">
        <v>5399</v>
      </c>
      <c r="J423" s="13" t="s">
        <v>7582</v>
      </c>
      <c r="K423" s="100">
        <v>42549</v>
      </c>
      <c r="L423" s="100">
        <v>42641</v>
      </c>
      <c r="M423" s="98"/>
      <c r="N423" s="13" t="s">
        <v>9</v>
      </c>
      <c r="O423" s="13" t="s">
        <v>6181</v>
      </c>
      <c r="P423" s="13" t="s">
        <v>17</v>
      </c>
      <c r="Q423" s="13"/>
      <c r="R423" s="15">
        <v>114308</v>
      </c>
      <c r="S423" s="104" t="s">
        <v>72</v>
      </c>
      <c r="T423" s="13" t="str">
        <f t="shared" ca="1" si="19"/>
        <v>No</v>
      </c>
      <c r="U423" s="13" t="str">
        <f t="shared" ca="1" si="20"/>
        <v>No</v>
      </c>
      <c r="V423" s="236" t="s">
        <v>6792</v>
      </c>
    </row>
    <row r="424" spans="1:22">
      <c r="A424" s="110" t="s">
        <v>4141</v>
      </c>
      <c r="B424" s="96" t="s">
        <v>4142</v>
      </c>
      <c r="C424" s="13" t="s">
        <v>7577</v>
      </c>
      <c r="D424" s="13" t="s">
        <v>52</v>
      </c>
      <c r="E424" s="13" t="s">
        <v>52</v>
      </c>
      <c r="F424" s="13" t="s">
        <v>26</v>
      </c>
      <c r="G424" s="13" t="str">
        <f t="shared" ca="1" si="18"/>
        <v>S2</v>
      </c>
      <c r="H424" s="109" t="s">
        <v>54</v>
      </c>
      <c r="I424" s="13" t="s">
        <v>5399</v>
      </c>
      <c r="J424" s="13" t="s">
        <v>7583</v>
      </c>
      <c r="K424" s="100">
        <v>42422</v>
      </c>
      <c r="L424" s="100">
        <v>42735</v>
      </c>
      <c r="M424" s="22"/>
      <c r="N424" s="13" t="s">
        <v>9</v>
      </c>
      <c r="O424" s="13" t="s">
        <v>6181</v>
      </c>
      <c r="P424" s="13" t="s">
        <v>17</v>
      </c>
      <c r="Q424" s="13" t="s">
        <v>6612</v>
      </c>
      <c r="R424" s="15">
        <v>147006</v>
      </c>
      <c r="S424" s="104" t="s">
        <v>72</v>
      </c>
      <c r="T424" s="13" t="str">
        <f t="shared" ca="1" si="19"/>
        <v>No</v>
      </c>
      <c r="U424" s="13" t="str">
        <f t="shared" ca="1" si="20"/>
        <v>No</v>
      </c>
      <c r="V424" s="236" t="s">
        <v>6792</v>
      </c>
    </row>
    <row r="425" spans="1:22">
      <c r="A425" s="110" t="s">
        <v>4690</v>
      </c>
      <c r="B425" s="96" t="s">
        <v>4691</v>
      </c>
      <c r="C425" s="13" t="s">
        <v>7584</v>
      </c>
      <c r="D425" s="13" t="s">
        <v>52</v>
      </c>
      <c r="E425" s="13" t="s">
        <v>52</v>
      </c>
      <c r="F425" s="13" t="s">
        <v>26</v>
      </c>
      <c r="G425" s="13" t="str">
        <f t="shared" ca="1" si="18"/>
        <v>S2</v>
      </c>
      <c r="H425" s="109" t="s">
        <v>54</v>
      </c>
      <c r="I425" s="13" t="s">
        <v>55</v>
      </c>
      <c r="J425" s="13" t="s">
        <v>7585</v>
      </c>
      <c r="K425" s="98">
        <v>42356</v>
      </c>
      <c r="L425" s="97">
        <v>42735</v>
      </c>
      <c r="M425" s="98"/>
      <c r="N425" s="2" t="s">
        <v>9</v>
      </c>
      <c r="O425" s="13" t="s">
        <v>6181</v>
      </c>
      <c r="P425" s="13" t="s">
        <v>17</v>
      </c>
      <c r="Q425" s="13" t="s">
        <v>6612</v>
      </c>
      <c r="R425" s="15">
        <v>5531</v>
      </c>
      <c r="S425" s="104" t="s">
        <v>72</v>
      </c>
      <c r="T425" s="13" t="str">
        <f t="shared" ca="1" si="19"/>
        <v>No</v>
      </c>
      <c r="U425" s="13" t="str">
        <f t="shared" ca="1" si="20"/>
        <v>No</v>
      </c>
      <c r="V425" s="236" t="s">
        <v>6792</v>
      </c>
    </row>
    <row r="426" spans="1:22">
      <c r="A426" s="110" t="s">
        <v>4174</v>
      </c>
      <c r="B426" s="96" t="s">
        <v>4133</v>
      </c>
      <c r="C426" s="13" t="s">
        <v>7586</v>
      </c>
      <c r="D426" s="13" t="s">
        <v>52</v>
      </c>
      <c r="E426" s="13" t="s">
        <v>52</v>
      </c>
      <c r="F426" s="13" t="s">
        <v>26</v>
      </c>
      <c r="G426" s="13" t="str">
        <f t="shared" ca="1" si="18"/>
        <v>S2</v>
      </c>
      <c r="H426" s="109" t="s">
        <v>54</v>
      </c>
      <c r="I426" s="2" t="s">
        <v>55</v>
      </c>
      <c r="J426" s="13" t="s">
        <v>7587</v>
      </c>
      <c r="K426" s="97">
        <v>42278</v>
      </c>
      <c r="L426" s="97">
        <v>42735</v>
      </c>
      <c r="M426" s="98"/>
      <c r="N426" s="2" t="s">
        <v>9</v>
      </c>
      <c r="O426" s="2" t="s">
        <v>6181</v>
      </c>
      <c r="P426" s="13" t="s">
        <v>17</v>
      </c>
      <c r="Q426" s="2" t="s">
        <v>6612</v>
      </c>
      <c r="R426" s="15">
        <v>5507</v>
      </c>
      <c r="S426" s="104" t="s">
        <v>72</v>
      </c>
      <c r="T426" s="13" t="str">
        <f t="shared" ca="1" si="19"/>
        <v>No</v>
      </c>
      <c r="U426" s="13" t="str">
        <f t="shared" ca="1" si="20"/>
        <v>No</v>
      </c>
      <c r="V426" s="236" t="s">
        <v>6792</v>
      </c>
    </row>
    <row r="427" spans="1:22">
      <c r="A427" s="110" t="s">
        <v>4174</v>
      </c>
      <c r="B427" s="96" t="s">
        <v>4133</v>
      </c>
      <c r="C427" s="233" t="s">
        <v>7588</v>
      </c>
      <c r="D427" s="13" t="s">
        <v>102</v>
      </c>
      <c r="E427" s="13" t="s">
        <v>65</v>
      </c>
      <c r="F427" s="13" t="s">
        <v>6710</v>
      </c>
      <c r="G427" s="13" t="str">
        <f t="shared" ca="1" si="18"/>
        <v>S1</v>
      </c>
      <c r="H427" s="13" t="s">
        <v>67</v>
      </c>
      <c r="I427" s="13" t="s">
        <v>68</v>
      </c>
      <c r="J427" s="13" t="s">
        <v>7589</v>
      </c>
      <c r="K427" s="100">
        <v>42769</v>
      </c>
      <c r="L427" s="100">
        <v>42769</v>
      </c>
      <c r="M427" s="22">
        <v>42769</v>
      </c>
      <c r="N427" s="13" t="s">
        <v>11</v>
      </c>
      <c r="O427" s="13" t="s">
        <v>4365</v>
      </c>
      <c r="P427" s="13" t="s">
        <v>17</v>
      </c>
      <c r="Q427" s="13" t="s">
        <v>3641</v>
      </c>
      <c r="R427" s="15">
        <v>4489</v>
      </c>
      <c r="S427" s="15" t="s">
        <v>72</v>
      </c>
      <c r="T427" s="13" t="str">
        <f t="shared" ca="1" si="19"/>
        <v>No</v>
      </c>
      <c r="U427" s="13" t="str">
        <f t="shared" ca="1" si="20"/>
        <v>No</v>
      </c>
      <c r="V427" s="236" t="s">
        <v>4366</v>
      </c>
    </row>
    <row r="428" spans="1:22">
      <c r="A428" s="110" t="s">
        <v>4214</v>
      </c>
      <c r="B428" s="96" t="s">
        <v>4215</v>
      </c>
      <c r="C428" s="13" t="s">
        <v>7590</v>
      </c>
      <c r="D428" s="13" t="s">
        <v>65</v>
      </c>
      <c r="E428" s="13" t="s">
        <v>65</v>
      </c>
      <c r="F428" s="13" t="s">
        <v>25</v>
      </c>
      <c r="G428" s="13" t="str">
        <f t="shared" ca="1" si="18"/>
        <v>S1</v>
      </c>
      <c r="H428" s="109" t="s">
        <v>67</v>
      </c>
      <c r="I428" s="13" t="s">
        <v>6175</v>
      </c>
      <c r="J428" s="13" t="s">
        <v>7591</v>
      </c>
      <c r="K428" s="100">
        <v>42622</v>
      </c>
      <c r="L428" s="100">
        <v>42628</v>
      </c>
      <c r="M428" s="98">
        <v>42636</v>
      </c>
      <c r="N428" s="13" t="s">
        <v>28</v>
      </c>
      <c r="O428" s="13" t="s">
        <v>28</v>
      </c>
      <c r="P428" s="13" t="s">
        <v>28</v>
      </c>
      <c r="Q428" s="13"/>
      <c r="R428" s="15">
        <v>500000</v>
      </c>
      <c r="S428" s="15" t="s">
        <v>72</v>
      </c>
      <c r="T428" s="13" t="str">
        <f t="shared" ca="1" si="19"/>
        <v>Yes</v>
      </c>
      <c r="U428" s="13" t="str">
        <f t="shared" ca="1" si="20"/>
        <v>Yes</v>
      </c>
      <c r="V428" s="236" t="s">
        <v>28</v>
      </c>
    </row>
    <row r="429" spans="1:22">
      <c r="A429" s="110" t="s">
        <v>4174</v>
      </c>
      <c r="B429" s="96" t="s">
        <v>4133</v>
      </c>
      <c r="C429" s="13" t="s">
        <v>7592</v>
      </c>
      <c r="D429" s="13" t="s">
        <v>65</v>
      </c>
      <c r="E429" s="13" t="s">
        <v>65</v>
      </c>
      <c r="F429" s="13" t="s">
        <v>25</v>
      </c>
      <c r="G429" s="13" t="str">
        <f t="shared" ca="1" si="18"/>
        <v>S1</v>
      </c>
      <c r="H429" s="109" t="s">
        <v>67</v>
      </c>
      <c r="I429" s="13" t="s">
        <v>55</v>
      </c>
      <c r="J429" s="13" t="s">
        <v>7593</v>
      </c>
      <c r="K429" s="22">
        <v>42698</v>
      </c>
      <c r="L429" s="22">
        <v>42703</v>
      </c>
      <c r="M429" s="98">
        <v>42704</v>
      </c>
      <c r="N429" s="13" t="s">
        <v>28</v>
      </c>
      <c r="O429" s="13" t="s">
        <v>28</v>
      </c>
      <c r="P429" s="13" t="s">
        <v>28</v>
      </c>
      <c r="Q429" s="13"/>
      <c r="R429" s="15">
        <v>500000</v>
      </c>
      <c r="S429" s="15" t="s">
        <v>72</v>
      </c>
      <c r="T429" s="13" t="str">
        <f t="shared" ca="1" si="19"/>
        <v>Yes</v>
      </c>
      <c r="U429" s="13" t="str">
        <f t="shared" ca="1" si="20"/>
        <v>Yes</v>
      </c>
      <c r="V429" s="236" t="s">
        <v>28</v>
      </c>
    </row>
    <row r="430" spans="1:22">
      <c r="A430" s="103" t="s">
        <v>4214</v>
      </c>
      <c r="B430" s="96" t="s">
        <v>4215</v>
      </c>
      <c r="C430" s="13" t="s">
        <v>7594</v>
      </c>
      <c r="D430" s="13" t="s">
        <v>65</v>
      </c>
      <c r="E430" s="13" t="s">
        <v>65</v>
      </c>
      <c r="F430" s="13" t="s">
        <v>25</v>
      </c>
      <c r="G430" s="13" t="str">
        <f t="shared" ca="1" si="18"/>
        <v>S1</v>
      </c>
      <c r="H430" s="101" t="s">
        <v>67</v>
      </c>
      <c r="I430" s="13" t="s">
        <v>55</v>
      </c>
      <c r="J430" s="13" t="s">
        <v>7595</v>
      </c>
      <c r="K430" s="100">
        <v>42661</v>
      </c>
      <c r="L430" s="100">
        <v>42705</v>
      </c>
      <c r="M430" s="106">
        <v>42725</v>
      </c>
      <c r="N430" s="13" t="s">
        <v>13</v>
      </c>
      <c r="O430" s="13" t="s">
        <v>14</v>
      </c>
      <c r="P430" s="13" t="s">
        <v>28</v>
      </c>
      <c r="Q430" s="13" t="s">
        <v>6912</v>
      </c>
      <c r="R430" s="236">
        <v>119480</v>
      </c>
      <c r="S430" s="104" t="s">
        <v>58</v>
      </c>
      <c r="T430" s="13" t="str">
        <f t="shared" ca="1" si="19"/>
        <v>Yes</v>
      </c>
      <c r="U430" s="13" t="str">
        <f t="shared" ca="1" si="20"/>
        <v>Yes</v>
      </c>
      <c r="V430" s="236" t="s">
        <v>2701</v>
      </c>
    </row>
    <row r="431" spans="1:22">
      <c r="A431" s="103" t="s">
        <v>4214</v>
      </c>
      <c r="B431" s="96" t="s">
        <v>4215</v>
      </c>
      <c r="C431" s="13" t="s">
        <v>5802</v>
      </c>
      <c r="D431" s="13" t="s">
        <v>76</v>
      </c>
      <c r="E431" s="13" t="s">
        <v>76</v>
      </c>
      <c r="F431" s="13" t="s">
        <v>25</v>
      </c>
      <c r="G431" s="13" t="str">
        <f t="shared" ca="1" si="18"/>
        <v>S1</v>
      </c>
      <c r="H431" s="109" t="s">
        <v>67</v>
      </c>
      <c r="I431" s="13" t="s">
        <v>68</v>
      </c>
      <c r="J431" s="13" t="s">
        <v>7596</v>
      </c>
      <c r="K431" s="100">
        <v>42710</v>
      </c>
      <c r="L431" s="100">
        <v>42725</v>
      </c>
      <c r="M431" s="106">
        <v>42735</v>
      </c>
      <c r="N431" s="13" t="s">
        <v>28</v>
      </c>
      <c r="O431" s="13" t="s">
        <v>28</v>
      </c>
      <c r="P431" s="13" t="s">
        <v>28</v>
      </c>
      <c r="Q431" s="13" t="s">
        <v>3641</v>
      </c>
      <c r="R431" s="102">
        <v>16648</v>
      </c>
      <c r="S431" s="104" t="s">
        <v>58</v>
      </c>
      <c r="T431" s="13" t="str">
        <f t="shared" ca="1" si="19"/>
        <v>Yes</v>
      </c>
      <c r="U431" s="13" t="str">
        <f t="shared" ca="1" si="20"/>
        <v>Yes</v>
      </c>
      <c r="V431" s="236" t="s">
        <v>28</v>
      </c>
    </row>
    <row r="432" spans="1:22">
      <c r="A432" s="103" t="s">
        <v>4573</v>
      </c>
      <c r="B432" s="96" t="s">
        <v>4574</v>
      </c>
      <c r="C432" s="13" t="s">
        <v>7597</v>
      </c>
      <c r="D432" s="13" t="s">
        <v>76</v>
      </c>
      <c r="E432" s="13" t="s">
        <v>76</v>
      </c>
      <c r="F432" s="13" t="s">
        <v>25</v>
      </c>
      <c r="G432" s="13" t="str">
        <f t="shared" ca="1" si="18"/>
        <v>S1</v>
      </c>
      <c r="H432" s="13" t="s">
        <v>67</v>
      </c>
      <c r="I432" s="13" t="s">
        <v>68</v>
      </c>
      <c r="J432" s="13" t="s">
        <v>7598</v>
      </c>
      <c r="K432" s="100">
        <v>42737</v>
      </c>
      <c r="L432" s="100">
        <v>42831</v>
      </c>
      <c r="M432" s="22">
        <v>42853</v>
      </c>
      <c r="N432" s="13" t="s">
        <v>28</v>
      </c>
      <c r="O432" s="13" t="s">
        <v>28</v>
      </c>
      <c r="P432" s="13" t="s">
        <v>28</v>
      </c>
      <c r="Q432" s="13" t="s">
        <v>3641</v>
      </c>
      <c r="R432" s="15">
        <v>500000</v>
      </c>
      <c r="S432" s="104" t="s">
        <v>72</v>
      </c>
      <c r="T432" s="13" t="str">
        <f t="shared" ca="1" si="19"/>
        <v>Yes</v>
      </c>
      <c r="U432" s="13" t="str">
        <f t="shared" ca="1" si="20"/>
        <v>Yes</v>
      </c>
      <c r="V432" s="236" t="s">
        <v>28</v>
      </c>
    </row>
    <row r="433" spans="1:22">
      <c r="A433" s="13" t="s">
        <v>7599</v>
      </c>
      <c r="B433" s="96" t="s">
        <v>7600</v>
      </c>
      <c r="C433" s="13" t="s">
        <v>7601</v>
      </c>
      <c r="D433" s="13" t="s">
        <v>76</v>
      </c>
      <c r="E433" s="13" t="s">
        <v>76</v>
      </c>
      <c r="F433" s="13" t="s">
        <v>25</v>
      </c>
      <c r="G433" s="13" t="str">
        <f t="shared" ca="1" si="18"/>
        <v>S1</v>
      </c>
      <c r="H433" s="13" t="s">
        <v>67</v>
      </c>
      <c r="I433" s="13" t="s">
        <v>68</v>
      </c>
      <c r="J433" s="13" t="s">
        <v>7602</v>
      </c>
      <c r="K433" s="100">
        <v>42744</v>
      </c>
      <c r="L433" s="100">
        <v>42832</v>
      </c>
      <c r="M433" s="22">
        <v>42874</v>
      </c>
      <c r="N433" s="13" t="s">
        <v>28</v>
      </c>
      <c r="O433" s="13" t="s">
        <v>28</v>
      </c>
      <c r="P433" s="13" t="s">
        <v>28</v>
      </c>
      <c r="Q433" s="13" t="s">
        <v>3641</v>
      </c>
      <c r="R433" s="104">
        <v>68880</v>
      </c>
      <c r="S433" s="104" t="s">
        <v>72</v>
      </c>
      <c r="T433" s="13" t="str">
        <f t="shared" ca="1" si="19"/>
        <v>Yes</v>
      </c>
      <c r="U433" s="13" t="str">
        <f t="shared" ca="1" si="20"/>
        <v>Yes</v>
      </c>
      <c r="V433" s="236" t="s">
        <v>28</v>
      </c>
    </row>
    <row r="434" spans="1:22">
      <c r="A434" s="13" t="s">
        <v>7599</v>
      </c>
      <c r="B434" s="96" t="s">
        <v>7600</v>
      </c>
      <c r="C434" s="13" t="s">
        <v>7601</v>
      </c>
      <c r="D434" s="13" t="s">
        <v>76</v>
      </c>
      <c r="E434" s="13" t="s">
        <v>76</v>
      </c>
      <c r="F434" s="13" t="s">
        <v>25</v>
      </c>
      <c r="G434" s="13" t="str">
        <f t="shared" ca="1" si="18"/>
        <v>S1</v>
      </c>
      <c r="H434" s="13" t="s">
        <v>67</v>
      </c>
      <c r="I434" s="13" t="s">
        <v>68</v>
      </c>
      <c r="J434" s="13" t="s">
        <v>7603</v>
      </c>
      <c r="K434" s="100">
        <v>42744</v>
      </c>
      <c r="L434" s="100">
        <v>42837</v>
      </c>
      <c r="M434" s="22">
        <v>42874</v>
      </c>
      <c r="N434" s="13" t="s">
        <v>28</v>
      </c>
      <c r="O434" s="13" t="s">
        <v>28</v>
      </c>
      <c r="P434" s="13" t="s">
        <v>28</v>
      </c>
      <c r="Q434" s="13" t="s">
        <v>3641</v>
      </c>
      <c r="R434" s="104">
        <v>7972</v>
      </c>
      <c r="S434" s="104" t="s">
        <v>72</v>
      </c>
      <c r="T434" s="13" t="str">
        <f t="shared" ca="1" si="19"/>
        <v>Yes</v>
      </c>
      <c r="U434" s="13" t="str">
        <f t="shared" ca="1" si="20"/>
        <v>Yes</v>
      </c>
      <c r="V434" s="236" t="s">
        <v>28</v>
      </c>
    </row>
    <row r="435" spans="1:22">
      <c r="A435" s="110" t="s">
        <v>4429</v>
      </c>
      <c r="B435" s="96" t="s">
        <v>152</v>
      </c>
      <c r="C435" s="13" t="s">
        <v>7604</v>
      </c>
      <c r="D435" s="13" t="s">
        <v>65</v>
      </c>
      <c r="E435" s="13" t="s">
        <v>65</v>
      </c>
      <c r="F435" s="13" t="s">
        <v>25</v>
      </c>
      <c r="G435" s="13" t="str">
        <f t="shared" ca="1" si="18"/>
        <v>S1</v>
      </c>
      <c r="H435" s="13" t="s">
        <v>67</v>
      </c>
      <c r="I435" s="13" t="s">
        <v>55</v>
      </c>
      <c r="J435" s="13" t="s">
        <v>7605</v>
      </c>
      <c r="K435" s="100">
        <v>42898</v>
      </c>
      <c r="L435" s="100">
        <v>42898</v>
      </c>
      <c r="M435" s="22">
        <v>42912</v>
      </c>
      <c r="N435" s="13" t="s">
        <v>28</v>
      </c>
      <c r="O435" s="13" t="s">
        <v>28</v>
      </c>
      <c r="P435" s="13" t="s">
        <v>28</v>
      </c>
      <c r="Q435" s="13"/>
      <c r="R435" s="104">
        <v>500000</v>
      </c>
      <c r="S435" s="15" t="s">
        <v>72</v>
      </c>
      <c r="T435" s="13" t="str">
        <f t="shared" ca="1" si="19"/>
        <v>Yes</v>
      </c>
      <c r="U435" s="13" t="str">
        <f t="shared" ca="1" si="20"/>
        <v>Yes</v>
      </c>
      <c r="V435" s="236" t="s">
        <v>28</v>
      </c>
    </row>
    <row r="436" spans="1:22">
      <c r="A436" s="13" t="s">
        <v>7599</v>
      </c>
      <c r="B436" s="96" t="s">
        <v>7600</v>
      </c>
      <c r="C436" s="13" t="s">
        <v>7606</v>
      </c>
      <c r="D436" s="13" t="s">
        <v>76</v>
      </c>
      <c r="E436" s="13" t="s">
        <v>76</v>
      </c>
      <c r="F436" s="13" t="s">
        <v>25</v>
      </c>
      <c r="G436" s="13" t="str">
        <f t="shared" ca="1" si="18"/>
        <v>S1</v>
      </c>
      <c r="H436" s="13" t="s">
        <v>67</v>
      </c>
      <c r="I436" s="13" t="s">
        <v>68</v>
      </c>
      <c r="J436" s="13" t="s">
        <v>7607</v>
      </c>
      <c r="K436" s="100">
        <v>42860</v>
      </c>
      <c r="L436" s="100">
        <v>42874</v>
      </c>
      <c r="M436" s="22">
        <v>42916</v>
      </c>
      <c r="N436" s="13" t="s">
        <v>28</v>
      </c>
      <c r="O436" s="13" t="s">
        <v>28</v>
      </c>
      <c r="P436" s="13" t="s">
        <v>28</v>
      </c>
      <c r="Q436" s="13" t="s">
        <v>3641</v>
      </c>
      <c r="R436" s="104">
        <v>500000</v>
      </c>
      <c r="S436" s="15" t="s">
        <v>72</v>
      </c>
      <c r="T436" s="13" t="str">
        <f t="shared" ca="1" si="19"/>
        <v>Yes</v>
      </c>
      <c r="U436" s="13" t="str">
        <f t="shared" ca="1" si="20"/>
        <v>Yes</v>
      </c>
      <c r="V436" s="236" t="s">
        <v>28</v>
      </c>
    </row>
    <row r="437" spans="1:22">
      <c r="A437" s="102" t="s">
        <v>6172</v>
      </c>
      <c r="B437" s="96" t="s">
        <v>6173</v>
      </c>
      <c r="C437" s="13" t="s">
        <v>6479</v>
      </c>
      <c r="D437" s="13" t="s">
        <v>76</v>
      </c>
      <c r="E437" s="13" t="s">
        <v>76</v>
      </c>
      <c r="F437" s="13" t="s">
        <v>25</v>
      </c>
      <c r="G437" s="13" t="str">
        <f t="shared" ca="1" si="18"/>
        <v>S2</v>
      </c>
      <c r="H437" s="109" t="s">
        <v>54</v>
      </c>
      <c r="I437" s="13" t="s">
        <v>68</v>
      </c>
      <c r="J437" s="13" t="s">
        <v>7608</v>
      </c>
      <c r="K437" s="100">
        <v>42689</v>
      </c>
      <c r="L437" s="100">
        <v>42704</v>
      </c>
      <c r="M437" s="98">
        <v>42132</v>
      </c>
      <c r="N437" s="13" t="s">
        <v>28</v>
      </c>
      <c r="O437" s="13" t="s">
        <v>28</v>
      </c>
      <c r="P437" s="13" t="s">
        <v>28</v>
      </c>
      <c r="Q437" s="13" t="s">
        <v>3641</v>
      </c>
      <c r="R437" s="102">
        <v>2063922</v>
      </c>
      <c r="S437" s="15" t="s">
        <v>72</v>
      </c>
      <c r="T437" s="13" t="str">
        <f t="shared" ca="1" si="19"/>
        <v>Yes</v>
      </c>
      <c r="U437" s="13" t="str">
        <f t="shared" ca="1" si="20"/>
        <v>Yes</v>
      </c>
      <c r="V437" s="236" t="s">
        <v>28</v>
      </c>
    </row>
    <row r="438" spans="1:22">
      <c r="A438" s="102" t="s">
        <v>6172</v>
      </c>
      <c r="B438" s="96" t="s">
        <v>6173</v>
      </c>
      <c r="C438" s="13" t="s">
        <v>6479</v>
      </c>
      <c r="D438" s="13" t="s">
        <v>76</v>
      </c>
      <c r="E438" s="13" t="s">
        <v>76</v>
      </c>
      <c r="F438" s="13" t="s">
        <v>25</v>
      </c>
      <c r="G438" s="13" t="str">
        <f t="shared" ca="1" si="18"/>
        <v>S2</v>
      </c>
      <c r="H438" s="109" t="s">
        <v>54</v>
      </c>
      <c r="I438" s="13" t="s">
        <v>68</v>
      </c>
      <c r="J438" s="13" t="s">
        <v>7609</v>
      </c>
      <c r="K438" s="100">
        <v>42689</v>
      </c>
      <c r="L438" s="100">
        <v>42704</v>
      </c>
      <c r="M438" s="98">
        <v>42132</v>
      </c>
      <c r="N438" s="13" t="s">
        <v>28</v>
      </c>
      <c r="O438" s="13" t="s">
        <v>28</v>
      </c>
      <c r="P438" s="13" t="s">
        <v>28</v>
      </c>
      <c r="Q438" s="13" t="s">
        <v>3641</v>
      </c>
      <c r="R438" s="102">
        <v>955053</v>
      </c>
      <c r="S438" s="15" t="s">
        <v>72</v>
      </c>
      <c r="T438" s="13" t="str">
        <f t="shared" ca="1" si="19"/>
        <v>Yes</v>
      </c>
      <c r="U438" s="13" t="str">
        <f t="shared" ca="1" si="20"/>
        <v>Yes</v>
      </c>
      <c r="V438" s="236" t="s">
        <v>28</v>
      </c>
    </row>
    <row r="439" spans="1:22">
      <c r="A439" s="102" t="s">
        <v>6172</v>
      </c>
      <c r="B439" s="96" t="s">
        <v>6173</v>
      </c>
      <c r="C439" s="13" t="s">
        <v>6479</v>
      </c>
      <c r="D439" s="13" t="s">
        <v>76</v>
      </c>
      <c r="E439" s="13" t="s">
        <v>76</v>
      </c>
      <c r="F439" s="13" t="s">
        <v>25</v>
      </c>
      <c r="G439" s="13" t="str">
        <f t="shared" ca="1" si="18"/>
        <v>S2</v>
      </c>
      <c r="H439" s="109" t="s">
        <v>54</v>
      </c>
      <c r="I439" s="13" t="s">
        <v>68</v>
      </c>
      <c r="J439" s="13" t="s">
        <v>7610</v>
      </c>
      <c r="K439" s="100">
        <v>42689</v>
      </c>
      <c r="L439" s="100">
        <v>42704</v>
      </c>
      <c r="M439" s="98">
        <v>42199</v>
      </c>
      <c r="N439" s="13" t="s">
        <v>28</v>
      </c>
      <c r="O439" s="13" t="s">
        <v>28</v>
      </c>
      <c r="P439" s="13" t="s">
        <v>28</v>
      </c>
      <c r="Q439" s="13" t="s">
        <v>3641</v>
      </c>
      <c r="R439" s="104">
        <v>500000</v>
      </c>
      <c r="S439" s="15" t="s">
        <v>72</v>
      </c>
      <c r="T439" s="13" t="str">
        <f t="shared" ca="1" si="19"/>
        <v>Yes</v>
      </c>
      <c r="U439" s="13" t="str">
        <f t="shared" ca="1" si="20"/>
        <v>Yes</v>
      </c>
      <c r="V439" s="236" t="s">
        <v>28</v>
      </c>
    </row>
    <row r="440" spans="1:22">
      <c r="A440" s="102" t="s">
        <v>4660</v>
      </c>
      <c r="B440" s="96" t="s">
        <v>4661</v>
      </c>
      <c r="C440" s="13" t="s">
        <v>7611</v>
      </c>
      <c r="D440" s="13" t="s">
        <v>65</v>
      </c>
      <c r="E440" s="13" t="s">
        <v>65</v>
      </c>
      <c r="F440" s="13" t="s">
        <v>25</v>
      </c>
      <c r="G440" s="13" t="str">
        <f t="shared" ca="1" si="18"/>
        <v>S2</v>
      </c>
      <c r="H440" s="109" t="s">
        <v>54</v>
      </c>
      <c r="I440" s="13" t="s">
        <v>55</v>
      </c>
      <c r="J440" s="13" t="s">
        <v>7612</v>
      </c>
      <c r="K440" s="100">
        <v>42603</v>
      </c>
      <c r="L440" s="100">
        <v>42657</v>
      </c>
      <c r="M440" s="98">
        <v>42654</v>
      </c>
      <c r="N440" s="13" t="s">
        <v>28</v>
      </c>
      <c r="O440" s="13" t="s">
        <v>28</v>
      </c>
      <c r="P440" s="13" t="s">
        <v>28</v>
      </c>
      <c r="Q440" s="13"/>
      <c r="R440" s="102">
        <v>882724</v>
      </c>
      <c r="S440" s="104" t="s">
        <v>72</v>
      </c>
      <c r="T440" s="13" t="str">
        <f t="shared" ca="1" si="19"/>
        <v>Yes</v>
      </c>
      <c r="U440" s="13" t="str">
        <f t="shared" ca="1" si="20"/>
        <v>Yes</v>
      </c>
      <c r="V440" s="236" t="s">
        <v>28</v>
      </c>
    </row>
    <row r="441" spans="1:22">
      <c r="A441" s="104" t="s">
        <v>4573</v>
      </c>
      <c r="B441" s="96" t="s">
        <v>4574</v>
      </c>
      <c r="C441" s="13" t="s">
        <v>2653</v>
      </c>
      <c r="D441" s="13" t="s">
        <v>76</v>
      </c>
      <c r="E441" s="13" t="s">
        <v>76</v>
      </c>
      <c r="F441" s="13" t="s">
        <v>25</v>
      </c>
      <c r="G441" s="13" t="str">
        <f t="shared" ca="1" si="18"/>
        <v>S2</v>
      </c>
      <c r="H441" s="109" t="s">
        <v>54</v>
      </c>
      <c r="I441" s="13" t="s">
        <v>55</v>
      </c>
      <c r="J441" s="13" t="s">
        <v>7613</v>
      </c>
      <c r="K441" s="100">
        <v>42541</v>
      </c>
      <c r="L441" s="100">
        <v>42706</v>
      </c>
      <c r="M441" s="98">
        <v>42706</v>
      </c>
      <c r="N441" s="13" t="s">
        <v>28</v>
      </c>
      <c r="O441" s="13" t="s">
        <v>28</v>
      </c>
      <c r="P441" s="13" t="s">
        <v>28</v>
      </c>
      <c r="Q441" s="13"/>
      <c r="R441" s="102">
        <v>42669</v>
      </c>
      <c r="S441" s="15" t="s">
        <v>72</v>
      </c>
      <c r="T441" s="13" t="str">
        <f t="shared" ca="1" si="19"/>
        <v>Yes</v>
      </c>
      <c r="U441" s="13" t="str">
        <f t="shared" ca="1" si="20"/>
        <v>Yes</v>
      </c>
      <c r="V441" s="236" t="s">
        <v>28</v>
      </c>
    </row>
    <row r="442" spans="1:22">
      <c r="A442" s="102" t="s">
        <v>4429</v>
      </c>
      <c r="B442" s="96" t="s">
        <v>152</v>
      </c>
      <c r="C442" s="13" t="s">
        <v>7072</v>
      </c>
      <c r="D442" s="13" t="s">
        <v>65</v>
      </c>
      <c r="E442" s="13" t="s">
        <v>65</v>
      </c>
      <c r="F442" s="13" t="s">
        <v>25</v>
      </c>
      <c r="G442" s="13" t="str">
        <f t="shared" ca="1" si="18"/>
        <v>S2</v>
      </c>
      <c r="H442" s="109" t="s">
        <v>54</v>
      </c>
      <c r="I442" s="13" t="s">
        <v>68</v>
      </c>
      <c r="J442" s="13" t="s">
        <v>7614</v>
      </c>
      <c r="K442" s="100">
        <v>42681</v>
      </c>
      <c r="L442" s="100">
        <v>42696</v>
      </c>
      <c r="M442" s="98">
        <v>42716</v>
      </c>
      <c r="N442" s="13" t="s">
        <v>28</v>
      </c>
      <c r="O442" s="13" t="s">
        <v>28</v>
      </c>
      <c r="P442" s="13" t="s">
        <v>28</v>
      </c>
      <c r="Q442" s="13" t="s">
        <v>3641</v>
      </c>
      <c r="R442" s="104">
        <v>500000</v>
      </c>
      <c r="S442" s="15" t="s">
        <v>72</v>
      </c>
      <c r="T442" s="13" t="str">
        <f t="shared" ca="1" si="19"/>
        <v>Yes</v>
      </c>
      <c r="U442" s="13" t="str">
        <f t="shared" ca="1" si="20"/>
        <v>Yes</v>
      </c>
      <c r="V442" s="236" t="s">
        <v>28</v>
      </c>
    </row>
    <row r="443" spans="1:22">
      <c r="A443" s="103" t="s">
        <v>4174</v>
      </c>
      <c r="B443" s="96" t="s">
        <v>4133</v>
      </c>
      <c r="C443" s="13" t="s">
        <v>4708</v>
      </c>
      <c r="D443" s="13" t="s">
        <v>76</v>
      </c>
      <c r="E443" s="13" t="s">
        <v>76</v>
      </c>
      <c r="F443" s="13" t="s">
        <v>25</v>
      </c>
      <c r="G443" s="13" t="str">
        <f t="shared" ca="1" si="18"/>
        <v>S2</v>
      </c>
      <c r="H443" s="101" t="s">
        <v>54</v>
      </c>
      <c r="I443" s="13" t="s">
        <v>55</v>
      </c>
      <c r="J443" s="13" t="s">
        <v>7615</v>
      </c>
      <c r="K443" s="100">
        <v>42667</v>
      </c>
      <c r="L443" s="100">
        <v>42692</v>
      </c>
      <c r="M443" s="106">
        <v>42719</v>
      </c>
      <c r="N443" s="13" t="s">
        <v>28</v>
      </c>
      <c r="O443" s="13" t="s">
        <v>28</v>
      </c>
      <c r="P443" s="13" t="s">
        <v>28</v>
      </c>
      <c r="Q443" s="13"/>
      <c r="R443" s="102">
        <v>15301</v>
      </c>
      <c r="S443" s="104" t="s">
        <v>72</v>
      </c>
      <c r="T443" s="13" t="str">
        <f t="shared" ca="1" si="19"/>
        <v>Yes</v>
      </c>
      <c r="U443" s="13" t="str">
        <f t="shared" ca="1" si="20"/>
        <v>Yes</v>
      </c>
      <c r="V443" s="236" t="s">
        <v>28</v>
      </c>
    </row>
    <row r="444" spans="1:22">
      <c r="A444" s="104" t="s">
        <v>6172</v>
      </c>
      <c r="B444" s="96" t="s">
        <v>6173</v>
      </c>
      <c r="C444" s="13" t="s">
        <v>4788</v>
      </c>
      <c r="D444" s="13" t="s">
        <v>76</v>
      </c>
      <c r="E444" s="13" t="s">
        <v>76</v>
      </c>
      <c r="F444" s="13" t="s">
        <v>25</v>
      </c>
      <c r="G444" s="13" t="str">
        <f t="shared" ca="1" si="18"/>
        <v>S2</v>
      </c>
      <c r="H444" s="109" t="s">
        <v>54</v>
      </c>
      <c r="I444" s="13" t="s">
        <v>55</v>
      </c>
      <c r="J444" s="13" t="s">
        <v>7616</v>
      </c>
      <c r="K444" s="100">
        <v>42656</v>
      </c>
      <c r="L444" s="100">
        <v>42711</v>
      </c>
      <c r="M444" s="98">
        <v>42769</v>
      </c>
      <c r="N444" s="13" t="s">
        <v>28</v>
      </c>
      <c r="O444" s="13" t="s">
        <v>28</v>
      </c>
      <c r="P444" s="13" t="s">
        <v>28</v>
      </c>
      <c r="Q444" s="13"/>
      <c r="R444" s="102">
        <v>151435</v>
      </c>
      <c r="S444" s="15" t="s">
        <v>72</v>
      </c>
      <c r="T444" s="13" t="str">
        <f t="shared" ca="1" si="19"/>
        <v>Yes</v>
      </c>
      <c r="U444" s="13" t="str">
        <f t="shared" ca="1" si="20"/>
        <v>Yes</v>
      </c>
      <c r="V444" s="236" t="s">
        <v>28</v>
      </c>
    </row>
    <row r="445" spans="1:22">
      <c r="A445" s="104" t="s">
        <v>4141</v>
      </c>
      <c r="B445" s="96" t="s">
        <v>4142</v>
      </c>
      <c r="C445" s="13" t="s">
        <v>7617</v>
      </c>
      <c r="D445" s="13" t="s">
        <v>65</v>
      </c>
      <c r="E445" s="13" t="s">
        <v>65</v>
      </c>
      <c r="F445" s="13" t="s">
        <v>25</v>
      </c>
      <c r="G445" s="13" t="str">
        <f t="shared" ca="1" si="18"/>
        <v>S2</v>
      </c>
      <c r="H445" s="109" t="s">
        <v>54</v>
      </c>
      <c r="I445" s="13" t="s">
        <v>55</v>
      </c>
      <c r="J445" s="233" t="s">
        <v>7618</v>
      </c>
      <c r="K445" s="100">
        <v>42647</v>
      </c>
      <c r="L445" s="100">
        <v>42692</v>
      </c>
      <c r="M445" s="98">
        <v>42774</v>
      </c>
      <c r="N445" s="13" t="s">
        <v>28</v>
      </c>
      <c r="O445" s="13" t="s">
        <v>28</v>
      </c>
      <c r="P445" s="13" t="s">
        <v>28</v>
      </c>
      <c r="Q445" s="13"/>
      <c r="R445" s="102">
        <v>133129</v>
      </c>
      <c r="S445" s="15" t="s">
        <v>72</v>
      </c>
      <c r="T445" s="13" t="str">
        <f t="shared" ca="1" si="19"/>
        <v>Yes</v>
      </c>
      <c r="U445" s="13" t="str">
        <f t="shared" ca="1" si="20"/>
        <v>Yes</v>
      </c>
      <c r="V445" s="236" t="s">
        <v>28</v>
      </c>
    </row>
    <row r="446" spans="1:22">
      <c r="A446" s="13" t="s">
        <v>4766</v>
      </c>
      <c r="B446" s="95" t="s">
        <v>4767</v>
      </c>
      <c r="C446" s="13" t="s">
        <v>7619</v>
      </c>
      <c r="D446" s="13" t="s">
        <v>65</v>
      </c>
      <c r="E446" s="13" t="s">
        <v>65</v>
      </c>
      <c r="F446" s="13" t="s">
        <v>25</v>
      </c>
      <c r="G446" s="13" t="str">
        <f t="shared" ca="1" si="18"/>
        <v>S2</v>
      </c>
      <c r="H446" s="13" t="s">
        <v>54</v>
      </c>
      <c r="I446" s="13" t="s">
        <v>55</v>
      </c>
      <c r="J446" s="13" t="s">
        <v>7620</v>
      </c>
      <c r="K446" s="100">
        <v>42705</v>
      </c>
      <c r="L446" s="100">
        <v>42781</v>
      </c>
      <c r="M446" s="22">
        <v>42837</v>
      </c>
      <c r="N446" s="13" t="s">
        <v>28</v>
      </c>
      <c r="O446" s="13" t="s">
        <v>28</v>
      </c>
      <c r="P446" s="13" t="s">
        <v>28</v>
      </c>
      <c r="Q446" s="13"/>
      <c r="R446" s="104">
        <v>500000</v>
      </c>
      <c r="S446" s="104" t="s">
        <v>72</v>
      </c>
      <c r="T446" s="13" t="str">
        <f t="shared" ca="1" si="19"/>
        <v>Yes</v>
      </c>
      <c r="U446" s="13" t="str">
        <f t="shared" ca="1" si="20"/>
        <v>Yes</v>
      </c>
      <c r="V446" s="236" t="s">
        <v>28</v>
      </c>
    </row>
    <row r="447" spans="1:22">
      <c r="A447" s="13" t="s">
        <v>6172</v>
      </c>
      <c r="B447" s="13" t="s">
        <v>6173</v>
      </c>
      <c r="C447" s="13" t="s">
        <v>7621</v>
      </c>
      <c r="D447" s="13" t="s">
        <v>52</v>
      </c>
      <c r="E447" s="13" t="s">
        <v>52</v>
      </c>
      <c r="F447" s="13" t="s">
        <v>25</v>
      </c>
      <c r="G447" s="13" t="str">
        <f t="shared" ca="1" si="18"/>
        <v>S2</v>
      </c>
      <c r="H447" s="13" t="s">
        <v>54</v>
      </c>
      <c r="I447" s="13" t="s">
        <v>55</v>
      </c>
      <c r="J447" s="13" t="s">
        <v>7240</v>
      </c>
      <c r="K447" s="100">
        <v>42765</v>
      </c>
      <c r="L447" s="100">
        <v>42802</v>
      </c>
      <c r="M447" s="22">
        <v>42846</v>
      </c>
      <c r="N447" s="13" t="s">
        <v>28</v>
      </c>
      <c r="O447" s="13" t="s">
        <v>28</v>
      </c>
      <c r="P447" s="13" t="s">
        <v>28</v>
      </c>
      <c r="Q447" s="13"/>
      <c r="R447" s="15">
        <v>18521</v>
      </c>
      <c r="S447" s="104" t="s">
        <v>72</v>
      </c>
      <c r="T447" s="13" t="str">
        <f t="shared" ca="1" si="19"/>
        <v>Yes</v>
      </c>
      <c r="U447" s="13" t="str">
        <f t="shared" ca="1" si="20"/>
        <v>Yes</v>
      </c>
      <c r="V447" s="236" t="s">
        <v>28</v>
      </c>
    </row>
    <row r="448" spans="1:22">
      <c r="A448" s="104" t="s">
        <v>4141</v>
      </c>
      <c r="B448" s="96" t="s">
        <v>4142</v>
      </c>
      <c r="C448" s="13" t="s">
        <v>7622</v>
      </c>
      <c r="D448" s="13" t="s">
        <v>65</v>
      </c>
      <c r="E448" s="13" t="s">
        <v>65</v>
      </c>
      <c r="F448" s="13" t="s">
        <v>25</v>
      </c>
      <c r="G448" s="13" t="str">
        <f t="shared" ca="1" si="18"/>
        <v>S2</v>
      </c>
      <c r="H448" s="13" t="s">
        <v>54</v>
      </c>
      <c r="I448" s="13" t="s">
        <v>55</v>
      </c>
      <c r="J448" s="13" t="s">
        <v>7623</v>
      </c>
      <c r="K448" s="100">
        <v>42773</v>
      </c>
      <c r="L448" s="100">
        <v>42797</v>
      </c>
      <c r="M448" s="22">
        <v>42858</v>
      </c>
      <c r="N448" s="13" t="s">
        <v>28</v>
      </c>
      <c r="O448" s="13" t="s">
        <v>28</v>
      </c>
      <c r="P448" s="13" t="s">
        <v>28</v>
      </c>
      <c r="Q448" s="13"/>
      <c r="R448" s="102">
        <v>133129</v>
      </c>
      <c r="S448" s="15" t="s">
        <v>72</v>
      </c>
      <c r="T448" s="13" t="str">
        <f t="shared" ca="1" si="19"/>
        <v>Yes</v>
      </c>
      <c r="U448" s="13" t="str">
        <f t="shared" ca="1" si="20"/>
        <v>Yes</v>
      </c>
      <c r="V448" s="236" t="s">
        <v>28</v>
      </c>
    </row>
    <row r="449" spans="1:22">
      <c r="A449" s="110" t="s">
        <v>4196</v>
      </c>
      <c r="B449" s="96" t="s">
        <v>4197</v>
      </c>
      <c r="C449" s="13" t="s">
        <v>4363</v>
      </c>
      <c r="D449" s="13" t="s">
        <v>65</v>
      </c>
      <c r="E449" s="13" t="s">
        <v>65</v>
      </c>
      <c r="F449" s="13" t="s">
        <v>25</v>
      </c>
      <c r="G449" s="13" t="str">
        <f t="shared" ca="1" si="18"/>
        <v>S2</v>
      </c>
      <c r="H449" s="13" t="s">
        <v>54</v>
      </c>
      <c r="I449" s="13" t="s">
        <v>55</v>
      </c>
      <c r="J449" s="13" t="s">
        <v>7624</v>
      </c>
      <c r="K449" s="100">
        <v>42752</v>
      </c>
      <c r="L449" s="100">
        <v>42804</v>
      </c>
      <c r="M449" s="22">
        <v>42865</v>
      </c>
      <c r="N449" s="13" t="s">
        <v>28</v>
      </c>
      <c r="O449" s="13" t="s">
        <v>28</v>
      </c>
      <c r="P449" s="13" t="s">
        <v>28</v>
      </c>
      <c r="Q449" s="13"/>
      <c r="R449" s="102">
        <v>22337</v>
      </c>
      <c r="S449" s="15" t="s">
        <v>72</v>
      </c>
      <c r="T449" s="13" t="str">
        <f t="shared" ca="1" si="19"/>
        <v>Yes</v>
      </c>
      <c r="U449" s="13" t="str">
        <f t="shared" ca="1" si="20"/>
        <v>Yes</v>
      </c>
      <c r="V449" s="236" t="s">
        <v>28</v>
      </c>
    </row>
    <row r="450" spans="1:22">
      <c r="A450" s="233" t="s">
        <v>4230</v>
      </c>
      <c r="B450" s="13" t="s">
        <v>4613</v>
      </c>
      <c r="C450" s="13" t="s">
        <v>7625</v>
      </c>
      <c r="D450" s="13" t="s">
        <v>65</v>
      </c>
      <c r="E450" s="13" t="s">
        <v>65</v>
      </c>
      <c r="F450" s="13" t="s">
        <v>25</v>
      </c>
      <c r="G450" s="13" t="str">
        <f t="shared" ref="G450:G513" ca="1" si="21">IF((AND((L450-TODAY())&gt;0,(H450="N")))=TRUE,"S3",IF(AND((L450-TODAY())&lt;=0,(H450="N"))=TRUE,"S1",IF(AND((L450-TODAY())&gt;0,(H450="Y"))=TRUE,"S4","S2")))</f>
        <v>S2</v>
      </c>
      <c r="H450" s="13" t="s">
        <v>54</v>
      </c>
      <c r="I450" s="13" t="s">
        <v>55</v>
      </c>
      <c r="J450" s="13" t="s">
        <v>7626</v>
      </c>
      <c r="K450" s="100">
        <v>42674</v>
      </c>
      <c r="L450" s="100">
        <v>42804</v>
      </c>
      <c r="M450" s="22">
        <v>42867</v>
      </c>
      <c r="N450" s="13" t="s">
        <v>28</v>
      </c>
      <c r="O450" s="13" t="s">
        <v>28</v>
      </c>
      <c r="P450" s="13" t="s">
        <v>28</v>
      </c>
      <c r="Q450" s="13"/>
      <c r="R450" s="104">
        <v>500000</v>
      </c>
      <c r="S450" s="15" t="s">
        <v>72</v>
      </c>
      <c r="T450" s="13" t="str">
        <f t="shared" ref="T450:T513" ca="1" si="22">IF((AND((M450-TODAY())&lt;=0,(F450="P2")))=TRUE,"Yes","No")</f>
        <v>Yes</v>
      </c>
      <c r="U450" s="13" t="str">
        <f t="shared" ref="U450:U513" ca="1" si="23">IF((AND((M450-TODAY())&lt;=30,(L450-TODAY())&lt;=0,(F450="P1")))=TRUE,"Yes",IF(AND((M450-TODAY())&lt;=30,(L450-TODAY())&lt;=0,(F450="P2"))=TRUE,"Yes","No"))</f>
        <v>Yes</v>
      </c>
      <c r="V450" s="236" t="s">
        <v>28</v>
      </c>
    </row>
    <row r="451" spans="1:22">
      <c r="A451" s="233" t="s">
        <v>5838</v>
      </c>
      <c r="B451" s="96" t="s">
        <v>5839</v>
      </c>
      <c r="C451" s="13" t="s">
        <v>6009</v>
      </c>
      <c r="D451" s="13" t="s">
        <v>76</v>
      </c>
      <c r="E451" s="13" t="s">
        <v>76</v>
      </c>
      <c r="F451" s="13" t="s">
        <v>25</v>
      </c>
      <c r="G451" s="13" t="str">
        <f t="shared" ca="1" si="21"/>
        <v>S2</v>
      </c>
      <c r="H451" s="13" t="s">
        <v>54</v>
      </c>
      <c r="I451" s="13" t="s">
        <v>68</v>
      </c>
      <c r="J451" s="13" t="s">
        <v>7627</v>
      </c>
      <c r="K451" s="100">
        <v>42795</v>
      </c>
      <c r="L451" s="100">
        <v>42860</v>
      </c>
      <c r="M451" s="22">
        <v>42885</v>
      </c>
      <c r="N451" s="13" t="s">
        <v>28</v>
      </c>
      <c r="O451" s="13" t="s">
        <v>28</v>
      </c>
      <c r="P451" s="13" t="s">
        <v>28</v>
      </c>
      <c r="Q451" s="13" t="s">
        <v>3641</v>
      </c>
      <c r="R451" s="15">
        <v>500000</v>
      </c>
      <c r="S451" s="104" t="s">
        <v>72</v>
      </c>
      <c r="T451" s="13" t="str">
        <f t="shared" ca="1" si="22"/>
        <v>Yes</v>
      </c>
      <c r="U451" s="13" t="str">
        <f t="shared" ca="1" si="23"/>
        <v>Yes</v>
      </c>
      <c r="V451" s="236" t="s">
        <v>28</v>
      </c>
    </row>
    <row r="452" spans="1:22">
      <c r="A452" s="233" t="s">
        <v>5838</v>
      </c>
      <c r="B452" s="96" t="s">
        <v>5839</v>
      </c>
      <c r="C452" s="13" t="s">
        <v>5840</v>
      </c>
      <c r="D452" s="13" t="s">
        <v>76</v>
      </c>
      <c r="E452" s="13" t="s">
        <v>76</v>
      </c>
      <c r="F452" s="13" t="s">
        <v>25</v>
      </c>
      <c r="G452" s="13" t="str">
        <f t="shared" ca="1" si="21"/>
        <v>S2</v>
      </c>
      <c r="H452" s="13" t="s">
        <v>54</v>
      </c>
      <c r="I452" s="13" t="s">
        <v>68</v>
      </c>
      <c r="J452" s="13" t="s">
        <v>7628</v>
      </c>
      <c r="K452" s="100">
        <v>42816</v>
      </c>
      <c r="L452" s="100">
        <v>42846</v>
      </c>
      <c r="M452" s="22">
        <v>42886</v>
      </c>
      <c r="N452" s="13" t="s">
        <v>28</v>
      </c>
      <c r="O452" s="13" t="s">
        <v>28</v>
      </c>
      <c r="P452" s="13" t="s">
        <v>28</v>
      </c>
      <c r="Q452" s="13" t="s">
        <v>3641</v>
      </c>
      <c r="R452" s="15">
        <v>500000</v>
      </c>
      <c r="S452" s="15" t="s">
        <v>72</v>
      </c>
      <c r="T452" s="13" t="str">
        <f t="shared" ca="1" si="22"/>
        <v>Yes</v>
      </c>
      <c r="U452" s="13" t="str">
        <f t="shared" ca="1" si="23"/>
        <v>Yes</v>
      </c>
      <c r="V452" s="236" t="s">
        <v>28</v>
      </c>
    </row>
    <row r="453" spans="1:22">
      <c r="A453" s="233" t="s">
        <v>5838</v>
      </c>
      <c r="B453" s="96" t="s">
        <v>5839</v>
      </c>
      <c r="C453" s="13" t="s">
        <v>7298</v>
      </c>
      <c r="D453" s="13" t="s">
        <v>76</v>
      </c>
      <c r="E453" s="13" t="s">
        <v>76</v>
      </c>
      <c r="F453" s="13" t="s">
        <v>25</v>
      </c>
      <c r="G453" s="13" t="str">
        <f t="shared" ca="1" si="21"/>
        <v>S2</v>
      </c>
      <c r="H453" s="13" t="s">
        <v>54</v>
      </c>
      <c r="I453" s="13" t="s">
        <v>68</v>
      </c>
      <c r="J453" s="13" t="s">
        <v>7629</v>
      </c>
      <c r="K453" s="100">
        <v>42795</v>
      </c>
      <c r="L453" s="100">
        <v>42860</v>
      </c>
      <c r="M453" s="22">
        <v>42886</v>
      </c>
      <c r="N453" s="13" t="s">
        <v>28</v>
      </c>
      <c r="O453" s="13" t="s">
        <v>28</v>
      </c>
      <c r="P453" s="13" t="s">
        <v>28</v>
      </c>
      <c r="Q453" s="13" t="s">
        <v>3641</v>
      </c>
      <c r="R453" s="15">
        <v>500000</v>
      </c>
      <c r="S453" s="104" t="s">
        <v>72</v>
      </c>
      <c r="T453" s="13" t="str">
        <f t="shared" ca="1" si="22"/>
        <v>Yes</v>
      </c>
      <c r="U453" s="13" t="str">
        <f t="shared" ca="1" si="23"/>
        <v>Yes</v>
      </c>
      <c r="V453" s="236" t="s">
        <v>28</v>
      </c>
    </row>
    <row r="454" spans="1:22">
      <c r="A454" s="13" t="s">
        <v>7599</v>
      </c>
      <c r="B454" s="96" t="s">
        <v>7600</v>
      </c>
      <c r="C454" s="13" t="s">
        <v>7630</v>
      </c>
      <c r="D454" s="13" t="s">
        <v>76</v>
      </c>
      <c r="E454" s="13" t="s">
        <v>76</v>
      </c>
      <c r="F454" s="13" t="s">
        <v>25</v>
      </c>
      <c r="G454" s="13" t="str">
        <f t="shared" ca="1" si="21"/>
        <v>S2</v>
      </c>
      <c r="H454" s="13" t="s">
        <v>54</v>
      </c>
      <c r="I454" s="13" t="s">
        <v>68</v>
      </c>
      <c r="J454" s="13" t="s">
        <v>7631</v>
      </c>
      <c r="K454" s="100">
        <v>42822</v>
      </c>
      <c r="L454" s="100">
        <v>42867</v>
      </c>
      <c r="M454" s="22">
        <v>42895</v>
      </c>
      <c r="N454" s="13" t="s">
        <v>28</v>
      </c>
      <c r="O454" s="13" t="s">
        <v>28</v>
      </c>
      <c r="P454" s="13" t="s">
        <v>28</v>
      </c>
      <c r="Q454" s="13" t="s">
        <v>7632</v>
      </c>
      <c r="R454" s="15">
        <v>500000</v>
      </c>
      <c r="S454" s="15" t="s">
        <v>72</v>
      </c>
      <c r="T454" s="13" t="str">
        <f t="shared" ca="1" si="22"/>
        <v>Yes</v>
      </c>
      <c r="U454" s="13" t="str">
        <f t="shared" ca="1" si="23"/>
        <v>Yes</v>
      </c>
      <c r="V454" s="236" t="s">
        <v>28</v>
      </c>
    </row>
    <row r="455" spans="1:22">
      <c r="A455" s="110" t="s">
        <v>4429</v>
      </c>
      <c r="B455" s="96" t="s">
        <v>152</v>
      </c>
      <c r="C455" s="13" t="s">
        <v>7604</v>
      </c>
      <c r="D455" s="13" t="s">
        <v>65</v>
      </c>
      <c r="E455" s="13" t="s">
        <v>65</v>
      </c>
      <c r="F455" s="13" t="s">
        <v>25</v>
      </c>
      <c r="G455" s="13" t="str">
        <f t="shared" ca="1" si="21"/>
        <v>S2</v>
      </c>
      <c r="H455" s="13" t="s">
        <v>54</v>
      </c>
      <c r="I455" s="13" t="s">
        <v>55</v>
      </c>
      <c r="J455" s="13" t="s">
        <v>7633</v>
      </c>
      <c r="K455" s="100">
        <v>42786</v>
      </c>
      <c r="L455" s="100">
        <v>42846</v>
      </c>
      <c r="M455" s="22">
        <v>42898</v>
      </c>
      <c r="N455" s="13" t="s">
        <v>28</v>
      </c>
      <c r="O455" s="13" t="s">
        <v>28</v>
      </c>
      <c r="P455" s="13" t="s">
        <v>28</v>
      </c>
      <c r="Q455" s="13" t="s">
        <v>7634</v>
      </c>
      <c r="R455" s="15">
        <v>500000</v>
      </c>
      <c r="S455" s="15" t="s">
        <v>72</v>
      </c>
      <c r="T455" s="13" t="str">
        <f t="shared" ca="1" si="22"/>
        <v>Yes</v>
      </c>
      <c r="U455" s="13" t="str">
        <f t="shared" ca="1" si="23"/>
        <v>Yes</v>
      </c>
      <c r="V455" s="236" t="s">
        <v>28</v>
      </c>
    </row>
    <row r="456" spans="1:22">
      <c r="A456" s="104" t="s">
        <v>4141</v>
      </c>
      <c r="B456" s="96" t="s">
        <v>4142</v>
      </c>
      <c r="C456" s="13" t="s">
        <v>7635</v>
      </c>
      <c r="D456" s="13" t="s">
        <v>65</v>
      </c>
      <c r="E456" s="13" t="s">
        <v>65</v>
      </c>
      <c r="F456" s="13" t="s">
        <v>25</v>
      </c>
      <c r="G456" s="13" t="str">
        <f t="shared" ca="1" si="21"/>
        <v>S2</v>
      </c>
      <c r="H456" s="13" t="s">
        <v>54</v>
      </c>
      <c r="I456" s="13" t="s">
        <v>55</v>
      </c>
      <c r="J456" s="13" t="s">
        <v>7636</v>
      </c>
      <c r="K456" s="100">
        <v>42646</v>
      </c>
      <c r="L456" s="100">
        <v>42860</v>
      </c>
      <c r="M456" s="22">
        <v>42902</v>
      </c>
      <c r="N456" s="13" t="s">
        <v>28</v>
      </c>
      <c r="O456" s="13" t="s">
        <v>28</v>
      </c>
      <c r="P456" s="13" t="s">
        <v>28</v>
      </c>
      <c r="Q456" s="13"/>
      <c r="R456" s="102">
        <v>1324385</v>
      </c>
      <c r="S456" s="15" t="s">
        <v>72</v>
      </c>
      <c r="T456" s="13" t="str">
        <f t="shared" ca="1" si="22"/>
        <v>Yes</v>
      </c>
      <c r="U456" s="13" t="str">
        <f t="shared" ca="1" si="23"/>
        <v>Yes</v>
      </c>
      <c r="V456" s="236" t="s">
        <v>28</v>
      </c>
    </row>
    <row r="457" spans="1:22">
      <c r="A457" s="110" t="s">
        <v>4174</v>
      </c>
      <c r="B457" s="96" t="s">
        <v>4133</v>
      </c>
      <c r="C457" s="13" t="s">
        <v>7637</v>
      </c>
      <c r="D457" s="13" t="s">
        <v>76</v>
      </c>
      <c r="E457" s="13" t="s">
        <v>76</v>
      </c>
      <c r="F457" s="13" t="s">
        <v>25</v>
      </c>
      <c r="G457" s="13" t="str">
        <f t="shared" ca="1" si="21"/>
        <v>S2</v>
      </c>
      <c r="H457" s="13" t="s">
        <v>54</v>
      </c>
      <c r="I457" s="13" t="s">
        <v>55</v>
      </c>
      <c r="J457" s="13" t="s">
        <v>7638</v>
      </c>
      <c r="K457" s="100">
        <v>42865</v>
      </c>
      <c r="L457" s="100">
        <v>42885</v>
      </c>
      <c r="M457" s="22">
        <v>42905</v>
      </c>
      <c r="N457" s="13" t="s">
        <v>28</v>
      </c>
      <c r="O457" s="13" t="s">
        <v>28</v>
      </c>
      <c r="P457" s="13" t="s">
        <v>28</v>
      </c>
      <c r="Q457" s="13"/>
      <c r="R457" s="15">
        <v>500000</v>
      </c>
      <c r="S457" s="104" t="s">
        <v>72</v>
      </c>
      <c r="T457" s="13" t="str">
        <f t="shared" ca="1" si="22"/>
        <v>Yes</v>
      </c>
      <c r="U457" s="13" t="str">
        <f t="shared" ca="1" si="23"/>
        <v>Yes</v>
      </c>
      <c r="V457" s="236" t="s">
        <v>28</v>
      </c>
    </row>
    <row r="458" spans="1:22">
      <c r="A458" s="110" t="s">
        <v>4429</v>
      </c>
      <c r="B458" s="96" t="s">
        <v>152</v>
      </c>
      <c r="C458" s="13" t="s">
        <v>7639</v>
      </c>
      <c r="D458" s="13" t="s">
        <v>65</v>
      </c>
      <c r="E458" s="13" t="s">
        <v>65</v>
      </c>
      <c r="F458" s="13" t="s">
        <v>25</v>
      </c>
      <c r="G458" s="13" t="str">
        <f t="shared" ca="1" si="21"/>
        <v>S2</v>
      </c>
      <c r="H458" s="13" t="s">
        <v>54</v>
      </c>
      <c r="I458" s="13" t="s">
        <v>55</v>
      </c>
      <c r="J458" s="13" t="s">
        <v>7640</v>
      </c>
      <c r="K458" s="100">
        <v>42705</v>
      </c>
      <c r="L458" s="100">
        <v>42803</v>
      </c>
      <c r="M458" s="22">
        <v>42908</v>
      </c>
      <c r="N458" s="13" t="s">
        <v>28</v>
      </c>
      <c r="O458" s="13" t="s">
        <v>28</v>
      </c>
      <c r="P458" s="13" t="s">
        <v>28</v>
      </c>
      <c r="Q458" s="13"/>
      <c r="R458" s="104">
        <v>500000</v>
      </c>
      <c r="S458" s="15" t="s">
        <v>72</v>
      </c>
      <c r="T458" s="13" t="str">
        <f t="shared" ca="1" si="22"/>
        <v>Yes</v>
      </c>
      <c r="U458" s="13" t="str">
        <f t="shared" ca="1" si="23"/>
        <v>Yes</v>
      </c>
      <c r="V458" s="236" t="s">
        <v>28</v>
      </c>
    </row>
    <row r="459" spans="1:22">
      <c r="A459" s="103" t="s">
        <v>4174</v>
      </c>
      <c r="B459" s="96" t="s">
        <v>4133</v>
      </c>
      <c r="C459" s="13" t="s">
        <v>6524</v>
      </c>
      <c r="D459" s="13" t="s">
        <v>65</v>
      </c>
      <c r="E459" s="13" t="s">
        <v>65</v>
      </c>
      <c r="F459" s="13" t="s">
        <v>25</v>
      </c>
      <c r="G459" s="13" t="str">
        <f t="shared" ca="1" si="21"/>
        <v>S2</v>
      </c>
      <c r="H459" s="13" t="s">
        <v>54</v>
      </c>
      <c r="I459" s="13" t="s">
        <v>55</v>
      </c>
      <c r="J459" s="13" t="s">
        <v>7641</v>
      </c>
      <c r="K459" s="100">
        <v>42705</v>
      </c>
      <c r="L459" s="100">
        <v>42888</v>
      </c>
      <c r="M459" s="22">
        <v>42919</v>
      </c>
      <c r="N459" s="13" t="s">
        <v>28</v>
      </c>
      <c r="O459" s="13" t="s">
        <v>28</v>
      </c>
      <c r="P459" s="13" t="s">
        <v>28</v>
      </c>
      <c r="Q459" s="13"/>
      <c r="R459" s="15">
        <v>126642</v>
      </c>
      <c r="S459" s="15" t="s">
        <v>72</v>
      </c>
      <c r="T459" s="13" t="str">
        <f t="shared" ca="1" si="22"/>
        <v>Yes</v>
      </c>
      <c r="U459" s="13" t="str">
        <f t="shared" ca="1" si="23"/>
        <v>Yes</v>
      </c>
      <c r="V459" s="236" t="s">
        <v>28</v>
      </c>
    </row>
    <row r="460" spans="1:22">
      <c r="A460" s="110" t="s">
        <v>4174</v>
      </c>
      <c r="B460" s="96" t="s">
        <v>4133</v>
      </c>
      <c r="C460" s="13" t="s">
        <v>6754</v>
      </c>
      <c r="D460" s="13" t="s">
        <v>76</v>
      </c>
      <c r="E460" s="13" t="s">
        <v>76</v>
      </c>
      <c r="F460" s="13" t="s">
        <v>25</v>
      </c>
      <c r="G460" s="13" t="str">
        <f t="shared" ca="1" si="21"/>
        <v>S2</v>
      </c>
      <c r="H460" s="13" t="s">
        <v>54</v>
      </c>
      <c r="I460" s="13" t="s">
        <v>68</v>
      </c>
      <c r="J460" s="13" t="s">
        <v>7642</v>
      </c>
      <c r="K460" s="100">
        <v>42862</v>
      </c>
      <c r="L460" s="100">
        <v>42888</v>
      </c>
      <c r="M460" s="22">
        <v>42922</v>
      </c>
      <c r="N460" s="13" t="s">
        <v>28</v>
      </c>
      <c r="O460" s="13" t="s">
        <v>28</v>
      </c>
      <c r="P460" s="13" t="s">
        <v>28</v>
      </c>
      <c r="Q460" s="13" t="s">
        <v>3641</v>
      </c>
      <c r="R460" s="15">
        <v>500000</v>
      </c>
      <c r="S460" s="15" t="s">
        <v>72</v>
      </c>
      <c r="T460" s="13" t="str">
        <f t="shared" ca="1" si="22"/>
        <v>Yes</v>
      </c>
      <c r="U460" s="13" t="str">
        <f t="shared" ca="1" si="23"/>
        <v>Yes</v>
      </c>
      <c r="V460" s="236" t="s">
        <v>28</v>
      </c>
    </row>
    <row r="461" spans="1:22">
      <c r="A461" s="110" t="s">
        <v>4690</v>
      </c>
      <c r="B461" s="96" t="s">
        <v>4691</v>
      </c>
      <c r="C461" s="13" t="s">
        <v>7643</v>
      </c>
      <c r="D461" s="13" t="s">
        <v>65</v>
      </c>
      <c r="E461" s="13" t="s">
        <v>65</v>
      </c>
      <c r="F461" s="13" t="s">
        <v>25</v>
      </c>
      <c r="G461" s="13" t="str">
        <f t="shared" ca="1" si="21"/>
        <v>S2</v>
      </c>
      <c r="H461" s="13" t="s">
        <v>54</v>
      </c>
      <c r="I461" s="13" t="s">
        <v>55</v>
      </c>
      <c r="J461" s="13" t="s">
        <v>7644</v>
      </c>
      <c r="K461" s="100">
        <v>42768</v>
      </c>
      <c r="L461" s="100">
        <v>42867</v>
      </c>
      <c r="M461" s="22">
        <v>42926</v>
      </c>
      <c r="N461" s="13" t="s">
        <v>28</v>
      </c>
      <c r="O461" s="13" t="s">
        <v>28</v>
      </c>
      <c r="P461" s="13" t="s">
        <v>28</v>
      </c>
      <c r="Q461" s="13"/>
      <c r="R461" s="102">
        <v>30857</v>
      </c>
      <c r="S461" s="15" t="s">
        <v>72</v>
      </c>
      <c r="T461" s="13" t="str">
        <f t="shared" ca="1" si="22"/>
        <v>Yes</v>
      </c>
      <c r="U461" s="13" t="str">
        <f t="shared" ca="1" si="23"/>
        <v>Yes</v>
      </c>
      <c r="V461" s="236" t="s">
        <v>28</v>
      </c>
    </row>
    <row r="462" spans="1:22">
      <c r="A462" s="110" t="s">
        <v>4196</v>
      </c>
      <c r="B462" s="96" t="s">
        <v>4197</v>
      </c>
      <c r="C462" s="13" t="s">
        <v>7645</v>
      </c>
      <c r="D462" s="13" t="s">
        <v>65</v>
      </c>
      <c r="E462" s="13" t="s">
        <v>65</v>
      </c>
      <c r="F462" s="13" t="s">
        <v>25</v>
      </c>
      <c r="G462" s="13" t="str">
        <f t="shared" ca="1" si="21"/>
        <v>S2</v>
      </c>
      <c r="H462" s="13" t="s">
        <v>54</v>
      </c>
      <c r="I462" s="13" t="s">
        <v>55</v>
      </c>
      <c r="J462" s="13" t="s">
        <v>7646</v>
      </c>
      <c r="K462" s="100">
        <v>42814</v>
      </c>
      <c r="L462" s="100">
        <v>42909</v>
      </c>
      <c r="M462" s="22">
        <v>42934</v>
      </c>
      <c r="N462" s="13" t="s">
        <v>28</v>
      </c>
      <c r="O462" s="13" t="s">
        <v>28</v>
      </c>
      <c r="P462" s="13" t="s">
        <v>28</v>
      </c>
      <c r="Q462" s="13"/>
      <c r="R462" s="103">
        <v>471046</v>
      </c>
      <c r="S462" s="15" t="s">
        <v>72</v>
      </c>
      <c r="T462" s="13" t="str">
        <f t="shared" ca="1" si="22"/>
        <v>Yes</v>
      </c>
      <c r="U462" s="13" t="str">
        <f t="shared" ca="1" si="23"/>
        <v>Yes</v>
      </c>
      <c r="V462" s="236" t="s">
        <v>28</v>
      </c>
    </row>
    <row r="463" spans="1:22">
      <c r="A463" s="103" t="s">
        <v>4214</v>
      </c>
      <c r="B463" s="96" t="s">
        <v>4215</v>
      </c>
      <c r="C463" s="13" t="s">
        <v>7647</v>
      </c>
      <c r="D463" s="13" t="s">
        <v>65</v>
      </c>
      <c r="E463" s="13" t="s">
        <v>65</v>
      </c>
      <c r="F463" s="13" t="s">
        <v>25</v>
      </c>
      <c r="G463" s="13" t="str">
        <f t="shared" ca="1" si="21"/>
        <v>S2</v>
      </c>
      <c r="H463" s="13" t="s">
        <v>54</v>
      </c>
      <c r="I463" s="13" t="s">
        <v>55</v>
      </c>
      <c r="J463" s="13" t="s">
        <v>7648</v>
      </c>
      <c r="K463" s="100">
        <v>42762</v>
      </c>
      <c r="L463" s="100">
        <v>42893</v>
      </c>
      <c r="M463" s="22">
        <v>42935</v>
      </c>
      <c r="N463" s="13" t="s">
        <v>28</v>
      </c>
      <c r="O463" s="13" t="s">
        <v>28</v>
      </c>
      <c r="P463" s="13" t="s">
        <v>28</v>
      </c>
      <c r="Q463" s="13"/>
      <c r="R463" s="236">
        <v>119480</v>
      </c>
      <c r="S463" s="15" t="s">
        <v>72</v>
      </c>
      <c r="T463" s="13" t="str">
        <f t="shared" ca="1" si="22"/>
        <v>Yes</v>
      </c>
      <c r="U463" s="13" t="str">
        <f t="shared" ca="1" si="23"/>
        <v>Yes</v>
      </c>
      <c r="V463" s="236" t="s">
        <v>28</v>
      </c>
    </row>
    <row r="464" spans="1:22">
      <c r="A464" s="13" t="s">
        <v>7599</v>
      </c>
      <c r="B464" s="96" t="s">
        <v>7600</v>
      </c>
      <c r="C464" s="13" t="s">
        <v>7649</v>
      </c>
      <c r="D464" s="13" t="s">
        <v>76</v>
      </c>
      <c r="E464" s="13" t="s">
        <v>76</v>
      </c>
      <c r="F464" s="13" t="s">
        <v>25</v>
      </c>
      <c r="G464" s="13" t="str">
        <f t="shared" ca="1" si="21"/>
        <v>S2</v>
      </c>
      <c r="H464" s="13" t="s">
        <v>54</v>
      </c>
      <c r="I464" s="13" t="s">
        <v>55</v>
      </c>
      <c r="J464" s="13" t="s">
        <v>7650</v>
      </c>
      <c r="K464" s="100">
        <v>42838</v>
      </c>
      <c r="L464" s="100">
        <v>42893</v>
      </c>
      <c r="M464" s="22">
        <v>42937</v>
      </c>
      <c r="N464" s="13" t="s">
        <v>28</v>
      </c>
      <c r="O464" s="13" t="s">
        <v>28</v>
      </c>
      <c r="P464" s="13" t="s">
        <v>28</v>
      </c>
      <c r="Q464" s="13"/>
      <c r="R464" s="15">
        <v>18521</v>
      </c>
      <c r="S464" s="15" t="s">
        <v>72</v>
      </c>
      <c r="T464" s="13" t="str">
        <f t="shared" ca="1" si="22"/>
        <v>Yes</v>
      </c>
      <c r="U464" s="13" t="str">
        <f t="shared" ca="1" si="23"/>
        <v>Yes</v>
      </c>
      <c r="V464" s="236" t="s">
        <v>28</v>
      </c>
    </row>
    <row r="465" spans="1:22">
      <c r="A465" s="13" t="s">
        <v>4214</v>
      </c>
      <c r="B465" s="96" t="s">
        <v>4215</v>
      </c>
      <c r="C465" s="13" t="s">
        <v>7651</v>
      </c>
      <c r="D465" s="13" t="s">
        <v>65</v>
      </c>
      <c r="E465" s="13" t="s">
        <v>65</v>
      </c>
      <c r="F465" s="13" t="s">
        <v>25</v>
      </c>
      <c r="G465" s="13" t="str">
        <f t="shared" ca="1" si="21"/>
        <v>S2</v>
      </c>
      <c r="H465" s="13" t="s">
        <v>54</v>
      </c>
      <c r="I465" s="13" t="s">
        <v>55</v>
      </c>
      <c r="J465" s="13" t="s">
        <v>7652</v>
      </c>
      <c r="K465" s="100">
        <v>42809</v>
      </c>
      <c r="L465" s="100">
        <v>42901</v>
      </c>
      <c r="M465" s="22">
        <v>42940</v>
      </c>
      <c r="N465" s="13" t="s">
        <v>28</v>
      </c>
      <c r="O465" s="13" t="s">
        <v>28</v>
      </c>
      <c r="P465" s="13" t="s">
        <v>28</v>
      </c>
      <c r="Q465" s="13"/>
      <c r="R465" s="102">
        <v>272813</v>
      </c>
      <c r="S465" s="15" t="s">
        <v>72</v>
      </c>
      <c r="T465" s="13" t="str">
        <f t="shared" ca="1" si="22"/>
        <v>Yes</v>
      </c>
      <c r="U465" s="13" t="str">
        <f t="shared" ca="1" si="23"/>
        <v>Yes</v>
      </c>
      <c r="V465" s="236" t="s">
        <v>28</v>
      </c>
    </row>
    <row r="466" spans="1:22">
      <c r="A466" s="110" t="s">
        <v>4429</v>
      </c>
      <c r="B466" s="96" t="s">
        <v>152</v>
      </c>
      <c r="C466" s="13" t="s">
        <v>7653</v>
      </c>
      <c r="D466" s="13" t="s">
        <v>65</v>
      </c>
      <c r="E466" s="13" t="s">
        <v>65</v>
      </c>
      <c r="F466" s="13" t="s">
        <v>25</v>
      </c>
      <c r="G466" s="13" t="str">
        <f t="shared" ca="1" si="21"/>
        <v>S2</v>
      </c>
      <c r="H466" s="13" t="s">
        <v>54</v>
      </c>
      <c r="I466" s="13" t="s">
        <v>55</v>
      </c>
      <c r="J466" s="13" t="s">
        <v>7654</v>
      </c>
      <c r="K466" s="100">
        <v>42857</v>
      </c>
      <c r="L466" s="100">
        <v>42933</v>
      </c>
      <c r="M466" s="22">
        <v>42940</v>
      </c>
      <c r="N466" s="13" t="s">
        <v>28</v>
      </c>
      <c r="O466" s="13" t="s">
        <v>28</v>
      </c>
      <c r="P466" s="13" t="s">
        <v>28</v>
      </c>
      <c r="Q466" s="13"/>
      <c r="R466" s="104">
        <v>500000</v>
      </c>
      <c r="S466" s="15" t="s">
        <v>72</v>
      </c>
      <c r="T466" s="13" t="str">
        <f t="shared" ca="1" si="22"/>
        <v>Yes</v>
      </c>
      <c r="U466" s="13" t="str">
        <f t="shared" ca="1" si="23"/>
        <v>Yes</v>
      </c>
      <c r="V466" s="236" t="s">
        <v>28</v>
      </c>
    </row>
    <row r="467" spans="1:22">
      <c r="A467" s="104" t="s">
        <v>4141</v>
      </c>
      <c r="B467" s="96" t="s">
        <v>4142</v>
      </c>
      <c r="C467" s="13" t="s">
        <v>7622</v>
      </c>
      <c r="D467" s="13" t="s">
        <v>65</v>
      </c>
      <c r="E467" s="13" t="s">
        <v>65</v>
      </c>
      <c r="F467" s="13" t="s">
        <v>25</v>
      </c>
      <c r="G467" s="13" t="str">
        <f t="shared" ca="1" si="21"/>
        <v>S2</v>
      </c>
      <c r="H467" s="13" t="s">
        <v>54</v>
      </c>
      <c r="I467" s="13" t="s">
        <v>55</v>
      </c>
      <c r="J467" s="13" t="s">
        <v>7655</v>
      </c>
      <c r="K467" s="100">
        <v>42832</v>
      </c>
      <c r="L467" s="100">
        <v>42888</v>
      </c>
      <c r="M467" s="22">
        <v>42942</v>
      </c>
      <c r="N467" s="13" t="s">
        <v>28</v>
      </c>
      <c r="O467" s="13" t="s">
        <v>28</v>
      </c>
      <c r="P467" s="13" t="s">
        <v>28</v>
      </c>
      <c r="Q467" s="13"/>
      <c r="R467" s="102">
        <v>133129</v>
      </c>
      <c r="S467" s="104" t="s">
        <v>72</v>
      </c>
      <c r="T467" s="13" t="str">
        <f t="shared" ca="1" si="22"/>
        <v>Yes</v>
      </c>
      <c r="U467" s="13" t="str">
        <f t="shared" ca="1" si="23"/>
        <v>Yes</v>
      </c>
      <c r="V467" s="236" t="s">
        <v>28</v>
      </c>
    </row>
    <row r="468" spans="1:22">
      <c r="A468" s="13" t="s">
        <v>4214</v>
      </c>
      <c r="B468" s="13" t="s">
        <v>4215</v>
      </c>
      <c r="C468" s="13" t="s">
        <v>7656</v>
      </c>
      <c r="D468" s="13" t="s">
        <v>65</v>
      </c>
      <c r="E468" s="13" t="s">
        <v>65</v>
      </c>
      <c r="F468" s="13" t="s">
        <v>25</v>
      </c>
      <c r="G468" s="13" t="str">
        <f t="shared" ca="1" si="21"/>
        <v>S2</v>
      </c>
      <c r="H468" s="13" t="s">
        <v>54</v>
      </c>
      <c r="I468" s="13" t="s">
        <v>55</v>
      </c>
      <c r="J468" s="13" t="s">
        <v>7657</v>
      </c>
      <c r="K468" s="100">
        <v>42675</v>
      </c>
      <c r="L468" s="100">
        <v>42909</v>
      </c>
      <c r="M468" s="22">
        <v>42942</v>
      </c>
      <c r="N468" s="13" t="s">
        <v>28</v>
      </c>
      <c r="O468" s="13" t="s">
        <v>28</v>
      </c>
      <c r="P468" s="13" t="s">
        <v>28</v>
      </c>
      <c r="Q468" s="13"/>
      <c r="R468" s="15">
        <v>585</v>
      </c>
      <c r="S468" s="15" t="s">
        <v>72</v>
      </c>
      <c r="T468" s="13" t="str">
        <f t="shared" ca="1" si="22"/>
        <v>Yes</v>
      </c>
      <c r="U468" s="13" t="str">
        <f t="shared" ca="1" si="23"/>
        <v>Yes</v>
      </c>
      <c r="V468" s="236" t="s">
        <v>28</v>
      </c>
    </row>
    <row r="469" spans="1:22">
      <c r="A469" s="103" t="s">
        <v>4573</v>
      </c>
      <c r="B469" s="96" t="s">
        <v>4574</v>
      </c>
      <c r="C469" s="13" t="s">
        <v>7658</v>
      </c>
      <c r="D469" s="13" t="s">
        <v>65</v>
      </c>
      <c r="E469" s="13" t="s">
        <v>52</v>
      </c>
      <c r="F469" s="13" t="s">
        <v>25</v>
      </c>
      <c r="G469" s="13" t="str">
        <f t="shared" ca="1" si="21"/>
        <v>S2</v>
      </c>
      <c r="H469" s="13" t="s">
        <v>54</v>
      </c>
      <c r="I469" s="13" t="s">
        <v>55</v>
      </c>
      <c r="J469" s="13" t="s">
        <v>7659</v>
      </c>
      <c r="K469" s="100">
        <v>42933</v>
      </c>
      <c r="L469" s="100">
        <v>42940</v>
      </c>
      <c r="M469" s="22">
        <v>42943</v>
      </c>
      <c r="N469" s="13" t="s">
        <v>28</v>
      </c>
      <c r="O469" s="13" t="s">
        <v>28</v>
      </c>
      <c r="P469" s="13" t="s">
        <v>28</v>
      </c>
      <c r="Q469" s="13"/>
      <c r="R469" s="15">
        <v>16648</v>
      </c>
      <c r="S469" s="15" t="s">
        <v>72</v>
      </c>
      <c r="T469" s="13" t="str">
        <f t="shared" ca="1" si="22"/>
        <v>Yes</v>
      </c>
      <c r="U469" s="13" t="str">
        <f t="shared" ca="1" si="23"/>
        <v>Yes</v>
      </c>
      <c r="V469" s="236" t="s">
        <v>28</v>
      </c>
    </row>
    <row r="470" spans="1:22">
      <c r="A470" s="13" t="s">
        <v>7599</v>
      </c>
      <c r="B470" s="96" t="s">
        <v>7600</v>
      </c>
      <c r="C470" s="13" t="s">
        <v>7660</v>
      </c>
      <c r="D470" s="13" t="s">
        <v>76</v>
      </c>
      <c r="E470" s="13" t="s">
        <v>76</v>
      </c>
      <c r="F470" s="13" t="s">
        <v>25</v>
      </c>
      <c r="G470" s="13" t="str">
        <f t="shared" ca="1" si="21"/>
        <v>S2</v>
      </c>
      <c r="H470" s="13" t="s">
        <v>54</v>
      </c>
      <c r="I470" s="13" t="s">
        <v>55</v>
      </c>
      <c r="J470" s="13" t="s">
        <v>7661</v>
      </c>
      <c r="K470" s="100">
        <v>42929</v>
      </c>
      <c r="L470" s="100">
        <v>42984</v>
      </c>
      <c r="M470" s="22">
        <v>43028</v>
      </c>
      <c r="N470" s="13" t="s">
        <v>28</v>
      </c>
      <c r="O470" s="13" t="s">
        <v>28</v>
      </c>
      <c r="P470" s="13" t="s">
        <v>28</v>
      </c>
      <c r="Q470" s="233"/>
      <c r="R470" s="15">
        <v>18521</v>
      </c>
      <c r="S470" s="15" t="s">
        <v>58</v>
      </c>
      <c r="T470" s="13" t="str">
        <f t="shared" ca="1" si="22"/>
        <v>Yes</v>
      </c>
      <c r="U470" s="13" t="str">
        <f t="shared" ca="1" si="23"/>
        <v>Yes</v>
      </c>
      <c r="V470" s="236" t="s">
        <v>28</v>
      </c>
    </row>
    <row r="471" spans="1:22">
      <c r="A471" s="110" t="s">
        <v>4690</v>
      </c>
      <c r="B471" s="96" t="s">
        <v>4691</v>
      </c>
      <c r="C471" s="13" t="s">
        <v>7662</v>
      </c>
      <c r="D471" s="13" t="s">
        <v>65</v>
      </c>
      <c r="E471" s="13" t="s">
        <v>65</v>
      </c>
      <c r="F471" s="13" t="s">
        <v>25</v>
      </c>
      <c r="G471" s="13" t="str">
        <f t="shared" ca="1" si="21"/>
        <v>S2</v>
      </c>
      <c r="H471" s="13" t="s">
        <v>54</v>
      </c>
      <c r="I471" s="13" t="s">
        <v>55</v>
      </c>
      <c r="J471" s="13" t="s">
        <v>7663</v>
      </c>
      <c r="K471" s="100">
        <v>42968</v>
      </c>
      <c r="L471" s="100">
        <v>42999</v>
      </c>
      <c r="M471" s="22">
        <v>43039</v>
      </c>
      <c r="N471" s="13" t="s">
        <v>28</v>
      </c>
      <c r="O471" s="13" t="s">
        <v>28</v>
      </c>
      <c r="P471" s="13" t="s">
        <v>28</v>
      </c>
      <c r="Q471" s="13"/>
      <c r="R471" s="15">
        <v>181168</v>
      </c>
      <c r="S471" s="104" t="s">
        <v>58</v>
      </c>
      <c r="T471" s="13" t="str">
        <f t="shared" ca="1" si="22"/>
        <v>Yes</v>
      </c>
      <c r="U471" s="13" t="str">
        <f t="shared" ca="1" si="23"/>
        <v>Yes</v>
      </c>
      <c r="V471" s="236" t="s">
        <v>28</v>
      </c>
    </row>
    <row r="472" spans="1:22">
      <c r="A472" s="103" t="s">
        <v>4214</v>
      </c>
      <c r="B472" s="96" t="s">
        <v>4215</v>
      </c>
      <c r="C472" s="13" t="s">
        <v>6050</v>
      </c>
      <c r="D472" s="13" t="s">
        <v>65</v>
      </c>
      <c r="E472" s="13" t="s">
        <v>65</v>
      </c>
      <c r="F472" s="13" t="s">
        <v>25</v>
      </c>
      <c r="G472" s="13" t="str">
        <f t="shared" ca="1" si="21"/>
        <v>S2</v>
      </c>
      <c r="H472" s="13" t="s">
        <v>54</v>
      </c>
      <c r="I472" s="13" t="s">
        <v>55</v>
      </c>
      <c r="J472" s="13" t="s">
        <v>7664</v>
      </c>
      <c r="K472" s="100">
        <v>42947</v>
      </c>
      <c r="L472" s="100">
        <v>43031</v>
      </c>
      <c r="M472" s="22">
        <v>43056</v>
      </c>
      <c r="N472" s="13" t="s">
        <v>28</v>
      </c>
      <c r="O472" s="13" t="s">
        <v>28</v>
      </c>
      <c r="P472" s="13" t="s">
        <v>28</v>
      </c>
      <c r="Q472" s="13"/>
      <c r="R472" s="15">
        <v>60568</v>
      </c>
      <c r="S472" s="104" t="s">
        <v>58</v>
      </c>
      <c r="T472" s="13" t="str">
        <f t="shared" ca="1" si="22"/>
        <v>Yes</v>
      </c>
      <c r="U472" s="13" t="str">
        <f t="shared" ca="1" si="23"/>
        <v>Yes</v>
      </c>
      <c r="V472" s="236" t="s">
        <v>28</v>
      </c>
    </row>
    <row r="473" spans="1:22">
      <c r="A473" s="13" t="s">
        <v>4180</v>
      </c>
      <c r="B473" s="96" t="s">
        <v>4181</v>
      </c>
      <c r="C473" s="13" t="s">
        <v>7665</v>
      </c>
      <c r="D473" s="13" t="s">
        <v>65</v>
      </c>
      <c r="E473" s="13" t="s">
        <v>65</v>
      </c>
      <c r="F473" s="13" t="s">
        <v>25</v>
      </c>
      <c r="G473" s="13" t="str">
        <f t="shared" ca="1" si="21"/>
        <v>S2</v>
      </c>
      <c r="H473" s="13" t="s">
        <v>54</v>
      </c>
      <c r="I473" s="13" t="s">
        <v>55</v>
      </c>
      <c r="J473" s="13" t="s">
        <v>7666</v>
      </c>
      <c r="K473" s="100">
        <v>43017</v>
      </c>
      <c r="L473" s="100">
        <v>43070</v>
      </c>
      <c r="M473" s="22">
        <v>43073</v>
      </c>
      <c r="N473" s="13" t="s">
        <v>28</v>
      </c>
      <c r="O473" s="13" t="s">
        <v>28</v>
      </c>
      <c r="P473" s="13" t="s">
        <v>28</v>
      </c>
      <c r="Q473" s="13"/>
      <c r="R473" s="15">
        <v>35073</v>
      </c>
      <c r="S473" s="15" t="s">
        <v>58</v>
      </c>
      <c r="T473" s="13" t="str">
        <f t="shared" ca="1" si="22"/>
        <v>Yes</v>
      </c>
      <c r="U473" s="13" t="str">
        <f t="shared" ca="1" si="23"/>
        <v>Yes</v>
      </c>
      <c r="V473" s="236" t="s">
        <v>28</v>
      </c>
    </row>
    <row r="474" spans="1:22">
      <c r="A474" s="110" t="s">
        <v>4214</v>
      </c>
      <c r="B474" s="96" t="s">
        <v>4215</v>
      </c>
      <c r="C474" s="13" t="s">
        <v>7108</v>
      </c>
      <c r="D474" s="13" t="s">
        <v>65</v>
      </c>
      <c r="E474" s="13" t="s">
        <v>65</v>
      </c>
      <c r="F474" s="13" t="s">
        <v>25</v>
      </c>
      <c r="G474" s="13" t="str">
        <f t="shared" ca="1" si="21"/>
        <v>S2</v>
      </c>
      <c r="H474" s="13" t="s">
        <v>54</v>
      </c>
      <c r="I474" s="13" t="s">
        <v>55</v>
      </c>
      <c r="J474" s="13" t="s">
        <v>7667</v>
      </c>
      <c r="K474" s="100">
        <v>43035</v>
      </c>
      <c r="L474" s="100">
        <v>43042</v>
      </c>
      <c r="M474" s="22">
        <v>43077</v>
      </c>
      <c r="N474" s="13" t="s">
        <v>28</v>
      </c>
      <c r="O474" s="13" t="s">
        <v>28</v>
      </c>
      <c r="P474" s="13" t="s">
        <v>28</v>
      </c>
      <c r="Q474" s="13"/>
      <c r="R474" s="15">
        <v>1556</v>
      </c>
      <c r="S474" s="104" t="s">
        <v>58</v>
      </c>
      <c r="T474" s="13" t="str">
        <f t="shared" ca="1" si="22"/>
        <v>Yes</v>
      </c>
      <c r="U474" s="13" t="str">
        <f t="shared" ca="1" si="23"/>
        <v>Yes</v>
      </c>
      <c r="V474" s="236" t="s">
        <v>28</v>
      </c>
    </row>
    <row r="475" spans="1:22">
      <c r="A475" s="110" t="s">
        <v>4214</v>
      </c>
      <c r="B475" s="96" t="s">
        <v>4215</v>
      </c>
      <c r="C475" s="13" t="s">
        <v>6698</v>
      </c>
      <c r="D475" s="13" t="s">
        <v>76</v>
      </c>
      <c r="E475" s="13" t="s">
        <v>76</v>
      </c>
      <c r="F475" s="13" t="s">
        <v>25</v>
      </c>
      <c r="G475" s="13" t="str">
        <f t="shared" ca="1" si="21"/>
        <v>S2</v>
      </c>
      <c r="H475" s="13" t="s">
        <v>54</v>
      </c>
      <c r="I475" s="13" t="s">
        <v>55</v>
      </c>
      <c r="J475" s="13" t="s">
        <v>7668</v>
      </c>
      <c r="K475" s="100">
        <v>42736</v>
      </c>
      <c r="L475" s="100">
        <v>43100</v>
      </c>
      <c r="M475" s="22">
        <v>43100</v>
      </c>
      <c r="N475" s="13" t="s">
        <v>28</v>
      </c>
      <c r="O475" s="13" t="s">
        <v>28</v>
      </c>
      <c r="P475" s="13" t="s">
        <v>28</v>
      </c>
      <c r="Q475" s="13"/>
      <c r="R475" s="102">
        <v>70276</v>
      </c>
      <c r="S475" s="15" t="s">
        <v>58</v>
      </c>
      <c r="T475" s="13" t="str">
        <f t="shared" ca="1" si="22"/>
        <v>Yes</v>
      </c>
      <c r="U475" s="13" t="str">
        <f t="shared" ca="1" si="23"/>
        <v>Yes</v>
      </c>
      <c r="V475" s="236" t="s">
        <v>28</v>
      </c>
    </row>
    <row r="476" spans="1:22">
      <c r="A476" s="103" t="s">
        <v>4429</v>
      </c>
      <c r="B476" s="96" t="s">
        <v>152</v>
      </c>
      <c r="C476" s="13" t="s">
        <v>4432</v>
      </c>
      <c r="D476" s="13" t="s">
        <v>65</v>
      </c>
      <c r="E476" s="13" t="s">
        <v>65</v>
      </c>
      <c r="F476" s="13" t="s">
        <v>25</v>
      </c>
      <c r="G476" s="13" t="str">
        <f t="shared" ca="1" si="21"/>
        <v>S2</v>
      </c>
      <c r="H476" s="13" t="s">
        <v>54</v>
      </c>
      <c r="I476" s="13" t="s">
        <v>55</v>
      </c>
      <c r="J476" s="13" t="s">
        <v>7669</v>
      </c>
      <c r="K476" s="100">
        <v>42863</v>
      </c>
      <c r="L476" s="100">
        <v>42972</v>
      </c>
      <c r="M476" s="22">
        <v>43115</v>
      </c>
      <c r="N476" s="13" t="s">
        <v>28</v>
      </c>
      <c r="O476" s="13" t="s">
        <v>28</v>
      </c>
      <c r="P476" s="13" t="s">
        <v>28</v>
      </c>
      <c r="Q476" s="13" t="s">
        <v>7670</v>
      </c>
      <c r="R476" s="15">
        <v>2948767</v>
      </c>
      <c r="S476" s="104" t="s">
        <v>58</v>
      </c>
      <c r="T476" s="13" t="str">
        <f t="shared" ca="1" si="22"/>
        <v>Yes</v>
      </c>
      <c r="U476" s="13" t="str">
        <f t="shared" ca="1" si="23"/>
        <v>Yes</v>
      </c>
      <c r="V476" s="236" t="s">
        <v>28</v>
      </c>
    </row>
    <row r="477" spans="1:22">
      <c r="A477" s="110" t="s">
        <v>4141</v>
      </c>
      <c r="B477" s="96" t="s">
        <v>4142</v>
      </c>
      <c r="C477" s="13" t="s">
        <v>7671</v>
      </c>
      <c r="D477" s="13" t="s">
        <v>52</v>
      </c>
      <c r="E477" s="13" t="s">
        <v>52</v>
      </c>
      <c r="F477" s="13" t="s">
        <v>26</v>
      </c>
      <c r="G477" s="13" t="str">
        <f t="shared" ca="1" si="21"/>
        <v>S1</v>
      </c>
      <c r="H477" s="109" t="s">
        <v>67</v>
      </c>
      <c r="I477" s="13" t="s">
        <v>6175</v>
      </c>
      <c r="J477" s="13" t="s">
        <v>7672</v>
      </c>
      <c r="K477" s="100">
        <v>42548</v>
      </c>
      <c r="L477" s="100">
        <v>42587</v>
      </c>
      <c r="M477" s="98">
        <v>42642</v>
      </c>
      <c r="N477" s="13" t="s">
        <v>28</v>
      </c>
      <c r="O477" s="13" t="s">
        <v>28</v>
      </c>
      <c r="P477" s="233" t="s">
        <v>28</v>
      </c>
      <c r="Q477" s="13"/>
      <c r="R477" s="104">
        <v>500000</v>
      </c>
      <c r="S477" s="15" t="s">
        <v>72</v>
      </c>
      <c r="T477" s="13" t="str">
        <f t="shared" ca="1" si="22"/>
        <v>No</v>
      </c>
      <c r="U477" s="13" t="str">
        <f t="shared" ca="1" si="23"/>
        <v>No</v>
      </c>
      <c r="V477" s="236" t="s">
        <v>28</v>
      </c>
    </row>
    <row r="478" spans="1:22">
      <c r="A478" s="104" t="s">
        <v>4141</v>
      </c>
      <c r="B478" s="96" t="s">
        <v>4142</v>
      </c>
      <c r="C478" s="13" t="s">
        <v>7673</v>
      </c>
      <c r="D478" s="13" t="s">
        <v>52</v>
      </c>
      <c r="E478" s="13" t="s">
        <v>52</v>
      </c>
      <c r="F478" s="13" t="s">
        <v>26</v>
      </c>
      <c r="G478" s="13" t="str">
        <f t="shared" ca="1" si="21"/>
        <v>S1</v>
      </c>
      <c r="H478" s="109" t="s">
        <v>67</v>
      </c>
      <c r="I478" s="13" t="s">
        <v>55</v>
      </c>
      <c r="J478" s="13" t="s">
        <v>7674</v>
      </c>
      <c r="K478" s="100">
        <v>42281</v>
      </c>
      <c r="L478" s="100">
        <v>42650</v>
      </c>
      <c r="M478" s="98">
        <v>42660</v>
      </c>
      <c r="N478" s="13" t="s">
        <v>28</v>
      </c>
      <c r="O478" s="13" t="s">
        <v>28</v>
      </c>
      <c r="P478" s="233" t="s">
        <v>28</v>
      </c>
      <c r="Q478" s="13"/>
      <c r="R478" s="15">
        <v>500000</v>
      </c>
      <c r="S478" s="15" t="s">
        <v>72</v>
      </c>
      <c r="T478" s="13" t="str">
        <f t="shared" ca="1" si="22"/>
        <v>No</v>
      </c>
      <c r="U478" s="13" t="str">
        <f t="shared" ca="1" si="23"/>
        <v>No</v>
      </c>
      <c r="V478" s="236" t="s">
        <v>28</v>
      </c>
    </row>
    <row r="479" spans="1:22">
      <c r="A479" s="15" t="s">
        <v>4196</v>
      </c>
      <c r="B479" s="96" t="s">
        <v>4197</v>
      </c>
      <c r="C479" s="13" t="s">
        <v>7675</v>
      </c>
      <c r="D479" s="13" t="s">
        <v>52</v>
      </c>
      <c r="E479" s="13" t="s">
        <v>52</v>
      </c>
      <c r="F479" s="13" t="s">
        <v>26</v>
      </c>
      <c r="G479" s="13" t="str">
        <f t="shared" ca="1" si="21"/>
        <v>S1</v>
      </c>
      <c r="H479" s="109" t="s">
        <v>67</v>
      </c>
      <c r="I479" s="13" t="s">
        <v>55</v>
      </c>
      <c r="J479" s="13" t="s">
        <v>7676</v>
      </c>
      <c r="K479" s="100">
        <v>42596</v>
      </c>
      <c r="L479" s="100">
        <v>42674</v>
      </c>
      <c r="M479" s="98">
        <v>42674</v>
      </c>
      <c r="N479" s="13" t="s">
        <v>28</v>
      </c>
      <c r="O479" s="13" t="s">
        <v>28</v>
      </c>
      <c r="P479" s="233" t="s">
        <v>28</v>
      </c>
      <c r="Q479" s="13"/>
      <c r="R479" s="15">
        <v>500000</v>
      </c>
      <c r="S479" s="15" t="s">
        <v>72</v>
      </c>
      <c r="T479" s="13" t="str">
        <f t="shared" ca="1" si="22"/>
        <v>No</v>
      </c>
      <c r="U479" s="13" t="str">
        <f t="shared" ca="1" si="23"/>
        <v>No</v>
      </c>
      <c r="V479" s="236" t="s">
        <v>28</v>
      </c>
    </row>
    <row r="480" spans="1:22">
      <c r="A480" s="110" t="s">
        <v>4475</v>
      </c>
      <c r="B480" s="96" t="s">
        <v>4476</v>
      </c>
      <c r="C480" s="13" t="s">
        <v>7677</v>
      </c>
      <c r="D480" s="13" t="s">
        <v>52</v>
      </c>
      <c r="E480" s="13" t="s">
        <v>52</v>
      </c>
      <c r="F480" s="13" t="s">
        <v>26</v>
      </c>
      <c r="G480" s="13" t="str">
        <f t="shared" ca="1" si="21"/>
        <v>S1</v>
      </c>
      <c r="H480" s="101" t="s">
        <v>67</v>
      </c>
      <c r="I480" s="13" t="s">
        <v>55</v>
      </c>
      <c r="J480" s="13" t="s">
        <v>7678</v>
      </c>
      <c r="K480" s="100">
        <v>42657</v>
      </c>
      <c r="L480" s="100">
        <v>42440</v>
      </c>
      <c r="M480" s="98">
        <v>42677</v>
      </c>
      <c r="N480" s="13" t="s">
        <v>28</v>
      </c>
      <c r="O480" s="13" t="s">
        <v>28</v>
      </c>
      <c r="P480" s="233" t="s">
        <v>28</v>
      </c>
      <c r="Q480" s="13"/>
      <c r="R480" s="104">
        <v>500000</v>
      </c>
      <c r="S480" s="15" t="s">
        <v>72</v>
      </c>
      <c r="T480" s="13" t="str">
        <f t="shared" ca="1" si="22"/>
        <v>No</v>
      </c>
      <c r="U480" s="13" t="str">
        <f t="shared" ca="1" si="23"/>
        <v>No</v>
      </c>
      <c r="V480" s="236" t="s">
        <v>28</v>
      </c>
    </row>
    <row r="481" spans="1:22">
      <c r="A481" s="104" t="s">
        <v>6115</v>
      </c>
      <c r="B481" s="96" t="s">
        <v>6116</v>
      </c>
      <c r="C481" s="13" t="s">
        <v>7679</v>
      </c>
      <c r="D481" s="13" t="s">
        <v>52</v>
      </c>
      <c r="E481" s="13" t="s">
        <v>52</v>
      </c>
      <c r="F481" s="13" t="s">
        <v>26</v>
      </c>
      <c r="G481" s="13" t="str">
        <f t="shared" ca="1" si="21"/>
        <v>S1</v>
      </c>
      <c r="H481" s="109" t="s">
        <v>67</v>
      </c>
      <c r="I481" s="13" t="s">
        <v>55</v>
      </c>
      <c r="J481" s="13" t="s">
        <v>7680</v>
      </c>
      <c r="K481" s="100">
        <v>42522</v>
      </c>
      <c r="L481" s="100">
        <v>42664</v>
      </c>
      <c r="M481" s="98">
        <v>42682</v>
      </c>
      <c r="N481" s="13" t="s">
        <v>28</v>
      </c>
      <c r="O481" s="13" t="s">
        <v>28</v>
      </c>
      <c r="P481" s="233" t="s">
        <v>28</v>
      </c>
      <c r="Q481" s="13"/>
      <c r="R481" s="104">
        <v>500000</v>
      </c>
      <c r="S481" s="15" t="s">
        <v>72</v>
      </c>
      <c r="T481" s="13" t="str">
        <f t="shared" ca="1" si="22"/>
        <v>No</v>
      </c>
      <c r="U481" s="13" t="str">
        <f t="shared" ca="1" si="23"/>
        <v>No</v>
      </c>
      <c r="V481" s="236" t="s">
        <v>28</v>
      </c>
    </row>
    <row r="482" spans="1:22">
      <c r="A482" s="15" t="s">
        <v>4132</v>
      </c>
      <c r="B482" s="96" t="s">
        <v>4695</v>
      </c>
      <c r="C482" s="13" t="s">
        <v>7681</v>
      </c>
      <c r="D482" s="13" t="s">
        <v>52</v>
      </c>
      <c r="E482" s="13" t="s">
        <v>52</v>
      </c>
      <c r="F482" s="13" t="s">
        <v>26</v>
      </c>
      <c r="G482" s="13" t="str">
        <f t="shared" ca="1" si="21"/>
        <v>S1</v>
      </c>
      <c r="H482" s="109" t="s">
        <v>67</v>
      </c>
      <c r="I482" s="13" t="s">
        <v>55</v>
      </c>
      <c r="J482" s="13" t="s">
        <v>7682</v>
      </c>
      <c r="K482" s="100">
        <v>42491</v>
      </c>
      <c r="L482" s="100">
        <v>42660</v>
      </c>
      <c r="M482" s="98">
        <v>42689</v>
      </c>
      <c r="N482" s="13" t="s">
        <v>28</v>
      </c>
      <c r="O482" s="13" t="s">
        <v>28</v>
      </c>
      <c r="P482" s="233" t="s">
        <v>28</v>
      </c>
      <c r="Q482" s="13"/>
      <c r="R482" s="104">
        <v>500000</v>
      </c>
      <c r="S482" s="15" t="s">
        <v>72</v>
      </c>
      <c r="T482" s="13" t="str">
        <f t="shared" ca="1" si="22"/>
        <v>No</v>
      </c>
      <c r="U482" s="13" t="str">
        <f t="shared" ca="1" si="23"/>
        <v>No</v>
      </c>
      <c r="V482" s="236" t="s">
        <v>28</v>
      </c>
    </row>
    <row r="483" spans="1:22">
      <c r="A483" s="110" t="s">
        <v>4573</v>
      </c>
      <c r="B483" s="96" t="s">
        <v>4574</v>
      </c>
      <c r="C483" s="13" t="s">
        <v>7683</v>
      </c>
      <c r="D483" s="13" t="s">
        <v>52</v>
      </c>
      <c r="E483" s="13" t="s">
        <v>52</v>
      </c>
      <c r="F483" s="13" t="s">
        <v>26</v>
      </c>
      <c r="G483" s="13" t="str">
        <f t="shared" ca="1" si="21"/>
        <v>S1</v>
      </c>
      <c r="H483" s="109" t="s">
        <v>67</v>
      </c>
      <c r="I483" s="13" t="s">
        <v>55</v>
      </c>
      <c r="J483" s="13" t="s">
        <v>7684</v>
      </c>
      <c r="K483" s="100">
        <v>42625</v>
      </c>
      <c r="L483" s="100">
        <v>42673</v>
      </c>
      <c r="M483" s="98">
        <v>42689</v>
      </c>
      <c r="N483" s="13" t="s">
        <v>28</v>
      </c>
      <c r="O483" s="13" t="s">
        <v>28</v>
      </c>
      <c r="P483" s="233" t="s">
        <v>28</v>
      </c>
      <c r="Q483" s="13"/>
      <c r="R483" s="104">
        <v>500000</v>
      </c>
      <c r="S483" s="15" t="s">
        <v>72</v>
      </c>
      <c r="T483" s="13" t="str">
        <f t="shared" ca="1" si="22"/>
        <v>No</v>
      </c>
      <c r="U483" s="13" t="str">
        <f t="shared" ca="1" si="23"/>
        <v>No</v>
      </c>
      <c r="V483" s="236" t="s">
        <v>28</v>
      </c>
    </row>
    <row r="484" spans="1:22">
      <c r="A484" s="110" t="s">
        <v>4690</v>
      </c>
      <c r="B484" s="96" t="s">
        <v>4691</v>
      </c>
      <c r="C484" s="13" t="s">
        <v>7685</v>
      </c>
      <c r="D484" s="13" t="s">
        <v>52</v>
      </c>
      <c r="E484" s="13" t="s">
        <v>52</v>
      </c>
      <c r="F484" s="13" t="s">
        <v>26</v>
      </c>
      <c r="G484" s="13" t="str">
        <f t="shared" ca="1" si="21"/>
        <v>S1</v>
      </c>
      <c r="H484" s="109" t="s">
        <v>67</v>
      </c>
      <c r="I484" s="13" t="s">
        <v>55</v>
      </c>
      <c r="J484" s="13" t="s">
        <v>7686</v>
      </c>
      <c r="K484" s="100">
        <v>42541</v>
      </c>
      <c r="L484" s="100">
        <v>42622</v>
      </c>
      <c r="M484" s="98">
        <v>42704</v>
      </c>
      <c r="N484" s="13" t="s">
        <v>28</v>
      </c>
      <c r="O484" s="13" t="s">
        <v>28</v>
      </c>
      <c r="P484" s="233" t="s">
        <v>28</v>
      </c>
      <c r="Q484" s="13"/>
      <c r="R484" s="104">
        <v>500000</v>
      </c>
      <c r="S484" s="15" t="s">
        <v>72</v>
      </c>
      <c r="T484" s="13" t="str">
        <f t="shared" ca="1" si="22"/>
        <v>No</v>
      </c>
      <c r="U484" s="13" t="str">
        <f t="shared" ca="1" si="23"/>
        <v>No</v>
      </c>
      <c r="V484" s="236" t="s">
        <v>28</v>
      </c>
    </row>
    <row r="485" spans="1:22">
      <c r="A485" s="103" t="s">
        <v>4573</v>
      </c>
      <c r="B485" s="96" t="s">
        <v>4574</v>
      </c>
      <c r="C485" s="13" t="s">
        <v>7687</v>
      </c>
      <c r="D485" s="13" t="s">
        <v>52</v>
      </c>
      <c r="E485" s="13" t="s">
        <v>52</v>
      </c>
      <c r="F485" s="13" t="s">
        <v>26</v>
      </c>
      <c r="G485" s="13" t="str">
        <f t="shared" ca="1" si="21"/>
        <v>S1</v>
      </c>
      <c r="H485" s="109" t="s">
        <v>67</v>
      </c>
      <c r="I485" s="13" t="s">
        <v>55</v>
      </c>
      <c r="J485" s="13" t="s">
        <v>7688</v>
      </c>
      <c r="K485" s="100">
        <v>42439</v>
      </c>
      <c r="L485" s="100">
        <v>42706</v>
      </c>
      <c r="M485" s="106">
        <v>42716</v>
      </c>
      <c r="N485" s="13" t="s">
        <v>28</v>
      </c>
      <c r="O485" s="13" t="s">
        <v>28</v>
      </c>
      <c r="P485" s="233" t="s">
        <v>28</v>
      </c>
      <c r="Q485" s="13"/>
      <c r="R485" s="104">
        <v>500000</v>
      </c>
      <c r="S485" s="15" t="s">
        <v>72</v>
      </c>
      <c r="T485" s="13" t="str">
        <f t="shared" ca="1" si="22"/>
        <v>No</v>
      </c>
      <c r="U485" s="13" t="str">
        <f t="shared" ca="1" si="23"/>
        <v>No</v>
      </c>
      <c r="V485" s="236" t="s">
        <v>28</v>
      </c>
    </row>
    <row r="486" spans="1:22">
      <c r="A486" s="103" t="s">
        <v>4690</v>
      </c>
      <c r="B486" s="96" t="s">
        <v>4691</v>
      </c>
      <c r="C486" s="13" t="s">
        <v>7689</v>
      </c>
      <c r="D486" s="13" t="s">
        <v>52</v>
      </c>
      <c r="E486" s="13" t="s">
        <v>52</v>
      </c>
      <c r="F486" s="13" t="s">
        <v>26</v>
      </c>
      <c r="G486" s="13" t="str">
        <f t="shared" ca="1" si="21"/>
        <v>S1</v>
      </c>
      <c r="H486" s="101" t="s">
        <v>67</v>
      </c>
      <c r="I486" s="13" t="s">
        <v>55</v>
      </c>
      <c r="J486" s="13" t="s">
        <v>7690</v>
      </c>
      <c r="K486" s="100">
        <v>42536</v>
      </c>
      <c r="L486" s="100">
        <v>42705</v>
      </c>
      <c r="M486" s="106">
        <v>42718</v>
      </c>
      <c r="N486" s="13" t="s">
        <v>28</v>
      </c>
      <c r="O486" s="13" t="s">
        <v>28</v>
      </c>
      <c r="P486" s="233" t="s">
        <v>28</v>
      </c>
      <c r="Q486" s="13"/>
      <c r="R486" s="103">
        <v>500000</v>
      </c>
      <c r="S486" s="15" t="s">
        <v>72</v>
      </c>
      <c r="T486" s="13" t="str">
        <f t="shared" ca="1" si="22"/>
        <v>No</v>
      </c>
      <c r="U486" s="13" t="str">
        <f t="shared" ca="1" si="23"/>
        <v>No</v>
      </c>
      <c r="V486" s="236" t="s">
        <v>28</v>
      </c>
    </row>
    <row r="487" spans="1:22">
      <c r="A487" s="104" t="s">
        <v>4690</v>
      </c>
      <c r="B487" s="96" t="s">
        <v>4691</v>
      </c>
      <c r="C487" s="13" t="s">
        <v>6613</v>
      </c>
      <c r="D487" s="13" t="s">
        <v>52</v>
      </c>
      <c r="E487" s="13" t="s">
        <v>52</v>
      </c>
      <c r="F487" s="13" t="s">
        <v>26</v>
      </c>
      <c r="G487" s="13" t="str">
        <f t="shared" ca="1" si="21"/>
        <v>S1</v>
      </c>
      <c r="H487" s="109" t="s">
        <v>67</v>
      </c>
      <c r="I487" s="13" t="s">
        <v>55</v>
      </c>
      <c r="J487" s="13" t="s">
        <v>7691</v>
      </c>
      <c r="K487" s="100">
        <v>42644</v>
      </c>
      <c r="L487" s="100">
        <v>42706</v>
      </c>
      <c r="M487" s="98">
        <v>42720</v>
      </c>
      <c r="N487" s="13" t="s">
        <v>28</v>
      </c>
      <c r="O487" s="13" t="s">
        <v>28</v>
      </c>
      <c r="P487" s="233" t="s">
        <v>28</v>
      </c>
      <c r="Q487" s="13"/>
      <c r="R487" s="103">
        <v>500000</v>
      </c>
      <c r="S487" s="15" t="s">
        <v>72</v>
      </c>
      <c r="T487" s="13" t="str">
        <f t="shared" ca="1" si="22"/>
        <v>No</v>
      </c>
      <c r="U487" s="13" t="str">
        <f t="shared" ca="1" si="23"/>
        <v>No</v>
      </c>
      <c r="V487" s="236" t="s">
        <v>28</v>
      </c>
    </row>
    <row r="488" spans="1:22">
      <c r="A488" s="110" t="s">
        <v>4174</v>
      </c>
      <c r="B488" s="96" t="s">
        <v>4133</v>
      </c>
      <c r="C488" s="13" t="s">
        <v>7692</v>
      </c>
      <c r="D488" s="13" t="s">
        <v>52</v>
      </c>
      <c r="E488" s="13" t="s">
        <v>52</v>
      </c>
      <c r="F488" s="13" t="s">
        <v>26</v>
      </c>
      <c r="G488" s="13" t="str">
        <f t="shared" ca="1" si="21"/>
        <v>S1</v>
      </c>
      <c r="H488" s="109" t="s">
        <v>67</v>
      </c>
      <c r="I488" s="13" t="s">
        <v>55</v>
      </c>
      <c r="J488" s="13" t="s">
        <v>7693</v>
      </c>
      <c r="K488" s="100">
        <v>42471</v>
      </c>
      <c r="L488" s="100">
        <v>42713</v>
      </c>
      <c r="M488" s="98">
        <v>42723</v>
      </c>
      <c r="N488" s="13" t="s">
        <v>28</v>
      </c>
      <c r="O488" s="13" t="s">
        <v>28</v>
      </c>
      <c r="P488" s="233" t="s">
        <v>28</v>
      </c>
      <c r="Q488" s="13"/>
      <c r="R488" s="103">
        <v>500000</v>
      </c>
      <c r="S488" s="15" t="s">
        <v>72</v>
      </c>
      <c r="T488" s="13" t="str">
        <f t="shared" ca="1" si="22"/>
        <v>No</v>
      </c>
      <c r="U488" s="13" t="str">
        <f t="shared" ca="1" si="23"/>
        <v>No</v>
      </c>
      <c r="V488" s="236" t="s">
        <v>28</v>
      </c>
    </row>
    <row r="489" spans="1:22">
      <c r="A489" s="110" t="s">
        <v>4475</v>
      </c>
      <c r="B489" s="96" t="s">
        <v>4476</v>
      </c>
      <c r="C489" s="13" t="s">
        <v>7694</v>
      </c>
      <c r="D489" s="13" t="s">
        <v>52</v>
      </c>
      <c r="E489" s="13" t="s">
        <v>52</v>
      </c>
      <c r="F489" s="13" t="s">
        <v>26</v>
      </c>
      <c r="G489" s="13" t="str">
        <f t="shared" ca="1" si="21"/>
        <v>S1</v>
      </c>
      <c r="H489" s="109" t="s">
        <v>67</v>
      </c>
      <c r="I489" s="13" t="s">
        <v>55</v>
      </c>
      <c r="J489" s="13" t="s">
        <v>7695</v>
      </c>
      <c r="K489" s="100">
        <v>42491</v>
      </c>
      <c r="L489" s="100">
        <v>42644</v>
      </c>
      <c r="M489" s="98">
        <v>42735</v>
      </c>
      <c r="N489" s="13" t="s">
        <v>28</v>
      </c>
      <c r="O489" s="13" t="s">
        <v>28</v>
      </c>
      <c r="P489" s="233" t="s">
        <v>28</v>
      </c>
      <c r="Q489" s="13"/>
      <c r="R489" s="15">
        <v>500000</v>
      </c>
      <c r="S489" s="15" t="s">
        <v>72</v>
      </c>
      <c r="T489" s="13" t="str">
        <f t="shared" ca="1" si="22"/>
        <v>No</v>
      </c>
      <c r="U489" s="13" t="str">
        <f t="shared" ca="1" si="23"/>
        <v>No</v>
      </c>
      <c r="V489" s="236" t="s">
        <v>28</v>
      </c>
    </row>
    <row r="490" spans="1:22">
      <c r="A490" s="110" t="s">
        <v>4174</v>
      </c>
      <c r="B490" s="96" t="s">
        <v>4133</v>
      </c>
      <c r="C490" s="13" t="s">
        <v>7696</v>
      </c>
      <c r="D490" s="13" t="s">
        <v>52</v>
      </c>
      <c r="E490" s="13" t="s">
        <v>52</v>
      </c>
      <c r="F490" s="13" t="s">
        <v>26</v>
      </c>
      <c r="G490" s="13" t="str">
        <f t="shared" ca="1" si="21"/>
        <v>S1</v>
      </c>
      <c r="H490" s="109" t="s">
        <v>67</v>
      </c>
      <c r="I490" s="13" t="s">
        <v>5399</v>
      </c>
      <c r="J490" s="13" t="s">
        <v>7697</v>
      </c>
      <c r="K490" s="100">
        <v>42544</v>
      </c>
      <c r="L490" s="100">
        <v>42735</v>
      </c>
      <c r="M490" s="98">
        <v>42735</v>
      </c>
      <c r="N490" s="13" t="s">
        <v>28</v>
      </c>
      <c r="O490" s="13" t="s">
        <v>28</v>
      </c>
      <c r="P490" s="233" t="s">
        <v>28</v>
      </c>
      <c r="Q490" s="13" t="s">
        <v>7698</v>
      </c>
      <c r="R490" s="102">
        <v>500000</v>
      </c>
      <c r="S490" s="15" t="s">
        <v>72</v>
      </c>
      <c r="T490" s="13" t="str">
        <f t="shared" ca="1" si="22"/>
        <v>No</v>
      </c>
      <c r="U490" s="13" t="str">
        <f t="shared" ca="1" si="23"/>
        <v>No</v>
      </c>
      <c r="V490" s="236" t="s">
        <v>28</v>
      </c>
    </row>
    <row r="491" spans="1:22">
      <c r="A491" s="103" t="s">
        <v>6599</v>
      </c>
      <c r="B491" s="103" t="s">
        <v>7699</v>
      </c>
      <c r="C491" s="13" t="s">
        <v>7700</v>
      </c>
      <c r="D491" s="13" t="s">
        <v>52</v>
      </c>
      <c r="E491" s="13" t="s">
        <v>52</v>
      </c>
      <c r="F491" s="13" t="s">
        <v>26</v>
      </c>
      <c r="G491" s="13" t="str">
        <f t="shared" ca="1" si="21"/>
        <v>S1</v>
      </c>
      <c r="H491" s="101" t="s">
        <v>67</v>
      </c>
      <c r="I491" s="13" t="s">
        <v>55</v>
      </c>
      <c r="J491" s="13" t="s">
        <v>7701</v>
      </c>
      <c r="K491" s="100">
        <v>42614</v>
      </c>
      <c r="L491" s="100">
        <v>42719</v>
      </c>
      <c r="M491" s="106">
        <v>42766</v>
      </c>
      <c r="N491" s="13" t="s">
        <v>28</v>
      </c>
      <c r="O491" s="13" t="s">
        <v>28</v>
      </c>
      <c r="P491" s="233" t="s">
        <v>28</v>
      </c>
      <c r="Q491" s="13"/>
      <c r="R491" s="104">
        <v>500000</v>
      </c>
      <c r="S491" s="15" t="s">
        <v>72</v>
      </c>
      <c r="T491" s="13" t="str">
        <f t="shared" ca="1" si="22"/>
        <v>No</v>
      </c>
      <c r="U491" s="13" t="str">
        <f t="shared" ca="1" si="23"/>
        <v>No</v>
      </c>
      <c r="V491" s="236" t="s">
        <v>28</v>
      </c>
    </row>
    <row r="492" spans="1:22">
      <c r="A492" s="102" t="s">
        <v>4214</v>
      </c>
      <c r="B492" s="96" t="s">
        <v>4215</v>
      </c>
      <c r="C492" s="13" t="s">
        <v>7702</v>
      </c>
      <c r="D492" s="13" t="s">
        <v>52</v>
      </c>
      <c r="E492" s="13" t="s">
        <v>52</v>
      </c>
      <c r="F492" s="13" t="s">
        <v>26</v>
      </c>
      <c r="G492" s="13" t="str">
        <f t="shared" ca="1" si="21"/>
        <v>S1</v>
      </c>
      <c r="H492" s="109" t="s">
        <v>67</v>
      </c>
      <c r="I492" s="13" t="s">
        <v>55</v>
      </c>
      <c r="J492" s="13" t="s">
        <v>7703</v>
      </c>
      <c r="K492" s="100">
        <v>42678</v>
      </c>
      <c r="L492" s="100">
        <v>42719</v>
      </c>
      <c r="M492" s="106">
        <v>42766</v>
      </c>
      <c r="N492" s="13" t="s">
        <v>28</v>
      </c>
      <c r="O492" s="13" t="s">
        <v>28</v>
      </c>
      <c r="P492" s="233" t="s">
        <v>28</v>
      </c>
      <c r="Q492" s="13"/>
      <c r="R492" s="102">
        <v>40390</v>
      </c>
      <c r="S492" s="15" t="s">
        <v>72</v>
      </c>
      <c r="T492" s="13" t="str">
        <f t="shared" ca="1" si="22"/>
        <v>No</v>
      </c>
      <c r="U492" s="13" t="str">
        <f t="shared" ca="1" si="23"/>
        <v>No</v>
      </c>
      <c r="V492" s="236" t="s">
        <v>28</v>
      </c>
    </row>
    <row r="493" spans="1:22">
      <c r="A493" s="110" t="s">
        <v>4174</v>
      </c>
      <c r="B493" s="96" t="s">
        <v>4133</v>
      </c>
      <c r="C493" s="13" t="s">
        <v>7704</v>
      </c>
      <c r="D493" s="13" t="s">
        <v>52</v>
      </c>
      <c r="E493" s="13" t="s">
        <v>52</v>
      </c>
      <c r="F493" s="13" t="s">
        <v>26</v>
      </c>
      <c r="G493" s="13" t="str">
        <f t="shared" ca="1" si="21"/>
        <v>S1</v>
      </c>
      <c r="H493" s="13" t="s">
        <v>67</v>
      </c>
      <c r="I493" s="13" t="s">
        <v>55</v>
      </c>
      <c r="J493" s="13" t="s">
        <v>7705</v>
      </c>
      <c r="K493" s="100">
        <v>42717</v>
      </c>
      <c r="L493" s="100">
        <v>42762</v>
      </c>
      <c r="M493" s="22">
        <v>42772</v>
      </c>
      <c r="N493" s="13" t="s">
        <v>28</v>
      </c>
      <c r="O493" s="13" t="s">
        <v>28</v>
      </c>
      <c r="P493" s="233" t="s">
        <v>28</v>
      </c>
      <c r="Q493" s="13"/>
      <c r="R493" s="102">
        <v>500000</v>
      </c>
      <c r="S493" s="15" t="s">
        <v>72</v>
      </c>
      <c r="T493" s="13" t="str">
        <f t="shared" ca="1" si="22"/>
        <v>No</v>
      </c>
      <c r="U493" s="13" t="str">
        <f t="shared" ca="1" si="23"/>
        <v>No</v>
      </c>
      <c r="V493" s="236" t="s">
        <v>28</v>
      </c>
    </row>
    <row r="494" spans="1:22">
      <c r="A494" s="110" t="s">
        <v>4690</v>
      </c>
      <c r="B494" s="96" t="s">
        <v>4691</v>
      </c>
      <c r="C494" s="13" t="s">
        <v>7706</v>
      </c>
      <c r="D494" s="13" t="s">
        <v>108</v>
      </c>
      <c r="E494" s="13" t="s">
        <v>52</v>
      </c>
      <c r="F494" s="13" t="s">
        <v>26</v>
      </c>
      <c r="G494" s="13" t="str">
        <f t="shared" ca="1" si="21"/>
        <v>S1</v>
      </c>
      <c r="H494" s="109" t="s">
        <v>67</v>
      </c>
      <c r="I494" s="13" t="s">
        <v>5399</v>
      </c>
      <c r="J494" s="13" t="s">
        <v>7707</v>
      </c>
      <c r="K494" s="100">
        <v>42579</v>
      </c>
      <c r="L494" s="100">
        <v>42682</v>
      </c>
      <c r="M494" s="98">
        <v>42772</v>
      </c>
      <c r="N494" s="13" t="s">
        <v>28</v>
      </c>
      <c r="O494" s="13" t="s">
        <v>28</v>
      </c>
      <c r="P494" s="233" t="s">
        <v>28</v>
      </c>
      <c r="Q494" s="13"/>
      <c r="R494" s="104">
        <v>500000</v>
      </c>
      <c r="S494" s="15" t="s">
        <v>72</v>
      </c>
      <c r="T494" s="13" t="str">
        <f t="shared" ca="1" si="22"/>
        <v>No</v>
      </c>
      <c r="U494" s="13" t="str">
        <f t="shared" ca="1" si="23"/>
        <v>No</v>
      </c>
      <c r="V494" s="236" t="s">
        <v>28</v>
      </c>
    </row>
    <row r="495" spans="1:22">
      <c r="A495" s="103" t="s">
        <v>4429</v>
      </c>
      <c r="B495" s="96" t="s">
        <v>152</v>
      </c>
      <c r="C495" s="13" t="s">
        <v>7708</v>
      </c>
      <c r="D495" s="13" t="s">
        <v>52</v>
      </c>
      <c r="E495" s="13" t="s">
        <v>52</v>
      </c>
      <c r="F495" s="13" t="s">
        <v>26</v>
      </c>
      <c r="G495" s="13" t="str">
        <f t="shared" ca="1" si="21"/>
        <v>S1</v>
      </c>
      <c r="H495" s="13" t="s">
        <v>67</v>
      </c>
      <c r="I495" s="13" t="s">
        <v>55</v>
      </c>
      <c r="J495" s="13" t="s">
        <v>7709</v>
      </c>
      <c r="K495" s="100">
        <v>42719</v>
      </c>
      <c r="L495" s="100">
        <v>42760</v>
      </c>
      <c r="M495" s="22">
        <v>42774</v>
      </c>
      <c r="N495" s="13" t="s">
        <v>28</v>
      </c>
      <c r="O495" s="13" t="s">
        <v>28</v>
      </c>
      <c r="P495" s="233" t="s">
        <v>28</v>
      </c>
      <c r="Q495" s="13"/>
      <c r="R495" s="103">
        <v>500000</v>
      </c>
      <c r="S495" s="15" t="s">
        <v>72</v>
      </c>
      <c r="T495" s="13" t="str">
        <f t="shared" ca="1" si="22"/>
        <v>No</v>
      </c>
      <c r="U495" s="13" t="str">
        <f t="shared" ca="1" si="23"/>
        <v>No</v>
      </c>
      <c r="V495" s="236" t="s">
        <v>28</v>
      </c>
    </row>
    <row r="496" spans="1:22">
      <c r="A496" s="104" t="s">
        <v>4132</v>
      </c>
      <c r="B496" s="96" t="s">
        <v>4695</v>
      </c>
      <c r="C496" s="13" t="s">
        <v>7710</v>
      </c>
      <c r="D496" s="13" t="s">
        <v>52</v>
      </c>
      <c r="E496" s="13" t="s">
        <v>52</v>
      </c>
      <c r="F496" s="13" t="s">
        <v>26</v>
      </c>
      <c r="G496" s="13" t="str">
        <f t="shared" ca="1" si="21"/>
        <v>S1</v>
      </c>
      <c r="H496" s="109" t="s">
        <v>67</v>
      </c>
      <c r="I496" s="13" t="s">
        <v>55</v>
      </c>
      <c r="J496" s="13" t="s">
        <v>7711</v>
      </c>
      <c r="K496" s="100">
        <v>42552</v>
      </c>
      <c r="L496" s="100">
        <v>42711</v>
      </c>
      <c r="M496" s="98">
        <v>42779</v>
      </c>
      <c r="N496" s="13" t="s">
        <v>28</v>
      </c>
      <c r="O496" s="13" t="s">
        <v>28</v>
      </c>
      <c r="P496" s="233" t="s">
        <v>28</v>
      </c>
      <c r="Q496" s="13"/>
      <c r="R496" s="15">
        <v>500000</v>
      </c>
      <c r="S496" s="15" t="s">
        <v>72</v>
      </c>
      <c r="T496" s="13" t="str">
        <f t="shared" ca="1" si="22"/>
        <v>No</v>
      </c>
      <c r="U496" s="13" t="str">
        <f t="shared" ca="1" si="23"/>
        <v>No</v>
      </c>
      <c r="V496" s="236" t="s">
        <v>28</v>
      </c>
    </row>
    <row r="497" spans="1:22">
      <c r="A497" s="13" t="s">
        <v>4214</v>
      </c>
      <c r="B497" s="13" t="s">
        <v>4215</v>
      </c>
      <c r="C497" s="13" t="s">
        <v>7712</v>
      </c>
      <c r="D497" s="13" t="s">
        <v>52</v>
      </c>
      <c r="E497" s="13" t="s">
        <v>52</v>
      </c>
      <c r="F497" s="13" t="s">
        <v>26</v>
      </c>
      <c r="G497" s="13" t="str">
        <f t="shared" ca="1" si="21"/>
        <v>S1</v>
      </c>
      <c r="H497" s="13" t="s">
        <v>67</v>
      </c>
      <c r="I497" s="13" t="s">
        <v>55</v>
      </c>
      <c r="J497" s="13" t="s">
        <v>7713</v>
      </c>
      <c r="K497" s="100">
        <v>42678</v>
      </c>
      <c r="L497" s="100">
        <v>42766</v>
      </c>
      <c r="M497" s="22">
        <v>42781</v>
      </c>
      <c r="N497" s="13" t="s">
        <v>28</v>
      </c>
      <c r="O497" s="13" t="s">
        <v>28</v>
      </c>
      <c r="P497" s="233" t="s">
        <v>28</v>
      </c>
      <c r="Q497" s="13"/>
      <c r="R497" s="15">
        <v>500000</v>
      </c>
      <c r="S497" s="15" t="s">
        <v>72</v>
      </c>
      <c r="T497" s="13" t="str">
        <f t="shared" ca="1" si="22"/>
        <v>No</v>
      </c>
      <c r="U497" s="13" t="str">
        <f t="shared" ca="1" si="23"/>
        <v>No</v>
      </c>
      <c r="V497" s="236" t="s">
        <v>28</v>
      </c>
    </row>
    <row r="498" spans="1:22">
      <c r="A498" s="110" t="s">
        <v>4690</v>
      </c>
      <c r="B498" s="96" t="s">
        <v>4691</v>
      </c>
      <c r="C498" s="13" t="s">
        <v>7714</v>
      </c>
      <c r="D498" s="13" t="s">
        <v>108</v>
      </c>
      <c r="E498" s="13" t="s">
        <v>52</v>
      </c>
      <c r="F498" s="13" t="s">
        <v>26</v>
      </c>
      <c r="G498" s="13" t="str">
        <f t="shared" ca="1" si="21"/>
        <v>S1</v>
      </c>
      <c r="H498" s="13" t="s">
        <v>67</v>
      </c>
      <c r="I498" s="13" t="s">
        <v>55</v>
      </c>
      <c r="J498" s="13" t="s">
        <v>7715</v>
      </c>
      <c r="K498" s="100">
        <v>42773</v>
      </c>
      <c r="L498" s="100">
        <v>42783</v>
      </c>
      <c r="M498" s="22">
        <v>42787</v>
      </c>
      <c r="N498" s="13" t="s">
        <v>28</v>
      </c>
      <c r="O498" s="13" t="s">
        <v>28</v>
      </c>
      <c r="P498" s="233" t="s">
        <v>28</v>
      </c>
      <c r="Q498" s="13"/>
      <c r="R498" s="104">
        <v>500000</v>
      </c>
      <c r="S498" s="15" t="s">
        <v>72</v>
      </c>
      <c r="T498" s="13" t="str">
        <f t="shared" ca="1" si="22"/>
        <v>No</v>
      </c>
      <c r="U498" s="13" t="str">
        <f t="shared" ca="1" si="23"/>
        <v>No</v>
      </c>
      <c r="V498" s="236" t="s">
        <v>28</v>
      </c>
    </row>
    <row r="499" spans="1:22">
      <c r="A499" s="110" t="s">
        <v>4174</v>
      </c>
      <c r="B499" s="96" t="s">
        <v>4133</v>
      </c>
      <c r="C499" s="13" t="s">
        <v>7716</v>
      </c>
      <c r="D499" s="13" t="s">
        <v>52</v>
      </c>
      <c r="E499" s="13" t="s">
        <v>52</v>
      </c>
      <c r="F499" s="13" t="s">
        <v>26</v>
      </c>
      <c r="G499" s="13" t="str">
        <f t="shared" ca="1" si="21"/>
        <v>S1</v>
      </c>
      <c r="H499" s="13" t="s">
        <v>67</v>
      </c>
      <c r="I499" s="13" t="s">
        <v>55</v>
      </c>
      <c r="J499" s="13" t="s">
        <v>7717</v>
      </c>
      <c r="K499" s="100">
        <v>42736</v>
      </c>
      <c r="L499" s="100">
        <v>42758</v>
      </c>
      <c r="M499" s="22">
        <v>42791</v>
      </c>
      <c r="N499" s="13" t="s">
        <v>28</v>
      </c>
      <c r="O499" s="13" t="s">
        <v>28</v>
      </c>
      <c r="P499" s="233" t="s">
        <v>28</v>
      </c>
      <c r="Q499" s="13"/>
      <c r="R499" s="103">
        <v>500000</v>
      </c>
      <c r="S499" s="15" t="s">
        <v>72</v>
      </c>
      <c r="T499" s="13" t="str">
        <f t="shared" ca="1" si="22"/>
        <v>No</v>
      </c>
      <c r="U499" s="13" t="str">
        <f t="shared" ca="1" si="23"/>
        <v>No</v>
      </c>
      <c r="V499" s="236" t="s">
        <v>28</v>
      </c>
    </row>
    <row r="500" spans="1:22">
      <c r="A500" s="110" t="s">
        <v>4690</v>
      </c>
      <c r="B500" s="96" t="s">
        <v>4691</v>
      </c>
      <c r="C500" s="13" t="s">
        <v>7718</v>
      </c>
      <c r="D500" s="13" t="s">
        <v>52</v>
      </c>
      <c r="E500" s="13" t="s">
        <v>52</v>
      </c>
      <c r="F500" s="13" t="s">
        <v>26</v>
      </c>
      <c r="G500" s="13" t="str">
        <f t="shared" ca="1" si="21"/>
        <v>S1</v>
      </c>
      <c r="H500" s="13" t="s">
        <v>67</v>
      </c>
      <c r="I500" s="13" t="s">
        <v>55</v>
      </c>
      <c r="J500" s="13" t="s">
        <v>7719</v>
      </c>
      <c r="K500" s="100">
        <v>42723</v>
      </c>
      <c r="L500" s="100">
        <v>42767</v>
      </c>
      <c r="M500" s="22">
        <v>42794</v>
      </c>
      <c r="N500" s="13" t="s">
        <v>28</v>
      </c>
      <c r="O500" s="13" t="s">
        <v>28</v>
      </c>
      <c r="P500" s="233" t="s">
        <v>28</v>
      </c>
      <c r="Q500" s="13"/>
      <c r="R500" s="15">
        <v>500000</v>
      </c>
      <c r="S500" s="15" t="s">
        <v>72</v>
      </c>
      <c r="T500" s="13" t="str">
        <f t="shared" ca="1" si="22"/>
        <v>No</v>
      </c>
      <c r="U500" s="13" t="str">
        <f t="shared" ca="1" si="23"/>
        <v>No</v>
      </c>
      <c r="V500" s="236" t="s">
        <v>28</v>
      </c>
    </row>
    <row r="501" spans="1:22">
      <c r="A501" s="13" t="s">
        <v>5850</v>
      </c>
      <c r="B501" s="110" t="s">
        <v>5851</v>
      </c>
      <c r="C501" s="13" t="s">
        <v>7720</v>
      </c>
      <c r="D501" s="13" t="s">
        <v>52</v>
      </c>
      <c r="E501" s="13" t="s">
        <v>52</v>
      </c>
      <c r="F501" s="13" t="s">
        <v>26</v>
      </c>
      <c r="G501" s="13" t="str">
        <f t="shared" ca="1" si="21"/>
        <v>S1</v>
      </c>
      <c r="H501" s="13" t="s">
        <v>67</v>
      </c>
      <c r="I501" s="13" t="s">
        <v>55</v>
      </c>
      <c r="J501" s="13" t="s">
        <v>7721</v>
      </c>
      <c r="K501" s="100">
        <v>42681</v>
      </c>
      <c r="L501" s="100">
        <v>42734</v>
      </c>
      <c r="M501" s="22">
        <v>42805</v>
      </c>
      <c r="N501" s="13" t="s">
        <v>28</v>
      </c>
      <c r="O501" s="13" t="s">
        <v>28</v>
      </c>
      <c r="P501" s="233" t="s">
        <v>28</v>
      </c>
      <c r="Q501" s="13"/>
      <c r="R501" s="104">
        <v>500000</v>
      </c>
      <c r="S501" s="15" t="s">
        <v>72</v>
      </c>
      <c r="T501" s="13" t="str">
        <f t="shared" ca="1" si="22"/>
        <v>No</v>
      </c>
      <c r="U501" s="13" t="str">
        <f t="shared" ca="1" si="23"/>
        <v>No</v>
      </c>
      <c r="V501" s="236" t="s">
        <v>28</v>
      </c>
    </row>
    <row r="502" spans="1:22">
      <c r="A502" s="13" t="s">
        <v>4132</v>
      </c>
      <c r="B502" s="96" t="s">
        <v>4695</v>
      </c>
      <c r="C502" s="13" t="s">
        <v>7722</v>
      </c>
      <c r="D502" s="13" t="s">
        <v>52</v>
      </c>
      <c r="E502" s="13" t="s">
        <v>52</v>
      </c>
      <c r="F502" s="13" t="s">
        <v>26</v>
      </c>
      <c r="G502" s="13" t="str">
        <f t="shared" ca="1" si="21"/>
        <v>S1</v>
      </c>
      <c r="H502" s="13" t="s">
        <v>67</v>
      </c>
      <c r="I502" s="13" t="s">
        <v>55</v>
      </c>
      <c r="J502" s="13" t="s">
        <v>7723</v>
      </c>
      <c r="K502" s="100">
        <v>42583</v>
      </c>
      <c r="L502" s="100">
        <v>42794</v>
      </c>
      <c r="M502" s="22">
        <v>42809</v>
      </c>
      <c r="N502" s="13" t="s">
        <v>28</v>
      </c>
      <c r="O502" s="13" t="s">
        <v>28</v>
      </c>
      <c r="P502" s="233" t="s">
        <v>28</v>
      </c>
      <c r="Q502" s="13"/>
      <c r="R502" s="15">
        <v>500000</v>
      </c>
      <c r="S502" s="15" t="s">
        <v>72</v>
      </c>
      <c r="T502" s="13" t="str">
        <f t="shared" ca="1" si="22"/>
        <v>No</v>
      </c>
      <c r="U502" s="13" t="str">
        <f t="shared" ca="1" si="23"/>
        <v>No</v>
      </c>
      <c r="V502" s="236" t="s">
        <v>28</v>
      </c>
    </row>
    <row r="503" spans="1:22">
      <c r="A503" s="13" t="s">
        <v>4132</v>
      </c>
      <c r="B503" s="96" t="s">
        <v>4695</v>
      </c>
      <c r="C503" s="13" t="s">
        <v>7722</v>
      </c>
      <c r="D503" s="13" t="s">
        <v>52</v>
      </c>
      <c r="E503" s="13" t="s">
        <v>52</v>
      </c>
      <c r="F503" s="13" t="s">
        <v>26</v>
      </c>
      <c r="G503" s="13" t="str">
        <f t="shared" ca="1" si="21"/>
        <v>S1</v>
      </c>
      <c r="H503" s="13" t="s">
        <v>67</v>
      </c>
      <c r="I503" s="13" t="s">
        <v>68</v>
      </c>
      <c r="J503" s="233" t="s">
        <v>7724</v>
      </c>
      <c r="K503" s="100">
        <v>42789</v>
      </c>
      <c r="L503" s="100">
        <v>42804</v>
      </c>
      <c r="M503" s="22">
        <v>42810</v>
      </c>
      <c r="N503" s="13" t="s">
        <v>28</v>
      </c>
      <c r="O503" s="13" t="s">
        <v>28</v>
      </c>
      <c r="P503" s="233" t="s">
        <v>28</v>
      </c>
      <c r="Q503" s="13" t="s">
        <v>3641</v>
      </c>
      <c r="R503" s="104">
        <v>500000</v>
      </c>
      <c r="S503" s="15" t="s">
        <v>72</v>
      </c>
      <c r="T503" s="13" t="str">
        <f t="shared" ca="1" si="22"/>
        <v>No</v>
      </c>
      <c r="U503" s="13" t="str">
        <f t="shared" ca="1" si="23"/>
        <v>No</v>
      </c>
      <c r="V503" s="236" t="s">
        <v>28</v>
      </c>
    </row>
    <row r="504" spans="1:22">
      <c r="A504" s="110" t="s">
        <v>4174</v>
      </c>
      <c r="B504" s="96" t="s">
        <v>4133</v>
      </c>
      <c r="C504" s="13" t="s">
        <v>7725</v>
      </c>
      <c r="D504" s="13" t="s">
        <v>52</v>
      </c>
      <c r="E504" s="13" t="s">
        <v>52</v>
      </c>
      <c r="F504" s="13" t="s">
        <v>26</v>
      </c>
      <c r="G504" s="13" t="str">
        <f t="shared" ca="1" si="21"/>
        <v>S1</v>
      </c>
      <c r="H504" s="13" t="s">
        <v>67</v>
      </c>
      <c r="I504" s="13" t="s">
        <v>55</v>
      </c>
      <c r="J504" s="13" t="s">
        <v>7726</v>
      </c>
      <c r="K504" s="100">
        <v>42551</v>
      </c>
      <c r="L504" s="100">
        <v>42790</v>
      </c>
      <c r="M504" s="22">
        <v>42825</v>
      </c>
      <c r="N504" s="13" t="s">
        <v>28</v>
      </c>
      <c r="O504" s="13" t="s">
        <v>28</v>
      </c>
      <c r="P504" s="13" t="s">
        <v>28</v>
      </c>
      <c r="Q504" s="13"/>
      <c r="R504" s="104">
        <v>500000</v>
      </c>
      <c r="S504" s="15" t="s">
        <v>72</v>
      </c>
      <c r="T504" s="13" t="str">
        <f t="shared" ca="1" si="22"/>
        <v>No</v>
      </c>
      <c r="U504" s="13" t="str">
        <f t="shared" ca="1" si="23"/>
        <v>No</v>
      </c>
      <c r="V504" s="236" t="s">
        <v>28</v>
      </c>
    </row>
    <row r="505" spans="1:22">
      <c r="A505" s="13" t="s">
        <v>6599</v>
      </c>
      <c r="B505" s="13" t="s">
        <v>7727</v>
      </c>
      <c r="C505" s="13" t="s">
        <v>7728</v>
      </c>
      <c r="D505" s="13" t="s">
        <v>52</v>
      </c>
      <c r="E505" s="13" t="s">
        <v>52</v>
      </c>
      <c r="F505" s="13" t="s">
        <v>26</v>
      </c>
      <c r="G505" s="13" t="str">
        <f t="shared" ca="1" si="21"/>
        <v>S1</v>
      </c>
      <c r="H505" s="13" t="s">
        <v>67</v>
      </c>
      <c r="I505" s="13" t="s">
        <v>55</v>
      </c>
      <c r="J505" s="13" t="s">
        <v>7729</v>
      </c>
      <c r="K505" s="100">
        <v>42772</v>
      </c>
      <c r="L505" s="100">
        <v>42783</v>
      </c>
      <c r="M505" s="22">
        <v>42825</v>
      </c>
      <c r="N505" s="13" t="s">
        <v>28</v>
      </c>
      <c r="O505" s="13" t="s">
        <v>28</v>
      </c>
      <c r="P505" s="13" t="s">
        <v>28</v>
      </c>
      <c r="Q505" s="13"/>
      <c r="R505" s="15">
        <v>500000</v>
      </c>
      <c r="S505" s="15" t="s">
        <v>72</v>
      </c>
      <c r="T505" s="13" t="str">
        <f t="shared" ca="1" si="22"/>
        <v>No</v>
      </c>
      <c r="U505" s="13" t="str">
        <f t="shared" ca="1" si="23"/>
        <v>No</v>
      </c>
      <c r="V505" s="236" t="s">
        <v>28</v>
      </c>
    </row>
    <row r="506" spans="1:22">
      <c r="A506" s="102" t="s">
        <v>4429</v>
      </c>
      <c r="B506" s="96" t="s">
        <v>152</v>
      </c>
      <c r="C506" s="13" t="s">
        <v>7730</v>
      </c>
      <c r="D506" s="13" t="s">
        <v>52</v>
      </c>
      <c r="E506" s="13" t="s">
        <v>52</v>
      </c>
      <c r="F506" s="13" t="s">
        <v>26</v>
      </c>
      <c r="G506" s="13" t="str">
        <f t="shared" ca="1" si="21"/>
        <v>S1</v>
      </c>
      <c r="H506" s="13" t="s">
        <v>67</v>
      </c>
      <c r="I506" s="13" t="s">
        <v>55</v>
      </c>
      <c r="J506" s="13" t="s">
        <v>7731</v>
      </c>
      <c r="K506" s="100">
        <v>42752</v>
      </c>
      <c r="L506" s="100">
        <v>42809</v>
      </c>
      <c r="M506" s="22">
        <v>42832</v>
      </c>
      <c r="N506" s="13" t="s">
        <v>28</v>
      </c>
      <c r="O506" s="13" t="s">
        <v>28</v>
      </c>
      <c r="P506" s="13" t="s">
        <v>28</v>
      </c>
      <c r="Q506" s="13"/>
      <c r="R506" s="15">
        <v>500000</v>
      </c>
      <c r="S506" s="15" t="s">
        <v>72</v>
      </c>
      <c r="T506" s="13" t="str">
        <f t="shared" ca="1" si="22"/>
        <v>No</v>
      </c>
      <c r="U506" s="13" t="str">
        <f t="shared" ca="1" si="23"/>
        <v>No</v>
      </c>
      <c r="V506" s="236" t="s">
        <v>28</v>
      </c>
    </row>
    <row r="507" spans="1:22">
      <c r="A507" s="102" t="s">
        <v>4429</v>
      </c>
      <c r="B507" s="96" t="s">
        <v>152</v>
      </c>
      <c r="C507" s="13" t="s">
        <v>7732</v>
      </c>
      <c r="D507" s="13" t="s">
        <v>52</v>
      </c>
      <c r="E507" s="13" t="s">
        <v>52</v>
      </c>
      <c r="F507" s="13" t="s">
        <v>26</v>
      </c>
      <c r="G507" s="13" t="str">
        <f t="shared" ca="1" si="21"/>
        <v>S1</v>
      </c>
      <c r="H507" s="13" t="s">
        <v>67</v>
      </c>
      <c r="I507" s="13" t="s">
        <v>55</v>
      </c>
      <c r="J507" s="13" t="s">
        <v>7733</v>
      </c>
      <c r="K507" s="100">
        <v>42752</v>
      </c>
      <c r="L507" s="100">
        <v>42809</v>
      </c>
      <c r="M507" s="22">
        <v>42832</v>
      </c>
      <c r="N507" s="13" t="s">
        <v>28</v>
      </c>
      <c r="O507" s="13" t="s">
        <v>28</v>
      </c>
      <c r="P507" s="13" t="s">
        <v>28</v>
      </c>
      <c r="Q507" s="13"/>
      <c r="R507" s="104">
        <v>500000</v>
      </c>
      <c r="S507" s="15" t="s">
        <v>72</v>
      </c>
      <c r="T507" s="13" t="str">
        <f t="shared" ca="1" si="22"/>
        <v>No</v>
      </c>
      <c r="U507" s="13" t="str">
        <f t="shared" ca="1" si="23"/>
        <v>No</v>
      </c>
      <c r="V507" s="236" t="s">
        <v>28</v>
      </c>
    </row>
    <row r="508" spans="1:22">
      <c r="A508" s="103" t="s">
        <v>4214</v>
      </c>
      <c r="B508" s="96" t="s">
        <v>4215</v>
      </c>
      <c r="C508" s="13" t="s">
        <v>7734</v>
      </c>
      <c r="D508" s="13" t="s">
        <v>52</v>
      </c>
      <c r="E508" s="13" t="s">
        <v>52</v>
      </c>
      <c r="F508" s="13" t="s">
        <v>26</v>
      </c>
      <c r="G508" s="13" t="str">
        <f t="shared" ca="1" si="21"/>
        <v>S1</v>
      </c>
      <c r="H508" s="109" t="s">
        <v>67</v>
      </c>
      <c r="I508" s="13" t="s">
        <v>55</v>
      </c>
      <c r="J508" s="13" t="s">
        <v>7735</v>
      </c>
      <c r="K508" s="100">
        <v>42681</v>
      </c>
      <c r="L508" s="100">
        <v>42776</v>
      </c>
      <c r="M508" s="106">
        <v>42832</v>
      </c>
      <c r="N508" s="13" t="s">
        <v>28</v>
      </c>
      <c r="O508" s="13" t="s">
        <v>28</v>
      </c>
      <c r="P508" s="13" t="s">
        <v>28</v>
      </c>
      <c r="Q508" s="13"/>
      <c r="R508" s="104">
        <v>500000</v>
      </c>
      <c r="S508" s="15" t="s">
        <v>72</v>
      </c>
      <c r="T508" s="13" t="str">
        <f t="shared" ca="1" si="22"/>
        <v>No</v>
      </c>
      <c r="U508" s="13" t="str">
        <f t="shared" ca="1" si="23"/>
        <v>No</v>
      </c>
      <c r="V508" s="236" t="s">
        <v>28</v>
      </c>
    </row>
    <row r="509" spans="1:22">
      <c r="A509" s="13" t="s">
        <v>4174</v>
      </c>
      <c r="B509" s="13" t="s">
        <v>4133</v>
      </c>
      <c r="C509" s="13" t="s">
        <v>7736</v>
      </c>
      <c r="D509" s="13" t="s">
        <v>52</v>
      </c>
      <c r="E509" s="13" t="s">
        <v>52</v>
      </c>
      <c r="F509" s="13" t="s">
        <v>26</v>
      </c>
      <c r="G509" s="13" t="str">
        <f t="shared" ca="1" si="21"/>
        <v>S1</v>
      </c>
      <c r="H509" s="13" t="s">
        <v>67</v>
      </c>
      <c r="I509" s="13" t="s">
        <v>55</v>
      </c>
      <c r="J509" s="13" t="s">
        <v>7737</v>
      </c>
      <c r="K509" s="35" t="s">
        <v>7738</v>
      </c>
      <c r="L509" s="100">
        <v>42794</v>
      </c>
      <c r="M509" s="22">
        <v>42855</v>
      </c>
      <c r="N509" s="13" t="s">
        <v>28</v>
      </c>
      <c r="O509" s="13" t="s">
        <v>28</v>
      </c>
      <c r="P509" s="13" t="s">
        <v>28</v>
      </c>
      <c r="Q509" s="13"/>
      <c r="R509" s="15">
        <v>500000</v>
      </c>
      <c r="S509" s="15" t="s">
        <v>72</v>
      </c>
      <c r="T509" s="13" t="str">
        <f t="shared" ca="1" si="22"/>
        <v>No</v>
      </c>
      <c r="U509" s="13" t="str">
        <f t="shared" ca="1" si="23"/>
        <v>No</v>
      </c>
      <c r="V509" s="236" t="s">
        <v>28</v>
      </c>
    </row>
    <row r="510" spans="1:22">
      <c r="A510" s="104" t="s">
        <v>6172</v>
      </c>
      <c r="B510" s="96" t="s">
        <v>6173</v>
      </c>
      <c r="C510" s="13" t="s">
        <v>7739</v>
      </c>
      <c r="D510" s="13" t="s">
        <v>52</v>
      </c>
      <c r="E510" s="13" t="s">
        <v>52</v>
      </c>
      <c r="F510" s="13" t="s">
        <v>26</v>
      </c>
      <c r="G510" s="13" t="str">
        <f t="shared" ca="1" si="21"/>
        <v>S1</v>
      </c>
      <c r="H510" s="109" t="s">
        <v>67</v>
      </c>
      <c r="I510" s="13" t="s">
        <v>55</v>
      </c>
      <c r="J510" s="13" t="s">
        <v>7740</v>
      </c>
      <c r="K510" s="100">
        <v>42491</v>
      </c>
      <c r="L510" s="100">
        <v>42704</v>
      </c>
      <c r="M510" s="98">
        <v>42856</v>
      </c>
      <c r="N510" s="13" t="s">
        <v>28</v>
      </c>
      <c r="O510" s="13" t="s">
        <v>28</v>
      </c>
      <c r="P510" s="13" t="s">
        <v>28</v>
      </c>
      <c r="Q510" s="13"/>
      <c r="R510" s="15">
        <v>500000</v>
      </c>
      <c r="S510" s="15" t="s">
        <v>72</v>
      </c>
      <c r="T510" s="13" t="str">
        <f t="shared" ca="1" si="22"/>
        <v>No</v>
      </c>
      <c r="U510" s="13" t="str">
        <f t="shared" ca="1" si="23"/>
        <v>No</v>
      </c>
      <c r="V510" s="236" t="s">
        <v>28</v>
      </c>
    </row>
    <row r="511" spans="1:22">
      <c r="A511" s="110" t="s">
        <v>4690</v>
      </c>
      <c r="B511" s="96" t="s">
        <v>4691</v>
      </c>
      <c r="C511" s="13" t="s">
        <v>7741</v>
      </c>
      <c r="D511" s="13" t="s">
        <v>52</v>
      </c>
      <c r="E511" s="13" t="s">
        <v>52</v>
      </c>
      <c r="F511" s="13" t="s">
        <v>26</v>
      </c>
      <c r="G511" s="13" t="str">
        <f t="shared" ca="1" si="21"/>
        <v>S1</v>
      </c>
      <c r="H511" s="109" t="s">
        <v>67</v>
      </c>
      <c r="I511" s="13" t="s">
        <v>5399</v>
      </c>
      <c r="J511" s="13" t="s">
        <v>7742</v>
      </c>
      <c r="K511" s="100">
        <v>42584</v>
      </c>
      <c r="L511" s="100">
        <v>42755</v>
      </c>
      <c r="M511" s="98">
        <v>42857</v>
      </c>
      <c r="N511" s="13" t="s">
        <v>28</v>
      </c>
      <c r="O511" s="13" t="s">
        <v>28</v>
      </c>
      <c r="P511" s="13" t="s">
        <v>28</v>
      </c>
      <c r="Q511" s="13"/>
      <c r="R511" s="15">
        <v>500000</v>
      </c>
      <c r="S511" s="15" t="s">
        <v>72</v>
      </c>
      <c r="T511" s="13" t="str">
        <f t="shared" ca="1" si="22"/>
        <v>No</v>
      </c>
      <c r="U511" s="13" t="str">
        <f t="shared" ca="1" si="23"/>
        <v>No</v>
      </c>
      <c r="V511" s="236" t="s">
        <v>28</v>
      </c>
    </row>
    <row r="512" spans="1:22">
      <c r="A512" s="110" t="s">
        <v>4475</v>
      </c>
      <c r="B512" s="96" t="s">
        <v>4476</v>
      </c>
      <c r="C512" s="13" t="s">
        <v>2348</v>
      </c>
      <c r="D512" s="13" t="s">
        <v>52</v>
      </c>
      <c r="E512" s="13" t="s">
        <v>52</v>
      </c>
      <c r="F512" s="13" t="s">
        <v>26</v>
      </c>
      <c r="G512" s="13" t="str">
        <f t="shared" ca="1" si="21"/>
        <v>S1</v>
      </c>
      <c r="H512" s="13" t="s">
        <v>67</v>
      </c>
      <c r="I512" s="13" t="s">
        <v>55</v>
      </c>
      <c r="J512" s="13" t="s">
        <v>7743</v>
      </c>
      <c r="K512" s="100">
        <v>42738</v>
      </c>
      <c r="L512" s="100">
        <v>42857</v>
      </c>
      <c r="M512" s="22">
        <v>42877</v>
      </c>
      <c r="N512" s="13" t="s">
        <v>28</v>
      </c>
      <c r="O512" s="13" t="s">
        <v>28</v>
      </c>
      <c r="P512" s="233" t="s">
        <v>28</v>
      </c>
      <c r="Q512" s="13" t="s">
        <v>4747</v>
      </c>
      <c r="R512" s="104">
        <v>500000</v>
      </c>
      <c r="S512" s="15" t="s">
        <v>72</v>
      </c>
      <c r="T512" s="13" t="str">
        <f t="shared" ca="1" si="22"/>
        <v>No</v>
      </c>
      <c r="U512" s="13" t="str">
        <f t="shared" ca="1" si="23"/>
        <v>No</v>
      </c>
      <c r="V512" s="236" t="s">
        <v>28</v>
      </c>
    </row>
    <row r="513" spans="1:22">
      <c r="A513" s="104" t="s">
        <v>4174</v>
      </c>
      <c r="B513" s="96" t="s">
        <v>4133</v>
      </c>
      <c r="C513" s="13" t="s">
        <v>7744</v>
      </c>
      <c r="D513" s="13" t="s">
        <v>52</v>
      </c>
      <c r="E513" s="13" t="s">
        <v>52</v>
      </c>
      <c r="F513" s="13" t="s">
        <v>26</v>
      </c>
      <c r="G513" s="13" t="str">
        <f t="shared" ca="1" si="21"/>
        <v>S1</v>
      </c>
      <c r="H513" s="109" t="s">
        <v>67</v>
      </c>
      <c r="I513" s="13" t="s">
        <v>55</v>
      </c>
      <c r="J513" s="13" t="s">
        <v>7745</v>
      </c>
      <c r="K513" s="100">
        <v>42569</v>
      </c>
      <c r="L513" s="100">
        <v>42443</v>
      </c>
      <c r="M513" s="98">
        <v>42881</v>
      </c>
      <c r="N513" s="13" t="s">
        <v>28</v>
      </c>
      <c r="O513" s="13" t="s">
        <v>28</v>
      </c>
      <c r="P513" s="13" t="s">
        <v>28</v>
      </c>
      <c r="Q513" s="13"/>
      <c r="R513" s="104">
        <v>500000</v>
      </c>
      <c r="S513" s="15" t="s">
        <v>72</v>
      </c>
      <c r="T513" s="13" t="str">
        <f t="shared" ca="1" si="22"/>
        <v>No</v>
      </c>
      <c r="U513" s="13" t="str">
        <f t="shared" ca="1" si="23"/>
        <v>No</v>
      </c>
      <c r="V513" s="236" t="s">
        <v>28</v>
      </c>
    </row>
    <row r="514" spans="1:22">
      <c r="A514" s="110" t="s">
        <v>4174</v>
      </c>
      <c r="B514" s="96" t="s">
        <v>4133</v>
      </c>
      <c r="C514" s="13" t="s">
        <v>7746</v>
      </c>
      <c r="D514" s="18" t="s">
        <v>52</v>
      </c>
      <c r="E514" s="18" t="s">
        <v>52</v>
      </c>
      <c r="F514" s="13" t="s">
        <v>26</v>
      </c>
      <c r="G514" s="18" t="str">
        <f t="shared" ref="G514:G577" ca="1" si="24">IF((AND((L514-TODAY())&gt;0,(H514="N")))=TRUE,"S3",IF(AND((L514-TODAY())&lt;=0,(H514="N"))=TRUE,"S1",IF(AND((L514-TODAY())&gt;0,(H514="Y"))=TRUE,"S4","S2")))</f>
        <v>S1</v>
      </c>
      <c r="H514" s="13" t="s">
        <v>67</v>
      </c>
      <c r="I514" s="13" t="s">
        <v>55</v>
      </c>
      <c r="J514" s="13" t="s">
        <v>7747</v>
      </c>
      <c r="K514" s="100">
        <v>42867</v>
      </c>
      <c r="L514" s="100">
        <v>42881</v>
      </c>
      <c r="M514" s="22">
        <v>42894</v>
      </c>
      <c r="N514" s="13" t="s">
        <v>28</v>
      </c>
      <c r="O514" s="13" t="s">
        <v>28</v>
      </c>
      <c r="P514" s="13" t="s">
        <v>28</v>
      </c>
      <c r="Q514" s="13" t="s">
        <v>7748</v>
      </c>
      <c r="R514" s="15">
        <v>500000</v>
      </c>
      <c r="S514" s="15" t="s">
        <v>72</v>
      </c>
      <c r="T514" s="13" t="str">
        <f t="shared" ref="T514:T580" ca="1" si="25">IF((AND((M514-TODAY())&lt;=0,(F514="P2")))=TRUE,"Yes","No")</f>
        <v>No</v>
      </c>
      <c r="U514" s="13" t="str">
        <f t="shared" ref="U514:U580" ca="1" si="26">IF((AND((M514-TODAY())&lt;=30,(L514-TODAY())&lt;=0,(F514="P1")))=TRUE,"Yes",IF(AND((M514-TODAY())&lt;=30,(L514-TODAY())&lt;=0,(F514="P2"))=TRUE,"Yes","No"))</f>
        <v>No</v>
      </c>
      <c r="V514" s="236" t="s">
        <v>28</v>
      </c>
    </row>
    <row r="515" spans="1:22">
      <c r="A515" s="103" t="s">
        <v>4573</v>
      </c>
      <c r="B515" s="96" t="s">
        <v>4574</v>
      </c>
      <c r="C515" s="13" t="s">
        <v>7749</v>
      </c>
      <c r="D515" s="13" t="s">
        <v>52</v>
      </c>
      <c r="E515" s="13" t="s">
        <v>52</v>
      </c>
      <c r="F515" s="13" t="s">
        <v>26</v>
      </c>
      <c r="G515" s="13" t="str">
        <f t="shared" ca="1" si="24"/>
        <v>S1</v>
      </c>
      <c r="H515" s="13" t="s">
        <v>67</v>
      </c>
      <c r="I515" s="13" t="s">
        <v>55</v>
      </c>
      <c r="J515" s="13" t="s">
        <v>6102</v>
      </c>
      <c r="K515" s="100">
        <v>42795</v>
      </c>
      <c r="L515" s="100">
        <v>42891</v>
      </c>
      <c r="M515" s="22">
        <v>42909</v>
      </c>
      <c r="N515" s="13" t="s">
        <v>28</v>
      </c>
      <c r="O515" s="13" t="s">
        <v>28</v>
      </c>
      <c r="P515" s="13" t="s">
        <v>28</v>
      </c>
      <c r="Q515" s="13" t="s">
        <v>4747</v>
      </c>
      <c r="R515" s="104">
        <v>500000</v>
      </c>
      <c r="S515" s="15" t="s">
        <v>72</v>
      </c>
      <c r="T515" s="13" t="str">
        <f t="shared" ca="1" si="25"/>
        <v>No</v>
      </c>
      <c r="U515" s="13" t="str">
        <f t="shared" ca="1" si="26"/>
        <v>No</v>
      </c>
      <c r="V515" s="236" t="s">
        <v>28</v>
      </c>
    </row>
    <row r="516" spans="1:22">
      <c r="A516" s="110" t="s">
        <v>4429</v>
      </c>
      <c r="B516" s="96" t="s">
        <v>152</v>
      </c>
      <c r="C516" s="13" t="s">
        <v>7750</v>
      </c>
      <c r="D516" s="13" t="s">
        <v>52</v>
      </c>
      <c r="E516" s="13" t="s">
        <v>52</v>
      </c>
      <c r="F516" s="13" t="s">
        <v>26</v>
      </c>
      <c r="G516" s="13" t="str">
        <f t="shared" ca="1" si="24"/>
        <v>S2</v>
      </c>
      <c r="H516" s="109" t="s">
        <v>54</v>
      </c>
      <c r="I516" s="13" t="s">
        <v>55</v>
      </c>
      <c r="J516" s="13" t="s">
        <v>7499</v>
      </c>
      <c r="K516" s="100">
        <v>42606</v>
      </c>
      <c r="L516" s="100">
        <v>42613</v>
      </c>
      <c r="M516" s="98">
        <v>42613</v>
      </c>
      <c r="N516" s="13" t="s">
        <v>28</v>
      </c>
      <c r="O516" s="13" t="s">
        <v>28</v>
      </c>
      <c r="P516" s="233" t="s">
        <v>28</v>
      </c>
      <c r="Q516" s="13"/>
      <c r="R516" s="104">
        <v>500000</v>
      </c>
      <c r="S516" s="15" t="s">
        <v>72</v>
      </c>
      <c r="T516" s="13" t="str">
        <f t="shared" ca="1" si="25"/>
        <v>No</v>
      </c>
      <c r="U516" s="13" t="str">
        <f t="shared" ca="1" si="26"/>
        <v>No</v>
      </c>
      <c r="V516" s="236" t="s">
        <v>28</v>
      </c>
    </row>
    <row r="517" spans="1:22">
      <c r="A517" s="233" t="s">
        <v>5838</v>
      </c>
      <c r="B517" s="96" t="s">
        <v>5839</v>
      </c>
      <c r="C517" s="13" t="s">
        <v>7751</v>
      </c>
      <c r="D517" s="13" t="s">
        <v>52</v>
      </c>
      <c r="E517" s="13" t="s">
        <v>52</v>
      </c>
      <c r="F517" s="13" t="s">
        <v>26</v>
      </c>
      <c r="G517" s="13" t="str">
        <f t="shared" ca="1" si="24"/>
        <v>S2</v>
      </c>
      <c r="H517" s="109" t="s">
        <v>54</v>
      </c>
      <c r="I517" s="13" t="s">
        <v>6175</v>
      </c>
      <c r="J517" s="13" t="s">
        <v>7752</v>
      </c>
      <c r="K517" s="100">
        <v>42547</v>
      </c>
      <c r="L517" s="100">
        <v>42608</v>
      </c>
      <c r="M517" s="98">
        <v>42643</v>
      </c>
      <c r="N517" s="13" t="s">
        <v>28</v>
      </c>
      <c r="O517" s="13" t="s">
        <v>28</v>
      </c>
      <c r="P517" s="233" t="s">
        <v>28</v>
      </c>
      <c r="Q517" s="13"/>
      <c r="R517" s="102">
        <v>10551978</v>
      </c>
      <c r="S517" s="15" t="s">
        <v>72</v>
      </c>
      <c r="T517" s="13" t="str">
        <f t="shared" ca="1" si="25"/>
        <v>No</v>
      </c>
      <c r="U517" s="13" t="str">
        <f t="shared" ca="1" si="26"/>
        <v>No</v>
      </c>
      <c r="V517" s="236" t="s">
        <v>28</v>
      </c>
    </row>
    <row r="518" spans="1:22">
      <c r="A518" s="110" t="s">
        <v>4573</v>
      </c>
      <c r="B518" s="96" t="s">
        <v>4574</v>
      </c>
      <c r="C518" s="13" t="s">
        <v>7753</v>
      </c>
      <c r="D518" s="13" t="s">
        <v>52</v>
      </c>
      <c r="E518" s="13" t="s">
        <v>52</v>
      </c>
      <c r="F518" s="13" t="s">
        <v>26</v>
      </c>
      <c r="G518" s="13" t="str">
        <f t="shared" ca="1" si="24"/>
        <v>S2</v>
      </c>
      <c r="H518" s="109" t="s">
        <v>54</v>
      </c>
      <c r="I518" s="13" t="s">
        <v>6175</v>
      </c>
      <c r="J518" s="13" t="s">
        <v>7754</v>
      </c>
      <c r="K518" s="100">
        <v>42500</v>
      </c>
      <c r="L518" s="100">
        <v>42643</v>
      </c>
      <c r="M518" s="98">
        <v>42658</v>
      </c>
      <c r="N518" s="13" t="s">
        <v>28</v>
      </c>
      <c r="O518" s="13" t="s">
        <v>28</v>
      </c>
      <c r="P518" s="233" t="s">
        <v>28</v>
      </c>
      <c r="Q518" s="13"/>
      <c r="R518" s="104">
        <v>500000</v>
      </c>
      <c r="S518" s="15" t="s">
        <v>72</v>
      </c>
      <c r="T518" s="13" t="str">
        <f t="shared" ca="1" si="25"/>
        <v>No</v>
      </c>
      <c r="U518" s="13" t="str">
        <f t="shared" ca="1" si="26"/>
        <v>No</v>
      </c>
      <c r="V518" s="236" t="s">
        <v>28</v>
      </c>
    </row>
    <row r="519" spans="1:22">
      <c r="A519" s="110" t="s">
        <v>4429</v>
      </c>
      <c r="B519" s="96" t="s">
        <v>152</v>
      </c>
      <c r="C519" s="13" t="s">
        <v>7755</v>
      </c>
      <c r="D519" s="13" t="s">
        <v>52</v>
      </c>
      <c r="E519" s="13" t="s">
        <v>52</v>
      </c>
      <c r="F519" s="13" t="s">
        <v>26</v>
      </c>
      <c r="G519" s="13" t="str">
        <f t="shared" ca="1" si="24"/>
        <v>S2</v>
      </c>
      <c r="H519" s="109" t="s">
        <v>54</v>
      </c>
      <c r="I519" s="13" t="s">
        <v>55</v>
      </c>
      <c r="J519" s="13" t="s">
        <v>7756</v>
      </c>
      <c r="K519" s="100">
        <v>42370</v>
      </c>
      <c r="L519" s="100">
        <v>42580</v>
      </c>
      <c r="M519" s="98">
        <v>42668</v>
      </c>
      <c r="N519" s="13" t="s">
        <v>28</v>
      </c>
      <c r="O519" s="13" t="s">
        <v>28</v>
      </c>
      <c r="P519" s="233" t="s">
        <v>28</v>
      </c>
      <c r="Q519" s="13"/>
      <c r="R519" s="104">
        <v>500000</v>
      </c>
      <c r="S519" s="15" t="s">
        <v>72</v>
      </c>
      <c r="T519" s="13" t="str">
        <f t="shared" ca="1" si="25"/>
        <v>No</v>
      </c>
      <c r="U519" s="13" t="str">
        <f t="shared" ca="1" si="26"/>
        <v>No</v>
      </c>
      <c r="V519" s="236" t="s">
        <v>28</v>
      </c>
    </row>
    <row r="520" spans="1:22">
      <c r="A520" s="110" t="s">
        <v>4690</v>
      </c>
      <c r="B520" s="96" t="s">
        <v>4691</v>
      </c>
      <c r="C520" s="13" t="s">
        <v>7757</v>
      </c>
      <c r="D520" s="13" t="s">
        <v>52</v>
      </c>
      <c r="E520" s="13" t="s">
        <v>52</v>
      </c>
      <c r="F520" s="13" t="s">
        <v>26</v>
      </c>
      <c r="G520" s="13" t="str">
        <f t="shared" ca="1" si="24"/>
        <v>S2</v>
      </c>
      <c r="H520" s="109" t="s">
        <v>54</v>
      </c>
      <c r="I520" s="13" t="s">
        <v>55</v>
      </c>
      <c r="J520" s="13" t="s">
        <v>7758</v>
      </c>
      <c r="K520" s="100">
        <v>42590</v>
      </c>
      <c r="L520" s="100">
        <v>42636</v>
      </c>
      <c r="M520" s="98">
        <v>42669</v>
      </c>
      <c r="N520" s="13" t="s">
        <v>28</v>
      </c>
      <c r="O520" s="13" t="s">
        <v>28</v>
      </c>
      <c r="P520" s="233" t="s">
        <v>28</v>
      </c>
      <c r="Q520" s="13"/>
      <c r="R520" s="103">
        <v>500000</v>
      </c>
      <c r="S520" s="15" t="s">
        <v>72</v>
      </c>
      <c r="T520" s="13" t="str">
        <f t="shared" ca="1" si="25"/>
        <v>No</v>
      </c>
      <c r="U520" s="13" t="str">
        <f t="shared" ca="1" si="26"/>
        <v>No</v>
      </c>
      <c r="V520" s="236" t="s">
        <v>28</v>
      </c>
    </row>
    <row r="521" spans="1:22">
      <c r="A521" s="110" t="s">
        <v>4573</v>
      </c>
      <c r="B521" s="96" t="s">
        <v>4574</v>
      </c>
      <c r="C521" s="13" t="s">
        <v>7759</v>
      </c>
      <c r="D521" s="13" t="s">
        <v>52</v>
      </c>
      <c r="E521" s="13" t="s">
        <v>52</v>
      </c>
      <c r="F521" s="13" t="s">
        <v>26</v>
      </c>
      <c r="G521" s="13" t="str">
        <f t="shared" ca="1" si="24"/>
        <v>S2</v>
      </c>
      <c r="H521" s="109" t="s">
        <v>54</v>
      </c>
      <c r="I521" s="13" t="s">
        <v>55</v>
      </c>
      <c r="J521" s="13" t="s">
        <v>7760</v>
      </c>
      <c r="K521" s="100">
        <v>42601</v>
      </c>
      <c r="L521" s="100">
        <v>42671</v>
      </c>
      <c r="M521" s="98">
        <v>42671</v>
      </c>
      <c r="N521" s="13" t="s">
        <v>28</v>
      </c>
      <c r="O521" s="13" t="s">
        <v>28</v>
      </c>
      <c r="P521" s="233" t="s">
        <v>28</v>
      </c>
      <c r="Q521" s="13"/>
      <c r="R521" s="102">
        <v>1748318</v>
      </c>
      <c r="S521" s="15" t="s">
        <v>72</v>
      </c>
      <c r="T521" s="13" t="str">
        <f t="shared" ca="1" si="25"/>
        <v>No</v>
      </c>
      <c r="U521" s="13" t="str">
        <f t="shared" ca="1" si="26"/>
        <v>No</v>
      </c>
      <c r="V521" s="236" t="s">
        <v>28</v>
      </c>
    </row>
    <row r="522" spans="1:22">
      <c r="A522" s="110" t="s">
        <v>4429</v>
      </c>
      <c r="B522" s="96" t="s">
        <v>152</v>
      </c>
      <c r="C522" s="2" t="s">
        <v>7761</v>
      </c>
      <c r="D522" s="13" t="s">
        <v>52</v>
      </c>
      <c r="E522" s="13" t="s">
        <v>52</v>
      </c>
      <c r="F522" s="13" t="s">
        <v>26</v>
      </c>
      <c r="G522" s="13" t="str">
        <f t="shared" ca="1" si="24"/>
        <v>S2</v>
      </c>
      <c r="H522" s="109" t="s">
        <v>54</v>
      </c>
      <c r="I522" s="13" t="s">
        <v>55</v>
      </c>
      <c r="J522" s="2" t="s">
        <v>7762</v>
      </c>
      <c r="K522" s="98">
        <v>42614</v>
      </c>
      <c r="L522" s="98">
        <v>42650</v>
      </c>
      <c r="M522" s="98">
        <v>42674</v>
      </c>
      <c r="N522" s="13" t="s">
        <v>28</v>
      </c>
      <c r="O522" s="13" t="s">
        <v>28</v>
      </c>
      <c r="P522" s="233" t="s">
        <v>28</v>
      </c>
      <c r="Q522" s="13"/>
      <c r="R522" s="236">
        <v>360817</v>
      </c>
      <c r="S522" s="15" t="s">
        <v>72</v>
      </c>
      <c r="T522" s="13" t="str">
        <f t="shared" ca="1" si="25"/>
        <v>No</v>
      </c>
      <c r="U522" s="13" t="str">
        <f t="shared" ca="1" si="26"/>
        <v>No</v>
      </c>
      <c r="V522" s="236" t="s">
        <v>28</v>
      </c>
    </row>
    <row r="523" spans="1:22">
      <c r="A523" s="110" t="s">
        <v>4429</v>
      </c>
      <c r="B523" s="96" t="s">
        <v>152</v>
      </c>
      <c r="C523" s="13" t="s">
        <v>7763</v>
      </c>
      <c r="D523" s="13" t="s">
        <v>52</v>
      </c>
      <c r="E523" s="13" t="s">
        <v>52</v>
      </c>
      <c r="F523" s="13" t="s">
        <v>26</v>
      </c>
      <c r="G523" s="13" t="str">
        <f t="shared" ca="1" si="24"/>
        <v>S2</v>
      </c>
      <c r="H523" s="109" t="s">
        <v>54</v>
      </c>
      <c r="I523" s="13" t="s">
        <v>55</v>
      </c>
      <c r="J523" s="13" t="s">
        <v>7764</v>
      </c>
      <c r="K523" s="100">
        <v>42593</v>
      </c>
      <c r="L523" s="100">
        <v>42648</v>
      </c>
      <c r="M523" s="98">
        <v>42678</v>
      </c>
      <c r="N523" s="13" t="s">
        <v>28</v>
      </c>
      <c r="O523" s="13" t="s">
        <v>28</v>
      </c>
      <c r="P523" s="233" t="s">
        <v>28</v>
      </c>
      <c r="Q523" s="13"/>
      <c r="R523" s="104">
        <v>500000</v>
      </c>
      <c r="S523" s="15" t="s">
        <v>72</v>
      </c>
      <c r="T523" s="13" t="str">
        <f t="shared" ca="1" si="25"/>
        <v>No</v>
      </c>
      <c r="U523" s="13" t="str">
        <f t="shared" ca="1" si="26"/>
        <v>No</v>
      </c>
      <c r="V523" s="236" t="s">
        <v>28</v>
      </c>
    </row>
    <row r="524" spans="1:22">
      <c r="A524" s="110" t="s">
        <v>4573</v>
      </c>
      <c r="B524" s="96" t="s">
        <v>4574</v>
      </c>
      <c r="C524" s="13" t="s">
        <v>5364</v>
      </c>
      <c r="D524" s="13" t="s">
        <v>52</v>
      </c>
      <c r="E524" s="13" t="s">
        <v>52</v>
      </c>
      <c r="F524" s="13" t="s">
        <v>26</v>
      </c>
      <c r="G524" s="13" t="str">
        <f t="shared" ca="1" si="24"/>
        <v>S2</v>
      </c>
      <c r="H524" s="109" t="s">
        <v>54</v>
      </c>
      <c r="I524" s="13" t="s">
        <v>55</v>
      </c>
      <c r="J524" s="13" t="s">
        <v>7765</v>
      </c>
      <c r="K524" s="100">
        <v>42576</v>
      </c>
      <c r="L524" s="100">
        <v>42622</v>
      </c>
      <c r="M524" s="98">
        <v>42685</v>
      </c>
      <c r="N524" s="13" t="s">
        <v>28</v>
      </c>
      <c r="O524" s="13" t="s">
        <v>28</v>
      </c>
      <c r="P524" s="233" t="s">
        <v>28</v>
      </c>
      <c r="Q524" s="13"/>
      <c r="R524" s="102">
        <v>1793797</v>
      </c>
      <c r="S524" s="15" t="s">
        <v>72</v>
      </c>
      <c r="T524" s="13" t="str">
        <f t="shared" ca="1" si="25"/>
        <v>No</v>
      </c>
      <c r="U524" s="13" t="str">
        <f t="shared" ca="1" si="26"/>
        <v>No</v>
      </c>
      <c r="V524" s="236" t="s">
        <v>28</v>
      </c>
    </row>
    <row r="525" spans="1:22">
      <c r="A525" s="110" t="s">
        <v>4429</v>
      </c>
      <c r="B525" s="96" t="s">
        <v>152</v>
      </c>
      <c r="C525" s="13" t="s">
        <v>7766</v>
      </c>
      <c r="D525" s="13" t="s">
        <v>52</v>
      </c>
      <c r="E525" s="13" t="s">
        <v>52</v>
      </c>
      <c r="F525" s="13" t="s">
        <v>26</v>
      </c>
      <c r="G525" s="13" t="str">
        <f t="shared" ca="1" si="24"/>
        <v>S2</v>
      </c>
      <c r="H525" s="101" t="s">
        <v>54</v>
      </c>
      <c r="I525" s="13" t="s">
        <v>55</v>
      </c>
      <c r="J525" s="13" t="s">
        <v>7767</v>
      </c>
      <c r="K525" s="100">
        <v>42569</v>
      </c>
      <c r="L525" s="100">
        <v>42628</v>
      </c>
      <c r="M525" s="98">
        <v>42685</v>
      </c>
      <c r="N525" s="13" t="s">
        <v>28</v>
      </c>
      <c r="O525" s="13" t="s">
        <v>28</v>
      </c>
      <c r="P525" s="233" t="s">
        <v>28</v>
      </c>
      <c r="Q525" s="13"/>
      <c r="R525" s="102">
        <v>29836</v>
      </c>
      <c r="S525" s="15" t="s">
        <v>72</v>
      </c>
      <c r="T525" s="13" t="str">
        <f t="shared" ca="1" si="25"/>
        <v>No</v>
      </c>
      <c r="U525" s="13" t="str">
        <f t="shared" ca="1" si="26"/>
        <v>No</v>
      </c>
      <c r="V525" s="236" t="s">
        <v>28</v>
      </c>
    </row>
    <row r="526" spans="1:22">
      <c r="A526" s="102" t="s">
        <v>5816</v>
      </c>
      <c r="B526" s="96" t="s">
        <v>5817</v>
      </c>
      <c r="C526" s="13" t="s">
        <v>7768</v>
      </c>
      <c r="D526" s="13" t="s">
        <v>52</v>
      </c>
      <c r="E526" s="13" t="s">
        <v>52</v>
      </c>
      <c r="F526" s="13" t="s">
        <v>26</v>
      </c>
      <c r="G526" s="13" t="str">
        <f t="shared" ca="1" si="24"/>
        <v>S2</v>
      </c>
      <c r="H526" s="109" t="s">
        <v>54</v>
      </c>
      <c r="I526" s="13" t="s">
        <v>55</v>
      </c>
      <c r="J526" s="13" t="s">
        <v>7769</v>
      </c>
      <c r="K526" s="100">
        <v>42646</v>
      </c>
      <c r="L526" s="100">
        <v>42667</v>
      </c>
      <c r="M526" s="98">
        <v>42686</v>
      </c>
      <c r="N526" s="13" t="s">
        <v>28</v>
      </c>
      <c r="O526" s="13" t="s">
        <v>28</v>
      </c>
      <c r="P526" s="233" t="s">
        <v>28</v>
      </c>
      <c r="Q526" s="13"/>
      <c r="R526" s="102">
        <v>213161</v>
      </c>
      <c r="S526" s="15" t="s">
        <v>72</v>
      </c>
      <c r="T526" s="13" t="str">
        <f t="shared" ca="1" si="25"/>
        <v>No</v>
      </c>
      <c r="U526" s="13" t="str">
        <f t="shared" ca="1" si="26"/>
        <v>No</v>
      </c>
      <c r="V526" s="236" t="s">
        <v>28</v>
      </c>
    </row>
    <row r="527" spans="1:22">
      <c r="A527" s="110" t="s">
        <v>4429</v>
      </c>
      <c r="B527" s="96" t="s">
        <v>152</v>
      </c>
      <c r="C527" s="13" t="s">
        <v>7770</v>
      </c>
      <c r="D527" s="13" t="s">
        <v>52</v>
      </c>
      <c r="E527" s="13" t="s">
        <v>52</v>
      </c>
      <c r="F527" s="13" t="s">
        <v>26</v>
      </c>
      <c r="G527" s="13" t="str">
        <f t="shared" ca="1" si="24"/>
        <v>S2</v>
      </c>
      <c r="H527" s="109" t="s">
        <v>54</v>
      </c>
      <c r="I527" s="13" t="s">
        <v>55</v>
      </c>
      <c r="J527" s="13" t="s">
        <v>7771</v>
      </c>
      <c r="K527" s="100">
        <v>42614</v>
      </c>
      <c r="L527" s="100">
        <v>42689</v>
      </c>
      <c r="M527" s="98">
        <v>42689</v>
      </c>
      <c r="N527" s="13" t="s">
        <v>28</v>
      </c>
      <c r="O527" s="13" t="s">
        <v>28</v>
      </c>
      <c r="P527" s="233" t="s">
        <v>28</v>
      </c>
      <c r="Q527" s="13"/>
      <c r="R527" s="104">
        <v>500000</v>
      </c>
      <c r="S527" s="15" t="s">
        <v>72</v>
      </c>
      <c r="T527" s="13" t="str">
        <f t="shared" ca="1" si="25"/>
        <v>No</v>
      </c>
      <c r="U527" s="13" t="str">
        <f t="shared" ca="1" si="26"/>
        <v>No</v>
      </c>
      <c r="V527" s="236" t="s">
        <v>28</v>
      </c>
    </row>
    <row r="528" spans="1:22">
      <c r="A528" s="110" t="s">
        <v>4573</v>
      </c>
      <c r="B528" s="96" t="s">
        <v>4574</v>
      </c>
      <c r="C528" s="13" t="s">
        <v>7391</v>
      </c>
      <c r="D528" s="13" t="s">
        <v>52</v>
      </c>
      <c r="E528" s="13" t="s">
        <v>52</v>
      </c>
      <c r="F528" s="13" t="s">
        <v>26</v>
      </c>
      <c r="G528" s="13" t="str">
        <f t="shared" ca="1" si="24"/>
        <v>S2</v>
      </c>
      <c r="H528" s="109" t="s">
        <v>54</v>
      </c>
      <c r="I528" s="13" t="s">
        <v>55</v>
      </c>
      <c r="J528" s="13" t="s">
        <v>7772</v>
      </c>
      <c r="K528" s="100">
        <v>42597</v>
      </c>
      <c r="L528" s="100">
        <v>42660</v>
      </c>
      <c r="M528" s="98">
        <v>42691</v>
      </c>
      <c r="N528" s="13" t="s">
        <v>28</v>
      </c>
      <c r="O528" s="13" t="s">
        <v>28</v>
      </c>
      <c r="P528" s="233" t="s">
        <v>28</v>
      </c>
      <c r="Q528" s="13"/>
      <c r="R528" s="15">
        <v>500000</v>
      </c>
      <c r="S528" s="15" t="s">
        <v>72</v>
      </c>
      <c r="T528" s="13" t="str">
        <f t="shared" ca="1" si="25"/>
        <v>No</v>
      </c>
      <c r="U528" s="13" t="str">
        <f t="shared" ca="1" si="26"/>
        <v>No</v>
      </c>
      <c r="V528" s="236" t="s">
        <v>28</v>
      </c>
    </row>
    <row r="529" spans="1:22">
      <c r="A529" s="110" t="s">
        <v>4573</v>
      </c>
      <c r="B529" s="96" t="s">
        <v>4574</v>
      </c>
      <c r="C529" s="13" t="s">
        <v>7397</v>
      </c>
      <c r="D529" s="13" t="s">
        <v>52</v>
      </c>
      <c r="E529" s="13" t="s">
        <v>52</v>
      </c>
      <c r="F529" s="13" t="s">
        <v>26</v>
      </c>
      <c r="G529" s="13" t="str">
        <f t="shared" ca="1" si="24"/>
        <v>S2</v>
      </c>
      <c r="H529" s="109" t="s">
        <v>54</v>
      </c>
      <c r="I529" s="13" t="s">
        <v>55</v>
      </c>
      <c r="J529" s="13" t="s">
        <v>7773</v>
      </c>
      <c r="K529" s="100">
        <v>42601</v>
      </c>
      <c r="L529" s="100">
        <v>42671</v>
      </c>
      <c r="M529" s="98">
        <v>42692</v>
      </c>
      <c r="N529" s="13" t="s">
        <v>28</v>
      </c>
      <c r="O529" s="13" t="s">
        <v>28</v>
      </c>
      <c r="P529" s="233" t="s">
        <v>28</v>
      </c>
      <c r="Q529" s="13"/>
      <c r="R529" s="102">
        <v>214</v>
      </c>
      <c r="S529" s="15" t="s">
        <v>72</v>
      </c>
      <c r="T529" s="13" t="str">
        <f t="shared" ca="1" si="25"/>
        <v>No</v>
      </c>
      <c r="U529" s="13" t="str">
        <f t="shared" ca="1" si="26"/>
        <v>No</v>
      </c>
      <c r="V529" s="236" t="s">
        <v>28</v>
      </c>
    </row>
    <row r="530" spans="1:22">
      <c r="A530" s="102" t="s">
        <v>4141</v>
      </c>
      <c r="B530" s="96" t="s">
        <v>4142</v>
      </c>
      <c r="C530" s="13" t="s">
        <v>7774</v>
      </c>
      <c r="D530" s="13" t="s">
        <v>52</v>
      </c>
      <c r="E530" s="13" t="s">
        <v>52</v>
      </c>
      <c r="F530" s="13" t="s">
        <v>26</v>
      </c>
      <c r="G530" s="13" t="str">
        <f t="shared" ca="1" si="24"/>
        <v>S2</v>
      </c>
      <c r="H530" s="109" t="s">
        <v>54</v>
      </c>
      <c r="I530" s="13" t="s">
        <v>55</v>
      </c>
      <c r="J530" s="13" t="s">
        <v>7775</v>
      </c>
      <c r="K530" s="100">
        <v>42611</v>
      </c>
      <c r="L530" s="100">
        <v>42657</v>
      </c>
      <c r="M530" s="98">
        <v>42695</v>
      </c>
      <c r="N530" s="13" t="s">
        <v>28</v>
      </c>
      <c r="O530" s="13" t="s">
        <v>28</v>
      </c>
      <c r="P530" s="233" t="s">
        <v>28</v>
      </c>
      <c r="Q530" s="13"/>
      <c r="R530" s="102">
        <v>17624</v>
      </c>
      <c r="S530" s="15" t="s">
        <v>72</v>
      </c>
      <c r="T530" s="13" t="str">
        <f t="shared" ca="1" si="25"/>
        <v>No</v>
      </c>
      <c r="U530" s="13" t="str">
        <f t="shared" ca="1" si="26"/>
        <v>No</v>
      </c>
      <c r="V530" s="236" t="s">
        <v>28</v>
      </c>
    </row>
    <row r="531" spans="1:22">
      <c r="A531" s="110" t="s">
        <v>4573</v>
      </c>
      <c r="B531" s="96" t="s">
        <v>4574</v>
      </c>
      <c r="C531" s="13" t="s">
        <v>7776</v>
      </c>
      <c r="D531" s="13" t="s">
        <v>52</v>
      </c>
      <c r="E531" s="13" t="s">
        <v>52</v>
      </c>
      <c r="F531" s="13" t="s">
        <v>26</v>
      </c>
      <c r="G531" s="13" t="str">
        <f t="shared" ca="1" si="24"/>
        <v>S2</v>
      </c>
      <c r="H531" s="109" t="s">
        <v>54</v>
      </c>
      <c r="I531" s="13" t="s">
        <v>55</v>
      </c>
      <c r="J531" s="13" t="s">
        <v>7777</v>
      </c>
      <c r="K531" s="100">
        <v>42583</v>
      </c>
      <c r="L531" s="100">
        <v>42674</v>
      </c>
      <c r="M531" s="98">
        <v>42695</v>
      </c>
      <c r="N531" s="13" t="s">
        <v>28</v>
      </c>
      <c r="O531" s="13" t="s">
        <v>28</v>
      </c>
      <c r="P531" s="233" t="s">
        <v>28</v>
      </c>
      <c r="Q531" s="13"/>
      <c r="R531" s="15">
        <v>500000</v>
      </c>
      <c r="S531" s="15" t="s">
        <v>72</v>
      </c>
      <c r="T531" s="13" t="str">
        <f t="shared" ca="1" si="25"/>
        <v>No</v>
      </c>
      <c r="U531" s="13" t="str">
        <f t="shared" ca="1" si="26"/>
        <v>No</v>
      </c>
      <c r="V531" s="236" t="s">
        <v>28</v>
      </c>
    </row>
    <row r="532" spans="1:22">
      <c r="A532" s="110" t="s">
        <v>4690</v>
      </c>
      <c r="B532" s="96" t="s">
        <v>4691</v>
      </c>
      <c r="C532" s="13" t="s">
        <v>7778</v>
      </c>
      <c r="D532" s="13" t="s">
        <v>52</v>
      </c>
      <c r="E532" s="13" t="s">
        <v>52</v>
      </c>
      <c r="F532" s="13" t="s">
        <v>26</v>
      </c>
      <c r="G532" s="13" t="str">
        <f t="shared" ca="1" si="24"/>
        <v>S2</v>
      </c>
      <c r="H532" s="109" t="s">
        <v>54</v>
      </c>
      <c r="I532" s="13" t="s">
        <v>55</v>
      </c>
      <c r="J532" s="13" t="s">
        <v>7779</v>
      </c>
      <c r="K532" s="100">
        <v>42580</v>
      </c>
      <c r="L532" s="100">
        <v>42620</v>
      </c>
      <c r="M532" s="98">
        <v>42698</v>
      </c>
      <c r="N532" s="13" t="s">
        <v>28</v>
      </c>
      <c r="O532" s="13" t="s">
        <v>28</v>
      </c>
      <c r="P532" s="233" t="s">
        <v>28</v>
      </c>
      <c r="Q532" s="13"/>
      <c r="R532" s="104">
        <v>500000</v>
      </c>
      <c r="S532" s="15" t="s">
        <v>72</v>
      </c>
      <c r="T532" s="13" t="str">
        <f t="shared" ca="1" si="25"/>
        <v>No</v>
      </c>
      <c r="U532" s="13" t="str">
        <f t="shared" ca="1" si="26"/>
        <v>No</v>
      </c>
      <c r="V532" s="236" t="s">
        <v>28</v>
      </c>
    </row>
    <row r="533" spans="1:22">
      <c r="A533" s="102" t="s">
        <v>4429</v>
      </c>
      <c r="B533" s="96" t="s">
        <v>152</v>
      </c>
      <c r="C533" s="13" t="s">
        <v>7780</v>
      </c>
      <c r="D533" s="13" t="s">
        <v>52</v>
      </c>
      <c r="E533" s="13" t="s">
        <v>52</v>
      </c>
      <c r="F533" s="13" t="s">
        <v>26</v>
      </c>
      <c r="G533" s="13" t="str">
        <f t="shared" ca="1" si="24"/>
        <v>S2</v>
      </c>
      <c r="H533" s="109" t="s">
        <v>54</v>
      </c>
      <c r="I533" s="13" t="s">
        <v>55</v>
      </c>
      <c r="J533" s="13" t="s">
        <v>7781</v>
      </c>
      <c r="K533" s="100">
        <v>42663</v>
      </c>
      <c r="L533" s="100">
        <v>42690</v>
      </c>
      <c r="M533" s="98">
        <v>42704</v>
      </c>
      <c r="N533" s="13" t="s">
        <v>28</v>
      </c>
      <c r="O533" s="13" t="s">
        <v>28</v>
      </c>
      <c r="P533" s="233" t="s">
        <v>28</v>
      </c>
      <c r="Q533" s="13"/>
      <c r="R533" s="102">
        <v>655378</v>
      </c>
      <c r="S533" s="15" t="s">
        <v>72</v>
      </c>
      <c r="T533" s="13" t="str">
        <f t="shared" ca="1" si="25"/>
        <v>No</v>
      </c>
      <c r="U533" s="13" t="str">
        <f t="shared" ca="1" si="26"/>
        <v>No</v>
      </c>
      <c r="V533" s="236" t="s">
        <v>28</v>
      </c>
    </row>
    <row r="534" spans="1:22">
      <c r="A534" s="110" t="s">
        <v>4174</v>
      </c>
      <c r="B534" s="96" t="s">
        <v>4133</v>
      </c>
      <c r="C534" s="13" t="s">
        <v>7782</v>
      </c>
      <c r="D534" s="13" t="s">
        <v>52</v>
      </c>
      <c r="E534" s="13" t="s">
        <v>52</v>
      </c>
      <c r="F534" s="13" t="s">
        <v>26</v>
      </c>
      <c r="G534" s="13" t="str">
        <f t="shared" ca="1" si="24"/>
        <v>S2</v>
      </c>
      <c r="H534" s="109" t="s">
        <v>54</v>
      </c>
      <c r="I534" s="13" t="s">
        <v>55</v>
      </c>
      <c r="J534" s="13" t="s">
        <v>7783</v>
      </c>
      <c r="K534" s="100">
        <v>42611</v>
      </c>
      <c r="L534" s="100">
        <v>42664</v>
      </c>
      <c r="M534" s="98">
        <v>42705</v>
      </c>
      <c r="N534" s="13" t="s">
        <v>28</v>
      </c>
      <c r="O534" s="13" t="s">
        <v>28</v>
      </c>
      <c r="P534" s="233" t="s">
        <v>28</v>
      </c>
      <c r="Q534" s="13"/>
      <c r="R534" s="102">
        <v>101858</v>
      </c>
      <c r="S534" s="15" t="s">
        <v>72</v>
      </c>
      <c r="T534" s="13" t="str">
        <f t="shared" ca="1" si="25"/>
        <v>No</v>
      </c>
      <c r="U534" s="13" t="str">
        <f t="shared" ca="1" si="26"/>
        <v>No</v>
      </c>
      <c r="V534" s="236" t="s">
        <v>28</v>
      </c>
    </row>
    <row r="535" spans="1:22">
      <c r="A535" s="103" t="s">
        <v>4429</v>
      </c>
      <c r="B535" s="96" t="s">
        <v>152</v>
      </c>
      <c r="C535" s="13" t="s">
        <v>7770</v>
      </c>
      <c r="D535" s="13" t="s">
        <v>52</v>
      </c>
      <c r="E535" s="13" t="s">
        <v>52</v>
      </c>
      <c r="F535" s="13" t="s">
        <v>26</v>
      </c>
      <c r="G535" s="13" t="str">
        <f t="shared" ca="1" si="24"/>
        <v>S2</v>
      </c>
      <c r="H535" s="109" t="s">
        <v>54</v>
      </c>
      <c r="I535" s="13" t="s">
        <v>55</v>
      </c>
      <c r="J535" s="13" t="s">
        <v>7784</v>
      </c>
      <c r="K535" s="100">
        <v>42618</v>
      </c>
      <c r="L535" s="100">
        <v>42673</v>
      </c>
      <c r="M535" s="106">
        <v>42709</v>
      </c>
      <c r="N535" s="13" t="s">
        <v>28</v>
      </c>
      <c r="O535" s="13" t="s">
        <v>28</v>
      </c>
      <c r="P535" s="233" t="s">
        <v>28</v>
      </c>
      <c r="Q535" s="13"/>
      <c r="R535" s="102">
        <v>377939</v>
      </c>
      <c r="S535" s="15" t="s">
        <v>72</v>
      </c>
      <c r="T535" s="13" t="str">
        <f t="shared" ca="1" si="25"/>
        <v>No</v>
      </c>
      <c r="U535" s="13" t="str">
        <f t="shared" ca="1" si="26"/>
        <v>No</v>
      </c>
      <c r="V535" s="236" t="s">
        <v>28</v>
      </c>
    </row>
    <row r="536" spans="1:22">
      <c r="A536" s="110" t="s">
        <v>4573</v>
      </c>
      <c r="B536" s="96" t="s">
        <v>4574</v>
      </c>
      <c r="C536" s="13" t="s">
        <v>7785</v>
      </c>
      <c r="D536" s="13" t="s">
        <v>52</v>
      </c>
      <c r="E536" s="13" t="s">
        <v>52</v>
      </c>
      <c r="F536" s="13" t="s">
        <v>26</v>
      </c>
      <c r="G536" s="13" t="str">
        <f t="shared" ca="1" si="24"/>
        <v>S2</v>
      </c>
      <c r="H536" s="109" t="s">
        <v>54</v>
      </c>
      <c r="I536" s="13" t="s">
        <v>55</v>
      </c>
      <c r="J536" s="13" t="s">
        <v>7786</v>
      </c>
      <c r="K536" s="100">
        <v>42604</v>
      </c>
      <c r="L536" s="100">
        <v>42673</v>
      </c>
      <c r="M536" s="98">
        <v>42713</v>
      </c>
      <c r="N536" s="13" t="s">
        <v>28</v>
      </c>
      <c r="O536" s="13" t="s">
        <v>28</v>
      </c>
      <c r="P536" s="233" t="s">
        <v>28</v>
      </c>
      <c r="Q536" s="13"/>
      <c r="R536" s="102">
        <v>2602</v>
      </c>
      <c r="S536" s="15" t="s">
        <v>72</v>
      </c>
      <c r="T536" s="13" t="str">
        <f t="shared" ca="1" si="25"/>
        <v>No</v>
      </c>
      <c r="U536" s="13" t="str">
        <f t="shared" ca="1" si="26"/>
        <v>No</v>
      </c>
      <c r="V536" s="236" t="s">
        <v>28</v>
      </c>
    </row>
    <row r="537" spans="1:22">
      <c r="A537" s="102" t="s">
        <v>4573</v>
      </c>
      <c r="B537" s="96" t="s">
        <v>4574</v>
      </c>
      <c r="C537" s="13" t="s">
        <v>7787</v>
      </c>
      <c r="D537" s="13" t="s">
        <v>52</v>
      </c>
      <c r="E537" s="13" t="s">
        <v>52</v>
      </c>
      <c r="F537" s="13" t="s">
        <v>26</v>
      </c>
      <c r="G537" s="13" t="str">
        <f t="shared" ca="1" si="24"/>
        <v>S2</v>
      </c>
      <c r="H537" s="109" t="s">
        <v>54</v>
      </c>
      <c r="I537" s="13" t="s">
        <v>55</v>
      </c>
      <c r="J537" s="13" t="s">
        <v>7788</v>
      </c>
      <c r="K537" s="100">
        <v>42625</v>
      </c>
      <c r="L537" s="100">
        <v>42685</v>
      </c>
      <c r="M537" s="98">
        <v>42713</v>
      </c>
      <c r="N537" s="13" t="s">
        <v>28</v>
      </c>
      <c r="O537" s="13" t="s">
        <v>28</v>
      </c>
      <c r="P537" s="233" t="s">
        <v>28</v>
      </c>
      <c r="Q537" s="13"/>
      <c r="R537" s="102">
        <v>1489383</v>
      </c>
      <c r="S537" s="15" t="s">
        <v>72</v>
      </c>
      <c r="T537" s="13" t="str">
        <f t="shared" ca="1" si="25"/>
        <v>No</v>
      </c>
      <c r="U537" s="13" t="str">
        <f t="shared" ca="1" si="26"/>
        <v>No</v>
      </c>
      <c r="V537" s="236" t="s">
        <v>28</v>
      </c>
    </row>
    <row r="538" spans="1:22">
      <c r="A538" s="103" t="s">
        <v>4174</v>
      </c>
      <c r="B538" s="96" t="s">
        <v>4133</v>
      </c>
      <c r="C538" s="13" t="s">
        <v>4708</v>
      </c>
      <c r="D538" s="13" t="s">
        <v>52</v>
      </c>
      <c r="E538" s="13" t="s">
        <v>52</v>
      </c>
      <c r="F538" s="13" t="s">
        <v>26</v>
      </c>
      <c r="G538" s="13" t="str">
        <f t="shared" ca="1" si="24"/>
        <v>S2</v>
      </c>
      <c r="H538" s="101" t="s">
        <v>54</v>
      </c>
      <c r="I538" s="13" t="s">
        <v>55</v>
      </c>
      <c r="J538" s="13" t="s">
        <v>7789</v>
      </c>
      <c r="K538" s="100">
        <v>42667</v>
      </c>
      <c r="L538" s="100">
        <v>42692</v>
      </c>
      <c r="M538" s="106">
        <v>42719</v>
      </c>
      <c r="N538" s="13" t="s">
        <v>28</v>
      </c>
      <c r="O538" s="13" t="s">
        <v>28</v>
      </c>
      <c r="P538" s="233" t="s">
        <v>28</v>
      </c>
      <c r="Q538" s="13"/>
      <c r="R538" s="15">
        <v>273088</v>
      </c>
      <c r="S538" s="15" t="s">
        <v>72</v>
      </c>
      <c r="T538" s="13" t="str">
        <f t="shared" ca="1" si="25"/>
        <v>No</v>
      </c>
      <c r="U538" s="13" t="str">
        <f t="shared" ca="1" si="26"/>
        <v>No</v>
      </c>
      <c r="V538" s="236" t="s">
        <v>28</v>
      </c>
    </row>
    <row r="539" spans="1:22">
      <c r="A539" s="103" t="s">
        <v>4573</v>
      </c>
      <c r="B539" s="96" t="s">
        <v>4574</v>
      </c>
      <c r="C539" s="13" t="s">
        <v>7790</v>
      </c>
      <c r="D539" s="13" t="s">
        <v>52</v>
      </c>
      <c r="E539" s="13" t="s">
        <v>52</v>
      </c>
      <c r="F539" s="13" t="s">
        <v>26</v>
      </c>
      <c r="G539" s="13" t="str">
        <f t="shared" ca="1" si="24"/>
        <v>S2</v>
      </c>
      <c r="H539" s="109" t="s">
        <v>54</v>
      </c>
      <c r="I539" s="13" t="s">
        <v>55</v>
      </c>
      <c r="J539" s="13" t="s">
        <v>7791</v>
      </c>
      <c r="K539" s="100">
        <v>42625</v>
      </c>
      <c r="L539" s="100">
        <v>42706</v>
      </c>
      <c r="M539" s="106">
        <v>42720</v>
      </c>
      <c r="N539" s="13" t="s">
        <v>28</v>
      </c>
      <c r="O539" s="13" t="s">
        <v>28</v>
      </c>
      <c r="P539" s="233" t="s">
        <v>28</v>
      </c>
      <c r="Q539" s="13"/>
      <c r="R539" s="103">
        <v>500000</v>
      </c>
      <c r="S539" s="15" t="s">
        <v>72</v>
      </c>
      <c r="T539" s="13" t="str">
        <f t="shared" ca="1" si="25"/>
        <v>No</v>
      </c>
      <c r="U539" s="13" t="str">
        <f t="shared" ca="1" si="26"/>
        <v>No</v>
      </c>
      <c r="V539" s="236" t="s">
        <v>28</v>
      </c>
    </row>
    <row r="540" spans="1:22">
      <c r="A540" s="110" t="s">
        <v>4475</v>
      </c>
      <c r="B540" s="96" t="s">
        <v>4476</v>
      </c>
      <c r="C540" s="13" t="s">
        <v>7792</v>
      </c>
      <c r="D540" s="13" t="s">
        <v>52</v>
      </c>
      <c r="E540" s="13" t="s">
        <v>52</v>
      </c>
      <c r="F540" s="13" t="s">
        <v>26</v>
      </c>
      <c r="G540" s="13" t="str">
        <f t="shared" ca="1" si="24"/>
        <v>S2</v>
      </c>
      <c r="H540" s="109" t="s">
        <v>54</v>
      </c>
      <c r="I540" s="13" t="s">
        <v>55</v>
      </c>
      <c r="J540" s="13" t="s">
        <v>7793</v>
      </c>
      <c r="K540" s="100">
        <v>42643</v>
      </c>
      <c r="L540" s="100">
        <v>42706</v>
      </c>
      <c r="M540" s="106">
        <v>42726</v>
      </c>
      <c r="N540" s="13" t="s">
        <v>28</v>
      </c>
      <c r="O540" s="13" t="s">
        <v>28</v>
      </c>
      <c r="P540" s="233" t="s">
        <v>28</v>
      </c>
      <c r="Q540" s="13"/>
      <c r="R540" s="102">
        <v>53593</v>
      </c>
      <c r="S540" s="15" t="s">
        <v>72</v>
      </c>
      <c r="T540" s="13" t="str">
        <f t="shared" ca="1" si="25"/>
        <v>No</v>
      </c>
      <c r="U540" s="13" t="str">
        <f t="shared" ca="1" si="26"/>
        <v>No</v>
      </c>
      <c r="V540" s="236" t="s">
        <v>28</v>
      </c>
    </row>
    <row r="541" spans="1:22">
      <c r="A541" s="102" t="s">
        <v>4573</v>
      </c>
      <c r="B541" s="96" t="s">
        <v>4574</v>
      </c>
      <c r="C541" s="13" t="s">
        <v>7794</v>
      </c>
      <c r="D541" s="13" t="s">
        <v>52</v>
      </c>
      <c r="E541" s="13" t="s">
        <v>52</v>
      </c>
      <c r="F541" s="13" t="s">
        <v>26</v>
      </c>
      <c r="G541" s="13" t="str">
        <f t="shared" ca="1" si="24"/>
        <v>S2</v>
      </c>
      <c r="H541" s="109" t="s">
        <v>54</v>
      </c>
      <c r="I541" s="13" t="s">
        <v>55</v>
      </c>
      <c r="J541" s="13" t="s">
        <v>7795</v>
      </c>
      <c r="K541" s="100">
        <v>42604</v>
      </c>
      <c r="L541" s="100">
        <v>42657</v>
      </c>
      <c r="M541" s="98">
        <v>42735</v>
      </c>
      <c r="N541" s="13" t="s">
        <v>28</v>
      </c>
      <c r="O541" s="13" t="s">
        <v>28</v>
      </c>
      <c r="P541" s="233" t="s">
        <v>28</v>
      </c>
      <c r="Q541" s="13"/>
      <c r="R541" s="102">
        <v>1800350</v>
      </c>
      <c r="S541" s="15" t="s">
        <v>72</v>
      </c>
      <c r="T541" s="13" t="str">
        <f t="shared" ca="1" si="25"/>
        <v>No</v>
      </c>
      <c r="U541" s="13" t="str">
        <f t="shared" ca="1" si="26"/>
        <v>No</v>
      </c>
      <c r="V541" s="236" t="s">
        <v>28</v>
      </c>
    </row>
    <row r="542" spans="1:22">
      <c r="A542" s="110" t="s">
        <v>4174</v>
      </c>
      <c r="B542" s="96" t="s">
        <v>4133</v>
      </c>
      <c r="C542" s="13" t="s">
        <v>7782</v>
      </c>
      <c r="D542" s="13" t="s">
        <v>52</v>
      </c>
      <c r="E542" s="13" t="s">
        <v>52</v>
      </c>
      <c r="F542" s="13" t="s">
        <v>26</v>
      </c>
      <c r="G542" s="13" t="str">
        <f t="shared" ca="1" si="24"/>
        <v>S2</v>
      </c>
      <c r="H542" s="109" t="s">
        <v>54</v>
      </c>
      <c r="I542" s="13" t="s">
        <v>55</v>
      </c>
      <c r="J542" s="13" t="s">
        <v>7796</v>
      </c>
      <c r="K542" s="100">
        <v>42611</v>
      </c>
      <c r="L542" s="100">
        <v>42664</v>
      </c>
      <c r="M542" s="98">
        <v>42735</v>
      </c>
      <c r="N542" s="13" t="s">
        <v>28</v>
      </c>
      <c r="O542" s="13" t="s">
        <v>28</v>
      </c>
      <c r="P542" s="233" t="s">
        <v>28</v>
      </c>
      <c r="Q542" s="13"/>
      <c r="R542" s="15">
        <v>500000</v>
      </c>
      <c r="S542" s="15" t="s">
        <v>72</v>
      </c>
      <c r="T542" s="13" t="str">
        <f t="shared" ca="1" si="25"/>
        <v>No</v>
      </c>
      <c r="U542" s="13" t="str">
        <f t="shared" ca="1" si="26"/>
        <v>No</v>
      </c>
      <c r="V542" s="236" t="s">
        <v>28</v>
      </c>
    </row>
    <row r="543" spans="1:22">
      <c r="A543" s="103" t="s">
        <v>4214</v>
      </c>
      <c r="B543" s="96" t="s">
        <v>4215</v>
      </c>
      <c r="C543" s="13" t="s">
        <v>7797</v>
      </c>
      <c r="D543" s="13" t="s">
        <v>52</v>
      </c>
      <c r="E543" s="13" t="s">
        <v>52</v>
      </c>
      <c r="F543" s="13" t="s">
        <v>26</v>
      </c>
      <c r="G543" s="13" t="str">
        <f t="shared" ca="1" si="24"/>
        <v>S2</v>
      </c>
      <c r="H543" s="109" t="s">
        <v>54</v>
      </c>
      <c r="I543" s="13" t="s">
        <v>68</v>
      </c>
      <c r="J543" s="13" t="s">
        <v>7798</v>
      </c>
      <c r="K543" s="100">
        <v>42711</v>
      </c>
      <c r="L543" s="100">
        <v>42726</v>
      </c>
      <c r="M543" s="106">
        <v>42735</v>
      </c>
      <c r="N543" s="13" t="s">
        <v>28</v>
      </c>
      <c r="O543" s="13" t="s">
        <v>28</v>
      </c>
      <c r="P543" s="233" t="s">
        <v>28</v>
      </c>
      <c r="Q543" s="13" t="s">
        <v>3641</v>
      </c>
      <c r="R543" s="102">
        <v>70276</v>
      </c>
      <c r="S543" s="15" t="s">
        <v>72</v>
      </c>
      <c r="T543" s="13" t="str">
        <f t="shared" ca="1" si="25"/>
        <v>No</v>
      </c>
      <c r="U543" s="13" t="str">
        <f t="shared" ca="1" si="26"/>
        <v>No</v>
      </c>
      <c r="V543" s="236" t="s">
        <v>28</v>
      </c>
    </row>
    <row r="544" spans="1:22">
      <c r="A544" s="110" t="s">
        <v>4174</v>
      </c>
      <c r="B544" s="96" t="s">
        <v>4133</v>
      </c>
      <c r="C544" s="13" t="s">
        <v>7799</v>
      </c>
      <c r="D544" s="13" t="s">
        <v>52</v>
      </c>
      <c r="E544" s="13" t="s">
        <v>52</v>
      </c>
      <c r="F544" s="13" t="s">
        <v>26</v>
      </c>
      <c r="G544" s="13" t="str">
        <f t="shared" ca="1" si="24"/>
        <v>S2</v>
      </c>
      <c r="H544" s="109" t="s">
        <v>54</v>
      </c>
      <c r="I544" s="13" t="s">
        <v>5399</v>
      </c>
      <c r="J544" s="13" t="s">
        <v>7800</v>
      </c>
      <c r="K544" s="100">
        <v>42590</v>
      </c>
      <c r="L544" s="100">
        <v>42735</v>
      </c>
      <c r="M544" s="98">
        <v>42735</v>
      </c>
      <c r="N544" s="13" t="s">
        <v>28</v>
      </c>
      <c r="O544" s="13" t="s">
        <v>28</v>
      </c>
      <c r="P544" s="233" t="s">
        <v>28</v>
      </c>
      <c r="Q544" s="13"/>
      <c r="R544" s="15">
        <v>6754</v>
      </c>
      <c r="S544" s="15" t="s">
        <v>72</v>
      </c>
      <c r="T544" s="13" t="str">
        <f t="shared" ca="1" si="25"/>
        <v>No</v>
      </c>
      <c r="U544" s="13" t="str">
        <f t="shared" ca="1" si="26"/>
        <v>No</v>
      </c>
      <c r="V544" s="236" t="s">
        <v>28</v>
      </c>
    </row>
    <row r="545" spans="1:22">
      <c r="A545" s="104" t="s">
        <v>4214</v>
      </c>
      <c r="B545" s="96" t="s">
        <v>4215</v>
      </c>
      <c r="C545" s="13" t="s">
        <v>7801</v>
      </c>
      <c r="D545" s="13" t="s">
        <v>52</v>
      </c>
      <c r="E545" s="13" t="s">
        <v>52</v>
      </c>
      <c r="F545" s="13" t="s">
        <v>26</v>
      </c>
      <c r="G545" s="13" t="str">
        <f t="shared" ca="1" si="24"/>
        <v>S2</v>
      </c>
      <c r="H545" s="109" t="s">
        <v>54</v>
      </c>
      <c r="I545" s="13" t="s">
        <v>55</v>
      </c>
      <c r="J545" s="13" t="s">
        <v>7802</v>
      </c>
      <c r="K545" s="100">
        <v>42618</v>
      </c>
      <c r="L545" s="100">
        <v>42678</v>
      </c>
      <c r="M545" s="98">
        <v>42745</v>
      </c>
      <c r="N545" s="13" t="s">
        <v>28</v>
      </c>
      <c r="O545" s="13" t="s">
        <v>28</v>
      </c>
      <c r="P545" s="233" t="s">
        <v>28</v>
      </c>
      <c r="Q545" s="13"/>
      <c r="R545" s="103">
        <v>500000</v>
      </c>
      <c r="S545" s="15" t="s">
        <v>72</v>
      </c>
      <c r="T545" s="13" t="str">
        <f t="shared" ca="1" si="25"/>
        <v>No</v>
      </c>
      <c r="U545" s="13" t="str">
        <f t="shared" ca="1" si="26"/>
        <v>No</v>
      </c>
      <c r="V545" s="236" t="s">
        <v>28</v>
      </c>
    </row>
    <row r="546" spans="1:22">
      <c r="A546" s="103" t="s">
        <v>4573</v>
      </c>
      <c r="B546" s="96" t="s">
        <v>4574</v>
      </c>
      <c r="C546" s="13" t="s">
        <v>7803</v>
      </c>
      <c r="D546" s="13" t="s">
        <v>52</v>
      </c>
      <c r="E546" s="13" t="s">
        <v>52</v>
      </c>
      <c r="F546" s="13" t="s">
        <v>26</v>
      </c>
      <c r="G546" s="13" t="str">
        <f t="shared" ca="1" si="24"/>
        <v>S2</v>
      </c>
      <c r="H546" s="101" t="s">
        <v>54</v>
      </c>
      <c r="I546" s="13" t="s">
        <v>55</v>
      </c>
      <c r="J546" s="13" t="s">
        <v>7804</v>
      </c>
      <c r="K546" s="100">
        <v>42695</v>
      </c>
      <c r="L546" s="100">
        <v>42720</v>
      </c>
      <c r="M546" s="106">
        <v>42755</v>
      </c>
      <c r="N546" s="13" t="s">
        <v>28</v>
      </c>
      <c r="O546" s="13" t="s">
        <v>28</v>
      </c>
      <c r="P546" s="233" t="s">
        <v>28</v>
      </c>
      <c r="Q546" s="13"/>
      <c r="R546" s="102">
        <v>377939</v>
      </c>
      <c r="S546" s="15" t="s">
        <v>72</v>
      </c>
      <c r="T546" s="13" t="str">
        <f t="shared" ca="1" si="25"/>
        <v>No</v>
      </c>
      <c r="U546" s="13" t="str">
        <f t="shared" ca="1" si="26"/>
        <v>No</v>
      </c>
      <c r="V546" s="236" t="s">
        <v>28</v>
      </c>
    </row>
    <row r="547" spans="1:22">
      <c r="A547" s="110" t="s">
        <v>4214</v>
      </c>
      <c r="B547" s="96" t="s">
        <v>4215</v>
      </c>
      <c r="C547" s="13" t="s">
        <v>7805</v>
      </c>
      <c r="D547" s="13" t="s">
        <v>52</v>
      </c>
      <c r="E547" s="13" t="s">
        <v>52</v>
      </c>
      <c r="F547" s="13" t="s">
        <v>26</v>
      </c>
      <c r="G547" s="13" t="str">
        <f t="shared" ca="1" si="24"/>
        <v>S2</v>
      </c>
      <c r="H547" s="13" t="s">
        <v>54</v>
      </c>
      <c r="I547" s="13" t="s">
        <v>55</v>
      </c>
      <c r="J547" s="13" t="s">
        <v>7806</v>
      </c>
      <c r="K547" s="100">
        <v>42709</v>
      </c>
      <c r="L547" s="100">
        <v>42754</v>
      </c>
      <c r="M547" s="22">
        <v>42758</v>
      </c>
      <c r="N547" s="13" t="s">
        <v>28</v>
      </c>
      <c r="O547" s="13" t="s">
        <v>28</v>
      </c>
      <c r="P547" s="233" t="s">
        <v>28</v>
      </c>
      <c r="Q547" s="13"/>
      <c r="R547" s="103">
        <v>500000</v>
      </c>
      <c r="S547" s="15" t="s">
        <v>72</v>
      </c>
      <c r="T547" s="13" t="str">
        <f t="shared" ca="1" si="25"/>
        <v>No</v>
      </c>
      <c r="U547" s="13" t="str">
        <f t="shared" ca="1" si="26"/>
        <v>No</v>
      </c>
      <c r="V547" s="236" t="s">
        <v>28</v>
      </c>
    </row>
    <row r="548" spans="1:22">
      <c r="A548" s="110" t="s">
        <v>4174</v>
      </c>
      <c r="B548" s="96" t="s">
        <v>4133</v>
      </c>
      <c r="C548" s="13" t="s">
        <v>7807</v>
      </c>
      <c r="D548" s="13" t="s">
        <v>52</v>
      </c>
      <c r="E548" s="13" t="s">
        <v>52</v>
      </c>
      <c r="F548" s="13" t="s">
        <v>26</v>
      </c>
      <c r="G548" s="13" t="str">
        <f t="shared" ca="1" si="24"/>
        <v>S2</v>
      </c>
      <c r="H548" s="13" t="s">
        <v>54</v>
      </c>
      <c r="I548" s="13" t="s">
        <v>55</v>
      </c>
      <c r="J548" s="13" t="s">
        <v>7808</v>
      </c>
      <c r="K548" s="100">
        <v>42667</v>
      </c>
      <c r="L548" s="100">
        <v>42748</v>
      </c>
      <c r="M548" s="22">
        <v>42759</v>
      </c>
      <c r="N548" s="13" t="s">
        <v>28</v>
      </c>
      <c r="O548" s="13" t="s">
        <v>28</v>
      </c>
      <c r="P548" s="233" t="s">
        <v>28</v>
      </c>
      <c r="Q548" s="13"/>
      <c r="R548" s="102">
        <v>4991</v>
      </c>
      <c r="S548" s="15" t="s">
        <v>72</v>
      </c>
      <c r="T548" s="13" t="str">
        <f t="shared" ca="1" si="25"/>
        <v>No</v>
      </c>
      <c r="U548" s="13" t="str">
        <f t="shared" ca="1" si="26"/>
        <v>No</v>
      </c>
      <c r="V548" s="236" t="s">
        <v>28</v>
      </c>
    </row>
    <row r="549" spans="1:22">
      <c r="A549" s="110" t="s">
        <v>4174</v>
      </c>
      <c r="B549" s="96" t="s">
        <v>4133</v>
      </c>
      <c r="C549" s="13" t="s">
        <v>7782</v>
      </c>
      <c r="D549" s="13" t="s">
        <v>52</v>
      </c>
      <c r="E549" s="13" t="s">
        <v>52</v>
      </c>
      <c r="F549" s="13" t="s">
        <v>26</v>
      </c>
      <c r="G549" s="13" t="str">
        <f t="shared" ca="1" si="24"/>
        <v>S2</v>
      </c>
      <c r="H549" s="109" t="s">
        <v>54</v>
      </c>
      <c r="I549" s="13" t="s">
        <v>55</v>
      </c>
      <c r="J549" s="13" t="s">
        <v>7809</v>
      </c>
      <c r="K549" s="100">
        <v>42724</v>
      </c>
      <c r="L549" s="100">
        <v>42755</v>
      </c>
      <c r="M549" s="106">
        <v>42759</v>
      </c>
      <c r="N549" s="13" t="s">
        <v>28</v>
      </c>
      <c r="O549" s="13" t="s">
        <v>28</v>
      </c>
      <c r="P549" s="233" t="s">
        <v>28</v>
      </c>
      <c r="Q549" s="13"/>
      <c r="R549" s="103">
        <v>150</v>
      </c>
      <c r="S549" s="15" t="s">
        <v>72</v>
      </c>
      <c r="T549" s="13" t="str">
        <f t="shared" ca="1" si="25"/>
        <v>No</v>
      </c>
      <c r="U549" s="13" t="str">
        <f t="shared" ca="1" si="26"/>
        <v>No</v>
      </c>
      <c r="V549" s="236" t="s">
        <v>28</v>
      </c>
    </row>
    <row r="550" spans="1:22">
      <c r="A550" s="103" t="s">
        <v>4429</v>
      </c>
      <c r="B550" s="96" t="s">
        <v>152</v>
      </c>
      <c r="C550" s="13" t="s">
        <v>7810</v>
      </c>
      <c r="D550" s="13" t="s">
        <v>52</v>
      </c>
      <c r="E550" s="13" t="s">
        <v>52</v>
      </c>
      <c r="F550" s="13" t="s">
        <v>26</v>
      </c>
      <c r="G550" s="13" t="str">
        <f t="shared" ca="1" si="24"/>
        <v>S2</v>
      </c>
      <c r="H550" s="101" t="s">
        <v>54</v>
      </c>
      <c r="I550" s="13" t="s">
        <v>55</v>
      </c>
      <c r="J550" s="13" t="s">
        <v>7811</v>
      </c>
      <c r="K550" s="100">
        <v>42689</v>
      </c>
      <c r="L550" s="100">
        <v>42746</v>
      </c>
      <c r="M550" s="106">
        <v>42760</v>
      </c>
      <c r="N550" s="13" t="s">
        <v>28</v>
      </c>
      <c r="O550" s="13" t="s">
        <v>28</v>
      </c>
      <c r="P550" s="233" t="s">
        <v>28</v>
      </c>
      <c r="Q550" s="13"/>
      <c r="R550" s="15">
        <v>500000</v>
      </c>
      <c r="S550" s="15" t="s">
        <v>72</v>
      </c>
      <c r="T550" s="13" t="str">
        <f t="shared" ca="1" si="25"/>
        <v>No</v>
      </c>
      <c r="U550" s="13" t="str">
        <f t="shared" ca="1" si="26"/>
        <v>No</v>
      </c>
      <c r="V550" s="236" t="s">
        <v>28</v>
      </c>
    </row>
    <row r="551" spans="1:22">
      <c r="A551" s="233" t="s">
        <v>5838</v>
      </c>
      <c r="B551" s="96" t="s">
        <v>5839</v>
      </c>
      <c r="C551" s="13" t="s">
        <v>7812</v>
      </c>
      <c r="D551" s="13" t="s">
        <v>52</v>
      </c>
      <c r="E551" s="13" t="s">
        <v>52</v>
      </c>
      <c r="F551" s="13" t="s">
        <v>26</v>
      </c>
      <c r="G551" s="13" t="str">
        <f t="shared" ca="1" si="24"/>
        <v>S2</v>
      </c>
      <c r="H551" s="13" t="s">
        <v>54</v>
      </c>
      <c r="I551" s="13" t="s">
        <v>55</v>
      </c>
      <c r="J551" s="13" t="s">
        <v>7813</v>
      </c>
      <c r="K551" s="100">
        <v>42646</v>
      </c>
      <c r="L551" s="100">
        <v>42720</v>
      </c>
      <c r="M551" s="22">
        <v>42766</v>
      </c>
      <c r="N551" s="13" t="s">
        <v>28</v>
      </c>
      <c r="O551" s="13" t="s">
        <v>28</v>
      </c>
      <c r="P551" s="233" t="s">
        <v>28</v>
      </c>
      <c r="Q551" s="13"/>
      <c r="R551" s="102">
        <v>10551978</v>
      </c>
      <c r="S551" s="15" t="s">
        <v>72</v>
      </c>
      <c r="T551" s="13" t="str">
        <f t="shared" ca="1" si="25"/>
        <v>No</v>
      </c>
      <c r="U551" s="13" t="str">
        <f t="shared" ca="1" si="26"/>
        <v>No</v>
      </c>
      <c r="V551" s="236" t="s">
        <v>28</v>
      </c>
    </row>
    <row r="552" spans="1:22">
      <c r="A552" s="103" t="s">
        <v>4174</v>
      </c>
      <c r="B552" s="96" t="s">
        <v>4133</v>
      </c>
      <c r="C552" s="13" t="s">
        <v>4708</v>
      </c>
      <c r="D552" s="13" t="s">
        <v>108</v>
      </c>
      <c r="E552" s="13" t="s">
        <v>52</v>
      </c>
      <c r="F552" s="13" t="s">
        <v>26</v>
      </c>
      <c r="G552" s="13" t="str">
        <f t="shared" ca="1" si="24"/>
        <v>S2</v>
      </c>
      <c r="H552" s="101" t="s">
        <v>54</v>
      </c>
      <c r="I552" s="13" t="s">
        <v>55</v>
      </c>
      <c r="J552" s="13" t="s">
        <v>7814</v>
      </c>
      <c r="K552" s="100">
        <v>42695</v>
      </c>
      <c r="L552" s="100">
        <v>42720</v>
      </c>
      <c r="M552" s="22">
        <v>42768</v>
      </c>
      <c r="N552" s="13" t="s">
        <v>28</v>
      </c>
      <c r="O552" s="13" t="s">
        <v>28</v>
      </c>
      <c r="P552" s="233" t="s">
        <v>28</v>
      </c>
      <c r="Q552" s="13"/>
      <c r="R552" s="103">
        <v>500000</v>
      </c>
      <c r="S552" s="15" t="s">
        <v>72</v>
      </c>
      <c r="T552" s="13" t="str">
        <f t="shared" ca="1" si="25"/>
        <v>No</v>
      </c>
      <c r="U552" s="13" t="str">
        <f t="shared" ca="1" si="26"/>
        <v>No</v>
      </c>
      <c r="V552" s="236" t="s">
        <v>28</v>
      </c>
    </row>
    <row r="553" spans="1:22">
      <c r="A553" s="102" t="s">
        <v>6172</v>
      </c>
      <c r="B553" s="96" t="s">
        <v>6173</v>
      </c>
      <c r="C553" s="13" t="s">
        <v>6816</v>
      </c>
      <c r="D553" s="13" t="s">
        <v>52</v>
      </c>
      <c r="E553" s="13" t="s">
        <v>52</v>
      </c>
      <c r="F553" s="13" t="s">
        <v>26</v>
      </c>
      <c r="G553" s="13" t="str">
        <f t="shared" ca="1" si="24"/>
        <v>S2</v>
      </c>
      <c r="H553" s="109" t="s">
        <v>54</v>
      </c>
      <c r="I553" s="13" t="s">
        <v>55</v>
      </c>
      <c r="J553" s="13" t="s">
        <v>7815</v>
      </c>
      <c r="K553" s="100">
        <v>42656</v>
      </c>
      <c r="L553" s="100">
        <v>42711</v>
      </c>
      <c r="M553" s="98">
        <v>42769</v>
      </c>
      <c r="N553" s="13" t="s">
        <v>28</v>
      </c>
      <c r="O553" s="13" t="s">
        <v>28</v>
      </c>
      <c r="P553" s="233" t="s">
        <v>28</v>
      </c>
      <c r="Q553" s="13"/>
      <c r="R553" s="102">
        <v>18521</v>
      </c>
      <c r="S553" s="15" t="s">
        <v>72</v>
      </c>
      <c r="T553" s="13" t="str">
        <f t="shared" ca="1" si="25"/>
        <v>No</v>
      </c>
      <c r="U553" s="13" t="str">
        <f t="shared" ca="1" si="26"/>
        <v>No</v>
      </c>
      <c r="V553" s="236" t="s">
        <v>28</v>
      </c>
    </row>
    <row r="554" spans="1:22">
      <c r="A554" s="110" t="s">
        <v>4690</v>
      </c>
      <c r="B554" s="96" t="s">
        <v>4691</v>
      </c>
      <c r="C554" s="13" t="s">
        <v>7816</v>
      </c>
      <c r="D554" s="13" t="s">
        <v>52</v>
      </c>
      <c r="E554" s="13" t="s">
        <v>52</v>
      </c>
      <c r="F554" s="13" t="s">
        <v>26</v>
      </c>
      <c r="G554" s="13" t="str">
        <f t="shared" ca="1" si="24"/>
        <v>S2</v>
      </c>
      <c r="H554" s="109" t="s">
        <v>54</v>
      </c>
      <c r="I554" s="13" t="s">
        <v>55</v>
      </c>
      <c r="J554" s="13" t="s">
        <v>7817</v>
      </c>
      <c r="K554" s="100">
        <v>42629</v>
      </c>
      <c r="L554" s="100">
        <v>42713</v>
      </c>
      <c r="M554" s="98">
        <v>42776</v>
      </c>
      <c r="N554" s="13" t="s">
        <v>28</v>
      </c>
      <c r="O554" s="13" t="s">
        <v>28</v>
      </c>
      <c r="P554" s="233" t="s">
        <v>28</v>
      </c>
      <c r="Q554" s="13"/>
      <c r="R554" s="103">
        <v>500000</v>
      </c>
      <c r="S554" s="15" t="s">
        <v>72</v>
      </c>
      <c r="T554" s="13" t="str">
        <f t="shared" ca="1" si="25"/>
        <v>No</v>
      </c>
      <c r="U554" s="13" t="str">
        <f t="shared" ca="1" si="26"/>
        <v>No</v>
      </c>
      <c r="V554" s="236" t="s">
        <v>28</v>
      </c>
    </row>
    <row r="555" spans="1:22">
      <c r="A555" s="110" t="s">
        <v>4429</v>
      </c>
      <c r="B555" s="96" t="s">
        <v>152</v>
      </c>
      <c r="C555" s="13" t="s">
        <v>7818</v>
      </c>
      <c r="D555" s="13" t="s">
        <v>52</v>
      </c>
      <c r="E555" s="13" t="s">
        <v>52</v>
      </c>
      <c r="F555" s="13" t="s">
        <v>26</v>
      </c>
      <c r="G555" s="13" t="str">
        <f t="shared" ca="1" si="24"/>
        <v>S2</v>
      </c>
      <c r="H555" s="13" t="s">
        <v>54</v>
      </c>
      <c r="I555" s="13" t="s">
        <v>55</v>
      </c>
      <c r="J555" s="13" t="s">
        <v>7819</v>
      </c>
      <c r="K555" s="100">
        <v>42751</v>
      </c>
      <c r="L555" s="100">
        <v>42769</v>
      </c>
      <c r="M555" s="22">
        <v>42779</v>
      </c>
      <c r="N555" s="13" t="s">
        <v>28</v>
      </c>
      <c r="O555" s="13" t="s">
        <v>28</v>
      </c>
      <c r="P555" s="233" t="s">
        <v>28</v>
      </c>
      <c r="Q555" s="13"/>
      <c r="R555" s="102">
        <v>186875</v>
      </c>
      <c r="S555" s="15" t="s">
        <v>72</v>
      </c>
      <c r="T555" s="13" t="str">
        <f t="shared" ca="1" si="25"/>
        <v>No</v>
      </c>
      <c r="U555" s="13" t="str">
        <f t="shared" ca="1" si="26"/>
        <v>No</v>
      </c>
      <c r="V555" s="236" t="s">
        <v>28</v>
      </c>
    </row>
    <row r="556" spans="1:22">
      <c r="A556" s="13" t="s">
        <v>4141</v>
      </c>
      <c r="B556" s="13" t="s">
        <v>4142</v>
      </c>
      <c r="C556" s="13" t="s">
        <v>7820</v>
      </c>
      <c r="D556" s="13" t="s">
        <v>108</v>
      </c>
      <c r="E556" s="13" t="s">
        <v>52</v>
      </c>
      <c r="F556" s="13" t="s">
        <v>26</v>
      </c>
      <c r="G556" s="13" t="str">
        <f t="shared" ca="1" si="24"/>
        <v>S2</v>
      </c>
      <c r="H556" s="13" t="s">
        <v>54</v>
      </c>
      <c r="I556" s="13" t="s">
        <v>55</v>
      </c>
      <c r="J556" s="13" t="s">
        <v>7821</v>
      </c>
      <c r="K556" s="100">
        <v>42695</v>
      </c>
      <c r="L556" s="100">
        <v>42748</v>
      </c>
      <c r="M556" s="22">
        <v>42779</v>
      </c>
      <c r="N556" s="13" t="s">
        <v>28</v>
      </c>
      <c r="O556" s="13" t="s">
        <v>28</v>
      </c>
      <c r="P556" s="233" t="s">
        <v>28</v>
      </c>
      <c r="Q556" s="13"/>
      <c r="R556" s="15">
        <v>163468</v>
      </c>
      <c r="S556" s="15" t="s">
        <v>72</v>
      </c>
      <c r="T556" s="13" t="str">
        <f t="shared" ca="1" si="25"/>
        <v>No</v>
      </c>
      <c r="U556" s="13" t="str">
        <f t="shared" ca="1" si="26"/>
        <v>No</v>
      </c>
      <c r="V556" s="236" t="s">
        <v>28</v>
      </c>
    </row>
    <row r="557" spans="1:22">
      <c r="A557" s="110" t="s">
        <v>4174</v>
      </c>
      <c r="B557" s="96" t="s">
        <v>4133</v>
      </c>
      <c r="C557" s="13" t="s">
        <v>5333</v>
      </c>
      <c r="D557" s="13" t="s">
        <v>52</v>
      </c>
      <c r="E557" s="13" t="s">
        <v>52</v>
      </c>
      <c r="F557" s="13" t="s">
        <v>26</v>
      </c>
      <c r="G557" s="13" t="str">
        <f t="shared" ca="1" si="24"/>
        <v>S2</v>
      </c>
      <c r="H557" s="109" t="s">
        <v>54</v>
      </c>
      <c r="I557" s="13" t="s">
        <v>55</v>
      </c>
      <c r="J557" s="13" t="s">
        <v>7822</v>
      </c>
      <c r="K557" s="100">
        <v>42605</v>
      </c>
      <c r="L557" s="100">
        <v>42674</v>
      </c>
      <c r="M557" s="98">
        <v>42779</v>
      </c>
      <c r="N557" s="13" t="s">
        <v>28</v>
      </c>
      <c r="O557" s="13" t="s">
        <v>28</v>
      </c>
      <c r="P557" s="233" t="s">
        <v>28</v>
      </c>
      <c r="Q557" s="13"/>
      <c r="R557" s="102">
        <v>101019</v>
      </c>
      <c r="S557" s="15" t="s">
        <v>72</v>
      </c>
      <c r="T557" s="13" t="str">
        <f t="shared" ca="1" si="25"/>
        <v>No</v>
      </c>
      <c r="U557" s="13" t="str">
        <f t="shared" ca="1" si="26"/>
        <v>No</v>
      </c>
      <c r="V557" s="236" t="s">
        <v>28</v>
      </c>
    </row>
    <row r="558" spans="1:22">
      <c r="A558" s="110" t="s">
        <v>4690</v>
      </c>
      <c r="B558" s="96" t="s">
        <v>4691</v>
      </c>
      <c r="C558" s="13" t="s">
        <v>7823</v>
      </c>
      <c r="D558" s="13" t="s">
        <v>52</v>
      </c>
      <c r="E558" s="13" t="s">
        <v>52</v>
      </c>
      <c r="F558" s="13" t="s">
        <v>26</v>
      </c>
      <c r="G558" s="13" t="str">
        <f t="shared" ca="1" si="24"/>
        <v>S2</v>
      </c>
      <c r="H558" s="101" t="s">
        <v>54</v>
      </c>
      <c r="I558" s="13" t="s">
        <v>55</v>
      </c>
      <c r="J558" s="13" t="s">
        <v>7824</v>
      </c>
      <c r="K558" s="100">
        <v>42653</v>
      </c>
      <c r="L558" s="100">
        <v>42694</v>
      </c>
      <c r="M558" s="106">
        <v>42779</v>
      </c>
      <c r="N558" s="13" t="s">
        <v>28</v>
      </c>
      <c r="O558" s="13" t="s">
        <v>28</v>
      </c>
      <c r="P558" s="233" t="s">
        <v>28</v>
      </c>
      <c r="Q558" s="13"/>
      <c r="R558" s="236">
        <v>110746</v>
      </c>
      <c r="S558" s="15" t="s">
        <v>72</v>
      </c>
      <c r="T558" s="13" t="str">
        <f t="shared" ca="1" si="25"/>
        <v>No</v>
      </c>
      <c r="U558" s="13" t="str">
        <f t="shared" ca="1" si="26"/>
        <v>No</v>
      </c>
      <c r="V558" s="236" t="s">
        <v>28</v>
      </c>
    </row>
    <row r="559" spans="1:22">
      <c r="A559" s="103" t="s">
        <v>4174</v>
      </c>
      <c r="B559" s="96" t="s">
        <v>4133</v>
      </c>
      <c r="C559" s="13" t="s">
        <v>4708</v>
      </c>
      <c r="D559" s="13" t="s">
        <v>108</v>
      </c>
      <c r="E559" s="13" t="s">
        <v>52</v>
      </c>
      <c r="F559" s="13" t="s">
        <v>26</v>
      </c>
      <c r="G559" s="13" t="str">
        <f t="shared" ca="1" si="24"/>
        <v>S2</v>
      </c>
      <c r="H559" s="13" t="s">
        <v>54</v>
      </c>
      <c r="I559" s="13" t="s">
        <v>55</v>
      </c>
      <c r="J559" s="13" t="s">
        <v>7825</v>
      </c>
      <c r="K559" s="100">
        <v>42723</v>
      </c>
      <c r="L559" s="100">
        <v>42748</v>
      </c>
      <c r="M559" s="22">
        <v>42782</v>
      </c>
      <c r="N559" s="13" t="s">
        <v>28</v>
      </c>
      <c r="O559" s="13" t="s">
        <v>28</v>
      </c>
      <c r="P559" s="233" t="s">
        <v>28</v>
      </c>
      <c r="Q559" s="13"/>
      <c r="R559" s="103">
        <v>500000</v>
      </c>
      <c r="S559" s="15" t="s">
        <v>72</v>
      </c>
      <c r="T559" s="13" t="str">
        <f t="shared" ca="1" si="25"/>
        <v>No</v>
      </c>
      <c r="U559" s="13" t="str">
        <f t="shared" ca="1" si="26"/>
        <v>No</v>
      </c>
      <c r="V559" s="236" t="s">
        <v>28</v>
      </c>
    </row>
    <row r="560" spans="1:22">
      <c r="A560" s="110" t="s">
        <v>4475</v>
      </c>
      <c r="B560" s="110" t="s">
        <v>4476</v>
      </c>
      <c r="C560" s="13" t="s">
        <v>7826</v>
      </c>
      <c r="D560" s="13" t="s">
        <v>52</v>
      </c>
      <c r="E560" s="13" t="s">
        <v>52</v>
      </c>
      <c r="F560" s="13" t="s">
        <v>26</v>
      </c>
      <c r="G560" s="13" t="str">
        <f t="shared" ca="1" si="24"/>
        <v>S2</v>
      </c>
      <c r="H560" s="13" t="s">
        <v>54</v>
      </c>
      <c r="I560" s="13" t="s">
        <v>55</v>
      </c>
      <c r="J560" s="13" t="s">
        <v>7827</v>
      </c>
      <c r="K560" s="100">
        <v>42730</v>
      </c>
      <c r="L560" s="100">
        <v>42753</v>
      </c>
      <c r="M560" s="100">
        <v>42782</v>
      </c>
      <c r="N560" s="13" t="s">
        <v>28</v>
      </c>
      <c r="O560" s="13" t="s">
        <v>28</v>
      </c>
      <c r="P560" s="233" t="s">
        <v>28</v>
      </c>
      <c r="Q560" s="13"/>
      <c r="R560" s="102">
        <v>53593</v>
      </c>
      <c r="S560" s="15" t="s">
        <v>72</v>
      </c>
      <c r="T560" s="13" t="str">
        <f t="shared" ca="1" si="25"/>
        <v>No</v>
      </c>
      <c r="U560" s="13" t="str">
        <f t="shared" ca="1" si="26"/>
        <v>No</v>
      </c>
      <c r="V560" s="236" t="s">
        <v>28</v>
      </c>
    </row>
    <row r="561" spans="1:22">
      <c r="A561" s="110" t="s">
        <v>4475</v>
      </c>
      <c r="B561" s="96" t="s">
        <v>4476</v>
      </c>
      <c r="C561" s="13" t="s">
        <v>7828</v>
      </c>
      <c r="D561" s="13" t="s">
        <v>108</v>
      </c>
      <c r="E561" s="13" t="s">
        <v>52</v>
      </c>
      <c r="F561" s="13" t="s">
        <v>26</v>
      </c>
      <c r="G561" s="13" t="str">
        <f t="shared" ca="1" si="24"/>
        <v>S2</v>
      </c>
      <c r="H561" s="13" t="s">
        <v>54</v>
      </c>
      <c r="I561" s="13" t="s">
        <v>55</v>
      </c>
      <c r="J561" s="13" t="s">
        <v>7829</v>
      </c>
      <c r="K561" s="100">
        <v>42697</v>
      </c>
      <c r="L561" s="100">
        <v>42787</v>
      </c>
      <c r="M561" s="22">
        <v>42787</v>
      </c>
      <c r="N561" s="13" t="s">
        <v>28</v>
      </c>
      <c r="O561" s="13" t="s">
        <v>28</v>
      </c>
      <c r="P561" s="233" t="s">
        <v>28</v>
      </c>
      <c r="Q561" s="13"/>
      <c r="R561" s="102">
        <v>101858</v>
      </c>
      <c r="S561" s="15" t="s">
        <v>72</v>
      </c>
      <c r="T561" s="13" t="str">
        <f t="shared" ca="1" si="25"/>
        <v>No</v>
      </c>
      <c r="U561" s="13" t="str">
        <f t="shared" ca="1" si="26"/>
        <v>No</v>
      </c>
      <c r="V561" s="236" t="s">
        <v>28</v>
      </c>
    </row>
    <row r="562" spans="1:22">
      <c r="A562" s="110" t="s">
        <v>4573</v>
      </c>
      <c r="B562" s="96" t="s">
        <v>4574</v>
      </c>
      <c r="C562" s="13" t="s">
        <v>7391</v>
      </c>
      <c r="D562" s="13" t="s">
        <v>52</v>
      </c>
      <c r="E562" s="13" t="s">
        <v>52</v>
      </c>
      <c r="F562" s="13" t="s">
        <v>26</v>
      </c>
      <c r="G562" s="13" t="str">
        <f t="shared" ca="1" si="24"/>
        <v>S2</v>
      </c>
      <c r="H562" s="13" t="s">
        <v>54</v>
      </c>
      <c r="I562" s="13" t="s">
        <v>55</v>
      </c>
      <c r="J562" s="13" t="s">
        <v>7830</v>
      </c>
      <c r="K562" s="100">
        <v>42736</v>
      </c>
      <c r="L562" s="100">
        <v>42762</v>
      </c>
      <c r="M562" s="22">
        <v>42789</v>
      </c>
      <c r="N562" s="13" t="s">
        <v>28</v>
      </c>
      <c r="O562" s="13" t="s">
        <v>28</v>
      </c>
      <c r="P562" s="233" t="s">
        <v>28</v>
      </c>
      <c r="Q562" s="13"/>
      <c r="R562" s="15">
        <v>500000</v>
      </c>
      <c r="S562" s="15" t="s">
        <v>72</v>
      </c>
      <c r="T562" s="13" t="str">
        <f t="shared" ca="1" si="25"/>
        <v>No</v>
      </c>
      <c r="U562" s="13" t="str">
        <f t="shared" ca="1" si="26"/>
        <v>No</v>
      </c>
      <c r="V562" s="236" t="s">
        <v>28</v>
      </c>
    </row>
    <row r="563" spans="1:22">
      <c r="A563" s="110" t="s">
        <v>4573</v>
      </c>
      <c r="B563" s="96" t="s">
        <v>4574</v>
      </c>
      <c r="C563" s="13" t="s">
        <v>7831</v>
      </c>
      <c r="D563" s="13" t="s">
        <v>52</v>
      </c>
      <c r="E563" s="13" t="s">
        <v>52</v>
      </c>
      <c r="F563" s="13" t="s">
        <v>26</v>
      </c>
      <c r="G563" s="13" t="str">
        <f t="shared" ca="1" si="24"/>
        <v>S2</v>
      </c>
      <c r="H563" s="13" t="s">
        <v>54</v>
      </c>
      <c r="I563" s="13" t="s">
        <v>55</v>
      </c>
      <c r="J563" s="13" t="s">
        <v>7832</v>
      </c>
      <c r="K563" s="100">
        <v>42719</v>
      </c>
      <c r="L563" s="100">
        <v>42786</v>
      </c>
      <c r="M563" s="22">
        <v>42790</v>
      </c>
      <c r="N563" s="13" t="s">
        <v>28</v>
      </c>
      <c r="O563" s="13" t="s">
        <v>28</v>
      </c>
      <c r="P563" s="233" t="s">
        <v>28</v>
      </c>
      <c r="Q563" s="13"/>
      <c r="R563" s="102">
        <v>214</v>
      </c>
      <c r="S563" s="15" t="s">
        <v>72</v>
      </c>
      <c r="T563" s="13" t="str">
        <f t="shared" ca="1" si="25"/>
        <v>No</v>
      </c>
      <c r="U563" s="13" t="str">
        <f t="shared" ca="1" si="26"/>
        <v>No</v>
      </c>
      <c r="V563" s="236" t="s">
        <v>28</v>
      </c>
    </row>
    <row r="564" spans="1:22">
      <c r="A564" s="110" t="s">
        <v>4141</v>
      </c>
      <c r="B564" s="96" t="s">
        <v>4142</v>
      </c>
      <c r="C564" s="13" t="s">
        <v>7833</v>
      </c>
      <c r="D564" s="13" t="s">
        <v>52</v>
      </c>
      <c r="E564" s="13" t="s">
        <v>52</v>
      </c>
      <c r="F564" s="13" t="s">
        <v>26</v>
      </c>
      <c r="G564" s="13" t="str">
        <f t="shared" ca="1" si="24"/>
        <v>S2</v>
      </c>
      <c r="H564" s="13" t="s">
        <v>54</v>
      </c>
      <c r="I564" s="13" t="s">
        <v>55</v>
      </c>
      <c r="J564" s="13" t="s">
        <v>7834</v>
      </c>
      <c r="K564" s="100">
        <v>42709</v>
      </c>
      <c r="L564" s="100">
        <v>42783</v>
      </c>
      <c r="M564" s="22">
        <v>42790</v>
      </c>
      <c r="N564" s="13" t="s">
        <v>28</v>
      </c>
      <c r="O564" s="13" t="s">
        <v>28</v>
      </c>
      <c r="P564" s="233" t="s">
        <v>28</v>
      </c>
      <c r="Q564" s="13"/>
      <c r="R564" s="102">
        <v>1324385</v>
      </c>
      <c r="S564" s="15" t="s">
        <v>72</v>
      </c>
      <c r="T564" s="13" t="str">
        <f t="shared" ca="1" si="25"/>
        <v>No</v>
      </c>
      <c r="U564" s="13" t="str">
        <f t="shared" ca="1" si="26"/>
        <v>No</v>
      </c>
      <c r="V564" s="236" t="s">
        <v>28</v>
      </c>
    </row>
    <row r="565" spans="1:22">
      <c r="A565" s="110" t="s">
        <v>4690</v>
      </c>
      <c r="B565" s="96" t="s">
        <v>4691</v>
      </c>
      <c r="C565" s="13" t="s">
        <v>7835</v>
      </c>
      <c r="D565" s="13" t="s">
        <v>52</v>
      </c>
      <c r="E565" s="13" t="s">
        <v>52</v>
      </c>
      <c r="F565" s="13" t="s">
        <v>26</v>
      </c>
      <c r="G565" s="13" t="str">
        <f t="shared" ca="1" si="24"/>
        <v>S2</v>
      </c>
      <c r="H565" s="13" t="s">
        <v>54</v>
      </c>
      <c r="I565" s="13" t="s">
        <v>55</v>
      </c>
      <c r="J565" s="13" t="s">
        <v>7836</v>
      </c>
      <c r="K565" s="100">
        <v>42689</v>
      </c>
      <c r="L565" s="100">
        <v>42753</v>
      </c>
      <c r="M565" s="22">
        <v>42790</v>
      </c>
      <c r="N565" s="13" t="s">
        <v>28</v>
      </c>
      <c r="O565" s="13" t="s">
        <v>28</v>
      </c>
      <c r="P565" s="233" t="s">
        <v>28</v>
      </c>
      <c r="Q565" s="13"/>
      <c r="R565" s="103">
        <v>500000</v>
      </c>
      <c r="S565" s="15" t="s">
        <v>72</v>
      </c>
      <c r="T565" s="13" t="str">
        <f t="shared" ca="1" si="25"/>
        <v>No</v>
      </c>
      <c r="U565" s="13" t="str">
        <f t="shared" ca="1" si="26"/>
        <v>No</v>
      </c>
      <c r="V565" s="236" t="s">
        <v>28</v>
      </c>
    </row>
    <row r="566" spans="1:22">
      <c r="A566" s="110" t="s">
        <v>4141</v>
      </c>
      <c r="B566" s="96" t="s">
        <v>4142</v>
      </c>
      <c r="C566" s="13" t="s">
        <v>7837</v>
      </c>
      <c r="D566" s="13" t="s">
        <v>108</v>
      </c>
      <c r="E566" s="13" t="s">
        <v>52</v>
      </c>
      <c r="F566" s="13" t="s">
        <v>26</v>
      </c>
      <c r="G566" s="13" t="str">
        <f t="shared" ca="1" si="24"/>
        <v>S2</v>
      </c>
      <c r="H566" s="13" t="s">
        <v>54</v>
      </c>
      <c r="I566" s="13" t="s">
        <v>55</v>
      </c>
      <c r="J566" s="13" t="s">
        <v>7838</v>
      </c>
      <c r="K566" s="100">
        <v>42709</v>
      </c>
      <c r="L566" s="100">
        <v>42776</v>
      </c>
      <c r="M566" s="22">
        <v>42790</v>
      </c>
      <c r="N566" s="13" t="s">
        <v>28</v>
      </c>
      <c r="O566" s="13" t="s">
        <v>28</v>
      </c>
      <c r="P566" s="233" t="s">
        <v>28</v>
      </c>
      <c r="Q566" s="13"/>
      <c r="R566" s="102">
        <v>61958</v>
      </c>
      <c r="S566" s="15" t="s">
        <v>72</v>
      </c>
      <c r="T566" s="13" t="str">
        <f t="shared" ca="1" si="25"/>
        <v>No</v>
      </c>
      <c r="U566" s="13" t="str">
        <f t="shared" ca="1" si="26"/>
        <v>No</v>
      </c>
      <c r="V566" s="236" t="s">
        <v>28</v>
      </c>
    </row>
    <row r="567" spans="1:22">
      <c r="A567" s="110" t="s">
        <v>4429</v>
      </c>
      <c r="B567" s="96" t="s">
        <v>152</v>
      </c>
      <c r="C567" s="13" t="s">
        <v>7839</v>
      </c>
      <c r="D567" s="13" t="s">
        <v>52</v>
      </c>
      <c r="E567" s="13" t="s">
        <v>52</v>
      </c>
      <c r="F567" s="13" t="s">
        <v>26</v>
      </c>
      <c r="G567" s="13" t="str">
        <f t="shared" ca="1" si="24"/>
        <v>S2</v>
      </c>
      <c r="H567" s="13" t="s">
        <v>54</v>
      </c>
      <c r="I567" s="13" t="s">
        <v>55</v>
      </c>
      <c r="J567" s="13" t="s">
        <v>7840</v>
      </c>
      <c r="K567" s="100">
        <v>42744</v>
      </c>
      <c r="L567" s="100">
        <v>42780</v>
      </c>
      <c r="M567" s="22">
        <v>42794</v>
      </c>
      <c r="N567" s="13" t="s">
        <v>28</v>
      </c>
      <c r="O567" s="13" t="s">
        <v>28</v>
      </c>
      <c r="P567" s="233" t="s">
        <v>28</v>
      </c>
      <c r="Q567" s="13"/>
      <c r="R567" s="102">
        <v>29836</v>
      </c>
      <c r="S567" s="15" t="s">
        <v>72</v>
      </c>
      <c r="T567" s="13" t="str">
        <f t="shared" ca="1" si="25"/>
        <v>No</v>
      </c>
      <c r="U567" s="13" t="str">
        <f t="shared" ca="1" si="26"/>
        <v>No</v>
      </c>
      <c r="V567" s="236" t="s">
        <v>28</v>
      </c>
    </row>
    <row r="568" spans="1:22">
      <c r="A568" s="13" t="s">
        <v>4180</v>
      </c>
      <c r="B568" s="96" t="s">
        <v>4181</v>
      </c>
      <c r="C568" s="13" t="s">
        <v>4722</v>
      </c>
      <c r="D568" s="13" t="s">
        <v>52</v>
      </c>
      <c r="E568" s="13" t="s">
        <v>52</v>
      </c>
      <c r="F568" s="13" t="s">
        <v>26</v>
      </c>
      <c r="G568" s="13" t="str">
        <f t="shared" ca="1" si="24"/>
        <v>S2</v>
      </c>
      <c r="H568" s="13" t="s">
        <v>54</v>
      </c>
      <c r="I568" s="13" t="s">
        <v>55</v>
      </c>
      <c r="J568" s="13" t="s">
        <v>7841</v>
      </c>
      <c r="K568" s="100">
        <v>42683</v>
      </c>
      <c r="L568" s="100">
        <v>42744</v>
      </c>
      <c r="M568" s="22">
        <v>42800</v>
      </c>
      <c r="N568" s="13" t="s">
        <v>28</v>
      </c>
      <c r="O568" s="13" t="s">
        <v>28</v>
      </c>
      <c r="P568" s="233" t="s">
        <v>28</v>
      </c>
      <c r="Q568" s="13"/>
      <c r="R568" s="102">
        <v>2497193</v>
      </c>
      <c r="S568" s="15" t="s">
        <v>72</v>
      </c>
      <c r="T568" s="13" t="str">
        <f t="shared" ca="1" si="25"/>
        <v>No</v>
      </c>
      <c r="U568" s="13" t="str">
        <f t="shared" ca="1" si="26"/>
        <v>No</v>
      </c>
      <c r="V568" s="236" t="s">
        <v>28</v>
      </c>
    </row>
    <row r="569" spans="1:22">
      <c r="A569" s="110" t="s">
        <v>4174</v>
      </c>
      <c r="B569" s="96" t="s">
        <v>4133</v>
      </c>
      <c r="C569" s="13" t="s">
        <v>5369</v>
      </c>
      <c r="D569" s="13" t="s">
        <v>52</v>
      </c>
      <c r="E569" s="13" t="s">
        <v>52</v>
      </c>
      <c r="F569" s="13" t="s">
        <v>26</v>
      </c>
      <c r="G569" s="13" t="str">
        <f t="shared" ca="1" si="24"/>
        <v>S2</v>
      </c>
      <c r="H569" s="13" t="s">
        <v>54</v>
      </c>
      <c r="I569" s="13" t="s">
        <v>55</v>
      </c>
      <c r="J569" s="13" t="s">
        <v>7842</v>
      </c>
      <c r="K569" s="100">
        <v>42676</v>
      </c>
      <c r="L569" s="100">
        <v>42758</v>
      </c>
      <c r="M569" s="22">
        <v>42801</v>
      </c>
      <c r="N569" s="13" t="s">
        <v>28</v>
      </c>
      <c r="O569" s="13" t="s">
        <v>28</v>
      </c>
      <c r="P569" s="233" t="s">
        <v>28</v>
      </c>
      <c r="Q569" s="13"/>
      <c r="R569" s="15">
        <v>500000</v>
      </c>
      <c r="S569" s="15" t="s">
        <v>72</v>
      </c>
      <c r="T569" s="13" t="str">
        <f t="shared" ca="1" si="25"/>
        <v>No</v>
      </c>
      <c r="U569" s="13" t="str">
        <f t="shared" ca="1" si="26"/>
        <v>No</v>
      </c>
      <c r="V569" s="236" t="s">
        <v>28</v>
      </c>
    </row>
    <row r="570" spans="1:22">
      <c r="A570" s="110" t="s">
        <v>4174</v>
      </c>
      <c r="B570" s="96" t="s">
        <v>4133</v>
      </c>
      <c r="C570" s="13" t="s">
        <v>7843</v>
      </c>
      <c r="D570" s="13" t="s">
        <v>52</v>
      </c>
      <c r="E570" s="13" t="s">
        <v>52</v>
      </c>
      <c r="F570" s="13" t="s">
        <v>26</v>
      </c>
      <c r="G570" s="13" t="str">
        <f t="shared" ca="1" si="24"/>
        <v>S2</v>
      </c>
      <c r="H570" s="13" t="s">
        <v>54</v>
      </c>
      <c r="I570" s="13" t="s">
        <v>55</v>
      </c>
      <c r="J570" s="13" t="s">
        <v>7844</v>
      </c>
      <c r="K570" s="100">
        <v>42705</v>
      </c>
      <c r="L570" s="100">
        <v>42776</v>
      </c>
      <c r="M570" s="22">
        <v>42810</v>
      </c>
      <c r="N570" s="13" t="s">
        <v>28</v>
      </c>
      <c r="O570" s="13" t="s">
        <v>28</v>
      </c>
      <c r="P570" s="233" t="s">
        <v>28</v>
      </c>
      <c r="Q570" s="13"/>
      <c r="R570" s="102">
        <v>120666</v>
      </c>
      <c r="S570" s="15" t="s">
        <v>72</v>
      </c>
      <c r="T570" s="13" t="str">
        <f t="shared" ca="1" si="25"/>
        <v>No</v>
      </c>
      <c r="U570" s="13" t="str">
        <f t="shared" ca="1" si="26"/>
        <v>No</v>
      </c>
      <c r="V570" s="236" t="s">
        <v>28</v>
      </c>
    </row>
    <row r="571" spans="1:22">
      <c r="A571" s="103" t="s">
        <v>4573</v>
      </c>
      <c r="B571" s="96" t="s">
        <v>4574</v>
      </c>
      <c r="C571" s="13" t="s">
        <v>7845</v>
      </c>
      <c r="D571" s="13" t="s">
        <v>52</v>
      </c>
      <c r="E571" s="13" t="s">
        <v>52</v>
      </c>
      <c r="F571" s="13" t="s">
        <v>26</v>
      </c>
      <c r="G571" s="13" t="str">
        <f t="shared" ca="1" si="24"/>
        <v>S2</v>
      </c>
      <c r="H571" s="13" t="s">
        <v>54</v>
      </c>
      <c r="I571" s="13" t="s">
        <v>55</v>
      </c>
      <c r="J571" s="13" t="s">
        <v>7846</v>
      </c>
      <c r="K571" s="100">
        <v>42688</v>
      </c>
      <c r="L571" s="100">
        <v>42776</v>
      </c>
      <c r="M571" s="22">
        <v>42811</v>
      </c>
      <c r="N571" s="13" t="s">
        <v>28</v>
      </c>
      <c r="O571" s="13" t="s">
        <v>28</v>
      </c>
      <c r="P571" s="13" t="s">
        <v>28</v>
      </c>
      <c r="Q571" s="13"/>
      <c r="R571" s="15">
        <v>500000</v>
      </c>
      <c r="S571" s="15" t="s">
        <v>72</v>
      </c>
      <c r="T571" s="13" t="str">
        <f t="shared" ca="1" si="25"/>
        <v>No</v>
      </c>
      <c r="U571" s="13" t="str">
        <f t="shared" ca="1" si="26"/>
        <v>No</v>
      </c>
      <c r="V571" s="236" t="s">
        <v>28</v>
      </c>
    </row>
    <row r="572" spans="1:22">
      <c r="A572" s="103" t="s">
        <v>4174</v>
      </c>
      <c r="B572" s="96" t="s">
        <v>4133</v>
      </c>
      <c r="C572" s="13" t="s">
        <v>4708</v>
      </c>
      <c r="D572" s="13" t="s">
        <v>108</v>
      </c>
      <c r="E572" s="13" t="s">
        <v>52</v>
      </c>
      <c r="F572" s="13" t="s">
        <v>26</v>
      </c>
      <c r="G572" s="13" t="str">
        <f t="shared" ca="1" si="24"/>
        <v>S2</v>
      </c>
      <c r="H572" s="13" t="s">
        <v>54</v>
      </c>
      <c r="I572" s="13" t="s">
        <v>55</v>
      </c>
      <c r="J572" s="13" t="s">
        <v>7847</v>
      </c>
      <c r="K572" s="100">
        <v>42779</v>
      </c>
      <c r="L572" s="100">
        <v>42805</v>
      </c>
      <c r="M572" s="22">
        <v>42838</v>
      </c>
      <c r="N572" s="13" t="s">
        <v>28</v>
      </c>
      <c r="O572" s="13" t="s">
        <v>28</v>
      </c>
      <c r="P572" s="13" t="s">
        <v>28</v>
      </c>
      <c r="Q572" s="13"/>
      <c r="R572" s="15">
        <v>500000</v>
      </c>
      <c r="S572" s="15" t="s">
        <v>72</v>
      </c>
      <c r="T572" s="13" t="str">
        <f t="shared" ca="1" si="25"/>
        <v>No</v>
      </c>
      <c r="U572" s="13" t="str">
        <f t="shared" ca="1" si="26"/>
        <v>No</v>
      </c>
      <c r="V572" s="236" t="s">
        <v>28</v>
      </c>
    </row>
    <row r="573" spans="1:22">
      <c r="A573" s="103" t="s">
        <v>4573</v>
      </c>
      <c r="B573" s="96" t="s">
        <v>4574</v>
      </c>
      <c r="C573" s="13" t="s">
        <v>7848</v>
      </c>
      <c r="D573" s="13" t="s">
        <v>52</v>
      </c>
      <c r="E573" s="13" t="s">
        <v>52</v>
      </c>
      <c r="F573" s="13" t="s">
        <v>26</v>
      </c>
      <c r="G573" s="13" t="str">
        <f t="shared" ca="1" si="24"/>
        <v>S2</v>
      </c>
      <c r="H573" s="13" t="s">
        <v>54</v>
      </c>
      <c r="I573" s="13" t="s">
        <v>55</v>
      </c>
      <c r="J573" s="13" t="s">
        <v>7849</v>
      </c>
      <c r="K573" s="100">
        <v>42710</v>
      </c>
      <c r="L573" s="100">
        <v>42799</v>
      </c>
      <c r="M573" s="22">
        <v>42839</v>
      </c>
      <c r="N573" s="13" t="s">
        <v>28</v>
      </c>
      <c r="O573" s="13" t="s">
        <v>28</v>
      </c>
      <c r="P573" s="13" t="s">
        <v>28</v>
      </c>
      <c r="Q573" s="13"/>
      <c r="R573" s="15">
        <v>500000</v>
      </c>
      <c r="S573" s="15" t="s">
        <v>72</v>
      </c>
      <c r="T573" s="13" t="str">
        <f t="shared" ca="1" si="25"/>
        <v>No</v>
      </c>
      <c r="U573" s="13" t="str">
        <f t="shared" ca="1" si="26"/>
        <v>No</v>
      </c>
      <c r="V573" s="236" t="s">
        <v>28</v>
      </c>
    </row>
    <row r="574" spans="1:22">
      <c r="A574" s="13" t="s">
        <v>4196</v>
      </c>
      <c r="B574" s="13" t="s">
        <v>4197</v>
      </c>
      <c r="C574" s="15" t="s">
        <v>7850</v>
      </c>
      <c r="D574" s="13" t="s">
        <v>52</v>
      </c>
      <c r="E574" s="13" t="s">
        <v>52</v>
      </c>
      <c r="F574" s="13" t="s">
        <v>26</v>
      </c>
      <c r="G574" s="13" t="str">
        <f t="shared" ca="1" si="24"/>
        <v>S2</v>
      </c>
      <c r="H574" s="13" t="s">
        <v>54</v>
      </c>
      <c r="I574" s="13" t="s">
        <v>55</v>
      </c>
      <c r="J574" s="13" t="s">
        <v>7851</v>
      </c>
      <c r="K574" s="100">
        <v>42718</v>
      </c>
      <c r="L574" s="100">
        <v>42782</v>
      </c>
      <c r="M574" s="22">
        <v>42864</v>
      </c>
      <c r="N574" s="13" t="s">
        <v>28</v>
      </c>
      <c r="O574" s="13" t="s">
        <v>28</v>
      </c>
      <c r="P574" s="13" t="s">
        <v>28</v>
      </c>
      <c r="Q574" s="13"/>
      <c r="R574" s="102">
        <v>398413</v>
      </c>
      <c r="S574" s="15" t="s">
        <v>72</v>
      </c>
      <c r="T574" s="13" t="str">
        <f t="shared" ca="1" si="25"/>
        <v>No</v>
      </c>
      <c r="U574" s="13" t="str">
        <f t="shared" ca="1" si="26"/>
        <v>No</v>
      </c>
      <c r="V574" s="236" t="s">
        <v>28</v>
      </c>
    </row>
    <row r="575" spans="1:22">
      <c r="A575" s="110" t="s">
        <v>4690</v>
      </c>
      <c r="B575" s="96" t="s">
        <v>4691</v>
      </c>
      <c r="C575" s="13" t="s">
        <v>7852</v>
      </c>
      <c r="D575" s="13" t="s">
        <v>52</v>
      </c>
      <c r="E575" s="13" t="s">
        <v>52</v>
      </c>
      <c r="F575" s="13" t="s">
        <v>26</v>
      </c>
      <c r="G575" s="13" t="str">
        <f t="shared" ca="1" si="24"/>
        <v>S2</v>
      </c>
      <c r="H575" s="13" t="s">
        <v>54</v>
      </c>
      <c r="I575" s="13" t="s">
        <v>55</v>
      </c>
      <c r="J575" s="13" t="s">
        <v>7853</v>
      </c>
      <c r="K575" s="100">
        <v>42702</v>
      </c>
      <c r="L575" s="100">
        <v>42782</v>
      </c>
      <c r="M575" s="22">
        <v>42864</v>
      </c>
      <c r="N575" s="13" t="s">
        <v>28</v>
      </c>
      <c r="O575" s="13" t="s">
        <v>28</v>
      </c>
      <c r="P575" s="13" t="s">
        <v>28</v>
      </c>
      <c r="Q575" s="13"/>
      <c r="R575" s="15">
        <v>500000</v>
      </c>
      <c r="S575" s="15" t="s">
        <v>72</v>
      </c>
      <c r="T575" s="13" t="str">
        <f t="shared" ca="1" si="25"/>
        <v>No</v>
      </c>
      <c r="U575" s="13" t="str">
        <f t="shared" ca="1" si="26"/>
        <v>No</v>
      </c>
      <c r="V575" s="236" t="s">
        <v>28</v>
      </c>
    </row>
    <row r="576" spans="1:22">
      <c r="A576" s="102" t="s">
        <v>4132</v>
      </c>
      <c r="B576" s="96" t="s">
        <v>4695</v>
      </c>
      <c r="C576" s="13" t="s">
        <v>7722</v>
      </c>
      <c r="D576" s="13" t="s">
        <v>52</v>
      </c>
      <c r="E576" s="13" t="s">
        <v>52</v>
      </c>
      <c r="F576" s="13" t="s">
        <v>26</v>
      </c>
      <c r="G576" s="13" t="str">
        <f t="shared" ca="1" si="24"/>
        <v>S2</v>
      </c>
      <c r="H576" s="109" t="s">
        <v>54</v>
      </c>
      <c r="I576" s="13" t="s">
        <v>68</v>
      </c>
      <c r="J576" s="13" t="s">
        <v>7854</v>
      </c>
      <c r="K576" s="100">
        <v>42690</v>
      </c>
      <c r="L576" s="100">
        <v>42705</v>
      </c>
      <c r="M576" s="98">
        <v>42871</v>
      </c>
      <c r="N576" s="13" t="s">
        <v>28</v>
      </c>
      <c r="O576" s="13" t="s">
        <v>28</v>
      </c>
      <c r="P576" s="13" t="s">
        <v>28</v>
      </c>
      <c r="Q576" s="13" t="s">
        <v>3641</v>
      </c>
      <c r="R576" s="102">
        <v>1733176</v>
      </c>
      <c r="S576" s="15" t="s">
        <v>72</v>
      </c>
      <c r="T576" s="13" t="str">
        <f t="shared" ca="1" si="25"/>
        <v>No</v>
      </c>
      <c r="U576" s="13" t="str">
        <f t="shared" ca="1" si="26"/>
        <v>No</v>
      </c>
      <c r="V576" s="236" t="s">
        <v>28</v>
      </c>
    </row>
    <row r="577" spans="1:33">
      <c r="A577" s="110" t="s">
        <v>4141</v>
      </c>
      <c r="B577" s="96" t="s">
        <v>4142</v>
      </c>
      <c r="C577" s="13" t="s">
        <v>5377</v>
      </c>
      <c r="D577" s="13" t="s">
        <v>108</v>
      </c>
      <c r="E577" s="13" t="s">
        <v>52</v>
      </c>
      <c r="F577" s="13" t="s">
        <v>26</v>
      </c>
      <c r="G577" s="13" t="str">
        <f t="shared" ca="1" si="24"/>
        <v>S2</v>
      </c>
      <c r="H577" s="13" t="s">
        <v>54</v>
      </c>
      <c r="I577" s="13" t="s">
        <v>55</v>
      </c>
      <c r="J577" s="13" t="s">
        <v>7855</v>
      </c>
      <c r="K577" s="100">
        <v>42435</v>
      </c>
      <c r="L577" s="100">
        <v>42867</v>
      </c>
      <c r="M577" s="22">
        <v>42881</v>
      </c>
      <c r="N577" s="13" t="s">
        <v>9</v>
      </c>
      <c r="O577" s="13" t="s">
        <v>28</v>
      </c>
      <c r="P577" s="13" t="s">
        <v>28</v>
      </c>
      <c r="Q577" s="13"/>
      <c r="R577" s="102">
        <v>61958</v>
      </c>
      <c r="S577" s="15" t="s">
        <v>72</v>
      </c>
      <c r="T577" s="13" t="str">
        <f t="shared" ca="1" si="25"/>
        <v>No</v>
      </c>
      <c r="U577" s="13" t="str">
        <f t="shared" ca="1" si="26"/>
        <v>No</v>
      </c>
      <c r="V577" s="236" t="s">
        <v>28</v>
      </c>
      <c r="W577" s="233"/>
      <c r="X577" s="233"/>
      <c r="Y577" s="233"/>
      <c r="Z577" s="233"/>
      <c r="AA577" s="233"/>
      <c r="AB577" s="233"/>
      <c r="AC577" s="233"/>
      <c r="AD577" s="233"/>
      <c r="AE577" s="233"/>
      <c r="AF577" s="233"/>
      <c r="AG577" s="233"/>
    </row>
    <row r="578" spans="1:33">
      <c r="A578" s="104" t="s">
        <v>4141</v>
      </c>
      <c r="B578" s="96" t="s">
        <v>4142</v>
      </c>
      <c r="C578" s="13" t="s">
        <v>7856</v>
      </c>
      <c r="D578" s="13" t="s">
        <v>52</v>
      </c>
      <c r="E578" s="13" t="s">
        <v>52</v>
      </c>
      <c r="F578" s="13" t="s">
        <v>26</v>
      </c>
      <c r="G578" s="13" t="str">
        <f t="shared" ref="G578:G580" ca="1" si="27">IF((AND((L578-TODAY())&gt;0,(H578="N")))=TRUE,"S3",IF(AND((L578-TODAY())&lt;=0,(H578="N"))=TRUE,"S1",IF(AND((L578-TODAY())&gt;0,(H578="Y"))=TRUE,"S4","S2")))</f>
        <v>S2</v>
      </c>
      <c r="H578" s="13" t="s">
        <v>54</v>
      </c>
      <c r="I578" s="13" t="s">
        <v>55</v>
      </c>
      <c r="J578" s="13" t="s">
        <v>7857</v>
      </c>
      <c r="K578" s="100">
        <v>42793</v>
      </c>
      <c r="L578" s="100">
        <v>42853</v>
      </c>
      <c r="M578" s="22">
        <v>42881</v>
      </c>
      <c r="N578" s="13" t="s">
        <v>28</v>
      </c>
      <c r="O578" s="13" t="s">
        <v>28</v>
      </c>
      <c r="P578" s="13" t="s">
        <v>28</v>
      </c>
      <c r="Q578" s="13"/>
      <c r="R578" s="102">
        <v>1324385</v>
      </c>
      <c r="S578" s="15" t="s">
        <v>72</v>
      </c>
      <c r="T578" s="13" t="str">
        <f t="shared" ca="1" si="25"/>
        <v>No</v>
      </c>
      <c r="U578" s="13" t="str">
        <f t="shared" ca="1" si="26"/>
        <v>No</v>
      </c>
      <c r="V578" s="236" t="s">
        <v>28</v>
      </c>
      <c r="W578" s="233"/>
      <c r="X578" s="233"/>
      <c r="Y578" s="233"/>
      <c r="Z578" s="233"/>
      <c r="AA578" s="233"/>
      <c r="AB578" s="233"/>
      <c r="AC578" s="233"/>
      <c r="AD578" s="233"/>
      <c r="AE578" s="233"/>
      <c r="AF578" s="233"/>
      <c r="AG578" s="233"/>
    </row>
    <row r="579" spans="1:33">
      <c r="A579" s="104" t="s">
        <v>4214</v>
      </c>
      <c r="B579" s="96" t="s">
        <v>4215</v>
      </c>
      <c r="C579" s="13" t="s">
        <v>7858</v>
      </c>
      <c r="D579" s="13" t="s">
        <v>52</v>
      </c>
      <c r="E579" s="13" t="s">
        <v>52</v>
      </c>
      <c r="F579" s="13" t="s">
        <v>26</v>
      </c>
      <c r="G579" s="13" t="str">
        <f t="shared" ca="1" si="27"/>
        <v>S2</v>
      </c>
      <c r="H579" s="13" t="s">
        <v>54</v>
      </c>
      <c r="I579" s="13" t="s">
        <v>55</v>
      </c>
      <c r="J579" s="13" t="s">
        <v>7859</v>
      </c>
      <c r="K579" s="100">
        <v>42877</v>
      </c>
      <c r="L579" s="100">
        <v>42937</v>
      </c>
      <c r="M579" s="22">
        <v>42921</v>
      </c>
      <c r="N579" s="13" t="s">
        <v>28</v>
      </c>
      <c r="O579" s="13" t="s">
        <v>28</v>
      </c>
      <c r="P579" s="13" t="s">
        <v>28</v>
      </c>
      <c r="Q579" s="13" t="s">
        <v>7860</v>
      </c>
      <c r="R579" s="104">
        <v>500000</v>
      </c>
      <c r="S579" s="15" t="s">
        <v>72</v>
      </c>
      <c r="T579" s="13" t="str">
        <f t="shared" ca="1" si="25"/>
        <v>No</v>
      </c>
      <c r="U579" s="13" t="str">
        <f t="shared" ca="1" si="26"/>
        <v>No</v>
      </c>
      <c r="V579" s="236" t="s">
        <v>28</v>
      </c>
      <c r="W579" s="233"/>
      <c r="X579" s="233"/>
      <c r="Y579" s="233"/>
      <c r="Z579" s="233"/>
      <c r="AA579" s="233"/>
      <c r="AB579" s="233"/>
      <c r="AC579" s="233"/>
      <c r="AD579" s="233"/>
      <c r="AE579" s="233"/>
      <c r="AF579" s="233"/>
      <c r="AG579" s="233"/>
    </row>
    <row r="580" spans="1:33">
      <c r="A580" s="110" t="s">
        <v>4174</v>
      </c>
      <c r="B580" s="96" t="s">
        <v>4133</v>
      </c>
      <c r="C580" s="13" t="s">
        <v>6747</v>
      </c>
      <c r="D580" s="13" t="s">
        <v>102</v>
      </c>
      <c r="E580" s="13" t="s">
        <v>65</v>
      </c>
      <c r="F580" s="13" t="s">
        <v>6710</v>
      </c>
      <c r="G580" s="13" t="str">
        <f t="shared" ca="1" si="27"/>
        <v>S1</v>
      </c>
      <c r="H580" s="109" t="s">
        <v>67</v>
      </c>
      <c r="I580" s="13" t="s">
        <v>68</v>
      </c>
      <c r="J580" s="13" t="s">
        <v>7861</v>
      </c>
      <c r="K580" s="100">
        <v>42563</v>
      </c>
      <c r="L580" s="100">
        <v>42578</v>
      </c>
      <c r="M580" s="98">
        <v>42735</v>
      </c>
      <c r="N580" s="13" t="s">
        <v>28</v>
      </c>
      <c r="O580" s="13" t="s">
        <v>28</v>
      </c>
      <c r="P580" s="233" t="s">
        <v>28</v>
      </c>
      <c r="Q580" s="13" t="s">
        <v>3641</v>
      </c>
      <c r="R580" s="104">
        <v>500000</v>
      </c>
      <c r="S580" s="15" t="s">
        <v>72</v>
      </c>
      <c r="T580" s="13" t="str">
        <f t="shared" ca="1" si="25"/>
        <v>No</v>
      </c>
      <c r="U580" s="13" t="str">
        <f t="shared" ca="1" si="26"/>
        <v>No</v>
      </c>
      <c r="V580" s="236" t="s">
        <v>28</v>
      </c>
      <c r="W580" s="233"/>
      <c r="X580" s="233"/>
      <c r="Y580" s="233"/>
      <c r="Z580" s="233"/>
      <c r="AA580" s="233"/>
      <c r="AB580" s="233"/>
      <c r="AC580" s="233"/>
      <c r="AD580" s="233"/>
      <c r="AE580" s="233"/>
      <c r="AF580" s="233"/>
      <c r="AG580" s="233"/>
    </row>
    <row r="581" spans="1:33">
      <c r="A581" s="110" t="s">
        <v>4174</v>
      </c>
      <c r="B581" s="96" t="s">
        <v>4133</v>
      </c>
      <c r="C581" s="13" t="s">
        <v>7862</v>
      </c>
      <c r="D581" s="13" t="s">
        <v>65</v>
      </c>
      <c r="E581" s="13" t="s">
        <v>65</v>
      </c>
      <c r="F581" s="13" t="s">
        <v>25</v>
      </c>
      <c r="G581" s="13" t="str">
        <f t="shared" ref="G581:G589" ca="1" si="28">IF((AND((L581-TODAY())&gt;0,(H581="N")))=TRUE,"S3",IF(AND((L581-TODAY())&lt;=0,(H581="N"))=TRUE,"S1",IF(AND((L581-TODAY())&gt;0,(H581="Y"))=TRUE,"S4","S2")))</f>
        <v>S2</v>
      </c>
      <c r="H581" s="13" t="s">
        <v>54</v>
      </c>
      <c r="I581" s="13" t="s">
        <v>55</v>
      </c>
      <c r="J581" s="13" t="s">
        <v>7863</v>
      </c>
      <c r="K581" s="22">
        <v>42716</v>
      </c>
      <c r="L581" s="100">
        <v>42979</v>
      </c>
      <c r="M581" s="22">
        <v>43007</v>
      </c>
      <c r="N581" s="13" t="s">
        <v>11</v>
      </c>
      <c r="O581" s="13" t="s">
        <v>128</v>
      </c>
      <c r="P581" s="14" t="s">
        <v>17</v>
      </c>
      <c r="Q581" t="s">
        <v>84</v>
      </c>
      <c r="R581" t="s">
        <v>84</v>
      </c>
      <c r="S581" t="s">
        <v>84</v>
      </c>
      <c r="T581"/>
      <c r="U581"/>
      <c r="V581"/>
      <c r="W581" s="233"/>
      <c r="X581" s="236">
        <v>115842</v>
      </c>
      <c r="Y581" s="233" t="s">
        <v>72</v>
      </c>
      <c r="Z581" s="233" t="s">
        <v>444</v>
      </c>
      <c r="AA581" s="233" t="s">
        <v>444</v>
      </c>
      <c r="AB581" s="236" t="str">
        <f>VLOOKUP(O581,'Data Validation'!I:J,2,FALSE)</f>
        <v>D059874</v>
      </c>
      <c r="AC581" s="109">
        <f ca="1">IF(AG581&lt;=53,AG581,AG581-52)</f>
        <v>41.006994233962267</v>
      </c>
      <c r="AD581" s="107">
        <f>IF(H581="Y",(((160/1000000)*X581)/5.3)*0.1,((160/1000000)*X581)/5.3)</f>
        <v>0.34971169811320757</v>
      </c>
      <c r="AE581" s="109">
        <f>SUM($AD$581:AD581)</f>
        <v>0.34971169811320757</v>
      </c>
      <c r="AF581" s="109">
        <f>AE581/50</f>
        <v>6.994233962264151E-3</v>
      </c>
      <c r="AG581" s="109">
        <f ca="1">WEEKNUM(TODAY())+AF581</f>
        <v>41.006994233962267</v>
      </c>
    </row>
    <row r="582" spans="1:33">
      <c r="A582" s="110" t="s">
        <v>7502</v>
      </c>
      <c r="B582" s="110" t="s">
        <v>7503</v>
      </c>
      <c r="C582" s="13" t="s">
        <v>5697</v>
      </c>
      <c r="D582" s="13" t="s">
        <v>65</v>
      </c>
      <c r="E582" s="13" t="s">
        <v>65</v>
      </c>
      <c r="F582" s="13" t="s">
        <v>25</v>
      </c>
      <c r="G582" s="13" t="str">
        <f t="shared" ca="1" si="28"/>
        <v>S2</v>
      </c>
      <c r="H582" s="13" t="s">
        <v>54</v>
      </c>
      <c r="I582" s="13" t="s">
        <v>55</v>
      </c>
      <c r="J582" s="13" t="s">
        <v>7864</v>
      </c>
      <c r="K582" s="22">
        <v>42736</v>
      </c>
      <c r="L582" s="100">
        <v>42965</v>
      </c>
      <c r="M582" s="22">
        <v>43019</v>
      </c>
      <c r="N582" s="13" t="s">
        <v>13</v>
      </c>
      <c r="O582" s="13" t="s">
        <v>149</v>
      </c>
      <c r="P582" s="14" t="s">
        <v>17</v>
      </c>
      <c r="Q582" t="s">
        <v>84</v>
      </c>
      <c r="R582" t="s">
        <v>84</v>
      </c>
      <c r="S582" t="s">
        <v>84</v>
      </c>
      <c r="T582"/>
      <c r="U582"/>
      <c r="V582"/>
      <c r="W582" s="13" t="s">
        <v>7865</v>
      </c>
      <c r="X582" s="104">
        <v>500000</v>
      </c>
      <c r="Y582" s="99" t="s">
        <v>58</v>
      </c>
      <c r="Z582" s="14" t="str">
        <f ca="1">IF((AND((M582-TODAY())&lt;=0,(F582="P2")))=TRUE,"Yes","No")</f>
        <v>Yes</v>
      </c>
      <c r="AA582" s="14" t="str">
        <f ca="1">IF((AND((M582-TODAY())&lt;=30,(L582-TODAY())&lt;=0,(F582="P1")))=TRUE,"Yes",IF(AND((M582-TODAY())&lt;=30,(L582-TODAY())&lt;=0,(F582="P2"))=TRUE,"Yes","No"))</f>
        <v>Yes</v>
      </c>
      <c r="AB582" s="236" t="str">
        <f>VLOOKUP(O582,'Data Validation'!I:J,2,FALSE)</f>
        <v>I819510</v>
      </c>
      <c r="AC582" s="109">
        <f ca="1">IF(AG582&lt;=53,AG582,AG582-52)</f>
        <v>41.037182913207545</v>
      </c>
      <c r="AD582" s="107">
        <f>IF(H582="Y",(((160/1000000)*X582)/5.3)*0.1,((160/1000000)*X582)/5.3)</f>
        <v>1.5094339622641511</v>
      </c>
      <c r="AE582" s="109">
        <f>SUM($AD$581:AD582)</f>
        <v>1.8591456603773586</v>
      </c>
      <c r="AF582" s="109">
        <f>AE582/50</f>
        <v>3.7182913207547172E-2</v>
      </c>
      <c r="AG582" s="109">
        <f ca="1">WEEKNUM(TODAY())+AF582</f>
        <v>41.037182913207545</v>
      </c>
    </row>
    <row r="583" spans="1:33">
      <c r="A583" s="13" t="s">
        <v>6115</v>
      </c>
      <c r="B583" s="96" t="s">
        <v>6116</v>
      </c>
      <c r="C583" s="13" t="s">
        <v>7866</v>
      </c>
      <c r="D583" s="13" t="s">
        <v>65</v>
      </c>
      <c r="E583" s="13" t="s">
        <v>65</v>
      </c>
      <c r="F583" s="13" t="s">
        <v>25</v>
      </c>
      <c r="G583" s="13" t="str">
        <f t="shared" ca="1" si="28"/>
        <v>S2</v>
      </c>
      <c r="H583" s="13" t="s">
        <v>54</v>
      </c>
      <c r="I583" s="13" t="s">
        <v>68</v>
      </c>
      <c r="J583" s="13" t="s">
        <v>5559</v>
      </c>
      <c r="K583" s="22">
        <v>42370</v>
      </c>
      <c r="L583" s="100">
        <v>42978</v>
      </c>
      <c r="M583" s="22">
        <v>43037</v>
      </c>
      <c r="N583" s="13" t="s">
        <v>13</v>
      </c>
      <c r="O583" s="13" t="s">
        <v>173</v>
      </c>
      <c r="P583" s="14" t="s">
        <v>17</v>
      </c>
      <c r="Q583" t="s">
        <v>84</v>
      </c>
      <c r="R583" t="s">
        <v>84</v>
      </c>
      <c r="S583" t="s">
        <v>84</v>
      </c>
      <c r="T583"/>
      <c r="U583"/>
      <c r="V583"/>
      <c r="W583" s="13" t="s">
        <v>7867</v>
      </c>
      <c r="X583" s="15">
        <v>0</v>
      </c>
      <c r="Y583" s="99" t="s">
        <v>58</v>
      </c>
      <c r="Z583" s="14" t="str">
        <f ca="1">IF((AND((M583-TODAY())&lt;=0,(F583="P2")))=TRUE,"Yes","No")</f>
        <v>Yes</v>
      </c>
      <c r="AA583" s="14" t="str">
        <f ca="1">IF((AND((M583-TODAY())&lt;=30,(L583-TODAY())&lt;=0,(F583="P1")))=TRUE,"Yes",IF(AND((M583-TODAY())&lt;=30,(L583-TODAY())&lt;=0,(F583="P2"))=TRUE,"Yes","No"))</f>
        <v>Yes</v>
      </c>
      <c r="AB583" s="236" t="str">
        <f>VLOOKUP(O583,'Data Validation'!I:J,2,FALSE)</f>
        <v>I830866</v>
      </c>
      <c r="AC583" s="109">
        <f ca="1">IF(AG583&lt;=53,AG583,AG583-52)</f>
        <v>41.037182913207545</v>
      </c>
      <c r="AD583" s="107">
        <f>IF(H583="Y",(((160/1000000)*X583)/5.3)*0.1,((160/1000000)*X583)/5.3)</f>
        <v>0</v>
      </c>
      <c r="AE583" s="109">
        <f>SUM($AD$581:AD583)</f>
        <v>1.8591456603773586</v>
      </c>
      <c r="AF583" s="109">
        <f>AE583/50</f>
        <v>3.7182913207547172E-2</v>
      </c>
      <c r="AG583" s="109">
        <f ca="1">WEEKNUM(TODAY())+AF583</f>
        <v>41.037182913207545</v>
      </c>
    </row>
    <row r="584" spans="1:33">
      <c r="A584" s="110" t="s">
        <v>134</v>
      </c>
      <c r="B584" s="96" t="s">
        <v>6940</v>
      </c>
      <c r="C584" s="13" t="s">
        <v>7062</v>
      </c>
      <c r="D584" s="13" t="s">
        <v>65</v>
      </c>
      <c r="E584" s="13" t="s">
        <v>65</v>
      </c>
      <c r="F584" s="13" t="s">
        <v>25</v>
      </c>
      <c r="G584" s="13" t="str">
        <f t="shared" ca="1" si="28"/>
        <v>S2</v>
      </c>
      <c r="H584" s="13" t="s">
        <v>54</v>
      </c>
      <c r="I584" s="13" t="s">
        <v>55</v>
      </c>
      <c r="J584" s="13" t="s">
        <v>7868</v>
      </c>
      <c r="K584" s="22">
        <v>43009</v>
      </c>
      <c r="L584" s="100">
        <v>43026</v>
      </c>
      <c r="M584" s="22">
        <v>43054</v>
      </c>
      <c r="N584" s="13" t="s">
        <v>13</v>
      </c>
      <c r="O584" s="13" t="s">
        <v>149</v>
      </c>
      <c r="P584" s="14" t="s">
        <v>17</v>
      </c>
      <c r="Q584" t="s">
        <v>84</v>
      </c>
      <c r="R584" t="s">
        <v>84</v>
      </c>
      <c r="S584" t="s">
        <v>84</v>
      </c>
      <c r="T584"/>
      <c r="U584"/>
      <c r="V584"/>
      <c r="W584" s="13" t="s">
        <v>7869</v>
      </c>
      <c r="X584" s="102">
        <v>9971</v>
      </c>
      <c r="Y584" s="16" t="s">
        <v>58</v>
      </c>
      <c r="Z584" s="14" t="str">
        <f ca="1">IF((AND((M584-TODAY())&lt;=0,(F584="P2")))=TRUE,"Yes","No")</f>
        <v>Yes</v>
      </c>
      <c r="AA584" s="14" t="str">
        <f ca="1">IF((AND((M584-TODAY())&lt;=30,(L584-TODAY())&lt;=0,(F584="P1")))=TRUE,"Yes",IF(AND((M584-TODAY())&lt;=30,(L584-TODAY())&lt;=0,(F584="P2"))=TRUE,"Yes","No"))</f>
        <v>Yes</v>
      </c>
      <c r="AB584" s="236" t="str">
        <f>VLOOKUP(O584,'Data Validation'!I:J,2,FALSE)</f>
        <v>I819510</v>
      </c>
      <c r="AC584" s="109">
        <f ca="1">IF(AG584&lt;=53,AG584,AG584-52)</f>
        <v>41.037784935849054</v>
      </c>
      <c r="AD584" s="107">
        <f>IF(H584="Y",(((160/1000000)*X584)/5.3)*0.1,((160/1000000)*X584)/5.3)</f>
        <v>3.0101132075471704E-2</v>
      </c>
      <c r="AE584" s="109">
        <f>SUM($AD$581:AD584)</f>
        <v>1.8892467924528302</v>
      </c>
      <c r="AF584" s="109">
        <f>AE584/50</f>
        <v>3.7784935849056601E-2</v>
      </c>
      <c r="AG584" s="109">
        <f ca="1">WEEKNUM(TODAY())+AF584</f>
        <v>41.037784935849054</v>
      </c>
    </row>
    <row r="585" spans="1:33">
      <c r="A585" s="13" t="s">
        <v>4180</v>
      </c>
      <c r="B585" s="96" t="s">
        <v>4181</v>
      </c>
      <c r="C585" s="13" t="s">
        <v>5621</v>
      </c>
      <c r="D585" s="13" t="s">
        <v>65</v>
      </c>
      <c r="E585" s="13" t="s">
        <v>65</v>
      </c>
      <c r="F585" s="13" t="s">
        <v>25</v>
      </c>
      <c r="G585" s="13" t="str">
        <f t="shared" ca="1" si="28"/>
        <v>S2</v>
      </c>
      <c r="H585" s="13" t="s">
        <v>54</v>
      </c>
      <c r="I585" s="13" t="s">
        <v>55</v>
      </c>
      <c r="J585" s="13" t="s">
        <v>7870</v>
      </c>
      <c r="K585" s="22">
        <v>42944</v>
      </c>
      <c r="L585" s="100">
        <v>43028</v>
      </c>
      <c r="M585" s="22">
        <v>43069</v>
      </c>
      <c r="N585" s="13" t="s">
        <v>13</v>
      </c>
      <c r="O585" s="13" t="s">
        <v>149</v>
      </c>
      <c r="P585" s="14" t="s">
        <v>17</v>
      </c>
      <c r="Q585" t="s">
        <v>84</v>
      </c>
      <c r="R585" t="s">
        <v>84</v>
      </c>
      <c r="S585" t="s">
        <v>84</v>
      </c>
      <c r="T585"/>
      <c r="U585"/>
      <c r="V585"/>
      <c r="W585" s="13" t="s">
        <v>7871</v>
      </c>
      <c r="X585" s="104">
        <v>153493</v>
      </c>
      <c r="Y585" s="16" t="s">
        <v>58</v>
      </c>
      <c r="Z585" s="14" t="str">
        <f ca="1">IF((AND((M585-TODAY())&lt;=0,(F585="P2")))=TRUE,"Yes","No")</f>
        <v>Yes</v>
      </c>
      <c r="AA585" s="14" t="str">
        <f ca="1">IF((AND((M585-TODAY())&lt;=30,(L585-TODAY())&lt;=0,(F585="P1")))=TRUE,"Yes",IF(AND((M585-TODAY())&lt;=30,(L585-TODAY())&lt;=0,(F585="P2"))=TRUE,"Yes","No"))</f>
        <v>Yes</v>
      </c>
      <c r="AB585" s="236" t="str">
        <f>VLOOKUP(O585,'Data Validation'!I:J,2,FALSE)</f>
        <v>I819510</v>
      </c>
      <c r="AC585" s="109">
        <f ca="1">IF(AG585&lt;=53,AG585,AG585-52)</f>
        <v>41.04705243773585</v>
      </c>
      <c r="AD585" s="107">
        <f>IF(H585="Y",(((160/1000000)*X585)/5.3)*0.1,((160/1000000)*X585)/5.3)</f>
        <v>0.46337509433962271</v>
      </c>
      <c r="AE585" s="109">
        <f>SUM($AD$581:AD585)</f>
        <v>2.3526218867924529</v>
      </c>
      <c r="AF585" s="109">
        <f>AE585/50</f>
        <v>4.7052437735849058E-2</v>
      </c>
      <c r="AG585" s="109">
        <f ca="1">WEEKNUM(TODAY())+AF585</f>
        <v>41.04705243773585</v>
      </c>
    </row>
    <row r="586" spans="1:33" customFormat="1">
      <c r="A586" s="110" t="s">
        <v>4214</v>
      </c>
      <c r="B586" s="96" t="s">
        <v>4215</v>
      </c>
      <c r="C586" s="13" t="s">
        <v>7872</v>
      </c>
      <c r="D586" s="13" t="s">
        <v>76</v>
      </c>
      <c r="E586" s="13" t="s">
        <v>76</v>
      </c>
      <c r="F586" s="13" t="s">
        <v>25</v>
      </c>
      <c r="G586" s="13" t="str">
        <f t="shared" ca="1" si="28"/>
        <v>S1</v>
      </c>
      <c r="H586" s="13" t="s">
        <v>67</v>
      </c>
      <c r="I586" s="13" t="s">
        <v>68</v>
      </c>
      <c r="J586" s="13" t="s">
        <v>7873</v>
      </c>
      <c r="K586" s="22">
        <v>42822</v>
      </c>
      <c r="L586" s="100">
        <v>42916</v>
      </c>
      <c r="M586" s="22">
        <v>42972</v>
      </c>
      <c r="N586" s="13" t="s">
        <v>9</v>
      </c>
      <c r="O586" s="13" t="s">
        <v>109</v>
      </c>
      <c r="P586" s="14" t="s">
        <v>17</v>
      </c>
      <c r="Q586" s="233"/>
      <c r="R586" s="236">
        <v>500000</v>
      </c>
      <c r="S586" s="233" t="s">
        <v>58</v>
      </c>
      <c r="T586" s="14" t="str">
        <f ca="1">IF((AND((M586-TODAY())&lt;=0,(F586="P2")))=TRUE,"Yes","No")</f>
        <v>Yes</v>
      </c>
      <c r="U586" s="14" t="str">
        <f ca="1">IF((AND((M586-TODAY())&lt;=30,(L586-TODAY())&lt;=0,(F586="P1")))=TRUE,"Yes",IF(AND((M586-TODAY())&lt;=30,(L586-TODAY())&lt;=0,(F586="P2"))=TRUE,"Yes","No"))</f>
        <v>Yes</v>
      </c>
      <c r="V586" s="236" t="str">
        <f>VLOOKUP(O586,'Data Validation'!I:J,2,FALSE)</f>
        <v>I077275</v>
      </c>
      <c r="W586" s="109">
        <f ca="1">IF(AA586&lt;=53,AA586,AA586-52)</f>
        <v>41.301886792452834</v>
      </c>
      <c r="X586" s="107">
        <f>IF(H586="Y",(((160/1000000)*R586)/5.3)*0.1,((160/1000000)*R586)/5.3)</f>
        <v>15.09433962264151</v>
      </c>
      <c r="Y586" s="109">
        <f>SUM($X$586:X586)</f>
        <v>15.09433962264151</v>
      </c>
      <c r="Z586" s="109">
        <f>Y586/50</f>
        <v>0.30188679245283018</v>
      </c>
      <c r="AA586" s="109">
        <f ca="1">WEEKNUM(TODAY())+Z586</f>
        <v>41.301886792452834</v>
      </c>
    </row>
    <row r="587" spans="1:33" customFormat="1">
      <c r="A587" s="110" t="s">
        <v>4214</v>
      </c>
      <c r="B587" s="96" t="s">
        <v>4215</v>
      </c>
      <c r="C587" s="13" t="s">
        <v>7872</v>
      </c>
      <c r="D587" s="13" t="s">
        <v>76</v>
      </c>
      <c r="E587" s="13" t="s">
        <v>76</v>
      </c>
      <c r="F587" s="13" t="s">
        <v>25</v>
      </c>
      <c r="G587" s="13" t="str">
        <f t="shared" ca="1" si="28"/>
        <v>S1</v>
      </c>
      <c r="H587" s="13" t="s">
        <v>67</v>
      </c>
      <c r="I587" s="13" t="s">
        <v>68</v>
      </c>
      <c r="J587" s="13" t="s">
        <v>7874</v>
      </c>
      <c r="K587" s="22">
        <v>42822</v>
      </c>
      <c r="L587" s="100">
        <v>42916</v>
      </c>
      <c r="M587" s="22">
        <v>42972</v>
      </c>
      <c r="N587" s="13" t="s">
        <v>9</v>
      </c>
      <c r="O587" s="13" t="s">
        <v>109</v>
      </c>
      <c r="P587" s="14" t="s">
        <v>17</v>
      </c>
      <c r="Q587" s="13" t="s">
        <v>7875</v>
      </c>
      <c r="R587" s="15">
        <v>500000</v>
      </c>
      <c r="S587" s="99" t="s">
        <v>58</v>
      </c>
      <c r="T587" s="14" t="str">
        <f ca="1">IF((AND((M587-TODAY())&lt;=0,(F587="P2")))=TRUE,"Yes","No")</f>
        <v>Yes</v>
      </c>
      <c r="U587" s="14" t="str">
        <f ca="1">IF((AND((M587-TODAY())&lt;=30,(L587-TODAY())&lt;=0,(F587="P1")))=TRUE,"Yes",IF(AND((M587-TODAY())&lt;=30,(L587-TODAY())&lt;=0,(F587="P2"))=TRUE,"Yes","No"))</f>
        <v>Yes</v>
      </c>
      <c r="V587" s="236" t="str">
        <f>VLOOKUP(O587,'Data Validation'!I:J,2,FALSE)</f>
        <v>I077275</v>
      </c>
      <c r="W587" s="109">
        <f ca="1">IF(AA587&lt;=53,AA587,AA587-52)</f>
        <v>41.60377358490566</v>
      </c>
      <c r="X587" s="107">
        <f>IF(H587="Y",(((160/1000000)*R587)/5.3)*0.1,((160/1000000)*R587)/5.3)</f>
        <v>15.09433962264151</v>
      </c>
      <c r="Y587" s="109">
        <f>SUM($X$586:X587)</f>
        <v>30.188679245283019</v>
      </c>
      <c r="Z587" s="109">
        <f>Y587/50</f>
        <v>0.60377358490566035</v>
      </c>
      <c r="AA587" s="109">
        <f ca="1">WEEKNUM(TODAY())+Z587</f>
        <v>41.60377358490566</v>
      </c>
    </row>
    <row r="588" spans="1:33" customFormat="1">
      <c r="A588" s="233" t="s">
        <v>4136</v>
      </c>
      <c r="B588" s="96" t="s">
        <v>4133</v>
      </c>
      <c r="C588" s="13" t="s">
        <v>7872</v>
      </c>
      <c r="D588" s="13" t="s">
        <v>76</v>
      </c>
      <c r="E588" s="13" t="s">
        <v>76</v>
      </c>
      <c r="F588" s="13" t="s">
        <v>25</v>
      </c>
      <c r="G588" s="13" t="str">
        <f t="shared" ca="1" si="28"/>
        <v>S1</v>
      </c>
      <c r="H588" s="13" t="s">
        <v>67</v>
      </c>
      <c r="I588" s="13" t="s">
        <v>68</v>
      </c>
      <c r="J588" s="13" t="s">
        <v>7876</v>
      </c>
      <c r="K588" s="22">
        <v>42822</v>
      </c>
      <c r="L588" s="100">
        <v>42916</v>
      </c>
      <c r="M588" s="22">
        <v>42972</v>
      </c>
      <c r="N588" s="13" t="s">
        <v>9</v>
      </c>
      <c r="O588" s="13" t="s">
        <v>109</v>
      </c>
      <c r="P588" s="14" t="s">
        <v>17</v>
      </c>
      <c r="Q588" s="13" t="s">
        <v>5064</v>
      </c>
      <c r="R588" s="15">
        <v>500000</v>
      </c>
      <c r="S588" s="99" t="s">
        <v>58</v>
      </c>
      <c r="T588" s="14" t="str">
        <f ca="1">IF((AND((M588-TODAY())&lt;=0,(F588="P2")))=TRUE,"Yes","No")</f>
        <v>Yes</v>
      </c>
      <c r="U588" s="14" t="str">
        <f ca="1">IF((AND((M588-TODAY())&lt;=30,(L588-TODAY())&lt;=0,(F588="P1")))=TRUE,"Yes",IF(AND((M588-TODAY())&lt;=30,(L588-TODAY())&lt;=0,(F588="P2"))=TRUE,"Yes","No"))</f>
        <v>Yes</v>
      </c>
      <c r="V588" s="236" t="str">
        <f>VLOOKUP(O588,'Data Validation'!I:J,2,FALSE)</f>
        <v>I077275</v>
      </c>
      <c r="W588" s="109">
        <f ca="1">IF(AA588&lt;=53,AA588,AA588-52)</f>
        <v>41.905660377358494</v>
      </c>
      <c r="X588" s="107">
        <f>IF(H588="Y",(((160/1000000)*R588)/5.3)*0.1,((160/1000000)*R588)/5.3)</f>
        <v>15.09433962264151</v>
      </c>
      <c r="Y588" s="109">
        <f>SUM($X$586:X588)</f>
        <v>45.283018867924525</v>
      </c>
      <c r="Z588" s="109">
        <f>Y588/50</f>
        <v>0.90566037735849048</v>
      </c>
      <c r="AA588" s="109">
        <f ca="1">WEEKNUM(TODAY())+Z588</f>
        <v>41.905660377358494</v>
      </c>
    </row>
    <row r="589" spans="1:33" customFormat="1">
      <c r="A589" s="110" t="s">
        <v>4141</v>
      </c>
      <c r="B589" s="96" t="s">
        <v>4142</v>
      </c>
      <c r="C589" s="13" t="s">
        <v>7872</v>
      </c>
      <c r="D589" s="13" t="s">
        <v>76</v>
      </c>
      <c r="E589" s="13" t="s">
        <v>76</v>
      </c>
      <c r="F589" s="13" t="s">
        <v>25</v>
      </c>
      <c r="G589" s="13" t="str">
        <f t="shared" ca="1" si="28"/>
        <v>S2</v>
      </c>
      <c r="H589" s="13" t="s">
        <v>54</v>
      </c>
      <c r="I589" s="13" t="s">
        <v>68</v>
      </c>
      <c r="J589" s="13" t="s">
        <v>7877</v>
      </c>
      <c r="K589" s="22">
        <v>42822</v>
      </c>
      <c r="L589" s="100">
        <v>42916</v>
      </c>
      <c r="M589" s="22">
        <v>42972</v>
      </c>
      <c r="N589" s="13" t="s">
        <v>9</v>
      </c>
      <c r="O589" s="13" t="s">
        <v>109</v>
      </c>
      <c r="P589" s="14" t="s">
        <v>17</v>
      </c>
      <c r="Q589" s="233"/>
      <c r="R589" s="236">
        <v>500000</v>
      </c>
      <c r="S589" s="233" t="s">
        <v>58</v>
      </c>
      <c r="T589" s="14" t="str">
        <f ca="1">IF((AND((M589-TODAY())&lt;=0,(F589="P2")))=TRUE,"Yes","No")</f>
        <v>Yes</v>
      </c>
      <c r="U589" s="14" t="str">
        <f ca="1">IF((AND((M589-TODAY())&lt;=30,(L589-TODAY())&lt;=0,(F589="P1")))=TRUE,"Yes",IF(AND((M589-TODAY())&lt;=30,(L589-TODAY())&lt;=0,(F589="P2"))=TRUE,"Yes","No"))</f>
        <v>Yes</v>
      </c>
      <c r="V589" s="236" t="str">
        <f>VLOOKUP(O589,'Data Validation'!I:J,2,FALSE)</f>
        <v>I077275</v>
      </c>
      <c r="W589" s="109">
        <f ca="1">IF(AA589&lt;=53,AA589,AA589-52)</f>
        <v>41.935849056603772</v>
      </c>
      <c r="X589" s="107">
        <f>IF(H589="Y",(((160/1000000)*R589)/5.3)*0.1,((160/1000000)*R589)/5.3)</f>
        <v>1.5094339622641511</v>
      </c>
      <c r="Y589" s="109">
        <f>SUM($X$586:X589)</f>
        <v>46.79245283018868</v>
      </c>
      <c r="Z589" s="109">
        <f>Y589/50</f>
        <v>0.9358490566037736</v>
      </c>
      <c r="AA589" s="109">
        <f ca="1">WEEKNUM(TODAY())+Z589</f>
        <v>41.935849056603772</v>
      </c>
    </row>
  </sheetData>
  <autoFilter ref="A1:V589" xr:uid="{00000000-0009-0000-0000-000010000000}"/>
  <sortState xmlns:xlrd2="http://schemas.microsoft.com/office/spreadsheetml/2017/richdata2" ref="A2:V580">
    <sortCondition ref="P2:P580" customList="Backlog,In Progress,Done,RTC Passed"/>
    <sortCondition ref="F2:F580" customList="P1,P2,P3,P4"/>
    <sortCondition ref="G2:G580" customList="S1,S2,S3,S4"/>
    <sortCondition ref="M2:M580"/>
  </sortState>
  <conditionalFormatting sqref="J1:J1048576">
    <cfRule type="duplicateValues" dxfId="0" priority="1"/>
  </conditionalFormatting>
  <dataValidations count="1">
    <dataValidation type="list" allowBlank="1" showInputMessage="1" showErrorMessage="1" sqref="O581:O589" xr:uid="{00000000-0002-0000-0100-000000000000}">
      <formula1>List_of_Analysts</formula1>
    </dataValidation>
  </dataValidations>
  <pageMargins left="0.7" right="0.7" top="0.75" bottom="0.75" header="0.3" footer="0.3"/>
  <pageSetup orientation="portrait" horizontalDpi="200" verticalDpi="200" r:id="rId1"/>
  <headerFooter>
    <oddFooter>&amp;L_x000D_&amp;1#&amp;"Calibri"&amp;10&amp;K000000 Confidential</oddFooter>
  </headerFooter>
  <customProperties>
    <customPr name="_pios_id" r:id="rId2"/>
  </customProperties>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100-000001000000}">
          <x14:formula1>
            <xm:f>'Data Validation'!#REF!</xm:f>
          </x14:formula1>
          <xm:sqref>Y581:Y585</xm:sqref>
        </x14:dataValidation>
        <x14:dataValidation type="list" allowBlank="1" showInputMessage="1" showErrorMessage="1" xr:uid="{00000000-0002-0000-0100-00000C000000}">
          <x14:formula1>
            <xm:f>'Data Validation'!$K$2:$K$9</xm:f>
          </x14:formula1>
          <xm:sqref>P581:Q585 P586:P589</xm:sqref>
        </x14:dataValidation>
        <x14:dataValidation type="list" allowBlank="1" showInputMessage="1" showErrorMessage="1" xr:uid="{00000000-0002-0000-0100-000002000000}">
          <x14:formula1>
            <xm:f>'Data Validation'!$M$2:$M$5</xm:f>
          </x14:formula1>
          <xm:sqref>S586:S589</xm:sqref>
        </x14:dataValidation>
        <x14:dataValidation type="list" allowBlank="1" showInputMessage="1" showErrorMessage="1" xr:uid="{00000000-0002-0000-0100-00000E000000}">
          <x14:formula1>
            <xm:f>'Data Validation'!$N$1:$N$5</xm:f>
          </x14:formula1>
          <xm:sqref>V581 R581:R585 T581:U585 V583:V585</xm:sqref>
        </x14:dataValidation>
        <x14:dataValidation type="list" allowBlank="1" showInputMessage="1" showErrorMessage="1" xr:uid="{00000000-0002-0000-0100-000007000000}">
          <x14:formula1>
            <xm:f>'Data Validation'!$G$2:$G$5</xm:f>
          </x14:formula1>
          <xm:sqref>I581:I589</xm:sqref>
        </x14:dataValidation>
        <x14:dataValidation type="list" allowBlank="1" showInputMessage="1" showErrorMessage="1" xr:uid="{00000000-0002-0000-0100-000004000000}">
          <x14:formula1>
            <xm:f>'Data Validation'!$F$2:$F$5</xm:f>
          </x14:formula1>
          <xm:sqref>H581:H589</xm:sqref>
        </x14:dataValidation>
        <x14:dataValidation type="list" allowBlank="1" showInputMessage="1" showErrorMessage="1" xr:uid="{00000000-0002-0000-0100-00000A000000}">
          <x14:formula1>
            <xm:f>'Data Validation'!$C$2:$C$5</xm:f>
          </x14:formula1>
          <xm:sqref>E581:E589</xm:sqref>
        </x14:dataValidation>
        <x14:dataValidation type="list" allowBlank="1" showInputMessage="1" showErrorMessage="1" xr:uid="{00000000-0002-0000-0100-000009000000}">
          <x14:formula1>
            <xm:f>'Data Validation'!$B$2:$B$9</xm:f>
          </x14:formula1>
          <xm:sqref>D581:D589</xm:sqref>
        </x14:dataValidation>
        <x14:dataValidation type="list" allowBlank="1" showInputMessage="1" showErrorMessage="1" xr:uid="{00000000-0002-0000-0100-00000D000000}">
          <x14:formula1>
            <xm:f>'Data Validation'!$D$2:$D$10</xm:f>
          </x14:formula1>
          <xm:sqref>F581:F589</xm:sqref>
        </x14:dataValidation>
        <x14:dataValidation type="list" allowBlank="1" showInputMessage="1" showErrorMessage="1" xr:uid="{00000000-0002-0000-0100-000003000000}">
          <x14:formula1>
            <xm:f>'Data Validation'!$E$2:$E$9</xm:f>
          </x14:formula1>
          <xm:sqref>G581:G589</xm:sqref>
        </x14:dataValidation>
        <x14:dataValidation type="list" allowBlank="1" showInputMessage="1" showErrorMessage="1" xr:uid="{00000000-0002-0000-0100-00000B000000}">
          <x14:formula1>
            <xm:f>'Data Validation'!$H$2:$H$10</xm:f>
          </x14:formula1>
          <xm:sqref>N581:N589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8" filterMode="1"/>
  <dimension ref="A1:L2236"/>
  <sheetViews>
    <sheetView workbookViewId="0">
      <selection activeCell="E72" sqref="A1:L2236"/>
    </sheetView>
  </sheetViews>
  <sheetFormatPr defaultColWidth="8.42578125" defaultRowHeight="14.45"/>
  <cols>
    <col min="1" max="1" width="8.42578125" style="40" customWidth="1"/>
    <col min="2" max="2" width="10" style="40" customWidth="1"/>
    <col min="3" max="3" width="18.42578125" style="40" customWidth="1"/>
    <col min="4" max="4" width="16.42578125" style="41" customWidth="1"/>
    <col min="5" max="5" width="47.42578125" style="40" customWidth="1"/>
    <col min="6" max="6" width="22.42578125" style="40" customWidth="1"/>
    <col min="7" max="7" width="48.42578125" style="40" hidden="1" customWidth="1"/>
    <col min="8" max="8" width="14" style="40" hidden="1" customWidth="1"/>
    <col min="9" max="9" width="11.42578125" style="40" hidden="1" customWidth="1"/>
    <col min="10" max="10" width="10.42578125" style="40" customWidth="1"/>
    <col min="11" max="11" width="7.42578125" style="40" customWidth="1"/>
    <col min="12" max="12" width="55" style="39" customWidth="1"/>
  </cols>
  <sheetData>
    <row r="1" spans="1:12">
      <c r="A1" s="41" t="s">
        <v>7878</v>
      </c>
      <c r="B1" s="41" t="s">
        <v>7879</v>
      </c>
      <c r="C1" s="41" t="s">
        <v>31</v>
      </c>
      <c r="D1" s="41" t="s">
        <v>35</v>
      </c>
      <c r="E1" s="41" t="s">
        <v>1048</v>
      </c>
      <c r="F1" s="41" t="s">
        <v>7880</v>
      </c>
      <c r="G1" s="41" t="s">
        <v>7881</v>
      </c>
      <c r="H1" s="41" t="s">
        <v>7882</v>
      </c>
      <c r="I1" s="41" t="s">
        <v>7883</v>
      </c>
      <c r="J1" s="41" t="s">
        <v>6084</v>
      </c>
      <c r="K1" s="41" t="s">
        <v>7884</v>
      </c>
      <c r="L1" s="52" t="s">
        <v>457</v>
      </c>
    </row>
    <row r="2" spans="1:12" hidden="1">
      <c r="A2" s="49" t="s">
        <v>7885</v>
      </c>
      <c r="B2" s="49" t="s">
        <v>65</v>
      </c>
      <c r="C2" s="49" t="s">
        <v>65</v>
      </c>
      <c r="D2" s="41" t="s">
        <v>7886</v>
      </c>
      <c r="E2" s="41" t="s">
        <v>7887</v>
      </c>
      <c r="F2" s="41" t="s">
        <v>1048</v>
      </c>
      <c r="G2" s="41" t="s">
        <v>7888</v>
      </c>
      <c r="H2" s="42">
        <v>41761</v>
      </c>
      <c r="I2" s="41"/>
      <c r="J2" s="41"/>
      <c r="K2" s="41"/>
    </row>
    <row r="3" spans="1:12" hidden="1">
      <c r="A3" s="49" t="s">
        <v>7885</v>
      </c>
      <c r="B3" s="49" t="s">
        <v>65</v>
      </c>
      <c r="C3" s="49" t="s">
        <v>65</v>
      </c>
      <c r="D3" s="41" t="s">
        <v>7886</v>
      </c>
      <c r="E3" s="41" t="s">
        <v>7887</v>
      </c>
      <c r="F3" s="41" t="s">
        <v>1048</v>
      </c>
      <c r="G3" s="41" t="s">
        <v>7889</v>
      </c>
      <c r="H3" s="42"/>
      <c r="I3" s="41"/>
      <c r="J3" s="41"/>
      <c r="K3" s="41"/>
    </row>
    <row r="4" spans="1:12" hidden="1">
      <c r="A4" s="49" t="s">
        <v>7885</v>
      </c>
      <c r="B4" s="49" t="s">
        <v>65</v>
      </c>
      <c r="C4" s="49" t="s">
        <v>65</v>
      </c>
      <c r="D4" s="41" t="s">
        <v>7886</v>
      </c>
      <c r="E4" s="41" t="s">
        <v>7887</v>
      </c>
      <c r="F4" s="41" t="s">
        <v>1048</v>
      </c>
      <c r="G4" s="41" t="s">
        <v>7890</v>
      </c>
      <c r="H4" s="41"/>
      <c r="I4" s="41"/>
      <c r="J4" s="41"/>
      <c r="K4" s="41"/>
    </row>
    <row r="5" spans="1:12" hidden="1">
      <c r="A5" s="49" t="s">
        <v>7885</v>
      </c>
      <c r="B5" s="49" t="s">
        <v>65</v>
      </c>
      <c r="C5" s="49" t="s">
        <v>65</v>
      </c>
      <c r="D5" s="41" t="s">
        <v>7886</v>
      </c>
      <c r="E5" s="41" t="s">
        <v>7887</v>
      </c>
      <c r="F5" s="41" t="s">
        <v>1048</v>
      </c>
      <c r="G5" s="41" t="s">
        <v>7891</v>
      </c>
      <c r="H5" s="41"/>
      <c r="I5" s="41"/>
      <c r="J5" s="41"/>
      <c r="K5" s="41"/>
    </row>
    <row r="6" spans="1:12" hidden="1">
      <c r="A6" s="49" t="s">
        <v>7885</v>
      </c>
      <c r="B6" s="49" t="s">
        <v>65</v>
      </c>
      <c r="C6" s="49" t="s">
        <v>65</v>
      </c>
      <c r="D6" s="41" t="s">
        <v>7886</v>
      </c>
      <c r="E6" s="41" t="s">
        <v>7887</v>
      </c>
      <c r="F6" s="41" t="s">
        <v>1048</v>
      </c>
      <c r="G6" s="41" t="s">
        <v>7892</v>
      </c>
      <c r="H6" s="42"/>
      <c r="I6" s="41"/>
      <c r="J6" s="41"/>
      <c r="K6" s="41"/>
    </row>
    <row r="7" spans="1:12" hidden="1">
      <c r="A7" s="49" t="s">
        <v>7885</v>
      </c>
      <c r="B7" s="49" t="s">
        <v>65</v>
      </c>
      <c r="C7" s="49" t="s">
        <v>65</v>
      </c>
      <c r="D7" s="41" t="s">
        <v>7886</v>
      </c>
      <c r="E7" s="41" t="s">
        <v>7887</v>
      </c>
      <c r="F7" s="41" t="s">
        <v>1048</v>
      </c>
      <c r="G7" s="41" t="s">
        <v>7893</v>
      </c>
      <c r="H7" s="41"/>
      <c r="I7" s="41"/>
      <c r="J7" s="41"/>
      <c r="K7" s="41"/>
    </row>
    <row r="8" spans="1:12" hidden="1">
      <c r="A8" s="49" t="s">
        <v>7885</v>
      </c>
      <c r="B8" s="49" t="s">
        <v>65</v>
      </c>
      <c r="C8" s="49" t="s">
        <v>65</v>
      </c>
      <c r="D8" s="41" t="s">
        <v>7886</v>
      </c>
      <c r="E8" s="41" t="s">
        <v>7887</v>
      </c>
      <c r="F8" s="41" t="s">
        <v>1048</v>
      </c>
      <c r="G8" s="41" t="s">
        <v>7894</v>
      </c>
      <c r="H8" s="42">
        <v>41778</v>
      </c>
      <c r="I8" s="41"/>
      <c r="J8" s="41"/>
      <c r="K8" s="41"/>
    </row>
    <row r="9" spans="1:12" hidden="1">
      <c r="A9" s="49" t="s">
        <v>7885</v>
      </c>
      <c r="B9" s="49" t="s">
        <v>65</v>
      </c>
      <c r="C9" s="49" t="s">
        <v>65</v>
      </c>
      <c r="D9" s="41" t="s">
        <v>7886</v>
      </c>
      <c r="E9" s="40" t="s">
        <v>7887</v>
      </c>
      <c r="F9" s="40" t="s">
        <v>7895</v>
      </c>
      <c r="G9" s="40" t="s">
        <v>7896</v>
      </c>
      <c r="H9" s="43">
        <f>I9-2</f>
        <v>41761</v>
      </c>
      <c r="I9" s="43">
        <f t="shared" ref="I9:I15" si="0">H10</f>
        <v>41763</v>
      </c>
      <c r="J9" s="40" t="s">
        <v>149</v>
      </c>
      <c r="K9" s="40">
        <v>100</v>
      </c>
      <c r="L9" s="39" t="s">
        <v>7897</v>
      </c>
    </row>
    <row r="10" spans="1:12" hidden="1">
      <c r="A10" s="48" t="s">
        <v>7885</v>
      </c>
      <c r="B10" s="48" t="s">
        <v>65</v>
      </c>
      <c r="C10" s="48" t="s">
        <v>65</v>
      </c>
      <c r="D10" s="41" t="s">
        <v>7886</v>
      </c>
      <c r="E10" s="40" t="s">
        <v>7887</v>
      </c>
      <c r="F10" s="40" t="s">
        <v>7898</v>
      </c>
      <c r="G10" s="40" t="s">
        <v>7899</v>
      </c>
      <c r="H10" s="43">
        <f>I10-1</f>
        <v>41763</v>
      </c>
      <c r="I10" s="43">
        <f t="shared" si="0"/>
        <v>41764</v>
      </c>
      <c r="J10" s="40" t="s">
        <v>149</v>
      </c>
      <c r="K10" s="40">
        <v>100</v>
      </c>
    </row>
    <row r="11" spans="1:12" hidden="1">
      <c r="A11" s="48" t="s">
        <v>7885</v>
      </c>
      <c r="B11" s="48" t="s">
        <v>65</v>
      </c>
      <c r="C11" s="48" t="s">
        <v>65</v>
      </c>
      <c r="D11" s="41" t="s">
        <v>7886</v>
      </c>
      <c r="E11" s="40" t="s">
        <v>7887</v>
      </c>
      <c r="F11" s="40" t="s">
        <v>7898</v>
      </c>
      <c r="G11" s="40" t="s">
        <v>7900</v>
      </c>
      <c r="H11" s="43">
        <f>I11-1</f>
        <v>41764</v>
      </c>
      <c r="I11" s="43">
        <f t="shared" si="0"/>
        <v>41765</v>
      </c>
      <c r="J11" s="40" t="s">
        <v>149</v>
      </c>
      <c r="K11" s="40">
        <v>100</v>
      </c>
    </row>
    <row r="12" spans="1:12">
      <c r="A12" s="48" t="s">
        <v>7885</v>
      </c>
      <c r="B12" s="48" t="s">
        <v>65</v>
      </c>
      <c r="C12" s="48" t="s">
        <v>65</v>
      </c>
      <c r="D12" s="41" t="s">
        <v>7886</v>
      </c>
      <c r="E12" s="40" t="s">
        <v>7887</v>
      </c>
      <c r="F12" s="40" t="s">
        <v>7901</v>
      </c>
      <c r="G12" s="40" t="s">
        <v>7902</v>
      </c>
      <c r="H12" s="43">
        <f>I12-5</f>
        <v>41765</v>
      </c>
      <c r="I12" s="43">
        <f t="shared" si="0"/>
        <v>41770</v>
      </c>
      <c r="J12" s="40" t="s">
        <v>149</v>
      </c>
      <c r="K12" s="40">
        <v>100</v>
      </c>
      <c r="L12" s="39" t="s">
        <v>7903</v>
      </c>
    </row>
    <row r="13" spans="1:12" hidden="1">
      <c r="A13" s="48" t="s">
        <v>7885</v>
      </c>
      <c r="B13" s="48" t="s">
        <v>65</v>
      </c>
      <c r="C13" s="48" t="s">
        <v>65</v>
      </c>
      <c r="D13" s="41" t="s">
        <v>7886</v>
      </c>
      <c r="E13" s="40" t="s">
        <v>7887</v>
      </c>
      <c r="F13" s="40" t="s">
        <v>7904</v>
      </c>
      <c r="G13" s="40" t="s">
        <v>7905</v>
      </c>
      <c r="H13" s="43">
        <f>I13-3</f>
        <v>41770</v>
      </c>
      <c r="I13" s="43">
        <f t="shared" si="0"/>
        <v>41773</v>
      </c>
      <c r="J13" s="40" t="s">
        <v>149</v>
      </c>
      <c r="K13" s="40">
        <v>100</v>
      </c>
    </row>
    <row r="14" spans="1:12" hidden="1">
      <c r="A14" s="48" t="s">
        <v>7885</v>
      </c>
      <c r="B14" s="48" t="s">
        <v>65</v>
      </c>
      <c r="C14" s="48" t="s">
        <v>65</v>
      </c>
      <c r="D14" s="41" t="s">
        <v>7886</v>
      </c>
      <c r="E14" s="40" t="s">
        <v>7887</v>
      </c>
      <c r="F14" s="40" t="s">
        <v>7904</v>
      </c>
      <c r="G14" s="40" t="s">
        <v>7906</v>
      </c>
      <c r="H14" s="43">
        <f>I14-2</f>
        <v>41773</v>
      </c>
      <c r="I14" s="43">
        <f t="shared" si="0"/>
        <v>41775</v>
      </c>
      <c r="J14" s="40" t="s">
        <v>149</v>
      </c>
      <c r="K14" s="40">
        <v>100</v>
      </c>
    </row>
    <row r="15" spans="1:12" hidden="1">
      <c r="A15" s="48" t="s">
        <v>7885</v>
      </c>
      <c r="B15" s="48" t="s">
        <v>65</v>
      </c>
      <c r="C15" s="48" t="s">
        <v>65</v>
      </c>
      <c r="D15" s="41" t="s">
        <v>7886</v>
      </c>
      <c r="E15" s="40" t="s">
        <v>7887</v>
      </c>
      <c r="F15" s="40" t="s">
        <v>7904</v>
      </c>
      <c r="G15" s="40" t="s">
        <v>7907</v>
      </c>
      <c r="H15" s="43">
        <f>I15-2</f>
        <v>41775</v>
      </c>
      <c r="I15" s="43">
        <f t="shared" si="0"/>
        <v>41777</v>
      </c>
      <c r="J15" s="40" t="s">
        <v>149</v>
      </c>
      <c r="K15" s="40">
        <v>100</v>
      </c>
    </row>
    <row r="16" spans="1:12" hidden="1">
      <c r="A16" s="48" t="s">
        <v>7885</v>
      </c>
      <c r="B16" s="48" t="s">
        <v>65</v>
      </c>
      <c r="C16" s="48" t="s">
        <v>65</v>
      </c>
      <c r="D16" s="41" t="s">
        <v>7886</v>
      </c>
      <c r="E16" s="51" t="s">
        <v>7887</v>
      </c>
      <c r="F16" s="40" t="s">
        <v>7904</v>
      </c>
      <c r="G16" s="40" t="s">
        <v>7908</v>
      </c>
      <c r="H16" s="43">
        <f>I16-1</f>
        <v>41777</v>
      </c>
      <c r="I16" s="43">
        <v>41778</v>
      </c>
      <c r="J16" s="40" t="s">
        <v>149</v>
      </c>
      <c r="K16" s="40">
        <v>100</v>
      </c>
      <c r="L16" s="39" t="s">
        <v>7909</v>
      </c>
    </row>
    <row r="17" spans="1:12" hidden="1">
      <c r="A17" s="49" t="s">
        <v>7910</v>
      </c>
      <c r="B17" s="49" t="s">
        <v>65</v>
      </c>
      <c r="C17" s="49" t="s">
        <v>65</v>
      </c>
      <c r="D17" s="41" t="s">
        <v>7886</v>
      </c>
      <c r="E17" s="41" t="s">
        <v>7911</v>
      </c>
      <c r="F17" s="41" t="s">
        <v>1048</v>
      </c>
      <c r="G17" s="41" t="s">
        <v>7888</v>
      </c>
      <c r="H17" s="42">
        <v>41761</v>
      </c>
      <c r="I17" s="41"/>
      <c r="J17" s="41"/>
      <c r="K17" s="41"/>
    </row>
    <row r="18" spans="1:12" hidden="1">
      <c r="A18" s="49" t="s">
        <v>7910</v>
      </c>
      <c r="B18" s="49" t="s">
        <v>65</v>
      </c>
      <c r="C18" s="49" t="s">
        <v>65</v>
      </c>
      <c r="D18" s="41" t="s">
        <v>7886</v>
      </c>
      <c r="E18" s="41" t="s">
        <v>7911</v>
      </c>
      <c r="F18" s="41" t="s">
        <v>1048</v>
      </c>
      <c r="G18" s="41" t="s">
        <v>7889</v>
      </c>
      <c r="H18" s="42"/>
      <c r="I18" s="41"/>
      <c r="J18" s="41"/>
      <c r="K18" s="41"/>
    </row>
    <row r="19" spans="1:12" hidden="1">
      <c r="A19" s="49" t="s">
        <v>7910</v>
      </c>
      <c r="B19" s="49" t="s">
        <v>65</v>
      </c>
      <c r="C19" s="49" t="s">
        <v>65</v>
      </c>
      <c r="D19" s="41" t="s">
        <v>7886</v>
      </c>
      <c r="E19" s="41" t="s">
        <v>7911</v>
      </c>
      <c r="F19" s="41" t="s">
        <v>1048</v>
      </c>
      <c r="G19" s="41" t="s">
        <v>7890</v>
      </c>
      <c r="H19" s="41"/>
      <c r="I19" s="41"/>
      <c r="J19" s="41"/>
      <c r="K19" s="41"/>
    </row>
    <row r="20" spans="1:12" hidden="1">
      <c r="A20" s="49" t="s">
        <v>7910</v>
      </c>
      <c r="B20" s="49" t="s">
        <v>65</v>
      </c>
      <c r="C20" s="49" t="s">
        <v>65</v>
      </c>
      <c r="D20" s="41" t="s">
        <v>7886</v>
      </c>
      <c r="E20" s="41" t="s">
        <v>7911</v>
      </c>
      <c r="F20" s="41" t="s">
        <v>1048</v>
      </c>
      <c r="G20" s="41" t="s">
        <v>7891</v>
      </c>
      <c r="H20" s="41"/>
      <c r="I20" s="41"/>
      <c r="J20" s="41"/>
      <c r="K20" s="41"/>
    </row>
    <row r="21" spans="1:12" hidden="1">
      <c r="A21" s="49" t="s">
        <v>7910</v>
      </c>
      <c r="B21" s="49" t="s">
        <v>65</v>
      </c>
      <c r="C21" s="49" t="s">
        <v>65</v>
      </c>
      <c r="D21" s="41" t="s">
        <v>7886</v>
      </c>
      <c r="E21" s="41" t="s">
        <v>7911</v>
      </c>
      <c r="F21" s="41" t="s">
        <v>1048</v>
      </c>
      <c r="G21" s="41" t="s">
        <v>7892</v>
      </c>
      <c r="H21" s="42"/>
      <c r="I21" s="41"/>
      <c r="J21" s="41"/>
      <c r="K21" s="41"/>
    </row>
    <row r="22" spans="1:12" hidden="1">
      <c r="A22" s="49" t="s">
        <v>7910</v>
      </c>
      <c r="B22" s="49" t="s">
        <v>65</v>
      </c>
      <c r="C22" s="49" t="s">
        <v>65</v>
      </c>
      <c r="D22" s="41" t="s">
        <v>7886</v>
      </c>
      <c r="E22" s="41" t="s">
        <v>7911</v>
      </c>
      <c r="F22" s="41" t="s">
        <v>1048</v>
      </c>
      <c r="G22" s="41" t="s">
        <v>7893</v>
      </c>
      <c r="H22" s="41"/>
      <c r="I22" s="41"/>
      <c r="J22" s="41"/>
      <c r="K22" s="41"/>
    </row>
    <row r="23" spans="1:12" hidden="1">
      <c r="A23" s="49" t="s">
        <v>7910</v>
      </c>
      <c r="B23" s="49" t="s">
        <v>65</v>
      </c>
      <c r="C23" s="49" t="s">
        <v>65</v>
      </c>
      <c r="D23" s="41" t="s">
        <v>7886</v>
      </c>
      <c r="E23" s="41" t="s">
        <v>7911</v>
      </c>
      <c r="F23" s="41" t="s">
        <v>1048</v>
      </c>
      <c r="G23" s="41" t="s">
        <v>7894</v>
      </c>
      <c r="H23" s="42">
        <v>41778</v>
      </c>
      <c r="I23" s="41"/>
      <c r="J23" s="41"/>
      <c r="K23" s="41"/>
    </row>
    <row r="24" spans="1:12" hidden="1">
      <c r="A24" s="49" t="s">
        <v>7910</v>
      </c>
      <c r="B24" s="49" t="s">
        <v>65</v>
      </c>
      <c r="C24" s="49" t="s">
        <v>65</v>
      </c>
      <c r="D24" s="41" t="s">
        <v>7886</v>
      </c>
      <c r="E24" s="40" t="s">
        <v>7911</v>
      </c>
      <c r="F24" s="40" t="s">
        <v>7895</v>
      </c>
      <c r="G24" s="40" t="s">
        <v>7896</v>
      </c>
      <c r="H24" s="43">
        <f>I24-2</f>
        <v>41761</v>
      </c>
      <c r="I24" s="43">
        <f t="shared" ref="I24:I30" si="1">H25</f>
        <v>41763</v>
      </c>
      <c r="J24" s="40" t="s">
        <v>149</v>
      </c>
      <c r="K24" s="40">
        <v>100</v>
      </c>
      <c r="L24" s="39" t="s">
        <v>7912</v>
      </c>
    </row>
    <row r="25" spans="1:12" hidden="1">
      <c r="A25" s="48" t="s">
        <v>7910</v>
      </c>
      <c r="B25" s="48" t="s">
        <v>65</v>
      </c>
      <c r="C25" s="48" t="s">
        <v>65</v>
      </c>
      <c r="D25" s="41" t="s">
        <v>7886</v>
      </c>
      <c r="E25" s="40" t="s">
        <v>7911</v>
      </c>
      <c r="F25" s="40" t="s">
        <v>7898</v>
      </c>
      <c r="G25" s="40" t="s">
        <v>7899</v>
      </c>
      <c r="H25" s="43">
        <f>I25-1</f>
        <v>41763</v>
      </c>
      <c r="I25" s="43">
        <f t="shared" si="1"/>
        <v>41764</v>
      </c>
      <c r="J25" s="40" t="s">
        <v>149</v>
      </c>
      <c r="K25" s="40">
        <v>100</v>
      </c>
    </row>
    <row r="26" spans="1:12" hidden="1">
      <c r="A26" s="48" t="s">
        <v>7910</v>
      </c>
      <c r="B26" s="48" t="s">
        <v>65</v>
      </c>
      <c r="C26" s="48" t="s">
        <v>65</v>
      </c>
      <c r="D26" s="41" t="s">
        <v>7886</v>
      </c>
      <c r="E26" s="40" t="s">
        <v>7911</v>
      </c>
      <c r="F26" s="40" t="s">
        <v>7898</v>
      </c>
      <c r="G26" s="40" t="s">
        <v>7900</v>
      </c>
      <c r="H26" s="43">
        <f>I26-1</f>
        <v>41764</v>
      </c>
      <c r="I26" s="43">
        <f t="shared" si="1"/>
        <v>41765</v>
      </c>
      <c r="J26" s="40" t="s">
        <v>149</v>
      </c>
      <c r="K26" s="40">
        <v>100</v>
      </c>
    </row>
    <row r="27" spans="1:12">
      <c r="A27" s="48" t="s">
        <v>7910</v>
      </c>
      <c r="B27" s="48" t="s">
        <v>65</v>
      </c>
      <c r="C27" s="48" t="s">
        <v>65</v>
      </c>
      <c r="D27" s="41" t="s">
        <v>7886</v>
      </c>
      <c r="E27" s="40" t="s">
        <v>7911</v>
      </c>
      <c r="F27" s="40" t="s">
        <v>7901</v>
      </c>
      <c r="G27" s="40" t="s">
        <v>7902</v>
      </c>
      <c r="H27" s="43">
        <f>I27-5</f>
        <v>41765</v>
      </c>
      <c r="I27" s="43">
        <f t="shared" si="1"/>
        <v>41770</v>
      </c>
      <c r="J27" s="40" t="s">
        <v>149</v>
      </c>
      <c r="K27" s="40">
        <v>100</v>
      </c>
      <c r="L27" s="39" t="s">
        <v>7903</v>
      </c>
    </row>
    <row r="28" spans="1:12" hidden="1">
      <c r="A28" s="48" t="s">
        <v>7910</v>
      </c>
      <c r="B28" s="48" t="s">
        <v>65</v>
      </c>
      <c r="C28" s="48" t="s">
        <v>65</v>
      </c>
      <c r="D28" s="41" t="s">
        <v>7886</v>
      </c>
      <c r="E28" s="40" t="s">
        <v>7911</v>
      </c>
      <c r="F28" s="40" t="s">
        <v>7904</v>
      </c>
      <c r="G28" s="40" t="s">
        <v>7905</v>
      </c>
      <c r="H28" s="43">
        <f>I28-3</f>
        <v>41770</v>
      </c>
      <c r="I28" s="43">
        <f t="shared" si="1"/>
        <v>41773</v>
      </c>
      <c r="J28" s="40" t="s">
        <v>149</v>
      </c>
      <c r="K28" s="40">
        <v>100</v>
      </c>
    </row>
    <row r="29" spans="1:12" hidden="1">
      <c r="A29" s="48" t="s">
        <v>7910</v>
      </c>
      <c r="B29" s="48" t="s">
        <v>65</v>
      </c>
      <c r="C29" s="48" t="s">
        <v>65</v>
      </c>
      <c r="D29" s="41" t="s">
        <v>7886</v>
      </c>
      <c r="E29" s="40" t="s">
        <v>7911</v>
      </c>
      <c r="F29" s="40" t="s">
        <v>7904</v>
      </c>
      <c r="G29" s="40" t="s">
        <v>7906</v>
      </c>
      <c r="H29" s="43">
        <f>I29-2</f>
        <v>41773</v>
      </c>
      <c r="I29" s="43">
        <f t="shared" si="1"/>
        <v>41775</v>
      </c>
      <c r="J29" s="40" t="s">
        <v>149</v>
      </c>
      <c r="K29" s="40">
        <v>100</v>
      </c>
    </row>
    <row r="30" spans="1:12" hidden="1">
      <c r="A30" s="48" t="s">
        <v>7910</v>
      </c>
      <c r="B30" s="48" t="s">
        <v>65</v>
      </c>
      <c r="C30" s="48" t="s">
        <v>65</v>
      </c>
      <c r="D30" s="41" t="s">
        <v>7886</v>
      </c>
      <c r="E30" s="40" t="s">
        <v>7911</v>
      </c>
      <c r="F30" s="40" t="s">
        <v>7904</v>
      </c>
      <c r="G30" s="40" t="s">
        <v>7907</v>
      </c>
      <c r="H30" s="43">
        <f>I30-2</f>
        <v>41775</v>
      </c>
      <c r="I30" s="43">
        <f t="shared" si="1"/>
        <v>41777</v>
      </c>
      <c r="J30" s="40" t="s">
        <v>149</v>
      </c>
      <c r="K30" s="40">
        <v>100</v>
      </c>
    </row>
    <row r="31" spans="1:12" hidden="1">
      <c r="A31" s="48" t="s">
        <v>7910</v>
      </c>
      <c r="B31" s="48" t="s">
        <v>65</v>
      </c>
      <c r="C31" s="48" t="s">
        <v>65</v>
      </c>
      <c r="D31" s="41" t="s">
        <v>7886</v>
      </c>
      <c r="E31" s="51" t="s">
        <v>7911</v>
      </c>
      <c r="F31" s="40" t="s">
        <v>7904</v>
      </c>
      <c r="G31" s="40" t="s">
        <v>7908</v>
      </c>
      <c r="H31" s="43">
        <f>I31-1</f>
        <v>41777</v>
      </c>
      <c r="I31" s="43">
        <v>41778</v>
      </c>
      <c r="J31" s="40" t="s">
        <v>149</v>
      </c>
      <c r="K31" s="40">
        <v>100</v>
      </c>
      <c r="L31" s="39" t="s">
        <v>7909</v>
      </c>
    </row>
    <row r="32" spans="1:12" hidden="1">
      <c r="A32" s="41" t="s">
        <v>7913</v>
      </c>
      <c r="B32" s="41" t="s">
        <v>102</v>
      </c>
      <c r="C32" s="41" t="s">
        <v>65</v>
      </c>
      <c r="D32" s="41" t="s">
        <v>7914</v>
      </c>
      <c r="E32" s="41" t="s">
        <v>7915</v>
      </c>
      <c r="F32" s="41" t="s">
        <v>1048</v>
      </c>
      <c r="G32" s="41" t="s">
        <v>7888</v>
      </c>
      <c r="H32" s="42">
        <v>41870</v>
      </c>
      <c r="I32" s="41"/>
      <c r="J32" s="41"/>
      <c r="K32" s="41"/>
      <c r="L32" s="40"/>
    </row>
    <row r="33" spans="1:12" hidden="1">
      <c r="A33" s="41" t="s">
        <v>7913</v>
      </c>
      <c r="B33" s="41" t="s">
        <v>102</v>
      </c>
      <c r="C33" s="41" t="s">
        <v>65</v>
      </c>
      <c r="D33" s="41" t="s">
        <v>7914</v>
      </c>
      <c r="E33" s="41" t="s">
        <v>7915</v>
      </c>
      <c r="F33" s="41" t="s">
        <v>1048</v>
      </c>
      <c r="G33" s="41" t="s">
        <v>7889</v>
      </c>
      <c r="H33" s="42"/>
      <c r="I33" s="41"/>
      <c r="J33" s="41"/>
      <c r="K33" s="41"/>
      <c r="L33" s="40"/>
    </row>
    <row r="34" spans="1:12" hidden="1">
      <c r="A34" s="41" t="s">
        <v>7913</v>
      </c>
      <c r="B34" s="41" t="s">
        <v>102</v>
      </c>
      <c r="C34" s="41" t="s">
        <v>65</v>
      </c>
      <c r="D34" s="41" t="s">
        <v>7914</v>
      </c>
      <c r="E34" s="41" t="s">
        <v>7915</v>
      </c>
      <c r="F34" s="41" t="s">
        <v>1048</v>
      </c>
      <c r="G34" s="41" t="s">
        <v>7890</v>
      </c>
      <c r="H34" s="41"/>
      <c r="I34" s="41"/>
      <c r="J34" s="41"/>
      <c r="K34" s="41"/>
      <c r="L34" s="40"/>
    </row>
    <row r="35" spans="1:12" hidden="1">
      <c r="A35" s="41" t="s">
        <v>7913</v>
      </c>
      <c r="B35" s="41" t="s">
        <v>102</v>
      </c>
      <c r="C35" s="41" t="s">
        <v>65</v>
      </c>
      <c r="D35" s="41" t="s">
        <v>7914</v>
      </c>
      <c r="E35" s="41" t="s">
        <v>7915</v>
      </c>
      <c r="F35" s="41" t="s">
        <v>1048</v>
      </c>
      <c r="G35" s="41" t="s">
        <v>7891</v>
      </c>
      <c r="H35" s="42"/>
      <c r="I35" s="41"/>
      <c r="J35" s="41"/>
      <c r="K35" s="41"/>
      <c r="L35" s="40"/>
    </row>
    <row r="36" spans="1:12" hidden="1">
      <c r="A36" s="41" t="s">
        <v>7913</v>
      </c>
      <c r="B36" s="41" t="s">
        <v>102</v>
      </c>
      <c r="C36" s="41" t="s">
        <v>65</v>
      </c>
      <c r="D36" s="41" t="s">
        <v>7914</v>
      </c>
      <c r="E36" s="41" t="s">
        <v>7915</v>
      </c>
      <c r="F36" s="41" t="s">
        <v>1048</v>
      </c>
      <c r="G36" s="41" t="s">
        <v>7892</v>
      </c>
      <c r="H36" s="44"/>
      <c r="I36" s="41"/>
      <c r="J36" s="41"/>
      <c r="K36" s="41"/>
      <c r="L36" s="40"/>
    </row>
    <row r="37" spans="1:12" hidden="1">
      <c r="A37" s="41" t="s">
        <v>7913</v>
      </c>
      <c r="B37" s="41" t="s">
        <v>102</v>
      </c>
      <c r="C37" s="41" t="s">
        <v>65</v>
      </c>
      <c r="D37" s="41" t="s">
        <v>7914</v>
      </c>
      <c r="E37" s="41" t="s">
        <v>7915</v>
      </c>
      <c r="F37" s="41" t="s">
        <v>1048</v>
      </c>
      <c r="G37" s="41" t="s">
        <v>7893</v>
      </c>
      <c r="H37" s="44"/>
      <c r="I37" s="41"/>
      <c r="J37" s="41"/>
      <c r="K37" s="41"/>
      <c r="L37" s="40"/>
    </row>
    <row r="38" spans="1:12" hidden="1">
      <c r="A38" s="41" t="s">
        <v>7913</v>
      </c>
      <c r="B38" s="41" t="s">
        <v>102</v>
      </c>
      <c r="C38" s="41" t="s">
        <v>65</v>
      </c>
      <c r="D38" s="41" t="s">
        <v>7914</v>
      </c>
      <c r="E38" s="41" t="s">
        <v>7915</v>
      </c>
      <c r="F38" s="41" t="s">
        <v>1048</v>
      </c>
      <c r="G38" s="41" t="s">
        <v>7894</v>
      </c>
      <c r="H38" s="42">
        <v>41887</v>
      </c>
      <c r="I38" s="41"/>
      <c r="J38" s="41"/>
      <c r="K38" s="41"/>
      <c r="L38" s="40"/>
    </row>
    <row r="39" spans="1:12" hidden="1">
      <c r="A39" s="41" t="s">
        <v>7913</v>
      </c>
      <c r="B39" s="40" t="s">
        <v>102</v>
      </c>
      <c r="C39" s="40" t="s">
        <v>65</v>
      </c>
      <c r="D39" s="41" t="s">
        <v>7914</v>
      </c>
      <c r="E39" s="40" t="s">
        <v>7915</v>
      </c>
      <c r="F39" s="40" t="s">
        <v>7895</v>
      </c>
      <c r="G39" s="40" t="s">
        <v>7896</v>
      </c>
      <c r="H39" s="43">
        <f>I39-2</f>
        <v>41870</v>
      </c>
      <c r="I39" s="43">
        <f t="shared" ref="I39:I45" si="2">H40</f>
        <v>41872</v>
      </c>
      <c r="J39" s="40" t="s">
        <v>7916</v>
      </c>
      <c r="K39" s="40">
        <v>100</v>
      </c>
      <c r="L39" s="40"/>
    </row>
    <row r="40" spans="1:12" hidden="1">
      <c r="A40" s="41" t="s">
        <v>7913</v>
      </c>
      <c r="B40" s="40" t="s">
        <v>102</v>
      </c>
      <c r="C40" s="40" t="s">
        <v>65</v>
      </c>
      <c r="D40" s="41" t="s">
        <v>7914</v>
      </c>
      <c r="E40" s="40" t="s">
        <v>7915</v>
      </c>
      <c r="F40" s="40" t="s">
        <v>7898</v>
      </c>
      <c r="G40" s="40" t="s">
        <v>7899</v>
      </c>
      <c r="H40" s="43">
        <f>I40-1</f>
        <v>41872</v>
      </c>
      <c r="I40" s="43">
        <f t="shared" si="2"/>
        <v>41873</v>
      </c>
      <c r="J40" s="40" t="s">
        <v>7916</v>
      </c>
      <c r="K40" s="40">
        <v>100</v>
      </c>
      <c r="L40" s="40"/>
    </row>
    <row r="41" spans="1:12" hidden="1">
      <c r="A41" s="41" t="s">
        <v>7913</v>
      </c>
      <c r="B41" s="40" t="s">
        <v>102</v>
      </c>
      <c r="C41" s="40" t="s">
        <v>65</v>
      </c>
      <c r="D41" s="41" t="s">
        <v>7914</v>
      </c>
      <c r="E41" s="40" t="s">
        <v>7915</v>
      </c>
      <c r="F41" s="40" t="s">
        <v>7898</v>
      </c>
      <c r="G41" s="40" t="s">
        <v>7900</v>
      </c>
      <c r="H41" s="43">
        <f>I41-1</f>
        <v>41873</v>
      </c>
      <c r="I41" s="43">
        <f t="shared" si="2"/>
        <v>41874</v>
      </c>
      <c r="J41" s="40" t="s">
        <v>7916</v>
      </c>
      <c r="K41" s="40">
        <v>100</v>
      </c>
      <c r="L41" s="40"/>
    </row>
    <row r="42" spans="1:12">
      <c r="A42" s="41" t="s">
        <v>7913</v>
      </c>
      <c r="B42" s="40" t="s">
        <v>102</v>
      </c>
      <c r="C42" s="40" t="s">
        <v>65</v>
      </c>
      <c r="D42" s="41" t="s">
        <v>7914</v>
      </c>
      <c r="E42" s="40" t="s">
        <v>7915</v>
      </c>
      <c r="F42" s="40" t="s">
        <v>7901</v>
      </c>
      <c r="G42" s="40" t="s">
        <v>7902</v>
      </c>
      <c r="H42" s="43">
        <f>I42-5</f>
        <v>41874</v>
      </c>
      <c r="I42" s="43">
        <f t="shared" si="2"/>
        <v>41879</v>
      </c>
      <c r="J42" s="40" t="s">
        <v>7916</v>
      </c>
      <c r="K42" s="40">
        <v>100</v>
      </c>
      <c r="L42" s="40"/>
    </row>
    <row r="43" spans="1:12" hidden="1">
      <c r="A43" s="41" t="s">
        <v>7913</v>
      </c>
      <c r="B43" s="40" t="s">
        <v>102</v>
      </c>
      <c r="C43" s="40" t="s">
        <v>65</v>
      </c>
      <c r="D43" s="41" t="s">
        <v>7914</v>
      </c>
      <c r="E43" s="40" t="s">
        <v>7915</v>
      </c>
      <c r="F43" s="40" t="s">
        <v>7904</v>
      </c>
      <c r="G43" s="40" t="s">
        <v>7905</v>
      </c>
      <c r="H43" s="43">
        <f>I43-3</f>
        <v>41879</v>
      </c>
      <c r="I43" s="43">
        <f t="shared" si="2"/>
        <v>41882</v>
      </c>
      <c r="J43" s="40" t="s">
        <v>7916</v>
      </c>
      <c r="K43" s="40">
        <v>100</v>
      </c>
      <c r="L43" s="40"/>
    </row>
    <row r="44" spans="1:12" hidden="1">
      <c r="A44" s="41" t="s">
        <v>7913</v>
      </c>
      <c r="B44" s="40" t="s">
        <v>102</v>
      </c>
      <c r="C44" s="40" t="s">
        <v>65</v>
      </c>
      <c r="D44" s="41" t="s">
        <v>7914</v>
      </c>
      <c r="E44" s="40" t="s">
        <v>7915</v>
      </c>
      <c r="F44" s="40" t="s">
        <v>7904</v>
      </c>
      <c r="G44" s="40" t="s">
        <v>7906</v>
      </c>
      <c r="H44" s="43">
        <f>I44-2</f>
        <v>41882</v>
      </c>
      <c r="I44" s="43">
        <f t="shared" si="2"/>
        <v>41884</v>
      </c>
      <c r="J44" s="40" t="s">
        <v>7916</v>
      </c>
      <c r="K44" s="40">
        <v>100</v>
      </c>
      <c r="L44" s="40"/>
    </row>
    <row r="45" spans="1:12" hidden="1">
      <c r="A45" s="41" t="s">
        <v>7913</v>
      </c>
      <c r="B45" s="40" t="s">
        <v>102</v>
      </c>
      <c r="C45" s="40" t="s">
        <v>65</v>
      </c>
      <c r="D45" s="41" t="s">
        <v>7914</v>
      </c>
      <c r="E45" s="40" t="s">
        <v>7915</v>
      </c>
      <c r="F45" s="40" t="s">
        <v>7904</v>
      </c>
      <c r="G45" s="40" t="s">
        <v>7907</v>
      </c>
      <c r="H45" s="43">
        <f>I45-2</f>
        <v>41884</v>
      </c>
      <c r="I45" s="43">
        <f t="shared" si="2"/>
        <v>41886</v>
      </c>
      <c r="J45" s="40" t="s">
        <v>7916</v>
      </c>
      <c r="K45" s="40">
        <v>100</v>
      </c>
      <c r="L45" s="40"/>
    </row>
    <row r="46" spans="1:12" hidden="1">
      <c r="A46" s="41" t="s">
        <v>7913</v>
      </c>
      <c r="B46" s="40" t="s">
        <v>102</v>
      </c>
      <c r="C46" s="40" t="s">
        <v>65</v>
      </c>
      <c r="D46" s="41" t="s">
        <v>7914</v>
      </c>
      <c r="E46" s="40" t="s">
        <v>7915</v>
      </c>
      <c r="F46" s="40" t="s">
        <v>7904</v>
      </c>
      <c r="G46" s="40" t="s">
        <v>7908</v>
      </c>
      <c r="H46" s="43">
        <f>I46-1</f>
        <v>41886</v>
      </c>
      <c r="I46" s="43">
        <v>41887</v>
      </c>
      <c r="J46" s="40" t="s">
        <v>7916</v>
      </c>
      <c r="K46" s="40">
        <v>100</v>
      </c>
      <c r="L46" s="39" t="s">
        <v>7917</v>
      </c>
    </row>
    <row r="47" spans="1:12" hidden="1">
      <c r="A47" s="41" t="s">
        <v>7918</v>
      </c>
      <c r="B47" s="41" t="s">
        <v>102</v>
      </c>
      <c r="C47" s="41" t="s">
        <v>65</v>
      </c>
      <c r="D47" s="41" t="s">
        <v>7914</v>
      </c>
      <c r="E47" s="41" t="s">
        <v>7919</v>
      </c>
      <c r="F47" s="41" t="s">
        <v>1048</v>
      </c>
      <c r="G47" s="41" t="s">
        <v>7888</v>
      </c>
      <c r="H47" s="42">
        <v>41918</v>
      </c>
      <c r="I47" s="41"/>
      <c r="J47" s="41"/>
      <c r="K47" s="41"/>
      <c r="L47" s="40"/>
    </row>
    <row r="48" spans="1:12" hidden="1">
      <c r="A48" s="41" t="s">
        <v>7918</v>
      </c>
      <c r="B48" s="41" t="s">
        <v>102</v>
      </c>
      <c r="C48" s="41" t="s">
        <v>65</v>
      </c>
      <c r="D48" s="41" t="s">
        <v>7914</v>
      </c>
      <c r="E48" s="41" t="s">
        <v>7919</v>
      </c>
      <c r="F48" s="41" t="s">
        <v>1048</v>
      </c>
      <c r="G48" s="41" t="s">
        <v>7889</v>
      </c>
      <c r="H48" s="42"/>
      <c r="I48" s="41"/>
      <c r="J48" s="41"/>
      <c r="K48" s="41"/>
      <c r="L48" s="40"/>
    </row>
    <row r="49" spans="1:12" hidden="1">
      <c r="A49" s="41" t="s">
        <v>7918</v>
      </c>
      <c r="B49" s="41" t="s">
        <v>102</v>
      </c>
      <c r="C49" s="41" t="s">
        <v>65</v>
      </c>
      <c r="D49" s="41" t="s">
        <v>7914</v>
      </c>
      <c r="E49" s="41" t="s">
        <v>7919</v>
      </c>
      <c r="F49" s="41" t="s">
        <v>1048</v>
      </c>
      <c r="G49" s="41" t="s">
        <v>7890</v>
      </c>
      <c r="H49" s="41"/>
      <c r="I49" s="41"/>
      <c r="J49" s="41"/>
      <c r="K49" s="41"/>
      <c r="L49" s="40"/>
    </row>
    <row r="50" spans="1:12" hidden="1">
      <c r="A50" s="41" t="s">
        <v>7918</v>
      </c>
      <c r="B50" s="41" t="s">
        <v>102</v>
      </c>
      <c r="C50" s="41" t="s">
        <v>65</v>
      </c>
      <c r="D50" s="41" t="s">
        <v>7914</v>
      </c>
      <c r="E50" s="41" t="s">
        <v>7919</v>
      </c>
      <c r="F50" s="41" t="s">
        <v>1048</v>
      </c>
      <c r="G50" s="41" t="s">
        <v>7891</v>
      </c>
      <c r="H50" s="42"/>
      <c r="I50" s="41"/>
      <c r="J50" s="41"/>
      <c r="K50" s="41"/>
      <c r="L50" s="40"/>
    </row>
    <row r="51" spans="1:12" hidden="1">
      <c r="A51" s="41" t="s">
        <v>7918</v>
      </c>
      <c r="B51" s="41" t="s">
        <v>102</v>
      </c>
      <c r="C51" s="41" t="s">
        <v>65</v>
      </c>
      <c r="D51" s="41" t="s">
        <v>7914</v>
      </c>
      <c r="E51" s="41" t="s">
        <v>7919</v>
      </c>
      <c r="F51" s="41" t="s">
        <v>1048</v>
      </c>
      <c r="G51" s="41" t="s">
        <v>7892</v>
      </c>
      <c r="H51" s="44"/>
      <c r="I51" s="41"/>
      <c r="J51" s="41"/>
      <c r="K51" s="41"/>
      <c r="L51" s="40"/>
    </row>
    <row r="52" spans="1:12" hidden="1">
      <c r="A52" s="41" t="s">
        <v>7918</v>
      </c>
      <c r="B52" s="41" t="s">
        <v>102</v>
      </c>
      <c r="C52" s="41" t="s">
        <v>65</v>
      </c>
      <c r="D52" s="41" t="s">
        <v>7914</v>
      </c>
      <c r="E52" s="41" t="s">
        <v>7919</v>
      </c>
      <c r="F52" s="41" t="s">
        <v>1048</v>
      </c>
      <c r="G52" s="41" t="s">
        <v>7893</v>
      </c>
      <c r="H52" s="44"/>
      <c r="I52" s="41"/>
      <c r="J52" s="41"/>
      <c r="K52" s="41"/>
      <c r="L52" s="40"/>
    </row>
    <row r="53" spans="1:12" hidden="1">
      <c r="A53" s="41" t="s">
        <v>7918</v>
      </c>
      <c r="B53" s="41" t="s">
        <v>102</v>
      </c>
      <c r="C53" s="41" t="s">
        <v>65</v>
      </c>
      <c r="D53" s="41" t="s">
        <v>7914</v>
      </c>
      <c r="E53" s="41" t="s">
        <v>7919</v>
      </c>
      <c r="F53" s="41" t="s">
        <v>1048</v>
      </c>
      <c r="G53" s="41" t="s">
        <v>7894</v>
      </c>
      <c r="H53" s="42">
        <v>41935</v>
      </c>
      <c r="I53" s="41"/>
      <c r="J53" s="41"/>
      <c r="K53" s="41"/>
      <c r="L53" s="40"/>
    </row>
    <row r="54" spans="1:12" hidden="1">
      <c r="A54" s="41" t="s">
        <v>7918</v>
      </c>
      <c r="B54" s="40" t="s">
        <v>102</v>
      </c>
      <c r="C54" s="40" t="s">
        <v>65</v>
      </c>
      <c r="D54" s="41" t="s">
        <v>7914</v>
      </c>
      <c r="E54" s="40" t="s">
        <v>7919</v>
      </c>
      <c r="F54" s="40" t="s">
        <v>7895</v>
      </c>
      <c r="G54" s="40" t="s">
        <v>7896</v>
      </c>
      <c r="H54" s="43">
        <f>I54-2</f>
        <v>41918</v>
      </c>
      <c r="I54" s="43">
        <f t="shared" ref="I54:I60" si="3">H55</f>
        <v>41920</v>
      </c>
      <c r="J54" s="40" t="s">
        <v>7916</v>
      </c>
      <c r="K54" s="40">
        <v>100</v>
      </c>
      <c r="L54" s="40"/>
    </row>
    <row r="55" spans="1:12" hidden="1">
      <c r="A55" s="41" t="s">
        <v>7918</v>
      </c>
      <c r="B55" s="40" t="s">
        <v>102</v>
      </c>
      <c r="C55" s="40" t="s">
        <v>65</v>
      </c>
      <c r="D55" s="41" t="s">
        <v>7914</v>
      </c>
      <c r="E55" s="40" t="s">
        <v>7919</v>
      </c>
      <c r="F55" s="40" t="s">
        <v>7898</v>
      </c>
      <c r="G55" s="40" t="s">
        <v>7899</v>
      </c>
      <c r="H55" s="43">
        <f>I55-1</f>
        <v>41920</v>
      </c>
      <c r="I55" s="43">
        <f t="shared" si="3"/>
        <v>41921</v>
      </c>
      <c r="J55" s="40" t="s">
        <v>7916</v>
      </c>
      <c r="K55" s="40">
        <v>100</v>
      </c>
      <c r="L55" s="40"/>
    </row>
    <row r="56" spans="1:12" hidden="1">
      <c r="A56" s="41" t="s">
        <v>7918</v>
      </c>
      <c r="B56" s="40" t="s">
        <v>102</v>
      </c>
      <c r="C56" s="40" t="s">
        <v>65</v>
      </c>
      <c r="D56" s="41" t="s">
        <v>7914</v>
      </c>
      <c r="E56" s="40" t="s">
        <v>7919</v>
      </c>
      <c r="F56" s="40" t="s">
        <v>7898</v>
      </c>
      <c r="G56" s="40" t="s">
        <v>7900</v>
      </c>
      <c r="H56" s="43">
        <f>I56-1</f>
        <v>41921</v>
      </c>
      <c r="I56" s="43">
        <f t="shared" si="3"/>
        <v>41922</v>
      </c>
      <c r="J56" s="40" t="s">
        <v>7916</v>
      </c>
      <c r="K56" s="40">
        <v>100</v>
      </c>
      <c r="L56" s="40"/>
    </row>
    <row r="57" spans="1:12">
      <c r="A57" s="41" t="s">
        <v>7918</v>
      </c>
      <c r="B57" s="40" t="s">
        <v>102</v>
      </c>
      <c r="C57" s="40" t="s">
        <v>65</v>
      </c>
      <c r="D57" s="41" t="s">
        <v>7914</v>
      </c>
      <c r="E57" s="40" t="s">
        <v>7919</v>
      </c>
      <c r="F57" s="40" t="s">
        <v>7901</v>
      </c>
      <c r="G57" s="40" t="s">
        <v>7902</v>
      </c>
      <c r="H57" s="43">
        <f>I57-5</f>
        <v>41922</v>
      </c>
      <c r="I57" s="43">
        <f t="shared" si="3"/>
        <v>41927</v>
      </c>
      <c r="J57" s="40" t="s">
        <v>7916</v>
      </c>
      <c r="K57" s="40">
        <v>100</v>
      </c>
      <c r="L57" s="40"/>
    </row>
    <row r="58" spans="1:12" hidden="1">
      <c r="A58" s="41" t="s">
        <v>7918</v>
      </c>
      <c r="B58" s="40" t="s">
        <v>102</v>
      </c>
      <c r="C58" s="40" t="s">
        <v>65</v>
      </c>
      <c r="D58" s="41" t="s">
        <v>7914</v>
      </c>
      <c r="E58" s="40" t="s">
        <v>7919</v>
      </c>
      <c r="F58" s="40" t="s">
        <v>7904</v>
      </c>
      <c r="G58" s="40" t="s">
        <v>7905</v>
      </c>
      <c r="H58" s="43">
        <f>I58-3</f>
        <v>41927</v>
      </c>
      <c r="I58" s="43">
        <f t="shared" si="3"/>
        <v>41930</v>
      </c>
      <c r="J58" s="40" t="s">
        <v>7916</v>
      </c>
      <c r="K58" s="40">
        <v>100</v>
      </c>
      <c r="L58" s="40"/>
    </row>
    <row r="59" spans="1:12" hidden="1">
      <c r="A59" s="41" t="s">
        <v>7918</v>
      </c>
      <c r="B59" s="40" t="s">
        <v>102</v>
      </c>
      <c r="C59" s="40" t="s">
        <v>65</v>
      </c>
      <c r="D59" s="41" t="s">
        <v>7914</v>
      </c>
      <c r="E59" s="40" t="s">
        <v>7919</v>
      </c>
      <c r="F59" s="40" t="s">
        <v>7904</v>
      </c>
      <c r="G59" s="40" t="s">
        <v>7906</v>
      </c>
      <c r="H59" s="43">
        <f>I59-2</f>
        <v>41930</v>
      </c>
      <c r="I59" s="43">
        <f t="shared" si="3"/>
        <v>41932</v>
      </c>
      <c r="J59" s="40" t="s">
        <v>7916</v>
      </c>
      <c r="K59" s="40">
        <v>100</v>
      </c>
      <c r="L59" s="40"/>
    </row>
    <row r="60" spans="1:12" hidden="1">
      <c r="A60" s="41" t="s">
        <v>7918</v>
      </c>
      <c r="B60" s="40" t="s">
        <v>102</v>
      </c>
      <c r="C60" s="40" t="s">
        <v>65</v>
      </c>
      <c r="D60" s="41" t="s">
        <v>7914</v>
      </c>
      <c r="E60" s="40" t="s">
        <v>7919</v>
      </c>
      <c r="F60" s="40" t="s">
        <v>7904</v>
      </c>
      <c r="G60" s="40" t="s">
        <v>7907</v>
      </c>
      <c r="H60" s="43">
        <f>I60-2</f>
        <v>41932</v>
      </c>
      <c r="I60" s="43">
        <f t="shared" si="3"/>
        <v>41934</v>
      </c>
      <c r="J60" s="40" t="s">
        <v>7916</v>
      </c>
      <c r="K60" s="40">
        <v>100</v>
      </c>
      <c r="L60" s="40"/>
    </row>
    <row r="61" spans="1:12" hidden="1">
      <c r="A61" s="41" t="s">
        <v>7918</v>
      </c>
      <c r="B61" s="40" t="s">
        <v>102</v>
      </c>
      <c r="C61" s="40" t="s">
        <v>65</v>
      </c>
      <c r="D61" s="41" t="s">
        <v>7914</v>
      </c>
      <c r="E61" s="40" t="s">
        <v>7919</v>
      </c>
      <c r="F61" s="40" t="s">
        <v>7904</v>
      </c>
      <c r="G61" s="40" t="s">
        <v>7908</v>
      </c>
      <c r="H61" s="43">
        <f>I61-1</f>
        <v>41934</v>
      </c>
      <c r="I61" s="42">
        <v>41935</v>
      </c>
      <c r="J61" s="40" t="s">
        <v>7916</v>
      </c>
      <c r="K61" s="40">
        <v>100</v>
      </c>
      <c r="L61" s="39" t="s">
        <v>7917</v>
      </c>
    </row>
    <row r="62" spans="1:12" hidden="1">
      <c r="A62" s="41" t="s">
        <v>7920</v>
      </c>
      <c r="B62" s="41" t="s">
        <v>102</v>
      </c>
      <c r="C62" s="41" t="s">
        <v>65</v>
      </c>
      <c r="D62" s="41" t="s">
        <v>7914</v>
      </c>
      <c r="E62" s="41" t="s">
        <v>6750</v>
      </c>
      <c r="F62" s="41" t="s">
        <v>1048</v>
      </c>
      <c r="G62" s="41" t="s">
        <v>7888</v>
      </c>
      <c r="H62" s="42">
        <v>41941</v>
      </c>
      <c r="I62" s="41"/>
      <c r="J62" s="41"/>
      <c r="K62" s="41"/>
      <c r="L62" s="40"/>
    </row>
    <row r="63" spans="1:12" hidden="1">
      <c r="A63" s="41" t="s">
        <v>7920</v>
      </c>
      <c r="B63" s="41" t="s">
        <v>102</v>
      </c>
      <c r="C63" s="41" t="s">
        <v>65</v>
      </c>
      <c r="D63" s="41" t="s">
        <v>7914</v>
      </c>
      <c r="E63" s="41" t="s">
        <v>6750</v>
      </c>
      <c r="F63" s="41" t="s">
        <v>1048</v>
      </c>
      <c r="G63" s="41" t="s">
        <v>7889</v>
      </c>
      <c r="H63" s="42"/>
      <c r="I63" s="41"/>
      <c r="J63" s="41"/>
      <c r="K63" s="41"/>
      <c r="L63" s="40"/>
    </row>
    <row r="64" spans="1:12" hidden="1">
      <c r="A64" s="41" t="s">
        <v>7920</v>
      </c>
      <c r="B64" s="41" t="s">
        <v>102</v>
      </c>
      <c r="C64" s="41" t="s">
        <v>65</v>
      </c>
      <c r="D64" s="41" t="s">
        <v>7914</v>
      </c>
      <c r="E64" s="41" t="s">
        <v>6750</v>
      </c>
      <c r="F64" s="41" t="s">
        <v>1048</v>
      </c>
      <c r="G64" s="41" t="s">
        <v>7890</v>
      </c>
      <c r="H64" s="41"/>
      <c r="I64" s="41"/>
      <c r="J64" s="41"/>
      <c r="K64" s="41"/>
      <c r="L64" s="40"/>
    </row>
    <row r="65" spans="1:12" hidden="1">
      <c r="A65" s="41" t="s">
        <v>7920</v>
      </c>
      <c r="B65" s="41" t="s">
        <v>102</v>
      </c>
      <c r="C65" s="41" t="s">
        <v>65</v>
      </c>
      <c r="D65" s="41" t="s">
        <v>7914</v>
      </c>
      <c r="E65" s="41" t="s">
        <v>6750</v>
      </c>
      <c r="F65" s="41" t="s">
        <v>1048</v>
      </c>
      <c r="G65" s="41" t="s">
        <v>7891</v>
      </c>
      <c r="H65" s="42"/>
      <c r="I65" s="41"/>
      <c r="J65" s="41"/>
      <c r="K65" s="41"/>
      <c r="L65" s="40"/>
    </row>
    <row r="66" spans="1:12" hidden="1">
      <c r="A66" s="41" t="s">
        <v>7920</v>
      </c>
      <c r="B66" s="41" t="s">
        <v>102</v>
      </c>
      <c r="C66" s="41" t="s">
        <v>65</v>
      </c>
      <c r="D66" s="41" t="s">
        <v>7914</v>
      </c>
      <c r="E66" s="41" t="s">
        <v>6750</v>
      </c>
      <c r="F66" s="41" t="s">
        <v>1048</v>
      </c>
      <c r="G66" s="41" t="s">
        <v>7892</v>
      </c>
      <c r="H66" s="44"/>
      <c r="I66" s="41"/>
      <c r="J66" s="41"/>
      <c r="K66" s="41"/>
      <c r="L66" s="40"/>
    </row>
    <row r="67" spans="1:12" hidden="1">
      <c r="A67" s="41" t="s">
        <v>7920</v>
      </c>
      <c r="B67" s="41" t="s">
        <v>102</v>
      </c>
      <c r="C67" s="41" t="s">
        <v>65</v>
      </c>
      <c r="D67" s="41" t="s">
        <v>7914</v>
      </c>
      <c r="E67" s="41" t="s">
        <v>6750</v>
      </c>
      <c r="F67" s="41" t="s">
        <v>1048</v>
      </c>
      <c r="G67" s="41" t="s">
        <v>7893</v>
      </c>
      <c r="H67" s="44"/>
      <c r="I67" s="41"/>
      <c r="J67" s="41"/>
      <c r="K67" s="41"/>
      <c r="L67" s="40"/>
    </row>
    <row r="68" spans="1:12" hidden="1">
      <c r="A68" s="41" t="s">
        <v>7920</v>
      </c>
      <c r="B68" s="41" t="s">
        <v>102</v>
      </c>
      <c r="C68" s="41" t="s">
        <v>65</v>
      </c>
      <c r="D68" s="41" t="s">
        <v>7914</v>
      </c>
      <c r="E68" s="41" t="s">
        <v>6750</v>
      </c>
      <c r="F68" s="41" t="s">
        <v>1048</v>
      </c>
      <c r="G68" s="41" t="s">
        <v>7894</v>
      </c>
      <c r="H68" s="42">
        <v>41958</v>
      </c>
      <c r="I68" s="41"/>
      <c r="J68" s="41"/>
      <c r="K68" s="41"/>
      <c r="L68" s="40"/>
    </row>
    <row r="69" spans="1:12" hidden="1">
      <c r="A69" s="40" t="s">
        <v>7920</v>
      </c>
      <c r="B69" s="40" t="s">
        <v>102</v>
      </c>
      <c r="C69" s="40" t="s">
        <v>65</v>
      </c>
      <c r="D69" s="41" t="s">
        <v>7914</v>
      </c>
      <c r="E69" s="40" t="s">
        <v>6750</v>
      </c>
      <c r="F69" s="40" t="s">
        <v>7895</v>
      </c>
      <c r="G69" s="40" t="s">
        <v>7896</v>
      </c>
      <c r="H69" s="43">
        <f>I69-2</f>
        <v>41941</v>
      </c>
      <c r="I69" s="43">
        <f t="shared" ref="I69:I75" si="4">H70</f>
        <v>41943</v>
      </c>
      <c r="J69" s="40" t="s">
        <v>128</v>
      </c>
      <c r="K69" s="40">
        <v>100</v>
      </c>
      <c r="L69" s="40"/>
    </row>
    <row r="70" spans="1:12" hidden="1">
      <c r="A70" s="40" t="s">
        <v>7920</v>
      </c>
      <c r="B70" s="40" t="s">
        <v>102</v>
      </c>
      <c r="C70" s="40" t="s">
        <v>65</v>
      </c>
      <c r="D70" s="41" t="s">
        <v>7914</v>
      </c>
      <c r="E70" s="40" t="s">
        <v>6750</v>
      </c>
      <c r="F70" s="40" t="s">
        <v>7898</v>
      </c>
      <c r="G70" s="40" t="s">
        <v>7899</v>
      </c>
      <c r="H70" s="43">
        <f>I70-1</f>
        <v>41943</v>
      </c>
      <c r="I70" s="43">
        <f t="shared" si="4"/>
        <v>41944</v>
      </c>
      <c r="J70" s="40" t="s">
        <v>128</v>
      </c>
      <c r="K70" s="40">
        <v>100</v>
      </c>
      <c r="L70" s="40"/>
    </row>
    <row r="71" spans="1:12" hidden="1">
      <c r="A71" s="40" t="s">
        <v>7920</v>
      </c>
      <c r="B71" s="40" t="s">
        <v>102</v>
      </c>
      <c r="C71" s="40" t="s">
        <v>65</v>
      </c>
      <c r="D71" s="41" t="s">
        <v>7914</v>
      </c>
      <c r="E71" s="40" t="s">
        <v>6750</v>
      </c>
      <c r="F71" s="40" t="s">
        <v>7898</v>
      </c>
      <c r="G71" s="40" t="s">
        <v>7900</v>
      </c>
      <c r="H71" s="43">
        <f>I71-1</f>
        <v>41944</v>
      </c>
      <c r="I71" s="43">
        <f t="shared" si="4"/>
        <v>41945</v>
      </c>
      <c r="J71" s="40" t="s">
        <v>128</v>
      </c>
      <c r="K71" s="40">
        <v>100</v>
      </c>
      <c r="L71" s="40"/>
    </row>
    <row r="72" spans="1:12">
      <c r="A72" s="40" t="s">
        <v>7920</v>
      </c>
      <c r="B72" s="40" t="s">
        <v>102</v>
      </c>
      <c r="C72" s="40" t="s">
        <v>65</v>
      </c>
      <c r="D72" s="41" t="s">
        <v>7914</v>
      </c>
      <c r="E72" s="40" t="s">
        <v>6750</v>
      </c>
      <c r="F72" s="40" t="s">
        <v>7901</v>
      </c>
      <c r="G72" s="40" t="s">
        <v>7902</v>
      </c>
      <c r="H72" s="43">
        <f>I72-5</f>
        <v>41945</v>
      </c>
      <c r="I72" s="43">
        <f t="shared" si="4"/>
        <v>41950</v>
      </c>
      <c r="J72" s="40" t="s">
        <v>128</v>
      </c>
      <c r="K72" s="40">
        <v>100</v>
      </c>
      <c r="L72" s="40"/>
    </row>
    <row r="73" spans="1:12" hidden="1">
      <c r="A73" s="40" t="s">
        <v>7920</v>
      </c>
      <c r="B73" s="40" t="s">
        <v>102</v>
      </c>
      <c r="C73" s="40" t="s">
        <v>65</v>
      </c>
      <c r="D73" s="41" t="s">
        <v>7914</v>
      </c>
      <c r="E73" s="40" t="s">
        <v>6750</v>
      </c>
      <c r="F73" s="40" t="s">
        <v>7904</v>
      </c>
      <c r="G73" s="40" t="s">
        <v>7905</v>
      </c>
      <c r="H73" s="43">
        <f>I73-3</f>
        <v>41950</v>
      </c>
      <c r="I73" s="43">
        <f t="shared" si="4"/>
        <v>41953</v>
      </c>
      <c r="J73" s="40" t="s">
        <v>128</v>
      </c>
      <c r="K73" s="40">
        <v>100</v>
      </c>
      <c r="L73" s="40"/>
    </row>
    <row r="74" spans="1:12" hidden="1">
      <c r="A74" s="40" t="s">
        <v>7920</v>
      </c>
      <c r="B74" s="40" t="s">
        <v>102</v>
      </c>
      <c r="C74" s="40" t="s">
        <v>65</v>
      </c>
      <c r="D74" s="41" t="s">
        <v>7914</v>
      </c>
      <c r="E74" s="40" t="s">
        <v>6750</v>
      </c>
      <c r="F74" s="40" t="s">
        <v>7904</v>
      </c>
      <c r="G74" s="40" t="s">
        <v>7906</v>
      </c>
      <c r="H74" s="43">
        <f>I74-2</f>
        <v>41953</v>
      </c>
      <c r="I74" s="43">
        <f t="shared" si="4"/>
        <v>41955</v>
      </c>
      <c r="J74" s="40" t="s">
        <v>128</v>
      </c>
      <c r="K74" s="40">
        <v>100</v>
      </c>
      <c r="L74" s="40" t="s">
        <v>7921</v>
      </c>
    </row>
    <row r="75" spans="1:12" hidden="1">
      <c r="A75" s="40" t="s">
        <v>7920</v>
      </c>
      <c r="B75" s="40" t="s">
        <v>102</v>
      </c>
      <c r="C75" s="40" t="s">
        <v>65</v>
      </c>
      <c r="D75" s="41" t="s">
        <v>7914</v>
      </c>
      <c r="E75" s="40" t="s">
        <v>6750</v>
      </c>
      <c r="F75" s="40" t="s">
        <v>7904</v>
      </c>
      <c r="G75" s="40" t="s">
        <v>7907</v>
      </c>
      <c r="H75" s="43">
        <f>I75-2</f>
        <v>41955</v>
      </c>
      <c r="I75" s="43">
        <f t="shared" si="4"/>
        <v>41957</v>
      </c>
      <c r="J75" s="40" t="s">
        <v>128</v>
      </c>
      <c r="K75" s="40">
        <v>100</v>
      </c>
      <c r="L75" s="40"/>
    </row>
    <row r="76" spans="1:12" ht="26.45" hidden="1">
      <c r="A76" s="40" t="s">
        <v>7920</v>
      </c>
      <c r="B76" s="40" t="s">
        <v>102</v>
      </c>
      <c r="C76" s="40" t="s">
        <v>65</v>
      </c>
      <c r="D76" s="41" t="s">
        <v>7914</v>
      </c>
      <c r="E76" s="51" t="s">
        <v>6750</v>
      </c>
      <c r="F76" s="40" t="s">
        <v>7904</v>
      </c>
      <c r="G76" s="40" t="s">
        <v>7908</v>
      </c>
      <c r="H76" s="43">
        <f>I76-1</f>
        <v>41957</v>
      </c>
      <c r="I76" s="42">
        <v>41958</v>
      </c>
      <c r="J76" s="40" t="s">
        <v>128</v>
      </c>
      <c r="K76" s="40">
        <v>100</v>
      </c>
      <c r="L76" s="39" t="s">
        <v>7922</v>
      </c>
    </row>
    <row r="77" spans="1:12" hidden="1">
      <c r="A77" s="49" t="s">
        <v>7923</v>
      </c>
      <c r="B77" s="41" t="s">
        <v>108</v>
      </c>
      <c r="C77" s="41" t="s">
        <v>52</v>
      </c>
      <c r="D77" s="41" t="s">
        <v>7914</v>
      </c>
      <c r="E77" s="49" t="s">
        <v>7924</v>
      </c>
      <c r="F77" s="41" t="s">
        <v>1048</v>
      </c>
      <c r="G77" s="41" t="s">
        <v>7888</v>
      </c>
      <c r="H77" s="42">
        <v>41957</v>
      </c>
      <c r="I77" s="41"/>
      <c r="J77" s="41"/>
      <c r="K77" s="41"/>
    </row>
    <row r="78" spans="1:12" hidden="1">
      <c r="A78" s="49" t="s">
        <v>7923</v>
      </c>
      <c r="B78" s="41" t="s">
        <v>108</v>
      </c>
      <c r="C78" s="41" t="s">
        <v>52</v>
      </c>
      <c r="D78" s="41" t="s">
        <v>7914</v>
      </c>
      <c r="E78" s="49" t="s">
        <v>7924</v>
      </c>
      <c r="F78" s="41" t="s">
        <v>1048</v>
      </c>
      <c r="G78" s="41" t="s">
        <v>7889</v>
      </c>
      <c r="H78" s="42"/>
      <c r="I78" s="41"/>
      <c r="J78" s="41"/>
      <c r="K78" s="41"/>
    </row>
    <row r="79" spans="1:12" hidden="1">
      <c r="A79" s="49" t="s">
        <v>7923</v>
      </c>
      <c r="B79" s="41" t="s">
        <v>108</v>
      </c>
      <c r="C79" s="41" t="s">
        <v>52</v>
      </c>
      <c r="D79" s="41" t="s">
        <v>7914</v>
      </c>
      <c r="E79" s="49" t="s">
        <v>7924</v>
      </c>
      <c r="F79" s="41" t="s">
        <v>1048</v>
      </c>
      <c r="G79" s="41" t="s">
        <v>7890</v>
      </c>
      <c r="H79" s="41"/>
      <c r="I79" s="41"/>
      <c r="J79" s="41"/>
      <c r="K79" s="41"/>
    </row>
    <row r="80" spans="1:12" hidden="1">
      <c r="A80" s="49" t="s">
        <v>7923</v>
      </c>
      <c r="B80" s="41" t="s">
        <v>108</v>
      </c>
      <c r="C80" s="41" t="s">
        <v>52</v>
      </c>
      <c r="D80" s="41" t="s">
        <v>7914</v>
      </c>
      <c r="E80" s="49" t="s">
        <v>7924</v>
      </c>
      <c r="F80" s="41" t="s">
        <v>1048</v>
      </c>
      <c r="G80" s="41" t="s">
        <v>7891</v>
      </c>
      <c r="H80" s="41"/>
      <c r="I80" s="41"/>
      <c r="J80" s="41"/>
      <c r="K80" s="41"/>
    </row>
    <row r="81" spans="1:11" hidden="1">
      <c r="A81" s="49" t="s">
        <v>7923</v>
      </c>
      <c r="B81" s="41" t="s">
        <v>108</v>
      </c>
      <c r="C81" s="41" t="s">
        <v>52</v>
      </c>
      <c r="D81" s="41" t="s">
        <v>7914</v>
      </c>
      <c r="E81" s="49" t="s">
        <v>7924</v>
      </c>
      <c r="F81" s="41" t="s">
        <v>1048</v>
      </c>
      <c r="G81" s="41" t="s">
        <v>7892</v>
      </c>
      <c r="H81" s="42"/>
      <c r="I81" s="41"/>
      <c r="J81" s="41"/>
      <c r="K81" s="41"/>
    </row>
    <row r="82" spans="1:11" hidden="1">
      <c r="A82" s="49" t="s">
        <v>7923</v>
      </c>
      <c r="B82" s="41" t="s">
        <v>108</v>
      </c>
      <c r="C82" s="41" t="s">
        <v>52</v>
      </c>
      <c r="D82" s="41" t="s">
        <v>7914</v>
      </c>
      <c r="E82" s="49" t="s">
        <v>7924</v>
      </c>
      <c r="F82" s="41" t="s">
        <v>1048</v>
      </c>
      <c r="G82" s="41" t="s">
        <v>7893</v>
      </c>
      <c r="H82" s="42"/>
      <c r="I82" s="41"/>
      <c r="J82" s="41"/>
      <c r="K82" s="41"/>
    </row>
    <row r="83" spans="1:11" hidden="1">
      <c r="A83" s="49" t="s">
        <v>7923</v>
      </c>
      <c r="B83" s="41" t="s">
        <v>108</v>
      </c>
      <c r="C83" s="41" t="s">
        <v>52</v>
      </c>
      <c r="D83" s="41" t="s">
        <v>7914</v>
      </c>
      <c r="E83" s="49" t="s">
        <v>7924</v>
      </c>
      <c r="F83" s="41" t="s">
        <v>1048</v>
      </c>
      <c r="G83" s="41" t="s">
        <v>7894</v>
      </c>
      <c r="H83" s="42"/>
      <c r="I83" s="41"/>
      <c r="J83" s="41"/>
      <c r="K83" s="41"/>
    </row>
    <row r="84" spans="1:11" hidden="1">
      <c r="A84" s="49" t="s">
        <v>7923</v>
      </c>
      <c r="B84" s="41" t="s">
        <v>108</v>
      </c>
      <c r="C84" s="40" t="s">
        <v>52</v>
      </c>
      <c r="D84" s="41" t="s">
        <v>7914</v>
      </c>
      <c r="E84" s="48" t="s">
        <v>7924</v>
      </c>
      <c r="F84" s="40" t="s">
        <v>7895</v>
      </c>
      <c r="G84" s="40" t="s">
        <v>7896</v>
      </c>
      <c r="H84" s="43">
        <f>I84-2</f>
        <v>41957</v>
      </c>
      <c r="I84" s="43">
        <f t="shared" ref="I84:I90" si="5">H85</f>
        <v>41959</v>
      </c>
      <c r="J84" s="40" t="s">
        <v>14</v>
      </c>
      <c r="K84" s="40">
        <v>100</v>
      </c>
    </row>
    <row r="85" spans="1:11" hidden="1">
      <c r="A85" s="49" t="s">
        <v>7923</v>
      </c>
      <c r="B85" s="40" t="s">
        <v>108</v>
      </c>
      <c r="C85" s="40" t="s">
        <v>52</v>
      </c>
      <c r="D85" s="41" t="s">
        <v>7914</v>
      </c>
      <c r="E85" s="48" t="s">
        <v>7924</v>
      </c>
      <c r="F85" s="40" t="s">
        <v>7898</v>
      </c>
      <c r="G85" s="40" t="s">
        <v>7899</v>
      </c>
      <c r="H85" s="43">
        <f>I85-1</f>
        <v>41959</v>
      </c>
      <c r="I85" s="43">
        <f t="shared" si="5"/>
        <v>41960</v>
      </c>
      <c r="J85" s="40" t="s">
        <v>14</v>
      </c>
      <c r="K85" s="40">
        <v>100</v>
      </c>
    </row>
    <row r="86" spans="1:11" hidden="1">
      <c r="A86" s="49" t="s">
        <v>7923</v>
      </c>
      <c r="B86" s="40" t="s">
        <v>108</v>
      </c>
      <c r="C86" s="40" t="s">
        <v>52</v>
      </c>
      <c r="D86" s="41" t="s">
        <v>7914</v>
      </c>
      <c r="E86" s="48" t="s">
        <v>7924</v>
      </c>
      <c r="F86" s="40" t="s">
        <v>7898</v>
      </c>
      <c r="G86" s="40" t="s">
        <v>7925</v>
      </c>
      <c r="H86" s="43">
        <f>I86-1</f>
        <v>41960</v>
      </c>
      <c r="I86" s="43">
        <f t="shared" si="5"/>
        <v>41961</v>
      </c>
      <c r="J86" s="40" t="s">
        <v>14</v>
      </c>
      <c r="K86" s="40" t="s">
        <v>84</v>
      </c>
    </row>
    <row r="87" spans="1:11">
      <c r="A87" s="49" t="s">
        <v>7923</v>
      </c>
      <c r="B87" s="40" t="s">
        <v>108</v>
      </c>
      <c r="C87" s="40" t="s">
        <v>52</v>
      </c>
      <c r="D87" s="41" t="s">
        <v>7914</v>
      </c>
      <c r="E87" s="48" t="s">
        <v>7924</v>
      </c>
      <c r="F87" s="40" t="s">
        <v>7901</v>
      </c>
      <c r="G87" s="40" t="s">
        <v>7902</v>
      </c>
      <c r="H87" s="43">
        <f>I87-5</f>
        <v>41961</v>
      </c>
      <c r="I87" s="43">
        <f t="shared" si="5"/>
        <v>41966</v>
      </c>
      <c r="J87" s="40" t="s">
        <v>14</v>
      </c>
      <c r="K87" s="40" t="s">
        <v>84</v>
      </c>
    </row>
    <row r="88" spans="1:11" hidden="1">
      <c r="A88" s="49" t="s">
        <v>7923</v>
      </c>
      <c r="B88" s="40" t="s">
        <v>108</v>
      </c>
      <c r="C88" s="40" t="s">
        <v>52</v>
      </c>
      <c r="D88" s="41" t="s">
        <v>7914</v>
      </c>
      <c r="E88" s="48" t="s">
        <v>7924</v>
      </c>
      <c r="F88" s="40" t="s">
        <v>7904</v>
      </c>
      <c r="G88" s="40" t="s">
        <v>7905</v>
      </c>
      <c r="H88" s="43">
        <f>I88-3</f>
        <v>41966</v>
      </c>
      <c r="I88" s="43">
        <f t="shared" si="5"/>
        <v>41969</v>
      </c>
      <c r="J88" s="40" t="s">
        <v>14</v>
      </c>
      <c r="K88" s="40" t="s">
        <v>84</v>
      </c>
    </row>
    <row r="89" spans="1:11" hidden="1">
      <c r="A89" s="49" t="s">
        <v>7923</v>
      </c>
      <c r="B89" s="40" t="s">
        <v>108</v>
      </c>
      <c r="C89" s="40" t="s">
        <v>52</v>
      </c>
      <c r="D89" s="41" t="s">
        <v>7914</v>
      </c>
      <c r="E89" s="48" t="s">
        <v>7924</v>
      </c>
      <c r="F89" s="40" t="s">
        <v>7904</v>
      </c>
      <c r="G89" s="40" t="s">
        <v>7906</v>
      </c>
      <c r="H89" s="43">
        <f>I89-2</f>
        <v>41969</v>
      </c>
      <c r="I89" s="43">
        <f t="shared" si="5"/>
        <v>41971</v>
      </c>
      <c r="J89" s="40" t="s">
        <v>14</v>
      </c>
      <c r="K89" s="40" t="s">
        <v>84</v>
      </c>
    </row>
    <row r="90" spans="1:11" hidden="1">
      <c r="A90" s="49" t="s">
        <v>7923</v>
      </c>
      <c r="B90" s="40" t="s">
        <v>108</v>
      </c>
      <c r="C90" s="40" t="s">
        <v>52</v>
      </c>
      <c r="D90" s="41" t="s">
        <v>7914</v>
      </c>
      <c r="E90" s="48" t="s">
        <v>7924</v>
      </c>
      <c r="F90" s="40" t="s">
        <v>7904</v>
      </c>
      <c r="G90" s="40" t="s">
        <v>7907</v>
      </c>
      <c r="H90" s="43">
        <f>I90-2</f>
        <v>41971</v>
      </c>
      <c r="I90" s="43">
        <f t="shared" si="5"/>
        <v>41973</v>
      </c>
      <c r="J90" s="40" t="s">
        <v>14</v>
      </c>
      <c r="K90" s="40" t="s">
        <v>84</v>
      </c>
    </row>
    <row r="91" spans="1:11" hidden="1">
      <c r="A91" s="49" t="s">
        <v>7923</v>
      </c>
      <c r="B91" s="40" t="s">
        <v>108</v>
      </c>
      <c r="C91" s="40" t="s">
        <v>52</v>
      </c>
      <c r="D91" s="41" t="s">
        <v>7914</v>
      </c>
      <c r="E91" s="48" t="s">
        <v>7924</v>
      </c>
      <c r="F91" s="40" t="s">
        <v>7904</v>
      </c>
      <c r="G91" s="40" t="s">
        <v>7908</v>
      </c>
      <c r="H91" s="43">
        <f>I91-1</f>
        <v>41973</v>
      </c>
      <c r="I91" s="43">
        <v>41974</v>
      </c>
      <c r="J91" s="40" t="s">
        <v>14</v>
      </c>
      <c r="K91" s="40">
        <v>100</v>
      </c>
    </row>
    <row r="92" spans="1:11" hidden="1">
      <c r="A92" s="47" t="s">
        <v>7926</v>
      </c>
      <c r="B92" s="41" t="s">
        <v>7927</v>
      </c>
      <c r="C92" s="41" t="s">
        <v>7928</v>
      </c>
      <c r="D92" s="41" t="s">
        <v>7929</v>
      </c>
      <c r="E92" s="41" t="s">
        <v>7930</v>
      </c>
      <c r="F92" s="41" t="s">
        <v>1048</v>
      </c>
      <c r="G92" s="41" t="s">
        <v>7888</v>
      </c>
      <c r="H92" s="42">
        <v>41901</v>
      </c>
      <c r="I92" s="41"/>
    </row>
    <row r="93" spans="1:11" hidden="1">
      <c r="A93" s="47" t="s">
        <v>7926</v>
      </c>
      <c r="B93" s="41" t="s">
        <v>7927</v>
      </c>
      <c r="C93" s="41" t="s">
        <v>7928</v>
      </c>
      <c r="D93" s="41" t="s">
        <v>7929</v>
      </c>
      <c r="E93" s="41" t="s">
        <v>7930</v>
      </c>
      <c r="F93" s="41" t="s">
        <v>1048</v>
      </c>
      <c r="G93" s="41" t="s">
        <v>7889</v>
      </c>
      <c r="H93" s="41"/>
      <c r="I93" s="41"/>
    </row>
    <row r="94" spans="1:11" hidden="1">
      <c r="A94" s="47" t="s">
        <v>7926</v>
      </c>
      <c r="B94" s="41" t="s">
        <v>7927</v>
      </c>
      <c r="C94" s="41" t="s">
        <v>7928</v>
      </c>
      <c r="D94" s="41" t="s">
        <v>7929</v>
      </c>
      <c r="E94" s="41" t="s">
        <v>7930</v>
      </c>
      <c r="F94" s="41" t="s">
        <v>1048</v>
      </c>
      <c r="G94" s="41" t="s">
        <v>7890</v>
      </c>
      <c r="H94" s="41"/>
      <c r="I94" s="41"/>
    </row>
    <row r="95" spans="1:11" hidden="1">
      <c r="A95" s="47" t="s">
        <v>7926</v>
      </c>
      <c r="B95" s="41" t="s">
        <v>7927</v>
      </c>
      <c r="C95" s="41" t="s">
        <v>7928</v>
      </c>
      <c r="D95" s="41" t="s">
        <v>7929</v>
      </c>
      <c r="E95" s="41" t="s">
        <v>7930</v>
      </c>
      <c r="F95" s="41" t="s">
        <v>1048</v>
      </c>
      <c r="G95" s="41" t="s">
        <v>7891</v>
      </c>
      <c r="H95" s="41"/>
      <c r="I95" s="41"/>
    </row>
    <row r="96" spans="1:11" hidden="1">
      <c r="A96" s="47" t="s">
        <v>7926</v>
      </c>
      <c r="B96" s="41" t="s">
        <v>7927</v>
      </c>
      <c r="C96" s="41" t="s">
        <v>7928</v>
      </c>
      <c r="D96" s="41" t="s">
        <v>7929</v>
      </c>
      <c r="E96" s="41" t="s">
        <v>7930</v>
      </c>
      <c r="F96" s="41" t="s">
        <v>1048</v>
      </c>
      <c r="G96" s="41" t="s">
        <v>7892</v>
      </c>
      <c r="H96" s="42"/>
      <c r="I96" s="41"/>
    </row>
    <row r="97" spans="1:12" hidden="1">
      <c r="A97" s="47" t="s">
        <v>7926</v>
      </c>
      <c r="B97" s="41" t="s">
        <v>7927</v>
      </c>
      <c r="C97" s="41" t="s">
        <v>7928</v>
      </c>
      <c r="D97" s="41" t="s">
        <v>7929</v>
      </c>
      <c r="E97" s="41" t="s">
        <v>7930</v>
      </c>
      <c r="F97" s="41" t="s">
        <v>1048</v>
      </c>
      <c r="G97" s="41" t="s">
        <v>7893</v>
      </c>
      <c r="H97" s="42"/>
      <c r="I97" s="41"/>
    </row>
    <row r="98" spans="1:12" hidden="1">
      <c r="A98" s="47" t="s">
        <v>7926</v>
      </c>
      <c r="B98" s="41" t="s">
        <v>7927</v>
      </c>
      <c r="C98" s="41" t="s">
        <v>7928</v>
      </c>
      <c r="D98" s="41" t="s">
        <v>7929</v>
      </c>
      <c r="E98" s="41" t="s">
        <v>7930</v>
      </c>
      <c r="F98" s="41" t="s">
        <v>1048</v>
      </c>
      <c r="G98" s="41" t="s">
        <v>7894</v>
      </c>
      <c r="H98" s="42">
        <v>41918</v>
      </c>
      <c r="I98" s="41"/>
    </row>
    <row r="99" spans="1:12" hidden="1">
      <c r="A99" s="46" t="s">
        <v>7926</v>
      </c>
      <c r="B99" s="40" t="s">
        <v>7927</v>
      </c>
      <c r="C99" s="40" t="s">
        <v>7928</v>
      </c>
      <c r="D99" s="41" t="s">
        <v>7929</v>
      </c>
      <c r="E99" s="40" t="s">
        <v>7930</v>
      </c>
      <c r="F99" s="40" t="s">
        <v>7895</v>
      </c>
      <c r="G99" s="40" t="s">
        <v>7896</v>
      </c>
      <c r="H99" s="43">
        <f>I99-2</f>
        <v>41901</v>
      </c>
      <c r="I99" s="43">
        <f t="shared" ref="I99:I105" si="6">H100</f>
        <v>41903</v>
      </c>
      <c r="J99" s="40" t="s">
        <v>145</v>
      </c>
      <c r="K99" s="40">
        <v>100</v>
      </c>
    </row>
    <row r="100" spans="1:12" hidden="1">
      <c r="A100" s="46" t="s">
        <v>7926</v>
      </c>
      <c r="B100" s="40" t="s">
        <v>7927</v>
      </c>
      <c r="C100" s="40" t="s">
        <v>7928</v>
      </c>
      <c r="D100" s="41" t="s">
        <v>7929</v>
      </c>
      <c r="E100" s="40" t="s">
        <v>7930</v>
      </c>
      <c r="F100" s="40" t="s">
        <v>7898</v>
      </c>
      <c r="G100" s="40" t="s">
        <v>7899</v>
      </c>
      <c r="H100" s="43">
        <f>I100-1</f>
        <v>41903</v>
      </c>
      <c r="I100" s="43">
        <f t="shared" si="6"/>
        <v>41904</v>
      </c>
      <c r="J100" s="40" t="s">
        <v>145</v>
      </c>
      <c r="K100" s="40">
        <v>100</v>
      </c>
    </row>
    <row r="101" spans="1:12" hidden="1">
      <c r="A101" s="46" t="s">
        <v>7926</v>
      </c>
      <c r="B101" s="40" t="s">
        <v>7927</v>
      </c>
      <c r="C101" s="40" t="s">
        <v>7928</v>
      </c>
      <c r="D101" s="41" t="s">
        <v>7929</v>
      </c>
      <c r="E101" s="40" t="s">
        <v>7930</v>
      </c>
      <c r="F101" s="40" t="s">
        <v>7898</v>
      </c>
      <c r="G101" s="40" t="s">
        <v>7900</v>
      </c>
      <c r="H101" s="43">
        <f>I101-1</f>
        <v>41904</v>
      </c>
      <c r="I101" s="43">
        <f t="shared" si="6"/>
        <v>41905</v>
      </c>
      <c r="J101" s="40" t="s">
        <v>145</v>
      </c>
      <c r="K101" s="40">
        <v>100</v>
      </c>
    </row>
    <row r="102" spans="1:12">
      <c r="A102" s="46" t="s">
        <v>7926</v>
      </c>
      <c r="B102" s="40" t="s">
        <v>7927</v>
      </c>
      <c r="C102" s="40" t="s">
        <v>7928</v>
      </c>
      <c r="D102" s="41" t="s">
        <v>7929</v>
      </c>
      <c r="E102" s="40" t="s">
        <v>7930</v>
      </c>
      <c r="F102" s="40" t="s">
        <v>7901</v>
      </c>
      <c r="G102" s="40" t="s">
        <v>7902</v>
      </c>
      <c r="H102" s="43">
        <f>I102-5</f>
        <v>41905</v>
      </c>
      <c r="I102" s="43">
        <f t="shared" si="6"/>
        <v>41910</v>
      </c>
      <c r="J102" s="40" t="s">
        <v>145</v>
      </c>
      <c r="K102" s="40">
        <v>100</v>
      </c>
    </row>
    <row r="103" spans="1:12" hidden="1">
      <c r="A103" s="46" t="s">
        <v>7926</v>
      </c>
      <c r="B103" s="40" t="s">
        <v>7927</v>
      </c>
      <c r="C103" s="40" t="s">
        <v>7928</v>
      </c>
      <c r="D103" s="41" t="s">
        <v>7929</v>
      </c>
      <c r="E103" s="40" t="s">
        <v>7930</v>
      </c>
      <c r="F103" s="40" t="s">
        <v>7904</v>
      </c>
      <c r="G103" s="40" t="s">
        <v>7905</v>
      </c>
      <c r="H103" s="43">
        <f>I103-3</f>
        <v>41910</v>
      </c>
      <c r="I103" s="43">
        <f t="shared" si="6"/>
        <v>41913</v>
      </c>
      <c r="J103" s="40" t="s">
        <v>145</v>
      </c>
      <c r="K103" s="40">
        <v>100</v>
      </c>
    </row>
    <row r="104" spans="1:12" hidden="1">
      <c r="A104" s="46" t="s">
        <v>7926</v>
      </c>
      <c r="B104" s="40" t="s">
        <v>7927</v>
      </c>
      <c r="C104" s="40" t="s">
        <v>7928</v>
      </c>
      <c r="D104" s="41" t="s">
        <v>7929</v>
      </c>
      <c r="E104" s="40" t="s">
        <v>7930</v>
      </c>
      <c r="F104" s="40" t="s">
        <v>7904</v>
      </c>
      <c r="G104" s="40" t="s">
        <v>7906</v>
      </c>
      <c r="H104" s="43">
        <f>I104-2</f>
        <v>41913</v>
      </c>
      <c r="I104" s="43">
        <f t="shared" si="6"/>
        <v>41915</v>
      </c>
      <c r="J104" s="40" t="s">
        <v>145</v>
      </c>
      <c r="K104" s="40">
        <v>100</v>
      </c>
    </row>
    <row r="105" spans="1:12" hidden="1">
      <c r="A105" s="46" t="s">
        <v>7926</v>
      </c>
      <c r="B105" s="40" t="s">
        <v>7927</v>
      </c>
      <c r="C105" s="40" t="s">
        <v>7928</v>
      </c>
      <c r="D105" s="41" t="s">
        <v>7929</v>
      </c>
      <c r="E105" s="40" t="s">
        <v>7930</v>
      </c>
      <c r="F105" s="40" t="s">
        <v>7904</v>
      </c>
      <c r="G105" s="40" t="s">
        <v>7907</v>
      </c>
      <c r="H105" s="43">
        <f>I105-2</f>
        <v>41915</v>
      </c>
      <c r="I105" s="43">
        <f t="shared" si="6"/>
        <v>41917</v>
      </c>
      <c r="J105" s="40" t="s">
        <v>145</v>
      </c>
      <c r="K105" s="40">
        <v>100</v>
      </c>
    </row>
    <row r="106" spans="1:12" hidden="1">
      <c r="A106" s="46" t="s">
        <v>7926</v>
      </c>
      <c r="B106" s="40" t="s">
        <v>7927</v>
      </c>
      <c r="C106" s="40" t="s">
        <v>7928</v>
      </c>
      <c r="D106" s="41" t="s">
        <v>7929</v>
      </c>
      <c r="E106" s="40" t="s">
        <v>7930</v>
      </c>
      <c r="F106" s="40" t="s">
        <v>7904</v>
      </c>
      <c r="G106" s="40" t="s">
        <v>7908</v>
      </c>
      <c r="H106" s="43">
        <f>I106-1</f>
        <v>41917</v>
      </c>
      <c r="I106" s="43">
        <v>41918</v>
      </c>
      <c r="J106" s="40" t="s">
        <v>145</v>
      </c>
      <c r="K106" s="40">
        <v>100</v>
      </c>
      <c r="L106" s="39" t="s">
        <v>7917</v>
      </c>
    </row>
    <row r="107" spans="1:12" hidden="1">
      <c r="A107" s="41" t="s">
        <v>7931</v>
      </c>
      <c r="B107" s="41" t="s">
        <v>7927</v>
      </c>
      <c r="C107" s="41" t="s">
        <v>7928</v>
      </c>
      <c r="D107" s="41" t="s">
        <v>7929</v>
      </c>
      <c r="E107" s="41" t="s">
        <v>7932</v>
      </c>
      <c r="F107" s="41" t="s">
        <v>1048</v>
      </c>
      <c r="G107" s="41" t="s">
        <v>7888</v>
      </c>
      <c r="H107" s="42">
        <v>41988</v>
      </c>
      <c r="I107" s="41"/>
      <c r="J107" s="41"/>
      <c r="K107" s="41"/>
    </row>
    <row r="108" spans="1:12" hidden="1">
      <c r="A108" s="41" t="s">
        <v>7931</v>
      </c>
      <c r="B108" s="41" t="s">
        <v>7927</v>
      </c>
      <c r="C108" s="41" t="s">
        <v>7928</v>
      </c>
      <c r="D108" s="41" t="s">
        <v>7929</v>
      </c>
      <c r="E108" s="41" t="s">
        <v>7932</v>
      </c>
      <c r="F108" s="41" t="s">
        <v>1048</v>
      </c>
      <c r="G108" s="41" t="s">
        <v>7889</v>
      </c>
      <c r="H108" s="42"/>
      <c r="I108" s="41"/>
      <c r="J108" s="41"/>
      <c r="K108" s="41"/>
    </row>
    <row r="109" spans="1:12" hidden="1">
      <c r="A109" s="41" t="s">
        <v>7931</v>
      </c>
      <c r="B109" s="41" t="s">
        <v>7927</v>
      </c>
      <c r="C109" s="41" t="s">
        <v>7928</v>
      </c>
      <c r="D109" s="41" t="s">
        <v>7929</v>
      </c>
      <c r="E109" s="41" t="s">
        <v>7932</v>
      </c>
      <c r="F109" s="41" t="s">
        <v>1048</v>
      </c>
      <c r="G109" s="41" t="s">
        <v>7890</v>
      </c>
      <c r="H109" s="41"/>
      <c r="I109" s="41"/>
      <c r="J109" s="41"/>
      <c r="K109" s="41"/>
    </row>
    <row r="110" spans="1:12" hidden="1">
      <c r="A110" s="41" t="s">
        <v>7931</v>
      </c>
      <c r="B110" s="41" t="s">
        <v>7927</v>
      </c>
      <c r="C110" s="41" t="s">
        <v>7928</v>
      </c>
      <c r="D110" s="41" t="s">
        <v>7929</v>
      </c>
      <c r="E110" s="41" t="s">
        <v>7932</v>
      </c>
      <c r="F110" s="41" t="s">
        <v>1048</v>
      </c>
      <c r="G110" s="41" t="s">
        <v>7891</v>
      </c>
      <c r="H110" s="41"/>
      <c r="I110" s="41"/>
      <c r="J110" s="41"/>
      <c r="K110" s="41"/>
    </row>
    <row r="111" spans="1:12" hidden="1">
      <c r="A111" s="41" t="s">
        <v>7931</v>
      </c>
      <c r="B111" s="41" t="s">
        <v>7927</v>
      </c>
      <c r="C111" s="41" t="s">
        <v>7928</v>
      </c>
      <c r="D111" s="41" t="s">
        <v>7929</v>
      </c>
      <c r="E111" s="41" t="s">
        <v>7932</v>
      </c>
      <c r="F111" s="41" t="s">
        <v>1048</v>
      </c>
      <c r="G111" s="41" t="s">
        <v>7892</v>
      </c>
      <c r="H111" s="42"/>
      <c r="I111" s="41"/>
      <c r="J111" s="41"/>
      <c r="K111" s="41"/>
    </row>
    <row r="112" spans="1:12" hidden="1">
      <c r="A112" s="41" t="s">
        <v>7931</v>
      </c>
      <c r="B112" s="41" t="s">
        <v>7927</v>
      </c>
      <c r="C112" s="41" t="s">
        <v>7928</v>
      </c>
      <c r="D112" s="41" t="s">
        <v>7929</v>
      </c>
      <c r="E112" s="41" t="s">
        <v>7932</v>
      </c>
      <c r="F112" s="41" t="s">
        <v>1048</v>
      </c>
      <c r="G112" s="41" t="s">
        <v>7893</v>
      </c>
      <c r="H112" s="41"/>
      <c r="I112" s="41"/>
      <c r="J112" s="41"/>
      <c r="K112" s="41"/>
    </row>
    <row r="113" spans="1:12" hidden="1">
      <c r="A113" s="41" t="s">
        <v>7931</v>
      </c>
      <c r="B113" s="41" t="s">
        <v>7927</v>
      </c>
      <c r="C113" s="41" t="s">
        <v>7928</v>
      </c>
      <c r="D113" s="41" t="s">
        <v>7929</v>
      </c>
      <c r="E113" s="41" t="s">
        <v>7932</v>
      </c>
      <c r="F113" s="41" t="s">
        <v>1048</v>
      </c>
      <c r="G113" s="41" t="s">
        <v>7894</v>
      </c>
      <c r="H113" s="42">
        <v>42006</v>
      </c>
      <c r="I113" s="41"/>
      <c r="J113" s="41"/>
      <c r="K113" s="41"/>
    </row>
    <row r="114" spans="1:12" hidden="1">
      <c r="A114" s="40" t="s">
        <v>7931</v>
      </c>
      <c r="B114" s="40" t="s">
        <v>7927</v>
      </c>
      <c r="C114" s="40" t="s">
        <v>7928</v>
      </c>
      <c r="D114" s="41" t="s">
        <v>7929</v>
      </c>
      <c r="E114" s="40" t="s">
        <v>7932</v>
      </c>
      <c r="F114" s="40" t="s">
        <v>7895</v>
      </c>
      <c r="G114" s="40" t="s">
        <v>7896</v>
      </c>
      <c r="H114" s="43">
        <f>I114-2</f>
        <v>41989</v>
      </c>
      <c r="I114" s="43">
        <f t="shared" ref="I114:I120" si="7">H115</f>
        <v>41991</v>
      </c>
      <c r="J114" s="40" t="s">
        <v>145</v>
      </c>
      <c r="K114" s="40">
        <v>100</v>
      </c>
    </row>
    <row r="115" spans="1:12" hidden="1">
      <c r="A115" s="40" t="s">
        <v>7931</v>
      </c>
      <c r="B115" s="40" t="s">
        <v>7927</v>
      </c>
      <c r="C115" s="40" t="s">
        <v>7928</v>
      </c>
      <c r="D115" s="41" t="s">
        <v>7929</v>
      </c>
      <c r="E115" s="40" t="s">
        <v>7932</v>
      </c>
      <c r="F115" s="40" t="s">
        <v>7898</v>
      </c>
      <c r="G115" s="40" t="s">
        <v>7899</v>
      </c>
      <c r="H115" s="43">
        <f>I115-1</f>
        <v>41991</v>
      </c>
      <c r="I115" s="43">
        <f t="shared" si="7"/>
        <v>41992</v>
      </c>
      <c r="J115" s="40" t="s">
        <v>145</v>
      </c>
      <c r="K115" s="40">
        <v>100</v>
      </c>
    </row>
    <row r="116" spans="1:12" hidden="1">
      <c r="A116" s="40" t="s">
        <v>7931</v>
      </c>
      <c r="B116" s="40" t="s">
        <v>7927</v>
      </c>
      <c r="C116" s="40" t="s">
        <v>7928</v>
      </c>
      <c r="D116" s="41" t="s">
        <v>7929</v>
      </c>
      <c r="E116" s="40" t="s">
        <v>7932</v>
      </c>
      <c r="F116" s="40" t="s">
        <v>7898</v>
      </c>
      <c r="G116" s="40" t="s">
        <v>7900</v>
      </c>
      <c r="H116" s="43">
        <f>I116-1</f>
        <v>41992</v>
      </c>
      <c r="I116" s="43">
        <f t="shared" si="7"/>
        <v>41993</v>
      </c>
      <c r="J116" s="40" t="s">
        <v>145</v>
      </c>
      <c r="K116" s="40">
        <v>100</v>
      </c>
    </row>
    <row r="117" spans="1:12">
      <c r="A117" s="40" t="s">
        <v>7931</v>
      </c>
      <c r="B117" s="40" t="s">
        <v>7927</v>
      </c>
      <c r="C117" s="40" t="s">
        <v>7928</v>
      </c>
      <c r="D117" s="41" t="s">
        <v>7929</v>
      </c>
      <c r="E117" s="40" t="s">
        <v>7932</v>
      </c>
      <c r="F117" s="40" t="s">
        <v>7901</v>
      </c>
      <c r="G117" s="40" t="s">
        <v>7902</v>
      </c>
      <c r="H117" s="43">
        <f>I117-5</f>
        <v>41993</v>
      </c>
      <c r="I117" s="43">
        <f t="shared" si="7"/>
        <v>41998</v>
      </c>
      <c r="J117" s="40" t="s">
        <v>145</v>
      </c>
      <c r="K117" s="40">
        <v>100</v>
      </c>
    </row>
    <row r="118" spans="1:12" hidden="1">
      <c r="A118" s="40" t="s">
        <v>7931</v>
      </c>
      <c r="B118" s="40" t="s">
        <v>7927</v>
      </c>
      <c r="C118" s="40" t="s">
        <v>7928</v>
      </c>
      <c r="D118" s="41" t="s">
        <v>7929</v>
      </c>
      <c r="E118" s="40" t="s">
        <v>7932</v>
      </c>
      <c r="F118" s="40" t="s">
        <v>7904</v>
      </c>
      <c r="G118" s="40" t="s">
        <v>7905</v>
      </c>
      <c r="H118" s="43">
        <f>I118-3</f>
        <v>41998</v>
      </c>
      <c r="I118" s="43">
        <f t="shared" si="7"/>
        <v>42001</v>
      </c>
      <c r="J118" s="40" t="s">
        <v>145</v>
      </c>
      <c r="K118" s="40">
        <v>100</v>
      </c>
    </row>
    <row r="119" spans="1:12" hidden="1">
      <c r="A119" s="40" t="s">
        <v>7931</v>
      </c>
      <c r="B119" s="40" t="s">
        <v>7927</v>
      </c>
      <c r="C119" s="40" t="s">
        <v>7928</v>
      </c>
      <c r="D119" s="41" t="s">
        <v>7929</v>
      </c>
      <c r="E119" s="40" t="s">
        <v>7932</v>
      </c>
      <c r="F119" s="40" t="s">
        <v>7904</v>
      </c>
      <c r="G119" s="40" t="s">
        <v>7906</v>
      </c>
      <c r="H119" s="43">
        <f>I119-2</f>
        <v>42001</v>
      </c>
      <c r="I119" s="43">
        <f t="shared" si="7"/>
        <v>42003</v>
      </c>
      <c r="J119" s="40" t="s">
        <v>145</v>
      </c>
      <c r="K119" s="40">
        <v>100</v>
      </c>
    </row>
    <row r="120" spans="1:12" hidden="1">
      <c r="A120" s="40" t="s">
        <v>7931</v>
      </c>
      <c r="B120" s="40" t="s">
        <v>7927</v>
      </c>
      <c r="C120" s="40" t="s">
        <v>7928</v>
      </c>
      <c r="D120" s="41" t="s">
        <v>7929</v>
      </c>
      <c r="E120" s="40" t="s">
        <v>7932</v>
      </c>
      <c r="F120" s="40" t="s">
        <v>7904</v>
      </c>
      <c r="G120" s="40" t="s">
        <v>7907</v>
      </c>
      <c r="H120" s="43">
        <f>I120-2</f>
        <v>42003</v>
      </c>
      <c r="I120" s="43">
        <f t="shared" si="7"/>
        <v>42005</v>
      </c>
      <c r="J120" s="40" t="s">
        <v>145</v>
      </c>
      <c r="K120" s="40">
        <v>100</v>
      </c>
    </row>
    <row r="121" spans="1:12" hidden="1">
      <c r="A121" s="40" t="s">
        <v>7931</v>
      </c>
      <c r="B121" s="40" t="s">
        <v>7927</v>
      </c>
      <c r="C121" s="40" t="s">
        <v>7928</v>
      </c>
      <c r="D121" s="41" t="s">
        <v>7929</v>
      </c>
      <c r="E121" s="40" t="s">
        <v>7932</v>
      </c>
      <c r="F121" s="40" t="s">
        <v>7904</v>
      </c>
      <c r="G121" s="40" t="s">
        <v>7908</v>
      </c>
      <c r="H121" s="43">
        <f>I121-1</f>
        <v>42005</v>
      </c>
      <c r="I121" s="42">
        <v>42006</v>
      </c>
      <c r="J121" s="40" t="s">
        <v>145</v>
      </c>
      <c r="K121" s="40">
        <v>100</v>
      </c>
      <c r="L121" s="39" t="s">
        <v>7917</v>
      </c>
    </row>
    <row r="122" spans="1:12" hidden="1">
      <c r="A122" s="41" t="s">
        <v>6443</v>
      </c>
      <c r="B122" s="41" t="s">
        <v>65</v>
      </c>
      <c r="C122" s="41" t="s">
        <v>65</v>
      </c>
      <c r="D122" s="41" t="s">
        <v>7886</v>
      </c>
      <c r="E122" s="41" t="s">
        <v>7933</v>
      </c>
      <c r="F122" s="41" t="s">
        <v>1048</v>
      </c>
      <c r="G122" s="41" t="s">
        <v>7888</v>
      </c>
      <c r="H122" s="42">
        <v>41992</v>
      </c>
      <c r="I122" s="41"/>
      <c r="J122" s="41"/>
      <c r="K122" s="41"/>
    </row>
    <row r="123" spans="1:12" hidden="1">
      <c r="A123" s="41" t="s">
        <v>6443</v>
      </c>
      <c r="B123" s="41" t="s">
        <v>65</v>
      </c>
      <c r="C123" s="41" t="s">
        <v>65</v>
      </c>
      <c r="D123" s="41" t="s">
        <v>7886</v>
      </c>
      <c r="E123" s="41" t="s">
        <v>7933</v>
      </c>
      <c r="F123" s="41" t="s">
        <v>1048</v>
      </c>
      <c r="G123" s="41" t="s">
        <v>7889</v>
      </c>
      <c r="H123" s="42"/>
      <c r="I123" s="41"/>
      <c r="J123" s="41"/>
      <c r="K123" s="41"/>
    </row>
    <row r="124" spans="1:12" hidden="1">
      <c r="A124" s="41" t="s">
        <v>6443</v>
      </c>
      <c r="B124" s="41" t="s">
        <v>65</v>
      </c>
      <c r="C124" s="41" t="s">
        <v>65</v>
      </c>
      <c r="D124" s="41" t="s">
        <v>7886</v>
      </c>
      <c r="E124" s="41" t="s">
        <v>7933</v>
      </c>
      <c r="F124" s="41" t="s">
        <v>1048</v>
      </c>
      <c r="G124" s="41" t="s">
        <v>7890</v>
      </c>
      <c r="H124" s="41"/>
      <c r="I124" s="41"/>
      <c r="J124" s="41"/>
      <c r="K124" s="41"/>
    </row>
    <row r="125" spans="1:12" hidden="1">
      <c r="A125" s="41" t="s">
        <v>6443</v>
      </c>
      <c r="B125" s="41" t="s">
        <v>65</v>
      </c>
      <c r="C125" s="41" t="s">
        <v>65</v>
      </c>
      <c r="D125" s="41" t="s">
        <v>7886</v>
      </c>
      <c r="E125" s="41" t="s">
        <v>7933</v>
      </c>
      <c r="F125" s="41" t="s">
        <v>1048</v>
      </c>
      <c r="G125" s="41" t="s">
        <v>7891</v>
      </c>
      <c r="H125" s="41"/>
      <c r="I125" s="41"/>
      <c r="J125" s="41"/>
      <c r="K125" s="41"/>
    </row>
    <row r="126" spans="1:12" hidden="1">
      <c r="A126" s="41" t="s">
        <v>6443</v>
      </c>
      <c r="B126" s="41" t="s">
        <v>65</v>
      </c>
      <c r="C126" s="41" t="s">
        <v>65</v>
      </c>
      <c r="D126" s="41" t="s">
        <v>7886</v>
      </c>
      <c r="E126" s="41" t="s">
        <v>7933</v>
      </c>
      <c r="F126" s="41" t="s">
        <v>1048</v>
      </c>
      <c r="G126" s="41" t="s">
        <v>7892</v>
      </c>
      <c r="H126" s="42"/>
      <c r="I126" s="41"/>
      <c r="J126" s="41"/>
      <c r="K126" s="41"/>
    </row>
    <row r="127" spans="1:12" hidden="1">
      <c r="A127" s="41" t="s">
        <v>6443</v>
      </c>
      <c r="B127" s="41" t="s">
        <v>65</v>
      </c>
      <c r="C127" s="41" t="s">
        <v>65</v>
      </c>
      <c r="D127" s="41" t="s">
        <v>7886</v>
      </c>
      <c r="E127" s="41" t="s">
        <v>7933</v>
      </c>
      <c r="F127" s="41" t="s">
        <v>1048</v>
      </c>
      <c r="G127" s="41" t="s">
        <v>7893</v>
      </c>
      <c r="H127" s="41"/>
      <c r="I127" s="41"/>
      <c r="J127" s="41"/>
      <c r="K127" s="41"/>
    </row>
    <row r="128" spans="1:12" hidden="1">
      <c r="A128" s="41" t="s">
        <v>6443</v>
      </c>
      <c r="B128" s="41" t="s">
        <v>65</v>
      </c>
      <c r="C128" s="41" t="s">
        <v>65</v>
      </c>
      <c r="D128" s="41" t="s">
        <v>7886</v>
      </c>
      <c r="E128" s="41" t="s">
        <v>7933</v>
      </c>
      <c r="F128" s="41" t="s">
        <v>1048</v>
      </c>
      <c r="G128" s="41" t="s">
        <v>7894</v>
      </c>
      <c r="H128" s="42">
        <v>42010</v>
      </c>
      <c r="I128" s="41"/>
      <c r="J128" s="41"/>
      <c r="K128" s="41"/>
    </row>
    <row r="129" spans="1:11" hidden="1">
      <c r="A129" s="40" t="s">
        <v>6443</v>
      </c>
      <c r="B129" s="40" t="s">
        <v>65</v>
      </c>
      <c r="C129" s="40" t="s">
        <v>65</v>
      </c>
      <c r="D129" s="41" t="s">
        <v>7886</v>
      </c>
      <c r="E129" s="40" t="s">
        <v>7933</v>
      </c>
      <c r="F129" s="40" t="s">
        <v>7895</v>
      </c>
      <c r="G129" s="40" t="s">
        <v>7896</v>
      </c>
      <c r="H129" s="43">
        <f>I129-2</f>
        <v>41993</v>
      </c>
      <c r="I129" s="43">
        <f t="shared" ref="I129:I135" si="8">H130</f>
        <v>41995</v>
      </c>
      <c r="J129" s="40" t="s">
        <v>157</v>
      </c>
      <c r="K129" s="40">
        <v>100</v>
      </c>
    </row>
    <row r="130" spans="1:11" hidden="1">
      <c r="A130" s="40" t="s">
        <v>6443</v>
      </c>
      <c r="B130" s="40" t="s">
        <v>65</v>
      </c>
      <c r="C130" s="40" t="s">
        <v>65</v>
      </c>
      <c r="D130" s="41" t="s">
        <v>7886</v>
      </c>
      <c r="E130" s="40" t="s">
        <v>7933</v>
      </c>
      <c r="F130" s="40" t="s">
        <v>7898</v>
      </c>
      <c r="G130" s="40" t="s">
        <v>7899</v>
      </c>
      <c r="H130" s="43">
        <f>I130-1</f>
        <v>41995</v>
      </c>
      <c r="I130" s="43">
        <f t="shared" si="8"/>
        <v>41996</v>
      </c>
      <c r="J130" s="40" t="s">
        <v>157</v>
      </c>
      <c r="K130" s="40">
        <v>100</v>
      </c>
    </row>
    <row r="131" spans="1:11" hidden="1">
      <c r="A131" s="40" t="s">
        <v>6443</v>
      </c>
      <c r="B131" s="40" t="s">
        <v>65</v>
      </c>
      <c r="C131" s="40" t="s">
        <v>65</v>
      </c>
      <c r="D131" s="41" t="s">
        <v>7886</v>
      </c>
      <c r="E131" s="40" t="s">
        <v>7933</v>
      </c>
      <c r="F131" s="40" t="s">
        <v>7898</v>
      </c>
      <c r="G131" s="40" t="s">
        <v>7900</v>
      </c>
      <c r="H131" s="43">
        <f>I131-1</f>
        <v>41996</v>
      </c>
      <c r="I131" s="43">
        <f t="shared" si="8"/>
        <v>41997</v>
      </c>
      <c r="J131" s="40" t="s">
        <v>157</v>
      </c>
      <c r="K131" s="40">
        <v>100</v>
      </c>
    </row>
    <row r="132" spans="1:11">
      <c r="A132" s="40" t="s">
        <v>6443</v>
      </c>
      <c r="B132" s="40" t="s">
        <v>65</v>
      </c>
      <c r="C132" s="40" t="s">
        <v>65</v>
      </c>
      <c r="D132" s="41" t="s">
        <v>7886</v>
      </c>
      <c r="E132" s="40" t="s">
        <v>7933</v>
      </c>
      <c r="F132" s="40" t="s">
        <v>7901</v>
      </c>
      <c r="G132" s="40" t="s">
        <v>7902</v>
      </c>
      <c r="H132" s="43">
        <f>I132-5</f>
        <v>41997</v>
      </c>
      <c r="I132" s="43">
        <f t="shared" si="8"/>
        <v>42002</v>
      </c>
      <c r="J132" s="40" t="s">
        <v>157</v>
      </c>
      <c r="K132" s="40">
        <v>100</v>
      </c>
    </row>
    <row r="133" spans="1:11" hidden="1">
      <c r="A133" s="40" t="s">
        <v>6443</v>
      </c>
      <c r="B133" s="40" t="s">
        <v>65</v>
      </c>
      <c r="C133" s="40" t="s">
        <v>65</v>
      </c>
      <c r="D133" s="41" t="s">
        <v>7886</v>
      </c>
      <c r="E133" s="40" t="s">
        <v>7933</v>
      </c>
      <c r="F133" s="40" t="s">
        <v>7904</v>
      </c>
      <c r="G133" s="40" t="s">
        <v>7905</v>
      </c>
      <c r="H133" s="43">
        <f>I133-3</f>
        <v>42002</v>
      </c>
      <c r="I133" s="43">
        <f t="shared" si="8"/>
        <v>42005</v>
      </c>
      <c r="J133" s="40" t="s">
        <v>157</v>
      </c>
      <c r="K133" s="40">
        <v>100</v>
      </c>
    </row>
    <row r="134" spans="1:11" hidden="1">
      <c r="A134" s="40" t="s">
        <v>6443</v>
      </c>
      <c r="B134" s="40" t="s">
        <v>65</v>
      </c>
      <c r="C134" s="40" t="s">
        <v>65</v>
      </c>
      <c r="D134" s="41" t="s">
        <v>7886</v>
      </c>
      <c r="E134" s="40" t="s">
        <v>7933</v>
      </c>
      <c r="F134" s="40" t="s">
        <v>7904</v>
      </c>
      <c r="G134" s="40" t="s">
        <v>7906</v>
      </c>
      <c r="H134" s="43">
        <f>I134-2</f>
        <v>42005</v>
      </c>
      <c r="I134" s="43">
        <f t="shared" si="8"/>
        <v>42007</v>
      </c>
      <c r="J134" s="40" t="s">
        <v>157</v>
      </c>
      <c r="K134" s="40">
        <v>100</v>
      </c>
    </row>
    <row r="135" spans="1:11" hidden="1">
      <c r="A135" s="40" t="s">
        <v>6443</v>
      </c>
      <c r="B135" s="40" t="s">
        <v>65</v>
      </c>
      <c r="C135" s="40" t="s">
        <v>65</v>
      </c>
      <c r="D135" s="41" t="s">
        <v>7886</v>
      </c>
      <c r="E135" s="40" t="s">
        <v>7933</v>
      </c>
      <c r="F135" s="40" t="s">
        <v>7904</v>
      </c>
      <c r="G135" s="40" t="s">
        <v>7907</v>
      </c>
      <c r="H135" s="43">
        <f>I135-2</f>
        <v>42007</v>
      </c>
      <c r="I135" s="43">
        <f t="shared" si="8"/>
        <v>42009</v>
      </c>
      <c r="J135" s="40" t="s">
        <v>157</v>
      </c>
      <c r="K135" s="40">
        <v>100</v>
      </c>
    </row>
    <row r="136" spans="1:11" hidden="1">
      <c r="A136" s="40" t="s">
        <v>6443</v>
      </c>
      <c r="B136" s="40" t="s">
        <v>65</v>
      </c>
      <c r="C136" s="40" t="s">
        <v>65</v>
      </c>
      <c r="D136" s="41" t="s">
        <v>7886</v>
      </c>
      <c r="E136" s="40" t="s">
        <v>7933</v>
      </c>
      <c r="F136" s="40" t="s">
        <v>7904</v>
      </c>
      <c r="G136" s="40" t="s">
        <v>7908</v>
      </c>
      <c r="H136" s="43">
        <f>I136-1</f>
        <v>42009</v>
      </c>
      <c r="I136" s="42">
        <v>42010</v>
      </c>
      <c r="J136" s="40" t="s">
        <v>157</v>
      </c>
      <c r="K136" s="40">
        <v>100</v>
      </c>
    </row>
    <row r="137" spans="1:11" hidden="1">
      <c r="A137" s="41" t="s">
        <v>7934</v>
      </c>
      <c r="B137" s="49" t="s">
        <v>7927</v>
      </c>
      <c r="C137" s="49" t="s">
        <v>7928</v>
      </c>
      <c r="D137" s="41" t="s">
        <v>7929</v>
      </c>
      <c r="E137" s="41" t="s">
        <v>7935</v>
      </c>
      <c r="F137" s="41" t="s">
        <v>1048</v>
      </c>
      <c r="G137" s="41" t="s">
        <v>7888</v>
      </c>
      <c r="H137" s="42">
        <v>41992</v>
      </c>
      <c r="I137" s="41"/>
      <c r="J137" s="41"/>
      <c r="K137" s="41"/>
    </row>
    <row r="138" spans="1:11" hidden="1">
      <c r="A138" s="41" t="s">
        <v>7934</v>
      </c>
      <c r="B138" s="49" t="s">
        <v>7927</v>
      </c>
      <c r="C138" s="49" t="s">
        <v>7928</v>
      </c>
      <c r="D138" s="41" t="s">
        <v>7929</v>
      </c>
      <c r="E138" s="41" t="s">
        <v>7935</v>
      </c>
      <c r="F138" s="41" t="s">
        <v>1048</v>
      </c>
      <c r="G138" s="41" t="s">
        <v>7889</v>
      </c>
      <c r="H138" s="59"/>
      <c r="I138" s="41"/>
      <c r="J138" s="41"/>
      <c r="K138" s="41"/>
    </row>
    <row r="139" spans="1:11" hidden="1">
      <c r="A139" s="41" t="s">
        <v>7934</v>
      </c>
      <c r="B139" s="49" t="s">
        <v>7927</v>
      </c>
      <c r="C139" s="49" t="s">
        <v>7928</v>
      </c>
      <c r="D139" s="41" t="s">
        <v>7929</v>
      </c>
      <c r="E139" s="41" t="s">
        <v>7935</v>
      </c>
      <c r="F139" s="41" t="s">
        <v>1048</v>
      </c>
      <c r="G139" s="41" t="s">
        <v>7890</v>
      </c>
      <c r="H139" s="41"/>
      <c r="I139" s="41"/>
      <c r="J139" s="41"/>
      <c r="K139" s="41"/>
    </row>
    <row r="140" spans="1:11" hidden="1">
      <c r="A140" s="41" t="s">
        <v>7934</v>
      </c>
      <c r="B140" s="49" t="s">
        <v>7927</v>
      </c>
      <c r="C140" s="49" t="s">
        <v>7928</v>
      </c>
      <c r="D140" s="41" t="s">
        <v>7929</v>
      </c>
      <c r="E140" s="41" t="s">
        <v>7935</v>
      </c>
      <c r="F140" s="41" t="s">
        <v>1048</v>
      </c>
      <c r="G140" s="41" t="s">
        <v>7891</v>
      </c>
      <c r="H140" s="42"/>
      <c r="I140" s="41"/>
      <c r="J140" s="41"/>
      <c r="K140" s="41"/>
    </row>
    <row r="141" spans="1:11" hidden="1">
      <c r="A141" s="41" t="s">
        <v>7934</v>
      </c>
      <c r="B141" s="49" t="s">
        <v>7927</v>
      </c>
      <c r="C141" s="49" t="s">
        <v>7928</v>
      </c>
      <c r="D141" s="41" t="s">
        <v>7929</v>
      </c>
      <c r="E141" s="41" t="s">
        <v>7935</v>
      </c>
      <c r="F141" s="41" t="s">
        <v>1048</v>
      </c>
      <c r="G141" s="41" t="s">
        <v>7892</v>
      </c>
      <c r="H141" s="42"/>
      <c r="I141" s="41"/>
      <c r="J141" s="41"/>
      <c r="K141" s="41"/>
    </row>
    <row r="142" spans="1:11" hidden="1">
      <c r="A142" s="41" t="s">
        <v>7934</v>
      </c>
      <c r="B142" s="49" t="s">
        <v>7927</v>
      </c>
      <c r="C142" s="49" t="s">
        <v>7928</v>
      </c>
      <c r="D142" s="41" t="s">
        <v>7929</v>
      </c>
      <c r="E142" s="41" t="s">
        <v>7935</v>
      </c>
      <c r="F142" s="41" t="s">
        <v>1048</v>
      </c>
      <c r="G142" s="41" t="s">
        <v>7893</v>
      </c>
      <c r="H142" s="42"/>
      <c r="I142" s="41"/>
      <c r="J142" s="41"/>
      <c r="K142" s="41"/>
    </row>
    <row r="143" spans="1:11" hidden="1">
      <c r="A143" s="41" t="s">
        <v>7934</v>
      </c>
      <c r="B143" s="49" t="s">
        <v>7927</v>
      </c>
      <c r="C143" s="49" t="s">
        <v>7928</v>
      </c>
      <c r="D143" s="41" t="s">
        <v>7929</v>
      </c>
      <c r="E143" s="41" t="s">
        <v>7935</v>
      </c>
      <c r="F143" s="41" t="s">
        <v>1048</v>
      </c>
      <c r="G143" s="41" t="s">
        <v>7894</v>
      </c>
      <c r="H143" s="42">
        <v>42009</v>
      </c>
      <c r="I143" s="41"/>
      <c r="J143" s="41"/>
      <c r="K143" s="41"/>
    </row>
    <row r="144" spans="1:11" hidden="1">
      <c r="A144" s="40" t="s">
        <v>7934</v>
      </c>
      <c r="B144" s="48" t="s">
        <v>7927</v>
      </c>
      <c r="C144" s="48" t="s">
        <v>7928</v>
      </c>
      <c r="D144" s="41" t="s">
        <v>7929</v>
      </c>
      <c r="E144" s="41" t="s">
        <v>7935</v>
      </c>
      <c r="F144" s="40" t="s">
        <v>7895</v>
      </c>
      <c r="G144" s="40" t="s">
        <v>7896</v>
      </c>
      <c r="H144" s="43">
        <f>I144-2</f>
        <v>41992</v>
      </c>
      <c r="I144" s="43">
        <f t="shared" ref="I144:I150" si="9">H145</f>
        <v>41994</v>
      </c>
      <c r="J144" s="40" t="s">
        <v>145</v>
      </c>
      <c r="K144" s="40">
        <v>100</v>
      </c>
    </row>
    <row r="145" spans="1:12" hidden="1">
      <c r="A145" s="40" t="s">
        <v>7934</v>
      </c>
      <c r="B145" s="48" t="s">
        <v>7927</v>
      </c>
      <c r="C145" s="48" t="s">
        <v>7928</v>
      </c>
      <c r="D145" s="41" t="s">
        <v>7929</v>
      </c>
      <c r="E145" s="41" t="s">
        <v>7935</v>
      </c>
      <c r="F145" s="40" t="s">
        <v>7898</v>
      </c>
      <c r="G145" s="40" t="s">
        <v>7899</v>
      </c>
      <c r="H145" s="43">
        <f>I145-1</f>
        <v>41994</v>
      </c>
      <c r="I145" s="43">
        <f t="shared" si="9"/>
        <v>41995</v>
      </c>
      <c r="J145" s="40" t="s">
        <v>145</v>
      </c>
      <c r="K145" s="40">
        <v>100</v>
      </c>
    </row>
    <row r="146" spans="1:12" hidden="1">
      <c r="A146" s="40" t="s">
        <v>7934</v>
      </c>
      <c r="B146" s="48" t="s">
        <v>7927</v>
      </c>
      <c r="C146" s="48" t="s">
        <v>7928</v>
      </c>
      <c r="D146" s="41" t="s">
        <v>7929</v>
      </c>
      <c r="E146" s="41" t="s">
        <v>7935</v>
      </c>
      <c r="F146" s="40" t="s">
        <v>7898</v>
      </c>
      <c r="G146" s="40" t="s">
        <v>7900</v>
      </c>
      <c r="H146" s="43">
        <f>I146-1</f>
        <v>41995</v>
      </c>
      <c r="I146" s="43">
        <f t="shared" si="9"/>
        <v>41996</v>
      </c>
      <c r="J146" s="40" t="s">
        <v>145</v>
      </c>
      <c r="K146" s="40">
        <v>100</v>
      </c>
    </row>
    <row r="147" spans="1:12">
      <c r="A147" s="40" t="s">
        <v>7934</v>
      </c>
      <c r="B147" s="48" t="s">
        <v>7927</v>
      </c>
      <c r="C147" s="48" t="s">
        <v>7928</v>
      </c>
      <c r="D147" s="41" t="s">
        <v>7929</v>
      </c>
      <c r="E147" s="41" t="s">
        <v>7935</v>
      </c>
      <c r="F147" s="40" t="s">
        <v>7901</v>
      </c>
      <c r="G147" s="40" t="s">
        <v>7902</v>
      </c>
      <c r="H147" s="43">
        <f>I147-5</f>
        <v>41996</v>
      </c>
      <c r="I147" s="43">
        <f t="shared" si="9"/>
        <v>42001</v>
      </c>
      <c r="J147" s="40" t="s">
        <v>145</v>
      </c>
      <c r="K147" s="40">
        <v>100</v>
      </c>
    </row>
    <row r="148" spans="1:12" hidden="1">
      <c r="A148" s="40" t="s">
        <v>7934</v>
      </c>
      <c r="B148" s="48" t="s">
        <v>7927</v>
      </c>
      <c r="C148" s="48" t="s">
        <v>7928</v>
      </c>
      <c r="D148" s="41" t="s">
        <v>7929</v>
      </c>
      <c r="E148" s="41" t="s">
        <v>7935</v>
      </c>
      <c r="F148" s="40" t="s">
        <v>7904</v>
      </c>
      <c r="G148" s="40" t="s">
        <v>7905</v>
      </c>
      <c r="H148" s="43">
        <f>I148-3</f>
        <v>42001</v>
      </c>
      <c r="I148" s="43">
        <f t="shared" si="9"/>
        <v>42004</v>
      </c>
      <c r="J148" s="40" t="s">
        <v>145</v>
      </c>
      <c r="K148" s="40">
        <v>100</v>
      </c>
    </row>
    <row r="149" spans="1:12" hidden="1">
      <c r="A149" s="40" t="s">
        <v>7934</v>
      </c>
      <c r="B149" s="48" t="s">
        <v>7927</v>
      </c>
      <c r="C149" s="48" t="s">
        <v>7928</v>
      </c>
      <c r="D149" s="41" t="s">
        <v>7929</v>
      </c>
      <c r="E149" s="41" t="s">
        <v>7935</v>
      </c>
      <c r="F149" s="40" t="s">
        <v>7904</v>
      </c>
      <c r="G149" s="40" t="s">
        <v>7906</v>
      </c>
      <c r="H149" s="43">
        <f>I149-2</f>
        <v>42004</v>
      </c>
      <c r="I149" s="43">
        <f t="shared" si="9"/>
        <v>42006</v>
      </c>
      <c r="J149" s="40" t="s">
        <v>145</v>
      </c>
      <c r="K149" s="40">
        <v>100</v>
      </c>
    </row>
    <row r="150" spans="1:12" hidden="1">
      <c r="A150" s="40" t="s">
        <v>7934</v>
      </c>
      <c r="B150" s="48" t="s">
        <v>7927</v>
      </c>
      <c r="C150" s="48" t="s">
        <v>7928</v>
      </c>
      <c r="D150" s="41" t="s">
        <v>7929</v>
      </c>
      <c r="E150" s="41" t="s">
        <v>7935</v>
      </c>
      <c r="F150" s="40" t="s">
        <v>7904</v>
      </c>
      <c r="G150" s="40" t="s">
        <v>7907</v>
      </c>
      <c r="H150" s="43">
        <f>I150-2</f>
        <v>42006</v>
      </c>
      <c r="I150" s="43">
        <f t="shared" si="9"/>
        <v>42008</v>
      </c>
      <c r="J150" s="40" t="s">
        <v>145</v>
      </c>
      <c r="K150" s="40">
        <v>100</v>
      </c>
    </row>
    <row r="151" spans="1:12" hidden="1">
      <c r="A151" s="40" t="s">
        <v>7934</v>
      </c>
      <c r="B151" s="48" t="s">
        <v>7927</v>
      </c>
      <c r="C151" s="48" t="s">
        <v>7928</v>
      </c>
      <c r="D151" s="41" t="s">
        <v>7929</v>
      </c>
      <c r="E151" s="41" t="s">
        <v>7935</v>
      </c>
      <c r="F151" s="40" t="s">
        <v>7904</v>
      </c>
      <c r="G151" s="40" t="s">
        <v>7908</v>
      </c>
      <c r="H151" s="43">
        <f>I151-1</f>
        <v>42008</v>
      </c>
      <c r="I151" s="42">
        <v>42009</v>
      </c>
      <c r="J151" s="40" t="s">
        <v>145</v>
      </c>
      <c r="K151" s="40">
        <v>100</v>
      </c>
      <c r="L151" s="39" t="s">
        <v>7917</v>
      </c>
    </row>
    <row r="152" spans="1:12" hidden="1">
      <c r="A152" s="41" t="s">
        <v>4786</v>
      </c>
      <c r="B152" s="41" t="s">
        <v>7927</v>
      </c>
      <c r="C152" s="41" t="s">
        <v>7928</v>
      </c>
      <c r="D152" s="41" t="s">
        <v>7929</v>
      </c>
      <c r="E152" s="41" t="s">
        <v>7936</v>
      </c>
      <c r="F152" s="41" t="s">
        <v>1048</v>
      </c>
      <c r="G152" s="41" t="s">
        <v>7888</v>
      </c>
      <c r="H152" s="42">
        <v>41995</v>
      </c>
      <c r="I152" s="41"/>
      <c r="J152" s="41"/>
      <c r="K152" s="41"/>
      <c r="L152" s="52"/>
    </row>
    <row r="153" spans="1:12" hidden="1">
      <c r="A153" s="41" t="s">
        <v>4786</v>
      </c>
      <c r="B153" s="41" t="s">
        <v>7927</v>
      </c>
      <c r="C153" s="41" t="s">
        <v>7928</v>
      </c>
      <c r="D153" s="41" t="s">
        <v>7929</v>
      </c>
      <c r="E153" s="41" t="s">
        <v>7936</v>
      </c>
      <c r="F153" s="41" t="s">
        <v>1048</v>
      </c>
      <c r="G153" s="41" t="s">
        <v>7889</v>
      </c>
      <c r="H153" s="42"/>
      <c r="I153" s="41"/>
      <c r="J153" s="41"/>
      <c r="K153" s="41"/>
      <c r="L153" s="52"/>
    </row>
    <row r="154" spans="1:12" hidden="1">
      <c r="A154" s="41" t="s">
        <v>4786</v>
      </c>
      <c r="B154" s="41" t="s">
        <v>7927</v>
      </c>
      <c r="C154" s="41" t="s">
        <v>7928</v>
      </c>
      <c r="D154" s="41" t="s">
        <v>7929</v>
      </c>
      <c r="E154" s="41" t="s">
        <v>7936</v>
      </c>
      <c r="F154" s="41" t="s">
        <v>1048</v>
      </c>
      <c r="G154" s="41" t="s">
        <v>7890</v>
      </c>
      <c r="H154" s="41"/>
      <c r="I154" s="41"/>
      <c r="J154" s="41"/>
      <c r="K154" s="41"/>
      <c r="L154" s="52"/>
    </row>
    <row r="155" spans="1:12" hidden="1">
      <c r="A155" s="41" t="s">
        <v>4786</v>
      </c>
      <c r="B155" s="41" t="s">
        <v>7927</v>
      </c>
      <c r="C155" s="41" t="s">
        <v>7928</v>
      </c>
      <c r="D155" s="41" t="s">
        <v>7929</v>
      </c>
      <c r="E155" s="41" t="s">
        <v>7936</v>
      </c>
      <c r="F155" s="41" t="s">
        <v>1048</v>
      </c>
      <c r="G155" s="41" t="s">
        <v>7891</v>
      </c>
      <c r="H155" s="41"/>
      <c r="I155" s="41"/>
      <c r="J155" s="41"/>
      <c r="K155" s="41"/>
      <c r="L155" s="52"/>
    </row>
    <row r="156" spans="1:12" hidden="1">
      <c r="A156" s="41" t="s">
        <v>4786</v>
      </c>
      <c r="B156" s="41" t="s">
        <v>7927</v>
      </c>
      <c r="C156" s="41" t="s">
        <v>7928</v>
      </c>
      <c r="D156" s="41" t="s">
        <v>7929</v>
      </c>
      <c r="E156" s="41" t="s">
        <v>7936</v>
      </c>
      <c r="F156" s="41" t="s">
        <v>1048</v>
      </c>
      <c r="G156" s="41" t="s">
        <v>7892</v>
      </c>
      <c r="H156" s="42"/>
      <c r="I156" s="41"/>
      <c r="J156" s="41"/>
      <c r="K156" s="41"/>
      <c r="L156" s="52"/>
    </row>
    <row r="157" spans="1:12" hidden="1">
      <c r="A157" s="41" t="s">
        <v>4786</v>
      </c>
      <c r="B157" s="41" t="s">
        <v>7927</v>
      </c>
      <c r="C157" s="41" t="s">
        <v>7928</v>
      </c>
      <c r="D157" s="41" t="s">
        <v>7929</v>
      </c>
      <c r="E157" s="41" t="s">
        <v>7936</v>
      </c>
      <c r="F157" s="41" t="s">
        <v>1048</v>
      </c>
      <c r="G157" s="41" t="s">
        <v>7893</v>
      </c>
      <c r="H157" s="41"/>
      <c r="I157" s="41"/>
      <c r="J157" s="41"/>
      <c r="K157" s="41"/>
      <c r="L157" s="52"/>
    </row>
    <row r="158" spans="1:12" hidden="1">
      <c r="A158" s="41" t="s">
        <v>4786</v>
      </c>
      <c r="B158" s="41" t="s">
        <v>7927</v>
      </c>
      <c r="C158" s="41" t="s">
        <v>7928</v>
      </c>
      <c r="D158" s="41" t="s">
        <v>7929</v>
      </c>
      <c r="E158" s="41" t="s">
        <v>7936</v>
      </c>
      <c r="F158" s="41" t="s">
        <v>1048</v>
      </c>
      <c r="G158" s="41" t="s">
        <v>7894</v>
      </c>
      <c r="H158" s="42">
        <v>42012</v>
      </c>
      <c r="I158" s="41"/>
      <c r="J158" s="41"/>
      <c r="K158" s="41"/>
      <c r="L158" s="52"/>
    </row>
    <row r="159" spans="1:12" hidden="1">
      <c r="A159" s="40" t="s">
        <v>4786</v>
      </c>
      <c r="B159" s="40" t="s">
        <v>7927</v>
      </c>
      <c r="C159" s="40" t="s">
        <v>7928</v>
      </c>
      <c r="D159" s="41" t="s">
        <v>7929</v>
      </c>
      <c r="E159" s="40" t="s">
        <v>7936</v>
      </c>
      <c r="F159" s="40" t="s">
        <v>7895</v>
      </c>
      <c r="G159" s="40" t="s">
        <v>7896</v>
      </c>
      <c r="H159" s="43">
        <f>I159-2</f>
        <v>41995</v>
      </c>
      <c r="I159" s="43">
        <f t="shared" ref="I159:I165" si="10">H160</f>
        <v>41997</v>
      </c>
      <c r="J159" s="40" t="s">
        <v>145</v>
      </c>
      <c r="K159" s="40" t="s">
        <v>84</v>
      </c>
    </row>
    <row r="160" spans="1:12" hidden="1">
      <c r="A160" s="40" t="s">
        <v>4786</v>
      </c>
      <c r="B160" s="40" t="s">
        <v>7927</v>
      </c>
      <c r="C160" s="40" t="s">
        <v>7928</v>
      </c>
      <c r="D160" s="41" t="s">
        <v>7929</v>
      </c>
      <c r="E160" s="40" t="s">
        <v>7936</v>
      </c>
      <c r="F160" s="40" t="s">
        <v>7898</v>
      </c>
      <c r="G160" s="40" t="s">
        <v>7899</v>
      </c>
      <c r="H160" s="43">
        <f>I160-1</f>
        <v>41997</v>
      </c>
      <c r="I160" s="43">
        <f t="shared" si="10"/>
        <v>41998</v>
      </c>
      <c r="J160" s="40" t="s">
        <v>145</v>
      </c>
      <c r="K160" s="40" t="s">
        <v>84</v>
      </c>
    </row>
    <row r="161" spans="1:12" hidden="1">
      <c r="A161" s="40" t="s">
        <v>4786</v>
      </c>
      <c r="B161" s="40" t="s">
        <v>7927</v>
      </c>
      <c r="C161" s="40" t="s">
        <v>7928</v>
      </c>
      <c r="D161" s="41" t="s">
        <v>7929</v>
      </c>
      <c r="E161" s="40" t="s">
        <v>7936</v>
      </c>
      <c r="F161" s="40" t="s">
        <v>7898</v>
      </c>
      <c r="G161" s="40" t="s">
        <v>7900</v>
      </c>
      <c r="H161" s="43">
        <f>I161-1</f>
        <v>41998</v>
      </c>
      <c r="I161" s="43">
        <f t="shared" si="10"/>
        <v>41999</v>
      </c>
      <c r="J161" s="40" t="s">
        <v>145</v>
      </c>
      <c r="K161" s="40" t="s">
        <v>84</v>
      </c>
    </row>
    <row r="162" spans="1:12">
      <c r="A162" s="40" t="s">
        <v>4786</v>
      </c>
      <c r="B162" s="40" t="s">
        <v>7927</v>
      </c>
      <c r="C162" s="40" t="s">
        <v>7928</v>
      </c>
      <c r="D162" s="41" t="s">
        <v>7929</v>
      </c>
      <c r="E162" s="40" t="s">
        <v>7936</v>
      </c>
      <c r="F162" s="40" t="s">
        <v>7901</v>
      </c>
      <c r="G162" s="40" t="s">
        <v>7902</v>
      </c>
      <c r="H162" s="43">
        <f>I162-5</f>
        <v>41999</v>
      </c>
      <c r="I162" s="43">
        <f t="shared" si="10"/>
        <v>42004</v>
      </c>
      <c r="J162" s="40" t="s">
        <v>145</v>
      </c>
      <c r="K162" s="40" t="s">
        <v>84</v>
      </c>
    </row>
    <row r="163" spans="1:12" hidden="1">
      <c r="A163" s="40" t="s">
        <v>4786</v>
      </c>
      <c r="B163" s="40" t="s">
        <v>7927</v>
      </c>
      <c r="C163" s="40" t="s">
        <v>7928</v>
      </c>
      <c r="D163" s="41" t="s">
        <v>7929</v>
      </c>
      <c r="E163" s="40" t="s">
        <v>7936</v>
      </c>
      <c r="F163" s="40" t="s">
        <v>7904</v>
      </c>
      <c r="G163" s="40" t="s">
        <v>7905</v>
      </c>
      <c r="H163" s="43">
        <f>I163-3</f>
        <v>42004</v>
      </c>
      <c r="I163" s="43">
        <f t="shared" si="10"/>
        <v>42007</v>
      </c>
      <c r="J163" s="40" t="s">
        <v>145</v>
      </c>
      <c r="K163" s="40" t="s">
        <v>84</v>
      </c>
    </row>
    <row r="164" spans="1:12" hidden="1">
      <c r="A164" s="40" t="s">
        <v>4786</v>
      </c>
      <c r="B164" s="40" t="s">
        <v>7927</v>
      </c>
      <c r="C164" s="40" t="s">
        <v>7928</v>
      </c>
      <c r="D164" s="41" t="s">
        <v>7929</v>
      </c>
      <c r="E164" s="40" t="s">
        <v>7936</v>
      </c>
      <c r="F164" s="40" t="s">
        <v>7904</v>
      </c>
      <c r="G164" s="40" t="s">
        <v>7906</v>
      </c>
      <c r="H164" s="43">
        <f>I164-2</f>
        <v>42007</v>
      </c>
      <c r="I164" s="43">
        <f t="shared" si="10"/>
        <v>42009</v>
      </c>
      <c r="J164" s="40" t="s">
        <v>145</v>
      </c>
      <c r="K164" s="40" t="s">
        <v>84</v>
      </c>
    </row>
    <row r="165" spans="1:12" hidden="1">
      <c r="A165" s="40" t="s">
        <v>4786</v>
      </c>
      <c r="B165" s="40" t="s">
        <v>7927</v>
      </c>
      <c r="C165" s="40" t="s">
        <v>7928</v>
      </c>
      <c r="D165" s="41" t="s">
        <v>7929</v>
      </c>
      <c r="E165" s="40" t="s">
        <v>7936</v>
      </c>
      <c r="F165" s="40" t="s">
        <v>7904</v>
      </c>
      <c r="G165" s="40" t="s">
        <v>7907</v>
      </c>
      <c r="H165" s="43">
        <f>I165-2</f>
        <v>42009</v>
      </c>
      <c r="I165" s="43">
        <f t="shared" si="10"/>
        <v>42011</v>
      </c>
      <c r="J165" s="40" t="s">
        <v>145</v>
      </c>
      <c r="K165" s="40" t="s">
        <v>84</v>
      </c>
    </row>
    <row r="166" spans="1:12" hidden="1">
      <c r="A166" s="40" t="s">
        <v>4786</v>
      </c>
      <c r="B166" s="40" t="s">
        <v>7927</v>
      </c>
      <c r="C166" s="40" t="s">
        <v>7928</v>
      </c>
      <c r="D166" s="41" t="s">
        <v>7929</v>
      </c>
      <c r="E166" s="40" t="s">
        <v>7936</v>
      </c>
      <c r="F166" s="40" t="s">
        <v>7904</v>
      </c>
      <c r="G166" s="40" t="s">
        <v>7908</v>
      </c>
      <c r="H166" s="43">
        <f>I166-1</f>
        <v>42011</v>
      </c>
      <c r="I166" s="42">
        <v>42012</v>
      </c>
      <c r="J166" s="40" t="s">
        <v>145</v>
      </c>
      <c r="K166" s="40" t="s">
        <v>84</v>
      </c>
    </row>
    <row r="167" spans="1:12" hidden="1">
      <c r="A167" s="55" t="s">
        <v>7937</v>
      </c>
      <c r="B167" s="49" t="s">
        <v>7927</v>
      </c>
      <c r="C167" s="41" t="s">
        <v>7928</v>
      </c>
      <c r="D167" s="41" t="s">
        <v>7938</v>
      </c>
      <c r="E167" s="49" t="s">
        <v>7939</v>
      </c>
      <c r="F167" s="41" t="s">
        <v>1048</v>
      </c>
      <c r="G167" s="41" t="s">
        <v>7888</v>
      </c>
      <c r="H167" s="41"/>
      <c r="I167" s="41"/>
      <c r="J167" s="41"/>
      <c r="K167" s="41"/>
      <c r="L167" s="41"/>
    </row>
    <row r="168" spans="1:12" hidden="1">
      <c r="A168" s="55" t="s">
        <v>7937</v>
      </c>
      <c r="B168" s="49" t="s">
        <v>7927</v>
      </c>
      <c r="C168" s="41" t="s">
        <v>7928</v>
      </c>
      <c r="D168" s="41" t="s">
        <v>7938</v>
      </c>
      <c r="E168" s="49" t="s">
        <v>7939</v>
      </c>
      <c r="F168" s="41" t="s">
        <v>1048</v>
      </c>
      <c r="G168" s="41" t="s">
        <v>7889</v>
      </c>
      <c r="H168" s="41"/>
      <c r="I168" s="41"/>
      <c r="J168" s="41"/>
      <c r="K168" s="41"/>
      <c r="L168" s="41"/>
    </row>
    <row r="169" spans="1:12" hidden="1">
      <c r="A169" s="55" t="s">
        <v>7937</v>
      </c>
      <c r="B169" s="49" t="s">
        <v>7927</v>
      </c>
      <c r="C169" s="41" t="s">
        <v>7928</v>
      </c>
      <c r="D169" s="41" t="s">
        <v>7938</v>
      </c>
      <c r="E169" s="49" t="s">
        <v>7939</v>
      </c>
      <c r="F169" s="41" t="s">
        <v>1048</v>
      </c>
      <c r="G169" s="41" t="s">
        <v>7890</v>
      </c>
      <c r="H169" s="42"/>
      <c r="I169" s="41"/>
      <c r="J169" s="41"/>
      <c r="K169" s="41"/>
      <c r="L169" s="41"/>
    </row>
    <row r="170" spans="1:12" hidden="1">
      <c r="A170" s="55" t="s">
        <v>7937</v>
      </c>
      <c r="B170" s="49" t="s">
        <v>7927</v>
      </c>
      <c r="C170" s="41" t="s">
        <v>7928</v>
      </c>
      <c r="D170" s="41" t="s">
        <v>7938</v>
      </c>
      <c r="E170" s="49" t="s">
        <v>7939</v>
      </c>
      <c r="F170" s="41" t="s">
        <v>1048</v>
      </c>
      <c r="G170" s="41" t="s">
        <v>7891</v>
      </c>
      <c r="H170" s="42"/>
      <c r="I170" s="41"/>
      <c r="J170" s="41"/>
      <c r="K170" s="41"/>
      <c r="L170" s="41"/>
    </row>
    <row r="171" spans="1:12" hidden="1">
      <c r="A171" s="55" t="s">
        <v>7937</v>
      </c>
      <c r="B171" s="49" t="s">
        <v>7927</v>
      </c>
      <c r="C171" s="41" t="s">
        <v>7928</v>
      </c>
      <c r="D171" s="41" t="s">
        <v>7938</v>
      </c>
      <c r="E171" s="49" t="s">
        <v>7939</v>
      </c>
      <c r="F171" s="41" t="s">
        <v>1048</v>
      </c>
      <c r="G171" s="41" t="s">
        <v>7892</v>
      </c>
      <c r="H171" s="53">
        <v>42027</v>
      </c>
      <c r="I171" s="41"/>
      <c r="J171" s="41"/>
      <c r="K171" s="41"/>
      <c r="L171" s="41"/>
    </row>
    <row r="172" spans="1:12" hidden="1">
      <c r="A172" s="55" t="s">
        <v>7937</v>
      </c>
      <c r="B172" s="49" t="s">
        <v>7927</v>
      </c>
      <c r="C172" s="41" t="s">
        <v>7928</v>
      </c>
      <c r="D172" s="41" t="s">
        <v>7938</v>
      </c>
      <c r="E172" s="49" t="s">
        <v>7939</v>
      </c>
      <c r="F172" s="41" t="s">
        <v>1048</v>
      </c>
      <c r="G172" s="41" t="s">
        <v>7893</v>
      </c>
      <c r="H172" s="42"/>
      <c r="I172" s="41"/>
      <c r="J172" s="41"/>
      <c r="K172" s="41"/>
      <c r="L172" s="41"/>
    </row>
    <row r="173" spans="1:12" hidden="1">
      <c r="A173" s="55" t="s">
        <v>7937</v>
      </c>
      <c r="B173" s="49" t="s">
        <v>7927</v>
      </c>
      <c r="C173" s="41" t="s">
        <v>7928</v>
      </c>
      <c r="D173" s="41" t="s">
        <v>7938</v>
      </c>
      <c r="E173" s="49" t="s">
        <v>7939</v>
      </c>
      <c r="F173" s="41" t="s">
        <v>1048</v>
      </c>
      <c r="G173" s="41" t="s">
        <v>7894</v>
      </c>
      <c r="H173" s="42">
        <v>42027</v>
      </c>
      <c r="I173" s="41"/>
      <c r="J173" s="41"/>
      <c r="K173" s="41"/>
      <c r="L173" s="41"/>
    </row>
    <row r="174" spans="1:12" hidden="1">
      <c r="A174" s="54" t="s">
        <v>7937</v>
      </c>
      <c r="B174" s="48" t="s">
        <v>7927</v>
      </c>
      <c r="C174" s="40" t="s">
        <v>7928</v>
      </c>
      <c r="D174" s="41" t="s">
        <v>7938</v>
      </c>
      <c r="E174" s="48" t="s">
        <v>7939</v>
      </c>
      <c r="F174" s="40" t="s">
        <v>7895</v>
      </c>
      <c r="G174" s="40" t="s">
        <v>7896</v>
      </c>
      <c r="H174" s="43">
        <f>I174-2</f>
        <v>42010</v>
      </c>
      <c r="I174" s="43">
        <f t="shared" ref="I174:I180" si="11">H175</f>
        <v>42012</v>
      </c>
      <c r="J174" s="40" t="s">
        <v>6184</v>
      </c>
      <c r="K174" s="40">
        <v>100</v>
      </c>
      <c r="L174" s="40"/>
    </row>
    <row r="175" spans="1:12" hidden="1">
      <c r="A175" s="54" t="s">
        <v>7937</v>
      </c>
      <c r="B175" s="48" t="s">
        <v>7927</v>
      </c>
      <c r="C175" s="40" t="s">
        <v>7928</v>
      </c>
      <c r="D175" s="41" t="s">
        <v>7938</v>
      </c>
      <c r="E175" s="48" t="s">
        <v>7939</v>
      </c>
      <c r="F175" s="40" t="s">
        <v>7898</v>
      </c>
      <c r="G175" s="40" t="s">
        <v>7899</v>
      </c>
      <c r="H175" s="43">
        <f>I175-1</f>
        <v>42012</v>
      </c>
      <c r="I175" s="43">
        <f t="shared" si="11"/>
        <v>42013</v>
      </c>
      <c r="J175" s="40" t="s">
        <v>6184</v>
      </c>
      <c r="K175" s="40">
        <v>100</v>
      </c>
      <c r="L175" s="40"/>
    </row>
    <row r="176" spans="1:12" hidden="1">
      <c r="A176" s="54" t="s">
        <v>7937</v>
      </c>
      <c r="B176" s="48" t="s">
        <v>7927</v>
      </c>
      <c r="C176" s="40" t="s">
        <v>7928</v>
      </c>
      <c r="D176" s="41" t="s">
        <v>7938</v>
      </c>
      <c r="E176" s="48" t="s">
        <v>7939</v>
      </c>
      <c r="F176" s="40" t="s">
        <v>7898</v>
      </c>
      <c r="G176" s="40" t="s">
        <v>7925</v>
      </c>
      <c r="H176" s="43">
        <f>I176-1</f>
        <v>42013</v>
      </c>
      <c r="I176" s="43">
        <f t="shared" si="11"/>
        <v>42014</v>
      </c>
      <c r="J176" s="40" t="s">
        <v>6184</v>
      </c>
      <c r="K176" s="40">
        <v>100</v>
      </c>
      <c r="L176" s="40"/>
    </row>
    <row r="177" spans="1:12">
      <c r="A177" s="54" t="s">
        <v>7937</v>
      </c>
      <c r="B177" s="48" t="s">
        <v>7927</v>
      </c>
      <c r="C177" s="40" t="s">
        <v>7928</v>
      </c>
      <c r="D177" s="41" t="s">
        <v>7938</v>
      </c>
      <c r="E177" s="48" t="s">
        <v>7939</v>
      </c>
      <c r="F177" s="40" t="s">
        <v>7901</v>
      </c>
      <c r="G177" s="40" t="s">
        <v>7940</v>
      </c>
      <c r="H177" s="43">
        <f>I177-5</f>
        <v>42014</v>
      </c>
      <c r="I177" s="43">
        <f t="shared" si="11"/>
        <v>42019</v>
      </c>
      <c r="J177" s="40" t="s">
        <v>6184</v>
      </c>
      <c r="K177" s="40">
        <v>100</v>
      </c>
      <c r="L177" s="40"/>
    </row>
    <row r="178" spans="1:12" hidden="1">
      <c r="A178" s="54" t="s">
        <v>7937</v>
      </c>
      <c r="B178" s="48" t="s">
        <v>7927</v>
      </c>
      <c r="C178" s="40" t="s">
        <v>7928</v>
      </c>
      <c r="D178" s="41" t="s">
        <v>7938</v>
      </c>
      <c r="E178" s="48" t="s">
        <v>7939</v>
      </c>
      <c r="F178" s="40" t="s">
        <v>7904</v>
      </c>
      <c r="G178" s="40" t="s">
        <v>7905</v>
      </c>
      <c r="H178" s="43">
        <f>I178-3</f>
        <v>42019</v>
      </c>
      <c r="I178" s="43">
        <f t="shared" si="11"/>
        <v>42022</v>
      </c>
      <c r="J178" s="40" t="s">
        <v>6184</v>
      </c>
      <c r="K178" s="40">
        <v>100</v>
      </c>
    </row>
    <row r="179" spans="1:12" hidden="1">
      <c r="A179" s="54" t="s">
        <v>7937</v>
      </c>
      <c r="B179" s="48" t="s">
        <v>7927</v>
      </c>
      <c r="C179" s="40" t="s">
        <v>7928</v>
      </c>
      <c r="D179" s="41" t="s">
        <v>7938</v>
      </c>
      <c r="E179" s="48" t="s">
        <v>7939</v>
      </c>
      <c r="F179" s="40" t="s">
        <v>7904</v>
      </c>
      <c r="G179" s="40" t="s">
        <v>7906</v>
      </c>
      <c r="H179" s="43">
        <f>I179-2</f>
        <v>42022</v>
      </c>
      <c r="I179" s="43">
        <f t="shared" si="11"/>
        <v>42024</v>
      </c>
      <c r="J179" s="40" t="s">
        <v>6184</v>
      </c>
      <c r="K179" s="40">
        <v>100</v>
      </c>
    </row>
    <row r="180" spans="1:12" hidden="1">
      <c r="A180" s="54" t="s">
        <v>7937</v>
      </c>
      <c r="B180" s="48" t="s">
        <v>7927</v>
      </c>
      <c r="C180" s="40" t="s">
        <v>7928</v>
      </c>
      <c r="D180" s="41" t="s">
        <v>7938</v>
      </c>
      <c r="E180" s="48" t="s">
        <v>7939</v>
      </c>
      <c r="F180" s="40" t="s">
        <v>7904</v>
      </c>
      <c r="G180" s="40" t="s">
        <v>7907</v>
      </c>
      <c r="H180" s="43">
        <f>I180-2</f>
        <v>42024</v>
      </c>
      <c r="I180" s="43">
        <f t="shared" si="11"/>
        <v>42026</v>
      </c>
      <c r="J180" s="40" t="s">
        <v>6184</v>
      </c>
      <c r="K180" s="40">
        <v>100</v>
      </c>
    </row>
    <row r="181" spans="1:12" hidden="1">
      <c r="A181" s="54" t="s">
        <v>7937</v>
      </c>
      <c r="B181" s="48" t="s">
        <v>7927</v>
      </c>
      <c r="C181" s="40" t="s">
        <v>7928</v>
      </c>
      <c r="D181" s="41" t="s">
        <v>7938</v>
      </c>
      <c r="E181" s="48" t="s">
        <v>7939</v>
      </c>
      <c r="F181" s="40" t="s">
        <v>7904</v>
      </c>
      <c r="G181" s="40" t="s">
        <v>7908</v>
      </c>
      <c r="H181" s="43">
        <f>I181-1</f>
        <v>42026</v>
      </c>
      <c r="I181" s="42">
        <v>42027</v>
      </c>
      <c r="J181" s="40" t="s">
        <v>6184</v>
      </c>
      <c r="K181" s="40">
        <v>100</v>
      </c>
    </row>
    <row r="182" spans="1:12" hidden="1">
      <c r="A182" s="55" t="s">
        <v>7941</v>
      </c>
      <c r="B182" s="49" t="s">
        <v>7927</v>
      </c>
      <c r="C182" s="41" t="s">
        <v>7928</v>
      </c>
      <c r="D182" s="41" t="s">
        <v>7938</v>
      </c>
      <c r="E182" s="49" t="s">
        <v>7942</v>
      </c>
      <c r="F182" s="41" t="s">
        <v>1048</v>
      </c>
      <c r="G182" s="41" t="s">
        <v>7888</v>
      </c>
      <c r="H182" s="41"/>
      <c r="I182" s="41"/>
      <c r="J182" s="41"/>
      <c r="K182" s="41"/>
      <c r="L182" s="41"/>
    </row>
    <row r="183" spans="1:12" hidden="1">
      <c r="A183" s="55" t="s">
        <v>7941</v>
      </c>
      <c r="B183" s="49" t="s">
        <v>7927</v>
      </c>
      <c r="C183" s="41" t="s">
        <v>7928</v>
      </c>
      <c r="D183" s="41" t="s">
        <v>7938</v>
      </c>
      <c r="E183" s="49" t="s">
        <v>7942</v>
      </c>
      <c r="F183" s="41" t="s">
        <v>1048</v>
      </c>
      <c r="G183" s="41" t="s">
        <v>7889</v>
      </c>
      <c r="H183" s="42"/>
      <c r="I183" s="41"/>
      <c r="J183" s="41"/>
      <c r="K183" s="41"/>
      <c r="L183" s="41"/>
    </row>
    <row r="184" spans="1:12" hidden="1">
      <c r="A184" s="55" t="s">
        <v>7941</v>
      </c>
      <c r="B184" s="49" t="s">
        <v>7927</v>
      </c>
      <c r="C184" s="41" t="s">
        <v>7928</v>
      </c>
      <c r="D184" s="41" t="s">
        <v>7938</v>
      </c>
      <c r="E184" s="49" t="s">
        <v>7942</v>
      </c>
      <c r="F184" s="41" t="s">
        <v>1048</v>
      </c>
      <c r="G184" s="41" t="s">
        <v>7890</v>
      </c>
      <c r="H184" s="42"/>
      <c r="I184" s="41"/>
      <c r="J184" s="41"/>
      <c r="K184" s="41"/>
      <c r="L184" s="41"/>
    </row>
    <row r="185" spans="1:12" hidden="1">
      <c r="A185" s="55" t="s">
        <v>7941</v>
      </c>
      <c r="B185" s="49" t="s">
        <v>7927</v>
      </c>
      <c r="C185" s="41" t="s">
        <v>7928</v>
      </c>
      <c r="D185" s="41" t="s">
        <v>7938</v>
      </c>
      <c r="E185" s="49" t="s">
        <v>7942</v>
      </c>
      <c r="F185" s="41" t="s">
        <v>1048</v>
      </c>
      <c r="G185" s="41" t="s">
        <v>7891</v>
      </c>
      <c r="H185" s="53"/>
      <c r="I185" s="41"/>
      <c r="J185" s="41"/>
      <c r="K185" s="41"/>
      <c r="L185" s="41"/>
    </row>
    <row r="186" spans="1:12" hidden="1">
      <c r="A186" s="55" t="s">
        <v>7941</v>
      </c>
      <c r="B186" s="49" t="s">
        <v>7927</v>
      </c>
      <c r="C186" s="41" t="s">
        <v>7928</v>
      </c>
      <c r="D186" s="41" t="s">
        <v>7938</v>
      </c>
      <c r="E186" s="49" t="s">
        <v>7942</v>
      </c>
      <c r="F186" s="41" t="s">
        <v>1048</v>
      </c>
      <c r="G186" s="41" t="s">
        <v>7892</v>
      </c>
      <c r="H186" s="53">
        <v>42027</v>
      </c>
      <c r="I186" s="41"/>
      <c r="J186" s="41"/>
      <c r="K186" s="41"/>
      <c r="L186" s="41"/>
    </row>
    <row r="187" spans="1:12" hidden="1">
      <c r="A187" s="55" t="s">
        <v>7941</v>
      </c>
      <c r="B187" s="49" t="s">
        <v>7927</v>
      </c>
      <c r="C187" s="41" t="s">
        <v>7928</v>
      </c>
      <c r="D187" s="41" t="s">
        <v>7938</v>
      </c>
      <c r="E187" s="49" t="s">
        <v>7942</v>
      </c>
      <c r="F187" s="41" t="s">
        <v>1048</v>
      </c>
      <c r="G187" s="41" t="s">
        <v>7893</v>
      </c>
      <c r="H187" s="42"/>
      <c r="I187" s="41"/>
      <c r="J187" s="41"/>
      <c r="K187" s="41"/>
      <c r="L187" s="41"/>
    </row>
    <row r="188" spans="1:12" hidden="1">
      <c r="A188" s="55" t="s">
        <v>7941</v>
      </c>
      <c r="B188" s="49" t="s">
        <v>7927</v>
      </c>
      <c r="C188" s="41" t="s">
        <v>7928</v>
      </c>
      <c r="D188" s="41" t="s">
        <v>7938</v>
      </c>
      <c r="E188" s="49" t="s">
        <v>7942</v>
      </c>
      <c r="F188" s="41" t="s">
        <v>1048</v>
      </c>
      <c r="G188" s="41" t="s">
        <v>7894</v>
      </c>
      <c r="H188" s="42">
        <v>42027</v>
      </c>
      <c r="I188" s="41"/>
      <c r="J188" s="41"/>
      <c r="K188" s="41"/>
      <c r="L188" s="41"/>
    </row>
    <row r="189" spans="1:12" hidden="1">
      <c r="A189" s="54" t="s">
        <v>7941</v>
      </c>
      <c r="B189" s="48" t="s">
        <v>7927</v>
      </c>
      <c r="C189" s="40" t="s">
        <v>7928</v>
      </c>
      <c r="D189" s="41" t="s">
        <v>7938</v>
      </c>
      <c r="E189" s="48" t="s">
        <v>7942</v>
      </c>
      <c r="F189" s="40" t="s">
        <v>7895</v>
      </c>
      <c r="G189" s="40" t="s">
        <v>7896</v>
      </c>
      <c r="H189" s="43">
        <f>I189-2</f>
        <v>42010</v>
      </c>
      <c r="I189" s="43">
        <f t="shared" ref="I189:I195" si="12">H190</f>
        <v>42012</v>
      </c>
      <c r="J189" s="40" t="s">
        <v>6184</v>
      </c>
      <c r="K189" s="40">
        <v>100</v>
      </c>
      <c r="L189" s="40"/>
    </row>
    <row r="190" spans="1:12" hidden="1">
      <c r="A190" s="54" t="s">
        <v>7941</v>
      </c>
      <c r="B190" s="48" t="s">
        <v>7927</v>
      </c>
      <c r="C190" s="40" t="s">
        <v>7928</v>
      </c>
      <c r="D190" s="41" t="s">
        <v>7938</v>
      </c>
      <c r="E190" s="48" t="s">
        <v>7942</v>
      </c>
      <c r="F190" s="40" t="s">
        <v>7898</v>
      </c>
      <c r="G190" s="40" t="s">
        <v>7899</v>
      </c>
      <c r="H190" s="43">
        <f>I190-1</f>
        <v>42012</v>
      </c>
      <c r="I190" s="43">
        <f t="shared" si="12"/>
        <v>42013</v>
      </c>
      <c r="J190" s="40" t="s">
        <v>6184</v>
      </c>
      <c r="K190" s="40">
        <v>100</v>
      </c>
      <c r="L190" s="40"/>
    </row>
    <row r="191" spans="1:12" hidden="1">
      <c r="A191" s="54" t="s">
        <v>7941</v>
      </c>
      <c r="B191" s="48" t="s">
        <v>7927</v>
      </c>
      <c r="C191" s="40" t="s">
        <v>7928</v>
      </c>
      <c r="D191" s="41" t="s">
        <v>7938</v>
      </c>
      <c r="E191" s="48" t="s">
        <v>7942</v>
      </c>
      <c r="F191" s="40" t="s">
        <v>7898</v>
      </c>
      <c r="G191" s="40" t="s">
        <v>7925</v>
      </c>
      <c r="H191" s="43">
        <f>I191-1</f>
        <v>42013</v>
      </c>
      <c r="I191" s="43">
        <f t="shared" si="12"/>
        <v>42014</v>
      </c>
      <c r="J191" s="40" t="s">
        <v>6184</v>
      </c>
      <c r="K191" s="40">
        <v>100</v>
      </c>
      <c r="L191" s="40"/>
    </row>
    <row r="192" spans="1:12">
      <c r="A192" s="54" t="s">
        <v>7941</v>
      </c>
      <c r="B192" s="48" t="s">
        <v>7927</v>
      </c>
      <c r="C192" s="40" t="s">
        <v>7928</v>
      </c>
      <c r="D192" s="41" t="s">
        <v>7938</v>
      </c>
      <c r="E192" s="48" t="s">
        <v>7942</v>
      </c>
      <c r="F192" s="40" t="s">
        <v>7901</v>
      </c>
      <c r="G192" s="40" t="s">
        <v>7940</v>
      </c>
      <c r="H192" s="43">
        <f>I192-5</f>
        <v>42014</v>
      </c>
      <c r="I192" s="43">
        <f t="shared" si="12"/>
        <v>42019</v>
      </c>
      <c r="J192" s="40" t="s">
        <v>6184</v>
      </c>
      <c r="K192" s="40">
        <v>100</v>
      </c>
      <c r="L192" s="40"/>
    </row>
    <row r="193" spans="1:12" hidden="1">
      <c r="A193" s="54" t="s">
        <v>7941</v>
      </c>
      <c r="B193" s="48" t="s">
        <v>7927</v>
      </c>
      <c r="C193" s="40" t="s">
        <v>7928</v>
      </c>
      <c r="D193" s="41" t="s">
        <v>7938</v>
      </c>
      <c r="E193" s="48" t="s">
        <v>7942</v>
      </c>
      <c r="F193" s="40" t="s">
        <v>7904</v>
      </c>
      <c r="G193" s="40" t="s">
        <v>7905</v>
      </c>
      <c r="H193" s="43">
        <f>I193-3</f>
        <v>42019</v>
      </c>
      <c r="I193" s="43">
        <f t="shared" si="12"/>
        <v>42022</v>
      </c>
      <c r="J193" s="40" t="s">
        <v>6184</v>
      </c>
      <c r="K193" s="40">
        <v>100</v>
      </c>
    </row>
    <row r="194" spans="1:12" hidden="1">
      <c r="A194" s="54" t="s">
        <v>7941</v>
      </c>
      <c r="B194" s="48" t="s">
        <v>7927</v>
      </c>
      <c r="C194" s="40" t="s">
        <v>7928</v>
      </c>
      <c r="D194" s="41" t="s">
        <v>7938</v>
      </c>
      <c r="E194" s="48" t="s">
        <v>7942</v>
      </c>
      <c r="F194" s="40" t="s">
        <v>7904</v>
      </c>
      <c r="G194" s="40" t="s">
        <v>7906</v>
      </c>
      <c r="H194" s="43">
        <f>I194-2</f>
        <v>42022</v>
      </c>
      <c r="I194" s="43">
        <f t="shared" si="12"/>
        <v>42024</v>
      </c>
      <c r="J194" s="40" t="s">
        <v>6184</v>
      </c>
      <c r="K194" s="40">
        <v>100</v>
      </c>
    </row>
    <row r="195" spans="1:12" hidden="1">
      <c r="A195" s="54" t="s">
        <v>7941</v>
      </c>
      <c r="B195" s="48" t="s">
        <v>7927</v>
      </c>
      <c r="C195" s="40" t="s">
        <v>7928</v>
      </c>
      <c r="D195" s="41" t="s">
        <v>7938</v>
      </c>
      <c r="E195" s="48" t="s">
        <v>7942</v>
      </c>
      <c r="F195" s="40" t="s">
        <v>7904</v>
      </c>
      <c r="G195" s="40" t="s">
        <v>7907</v>
      </c>
      <c r="H195" s="43">
        <f>I195-2</f>
        <v>42024</v>
      </c>
      <c r="I195" s="43">
        <f t="shared" si="12"/>
        <v>42026</v>
      </c>
      <c r="J195" s="40" t="s">
        <v>6184</v>
      </c>
      <c r="K195" s="40">
        <v>100</v>
      </c>
    </row>
    <row r="196" spans="1:12" hidden="1">
      <c r="A196" s="54" t="s">
        <v>7941</v>
      </c>
      <c r="B196" s="48" t="s">
        <v>7927</v>
      </c>
      <c r="C196" s="40" t="s">
        <v>7928</v>
      </c>
      <c r="D196" s="41" t="s">
        <v>7938</v>
      </c>
      <c r="E196" s="48" t="s">
        <v>7942</v>
      </c>
      <c r="F196" s="40" t="s">
        <v>7904</v>
      </c>
      <c r="G196" s="40" t="s">
        <v>7908</v>
      </c>
      <c r="H196" s="43">
        <f>I196-1</f>
        <v>42026</v>
      </c>
      <c r="I196" s="42">
        <v>42027</v>
      </c>
      <c r="J196" s="40" t="s">
        <v>6184</v>
      </c>
      <c r="K196" s="40">
        <v>100</v>
      </c>
    </row>
    <row r="197" spans="1:12" hidden="1">
      <c r="A197" s="45" t="s">
        <v>7943</v>
      </c>
      <c r="B197" s="49" t="s">
        <v>7927</v>
      </c>
      <c r="C197" s="45" t="s">
        <v>7928</v>
      </c>
      <c r="D197" s="41" t="s">
        <v>7929</v>
      </c>
      <c r="E197" s="41" t="s">
        <v>7944</v>
      </c>
      <c r="F197" s="41" t="s">
        <v>1048</v>
      </c>
      <c r="G197" s="41" t="s">
        <v>7888</v>
      </c>
      <c r="H197" s="42"/>
      <c r="I197" s="41"/>
      <c r="J197" s="41"/>
      <c r="K197" s="41"/>
      <c r="L197" s="41"/>
    </row>
    <row r="198" spans="1:12" hidden="1">
      <c r="A198" s="45" t="s">
        <v>7943</v>
      </c>
      <c r="B198" s="49" t="s">
        <v>7927</v>
      </c>
      <c r="C198" s="45" t="s">
        <v>7928</v>
      </c>
      <c r="D198" s="41" t="s">
        <v>7929</v>
      </c>
      <c r="E198" s="41" t="s">
        <v>7944</v>
      </c>
      <c r="F198" s="41" t="s">
        <v>1048</v>
      </c>
      <c r="G198" s="41" t="s">
        <v>7889</v>
      </c>
      <c r="H198" s="42"/>
      <c r="I198" s="41"/>
      <c r="J198" s="41"/>
      <c r="K198" s="41"/>
      <c r="L198" s="41"/>
    </row>
    <row r="199" spans="1:12" hidden="1">
      <c r="A199" s="45" t="s">
        <v>7943</v>
      </c>
      <c r="B199" s="49" t="s">
        <v>7927</v>
      </c>
      <c r="C199" s="45" t="s">
        <v>7928</v>
      </c>
      <c r="D199" s="41" t="s">
        <v>7929</v>
      </c>
      <c r="E199" s="41" t="s">
        <v>7944</v>
      </c>
      <c r="F199" s="41" t="s">
        <v>1048</v>
      </c>
      <c r="G199" s="41" t="s">
        <v>7890</v>
      </c>
      <c r="H199" s="42"/>
      <c r="I199" s="41"/>
      <c r="J199" s="41"/>
      <c r="K199" s="41"/>
      <c r="L199" s="41"/>
    </row>
    <row r="200" spans="1:12" hidden="1">
      <c r="A200" s="45" t="s">
        <v>7943</v>
      </c>
      <c r="B200" s="49" t="s">
        <v>7927</v>
      </c>
      <c r="C200" s="45" t="s">
        <v>7928</v>
      </c>
      <c r="D200" s="41" t="s">
        <v>7929</v>
      </c>
      <c r="E200" s="41" t="s">
        <v>7944</v>
      </c>
      <c r="F200" s="41" t="s">
        <v>1048</v>
      </c>
      <c r="G200" s="41" t="s">
        <v>7891</v>
      </c>
      <c r="H200" s="42"/>
      <c r="I200" s="41"/>
      <c r="J200" s="41"/>
      <c r="K200" s="41"/>
      <c r="L200" s="41"/>
    </row>
    <row r="201" spans="1:12" hidden="1">
      <c r="A201" s="45" t="s">
        <v>7943</v>
      </c>
      <c r="B201" s="49" t="s">
        <v>7927</v>
      </c>
      <c r="C201" s="45" t="s">
        <v>7928</v>
      </c>
      <c r="D201" s="41" t="s">
        <v>7929</v>
      </c>
      <c r="E201" s="41" t="s">
        <v>7944</v>
      </c>
      <c r="F201" s="41" t="s">
        <v>1048</v>
      </c>
      <c r="G201" s="41" t="s">
        <v>7892</v>
      </c>
      <c r="H201" s="53">
        <v>42030</v>
      </c>
      <c r="I201" s="41"/>
      <c r="J201" s="41"/>
      <c r="K201" s="41"/>
      <c r="L201" s="41"/>
    </row>
    <row r="202" spans="1:12" hidden="1">
      <c r="A202" s="45" t="s">
        <v>7943</v>
      </c>
      <c r="B202" s="49" t="s">
        <v>7927</v>
      </c>
      <c r="C202" s="45" t="s">
        <v>7928</v>
      </c>
      <c r="D202" s="41" t="s">
        <v>7929</v>
      </c>
      <c r="E202" s="41" t="s">
        <v>7944</v>
      </c>
      <c r="F202" s="41" t="s">
        <v>1048</v>
      </c>
      <c r="G202" s="41" t="s">
        <v>7893</v>
      </c>
      <c r="H202" s="42"/>
      <c r="I202" s="41"/>
      <c r="J202" s="41"/>
      <c r="K202" s="41"/>
      <c r="L202" s="41"/>
    </row>
    <row r="203" spans="1:12" hidden="1">
      <c r="A203" s="45" t="s">
        <v>7943</v>
      </c>
      <c r="B203" s="49" t="s">
        <v>7927</v>
      </c>
      <c r="C203" s="45" t="s">
        <v>7928</v>
      </c>
      <c r="D203" s="41" t="s">
        <v>7929</v>
      </c>
      <c r="E203" s="41" t="s">
        <v>7944</v>
      </c>
      <c r="F203" s="41" t="s">
        <v>1048</v>
      </c>
      <c r="G203" s="41" t="s">
        <v>7894</v>
      </c>
      <c r="H203" s="53">
        <v>42030</v>
      </c>
      <c r="I203" s="41"/>
      <c r="J203" s="41"/>
      <c r="K203" s="41"/>
      <c r="L203" s="41"/>
    </row>
    <row r="204" spans="1:12" hidden="1">
      <c r="A204" s="44" t="s">
        <v>7943</v>
      </c>
      <c r="B204" s="48" t="s">
        <v>7927</v>
      </c>
      <c r="C204" s="44" t="s">
        <v>7928</v>
      </c>
      <c r="D204" s="41" t="s">
        <v>7929</v>
      </c>
      <c r="E204" s="40" t="s">
        <v>7944</v>
      </c>
      <c r="F204" s="40" t="s">
        <v>7895</v>
      </c>
      <c r="G204" s="40" t="s">
        <v>7896</v>
      </c>
      <c r="H204" s="43">
        <f>I204-2</f>
        <v>42013</v>
      </c>
      <c r="I204" s="43">
        <f t="shared" ref="I204:I210" si="13">H205</f>
        <v>42015</v>
      </c>
      <c r="J204" s="40" t="s">
        <v>7945</v>
      </c>
      <c r="K204" s="40">
        <v>100</v>
      </c>
      <c r="L204" s="40"/>
    </row>
    <row r="205" spans="1:12" hidden="1">
      <c r="A205" s="44" t="s">
        <v>7943</v>
      </c>
      <c r="B205" s="48" t="s">
        <v>7927</v>
      </c>
      <c r="C205" s="44" t="s">
        <v>7928</v>
      </c>
      <c r="D205" s="41" t="s">
        <v>7929</v>
      </c>
      <c r="E205" s="40" t="s">
        <v>7944</v>
      </c>
      <c r="F205" s="40" t="s">
        <v>7898</v>
      </c>
      <c r="G205" s="40" t="s">
        <v>7899</v>
      </c>
      <c r="H205" s="43">
        <f>I205-1</f>
        <v>42015</v>
      </c>
      <c r="I205" s="43">
        <f t="shared" si="13"/>
        <v>42016</v>
      </c>
      <c r="J205" s="40" t="s">
        <v>7945</v>
      </c>
      <c r="K205" s="40">
        <v>100</v>
      </c>
      <c r="L205" s="40"/>
    </row>
    <row r="206" spans="1:12" hidden="1">
      <c r="A206" s="44" t="s">
        <v>7943</v>
      </c>
      <c r="B206" s="48" t="s">
        <v>7927</v>
      </c>
      <c r="C206" s="44" t="s">
        <v>7928</v>
      </c>
      <c r="D206" s="41" t="s">
        <v>7929</v>
      </c>
      <c r="E206" s="40" t="s">
        <v>7944</v>
      </c>
      <c r="F206" s="40" t="s">
        <v>7898</v>
      </c>
      <c r="G206" s="40" t="s">
        <v>7925</v>
      </c>
      <c r="H206" s="43">
        <f>I206-1</f>
        <v>42016</v>
      </c>
      <c r="I206" s="43">
        <f t="shared" si="13"/>
        <v>42017</v>
      </c>
      <c r="J206" s="40" t="s">
        <v>7945</v>
      </c>
      <c r="K206" s="40">
        <v>100</v>
      </c>
      <c r="L206" s="40"/>
    </row>
    <row r="207" spans="1:12">
      <c r="A207" s="44" t="s">
        <v>7943</v>
      </c>
      <c r="B207" s="48" t="s">
        <v>7927</v>
      </c>
      <c r="C207" s="44" t="s">
        <v>7928</v>
      </c>
      <c r="D207" s="41" t="s">
        <v>7929</v>
      </c>
      <c r="E207" s="40" t="s">
        <v>7944</v>
      </c>
      <c r="F207" s="40" t="s">
        <v>7901</v>
      </c>
      <c r="G207" s="40" t="s">
        <v>7940</v>
      </c>
      <c r="H207" s="43">
        <f>I207-5</f>
        <v>42017</v>
      </c>
      <c r="I207" s="43">
        <f t="shared" si="13"/>
        <v>42022</v>
      </c>
      <c r="J207" s="40" t="s">
        <v>7945</v>
      </c>
      <c r="K207" s="40">
        <v>100</v>
      </c>
      <c r="L207" s="40"/>
    </row>
    <row r="208" spans="1:12" hidden="1">
      <c r="A208" s="44" t="s">
        <v>7943</v>
      </c>
      <c r="B208" s="48" t="s">
        <v>7927</v>
      </c>
      <c r="C208" s="44" t="s">
        <v>7928</v>
      </c>
      <c r="D208" s="41" t="s">
        <v>7929</v>
      </c>
      <c r="E208" s="40" t="s">
        <v>7944</v>
      </c>
      <c r="F208" s="40" t="s">
        <v>7904</v>
      </c>
      <c r="G208" s="40" t="s">
        <v>7905</v>
      </c>
      <c r="H208" s="43">
        <f>I208-3</f>
        <v>42022</v>
      </c>
      <c r="I208" s="43">
        <f t="shared" si="13"/>
        <v>42025</v>
      </c>
      <c r="J208" s="40" t="s">
        <v>7945</v>
      </c>
      <c r="K208" s="40">
        <v>100</v>
      </c>
    </row>
    <row r="209" spans="1:12" hidden="1">
      <c r="A209" s="44" t="s">
        <v>7943</v>
      </c>
      <c r="B209" s="48" t="s">
        <v>7927</v>
      </c>
      <c r="C209" s="44" t="s">
        <v>7928</v>
      </c>
      <c r="D209" s="41" t="s">
        <v>7929</v>
      </c>
      <c r="E209" s="40" t="s">
        <v>7944</v>
      </c>
      <c r="F209" s="40" t="s">
        <v>7904</v>
      </c>
      <c r="G209" s="40" t="s">
        <v>7906</v>
      </c>
      <c r="H209" s="43">
        <f>I209-2</f>
        <v>42025</v>
      </c>
      <c r="I209" s="43">
        <f t="shared" si="13"/>
        <v>42027</v>
      </c>
      <c r="J209" s="40" t="s">
        <v>7945</v>
      </c>
      <c r="K209" s="40">
        <v>100</v>
      </c>
    </row>
    <row r="210" spans="1:12" hidden="1">
      <c r="A210" s="44" t="s">
        <v>7943</v>
      </c>
      <c r="B210" s="48" t="s">
        <v>7927</v>
      </c>
      <c r="C210" s="44" t="s">
        <v>7928</v>
      </c>
      <c r="D210" s="41" t="s">
        <v>7929</v>
      </c>
      <c r="E210" s="40" t="s">
        <v>7944</v>
      </c>
      <c r="F210" s="40" t="s">
        <v>7904</v>
      </c>
      <c r="G210" s="40" t="s">
        <v>7907</v>
      </c>
      <c r="H210" s="43">
        <f>I210-2</f>
        <v>42027</v>
      </c>
      <c r="I210" s="43">
        <f t="shared" si="13"/>
        <v>42029</v>
      </c>
      <c r="J210" s="40" t="s">
        <v>7945</v>
      </c>
      <c r="K210" s="40">
        <v>100</v>
      </c>
    </row>
    <row r="211" spans="1:12" hidden="1">
      <c r="A211" s="44" t="s">
        <v>7943</v>
      </c>
      <c r="B211" s="48" t="s">
        <v>7927</v>
      </c>
      <c r="C211" s="44" t="s">
        <v>7928</v>
      </c>
      <c r="D211" s="41" t="s">
        <v>7929</v>
      </c>
      <c r="E211" s="40" t="s">
        <v>7944</v>
      </c>
      <c r="F211" s="40" t="s">
        <v>7904</v>
      </c>
      <c r="G211" s="40" t="s">
        <v>7908</v>
      </c>
      <c r="H211" s="43">
        <f>I211-1</f>
        <v>42029</v>
      </c>
      <c r="I211" s="53">
        <v>42030</v>
      </c>
      <c r="J211" s="40" t="s">
        <v>7945</v>
      </c>
      <c r="K211" s="40">
        <v>100</v>
      </c>
      <c r="L211" s="39" t="s">
        <v>7917</v>
      </c>
    </row>
    <row r="212" spans="1:12" hidden="1">
      <c r="A212" s="45" t="s">
        <v>7943</v>
      </c>
      <c r="B212" s="49" t="s">
        <v>7927</v>
      </c>
      <c r="C212" s="45" t="s">
        <v>7928</v>
      </c>
      <c r="D212" s="41" t="s">
        <v>7929</v>
      </c>
      <c r="E212" s="41" t="s">
        <v>7946</v>
      </c>
      <c r="F212" s="41" t="s">
        <v>1048</v>
      </c>
      <c r="G212" s="41" t="s">
        <v>7888</v>
      </c>
      <c r="H212" s="42"/>
      <c r="I212" s="41"/>
      <c r="J212" s="41"/>
      <c r="K212" s="41"/>
      <c r="L212" s="41"/>
    </row>
    <row r="213" spans="1:12" hidden="1">
      <c r="A213" s="45" t="s">
        <v>7943</v>
      </c>
      <c r="B213" s="49" t="s">
        <v>7927</v>
      </c>
      <c r="C213" s="45" t="s">
        <v>7928</v>
      </c>
      <c r="D213" s="41" t="s">
        <v>7929</v>
      </c>
      <c r="E213" s="41" t="s">
        <v>7946</v>
      </c>
      <c r="F213" s="41" t="s">
        <v>1048</v>
      </c>
      <c r="G213" s="41" t="s">
        <v>7889</v>
      </c>
      <c r="H213" s="42"/>
      <c r="I213" s="41"/>
      <c r="J213" s="41"/>
      <c r="K213" s="41"/>
      <c r="L213" s="41"/>
    </row>
    <row r="214" spans="1:12" hidden="1">
      <c r="A214" s="45" t="s">
        <v>7943</v>
      </c>
      <c r="B214" s="49" t="s">
        <v>7927</v>
      </c>
      <c r="C214" s="45" t="s">
        <v>7928</v>
      </c>
      <c r="D214" s="41" t="s">
        <v>7929</v>
      </c>
      <c r="E214" s="41" t="s">
        <v>7946</v>
      </c>
      <c r="F214" s="41" t="s">
        <v>1048</v>
      </c>
      <c r="G214" s="41" t="s">
        <v>7890</v>
      </c>
      <c r="H214" s="42"/>
      <c r="I214" s="41"/>
      <c r="J214" s="41"/>
      <c r="K214" s="41"/>
      <c r="L214" s="41"/>
    </row>
    <row r="215" spans="1:12" hidden="1">
      <c r="A215" s="45" t="s">
        <v>7943</v>
      </c>
      <c r="B215" s="49" t="s">
        <v>7927</v>
      </c>
      <c r="C215" s="45" t="s">
        <v>7928</v>
      </c>
      <c r="D215" s="41" t="s">
        <v>7929</v>
      </c>
      <c r="E215" s="41" t="s">
        <v>7946</v>
      </c>
      <c r="F215" s="41" t="s">
        <v>1048</v>
      </c>
      <c r="G215" s="41" t="s">
        <v>7891</v>
      </c>
      <c r="H215" s="42"/>
      <c r="I215" s="41"/>
      <c r="J215" s="41"/>
      <c r="K215" s="41"/>
      <c r="L215" s="41"/>
    </row>
    <row r="216" spans="1:12" hidden="1">
      <c r="A216" s="45" t="s">
        <v>7943</v>
      </c>
      <c r="B216" s="49" t="s">
        <v>7927</v>
      </c>
      <c r="C216" s="45" t="s">
        <v>7928</v>
      </c>
      <c r="D216" s="41" t="s">
        <v>7929</v>
      </c>
      <c r="E216" s="41" t="s">
        <v>7946</v>
      </c>
      <c r="F216" s="41" t="s">
        <v>1048</v>
      </c>
      <c r="G216" s="41" t="s">
        <v>7892</v>
      </c>
      <c r="H216" s="53">
        <v>42030</v>
      </c>
      <c r="I216" s="41"/>
      <c r="J216" s="41"/>
      <c r="K216" s="41"/>
      <c r="L216" s="41"/>
    </row>
    <row r="217" spans="1:12" hidden="1">
      <c r="A217" s="45" t="s">
        <v>7943</v>
      </c>
      <c r="B217" s="49" t="s">
        <v>7927</v>
      </c>
      <c r="C217" s="45" t="s">
        <v>7928</v>
      </c>
      <c r="D217" s="41" t="s">
        <v>7929</v>
      </c>
      <c r="E217" s="41" t="s">
        <v>7946</v>
      </c>
      <c r="F217" s="41" t="s">
        <v>1048</v>
      </c>
      <c r="G217" s="41" t="s">
        <v>7893</v>
      </c>
      <c r="H217" s="42"/>
      <c r="I217" s="41"/>
      <c r="J217" s="41"/>
      <c r="K217" s="41"/>
      <c r="L217" s="41"/>
    </row>
    <row r="218" spans="1:12" hidden="1">
      <c r="A218" s="45" t="s">
        <v>7943</v>
      </c>
      <c r="B218" s="49" t="s">
        <v>7927</v>
      </c>
      <c r="C218" s="45" t="s">
        <v>7928</v>
      </c>
      <c r="D218" s="41" t="s">
        <v>7929</v>
      </c>
      <c r="E218" s="41" t="s">
        <v>7946</v>
      </c>
      <c r="F218" s="41" t="s">
        <v>1048</v>
      </c>
      <c r="G218" s="41" t="s">
        <v>7894</v>
      </c>
      <c r="H218" s="53">
        <v>42030</v>
      </c>
      <c r="I218" s="41"/>
      <c r="J218" s="41"/>
      <c r="K218" s="41"/>
      <c r="L218" s="41"/>
    </row>
    <row r="219" spans="1:12" hidden="1">
      <c r="A219" s="44" t="s">
        <v>7943</v>
      </c>
      <c r="B219" s="48" t="s">
        <v>7927</v>
      </c>
      <c r="C219" s="44" t="s">
        <v>7928</v>
      </c>
      <c r="D219" s="41" t="s">
        <v>7929</v>
      </c>
      <c r="E219" s="40" t="s">
        <v>7946</v>
      </c>
      <c r="F219" s="40" t="s">
        <v>7895</v>
      </c>
      <c r="G219" s="40" t="s">
        <v>7896</v>
      </c>
      <c r="H219" s="43">
        <f>I219-2</f>
        <v>42013</v>
      </c>
      <c r="I219" s="43">
        <f t="shared" ref="I219:I225" si="14">H220</f>
        <v>42015</v>
      </c>
      <c r="J219" s="40" t="s">
        <v>7945</v>
      </c>
      <c r="K219" s="40">
        <v>100</v>
      </c>
      <c r="L219" s="40"/>
    </row>
    <row r="220" spans="1:12" hidden="1">
      <c r="A220" s="44" t="s">
        <v>7943</v>
      </c>
      <c r="B220" s="48" t="s">
        <v>7927</v>
      </c>
      <c r="C220" s="44" t="s">
        <v>7928</v>
      </c>
      <c r="D220" s="41" t="s">
        <v>7929</v>
      </c>
      <c r="E220" s="40" t="s">
        <v>7946</v>
      </c>
      <c r="F220" s="40" t="s">
        <v>7898</v>
      </c>
      <c r="G220" s="40" t="s">
        <v>7899</v>
      </c>
      <c r="H220" s="43">
        <f>I220-1</f>
        <v>42015</v>
      </c>
      <c r="I220" s="43">
        <f t="shared" si="14"/>
        <v>42016</v>
      </c>
      <c r="J220" s="40" t="s">
        <v>7945</v>
      </c>
      <c r="K220" s="40">
        <v>100</v>
      </c>
      <c r="L220" s="40"/>
    </row>
    <row r="221" spans="1:12" hidden="1">
      <c r="A221" s="44" t="s">
        <v>7943</v>
      </c>
      <c r="B221" s="48" t="s">
        <v>7927</v>
      </c>
      <c r="C221" s="44" t="s">
        <v>7928</v>
      </c>
      <c r="D221" s="41" t="s">
        <v>7929</v>
      </c>
      <c r="E221" s="40" t="s">
        <v>7946</v>
      </c>
      <c r="F221" s="40" t="s">
        <v>7898</v>
      </c>
      <c r="G221" s="40" t="s">
        <v>7925</v>
      </c>
      <c r="H221" s="43">
        <f>I221-1</f>
        <v>42016</v>
      </c>
      <c r="I221" s="43">
        <f t="shared" si="14"/>
        <v>42017</v>
      </c>
      <c r="J221" s="40" t="s">
        <v>7945</v>
      </c>
      <c r="K221" s="40">
        <v>100</v>
      </c>
      <c r="L221" s="40"/>
    </row>
    <row r="222" spans="1:12">
      <c r="A222" s="44" t="s">
        <v>7943</v>
      </c>
      <c r="B222" s="48" t="s">
        <v>7927</v>
      </c>
      <c r="C222" s="44" t="s">
        <v>7928</v>
      </c>
      <c r="D222" s="41" t="s">
        <v>7929</v>
      </c>
      <c r="E222" s="40" t="s">
        <v>7946</v>
      </c>
      <c r="F222" s="40" t="s">
        <v>7901</v>
      </c>
      <c r="G222" s="40" t="s">
        <v>7940</v>
      </c>
      <c r="H222" s="43">
        <f>I222-5</f>
        <v>42017</v>
      </c>
      <c r="I222" s="43">
        <f t="shared" si="14"/>
        <v>42022</v>
      </c>
      <c r="J222" s="40" t="s">
        <v>7945</v>
      </c>
      <c r="K222" s="40">
        <v>100</v>
      </c>
      <c r="L222" s="40"/>
    </row>
    <row r="223" spans="1:12" hidden="1">
      <c r="A223" s="44" t="s">
        <v>7943</v>
      </c>
      <c r="B223" s="48" t="s">
        <v>7927</v>
      </c>
      <c r="C223" s="44" t="s">
        <v>7928</v>
      </c>
      <c r="D223" s="41" t="s">
        <v>7929</v>
      </c>
      <c r="E223" s="40" t="s">
        <v>7946</v>
      </c>
      <c r="F223" s="40" t="s">
        <v>7904</v>
      </c>
      <c r="G223" s="40" t="s">
        <v>7905</v>
      </c>
      <c r="H223" s="43">
        <f>I223-3</f>
        <v>42022</v>
      </c>
      <c r="I223" s="43">
        <f t="shared" si="14"/>
        <v>42025</v>
      </c>
      <c r="J223" s="40" t="s">
        <v>7945</v>
      </c>
      <c r="K223" s="40">
        <v>100</v>
      </c>
    </row>
    <row r="224" spans="1:12" hidden="1">
      <c r="A224" s="44" t="s">
        <v>7943</v>
      </c>
      <c r="B224" s="48" t="s">
        <v>7927</v>
      </c>
      <c r="C224" s="44" t="s">
        <v>7928</v>
      </c>
      <c r="D224" s="41" t="s">
        <v>7929</v>
      </c>
      <c r="E224" s="40" t="s">
        <v>7946</v>
      </c>
      <c r="F224" s="40" t="s">
        <v>7904</v>
      </c>
      <c r="G224" s="40" t="s">
        <v>7906</v>
      </c>
      <c r="H224" s="43">
        <f>I224-2</f>
        <v>42025</v>
      </c>
      <c r="I224" s="43">
        <f t="shared" si="14"/>
        <v>42027</v>
      </c>
      <c r="J224" s="40" t="s">
        <v>7945</v>
      </c>
      <c r="K224" s="40">
        <v>100</v>
      </c>
    </row>
    <row r="225" spans="1:12" hidden="1">
      <c r="A225" s="44" t="s">
        <v>7943</v>
      </c>
      <c r="B225" s="48" t="s">
        <v>7927</v>
      </c>
      <c r="C225" s="44" t="s">
        <v>7928</v>
      </c>
      <c r="D225" s="41" t="s">
        <v>7929</v>
      </c>
      <c r="E225" s="40" t="s">
        <v>7946</v>
      </c>
      <c r="F225" s="40" t="s">
        <v>7904</v>
      </c>
      <c r="G225" s="40" t="s">
        <v>7907</v>
      </c>
      <c r="H225" s="43">
        <f>I225-2</f>
        <v>42027</v>
      </c>
      <c r="I225" s="43">
        <f t="shared" si="14"/>
        <v>42029</v>
      </c>
      <c r="J225" s="40" t="s">
        <v>7945</v>
      </c>
      <c r="K225" s="40">
        <v>100</v>
      </c>
    </row>
    <row r="226" spans="1:12" hidden="1">
      <c r="A226" s="44" t="s">
        <v>7943</v>
      </c>
      <c r="B226" s="48" t="s">
        <v>7927</v>
      </c>
      <c r="C226" s="44" t="s">
        <v>7928</v>
      </c>
      <c r="D226" s="41" t="s">
        <v>7929</v>
      </c>
      <c r="E226" s="40" t="s">
        <v>7946</v>
      </c>
      <c r="F226" s="40" t="s">
        <v>7904</v>
      </c>
      <c r="G226" s="40" t="s">
        <v>7908</v>
      </c>
      <c r="H226" s="43">
        <f>I226-1</f>
        <v>42029</v>
      </c>
      <c r="I226" s="53">
        <v>42030</v>
      </c>
      <c r="J226" s="40" t="s">
        <v>7945</v>
      </c>
      <c r="K226" s="40">
        <v>100</v>
      </c>
      <c r="L226" s="39" t="s">
        <v>7917</v>
      </c>
    </row>
    <row r="227" spans="1:12" hidden="1">
      <c r="A227" s="41" t="s">
        <v>7947</v>
      </c>
      <c r="B227" s="41" t="s">
        <v>52</v>
      </c>
      <c r="C227" s="41" t="s">
        <v>52</v>
      </c>
      <c r="D227" s="41" t="s">
        <v>7914</v>
      </c>
      <c r="E227" s="41" t="s">
        <v>7948</v>
      </c>
      <c r="F227" s="41" t="s">
        <v>1048</v>
      </c>
      <c r="G227" s="41" t="s">
        <v>7888</v>
      </c>
      <c r="H227" s="42">
        <v>42011</v>
      </c>
      <c r="I227" s="41"/>
      <c r="J227" s="41"/>
      <c r="K227" s="41"/>
    </row>
    <row r="228" spans="1:12" hidden="1">
      <c r="A228" s="41" t="s">
        <v>7947</v>
      </c>
      <c r="B228" s="41" t="s">
        <v>52</v>
      </c>
      <c r="C228" s="41" t="s">
        <v>52</v>
      </c>
      <c r="D228" s="41" t="s">
        <v>7914</v>
      </c>
      <c r="E228" s="41" t="s">
        <v>7948</v>
      </c>
      <c r="F228" s="41" t="s">
        <v>1048</v>
      </c>
      <c r="G228" s="41" t="s">
        <v>7889</v>
      </c>
      <c r="H228" s="42"/>
      <c r="I228" s="41"/>
      <c r="J228" s="41"/>
      <c r="K228" s="41"/>
    </row>
    <row r="229" spans="1:12" hidden="1">
      <c r="A229" s="41" t="s">
        <v>7947</v>
      </c>
      <c r="B229" s="41" t="s">
        <v>52</v>
      </c>
      <c r="C229" s="41" t="s">
        <v>52</v>
      </c>
      <c r="D229" s="41" t="s">
        <v>7914</v>
      </c>
      <c r="E229" s="41" t="s">
        <v>7948</v>
      </c>
      <c r="F229" s="41" t="s">
        <v>1048</v>
      </c>
      <c r="G229" s="41" t="s">
        <v>7890</v>
      </c>
      <c r="H229" s="41"/>
      <c r="I229" s="41"/>
      <c r="J229" s="41"/>
      <c r="K229" s="41"/>
    </row>
    <row r="230" spans="1:12" hidden="1">
      <c r="A230" s="41" t="s">
        <v>7947</v>
      </c>
      <c r="B230" s="41" t="s">
        <v>52</v>
      </c>
      <c r="C230" s="41" t="s">
        <v>52</v>
      </c>
      <c r="D230" s="41" t="s">
        <v>7914</v>
      </c>
      <c r="E230" s="41" t="s">
        <v>7948</v>
      </c>
      <c r="F230" s="41" t="s">
        <v>1048</v>
      </c>
      <c r="G230" s="41" t="s">
        <v>7891</v>
      </c>
      <c r="H230" s="41"/>
      <c r="I230" s="41"/>
      <c r="J230" s="41"/>
      <c r="K230" s="41"/>
    </row>
    <row r="231" spans="1:12" hidden="1">
      <c r="A231" s="41" t="s">
        <v>7947</v>
      </c>
      <c r="B231" s="41" t="s">
        <v>52</v>
      </c>
      <c r="C231" s="41" t="s">
        <v>52</v>
      </c>
      <c r="D231" s="41" t="s">
        <v>7914</v>
      </c>
      <c r="E231" s="41" t="s">
        <v>7948</v>
      </c>
      <c r="F231" s="41" t="s">
        <v>1048</v>
      </c>
      <c r="G231" s="41" t="s">
        <v>7892</v>
      </c>
      <c r="H231" s="42"/>
      <c r="I231" s="41"/>
      <c r="J231" s="41"/>
      <c r="K231" s="41"/>
    </row>
    <row r="232" spans="1:12" hidden="1">
      <c r="A232" s="41" t="s">
        <v>7947</v>
      </c>
      <c r="B232" s="41" t="s">
        <v>52</v>
      </c>
      <c r="C232" s="41" t="s">
        <v>52</v>
      </c>
      <c r="D232" s="41" t="s">
        <v>7914</v>
      </c>
      <c r="E232" s="41" t="s">
        <v>7948</v>
      </c>
      <c r="F232" s="41" t="s">
        <v>1048</v>
      </c>
      <c r="G232" s="41" t="s">
        <v>7893</v>
      </c>
      <c r="H232" s="41"/>
      <c r="I232" s="41"/>
      <c r="J232" s="41"/>
      <c r="K232" s="41"/>
    </row>
    <row r="233" spans="1:12" hidden="1">
      <c r="A233" s="41" t="s">
        <v>7947</v>
      </c>
      <c r="B233" s="41" t="s">
        <v>52</v>
      </c>
      <c r="C233" s="41" t="s">
        <v>52</v>
      </c>
      <c r="D233" s="41" t="s">
        <v>7914</v>
      </c>
      <c r="E233" s="41" t="s">
        <v>7948</v>
      </c>
      <c r="F233" s="41" t="s">
        <v>1048</v>
      </c>
      <c r="G233" s="41" t="s">
        <v>7894</v>
      </c>
      <c r="H233" s="42">
        <v>42028</v>
      </c>
      <c r="I233" s="41"/>
      <c r="J233" s="41"/>
      <c r="K233" s="41"/>
    </row>
    <row r="234" spans="1:12" hidden="1">
      <c r="A234" s="41" t="s">
        <v>7947</v>
      </c>
      <c r="B234" s="40" t="s">
        <v>52</v>
      </c>
      <c r="C234" s="40" t="s">
        <v>52</v>
      </c>
      <c r="D234" s="41" t="s">
        <v>7914</v>
      </c>
      <c r="E234" s="41" t="s">
        <v>7948</v>
      </c>
      <c r="F234" s="40" t="s">
        <v>7895</v>
      </c>
      <c r="G234" s="40" t="s">
        <v>7896</v>
      </c>
      <c r="H234" s="43">
        <f>I234-2</f>
        <v>42011</v>
      </c>
      <c r="I234" s="43">
        <f t="shared" ref="I234:I240" si="15">H235</f>
        <v>42013</v>
      </c>
      <c r="J234" s="40" t="s">
        <v>157</v>
      </c>
      <c r="K234" s="40">
        <v>100</v>
      </c>
    </row>
    <row r="235" spans="1:12" hidden="1">
      <c r="A235" s="41" t="s">
        <v>7947</v>
      </c>
      <c r="B235" s="40" t="s">
        <v>52</v>
      </c>
      <c r="C235" s="40" t="s">
        <v>52</v>
      </c>
      <c r="D235" s="41" t="s">
        <v>7914</v>
      </c>
      <c r="E235" s="41" t="s">
        <v>7948</v>
      </c>
      <c r="F235" s="40" t="s">
        <v>7898</v>
      </c>
      <c r="G235" s="40" t="s">
        <v>7899</v>
      </c>
      <c r="H235" s="43">
        <f>I235-1</f>
        <v>42013</v>
      </c>
      <c r="I235" s="43">
        <f t="shared" si="15"/>
        <v>42014</v>
      </c>
      <c r="J235" s="40" t="s">
        <v>157</v>
      </c>
      <c r="K235" s="40">
        <v>100</v>
      </c>
    </row>
    <row r="236" spans="1:12" hidden="1">
      <c r="A236" s="41" t="s">
        <v>7947</v>
      </c>
      <c r="B236" s="40" t="s">
        <v>52</v>
      </c>
      <c r="C236" s="40" t="s">
        <v>52</v>
      </c>
      <c r="D236" s="41" t="s">
        <v>7914</v>
      </c>
      <c r="E236" s="41" t="s">
        <v>7948</v>
      </c>
      <c r="F236" s="40" t="s">
        <v>7898</v>
      </c>
      <c r="G236" s="40" t="s">
        <v>7900</v>
      </c>
      <c r="H236" s="43">
        <f>I236-1</f>
        <v>42014</v>
      </c>
      <c r="I236" s="43">
        <f t="shared" si="15"/>
        <v>42015</v>
      </c>
      <c r="J236" s="40" t="s">
        <v>157</v>
      </c>
      <c r="K236" s="40">
        <v>100</v>
      </c>
    </row>
    <row r="237" spans="1:12">
      <c r="A237" s="41" t="s">
        <v>7947</v>
      </c>
      <c r="B237" s="40" t="s">
        <v>52</v>
      </c>
      <c r="C237" s="40" t="s">
        <v>52</v>
      </c>
      <c r="D237" s="41" t="s">
        <v>7914</v>
      </c>
      <c r="E237" s="41" t="s">
        <v>7948</v>
      </c>
      <c r="F237" s="40" t="s">
        <v>7901</v>
      </c>
      <c r="G237" s="40" t="s">
        <v>7902</v>
      </c>
      <c r="H237" s="43">
        <f>I237-5</f>
        <v>42015</v>
      </c>
      <c r="I237" s="43">
        <f t="shared" si="15"/>
        <v>42020</v>
      </c>
      <c r="J237" s="40" t="s">
        <v>157</v>
      </c>
      <c r="K237" s="40">
        <v>100</v>
      </c>
    </row>
    <row r="238" spans="1:12" hidden="1">
      <c r="A238" s="41" t="s">
        <v>7947</v>
      </c>
      <c r="B238" s="40" t="s">
        <v>52</v>
      </c>
      <c r="C238" s="40" t="s">
        <v>52</v>
      </c>
      <c r="D238" s="41" t="s">
        <v>7914</v>
      </c>
      <c r="E238" s="41" t="s">
        <v>7948</v>
      </c>
      <c r="F238" s="40" t="s">
        <v>7904</v>
      </c>
      <c r="G238" s="40" t="s">
        <v>7905</v>
      </c>
      <c r="H238" s="43">
        <f>I238-3</f>
        <v>42020</v>
      </c>
      <c r="I238" s="43">
        <f t="shared" si="15"/>
        <v>42023</v>
      </c>
      <c r="J238" s="40" t="s">
        <v>157</v>
      </c>
      <c r="K238" s="40">
        <v>100</v>
      </c>
    </row>
    <row r="239" spans="1:12" hidden="1">
      <c r="A239" s="41" t="s">
        <v>7947</v>
      </c>
      <c r="B239" s="40" t="s">
        <v>52</v>
      </c>
      <c r="C239" s="40" t="s">
        <v>52</v>
      </c>
      <c r="D239" s="41" t="s">
        <v>7914</v>
      </c>
      <c r="E239" s="41" t="s">
        <v>7948</v>
      </c>
      <c r="F239" s="40" t="s">
        <v>7904</v>
      </c>
      <c r="G239" s="40" t="s">
        <v>7906</v>
      </c>
      <c r="H239" s="43">
        <f>I239-2</f>
        <v>42023</v>
      </c>
      <c r="I239" s="43">
        <f t="shared" si="15"/>
        <v>42025</v>
      </c>
      <c r="J239" s="40" t="s">
        <v>157</v>
      </c>
      <c r="K239" s="40">
        <v>100</v>
      </c>
    </row>
    <row r="240" spans="1:12" hidden="1">
      <c r="A240" s="41" t="s">
        <v>7947</v>
      </c>
      <c r="B240" s="40" t="s">
        <v>52</v>
      </c>
      <c r="C240" s="40" t="s">
        <v>52</v>
      </c>
      <c r="D240" s="41" t="s">
        <v>7914</v>
      </c>
      <c r="E240" s="41" t="s">
        <v>7948</v>
      </c>
      <c r="F240" s="40" t="s">
        <v>7904</v>
      </c>
      <c r="G240" s="40" t="s">
        <v>7907</v>
      </c>
      <c r="H240" s="43">
        <f>I240-2</f>
        <v>42025</v>
      </c>
      <c r="I240" s="43">
        <f t="shared" si="15"/>
        <v>42027</v>
      </c>
      <c r="J240" s="40" t="s">
        <v>157</v>
      </c>
      <c r="K240" s="40">
        <v>100</v>
      </c>
    </row>
    <row r="241" spans="1:12" hidden="1">
      <c r="A241" s="41" t="s">
        <v>7947</v>
      </c>
      <c r="B241" s="40" t="s">
        <v>52</v>
      </c>
      <c r="C241" s="40" t="s">
        <v>52</v>
      </c>
      <c r="D241" s="41" t="s">
        <v>7914</v>
      </c>
      <c r="E241" s="41" t="s">
        <v>7948</v>
      </c>
      <c r="F241" s="40" t="s">
        <v>7904</v>
      </c>
      <c r="G241" s="40" t="s">
        <v>7908</v>
      </c>
      <c r="H241" s="43">
        <f>I241-1</f>
        <v>42027</v>
      </c>
      <c r="I241" s="42">
        <v>42028</v>
      </c>
      <c r="J241" s="40" t="s">
        <v>157</v>
      </c>
      <c r="K241" s="40">
        <v>100</v>
      </c>
    </row>
    <row r="242" spans="1:12" hidden="1">
      <c r="A242" s="41" t="s">
        <v>7949</v>
      </c>
      <c r="B242" s="41" t="s">
        <v>52</v>
      </c>
      <c r="C242" s="41" t="s">
        <v>52</v>
      </c>
      <c r="D242" s="41" t="s">
        <v>7886</v>
      </c>
      <c r="E242" s="41" t="s">
        <v>7950</v>
      </c>
      <c r="F242" s="41" t="s">
        <v>1048</v>
      </c>
      <c r="G242" s="41" t="s">
        <v>7888</v>
      </c>
      <c r="H242" s="42">
        <v>42016</v>
      </c>
      <c r="I242" s="41"/>
      <c r="J242" s="41"/>
      <c r="K242" s="41"/>
    </row>
    <row r="243" spans="1:12" hidden="1">
      <c r="A243" s="41" t="s">
        <v>7949</v>
      </c>
      <c r="B243" s="41" t="s">
        <v>52</v>
      </c>
      <c r="C243" s="41" t="s">
        <v>52</v>
      </c>
      <c r="D243" s="41" t="s">
        <v>7886</v>
      </c>
      <c r="E243" s="41" t="s">
        <v>7950</v>
      </c>
      <c r="F243" s="41" t="s">
        <v>1048</v>
      </c>
      <c r="G243" s="41" t="s">
        <v>7889</v>
      </c>
      <c r="H243" s="42"/>
      <c r="I243" s="41"/>
      <c r="J243" s="41"/>
      <c r="K243" s="41"/>
    </row>
    <row r="244" spans="1:12" hidden="1">
      <c r="A244" s="41" t="s">
        <v>7949</v>
      </c>
      <c r="B244" s="41" t="s">
        <v>52</v>
      </c>
      <c r="C244" s="41" t="s">
        <v>52</v>
      </c>
      <c r="D244" s="41" t="s">
        <v>7886</v>
      </c>
      <c r="E244" s="41" t="s">
        <v>7950</v>
      </c>
      <c r="F244" s="41" t="s">
        <v>1048</v>
      </c>
      <c r="G244" s="41" t="s">
        <v>7890</v>
      </c>
      <c r="H244" s="41"/>
      <c r="I244" s="41"/>
      <c r="J244" s="41"/>
      <c r="K244" s="41"/>
    </row>
    <row r="245" spans="1:12" hidden="1">
      <c r="A245" s="41" t="s">
        <v>7949</v>
      </c>
      <c r="B245" s="41" t="s">
        <v>52</v>
      </c>
      <c r="C245" s="41" t="s">
        <v>52</v>
      </c>
      <c r="D245" s="41" t="s">
        <v>7886</v>
      </c>
      <c r="E245" s="41" t="s">
        <v>7950</v>
      </c>
      <c r="F245" s="41" t="s">
        <v>1048</v>
      </c>
      <c r="G245" s="41" t="s">
        <v>7891</v>
      </c>
      <c r="H245" s="41"/>
      <c r="I245" s="41"/>
      <c r="J245" s="41"/>
      <c r="K245" s="41"/>
    </row>
    <row r="246" spans="1:12" hidden="1">
      <c r="A246" s="41" t="s">
        <v>7949</v>
      </c>
      <c r="B246" s="41" t="s">
        <v>52</v>
      </c>
      <c r="C246" s="41" t="s">
        <v>52</v>
      </c>
      <c r="D246" s="41" t="s">
        <v>7886</v>
      </c>
      <c r="E246" s="41" t="s">
        <v>7950</v>
      </c>
      <c r="F246" s="41" t="s">
        <v>1048</v>
      </c>
      <c r="G246" s="41" t="s">
        <v>7892</v>
      </c>
      <c r="H246" s="42"/>
      <c r="I246" s="41"/>
      <c r="J246" s="41"/>
      <c r="K246" s="41"/>
    </row>
    <row r="247" spans="1:12" hidden="1">
      <c r="A247" s="41" t="s">
        <v>7949</v>
      </c>
      <c r="B247" s="41" t="s">
        <v>52</v>
      </c>
      <c r="C247" s="41" t="s">
        <v>52</v>
      </c>
      <c r="D247" s="41" t="s">
        <v>7886</v>
      </c>
      <c r="E247" s="41" t="s">
        <v>7950</v>
      </c>
      <c r="F247" s="41" t="s">
        <v>1048</v>
      </c>
      <c r="G247" s="41" t="s">
        <v>7893</v>
      </c>
      <c r="H247" s="41"/>
      <c r="I247" s="41"/>
      <c r="J247" s="41"/>
      <c r="K247" s="41"/>
    </row>
    <row r="248" spans="1:12" hidden="1">
      <c r="A248" s="41" t="s">
        <v>7949</v>
      </c>
      <c r="B248" s="41" t="s">
        <v>52</v>
      </c>
      <c r="C248" s="41" t="s">
        <v>52</v>
      </c>
      <c r="D248" s="41" t="s">
        <v>7886</v>
      </c>
      <c r="E248" s="41" t="s">
        <v>7950</v>
      </c>
      <c r="F248" s="41" t="s">
        <v>1048</v>
      </c>
      <c r="G248" s="41" t="s">
        <v>7894</v>
      </c>
      <c r="H248" s="42">
        <v>42033</v>
      </c>
      <c r="I248" s="41"/>
      <c r="J248" s="41"/>
      <c r="K248" s="41"/>
    </row>
    <row r="249" spans="1:12" hidden="1">
      <c r="A249" s="41" t="s">
        <v>7949</v>
      </c>
      <c r="B249" s="40" t="s">
        <v>52</v>
      </c>
      <c r="C249" s="40" t="s">
        <v>52</v>
      </c>
      <c r="D249" s="41" t="s">
        <v>7886</v>
      </c>
      <c r="E249" s="40" t="s">
        <v>7950</v>
      </c>
      <c r="F249" s="40" t="s">
        <v>7895</v>
      </c>
      <c r="G249" s="40" t="s">
        <v>7896</v>
      </c>
      <c r="H249" s="43">
        <f>I249-2</f>
        <v>42016</v>
      </c>
      <c r="I249" s="43">
        <f t="shared" ref="I249:I255" si="16">H250</f>
        <v>42018</v>
      </c>
      <c r="J249" s="40" t="s">
        <v>157</v>
      </c>
      <c r="K249" s="40">
        <v>100</v>
      </c>
    </row>
    <row r="250" spans="1:12" hidden="1">
      <c r="A250" s="41" t="s">
        <v>7949</v>
      </c>
      <c r="B250" s="40" t="s">
        <v>52</v>
      </c>
      <c r="C250" s="40" t="s">
        <v>52</v>
      </c>
      <c r="D250" s="41" t="s">
        <v>7886</v>
      </c>
      <c r="E250" s="40" t="s">
        <v>7950</v>
      </c>
      <c r="F250" s="40" t="s">
        <v>7898</v>
      </c>
      <c r="G250" s="40" t="s">
        <v>7899</v>
      </c>
      <c r="H250" s="43">
        <f>I250-1</f>
        <v>42018</v>
      </c>
      <c r="I250" s="43">
        <f t="shared" si="16"/>
        <v>42019</v>
      </c>
      <c r="J250" s="40" t="s">
        <v>157</v>
      </c>
      <c r="K250" s="40">
        <v>100</v>
      </c>
    </row>
    <row r="251" spans="1:12" hidden="1">
      <c r="A251" s="41" t="s">
        <v>7949</v>
      </c>
      <c r="B251" s="40" t="s">
        <v>52</v>
      </c>
      <c r="C251" s="40" t="s">
        <v>52</v>
      </c>
      <c r="D251" s="41" t="s">
        <v>7886</v>
      </c>
      <c r="E251" s="40" t="s">
        <v>7950</v>
      </c>
      <c r="F251" s="40" t="s">
        <v>7898</v>
      </c>
      <c r="G251" s="40" t="s">
        <v>7900</v>
      </c>
      <c r="H251" s="43">
        <f>I251-1</f>
        <v>42019</v>
      </c>
      <c r="I251" s="43">
        <f t="shared" si="16"/>
        <v>42020</v>
      </c>
      <c r="J251" s="40" t="s">
        <v>157</v>
      </c>
      <c r="K251" s="40">
        <v>100</v>
      </c>
    </row>
    <row r="252" spans="1:12">
      <c r="A252" s="41" t="s">
        <v>7949</v>
      </c>
      <c r="B252" s="40" t="s">
        <v>52</v>
      </c>
      <c r="C252" s="40" t="s">
        <v>52</v>
      </c>
      <c r="D252" s="41" t="s">
        <v>7886</v>
      </c>
      <c r="E252" s="40" t="s">
        <v>7950</v>
      </c>
      <c r="F252" s="40" t="s">
        <v>7901</v>
      </c>
      <c r="G252" s="40" t="s">
        <v>7902</v>
      </c>
      <c r="H252" s="43">
        <f>I252-5</f>
        <v>42020</v>
      </c>
      <c r="I252" s="43">
        <f t="shared" si="16"/>
        <v>42025</v>
      </c>
      <c r="J252" s="40" t="s">
        <v>157</v>
      </c>
      <c r="K252" s="40" t="s">
        <v>84</v>
      </c>
    </row>
    <row r="253" spans="1:12" hidden="1">
      <c r="A253" s="41" t="s">
        <v>7949</v>
      </c>
      <c r="B253" s="40" t="s">
        <v>52</v>
      </c>
      <c r="C253" s="40" t="s">
        <v>52</v>
      </c>
      <c r="D253" s="41" t="s">
        <v>7886</v>
      </c>
      <c r="E253" s="40" t="s">
        <v>7950</v>
      </c>
      <c r="F253" s="40" t="s">
        <v>7904</v>
      </c>
      <c r="G253" s="40" t="s">
        <v>7905</v>
      </c>
      <c r="H253" s="43">
        <f>I253-3</f>
        <v>42025</v>
      </c>
      <c r="I253" s="43">
        <f t="shared" si="16"/>
        <v>42028</v>
      </c>
      <c r="J253" s="40" t="s">
        <v>157</v>
      </c>
      <c r="K253" s="40" t="s">
        <v>84</v>
      </c>
    </row>
    <row r="254" spans="1:12" hidden="1">
      <c r="A254" s="41" t="s">
        <v>7949</v>
      </c>
      <c r="B254" s="40" t="s">
        <v>52</v>
      </c>
      <c r="C254" s="40" t="s">
        <v>52</v>
      </c>
      <c r="D254" s="41" t="s">
        <v>7886</v>
      </c>
      <c r="E254" s="40" t="s">
        <v>7950</v>
      </c>
      <c r="F254" s="40" t="s">
        <v>7904</v>
      </c>
      <c r="G254" s="40" t="s">
        <v>7906</v>
      </c>
      <c r="H254" s="43">
        <f>I254-2</f>
        <v>42028</v>
      </c>
      <c r="I254" s="43">
        <f t="shared" si="16"/>
        <v>42030</v>
      </c>
      <c r="J254" s="40" t="s">
        <v>157</v>
      </c>
      <c r="K254" s="40" t="s">
        <v>84</v>
      </c>
    </row>
    <row r="255" spans="1:12" hidden="1">
      <c r="A255" s="41" t="s">
        <v>7949</v>
      </c>
      <c r="B255" s="40" t="s">
        <v>52</v>
      </c>
      <c r="C255" s="40" t="s">
        <v>52</v>
      </c>
      <c r="D255" s="41" t="s">
        <v>7886</v>
      </c>
      <c r="E255" s="40" t="s">
        <v>7950</v>
      </c>
      <c r="F255" s="40" t="s">
        <v>7904</v>
      </c>
      <c r="G255" s="40" t="s">
        <v>7907</v>
      </c>
      <c r="H255" s="43">
        <f>I255-2</f>
        <v>42030</v>
      </c>
      <c r="I255" s="43">
        <f t="shared" si="16"/>
        <v>42032</v>
      </c>
      <c r="J255" s="40" t="s">
        <v>157</v>
      </c>
      <c r="K255" s="40" t="s">
        <v>84</v>
      </c>
    </row>
    <row r="256" spans="1:12" ht="26.45" hidden="1">
      <c r="A256" s="41" t="s">
        <v>7949</v>
      </c>
      <c r="B256" s="40" t="s">
        <v>52</v>
      </c>
      <c r="C256" s="40" t="s">
        <v>52</v>
      </c>
      <c r="D256" s="41" t="s">
        <v>7886</v>
      </c>
      <c r="E256" s="40" t="s">
        <v>7950</v>
      </c>
      <c r="F256" s="40" t="s">
        <v>7904</v>
      </c>
      <c r="G256" s="40" t="s">
        <v>7908</v>
      </c>
      <c r="H256" s="43">
        <f>I256-1</f>
        <v>42032</v>
      </c>
      <c r="I256" s="42">
        <v>42033</v>
      </c>
      <c r="J256" s="40" t="s">
        <v>157</v>
      </c>
      <c r="K256" s="40" t="s">
        <v>84</v>
      </c>
      <c r="L256" s="39" t="s">
        <v>7951</v>
      </c>
    </row>
    <row r="257" spans="1:12" hidden="1">
      <c r="A257" s="45" t="s">
        <v>7943</v>
      </c>
      <c r="B257" s="49" t="s">
        <v>7927</v>
      </c>
      <c r="C257" s="45" t="s">
        <v>7928</v>
      </c>
      <c r="D257" s="41" t="s">
        <v>7929</v>
      </c>
      <c r="E257" s="41" t="s">
        <v>7952</v>
      </c>
      <c r="F257" s="41" t="s">
        <v>1048</v>
      </c>
      <c r="G257" s="41" t="s">
        <v>7888</v>
      </c>
      <c r="H257" s="42">
        <v>42016</v>
      </c>
      <c r="I257" s="41"/>
      <c r="J257" s="41"/>
      <c r="K257" s="41"/>
      <c r="L257" s="41"/>
    </row>
    <row r="258" spans="1:12" hidden="1">
      <c r="A258" s="45" t="s">
        <v>7943</v>
      </c>
      <c r="B258" s="49" t="s">
        <v>7927</v>
      </c>
      <c r="C258" s="45" t="s">
        <v>7928</v>
      </c>
      <c r="D258" s="41" t="s">
        <v>7929</v>
      </c>
      <c r="E258" s="41" t="s">
        <v>7952</v>
      </c>
      <c r="F258" s="41" t="s">
        <v>1048</v>
      </c>
      <c r="G258" s="41" t="s">
        <v>7889</v>
      </c>
      <c r="H258" s="42"/>
      <c r="I258" s="41"/>
      <c r="J258" s="41"/>
      <c r="K258" s="41"/>
      <c r="L258" s="41"/>
    </row>
    <row r="259" spans="1:12" hidden="1">
      <c r="A259" s="45" t="s">
        <v>7943</v>
      </c>
      <c r="B259" s="49" t="s">
        <v>7927</v>
      </c>
      <c r="C259" s="45" t="s">
        <v>7928</v>
      </c>
      <c r="D259" s="41" t="s">
        <v>7929</v>
      </c>
      <c r="E259" s="41" t="s">
        <v>7952</v>
      </c>
      <c r="F259" s="41" t="s">
        <v>1048</v>
      </c>
      <c r="G259" s="41" t="s">
        <v>7890</v>
      </c>
      <c r="H259" s="42"/>
      <c r="I259" s="41"/>
      <c r="J259" s="41"/>
      <c r="K259" s="41"/>
      <c r="L259" s="41"/>
    </row>
    <row r="260" spans="1:12" hidden="1">
      <c r="A260" s="45" t="s">
        <v>7943</v>
      </c>
      <c r="B260" s="49" t="s">
        <v>7927</v>
      </c>
      <c r="C260" s="45" t="s">
        <v>7928</v>
      </c>
      <c r="D260" s="41" t="s">
        <v>7929</v>
      </c>
      <c r="E260" s="41" t="s">
        <v>7952</v>
      </c>
      <c r="F260" s="41" t="s">
        <v>1048</v>
      </c>
      <c r="G260" s="41" t="s">
        <v>7891</v>
      </c>
      <c r="H260" s="42"/>
      <c r="I260" s="41"/>
      <c r="J260" s="41"/>
      <c r="K260" s="41"/>
      <c r="L260" s="41"/>
    </row>
    <row r="261" spans="1:12" hidden="1">
      <c r="A261" s="45" t="s">
        <v>7943</v>
      </c>
      <c r="B261" s="49" t="s">
        <v>7927</v>
      </c>
      <c r="C261" s="45" t="s">
        <v>7928</v>
      </c>
      <c r="D261" s="41" t="s">
        <v>7929</v>
      </c>
      <c r="E261" s="41" t="s">
        <v>7952</v>
      </c>
      <c r="F261" s="41" t="s">
        <v>1048</v>
      </c>
      <c r="G261" s="41" t="s">
        <v>7892</v>
      </c>
      <c r="H261" s="53"/>
      <c r="I261" s="41"/>
      <c r="J261" s="41"/>
      <c r="K261" s="41"/>
      <c r="L261" s="41"/>
    </row>
    <row r="262" spans="1:12" hidden="1">
      <c r="A262" s="45" t="s">
        <v>7943</v>
      </c>
      <c r="B262" s="49" t="s">
        <v>7927</v>
      </c>
      <c r="C262" s="45" t="s">
        <v>7928</v>
      </c>
      <c r="D262" s="41" t="s">
        <v>7929</v>
      </c>
      <c r="E262" s="41" t="s">
        <v>7952</v>
      </c>
      <c r="F262" s="41" t="s">
        <v>1048</v>
      </c>
      <c r="G262" s="41" t="s">
        <v>7893</v>
      </c>
      <c r="H262" s="42"/>
      <c r="I262" s="41"/>
      <c r="J262" s="41"/>
      <c r="K262" s="41"/>
      <c r="L262" s="41"/>
    </row>
    <row r="263" spans="1:12" hidden="1">
      <c r="A263" s="45" t="s">
        <v>7943</v>
      </c>
      <c r="B263" s="49" t="s">
        <v>7927</v>
      </c>
      <c r="C263" s="45" t="s">
        <v>7928</v>
      </c>
      <c r="D263" s="41" t="s">
        <v>7929</v>
      </c>
      <c r="E263" s="41" t="s">
        <v>7952</v>
      </c>
      <c r="F263" s="41" t="s">
        <v>1048</v>
      </c>
      <c r="G263" s="41" t="s">
        <v>7894</v>
      </c>
      <c r="H263" s="42">
        <v>42033</v>
      </c>
      <c r="I263" s="41"/>
      <c r="J263" s="41"/>
      <c r="K263" s="41"/>
      <c r="L263" s="41"/>
    </row>
    <row r="264" spans="1:12" hidden="1">
      <c r="A264" s="44" t="s">
        <v>7943</v>
      </c>
      <c r="B264" s="48" t="s">
        <v>7927</v>
      </c>
      <c r="C264" s="44" t="s">
        <v>7928</v>
      </c>
      <c r="D264" s="41" t="s">
        <v>7929</v>
      </c>
      <c r="E264" s="40" t="s">
        <v>7952</v>
      </c>
      <c r="F264" s="40" t="s">
        <v>7895</v>
      </c>
      <c r="G264" s="40" t="s">
        <v>7896</v>
      </c>
      <c r="H264" s="43">
        <f>I264-2</f>
        <v>42016</v>
      </c>
      <c r="I264" s="43">
        <f t="shared" ref="I264:I270" si="17">H265</f>
        <v>42018</v>
      </c>
      <c r="J264" s="40" t="s">
        <v>7945</v>
      </c>
      <c r="K264" s="40">
        <v>100</v>
      </c>
      <c r="L264" s="40"/>
    </row>
    <row r="265" spans="1:12" hidden="1">
      <c r="A265" s="44" t="s">
        <v>7943</v>
      </c>
      <c r="B265" s="48" t="s">
        <v>7927</v>
      </c>
      <c r="C265" s="44" t="s">
        <v>7928</v>
      </c>
      <c r="D265" s="41" t="s">
        <v>7929</v>
      </c>
      <c r="E265" s="40" t="s">
        <v>7952</v>
      </c>
      <c r="F265" s="40" t="s">
        <v>7898</v>
      </c>
      <c r="G265" s="40" t="s">
        <v>7899</v>
      </c>
      <c r="H265" s="43">
        <f>I265-1</f>
        <v>42018</v>
      </c>
      <c r="I265" s="43">
        <f t="shared" si="17"/>
        <v>42019</v>
      </c>
      <c r="J265" s="40" t="s">
        <v>7945</v>
      </c>
      <c r="K265" s="40">
        <v>100</v>
      </c>
      <c r="L265" s="40"/>
    </row>
    <row r="266" spans="1:12" hidden="1">
      <c r="A266" s="44" t="s">
        <v>7943</v>
      </c>
      <c r="B266" s="48" t="s">
        <v>7927</v>
      </c>
      <c r="C266" s="44" t="s">
        <v>7928</v>
      </c>
      <c r="D266" s="41" t="s">
        <v>7929</v>
      </c>
      <c r="E266" s="40" t="s">
        <v>7952</v>
      </c>
      <c r="F266" s="40" t="s">
        <v>7898</v>
      </c>
      <c r="G266" s="40" t="s">
        <v>7925</v>
      </c>
      <c r="H266" s="43">
        <f>I266-1</f>
        <v>42019</v>
      </c>
      <c r="I266" s="43">
        <f t="shared" si="17"/>
        <v>42020</v>
      </c>
      <c r="J266" s="40" t="s">
        <v>7945</v>
      </c>
      <c r="K266" s="40">
        <v>100</v>
      </c>
      <c r="L266" s="40"/>
    </row>
    <row r="267" spans="1:12">
      <c r="A267" s="44" t="s">
        <v>7943</v>
      </c>
      <c r="B267" s="48" t="s">
        <v>7927</v>
      </c>
      <c r="C267" s="44" t="s">
        <v>7928</v>
      </c>
      <c r="D267" s="41" t="s">
        <v>7929</v>
      </c>
      <c r="E267" s="40" t="s">
        <v>7952</v>
      </c>
      <c r="F267" s="40" t="s">
        <v>7901</v>
      </c>
      <c r="G267" s="40" t="s">
        <v>7940</v>
      </c>
      <c r="H267" s="43">
        <f>I267-5</f>
        <v>42020</v>
      </c>
      <c r="I267" s="43">
        <f t="shared" si="17"/>
        <v>42025</v>
      </c>
      <c r="J267" s="40" t="s">
        <v>7945</v>
      </c>
      <c r="K267" s="40">
        <v>100</v>
      </c>
      <c r="L267" s="40"/>
    </row>
    <row r="268" spans="1:12" hidden="1">
      <c r="A268" s="44" t="s">
        <v>7943</v>
      </c>
      <c r="B268" s="48" t="s">
        <v>7927</v>
      </c>
      <c r="C268" s="44" t="s">
        <v>7928</v>
      </c>
      <c r="D268" s="41" t="s">
        <v>7929</v>
      </c>
      <c r="E268" s="40" t="s">
        <v>7952</v>
      </c>
      <c r="F268" s="40" t="s">
        <v>7904</v>
      </c>
      <c r="G268" s="40" t="s">
        <v>7905</v>
      </c>
      <c r="H268" s="43">
        <f>I268-3</f>
        <v>42025</v>
      </c>
      <c r="I268" s="43">
        <f t="shared" si="17"/>
        <v>42028</v>
      </c>
      <c r="J268" s="40" t="s">
        <v>7945</v>
      </c>
      <c r="K268" s="40">
        <v>100</v>
      </c>
    </row>
    <row r="269" spans="1:12" hidden="1">
      <c r="A269" s="44" t="s">
        <v>7943</v>
      </c>
      <c r="B269" s="48" t="s">
        <v>7927</v>
      </c>
      <c r="C269" s="44" t="s">
        <v>7928</v>
      </c>
      <c r="D269" s="41" t="s">
        <v>7929</v>
      </c>
      <c r="E269" s="40" t="s">
        <v>7952</v>
      </c>
      <c r="F269" s="40" t="s">
        <v>7904</v>
      </c>
      <c r="G269" s="40" t="s">
        <v>7906</v>
      </c>
      <c r="H269" s="43">
        <f>I269-2</f>
        <v>42028</v>
      </c>
      <c r="I269" s="43">
        <f t="shared" si="17"/>
        <v>42030</v>
      </c>
      <c r="J269" s="40" t="s">
        <v>7945</v>
      </c>
      <c r="K269" s="40">
        <v>100</v>
      </c>
    </row>
    <row r="270" spans="1:12" hidden="1">
      <c r="A270" s="44" t="s">
        <v>7943</v>
      </c>
      <c r="B270" s="48" t="s">
        <v>7927</v>
      </c>
      <c r="C270" s="44" t="s">
        <v>7928</v>
      </c>
      <c r="D270" s="41" t="s">
        <v>7929</v>
      </c>
      <c r="E270" s="40" t="s">
        <v>7952</v>
      </c>
      <c r="F270" s="40" t="s">
        <v>7904</v>
      </c>
      <c r="G270" s="40" t="s">
        <v>7907</v>
      </c>
      <c r="H270" s="43">
        <f>I270-2</f>
        <v>42030</v>
      </c>
      <c r="I270" s="43">
        <f t="shared" si="17"/>
        <v>42032</v>
      </c>
      <c r="J270" s="40" t="s">
        <v>7945</v>
      </c>
      <c r="K270" s="40">
        <v>100</v>
      </c>
    </row>
    <row r="271" spans="1:12" hidden="1">
      <c r="A271" s="44" t="s">
        <v>7943</v>
      </c>
      <c r="B271" s="48" t="s">
        <v>7927</v>
      </c>
      <c r="C271" s="44" t="s">
        <v>7928</v>
      </c>
      <c r="D271" s="41" t="s">
        <v>7929</v>
      </c>
      <c r="E271" s="40" t="s">
        <v>7952</v>
      </c>
      <c r="F271" s="40" t="s">
        <v>7904</v>
      </c>
      <c r="G271" s="40" t="s">
        <v>7908</v>
      </c>
      <c r="H271" s="43">
        <f>I271-1</f>
        <v>42032</v>
      </c>
      <c r="I271" s="42">
        <v>42033</v>
      </c>
      <c r="J271" s="40" t="s">
        <v>7945</v>
      </c>
      <c r="K271" s="40">
        <v>100</v>
      </c>
      <c r="L271" s="39" t="s">
        <v>7917</v>
      </c>
    </row>
    <row r="272" spans="1:12" hidden="1">
      <c r="A272" s="41" t="s">
        <v>7953</v>
      </c>
      <c r="B272" s="49" t="s">
        <v>7927</v>
      </c>
      <c r="C272" s="45" t="s">
        <v>7928</v>
      </c>
      <c r="D272" s="41" t="s">
        <v>7929</v>
      </c>
      <c r="E272" s="41" t="s">
        <v>7954</v>
      </c>
      <c r="F272" s="41" t="s">
        <v>1048</v>
      </c>
      <c r="G272" s="41" t="s">
        <v>7888</v>
      </c>
      <c r="H272" s="43">
        <v>42010</v>
      </c>
      <c r="I272" s="41"/>
      <c r="J272" s="41"/>
      <c r="K272" s="41"/>
      <c r="L272" s="41"/>
    </row>
    <row r="273" spans="1:12" hidden="1">
      <c r="A273" s="41" t="s">
        <v>7953</v>
      </c>
      <c r="B273" s="49" t="s">
        <v>7927</v>
      </c>
      <c r="C273" s="45" t="s">
        <v>7928</v>
      </c>
      <c r="D273" s="41" t="s">
        <v>7929</v>
      </c>
      <c r="E273" s="41" t="s">
        <v>7954</v>
      </c>
      <c r="F273" s="41" t="s">
        <v>1048</v>
      </c>
      <c r="G273" s="41" t="s">
        <v>7889</v>
      </c>
      <c r="H273" s="43"/>
      <c r="I273" s="41"/>
      <c r="J273" s="41"/>
      <c r="K273" s="41"/>
      <c r="L273" s="41"/>
    </row>
    <row r="274" spans="1:12" hidden="1">
      <c r="A274" s="41" t="s">
        <v>7953</v>
      </c>
      <c r="B274" s="49" t="s">
        <v>7927</v>
      </c>
      <c r="C274" s="45" t="s">
        <v>7928</v>
      </c>
      <c r="D274" s="41" t="s">
        <v>7929</v>
      </c>
      <c r="E274" s="41" t="s">
        <v>7954</v>
      </c>
      <c r="F274" s="41" t="s">
        <v>1048</v>
      </c>
      <c r="G274" s="41" t="s">
        <v>7890</v>
      </c>
      <c r="H274" s="42"/>
      <c r="I274" s="41"/>
      <c r="J274" s="41"/>
      <c r="K274" s="41"/>
      <c r="L274" s="41"/>
    </row>
    <row r="275" spans="1:12" hidden="1">
      <c r="A275" s="41" t="s">
        <v>7953</v>
      </c>
      <c r="B275" s="49" t="s">
        <v>7927</v>
      </c>
      <c r="C275" s="45" t="s">
        <v>7928</v>
      </c>
      <c r="D275" s="41" t="s">
        <v>7929</v>
      </c>
      <c r="E275" s="41" t="s">
        <v>7954</v>
      </c>
      <c r="F275" s="41" t="s">
        <v>1048</v>
      </c>
      <c r="G275" s="41" t="s">
        <v>7891</v>
      </c>
      <c r="H275" s="42"/>
      <c r="I275" s="41"/>
      <c r="J275" s="41"/>
      <c r="K275" s="41"/>
      <c r="L275" s="41"/>
    </row>
    <row r="276" spans="1:12" hidden="1">
      <c r="A276" s="41" t="s">
        <v>7953</v>
      </c>
      <c r="B276" s="49" t="s">
        <v>7927</v>
      </c>
      <c r="C276" s="45" t="s">
        <v>7928</v>
      </c>
      <c r="D276" s="41" t="s">
        <v>7929</v>
      </c>
      <c r="E276" s="41" t="s">
        <v>7954</v>
      </c>
      <c r="F276" s="41" t="s">
        <v>1048</v>
      </c>
      <c r="G276" s="41" t="s">
        <v>7892</v>
      </c>
      <c r="H276" s="53"/>
      <c r="I276" s="41"/>
      <c r="J276" s="41"/>
      <c r="K276" s="41"/>
      <c r="L276" s="41"/>
    </row>
    <row r="277" spans="1:12" hidden="1">
      <c r="A277" s="41" t="s">
        <v>7953</v>
      </c>
      <c r="B277" s="49" t="s">
        <v>7927</v>
      </c>
      <c r="C277" s="45" t="s">
        <v>7928</v>
      </c>
      <c r="D277" s="41" t="s">
        <v>7929</v>
      </c>
      <c r="E277" s="41" t="s">
        <v>7954</v>
      </c>
      <c r="F277" s="41" t="s">
        <v>1048</v>
      </c>
      <c r="G277" s="41" t="s">
        <v>7893</v>
      </c>
      <c r="H277" s="42"/>
      <c r="I277" s="41"/>
      <c r="J277" s="41"/>
      <c r="K277" s="41"/>
      <c r="L277" s="41"/>
    </row>
    <row r="278" spans="1:12" hidden="1">
      <c r="A278" s="41" t="s">
        <v>7953</v>
      </c>
      <c r="B278" s="49" t="s">
        <v>7927</v>
      </c>
      <c r="C278" s="45" t="s">
        <v>7928</v>
      </c>
      <c r="D278" s="41" t="s">
        <v>7929</v>
      </c>
      <c r="E278" s="41" t="s">
        <v>7954</v>
      </c>
      <c r="F278" s="41" t="s">
        <v>1048</v>
      </c>
      <c r="G278" s="41" t="s">
        <v>7894</v>
      </c>
      <c r="H278" s="43">
        <v>42027</v>
      </c>
      <c r="I278" s="41"/>
      <c r="J278" s="41"/>
      <c r="K278" s="41"/>
      <c r="L278" s="41"/>
    </row>
    <row r="279" spans="1:12" hidden="1">
      <c r="A279" s="40" t="s">
        <v>7953</v>
      </c>
      <c r="B279" s="48" t="s">
        <v>7927</v>
      </c>
      <c r="C279" s="44" t="s">
        <v>7928</v>
      </c>
      <c r="D279" s="41" t="s">
        <v>7929</v>
      </c>
      <c r="E279" s="40" t="s">
        <v>7954</v>
      </c>
      <c r="F279" s="40" t="s">
        <v>7895</v>
      </c>
      <c r="G279" s="40" t="s">
        <v>7896</v>
      </c>
      <c r="H279" s="43">
        <f>I279-2</f>
        <v>42010</v>
      </c>
      <c r="I279" s="43">
        <f t="shared" ref="I279:I285" si="18">H280</f>
        <v>42012</v>
      </c>
      <c r="J279" s="40" t="s">
        <v>145</v>
      </c>
      <c r="K279" s="40">
        <v>100</v>
      </c>
      <c r="L279" s="40"/>
    </row>
    <row r="280" spans="1:12" hidden="1">
      <c r="A280" s="40" t="s">
        <v>7953</v>
      </c>
      <c r="B280" s="48" t="s">
        <v>7927</v>
      </c>
      <c r="C280" s="44" t="s">
        <v>7928</v>
      </c>
      <c r="D280" s="41" t="s">
        <v>7929</v>
      </c>
      <c r="E280" s="40" t="s">
        <v>7954</v>
      </c>
      <c r="F280" s="40" t="s">
        <v>7898</v>
      </c>
      <c r="G280" s="40" t="s">
        <v>7899</v>
      </c>
      <c r="H280" s="43">
        <f>I280-1</f>
        <v>42012</v>
      </c>
      <c r="I280" s="43">
        <f t="shared" si="18"/>
        <v>42013</v>
      </c>
      <c r="J280" s="40" t="s">
        <v>145</v>
      </c>
      <c r="K280" s="40">
        <v>100</v>
      </c>
      <c r="L280" s="40"/>
    </row>
    <row r="281" spans="1:12" hidden="1">
      <c r="A281" s="40" t="s">
        <v>7953</v>
      </c>
      <c r="B281" s="48" t="s">
        <v>7927</v>
      </c>
      <c r="C281" s="44" t="s">
        <v>7928</v>
      </c>
      <c r="D281" s="41" t="s">
        <v>7929</v>
      </c>
      <c r="E281" s="40" t="s">
        <v>7954</v>
      </c>
      <c r="F281" s="40" t="s">
        <v>7898</v>
      </c>
      <c r="G281" s="40" t="s">
        <v>7925</v>
      </c>
      <c r="H281" s="43">
        <f>I281-1</f>
        <v>42013</v>
      </c>
      <c r="I281" s="43">
        <f t="shared" si="18"/>
        <v>42014</v>
      </c>
      <c r="J281" s="40" t="s">
        <v>145</v>
      </c>
      <c r="K281" s="40">
        <v>100</v>
      </c>
      <c r="L281" s="40"/>
    </row>
    <row r="282" spans="1:12">
      <c r="A282" s="40" t="s">
        <v>7953</v>
      </c>
      <c r="B282" s="48" t="s">
        <v>7927</v>
      </c>
      <c r="C282" s="44" t="s">
        <v>7928</v>
      </c>
      <c r="D282" s="41" t="s">
        <v>7929</v>
      </c>
      <c r="E282" s="40" t="s">
        <v>7954</v>
      </c>
      <c r="F282" s="40" t="s">
        <v>7901</v>
      </c>
      <c r="G282" s="40" t="s">
        <v>7940</v>
      </c>
      <c r="H282" s="43">
        <f>I282-5</f>
        <v>42014</v>
      </c>
      <c r="I282" s="43">
        <f t="shared" si="18"/>
        <v>42019</v>
      </c>
      <c r="J282" s="40" t="s">
        <v>145</v>
      </c>
      <c r="K282" s="40">
        <v>100</v>
      </c>
      <c r="L282" s="40"/>
    </row>
    <row r="283" spans="1:12" hidden="1">
      <c r="A283" s="40" t="s">
        <v>7953</v>
      </c>
      <c r="B283" s="48" t="s">
        <v>7927</v>
      </c>
      <c r="C283" s="44" t="s">
        <v>7928</v>
      </c>
      <c r="D283" s="41" t="s">
        <v>7929</v>
      </c>
      <c r="E283" s="40" t="s">
        <v>7954</v>
      </c>
      <c r="F283" s="40" t="s">
        <v>7904</v>
      </c>
      <c r="G283" s="40" t="s">
        <v>7905</v>
      </c>
      <c r="H283" s="43">
        <f>I283-3</f>
        <v>42019</v>
      </c>
      <c r="I283" s="43">
        <f t="shared" si="18"/>
        <v>42022</v>
      </c>
      <c r="J283" s="40" t="s">
        <v>145</v>
      </c>
      <c r="K283" s="40">
        <v>100</v>
      </c>
    </row>
    <row r="284" spans="1:12" hidden="1">
      <c r="A284" s="40" t="s">
        <v>7953</v>
      </c>
      <c r="B284" s="48" t="s">
        <v>7927</v>
      </c>
      <c r="C284" s="44" t="s">
        <v>7928</v>
      </c>
      <c r="D284" s="41" t="s">
        <v>7929</v>
      </c>
      <c r="E284" s="40" t="s">
        <v>7954</v>
      </c>
      <c r="F284" s="40" t="s">
        <v>7904</v>
      </c>
      <c r="G284" s="40" t="s">
        <v>7906</v>
      </c>
      <c r="H284" s="43">
        <f>I284-2</f>
        <v>42022</v>
      </c>
      <c r="I284" s="43">
        <f t="shared" si="18"/>
        <v>42024</v>
      </c>
      <c r="J284" s="40" t="s">
        <v>145</v>
      </c>
      <c r="K284" s="40">
        <v>100</v>
      </c>
    </row>
    <row r="285" spans="1:12" hidden="1">
      <c r="A285" s="40" t="s">
        <v>7953</v>
      </c>
      <c r="B285" s="48" t="s">
        <v>7927</v>
      </c>
      <c r="C285" s="44" t="s">
        <v>7928</v>
      </c>
      <c r="D285" s="41" t="s">
        <v>7929</v>
      </c>
      <c r="E285" s="40" t="s">
        <v>7954</v>
      </c>
      <c r="F285" s="40" t="s">
        <v>7904</v>
      </c>
      <c r="G285" s="40" t="s">
        <v>7907</v>
      </c>
      <c r="H285" s="43">
        <f>I285-2</f>
        <v>42024</v>
      </c>
      <c r="I285" s="43">
        <f t="shared" si="18"/>
        <v>42026</v>
      </c>
      <c r="J285" s="40" t="s">
        <v>145</v>
      </c>
      <c r="K285" s="40">
        <v>100</v>
      </c>
    </row>
    <row r="286" spans="1:12" hidden="1">
      <c r="A286" s="40" t="s">
        <v>7953</v>
      </c>
      <c r="B286" s="48" t="s">
        <v>7927</v>
      </c>
      <c r="C286" s="44" t="s">
        <v>7928</v>
      </c>
      <c r="D286" s="41" t="s">
        <v>7929</v>
      </c>
      <c r="E286" s="40" t="s">
        <v>7954</v>
      </c>
      <c r="F286" s="40" t="s">
        <v>7904</v>
      </c>
      <c r="G286" s="40" t="s">
        <v>7908</v>
      </c>
      <c r="H286" s="43">
        <f>I286-1</f>
        <v>42026</v>
      </c>
      <c r="I286" s="43">
        <v>42027</v>
      </c>
      <c r="J286" s="40" t="s">
        <v>145</v>
      </c>
      <c r="K286" s="40">
        <v>100</v>
      </c>
      <c r="L286" s="39" t="s">
        <v>7917</v>
      </c>
    </row>
    <row r="287" spans="1:12" hidden="1">
      <c r="A287" s="47" t="s">
        <v>6889</v>
      </c>
      <c r="B287" s="41" t="s">
        <v>7927</v>
      </c>
      <c r="C287" s="41" t="s">
        <v>7928</v>
      </c>
      <c r="D287" s="41" t="s">
        <v>7929</v>
      </c>
      <c r="E287" s="41" t="s">
        <v>7955</v>
      </c>
      <c r="F287" s="41" t="s">
        <v>1048</v>
      </c>
      <c r="G287" s="41" t="s">
        <v>7888</v>
      </c>
      <c r="H287" s="42">
        <v>42018</v>
      </c>
      <c r="I287" s="41"/>
    </row>
    <row r="288" spans="1:12" hidden="1">
      <c r="A288" s="47" t="s">
        <v>6889</v>
      </c>
      <c r="B288" s="41" t="s">
        <v>7927</v>
      </c>
      <c r="C288" s="41" t="s">
        <v>7928</v>
      </c>
      <c r="D288" s="41" t="s">
        <v>7929</v>
      </c>
      <c r="E288" s="41" t="s">
        <v>7955</v>
      </c>
      <c r="F288" s="41" t="s">
        <v>1048</v>
      </c>
      <c r="G288" s="41" t="s">
        <v>7889</v>
      </c>
      <c r="H288" s="41"/>
      <c r="I288" s="41"/>
    </row>
    <row r="289" spans="1:12" hidden="1">
      <c r="A289" s="47" t="s">
        <v>6889</v>
      </c>
      <c r="B289" s="41" t="s">
        <v>7927</v>
      </c>
      <c r="C289" s="41" t="s">
        <v>7928</v>
      </c>
      <c r="D289" s="41" t="s">
        <v>7929</v>
      </c>
      <c r="E289" s="41" t="s">
        <v>7955</v>
      </c>
      <c r="F289" s="41" t="s">
        <v>1048</v>
      </c>
      <c r="G289" s="41" t="s">
        <v>7890</v>
      </c>
      <c r="H289" s="41"/>
      <c r="I289" s="41"/>
    </row>
    <row r="290" spans="1:12" hidden="1">
      <c r="A290" s="47" t="s">
        <v>6889</v>
      </c>
      <c r="B290" s="41" t="s">
        <v>7927</v>
      </c>
      <c r="C290" s="41" t="s">
        <v>7928</v>
      </c>
      <c r="D290" s="41" t="s">
        <v>7929</v>
      </c>
      <c r="E290" s="41" t="s">
        <v>7955</v>
      </c>
      <c r="F290" s="41" t="s">
        <v>1048</v>
      </c>
      <c r="G290" s="41" t="s">
        <v>7891</v>
      </c>
      <c r="H290" s="41"/>
      <c r="I290" s="41"/>
    </row>
    <row r="291" spans="1:12" hidden="1">
      <c r="A291" s="47" t="s">
        <v>6889</v>
      </c>
      <c r="B291" s="41" t="s">
        <v>7927</v>
      </c>
      <c r="C291" s="41" t="s">
        <v>7928</v>
      </c>
      <c r="D291" s="41" t="s">
        <v>7929</v>
      </c>
      <c r="E291" s="41" t="s">
        <v>7955</v>
      </c>
      <c r="F291" s="41" t="s">
        <v>1048</v>
      </c>
      <c r="G291" s="41" t="s">
        <v>7892</v>
      </c>
      <c r="H291" s="42"/>
      <c r="I291" s="41"/>
    </row>
    <row r="292" spans="1:12" hidden="1">
      <c r="A292" s="47" t="s">
        <v>6889</v>
      </c>
      <c r="B292" s="41" t="s">
        <v>7927</v>
      </c>
      <c r="C292" s="41" t="s">
        <v>7928</v>
      </c>
      <c r="D292" s="41" t="s">
        <v>7929</v>
      </c>
      <c r="E292" s="41" t="s">
        <v>7955</v>
      </c>
      <c r="F292" s="41" t="s">
        <v>1048</v>
      </c>
      <c r="G292" s="41" t="s">
        <v>7893</v>
      </c>
      <c r="H292" s="42"/>
      <c r="I292" s="41"/>
    </row>
    <row r="293" spans="1:12" hidden="1">
      <c r="A293" s="47" t="s">
        <v>6889</v>
      </c>
      <c r="B293" s="41" t="s">
        <v>7927</v>
      </c>
      <c r="C293" s="41" t="s">
        <v>7928</v>
      </c>
      <c r="D293" s="41" t="s">
        <v>7929</v>
      </c>
      <c r="E293" s="41" t="s">
        <v>7955</v>
      </c>
      <c r="F293" s="41" t="s">
        <v>1048</v>
      </c>
      <c r="G293" s="41" t="s">
        <v>7894</v>
      </c>
      <c r="H293" s="42">
        <v>42035</v>
      </c>
      <c r="I293" s="41"/>
    </row>
    <row r="294" spans="1:12" hidden="1">
      <c r="A294" s="47" t="s">
        <v>6889</v>
      </c>
      <c r="B294" s="40" t="s">
        <v>7927</v>
      </c>
      <c r="C294" s="40" t="s">
        <v>7928</v>
      </c>
      <c r="D294" s="41" t="s">
        <v>7929</v>
      </c>
      <c r="E294" s="40" t="s">
        <v>7955</v>
      </c>
      <c r="F294" s="40" t="s">
        <v>7895</v>
      </c>
      <c r="G294" s="40" t="s">
        <v>7896</v>
      </c>
      <c r="H294" s="43">
        <f>I294-2</f>
        <v>42018</v>
      </c>
      <c r="I294" s="43">
        <f t="shared" ref="I294:I300" si="19">H295</f>
        <v>42020</v>
      </c>
      <c r="J294" s="40" t="s">
        <v>145</v>
      </c>
      <c r="K294" s="40">
        <v>100</v>
      </c>
    </row>
    <row r="295" spans="1:12" hidden="1">
      <c r="A295" s="47" t="s">
        <v>6889</v>
      </c>
      <c r="B295" s="40" t="s">
        <v>7927</v>
      </c>
      <c r="C295" s="40" t="s">
        <v>7928</v>
      </c>
      <c r="D295" s="41" t="s">
        <v>7929</v>
      </c>
      <c r="E295" s="40" t="s">
        <v>7955</v>
      </c>
      <c r="F295" s="40" t="s">
        <v>7898</v>
      </c>
      <c r="G295" s="40" t="s">
        <v>7899</v>
      </c>
      <c r="H295" s="43">
        <f>I295-1</f>
        <v>42020</v>
      </c>
      <c r="I295" s="43">
        <f t="shared" si="19"/>
        <v>42021</v>
      </c>
      <c r="J295" s="40" t="s">
        <v>145</v>
      </c>
      <c r="K295" s="40">
        <v>100</v>
      </c>
    </row>
    <row r="296" spans="1:12" hidden="1">
      <c r="A296" s="47" t="s">
        <v>6889</v>
      </c>
      <c r="B296" s="40" t="s">
        <v>7927</v>
      </c>
      <c r="C296" s="40" t="s">
        <v>7928</v>
      </c>
      <c r="D296" s="41" t="s">
        <v>7929</v>
      </c>
      <c r="E296" s="40" t="s">
        <v>7955</v>
      </c>
      <c r="F296" s="40" t="s">
        <v>7898</v>
      </c>
      <c r="G296" s="40" t="s">
        <v>7900</v>
      </c>
      <c r="H296" s="43">
        <f>I296-1</f>
        <v>42021</v>
      </c>
      <c r="I296" s="43">
        <f t="shared" si="19"/>
        <v>42022</v>
      </c>
      <c r="J296" s="40" t="s">
        <v>145</v>
      </c>
      <c r="K296" s="40">
        <v>100</v>
      </c>
    </row>
    <row r="297" spans="1:12">
      <c r="A297" s="47" t="s">
        <v>6889</v>
      </c>
      <c r="B297" s="40" t="s">
        <v>7927</v>
      </c>
      <c r="C297" s="40" t="s">
        <v>7928</v>
      </c>
      <c r="D297" s="41" t="s">
        <v>7929</v>
      </c>
      <c r="E297" s="40" t="s">
        <v>7955</v>
      </c>
      <c r="F297" s="40" t="s">
        <v>7901</v>
      </c>
      <c r="G297" s="40" t="s">
        <v>7902</v>
      </c>
      <c r="H297" s="43">
        <f>I297-5</f>
        <v>42022</v>
      </c>
      <c r="I297" s="43">
        <f t="shared" si="19"/>
        <v>42027</v>
      </c>
      <c r="J297" s="40" t="s">
        <v>145</v>
      </c>
      <c r="K297" s="40">
        <v>100</v>
      </c>
    </row>
    <row r="298" spans="1:12" hidden="1">
      <c r="A298" s="47" t="s">
        <v>6889</v>
      </c>
      <c r="B298" s="40" t="s">
        <v>7927</v>
      </c>
      <c r="C298" s="40" t="s">
        <v>7928</v>
      </c>
      <c r="D298" s="41" t="s">
        <v>7929</v>
      </c>
      <c r="E298" s="40" t="s">
        <v>7955</v>
      </c>
      <c r="F298" s="40" t="s">
        <v>7904</v>
      </c>
      <c r="G298" s="40" t="s">
        <v>7905</v>
      </c>
      <c r="H298" s="43">
        <f>I298-3</f>
        <v>42027</v>
      </c>
      <c r="I298" s="43">
        <f t="shared" si="19"/>
        <v>42030</v>
      </c>
      <c r="J298" s="40" t="s">
        <v>145</v>
      </c>
      <c r="K298" s="40">
        <v>100</v>
      </c>
    </row>
    <row r="299" spans="1:12" hidden="1">
      <c r="A299" s="47" t="s">
        <v>6889</v>
      </c>
      <c r="B299" s="40" t="s">
        <v>7927</v>
      </c>
      <c r="C299" s="40" t="s">
        <v>7928</v>
      </c>
      <c r="D299" s="41" t="s">
        <v>7929</v>
      </c>
      <c r="E299" s="40" t="s">
        <v>7955</v>
      </c>
      <c r="F299" s="40" t="s">
        <v>7904</v>
      </c>
      <c r="G299" s="40" t="s">
        <v>7906</v>
      </c>
      <c r="H299" s="43">
        <f>I299-2</f>
        <v>42030</v>
      </c>
      <c r="I299" s="43">
        <f t="shared" si="19"/>
        <v>42032</v>
      </c>
      <c r="J299" s="40" t="s">
        <v>145</v>
      </c>
      <c r="K299" s="40">
        <v>100</v>
      </c>
    </row>
    <row r="300" spans="1:12" hidden="1">
      <c r="A300" s="47" t="s">
        <v>6889</v>
      </c>
      <c r="B300" s="40" t="s">
        <v>7927</v>
      </c>
      <c r="C300" s="40" t="s">
        <v>7928</v>
      </c>
      <c r="D300" s="41" t="s">
        <v>7929</v>
      </c>
      <c r="E300" s="40" t="s">
        <v>7955</v>
      </c>
      <c r="F300" s="40" t="s">
        <v>7904</v>
      </c>
      <c r="G300" s="40" t="s">
        <v>7907</v>
      </c>
      <c r="H300" s="43">
        <f>I300-2</f>
        <v>42032</v>
      </c>
      <c r="I300" s="43">
        <f t="shared" si="19"/>
        <v>42034</v>
      </c>
      <c r="J300" s="40" t="s">
        <v>145</v>
      </c>
      <c r="K300" s="40">
        <v>100</v>
      </c>
    </row>
    <row r="301" spans="1:12" hidden="1">
      <c r="A301" s="47" t="s">
        <v>6889</v>
      </c>
      <c r="B301" s="40" t="s">
        <v>7927</v>
      </c>
      <c r="C301" s="40" t="s">
        <v>7928</v>
      </c>
      <c r="D301" s="41" t="s">
        <v>7929</v>
      </c>
      <c r="E301" s="40" t="s">
        <v>7955</v>
      </c>
      <c r="F301" s="40" t="s">
        <v>7904</v>
      </c>
      <c r="G301" s="40" t="s">
        <v>7908</v>
      </c>
      <c r="H301" s="43">
        <f>I301-1</f>
        <v>42034</v>
      </c>
      <c r="I301" s="42">
        <v>42035</v>
      </c>
      <c r="J301" s="40" t="s">
        <v>145</v>
      </c>
      <c r="K301" s="40">
        <v>100</v>
      </c>
      <c r="L301" s="39" t="s">
        <v>7917</v>
      </c>
    </row>
    <row r="302" spans="1:12" hidden="1">
      <c r="A302" s="47" t="s">
        <v>7926</v>
      </c>
      <c r="B302" s="41" t="s">
        <v>7927</v>
      </c>
      <c r="C302" s="41" t="s">
        <v>7928</v>
      </c>
      <c r="D302" s="41" t="s">
        <v>7929</v>
      </c>
      <c r="E302" s="41" t="s">
        <v>7956</v>
      </c>
      <c r="F302" s="41" t="s">
        <v>1048</v>
      </c>
      <c r="G302" s="41" t="s">
        <v>7888</v>
      </c>
      <c r="H302" s="42">
        <v>42019</v>
      </c>
      <c r="I302" s="41"/>
    </row>
    <row r="303" spans="1:12" hidden="1">
      <c r="A303" s="47" t="s">
        <v>7926</v>
      </c>
      <c r="B303" s="41" t="s">
        <v>7927</v>
      </c>
      <c r="C303" s="41" t="s">
        <v>7928</v>
      </c>
      <c r="D303" s="41" t="s">
        <v>7929</v>
      </c>
      <c r="E303" s="41" t="s">
        <v>7956</v>
      </c>
      <c r="F303" s="41" t="s">
        <v>1048</v>
      </c>
      <c r="G303" s="41" t="s">
        <v>7889</v>
      </c>
      <c r="H303" s="41"/>
      <c r="I303" s="41"/>
    </row>
    <row r="304" spans="1:12" hidden="1">
      <c r="A304" s="47" t="s">
        <v>7926</v>
      </c>
      <c r="B304" s="41" t="s">
        <v>7927</v>
      </c>
      <c r="C304" s="41" t="s">
        <v>7928</v>
      </c>
      <c r="D304" s="41" t="s">
        <v>7929</v>
      </c>
      <c r="E304" s="41" t="s">
        <v>7956</v>
      </c>
      <c r="F304" s="41" t="s">
        <v>1048</v>
      </c>
      <c r="G304" s="41" t="s">
        <v>7890</v>
      </c>
      <c r="H304" s="41"/>
      <c r="I304" s="41"/>
    </row>
    <row r="305" spans="1:12" hidden="1">
      <c r="A305" s="47" t="s">
        <v>7926</v>
      </c>
      <c r="B305" s="41" t="s">
        <v>7927</v>
      </c>
      <c r="C305" s="41" t="s">
        <v>7928</v>
      </c>
      <c r="D305" s="41" t="s">
        <v>7929</v>
      </c>
      <c r="E305" s="41" t="s">
        <v>7956</v>
      </c>
      <c r="F305" s="41" t="s">
        <v>1048</v>
      </c>
      <c r="G305" s="41" t="s">
        <v>7891</v>
      </c>
      <c r="H305" s="41"/>
      <c r="I305" s="41"/>
    </row>
    <row r="306" spans="1:12" hidden="1">
      <c r="A306" s="47" t="s">
        <v>7926</v>
      </c>
      <c r="B306" s="41" t="s">
        <v>7927</v>
      </c>
      <c r="C306" s="41" t="s">
        <v>7928</v>
      </c>
      <c r="D306" s="41" t="s">
        <v>7929</v>
      </c>
      <c r="E306" s="41" t="s">
        <v>7956</v>
      </c>
      <c r="F306" s="41" t="s">
        <v>1048</v>
      </c>
      <c r="G306" s="41" t="s">
        <v>7892</v>
      </c>
      <c r="H306" s="42"/>
      <c r="I306" s="41"/>
    </row>
    <row r="307" spans="1:12" hidden="1">
      <c r="A307" s="47" t="s">
        <v>7926</v>
      </c>
      <c r="B307" s="41" t="s">
        <v>7927</v>
      </c>
      <c r="C307" s="41" t="s">
        <v>7928</v>
      </c>
      <c r="D307" s="41" t="s">
        <v>7929</v>
      </c>
      <c r="E307" s="41" t="s">
        <v>7956</v>
      </c>
      <c r="F307" s="41" t="s">
        <v>1048</v>
      </c>
      <c r="G307" s="41" t="s">
        <v>7893</v>
      </c>
      <c r="H307" s="42"/>
      <c r="I307" s="41"/>
    </row>
    <row r="308" spans="1:12" hidden="1">
      <c r="A308" s="47" t="s">
        <v>7926</v>
      </c>
      <c r="B308" s="41" t="s">
        <v>7927</v>
      </c>
      <c r="C308" s="41" t="s">
        <v>7928</v>
      </c>
      <c r="D308" s="41" t="s">
        <v>7929</v>
      </c>
      <c r="E308" s="41" t="s">
        <v>7956</v>
      </c>
      <c r="F308" s="41" t="s">
        <v>1048</v>
      </c>
      <c r="G308" s="41" t="s">
        <v>7894</v>
      </c>
      <c r="H308" s="42">
        <v>42037</v>
      </c>
      <c r="I308" s="41"/>
    </row>
    <row r="309" spans="1:12" hidden="1">
      <c r="A309" s="46" t="s">
        <v>7926</v>
      </c>
      <c r="B309" s="40" t="s">
        <v>7927</v>
      </c>
      <c r="C309" s="40" t="s">
        <v>7928</v>
      </c>
      <c r="D309" s="41" t="s">
        <v>7929</v>
      </c>
      <c r="E309" s="40" t="s">
        <v>7956</v>
      </c>
      <c r="F309" s="40" t="s">
        <v>7895</v>
      </c>
      <c r="G309" s="40" t="s">
        <v>7896</v>
      </c>
      <c r="H309" s="43">
        <f>I309-2</f>
        <v>42020</v>
      </c>
      <c r="I309" s="43">
        <f t="shared" ref="I309:I315" si="20">H310</f>
        <v>42022</v>
      </c>
      <c r="J309" s="40" t="s">
        <v>145</v>
      </c>
      <c r="K309" s="40">
        <v>100</v>
      </c>
    </row>
    <row r="310" spans="1:12" hidden="1">
      <c r="A310" s="46" t="s">
        <v>7926</v>
      </c>
      <c r="B310" s="40" t="s">
        <v>7927</v>
      </c>
      <c r="C310" s="40" t="s">
        <v>7928</v>
      </c>
      <c r="D310" s="41" t="s">
        <v>7929</v>
      </c>
      <c r="E310" s="40" t="s">
        <v>7956</v>
      </c>
      <c r="F310" s="40" t="s">
        <v>7898</v>
      </c>
      <c r="G310" s="40" t="s">
        <v>7899</v>
      </c>
      <c r="H310" s="43">
        <f>I310-1</f>
        <v>42022</v>
      </c>
      <c r="I310" s="43">
        <f t="shared" si="20"/>
        <v>42023</v>
      </c>
      <c r="J310" s="40" t="s">
        <v>145</v>
      </c>
      <c r="K310" s="40">
        <v>100</v>
      </c>
    </row>
    <row r="311" spans="1:12" hidden="1">
      <c r="A311" s="46" t="s">
        <v>7926</v>
      </c>
      <c r="B311" s="40" t="s">
        <v>7927</v>
      </c>
      <c r="C311" s="40" t="s">
        <v>7928</v>
      </c>
      <c r="D311" s="41" t="s">
        <v>7929</v>
      </c>
      <c r="E311" s="40" t="s">
        <v>7956</v>
      </c>
      <c r="F311" s="40" t="s">
        <v>7898</v>
      </c>
      <c r="G311" s="40" t="s">
        <v>7900</v>
      </c>
      <c r="H311" s="43">
        <f>I311-1</f>
        <v>42023</v>
      </c>
      <c r="I311" s="43">
        <f t="shared" si="20"/>
        <v>42024</v>
      </c>
      <c r="J311" s="40" t="s">
        <v>145</v>
      </c>
      <c r="K311" s="40">
        <v>100</v>
      </c>
    </row>
    <row r="312" spans="1:12">
      <c r="A312" s="46" t="s">
        <v>7926</v>
      </c>
      <c r="B312" s="40" t="s">
        <v>7927</v>
      </c>
      <c r="C312" s="40" t="s">
        <v>7928</v>
      </c>
      <c r="D312" s="41" t="s">
        <v>7929</v>
      </c>
      <c r="E312" s="40" t="s">
        <v>7956</v>
      </c>
      <c r="F312" s="40" t="s">
        <v>7901</v>
      </c>
      <c r="G312" s="40" t="s">
        <v>7902</v>
      </c>
      <c r="H312" s="43">
        <f>I312-5</f>
        <v>42024</v>
      </c>
      <c r="I312" s="43">
        <f t="shared" si="20"/>
        <v>42029</v>
      </c>
      <c r="J312" s="40" t="s">
        <v>145</v>
      </c>
      <c r="K312" s="40">
        <v>100</v>
      </c>
    </row>
    <row r="313" spans="1:12" hidden="1">
      <c r="A313" s="46" t="s">
        <v>7926</v>
      </c>
      <c r="B313" s="40" t="s">
        <v>7927</v>
      </c>
      <c r="C313" s="40" t="s">
        <v>7928</v>
      </c>
      <c r="D313" s="41" t="s">
        <v>7929</v>
      </c>
      <c r="E313" s="40" t="s">
        <v>7956</v>
      </c>
      <c r="F313" s="40" t="s">
        <v>7904</v>
      </c>
      <c r="G313" s="40" t="s">
        <v>7905</v>
      </c>
      <c r="H313" s="43">
        <f>I313-3</f>
        <v>42029</v>
      </c>
      <c r="I313" s="43">
        <f t="shared" si="20"/>
        <v>42032</v>
      </c>
      <c r="J313" s="40" t="s">
        <v>145</v>
      </c>
      <c r="K313" s="40">
        <v>100</v>
      </c>
    </row>
    <row r="314" spans="1:12" hidden="1">
      <c r="A314" s="46" t="s">
        <v>7926</v>
      </c>
      <c r="B314" s="40" t="s">
        <v>7927</v>
      </c>
      <c r="C314" s="40" t="s">
        <v>7928</v>
      </c>
      <c r="D314" s="41" t="s">
        <v>7929</v>
      </c>
      <c r="E314" s="40" t="s">
        <v>7956</v>
      </c>
      <c r="F314" s="40" t="s">
        <v>7904</v>
      </c>
      <c r="G314" s="40" t="s">
        <v>7906</v>
      </c>
      <c r="H314" s="43">
        <f>I314-2</f>
        <v>42032</v>
      </c>
      <c r="I314" s="43">
        <f t="shared" si="20"/>
        <v>42034</v>
      </c>
      <c r="J314" s="40" t="s">
        <v>145</v>
      </c>
      <c r="K314" s="40">
        <v>100</v>
      </c>
    </row>
    <row r="315" spans="1:12" hidden="1">
      <c r="A315" s="46" t="s">
        <v>7926</v>
      </c>
      <c r="B315" s="40" t="s">
        <v>7927</v>
      </c>
      <c r="C315" s="40" t="s">
        <v>7928</v>
      </c>
      <c r="D315" s="41" t="s">
        <v>7929</v>
      </c>
      <c r="E315" s="40" t="s">
        <v>7956</v>
      </c>
      <c r="F315" s="40" t="s">
        <v>7904</v>
      </c>
      <c r="G315" s="40" t="s">
        <v>7907</v>
      </c>
      <c r="H315" s="43">
        <f>I315-2</f>
        <v>42034</v>
      </c>
      <c r="I315" s="43">
        <f t="shared" si="20"/>
        <v>42036</v>
      </c>
      <c r="J315" s="40" t="s">
        <v>145</v>
      </c>
      <c r="K315" s="40">
        <v>100</v>
      </c>
    </row>
    <row r="316" spans="1:12" hidden="1">
      <c r="A316" s="46" t="s">
        <v>7926</v>
      </c>
      <c r="B316" s="40" t="s">
        <v>7927</v>
      </c>
      <c r="C316" s="40" t="s">
        <v>7928</v>
      </c>
      <c r="D316" s="41" t="s">
        <v>7929</v>
      </c>
      <c r="E316" s="40" t="s">
        <v>7956</v>
      </c>
      <c r="F316" s="40" t="s">
        <v>7904</v>
      </c>
      <c r="G316" s="40" t="s">
        <v>7908</v>
      </c>
      <c r="H316" s="43">
        <f>I316-1</f>
        <v>42036</v>
      </c>
      <c r="I316" s="42">
        <v>42037</v>
      </c>
      <c r="J316" s="40" t="s">
        <v>145</v>
      </c>
      <c r="K316" s="40">
        <v>100</v>
      </c>
      <c r="L316" s="39" t="s">
        <v>7917</v>
      </c>
    </row>
    <row r="317" spans="1:12" hidden="1">
      <c r="A317" s="41" t="s">
        <v>7957</v>
      </c>
      <c r="B317" s="41" t="s">
        <v>102</v>
      </c>
      <c r="C317" s="41" t="s">
        <v>65</v>
      </c>
      <c r="D317" s="41" t="s">
        <v>7914</v>
      </c>
      <c r="E317" s="41" t="s">
        <v>7958</v>
      </c>
      <c r="F317" s="41" t="s">
        <v>1048</v>
      </c>
      <c r="G317" s="41" t="s">
        <v>7888</v>
      </c>
      <c r="H317" s="42">
        <v>42018</v>
      </c>
      <c r="I317" s="41"/>
      <c r="J317" s="41"/>
      <c r="K317" s="41"/>
      <c r="L317" s="40"/>
    </row>
    <row r="318" spans="1:12" hidden="1">
      <c r="A318" s="41" t="s">
        <v>7957</v>
      </c>
      <c r="B318" s="41" t="s">
        <v>102</v>
      </c>
      <c r="C318" s="41" t="s">
        <v>65</v>
      </c>
      <c r="D318" s="41" t="s">
        <v>7914</v>
      </c>
      <c r="E318" s="41" t="s">
        <v>7958</v>
      </c>
      <c r="F318" s="41" t="s">
        <v>1048</v>
      </c>
      <c r="G318" s="41" t="s">
        <v>7889</v>
      </c>
      <c r="H318" s="42"/>
      <c r="I318" s="41"/>
      <c r="J318" s="41"/>
      <c r="K318" s="41"/>
      <c r="L318" s="40"/>
    </row>
    <row r="319" spans="1:12" hidden="1">
      <c r="A319" s="41" t="s">
        <v>7957</v>
      </c>
      <c r="B319" s="41" t="s">
        <v>102</v>
      </c>
      <c r="C319" s="41" t="s">
        <v>65</v>
      </c>
      <c r="D319" s="41" t="s">
        <v>7914</v>
      </c>
      <c r="E319" s="41" t="s">
        <v>7958</v>
      </c>
      <c r="F319" s="41" t="s">
        <v>1048</v>
      </c>
      <c r="G319" s="41" t="s">
        <v>7890</v>
      </c>
      <c r="H319" s="41"/>
      <c r="I319" s="41"/>
      <c r="J319" s="41"/>
      <c r="K319" s="41"/>
      <c r="L319" s="40"/>
    </row>
    <row r="320" spans="1:12" hidden="1">
      <c r="A320" s="41" t="s">
        <v>7957</v>
      </c>
      <c r="B320" s="41" t="s">
        <v>102</v>
      </c>
      <c r="C320" s="41" t="s">
        <v>65</v>
      </c>
      <c r="D320" s="41" t="s">
        <v>7914</v>
      </c>
      <c r="E320" s="41" t="s">
        <v>7958</v>
      </c>
      <c r="F320" s="41" t="s">
        <v>1048</v>
      </c>
      <c r="G320" s="41" t="s">
        <v>7891</v>
      </c>
      <c r="H320" s="42"/>
      <c r="I320" s="41"/>
      <c r="J320" s="41"/>
      <c r="K320" s="41"/>
      <c r="L320" s="40"/>
    </row>
    <row r="321" spans="1:12" hidden="1">
      <c r="A321" s="41" t="s">
        <v>7957</v>
      </c>
      <c r="B321" s="41" t="s">
        <v>102</v>
      </c>
      <c r="C321" s="41" t="s">
        <v>65</v>
      </c>
      <c r="D321" s="41" t="s">
        <v>7914</v>
      </c>
      <c r="E321" s="41" t="s">
        <v>7958</v>
      </c>
      <c r="F321" s="41" t="s">
        <v>1048</v>
      </c>
      <c r="G321" s="41" t="s">
        <v>7892</v>
      </c>
      <c r="H321" s="44"/>
      <c r="I321" s="41"/>
      <c r="J321" s="41"/>
      <c r="K321" s="41"/>
      <c r="L321" s="40"/>
    </row>
    <row r="322" spans="1:12" hidden="1">
      <c r="A322" s="41" t="s">
        <v>7957</v>
      </c>
      <c r="B322" s="41" t="s">
        <v>102</v>
      </c>
      <c r="C322" s="41" t="s">
        <v>65</v>
      </c>
      <c r="D322" s="41" t="s">
        <v>7914</v>
      </c>
      <c r="E322" s="41" t="s">
        <v>7958</v>
      </c>
      <c r="F322" s="41" t="s">
        <v>1048</v>
      </c>
      <c r="G322" s="41" t="s">
        <v>7893</v>
      </c>
      <c r="H322" s="44"/>
      <c r="I322" s="41"/>
      <c r="J322" s="41"/>
      <c r="K322" s="41"/>
      <c r="L322" s="40"/>
    </row>
    <row r="323" spans="1:12" hidden="1">
      <c r="A323" s="41" t="s">
        <v>7957</v>
      </c>
      <c r="B323" s="41" t="s">
        <v>102</v>
      </c>
      <c r="C323" s="41" t="s">
        <v>65</v>
      </c>
      <c r="D323" s="41" t="s">
        <v>7914</v>
      </c>
      <c r="E323" s="41" t="s">
        <v>7958</v>
      </c>
      <c r="F323" s="41" t="s">
        <v>1048</v>
      </c>
      <c r="G323" s="41" t="s">
        <v>7894</v>
      </c>
      <c r="H323" s="42">
        <v>42037</v>
      </c>
      <c r="I323" s="41"/>
      <c r="J323" s="41"/>
      <c r="K323" s="41"/>
      <c r="L323" s="40"/>
    </row>
    <row r="324" spans="1:12" hidden="1">
      <c r="A324" s="40" t="s">
        <v>7957</v>
      </c>
      <c r="B324" s="40" t="s">
        <v>102</v>
      </c>
      <c r="C324" s="40" t="s">
        <v>65</v>
      </c>
      <c r="D324" s="41" t="s">
        <v>7914</v>
      </c>
      <c r="E324" s="40" t="s">
        <v>7958</v>
      </c>
      <c r="F324" s="40" t="s">
        <v>7895</v>
      </c>
      <c r="G324" s="40" t="s">
        <v>7896</v>
      </c>
      <c r="H324" s="43">
        <f>I324-2</f>
        <v>42020</v>
      </c>
      <c r="I324" s="43">
        <f t="shared" ref="I324:I330" si="21">H325</f>
        <v>42022</v>
      </c>
      <c r="J324" s="40" t="s">
        <v>157</v>
      </c>
      <c r="K324" s="40">
        <v>100</v>
      </c>
      <c r="L324" s="40"/>
    </row>
    <row r="325" spans="1:12" hidden="1">
      <c r="A325" s="40" t="s">
        <v>7957</v>
      </c>
      <c r="B325" s="40" t="s">
        <v>102</v>
      </c>
      <c r="C325" s="40" t="s">
        <v>65</v>
      </c>
      <c r="D325" s="41" t="s">
        <v>7914</v>
      </c>
      <c r="E325" s="40" t="s">
        <v>7958</v>
      </c>
      <c r="F325" s="40" t="s">
        <v>7898</v>
      </c>
      <c r="G325" s="40" t="s">
        <v>7899</v>
      </c>
      <c r="H325" s="43">
        <f>I325-1</f>
        <v>42022</v>
      </c>
      <c r="I325" s="43">
        <f t="shared" si="21"/>
        <v>42023</v>
      </c>
      <c r="J325" s="40" t="s">
        <v>157</v>
      </c>
      <c r="K325" s="40">
        <v>100</v>
      </c>
      <c r="L325" s="40"/>
    </row>
    <row r="326" spans="1:12" hidden="1">
      <c r="A326" s="40" t="s">
        <v>7957</v>
      </c>
      <c r="B326" s="40" t="s">
        <v>102</v>
      </c>
      <c r="C326" s="40" t="s">
        <v>65</v>
      </c>
      <c r="D326" s="41" t="s">
        <v>7914</v>
      </c>
      <c r="E326" s="40" t="s">
        <v>7958</v>
      </c>
      <c r="F326" s="40" t="s">
        <v>7898</v>
      </c>
      <c r="G326" s="40" t="s">
        <v>7900</v>
      </c>
      <c r="H326" s="43">
        <f>I326-1</f>
        <v>42023</v>
      </c>
      <c r="I326" s="43">
        <f t="shared" si="21"/>
        <v>42024</v>
      </c>
      <c r="J326" s="40" t="s">
        <v>157</v>
      </c>
      <c r="K326" s="40">
        <v>100</v>
      </c>
      <c r="L326" s="40"/>
    </row>
    <row r="327" spans="1:12">
      <c r="A327" s="40" t="s">
        <v>7957</v>
      </c>
      <c r="B327" s="40" t="s">
        <v>102</v>
      </c>
      <c r="C327" s="40" t="s">
        <v>65</v>
      </c>
      <c r="D327" s="41" t="s">
        <v>7914</v>
      </c>
      <c r="E327" s="40" t="s">
        <v>7958</v>
      </c>
      <c r="F327" s="40" t="s">
        <v>7901</v>
      </c>
      <c r="G327" s="40" t="s">
        <v>7902</v>
      </c>
      <c r="H327" s="43">
        <f>I327-5</f>
        <v>42024</v>
      </c>
      <c r="I327" s="43">
        <f t="shared" si="21"/>
        <v>42029</v>
      </c>
      <c r="J327" s="40" t="s">
        <v>157</v>
      </c>
      <c r="K327" s="40">
        <v>100</v>
      </c>
      <c r="L327" s="40"/>
    </row>
    <row r="328" spans="1:12" hidden="1">
      <c r="A328" s="40" t="s">
        <v>7957</v>
      </c>
      <c r="B328" s="40" t="s">
        <v>102</v>
      </c>
      <c r="C328" s="40" t="s">
        <v>65</v>
      </c>
      <c r="D328" s="41" t="s">
        <v>7914</v>
      </c>
      <c r="E328" s="40" t="s">
        <v>7958</v>
      </c>
      <c r="F328" s="40" t="s">
        <v>7904</v>
      </c>
      <c r="G328" s="40" t="s">
        <v>7905</v>
      </c>
      <c r="H328" s="43">
        <f>I328-3</f>
        <v>42029</v>
      </c>
      <c r="I328" s="43">
        <f t="shared" si="21"/>
        <v>42032</v>
      </c>
      <c r="J328" s="40" t="s">
        <v>157</v>
      </c>
      <c r="K328" s="40">
        <v>100</v>
      </c>
      <c r="L328" s="40"/>
    </row>
    <row r="329" spans="1:12" hidden="1">
      <c r="A329" s="40" t="s">
        <v>7957</v>
      </c>
      <c r="B329" s="40" t="s">
        <v>102</v>
      </c>
      <c r="C329" s="40" t="s">
        <v>65</v>
      </c>
      <c r="D329" s="41" t="s">
        <v>7914</v>
      </c>
      <c r="E329" s="40" t="s">
        <v>7958</v>
      </c>
      <c r="F329" s="40" t="s">
        <v>7904</v>
      </c>
      <c r="G329" s="40" t="s">
        <v>7906</v>
      </c>
      <c r="H329" s="43">
        <f>I329-2</f>
        <v>42032</v>
      </c>
      <c r="I329" s="43">
        <f t="shared" si="21"/>
        <v>42034</v>
      </c>
      <c r="J329" s="40" t="s">
        <v>157</v>
      </c>
      <c r="K329" s="40">
        <v>100</v>
      </c>
      <c r="L329" s="40"/>
    </row>
    <row r="330" spans="1:12" hidden="1">
      <c r="A330" s="40" t="s">
        <v>7957</v>
      </c>
      <c r="B330" s="40" t="s">
        <v>102</v>
      </c>
      <c r="C330" s="40" t="s">
        <v>65</v>
      </c>
      <c r="D330" s="41" t="s">
        <v>7914</v>
      </c>
      <c r="E330" s="40" t="s">
        <v>7958</v>
      </c>
      <c r="F330" s="40" t="s">
        <v>7904</v>
      </c>
      <c r="G330" s="40" t="s">
        <v>7907</v>
      </c>
      <c r="H330" s="43">
        <f>I330-2</f>
        <v>42034</v>
      </c>
      <c r="I330" s="43">
        <f t="shared" si="21"/>
        <v>42036</v>
      </c>
      <c r="J330" s="40" t="s">
        <v>157</v>
      </c>
      <c r="K330" s="40">
        <v>100</v>
      </c>
      <c r="L330" s="40"/>
    </row>
    <row r="331" spans="1:12" hidden="1">
      <c r="A331" s="40" t="s">
        <v>7957</v>
      </c>
      <c r="B331" s="40" t="s">
        <v>102</v>
      </c>
      <c r="C331" s="40" t="s">
        <v>65</v>
      </c>
      <c r="D331" s="41" t="s">
        <v>7914</v>
      </c>
      <c r="E331" s="40" t="s">
        <v>7958</v>
      </c>
      <c r="F331" s="40" t="s">
        <v>7904</v>
      </c>
      <c r="G331" s="40" t="s">
        <v>7908</v>
      </c>
      <c r="H331" s="43">
        <f>I331-1</f>
        <v>42036</v>
      </c>
      <c r="I331" s="43">
        <v>42037</v>
      </c>
      <c r="J331" s="40" t="s">
        <v>157</v>
      </c>
      <c r="K331" s="40">
        <v>100</v>
      </c>
    </row>
    <row r="332" spans="1:12" hidden="1">
      <c r="A332" s="41" t="s">
        <v>7959</v>
      </c>
      <c r="B332" s="41" t="s">
        <v>102</v>
      </c>
      <c r="C332" s="41" t="s">
        <v>65</v>
      </c>
      <c r="D332" s="41" t="s">
        <v>7914</v>
      </c>
      <c r="E332" s="41" t="s">
        <v>7960</v>
      </c>
      <c r="F332" s="41" t="s">
        <v>1048</v>
      </c>
      <c r="G332" s="41" t="s">
        <v>7888</v>
      </c>
      <c r="H332" s="42">
        <v>42018</v>
      </c>
      <c r="I332" s="41"/>
      <c r="J332" s="41"/>
      <c r="K332" s="41"/>
      <c r="L332" s="40"/>
    </row>
    <row r="333" spans="1:12" hidden="1">
      <c r="A333" s="41" t="s">
        <v>7959</v>
      </c>
      <c r="B333" s="41" t="s">
        <v>102</v>
      </c>
      <c r="C333" s="41" t="s">
        <v>65</v>
      </c>
      <c r="D333" s="41" t="s">
        <v>7914</v>
      </c>
      <c r="E333" s="41" t="s">
        <v>7960</v>
      </c>
      <c r="F333" s="41" t="s">
        <v>1048</v>
      </c>
      <c r="G333" s="41" t="s">
        <v>7889</v>
      </c>
      <c r="H333" s="42"/>
      <c r="I333" s="41"/>
      <c r="J333" s="41"/>
      <c r="K333" s="41"/>
      <c r="L333" s="40"/>
    </row>
    <row r="334" spans="1:12" hidden="1">
      <c r="A334" s="41" t="s">
        <v>7959</v>
      </c>
      <c r="B334" s="41" t="s">
        <v>102</v>
      </c>
      <c r="C334" s="41" t="s">
        <v>65</v>
      </c>
      <c r="D334" s="41" t="s">
        <v>7914</v>
      </c>
      <c r="E334" s="41" t="s">
        <v>7960</v>
      </c>
      <c r="F334" s="41" t="s">
        <v>1048</v>
      </c>
      <c r="G334" s="41" t="s">
        <v>7890</v>
      </c>
      <c r="H334" s="41"/>
      <c r="I334" s="41"/>
      <c r="J334" s="41"/>
      <c r="K334" s="41"/>
      <c r="L334" s="40"/>
    </row>
    <row r="335" spans="1:12" hidden="1">
      <c r="A335" s="41" t="s">
        <v>7959</v>
      </c>
      <c r="B335" s="41" t="s">
        <v>102</v>
      </c>
      <c r="C335" s="41" t="s">
        <v>65</v>
      </c>
      <c r="D335" s="41" t="s">
        <v>7914</v>
      </c>
      <c r="E335" s="41" t="s">
        <v>7960</v>
      </c>
      <c r="F335" s="41" t="s">
        <v>1048</v>
      </c>
      <c r="G335" s="41" t="s">
        <v>7891</v>
      </c>
      <c r="H335" s="42"/>
      <c r="I335" s="41"/>
      <c r="J335" s="41"/>
      <c r="K335" s="41"/>
      <c r="L335" s="40"/>
    </row>
    <row r="336" spans="1:12" hidden="1">
      <c r="A336" s="41" t="s">
        <v>7959</v>
      </c>
      <c r="B336" s="41" t="s">
        <v>102</v>
      </c>
      <c r="C336" s="41" t="s">
        <v>65</v>
      </c>
      <c r="D336" s="41" t="s">
        <v>7914</v>
      </c>
      <c r="E336" s="41" t="s">
        <v>7960</v>
      </c>
      <c r="F336" s="41" t="s">
        <v>1048</v>
      </c>
      <c r="G336" s="41" t="s">
        <v>7892</v>
      </c>
      <c r="H336" s="44"/>
      <c r="I336" s="41"/>
      <c r="J336" s="41"/>
      <c r="K336" s="41"/>
      <c r="L336" s="40"/>
    </row>
    <row r="337" spans="1:12" hidden="1">
      <c r="A337" s="41" t="s">
        <v>7959</v>
      </c>
      <c r="B337" s="41" t="s">
        <v>102</v>
      </c>
      <c r="C337" s="41" t="s">
        <v>65</v>
      </c>
      <c r="D337" s="41" t="s">
        <v>7914</v>
      </c>
      <c r="E337" s="41" t="s">
        <v>7960</v>
      </c>
      <c r="F337" s="41" t="s">
        <v>1048</v>
      </c>
      <c r="G337" s="41" t="s">
        <v>7893</v>
      </c>
      <c r="H337" s="44"/>
      <c r="I337" s="41"/>
      <c r="J337" s="41"/>
      <c r="K337" s="41"/>
      <c r="L337" s="40"/>
    </row>
    <row r="338" spans="1:12" hidden="1">
      <c r="A338" s="41" t="s">
        <v>7959</v>
      </c>
      <c r="B338" s="41" t="s">
        <v>102</v>
      </c>
      <c r="C338" s="41" t="s">
        <v>65</v>
      </c>
      <c r="D338" s="41" t="s">
        <v>7914</v>
      </c>
      <c r="E338" s="41" t="s">
        <v>7960</v>
      </c>
      <c r="F338" s="41" t="s">
        <v>1048</v>
      </c>
      <c r="G338" s="41" t="s">
        <v>7894</v>
      </c>
      <c r="H338" s="42">
        <v>42037</v>
      </c>
      <c r="I338" s="41"/>
      <c r="J338" s="41"/>
      <c r="K338" s="41"/>
      <c r="L338" s="40"/>
    </row>
    <row r="339" spans="1:12" hidden="1">
      <c r="A339" s="41" t="s">
        <v>7959</v>
      </c>
      <c r="B339" s="40" t="s">
        <v>102</v>
      </c>
      <c r="C339" s="40" t="s">
        <v>65</v>
      </c>
      <c r="D339" s="41" t="s">
        <v>7914</v>
      </c>
      <c r="E339" s="40" t="s">
        <v>7960</v>
      </c>
      <c r="F339" s="40" t="s">
        <v>7895</v>
      </c>
      <c r="G339" s="40" t="s">
        <v>7896</v>
      </c>
      <c r="H339" s="43">
        <f>I339-2</f>
        <v>42020</v>
      </c>
      <c r="I339" s="43">
        <f t="shared" ref="I339:I345" si="22">H340</f>
        <v>42022</v>
      </c>
      <c r="J339" s="40" t="s">
        <v>157</v>
      </c>
      <c r="K339" s="40">
        <v>100</v>
      </c>
      <c r="L339" s="40"/>
    </row>
    <row r="340" spans="1:12" hidden="1">
      <c r="A340" s="41" t="s">
        <v>7959</v>
      </c>
      <c r="B340" s="40" t="s">
        <v>102</v>
      </c>
      <c r="C340" s="40" t="s">
        <v>65</v>
      </c>
      <c r="D340" s="41" t="s">
        <v>7914</v>
      </c>
      <c r="E340" s="40" t="s">
        <v>7960</v>
      </c>
      <c r="F340" s="40" t="s">
        <v>7898</v>
      </c>
      <c r="G340" s="40" t="s">
        <v>7899</v>
      </c>
      <c r="H340" s="43">
        <f>I340-1</f>
        <v>42022</v>
      </c>
      <c r="I340" s="43">
        <f t="shared" si="22"/>
        <v>42023</v>
      </c>
      <c r="J340" s="40" t="s">
        <v>157</v>
      </c>
      <c r="K340" s="40">
        <v>100</v>
      </c>
      <c r="L340" s="40"/>
    </row>
    <row r="341" spans="1:12" hidden="1">
      <c r="A341" s="41" t="s">
        <v>7959</v>
      </c>
      <c r="B341" s="40" t="s">
        <v>102</v>
      </c>
      <c r="C341" s="40" t="s">
        <v>65</v>
      </c>
      <c r="D341" s="41" t="s">
        <v>7914</v>
      </c>
      <c r="E341" s="40" t="s">
        <v>7960</v>
      </c>
      <c r="F341" s="40" t="s">
        <v>7898</v>
      </c>
      <c r="G341" s="40" t="s">
        <v>7900</v>
      </c>
      <c r="H341" s="43">
        <f>I341-1</f>
        <v>42023</v>
      </c>
      <c r="I341" s="43">
        <f t="shared" si="22"/>
        <v>42024</v>
      </c>
      <c r="J341" s="40" t="s">
        <v>157</v>
      </c>
      <c r="K341" s="40">
        <v>100</v>
      </c>
      <c r="L341" s="40"/>
    </row>
    <row r="342" spans="1:12">
      <c r="A342" s="41" t="s">
        <v>7959</v>
      </c>
      <c r="B342" s="40" t="s">
        <v>102</v>
      </c>
      <c r="C342" s="40" t="s">
        <v>65</v>
      </c>
      <c r="D342" s="41" t="s">
        <v>7914</v>
      </c>
      <c r="E342" s="40" t="s">
        <v>7960</v>
      </c>
      <c r="F342" s="40" t="s">
        <v>7901</v>
      </c>
      <c r="G342" s="40" t="s">
        <v>7902</v>
      </c>
      <c r="H342" s="43">
        <f>I342-5</f>
        <v>42024</v>
      </c>
      <c r="I342" s="43">
        <f t="shared" si="22"/>
        <v>42029</v>
      </c>
      <c r="J342" s="40" t="s">
        <v>157</v>
      </c>
      <c r="K342" s="40">
        <v>100</v>
      </c>
      <c r="L342" s="40"/>
    </row>
    <row r="343" spans="1:12" hidden="1">
      <c r="A343" s="41" t="s">
        <v>7959</v>
      </c>
      <c r="B343" s="40" t="s">
        <v>102</v>
      </c>
      <c r="C343" s="40" t="s">
        <v>65</v>
      </c>
      <c r="D343" s="41" t="s">
        <v>7914</v>
      </c>
      <c r="E343" s="40" t="s">
        <v>7960</v>
      </c>
      <c r="F343" s="40" t="s">
        <v>7904</v>
      </c>
      <c r="G343" s="40" t="s">
        <v>7905</v>
      </c>
      <c r="H343" s="43">
        <f>I343-3</f>
        <v>42029</v>
      </c>
      <c r="I343" s="43">
        <f t="shared" si="22"/>
        <v>42032</v>
      </c>
      <c r="J343" s="40" t="s">
        <v>157</v>
      </c>
      <c r="K343" s="40">
        <v>100</v>
      </c>
      <c r="L343" s="40"/>
    </row>
    <row r="344" spans="1:12" hidden="1">
      <c r="A344" s="41" t="s">
        <v>7959</v>
      </c>
      <c r="B344" s="40" t="s">
        <v>102</v>
      </c>
      <c r="C344" s="40" t="s">
        <v>65</v>
      </c>
      <c r="D344" s="41" t="s">
        <v>7914</v>
      </c>
      <c r="E344" s="40" t="s">
        <v>7960</v>
      </c>
      <c r="F344" s="40" t="s">
        <v>7904</v>
      </c>
      <c r="G344" s="40" t="s">
        <v>7906</v>
      </c>
      <c r="H344" s="43">
        <f>I344-2</f>
        <v>42032</v>
      </c>
      <c r="I344" s="43">
        <f t="shared" si="22"/>
        <v>42034</v>
      </c>
      <c r="J344" s="40" t="s">
        <v>157</v>
      </c>
      <c r="K344" s="40">
        <v>100</v>
      </c>
      <c r="L344" s="40"/>
    </row>
    <row r="345" spans="1:12" hidden="1">
      <c r="A345" s="41" t="s">
        <v>7959</v>
      </c>
      <c r="B345" s="40" t="s">
        <v>102</v>
      </c>
      <c r="C345" s="40" t="s">
        <v>65</v>
      </c>
      <c r="D345" s="41" t="s">
        <v>7914</v>
      </c>
      <c r="E345" s="40" t="s">
        <v>7960</v>
      </c>
      <c r="F345" s="40" t="s">
        <v>7904</v>
      </c>
      <c r="G345" s="40" t="s">
        <v>7907</v>
      </c>
      <c r="H345" s="43">
        <f>I345-2</f>
        <v>42034</v>
      </c>
      <c r="I345" s="43">
        <f t="shared" si="22"/>
        <v>42036</v>
      </c>
      <c r="J345" s="40" t="s">
        <v>157</v>
      </c>
      <c r="K345" s="40">
        <v>100</v>
      </c>
      <c r="L345" s="40"/>
    </row>
    <row r="346" spans="1:12" hidden="1">
      <c r="A346" s="41" t="s">
        <v>7959</v>
      </c>
      <c r="B346" s="40" t="s">
        <v>102</v>
      </c>
      <c r="C346" s="40" t="s">
        <v>65</v>
      </c>
      <c r="D346" s="41" t="s">
        <v>7914</v>
      </c>
      <c r="E346" s="40" t="s">
        <v>7960</v>
      </c>
      <c r="F346" s="40" t="s">
        <v>7904</v>
      </c>
      <c r="G346" s="40" t="s">
        <v>7908</v>
      </c>
      <c r="H346" s="43">
        <f>I346-1</f>
        <v>42036</v>
      </c>
      <c r="I346" s="43">
        <v>42037</v>
      </c>
      <c r="J346" s="40" t="s">
        <v>157</v>
      </c>
      <c r="K346" s="40">
        <v>100</v>
      </c>
    </row>
    <row r="347" spans="1:12" hidden="1">
      <c r="A347" s="41" t="s">
        <v>7961</v>
      </c>
      <c r="B347" s="58" t="s">
        <v>7962</v>
      </c>
      <c r="C347" s="41" t="s">
        <v>52</v>
      </c>
      <c r="D347" s="41" t="s">
        <v>7886</v>
      </c>
      <c r="E347" s="41" t="s">
        <v>7963</v>
      </c>
      <c r="F347" s="41" t="s">
        <v>1048</v>
      </c>
      <c r="G347" s="41" t="s">
        <v>7888</v>
      </c>
      <c r="H347" s="42">
        <v>42027</v>
      </c>
      <c r="I347" s="41"/>
    </row>
    <row r="348" spans="1:12" hidden="1">
      <c r="A348" s="41" t="s">
        <v>7961</v>
      </c>
      <c r="B348" s="58" t="s">
        <v>7962</v>
      </c>
      <c r="C348" s="41" t="s">
        <v>52</v>
      </c>
      <c r="D348" s="41" t="s">
        <v>7886</v>
      </c>
      <c r="E348" s="41" t="s">
        <v>7963</v>
      </c>
      <c r="F348" s="41" t="s">
        <v>1048</v>
      </c>
      <c r="G348" s="41" t="s">
        <v>7889</v>
      </c>
      <c r="H348" s="41"/>
      <c r="I348" s="41"/>
    </row>
    <row r="349" spans="1:12" hidden="1">
      <c r="A349" s="41" t="s">
        <v>7961</v>
      </c>
      <c r="B349" s="58" t="s">
        <v>7962</v>
      </c>
      <c r="C349" s="41" t="s">
        <v>52</v>
      </c>
      <c r="D349" s="41" t="s">
        <v>7886</v>
      </c>
      <c r="E349" s="41" t="s">
        <v>7963</v>
      </c>
      <c r="F349" s="41" t="s">
        <v>1048</v>
      </c>
      <c r="G349" s="41" t="s">
        <v>7890</v>
      </c>
      <c r="H349" s="41"/>
      <c r="I349" s="41"/>
    </row>
    <row r="350" spans="1:12" hidden="1">
      <c r="A350" s="41" t="s">
        <v>7961</v>
      </c>
      <c r="B350" s="58" t="s">
        <v>7962</v>
      </c>
      <c r="C350" s="41" t="s">
        <v>52</v>
      </c>
      <c r="D350" s="41" t="s">
        <v>7886</v>
      </c>
      <c r="E350" s="41" t="s">
        <v>7963</v>
      </c>
      <c r="F350" s="41" t="s">
        <v>1048</v>
      </c>
      <c r="G350" s="41" t="s">
        <v>7891</v>
      </c>
      <c r="H350" s="42"/>
      <c r="I350" s="41"/>
    </row>
    <row r="351" spans="1:12" hidden="1">
      <c r="A351" s="41" t="s">
        <v>7961</v>
      </c>
      <c r="B351" s="58" t="s">
        <v>7962</v>
      </c>
      <c r="C351" s="41" t="s">
        <v>52</v>
      </c>
      <c r="D351" s="41" t="s">
        <v>7886</v>
      </c>
      <c r="E351" s="41" t="s">
        <v>7963</v>
      </c>
      <c r="F351" s="41" t="s">
        <v>1048</v>
      </c>
      <c r="G351" s="41" t="s">
        <v>7892</v>
      </c>
      <c r="H351" s="42"/>
      <c r="I351" s="41"/>
    </row>
    <row r="352" spans="1:12" hidden="1">
      <c r="A352" s="41" t="s">
        <v>7961</v>
      </c>
      <c r="B352" s="58" t="s">
        <v>7962</v>
      </c>
      <c r="C352" s="41" t="s">
        <v>52</v>
      </c>
      <c r="D352" s="41" t="s">
        <v>7886</v>
      </c>
      <c r="E352" s="41" t="s">
        <v>7963</v>
      </c>
      <c r="F352" s="41" t="s">
        <v>1048</v>
      </c>
      <c r="G352" s="41" t="s">
        <v>7893</v>
      </c>
      <c r="H352" s="41"/>
      <c r="I352" s="41"/>
    </row>
    <row r="353" spans="1:11" hidden="1">
      <c r="A353" s="41" t="s">
        <v>7961</v>
      </c>
      <c r="B353" s="58" t="s">
        <v>7962</v>
      </c>
      <c r="C353" s="41" t="s">
        <v>52</v>
      </c>
      <c r="D353" s="41" t="s">
        <v>7886</v>
      </c>
      <c r="E353" s="41" t="s">
        <v>7963</v>
      </c>
      <c r="F353" s="41" t="s">
        <v>1048</v>
      </c>
      <c r="G353" s="41" t="s">
        <v>7894</v>
      </c>
      <c r="H353" s="42">
        <v>42045</v>
      </c>
      <c r="I353" s="41"/>
    </row>
    <row r="354" spans="1:11" hidden="1">
      <c r="A354" s="40" t="s">
        <v>7961</v>
      </c>
      <c r="B354" s="57" t="s">
        <v>7962</v>
      </c>
      <c r="C354" s="40" t="s">
        <v>52</v>
      </c>
      <c r="D354" s="41" t="s">
        <v>7886</v>
      </c>
      <c r="E354" s="40" t="s">
        <v>7963</v>
      </c>
      <c r="F354" s="40" t="s">
        <v>7895</v>
      </c>
      <c r="G354" s="40" t="s">
        <v>7896</v>
      </c>
      <c r="H354" s="43">
        <f>I354-2</f>
        <v>42028</v>
      </c>
      <c r="I354" s="43">
        <f t="shared" ref="I354:I360" si="23">H355</f>
        <v>42030</v>
      </c>
      <c r="J354" s="40" t="s">
        <v>135</v>
      </c>
      <c r="K354" s="40">
        <v>100</v>
      </c>
    </row>
    <row r="355" spans="1:11" hidden="1">
      <c r="A355" s="40" t="s">
        <v>7961</v>
      </c>
      <c r="B355" s="57" t="s">
        <v>7962</v>
      </c>
      <c r="C355" s="40" t="s">
        <v>52</v>
      </c>
      <c r="D355" s="41" t="s">
        <v>7886</v>
      </c>
      <c r="E355" s="40" t="s">
        <v>7963</v>
      </c>
      <c r="F355" s="40" t="s">
        <v>7898</v>
      </c>
      <c r="G355" s="40" t="s">
        <v>7899</v>
      </c>
      <c r="H355" s="43">
        <f>I355-1</f>
        <v>42030</v>
      </c>
      <c r="I355" s="43">
        <f t="shared" si="23"/>
        <v>42031</v>
      </c>
      <c r="J355" s="40" t="s">
        <v>135</v>
      </c>
      <c r="K355" s="40">
        <v>100</v>
      </c>
    </row>
    <row r="356" spans="1:11" hidden="1">
      <c r="A356" s="40" t="s">
        <v>7961</v>
      </c>
      <c r="B356" s="57" t="s">
        <v>7962</v>
      </c>
      <c r="C356" s="40" t="s">
        <v>52</v>
      </c>
      <c r="D356" s="41" t="s">
        <v>7886</v>
      </c>
      <c r="E356" s="40" t="s">
        <v>7963</v>
      </c>
      <c r="F356" s="40" t="s">
        <v>7898</v>
      </c>
      <c r="G356" s="40" t="s">
        <v>7900</v>
      </c>
      <c r="H356" s="43">
        <f>I356-1</f>
        <v>42031</v>
      </c>
      <c r="I356" s="43">
        <f t="shared" si="23"/>
        <v>42032</v>
      </c>
      <c r="J356" s="40" t="s">
        <v>135</v>
      </c>
      <c r="K356" s="40">
        <v>100</v>
      </c>
    </row>
    <row r="357" spans="1:11">
      <c r="A357" s="40" t="s">
        <v>7961</v>
      </c>
      <c r="B357" s="57" t="s">
        <v>7962</v>
      </c>
      <c r="C357" s="40" t="s">
        <v>52</v>
      </c>
      <c r="D357" s="41" t="s">
        <v>7886</v>
      </c>
      <c r="E357" s="40" t="s">
        <v>7963</v>
      </c>
      <c r="F357" s="40" t="s">
        <v>7901</v>
      </c>
      <c r="G357" s="40" t="s">
        <v>7902</v>
      </c>
      <c r="H357" s="43">
        <f>I357-5</f>
        <v>42032</v>
      </c>
      <c r="I357" s="43">
        <f t="shared" si="23"/>
        <v>42037</v>
      </c>
      <c r="J357" s="40" t="s">
        <v>135</v>
      </c>
      <c r="K357" s="40">
        <v>100</v>
      </c>
    </row>
    <row r="358" spans="1:11" hidden="1">
      <c r="A358" s="40" t="s">
        <v>7961</v>
      </c>
      <c r="B358" s="57" t="s">
        <v>7962</v>
      </c>
      <c r="C358" s="40" t="s">
        <v>52</v>
      </c>
      <c r="D358" s="41" t="s">
        <v>7886</v>
      </c>
      <c r="E358" s="40" t="s">
        <v>7963</v>
      </c>
      <c r="F358" s="40" t="s">
        <v>7904</v>
      </c>
      <c r="G358" s="40" t="s">
        <v>7905</v>
      </c>
      <c r="H358" s="43">
        <f>I358-3</f>
        <v>42037</v>
      </c>
      <c r="I358" s="43">
        <f t="shared" si="23"/>
        <v>42040</v>
      </c>
      <c r="J358" s="40" t="s">
        <v>135</v>
      </c>
      <c r="K358" s="40">
        <v>100</v>
      </c>
    </row>
    <row r="359" spans="1:11" hidden="1">
      <c r="A359" s="40" t="s">
        <v>7961</v>
      </c>
      <c r="B359" s="57" t="s">
        <v>7962</v>
      </c>
      <c r="C359" s="40" t="s">
        <v>52</v>
      </c>
      <c r="D359" s="41" t="s">
        <v>7886</v>
      </c>
      <c r="E359" s="40" t="s">
        <v>7963</v>
      </c>
      <c r="F359" s="40" t="s">
        <v>7904</v>
      </c>
      <c r="G359" s="40" t="s">
        <v>7906</v>
      </c>
      <c r="H359" s="43">
        <f>I359-2</f>
        <v>42040</v>
      </c>
      <c r="I359" s="43">
        <f t="shared" si="23"/>
        <v>42042</v>
      </c>
      <c r="J359" s="40" t="s">
        <v>135</v>
      </c>
      <c r="K359" s="40">
        <v>100</v>
      </c>
    </row>
    <row r="360" spans="1:11" hidden="1">
      <c r="A360" s="40" t="s">
        <v>7961</v>
      </c>
      <c r="B360" s="57" t="s">
        <v>7962</v>
      </c>
      <c r="C360" s="40" t="s">
        <v>52</v>
      </c>
      <c r="D360" s="41" t="s">
        <v>7886</v>
      </c>
      <c r="E360" s="40" t="s">
        <v>7963</v>
      </c>
      <c r="F360" s="40" t="s">
        <v>7904</v>
      </c>
      <c r="G360" s="40" t="s">
        <v>7907</v>
      </c>
      <c r="H360" s="43">
        <f>I360-2</f>
        <v>42042</v>
      </c>
      <c r="I360" s="43">
        <f t="shared" si="23"/>
        <v>42044</v>
      </c>
      <c r="J360" s="40" t="s">
        <v>135</v>
      </c>
      <c r="K360" s="40">
        <v>100</v>
      </c>
    </row>
    <row r="361" spans="1:11" hidden="1">
      <c r="A361" s="40" t="s">
        <v>7961</v>
      </c>
      <c r="B361" s="57" t="s">
        <v>7962</v>
      </c>
      <c r="C361" s="40" t="s">
        <v>52</v>
      </c>
      <c r="D361" s="41" t="s">
        <v>7886</v>
      </c>
      <c r="E361" s="40" t="s">
        <v>7963</v>
      </c>
      <c r="F361" s="40" t="s">
        <v>7904</v>
      </c>
      <c r="G361" s="40" t="s">
        <v>7908</v>
      </c>
      <c r="H361" s="43">
        <f>I361-1</f>
        <v>42044</v>
      </c>
      <c r="I361" s="42">
        <v>42045</v>
      </c>
      <c r="J361" s="40" t="s">
        <v>135</v>
      </c>
      <c r="K361" s="40">
        <v>100</v>
      </c>
    </row>
    <row r="362" spans="1:11" hidden="1">
      <c r="A362" s="47" t="s">
        <v>7926</v>
      </c>
      <c r="B362" s="41" t="s">
        <v>7927</v>
      </c>
      <c r="C362" s="41" t="s">
        <v>7928</v>
      </c>
      <c r="D362" s="41" t="s">
        <v>7929</v>
      </c>
      <c r="E362" s="41" t="s">
        <v>7964</v>
      </c>
      <c r="F362" s="41" t="s">
        <v>1048</v>
      </c>
      <c r="G362" s="41" t="s">
        <v>7888</v>
      </c>
      <c r="H362" s="42">
        <v>42025</v>
      </c>
      <c r="I362" s="41"/>
    </row>
    <row r="363" spans="1:11" hidden="1">
      <c r="A363" s="47" t="s">
        <v>7926</v>
      </c>
      <c r="B363" s="41" t="s">
        <v>7927</v>
      </c>
      <c r="C363" s="41" t="s">
        <v>7928</v>
      </c>
      <c r="D363" s="41" t="s">
        <v>7929</v>
      </c>
      <c r="E363" s="41" t="s">
        <v>7964</v>
      </c>
      <c r="F363" s="41" t="s">
        <v>1048</v>
      </c>
      <c r="G363" s="41" t="s">
        <v>7889</v>
      </c>
      <c r="H363" s="41"/>
      <c r="I363" s="41"/>
    </row>
    <row r="364" spans="1:11" hidden="1">
      <c r="A364" s="47" t="s">
        <v>7926</v>
      </c>
      <c r="B364" s="41" t="s">
        <v>7927</v>
      </c>
      <c r="C364" s="41" t="s">
        <v>7928</v>
      </c>
      <c r="D364" s="41" t="s">
        <v>7929</v>
      </c>
      <c r="E364" s="41" t="s">
        <v>7964</v>
      </c>
      <c r="F364" s="41" t="s">
        <v>1048</v>
      </c>
      <c r="G364" s="41" t="s">
        <v>7890</v>
      </c>
      <c r="H364" s="41"/>
      <c r="I364" s="41"/>
    </row>
    <row r="365" spans="1:11" hidden="1">
      <c r="A365" s="47" t="s">
        <v>7926</v>
      </c>
      <c r="B365" s="41" t="s">
        <v>7927</v>
      </c>
      <c r="C365" s="41" t="s">
        <v>7928</v>
      </c>
      <c r="D365" s="41" t="s">
        <v>7929</v>
      </c>
      <c r="E365" s="41" t="s">
        <v>7964</v>
      </c>
      <c r="F365" s="41" t="s">
        <v>1048</v>
      </c>
      <c r="G365" s="41" t="s">
        <v>7891</v>
      </c>
      <c r="H365" s="41"/>
      <c r="I365" s="41"/>
    </row>
    <row r="366" spans="1:11" hidden="1">
      <c r="A366" s="47" t="s">
        <v>7926</v>
      </c>
      <c r="B366" s="41" t="s">
        <v>7927</v>
      </c>
      <c r="C366" s="41" t="s">
        <v>7928</v>
      </c>
      <c r="D366" s="41" t="s">
        <v>7929</v>
      </c>
      <c r="E366" s="41" t="s">
        <v>7964</v>
      </c>
      <c r="F366" s="41" t="s">
        <v>1048</v>
      </c>
      <c r="G366" s="41" t="s">
        <v>7892</v>
      </c>
      <c r="H366" s="42"/>
      <c r="I366" s="41"/>
    </row>
    <row r="367" spans="1:11" hidden="1">
      <c r="A367" s="47" t="s">
        <v>7926</v>
      </c>
      <c r="B367" s="41" t="s">
        <v>7927</v>
      </c>
      <c r="C367" s="41" t="s">
        <v>7928</v>
      </c>
      <c r="D367" s="41" t="s">
        <v>7929</v>
      </c>
      <c r="E367" s="41" t="s">
        <v>7964</v>
      </c>
      <c r="F367" s="41" t="s">
        <v>1048</v>
      </c>
      <c r="G367" s="41" t="s">
        <v>7893</v>
      </c>
      <c r="H367" s="42"/>
      <c r="I367" s="41"/>
    </row>
    <row r="368" spans="1:11" hidden="1">
      <c r="A368" s="47" t="s">
        <v>7926</v>
      </c>
      <c r="B368" s="41" t="s">
        <v>7927</v>
      </c>
      <c r="C368" s="41" t="s">
        <v>7928</v>
      </c>
      <c r="D368" s="41" t="s">
        <v>7929</v>
      </c>
      <c r="E368" s="41" t="s">
        <v>7964</v>
      </c>
      <c r="F368" s="41" t="s">
        <v>1048</v>
      </c>
      <c r="G368" s="41" t="s">
        <v>7894</v>
      </c>
      <c r="H368" s="42">
        <v>42043</v>
      </c>
      <c r="I368" s="41"/>
    </row>
    <row r="369" spans="1:12" hidden="1">
      <c r="A369" s="46" t="s">
        <v>7926</v>
      </c>
      <c r="B369" s="40" t="s">
        <v>7927</v>
      </c>
      <c r="C369" s="40" t="s">
        <v>7928</v>
      </c>
      <c r="D369" s="41" t="s">
        <v>7929</v>
      </c>
      <c r="E369" s="40" t="s">
        <v>7964</v>
      </c>
      <c r="F369" s="40" t="s">
        <v>7895</v>
      </c>
      <c r="G369" s="40" t="s">
        <v>7896</v>
      </c>
      <c r="H369" s="43">
        <f>I369-2</f>
        <v>42026</v>
      </c>
      <c r="I369" s="43">
        <f t="shared" ref="I369:I375" si="24">H370</f>
        <v>42028</v>
      </c>
      <c r="J369" s="40" t="s">
        <v>145</v>
      </c>
      <c r="K369" s="40">
        <v>100</v>
      </c>
    </row>
    <row r="370" spans="1:12" hidden="1">
      <c r="A370" s="46" t="s">
        <v>7926</v>
      </c>
      <c r="B370" s="40" t="s">
        <v>7927</v>
      </c>
      <c r="C370" s="40" t="s">
        <v>7928</v>
      </c>
      <c r="D370" s="41" t="s">
        <v>7929</v>
      </c>
      <c r="E370" s="40" t="s">
        <v>7964</v>
      </c>
      <c r="F370" s="40" t="s">
        <v>7898</v>
      </c>
      <c r="G370" s="40" t="s">
        <v>7899</v>
      </c>
      <c r="H370" s="43">
        <f>I370-1</f>
        <v>42028</v>
      </c>
      <c r="I370" s="43">
        <f t="shared" si="24"/>
        <v>42029</v>
      </c>
      <c r="J370" s="40" t="s">
        <v>145</v>
      </c>
      <c r="K370" s="40">
        <v>100</v>
      </c>
    </row>
    <row r="371" spans="1:12" hidden="1">
      <c r="A371" s="46" t="s">
        <v>7926</v>
      </c>
      <c r="B371" s="40" t="s">
        <v>7927</v>
      </c>
      <c r="C371" s="40" t="s">
        <v>7928</v>
      </c>
      <c r="D371" s="41" t="s">
        <v>7929</v>
      </c>
      <c r="E371" s="40" t="s">
        <v>7964</v>
      </c>
      <c r="F371" s="40" t="s">
        <v>7898</v>
      </c>
      <c r="G371" s="40" t="s">
        <v>7900</v>
      </c>
      <c r="H371" s="43">
        <f>I371-1</f>
        <v>42029</v>
      </c>
      <c r="I371" s="43">
        <f t="shared" si="24"/>
        <v>42030</v>
      </c>
      <c r="J371" s="40" t="s">
        <v>145</v>
      </c>
      <c r="K371" s="40">
        <v>100</v>
      </c>
    </row>
    <row r="372" spans="1:12">
      <c r="A372" s="46" t="s">
        <v>7926</v>
      </c>
      <c r="B372" s="40" t="s">
        <v>7927</v>
      </c>
      <c r="C372" s="40" t="s">
        <v>7928</v>
      </c>
      <c r="D372" s="41" t="s">
        <v>7929</v>
      </c>
      <c r="E372" s="40" t="s">
        <v>7964</v>
      </c>
      <c r="F372" s="40" t="s">
        <v>7901</v>
      </c>
      <c r="G372" s="40" t="s">
        <v>7902</v>
      </c>
      <c r="H372" s="43">
        <f>I372-5</f>
        <v>42030</v>
      </c>
      <c r="I372" s="43">
        <f t="shared" si="24"/>
        <v>42035</v>
      </c>
      <c r="J372" s="40" t="s">
        <v>145</v>
      </c>
      <c r="K372" s="40">
        <v>100</v>
      </c>
    </row>
    <row r="373" spans="1:12" hidden="1">
      <c r="A373" s="46" t="s">
        <v>7926</v>
      </c>
      <c r="B373" s="40" t="s">
        <v>7927</v>
      </c>
      <c r="C373" s="40" t="s">
        <v>7928</v>
      </c>
      <c r="D373" s="41" t="s">
        <v>7929</v>
      </c>
      <c r="E373" s="40" t="s">
        <v>7964</v>
      </c>
      <c r="F373" s="40" t="s">
        <v>7904</v>
      </c>
      <c r="G373" s="40" t="s">
        <v>7905</v>
      </c>
      <c r="H373" s="43">
        <f>I373-3</f>
        <v>42035</v>
      </c>
      <c r="I373" s="43">
        <f t="shared" si="24"/>
        <v>42038</v>
      </c>
      <c r="J373" s="40" t="s">
        <v>145</v>
      </c>
      <c r="K373" s="40">
        <v>100</v>
      </c>
    </row>
    <row r="374" spans="1:12" hidden="1">
      <c r="A374" s="46" t="s">
        <v>7926</v>
      </c>
      <c r="B374" s="40" t="s">
        <v>7927</v>
      </c>
      <c r="C374" s="40" t="s">
        <v>7928</v>
      </c>
      <c r="D374" s="41" t="s">
        <v>7929</v>
      </c>
      <c r="E374" s="40" t="s">
        <v>7964</v>
      </c>
      <c r="F374" s="40" t="s">
        <v>7904</v>
      </c>
      <c r="G374" s="40" t="s">
        <v>7906</v>
      </c>
      <c r="H374" s="43">
        <f>I374-2</f>
        <v>42038</v>
      </c>
      <c r="I374" s="43">
        <f t="shared" si="24"/>
        <v>42040</v>
      </c>
      <c r="J374" s="40" t="s">
        <v>145</v>
      </c>
      <c r="K374" s="40">
        <v>100</v>
      </c>
    </row>
    <row r="375" spans="1:12" hidden="1">
      <c r="A375" s="46" t="s">
        <v>7926</v>
      </c>
      <c r="B375" s="40" t="s">
        <v>7927</v>
      </c>
      <c r="C375" s="40" t="s">
        <v>7928</v>
      </c>
      <c r="D375" s="41" t="s">
        <v>7929</v>
      </c>
      <c r="E375" s="40" t="s">
        <v>7964</v>
      </c>
      <c r="F375" s="40" t="s">
        <v>7904</v>
      </c>
      <c r="G375" s="40" t="s">
        <v>7907</v>
      </c>
      <c r="H375" s="43">
        <f>I375-2</f>
        <v>42040</v>
      </c>
      <c r="I375" s="43">
        <f t="shared" si="24"/>
        <v>42042</v>
      </c>
      <c r="J375" s="40" t="s">
        <v>145</v>
      </c>
      <c r="K375" s="40">
        <v>100</v>
      </c>
    </row>
    <row r="376" spans="1:12" hidden="1">
      <c r="A376" s="46" t="s">
        <v>7926</v>
      </c>
      <c r="B376" s="40" t="s">
        <v>7927</v>
      </c>
      <c r="C376" s="40" t="s">
        <v>7928</v>
      </c>
      <c r="D376" s="41" t="s">
        <v>7929</v>
      </c>
      <c r="E376" s="40" t="s">
        <v>7964</v>
      </c>
      <c r="F376" s="40" t="s">
        <v>7904</v>
      </c>
      <c r="G376" s="40" t="s">
        <v>7908</v>
      </c>
      <c r="H376" s="43">
        <f>I376-1</f>
        <v>42042</v>
      </c>
      <c r="I376" s="42">
        <v>42043</v>
      </c>
      <c r="J376" s="40" t="s">
        <v>145</v>
      </c>
      <c r="K376" s="40">
        <v>100</v>
      </c>
      <c r="L376" s="39" t="s">
        <v>7917</v>
      </c>
    </row>
    <row r="377" spans="1:12" hidden="1">
      <c r="A377" s="41" t="s">
        <v>7965</v>
      </c>
      <c r="B377" s="41" t="s">
        <v>108</v>
      </c>
      <c r="C377" s="41" t="s">
        <v>65</v>
      </c>
      <c r="D377" s="41" t="s">
        <v>7886</v>
      </c>
      <c r="E377" s="41" t="s">
        <v>7966</v>
      </c>
      <c r="F377" s="41" t="s">
        <v>1048</v>
      </c>
      <c r="G377" s="41" t="s">
        <v>7888</v>
      </c>
      <c r="H377" s="42">
        <v>42032</v>
      </c>
      <c r="I377" s="41"/>
      <c r="J377" s="41"/>
      <c r="K377" s="41"/>
      <c r="L377" s="40"/>
    </row>
    <row r="378" spans="1:12" hidden="1">
      <c r="A378" s="41" t="s">
        <v>7965</v>
      </c>
      <c r="B378" s="41" t="s">
        <v>108</v>
      </c>
      <c r="C378" s="41" t="s">
        <v>65</v>
      </c>
      <c r="D378" s="41" t="s">
        <v>7886</v>
      </c>
      <c r="E378" s="41" t="s">
        <v>7966</v>
      </c>
      <c r="F378" s="41" t="s">
        <v>1048</v>
      </c>
      <c r="G378" s="41" t="s">
        <v>7889</v>
      </c>
      <c r="H378" s="42"/>
      <c r="I378" s="41"/>
      <c r="J378" s="41"/>
      <c r="K378" s="41"/>
      <c r="L378" s="40"/>
    </row>
    <row r="379" spans="1:12" hidden="1">
      <c r="A379" s="41" t="s">
        <v>7965</v>
      </c>
      <c r="B379" s="41" t="s">
        <v>108</v>
      </c>
      <c r="C379" s="41" t="s">
        <v>65</v>
      </c>
      <c r="D379" s="41" t="s">
        <v>7886</v>
      </c>
      <c r="E379" s="41" t="s">
        <v>7966</v>
      </c>
      <c r="F379" s="41" t="s">
        <v>1048</v>
      </c>
      <c r="G379" s="41" t="s">
        <v>7890</v>
      </c>
      <c r="H379" s="41"/>
      <c r="I379" s="41"/>
      <c r="J379" s="41"/>
      <c r="K379" s="41"/>
      <c r="L379" s="40"/>
    </row>
    <row r="380" spans="1:12" hidden="1">
      <c r="A380" s="41" t="s">
        <v>7965</v>
      </c>
      <c r="B380" s="41" t="s">
        <v>108</v>
      </c>
      <c r="C380" s="41" t="s">
        <v>65</v>
      </c>
      <c r="D380" s="41" t="s">
        <v>7886</v>
      </c>
      <c r="E380" s="41" t="s">
        <v>7966</v>
      </c>
      <c r="F380" s="41" t="s">
        <v>1048</v>
      </c>
      <c r="G380" s="41" t="s">
        <v>7891</v>
      </c>
      <c r="H380" s="42"/>
      <c r="I380" s="41"/>
      <c r="J380" s="41"/>
      <c r="K380" s="41"/>
      <c r="L380" s="40"/>
    </row>
    <row r="381" spans="1:12" hidden="1">
      <c r="A381" s="41" t="s">
        <v>7965</v>
      </c>
      <c r="B381" s="41" t="s">
        <v>108</v>
      </c>
      <c r="C381" s="41" t="s">
        <v>65</v>
      </c>
      <c r="D381" s="41" t="s">
        <v>7886</v>
      </c>
      <c r="E381" s="41" t="s">
        <v>7966</v>
      </c>
      <c r="F381" s="41" t="s">
        <v>1048</v>
      </c>
      <c r="G381" s="41" t="s">
        <v>7892</v>
      </c>
      <c r="H381" s="44"/>
      <c r="I381" s="41"/>
      <c r="J381" s="41"/>
      <c r="K381" s="41"/>
      <c r="L381" s="40"/>
    </row>
    <row r="382" spans="1:12" hidden="1">
      <c r="A382" s="41" t="s">
        <v>7965</v>
      </c>
      <c r="B382" s="41" t="s">
        <v>108</v>
      </c>
      <c r="C382" s="41" t="s">
        <v>65</v>
      </c>
      <c r="D382" s="41" t="s">
        <v>7886</v>
      </c>
      <c r="E382" s="41" t="s">
        <v>7966</v>
      </c>
      <c r="F382" s="41" t="s">
        <v>1048</v>
      </c>
      <c r="G382" s="41" t="s">
        <v>7893</v>
      </c>
      <c r="H382" s="44"/>
      <c r="I382" s="41"/>
      <c r="J382" s="41"/>
      <c r="K382" s="41"/>
      <c r="L382" s="40"/>
    </row>
    <row r="383" spans="1:12" hidden="1">
      <c r="A383" s="41" t="s">
        <v>7965</v>
      </c>
      <c r="B383" s="41" t="s">
        <v>108</v>
      </c>
      <c r="C383" s="41" t="s">
        <v>65</v>
      </c>
      <c r="D383" s="41" t="s">
        <v>7886</v>
      </c>
      <c r="E383" s="41" t="s">
        <v>7966</v>
      </c>
      <c r="F383" s="41" t="s">
        <v>1048</v>
      </c>
      <c r="G383" s="41" t="s">
        <v>7894</v>
      </c>
      <c r="H383" s="42">
        <v>42050</v>
      </c>
      <c r="I383" s="41"/>
      <c r="J383" s="41"/>
      <c r="K383" s="41"/>
      <c r="L383" s="40"/>
    </row>
    <row r="384" spans="1:12" hidden="1">
      <c r="A384" s="40" t="s">
        <v>7965</v>
      </c>
      <c r="B384" s="40" t="s">
        <v>108</v>
      </c>
      <c r="C384" s="40" t="s">
        <v>65</v>
      </c>
      <c r="D384" s="41" t="s">
        <v>7886</v>
      </c>
      <c r="E384" s="40" t="s">
        <v>7966</v>
      </c>
      <c r="F384" s="40" t="s">
        <v>7895</v>
      </c>
      <c r="G384" s="40" t="s">
        <v>7896</v>
      </c>
      <c r="H384" s="43">
        <f>I384-2</f>
        <v>42033</v>
      </c>
      <c r="I384" s="43">
        <f t="shared" ref="I384:I390" si="25">H385</f>
        <v>42035</v>
      </c>
      <c r="J384" s="40" t="s">
        <v>4365</v>
      </c>
      <c r="K384" s="40">
        <v>100</v>
      </c>
      <c r="L384" s="40"/>
    </row>
    <row r="385" spans="1:12" hidden="1">
      <c r="A385" s="40" t="s">
        <v>7965</v>
      </c>
      <c r="B385" s="40" t="s">
        <v>108</v>
      </c>
      <c r="C385" s="40" t="s">
        <v>65</v>
      </c>
      <c r="D385" s="41" t="s">
        <v>7886</v>
      </c>
      <c r="E385" s="40" t="s">
        <v>7966</v>
      </c>
      <c r="F385" s="40" t="s">
        <v>7898</v>
      </c>
      <c r="G385" s="40" t="s">
        <v>7899</v>
      </c>
      <c r="H385" s="43">
        <f>I385-1</f>
        <v>42035</v>
      </c>
      <c r="I385" s="43">
        <f t="shared" si="25"/>
        <v>42036</v>
      </c>
      <c r="J385" s="40" t="s">
        <v>4365</v>
      </c>
      <c r="K385" s="40">
        <v>100</v>
      </c>
      <c r="L385" s="40"/>
    </row>
    <row r="386" spans="1:12" hidden="1">
      <c r="A386" s="40" t="s">
        <v>7965</v>
      </c>
      <c r="B386" s="40" t="s">
        <v>108</v>
      </c>
      <c r="C386" s="40" t="s">
        <v>65</v>
      </c>
      <c r="D386" s="41" t="s">
        <v>7886</v>
      </c>
      <c r="E386" s="40" t="s">
        <v>7966</v>
      </c>
      <c r="F386" s="40" t="s">
        <v>7898</v>
      </c>
      <c r="G386" s="40" t="s">
        <v>7900</v>
      </c>
      <c r="H386" s="43">
        <f>I386-1</f>
        <v>42036</v>
      </c>
      <c r="I386" s="43">
        <f t="shared" si="25"/>
        <v>42037</v>
      </c>
      <c r="J386" s="40" t="s">
        <v>4365</v>
      </c>
      <c r="K386" s="40">
        <v>100</v>
      </c>
      <c r="L386" s="40"/>
    </row>
    <row r="387" spans="1:12">
      <c r="A387" s="40" t="s">
        <v>7965</v>
      </c>
      <c r="B387" s="40" t="s">
        <v>108</v>
      </c>
      <c r="C387" s="40" t="s">
        <v>65</v>
      </c>
      <c r="D387" s="41" t="s">
        <v>7886</v>
      </c>
      <c r="E387" s="40" t="s">
        <v>7966</v>
      </c>
      <c r="F387" s="40" t="s">
        <v>7901</v>
      </c>
      <c r="G387" s="40" t="s">
        <v>7902</v>
      </c>
      <c r="H387" s="43">
        <f>I387-5</f>
        <v>42037</v>
      </c>
      <c r="I387" s="43">
        <f t="shared" si="25"/>
        <v>42042</v>
      </c>
      <c r="J387" s="40" t="s">
        <v>4365</v>
      </c>
      <c r="K387" s="40">
        <v>100</v>
      </c>
      <c r="L387" s="40"/>
    </row>
    <row r="388" spans="1:12" hidden="1">
      <c r="A388" s="40" t="s">
        <v>7965</v>
      </c>
      <c r="B388" s="40" t="s">
        <v>108</v>
      </c>
      <c r="C388" s="40" t="s">
        <v>65</v>
      </c>
      <c r="D388" s="41" t="s">
        <v>7886</v>
      </c>
      <c r="E388" s="40" t="s">
        <v>7966</v>
      </c>
      <c r="F388" s="40" t="s">
        <v>7904</v>
      </c>
      <c r="G388" s="40" t="s">
        <v>7905</v>
      </c>
      <c r="H388" s="43">
        <f>I388-3</f>
        <v>42042</v>
      </c>
      <c r="I388" s="43">
        <f t="shared" si="25"/>
        <v>42045</v>
      </c>
      <c r="J388" s="40" t="s">
        <v>4365</v>
      </c>
      <c r="K388" s="40">
        <v>100</v>
      </c>
      <c r="L388" s="40"/>
    </row>
    <row r="389" spans="1:12" hidden="1">
      <c r="A389" s="40" t="s">
        <v>7965</v>
      </c>
      <c r="B389" s="40" t="s">
        <v>108</v>
      </c>
      <c r="C389" s="40" t="s">
        <v>65</v>
      </c>
      <c r="D389" s="41" t="s">
        <v>7886</v>
      </c>
      <c r="E389" s="40" t="s">
        <v>7966</v>
      </c>
      <c r="F389" s="40" t="s">
        <v>7904</v>
      </c>
      <c r="G389" s="40" t="s">
        <v>7906</v>
      </c>
      <c r="H389" s="43">
        <f>I389-2</f>
        <v>42045</v>
      </c>
      <c r="I389" s="43">
        <f t="shared" si="25"/>
        <v>42047</v>
      </c>
      <c r="J389" s="40" t="s">
        <v>4365</v>
      </c>
      <c r="K389" s="40">
        <v>100</v>
      </c>
      <c r="L389" s="40"/>
    </row>
    <row r="390" spans="1:12" hidden="1">
      <c r="A390" s="40" t="s">
        <v>7965</v>
      </c>
      <c r="B390" s="40" t="s">
        <v>108</v>
      </c>
      <c r="C390" s="40" t="s">
        <v>65</v>
      </c>
      <c r="D390" s="41" t="s">
        <v>7886</v>
      </c>
      <c r="E390" s="40" t="s">
        <v>7966</v>
      </c>
      <c r="F390" s="40" t="s">
        <v>7904</v>
      </c>
      <c r="G390" s="40" t="s">
        <v>7907</v>
      </c>
      <c r="H390" s="43">
        <f>I390-2</f>
        <v>42047</v>
      </c>
      <c r="I390" s="43">
        <f t="shared" si="25"/>
        <v>42049</v>
      </c>
      <c r="J390" s="40" t="s">
        <v>4365</v>
      </c>
      <c r="K390" s="40">
        <v>100</v>
      </c>
      <c r="L390" s="40"/>
    </row>
    <row r="391" spans="1:12" hidden="1">
      <c r="A391" s="40" t="s">
        <v>7965</v>
      </c>
      <c r="B391" s="40" t="s">
        <v>108</v>
      </c>
      <c r="C391" s="40" t="s">
        <v>65</v>
      </c>
      <c r="D391" s="41" t="s">
        <v>7886</v>
      </c>
      <c r="E391" s="40" t="s">
        <v>7966</v>
      </c>
      <c r="F391" s="40" t="s">
        <v>7904</v>
      </c>
      <c r="G391" s="40" t="s">
        <v>7908</v>
      </c>
      <c r="H391" s="43">
        <f>I391-1</f>
        <v>42049</v>
      </c>
      <c r="I391" s="42">
        <v>42050</v>
      </c>
      <c r="J391" s="40" t="s">
        <v>4365</v>
      </c>
      <c r="K391" s="40">
        <v>100</v>
      </c>
    </row>
    <row r="392" spans="1:12" hidden="1">
      <c r="A392" s="41" t="s">
        <v>7967</v>
      </c>
      <c r="B392" s="41" t="s">
        <v>7927</v>
      </c>
      <c r="C392" s="41" t="s">
        <v>7928</v>
      </c>
      <c r="D392" s="41" t="s">
        <v>7929</v>
      </c>
      <c r="E392" s="45" t="s">
        <v>7968</v>
      </c>
      <c r="F392" s="41" t="s">
        <v>1048</v>
      </c>
      <c r="G392" s="41" t="s">
        <v>7888</v>
      </c>
      <c r="H392" s="42">
        <v>42031</v>
      </c>
      <c r="I392" s="41"/>
      <c r="J392" s="41"/>
      <c r="K392" s="41"/>
    </row>
    <row r="393" spans="1:12" hidden="1">
      <c r="A393" s="41" t="s">
        <v>7967</v>
      </c>
      <c r="B393" s="41" t="s">
        <v>7927</v>
      </c>
      <c r="C393" s="41" t="s">
        <v>7928</v>
      </c>
      <c r="D393" s="41" t="s">
        <v>7929</v>
      </c>
      <c r="E393" t="s">
        <v>7968</v>
      </c>
      <c r="F393" s="41" t="s">
        <v>1048</v>
      </c>
      <c r="G393" s="41" t="s">
        <v>7889</v>
      </c>
      <c r="H393" s="41"/>
      <c r="I393" s="41"/>
      <c r="J393" s="41"/>
      <c r="K393" s="41"/>
    </row>
    <row r="394" spans="1:12" hidden="1">
      <c r="A394" s="41" t="s">
        <v>7967</v>
      </c>
      <c r="B394" s="41" t="s">
        <v>7927</v>
      </c>
      <c r="C394" s="41" t="s">
        <v>7928</v>
      </c>
      <c r="D394" s="41" t="s">
        <v>7929</v>
      </c>
      <c r="E394" t="s">
        <v>7968</v>
      </c>
      <c r="F394" s="41" t="s">
        <v>1048</v>
      </c>
      <c r="G394" s="41" t="s">
        <v>7890</v>
      </c>
      <c r="H394" s="41"/>
      <c r="I394" s="41"/>
      <c r="J394" s="41"/>
      <c r="K394" s="41"/>
    </row>
    <row r="395" spans="1:12" hidden="1">
      <c r="A395" s="41" t="s">
        <v>7967</v>
      </c>
      <c r="B395" s="41" t="s">
        <v>7927</v>
      </c>
      <c r="C395" s="41" t="s">
        <v>7928</v>
      </c>
      <c r="D395" s="41" t="s">
        <v>7929</v>
      </c>
      <c r="E395" t="s">
        <v>7968</v>
      </c>
      <c r="F395" s="41" t="s">
        <v>1048</v>
      </c>
      <c r="G395" s="41" t="s">
        <v>7891</v>
      </c>
      <c r="H395" s="41"/>
      <c r="I395" s="41"/>
      <c r="J395" s="41"/>
      <c r="K395" s="41"/>
    </row>
    <row r="396" spans="1:12" hidden="1">
      <c r="A396" s="41" t="s">
        <v>7967</v>
      </c>
      <c r="B396" s="41" t="s">
        <v>7927</v>
      </c>
      <c r="C396" s="41" t="s">
        <v>7928</v>
      </c>
      <c r="D396" s="41" t="s">
        <v>7929</v>
      </c>
      <c r="E396" s="45" t="s">
        <v>7968</v>
      </c>
      <c r="F396" s="41" t="s">
        <v>1048</v>
      </c>
      <c r="G396" s="41" t="s">
        <v>7892</v>
      </c>
      <c r="H396" s="41"/>
      <c r="I396" s="41"/>
      <c r="J396" s="41"/>
      <c r="K396" s="41"/>
    </row>
    <row r="397" spans="1:12" hidden="1">
      <c r="A397" s="41" t="s">
        <v>7967</v>
      </c>
      <c r="B397" s="41" t="s">
        <v>7927</v>
      </c>
      <c r="C397" s="41" t="s">
        <v>7928</v>
      </c>
      <c r="D397" s="41" t="s">
        <v>7929</v>
      </c>
      <c r="E397" t="s">
        <v>7968</v>
      </c>
      <c r="F397" s="41" t="s">
        <v>1048</v>
      </c>
      <c r="G397" s="41" t="s">
        <v>7893</v>
      </c>
      <c r="H397" s="41"/>
      <c r="I397" s="41"/>
      <c r="J397" s="41"/>
      <c r="K397" s="41"/>
    </row>
    <row r="398" spans="1:12" hidden="1">
      <c r="A398" s="41" t="s">
        <v>7967</v>
      </c>
      <c r="B398" s="41" t="s">
        <v>7927</v>
      </c>
      <c r="C398" s="41" t="s">
        <v>7928</v>
      </c>
      <c r="D398" s="41" t="s">
        <v>7929</v>
      </c>
      <c r="E398" s="45" t="s">
        <v>7968</v>
      </c>
      <c r="F398" s="41" t="s">
        <v>1048</v>
      </c>
      <c r="G398" s="41" t="s">
        <v>7894</v>
      </c>
      <c r="H398" s="42">
        <v>42048</v>
      </c>
      <c r="I398" s="41"/>
      <c r="J398" s="41"/>
      <c r="K398" s="41"/>
    </row>
    <row r="399" spans="1:12" hidden="1">
      <c r="A399" s="40" t="s">
        <v>7967</v>
      </c>
      <c r="B399" s="40" t="s">
        <v>7927</v>
      </c>
      <c r="C399" s="40" t="s">
        <v>7928</v>
      </c>
      <c r="D399" s="41" t="s">
        <v>7929</v>
      </c>
      <c r="E399" s="44" t="s">
        <v>7968</v>
      </c>
      <c r="F399" s="40" t="s">
        <v>7895</v>
      </c>
      <c r="G399" s="40" t="s">
        <v>7896</v>
      </c>
      <c r="H399" s="43">
        <f>I399-2</f>
        <v>42031</v>
      </c>
      <c r="I399" s="43">
        <f t="shared" ref="I399:I405" si="26">H400</f>
        <v>42033</v>
      </c>
      <c r="J399" s="40" t="s">
        <v>145</v>
      </c>
      <c r="K399" s="40">
        <v>100</v>
      </c>
    </row>
    <row r="400" spans="1:12" hidden="1">
      <c r="A400" s="40" t="s">
        <v>7967</v>
      </c>
      <c r="B400" s="40" t="s">
        <v>7927</v>
      </c>
      <c r="C400" s="40" t="s">
        <v>7928</v>
      </c>
      <c r="D400" s="41" t="s">
        <v>7929</v>
      </c>
      <c r="E400" s="44" t="s">
        <v>7968</v>
      </c>
      <c r="F400" s="40" t="s">
        <v>7898</v>
      </c>
      <c r="G400" s="40" t="s">
        <v>7899</v>
      </c>
      <c r="H400" s="43">
        <f>I400-1</f>
        <v>42033</v>
      </c>
      <c r="I400" s="43">
        <f t="shared" si="26"/>
        <v>42034</v>
      </c>
      <c r="J400" s="40" t="s">
        <v>145</v>
      </c>
      <c r="K400" s="40">
        <v>100</v>
      </c>
    </row>
    <row r="401" spans="1:12" hidden="1">
      <c r="A401" s="40" t="s">
        <v>7967</v>
      </c>
      <c r="B401" s="40" t="s">
        <v>7927</v>
      </c>
      <c r="C401" s="40" t="s">
        <v>7928</v>
      </c>
      <c r="D401" s="41" t="s">
        <v>7929</v>
      </c>
      <c r="E401" t="s">
        <v>7968</v>
      </c>
      <c r="F401" s="40" t="s">
        <v>7898</v>
      </c>
      <c r="G401" s="40" t="s">
        <v>7900</v>
      </c>
      <c r="H401" s="43">
        <f>I401-1</f>
        <v>42034</v>
      </c>
      <c r="I401" s="43">
        <f t="shared" si="26"/>
        <v>42035</v>
      </c>
      <c r="J401" s="40" t="s">
        <v>145</v>
      </c>
      <c r="K401" s="40">
        <v>100</v>
      </c>
    </row>
    <row r="402" spans="1:12">
      <c r="A402" s="40" t="s">
        <v>7967</v>
      </c>
      <c r="B402" s="40" t="s">
        <v>7927</v>
      </c>
      <c r="C402" s="40" t="s">
        <v>7928</v>
      </c>
      <c r="D402" s="41" t="s">
        <v>7929</v>
      </c>
      <c r="E402" s="44" t="s">
        <v>7968</v>
      </c>
      <c r="F402" s="40" t="s">
        <v>7901</v>
      </c>
      <c r="G402" s="40" t="s">
        <v>7902</v>
      </c>
      <c r="H402" s="43">
        <f>I402-5</f>
        <v>42035</v>
      </c>
      <c r="I402" s="43">
        <f t="shared" si="26"/>
        <v>42040</v>
      </c>
      <c r="J402" s="40" t="s">
        <v>145</v>
      </c>
      <c r="K402" s="40">
        <v>100</v>
      </c>
    </row>
    <row r="403" spans="1:12" hidden="1">
      <c r="A403" s="40" t="s">
        <v>7967</v>
      </c>
      <c r="B403" s="40" t="s">
        <v>7927</v>
      </c>
      <c r="C403" s="40" t="s">
        <v>7928</v>
      </c>
      <c r="D403" s="41" t="s">
        <v>7929</v>
      </c>
      <c r="E403" t="s">
        <v>7968</v>
      </c>
      <c r="F403" s="40" t="s">
        <v>7904</v>
      </c>
      <c r="G403" s="40" t="s">
        <v>7905</v>
      </c>
      <c r="H403" s="43">
        <f>I403-3</f>
        <v>42040</v>
      </c>
      <c r="I403" s="43">
        <f t="shared" si="26"/>
        <v>42043</v>
      </c>
      <c r="J403" s="40" t="s">
        <v>145</v>
      </c>
      <c r="K403" s="40">
        <v>100</v>
      </c>
    </row>
    <row r="404" spans="1:12" hidden="1">
      <c r="A404" s="40" t="s">
        <v>7967</v>
      </c>
      <c r="B404" s="40" t="s">
        <v>7927</v>
      </c>
      <c r="C404" s="40" t="s">
        <v>7928</v>
      </c>
      <c r="D404" s="41" t="s">
        <v>7929</v>
      </c>
      <c r="E404" t="s">
        <v>7968</v>
      </c>
      <c r="F404" s="40" t="s">
        <v>7904</v>
      </c>
      <c r="G404" s="40" t="s">
        <v>7906</v>
      </c>
      <c r="H404" s="43">
        <f>I404-2</f>
        <v>42043</v>
      </c>
      <c r="I404" s="43">
        <f t="shared" si="26"/>
        <v>42045</v>
      </c>
      <c r="J404" s="40" t="s">
        <v>145</v>
      </c>
      <c r="K404" s="40">
        <v>100</v>
      </c>
    </row>
    <row r="405" spans="1:12" hidden="1">
      <c r="A405" s="40" t="s">
        <v>7967</v>
      </c>
      <c r="B405" s="40" t="s">
        <v>7927</v>
      </c>
      <c r="C405" s="40" t="s">
        <v>7928</v>
      </c>
      <c r="D405" s="41" t="s">
        <v>7929</v>
      </c>
      <c r="E405" s="44" t="s">
        <v>7968</v>
      </c>
      <c r="F405" s="40" t="s">
        <v>7904</v>
      </c>
      <c r="G405" s="40" t="s">
        <v>7907</v>
      </c>
      <c r="H405" s="43">
        <f>I405-2</f>
        <v>42045</v>
      </c>
      <c r="I405" s="43">
        <f t="shared" si="26"/>
        <v>42047</v>
      </c>
      <c r="J405" s="40" t="s">
        <v>145</v>
      </c>
      <c r="K405" s="40">
        <v>100</v>
      </c>
    </row>
    <row r="406" spans="1:12" hidden="1">
      <c r="A406" s="40" t="s">
        <v>7967</v>
      </c>
      <c r="B406" s="40" t="s">
        <v>7927</v>
      </c>
      <c r="C406" s="40" t="s">
        <v>7928</v>
      </c>
      <c r="D406" s="41" t="s">
        <v>7929</v>
      </c>
      <c r="E406" s="63" t="s">
        <v>7968</v>
      </c>
      <c r="F406" s="40" t="s">
        <v>7904</v>
      </c>
      <c r="G406" s="40" t="s">
        <v>7908</v>
      </c>
      <c r="H406" s="43">
        <f>I406-1</f>
        <v>42047</v>
      </c>
      <c r="I406" s="42">
        <v>42048</v>
      </c>
      <c r="J406" s="40" t="s">
        <v>145</v>
      </c>
      <c r="K406" s="40">
        <v>100</v>
      </c>
      <c r="L406" s="39" t="s">
        <v>7917</v>
      </c>
    </row>
    <row r="407" spans="1:12" hidden="1">
      <c r="A407" s="41" t="s">
        <v>7969</v>
      </c>
      <c r="B407" s="58" t="s">
        <v>7962</v>
      </c>
      <c r="C407" s="41" t="s">
        <v>52</v>
      </c>
      <c r="D407" s="41" t="s">
        <v>7914</v>
      </c>
      <c r="E407" s="41" t="s">
        <v>7970</v>
      </c>
      <c r="F407" s="41" t="s">
        <v>1048</v>
      </c>
      <c r="G407" s="41" t="s">
        <v>7888</v>
      </c>
      <c r="H407" s="42">
        <v>42020</v>
      </c>
      <c r="I407" s="41"/>
    </row>
    <row r="408" spans="1:12" hidden="1">
      <c r="A408" s="41" t="s">
        <v>7969</v>
      </c>
      <c r="B408" s="58" t="s">
        <v>7962</v>
      </c>
      <c r="C408" s="41" t="s">
        <v>52</v>
      </c>
      <c r="D408" s="41" t="s">
        <v>7914</v>
      </c>
      <c r="E408" s="41" t="s">
        <v>7970</v>
      </c>
      <c r="F408" s="41" t="s">
        <v>1048</v>
      </c>
      <c r="G408" s="41" t="s">
        <v>7889</v>
      </c>
      <c r="H408" s="41"/>
      <c r="I408" s="41"/>
    </row>
    <row r="409" spans="1:12" hidden="1">
      <c r="A409" s="41" t="s">
        <v>7969</v>
      </c>
      <c r="B409" s="58" t="s">
        <v>7962</v>
      </c>
      <c r="C409" s="41" t="s">
        <v>52</v>
      </c>
      <c r="D409" s="41" t="s">
        <v>7914</v>
      </c>
      <c r="E409" s="41" t="s">
        <v>7970</v>
      </c>
      <c r="F409" s="41" t="s">
        <v>1048</v>
      </c>
      <c r="G409" s="41" t="s">
        <v>7890</v>
      </c>
      <c r="H409" s="41"/>
      <c r="I409" s="41"/>
    </row>
    <row r="410" spans="1:12" hidden="1">
      <c r="A410" s="41" t="s">
        <v>7969</v>
      </c>
      <c r="B410" s="58" t="s">
        <v>7962</v>
      </c>
      <c r="C410" s="41" t="s">
        <v>52</v>
      </c>
      <c r="D410" s="41" t="s">
        <v>7914</v>
      </c>
      <c r="E410" s="41" t="s">
        <v>7970</v>
      </c>
      <c r="F410" s="41" t="s">
        <v>1048</v>
      </c>
      <c r="G410" s="41" t="s">
        <v>7891</v>
      </c>
      <c r="H410" s="42"/>
      <c r="I410" s="41"/>
    </row>
    <row r="411" spans="1:12" hidden="1">
      <c r="A411" s="41" t="s">
        <v>7969</v>
      </c>
      <c r="B411" s="58" t="s">
        <v>7962</v>
      </c>
      <c r="C411" s="41" t="s">
        <v>52</v>
      </c>
      <c r="D411" s="41" t="s">
        <v>7914</v>
      </c>
      <c r="E411" s="41" t="s">
        <v>7970</v>
      </c>
      <c r="F411" s="41" t="s">
        <v>1048</v>
      </c>
      <c r="G411" s="41" t="s">
        <v>7892</v>
      </c>
      <c r="H411" s="41"/>
      <c r="I411" s="41"/>
    </row>
    <row r="412" spans="1:12" hidden="1">
      <c r="A412" s="41" t="s">
        <v>7969</v>
      </c>
      <c r="B412" s="58" t="s">
        <v>7962</v>
      </c>
      <c r="C412" s="41" t="s">
        <v>52</v>
      </c>
      <c r="D412" s="41" t="s">
        <v>7914</v>
      </c>
      <c r="E412" s="41" t="s">
        <v>7970</v>
      </c>
      <c r="F412" s="41" t="s">
        <v>1048</v>
      </c>
      <c r="G412" s="41" t="s">
        <v>7893</v>
      </c>
      <c r="H412" s="41"/>
      <c r="I412" s="41"/>
    </row>
    <row r="413" spans="1:12" hidden="1">
      <c r="A413" s="41" t="s">
        <v>7969</v>
      </c>
      <c r="B413" s="58" t="s">
        <v>7962</v>
      </c>
      <c r="C413" s="41" t="s">
        <v>52</v>
      </c>
      <c r="D413" s="41" t="s">
        <v>7914</v>
      </c>
      <c r="E413" s="41" t="s">
        <v>7970</v>
      </c>
      <c r="F413" s="41" t="s">
        <v>1048</v>
      </c>
      <c r="G413" s="41" t="s">
        <v>7894</v>
      </c>
      <c r="H413" s="42">
        <v>42037</v>
      </c>
      <c r="I413" s="41"/>
    </row>
    <row r="414" spans="1:12" hidden="1">
      <c r="A414" s="40" t="s">
        <v>7969</v>
      </c>
      <c r="B414" s="57" t="s">
        <v>7962</v>
      </c>
      <c r="C414" s="40" t="s">
        <v>52</v>
      </c>
      <c r="D414" s="41" t="s">
        <v>7914</v>
      </c>
      <c r="E414" s="40" t="s">
        <v>7970</v>
      </c>
      <c r="F414" s="40" t="s">
        <v>7895</v>
      </c>
      <c r="G414" s="40" t="s">
        <v>7896</v>
      </c>
      <c r="H414" s="43">
        <f>I414-2</f>
        <v>42020</v>
      </c>
      <c r="I414" s="43">
        <f t="shared" ref="I414:I420" si="27">H415</f>
        <v>42022</v>
      </c>
      <c r="J414" s="40" t="s">
        <v>14</v>
      </c>
      <c r="K414" s="40">
        <v>100</v>
      </c>
    </row>
    <row r="415" spans="1:12" hidden="1">
      <c r="A415" s="40" t="s">
        <v>7969</v>
      </c>
      <c r="B415" s="57" t="s">
        <v>7962</v>
      </c>
      <c r="C415" s="40" t="s">
        <v>52</v>
      </c>
      <c r="D415" s="41" t="s">
        <v>7914</v>
      </c>
      <c r="E415" s="40" t="s">
        <v>7970</v>
      </c>
      <c r="F415" s="40" t="s">
        <v>7898</v>
      </c>
      <c r="G415" s="40" t="s">
        <v>7899</v>
      </c>
      <c r="H415" s="43">
        <f>I415-1</f>
        <v>42022</v>
      </c>
      <c r="I415" s="43">
        <f t="shared" si="27"/>
        <v>42023</v>
      </c>
      <c r="J415" s="40" t="s">
        <v>14</v>
      </c>
      <c r="K415" s="40">
        <v>100</v>
      </c>
    </row>
    <row r="416" spans="1:12" hidden="1">
      <c r="A416" s="40" t="s">
        <v>7969</v>
      </c>
      <c r="B416" s="57" t="s">
        <v>7962</v>
      </c>
      <c r="C416" s="40" t="s">
        <v>52</v>
      </c>
      <c r="D416" s="41" t="s">
        <v>7914</v>
      </c>
      <c r="E416" s="40" t="s">
        <v>7970</v>
      </c>
      <c r="F416" s="40" t="s">
        <v>7898</v>
      </c>
      <c r="G416" s="40" t="s">
        <v>7900</v>
      </c>
      <c r="H416" s="43">
        <f>I416-1</f>
        <v>42023</v>
      </c>
      <c r="I416" s="43">
        <f t="shared" si="27"/>
        <v>42024</v>
      </c>
      <c r="J416" s="40" t="s">
        <v>14</v>
      </c>
      <c r="K416" s="40">
        <v>100</v>
      </c>
    </row>
    <row r="417" spans="1:12">
      <c r="A417" s="40" t="s">
        <v>7969</v>
      </c>
      <c r="B417" s="57" t="s">
        <v>7962</v>
      </c>
      <c r="C417" s="40" t="s">
        <v>52</v>
      </c>
      <c r="D417" s="41" t="s">
        <v>7914</v>
      </c>
      <c r="E417" s="40" t="s">
        <v>7970</v>
      </c>
      <c r="F417" s="40" t="s">
        <v>7901</v>
      </c>
      <c r="G417" s="40" t="s">
        <v>7902</v>
      </c>
      <c r="H417" s="43">
        <f>I417-5</f>
        <v>42024</v>
      </c>
      <c r="I417" s="43">
        <f t="shared" si="27"/>
        <v>42029</v>
      </c>
      <c r="J417" s="40" t="s">
        <v>14</v>
      </c>
      <c r="K417" s="40">
        <v>100</v>
      </c>
    </row>
    <row r="418" spans="1:12" hidden="1">
      <c r="A418" s="40" t="s">
        <v>7969</v>
      </c>
      <c r="B418" s="57" t="s">
        <v>7962</v>
      </c>
      <c r="C418" s="40" t="s">
        <v>52</v>
      </c>
      <c r="D418" s="41" t="s">
        <v>7914</v>
      </c>
      <c r="E418" s="40" t="s">
        <v>7970</v>
      </c>
      <c r="F418" s="40" t="s">
        <v>7904</v>
      </c>
      <c r="G418" s="40" t="s">
        <v>7905</v>
      </c>
      <c r="H418" s="43">
        <f>I418-3</f>
        <v>42029</v>
      </c>
      <c r="I418" s="43">
        <f t="shared" si="27"/>
        <v>42032</v>
      </c>
      <c r="J418" s="40" t="s">
        <v>14</v>
      </c>
      <c r="K418" s="40">
        <v>100</v>
      </c>
    </row>
    <row r="419" spans="1:12" hidden="1">
      <c r="A419" s="40" t="s">
        <v>7969</v>
      </c>
      <c r="B419" s="57" t="s">
        <v>7962</v>
      </c>
      <c r="C419" s="40" t="s">
        <v>52</v>
      </c>
      <c r="D419" s="41" t="s">
        <v>7914</v>
      </c>
      <c r="E419" s="40" t="s">
        <v>7970</v>
      </c>
      <c r="F419" s="40" t="s">
        <v>7904</v>
      </c>
      <c r="G419" s="40" t="s">
        <v>7906</v>
      </c>
      <c r="H419" s="43">
        <f>I419-2</f>
        <v>42032</v>
      </c>
      <c r="I419" s="43">
        <f t="shared" si="27"/>
        <v>42034</v>
      </c>
      <c r="J419" s="40" t="s">
        <v>14</v>
      </c>
      <c r="K419" s="40">
        <v>100</v>
      </c>
    </row>
    <row r="420" spans="1:12" hidden="1">
      <c r="A420" s="40" t="s">
        <v>7969</v>
      </c>
      <c r="B420" s="57" t="s">
        <v>7962</v>
      </c>
      <c r="C420" s="40" t="s">
        <v>52</v>
      </c>
      <c r="D420" s="41" t="s">
        <v>7914</v>
      </c>
      <c r="E420" s="40" t="s">
        <v>7970</v>
      </c>
      <c r="F420" s="40" t="s">
        <v>7904</v>
      </c>
      <c r="G420" s="40" t="s">
        <v>7907</v>
      </c>
      <c r="H420" s="43">
        <f>I420-2</f>
        <v>42034</v>
      </c>
      <c r="I420" s="43">
        <f t="shared" si="27"/>
        <v>42036</v>
      </c>
      <c r="J420" s="40" t="s">
        <v>14</v>
      </c>
      <c r="K420" s="40">
        <v>100</v>
      </c>
    </row>
    <row r="421" spans="1:12" hidden="1">
      <c r="A421" s="40" t="s">
        <v>7969</v>
      </c>
      <c r="B421" s="57" t="s">
        <v>7962</v>
      </c>
      <c r="C421" s="40" t="s">
        <v>52</v>
      </c>
      <c r="D421" s="41" t="s">
        <v>7914</v>
      </c>
      <c r="E421" s="51" t="s">
        <v>7970</v>
      </c>
      <c r="F421" s="40" t="s">
        <v>7904</v>
      </c>
      <c r="G421" s="40" t="s">
        <v>7908</v>
      </c>
      <c r="H421" s="43">
        <f>I421-1</f>
        <v>42036</v>
      </c>
      <c r="I421" s="42">
        <v>42037</v>
      </c>
      <c r="J421" s="40" t="s">
        <v>14</v>
      </c>
      <c r="K421" s="40">
        <v>100</v>
      </c>
      <c r="L421" s="39" t="s">
        <v>7909</v>
      </c>
    </row>
    <row r="422" spans="1:12" hidden="1">
      <c r="A422" s="41" t="s">
        <v>7969</v>
      </c>
      <c r="B422" s="58" t="s">
        <v>7962</v>
      </c>
      <c r="C422" s="41" t="s">
        <v>52</v>
      </c>
      <c r="D422" s="41" t="s">
        <v>7914</v>
      </c>
      <c r="E422" s="41" t="s">
        <v>7971</v>
      </c>
      <c r="F422" s="41" t="s">
        <v>1048</v>
      </c>
      <c r="G422" s="41" t="s">
        <v>7888</v>
      </c>
      <c r="H422" s="42">
        <v>42020</v>
      </c>
      <c r="I422" s="41"/>
    </row>
    <row r="423" spans="1:12" hidden="1">
      <c r="A423" s="41" t="s">
        <v>7969</v>
      </c>
      <c r="B423" s="58" t="s">
        <v>7962</v>
      </c>
      <c r="C423" s="41" t="s">
        <v>52</v>
      </c>
      <c r="D423" s="41" t="s">
        <v>7914</v>
      </c>
      <c r="E423" s="41" t="s">
        <v>7971</v>
      </c>
      <c r="F423" s="41" t="s">
        <v>1048</v>
      </c>
      <c r="G423" s="41" t="s">
        <v>7889</v>
      </c>
      <c r="H423" s="41"/>
      <c r="I423" s="41"/>
    </row>
    <row r="424" spans="1:12" hidden="1">
      <c r="A424" s="41" t="s">
        <v>7969</v>
      </c>
      <c r="B424" s="58" t="s">
        <v>7962</v>
      </c>
      <c r="C424" s="41" t="s">
        <v>52</v>
      </c>
      <c r="D424" s="41" t="s">
        <v>7914</v>
      </c>
      <c r="E424" s="41" t="s">
        <v>7971</v>
      </c>
      <c r="F424" s="41" t="s">
        <v>1048</v>
      </c>
      <c r="G424" s="41" t="s">
        <v>7890</v>
      </c>
      <c r="H424" s="41"/>
      <c r="I424" s="41"/>
    </row>
    <row r="425" spans="1:12" hidden="1">
      <c r="A425" s="41" t="s">
        <v>7969</v>
      </c>
      <c r="B425" s="58" t="s">
        <v>7962</v>
      </c>
      <c r="C425" s="41" t="s">
        <v>52</v>
      </c>
      <c r="D425" s="41" t="s">
        <v>7914</v>
      </c>
      <c r="E425" s="41" t="s">
        <v>7971</v>
      </c>
      <c r="F425" s="41" t="s">
        <v>1048</v>
      </c>
      <c r="G425" s="41" t="s">
        <v>7891</v>
      </c>
      <c r="H425" s="42"/>
      <c r="I425" s="41"/>
    </row>
    <row r="426" spans="1:12" hidden="1">
      <c r="A426" s="41" t="s">
        <v>7969</v>
      </c>
      <c r="B426" s="58" t="s">
        <v>7962</v>
      </c>
      <c r="C426" s="41" t="s">
        <v>52</v>
      </c>
      <c r="D426" s="41" t="s">
        <v>7914</v>
      </c>
      <c r="E426" s="41" t="s">
        <v>7971</v>
      </c>
      <c r="F426" s="41" t="s">
        <v>1048</v>
      </c>
      <c r="G426" s="41" t="s">
        <v>7892</v>
      </c>
      <c r="H426" s="41"/>
      <c r="I426" s="41"/>
    </row>
    <row r="427" spans="1:12" hidden="1">
      <c r="A427" s="41" t="s">
        <v>7969</v>
      </c>
      <c r="B427" s="58" t="s">
        <v>7962</v>
      </c>
      <c r="C427" s="41" t="s">
        <v>52</v>
      </c>
      <c r="D427" s="41" t="s">
        <v>7914</v>
      </c>
      <c r="E427" s="41" t="s">
        <v>7971</v>
      </c>
      <c r="F427" s="41" t="s">
        <v>1048</v>
      </c>
      <c r="G427" s="41" t="s">
        <v>7893</v>
      </c>
      <c r="H427" s="41"/>
      <c r="I427" s="41"/>
    </row>
    <row r="428" spans="1:12" hidden="1">
      <c r="A428" s="41" t="s">
        <v>7969</v>
      </c>
      <c r="B428" s="58" t="s">
        <v>7962</v>
      </c>
      <c r="C428" s="41" t="s">
        <v>52</v>
      </c>
      <c r="D428" s="41" t="s">
        <v>7914</v>
      </c>
      <c r="E428" s="41" t="s">
        <v>7971</v>
      </c>
      <c r="F428" s="41" t="s">
        <v>1048</v>
      </c>
      <c r="G428" s="41" t="s">
        <v>7894</v>
      </c>
      <c r="H428" s="42">
        <v>42037</v>
      </c>
      <c r="I428" s="41"/>
    </row>
    <row r="429" spans="1:12" hidden="1">
      <c r="A429" s="40" t="s">
        <v>7969</v>
      </c>
      <c r="B429" s="57" t="s">
        <v>7962</v>
      </c>
      <c r="C429" s="40" t="s">
        <v>52</v>
      </c>
      <c r="D429" s="41" t="s">
        <v>7914</v>
      </c>
      <c r="E429" s="40" t="s">
        <v>7971</v>
      </c>
      <c r="F429" s="40" t="s">
        <v>7895</v>
      </c>
      <c r="G429" s="40" t="s">
        <v>7896</v>
      </c>
      <c r="H429" s="43">
        <f>I429-2</f>
        <v>42020</v>
      </c>
      <c r="I429" s="43">
        <f t="shared" ref="I429:I435" si="28">H430</f>
        <v>42022</v>
      </c>
      <c r="J429" s="40" t="s">
        <v>14</v>
      </c>
      <c r="K429" s="40">
        <v>100</v>
      </c>
    </row>
    <row r="430" spans="1:12" hidden="1">
      <c r="A430" s="40" t="s">
        <v>7969</v>
      </c>
      <c r="B430" s="57" t="s">
        <v>7962</v>
      </c>
      <c r="C430" s="40" t="s">
        <v>52</v>
      </c>
      <c r="D430" s="41" t="s">
        <v>7914</v>
      </c>
      <c r="E430" s="40" t="s">
        <v>7971</v>
      </c>
      <c r="F430" s="40" t="s">
        <v>7898</v>
      </c>
      <c r="G430" s="40" t="s">
        <v>7899</v>
      </c>
      <c r="H430" s="43">
        <f>I430-1</f>
        <v>42022</v>
      </c>
      <c r="I430" s="43">
        <f t="shared" si="28"/>
        <v>42023</v>
      </c>
      <c r="J430" s="40" t="s">
        <v>14</v>
      </c>
      <c r="K430" s="40">
        <v>100</v>
      </c>
    </row>
    <row r="431" spans="1:12" hidden="1">
      <c r="A431" s="40" t="s">
        <v>7969</v>
      </c>
      <c r="B431" s="57" t="s">
        <v>7962</v>
      </c>
      <c r="C431" s="40" t="s">
        <v>52</v>
      </c>
      <c r="D431" s="41" t="s">
        <v>7914</v>
      </c>
      <c r="E431" s="40" t="s">
        <v>7971</v>
      </c>
      <c r="F431" s="40" t="s">
        <v>7898</v>
      </c>
      <c r="G431" s="40" t="s">
        <v>7900</v>
      </c>
      <c r="H431" s="43">
        <f>I431-1</f>
        <v>42023</v>
      </c>
      <c r="I431" s="43">
        <f t="shared" si="28"/>
        <v>42024</v>
      </c>
      <c r="J431" s="40" t="s">
        <v>14</v>
      </c>
      <c r="K431" s="40">
        <v>100</v>
      </c>
    </row>
    <row r="432" spans="1:12">
      <c r="A432" s="40" t="s">
        <v>7969</v>
      </c>
      <c r="B432" s="57" t="s">
        <v>7962</v>
      </c>
      <c r="C432" s="40" t="s">
        <v>52</v>
      </c>
      <c r="D432" s="41" t="s">
        <v>7914</v>
      </c>
      <c r="E432" s="40" t="s">
        <v>7971</v>
      </c>
      <c r="F432" s="40" t="s">
        <v>7901</v>
      </c>
      <c r="G432" s="40" t="s">
        <v>7902</v>
      </c>
      <c r="H432" s="43">
        <f>I432-5</f>
        <v>42024</v>
      </c>
      <c r="I432" s="43">
        <f t="shared" si="28"/>
        <v>42029</v>
      </c>
      <c r="J432" s="40" t="s">
        <v>14</v>
      </c>
      <c r="K432" s="40">
        <v>100</v>
      </c>
    </row>
    <row r="433" spans="1:12" hidden="1">
      <c r="A433" s="40" t="s">
        <v>7969</v>
      </c>
      <c r="B433" s="57" t="s">
        <v>7962</v>
      </c>
      <c r="C433" s="40" t="s">
        <v>52</v>
      </c>
      <c r="D433" s="41" t="s">
        <v>7914</v>
      </c>
      <c r="E433" s="40" t="s">
        <v>7971</v>
      </c>
      <c r="F433" s="40" t="s">
        <v>7904</v>
      </c>
      <c r="G433" s="40" t="s">
        <v>7905</v>
      </c>
      <c r="H433" s="43">
        <f>I433-3</f>
        <v>42029</v>
      </c>
      <c r="I433" s="43">
        <f t="shared" si="28"/>
        <v>42032</v>
      </c>
      <c r="J433" s="40" t="s">
        <v>14</v>
      </c>
      <c r="K433" s="40">
        <v>100</v>
      </c>
    </row>
    <row r="434" spans="1:12" hidden="1">
      <c r="A434" s="40" t="s">
        <v>7969</v>
      </c>
      <c r="B434" s="57" t="s">
        <v>7962</v>
      </c>
      <c r="C434" s="40" t="s">
        <v>52</v>
      </c>
      <c r="D434" s="41" t="s">
        <v>7914</v>
      </c>
      <c r="E434" s="40" t="s">
        <v>7971</v>
      </c>
      <c r="F434" s="40" t="s">
        <v>7904</v>
      </c>
      <c r="G434" s="40" t="s">
        <v>7906</v>
      </c>
      <c r="H434" s="43">
        <f>I434-2</f>
        <v>42032</v>
      </c>
      <c r="I434" s="43">
        <f t="shared" si="28"/>
        <v>42034</v>
      </c>
      <c r="J434" s="40" t="s">
        <v>14</v>
      </c>
      <c r="K434" s="40">
        <v>100</v>
      </c>
    </row>
    <row r="435" spans="1:12" hidden="1">
      <c r="A435" s="40" t="s">
        <v>7969</v>
      </c>
      <c r="B435" s="57" t="s">
        <v>7962</v>
      </c>
      <c r="C435" s="40" t="s">
        <v>52</v>
      </c>
      <c r="D435" s="41" t="s">
        <v>7914</v>
      </c>
      <c r="E435" s="40" t="s">
        <v>7971</v>
      </c>
      <c r="F435" s="40" t="s">
        <v>7904</v>
      </c>
      <c r="G435" s="40" t="s">
        <v>7907</v>
      </c>
      <c r="H435" s="43">
        <f>I435-2</f>
        <v>42034</v>
      </c>
      <c r="I435" s="43">
        <f t="shared" si="28"/>
        <v>42036</v>
      </c>
      <c r="J435" s="40" t="s">
        <v>14</v>
      </c>
      <c r="K435" s="40">
        <v>100</v>
      </c>
    </row>
    <row r="436" spans="1:12" hidden="1">
      <c r="A436" s="40" t="s">
        <v>7969</v>
      </c>
      <c r="B436" s="57" t="s">
        <v>7962</v>
      </c>
      <c r="C436" s="40" t="s">
        <v>52</v>
      </c>
      <c r="D436" s="41" t="s">
        <v>7914</v>
      </c>
      <c r="E436" s="51" t="s">
        <v>7971</v>
      </c>
      <c r="F436" s="40" t="s">
        <v>7904</v>
      </c>
      <c r="G436" s="40" t="s">
        <v>7908</v>
      </c>
      <c r="H436" s="43">
        <f>I436-1</f>
        <v>42036</v>
      </c>
      <c r="I436" s="42">
        <v>42037</v>
      </c>
      <c r="J436" s="40" t="s">
        <v>14</v>
      </c>
      <c r="K436" s="40">
        <v>100</v>
      </c>
      <c r="L436" s="39" t="s">
        <v>7909</v>
      </c>
    </row>
    <row r="437" spans="1:12" hidden="1">
      <c r="A437" s="41" t="s">
        <v>7969</v>
      </c>
      <c r="B437" s="58" t="s">
        <v>7962</v>
      </c>
      <c r="C437" s="41" t="s">
        <v>52</v>
      </c>
      <c r="D437" s="41" t="s">
        <v>7914</v>
      </c>
      <c r="E437" s="41" t="s">
        <v>7972</v>
      </c>
      <c r="F437" s="41" t="s">
        <v>1048</v>
      </c>
      <c r="G437" s="41" t="s">
        <v>7888</v>
      </c>
      <c r="H437" s="42">
        <v>42020</v>
      </c>
      <c r="I437" s="41"/>
    </row>
    <row r="438" spans="1:12" hidden="1">
      <c r="A438" s="41" t="s">
        <v>7969</v>
      </c>
      <c r="B438" s="58" t="s">
        <v>7962</v>
      </c>
      <c r="C438" s="41" t="s">
        <v>52</v>
      </c>
      <c r="D438" s="41" t="s">
        <v>7914</v>
      </c>
      <c r="E438" s="41" t="s">
        <v>7972</v>
      </c>
      <c r="F438" s="41" t="s">
        <v>1048</v>
      </c>
      <c r="G438" s="41" t="s">
        <v>7889</v>
      </c>
      <c r="H438" s="41"/>
      <c r="I438" s="41"/>
    </row>
    <row r="439" spans="1:12" hidden="1">
      <c r="A439" s="41" t="s">
        <v>7969</v>
      </c>
      <c r="B439" s="58" t="s">
        <v>7962</v>
      </c>
      <c r="C439" s="41" t="s">
        <v>52</v>
      </c>
      <c r="D439" s="41" t="s">
        <v>7914</v>
      </c>
      <c r="E439" s="41" t="s">
        <v>7972</v>
      </c>
      <c r="F439" s="41" t="s">
        <v>1048</v>
      </c>
      <c r="G439" s="41" t="s">
        <v>7890</v>
      </c>
      <c r="H439" s="41"/>
      <c r="I439" s="41"/>
    </row>
    <row r="440" spans="1:12" hidden="1">
      <c r="A440" s="41" t="s">
        <v>7969</v>
      </c>
      <c r="B440" s="58" t="s">
        <v>7962</v>
      </c>
      <c r="C440" s="41" t="s">
        <v>52</v>
      </c>
      <c r="D440" s="41" t="s">
        <v>7914</v>
      </c>
      <c r="E440" s="41" t="s">
        <v>7972</v>
      </c>
      <c r="F440" s="41" t="s">
        <v>1048</v>
      </c>
      <c r="G440" s="41" t="s">
        <v>7891</v>
      </c>
      <c r="H440" s="42"/>
      <c r="I440" s="41"/>
    </row>
    <row r="441" spans="1:12" hidden="1">
      <c r="A441" s="41" t="s">
        <v>7969</v>
      </c>
      <c r="B441" s="58" t="s">
        <v>7962</v>
      </c>
      <c r="C441" s="41" t="s">
        <v>52</v>
      </c>
      <c r="D441" s="41" t="s">
        <v>7914</v>
      </c>
      <c r="E441" s="41" t="s">
        <v>7972</v>
      </c>
      <c r="F441" s="41" t="s">
        <v>1048</v>
      </c>
      <c r="G441" s="41" t="s">
        <v>7892</v>
      </c>
      <c r="H441" s="41"/>
      <c r="I441" s="41"/>
    </row>
    <row r="442" spans="1:12" hidden="1">
      <c r="A442" s="41" t="s">
        <v>7969</v>
      </c>
      <c r="B442" s="58" t="s">
        <v>7962</v>
      </c>
      <c r="C442" s="41" t="s">
        <v>52</v>
      </c>
      <c r="D442" s="41" t="s">
        <v>7914</v>
      </c>
      <c r="E442" s="41" t="s">
        <v>7972</v>
      </c>
      <c r="F442" s="41" t="s">
        <v>1048</v>
      </c>
      <c r="G442" s="41" t="s">
        <v>7893</v>
      </c>
      <c r="H442" s="41"/>
      <c r="I442" s="41"/>
    </row>
    <row r="443" spans="1:12" hidden="1">
      <c r="A443" s="41" t="s">
        <v>7969</v>
      </c>
      <c r="B443" s="58" t="s">
        <v>7962</v>
      </c>
      <c r="C443" s="41" t="s">
        <v>52</v>
      </c>
      <c r="D443" s="41" t="s">
        <v>7914</v>
      </c>
      <c r="E443" s="41" t="s">
        <v>7972</v>
      </c>
      <c r="F443" s="41" t="s">
        <v>1048</v>
      </c>
      <c r="G443" s="41" t="s">
        <v>7894</v>
      </c>
      <c r="H443" s="42">
        <v>42037</v>
      </c>
      <c r="I443" s="41"/>
    </row>
    <row r="444" spans="1:12" hidden="1">
      <c r="A444" s="40" t="s">
        <v>7969</v>
      </c>
      <c r="B444" s="57" t="s">
        <v>7962</v>
      </c>
      <c r="C444" s="40" t="s">
        <v>52</v>
      </c>
      <c r="D444" s="41" t="s">
        <v>7914</v>
      </c>
      <c r="E444" s="40" t="s">
        <v>7972</v>
      </c>
      <c r="F444" s="40" t="s">
        <v>7895</v>
      </c>
      <c r="G444" s="40" t="s">
        <v>7896</v>
      </c>
      <c r="H444" s="43">
        <f>I444-2</f>
        <v>42020</v>
      </c>
      <c r="I444" s="43">
        <f t="shared" ref="I444:I450" si="29">H445</f>
        <v>42022</v>
      </c>
      <c r="J444" s="40" t="s">
        <v>14</v>
      </c>
      <c r="K444" s="40">
        <v>100</v>
      </c>
    </row>
    <row r="445" spans="1:12" hidden="1">
      <c r="A445" s="40" t="s">
        <v>7969</v>
      </c>
      <c r="B445" s="57" t="s">
        <v>7962</v>
      </c>
      <c r="C445" s="40" t="s">
        <v>52</v>
      </c>
      <c r="D445" s="41" t="s">
        <v>7914</v>
      </c>
      <c r="E445" s="40" t="s">
        <v>7972</v>
      </c>
      <c r="F445" s="40" t="s">
        <v>7898</v>
      </c>
      <c r="G445" s="40" t="s">
        <v>7899</v>
      </c>
      <c r="H445" s="43">
        <f>I445-1</f>
        <v>42022</v>
      </c>
      <c r="I445" s="43">
        <f t="shared" si="29"/>
        <v>42023</v>
      </c>
      <c r="J445" s="40" t="s">
        <v>14</v>
      </c>
      <c r="K445" s="40">
        <v>100</v>
      </c>
    </row>
    <row r="446" spans="1:12" hidden="1">
      <c r="A446" s="40" t="s">
        <v>7969</v>
      </c>
      <c r="B446" s="57" t="s">
        <v>7962</v>
      </c>
      <c r="C446" s="40" t="s">
        <v>52</v>
      </c>
      <c r="D446" s="41" t="s">
        <v>7914</v>
      </c>
      <c r="E446" s="40" t="s">
        <v>7972</v>
      </c>
      <c r="F446" s="40" t="s">
        <v>7898</v>
      </c>
      <c r="G446" s="40" t="s">
        <v>7900</v>
      </c>
      <c r="H446" s="43">
        <f>I446-1</f>
        <v>42023</v>
      </c>
      <c r="I446" s="43">
        <f t="shared" si="29"/>
        <v>42024</v>
      </c>
      <c r="J446" s="40" t="s">
        <v>14</v>
      </c>
      <c r="K446" s="40">
        <v>100</v>
      </c>
    </row>
    <row r="447" spans="1:12">
      <c r="A447" s="40" t="s">
        <v>7969</v>
      </c>
      <c r="B447" s="57" t="s">
        <v>7962</v>
      </c>
      <c r="C447" s="40" t="s">
        <v>52</v>
      </c>
      <c r="D447" s="41" t="s">
        <v>7914</v>
      </c>
      <c r="E447" s="40" t="s">
        <v>7972</v>
      </c>
      <c r="F447" s="40" t="s">
        <v>7901</v>
      </c>
      <c r="G447" s="40" t="s">
        <v>7902</v>
      </c>
      <c r="H447" s="43">
        <f>I447-5</f>
        <v>42024</v>
      </c>
      <c r="I447" s="43">
        <f t="shared" si="29"/>
        <v>42029</v>
      </c>
      <c r="J447" s="40" t="s">
        <v>14</v>
      </c>
      <c r="K447" s="40">
        <v>100</v>
      </c>
    </row>
    <row r="448" spans="1:12" hidden="1">
      <c r="A448" s="40" t="s">
        <v>7969</v>
      </c>
      <c r="B448" s="57" t="s">
        <v>7962</v>
      </c>
      <c r="C448" s="40" t="s">
        <v>52</v>
      </c>
      <c r="D448" s="41" t="s">
        <v>7914</v>
      </c>
      <c r="E448" s="40" t="s">
        <v>7972</v>
      </c>
      <c r="F448" s="40" t="s">
        <v>7904</v>
      </c>
      <c r="G448" s="40" t="s">
        <v>7905</v>
      </c>
      <c r="H448" s="43">
        <f>I448-3</f>
        <v>42029</v>
      </c>
      <c r="I448" s="43">
        <f t="shared" si="29"/>
        <v>42032</v>
      </c>
      <c r="J448" s="40" t="s">
        <v>14</v>
      </c>
      <c r="K448" s="40">
        <v>100</v>
      </c>
    </row>
    <row r="449" spans="1:12" hidden="1">
      <c r="A449" s="40" t="s">
        <v>7969</v>
      </c>
      <c r="B449" s="57" t="s">
        <v>7962</v>
      </c>
      <c r="C449" s="40" t="s">
        <v>52</v>
      </c>
      <c r="D449" s="41" t="s">
        <v>7914</v>
      </c>
      <c r="E449" s="40" t="s">
        <v>7972</v>
      </c>
      <c r="F449" s="40" t="s">
        <v>7904</v>
      </c>
      <c r="G449" s="40" t="s">
        <v>7906</v>
      </c>
      <c r="H449" s="43">
        <f>I449-2</f>
        <v>42032</v>
      </c>
      <c r="I449" s="43">
        <f t="shared" si="29"/>
        <v>42034</v>
      </c>
      <c r="J449" s="40" t="s">
        <v>14</v>
      </c>
      <c r="K449" s="40">
        <v>100</v>
      </c>
    </row>
    <row r="450" spans="1:12" hidden="1">
      <c r="A450" s="40" t="s">
        <v>7969</v>
      </c>
      <c r="B450" s="57" t="s">
        <v>7962</v>
      </c>
      <c r="C450" s="40" t="s">
        <v>52</v>
      </c>
      <c r="D450" s="41" t="s">
        <v>7914</v>
      </c>
      <c r="E450" s="40" t="s">
        <v>7972</v>
      </c>
      <c r="F450" s="40" t="s">
        <v>7904</v>
      </c>
      <c r="G450" s="40" t="s">
        <v>7907</v>
      </c>
      <c r="H450" s="43">
        <f>I450-2</f>
        <v>42034</v>
      </c>
      <c r="I450" s="43">
        <f t="shared" si="29"/>
        <v>42036</v>
      </c>
      <c r="J450" s="40" t="s">
        <v>14</v>
      </c>
      <c r="K450" s="40">
        <v>100</v>
      </c>
    </row>
    <row r="451" spans="1:12" hidden="1">
      <c r="A451" s="40" t="s">
        <v>7969</v>
      </c>
      <c r="B451" s="57" t="s">
        <v>7962</v>
      </c>
      <c r="C451" s="40" t="s">
        <v>52</v>
      </c>
      <c r="D451" s="41" t="s">
        <v>7914</v>
      </c>
      <c r="E451" s="51" t="s">
        <v>7972</v>
      </c>
      <c r="F451" s="40" t="s">
        <v>7904</v>
      </c>
      <c r="G451" s="40" t="s">
        <v>7908</v>
      </c>
      <c r="H451" s="43">
        <f>I451-1</f>
        <v>42036</v>
      </c>
      <c r="I451" s="42">
        <v>42037</v>
      </c>
      <c r="J451" s="40" t="s">
        <v>14</v>
      </c>
      <c r="K451" s="40">
        <v>100</v>
      </c>
      <c r="L451" s="39" t="s">
        <v>7909</v>
      </c>
    </row>
    <row r="452" spans="1:12" hidden="1">
      <c r="A452" s="41" t="s">
        <v>7973</v>
      </c>
      <c r="B452" s="49" t="s">
        <v>7927</v>
      </c>
      <c r="C452" s="41" t="s">
        <v>7928</v>
      </c>
      <c r="D452" s="41" t="s">
        <v>7938</v>
      </c>
      <c r="E452" s="49" t="s">
        <v>7974</v>
      </c>
      <c r="F452" s="41" t="s">
        <v>1048</v>
      </c>
      <c r="G452" s="41" t="s">
        <v>7888</v>
      </c>
      <c r="H452" s="41"/>
      <c r="I452" s="41"/>
      <c r="J452" s="41"/>
      <c r="K452" s="41"/>
      <c r="L452" s="41"/>
    </row>
    <row r="453" spans="1:12" hidden="1">
      <c r="A453" s="41" t="s">
        <v>7973</v>
      </c>
      <c r="B453" s="49" t="s">
        <v>7927</v>
      </c>
      <c r="C453" s="41" t="s">
        <v>7928</v>
      </c>
      <c r="D453" s="41" t="s">
        <v>7938</v>
      </c>
      <c r="E453" s="49" t="s">
        <v>7974</v>
      </c>
      <c r="F453" s="41" t="s">
        <v>1048</v>
      </c>
      <c r="G453" s="41" t="s">
        <v>7889</v>
      </c>
      <c r="H453" s="42">
        <v>42005</v>
      </c>
      <c r="I453" s="41"/>
      <c r="J453" s="41"/>
      <c r="K453" s="41"/>
      <c r="L453" s="41"/>
    </row>
    <row r="454" spans="1:12" hidden="1">
      <c r="A454" s="41" t="s">
        <v>7973</v>
      </c>
      <c r="B454" s="49" t="s">
        <v>7927</v>
      </c>
      <c r="C454" s="41" t="s">
        <v>7928</v>
      </c>
      <c r="D454" s="41" t="s">
        <v>7938</v>
      </c>
      <c r="E454" s="49" t="s">
        <v>7974</v>
      </c>
      <c r="F454" s="41" t="s">
        <v>1048</v>
      </c>
      <c r="G454" s="41" t="s">
        <v>7890</v>
      </c>
      <c r="H454" s="42"/>
      <c r="I454" s="41"/>
      <c r="J454" s="41"/>
      <c r="K454" s="41"/>
      <c r="L454" s="41"/>
    </row>
    <row r="455" spans="1:12" hidden="1">
      <c r="A455" s="41" t="s">
        <v>7973</v>
      </c>
      <c r="B455" s="49" t="s">
        <v>7927</v>
      </c>
      <c r="C455" s="41" t="s">
        <v>7928</v>
      </c>
      <c r="D455" s="41" t="s">
        <v>7938</v>
      </c>
      <c r="E455" s="49" t="s">
        <v>7974</v>
      </c>
      <c r="F455" s="41" t="s">
        <v>1048</v>
      </c>
      <c r="G455" s="41" t="s">
        <v>7891</v>
      </c>
      <c r="H455" s="53"/>
      <c r="I455" s="41"/>
      <c r="J455" s="41"/>
      <c r="K455" s="41"/>
      <c r="L455" s="41"/>
    </row>
    <row r="456" spans="1:12" hidden="1">
      <c r="A456" s="41" t="s">
        <v>7973</v>
      </c>
      <c r="B456" s="49" t="s">
        <v>7927</v>
      </c>
      <c r="C456" s="41" t="s">
        <v>7928</v>
      </c>
      <c r="D456" s="41" t="s">
        <v>7938</v>
      </c>
      <c r="E456" s="49" t="s">
        <v>7974</v>
      </c>
      <c r="F456" s="41" t="s">
        <v>1048</v>
      </c>
      <c r="G456" s="41" t="s">
        <v>7892</v>
      </c>
      <c r="H456" s="42">
        <v>42065</v>
      </c>
      <c r="I456" s="41"/>
      <c r="J456" s="41"/>
      <c r="K456" s="41"/>
      <c r="L456" s="41"/>
    </row>
    <row r="457" spans="1:12" hidden="1">
      <c r="A457" s="41" t="s">
        <v>7973</v>
      </c>
      <c r="B457" s="49" t="s">
        <v>7927</v>
      </c>
      <c r="C457" s="41" t="s">
        <v>7928</v>
      </c>
      <c r="D457" s="41" t="s">
        <v>7938</v>
      </c>
      <c r="E457" s="49" t="s">
        <v>7974</v>
      </c>
      <c r="F457" s="41" t="s">
        <v>1048</v>
      </c>
      <c r="G457" s="41" t="s">
        <v>7893</v>
      </c>
      <c r="H457" s="42"/>
      <c r="I457" s="41"/>
      <c r="J457" s="41"/>
      <c r="K457" s="41"/>
      <c r="L457" s="41"/>
    </row>
    <row r="458" spans="1:12" hidden="1">
      <c r="A458" s="41" t="s">
        <v>7973</v>
      </c>
      <c r="B458" s="49" t="s">
        <v>7927</v>
      </c>
      <c r="C458" s="41" t="s">
        <v>7928</v>
      </c>
      <c r="D458" s="41" t="s">
        <v>7938</v>
      </c>
      <c r="E458" s="49" t="s">
        <v>7974</v>
      </c>
      <c r="F458" s="41" t="s">
        <v>1048</v>
      </c>
      <c r="G458" s="41" t="s">
        <v>7894</v>
      </c>
      <c r="H458" s="42">
        <v>42049</v>
      </c>
      <c r="I458" s="41"/>
      <c r="J458" s="41"/>
      <c r="K458" s="41"/>
      <c r="L458" s="41"/>
    </row>
    <row r="459" spans="1:12" hidden="1">
      <c r="A459" s="41" t="s">
        <v>7973</v>
      </c>
      <c r="B459" s="48" t="s">
        <v>7927</v>
      </c>
      <c r="C459" s="40" t="s">
        <v>7928</v>
      </c>
      <c r="D459" s="41" t="s">
        <v>7938</v>
      </c>
      <c r="E459" s="48" t="s">
        <v>7974</v>
      </c>
      <c r="F459" s="40" t="s">
        <v>7895</v>
      </c>
      <c r="G459" s="40" t="s">
        <v>7896</v>
      </c>
      <c r="H459" s="43">
        <f>I459-2</f>
        <v>42032</v>
      </c>
      <c r="I459" s="43">
        <f t="shared" ref="I459:I465" si="30">H460</f>
        <v>42034</v>
      </c>
      <c r="J459" s="40" t="s">
        <v>6184</v>
      </c>
      <c r="K459" s="40">
        <v>100</v>
      </c>
      <c r="L459" s="40" t="s">
        <v>7975</v>
      </c>
    </row>
    <row r="460" spans="1:12" hidden="1">
      <c r="A460" s="40" t="s">
        <v>7973</v>
      </c>
      <c r="B460" s="48" t="s">
        <v>7927</v>
      </c>
      <c r="C460" s="40" t="s">
        <v>7928</v>
      </c>
      <c r="D460" s="41" t="s">
        <v>7938</v>
      </c>
      <c r="E460" s="48" t="s">
        <v>7974</v>
      </c>
      <c r="F460" s="40" t="s">
        <v>7898</v>
      </c>
      <c r="G460" s="40" t="s">
        <v>7899</v>
      </c>
      <c r="H460" s="43">
        <f>I460-1</f>
        <v>42034</v>
      </c>
      <c r="I460" s="43">
        <f t="shared" si="30"/>
        <v>42035</v>
      </c>
      <c r="J460" s="40" t="s">
        <v>6184</v>
      </c>
      <c r="K460" s="40">
        <v>100</v>
      </c>
      <c r="L460" s="40"/>
    </row>
    <row r="461" spans="1:12" hidden="1">
      <c r="A461" s="40" t="s">
        <v>7973</v>
      </c>
      <c r="B461" s="48" t="s">
        <v>7927</v>
      </c>
      <c r="C461" s="40" t="s">
        <v>7928</v>
      </c>
      <c r="D461" s="41" t="s">
        <v>7938</v>
      </c>
      <c r="E461" s="48" t="s">
        <v>7974</v>
      </c>
      <c r="F461" s="40" t="s">
        <v>7898</v>
      </c>
      <c r="G461" s="40" t="s">
        <v>7925</v>
      </c>
      <c r="H461" s="43">
        <f>I461-1</f>
        <v>42035</v>
      </c>
      <c r="I461" s="43">
        <f t="shared" si="30"/>
        <v>42036</v>
      </c>
      <c r="J461" s="40" t="s">
        <v>6184</v>
      </c>
      <c r="K461" s="40">
        <v>100</v>
      </c>
      <c r="L461" s="40"/>
    </row>
    <row r="462" spans="1:12">
      <c r="A462" s="40" t="s">
        <v>7973</v>
      </c>
      <c r="B462" s="48" t="s">
        <v>7927</v>
      </c>
      <c r="C462" s="40" t="s">
        <v>7928</v>
      </c>
      <c r="D462" s="41" t="s">
        <v>7938</v>
      </c>
      <c r="E462" s="48" t="s">
        <v>7974</v>
      </c>
      <c r="F462" s="40" t="s">
        <v>7901</v>
      </c>
      <c r="G462" s="40" t="s">
        <v>7940</v>
      </c>
      <c r="H462" s="43">
        <f>I462-5</f>
        <v>42036</v>
      </c>
      <c r="I462" s="43">
        <f t="shared" si="30"/>
        <v>42041</v>
      </c>
      <c r="J462" s="40" t="s">
        <v>6184</v>
      </c>
      <c r="K462" s="40">
        <v>100</v>
      </c>
      <c r="L462" s="40"/>
    </row>
    <row r="463" spans="1:12" hidden="1">
      <c r="A463" s="40" t="s">
        <v>7973</v>
      </c>
      <c r="B463" s="48" t="s">
        <v>7927</v>
      </c>
      <c r="C463" s="40" t="s">
        <v>7928</v>
      </c>
      <c r="D463" s="41" t="s">
        <v>7938</v>
      </c>
      <c r="E463" s="48" t="s">
        <v>7974</v>
      </c>
      <c r="F463" s="40" t="s">
        <v>7904</v>
      </c>
      <c r="G463" s="40" t="s">
        <v>7905</v>
      </c>
      <c r="H463" s="43">
        <f>I463-3</f>
        <v>42041</v>
      </c>
      <c r="I463" s="43">
        <f t="shared" si="30"/>
        <v>42044</v>
      </c>
      <c r="J463" s="40" t="s">
        <v>6184</v>
      </c>
      <c r="K463" s="40">
        <v>100</v>
      </c>
    </row>
    <row r="464" spans="1:12" hidden="1">
      <c r="A464" s="40" t="s">
        <v>7973</v>
      </c>
      <c r="B464" s="48" t="s">
        <v>7927</v>
      </c>
      <c r="C464" s="40" t="s">
        <v>7928</v>
      </c>
      <c r="D464" s="41" t="s">
        <v>7938</v>
      </c>
      <c r="E464" s="48" t="s">
        <v>7974</v>
      </c>
      <c r="F464" s="40" t="s">
        <v>7904</v>
      </c>
      <c r="G464" s="40" t="s">
        <v>7906</v>
      </c>
      <c r="H464" s="43">
        <f>I464-2</f>
        <v>42044</v>
      </c>
      <c r="I464" s="43">
        <f t="shared" si="30"/>
        <v>42046</v>
      </c>
      <c r="J464" s="40" t="s">
        <v>6184</v>
      </c>
      <c r="K464" s="40">
        <v>100</v>
      </c>
    </row>
    <row r="465" spans="1:12" hidden="1">
      <c r="A465" s="40" t="s">
        <v>7973</v>
      </c>
      <c r="B465" s="48" t="s">
        <v>7927</v>
      </c>
      <c r="C465" s="40" t="s">
        <v>7928</v>
      </c>
      <c r="D465" s="41" t="s">
        <v>7938</v>
      </c>
      <c r="E465" s="48" t="s">
        <v>7974</v>
      </c>
      <c r="F465" s="40" t="s">
        <v>7904</v>
      </c>
      <c r="G465" s="40" t="s">
        <v>7907</v>
      </c>
      <c r="H465" s="43">
        <f>I465-2</f>
        <v>42046</v>
      </c>
      <c r="I465" s="43">
        <f t="shared" si="30"/>
        <v>42048</v>
      </c>
      <c r="J465" s="40" t="s">
        <v>6184</v>
      </c>
      <c r="K465" s="40">
        <v>100</v>
      </c>
    </row>
    <row r="466" spans="1:12" hidden="1">
      <c r="A466" s="40" t="s">
        <v>7973</v>
      </c>
      <c r="B466" s="48" t="s">
        <v>7927</v>
      </c>
      <c r="C466" s="40" t="s">
        <v>7928</v>
      </c>
      <c r="D466" s="41" t="s">
        <v>7938</v>
      </c>
      <c r="E466" s="48" t="s">
        <v>7974</v>
      </c>
      <c r="F466" s="40" t="s">
        <v>7904</v>
      </c>
      <c r="G466" s="40" t="s">
        <v>7908</v>
      </c>
      <c r="H466" s="43">
        <f>I466-1</f>
        <v>42048</v>
      </c>
      <c r="I466" s="42">
        <v>42049</v>
      </c>
      <c r="J466" s="40" t="s">
        <v>6184</v>
      </c>
      <c r="K466" s="40">
        <v>100</v>
      </c>
    </row>
    <row r="467" spans="1:12" hidden="1">
      <c r="A467" s="41" t="s">
        <v>7976</v>
      </c>
      <c r="B467" s="41" t="s">
        <v>102</v>
      </c>
      <c r="C467" s="41" t="s">
        <v>65</v>
      </c>
      <c r="D467" s="41" t="s">
        <v>7914</v>
      </c>
      <c r="E467" s="41" t="s">
        <v>7977</v>
      </c>
      <c r="F467" s="41" t="s">
        <v>1048</v>
      </c>
      <c r="G467" s="41" t="s">
        <v>7888</v>
      </c>
      <c r="H467" s="42">
        <v>42032</v>
      </c>
      <c r="I467" s="41"/>
      <c r="J467" s="41"/>
      <c r="K467" s="41"/>
      <c r="L467" s="40"/>
    </row>
    <row r="468" spans="1:12" hidden="1">
      <c r="A468" s="41" t="s">
        <v>7976</v>
      </c>
      <c r="B468" s="41" t="s">
        <v>102</v>
      </c>
      <c r="C468" s="41" t="s">
        <v>65</v>
      </c>
      <c r="D468" s="41" t="s">
        <v>7914</v>
      </c>
      <c r="E468" s="41" t="s">
        <v>7977</v>
      </c>
      <c r="F468" s="41" t="s">
        <v>1048</v>
      </c>
      <c r="G468" s="41" t="s">
        <v>7889</v>
      </c>
      <c r="H468" s="42"/>
      <c r="I468" s="41"/>
      <c r="J468" s="41"/>
      <c r="K468" s="41"/>
      <c r="L468" s="40"/>
    </row>
    <row r="469" spans="1:12" hidden="1">
      <c r="A469" s="41" t="s">
        <v>7976</v>
      </c>
      <c r="B469" s="41" t="s">
        <v>102</v>
      </c>
      <c r="C469" s="41" t="s">
        <v>65</v>
      </c>
      <c r="D469" s="41" t="s">
        <v>7914</v>
      </c>
      <c r="E469" s="41" t="s">
        <v>7977</v>
      </c>
      <c r="F469" s="41" t="s">
        <v>1048</v>
      </c>
      <c r="G469" s="41" t="s">
        <v>7890</v>
      </c>
      <c r="H469" s="41"/>
      <c r="I469" s="41"/>
      <c r="J469" s="41"/>
      <c r="K469" s="41"/>
      <c r="L469" s="40"/>
    </row>
    <row r="470" spans="1:12" hidden="1">
      <c r="A470" s="41" t="s">
        <v>7976</v>
      </c>
      <c r="B470" s="41" t="s">
        <v>102</v>
      </c>
      <c r="C470" s="41" t="s">
        <v>65</v>
      </c>
      <c r="D470" s="41" t="s">
        <v>7914</v>
      </c>
      <c r="E470" s="41" t="s">
        <v>7977</v>
      </c>
      <c r="F470" s="41" t="s">
        <v>1048</v>
      </c>
      <c r="G470" s="41" t="s">
        <v>7891</v>
      </c>
      <c r="H470" s="42"/>
      <c r="I470" s="41"/>
      <c r="J470" s="41"/>
      <c r="K470" s="41"/>
      <c r="L470" s="40"/>
    </row>
    <row r="471" spans="1:12" hidden="1">
      <c r="A471" s="41" t="s">
        <v>7976</v>
      </c>
      <c r="B471" s="41" t="s">
        <v>102</v>
      </c>
      <c r="C471" s="41" t="s">
        <v>65</v>
      </c>
      <c r="D471" s="41" t="s">
        <v>7914</v>
      </c>
      <c r="E471" s="41" t="s">
        <v>7977</v>
      </c>
      <c r="F471" s="41" t="s">
        <v>1048</v>
      </c>
      <c r="G471" s="41" t="s">
        <v>7892</v>
      </c>
      <c r="H471" s="44"/>
      <c r="I471" s="41"/>
      <c r="J471" s="41"/>
      <c r="K471" s="41"/>
      <c r="L471" s="40"/>
    </row>
    <row r="472" spans="1:12" hidden="1">
      <c r="A472" s="41" t="s">
        <v>7976</v>
      </c>
      <c r="B472" s="41" t="s">
        <v>102</v>
      </c>
      <c r="C472" s="41" t="s">
        <v>65</v>
      </c>
      <c r="D472" s="41" t="s">
        <v>7914</v>
      </c>
      <c r="E472" s="41" t="s">
        <v>7977</v>
      </c>
      <c r="F472" s="41" t="s">
        <v>1048</v>
      </c>
      <c r="G472" s="41" t="s">
        <v>7893</v>
      </c>
      <c r="H472" s="44"/>
      <c r="I472" s="41"/>
      <c r="J472" s="41"/>
      <c r="K472" s="41"/>
      <c r="L472" s="40"/>
    </row>
    <row r="473" spans="1:12" hidden="1">
      <c r="A473" s="41" t="s">
        <v>7976</v>
      </c>
      <c r="B473" s="41" t="s">
        <v>102</v>
      </c>
      <c r="C473" s="41" t="s">
        <v>65</v>
      </c>
      <c r="D473" s="41" t="s">
        <v>7914</v>
      </c>
      <c r="E473" s="41" t="s">
        <v>7977</v>
      </c>
      <c r="F473" s="41" t="s">
        <v>1048</v>
      </c>
      <c r="G473" s="41" t="s">
        <v>7894</v>
      </c>
      <c r="H473" s="42">
        <v>42050</v>
      </c>
      <c r="I473" s="41"/>
      <c r="J473" s="41"/>
      <c r="K473" s="41"/>
      <c r="L473" s="40"/>
    </row>
    <row r="474" spans="1:12" hidden="1">
      <c r="A474" s="40" t="s">
        <v>7976</v>
      </c>
      <c r="B474" s="40" t="s">
        <v>102</v>
      </c>
      <c r="C474" s="40" t="s">
        <v>65</v>
      </c>
      <c r="D474" s="41" t="s">
        <v>7914</v>
      </c>
      <c r="E474" s="40" t="s">
        <v>7977</v>
      </c>
      <c r="F474" s="40" t="s">
        <v>7895</v>
      </c>
      <c r="G474" s="40" t="s">
        <v>7896</v>
      </c>
      <c r="H474" s="43">
        <f>I474-2</f>
        <v>42033</v>
      </c>
      <c r="I474" s="43">
        <f t="shared" ref="I474:I480" si="31">H475</f>
        <v>42035</v>
      </c>
      <c r="J474" s="40" t="s">
        <v>157</v>
      </c>
      <c r="K474" s="40">
        <v>100</v>
      </c>
      <c r="L474" s="40"/>
    </row>
    <row r="475" spans="1:12" hidden="1">
      <c r="A475" s="40" t="s">
        <v>7976</v>
      </c>
      <c r="B475" s="40" t="s">
        <v>102</v>
      </c>
      <c r="C475" s="40" t="s">
        <v>65</v>
      </c>
      <c r="D475" s="41" t="s">
        <v>7914</v>
      </c>
      <c r="E475" s="40" t="s">
        <v>7977</v>
      </c>
      <c r="F475" s="40" t="s">
        <v>7898</v>
      </c>
      <c r="G475" s="40" t="s">
        <v>7899</v>
      </c>
      <c r="H475" s="43">
        <f>I475-1</f>
        <v>42035</v>
      </c>
      <c r="I475" s="43">
        <f t="shared" si="31"/>
        <v>42036</v>
      </c>
      <c r="J475" s="40" t="s">
        <v>157</v>
      </c>
      <c r="K475" s="40">
        <v>100</v>
      </c>
      <c r="L475" s="40"/>
    </row>
    <row r="476" spans="1:12" hidden="1">
      <c r="A476" s="40" t="s">
        <v>7976</v>
      </c>
      <c r="B476" s="40" t="s">
        <v>102</v>
      </c>
      <c r="C476" s="40" t="s">
        <v>65</v>
      </c>
      <c r="D476" s="41" t="s">
        <v>7914</v>
      </c>
      <c r="E476" s="40" t="s">
        <v>7977</v>
      </c>
      <c r="F476" s="40" t="s">
        <v>7898</v>
      </c>
      <c r="G476" s="40" t="s">
        <v>7900</v>
      </c>
      <c r="H476" s="43">
        <f>I476-1</f>
        <v>42036</v>
      </c>
      <c r="I476" s="43">
        <f t="shared" si="31"/>
        <v>42037</v>
      </c>
      <c r="J476" s="40" t="s">
        <v>157</v>
      </c>
      <c r="K476" s="40">
        <v>100</v>
      </c>
      <c r="L476" s="40"/>
    </row>
    <row r="477" spans="1:12">
      <c r="A477" s="40" t="s">
        <v>7976</v>
      </c>
      <c r="B477" s="40" t="s">
        <v>102</v>
      </c>
      <c r="C477" s="40" t="s">
        <v>65</v>
      </c>
      <c r="D477" s="41" t="s">
        <v>7914</v>
      </c>
      <c r="E477" s="40" t="s">
        <v>7977</v>
      </c>
      <c r="F477" s="40" t="s">
        <v>7901</v>
      </c>
      <c r="G477" s="40" t="s">
        <v>7902</v>
      </c>
      <c r="H477" s="43">
        <f>I477-5</f>
        <v>42037</v>
      </c>
      <c r="I477" s="43">
        <f t="shared" si="31"/>
        <v>42042</v>
      </c>
      <c r="J477" s="40" t="s">
        <v>157</v>
      </c>
      <c r="K477" s="40">
        <v>100</v>
      </c>
      <c r="L477" s="40"/>
    </row>
    <row r="478" spans="1:12" hidden="1">
      <c r="A478" s="40" t="s">
        <v>7976</v>
      </c>
      <c r="B478" s="40" t="s">
        <v>102</v>
      </c>
      <c r="C478" s="40" t="s">
        <v>65</v>
      </c>
      <c r="D478" s="41" t="s">
        <v>7914</v>
      </c>
      <c r="E478" s="40" t="s">
        <v>7977</v>
      </c>
      <c r="F478" s="40" t="s">
        <v>7904</v>
      </c>
      <c r="G478" s="40" t="s">
        <v>7905</v>
      </c>
      <c r="H478" s="43">
        <f>I478-3</f>
        <v>42042</v>
      </c>
      <c r="I478" s="43">
        <f t="shared" si="31"/>
        <v>42045</v>
      </c>
      <c r="J478" s="40" t="s">
        <v>157</v>
      </c>
      <c r="K478" s="40">
        <v>100</v>
      </c>
      <c r="L478" s="40"/>
    </row>
    <row r="479" spans="1:12" hidden="1">
      <c r="A479" s="40" t="s">
        <v>7976</v>
      </c>
      <c r="B479" s="40" t="s">
        <v>102</v>
      </c>
      <c r="C479" s="40" t="s">
        <v>65</v>
      </c>
      <c r="D479" s="41" t="s">
        <v>7914</v>
      </c>
      <c r="E479" s="40" t="s">
        <v>7977</v>
      </c>
      <c r="F479" s="40" t="s">
        <v>7904</v>
      </c>
      <c r="G479" s="40" t="s">
        <v>7906</v>
      </c>
      <c r="H479" s="43">
        <f>I479-2</f>
        <v>42045</v>
      </c>
      <c r="I479" s="43">
        <f t="shared" si="31"/>
        <v>42047</v>
      </c>
      <c r="J479" s="40" t="s">
        <v>157</v>
      </c>
      <c r="K479" s="40">
        <v>100</v>
      </c>
      <c r="L479" s="40"/>
    </row>
    <row r="480" spans="1:12" hidden="1">
      <c r="A480" s="40" t="s">
        <v>7976</v>
      </c>
      <c r="B480" s="40" t="s">
        <v>102</v>
      </c>
      <c r="C480" s="40" t="s">
        <v>65</v>
      </c>
      <c r="D480" s="41" t="s">
        <v>7914</v>
      </c>
      <c r="E480" s="40" t="s">
        <v>7977</v>
      </c>
      <c r="F480" s="40" t="s">
        <v>7904</v>
      </c>
      <c r="G480" s="40" t="s">
        <v>7907</v>
      </c>
      <c r="H480" s="43">
        <f>I480-2</f>
        <v>42047</v>
      </c>
      <c r="I480" s="43">
        <f t="shared" si="31"/>
        <v>42049</v>
      </c>
      <c r="J480" s="40" t="s">
        <v>157</v>
      </c>
      <c r="K480" s="40">
        <v>100</v>
      </c>
      <c r="L480" s="40"/>
    </row>
    <row r="481" spans="1:12" hidden="1">
      <c r="A481" s="40" t="s">
        <v>7976</v>
      </c>
      <c r="B481" s="40" t="s">
        <v>102</v>
      </c>
      <c r="C481" s="40" t="s">
        <v>65</v>
      </c>
      <c r="D481" s="41" t="s">
        <v>7914</v>
      </c>
      <c r="E481" s="40" t="s">
        <v>7977</v>
      </c>
      <c r="F481" s="40" t="s">
        <v>7904</v>
      </c>
      <c r="G481" s="40" t="s">
        <v>7908</v>
      </c>
      <c r="H481" s="43">
        <f>I481-1</f>
        <v>42049</v>
      </c>
      <c r="I481" s="42">
        <v>42050</v>
      </c>
      <c r="J481" s="40" t="s">
        <v>157</v>
      </c>
      <c r="K481" s="40">
        <v>100</v>
      </c>
    </row>
    <row r="482" spans="1:12" hidden="1">
      <c r="A482" s="41" t="s">
        <v>7953</v>
      </c>
      <c r="B482" s="49" t="s">
        <v>7927</v>
      </c>
      <c r="C482" s="45" t="s">
        <v>7928</v>
      </c>
      <c r="D482" s="41" t="s">
        <v>7929</v>
      </c>
      <c r="E482" s="41" t="s">
        <v>7978</v>
      </c>
      <c r="F482" s="41" t="s">
        <v>1048</v>
      </c>
      <c r="G482" s="41" t="s">
        <v>7888</v>
      </c>
      <c r="H482" s="43">
        <v>42045</v>
      </c>
      <c r="I482" s="41"/>
      <c r="J482" s="41"/>
      <c r="K482" s="41"/>
      <c r="L482" s="41"/>
    </row>
    <row r="483" spans="1:12" hidden="1">
      <c r="A483" s="41" t="s">
        <v>7953</v>
      </c>
      <c r="B483" s="49" t="s">
        <v>7927</v>
      </c>
      <c r="C483" s="45" t="s">
        <v>7928</v>
      </c>
      <c r="D483" s="41" t="s">
        <v>7929</v>
      </c>
      <c r="E483" s="41" t="s">
        <v>7978</v>
      </c>
      <c r="F483" s="41" t="s">
        <v>1048</v>
      </c>
      <c r="G483" s="41" t="s">
        <v>7889</v>
      </c>
      <c r="H483" s="43"/>
      <c r="I483" s="41"/>
      <c r="J483" s="41"/>
      <c r="K483" s="41"/>
      <c r="L483" s="41"/>
    </row>
    <row r="484" spans="1:12" hidden="1">
      <c r="A484" s="41" t="s">
        <v>7953</v>
      </c>
      <c r="B484" s="49" t="s">
        <v>7927</v>
      </c>
      <c r="C484" s="45" t="s">
        <v>7928</v>
      </c>
      <c r="D484" s="41" t="s">
        <v>7929</v>
      </c>
      <c r="E484" s="41" t="s">
        <v>7978</v>
      </c>
      <c r="F484" s="41" t="s">
        <v>1048</v>
      </c>
      <c r="G484" s="41" t="s">
        <v>7890</v>
      </c>
      <c r="H484" s="42"/>
      <c r="I484" s="41"/>
      <c r="J484" s="41"/>
      <c r="K484" s="41"/>
      <c r="L484" s="41"/>
    </row>
    <row r="485" spans="1:12" hidden="1">
      <c r="A485" s="41" t="s">
        <v>7953</v>
      </c>
      <c r="B485" s="49" t="s">
        <v>7927</v>
      </c>
      <c r="C485" s="45" t="s">
        <v>7928</v>
      </c>
      <c r="D485" s="41" t="s">
        <v>7929</v>
      </c>
      <c r="E485" s="41" t="s">
        <v>7978</v>
      </c>
      <c r="F485" s="41" t="s">
        <v>1048</v>
      </c>
      <c r="G485" s="41" t="s">
        <v>7891</v>
      </c>
      <c r="H485" s="42"/>
      <c r="I485" s="41"/>
      <c r="J485" s="41"/>
      <c r="K485" s="41"/>
      <c r="L485" s="41"/>
    </row>
    <row r="486" spans="1:12" hidden="1">
      <c r="A486" s="41" t="s">
        <v>7953</v>
      </c>
      <c r="B486" s="49" t="s">
        <v>7927</v>
      </c>
      <c r="C486" s="45" t="s">
        <v>7928</v>
      </c>
      <c r="D486" s="41" t="s">
        <v>7929</v>
      </c>
      <c r="E486" s="41" t="s">
        <v>7978</v>
      </c>
      <c r="F486" s="41" t="s">
        <v>1048</v>
      </c>
      <c r="G486" s="41" t="s">
        <v>7892</v>
      </c>
      <c r="H486" s="53"/>
      <c r="I486" s="41"/>
      <c r="J486" s="41"/>
      <c r="K486" s="41"/>
      <c r="L486" s="41"/>
    </row>
    <row r="487" spans="1:12" hidden="1">
      <c r="A487" s="41" t="s">
        <v>7953</v>
      </c>
      <c r="B487" s="49" t="s">
        <v>7927</v>
      </c>
      <c r="C487" s="45" t="s">
        <v>7928</v>
      </c>
      <c r="D487" s="41" t="s">
        <v>7929</v>
      </c>
      <c r="E487" s="41" t="s">
        <v>7978</v>
      </c>
      <c r="F487" s="41" t="s">
        <v>1048</v>
      </c>
      <c r="G487" s="41" t="s">
        <v>7893</v>
      </c>
      <c r="H487" s="42"/>
      <c r="I487" s="41"/>
      <c r="J487" s="41"/>
      <c r="K487" s="41"/>
      <c r="L487" s="41"/>
    </row>
    <row r="488" spans="1:12" hidden="1">
      <c r="A488" s="41" t="s">
        <v>7953</v>
      </c>
      <c r="B488" s="49" t="s">
        <v>7927</v>
      </c>
      <c r="C488" s="45" t="s">
        <v>7928</v>
      </c>
      <c r="D488" s="41" t="s">
        <v>7929</v>
      </c>
      <c r="E488" s="41" t="s">
        <v>7978</v>
      </c>
      <c r="F488" s="41" t="s">
        <v>1048</v>
      </c>
      <c r="G488" s="41" t="s">
        <v>7894</v>
      </c>
      <c r="H488" s="42">
        <v>42062</v>
      </c>
      <c r="I488" s="41"/>
      <c r="J488" s="41"/>
      <c r="K488" s="41"/>
      <c r="L488" s="41"/>
    </row>
    <row r="489" spans="1:12" hidden="1">
      <c r="A489" s="40" t="s">
        <v>7953</v>
      </c>
      <c r="B489" s="48" t="s">
        <v>7927</v>
      </c>
      <c r="C489" s="44" t="s">
        <v>7928</v>
      </c>
      <c r="D489" s="41" t="s">
        <v>7929</v>
      </c>
      <c r="E489" s="40" t="s">
        <v>7978</v>
      </c>
      <c r="F489" s="40" t="s">
        <v>7895</v>
      </c>
      <c r="G489" s="40" t="s">
        <v>7896</v>
      </c>
      <c r="H489" s="43">
        <f>I489-2</f>
        <v>42045</v>
      </c>
      <c r="I489" s="43">
        <f t="shared" ref="I489:I495" si="32">H490</f>
        <v>42047</v>
      </c>
      <c r="J489" s="40" t="s">
        <v>145</v>
      </c>
      <c r="K489" s="40">
        <v>100</v>
      </c>
      <c r="L489" s="40"/>
    </row>
    <row r="490" spans="1:12" hidden="1">
      <c r="A490" s="40" t="s">
        <v>7953</v>
      </c>
      <c r="B490" s="48" t="s">
        <v>7927</v>
      </c>
      <c r="C490" s="44" t="s">
        <v>7928</v>
      </c>
      <c r="D490" s="41" t="s">
        <v>7929</v>
      </c>
      <c r="E490" s="40" t="s">
        <v>7978</v>
      </c>
      <c r="F490" s="40" t="s">
        <v>7898</v>
      </c>
      <c r="G490" s="40" t="s">
        <v>7899</v>
      </c>
      <c r="H490" s="43">
        <f>I490-1</f>
        <v>42047</v>
      </c>
      <c r="I490" s="43">
        <f t="shared" si="32"/>
        <v>42048</v>
      </c>
      <c r="J490" s="40" t="s">
        <v>145</v>
      </c>
      <c r="K490" s="40">
        <v>100</v>
      </c>
      <c r="L490" s="40"/>
    </row>
    <row r="491" spans="1:12" hidden="1">
      <c r="A491" s="40" t="s">
        <v>7953</v>
      </c>
      <c r="B491" s="48" t="s">
        <v>7927</v>
      </c>
      <c r="C491" s="44" t="s">
        <v>7928</v>
      </c>
      <c r="D491" s="41" t="s">
        <v>7929</v>
      </c>
      <c r="E491" s="40" t="s">
        <v>7978</v>
      </c>
      <c r="F491" s="40" t="s">
        <v>7898</v>
      </c>
      <c r="G491" s="40" t="s">
        <v>7925</v>
      </c>
      <c r="H491" s="43">
        <f>I491-1</f>
        <v>42048</v>
      </c>
      <c r="I491" s="43">
        <f t="shared" si="32"/>
        <v>42049</v>
      </c>
      <c r="J491" s="40" t="s">
        <v>145</v>
      </c>
      <c r="K491" s="40">
        <v>100</v>
      </c>
      <c r="L491" s="40"/>
    </row>
    <row r="492" spans="1:12">
      <c r="A492" s="40" t="s">
        <v>7953</v>
      </c>
      <c r="B492" s="48" t="s">
        <v>7927</v>
      </c>
      <c r="C492" s="44" t="s">
        <v>7928</v>
      </c>
      <c r="D492" s="41" t="s">
        <v>7929</v>
      </c>
      <c r="E492" s="40" t="s">
        <v>7978</v>
      </c>
      <c r="F492" s="40" t="s">
        <v>7901</v>
      </c>
      <c r="G492" s="40" t="s">
        <v>7940</v>
      </c>
      <c r="H492" s="43">
        <f>I492-5</f>
        <v>42049</v>
      </c>
      <c r="I492" s="43">
        <f t="shared" si="32"/>
        <v>42054</v>
      </c>
      <c r="J492" s="40" t="s">
        <v>145</v>
      </c>
      <c r="K492" s="40">
        <v>100</v>
      </c>
      <c r="L492" s="40"/>
    </row>
    <row r="493" spans="1:12" hidden="1">
      <c r="A493" s="40" t="s">
        <v>7953</v>
      </c>
      <c r="B493" s="48" t="s">
        <v>7927</v>
      </c>
      <c r="C493" s="44" t="s">
        <v>7928</v>
      </c>
      <c r="D493" s="41" t="s">
        <v>7929</v>
      </c>
      <c r="E493" s="40" t="s">
        <v>7978</v>
      </c>
      <c r="F493" s="40" t="s">
        <v>7904</v>
      </c>
      <c r="G493" s="40" t="s">
        <v>7905</v>
      </c>
      <c r="H493" s="43">
        <f>I493-3</f>
        <v>42054</v>
      </c>
      <c r="I493" s="43">
        <f t="shared" si="32"/>
        <v>42057</v>
      </c>
      <c r="J493" s="40" t="s">
        <v>145</v>
      </c>
      <c r="K493" s="40">
        <v>100</v>
      </c>
    </row>
    <row r="494" spans="1:12" hidden="1">
      <c r="A494" s="40" t="s">
        <v>7953</v>
      </c>
      <c r="B494" s="48" t="s">
        <v>7927</v>
      </c>
      <c r="C494" s="44" t="s">
        <v>7928</v>
      </c>
      <c r="D494" s="41" t="s">
        <v>7929</v>
      </c>
      <c r="E494" s="40" t="s">
        <v>7978</v>
      </c>
      <c r="F494" s="40" t="s">
        <v>7904</v>
      </c>
      <c r="G494" s="40" t="s">
        <v>7906</v>
      </c>
      <c r="H494" s="43">
        <f>I494-2</f>
        <v>42057</v>
      </c>
      <c r="I494" s="43">
        <f t="shared" si="32"/>
        <v>42059</v>
      </c>
      <c r="J494" s="40" t="s">
        <v>145</v>
      </c>
      <c r="K494" s="40">
        <v>100</v>
      </c>
    </row>
    <row r="495" spans="1:12" hidden="1">
      <c r="A495" s="40" t="s">
        <v>7953</v>
      </c>
      <c r="B495" s="48" t="s">
        <v>7927</v>
      </c>
      <c r="C495" s="44" t="s">
        <v>7928</v>
      </c>
      <c r="D495" s="41" t="s">
        <v>7929</v>
      </c>
      <c r="E495" s="40" t="s">
        <v>7978</v>
      </c>
      <c r="F495" s="40" t="s">
        <v>7904</v>
      </c>
      <c r="G495" s="40" t="s">
        <v>7907</v>
      </c>
      <c r="H495" s="43">
        <f>I495-2</f>
        <v>42059</v>
      </c>
      <c r="I495" s="43">
        <f t="shared" si="32"/>
        <v>42061</v>
      </c>
      <c r="J495" s="40" t="s">
        <v>145</v>
      </c>
      <c r="K495" s="40">
        <v>100</v>
      </c>
    </row>
    <row r="496" spans="1:12" hidden="1">
      <c r="A496" s="40" t="s">
        <v>7953</v>
      </c>
      <c r="B496" s="48" t="s">
        <v>7927</v>
      </c>
      <c r="C496" s="44" t="s">
        <v>7928</v>
      </c>
      <c r="D496" s="41" t="s">
        <v>7929</v>
      </c>
      <c r="E496" s="40" t="s">
        <v>7978</v>
      </c>
      <c r="F496" s="40" t="s">
        <v>7904</v>
      </c>
      <c r="G496" s="40" t="s">
        <v>7908</v>
      </c>
      <c r="H496" s="43">
        <f>I496-1</f>
        <v>42061</v>
      </c>
      <c r="I496" s="42">
        <v>42062</v>
      </c>
      <c r="J496" s="40" t="s">
        <v>145</v>
      </c>
      <c r="K496" s="40">
        <v>100</v>
      </c>
      <c r="L496" s="39" t="s">
        <v>7917</v>
      </c>
    </row>
    <row r="497" spans="1:12" hidden="1">
      <c r="A497" s="41" t="s">
        <v>7953</v>
      </c>
      <c r="B497" s="49" t="s">
        <v>7927</v>
      </c>
      <c r="C497" s="45" t="s">
        <v>7928</v>
      </c>
      <c r="D497" s="41" t="s">
        <v>7929</v>
      </c>
      <c r="E497" s="41" t="s">
        <v>7979</v>
      </c>
      <c r="F497" s="41" t="s">
        <v>1048</v>
      </c>
      <c r="G497" s="41" t="s">
        <v>7888</v>
      </c>
      <c r="H497" s="43">
        <v>42045</v>
      </c>
      <c r="I497" s="41"/>
      <c r="J497" s="41"/>
      <c r="K497" s="41"/>
      <c r="L497" s="41"/>
    </row>
    <row r="498" spans="1:12" hidden="1">
      <c r="A498" s="41" t="s">
        <v>7953</v>
      </c>
      <c r="B498" s="49" t="s">
        <v>7927</v>
      </c>
      <c r="C498" s="45" t="s">
        <v>7928</v>
      </c>
      <c r="D498" s="41" t="s">
        <v>7929</v>
      </c>
      <c r="E498" s="41" t="s">
        <v>7979</v>
      </c>
      <c r="F498" s="41" t="s">
        <v>1048</v>
      </c>
      <c r="G498" s="41" t="s">
        <v>7889</v>
      </c>
      <c r="H498" s="43"/>
      <c r="I498" s="41"/>
      <c r="J498" s="41"/>
      <c r="K498" s="41"/>
      <c r="L498" s="41"/>
    </row>
    <row r="499" spans="1:12" hidden="1">
      <c r="A499" s="41" t="s">
        <v>7953</v>
      </c>
      <c r="B499" s="49" t="s">
        <v>7927</v>
      </c>
      <c r="C499" s="45" t="s">
        <v>7928</v>
      </c>
      <c r="D499" s="41" t="s">
        <v>7929</v>
      </c>
      <c r="E499" s="41" t="s">
        <v>7979</v>
      </c>
      <c r="F499" s="41" t="s">
        <v>1048</v>
      </c>
      <c r="G499" s="41" t="s">
        <v>7890</v>
      </c>
      <c r="H499" s="42"/>
      <c r="I499" s="41"/>
      <c r="J499" s="41"/>
      <c r="K499" s="41"/>
      <c r="L499" s="41"/>
    </row>
    <row r="500" spans="1:12" hidden="1">
      <c r="A500" s="41" t="s">
        <v>7953</v>
      </c>
      <c r="B500" s="49" t="s">
        <v>7927</v>
      </c>
      <c r="C500" s="45" t="s">
        <v>7928</v>
      </c>
      <c r="D500" s="41" t="s">
        <v>7929</v>
      </c>
      <c r="E500" s="41" t="s">
        <v>7979</v>
      </c>
      <c r="F500" s="41" t="s">
        <v>1048</v>
      </c>
      <c r="G500" s="41" t="s">
        <v>7891</v>
      </c>
      <c r="H500" s="42"/>
      <c r="I500" s="41"/>
      <c r="J500" s="41"/>
      <c r="K500" s="41"/>
      <c r="L500" s="41"/>
    </row>
    <row r="501" spans="1:12" hidden="1">
      <c r="A501" s="41" t="s">
        <v>7953</v>
      </c>
      <c r="B501" s="49" t="s">
        <v>7927</v>
      </c>
      <c r="C501" s="45" t="s">
        <v>7928</v>
      </c>
      <c r="D501" s="41" t="s">
        <v>7929</v>
      </c>
      <c r="E501" s="41" t="s">
        <v>7979</v>
      </c>
      <c r="F501" s="41" t="s">
        <v>1048</v>
      </c>
      <c r="G501" s="41" t="s">
        <v>7892</v>
      </c>
      <c r="H501" s="53"/>
      <c r="I501" s="41"/>
      <c r="J501" s="41"/>
      <c r="K501" s="41"/>
      <c r="L501" s="41"/>
    </row>
    <row r="502" spans="1:12" hidden="1">
      <c r="A502" s="41" t="s">
        <v>7953</v>
      </c>
      <c r="B502" s="49" t="s">
        <v>7927</v>
      </c>
      <c r="C502" s="45" t="s">
        <v>7928</v>
      </c>
      <c r="D502" s="41" t="s">
        <v>7929</v>
      </c>
      <c r="E502" s="41" t="s">
        <v>7979</v>
      </c>
      <c r="F502" s="41" t="s">
        <v>1048</v>
      </c>
      <c r="G502" s="41" t="s">
        <v>7893</v>
      </c>
      <c r="H502" s="42"/>
      <c r="I502" s="41"/>
      <c r="J502" s="41"/>
      <c r="K502" s="41"/>
      <c r="L502" s="41"/>
    </row>
    <row r="503" spans="1:12" hidden="1">
      <c r="A503" s="41" t="s">
        <v>7953</v>
      </c>
      <c r="B503" s="49" t="s">
        <v>7927</v>
      </c>
      <c r="C503" s="45" t="s">
        <v>7928</v>
      </c>
      <c r="D503" s="41" t="s">
        <v>7929</v>
      </c>
      <c r="E503" s="41" t="s">
        <v>7979</v>
      </c>
      <c r="F503" s="41" t="s">
        <v>1048</v>
      </c>
      <c r="G503" s="41" t="s">
        <v>7894</v>
      </c>
      <c r="H503" s="42">
        <v>42062</v>
      </c>
      <c r="I503" s="41"/>
      <c r="J503" s="41"/>
      <c r="K503" s="41"/>
      <c r="L503" s="41"/>
    </row>
    <row r="504" spans="1:12" hidden="1">
      <c r="A504" s="40" t="s">
        <v>7953</v>
      </c>
      <c r="B504" s="48" t="s">
        <v>7927</v>
      </c>
      <c r="C504" s="44" t="s">
        <v>7928</v>
      </c>
      <c r="D504" s="41" t="s">
        <v>7929</v>
      </c>
      <c r="E504" s="40" t="s">
        <v>7979</v>
      </c>
      <c r="F504" s="40" t="s">
        <v>7895</v>
      </c>
      <c r="G504" s="40" t="s">
        <v>7896</v>
      </c>
      <c r="H504" s="43">
        <f>I504-2</f>
        <v>42045</v>
      </c>
      <c r="I504" s="43">
        <f t="shared" ref="I504:I510" si="33">H505</f>
        <v>42047</v>
      </c>
      <c r="J504" s="40" t="s">
        <v>145</v>
      </c>
      <c r="K504" s="40">
        <v>100</v>
      </c>
      <c r="L504" s="40"/>
    </row>
    <row r="505" spans="1:12" hidden="1">
      <c r="A505" s="40" t="s">
        <v>7953</v>
      </c>
      <c r="B505" s="48" t="s">
        <v>7927</v>
      </c>
      <c r="C505" s="44" t="s">
        <v>7928</v>
      </c>
      <c r="D505" s="41" t="s">
        <v>7929</v>
      </c>
      <c r="E505" s="40" t="s">
        <v>7979</v>
      </c>
      <c r="F505" s="40" t="s">
        <v>7898</v>
      </c>
      <c r="G505" s="40" t="s">
        <v>7899</v>
      </c>
      <c r="H505" s="43">
        <f>I505-1</f>
        <v>42047</v>
      </c>
      <c r="I505" s="43">
        <f t="shared" si="33"/>
        <v>42048</v>
      </c>
      <c r="J505" s="40" t="s">
        <v>145</v>
      </c>
      <c r="K505" s="40">
        <v>100</v>
      </c>
      <c r="L505" s="40"/>
    </row>
    <row r="506" spans="1:12" hidden="1">
      <c r="A506" s="40" t="s">
        <v>7953</v>
      </c>
      <c r="B506" s="48" t="s">
        <v>7927</v>
      </c>
      <c r="C506" s="44" t="s">
        <v>7928</v>
      </c>
      <c r="D506" s="41" t="s">
        <v>7929</v>
      </c>
      <c r="E506" s="40" t="s">
        <v>7979</v>
      </c>
      <c r="F506" s="40" t="s">
        <v>7898</v>
      </c>
      <c r="G506" s="40" t="s">
        <v>7925</v>
      </c>
      <c r="H506" s="43">
        <f>I506-1</f>
        <v>42048</v>
      </c>
      <c r="I506" s="43">
        <f t="shared" si="33"/>
        <v>42049</v>
      </c>
      <c r="J506" s="40" t="s">
        <v>145</v>
      </c>
      <c r="K506" s="40">
        <v>100</v>
      </c>
      <c r="L506" s="40"/>
    </row>
    <row r="507" spans="1:12">
      <c r="A507" s="40" t="s">
        <v>7953</v>
      </c>
      <c r="B507" s="48" t="s">
        <v>7927</v>
      </c>
      <c r="C507" s="44" t="s">
        <v>7928</v>
      </c>
      <c r="D507" s="41" t="s">
        <v>7929</v>
      </c>
      <c r="E507" s="40" t="s">
        <v>7979</v>
      </c>
      <c r="F507" s="40" t="s">
        <v>7901</v>
      </c>
      <c r="G507" s="40" t="s">
        <v>7940</v>
      </c>
      <c r="H507" s="43">
        <f>I507-5</f>
        <v>42049</v>
      </c>
      <c r="I507" s="43">
        <f t="shared" si="33"/>
        <v>42054</v>
      </c>
      <c r="J507" s="40" t="s">
        <v>145</v>
      </c>
      <c r="K507" s="40">
        <v>100</v>
      </c>
      <c r="L507" s="40"/>
    </row>
    <row r="508" spans="1:12" hidden="1">
      <c r="A508" s="40" t="s">
        <v>7953</v>
      </c>
      <c r="B508" s="48" t="s">
        <v>7927</v>
      </c>
      <c r="C508" s="44" t="s">
        <v>7928</v>
      </c>
      <c r="D508" s="41" t="s">
        <v>7929</v>
      </c>
      <c r="E508" s="40" t="s">
        <v>7979</v>
      </c>
      <c r="F508" s="40" t="s">
        <v>7904</v>
      </c>
      <c r="G508" s="40" t="s">
        <v>7905</v>
      </c>
      <c r="H508" s="43">
        <f>I508-3</f>
        <v>42054</v>
      </c>
      <c r="I508" s="43">
        <f t="shared" si="33"/>
        <v>42057</v>
      </c>
      <c r="J508" s="40" t="s">
        <v>145</v>
      </c>
      <c r="K508" s="40">
        <v>100</v>
      </c>
    </row>
    <row r="509" spans="1:12" hidden="1">
      <c r="A509" s="40" t="s">
        <v>7953</v>
      </c>
      <c r="B509" s="48" t="s">
        <v>7927</v>
      </c>
      <c r="C509" s="44" t="s">
        <v>7928</v>
      </c>
      <c r="D509" s="41" t="s">
        <v>7929</v>
      </c>
      <c r="E509" s="40" t="s">
        <v>7979</v>
      </c>
      <c r="F509" s="40" t="s">
        <v>7904</v>
      </c>
      <c r="G509" s="40" t="s">
        <v>7906</v>
      </c>
      <c r="H509" s="43">
        <f>I509-2</f>
        <v>42057</v>
      </c>
      <c r="I509" s="43">
        <f t="shared" si="33"/>
        <v>42059</v>
      </c>
      <c r="J509" s="40" t="s">
        <v>145</v>
      </c>
      <c r="K509" s="40">
        <v>100</v>
      </c>
    </row>
    <row r="510" spans="1:12" hidden="1">
      <c r="A510" s="40" t="s">
        <v>7953</v>
      </c>
      <c r="B510" s="48" t="s">
        <v>7927</v>
      </c>
      <c r="C510" s="44" t="s">
        <v>7928</v>
      </c>
      <c r="D510" s="41" t="s">
        <v>7929</v>
      </c>
      <c r="E510" s="40" t="s">
        <v>7979</v>
      </c>
      <c r="F510" s="40" t="s">
        <v>7904</v>
      </c>
      <c r="G510" s="40" t="s">
        <v>7907</v>
      </c>
      <c r="H510" s="43">
        <f>I510-2</f>
        <v>42059</v>
      </c>
      <c r="I510" s="43">
        <f t="shared" si="33"/>
        <v>42061</v>
      </c>
      <c r="J510" s="40" t="s">
        <v>145</v>
      </c>
      <c r="K510" s="40">
        <v>100</v>
      </c>
    </row>
    <row r="511" spans="1:12" hidden="1">
      <c r="A511" s="40" t="s">
        <v>7953</v>
      </c>
      <c r="B511" s="48" t="s">
        <v>7927</v>
      </c>
      <c r="C511" s="44" t="s">
        <v>7928</v>
      </c>
      <c r="D511" s="41" t="s">
        <v>7929</v>
      </c>
      <c r="E511" s="40" t="s">
        <v>7979</v>
      </c>
      <c r="F511" s="40" t="s">
        <v>7904</v>
      </c>
      <c r="G511" s="40" t="s">
        <v>7908</v>
      </c>
      <c r="H511" s="43">
        <f>I511-1</f>
        <v>42061</v>
      </c>
      <c r="I511" s="42">
        <v>42062</v>
      </c>
      <c r="J511" s="40" t="s">
        <v>145</v>
      </c>
      <c r="K511" s="40">
        <v>100</v>
      </c>
      <c r="L511" s="39" t="s">
        <v>7917</v>
      </c>
    </row>
    <row r="512" spans="1:12" hidden="1">
      <c r="A512" s="41" t="s">
        <v>7953</v>
      </c>
      <c r="B512" s="49" t="s">
        <v>7927</v>
      </c>
      <c r="C512" s="45" t="s">
        <v>7928</v>
      </c>
      <c r="D512" s="41" t="s">
        <v>7929</v>
      </c>
      <c r="E512" s="41" t="s">
        <v>7980</v>
      </c>
      <c r="F512" s="41" t="s">
        <v>1048</v>
      </c>
      <c r="G512" s="41" t="s">
        <v>7888</v>
      </c>
      <c r="H512" s="43">
        <v>42045</v>
      </c>
      <c r="I512" s="41"/>
      <c r="J512" s="41"/>
      <c r="K512" s="41"/>
      <c r="L512" s="41"/>
    </row>
    <row r="513" spans="1:12" hidden="1">
      <c r="A513" s="41" t="s">
        <v>7953</v>
      </c>
      <c r="B513" s="49" t="s">
        <v>7927</v>
      </c>
      <c r="C513" s="45" t="s">
        <v>7928</v>
      </c>
      <c r="D513" s="41" t="s">
        <v>7929</v>
      </c>
      <c r="E513" s="41" t="s">
        <v>7980</v>
      </c>
      <c r="F513" s="41" t="s">
        <v>1048</v>
      </c>
      <c r="G513" s="41" t="s">
        <v>7889</v>
      </c>
      <c r="H513" s="43"/>
      <c r="I513" s="41"/>
      <c r="J513" s="41"/>
      <c r="K513" s="41"/>
      <c r="L513" s="41"/>
    </row>
    <row r="514" spans="1:12" hidden="1">
      <c r="A514" s="41" t="s">
        <v>7953</v>
      </c>
      <c r="B514" s="49" t="s">
        <v>7927</v>
      </c>
      <c r="C514" s="45" t="s">
        <v>7928</v>
      </c>
      <c r="D514" s="41" t="s">
        <v>7929</v>
      </c>
      <c r="E514" s="41" t="s">
        <v>7980</v>
      </c>
      <c r="F514" s="41" t="s">
        <v>1048</v>
      </c>
      <c r="G514" s="41" t="s">
        <v>7890</v>
      </c>
      <c r="H514" s="42"/>
      <c r="I514" s="41"/>
      <c r="J514" s="41"/>
      <c r="K514" s="41"/>
      <c r="L514" s="41"/>
    </row>
    <row r="515" spans="1:12" hidden="1">
      <c r="A515" s="41" t="s">
        <v>7953</v>
      </c>
      <c r="B515" s="49" t="s">
        <v>7927</v>
      </c>
      <c r="C515" s="45" t="s">
        <v>7928</v>
      </c>
      <c r="D515" s="41" t="s">
        <v>7929</v>
      </c>
      <c r="E515" s="41" t="s">
        <v>7980</v>
      </c>
      <c r="F515" s="41" t="s">
        <v>1048</v>
      </c>
      <c r="G515" s="41" t="s">
        <v>7891</v>
      </c>
      <c r="H515" s="42"/>
      <c r="I515" s="41"/>
      <c r="J515" s="41"/>
      <c r="K515" s="41"/>
      <c r="L515" s="41"/>
    </row>
    <row r="516" spans="1:12" hidden="1">
      <c r="A516" s="41" t="s">
        <v>7953</v>
      </c>
      <c r="B516" s="49" t="s">
        <v>7927</v>
      </c>
      <c r="C516" s="45" t="s">
        <v>7928</v>
      </c>
      <c r="D516" s="41" t="s">
        <v>7929</v>
      </c>
      <c r="E516" s="41" t="s">
        <v>7980</v>
      </c>
      <c r="F516" s="41" t="s">
        <v>1048</v>
      </c>
      <c r="G516" s="41" t="s">
        <v>7892</v>
      </c>
      <c r="H516" s="53"/>
      <c r="I516" s="41"/>
      <c r="J516" s="41"/>
      <c r="K516" s="41"/>
      <c r="L516" s="41"/>
    </row>
    <row r="517" spans="1:12" hidden="1">
      <c r="A517" s="41" t="s">
        <v>7953</v>
      </c>
      <c r="B517" s="49" t="s">
        <v>7927</v>
      </c>
      <c r="C517" s="45" t="s">
        <v>7928</v>
      </c>
      <c r="D517" s="41" t="s">
        <v>7929</v>
      </c>
      <c r="E517" s="41" t="s">
        <v>7980</v>
      </c>
      <c r="F517" s="41" t="s">
        <v>1048</v>
      </c>
      <c r="G517" s="41" t="s">
        <v>7893</v>
      </c>
      <c r="H517" s="42"/>
      <c r="I517" s="41"/>
      <c r="J517" s="41"/>
      <c r="K517" s="41"/>
      <c r="L517" s="41"/>
    </row>
    <row r="518" spans="1:12" hidden="1">
      <c r="A518" s="41" t="s">
        <v>7953</v>
      </c>
      <c r="B518" s="49" t="s">
        <v>7927</v>
      </c>
      <c r="C518" s="45" t="s">
        <v>7928</v>
      </c>
      <c r="D518" s="41" t="s">
        <v>7929</v>
      </c>
      <c r="E518" s="41" t="s">
        <v>7980</v>
      </c>
      <c r="F518" s="41" t="s">
        <v>1048</v>
      </c>
      <c r="G518" s="41" t="s">
        <v>7894</v>
      </c>
      <c r="H518" s="42">
        <v>42062</v>
      </c>
      <c r="I518" s="41"/>
      <c r="J518" s="41"/>
      <c r="K518" s="41"/>
      <c r="L518" s="41"/>
    </row>
    <row r="519" spans="1:12" hidden="1">
      <c r="A519" s="40" t="s">
        <v>7953</v>
      </c>
      <c r="B519" s="48" t="s">
        <v>7927</v>
      </c>
      <c r="C519" s="44" t="s">
        <v>7928</v>
      </c>
      <c r="D519" s="41" t="s">
        <v>7929</v>
      </c>
      <c r="E519" s="40" t="s">
        <v>7980</v>
      </c>
      <c r="F519" s="40" t="s">
        <v>7895</v>
      </c>
      <c r="G519" s="40" t="s">
        <v>7896</v>
      </c>
      <c r="H519" s="43">
        <f>I519-2</f>
        <v>42045</v>
      </c>
      <c r="I519" s="43">
        <f t="shared" ref="I519:I525" si="34">H520</f>
        <v>42047</v>
      </c>
      <c r="J519" s="40" t="s">
        <v>145</v>
      </c>
      <c r="K519" s="40">
        <v>100</v>
      </c>
      <c r="L519" s="40"/>
    </row>
    <row r="520" spans="1:12" hidden="1">
      <c r="A520" s="40" t="s">
        <v>7953</v>
      </c>
      <c r="B520" s="48" t="s">
        <v>7927</v>
      </c>
      <c r="C520" s="44" t="s">
        <v>7928</v>
      </c>
      <c r="D520" s="41" t="s">
        <v>7929</v>
      </c>
      <c r="E520" s="40" t="s">
        <v>7980</v>
      </c>
      <c r="F520" s="40" t="s">
        <v>7898</v>
      </c>
      <c r="G520" s="40" t="s">
        <v>7899</v>
      </c>
      <c r="H520" s="43">
        <f>I520-1</f>
        <v>42047</v>
      </c>
      <c r="I520" s="43">
        <f t="shared" si="34"/>
        <v>42048</v>
      </c>
      <c r="J520" s="40" t="s">
        <v>145</v>
      </c>
      <c r="K520" s="40">
        <v>100</v>
      </c>
      <c r="L520" s="40"/>
    </row>
    <row r="521" spans="1:12" hidden="1">
      <c r="A521" s="40" t="s">
        <v>7953</v>
      </c>
      <c r="B521" s="48" t="s">
        <v>7927</v>
      </c>
      <c r="C521" s="44" t="s">
        <v>7928</v>
      </c>
      <c r="D521" s="41" t="s">
        <v>7929</v>
      </c>
      <c r="E521" s="40" t="s">
        <v>7980</v>
      </c>
      <c r="F521" s="40" t="s">
        <v>7898</v>
      </c>
      <c r="G521" s="40" t="s">
        <v>7925</v>
      </c>
      <c r="H521" s="43">
        <f>I521-1</f>
        <v>42048</v>
      </c>
      <c r="I521" s="43">
        <f t="shared" si="34"/>
        <v>42049</v>
      </c>
      <c r="J521" s="40" t="s">
        <v>145</v>
      </c>
      <c r="K521" s="40">
        <v>100</v>
      </c>
      <c r="L521" s="40"/>
    </row>
    <row r="522" spans="1:12">
      <c r="A522" s="40" t="s">
        <v>7953</v>
      </c>
      <c r="B522" s="48" t="s">
        <v>7927</v>
      </c>
      <c r="C522" s="44" t="s">
        <v>7928</v>
      </c>
      <c r="D522" s="41" t="s">
        <v>7929</v>
      </c>
      <c r="E522" s="40" t="s">
        <v>7980</v>
      </c>
      <c r="F522" s="40" t="s">
        <v>7901</v>
      </c>
      <c r="G522" s="40" t="s">
        <v>7940</v>
      </c>
      <c r="H522" s="43">
        <f>I522-5</f>
        <v>42049</v>
      </c>
      <c r="I522" s="43">
        <f t="shared" si="34"/>
        <v>42054</v>
      </c>
      <c r="J522" s="40" t="s">
        <v>145</v>
      </c>
      <c r="K522" s="40">
        <v>100</v>
      </c>
      <c r="L522" s="40"/>
    </row>
    <row r="523" spans="1:12" hidden="1">
      <c r="A523" s="40" t="s">
        <v>7953</v>
      </c>
      <c r="B523" s="48" t="s">
        <v>7927</v>
      </c>
      <c r="C523" s="44" t="s">
        <v>7928</v>
      </c>
      <c r="D523" s="41" t="s">
        <v>7929</v>
      </c>
      <c r="E523" s="40" t="s">
        <v>7980</v>
      </c>
      <c r="F523" s="40" t="s">
        <v>7904</v>
      </c>
      <c r="G523" s="40" t="s">
        <v>7905</v>
      </c>
      <c r="H523" s="43">
        <f>I523-3</f>
        <v>42054</v>
      </c>
      <c r="I523" s="43">
        <f t="shared" si="34"/>
        <v>42057</v>
      </c>
      <c r="J523" s="40" t="s">
        <v>145</v>
      </c>
      <c r="K523" s="40">
        <v>100</v>
      </c>
    </row>
    <row r="524" spans="1:12" hidden="1">
      <c r="A524" s="40" t="s">
        <v>7953</v>
      </c>
      <c r="B524" s="48" t="s">
        <v>7927</v>
      </c>
      <c r="C524" s="44" t="s">
        <v>7928</v>
      </c>
      <c r="D524" s="41" t="s">
        <v>7929</v>
      </c>
      <c r="E524" s="40" t="s">
        <v>7980</v>
      </c>
      <c r="F524" s="40" t="s">
        <v>7904</v>
      </c>
      <c r="G524" s="40" t="s">
        <v>7906</v>
      </c>
      <c r="H524" s="43">
        <f>I524-2</f>
        <v>42057</v>
      </c>
      <c r="I524" s="43">
        <f t="shared" si="34"/>
        <v>42059</v>
      </c>
      <c r="J524" s="40" t="s">
        <v>145</v>
      </c>
      <c r="K524" s="40">
        <v>100</v>
      </c>
    </row>
    <row r="525" spans="1:12" hidden="1">
      <c r="A525" s="40" t="s">
        <v>7953</v>
      </c>
      <c r="B525" s="48" t="s">
        <v>7927</v>
      </c>
      <c r="C525" s="44" t="s">
        <v>7928</v>
      </c>
      <c r="D525" s="41" t="s">
        <v>7929</v>
      </c>
      <c r="E525" s="40" t="s">
        <v>7980</v>
      </c>
      <c r="F525" s="40" t="s">
        <v>7904</v>
      </c>
      <c r="G525" s="40" t="s">
        <v>7907</v>
      </c>
      <c r="H525" s="43">
        <f>I525-2</f>
        <v>42059</v>
      </c>
      <c r="I525" s="43">
        <f t="shared" si="34"/>
        <v>42061</v>
      </c>
      <c r="J525" s="40" t="s">
        <v>145</v>
      </c>
      <c r="K525" s="40">
        <v>100</v>
      </c>
    </row>
    <row r="526" spans="1:12" hidden="1">
      <c r="A526" s="40" t="s">
        <v>7953</v>
      </c>
      <c r="B526" s="48" t="s">
        <v>7927</v>
      </c>
      <c r="C526" s="44" t="s">
        <v>7928</v>
      </c>
      <c r="D526" s="41" t="s">
        <v>7929</v>
      </c>
      <c r="E526" s="40" t="s">
        <v>7980</v>
      </c>
      <c r="F526" s="40" t="s">
        <v>7904</v>
      </c>
      <c r="G526" s="40" t="s">
        <v>7908</v>
      </c>
      <c r="H526" s="43">
        <f>I526-1</f>
        <v>42061</v>
      </c>
      <c r="I526" s="42">
        <v>42062</v>
      </c>
      <c r="J526" s="40" t="s">
        <v>145</v>
      </c>
      <c r="K526" s="40">
        <v>100</v>
      </c>
      <c r="L526" s="39" t="s">
        <v>7917</v>
      </c>
    </row>
    <row r="527" spans="1:12" hidden="1">
      <c r="A527" s="41" t="s">
        <v>7981</v>
      </c>
      <c r="B527" s="41" t="s">
        <v>7927</v>
      </c>
      <c r="C527" s="41" t="s">
        <v>7928</v>
      </c>
      <c r="D527" s="41" t="s">
        <v>7929</v>
      </c>
      <c r="E527" s="41" t="s">
        <v>7982</v>
      </c>
      <c r="F527" s="41" t="s">
        <v>1048</v>
      </c>
      <c r="G527" s="41" t="s">
        <v>7888</v>
      </c>
      <c r="H527" s="42">
        <v>41857</v>
      </c>
      <c r="I527" s="41"/>
      <c r="J527" s="41"/>
      <c r="K527" s="41"/>
      <c r="L527" s="52"/>
    </row>
    <row r="528" spans="1:12" hidden="1">
      <c r="A528" s="41" t="s">
        <v>7981</v>
      </c>
      <c r="B528" s="41" t="s">
        <v>7927</v>
      </c>
      <c r="C528" s="41" t="s">
        <v>7928</v>
      </c>
      <c r="D528" s="41" t="s">
        <v>7929</v>
      </c>
      <c r="E528" s="41" t="s">
        <v>7982</v>
      </c>
      <c r="F528" s="41" t="s">
        <v>1048</v>
      </c>
      <c r="G528" s="41" t="s">
        <v>7889</v>
      </c>
      <c r="H528" s="42"/>
      <c r="I528" s="41"/>
      <c r="J528" s="41"/>
      <c r="K528" s="41"/>
      <c r="L528" s="52"/>
    </row>
    <row r="529" spans="1:12" hidden="1">
      <c r="A529" s="41" t="s">
        <v>7981</v>
      </c>
      <c r="B529" s="41" t="s">
        <v>7927</v>
      </c>
      <c r="C529" s="41" t="s">
        <v>7928</v>
      </c>
      <c r="D529" s="41" t="s">
        <v>7929</v>
      </c>
      <c r="E529" s="41" t="s">
        <v>7982</v>
      </c>
      <c r="F529" s="41" t="s">
        <v>1048</v>
      </c>
      <c r="G529" s="41" t="s">
        <v>7890</v>
      </c>
      <c r="H529" s="41"/>
      <c r="I529" s="41"/>
      <c r="J529" s="41"/>
      <c r="K529" s="41"/>
      <c r="L529" s="52"/>
    </row>
    <row r="530" spans="1:12" hidden="1">
      <c r="A530" s="41" t="s">
        <v>7981</v>
      </c>
      <c r="B530" s="41" t="s">
        <v>7927</v>
      </c>
      <c r="C530" s="41" t="s">
        <v>7928</v>
      </c>
      <c r="D530" s="41" t="s">
        <v>7929</v>
      </c>
      <c r="E530" s="41" t="s">
        <v>7982</v>
      </c>
      <c r="F530" s="41" t="s">
        <v>1048</v>
      </c>
      <c r="G530" s="41" t="s">
        <v>7891</v>
      </c>
      <c r="H530" s="41"/>
      <c r="I530" s="41"/>
      <c r="J530" s="41"/>
      <c r="K530" s="41"/>
      <c r="L530" s="52"/>
    </row>
    <row r="531" spans="1:12" hidden="1">
      <c r="A531" s="41" t="s">
        <v>7981</v>
      </c>
      <c r="B531" s="41" t="s">
        <v>7927</v>
      </c>
      <c r="C531" s="41" t="s">
        <v>7928</v>
      </c>
      <c r="D531" s="41" t="s">
        <v>7929</v>
      </c>
      <c r="E531" s="41" t="s">
        <v>7982</v>
      </c>
      <c r="F531" s="41" t="s">
        <v>1048</v>
      </c>
      <c r="G531" s="41" t="s">
        <v>7892</v>
      </c>
      <c r="H531" s="42"/>
      <c r="I531" s="41"/>
      <c r="J531" s="41"/>
      <c r="K531" s="41"/>
      <c r="L531" s="52"/>
    </row>
    <row r="532" spans="1:12" hidden="1">
      <c r="A532" s="41" t="s">
        <v>7981</v>
      </c>
      <c r="B532" s="41" t="s">
        <v>7927</v>
      </c>
      <c r="C532" s="41" t="s">
        <v>7928</v>
      </c>
      <c r="D532" s="41" t="s">
        <v>7929</v>
      </c>
      <c r="E532" s="41" t="s">
        <v>7982</v>
      </c>
      <c r="F532" s="41" t="s">
        <v>1048</v>
      </c>
      <c r="G532" s="41" t="s">
        <v>7893</v>
      </c>
      <c r="H532" s="41"/>
      <c r="I532" s="41"/>
      <c r="J532" s="41"/>
      <c r="K532" s="41"/>
      <c r="L532" s="52"/>
    </row>
    <row r="533" spans="1:12" hidden="1">
      <c r="A533" s="41" t="s">
        <v>7981</v>
      </c>
      <c r="B533" s="41" t="s">
        <v>7927</v>
      </c>
      <c r="C533" s="41" t="s">
        <v>7928</v>
      </c>
      <c r="D533" s="41" t="s">
        <v>7929</v>
      </c>
      <c r="E533" s="41" t="s">
        <v>7982</v>
      </c>
      <c r="F533" s="41" t="s">
        <v>1048</v>
      </c>
      <c r="G533" s="41" t="s">
        <v>7894</v>
      </c>
      <c r="H533" s="42">
        <v>41874</v>
      </c>
      <c r="I533" s="41"/>
      <c r="J533" s="41"/>
      <c r="K533" s="41"/>
      <c r="L533" s="52"/>
    </row>
    <row r="534" spans="1:12" hidden="1">
      <c r="A534" s="40" t="s">
        <v>7981</v>
      </c>
      <c r="B534" s="40" t="s">
        <v>7927</v>
      </c>
      <c r="C534" s="40" t="s">
        <v>7928</v>
      </c>
      <c r="D534" s="41" t="s">
        <v>7929</v>
      </c>
      <c r="E534" s="40" t="s">
        <v>7982</v>
      </c>
      <c r="F534" s="40" t="s">
        <v>7895</v>
      </c>
      <c r="G534" s="40" t="s">
        <v>7896</v>
      </c>
      <c r="H534" s="43">
        <f>I534-2</f>
        <v>41857</v>
      </c>
      <c r="I534" s="43">
        <f t="shared" ref="I534:I540" si="35">H535</f>
        <v>41859</v>
      </c>
      <c r="J534" s="40" t="s">
        <v>145</v>
      </c>
      <c r="K534" s="40">
        <v>100</v>
      </c>
    </row>
    <row r="535" spans="1:12" hidden="1">
      <c r="A535" s="40" t="s">
        <v>7981</v>
      </c>
      <c r="B535" s="40" t="s">
        <v>7927</v>
      </c>
      <c r="C535" s="40" t="s">
        <v>7928</v>
      </c>
      <c r="D535" s="41" t="s">
        <v>7929</v>
      </c>
      <c r="E535" s="40" t="s">
        <v>7982</v>
      </c>
      <c r="F535" s="40" t="s">
        <v>7898</v>
      </c>
      <c r="G535" s="40" t="s">
        <v>7899</v>
      </c>
      <c r="H535" s="43">
        <f>I535-1</f>
        <v>41859</v>
      </c>
      <c r="I535" s="43">
        <f t="shared" si="35"/>
        <v>41860</v>
      </c>
      <c r="J535" s="40" t="s">
        <v>145</v>
      </c>
      <c r="K535" s="40">
        <v>100</v>
      </c>
    </row>
    <row r="536" spans="1:12" hidden="1">
      <c r="A536" s="40" t="s">
        <v>7981</v>
      </c>
      <c r="B536" s="40" t="s">
        <v>7927</v>
      </c>
      <c r="C536" s="40" t="s">
        <v>7928</v>
      </c>
      <c r="D536" s="41" t="s">
        <v>7929</v>
      </c>
      <c r="E536" s="40" t="s">
        <v>7982</v>
      </c>
      <c r="F536" s="40" t="s">
        <v>7898</v>
      </c>
      <c r="G536" s="40" t="s">
        <v>7900</v>
      </c>
      <c r="H536" s="43">
        <f>I536-1</f>
        <v>41860</v>
      </c>
      <c r="I536" s="43">
        <f t="shared" si="35"/>
        <v>41861</v>
      </c>
      <c r="J536" s="40" t="s">
        <v>145</v>
      </c>
      <c r="K536" s="40">
        <v>100</v>
      </c>
    </row>
    <row r="537" spans="1:12">
      <c r="A537" s="40" t="s">
        <v>7981</v>
      </c>
      <c r="B537" s="40" t="s">
        <v>7927</v>
      </c>
      <c r="C537" s="40" t="s">
        <v>7928</v>
      </c>
      <c r="D537" s="41" t="s">
        <v>7929</v>
      </c>
      <c r="E537" s="40" t="s">
        <v>7982</v>
      </c>
      <c r="F537" s="40" t="s">
        <v>7901</v>
      </c>
      <c r="G537" s="40" t="s">
        <v>7902</v>
      </c>
      <c r="H537" s="43">
        <f>I537-5</f>
        <v>41861</v>
      </c>
      <c r="I537" s="43">
        <f t="shared" si="35"/>
        <v>41866</v>
      </c>
      <c r="J537" s="40" t="s">
        <v>145</v>
      </c>
      <c r="K537" s="40">
        <v>100</v>
      </c>
    </row>
    <row r="538" spans="1:12" hidden="1">
      <c r="A538" s="40" t="s">
        <v>7981</v>
      </c>
      <c r="B538" s="40" t="s">
        <v>7927</v>
      </c>
      <c r="C538" s="40" t="s">
        <v>7928</v>
      </c>
      <c r="D538" s="41" t="s">
        <v>7929</v>
      </c>
      <c r="E538" s="40" t="s">
        <v>7982</v>
      </c>
      <c r="F538" s="40" t="s">
        <v>7904</v>
      </c>
      <c r="G538" s="40" t="s">
        <v>7905</v>
      </c>
      <c r="H538" s="43">
        <f>I538-3</f>
        <v>41866</v>
      </c>
      <c r="I538" s="43">
        <f t="shared" si="35"/>
        <v>41869</v>
      </c>
      <c r="J538" s="40" t="s">
        <v>145</v>
      </c>
      <c r="K538" s="40">
        <v>100</v>
      </c>
    </row>
    <row r="539" spans="1:12" hidden="1">
      <c r="A539" s="40" t="s">
        <v>7981</v>
      </c>
      <c r="B539" s="40" t="s">
        <v>7927</v>
      </c>
      <c r="C539" s="40" t="s">
        <v>7928</v>
      </c>
      <c r="D539" s="41" t="s">
        <v>7929</v>
      </c>
      <c r="E539" s="40" t="s">
        <v>7982</v>
      </c>
      <c r="F539" s="40" t="s">
        <v>7904</v>
      </c>
      <c r="G539" s="40" t="s">
        <v>7906</v>
      </c>
      <c r="H539" s="43">
        <f>I539-2</f>
        <v>41869</v>
      </c>
      <c r="I539" s="43">
        <f t="shared" si="35"/>
        <v>41871</v>
      </c>
      <c r="J539" s="40" t="s">
        <v>145</v>
      </c>
      <c r="K539" s="40">
        <v>100</v>
      </c>
    </row>
    <row r="540" spans="1:12" hidden="1">
      <c r="A540" s="40" t="s">
        <v>7981</v>
      </c>
      <c r="B540" s="40" t="s">
        <v>7927</v>
      </c>
      <c r="C540" s="40" t="s">
        <v>7928</v>
      </c>
      <c r="D540" s="41" t="s">
        <v>7929</v>
      </c>
      <c r="E540" s="40" t="s">
        <v>7982</v>
      </c>
      <c r="F540" s="40" t="s">
        <v>7904</v>
      </c>
      <c r="G540" s="40" t="s">
        <v>7907</v>
      </c>
      <c r="H540" s="43">
        <f>I540-2</f>
        <v>41871</v>
      </c>
      <c r="I540" s="43">
        <f t="shared" si="35"/>
        <v>41873</v>
      </c>
      <c r="J540" s="40" t="s">
        <v>145</v>
      </c>
      <c r="K540" s="40">
        <v>100</v>
      </c>
    </row>
    <row r="541" spans="1:12" hidden="1">
      <c r="A541" s="40" t="s">
        <v>7981</v>
      </c>
      <c r="B541" s="40" t="s">
        <v>7927</v>
      </c>
      <c r="C541" s="40" t="s">
        <v>7928</v>
      </c>
      <c r="D541" s="41" t="s">
        <v>7929</v>
      </c>
      <c r="E541" s="40" t="s">
        <v>7982</v>
      </c>
      <c r="F541" s="40" t="s">
        <v>7904</v>
      </c>
      <c r="G541" s="40" t="s">
        <v>7908</v>
      </c>
      <c r="H541" s="43">
        <f>I541-1</f>
        <v>41873</v>
      </c>
      <c r="I541" s="42">
        <v>41874</v>
      </c>
      <c r="J541" s="40" t="s">
        <v>145</v>
      </c>
      <c r="K541" s="40">
        <v>100</v>
      </c>
      <c r="L541" s="39" t="s">
        <v>7917</v>
      </c>
    </row>
    <row r="542" spans="1:12" hidden="1">
      <c r="A542" s="55" t="s">
        <v>4786</v>
      </c>
      <c r="B542" s="49" t="s">
        <v>7927</v>
      </c>
      <c r="C542" s="41" t="s">
        <v>7928</v>
      </c>
      <c r="D542" s="41" t="s">
        <v>7929</v>
      </c>
      <c r="E542" s="41" t="s">
        <v>7983</v>
      </c>
      <c r="F542" s="41" t="s">
        <v>1048</v>
      </c>
      <c r="G542" s="41" t="s">
        <v>7888</v>
      </c>
      <c r="H542" s="42">
        <v>42048</v>
      </c>
      <c r="I542" s="41"/>
      <c r="J542" s="41"/>
      <c r="K542" s="41"/>
      <c r="L542" s="41"/>
    </row>
    <row r="543" spans="1:12" hidden="1">
      <c r="A543" s="55" t="s">
        <v>4786</v>
      </c>
      <c r="B543" s="49" t="s">
        <v>7927</v>
      </c>
      <c r="C543" s="41" t="s">
        <v>7928</v>
      </c>
      <c r="D543" s="41" t="s">
        <v>7929</v>
      </c>
      <c r="E543" s="41" t="s">
        <v>7983</v>
      </c>
      <c r="F543" s="41" t="s">
        <v>1048</v>
      </c>
      <c r="G543" s="41" t="s">
        <v>7889</v>
      </c>
      <c r="H543" s="42">
        <v>42039</v>
      </c>
      <c r="I543" s="41"/>
      <c r="J543" s="41"/>
      <c r="K543" s="41"/>
      <c r="L543" s="41"/>
    </row>
    <row r="544" spans="1:12" hidden="1">
      <c r="A544" s="55" t="s">
        <v>4786</v>
      </c>
      <c r="B544" s="49" t="s">
        <v>7927</v>
      </c>
      <c r="C544" s="41" t="s">
        <v>7928</v>
      </c>
      <c r="D544" s="41" t="s">
        <v>7929</v>
      </c>
      <c r="E544" s="41" t="s">
        <v>7983</v>
      </c>
      <c r="F544" s="41" t="s">
        <v>1048</v>
      </c>
      <c r="G544" s="41" t="s">
        <v>7890</v>
      </c>
      <c r="H544" s="42"/>
      <c r="I544" s="41"/>
      <c r="J544" s="41"/>
      <c r="K544" s="41"/>
      <c r="L544" s="41"/>
    </row>
    <row r="545" spans="1:12" hidden="1">
      <c r="A545" s="55" t="s">
        <v>4786</v>
      </c>
      <c r="B545" s="49" t="s">
        <v>7927</v>
      </c>
      <c r="C545" s="41" t="s">
        <v>7928</v>
      </c>
      <c r="D545" s="41" t="s">
        <v>7929</v>
      </c>
      <c r="E545" s="41" t="s">
        <v>7983</v>
      </c>
      <c r="F545" s="41" t="s">
        <v>1048</v>
      </c>
      <c r="G545" s="41" t="s">
        <v>7891</v>
      </c>
      <c r="H545" s="42"/>
      <c r="I545" s="41"/>
      <c r="J545" s="41"/>
      <c r="K545" s="41"/>
      <c r="L545" s="41"/>
    </row>
    <row r="546" spans="1:12" hidden="1">
      <c r="A546" s="55" t="s">
        <v>4786</v>
      </c>
      <c r="B546" s="49" t="s">
        <v>7927</v>
      </c>
      <c r="C546" s="41" t="s">
        <v>7928</v>
      </c>
      <c r="D546" s="41" t="s">
        <v>7929</v>
      </c>
      <c r="E546" s="41" t="s">
        <v>7983</v>
      </c>
      <c r="F546" s="41" t="s">
        <v>1048</v>
      </c>
      <c r="G546" s="41" t="s">
        <v>7892</v>
      </c>
      <c r="H546" s="53"/>
      <c r="I546" s="41"/>
      <c r="J546" s="41"/>
      <c r="K546" s="41"/>
      <c r="L546" s="41"/>
    </row>
    <row r="547" spans="1:12" hidden="1">
      <c r="A547" s="55" t="s">
        <v>4786</v>
      </c>
      <c r="B547" s="49" t="s">
        <v>7927</v>
      </c>
      <c r="C547" s="41" t="s">
        <v>7928</v>
      </c>
      <c r="D547" s="41" t="s">
        <v>7929</v>
      </c>
      <c r="E547" s="41" t="s">
        <v>7983</v>
      </c>
      <c r="F547" s="41" t="s">
        <v>1048</v>
      </c>
      <c r="G547" s="41" t="s">
        <v>7893</v>
      </c>
      <c r="H547" s="42"/>
      <c r="I547" s="41"/>
      <c r="J547" s="41"/>
      <c r="K547" s="41"/>
      <c r="L547" s="41"/>
    </row>
    <row r="548" spans="1:12" hidden="1">
      <c r="A548" s="55" t="s">
        <v>4786</v>
      </c>
      <c r="B548" s="49" t="s">
        <v>7927</v>
      </c>
      <c r="C548" s="41" t="s">
        <v>7928</v>
      </c>
      <c r="D548" s="41" t="s">
        <v>7929</v>
      </c>
      <c r="E548" s="41" t="s">
        <v>7983</v>
      </c>
      <c r="F548" s="41" t="s">
        <v>1048</v>
      </c>
      <c r="G548" s="41" t="s">
        <v>7894</v>
      </c>
      <c r="H548" s="42">
        <v>42063</v>
      </c>
      <c r="I548" s="41"/>
      <c r="J548" s="41"/>
      <c r="K548" s="41"/>
      <c r="L548" s="41"/>
    </row>
    <row r="549" spans="1:12" hidden="1">
      <c r="A549" s="54" t="s">
        <v>4786</v>
      </c>
      <c r="B549" s="48" t="s">
        <v>7927</v>
      </c>
      <c r="C549" s="40" t="s">
        <v>7928</v>
      </c>
      <c r="D549" s="41" t="s">
        <v>7929</v>
      </c>
      <c r="E549" s="40" t="s">
        <v>7983</v>
      </c>
      <c r="F549" s="40" t="s">
        <v>7895</v>
      </c>
      <c r="G549" s="40" t="s">
        <v>7896</v>
      </c>
      <c r="H549" s="43">
        <f>I549-2</f>
        <v>42046</v>
      </c>
      <c r="I549" s="43">
        <f t="shared" ref="I549:I555" si="36">H550</f>
        <v>42048</v>
      </c>
      <c r="J549" s="40" t="s">
        <v>145</v>
      </c>
      <c r="K549" s="40">
        <v>100</v>
      </c>
      <c r="L549" s="40"/>
    </row>
    <row r="550" spans="1:12" hidden="1">
      <c r="A550" s="54" t="s">
        <v>4786</v>
      </c>
      <c r="B550" s="48" t="s">
        <v>7927</v>
      </c>
      <c r="C550" s="40" t="s">
        <v>7928</v>
      </c>
      <c r="D550" s="41" t="s">
        <v>7929</v>
      </c>
      <c r="E550" s="40" t="s">
        <v>7983</v>
      </c>
      <c r="F550" s="40" t="s">
        <v>7898</v>
      </c>
      <c r="G550" s="40" t="s">
        <v>7899</v>
      </c>
      <c r="H550" s="43">
        <f>I550-1</f>
        <v>42048</v>
      </c>
      <c r="I550" s="43">
        <f t="shared" si="36"/>
        <v>42049</v>
      </c>
      <c r="J550" s="40" t="s">
        <v>145</v>
      </c>
      <c r="K550" s="40">
        <v>100</v>
      </c>
      <c r="L550" s="40"/>
    </row>
    <row r="551" spans="1:12" hidden="1">
      <c r="A551" s="54" t="s">
        <v>4786</v>
      </c>
      <c r="B551" s="48" t="s">
        <v>7927</v>
      </c>
      <c r="C551" s="40" t="s">
        <v>7928</v>
      </c>
      <c r="D551" s="41" t="s">
        <v>7929</v>
      </c>
      <c r="E551" s="40" t="s">
        <v>7983</v>
      </c>
      <c r="F551" s="40" t="s">
        <v>7898</v>
      </c>
      <c r="G551" s="40" t="s">
        <v>7925</v>
      </c>
      <c r="H551" s="43">
        <f>I551-1</f>
        <v>42049</v>
      </c>
      <c r="I551" s="43">
        <f t="shared" si="36"/>
        <v>42050</v>
      </c>
      <c r="J551" s="40" t="s">
        <v>145</v>
      </c>
      <c r="K551" s="40">
        <v>100</v>
      </c>
      <c r="L551" s="40"/>
    </row>
    <row r="552" spans="1:12">
      <c r="A552" s="54" t="s">
        <v>4786</v>
      </c>
      <c r="B552" s="48" t="s">
        <v>7927</v>
      </c>
      <c r="C552" s="40" t="s">
        <v>7928</v>
      </c>
      <c r="D552" s="41" t="s">
        <v>7929</v>
      </c>
      <c r="E552" s="40" t="s">
        <v>7983</v>
      </c>
      <c r="F552" s="40" t="s">
        <v>7901</v>
      </c>
      <c r="G552" s="40" t="s">
        <v>7940</v>
      </c>
      <c r="H552" s="43">
        <f>I552-5</f>
        <v>42050</v>
      </c>
      <c r="I552" s="43">
        <f t="shared" si="36"/>
        <v>42055</v>
      </c>
      <c r="J552" s="40" t="s">
        <v>145</v>
      </c>
      <c r="K552" s="40">
        <v>100</v>
      </c>
      <c r="L552" s="40"/>
    </row>
    <row r="553" spans="1:12" hidden="1">
      <c r="A553" s="54" t="s">
        <v>4786</v>
      </c>
      <c r="B553" s="48" t="s">
        <v>7927</v>
      </c>
      <c r="C553" s="40" t="s">
        <v>7928</v>
      </c>
      <c r="D553" s="41" t="s">
        <v>7929</v>
      </c>
      <c r="E553" s="40" t="s">
        <v>7983</v>
      </c>
      <c r="F553" s="40" t="s">
        <v>7904</v>
      </c>
      <c r="G553" s="40" t="s">
        <v>7905</v>
      </c>
      <c r="H553" s="43">
        <f>I553-3</f>
        <v>42055</v>
      </c>
      <c r="I553" s="43">
        <f t="shared" si="36"/>
        <v>42058</v>
      </c>
      <c r="J553" s="40" t="s">
        <v>145</v>
      </c>
      <c r="K553" s="40">
        <v>100</v>
      </c>
    </row>
    <row r="554" spans="1:12" hidden="1">
      <c r="A554" s="54" t="s">
        <v>4786</v>
      </c>
      <c r="B554" s="48" t="s">
        <v>7927</v>
      </c>
      <c r="C554" s="40" t="s">
        <v>7928</v>
      </c>
      <c r="D554" s="41" t="s">
        <v>7929</v>
      </c>
      <c r="E554" s="40" t="s">
        <v>7983</v>
      </c>
      <c r="F554" s="40" t="s">
        <v>7904</v>
      </c>
      <c r="G554" s="40" t="s">
        <v>7906</v>
      </c>
      <c r="H554" s="43">
        <f>I554-2</f>
        <v>42058</v>
      </c>
      <c r="I554" s="43">
        <f t="shared" si="36"/>
        <v>42060</v>
      </c>
      <c r="J554" s="40" t="s">
        <v>145</v>
      </c>
      <c r="K554" s="40">
        <v>100</v>
      </c>
    </row>
    <row r="555" spans="1:12" hidden="1">
      <c r="A555" s="54" t="s">
        <v>4786</v>
      </c>
      <c r="B555" s="48" t="s">
        <v>7927</v>
      </c>
      <c r="C555" s="40" t="s">
        <v>7928</v>
      </c>
      <c r="D555" s="41" t="s">
        <v>7929</v>
      </c>
      <c r="E555" s="40" t="s">
        <v>7983</v>
      </c>
      <c r="F555" s="40" t="s">
        <v>7904</v>
      </c>
      <c r="G555" s="40" t="s">
        <v>7907</v>
      </c>
      <c r="H555" s="43">
        <f>I555-2</f>
        <v>42060</v>
      </c>
      <c r="I555" s="43">
        <f t="shared" si="36"/>
        <v>42062</v>
      </c>
      <c r="J555" s="40" t="s">
        <v>145</v>
      </c>
      <c r="K555" s="40">
        <v>100</v>
      </c>
    </row>
    <row r="556" spans="1:12" hidden="1">
      <c r="A556" s="54" t="s">
        <v>4786</v>
      </c>
      <c r="B556" s="48" t="s">
        <v>7927</v>
      </c>
      <c r="C556" s="40" t="s">
        <v>7928</v>
      </c>
      <c r="D556" s="41" t="s">
        <v>7929</v>
      </c>
      <c r="E556" s="40" t="s">
        <v>7983</v>
      </c>
      <c r="F556" s="40" t="s">
        <v>7904</v>
      </c>
      <c r="G556" s="40" t="s">
        <v>7908</v>
      </c>
      <c r="H556" s="43">
        <f>I556-1</f>
        <v>42062</v>
      </c>
      <c r="I556" s="42">
        <v>42063</v>
      </c>
      <c r="J556" s="40" t="s">
        <v>145</v>
      </c>
      <c r="K556" s="40">
        <v>100</v>
      </c>
      <c r="L556" s="39" t="s">
        <v>7917</v>
      </c>
    </row>
    <row r="557" spans="1:12" hidden="1">
      <c r="A557" s="55" t="s">
        <v>4786</v>
      </c>
      <c r="B557" s="49" t="s">
        <v>7927</v>
      </c>
      <c r="C557" s="41" t="s">
        <v>7928</v>
      </c>
      <c r="D557" s="41" t="s">
        <v>7929</v>
      </c>
      <c r="E557" s="41" t="s">
        <v>7984</v>
      </c>
      <c r="F557" s="41" t="s">
        <v>1048</v>
      </c>
      <c r="G557" s="41" t="s">
        <v>7888</v>
      </c>
      <c r="H557" s="42">
        <v>42048</v>
      </c>
      <c r="I557" s="41"/>
      <c r="J557" s="41"/>
      <c r="K557" s="41"/>
      <c r="L557" s="41"/>
    </row>
    <row r="558" spans="1:12" hidden="1">
      <c r="A558" s="55" t="s">
        <v>4786</v>
      </c>
      <c r="B558" s="49" t="s">
        <v>7927</v>
      </c>
      <c r="C558" s="41" t="s">
        <v>7928</v>
      </c>
      <c r="D558" s="41" t="s">
        <v>7929</v>
      </c>
      <c r="E558" s="41" t="s">
        <v>7984</v>
      </c>
      <c r="F558" s="41" t="s">
        <v>1048</v>
      </c>
      <c r="G558" s="41" t="s">
        <v>7889</v>
      </c>
      <c r="H558" s="42">
        <v>42039</v>
      </c>
      <c r="I558" s="41"/>
      <c r="J558" s="41"/>
      <c r="K558" s="41"/>
      <c r="L558" s="41"/>
    </row>
    <row r="559" spans="1:12" hidden="1">
      <c r="A559" s="55" t="s">
        <v>4786</v>
      </c>
      <c r="B559" s="49" t="s">
        <v>7927</v>
      </c>
      <c r="C559" s="41" t="s">
        <v>7928</v>
      </c>
      <c r="D559" s="41" t="s">
        <v>7929</v>
      </c>
      <c r="E559" s="41" t="s">
        <v>7984</v>
      </c>
      <c r="F559" s="41" t="s">
        <v>1048</v>
      </c>
      <c r="G559" s="41" t="s">
        <v>7890</v>
      </c>
      <c r="H559" s="42"/>
      <c r="I559" s="41"/>
      <c r="J559" s="41"/>
      <c r="K559" s="41"/>
      <c r="L559" s="41"/>
    </row>
    <row r="560" spans="1:12" hidden="1">
      <c r="A560" s="55" t="s">
        <v>4786</v>
      </c>
      <c r="B560" s="49" t="s">
        <v>7927</v>
      </c>
      <c r="C560" s="41" t="s">
        <v>7928</v>
      </c>
      <c r="D560" s="41" t="s">
        <v>7929</v>
      </c>
      <c r="E560" s="41" t="s">
        <v>7984</v>
      </c>
      <c r="F560" s="41" t="s">
        <v>1048</v>
      </c>
      <c r="G560" s="41" t="s">
        <v>7891</v>
      </c>
      <c r="H560" s="42"/>
      <c r="I560" s="41"/>
      <c r="J560" s="41"/>
      <c r="K560" s="41"/>
      <c r="L560" s="41"/>
    </row>
    <row r="561" spans="1:12" hidden="1">
      <c r="A561" s="55" t="s">
        <v>4786</v>
      </c>
      <c r="B561" s="49" t="s">
        <v>7927</v>
      </c>
      <c r="C561" s="41" t="s">
        <v>7928</v>
      </c>
      <c r="D561" s="41" t="s">
        <v>7929</v>
      </c>
      <c r="E561" s="41" t="s">
        <v>7984</v>
      </c>
      <c r="F561" s="41" t="s">
        <v>1048</v>
      </c>
      <c r="G561" s="41" t="s">
        <v>7892</v>
      </c>
      <c r="H561" s="53"/>
      <c r="I561" s="41"/>
      <c r="J561" s="41"/>
      <c r="K561" s="41"/>
      <c r="L561" s="41"/>
    </row>
    <row r="562" spans="1:12" hidden="1">
      <c r="A562" s="55" t="s">
        <v>4786</v>
      </c>
      <c r="B562" s="49" t="s">
        <v>7927</v>
      </c>
      <c r="C562" s="41" t="s">
        <v>7928</v>
      </c>
      <c r="D562" s="41" t="s">
        <v>7929</v>
      </c>
      <c r="E562" s="41" t="s">
        <v>7984</v>
      </c>
      <c r="F562" s="41" t="s">
        <v>1048</v>
      </c>
      <c r="G562" s="41" t="s">
        <v>7893</v>
      </c>
      <c r="H562" s="42"/>
      <c r="I562" s="41"/>
      <c r="J562" s="41"/>
      <c r="K562" s="41"/>
      <c r="L562" s="41"/>
    </row>
    <row r="563" spans="1:12" hidden="1">
      <c r="A563" s="55" t="s">
        <v>4786</v>
      </c>
      <c r="B563" s="49" t="s">
        <v>7927</v>
      </c>
      <c r="C563" s="41" t="s">
        <v>7928</v>
      </c>
      <c r="D563" s="41" t="s">
        <v>7929</v>
      </c>
      <c r="E563" s="41" t="s">
        <v>7984</v>
      </c>
      <c r="F563" s="41" t="s">
        <v>1048</v>
      </c>
      <c r="G563" s="41" t="s">
        <v>7894</v>
      </c>
      <c r="H563" s="42">
        <v>42063</v>
      </c>
      <c r="I563" s="41"/>
      <c r="J563" s="41"/>
      <c r="K563" s="41"/>
      <c r="L563" s="41"/>
    </row>
    <row r="564" spans="1:12" hidden="1">
      <c r="A564" s="54" t="s">
        <v>4786</v>
      </c>
      <c r="B564" s="48" t="s">
        <v>7927</v>
      </c>
      <c r="C564" s="40" t="s">
        <v>7928</v>
      </c>
      <c r="D564" s="41" t="s">
        <v>7929</v>
      </c>
      <c r="E564" s="40" t="s">
        <v>7984</v>
      </c>
      <c r="F564" s="40" t="s">
        <v>7895</v>
      </c>
      <c r="G564" s="40" t="s">
        <v>7896</v>
      </c>
      <c r="H564" s="43">
        <f>I564-2</f>
        <v>42046</v>
      </c>
      <c r="I564" s="43">
        <f t="shared" ref="I564:I570" si="37">H565</f>
        <v>42048</v>
      </c>
      <c r="J564" s="40" t="s">
        <v>145</v>
      </c>
      <c r="K564" s="40">
        <v>100</v>
      </c>
      <c r="L564" s="40"/>
    </row>
    <row r="565" spans="1:12" hidden="1">
      <c r="A565" s="54" t="s">
        <v>4786</v>
      </c>
      <c r="B565" s="48" t="s">
        <v>7927</v>
      </c>
      <c r="C565" s="40" t="s">
        <v>7928</v>
      </c>
      <c r="D565" s="41" t="s">
        <v>7929</v>
      </c>
      <c r="E565" s="40" t="s">
        <v>7984</v>
      </c>
      <c r="F565" s="40" t="s">
        <v>7898</v>
      </c>
      <c r="G565" s="40" t="s">
        <v>7899</v>
      </c>
      <c r="H565" s="43">
        <f>I565-1</f>
        <v>42048</v>
      </c>
      <c r="I565" s="43">
        <f t="shared" si="37"/>
        <v>42049</v>
      </c>
      <c r="J565" s="40" t="s">
        <v>145</v>
      </c>
      <c r="K565" s="40">
        <v>100</v>
      </c>
      <c r="L565" s="40"/>
    </row>
    <row r="566" spans="1:12" hidden="1">
      <c r="A566" s="54" t="s">
        <v>4786</v>
      </c>
      <c r="B566" s="48" t="s">
        <v>7927</v>
      </c>
      <c r="C566" s="40" t="s">
        <v>7928</v>
      </c>
      <c r="D566" s="41" t="s">
        <v>7929</v>
      </c>
      <c r="E566" s="40" t="s">
        <v>7984</v>
      </c>
      <c r="F566" s="40" t="s">
        <v>7898</v>
      </c>
      <c r="G566" s="40" t="s">
        <v>7925</v>
      </c>
      <c r="H566" s="43">
        <f>I566-1</f>
        <v>42049</v>
      </c>
      <c r="I566" s="43">
        <f t="shared" si="37"/>
        <v>42050</v>
      </c>
      <c r="J566" s="40" t="s">
        <v>145</v>
      </c>
      <c r="K566" s="40">
        <v>100</v>
      </c>
      <c r="L566" s="40"/>
    </row>
    <row r="567" spans="1:12">
      <c r="A567" s="54" t="s">
        <v>4786</v>
      </c>
      <c r="B567" s="48" t="s">
        <v>7927</v>
      </c>
      <c r="C567" s="40" t="s">
        <v>7928</v>
      </c>
      <c r="D567" s="41" t="s">
        <v>7929</v>
      </c>
      <c r="E567" s="40" t="s">
        <v>7984</v>
      </c>
      <c r="F567" s="40" t="s">
        <v>7901</v>
      </c>
      <c r="G567" s="40" t="s">
        <v>7940</v>
      </c>
      <c r="H567" s="43">
        <f>I567-5</f>
        <v>42050</v>
      </c>
      <c r="I567" s="43">
        <f t="shared" si="37"/>
        <v>42055</v>
      </c>
      <c r="J567" s="40" t="s">
        <v>145</v>
      </c>
      <c r="K567" s="40">
        <v>100</v>
      </c>
      <c r="L567" s="40"/>
    </row>
    <row r="568" spans="1:12" hidden="1">
      <c r="A568" s="54" t="s">
        <v>4786</v>
      </c>
      <c r="B568" s="48" t="s">
        <v>7927</v>
      </c>
      <c r="C568" s="40" t="s">
        <v>7928</v>
      </c>
      <c r="D568" s="41" t="s">
        <v>7929</v>
      </c>
      <c r="E568" s="40" t="s">
        <v>7984</v>
      </c>
      <c r="F568" s="40" t="s">
        <v>7904</v>
      </c>
      <c r="G568" s="40" t="s">
        <v>7905</v>
      </c>
      <c r="H568" s="43">
        <f>I568-3</f>
        <v>42055</v>
      </c>
      <c r="I568" s="43">
        <f t="shared" si="37"/>
        <v>42058</v>
      </c>
      <c r="J568" s="40" t="s">
        <v>145</v>
      </c>
      <c r="K568" s="40">
        <v>100</v>
      </c>
    </row>
    <row r="569" spans="1:12" hidden="1">
      <c r="A569" s="54" t="s">
        <v>4786</v>
      </c>
      <c r="B569" s="48" t="s">
        <v>7927</v>
      </c>
      <c r="C569" s="40" t="s">
        <v>7928</v>
      </c>
      <c r="D569" s="41" t="s">
        <v>7929</v>
      </c>
      <c r="E569" s="40" t="s">
        <v>7984</v>
      </c>
      <c r="F569" s="40" t="s">
        <v>7904</v>
      </c>
      <c r="G569" s="40" t="s">
        <v>7906</v>
      </c>
      <c r="H569" s="43">
        <f>I569-2</f>
        <v>42058</v>
      </c>
      <c r="I569" s="43">
        <f t="shared" si="37"/>
        <v>42060</v>
      </c>
      <c r="J569" s="40" t="s">
        <v>145</v>
      </c>
      <c r="K569" s="40">
        <v>100</v>
      </c>
    </row>
    <row r="570" spans="1:12" hidden="1">
      <c r="A570" s="54" t="s">
        <v>4786</v>
      </c>
      <c r="B570" s="48" t="s">
        <v>7927</v>
      </c>
      <c r="C570" s="40" t="s">
        <v>7928</v>
      </c>
      <c r="D570" s="41" t="s">
        <v>7929</v>
      </c>
      <c r="E570" s="40" t="s">
        <v>7984</v>
      </c>
      <c r="F570" s="40" t="s">
        <v>7904</v>
      </c>
      <c r="G570" s="40" t="s">
        <v>7907</v>
      </c>
      <c r="H570" s="43">
        <f>I570-2</f>
        <v>42060</v>
      </c>
      <c r="I570" s="43">
        <f t="shared" si="37"/>
        <v>42062</v>
      </c>
      <c r="J570" s="40" t="s">
        <v>145</v>
      </c>
      <c r="K570" s="40">
        <v>100</v>
      </c>
    </row>
    <row r="571" spans="1:12" hidden="1">
      <c r="A571" s="54" t="s">
        <v>4786</v>
      </c>
      <c r="B571" s="48" t="s">
        <v>7927</v>
      </c>
      <c r="C571" s="40" t="s">
        <v>7928</v>
      </c>
      <c r="D571" s="41" t="s">
        <v>7929</v>
      </c>
      <c r="E571" s="40" t="s">
        <v>7984</v>
      </c>
      <c r="F571" s="40" t="s">
        <v>7904</v>
      </c>
      <c r="G571" s="40" t="s">
        <v>7908</v>
      </c>
      <c r="H571" s="43">
        <f>I571-1</f>
        <v>42062</v>
      </c>
      <c r="I571" s="42">
        <v>42063</v>
      </c>
      <c r="J571" s="40" t="s">
        <v>145</v>
      </c>
      <c r="K571" s="40">
        <v>100</v>
      </c>
      <c r="L571" s="39" t="s">
        <v>7917</v>
      </c>
    </row>
    <row r="572" spans="1:12" hidden="1">
      <c r="A572" s="41" t="s">
        <v>7947</v>
      </c>
      <c r="B572" s="41" t="s">
        <v>65</v>
      </c>
      <c r="C572" s="41" t="s">
        <v>65</v>
      </c>
      <c r="D572" s="41" t="s">
        <v>7886</v>
      </c>
      <c r="E572" s="41" t="s">
        <v>7985</v>
      </c>
      <c r="F572" s="41" t="s">
        <v>1048</v>
      </c>
      <c r="G572" s="41" t="s">
        <v>7888</v>
      </c>
      <c r="H572" s="42">
        <v>42038</v>
      </c>
      <c r="I572" s="41"/>
      <c r="J572" s="41"/>
      <c r="K572" s="41"/>
    </row>
    <row r="573" spans="1:12" hidden="1">
      <c r="A573" s="41" t="s">
        <v>7947</v>
      </c>
      <c r="B573" s="41" t="s">
        <v>65</v>
      </c>
      <c r="C573" s="41" t="s">
        <v>65</v>
      </c>
      <c r="D573" s="41" t="s">
        <v>7886</v>
      </c>
      <c r="E573" s="41" t="s">
        <v>7985</v>
      </c>
      <c r="F573" s="41" t="s">
        <v>1048</v>
      </c>
      <c r="G573" s="41" t="s">
        <v>7889</v>
      </c>
      <c r="H573" s="42"/>
      <c r="I573" s="41"/>
      <c r="J573" s="41"/>
      <c r="K573" s="41"/>
    </row>
    <row r="574" spans="1:12" hidden="1">
      <c r="A574" s="41" t="s">
        <v>7947</v>
      </c>
      <c r="B574" s="41" t="s">
        <v>65</v>
      </c>
      <c r="C574" s="41" t="s">
        <v>65</v>
      </c>
      <c r="D574" s="41" t="s">
        <v>7886</v>
      </c>
      <c r="E574" s="41" t="s">
        <v>7985</v>
      </c>
      <c r="F574" s="41" t="s">
        <v>1048</v>
      </c>
      <c r="G574" s="41" t="s">
        <v>7890</v>
      </c>
      <c r="H574" s="41"/>
      <c r="I574" s="41"/>
      <c r="J574" s="41"/>
      <c r="K574" s="41"/>
    </row>
    <row r="575" spans="1:12" hidden="1">
      <c r="A575" s="41" t="s">
        <v>7947</v>
      </c>
      <c r="B575" s="41" t="s">
        <v>65</v>
      </c>
      <c r="C575" s="41" t="s">
        <v>65</v>
      </c>
      <c r="D575" s="41" t="s">
        <v>7886</v>
      </c>
      <c r="E575" s="41" t="s">
        <v>7985</v>
      </c>
      <c r="F575" s="41" t="s">
        <v>1048</v>
      </c>
      <c r="G575" s="41" t="s">
        <v>7891</v>
      </c>
      <c r="H575" s="41"/>
      <c r="I575" s="41"/>
      <c r="J575" s="41"/>
      <c r="K575" s="41"/>
    </row>
    <row r="576" spans="1:12" hidden="1">
      <c r="A576" s="41" t="s">
        <v>7947</v>
      </c>
      <c r="B576" s="41" t="s">
        <v>65</v>
      </c>
      <c r="C576" s="41" t="s">
        <v>65</v>
      </c>
      <c r="D576" s="41" t="s">
        <v>7886</v>
      </c>
      <c r="E576" s="41" t="s">
        <v>7985</v>
      </c>
      <c r="F576" s="41" t="s">
        <v>1048</v>
      </c>
      <c r="G576" s="41" t="s">
        <v>7892</v>
      </c>
      <c r="H576" s="42"/>
      <c r="I576" s="41"/>
      <c r="J576" s="41"/>
      <c r="K576" s="41"/>
    </row>
    <row r="577" spans="1:12" hidden="1">
      <c r="A577" s="41" t="s">
        <v>7947</v>
      </c>
      <c r="B577" s="41" t="s">
        <v>65</v>
      </c>
      <c r="C577" s="41" t="s">
        <v>65</v>
      </c>
      <c r="D577" s="41" t="s">
        <v>7886</v>
      </c>
      <c r="E577" s="41" t="s">
        <v>7985</v>
      </c>
      <c r="F577" s="41" t="s">
        <v>1048</v>
      </c>
      <c r="G577" s="41" t="s">
        <v>7893</v>
      </c>
      <c r="H577" s="41"/>
      <c r="I577" s="41"/>
      <c r="J577" s="41"/>
      <c r="K577" s="41"/>
    </row>
    <row r="578" spans="1:12" hidden="1">
      <c r="A578" s="41" t="s">
        <v>7947</v>
      </c>
      <c r="B578" s="41" t="s">
        <v>65</v>
      </c>
      <c r="C578" s="41" t="s">
        <v>65</v>
      </c>
      <c r="D578" s="41" t="s">
        <v>7886</v>
      </c>
      <c r="E578" s="41" t="s">
        <v>7985</v>
      </c>
      <c r="F578" s="41" t="s">
        <v>1048</v>
      </c>
      <c r="G578" s="41" t="s">
        <v>7894</v>
      </c>
      <c r="H578" s="42">
        <v>42055</v>
      </c>
      <c r="I578" s="41"/>
      <c r="J578" s="41"/>
      <c r="K578" s="41"/>
    </row>
    <row r="579" spans="1:12" hidden="1">
      <c r="A579" s="41" t="s">
        <v>7947</v>
      </c>
      <c r="B579" s="40" t="s">
        <v>65</v>
      </c>
      <c r="C579" s="40" t="s">
        <v>65</v>
      </c>
      <c r="D579" s="41" t="s">
        <v>7886</v>
      </c>
      <c r="E579" s="40" t="s">
        <v>7985</v>
      </c>
      <c r="F579" s="40" t="s">
        <v>7895</v>
      </c>
      <c r="G579" s="40" t="s">
        <v>7896</v>
      </c>
      <c r="H579" s="43">
        <f>I579-2</f>
        <v>42038</v>
      </c>
      <c r="I579" s="43">
        <f t="shared" ref="I579:I585" si="38">H580</f>
        <v>42040</v>
      </c>
      <c r="J579" s="40" t="s">
        <v>157</v>
      </c>
      <c r="K579" s="40">
        <v>100</v>
      </c>
    </row>
    <row r="580" spans="1:12" hidden="1">
      <c r="A580" s="41" t="s">
        <v>7947</v>
      </c>
      <c r="B580" s="40" t="s">
        <v>65</v>
      </c>
      <c r="C580" s="40" t="s">
        <v>65</v>
      </c>
      <c r="D580" s="41" t="s">
        <v>7886</v>
      </c>
      <c r="E580" s="40" t="s">
        <v>7985</v>
      </c>
      <c r="F580" s="40" t="s">
        <v>7898</v>
      </c>
      <c r="G580" s="40" t="s">
        <v>7899</v>
      </c>
      <c r="H580" s="43">
        <f>I580-1</f>
        <v>42040</v>
      </c>
      <c r="I580" s="43">
        <f t="shared" si="38"/>
        <v>42041</v>
      </c>
      <c r="J580" s="40" t="s">
        <v>157</v>
      </c>
      <c r="K580" s="40">
        <v>100</v>
      </c>
    </row>
    <row r="581" spans="1:12" hidden="1">
      <c r="A581" s="41" t="s">
        <v>7947</v>
      </c>
      <c r="B581" s="40" t="s">
        <v>65</v>
      </c>
      <c r="C581" s="40" t="s">
        <v>65</v>
      </c>
      <c r="D581" s="41" t="s">
        <v>7886</v>
      </c>
      <c r="E581" s="40" t="s">
        <v>7985</v>
      </c>
      <c r="F581" s="40" t="s">
        <v>7898</v>
      </c>
      <c r="G581" s="40" t="s">
        <v>7900</v>
      </c>
      <c r="H581" s="43">
        <f>I581-1</f>
        <v>42041</v>
      </c>
      <c r="I581" s="43">
        <f t="shared" si="38"/>
        <v>42042</v>
      </c>
      <c r="J581" s="40" t="s">
        <v>157</v>
      </c>
      <c r="K581" s="40">
        <v>100</v>
      </c>
    </row>
    <row r="582" spans="1:12">
      <c r="A582" s="41" t="s">
        <v>7947</v>
      </c>
      <c r="B582" s="40" t="s">
        <v>65</v>
      </c>
      <c r="C582" s="40" t="s">
        <v>65</v>
      </c>
      <c r="D582" s="41" t="s">
        <v>7886</v>
      </c>
      <c r="E582" s="40" t="s">
        <v>7985</v>
      </c>
      <c r="F582" s="40" t="s">
        <v>7901</v>
      </c>
      <c r="G582" s="40" t="s">
        <v>7902</v>
      </c>
      <c r="H582" s="43">
        <f>I582-5</f>
        <v>42042</v>
      </c>
      <c r="I582" s="43">
        <f t="shared" si="38"/>
        <v>42047</v>
      </c>
      <c r="J582" s="40" t="s">
        <v>157</v>
      </c>
      <c r="K582" s="40">
        <v>100</v>
      </c>
    </row>
    <row r="583" spans="1:12" hidden="1">
      <c r="A583" s="41" t="s">
        <v>7947</v>
      </c>
      <c r="B583" s="40" t="s">
        <v>65</v>
      </c>
      <c r="C583" s="40" t="s">
        <v>65</v>
      </c>
      <c r="D583" s="41" t="s">
        <v>7886</v>
      </c>
      <c r="E583" s="40" t="s">
        <v>7985</v>
      </c>
      <c r="F583" s="40" t="s">
        <v>7904</v>
      </c>
      <c r="G583" s="40" t="s">
        <v>7905</v>
      </c>
      <c r="H583" s="43">
        <f>I583-3</f>
        <v>42047</v>
      </c>
      <c r="I583" s="43">
        <f t="shared" si="38"/>
        <v>42050</v>
      </c>
      <c r="J583" s="40" t="s">
        <v>157</v>
      </c>
      <c r="K583" s="40">
        <v>100</v>
      </c>
    </row>
    <row r="584" spans="1:12" hidden="1">
      <c r="A584" s="41" t="s">
        <v>7947</v>
      </c>
      <c r="B584" s="40" t="s">
        <v>65</v>
      </c>
      <c r="C584" s="40" t="s">
        <v>65</v>
      </c>
      <c r="D584" s="41" t="s">
        <v>7886</v>
      </c>
      <c r="E584" s="40" t="s">
        <v>7985</v>
      </c>
      <c r="F584" s="40" t="s">
        <v>7904</v>
      </c>
      <c r="G584" s="40" t="s">
        <v>7906</v>
      </c>
      <c r="H584" s="43">
        <f>I584-2</f>
        <v>42050</v>
      </c>
      <c r="I584" s="43">
        <f t="shared" si="38"/>
        <v>42052</v>
      </c>
      <c r="J584" s="40" t="s">
        <v>157</v>
      </c>
      <c r="K584" s="40">
        <v>100</v>
      </c>
    </row>
    <row r="585" spans="1:12" hidden="1">
      <c r="A585" s="41" t="s">
        <v>7947</v>
      </c>
      <c r="B585" s="40" t="s">
        <v>65</v>
      </c>
      <c r="C585" s="40" t="s">
        <v>65</v>
      </c>
      <c r="D585" s="41" t="s">
        <v>7886</v>
      </c>
      <c r="E585" s="40" t="s">
        <v>7985</v>
      </c>
      <c r="F585" s="40" t="s">
        <v>7904</v>
      </c>
      <c r="G585" s="40" t="s">
        <v>7907</v>
      </c>
      <c r="H585" s="43">
        <f>I585-2</f>
        <v>42052</v>
      </c>
      <c r="I585" s="43">
        <f t="shared" si="38"/>
        <v>42054</v>
      </c>
      <c r="J585" s="40" t="s">
        <v>157</v>
      </c>
      <c r="K585" s="40">
        <v>100</v>
      </c>
    </row>
    <row r="586" spans="1:12" ht="104.45" hidden="1">
      <c r="A586" s="41" t="s">
        <v>7947</v>
      </c>
      <c r="B586" s="40" t="s">
        <v>65</v>
      </c>
      <c r="C586" s="40" t="s">
        <v>65</v>
      </c>
      <c r="D586" s="41" t="s">
        <v>7886</v>
      </c>
      <c r="E586" s="40" t="s">
        <v>7985</v>
      </c>
      <c r="F586" s="40" t="s">
        <v>7904</v>
      </c>
      <c r="G586" s="40" t="s">
        <v>7908</v>
      </c>
      <c r="H586" s="43">
        <f>I586-1</f>
        <v>42054</v>
      </c>
      <c r="I586" s="42">
        <v>42055</v>
      </c>
      <c r="J586" s="40" t="s">
        <v>157</v>
      </c>
      <c r="K586" s="40">
        <v>100</v>
      </c>
      <c r="L586" s="39" t="s">
        <v>7986</v>
      </c>
    </row>
    <row r="587" spans="1:12" hidden="1">
      <c r="A587" s="55" t="s">
        <v>7987</v>
      </c>
      <c r="B587" s="41" t="s">
        <v>7927</v>
      </c>
      <c r="C587" s="41" t="s">
        <v>7928</v>
      </c>
      <c r="D587" s="41" t="s">
        <v>7929</v>
      </c>
      <c r="E587" s="41" t="s">
        <v>7988</v>
      </c>
      <c r="F587" s="41" t="s">
        <v>1048</v>
      </c>
      <c r="G587" s="41" t="s">
        <v>7888</v>
      </c>
      <c r="H587" s="42">
        <v>42046</v>
      </c>
      <c r="I587" s="41"/>
    </row>
    <row r="588" spans="1:12" hidden="1">
      <c r="A588" s="55" t="s">
        <v>7987</v>
      </c>
      <c r="B588" s="41" t="s">
        <v>7927</v>
      </c>
      <c r="C588" s="41" t="s">
        <v>7928</v>
      </c>
      <c r="D588" s="41" t="s">
        <v>7929</v>
      </c>
      <c r="E588" s="41" t="s">
        <v>7988</v>
      </c>
      <c r="F588" s="41" t="s">
        <v>1048</v>
      </c>
      <c r="G588" s="41" t="s">
        <v>7889</v>
      </c>
      <c r="H588" s="41"/>
      <c r="I588" s="41"/>
    </row>
    <row r="589" spans="1:12" hidden="1">
      <c r="A589" s="55" t="s">
        <v>7987</v>
      </c>
      <c r="B589" s="41" t="s">
        <v>7927</v>
      </c>
      <c r="C589" s="41" t="s">
        <v>7928</v>
      </c>
      <c r="D589" s="41" t="s">
        <v>7929</v>
      </c>
      <c r="E589" s="41" t="s">
        <v>7988</v>
      </c>
      <c r="F589" s="41" t="s">
        <v>1048</v>
      </c>
      <c r="G589" s="41" t="s">
        <v>7890</v>
      </c>
      <c r="H589" s="41"/>
      <c r="I589" s="41"/>
    </row>
    <row r="590" spans="1:12" hidden="1">
      <c r="A590" s="55" t="s">
        <v>7987</v>
      </c>
      <c r="B590" s="41" t="s">
        <v>7927</v>
      </c>
      <c r="C590" s="41" t="s">
        <v>7928</v>
      </c>
      <c r="D590" s="41" t="s">
        <v>7929</v>
      </c>
      <c r="E590" s="41" t="s">
        <v>7988</v>
      </c>
      <c r="F590" s="41" t="s">
        <v>1048</v>
      </c>
      <c r="G590" s="41" t="s">
        <v>7891</v>
      </c>
      <c r="H590" s="41"/>
      <c r="I590" s="41"/>
    </row>
    <row r="591" spans="1:12" hidden="1">
      <c r="A591" s="55" t="s">
        <v>7987</v>
      </c>
      <c r="B591" s="41" t="s">
        <v>7927</v>
      </c>
      <c r="C591" s="41" t="s">
        <v>7928</v>
      </c>
      <c r="D591" s="41" t="s">
        <v>7929</v>
      </c>
      <c r="E591" s="41" t="s">
        <v>7988</v>
      </c>
      <c r="F591" s="41" t="s">
        <v>1048</v>
      </c>
      <c r="G591" s="41" t="s">
        <v>7892</v>
      </c>
      <c r="H591" s="42"/>
      <c r="I591" s="41"/>
    </row>
    <row r="592" spans="1:12" hidden="1">
      <c r="A592" s="55" t="s">
        <v>7987</v>
      </c>
      <c r="B592" s="41" t="s">
        <v>7927</v>
      </c>
      <c r="C592" s="41" t="s">
        <v>7928</v>
      </c>
      <c r="D592" s="41" t="s">
        <v>7929</v>
      </c>
      <c r="E592" s="41" t="s">
        <v>7988</v>
      </c>
      <c r="F592" s="41" t="s">
        <v>1048</v>
      </c>
      <c r="G592" s="41" t="s">
        <v>7893</v>
      </c>
      <c r="H592" s="42"/>
      <c r="I592" s="41"/>
    </row>
    <row r="593" spans="1:12" hidden="1">
      <c r="A593" s="55" t="s">
        <v>7987</v>
      </c>
      <c r="B593" s="41" t="s">
        <v>7927</v>
      </c>
      <c r="C593" s="41" t="s">
        <v>7928</v>
      </c>
      <c r="D593" s="41" t="s">
        <v>7929</v>
      </c>
      <c r="E593" s="41" t="s">
        <v>7988</v>
      </c>
      <c r="F593" s="41" t="s">
        <v>1048</v>
      </c>
      <c r="G593" s="41" t="s">
        <v>7894</v>
      </c>
      <c r="H593" s="42">
        <v>42063</v>
      </c>
      <c r="I593" s="41"/>
    </row>
    <row r="594" spans="1:12" hidden="1">
      <c r="A594" s="54" t="s">
        <v>7987</v>
      </c>
      <c r="B594" s="40" t="s">
        <v>7927</v>
      </c>
      <c r="C594" s="40" t="s">
        <v>7928</v>
      </c>
      <c r="D594" s="41" t="s">
        <v>7929</v>
      </c>
      <c r="E594" s="40" t="s">
        <v>7988</v>
      </c>
      <c r="F594" s="40" t="s">
        <v>7895</v>
      </c>
      <c r="G594" s="40" t="s">
        <v>7896</v>
      </c>
      <c r="H594" s="43">
        <f>I594-2</f>
        <v>42046</v>
      </c>
      <c r="I594" s="43">
        <f t="shared" ref="I594:I600" si="39">H595</f>
        <v>42048</v>
      </c>
      <c r="J594" s="40" t="s">
        <v>5488</v>
      </c>
      <c r="K594" s="40">
        <v>100</v>
      </c>
    </row>
    <row r="595" spans="1:12" hidden="1">
      <c r="A595" s="54" t="s">
        <v>7987</v>
      </c>
      <c r="B595" s="40" t="s">
        <v>7927</v>
      </c>
      <c r="C595" s="40" t="s">
        <v>7928</v>
      </c>
      <c r="D595" s="41" t="s">
        <v>7929</v>
      </c>
      <c r="E595" s="40" t="s">
        <v>7988</v>
      </c>
      <c r="F595" s="40" t="s">
        <v>7898</v>
      </c>
      <c r="G595" s="40" t="s">
        <v>7899</v>
      </c>
      <c r="H595" s="43">
        <f>I595-1</f>
        <v>42048</v>
      </c>
      <c r="I595" s="43">
        <f t="shared" si="39"/>
        <v>42049</v>
      </c>
      <c r="J595" s="40" t="s">
        <v>5488</v>
      </c>
      <c r="K595" s="40">
        <v>100</v>
      </c>
    </row>
    <row r="596" spans="1:12" hidden="1">
      <c r="A596" s="54" t="s">
        <v>7987</v>
      </c>
      <c r="B596" s="40" t="s">
        <v>7927</v>
      </c>
      <c r="C596" s="40" t="s">
        <v>7928</v>
      </c>
      <c r="D596" s="41" t="s">
        <v>7929</v>
      </c>
      <c r="E596" s="40" t="s">
        <v>7988</v>
      </c>
      <c r="F596" s="40" t="s">
        <v>7898</v>
      </c>
      <c r="G596" s="40" t="s">
        <v>7900</v>
      </c>
      <c r="H596" s="43">
        <f>I596-1</f>
        <v>42049</v>
      </c>
      <c r="I596" s="43">
        <f t="shared" si="39"/>
        <v>42050</v>
      </c>
      <c r="J596" s="40" t="s">
        <v>5488</v>
      </c>
      <c r="K596" s="40">
        <v>100</v>
      </c>
    </row>
    <row r="597" spans="1:12">
      <c r="A597" s="54" t="s">
        <v>7987</v>
      </c>
      <c r="B597" s="40" t="s">
        <v>7927</v>
      </c>
      <c r="C597" s="40" t="s">
        <v>7928</v>
      </c>
      <c r="D597" s="41" t="s">
        <v>7929</v>
      </c>
      <c r="E597" s="40" t="s">
        <v>7988</v>
      </c>
      <c r="F597" s="40" t="s">
        <v>7901</v>
      </c>
      <c r="G597" s="40" t="s">
        <v>7902</v>
      </c>
      <c r="H597" s="43">
        <f>I597-5</f>
        <v>42050</v>
      </c>
      <c r="I597" s="43">
        <f t="shared" si="39"/>
        <v>42055</v>
      </c>
      <c r="J597" s="40" t="s">
        <v>5488</v>
      </c>
      <c r="K597" s="40">
        <v>100</v>
      </c>
    </row>
    <row r="598" spans="1:12" hidden="1">
      <c r="A598" s="54" t="s">
        <v>7987</v>
      </c>
      <c r="B598" s="40" t="s">
        <v>7927</v>
      </c>
      <c r="C598" s="40" t="s">
        <v>7928</v>
      </c>
      <c r="D598" s="41" t="s">
        <v>7929</v>
      </c>
      <c r="E598" s="40" t="s">
        <v>7988</v>
      </c>
      <c r="F598" s="40" t="s">
        <v>7904</v>
      </c>
      <c r="G598" s="40" t="s">
        <v>7905</v>
      </c>
      <c r="H598" s="43">
        <f>I598-3</f>
        <v>42055</v>
      </c>
      <c r="I598" s="43">
        <f t="shared" si="39"/>
        <v>42058</v>
      </c>
      <c r="J598" s="40" t="s">
        <v>5488</v>
      </c>
      <c r="K598" s="40">
        <v>100</v>
      </c>
    </row>
    <row r="599" spans="1:12" hidden="1">
      <c r="A599" s="54" t="s">
        <v>7987</v>
      </c>
      <c r="B599" s="40" t="s">
        <v>7927</v>
      </c>
      <c r="C599" s="40" t="s">
        <v>7928</v>
      </c>
      <c r="D599" s="41" t="s">
        <v>7929</v>
      </c>
      <c r="E599" s="40" t="s">
        <v>7988</v>
      </c>
      <c r="F599" s="40" t="s">
        <v>7904</v>
      </c>
      <c r="G599" s="40" t="s">
        <v>7906</v>
      </c>
      <c r="H599" s="43">
        <f>I599-2</f>
        <v>42058</v>
      </c>
      <c r="I599" s="43">
        <f t="shared" si="39"/>
        <v>42060</v>
      </c>
      <c r="J599" s="40" t="s">
        <v>5488</v>
      </c>
      <c r="K599" s="40">
        <v>100</v>
      </c>
    </row>
    <row r="600" spans="1:12" hidden="1">
      <c r="A600" s="54" t="s">
        <v>7987</v>
      </c>
      <c r="B600" s="40" t="s">
        <v>7927</v>
      </c>
      <c r="C600" s="40" t="s">
        <v>7928</v>
      </c>
      <c r="D600" s="41" t="s">
        <v>7929</v>
      </c>
      <c r="E600" s="40" t="s">
        <v>7988</v>
      </c>
      <c r="F600" s="40" t="s">
        <v>7904</v>
      </c>
      <c r="G600" s="40" t="s">
        <v>7907</v>
      </c>
      <c r="H600" s="43">
        <f>I600-2</f>
        <v>42060</v>
      </c>
      <c r="I600" s="43">
        <f t="shared" si="39"/>
        <v>42062</v>
      </c>
      <c r="J600" s="40" t="s">
        <v>5488</v>
      </c>
      <c r="K600" s="40">
        <v>100</v>
      </c>
    </row>
    <row r="601" spans="1:12" hidden="1">
      <c r="A601" s="54" t="s">
        <v>7987</v>
      </c>
      <c r="B601" s="40" t="s">
        <v>7927</v>
      </c>
      <c r="C601" s="40" t="s">
        <v>7928</v>
      </c>
      <c r="D601" s="41" t="s">
        <v>7929</v>
      </c>
      <c r="E601" s="40" t="s">
        <v>7988</v>
      </c>
      <c r="F601" s="40" t="s">
        <v>7904</v>
      </c>
      <c r="G601" s="40" t="s">
        <v>7908</v>
      </c>
      <c r="H601" s="43">
        <f>I601-1</f>
        <v>42062</v>
      </c>
      <c r="I601" s="42">
        <v>42063</v>
      </c>
      <c r="J601" s="40" t="s">
        <v>5488</v>
      </c>
      <c r="K601" s="40">
        <v>100</v>
      </c>
      <c r="L601" s="39" t="s">
        <v>7917</v>
      </c>
    </row>
    <row r="602" spans="1:12" hidden="1">
      <c r="A602" s="41" t="s">
        <v>7989</v>
      </c>
      <c r="B602" s="41" t="s">
        <v>7962</v>
      </c>
      <c r="C602" s="41" t="s">
        <v>7990</v>
      </c>
      <c r="D602" s="41" t="s">
        <v>7886</v>
      </c>
      <c r="E602" s="41" t="s">
        <v>7991</v>
      </c>
      <c r="F602" s="41" t="s">
        <v>1048</v>
      </c>
      <c r="G602" s="41" t="s">
        <v>7888</v>
      </c>
      <c r="H602" s="42">
        <v>42047</v>
      </c>
      <c r="I602" s="41"/>
    </row>
    <row r="603" spans="1:12" hidden="1">
      <c r="A603" s="41" t="s">
        <v>7989</v>
      </c>
      <c r="B603" s="41" t="s">
        <v>7962</v>
      </c>
      <c r="C603" s="41" t="s">
        <v>7990</v>
      </c>
      <c r="D603" s="41" t="s">
        <v>7886</v>
      </c>
      <c r="E603" s="41" t="s">
        <v>7991</v>
      </c>
      <c r="F603" s="41" t="s">
        <v>1048</v>
      </c>
      <c r="G603" s="41" t="s">
        <v>7889</v>
      </c>
      <c r="H603" s="42">
        <v>42013</v>
      </c>
      <c r="I603" s="41"/>
    </row>
    <row r="604" spans="1:12" hidden="1">
      <c r="A604" s="41" t="s">
        <v>7989</v>
      </c>
      <c r="B604" s="41" t="s">
        <v>7962</v>
      </c>
      <c r="C604" s="41" t="s">
        <v>7990</v>
      </c>
      <c r="D604" s="41" t="s">
        <v>7886</v>
      </c>
      <c r="E604" s="41" t="s">
        <v>7991</v>
      </c>
      <c r="F604" s="41" t="s">
        <v>1048</v>
      </c>
      <c r="G604" s="41" t="s">
        <v>7890</v>
      </c>
      <c r="H604" s="41"/>
      <c r="I604" s="41"/>
    </row>
    <row r="605" spans="1:12" hidden="1">
      <c r="A605" s="41" t="s">
        <v>7989</v>
      </c>
      <c r="B605" s="41" t="s">
        <v>7962</v>
      </c>
      <c r="C605" s="41" t="s">
        <v>7990</v>
      </c>
      <c r="D605" s="41" t="s">
        <v>7886</v>
      </c>
      <c r="E605" s="41" t="s">
        <v>7991</v>
      </c>
      <c r="F605" s="41" t="s">
        <v>1048</v>
      </c>
      <c r="G605" s="41" t="s">
        <v>7891</v>
      </c>
      <c r="H605" s="42"/>
      <c r="I605" s="41"/>
    </row>
    <row r="606" spans="1:12" hidden="1">
      <c r="A606" s="41" t="s">
        <v>7989</v>
      </c>
      <c r="B606" s="41" t="s">
        <v>7962</v>
      </c>
      <c r="C606" s="41" t="s">
        <v>7990</v>
      </c>
      <c r="D606" s="41" t="s">
        <v>7886</v>
      </c>
      <c r="E606" s="41" t="s">
        <v>7991</v>
      </c>
      <c r="F606" s="41" t="s">
        <v>1048</v>
      </c>
      <c r="G606" s="41" t="s">
        <v>7892</v>
      </c>
      <c r="H606" s="41"/>
      <c r="I606" s="41"/>
    </row>
    <row r="607" spans="1:12" hidden="1">
      <c r="A607" s="41" t="s">
        <v>7989</v>
      </c>
      <c r="B607" s="41" t="s">
        <v>7962</v>
      </c>
      <c r="C607" s="41" t="s">
        <v>7990</v>
      </c>
      <c r="D607" s="41" t="s">
        <v>7886</v>
      </c>
      <c r="E607" s="41" t="s">
        <v>7991</v>
      </c>
      <c r="F607" s="41" t="s">
        <v>1048</v>
      </c>
      <c r="G607" s="41" t="s">
        <v>7893</v>
      </c>
      <c r="H607" s="41"/>
      <c r="I607" s="41"/>
    </row>
    <row r="608" spans="1:12" hidden="1">
      <c r="A608" s="41" t="s">
        <v>7989</v>
      </c>
      <c r="B608" s="41" t="s">
        <v>7962</v>
      </c>
      <c r="C608" s="41" t="s">
        <v>7990</v>
      </c>
      <c r="D608" s="41" t="s">
        <v>7886</v>
      </c>
      <c r="E608" s="41" t="s">
        <v>7991</v>
      </c>
      <c r="F608" s="41" t="s">
        <v>1048</v>
      </c>
      <c r="G608" s="41" t="s">
        <v>7894</v>
      </c>
      <c r="H608" s="42">
        <v>42063</v>
      </c>
      <c r="I608" s="41"/>
    </row>
    <row r="609" spans="1:12" hidden="1">
      <c r="A609" s="40" t="s">
        <v>7989</v>
      </c>
      <c r="B609" s="40" t="s">
        <v>7962</v>
      </c>
      <c r="C609" s="40" t="s">
        <v>7990</v>
      </c>
      <c r="D609" s="41" t="s">
        <v>7886</v>
      </c>
      <c r="E609" s="40" t="s">
        <v>7991</v>
      </c>
      <c r="F609" s="40" t="s">
        <v>7895</v>
      </c>
      <c r="G609" s="40" t="s">
        <v>7896</v>
      </c>
      <c r="H609" s="43">
        <f>I609-2</f>
        <v>42046</v>
      </c>
      <c r="I609" s="43">
        <f t="shared" ref="I609:I615" si="40">H610</f>
        <v>42048</v>
      </c>
      <c r="J609" s="40" t="s">
        <v>12</v>
      </c>
      <c r="K609" s="40">
        <v>100</v>
      </c>
      <c r="L609" s="39" t="s">
        <v>7992</v>
      </c>
    </row>
    <row r="610" spans="1:12" hidden="1">
      <c r="A610" s="40" t="s">
        <v>7989</v>
      </c>
      <c r="B610" s="40" t="s">
        <v>7962</v>
      </c>
      <c r="C610" s="40" t="s">
        <v>7990</v>
      </c>
      <c r="D610" s="41" t="s">
        <v>7886</v>
      </c>
      <c r="E610" s="40" t="s">
        <v>7991</v>
      </c>
      <c r="F610" s="40" t="s">
        <v>7898</v>
      </c>
      <c r="G610" s="40" t="s">
        <v>7899</v>
      </c>
      <c r="H610" s="43">
        <f>I610-1</f>
        <v>42048</v>
      </c>
      <c r="I610" s="43">
        <f t="shared" si="40"/>
        <v>42049</v>
      </c>
      <c r="J610" s="40" t="s">
        <v>12</v>
      </c>
      <c r="K610" s="40">
        <v>100</v>
      </c>
    </row>
    <row r="611" spans="1:12" hidden="1">
      <c r="A611" s="40" t="s">
        <v>7989</v>
      </c>
      <c r="B611" s="40" t="s">
        <v>7962</v>
      </c>
      <c r="C611" s="40" t="s">
        <v>7990</v>
      </c>
      <c r="D611" s="41" t="s">
        <v>7886</v>
      </c>
      <c r="E611" s="40" t="s">
        <v>7991</v>
      </c>
      <c r="F611" s="40" t="s">
        <v>7898</v>
      </c>
      <c r="G611" s="40" t="s">
        <v>7900</v>
      </c>
      <c r="H611" s="43">
        <f>I611-1</f>
        <v>42049</v>
      </c>
      <c r="I611" s="43">
        <f t="shared" si="40"/>
        <v>42050</v>
      </c>
      <c r="J611" s="40" t="s">
        <v>12</v>
      </c>
      <c r="K611" s="40">
        <v>100</v>
      </c>
    </row>
    <row r="612" spans="1:12">
      <c r="A612" s="40" t="s">
        <v>7989</v>
      </c>
      <c r="B612" s="40" t="s">
        <v>7962</v>
      </c>
      <c r="C612" s="40" t="s">
        <v>7990</v>
      </c>
      <c r="D612" s="41" t="s">
        <v>7886</v>
      </c>
      <c r="E612" s="40" t="s">
        <v>7991</v>
      </c>
      <c r="F612" s="40" t="s">
        <v>7901</v>
      </c>
      <c r="G612" s="40" t="s">
        <v>7902</v>
      </c>
      <c r="H612" s="43">
        <f>I612-5</f>
        <v>42050</v>
      </c>
      <c r="I612" s="43">
        <f t="shared" si="40"/>
        <v>42055</v>
      </c>
      <c r="J612" s="40" t="s">
        <v>12</v>
      </c>
      <c r="K612" s="40">
        <v>100</v>
      </c>
    </row>
    <row r="613" spans="1:12" hidden="1">
      <c r="A613" s="40" t="s">
        <v>7989</v>
      </c>
      <c r="B613" s="40" t="s">
        <v>7962</v>
      </c>
      <c r="C613" s="40" t="s">
        <v>7990</v>
      </c>
      <c r="D613" s="41" t="s">
        <v>7886</v>
      </c>
      <c r="E613" s="40" t="s">
        <v>7991</v>
      </c>
      <c r="F613" s="40" t="s">
        <v>7904</v>
      </c>
      <c r="G613" s="40" t="s">
        <v>7905</v>
      </c>
      <c r="H613" s="43">
        <f>I613-3</f>
        <v>42055</v>
      </c>
      <c r="I613" s="43">
        <f t="shared" si="40"/>
        <v>42058</v>
      </c>
      <c r="J613" s="40" t="s">
        <v>12</v>
      </c>
      <c r="K613" s="40">
        <v>100</v>
      </c>
    </row>
    <row r="614" spans="1:12" hidden="1">
      <c r="A614" s="40" t="s">
        <v>7989</v>
      </c>
      <c r="B614" s="40" t="s">
        <v>7962</v>
      </c>
      <c r="C614" s="40" t="s">
        <v>7990</v>
      </c>
      <c r="D614" s="41" t="s">
        <v>7886</v>
      </c>
      <c r="E614" s="40" t="s">
        <v>7991</v>
      </c>
      <c r="F614" s="40" t="s">
        <v>7904</v>
      </c>
      <c r="G614" s="40" t="s">
        <v>7906</v>
      </c>
      <c r="H614" s="43">
        <f>I614-2</f>
        <v>42058</v>
      </c>
      <c r="I614" s="43">
        <f t="shared" si="40"/>
        <v>42060</v>
      </c>
      <c r="J614" s="40" t="s">
        <v>12</v>
      </c>
      <c r="K614" s="40">
        <v>100</v>
      </c>
    </row>
    <row r="615" spans="1:12" hidden="1">
      <c r="A615" s="40" t="s">
        <v>7989</v>
      </c>
      <c r="B615" s="40" t="s">
        <v>7962</v>
      </c>
      <c r="C615" s="40" t="s">
        <v>7990</v>
      </c>
      <c r="D615" s="41" t="s">
        <v>7886</v>
      </c>
      <c r="E615" s="40" t="s">
        <v>7991</v>
      </c>
      <c r="F615" s="40" t="s">
        <v>7904</v>
      </c>
      <c r="G615" s="40" t="s">
        <v>7907</v>
      </c>
      <c r="H615" s="43">
        <f>I615-2</f>
        <v>42060</v>
      </c>
      <c r="I615" s="43">
        <f t="shared" si="40"/>
        <v>42062</v>
      </c>
      <c r="J615" s="40" t="s">
        <v>12</v>
      </c>
      <c r="K615" s="40">
        <v>100</v>
      </c>
    </row>
    <row r="616" spans="1:12" hidden="1">
      <c r="A616" s="40" t="s">
        <v>7989</v>
      </c>
      <c r="B616" s="40" t="s">
        <v>7962</v>
      </c>
      <c r="C616" s="40" t="s">
        <v>7990</v>
      </c>
      <c r="D616" s="41" t="s">
        <v>7886</v>
      </c>
      <c r="E616" s="40" t="s">
        <v>7991</v>
      </c>
      <c r="F616" s="40" t="s">
        <v>7904</v>
      </c>
      <c r="G616" s="40" t="s">
        <v>7908</v>
      </c>
      <c r="H616" s="43">
        <f>I616-1</f>
        <v>42062</v>
      </c>
      <c r="I616" s="42">
        <v>42063</v>
      </c>
      <c r="J616" s="40" t="s">
        <v>12</v>
      </c>
      <c r="K616" s="40">
        <v>100</v>
      </c>
    </row>
    <row r="617" spans="1:12" hidden="1">
      <c r="A617" s="41" t="s">
        <v>7993</v>
      </c>
      <c r="B617" s="41" t="s">
        <v>7927</v>
      </c>
      <c r="C617" s="41" t="s">
        <v>7928</v>
      </c>
      <c r="D617" s="41" t="s">
        <v>7929</v>
      </c>
      <c r="E617" s="41" t="s">
        <v>7994</v>
      </c>
      <c r="F617" s="41" t="s">
        <v>1048</v>
      </c>
      <c r="G617" s="41" t="s">
        <v>7888</v>
      </c>
      <c r="H617" s="42">
        <v>42052</v>
      </c>
      <c r="I617" s="41"/>
      <c r="J617" s="41"/>
      <c r="K617" s="41"/>
      <c r="L617" s="52"/>
    </row>
    <row r="618" spans="1:12" hidden="1">
      <c r="A618" s="41" t="s">
        <v>7993</v>
      </c>
      <c r="B618" s="41" t="s">
        <v>7927</v>
      </c>
      <c r="C618" s="41" t="s">
        <v>7928</v>
      </c>
      <c r="D618" s="41" t="s">
        <v>7929</v>
      </c>
      <c r="E618" s="41" t="s">
        <v>7994</v>
      </c>
      <c r="F618" s="41" t="s">
        <v>1048</v>
      </c>
      <c r="G618" s="41" t="s">
        <v>7889</v>
      </c>
      <c r="H618" s="42"/>
      <c r="I618" s="41"/>
      <c r="J618" s="41"/>
      <c r="K618" s="41"/>
      <c r="L618" s="52"/>
    </row>
    <row r="619" spans="1:12" hidden="1">
      <c r="A619" s="41" t="s">
        <v>7993</v>
      </c>
      <c r="B619" s="41" t="s">
        <v>7927</v>
      </c>
      <c r="C619" s="41" t="s">
        <v>7928</v>
      </c>
      <c r="D619" s="41" t="s">
        <v>7929</v>
      </c>
      <c r="E619" s="41" t="s">
        <v>7994</v>
      </c>
      <c r="F619" s="41" t="s">
        <v>1048</v>
      </c>
      <c r="G619" s="41" t="s">
        <v>7890</v>
      </c>
      <c r="H619" s="41"/>
      <c r="I619" s="41"/>
      <c r="J619" s="41"/>
      <c r="K619" s="41"/>
      <c r="L619" s="52"/>
    </row>
    <row r="620" spans="1:12" hidden="1">
      <c r="A620" s="41" t="s">
        <v>7993</v>
      </c>
      <c r="B620" s="41" t="s">
        <v>7927</v>
      </c>
      <c r="C620" s="41" t="s">
        <v>7928</v>
      </c>
      <c r="D620" s="41" t="s">
        <v>7929</v>
      </c>
      <c r="E620" s="41" t="s">
        <v>7994</v>
      </c>
      <c r="F620" s="41" t="s">
        <v>1048</v>
      </c>
      <c r="G620" s="41" t="s">
        <v>7891</v>
      </c>
      <c r="H620" s="41"/>
      <c r="I620" s="41"/>
      <c r="J620" s="41"/>
      <c r="K620" s="41"/>
      <c r="L620" s="52"/>
    </row>
    <row r="621" spans="1:12" hidden="1">
      <c r="A621" s="41" t="s">
        <v>7993</v>
      </c>
      <c r="B621" s="41" t="s">
        <v>7927</v>
      </c>
      <c r="C621" s="41" t="s">
        <v>7928</v>
      </c>
      <c r="D621" s="41" t="s">
        <v>7929</v>
      </c>
      <c r="E621" s="41" t="s">
        <v>7994</v>
      </c>
      <c r="F621" s="41" t="s">
        <v>1048</v>
      </c>
      <c r="G621" s="41" t="s">
        <v>7892</v>
      </c>
      <c r="H621" s="42"/>
      <c r="I621" s="41"/>
      <c r="J621" s="41"/>
      <c r="K621" s="41"/>
      <c r="L621" s="52"/>
    </row>
    <row r="622" spans="1:12" hidden="1">
      <c r="A622" s="41" t="s">
        <v>7993</v>
      </c>
      <c r="B622" s="41" t="s">
        <v>7927</v>
      </c>
      <c r="C622" s="41" t="s">
        <v>7928</v>
      </c>
      <c r="D622" s="41" t="s">
        <v>7929</v>
      </c>
      <c r="E622" s="41" t="s">
        <v>7994</v>
      </c>
      <c r="F622" s="41" t="s">
        <v>1048</v>
      </c>
      <c r="G622" s="41" t="s">
        <v>7893</v>
      </c>
      <c r="H622" s="41"/>
      <c r="I622" s="41"/>
      <c r="J622" s="41"/>
      <c r="K622" s="41"/>
      <c r="L622" s="52"/>
    </row>
    <row r="623" spans="1:12" hidden="1">
      <c r="A623" s="41" t="s">
        <v>7993</v>
      </c>
      <c r="B623" s="41" t="s">
        <v>7927</v>
      </c>
      <c r="C623" s="41" t="s">
        <v>7928</v>
      </c>
      <c r="D623" s="41" t="s">
        <v>7929</v>
      </c>
      <c r="E623" s="41" t="s">
        <v>7994</v>
      </c>
      <c r="F623" s="41" t="s">
        <v>1048</v>
      </c>
      <c r="G623" s="41" t="s">
        <v>7894</v>
      </c>
      <c r="H623" s="42">
        <v>42098</v>
      </c>
      <c r="I623" s="41"/>
      <c r="J623" s="41"/>
      <c r="K623" s="41"/>
      <c r="L623" s="52"/>
    </row>
    <row r="624" spans="1:12" hidden="1">
      <c r="A624" s="40" t="s">
        <v>7993</v>
      </c>
      <c r="B624" s="40" t="s">
        <v>7927</v>
      </c>
      <c r="C624" s="40" t="s">
        <v>7928</v>
      </c>
      <c r="D624" s="41" t="s">
        <v>7929</v>
      </c>
      <c r="E624" s="40" t="s">
        <v>7994</v>
      </c>
      <c r="F624" s="40" t="s">
        <v>7895</v>
      </c>
      <c r="G624" s="40" t="s">
        <v>7896</v>
      </c>
      <c r="H624" s="43">
        <f>I624-2</f>
        <v>42081</v>
      </c>
      <c r="I624" s="43">
        <f t="shared" ref="I624:I630" si="41">H625</f>
        <v>42083</v>
      </c>
      <c r="J624" s="40" t="s">
        <v>5488</v>
      </c>
      <c r="K624" s="40">
        <v>100</v>
      </c>
    </row>
    <row r="625" spans="1:12" hidden="1">
      <c r="A625" s="40" t="s">
        <v>7993</v>
      </c>
      <c r="B625" s="40" t="s">
        <v>7927</v>
      </c>
      <c r="C625" s="40" t="s">
        <v>7928</v>
      </c>
      <c r="D625" s="41" t="s">
        <v>7929</v>
      </c>
      <c r="E625" s="40" t="s">
        <v>7994</v>
      </c>
      <c r="F625" s="40" t="s">
        <v>7898</v>
      </c>
      <c r="G625" s="40" t="s">
        <v>7899</v>
      </c>
      <c r="H625" s="43">
        <f>I625-1</f>
        <v>42083</v>
      </c>
      <c r="I625" s="43">
        <f t="shared" si="41"/>
        <v>42084</v>
      </c>
      <c r="J625" s="40" t="s">
        <v>5488</v>
      </c>
      <c r="K625" s="40">
        <v>100</v>
      </c>
    </row>
    <row r="626" spans="1:12" hidden="1">
      <c r="A626" s="40" t="s">
        <v>7993</v>
      </c>
      <c r="B626" s="40" t="s">
        <v>7927</v>
      </c>
      <c r="C626" s="40" t="s">
        <v>7928</v>
      </c>
      <c r="D626" s="41" t="s">
        <v>7929</v>
      </c>
      <c r="E626" s="40" t="s">
        <v>7994</v>
      </c>
      <c r="F626" s="40" t="s">
        <v>7898</v>
      </c>
      <c r="G626" s="40" t="s">
        <v>7900</v>
      </c>
      <c r="H626" s="43">
        <f>I626-1</f>
        <v>42084</v>
      </c>
      <c r="I626" s="43">
        <f t="shared" si="41"/>
        <v>42085</v>
      </c>
      <c r="J626" s="40" t="s">
        <v>5488</v>
      </c>
      <c r="K626" s="40">
        <v>100</v>
      </c>
    </row>
    <row r="627" spans="1:12">
      <c r="A627" s="40" t="s">
        <v>7993</v>
      </c>
      <c r="B627" s="40" t="s">
        <v>7927</v>
      </c>
      <c r="C627" s="40" t="s">
        <v>7928</v>
      </c>
      <c r="D627" s="41" t="s">
        <v>7929</v>
      </c>
      <c r="E627" s="40" t="s">
        <v>7994</v>
      </c>
      <c r="F627" s="40" t="s">
        <v>7901</v>
      </c>
      <c r="G627" s="40" t="s">
        <v>7902</v>
      </c>
      <c r="H627" s="43">
        <f>I627-5</f>
        <v>42085</v>
      </c>
      <c r="I627" s="43">
        <f t="shared" si="41"/>
        <v>42090</v>
      </c>
      <c r="J627" s="40" t="s">
        <v>5488</v>
      </c>
      <c r="K627" s="40">
        <v>100</v>
      </c>
    </row>
    <row r="628" spans="1:12" hidden="1">
      <c r="A628" s="40" t="s">
        <v>7993</v>
      </c>
      <c r="B628" s="40" t="s">
        <v>7927</v>
      </c>
      <c r="C628" s="40" t="s">
        <v>7928</v>
      </c>
      <c r="D628" s="41" t="s">
        <v>7929</v>
      </c>
      <c r="E628" s="40" t="s">
        <v>7994</v>
      </c>
      <c r="F628" s="40" t="s">
        <v>7904</v>
      </c>
      <c r="G628" s="40" t="s">
        <v>7905</v>
      </c>
      <c r="H628" s="43">
        <f>I628-3</f>
        <v>42090</v>
      </c>
      <c r="I628" s="43">
        <f t="shared" si="41"/>
        <v>42093</v>
      </c>
      <c r="J628" s="40" t="s">
        <v>5488</v>
      </c>
      <c r="K628" s="40">
        <v>100</v>
      </c>
    </row>
    <row r="629" spans="1:12" hidden="1">
      <c r="A629" s="40" t="s">
        <v>7993</v>
      </c>
      <c r="B629" s="40" t="s">
        <v>7927</v>
      </c>
      <c r="C629" s="40" t="s">
        <v>7928</v>
      </c>
      <c r="D629" s="41" t="s">
        <v>7929</v>
      </c>
      <c r="E629" s="40" t="s">
        <v>7994</v>
      </c>
      <c r="F629" s="40" t="s">
        <v>7904</v>
      </c>
      <c r="G629" s="40" t="s">
        <v>7906</v>
      </c>
      <c r="H629" s="43">
        <f>I629-2</f>
        <v>42093</v>
      </c>
      <c r="I629" s="43">
        <f t="shared" si="41"/>
        <v>42095</v>
      </c>
      <c r="J629" s="40" t="s">
        <v>5488</v>
      </c>
      <c r="K629" s="40">
        <v>100</v>
      </c>
    </row>
    <row r="630" spans="1:12" hidden="1">
      <c r="A630" s="40" t="s">
        <v>7993</v>
      </c>
      <c r="B630" s="40" t="s">
        <v>7927</v>
      </c>
      <c r="C630" s="40" t="s">
        <v>7928</v>
      </c>
      <c r="D630" s="41" t="s">
        <v>7929</v>
      </c>
      <c r="E630" s="40" t="s">
        <v>7994</v>
      </c>
      <c r="F630" s="40" t="s">
        <v>7904</v>
      </c>
      <c r="G630" s="40" t="s">
        <v>7907</v>
      </c>
      <c r="H630" s="43">
        <f>I630-2</f>
        <v>42095</v>
      </c>
      <c r="I630" s="43">
        <f t="shared" si="41"/>
        <v>42097</v>
      </c>
      <c r="J630" s="40" t="s">
        <v>5488</v>
      </c>
      <c r="K630" s="40">
        <v>100</v>
      </c>
    </row>
    <row r="631" spans="1:12" hidden="1">
      <c r="A631" s="40" t="s">
        <v>7993</v>
      </c>
      <c r="B631" s="40" t="s">
        <v>7927</v>
      </c>
      <c r="C631" s="40" t="s">
        <v>7928</v>
      </c>
      <c r="D631" s="41" t="s">
        <v>7929</v>
      </c>
      <c r="E631" s="40" t="s">
        <v>7994</v>
      </c>
      <c r="F631" s="40" t="s">
        <v>7904</v>
      </c>
      <c r="G631" s="40" t="s">
        <v>7908</v>
      </c>
      <c r="H631" s="43">
        <f>I631-1</f>
        <v>42097</v>
      </c>
      <c r="I631" s="42">
        <v>42098</v>
      </c>
      <c r="J631" s="40" t="s">
        <v>5488</v>
      </c>
      <c r="K631" s="40">
        <v>100</v>
      </c>
      <c r="L631" s="39" t="s">
        <v>7917</v>
      </c>
    </row>
    <row r="632" spans="1:12" hidden="1">
      <c r="A632" s="41" t="s">
        <v>7993</v>
      </c>
      <c r="B632" s="41" t="s">
        <v>7927</v>
      </c>
      <c r="C632" s="41" t="s">
        <v>7928</v>
      </c>
      <c r="D632" s="41" t="s">
        <v>7929</v>
      </c>
      <c r="E632" s="41" t="s">
        <v>7995</v>
      </c>
      <c r="F632" s="41" t="s">
        <v>1048</v>
      </c>
      <c r="G632" s="41" t="s">
        <v>7888</v>
      </c>
      <c r="H632" s="42">
        <v>42052</v>
      </c>
      <c r="I632" s="41"/>
      <c r="J632" s="41"/>
      <c r="K632" s="41"/>
      <c r="L632" s="52"/>
    </row>
    <row r="633" spans="1:12" hidden="1">
      <c r="A633" s="41" t="s">
        <v>7993</v>
      </c>
      <c r="B633" s="41" t="s">
        <v>7927</v>
      </c>
      <c r="C633" s="41" t="s">
        <v>7928</v>
      </c>
      <c r="D633" s="41" t="s">
        <v>7929</v>
      </c>
      <c r="E633" s="41" t="s">
        <v>7995</v>
      </c>
      <c r="F633" s="41" t="s">
        <v>1048</v>
      </c>
      <c r="G633" s="41" t="s">
        <v>7889</v>
      </c>
      <c r="H633" s="42"/>
      <c r="I633" s="41"/>
      <c r="J633" s="41"/>
      <c r="K633" s="41"/>
      <c r="L633" s="52"/>
    </row>
    <row r="634" spans="1:12" hidden="1">
      <c r="A634" s="41" t="s">
        <v>7993</v>
      </c>
      <c r="B634" s="41" t="s">
        <v>7927</v>
      </c>
      <c r="C634" s="41" t="s">
        <v>7928</v>
      </c>
      <c r="D634" s="41" t="s">
        <v>7929</v>
      </c>
      <c r="E634" s="41" t="s">
        <v>7995</v>
      </c>
      <c r="F634" s="41" t="s">
        <v>1048</v>
      </c>
      <c r="G634" s="41" t="s">
        <v>7890</v>
      </c>
      <c r="H634" s="41"/>
      <c r="I634" s="41"/>
      <c r="J634" s="41"/>
      <c r="K634" s="41"/>
      <c r="L634" s="52"/>
    </row>
    <row r="635" spans="1:12" hidden="1">
      <c r="A635" s="41" t="s">
        <v>7993</v>
      </c>
      <c r="B635" s="41" t="s">
        <v>7927</v>
      </c>
      <c r="C635" s="41" t="s">
        <v>7928</v>
      </c>
      <c r="D635" s="41" t="s">
        <v>7929</v>
      </c>
      <c r="E635" s="41" t="s">
        <v>7995</v>
      </c>
      <c r="F635" s="41" t="s">
        <v>1048</v>
      </c>
      <c r="G635" s="41" t="s">
        <v>7891</v>
      </c>
      <c r="H635" s="41"/>
      <c r="I635" s="41"/>
      <c r="J635" s="41"/>
      <c r="K635" s="41"/>
      <c r="L635" s="52"/>
    </row>
    <row r="636" spans="1:12" hidden="1">
      <c r="A636" s="41" t="s">
        <v>7993</v>
      </c>
      <c r="B636" s="41" t="s">
        <v>7927</v>
      </c>
      <c r="C636" s="41" t="s">
        <v>7928</v>
      </c>
      <c r="D636" s="41" t="s">
        <v>7929</v>
      </c>
      <c r="E636" s="41" t="s">
        <v>7995</v>
      </c>
      <c r="F636" s="41" t="s">
        <v>1048</v>
      </c>
      <c r="G636" s="41" t="s">
        <v>7892</v>
      </c>
      <c r="H636" s="42"/>
      <c r="I636" s="41"/>
      <c r="J636" s="41"/>
      <c r="K636" s="41"/>
      <c r="L636" s="52"/>
    </row>
    <row r="637" spans="1:12" hidden="1">
      <c r="A637" s="41" t="s">
        <v>7993</v>
      </c>
      <c r="B637" s="41" t="s">
        <v>7927</v>
      </c>
      <c r="C637" s="41" t="s">
        <v>7928</v>
      </c>
      <c r="D637" s="41" t="s">
        <v>7929</v>
      </c>
      <c r="E637" s="41" t="s">
        <v>7995</v>
      </c>
      <c r="F637" s="41" t="s">
        <v>1048</v>
      </c>
      <c r="G637" s="41" t="s">
        <v>7893</v>
      </c>
      <c r="H637" s="41"/>
      <c r="I637" s="41"/>
      <c r="J637" s="41"/>
      <c r="K637" s="41"/>
      <c r="L637" s="52"/>
    </row>
    <row r="638" spans="1:12" hidden="1">
      <c r="A638" s="41" t="s">
        <v>7993</v>
      </c>
      <c r="B638" s="41" t="s">
        <v>7927</v>
      </c>
      <c r="C638" s="41" t="s">
        <v>7928</v>
      </c>
      <c r="D638" s="41" t="s">
        <v>7929</v>
      </c>
      <c r="E638" s="41" t="s">
        <v>7995</v>
      </c>
      <c r="F638" s="41" t="s">
        <v>1048</v>
      </c>
      <c r="G638" s="41" t="s">
        <v>7894</v>
      </c>
      <c r="H638" s="42">
        <v>42098</v>
      </c>
      <c r="I638" s="41"/>
      <c r="J638" s="41"/>
      <c r="K638" s="41"/>
      <c r="L638" s="52"/>
    </row>
    <row r="639" spans="1:12" hidden="1">
      <c r="A639" s="40" t="s">
        <v>7993</v>
      </c>
      <c r="B639" s="40" t="s">
        <v>7927</v>
      </c>
      <c r="C639" s="40" t="s">
        <v>7928</v>
      </c>
      <c r="D639" s="41" t="s">
        <v>7929</v>
      </c>
      <c r="E639" s="40" t="s">
        <v>7995</v>
      </c>
      <c r="F639" s="40" t="s">
        <v>7895</v>
      </c>
      <c r="G639" s="40" t="s">
        <v>7896</v>
      </c>
      <c r="H639" s="43">
        <f>I639-2</f>
        <v>42081</v>
      </c>
      <c r="I639" s="43">
        <f t="shared" ref="I639:I645" si="42">H640</f>
        <v>42083</v>
      </c>
      <c r="J639" s="40" t="s">
        <v>5488</v>
      </c>
      <c r="K639" s="40">
        <v>100</v>
      </c>
    </row>
    <row r="640" spans="1:12" hidden="1">
      <c r="A640" s="40" t="s">
        <v>7993</v>
      </c>
      <c r="B640" s="40" t="s">
        <v>7927</v>
      </c>
      <c r="C640" s="40" t="s">
        <v>7928</v>
      </c>
      <c r="D640" s="41" t="s">
        <v>7929</v>
      </c>
      <c r="E640" s="40" t="s">
        <v>7995</v>
      </c>
      <c r="F640" s="40" t="s">
        <v>7898</v>
      </c>
      <c r="G640" s="40" t="s">
        <v>7899</v>
      </c>
      <c r="H640" s="43">
        <f>I640-1</f>
        <v>42083</v>
      </c>
      <c r="I640" s="43">
        <f t="shared" si="42"/>
        <v>42084</v>
      </c>
      <c r="J640" s="40" t="s">
        <v>5488</v>
      </c>
      <c r="K640" s="40">
        <v>100</v>
      </c>
    </row>
    <row r="641" spans="1:12" hidden="1">
      <c r="A641" s="40" t="s">
        <v>7993</v>
      </c>
      <c r="B641" s="40" t="s">
        <v>7927</v>
      </c>
      <c r="C641" s="40" t="s">
        <v>7928</v>
      </c>
      <c r="D641" s="41" t="s">
        <v>7929</v>
      </c>
      <c r="E641" s="40" t="s">
        <v>7995</v>
      </c>
      <c r="F641" s="40" t="s">
        <v>7898</v>
      </c>
      <c r="G641" s="40" t="s">
        <v>7900</v>
      </c>
      <c r="H641" s="43">
        <f>I641-1</f>
        <v>42084</v>
      </c>
      <c r="I641" s="43">
        <f t="shared" si="42"/>
        <v>42085</v>
      </c>
      <c r="J641" s="40" t="s">
        <v>5488</v>
      </c>
      <c r="K641" s="40">
        <v>100</v>
      </c>
    </row>
    <row r="642" spans="1:12">
      <c r="A642" s="40" t="s">
        <v>7993</v>
      </c>
      <c r="B642" s="40" t="s">
        <v>7927</v>
      </c>
      <c r="C642" s="40" t="s">
        <v>7928</v>
      </c>
      <c r="D642" s="41" t="s">
        <v>7929</v>
      </c>
      <c r="E642" s="40" t="s">
        <v>7995</v>
      </c>
      <c r="F642" s="40" t="s">
        <v>7901</v>
      </c>
      <c r="G642" s="40" t="s">
        <v>7902</v>
      </c>
      <c r="H642" s="43">
        <f>I642-5</f>
        <v>42085</v>
      </c>
      <c r="I642" s="43">
        <f t="shared" si="42"/>
        <v>42090</v>
      </c>
      <c r="J642" s="40" t="s">
        <v>5488</v>
      </c>
      <c r="K642" s="40">
        <v>100</v>
      </c>
    </row>
    <row r="643" spans="1:12" hidden="1">
      <c r="A643" s="40" t="s">
        <v>7993</v>
      </c>
      <c r="B643" s="40" t="s">
        <v>7927</v>
      </c>
      <c r="C643" s="40" t="s">
        <v>7928</v>
      </c>
      <c r="D643" s="41" t="s">
        <v>7929</v>
      </c>
      <c r="E643" s="40" t="s">
        <v>7995</v>
      </c>
      <c r="F643" s="40" t="s">
        <v>7904</v>
      </c>
      <c r="G643" s="40" t="s">
        <v>7905</v>
      </c>
      <c r="H643" s="43">
        <f>I643-3</f>
        <v>42090</v>
      </c>
      <c r="I643" s="43">
        <f t="shared" si="42"/>
        <v>42093</v>
      </c>
      <c r="J643" s="40" t="s">
        <v>5488</v>
      </c>
      <c r="K643" s="40">
        <v>100</v>
      </c>
    </row>
    <row r="644" spans="1:12" hidden="1">
      <c r="A644" s="40" t="s">
        <v>7993</v>
      </c>
      <c r="B644" s="40" t="s">
        <v>7927</v>
      </c>
      <c r="C644" s="40" t="s">
        <v>7928</v>
      </c>
      <c r="D644" s="41" t="s">
        <v>7929</v>
      </c>
      <c r="E644" s="40" t="s">
        <v>7995</v>
      </c>
      <c r="F644" s="40" t="s">
        <v>7904</v>
      </c>
      <c r="G644" s="40" t="s">
        <v>7906</v>
      </c>
      <c r="H644" s="43">
        <f>I644-2</f>
        <v>42093</v>
      </c>
      <c r="I644" s="43">
        <f t="shared" si="42"/>
        <v>42095</v>
      </c>
      <c r="J644" s="40" t="s">
        <v>5488</v>
      </c>
      <c r="K644" s="40">
        <v>100</v>
      </c>
    </row>
    <row r="645" spans="1:12" hidden="1">
      <c r="A645" s="40" t="s">
        <v>7993</v>
      </c>
      <c r="B645" s="40" t="s">
        <v>7927</v>
      </c>
      <c r="C645" s="40" t="s">
        <v>7928</v>
      </c>
      <c r="D645" s="41" t="s">
        <v>7929</v>
      </c>
      <c r="E645" s="40" t="s">
        <v>7995</v>
      </c>
      <c r="F645" s="40" t="s">
        <v>7904</v>
      </c>
      <c r="G645" s="40" t="s">
        <v>7907</v>
      </c>
      <c r="H645" s="43">
        <f>I645-2</f>
        <v>42095</v>
      </c>
      <c r="I645" s="43">
        <f t="shared" si="42"/>
        <v>42097</v>
      </c>
      <c r="J645" s="40" t="s">
        <v>5488</v>
      </c>
      <c r="K645" s="40">
        <v>100</v>
      </c>
    </row>
    <row r="646" spans="1:12" hidden="1">
      <c r="A646" s="40" t="s">
        <v>7993</v>
      </c>
      <c r="B646" s="40" t="s">
        <v>7927</v>
      </c>
      <c r="C646" s="40" t="s">
        <v>7928</v>
      </c>
      <c r="D646" s="41" t="s">
        <v>7929</v>
      </c>
      <c r="E646" s="40" t="s">
        <v>7995</v>
      </c>
      <c r="F646" s="40" t="s">
        <v>7904</v>
      </c>
      <c r="G646" s="40" t="s">
        <v>7908</v>
      </c>
      <c r="H646" s="43">
        <f>I646-1</f>
        <v>42097</v>
      </c>
      <c r="I646" s="42">
        <v>42098</v>
      </c>
      <c r="J646" s="40" t="s">
        <v>5488</v>
      </c>
      <c r="K646" s="40">
        <v>100</v>
      </c>
      <c r="L646" s="39" t="s">
        <v>7917</v>
      </c>
    </row>
    <row r="647" spans="1:12" hidden="1">
      <c r="A647" s="41" t="s">
        <v>7993</v>
      </c>
      <c r="B647" s="41" t="s">
        <v>7927</v>
      </c>
      <c r="C647" s="41" t="s">
        <v>7928</v>
      </c>
      <c r="D647" s="41" t="s">
        <v>7929</v>
      </c>
      <c r="E647" s="41" t="s">
        <v>7996</v>
      </c>
      <c r="F647" s="41" t="s">
        <v>1048</v>
      </c>
      <c r="G647" s="41" t="s">
        <v>7888</v>
      </c>
      <c r="H647" s="42">
        <v>42052</v>
      </c>
      <c r="I647" s="41"/>
      <c r="J647" s="41"/>
      <c r="K647" s="41"/>
      <c r="L647" s="52"/>
    </row>
    <row r="648" spans="1:12" hidden="1">
      <c r="A648" s="41" t="s">
        <v>7993</v>
      </c>
      <c r="B648" s="41" t="s">
        <v>7927</v>
      </c>
      <c r="C648" s="41" t="s">
        <v>7928</v>
      </c>
      <c r="D648" s="41" t="s">
        <v>7929</v>
      </c>
      <c r="E648" s="41" t="s">
        <v>7996</v>
      </c>
      <c r="F648" s="41" t="s">
        <v>1048</v>
      </c>
      <c r="G648" s="41" t="s">
        <v>7889</v>
      </c>
      <c r="H648" s="42"/>
      <c r="I648" s="41"/>
      <c r="J648" s="41"/>
      <c r="K648" s="41"/>
      <c r="L648" s="52"/>
    </row>
    <row r="649" spans="1:12" hidden="1">
      <c r="A649" s="41" t="s">
        <v>7993</v>
      </c>
      <c r="B649" s="41" t="s">
        <v>7927</v>
      </c>
      <c r="C649" s="41" t="s">
        <v>7928</v>
      </c>
      <c r="D649" s="41" t="s">
        <v>7929</v>
      </c>
      <c r="E649" s="41" t="s">
        <v>7996</v>
      </c>
      <c r="F649" s="41" t="s">
        <v>1048</v>
      </c>
      <c r="G649" s="41" t="s">
        <v>7890</v>
      </c>
      <c r="H649" s="41"/>
      <c r="I649" s="41"/>
      <c r="J649" s="41"/>
      <c r="K649" s="41"/>
      <c r="L649" s="52"/>
    </row>
    <row r="650" spans="1:12" hidden="1">
      <c r="A650" s="41" t="s">
        <v>7993</v>
      </c>
      <c r="B650" s="41" t="s">
        <v>7927</v>
      </c>
      <c r="C650" s="41" t="s">
        <v>7928</v>
      </c>
      <c r="D650" s="41" t="s">
        <v>7929</v>
      </c>
      <c r="E650" s="41" t="s">
        <v>7996</v>
      </c>
      <c r="F650" s="41" t="s">
        <v>1048</v>
      </c>
      <c r="G650" s="41" t="s">
        <v>7891</v>
      </c>
      <c r="H650" s="41"/>
      <c r="I650" s="41"/>
      <c r="J650" s="41"/>
      <c r="K650" s="41"/>
      <c r="L650" s="52"/>
    </row>
    <row r="651" spans="1:12" hidden="1">
      <c r="A651" s="41" t="s">
        <v>7993</v>
      </c>
      <c r="B651" s="41" t="s">
        <v>7927</v>
      </c>
      <c r="C651" s="41" t="s">
        <v>7928</v>
      </c>
      <c r="D651" s="41" t="s">
        <v>7929</v>
      </c>
      <c r="E651" s="41" t="s">
        <v>7996</v>
      </c>
      <c r="F651" s="41" t="s">
        <v>1048</v>
      </c>
      <c r="G651" s="41" t="s">
        <v>7892</v>
      </c>
      <c r="H651" s="42"/>
      <c r="I651" s="41"/>
      <c r="J651" s="41"/>
      <c r="K651" s="41"/>
      <c r="L651" s="52"/>
    </row>
    <row r="652" spans="1:12" hidden="1">
      <c r="A652" s="41" t="s">
        <v>7993</v>
      </c>
      <c r="B652" s="41" t="s">
        <v>7927</v>
      </c>
      <c r="C652" s="41" t="s">
        <v>7928</v>
      </c>
      <c r="D652" s="41" t="s">
        <v>7929</v>
      </c>
      <c r="E652" s="41" t="s">
        <v>7996</v>
      </c>
      <c r="F652" s="41" t="s">
        <v>1048</v>
      </c>
      <c r="G652" s="41" t="s">
        <v>7893</v>
      </c>
      <c r="H652" s="41"/>
      <c r="I652" s="41"/>
      <c r="J652" s="41"/>
      <c r="K652" s="41"/>
      <c r="L652" s="52"/>
    </row>
    <row r="653" spans="1:12" hidden="1">
      <c r="A653" s="41" t="s">
        <v>7993</v>
      </c>
      <c r="B653" s="41" t="s">
        <v>7927</v>
      </c>
      <c r="C653" s="41" t="s">
        <v>7928</v>
      </c>
      <c r="D653" s="41" t="s">
        <v>7929</v>
      </c>
      <c r="E653" s="41" t="s">
        <v>7996</v>
      </c>
      <c r="F653" s="41" t="s">
        <v>1048</v>
      </c>
      <c r="G653" s="41" t="s">
        <v>7894</v>
      </c>
      <c r="H653" s="42">
        <v>42098</v>
      </c>
      <c r="I653" s="41"/>
      <c r="J653" s="41"/>
      <c r="K653" s="41"/>
      <c r="L653" s="52"/>
    </row>
    <row r="654" spans="1:12" hidden="1">
      <c r="A654" s="40" t="s">
        <v>7993</v>
      </c>
      <c r="B654" s="40" t="s">
        <v>7927</v>
      </c>
      <c r="C654" s="40" t="s">
        <v>7928</v>
      </c>
      <c r="D654" s="41" t="s">
        <v>7929</v>
      </c>
      <c r="E654" s="40" t="s">
        <v>7996</v>
      </c>
      <c r="F654" s="40" t="s">
        <v>7895</v>
      </c>
      <c r="G654" s="40" t="s">
        <v>7896</v>
      </c>
      <c r="H654" s="43">
        <f>I654-2</f>
        <v>42081</v>
      </c>
      <c r="I654" s="43">
        <f t="shared" ref="I654:I660" si="43">H655</f>
        <v>42083</v>
      </c>
      <c r="J654" s="40" t="s">
        <v>5488</v>
      </c>
      <c r="K654" s="40">
        <v>100</v>
      </c>
    </row>
    <row r="655" spans="1:12" hidden="1">
      <c r="A655" s="40" t="s">
        <v>7993</v>
      </c>
      <c r="B655" s="40" t="s">
        <v>7927</v>
      </c>
      <c r="C655" s="40" t="s">
        <v>7928</v>
      </c>
      <c r="D655" s="41" t="s">
        <v>7929</v>
      </c>
      <c r="E655" s="40" t="s">
        <v>7996</v>
      </c>
      <c r="F655" s="40" t="s">
        <v>7898</v>
      </c>
      <c r="G655" s="40" t="s">
        <v>7899</v>
      </c>
      <c r="H655" s="43">
        <f>I655-1</f>
        <v>42083</v>
      </c>
      <c r="I655" s="43">
        <f t="shared" si="43"/>
        <v>42084</v>
      </c>
      <c r="J655" s="40" t="s">
        <v>5488</v>
      </c>
      <c r="K655" s="40">
        <v>100</v>
      </c>
    </row>
    <row r="656" spans="1:12" hidden="1">
      <c r="A656" s="40" t="s">
        <v>7993</v>
      </c>
      <c r="B656" s="40" t="s">
        <v>7927</v>
      </c>
      <c r="C656" s="40" t="s">
        <v>7928</v>
      </c>
      <c r="D656" s="41" t="s">
        <v>7929</v>
      </c>
      <c r="E656" s="40" t="s">
        <v>7996</v>
      </c>
      <c r="F656" s="40" t="s">
        <v>7898</v>
      </c>
      <c r="G656" s="40" t="s">
        <v>7900</v>
      </c>
      <c r="H656" s="43">
        <f>I656-1</f>
        <v>42084</v>
      </c>
      <c r="I656" s="43">
        <f t="shared" si="43"/>
        <v>42085</v>
      </c>
      <c r="J656" s="40" t="s">
        <v>5488</v>
      </c>
      <c r="K656" s="40">
        <v>100</v>
      </c>
    </row>
    <row r="657" spans="1:12">
      <c r="A657" s="40" t="s">
        <v>7993</v>
      </c>
      <c r="B657" s="40" t="s">
        <v>7927</v>
      </c>
      <c r="C657" s="40" t="s">
        <v>7928</v>
      </c>
      <c r="D657" s="41" t="s">
        <v>7929</v>
      </c>
      <c r="E657" s="40" t="s">
        <v>7996</v>
      </c>
      <c r="F657" s="40" t="s">
        <v>7901</v>
      </c>
      <c r="G657" s="40" t="s">
        <v>7902</v>
      </c>
      <c r="H657" s="43">
        <f>I657-5</f>
        <v>42085</v>
      </c>
      <c r="I657" s="43">
        <f t="shared" si="43"/>
        <v>42090</v>
      </c>
      <c r="J657" s="40" t="s">
        <v>5488</v>
      </c>
      <c r="K657" s="40">
        <v>100</v>
      </c>
    </row>
    <row r="658" spans="1:12" hidden="1">
      <c r="A658" s="40" t="s">
        <v>7993</v>
      </c>
      <c r="B658" s="40" t="s">
        <v>7927</v>
      </c>
      <c r="C658" s="40" t="s">
        <v>7928</v>
      </c>
      <c r="D658" s="41" t="s">
        <v>7929</v>
      </c>
      <c r="E658" s="40" t="s">
        <v>7996</v>
      </c>
      <c r="F658" s="40" t="s">
        <v>7904</v>
      </c>
      <c r="G658" s="40" t="s">
        <v>7905</v>
      </c>
      <c r="H658" s="43">
        <f>I658-3</f>
        <v>42090</v>
      </c>
      <c r="I658" s="43">
        <f t="shared" si="43"/>
        <v>42093</v>
      </c>
      <c r="J658" s="40" t="s">
        <v>5488</v>
      </c>
      <c r="K658" s="40">
        <v>100</v>
      </c>
    </row>
    <row r="659" spans="1:12" hidden="1">
      <c r="A659" s="40" t="s">
        <v>7993</v>
      </c>
      <c r="B659" s="40" t="s">
        <v>7927</v>
      </c>
      <c r="C659" s="40" t="s">
        <v>7928</v>
      </c>
      <c r="D659" s="41" t="s">
        <v>7929</v>
      </c>
      <c r="E659" s="40" t="s">
        <v>7996</v>
      </c>
      <c r="F659" s="40" t="s">
        <v>7904</v>
      </c>
      <c r="G659" s="40" t="s">
        <v>7906</v>
      </c>
      <c r="H659" s="43">
        <f>I659-2</f>
        <v>42093</v>
      </c>
      <c r="I659" s="43">
        <f t="shared" si="43"/>
        <v>42095</v>
      </c>
      <c r="J659" s="40" t="s">
        <v>5488</v>
      </c>
      <c r="K659" s="40">
        <v>100</v>
      </c>
    </row>
    <row r="660" spans="1:12" hidden="1">
      <c r="A660" s="40" t="s">
        <v>7993</v>
      </c>
      <c r="B660" s="40" t="s">
        <v>7927</v>
      </c>
      <c r="C660" s="40" t="s">
        <v>7928</v>
      </c>
      <c r="D660" s="41" t="s">
        <v>7929</v>
      </c>
      <c r="E660" s="40" t="s">
        <v>7996</v>
      </c>
      <c r="F660" s="40" t="s">
        <v>7904</v>
      </c>
      <c r="G660" s="40" t="s">
        <v>7907</v>
      </c>
      <c r="H660" s="43">
        <f>I660-2</f>
        <v>42095</v>
      </c>
      <c r="I660" s="43">
        <f t="shared" si="43"/>
        <v>42097</v>
      </c>
      <c r="J660" s="40" t="s">
        <v>5488</v>
      </c>
      <c r="K660" s="40">
        <v>100</v>
      </c>
    </row>
    <row r="661" spans="1:12" hidden="1">
      <c r="A661" s="40" t="s">
        <v>7993</v>
      </c>
      <c r="B661" s="40" t="s">
        <v>7927</v>
      </c>
      <c r="C661" s="40" t="s">
        <v>7928</v>
      </c>
      <c r="D661" s="41" t="s">
        <v>7929</v>
      </c>
      <c r="E661" s="40" t="s">
        <v>7996</v>
      </c>
      <c r="F661" s="40" t="s">
        <v>7904</v>
      </c>
      <c r="G661" s="40" t="s">
        <v>7908</v>
      </c>
      <c r="H661" s="43">
        <f>I661-1</f>
        <v>42097</v>
      </c>
      <c r="I661" s="42">
        <v>42098</v>
      </c>
      <c r="J661" s="40" t="s">
        <v>5488</v>
      </c>
      <c r="K661" s="40">
        <v>100</v>
      </c>
      <c r="L661" s="39" t="s">
        <v>7917</v>
      </c>
    </row>
    <row r="662" spans="1:12" hidden="1">
      <c r="A662" s="41" t="s">
        <v>7997</v>
      </c>
      <c r="B662" s="58" t="s">
        <v>7962</v>
      </c>
      <c r="C662" s="41" t="s">
        <v>52</v>
      </c>
      <c r="D662" s="41" t="s">
        <v>7886</v>
      </c>
      <c r="E662" s="41" t="s">
        <v>7998</v>
      </c>
      <c r="F662" s="41" t="s">
        <v>1048</v>
      </c>
      <c r="G662" s="41" t="s">
        <v>7888</v>
      </c>
      <c r="H662" s="42">
        <v>42052</v>
      </c>
      <c r="I662" s="41"/>
    </row>
    <row r="663" spans="1:12" hidden="1">
      <c r="A663" s="41" t="s">
        <v>7997</v>
      </c>
      <c r="B663" s="58" t="s">
        <v>7962</v>
      </c>
      <c r="C663" s="41" t="s">
        <v>52</v>
      </c>
      <c r="D663" s="41" t="s">
        <v>7886</v>
      </c>
      <c r="E663" s="41" t="s">
        <v>7998</v>
      </c>
      <c r="F663" s="41" t="s">
        <v>1048</v>
      </c>
      <c r="G663" s="41" t="s">
        <v>7889</v>
      </c>
      <c r="H663" s="41"/>
      <c r="I663" s="41"/>
    </row>
    <row r="664" spans="1:12" hidden="1">
      <c r="A664" s="41" t="s">
        <v>7997</v>
      </c>
      <c r="B664" s="58" t="s">
        <v>7962</v>
      </c>
      <c r="C664" s="41" t="s">
        <v>52</v>
      </c>
      <c r="D664" s="41" t="s">
        <v>7886</v>
      </c>
      <c r="E664" s="41" t="s">
        <v>7998</v>
      </c>
      <c r="F664" s="41" t="s">
        <v>1048</v>
      </c>
      <c r="G664" s="41" t="s">
        <v>7890</v>
      </c>
      <c r="H664" s="41"/>
      <c r="I664" s="41"/>
    </row>
    <row r="665" spans="1:12" hidden="1">
      <c r="A665" s="41" t="s">
        <v>7997</v>
      </c>
      <c r="B665" s="58" t="s">
        <v>7962</v>
      </c>
      <c r="C665" s="41" t="s">
        <v>52</v>
      </c>
      <c r="D665" s="41" t="s">
        <v>7886</v>
      </c>
      <c r="E665" s="41" t="s">
        <v>7998</v>
      </c>
      <c r="F665" s="41" t="s">
        <v>1048</v>
      </c>
      <c r="G665" s="41" t="s">
        <v>7891</v>
      </c>
      <c r="H665" s="42">
        <v>42185</v>
      </c>
      <c r="I665" s="41"/>
    </row>
    <row r="666" spans="1:12" hidden="1">
      <c r="A666" s="41" t="s">
        <v>7997</v>
      </c>
      <c r="B666" s="58" t="s">
        <v>7962</v>
      </c>
      <c r="C666" s="41" t="s">
        <v>52</v>
      </c>
      <c r="D666" s="41" t="s">
        <v>7886</v>
      </c>
      <c r="E666" s="41" t="s">
        <v>7998</v>
      </c>
      <c r="F666" s="41" t="s">
        <v>1048</v>
      </c>
      <c r="G666" s="41" t="s">
        <v>7892</v>
      </c>
      <c r="H666" s="41"/>
      <c r="I666" s="41"/>
    </row>
    <row r="667" spans="1:12" hidden="1">
      <c r="A667" s="41" t="s">
        <v>7997</v>
      </c>
      <c r="B667" s="58" t="s">
        <v>7962</v>
      </c>
      <c r="C667" s="41" t="s">
        <v>52</v>
      </c>
      <c r="D667" s="41" t="s">
        <v>7886</v>
      </c>
      <c r="E667" s="41" t="s">
        <v>7998</v>
      </c>
      <c r="F667" s="41" t="s">
        <v>1048</v>
      </c>
      <c r="G667" s="41" t="s">
        <v>7893</v>
      </c>
      <c r="H667" s="41"/>
      <c r="I667" s="41"/>
    </row>
    <row r="668" spans="1:12" hidden="1">
      <c r="A668" s="41" t="s">
        <v>7997</v>
      </c>
      <c r="B668" s="58" t="s">
        <v>7962</v>
      </c>
      <c r="C668" s="41" t="s">
        <v>52</v>
      </c>
      <c r="D668" s="41" t="s">
        <v>7886</v>
      </c>
      <c r="E668" s="41" t="s">
        <v>7998</v>
      </c>
      <c r="F668" s="41" t="s">
        <v>1048</v>
      </c>
      <c r="G668" s="41" t="s">
        <v>7894</v>
      </c>
      <c r="H668" s="42">
        <v>42067</v>
      </c>
      <c r="I668" s="41"/>
    </row>
    <row r="669" spans="1:12" hidden="1">
      <c r="A669" s="40" t="s">
        <v>7997</v>
      </c>
      <c r="B669" s="57" t="s">
        <v>7962</v>
      </c>
      <c r="C669" s="40" t="s">
        <v>52</v>
      </c>
      <c r="D669" s="41" t="s">
        <v>7886</v>
      </c>
      <c r="E669" s="40" t="s">
        <v>7998</v>
      </c>
      <c r="F669" s="40" t="s">
        <v>7895</v>
      </c>
      <c r="G669" s="40" t="s">
        <v>7896</v>
      </c>
      <c r="H669" s="43">
        <f>I669-2</f>
        <v>42051</v>
      </c>
      <c r="I669" s="43">
        <f t="shared" ref="I669:I675" si="44">H670</f>
        <v>42053</v>
      </c>
      <c r="J669" s="40" t="s">
        <v>135</v>
      </c>
      <c r="K669" s="40">
        <v>100</v>
      </c>
    </row>
    <row r="670" spans="1:12" hidden="1">
      <c r="A670" s="40" t="s">
        <v>7997</v>
      </c>
      <c r="B670" s="57" t="s">
        <v>7962</v>
      </c>
      <c r="C670" s="40" t="s">
        <v>52</v>
      </c>
      <c r="D670" s="41" t="s">
        <v>7886</v>
      </c>
      <c r="E670" s="40" t="s">
        <v>7998</v>
      </c>
      <c r="F670" s="40" t="s">
        <v>7898</v>
      </c>
      <c r="G670" s="40" t="s">
        <v>7899</v>
      </c>
      <c r="H670" s="43">
        <f>I670-1</f>
        <v>42053</v>
      </c>
      <c r="I670" s="43">
        <f t="shared" si="44"/>
        <v>42054</v>
      </c>
      <c r="J670" s="40" t="s">
        <v>135</v>
      </c>
      <c r="K670" s="40">
        <v>100</v>
      </c>
    </row>
    <row r="671" spans="1:12" hidden="1">
      <c r="A671" s="40" t="s">
        <v>7997</v>
      </c>
      <c r="B671" s="57" t="s">
        <v>7962</v>
      </c>
      <c r="C671" s="40" t="s">
        <v>52</v>
      </c>
      <c r="D671" s="41" t="s">
        <v>7886</v>
      </c>
      <c r="E671" s="40" t="s">
        <v>7998</v>
      </c>
      <c r="F671" s="40" t="s">
        <v>7898</v>
      </c>
      <c r="G671" s="40" t="s">
        <v>7900</v>
      </c>
      <c r="H671" s="43">
        <f>I671-1</f>
        <v>42054</v>
      </c>
      <c r="I671" s="43">
        <f t="shared" si="44"/>
        <v>42055</v>
      </c>
      <c r="J671" s="40" t="s">
        <v>135</v>
      </c>
      <c r="K671" s="40">
        <v>100</v>
      </c>
    </row>
    <row r="672" spans="1:12">
      <c r="A672" s="40" t="s">
        <v>7997</v>
      </c>
      <c r="B672" s="57" t="s">
        <v>7962</v>
      </c>
      <c r="C672" s="40" t="s">
        <v>52</v>
      </c>
      <c r="D672" s="41" t="s">
        <v>7886</v>
      </c>
      <c r="E672" s="40" t="s">
        <v>7998</v>
      </c>
      <c r="F672" s="40" t="s">
        <v>7901</v>
      </c>
      <c r="G672" s="40" t="s">
        <v>7902</v>
      </c>
      <c r="H672" s="43">
        <f>I672-5</f>
        <v>42055</v>
      </c>
      <c r="I672" s="43">
        <f t="shared" si="44"/>
        <v>42060</v>
      </c>
      <c r="J672" s="40" t="s">
        <v>135</v>
      </c>
      <c r="K672" s="40">
        <v>100</v>
      </c>
    </row>
    <row r="673" spans="1:12" hidden="1">
      <c r="A673" s="40" t="s">
        <v>7997</v>
      </c>
      <c r="B673" s="57" t="s">
        <v>7962</v>
      </c>
      <c r="C673" s="40" t="s">
        <v>52</v>
      </c>
      <c r="D673" s="41" t="s">
        <v>7886</v>
      </c>
      <c r="E673" s="40" t="s">
        <v>7998</v>
      </c>
      <c r="F673" s="40" t="s">
        <v>7904</v>
      </c>
      <c r="G673" s="40" t="s">
        <v>7905</v>
      </c>
      <c r="H673" s="43">
        <f>I673-3</f>
        <v>42060</v>
      </c>
      <c r="I673" s="43">
        <f t="shared" si="44"/>
        <v>42063</v>
      </c>
      <c r="J673" s="40" t="s">
        <v>135</v>
      </c>
      <c r="K673" s="40">
        <v>100</v>
      </c>
    </row>
    <row r="674" spans="1:12" hidden="1">
      <c r="A674" s="40" t="s">
        <v>7997</v>
      </c>
      <c r="B674" s="57" t="s">
        <v>7962</v>
      </c>
      <c r="C674" s="40" t="s">
        <v>52</v>
      </c>
      <c r="D674" s="41" t="s">
        <v>7886</v>
      </c>
      <c r="E674" s="40" t="s">
        <v>7998</v>
      </c>
      <c r="F674" s="40" t="s">
        <v>7904</v>
      </c>
      <c r="G674" s="40" t="s">
        <v>7906</v>
      </c>
      <c r="H674" s="43">
        <f>I674-2</f>
        <v>42063</v>
      </c>
      <c r="I674" s="43">
        <f t="shared" si="44"/>
        <v>42065</v>
      </c>
      <c r="J674" s="40" t="s">
        <v>135</v>
      </c>
      <c r="K674" s="40">
        <v>100</v>
      </c>
    </row>
    <row r="675" spans="1:12" hidden="1">
      <c r="A675" s="40" t="s">
        <v>7997</v>
      </c>
      <c r="B675" s="57" t="s">
        <v>7962</v>
      </c>
      <c r="C675" s="40" t="s">
        <v>52</v>
      </c>
      <c r="D675" s="41" t="s">
        <v>7886</v>
      </c>
      <c r="E675" s="40" t="s">
        <v>7998</v>
      </c>
      <c r="F675" s="40" t="s">
        <v>7904</v>
      </c>
      <c r="G675" s="40" t="s">
        <v>7907</v>
      </c>
      <c r="H675" s="43">
        <f>I675-2</f>
        <v>42065</v>
      </c>
      <c r="I675" s="43">
        <f t="shared" si="44"/>
        <v>42067</v>
      </c>
      <c r="J675" s="40" t="s">
        <v>135</v>
      </c>
      <c r="K675" s="40">
        <v>100</v>
      </c>
    </row>
    <row r="676" spans="1:12" hidden="1">
      <c r="A676" s="40" t="s">
        <v>7997</v>
      </c>
      <c r="B676" s="57" t="s">
        <v>7962</v>
      </c>
      <c r="C676" s="40" t="s">
        <v>52</v>
      </c>
      <c r="D676" s="41" t="s">
        <v>7886</v>
      </c>
      <c r="E676" s="40" t="s">
        <v>7998</v>
      </c>
      <c r="F676" s="40" t="s">
        <v>7904</v>
      </c>
      <c r="G676" s="40" t="s">
        <v>7908</v>
      </c>
      <c r="H676" s="43">
        <f>I676-1</f>
        <v>42067</v>
      </c>
      <c r="I676" s="42">
        <v>42068</v>
      </c>
      <c r="J676" s="40" t="s">
        <v>135</v>
      </c>
      <c r="K676" s="40">
        <v>100</v>
      </c>
      <c r="L676" s="39" t="s">
        <v>7917</v>
      </c>
    </row>
    <row r="677" spans="1:12" hidden="1">
      <c r="A677" s="41" t="s">
        <v>7999</v>
      </c>
      <c r="B677" s="58" t="s">
        <v>7962</v>
      </c>
      <c r="C677" s="41" t="s">
        <v>52</v>
      </c>
      <c r="D677" s="41" t="s">
        <v>7886</v>
      </c>
      <c r="E677" s="41" t="s">
        <v>8000</v>
      </c>
      <c r="F677" s="41" t="s">
        <v>1048</v>
      </c>
      <c r="G677" s="41" t="s">
        <v>7888</v>
      </c>
      <c r="H677" s="42">
        <v>42037</v>
      </c>
      <c r="I677" s="41"/>
    </row>
    <row r="678" spans="1:12" hidden="1">
      <c r="A678" s="41" t="s">
        <v>7999</v>
      </c>
      <c r="B678" s="58" t="s">
        <v>7962</v>
      </c>
      <c r="C678" s="41" t="s">
        <v>52</v>
      </c>
      <c r="D678" s="41" t="s">
        <v>7886</v>
      </c>
      <c r="E678" s="41" t="s">
        <v>8000</v>
      </c>
      <c r="F678" s="41" t="s">
        <v>1048</v>
      </c>
      <c r="G678" s="41" t="s">
        <v>7889</v>
      </c>
      <c r="H678" s="41"/>
      <c r="I678" s="41"/>
    </row>
    <row r="679" spans="1:12" hidden="1">
      <c r="A679" s="41" t="s">
        <v>7999</v>
      </c>
      <c r="B679" s="58" t="s">
        <v>7962</v>
      </c>
      <c r="C679" s="41" t="s">
        <v>52</v>
      </c>
      <c r="D679" s="41" t="s">
        <v>7886</v>
      </c>
      <c r="E679" s="41" t="s">
        <v>8000</v>
      </c>
      <c r="F679" s="41" t="s">
        <v>1048</v>
      </c>
      <c r="G679" s="41" t="s">
        <v>7890</v>
      </c>
      <c r="H679" s="41"/>
      <c r="I679" s="41"/>
    </row>
    <row r="680" spans="1:12" hidden="1">
      <c r="A680" s="41" t="s">
        <v>7999</v>
      </c>
      <c r="B680" s="58" t="s">
        <v>7962</v>
      </c>
      <c r="C680" s="41" t="s">
        <v>52</v>
      </c>
      <c r="D680" s="41" t="s">
        <v>7886</v>
      </c>
      <c r="E680" s="41" t="s">
        <v>8000</v>
      </c>
      <c r="F680" s="41" t="s">
        <v>1048</v>
      </c>
      <c r="G680" s="41" t="s">
        <v>7891</v>
      </c>
      <c r="H680" s="42">
        <v>42277</v>
      </c>
      <c r="I680" s="41"/>
    </row>
    <row r="681" spans="1:12" hidden="1">
      <c r="A681" s="41" t="s">
        <v>7999</v>
      </c>
      <c r="B681" s="58" t="s">
        <v>7962</v>
      </c>
      <c r="C681" s="41" t="s">
        <v>52</v>
      </c>
      <c r="D681" s="41" t="s">
        <v>7886</v>
      </c>
      <c r="E681" s="41" t="s">
        <v>8000</v>
      </c>
      <c r="F681" s="41" t="s">
        <v>1048</v>
      </c>
      <c r="G681" s="41" t="s">
        <v>7892</v>
      </c>
      <c r="H681" s="41"/>
      <c r="I681" s="41"/>
    </row>
    <row r="682" spans="1:12" hidden="1">
      <c r="A682" s="41" t="s">
        <v>7999</v>
      </c>
      <c r="B682" s="58" t="s">
        <v>7962</v>
      </c>
      <c r="C682" s="41" t="s">
        <v>52</v>
      </c>
      <c r="D682" s="41" t="s">
        <v>7886</v>
      </c>
      <c r="E682" s="41" t="s">
        <v>8000</v>
      </c>
      <c r="F682" s="41" t="s">
        <v>1048</v>
      </c>
      <c r="G682" s="41" t="s">
        <v>7893</v>
      </c>
      <c r="H682" s="41"/>
      <c r="I682" s="41"/>
    </row>
    <row r="683" spans="1:12" hidden="1">
      <c r="A683" s="41" t="s">
        <v>7999</v>
      </c>
      <c r="B683" s="58" t="s">
        <v>7962</v>
      </c>
      <c r="C683" s="41" t="s">
        <v>52</v>
      </c>
      <c r="D683" s="41" t="s">
        <v>7886</v>
      </c>
      <c r="E683" s="41" t="s">
        <v>8000</v>
      </c>
      <c r="F683" s="41" t="s">
        <v>1048</v>
      </c>
      <c r="G683" s="41" t="s">
        <v>7894</v>
      </c>
      <c r="H683" s="42">
        <v>42054</v>
      </c>
      <c r="I683" s="41"/>
    </row>
    <row r="684" spans="1:12" hidden="1">
      <c r="A684" s="40" t="s">
        <v>7999</v>
      </c>
      <c r="B684" s="57" t="s">
        <v>7962</v>
      </c>
      <c r="C684" s="40" t="s">
        <v>52</v>
      </c>
      <c r="D684" s="41" t="s">
        <v>7886</v>
      </c>
      <c r="E684" s="40" t="s">
        <v>8000</v>
      </c>
      <c r="F684" s="40" t="s">
        <v>7895</v>
      </c>
      <c r="G684" s="40" t="s">
        <v>7896</v>
      </c>
      <c r="H684" s="43">
        <f>I684-2</f>
        <v>42051</v>
      </c>
      <c r="I684" s="43">
        <f t="shared" ref="I684:I690" si="45">H685</f>
        <v>42053</v>
      </c>
      <c r="J684" s="40" t="s">
        <v>135</v>
      </c>
      <c r="K684" s="40">
        <v>100</v>
      </c>
    </row>
    <row r="685" spans="1:12" hidden="1">
      <c r="A685" s="40" t="s">
        <v>7999</v>
      </c>
      <c r="B685" s="57" t="s">
        <v>7962</v>
      </c>
      <c r="C685" s="40" t="s">
        <v>52</v>
      </c>
      <c r="D685" s="41" t="s">
        <v>7886</v>
      </c>
      <c r="E685" s="40" t="s">
        <v>8000</v>
      </c>
      <c r="F685" s="40" t="s">
        <v>7898</v>
      </c>
      <c r="G685" s="40" t="s">
        <v>7899</v>
      </c>
      <c r="H685" s="43">
        <f>I685-1</f>
        <v>42053</v>
      </c>
      <c r="I685" s="43">
        <f t="shared" si="45"/>
        <v>42054</v>
      </c>
      <c r="J685" s="40" t="s">
        <v>135</v>
      </c>
      <c r="K685" s="40">
        <v>100</v>
      </c>
    </row>
    <row r="686" spans="1:12" hidden="1">
      <c r="A686" s="40" t="s">
        <v>7999</v>
      </c>
      <c r="B686" s="57" t="s">
        <v>7962</v>
      </c>
      <c r="C686" s="40" t="s">
        <v>52</v>
      </c>
      <c r="D686" s="41" t="s">
        <v>7886</v>
      </c>
      <c r="E686" s="40" t="s">
        <v>8000</v>
      </c>
      <c r="F686" s="40" t="s">
        <v>7898</v>
      </c>
      <c r="G686" s="40" t="s">
        <v>7900</v>
      </c>
      <c r="H686" s="43">
        <f>I686-1</f>
        <v>42054</v>
      </c>
      <c r="I686" s="43">
        <f t="shared" si="45"/>
        <v>42055</v>
      </c>
      <c r="J686" s="40" t="s">
        <v>135</v>
      </c>
      <c r="K686" s="40">
        <v>100</v>
      </c>
    </row>
    <row r="687" spans="1:12">
      <c r="A687" s="40" t="s">
        <v>7999</v>
      </c>
      <c r="B687" s="57" t="s">
        <v>7962</v>
      </c>
      <c r="C687" s="40" t="s">
        <v>52</v>
      </c>
      <c r="D687" s="41" t="s">
        <v>7886</v>
      </c>
      <c r="E687" s="40" t="s">
        <v>8000</v>
      </c>
      <c r="F687" s="40" t="s">
        <v>7901</v>
      </c>
      <c r="G687" s="40" t="s">
        <v>7902</v>
      </c>
      <c r="H687" s="43">
        <f>I687-5</f>
        <v>42055</v>
      </c>
      <c r="I687" s="43">
        <f t="shared" si="45"/>
        <v>42060</v>
      </c>
      <c r="J687" s="40" t="s">
        <v>135</v>
      </c>
      <c r="K687" s="40">
        <v>100</v>
      </c>
    </row>
    <row r="688" spans="1:12" hidden="1">
      <c r="A688" s="40" t="s">
        <v>7999</v>
      </c>
      <c r="B688" s="57" t="s">
        <v>7962</v>
      </c>
      <c r="C688" s="40" t="s">
        <v>52</v>
      </c>
      <c r="D688" s="41" t="s">
        <v>7886</v>
      </c>
      <c r="E688" s="40" t="s">
        <v>8000</v>
      </c>
      <c r="F688" s="40" t="s">
        <v>7904</v>
      </c>
      <c r="G688" s="40" t="s">
        <v>7905</v>
      </c>
      <c r="H688" s="43">
        <f>I688-3</f>
        <v>42060</v>
      </c>
      <c r="I688" s="43">
        <f t="shared" si="45"/>
        <v>42063</v>
      </c>
      <c r="J688" s="40" t="s">
        <v>135</v>
      </c>
      <c r="K688" s="40">
        <v>100</v>
      </c>
    </row>
    <row r="689" spans="1:11" hidden="1">
      <c r="A689" s="40" t="s">
        <v>7999</v>
      </c>
      <c r="B689" s="57" t="s">
        <v>7962</v>
      </c>
      <c r="C689" s="40" t="s">
        <v>52</v>
      </c>
      <c r="D689" s="41" t="s">
        <v>7886</v>
      </c>
      <c r="E689" s="40" t="s">
        <v>8000</v>
      </c>
      <c r="F689" s="40" t="s">
        <v>7904</v>
      </c>
      <c r="G689" s="40" t="s">
        <v>7906</v>
      </c>
      <c r="H689" s="43">
        <f>I689-2</f>
        <v>42063</v>
      </c>
      <c r="I689" s="43">
        <f t="shared" si="45"/>
        <v>42065</v>
      </c>
      <c r="J689" s="40" t="s">
        <v>135</v>
      </c>
      <c r="K689" s="40">
        <v>100</v>
      </c>
    </row>
    <row r="690" spans="1:11" hidden="1">
      <c r="A690" s="40" t="s">
        <v>7999</v>
      </c>
      <c r="B690" s="57" t="s">
        <v>7962</v>
      </c>
      <c r="C690" s="40" t="s">
        <v>52</v>
      </c>
      <c r="D690" s="41" t="s">
        <v>7886</v>
      </c>
      <c r="E690" s="40" t="s">
        <v>8000</v>
      </c>
      <c r="F690" s="40" t="s">
        <v>7904</v>
      </c>
      <c r="G690" s="40" t="s">
        <v>7907</v>
      </c>
      <c r="H690" s="43">
        <f>I690-2</f>
        <v>42065</v>
      </c>
      <c r="I690" s="43">
        <f t="shared" si="45"/>
        <v>42067</v>
      </c>
      <c r="J690" s="40" t="s">
        <v>135</v>
      </c>
      <c r="K690" s="40">
        <v>100</v>
      </c>
    </row>
    <row r="691" spans="1:11" hidden="1">
      <c r="A691" s="40" t="s">
        <v>7999</v>
      </c>
      <c r="B691" s="57" t="s">
        <v>7962</v>
      </c>
      <c r="C691" s="40" t="s">
        <v>52</v>
      </c>
      <c r="D691" s="41" t="s">
        <v>7886</v>
      </c>
      <c r="E691" s="40" t="s">
        <v>8000</v>
      </c>
      <c r="F691" s="40" t="s">
        <v>7904</v>
      </c>
      <c r="G691" s="40" t="s">
        <v>7908</v>
      </c>
      <c r="H691" s="43">
        <f>I691-1</f>
        <v>42067</v>
      </c>
      <c r="I691" s="42">
        <v>42068</v>
      </c>
      <c r="J691" s="40" t="s">
        <v>135</v>
      </c>
      <c r="K691" s="40">
        <v>100</v>
      </c>
    </row>
    <row r="692" spans="1:11" hidden="1">
      <c r="A692" s="41" t="s">
        <v>7934</v>
      </c>
      <c r="B692" s="49" t="s">
        <v>7927</v>
      </c>
      <c r="C692" s="49" t="s">
        <v>7928</v>
      </c>
      <c r="D692" s="41" t="s">
        <v>7929</v>
      </c>
      <c r="E692" s="41" t="s">
        <v>8001</v>
      </c>
      <c r="F692" s="41" t="s">
        <v>1048</v>
      </c>
      <c r="G692" s="41" t="s">
        <v>7888</v>
      </c>
      <c r="H692" s="42">
        <v>42065</v>
      </c>
      <c r="I692" s="41"/>
      <c r="J692" s="41"/>
      <c r="K692" s="41"/>
    </row>
    <row r="693" spans="1:11" hidden="1">
      <c r="A693" s="41" t="s">
        <v>7934</v>
      </c>
      <c r="B693" s="49" t="s">
        <v>7927</v>
      </c>
      <c r="C693" s="49" t="s">
        <v>7928</v>
      </c>
      <c r="D693" s="41" t="s">
        <v>7929</v>
      </c>
      <c r="E693" s="41" t="s">
        <v>8001</v>
      </c>
      <c r="F693" s="41" t="s">
        <v>1048</v>
      </c>
      <c r="G693" s="41" t="s">
        <v>7889</v>
      </c>
      <c r="H693" s="59"/>
      <c r="I693" s="41"/>
      <c r="J693" s="41"/>
      <c r="K693" s="41"/>
    </row>
    <row r="694" spans="1:11" hidden="1">
      <c r="A694" s="41" t="s">
        <v>7934</v>
      </c>
      <c r="B694" s="49" t="s">
        <v>7927</v>
      </c>
      <c r="C694" s="49" t="s">
        <v>7928</v>
      </c>
      <c r="D694" s="41" t="s">
        <v>7929</v>
      </c>
      <c r="E694" s="41" t="s">
        <v>8001</v>
      </c>
      <c r="F694" s="41" t="s">
        <v>1048</v>
      </c>
      <c r="G694" s="41" t="s">
        <v>7890</v>
      </c>
      <c r="H694" s="41"/>
      <c r="I694" s="41"/>
      <c r="J694" s="41"/>
      <c r="K694" s="41"/>
    </row>
    <row r="695" spans="1:11" hidden="1">
      <c r="A695" s="41" t="s">
        <v>7934</v>
      </c>
      <c r="B695" s="49" t="s">
        <v>7927</v>
      </c>
      <c r="C695" s="49" t="s">
        <v>7928</v>
      </c>
      <c r="D695" s="41" t="s">
        <v>7929</v>
      </c>
      <c r="E695" s="41" t="s">
        <v>8001</v>
      </c>
      <c r="F695" s="41" t="s">
        <v>1048</v>
      </c>
      <c r="G695" s="41" t="s">
        <v>7891</v>
      </c>
      <c r="H695" s="42"/>
      <c r="I695" s="41"/>
      <c r="J695" s="41"/>
      <c r="K695" s="41"/>
    </row>
    <row r="696" spans="1:11" hidden="1">
      <c r="A696" s="41" t="s">
        <v>7934</v>
      </c>
      <c r="B696" s="49" t="s">
        <v>7927</v>
      </c>
      <c r="C696" s="49" t="s">
        <v>7928</v>
      </c>
      <c r="D696" s="41" t="s">
        <v>7929</v>
      </c>
      <c r="E696" s="41" t="s">
        <v>8001</v>
      </c>
      <c r="F696" s="41" t="s">
        <v>1048</v>
      </c>
      <c r="G696" s="41" t="s">
        <v>7892</v>
      </c>
      <c r="H696" s="42"/>
      <c r="I696" s="41"/>
      <c r="J696" s="41"/>
      <c r="K696" s="41"/>
    </row>
    <row r="697" spans="1:11" hidden="1">
      <c r="A697" s="41" t="s">
        <v>7934</v>
      </c>
      <c r="B697" s="49" t="s">
        <v>7927</v>
      </c>
      <c r="C697" s="49" t="s">
        <v>7928</v>
      </c>
      <c r="D697" s="41" t="s">
        <v>7929</v>
      </c>
      <c r="E697" s="41" t="s">
        <v>8001</v>
      </c>
      <c r="F697" s="41" t="s">
        <v>1048</v>
      </c>
      <c r="G697" s="41" t="s">
        <v>7893</v>
      </c>
      <c r="H697" s="42"/>
      <c r="I697" s="41"/>
      <c r="J697" s="41"/>
      <c r="K697" s="41"/>
    </row>
    <row r="698" spans="1:11" hidden="1">
      <c r="A698" s="41" t="s">
        <v>7934</v>
      </c>
      <c r="B698" s="49" t="s">
        <v>7927</v>
      </c>
      <c r="C698" s="49" t="s">
        <v>7928</v>
      </c>
      <c r="D698" s="41" t="s">
        <v>7929</v>
      </c>
      <c r="E698" s="41" t="s">
        <v>8001</v>
      </c>
      <c r="F698" s="41" t="s">
        <v>1048</v>
      </c>
      <c r="G698" s="41" t="s">
        <v>7894</v>
      </c>
      <c r="H698" s="42">
        <v>42082</v>
      </c>
      <c r="I698" s="41"/>
      <c r="J698" s="41"/>
      <c r="K698" s="41"/>
    </row>
    <row r="699" spans="1:11" hidden="1">
      <c r="A699" s="40" t="s">
        <v>7934</v>
      </c>
      <c r="B699" s="48" t="s">
        <v>7927</v>
      </c>
      <c r="C699" s="48" t="s">
        <v>7928</v>
      </c>
      <c r="D699" s="41" t="s">
        <v>7929</v>
      </c>
      <c r="E699" s="40" t="s">
        <v>8001</v>
      </c>
      <c r="F699" s="40" t="s">
        <v>7895</v>
      </c>
      <c r="G699" s="40" t="s">
        <v>7896</v>
      </c>
      <c r="H699" s="43">
        <f>I699-2</f>
        <v>42065</v>
      </c>
      <c r="I699" s="43">
        <f t="shared" ref="I699:I705" si="46">H700</f>
        <v>42067</v>
      </c>
      <c r="J699" s="40" t="s">
        <v>145</v>
      </c>
      <c r="K699" s="40">
        <v>100</v>
      </c>
    </row>
    <row r="700" spans="1:11" hidden="1">
      <c r="A700" s="40" t="s">
        <v>7934</v>
      </c>
      <c r="B700" s="48" t="s">
        <v>7927</v>
      </c>
      <c r="C700" s="48" t="s">
        <v>7928</v>
      </c>
      <c r="D700" s="41" t="s">
        <v>7929</v>
      </c>
      <c r="E700" s="40" t="s">
        <v>8001</v>
      </c>
      <c r="F700" s="40" t="s">
        <v>7898</v>
      </c>
      <c r="G700" s="40" t="s">
        <v>7899</v>
      </c>
      <c r="H700" s="43">
        <f>I700-1</f>
        <v>42067</v>
      </c>
      <c r="I700" s="43">
        <f t="shared" si="46"/>
        <v>42068</v>
      </c>
      <c r="J700" s="40" t="s">
        <v>145</v>
      </c>
      <c r="K700" s="40">
        <v>100</v>
      </c>
    </row>
    <row r="701" spans="1:11" hidden="1">
      <c r="A701" s="40" t="s">
        <v>7934</v>
      </c>
      <c r="B701" s="48" t="s">
        <v>7927</v>
      </c>
      <c r="C701" s="48" t="s">
        <v>7928</v>
      </c>
      <c r="D701" s="41" t="s">
        <v>7929</v>
      </c>
      <c r="E701" s="40" t="s">
        <v>8001</v>
      </c>
      <c r="F701" s="40" t="s">
        <v>7898</v>
      </c>
      <c r="G701" s="40" t="s">
        <v>7900</v>
      </c>
      <c r="H701" s="43">
        <f>I701-1</f>
        <v>42068</v>
      </c>
      <c r="I701" s="43">
        <f t="shared" si="46"/>
        <v>42069</v>
      </c>
      <c r="J701" s="40" t="s">
        <v>145</v>
      </c>
      <c r="K701" s="40">
        <v>100</v>
      </c>
    </row>
    <row r="702" spans="1:11">
      <c r="A702" s="40" t="s">
        <v>7934</v>
      </c>
      <c r="B702" s="48" t="s">
        <v>7927</v>
      </c>
      <c r="C702" s="48" t="s">
        <v>7928</v>
      </c>
      <c r="D702" s="41" t="s">
        <v>7929</v>
      </c>
      <c r="E702" s="40" t="s">
        <v>8001</v>
      </c>
      <c r="F702" s="40" t="s">
        <v>7901</v>
      </c>
      <c r="G702" s="40" t="s">
        <v>7902</v>
      </c>
      <c r="H702" s="43">
        <f>I702-5</f>
        <v>42069</v>
      </c>
      <c r="I702" s="43">
        <f t="shared" si="46"/>
        <v>42074</v>
      </c>
      <c r="J702" s="40" t="s">
        <v>145</v>
      </c>
      <c r="K702" s="40">
        <v>100</v>
      </c>
    </row>
    <row r="703" spans="1:11" hidden="1">
      <c r="A703" s="40" t="s">
        <v>7934</v>
      </c>
      <c r="B703" s="48" t="s">
        <v>7927</v>
      </c>
      <c r="C703" s="48" t="s">
        <v>7928</v>
      </c>
      <c r="D703" s="41" t="s">
        <v>7929</v>
      </c>
      <c r="E703" s="40" t="s">
        <v>8001</v>
      </c>
      <c r="F703" s="40" t="s">
        <v>7904</v>
      </c>
      <c r="G703" s="40" t="s">
        <v>7905</v>
      </c>
      <c r="H703" s="43">
        <f>I703-3</f>
        <v>42074</v>
      </c>
      <c r="I703" s="43">
        <f t="shared" si="46"/>
        <v>42077</v>
      </c>
      <c r="J703" s="40" t="s">
        <v>145</v>
      </c>
      <c r="K703" s="40">
        <v>100</v>
      </c>
    </row>
    <row r="704" spans="1:11" hidden="1">
      <c r="A704" s="40" t="s">
        <v>7934</v>
      </c>
      <c r="B704" s="48" t="s">
        <v>7927</v>
      </c>
      <c r="C704" s="48" t="s">
        <v>7928</v>
      </c>
      <c r="D704" s="41" t="s">
        <v>7929</v>
      </c>
      <c r="E704" s="40" t="s">
        <v>8001</v>
      </c>
      <c r="F704" s="40" t="s">
        <v>7904</v>
      </c>
      <c r="G704" s="40" t="s">
        <v>7906</v>
      </c>
      <c r="H704" s="43">
        <f>I704-2</f>
        <v>42077</v>
      </c>
      <c r="I704" s="43">
        <f t="shared" si="46"/>
        <v>42079</v>
      </c>
      <c r="J704" s="40" t="s">
        <v>145</v>
      </c>
      <c r="K704" s="40">
        <v>100</v>
      </c>
    </row>
    <row r="705" spans="1:12" hidden="1">
      <c r="A705" s="40" t="s">
        <v>7934</v>
      </c>
      <c r="B705" s="48" t="s">
        <v>7927</v>
      </c>
      <c r="C705" s="48" t="s">
        <v>7928</v>
      </c>
      <c r="D705" s="41" t="s">
        <v>7929</v>
      </c>
      <c r="E705" s="40" t="s">
        <v>8001</v>
      </c>
      <c r="F705" s="40" t="s">
        <v>7904</v>
      </c>
      <c r="G705" s="40" t="s">
        <v>7907</v>
      </c>
      <c r="H705" s="43">
        <f>I705-2</f>
        <v>42079</v>
      </c>
      <c r="I705" s="43">
        <f t="shared" si="46"/>
        <v>42081</v>
      </c>
      <c r="J705" s="40" t="s">
        <v>145</v>
      </c>
      <c r="K705" s="40">
        <v>100</v>
      </c>
    </row>
    <row r="706" spans="1:12" hidden="1">
      <c r="A706" s="40" t="s">
        <v>7934</v>
      </c>
      <c r="B706" s="48" t="s">
        <v>7927</v>
      </c>
      <c r="C706" s="48" t="s">
        <v>7928</v>
      </c>
      <c r="D706" s="41" t="s">
        <v>7929</v>
      </c>
      <c r="E706" s="40" t="s">
        <v>8001</v>
      </c>
      <c r="F706" s="40" t="s">
        <v>7904</v>
      </c>
      <c r="G706" s="40" t="s">
        <v>7908</v>
      </c>
      <c r="H706" s="43">
        <f>I706-1</f>
        <v>42081</v>
      </c>
      <c r="I706" s="42">
        <v>42082</v>
      </c>
      <c r="J706" s="40" t="s">
        <v>145</v>
      </c>
      <c r="K706" s="40">
        <v>100</v>
      </c>
      <c r="L706" s="39" t="s">
        <v>7917</v>
      </c>
    </row>
    <row r="707" spans="1:12" hidden="1">
      <c r="A707" s="41" t="s">
        <v>7934</v>
      </c>
      <c r="B707" s="41" t="s">
        <v>7927</v>
      </c>
      <c r="C707" s="41" t="s">
        <v>7928</v>
      </c>
      <c r="D707" s="41" t="s">
        <v>7929</v>
      </c>
      <c r="E707" s="41" t="s">
        <v>8002</v>
      </c>
      <c r="F707" s="41" t="s">
        <v>1048</v>
      </c>
      <c r="G707" s="41" t="s">
        <v>7888</v>
      </c>
      <c r="H707" s="42">
        <v>42065</v>
      </c>
      <c r="I707" s="41"/>
      <c r="J707" s="41"/>
      <c r="K707" s="41"/>
      <c r="L707" s="52"/>
    </row>
    <row r="708" spans="1:12" hidden="1">
      <c r="A708" s="41" t="s">
        <v>7934</v>
      </c>
      <c r="B708" s="41" t="s">
        <v>7927</v>
      </c>
      <c r="C708" s="41" t="s">
        <v>7928</v>
      </c>
      <c r="D708" s="41" t="s">
        <v>7929</v>
      </c>
      <c r="E708" s="41" t="s">
        <v>8002</v>
      </c>
      <c r="F708" s="41" t="s">
        <v>1048</v>
      </c>
      <c r="G708" s="41" t="s">
        <v>7889</v>
      </c>
      <c r="H708" s="59"/>
      <c r="I708" s="41"/>
      <c r="J708" s="41"/>
      <c r="K708" s="41"/>
      <c r="L708" s="52"/>
    </row>
    <row r="709" spans="1:12" hidden="1">
      <c r="A709" s="41" t="s">
        <v>7934</v>
      </c>
      <c r="B709" s="41" t="s">
        <v>7927</v>
      </c>
      <c r="C709" s="41" t="s">
        <v>7928</v>
      </c>
      <c r="D709" s="41" t="s">
        <v>7929</v>
      </c>
      <c r="E709" s="41" t="s">
        <v>8002</v>
      </c>
      <c r="F709" s="41" t="s">
        <v>1048</v>
      </c>
      <c r="G709" s="41" t="s">
        <v>7890</v>
      </c>
      <c r="H709" s="41"/>
      <c r="I709" s="41"/>
      <c r="J709" s="41"/>
      <c r="K709" s="41"/>
      <c r="L709" s="52"/>
    </row>
    <row r="710" spans="1:12" hidden="1">
      <c r="A710" s="41" t="s">
        <v>7934</v>
      </c>
      <c r="B710" s="41" t="s">
        <v>7927</v>
      </c>
      <c r="C710" s="41" t="s">
        <v>7928</v>
      </c>
      <c r="D710" s="41" t="s">
        <v>7929</v>
      </c>
      <c r="E710" s="41" t="s">
        <v>8002</v>
      </c>
      <c r="F710" s="41" t="s">
        <v>1048</v>
      </c>
      <c r="G710" s="41" t="s">
        <v>7891</v>
      </c>
      <c r="H710" s="42"/>
      <c r="I710" s="41"/>
      <c r="J710" s="41"/>
      <c r="K710" s="41"/>
      <c r="L710" s="52"/>
    </row>
    <row r="711" spans="1:12" hidden="1">
      <c r="A711" s="41" t="s">
        <v>7934</v>
      </c>
      <c r="B711" s="41" t="s">
        <v>7927</v>
      </c>
      <c r="C711" s="41" t="s">
        <v>7928</v>
      </c>
      <c r="D711" s="41" t="s">
        <v>7929</v>
      </c>
      <c r="E711" s="41" t="s">
        <v>8002</v>
      </c>
      <c r="F711" s="41" t="s">
        <v>1048</v>
      </c>
      <c r="G711" s="41" t="s">
        <v>7892</v>
      </c>
      <c r="H711" s="42"/>
      <c r="I711" s="41"/>
      <c r="J711" s="41"/>
      <c r="K711" s="41"/>
      <c r="L711" s="52"/>
    </row>
    <row r="712" spans="1:12" hidden="1">
      <c r="A712" s="41" t="s">
        <v>7934</v>
      </c>
      <c r="B712" s="41" t="s">
        <v>7927</v>
      </c>
      <c r="C712" s="41" t="s">
        <v>7928</v>
      </c>
      <c r="D712" s="41" t="s">
        <v>7929</v>
      </c>
      <c r="E712" s="41" t="s">
        <v>8002</v>
      </c>
      <c r="F712" s="41" t="s">
        <v>1048</v>
      </c>
      <c r="G712" s="41" t="s">
        <v>7893</v>
      </c>
      <c r="H712" s="42"/>
      <c r="I712" s="41"/>
      <c r="J712" s="41"/>
      <c r="K712" s="41"/>
      <c r="L712" s="52"/>
    </row>
    <row r="713" spans="1:12" hidden="1">
      <c r="A713" s="41" t="s">
        <v>7934</v>
      </c>
      <c r="B713" s="41" t="s">
        <v>7927</v>
      </c>
      <c r="C713" s="41" t="s">
        <v>7928</v>
      </c>
      <c r="D713" s="41" t="s">
        <v>7929</v>
      </c>
      <c r="E713" s="41" t="s">
        <v>8002</v>
      </c>
      <c r="F713" s="41" t="s">
        <v>1048</v>
      </c>
      <c r="G713" s="41" t="s">
        <v>7894</v>
      </c>
      <c r="H713" s="42">
        <v>42082</v>
      </c>
      <c r="I713" s="41"/>
      <c r="J713" s="41"/>
      <c r="K713" s="41"/>
      <c r="L713" s="52"/>
    </row>
    <row r="714" spans="1:12" hidden="1">
      <c r="A714" s="40" t="s">
        <v>7934</v>
      </c>
      <c r="B714" s="40" t="s">
        <v>7927</v>
      </c>
      <c r="C714" s="40" t="s">
        <v>7928</v>
      </c>
      <c r="D714" s="41" t="s">
        <v>7929</v>
      </c>
      <c r="E714" s="40" t="s">
        <v>8002</v>
      </c>
      <c r="F714" s="40" t="s">
        <v>7895</v>
      </c>
      <c r="G714" s="40" t="s">
        <v>7896</v>
      </c>
      <c r="H714" s="43">
        <f>I714-2</f>
        <v>42065</v>
      </c>
      <c r="I714" s="43">
        <f t="shared" ref="I714:I720" si="47">H715</f>
        <v>42067</v>
      </c>
      <c r="J714" s="40" t="s">
        <v>145</v>
      </c>
      <c r="K714" s="40">
        <v>100</v>
      </c>
    </row>
    <row r="715" spans="1:12" hidden="1">
      <c r="A715" s="40" t="s">
        <v>7934</v>
      </c>
      <c r="B715" s="40" t="s">
        <v>7927</v>
      </c>
      <c r="C715" s="40" t="s">
        <v>7928</v>
      </c>
      <c r="D715" s="41" t="s">
        <v>7929</v>
      </c>
      <c r="E715" s="40" t="s">
        <v>8002</v>
      </c>
      <c r="F715" s="40" t="s">
        <v>7898</v>
      </c>
      <c r="G715" s="40" t="s">
        <v>7899</v>
      </c>
      <c r="H715" s="43">
        <f>I715-1</f>
        <v>42067</v>
      </c>
      <c r="I715" s="43">
        <f t="shared" si="47"/>
        <v>42068</v>
      </c>
      <c r="J715" s="40" t="s">
        <v>145</v>
      </c>
      <c r="K715" s="40">
        <v>100</v>
      </c>
    </row>
    <row r="716" spans="1:12" hidden="1">
      <c r="A716" s="40" t="s">
        <v>7934</v>
      </c>
      <c r="B716" s="40" t="s">
        <v>7927</v>
      </c>
      <c r="C716" s="40" t="s">
        <v>7928</v>
      </c>
      <c r="D716" s="41" t="s">
        <v>7929</v>
      </c>
      <c r="E716" s="40" t="s">
        <v>8002</v>
      </c>
      <c r="F716" s="40" t="s">
        <v>7898</v>
      </c>
      <c r="G716" s="40" t="s">
        <v>7900</v>
      </c>
      <c r="H716" s="43">
        <f>I716-1</f>
        <v>42068</v>
      </c>
      <c r="I716" s="43">
        <f t="shared" si="47"/>
        <v>42069</v>
      </c>
      <c r="J716" s="40" t="s">
        <v>145</v>
      </c>
      <c r="K716" s="40">
        <v>100</v>
      </c>
    </row>
    <row r="717" spans="1:12">
      <c r="A717" s="40" t="s">
        <v>7934</v>
      </c>
      <c r="B717" s="40" t="s">
        <v>7927</v>
      </c>
      <c r="C717" s="40" t="s">
        <v>7928</v>
      </c>
      <c r="D717" s="41" t="s">
        <v>7929</v>
      </c>
      <c r="E717" s="40" t="s">
        <v>8002</v>
      </c>
      <c r="F717" s="40" t="s">
        <v>7901</v>
      </c>
      <c r="G717" s="40" t="s">
        <v>7902</v>
      </c>
      <c r="H717" s="43">
        <f>I717-5</f>
        <v>42069</v>
      </c>
      <c r="I717" s="43">
        <f t="shared" si="47"/>
        <v>42074</v>
      </c>
      <c r="J717" s="40" t="s">
        <v>145</v>
      </c>
      <c r="K717" s="40">
        <v>100</v>
      </c>
    </row>
    <row r="718" spans="1:12" hidden="1">
      <c r="A718" s="40" t="s">
        <v>7934</v>
      </c>
      <c r="B718" s="40" t="s">
        <v>7927</v>
      </c>
      <c r="C718" s="40" t="s">
        <v>7928</v>
      </c>
      <c r="D718" s="41" t="s">
        <v>7929</v>
      </c>
      <c r="E718" s="40" t="s">
        <v>8002</v>
      </c>
      <c r="F718" s="40" t="s">
        <v>7904</v>
      </c>
      <c r="G718" s="40" t="s">
        <v>7905</v>
      </c>
      <c r="H718" s="43">
        <f>I718-3</f>
        <v>42074</v>
      </c>
      <c r="I718" s="43">
        <f t="shared" si="47"/>
        <v>42077</v>
      </c>
      <c r="J718" s="40" t="s">
        <v>145</v>
      </c>
      <c r="K718" s="40">
        <v>100</v>
      </c>
    </row>
    <row r="719" spans="1:12" hidden="1">
      <c r="A719" s="40" t="s">
        <v>7934</v>
      </c>
      <c r="B719" s="40" t="s">
        <v>7927</v>
      </c>
      <c r="C719" s="40" t="s">
        <v>7928</v>
      </c>
      <c r="D719" s="41" t="s">
        <v>7929</v>
      </c>
      <c r="E719" s="40" t="s">
        <v>8002</v>
      </c>
      <c r="F719" s="40" t="s">
        <v>7904</v>
      </c>
      <c r="G719" s="40" t="s">
        <v>7906</v>
      </c>
      <c r="H719" s="43">
        <f>I719-2</f>
        <v>42077</v>
      </c>
      <c r="I719" s="43">
        <f t="shared" si="47"/>
        <v>42079</v>
      </c>
      <c r="J719" s="40" t="s">
        <v>145</v>
      </c>
      <c r="K719" s="40">
        <v>100</v>
      </c>
    </row>
    <row r="720" spans="1:12" hidden="1">
      <c r="A720" s="40" t="s">
        <v>7934</v>
      </c>
      <c r="B720" s="40" t="s">
        <v>7927</v>
      </c>
      <c r="C720" s="40" t="s">
        <v>7928</v>
      </c>
      <c r="D720" s="41" t="s">
        <v>7929</v>
      </c>
      <c r="E720" s="40" t="s">
        <v>8002</v>
      </c>
      <c r="F720" s="40" t="s">
        <v>7904</v>
      </c>
      <c r="G720" s="40" t="s">
        <v>7907</v>
      </c>
      <c r="H720" s="43">
        <f>I720-2</f>
        <v>42079</v>
      </c>
      <c r="I720" s="43">
        <f t="shared" si="47"/>
        <v>42081</v>
      </c>
      <c r="J720" s="40" t="s">
        <v>145</v>
      </c>
      <c r="K720" s="40">
        <v>100</v>
      </c>
    </row>
    <row r="721" spans="1:12" hidden="1">
      <c r="A721" s="40" t="s">
        <v>7934</v>
      </c>
      <c r="B721" s="40" t="s">
        <v>7927</v>
      </c>
      <c r="C721" s="40" t="s">
        <v>7928</v>
      </c>
      <c r="D721" s="41" t="s">
        <v>7929</v>
      </c>
      <c r="E721" s="40" t="s">
        <v>8002</v>
      </c>
      <c r="F721" s="40" t="s">
        <v>7904</v>
      </c>
      <c r="G721" s="40" t="s">
        <v>7908</v>
      </c>
      <c r="H721" s="43">
        <f>I721-1</f>
        <v>42081</v>
      </c>
      <c r="I721" s="42">
        <v>42082</v>
      </c>
      <c r="J721" s="40" t="s">
        <v>145</v>
      </c>
      <c r="K721" s="40">
        <v>100</v>
      </c>
      <c r="L721" s="39" t="s">
        <v>7917</v>
      </c>
    </row>
    <row r="722" spans="1:12" hidden="1">
      <c r="A722" s="41" t="s">
        <v>8003</v>
      </c>
      <c r="B722" s="49" t="s">
        <v>65</v>
      </c>
      <c r="C722" s="49" t="s">
        <v>65</v>
      </c>
      <c r="D722" s="41" t="s">
        <v>7886</v>
      </c>
      <c r="E722" s="41" t="s">
        <v>8004</v>
      </c>
      <c r="F722" s="41" t="s">
        <v>1048</v>
      </c>
      <c r="G722" s="41" t="s">
        <v>7888</v>
      </c>
      <c r="H722" s="42">
        <v>42050</v>
      </c>
      <c r="I722" s="41"/>
    </row>
    <row r="723" spans="1:12" hidden="1">
      <c r="A723" s="41" t="s">
        <v>8005</v>
      </c>
      <c r="B723" s="49" t="s">
        <v>65</v>
      </c>
      <c r="C723" s="49" t="s">
        <v>65</v>
      </c>
      <c r="D723" s="41" t="s">
        <v>7886</v>
      </c>
      <c r="E723" s="41" t="s">
        <v>8004</v>
      </c>
      <c r="F723" s="41" t="s">
        <v>1048</v>
      </c>
      <c r="G723" s="41" t="s">
        <v>7889</v>
      </c>
      <c r="H723" s="59"/>
      <c r="I723" s="41"/>
    </row>
    <row r="724" spans="1:12" hidden="1">
      <c r="A724" s="41" t="s">
        <v>8005</v>
      </c>
      <c r="B724" s="49" t="s">
        <v>65</v>
      </c>
      <c r="C724" s="49" t="s">
        <v>65</v>
      </c>
      <c r="D724" s="41" t="s">
        <v>7886</v>
      </c>
      <c r="E724" s="41" t="s">
        <v>8004</v>
      </c>
      <c r="F724" s="41" t="s">
        <v>1048</v>
      </c>
      <c r="G724" s="41" t="s">
        <v>7890</v>
      </c>
      <c r="H724" s="42"/>
      <c r="I724" s="41"/>
    </row>
    <row r="725" spans="1:12" hidden="1">
      <c r="A725" s="41" t="s">
        <v>8005</v>
      </c>
      <c r="B725" s="49" t="s">
        <v>65</v>
      </c>
      <c r="C725" s="49" t="s">
        <v>65</v>
      </c>
      <c r="D725" s="41" t="s">
        <v>7886</v>
      </c>
      <c r="E725" s="41" t="s">
        <v>8004</v>
      </c>
      <c r="F725" s="41" t="s">
        <v>1048</v>
      </c>
      <c r="G725" s="41" t="s">
        <v>7891</v>
      </c>
      <c r="H725" s="42"/>
      <c r="I725" s="41"/>
    </row>
    <row r="726" spans="1:12" hidden="1">
      <c r="A726" s="41" t="s">
        <v>8005</v>
      </c>
      <c r="B726" s="49" t="s">
        <v>65</v>
      </c>
      <c r="C726" s="49" t="s">
        <v>65</v>
      </c>
      <c r="D726" s="41" t="s">
        <v>7886</v>
      </c>
      <c r="E726" s="41" t="s">
        <v>8004</v>
      </c>
      <c r="F726" s="41" t="s">
        <v>1048</v>
      </c>
      <c r="G726" s="41" t="s">
        <v>7892</v>
      </c>
      <c r="H726" s="41"/>
      <c r="I726" s="41"/>
    </row>
    <row r="727" spans="1:12" hidden="1">
      <c r="A727" s="41" t="s">
        <v>8005</v>
      </c>
      <c r="B727" s="49" t="s">
        <v>65</v>
      </c>
      <c r="C727" s="49" t="s">
        <v>65</v>
      </c>
      <c r="D727" s="41" t="s">
        <v>7886</v>
      </c>
      <c r="E727" s="41" t="s">
        <v>8004</v>
      </c>
      <c r="F727" s="41" t="s">
        <v>1048</v>
      </c>
      <c r="G727" s="41" t="s">
        <v>7893</v>
      </c>
      <c r="H727" s="41"/>
      <c r="I727" s="41"/>
    </row>
    <row r="728" spans="1:12" hidden="1">
      <c r="A728" s="41" t="s">
        <v>8005</v>
      </c>
      <c r="B728" s="49" t="s">
        <v>65</v>
      </c>
      <c r="C728" s="49" t="s">
        <v>65</v>
      </c>
      <c r="D728" s="41" t="s">
        <v>7886</v>
      </c>
      <c r="E728" s="41" t="s">
        <v>8004</v>
      </c>
      <c r="F728" s="41" t="s">
        <v>1048</v>
      </c>
      <c r="G728" s="41" t="s">
        <v>7894</v>
      </c>
      <c r="H728" s="42">
        <v>42067</v>
      </c>
      <c r="I728" s="41"/>
    </row>
    <row r="729" spans="1:12" hidden="1">
      <c r="A729" s="41" t="s">
        <v>8005</v>
      </c>
      <c r="B729" s="48" t="s">
        <v>65</v>
      </c>
      <c r="C729" s="48" t="s">
        <v>65</v>
      </c>
      <c r="D729" s="41" t="s">
        <v>7886</v>
      </c>
      <c r="E729" s="40" t="s">
        <v>8004</v>
      </c>
      <c r="F729" s="40" t="s">
        <v>7895</v>
      </c>
      <c r="G729" s="40" t="s">
        <v>7896</v>
      </c>
      <c r="H729" s="43">
        <f>I729-2</f>
        <v>42050</v>
      </c>
      <c r="I729" s="43">
        <f t="shared" ref="I729:I735" si="48">H730</f>
        <v>42052</v>
      </c>
      <c r="J729" s="40" t="s">
        <v>145</v>
      </c>
      <c r="K729" s="40">
        <v>100</v>
      </c>
    </row>
    <row r="730" spans="1:12" hidden="1">
      <c r="A730" s="41" t="s">
        <v>8005</v>
      </c>
      <c r="B730" s="48" t="s">
        <v>65</v>
      </c>
      <c r="C730" s="48" t="s">
        <v>65</v>
      </c>
      <c r="D730" s="41" t="s">
        <v>7886</v>
      </c>
      <c r="E730" s="40" t="s">
        <v>8004</v>
      </c>
      <c r="F730" s="40" t="s">
        <v>7898</v>
      </c>
      <c r="G730" s="40" t="s">
        <v>7899</v>
      </c>
      <c r="H730" s="43">
        <f>I730-1</f>
        <v>42052</v>
      </c>
      <c r="I730" s="43">
        <f t="shared" si="48"/>
        <v>42053</v>
      </c>
      <c r="J730" s="40" t="s">
        <v>145</v>
      </c>
      <c r="K730" s="40">
        <v>100</v>
      </c>
    </row>
    <row r="731" spans="1:12" hidden="1">
      <c r="A731" s="41" t="s">
        <v>8005</v>
      </c>
      <c r="B731" s="48" t="s">
        <v>65</v>
      </c>
      <c r="C731" s="48" t="s">
        <v>65</v>
      </c>
      <c r="D731" s="41" t="s">
        <v>7886</v>
      </c>
      <c r="E731" s="40" t="s">
        <v>8004</v>
      </c>
      <c r="F731" s="40" t="s">
        <v>7898</v>
      </c>
      <c r="G731" s="40" t="s">
        <v>7900</v>
      </c>
      <c r="H731" s="43">
        <f>I731-1</f>
        <v>42053</v>
      </c>
      <c r="I731" s="43">
        <f t="shared" si="48"/>
        <v>42054</v>
      </c>
      <c r="J731" s="40" t="s">
        <v>145</v>
      </c>
      <c r="K731" s="40">
        <v>100</v>
      </c>
    </row>
    <row r="732" spans="1:12">
      <c r="A732" s="41" t="s">
        <v>8005</v>
      </c>
      <c r="B732" s="48" t="s">
        <v>65</v>
      </c>
      <c r="C732" s="48" t="s">
        <v>65</v>
      </c>
      <c r="D732" s="41" t="s">
        <v>7886</v>
      </c>
      <c r="E732" s="40" t="s">
        <v>8004</v>
      </c>
      <c r="F732" s="40" t="s">
        <v>7901</v>
      </c>
      <c r="G732" s="40" t="s">
        <v>7902</v>
      </c>
      <c r="H732" s="43">
        <f>I732-5</f>
        <v>42054</v>
      </c>
      <c r="I732" s="43">
        <f t="shared" si="48"/>
        <v>42059</v>
      </c>
      <c r="J732" s="40" t="s">
        <v>145</v>
      </c>
      <c r="K732" s="40">
        <v>100</v>
      </c>
    </row>
    <row r="733" spans="1:12" hidden="1">
      <c r="A733" s="41" t="s">
        <v>8005</v>
      </c>
      <c r="B733" s="48" t="s">
        <v>65</v>
      </c>
      <c r="C733" s="48" t="s">
        <v>65</v>
      </c>
      <c r="D733" s="41" t="s">
        <v>7886</v>
      </c>
      <c r="E733" s="40" t="s">
        <v>8004</v>
      </c>
      <c r="F733" s="40" t="s">
        <v>7904</v>
      </c>
      <c r="G733" s="40" t="s">
        <v>7905</v>
      </c>
      <c r="H733" s="43">
        <f>I733-3</f>
        <v>42059</v>
      </c>
      <c r="I733" s="43">
        <f t="shared" si="48"/>
        <v>42062</v>
      </c>
      <c r="J733" s="40" t="s">
        <v>145</v>
      </c>
      <c r="K733" s="40">
        <v>100</v>
      </c>
    </row>
    <row r="734" spans="1:12" hidden="1">
      <c r="A734" s="41" t="s">
        <v>8005</v>
      </c>
      <c r="B734" s="48" t="s">
        <v>65</v>
      </c>
      <c r="C734" s="48" t="s">
        <v>65</v>
      </c>
      <c r="D734" s="41" t="s">
        <v>7886</v>
      </c>
      <c r="E734" s="40" t="s">
        <v>8004</v>
      </c>
      <c r="F734" s="40" t="s">
        <v>7904</v>
      </c>
      <c r="G734" s="40" t="s">
        <v>7906</v>
      </c>
      <c r="H734" s="43">
        <f>I734-2</f>
        <v>42062</v>
      </c>
      <c r="I734" s="43">
        <f t="shared" si="48"/>
        <v>42064</v>
      </c>
      <c r="J734" s="40" t="s">
        <v>145</v>
      </c>
      <c r="K734" s="40">
        <v>100</v>
      </c>
    </row>
    <row r="735" spans="1:12" hidden="1">
      <c r="A735" s="41" t="s">
        <v>8005</v>
      </c>
      <c r="B735" s="48" t="s">
        <v>65</v>
      </c>
      <c r="C735" s="48" t="s">
        <v>65</v>
      </c>
      <c r="D735" s="41" t="s">
        <v>7886</v>
      </c>
      <c r="E735" s="40" t="s">
        <v>8004</v>
      </c>
      <c r="F735" s="40" t="s">
        <v>7904</v>
      </c>
      <c r="G735" s="40" t="s">
        <v>7907</v>
      </c>
      <c r="H735" s="43">
        <f>I735-2</f>
        <v>42064</v>
      </c>
      <c r="I735" s="43">
        <f t="shared" si="48"/>
        <v>42066</v>
      </c>
      <c r="J735" s="40" t="s">
        <v>145</v>
      </c>
      <c r="K735" s="40">
        <v>100</v>
      </c>
    </row>
    <row r="736" spans="1:12" hidden="1">
      <c r="A736" s="41" t="s">
        <v>8005</v>
      </c>
      <c r="B736" s="48" t="s">
        <v>65</v>
      </c>
      <c r="C736" s="48" t="s">
        <v>65</v>
      </c>
      <c r="D736" s="41" t="s">
        <v>7886</v>
      </c>
      <c r="E736" s="40" t="s">
        <v>8004</v>
      </c>
      <c r="F736" s="40" t="s">
        <v>7904</v>
      </c>
      <c r="G736" s="40" t="s">
        <v>7908</v>
      </c>
      <c r="H736" s="43">
        <f>I736-1</f>
        <v>42066</v>
      </c>
      <c r="I736" s="42">
        <v>42067</v>
      </c>
      <c r="J736" s="40" t="s">
        <v>145</v>
      </c>
      <c r="K736" s="40">
        <v>100</v>
      </c>
      <c r="L736" s="39" t="s">
        <v>7917</v>
      </c>
    </row>
    <row r="737" spans="1:12" hidden="1">
      <c r="A737" s="49" t="s">
        <v>8006</v>
      </c>
      <c r="B737" s="49" t="s">
        <v>7927</v>
      </c>
      <c r="C737" s="49" t="s">
        <v>7928</v>
      </c>
      <c r="D737" s="41" t="s">
        <v>7929</v>
      </c>
      <c r="E737" s="45" t="s">
        <v>8007</v>
      </c>
      <c r="F737" s="41" t="s">
        <v>1048</v>
      </c>
      <c r="G737" s="41" t="s">
        <v>7888</v>
      </c>
      <c r="H737" s="42">
        <v>42059</v>
      </c>
      <c r="I737" s="41"/>
      <c r="J737" s="41"/>
      <c r="K737" s="41"/>
    </row>
    <row r="738" spans="1:12" hidden="1">
      <c r="A738" s="49" t="s">
        <v>8006</v>
      </c>
      <c r="B738" s="49" t="s">
        <v>7927</v>
      </c>
      <c r="C738" s="49" t="s">
        <v>7928</v>
      </c>
      <c r="D738" s="41" t="s">
        <v>7929</v>
      </c>
      <c r="E738" s="45" t="s">
        <v>8007</v>
      </c>
      <c r="F738" s="41" t="s">
        <v>1048</v>
      </c>
      <c r="G738" s="41" t="s">
        <v>7889</v>
      </c>
      <c r="H738" s="41"/>
      <c r="I738" s="41"/>
      <c r="J738" s="41"/>
      <c r="K738" s="41"/>
    </row>
    <row r="739" spans="1:12" hidden="1">
      <c r="A739" s="49" t="s">
        <v>8006</v>
      </c>
      <c r="B739" s="49" t="s">
        <v>7927</v>
      </c>
      <c r="C739" s="49" t="s">
        <v>7928</v>
      </c>
      <c r="D739" s="41" t="s">
        <v>7929</v>
      </c>
      <c r="E739" s="45" t="s">
        <v>8007</v>
      </c>
      <c r="F739" s="41" t="s">
        <v>1048</v>
      </c>
      <c r="G739" s="41" t="s">
        <v>7890</v>
      </c>
      <c r="H739" s="41"/>
      <c r="I739" s="41"/>
      <c r="J739" s="41"/>
      <c r="K739" s="41"/>
    </row>
    <row r="740" spans="1:12" hidden="1">
      <c r="A740" s="49" t="s">
        <v>8006</v>
      </c>
      <c r="B740" s="49" t="s">
        <v>7927</v>
      </c>
      <c r="C740" s="49" t="s">
        <v>7928</v>
      </c>
      <c r="D740" s="41" t="s">
        <v>7929</v>
      </c>
      <c r="E740" s="45" t="s">
        <v>8007</v>
      </c>
      <c r="F740" s="41" t="s">
        <v>1048</v>
      </c>
      <c r="G740" s="41" t="s">
        <v>7891</v>
      </c>
      <c r="H740" s="41"/>
      <c r="I740" s="41"/>
      <c r="J740" s="41"/>
      <c r="K740" s="41"/>
    </row>
    <row r="741" spans="1:12" hidden="1">
      <c r="A741" s="49" t="s">
        <v>8006</v>
      </c>
      <c r="B741" s="49" t="s">
        <v>7927</v>
      </c>
      <c r="C741" s="49" t="s">
        <v>7928</v>
      </c>
      <c r="D741" s="41" t="s">
        <v>7929</v>
      </c>
      <c r="E741" t="s">
        <v>8007</v>
      </c>
      <c r="F741" s="41" t="s">
        <v>1048</v>
      </c>
      <c r="G741" s="41" t="s">
        <v>7892</v>
      </c>
      <c r="H741" s="41"/>
      <c r="I741" s="41"/>
      <c r="J741" s="41"/>
      <c r="K741" s="41"/>
    </row>
    <row r="742" spans="1:12" hidden="1">
      <c r="A742" s="49" t="s">
        <v>8006</v>
      </c>
      <c r="B742" s="49" t="s">
        <v>7927</v>
      </c>
      <c r="C742" s="49" t="s">
        <v>7928</v>
      </c>
      <c r="D742" s="41" t="s">
        <v>7929</v>
      </c>
      <c r="E742" s="45" t="s">
        <v>8007</v>
      </c>
      <c r="F742" s="41" t="s">
        <v>1048</v>
      </c>
      <c r="G742" s="41" t="s">
        <v>7893</v>
      </c>
      <c r="H742" s="41"/>
      <c r="I742" s="41"/>
      <c r="J742" s="41"/>
      <c r="K742" s="41"/>
    </row>
    <row r="743" spans="1:12" hidden="1">
      <c r="A743" s="49" t="s">
        <v>8006</v>
      </c>
      <c r="B743" s="49" t="s">
        <v>7927</v>
      </c>
      <c r="C743" s="49" t="s">
        <v>7928</v>
      </c>
      <c r="D743" s="41" t="s">
        <v>7929</v>
      </c>
      <c r="E743" s="45" t="s">
        <v>8007</v>
      </c>
      <c r="F743" s="41" t="s">
        <v>1048</v>
      </c>
      <c r="G743" s="41" t="s">
        <v>7894</v>
      </c>
      <c r="H743" s="42">
        <v>42076</v>
      </c>
      <c r="I743" s="41"/>
      <c r="J743" s="41"/>
      <c r="K743" s="41"/>
    </row>
    <row r="744" spans="1:12" hidden="1">
      <c r="A744" s="49" t="s">
        <v>8006</v>
      </c>
      <c r="B744" s="48" t="s">
        <v>7927</v>
      </c>
      <c r="C744" s="48" t="s">
        <v>7928</v>
      </c>
      <c r="D744" s="41" t="s">
        <v>7929</v>
      </c>
      <c r="E744" s="44" t="s">
        <v>8007</v>
      </c>
      <c r="F744" s="40" t="s">
        <v>7895</v>
      </c>
      <c r="G744" s="40" t="s">
        <v>7896</v>
      </c>
      <c r="H744" s="43">
        <f>I744-2</f>
        <v>42059</v>
      </c>
      <c r="I744" s="43">
        <f t="shared" ref="I744:I750" si="49">H745</f>
        <v>42061</v>
      </c>
      <c r="J744" s="40" t="s">
        <v>145</v>
      </c>
      <c r="K744" s="40">
        <v>100</v>
      </c>
    </row>
    <row r="745" spans="1:12" hidden="1">
      <c r="A745" s="49" t="s">
        <v>8006</v>
      </c>
      <c r="B745" s="48" t="s">
        <v>7927</v>
      </c>
      <c r="C745" s="48" t="s">
        <v>7928</v>
      </c>
      <c r="D745" s="41" t="s">
        <v>7929</v>
      </c>
      <c r="E745" t="s">
        <v>8007</v>
      </c>
      <c r="F745" s="40" t="s">
        <v>7898</v>
      </c>
      <c r="G745" s="40" t="s">
        <v>7899</v>
      </c>
      <c r="H745" s="43">
        <f>I745-1</f>
        <v>42061</v>
      </c>
      <c r="I745" s="43">
        <f t="shared" si="49"/>
        <v>42062</v>
      </c>
      <c r="J745" s="40" t="s">
        <v>145</v>
      </c>
      <c r="K745" s="40">
        <v>100</v>
      </c>
    </row>
    <row r="746" spans="1:12" hidden="1">
      <c r="A746" s="49" t="s">
        <v>8006</v>
      </c>
      <c r="B746" s="48" t="s">
        <v>7927</v>
      </c>
      <c r="C746" s="48" t="s">
        <v>7928</v>
      </c>
      <c r="D746" s="41" t="s">
        <v>7929</v>
      </c>
      <c r="E746" s="44" t="s">
        <v>8007</v>
      </c>
      <c r="F746" s="40" t="s">
        <v>7898</v>
      </c>
      <c r="G746" s="40" t="s">
        <v>7900</v>
      </c>
      <c r="H746" s="43">
        <f>I746-1</f>
        <v>42062</v>
      </c>
      <c r="I746" s="43">
        <f t="shared" si="49"/>
        <v>42063</v>
      </c>
      <c r="J746" s="40" t="s">
        <v>145</v>
      </c>
      <c r="K746" s="40">
        <v>100</v>
      </c>
    </row>
    <row r="747" spans="1:12">
      <c r="A747" s="49" t="s">
        <v>8006</v>
      </c>
      <c r="B747" s="48" t="s">
        <v>7927</v>
      </c>
      <c r="C747" s="48" t="s">
        <v>7928</v>
      </c>
      <c r="D747" s="41" t="s">
        <v>7929</v>
      </c>
      <c r="E747" t="s">
        <v>8007</v>
      </c>
      <c r="F747" s="40" t="s">
        <v>7901</v>
      </c>
      <c r="G747" s="40" t="s">
        <v>7902</v>
      </c>
      <c r="H747" s="43">
        <f>I747-5</f>
        <v>42063</v>
      </c>
      <c r="I747" s="43">
        <f t="shared" si="49"/>
        <v>42068</v>
      </c>
      <c r="J747" s="40" t="s">
        <v>145</v>
      </c>
      <c r="K747" s="40">
        <v>100</v>
      </c>
    </row>
    <row r="748" spans="1:12" hidden="1">
      <c r="A748" s="49" t="s">
        <v>8006</v>
      </c>
      <c r="B748" s="48" t="s">
        <v>7927</v>
      </c>
      <c r="C748" s="48" t="s">
        <v>7928</v>
      </c>
      <c r="D748" s="41" t="s">
        <v>7929</v>
      </c>
      <c r="E748" s="62" t="s">
        <v>8007</v>
      </c>
      <c r="F748" s="40" t="s">
        <v>7904</v>
      </c>
      <c r="G748" s="40" t="s">
        <v>7905</v>
      </c>
      <c r="H748" s="43">
        <f>I748-3</f>
        <v>42068</v>
      </c>
      <c r="I748" s="43">
        <f t="shared" si="49"/>
        <v>42071</v>
      </c>
      <c r="J748" s="40" t="s">
        <v>145</v>
      </c>
      <c r="K748" s="40">
        <v>100</v>
      </c>
    </row>
    <row r="749" spans="1:12" hidden="1">
      <c r="A749" s="49" t="s">
        <v>8006</v>
      </c>
      <c r="B749" s="48" t="s">
        <v>7927</v>
      </c>
      <c r="C749" s="48" t="s">
        <v>7928</v>
      </c>
      <c r="D749" s="41" t="s">
        <v>7929</v>
      </c>
      <c r="E749" s="44" t="s">
        <v>8007</v>
      </c>
      <c r="F749" s="40" t="s">
        <v>7904</v>
      </c>
      <c r="G749" s="40" t="s">
        <v>7906</v>
      </c>
      <c r="H749" s="43">
        <f>I749-2</f>
        <v>42071</v>
      </c>
      <c r="I749" s="43">
        <f t="shared" si="49"/>
        <v>42073</v>
      </c>
      <c r="J749" s="40" t="s">
        <v>145</v>
      </c>
      <c r="K749" s="40">
        <v>100</v>
      </c>
    </row>
    <row r="750" spans="1:12" hidden="1">
      <c r="A750" s="49" t="s">
        <v>8006</v>
      </c>
      <c r="B750" s="48" t="s">
        <v>7927</v>
      </c>
      <c r="C750" s="48" t="s">
        <v>7928</v>
      </c>
      <c r="D750" s="41" t="s">
        <v>7929</v>
      </c>
      <c r="E750" s="44" t="s">
        <v>8007</v>
      </c>
      <c r="F750" s="40" t="s">
        <v>7904</v>
      </c>
      <c r="G750" s="40" t="s">
        <v>7907</v>
      </c>
      <c r="H750" s="43">
        <f>I750-2</f>
        <v>42073</v>
      </c>
      <c r="I750" s="43">
        <f t="shared" si="49"/>
        <v>42075</v>
      </c>
      <c r="J750" s="40" t="s">
        <v>145</v>
      </c>
      <c r="K750" s="40">
        <v>100</v>
      </c>
    </row>
    <row r="751" spans="1:12" hidden="1">
      <c r="A751" s="49" t="s">
        <v>8006</v>
      </c>
      <c r="B751" s="48" t="s">
        <v>7927</v>
      </c>
      <c r="C751" s="48" t="s">
        <v>7928</v>
      </c>
      <c r="D751" s="41" t="s">
        <v>7929</v>
      </c>
      <c r="E751" s="44" t="s">
        <v>8007</v>
      </c>
      <c r="F751" s="40" t="s">
        <v>7904</v>
      </c>
      <c r="G751" s="40" t="s">
        <v>7908</v>
      </c>
      <c r="H751" s="43">
        <f>I751-1</f>
        <v>42075</v>
      </c>
      <c r="I751" s="42">
        <v>42076</v>
      </c>
      <c r="J751" s="40" t="s">
        <v>145</v>
      </c>
      <c r="K751" s="40">
        <v>100</v>
      </c>
    </row>
    <row r="752" spans="1:12" hidden="1">
      <c r="A752" s="41" t="s">
        <v>8008</v>
      </c>
      <c r="B752" s="41" t="s">
        <v>102</v>
      </c>
      <c r="C752" s="41" t="s">
        <v>65</v>
      </c>
      <c r="D752" s="41" t="s">
        <v>7914</v>
      </c>
      <c r="E752" s="41" t="s">
        <v>8009</v>
      </c>
      <c r="F752" s="41" t="s">
        <v>1048</v>
      </c>
      <c r="G752" s="41" t="s">
        <v>7888</v>
      </c>
      <c r="H752" s="42">
        <v>42072</v>
      </c>
      <c r="I752" s="41"/>
      <c r="J752" s="41"/>
      <c r="K752" s="41"/>
      <c r="L752" s="40"/>
    </row>
    <row r="753" spans="1:12" hidden="1">
      <c r="A753" s="41" t="s">
        <v>8008</v>
      </c>
      <c r="B753" s="41" t="s">
        <v>102</v>
      </c>
      <c r="C753" s="41" t="s">
        <v>65</v>
      </c>
      <c r="D753" s="41" t="s">
        <v>7914</v>
      </c>
      <c r="E753" s="41" t="s">
        <v>8009</v>
      </c>
      <c r="F753" s="41" t="s">
        <v>1048</v>
      </c>
      <c r="G753" s="41" t="s">
        <v>7889</v>
      </c>
      <c r="H753" s="42"/>
      <c r="I753" s="41"/>
      <c r="J753" s="41"/>
      <c r="K753" s="41"/>
      <c r="L753" s="40"/>
    </row>
    <row r="754" spans="1:12" hidden="1">
      <c r="A754" s="41" t="s">
        <v>8008</v>
      </c>
      <c r="B754" s="41" t="s">
        <v>102</v>
      </c>
      <c r="C754" s="41" t="s">
        <v>65</v>
      </c>
      <c r="D754" s="41" t="s">
        <v>7914</v>
      </c>
      <c r="E754" s="41" t="s">
        <v>8009</v>
      </c>
      <c r="F754" s="41" t="s">
        <v>1048</v>
      </c>
      <c r="G754" s="41" t="s">
        <v>7890</v>
      </c>
      <c r="H754" s="41"/>
      <c r="I754" s="41"/>
      <c r="J754" s="41"/>
      <c r="K754" s="41"/>
      <c r="L754" s="40"/>
    </row>
    <row r="755" spans="1:12" hidden="1">
      <c r="A755" s="41" t="s">
        <v>8008</v>
      </c>
      <c r="B755" s="41" t="s">
        <v>102</v>
      </c>
      <c r="C755" s="41" t="s">
        <v>65</v>
      </c>
      <c r="D755" s="41" t="s">
        <v>7914</v>
      </c>
      <c r="E755" s="41" t="s">
        <v>8009</v>
      </c>
      <c r="F755" s="41" t="s">
        <v>1048</v>
      </c>
      <c r="G755" s="41" t="s">
        <v>7891</v>
      </c>
      <c r="H755" s="42"/>
      <c r="I755" s="41"/>
      <c r="J755" s="41"/>
      <c r="K755" s="41"/>
      <c r="L755" s="40"/>
    </row>
    <row r="756" spans="1:12" hidden="1">
      <c r="A756" s="41" t="s">
        <v>8008</v>
      </c>
      <c r="B756" s="41" t="s">
        <v>102</v>
      </c>
      <c r="C756" s="41" t="s">
        <v>65</v>
      </c>
      <c r="D756" s="41" t="s">
        <v>7914</v>
      </c>
      <c r="E756" s="41" t="s">
        <v>8009</v>
      </c>
      <c r="F756" s="41" t="s">
        <v>1048</v>
      </c>
      <c r="G756" s="41" t="s">
        <v>7892</v>
      </c>
      <c r="H756" s="44"/>
      <c r="I756" s="41"/>
      <c r="J756" s="41"/>
      <c r="K756" s="41"/>
      <c r="L756" s="40"/>
    </row>
    <row r="757" spans="1:12" hidden="1">
      <c r="A757" s="41" t="s">
        <v>8008</v>
      </c>
      <c r="B757" s="41" t="s">
        <v>102</v>
      </c>
      <c r="C757" s="41" t="s">
        <v>65</v>
      </c>
      <c r="D757" s="41" t="s">
        <v>7914</v>
      </c>
      <c r="E757" s="41" t="s">
        <v>8009</v>
      </c>
      <c r="F757" s="41" t="s">
        <v>1048</v>
      </c>
      <c r="G757" s="41" t="s">
        <v>7893</v>
      </c>
      <c r="H757" s="44"/>
      <c r="I757" s="41"/>
      <c r="J757" s="41"/>
      <c r="K757" s="41"/>
      <c r="L757" s="40"/>
    </row>
    <row r="758" spans="1:12" hidden="1">
      <c r="A758" s="41" t="s">
        <v>8008</v>
      </c>
      <c r="B758" s="41" t="s">
        <v>102</v>
      </c>
      <c r="C758" s="41" t="s">
        <v>65</v>
      </c>
      <c r="D758" s="41" t="s">
        <v>7914</v>
      </c>
      <c r="E758" s="41" t="s">
        <v>8009</v>
      </c>
      <c r="F758" s="41" t="s">
        <v>1048</v>
      </c>
      <c r="G758" s="41" t="s">
        <v>7894</v>
      </c>
      <c r="H758" s="42">
        <v>42089</v>
      </c>
      <c r="I758" s="41"/>
      <c r="J758" s="41"/>
      <c r="K758" s="41"/>
      <c r="L758" s="40"/>
    </row>
    <row r="759" spans="1:12" hidden="1">
      <c r="A759" s="41" t="s">
        <v>8008</v>
      </c>
      <c r="B759" s="40" t="s">
        <v>102</v>
      </c>
      <c r="C759" s="40" t="s">
        <v>65</v>
      </c>
      <c r="D759" s="41" t="s">
        <v>7914</v>
      </c>
      <c r="E759" s="40" t="s">
        <v>8009</v>
      </c>
      <c r="F759" s="40" t="s">
        <v>7895</v>
      </c>
      <c r="G759" s="40" t="s">
        <v>7896</v>
      </c>
      <c r="H759" s="43">
        <f>I759-2</f>
        <v>42072</v>
      </c>
      <c r="I759" s="43">
        <f t="shared" ref="I759:I765" si="50">H760</f>
        <v>42074</v>
      </c>
      <c r="J759" s="40" t="s">
        <v>157</v>
      </c>
      <c r="K759" s="40">
        <v>100</v>
      </c>
      <c r="L759" s="40"/>
    </row>
    <row r="760" spans="1:12" hidden="1">
      <c r="A760" s="41" t="s">
        <v>8008</v>
      </c>
      <c r="B760" s="40" t="s">
        <v>102</v>
      </c>
      <c r="C760" s="40" t="s">
        <v>65</v>
      </c>
      <c r="D760" s="41" t="s">
        <v>7914</v>
      </c>
      <c r="E760" s="40" t="s">
        <v>8009</v>
      </c>
      <c r="F760" s="40" t="s">
        <v>7898</v>
      </c>
      <c r="G760" s="40" t="s">
        <v>7899</v>
      </c>
      <c r="H760" s="43">
        <f>I760-1</f>
        <v>42074</v>
      </c>
      <c r="I760" s="43">
        <f t="shared" si="50"/>
        <v>42075</v>
      </c>
      <c r="J760" s="40" t="s">
        <v>157</v>
      </c>
      <c r="K760" s="40">
        <v>100</v>
      </c>
      <c r="L760" s="40"/>
    </row>
    <row r="761" spans="1:12" hidden="1">
      <c r="A761" s="41" t="s">
        <v>8008</v>
      </c>
      <c r="B761" s="40" t="s">
        <v>102</v>
      </c>
      <c r="C761" s="40" t="s">
        <v>65</v>
      </c>
      <c r="D761" s="41" t="s">
        <v>7914</v>
      </c>
      <c r="E761" s="40" t="s">
        <v>8009</v>
      </c>
      <c r="F761" s="40" t="s">
        <v>7898</v>
      </c>
      <c r="G761" s="40" t="s">
        <v>7900</v>
      </c>
      <c r="H761" s="43">
        <f>I761-1</f>
        <v>42075</v>
      </c>
      <c r="I761" s="43">
        <f t="shared" si="50"/>
        <v>42076</v>
      </c>
      <c r="J761" s="40" t="s">
        <v>157</v>
      </c>
      <c r="K761" s="40">
        <v>100</v>
      </c>
      <c r="L761" s="40"/>
    </row>
    <row r="762" spans="1:12">
      <c r="A762" s="41" t="s">
        <v>8008</v>
      </c>
      <c r="B762" s="40" t="s">
        <v>102</v>
      </c>
      <c r="C762" s="40" t="s">
        <v>65</v>
      </c>
      <c r="D762" s="41" t="s">
        <v>7914</v>
      </c>
      <c r="E762" s="40" t="s">
        <v>8009</v>
      </c>
      <c r="F762" s="40" t="s">
        <v>7901</v>
      </c>
      <c r="G762" s="40" t="s">
        <v>7902</v>
      </c>
      <c r="H762" s="43">
        <f>I762-5</f>
        <v>42076</v>
      </c>
      <c r="I762" s="43">
        <f t="shared" si="50"/>
        <v>42081</v>
      </c>
      <c r="J762" s="40" t="s">
        <v>157</v>
      </c>
      <c r="K762" s="40">
        <v>100</v>
      </c>
      <c r="L762" s="40"/>
    </row>
    <row r="763" spans="1:12" hidden="1">
      <c r="A763" s="41" t="s">
        <v>8008</v>
      </c>
      <c r="B763" s="40" t="s">
        <v>102</v>
      </c>
      <c r="C763" s="40" t="s">
        <v>65</v>
      </c>
      <c r="D763" s="41" t="s">
        <v>7914</v>
      </c>
      <c r="E763" s="40" t="s">
        <v>8009</v>
      </c>
      <c r="F763" s="40" t="s">
        <v>7904</v>
      </c>
      <c r="G763" s="40" t="s">
        <v>7905</v>
      </c>
      <c r="H763" s="43">
        <f>I763-3</f>
        <v>42081</v>
      </c>
      <c r="I763" s="43">
        <f t="shared" si="50"/>
        <v>42084</v>
      </c>
      <c r="J763" s="40" t="s">
        <v>157</v>
      </c>
      <c r="K763" s="40">
        <v>100</v>
      </c>
      <c r="L763" s="40"/>
    </row>
    <row r="764" spans="1:12" hidden="1">
      <c r="A764" s="41" t="s">
        <v>8008</v>
      </c>
      <c r="B764" s="40" t="s">
        <v>102</v>
      </c>
      <c r="C764" s="40" t="s">
        <v>65</v>
      </c>
      <c r="D764" s="41" t="s">
        <v>7914</v>
      </c>
      <c r="E764" s="40" t="s">
        <v>8009</v>
      </c>
      <c r="F764" s="40" t="s">
        <v>7904</v>
      </c>
      <c r="G764" s="40" t="s">
        <v>7906</v>
      </c>
      <c r="H764" s="43">
        <f>I764-2</f>
        <v>42084</v>
      </c>
      <c r="I764" s="43">
        <f t="shared" si="50"/>
        <v>42086</v>
      </c>
      <c r="J764" s="40" t="s">
        <v>157</v>
      </c>
      <c r="K764" s="40">
        <v>100</v>
      </c>
      <c r="L764" s="40"/>
    </row>
    <row r="765" spans="1:12" hidden="1">
      <c r="A765" s="41" t="s">
        <v>8008</v>
      </c>
      <c r="B765" s="40" t="s">
        <v>102</v>
      </c>
      <c r="C765" s="40" t="s">
        <v>65</v>
      </c>
      <c r="D765" s="41" t="s">
        <v>7914</v>
      </c>
      <c r="E765" s="40" t="s">
        <v>8009</v>
      </c>
      <c r="F765" s="40" t="s">
        <v>7904</v>
      </c>
      <c r="G765" s="40" t="s">
        <v>7907</v>
      </c>
      <c r="H765" s="43">
        <f>I765-2</f>
        <v>42086</v>
      </c>
      <c r="I765" s="43">
        <f t="shared" si="50"/>
        <v>42088</v>
      </c>
      <c r="J765" s="40" t="s">
        <v>157</v>
      </c>
      <c r="K765" s="40">
        <v>100</v>
      </c>
      <c r="L765" s="40"/>
    </row>
    <row r="766" spans="1:12" hidden="1">
      <c r="A766" s="41" t="s">
        <v>8008</v>
      </c>
      <c r="B766" s="40" t="s">
        <v>102</v>
      </c>
      <c r="C766" s="40" t="s">
        <v>65</v>
      </c>
      <c r="D766" s="41" t="s">
        <v>7914</v>
      </c>
      <c r="E766" s="40" t="s">
        <v>8009</v>
      </c>
      <c r="F766" s="40" t="s">
        <v>7904</v>
      </c>
      <c r="G766" s="40" t="s">
        <v>7908</v>
      </c>
      <c r="H766" s="43">
        <f>I766-1</f>
        <v>42088</v>
      </c>
      <c r="I766" s="42">
        <v>42089</v>
      </c>
      <c r="J766" s="40" t="s">
        <v>157</v>
      </c>
      <c r="K766" s="40">
        <v>100</v>
      </c>
    </row>
    <row r="767" spans="1:12" hidden="1">
      <c r="A767" s="41" t="s">
        <v>8010</v>
      </c>
      <c r="B767" s="41" t="s">
        <v>102</v>
      </c>
      <c r="C767" s="41" t="s">
        <v>65</v>
      </c>
      <c r="D767" s="41" t="s">
        <v>7914</v>
      </c>
      <c r="E767" s="41" t="s">
        <v>8011</v>
      </c>
      <c r="F767" s="41" t="s">
        <v>1048</v>
      </c>
      <c r="G767" s="41" t="s">
        <v>7888</v>
      </c>
      <c r="H767" s="42">
        <v>42073</v>
      </c>
      <c r="I767" s="41"/>
      <c r="J767" s="41"/>
      <c r="K767" s="41"/>
      <c r="L767" s="40"/>
    </row>
    <row r="768" spans="1:12" hidden="1">
      <c r="A768" s="41" t="s">
        <v>8010</v>
      </c>
      <c r="B768" s="41" t="s">
        <v>102</v>
      </c>
      <c r="C768" s="41" t="s">
        <v>65</v>
      </c>
      <c r="D768" s="41" t="s">
        <v>7914</v>
      </c>
      <c r="E768" s="41" t="s">
        <v>8011</v>
      </c>
      <c r="F768" s="41" t="s">
        <v>1048</v>
      </c>
      <c r="G768" s="41" t="s">
        <v>7889</v>
      </c>
      <c r="H768" s="42"/>
      <c r="I768" s="41"/>
      <c r="J768" s="41"/>
      <c r="K768" s="41"/>
      <c r="L768" s="40"/>
    </row>
    <row r="769" spans="1:12" hidden="1">
      <c r="A769" s="41" t="s">
        <v>8010</v>
      </c>
      <c r="B769" s="41" t="s">
        <v>102</v>
      </c>
      <c r="C769" s="41" t="s">
        <v>65</v>
      </c>
      <c r="D769" s="41" t="s">
        <v>7914</v>
      </c>
      <c r="E769" s="41" t="s">
        <v>8011</v>
      </c>
      <c r="F769" s="41" t="s">
        <v>1048</v>
      </c>
      <c r="G769" s="41" t="s">
        <v>7890</v>
      </c>
      <c r="H769" s="41"/>
      <c r="I769" s="41"/>
      <c r="J769" s="41"/>
      <c r="K769" s="41"/>
      <c r="L769" s="40"/>
    </row>
    <row r="770" spans="1:12" hidden="1">
      <c r="A770" s="41" t="s">
        <v>8010</v>
      </c>
      <c r="B770" s="41" t="s">
        <v>102</v>
      </c>
      <c r="C770" s="41" t="s">
        <v>65</v>
      </c>
      <c r="D770" s="41" t="s">
        <v>7914</v>
      </c>
      <c r="E770" s="41" t="s">
        <v>8011</v>
      </c>
      <c r="F770" s="41" t="s">
        <v>1048</v>
      </c>
      <c r="G770" s="41" t="s">
        <v>7891</v>
      </c>
      <c r="H770" s="42"/>
      <c r="I770" s="41"/>
      <c r="J770" s="41"/>
      <c r="K770" s="41"/>
      <c r="L770" s="40"/>
    </row>
    <row r="771" spans="1:12" hidden="1">
      <c r="A771" s="41" t="s">
        <v>8010</v>
      </c>
      <c r="B771" s="41" t="s">
        <v>102</v>
      </c>
      <c r="C771" s="41" t="s">
        <v>65</v>
      </c>
      <c r="D771" s="41" t="s">
        <v>7914</v>
      </c>
      <c r="E771" s="41" t="s">
        <v>8011</v>
      </c>
      <c r="F771" s="41" t="s">
        <v>1048</v>
      </c>
      <c r="G771" s="41" t="s">
        <v>7892</v>
      </c>
      <c r="H771" s="44"/>
      <c r="I771" s="41"/>
      <c r="J771" s="41"/>
      <c r="K771" s="41"/>
      <c r="L771" s="40"/>
    </row>
    <row r="772" spans="1:12" hidden="1">
      <c r="A772" s="41" t="s">
        <v>8010</v>
      </c>
      <c r="B772" s="41" t="s">
        <v>102</v>
      </c>
      <c r="C772" s="41" t="s">
        <v>65</v>
      </c>
      <c r="D772" s="41" t="s">
        <v>7914</v>
      </c>
      <c r="E772" s="41" t="s">
        <v>8011</v>
      </c>
      <c r="F772" s="41" t="s">
        <v>1048</v>
      </c>
      <c r="G772" s="41" t="s">
        <v>7893</v>
      </c>
      <c r="H772" s="44"/>
      <c r="I772" s="41"/>
      <c r="J772" s="41"/>
      <c r="K772" s="41"/>
      <c r="L772" s="40"/>
    </row>
    <row r="773" spans="1:12" hidden="1">
      <c r="A773" s="41" t="s">
        <v>8010</v>
      </c>
      <c r="B773" s="41" t="s">
        <v>102</v>
      </c>
      <c r="C773" s="41" t="s">
        <v>65</v>
      </c>
      <c r="D773" s="41" t="s">
        <v>7914</v>
      </c>
      <c r="E773" s="41" t="s">
        <v>8011</v>
      </c>
      <c r="F773" s="41" t="s">
        <v>1048</v>
      </c>
      <c r="G773" s="41" t="s">
        <v>7894</v>
      </c>
      <c r="H773" s="42">
        <v>42090</v>
      </c>
      <c r="I773" s="41"/>
      <c r="J773" s="41"/>
      <c r="K773" s="41"/>
      <c r="L773" s="40"/>
    </row>
    <row r="774" spans="1:12" hidden="1">
      <c r="A774" s="40" t="s">
        <v>8010</v>
      </c>
      <c r="B774" s="40" t="s">
        <v>102</v>
      </c>
      <c r="C774" s="40" t="s">
        <v>65</v>
      </c>
      <c r="D774" s="41" t="s">
        <v>7914</v>
      </c>
      <c r="E774" s="40" t="s">
        <v>8011</v>
      </c>
      <c r="F774" s="40" t="s">
        <v>7895</v>
      </c>
      <c r="G774" s="40" t="s">
        <v>7896</v>
      </c>
      <c r="H774" s="43">
        <f>I774-2</f>
        <v>42073</v>
      </c>
      <c r="I774" s="43">
        <f t="shared" ref="I774:I780" si="51">H775</f>
        <v>42075</v>
      </c>
      <c r="J774" s="40" t="s">
        <v>157</v>
      </c>
      <c r="K774" s="40">
        <v>100</v>
      </c>
      <c r="L774" s="40"/>
    </row>
    <row r="775" spans="1:12" hidden="1">
      <c r="A775" s="40" t="s">
        <v>8010</v>
      </c>
      <c r="B775" s="40" t="s">
        <v>102</v>
      </c>
      <c r="C775" s="40" t="s">
        <v>65</v>
      </c>
      <c r="D775" s="41" t="s">
        <v>7914</v>
      </c>
      <c r="E775" s="40" t="s">
        <v>8011</v>
      </c>
      <c r="F775" s="40" t="s">
        <v>7898</v>
      </c>
      <c r="G775" s="40" t="s">
        <v>7899</v>
      </c>
      <c r="H775" s="43">
        <f>I775-1</f>
        <v>42075</v>
      </c>
      <c r="I775" s="43">
        <f t="shared" si="51"/>
        <v>42076</v>
      </c>
      <c r="J775" s="40" t="s">
        <v>157</v>
      </c>
      <c r="K775" s="40">
        <v>100</v>
      </c>
      <c r="L775" s="40"/>
    </row>
    <row r="776" spans="1:12" hidden="1">
      <c r="A776" s="40" t="s">
        <v>8010</v>
      </c>
      <c r="B776" s="40" t="s">
        <v>102</v>
      </c>
      <c r="C776" s="40" t="s">
        <v>65</v>
      </c>
      <c r="D776" s="41" t="s">
        <v>7914</v>
      </c>
      <c r="E776" s="40" t="s">
        <v>8011</v>
      </c>
      <c r="F776" s="40" t="s">
        <v>7898</v>
      </c>
      <c r="G776" s="40" t="s">
        <v>7900</v>
      </c>
      <c r="H776" s="43">
        <f>I776-1</f>
        <v>42076</v>
      </c>
      <c r="I776" s="43">
        <f t="shared" si="51"/>
        <v>42077</v>
      </c>
      <c r="J776" s="40" t="s">
        <v>157</v>
      </c>
      <c r="K776" s="40">
        <v>100</v>
      </c>
      <c r="L776" s="40"/>
    </row>
    <row r="777" spans="1:12">
      <c r="A777" s="40" t="s">
        <v>8010</v>
      </c>
      <c r="B777" s="40" t="s">
        <v>102</v>
      </c>
      <c r="C777" s="40" t="s">
        <v>65</v>
      </c>
      <c r="D777" s="41" t="s">
        <v>7914</v>
      </c>
      <c r="E777" s="40" t="s">
        <v>8011</v>
      </c>
      <c r="F777" s="40" t="s">
        <v>7901</v>
      </c>
      <c r="G777" s="40" t="s">
        <v>7902</v>
      </c>
      <c r="H777" s="43">
        <f>I777-5</f>
        <v>42077</v>
      </c>
      <c r="I777" s="43">
        <f t="shared" si="51"/>
        <v>42082</v>
      </c>
      <c r="J777" s="40" t="s">
        <v>157</v>
      </c>
      <c r="K777" s="40">
        <v>100</v>
      </c>
      <c r="L777" s="40"/>
    </row>
    <row r="778" spans="1:12" hidden="1">
      <c r="A778" s="40" t="s">
        <v>8010</v>
      </c>
      <c r="B778" s="40" t="s">
        <v>102</v>
      </c>
      <c r="C778" s="40" t="s">
        <v>65</v>
      </c>
      <c r="D778" s="41" t="s">
        <v>7914</v>
      </c>
      <c r="E778" s="40" t="s">
        <v>8011</v>
      </c>
      <c r="F778" s="40" t="s">
        <v>7904</v>
      </c>
      <c r="G778" s="40" t="s">
        <v>7905</v>
      </c>
      <c r="H778" s="43">
        <f>I778-3</f>
        <v>42082</v>
      </c>
      <c r="I778" s="43">
        <f t="shared" si="51"/>
        <v>42085</v>
      </c>
      <c r="J778" s="40" t="s">
        <v>157</v>
      </c>
      <c r="K778" s="40">
        <v>100</v>
      </c>
      <c r="L778" s="40"/>
    </row>
    <row r="779" spans="1:12" hidden="1">
      <c r="A779" s="40" t="s">
        <v>8010</v>
      </c>
      <c r="B779" s="40" t="s">
        <v>102</v>
      </c>
      <c r="C779" s="40" t="s">
        <v>65</v>
      </c>
      <c r="D779" s="41" t="s">
        <v>7914</v>
      </c>
      <c r="E779" s="40" t="s">
        <v>8011</v>
      </c>
      <c r="F779" s="40" t="s">
        <v>7904</v>
      </c>
      <c r="G779" s="40" t="s">
        <v>7906</v>
      </c>
      <c r="H779" s="43">
        <f>I779-2</f>
        <v>42085</v>
      </c>
      <c r="I779" s="43">
        <f t="shared" si="51"/>
        <v>42087</v>
      </c>
      <c r="J779" s="40" t="s">
        <v>157</v>
      </c>
      <c r="K779" s="40">
        <v>100</v>
      </c>
      <c r="L779" s="40"/>
    </row>
    <row r="780" spans="1:12" hidden="1">
      <c r="A780" s="40" t="s">
        <v>8010</v>
      </c>
      <c r="B780" s="40" t="s">
        <v>102</v>
      </c>
      <c r="C780" s="40" t="s">
        <v>65</v>
      </c>
      <c r="D780" s="41" t="s">
        <v>7914</v>
      </c>
      <c r="E780" s="40" t="s">
        <v>8011</v>
      </c>
      <c r="F780" s="40" t="s">
        <v>7904</v>
      </c>
      <c r="G780" s="40" t="s">
        <v>7907</v>
      </c>
      <c r="H780" s="43">
        <f>I780-2</f>
        <v>42087</v>
      </c>
      <c r="I780" s="43">
        <f t="shared" si="51"/>
        <v>42089</v>
      </c>
      <c r="J780" s="40" t="s">
        <v>157</v>
      </c>
      <c r="K780" s="40">
        <v>100</v>
      </c>
      <c r="L780" s="40"/>
    </row>
    <row r="781" spans="1:12" hidden="1">
      <c r="A781" s="40" t="s">
        <v>8010</v>
      </c>
      <c r="B781" s="40" t="s">
        <v>102</v>
      </c>
      <c r="C781" s="40" t="s">
        <v>65</v>
      </c>
      <c r="D781" s="41" t="s">
        <v>7914</v>
      </c>
      <c r="E781" s="40" t="s">
        <v>8011</v>
      </c>
      <c r="F781" s="40" t="s">
        <v>7904</v>
      </c>
      <c r="G781" s="40" t="s">
        <v>7908</v>
      </c>
      <c r="H781" s="43">
        <f>I781-1</f>
        <v>42089</v>
      </c>
      <c r="I781" s="42">
        <v>42090</v>
      </c>
      <c r="J781" s="40" t="s">
        <v>157</v>
      </c>
      <c r="K781" s="40">
        <v>100</v>
      </c>
    </row>
    <row r="782" spans="1:12" hidden="1">
      <c r="A782" s="41" t="s">
        <v>8010</v>
      </c>
      <c r="B782" s="41" t="s">
        <v>102</v>
      </c>
      <c r="C782" s="41" t="s">
        <v>65</v>
      </c>
      <c r="D782" s="41" t="s">
        <v>7914</v>
      </c>
      <c r="E782" s="41" t="s">
        <v>8012</v>
      </c>
      <c r="F782" s="41" t="s">
        <v>1048</v>
      </c>
      <c r="G782" s="41" t="s">
        <v>7888</v>
      </c>
      <c r="H782" s="42">
        <v>42073</v>
      </c>
      <c r="I782" s="41"/>
      <c r="J782" s="41"/>
      <c r="K782" s="41"/>
      <c r="L782" s="40"/>
    </row>
    <row r="783" spans="1:12" hidden="1">
      <c r="A783" s="41" t="s">
        <v>8010</v>
      </c>
      <c r="B783" s="41" t="s">
        <v>102</v>
      </c>
      <c r="C783" s="41" t="s">
        <v>65</v>
      </c>
      <c r="D783" s="41" t="s">
        <v>7914</v>
      </c>
      <c r="E783" s="41" t="s">
        <v>8012</v>
      </c>
      <c r="F783" s="41" t="s">
        <v>1048</v>
      </c>
      <c r="G783" s="41" t="s">
        <v>7889</v>
      </c>
      <c r="H783" s="42"/>
      <c r="I783" s="41"/>
      <c r="J783" s="41"/>
      <c r="K783" s="41"/>
      <c r="L783" s="40"/>
    </row>
    <row r="784" spans="1:12" hidden="1">
      <c r="A784" s="41" t="s">
        <v>8010</v>
      </c>
      <c r="B784" s="41" t="s">
        <v>102</v>
      </c>
      <c r="C784" s="41" t="s">
        <v>65</v>
      </c>
      <c r="D784" s="41" t="s">
        <v>7914</v>
      </c>
      <c r="E784" s="41" t="s">
        <v>8012</v>
      </c>
      <c r="F784" s="41" t="s">
        <v>1048</v>
      </c>
      <c r="G784" s="41" t="s">
        <v>7890</v>
      </c>
      <c r="H784" s="41"/>
      <c r="I784" s="41"/>
      <c r="J784" s="41"/>
      <c r="K784" s="41"/>
      <c r="L784" s="40"/>
    </row>
    <row r="785" spans="1:12" hidden="1">
      <c r="A785" s="41" t="s">
        <v>8010</v>
      </c>
      <c r="B785" s="41" t="s">
        <v>102</v>
      </c>
      <c r="C785" s="41" t="s">
        <v>65</v>
      </c>
      <c r="D785" s="41" t="s">
        <v>7914</v>
      </c>
      <c r="E785" s="41" t="s">
        <v>8012</v>
      </c>
      <c r="F785" s="41" t="s">
        <v>1048</v>
      </c>
      <c r="G785" s="41" t="s">
        <v>7891</v>
      </c>
      <c r="H785" s="42"/>
      <c r="I785" s="41"/>
      <c r="J785" s="41"/>
      <c r="K785" s="41"/>
      <c r="L785" s="40"/>
    </row>
    <row r="786" spans="1:12" hidden="1">
      <c r="A786" s="41" t="s">
        <v>8010</v>
      </c>
      <c r="B786" s="41" t="s">
        <v>102</v>
      </c>
      <c r="C786" s="41" t="s">
        <v>65</v>
      </c>
      <c r="D786" s="41" t="s">
        <v>7914</v>
      </c>
      <c r="E786" s="41" t="s">
        <v>8012</v>
      </c>
      <c r="F786" s="41" t="s">
        <v>1048</v>
      </c>
      <c r="G786" s="41" t="s">
        <v>7892</v>
      </c>
      <c r="H786" s="44"/>
      <c r="I786" s="41"/>
      <c r="J786" s="41"/>
      <c r="K786" s="41"/>
      <c r="L786" s="40"/>
    </row>
    <row r="787" spans="1:12" hidden="1">
      <c r="A787" s="41" t="s">
        <v>8010</v>
      </c>
      <c r="B787" s="41" t="s">
        <v>102</v>
      </c>
      <c r="C787" s="41" t="s">
        <v>65</v>
      </c>
      <c r="D787" s="41" t="s">
        <v>7914</v>
      </c>
      <c r="E787" s="41" t="s">
        <v>8012</v>
      </c>
      <c r="F787" s="41" t="s">
        <v>1048</v>
      </c>
      <c r="G787" s="41" t="s">
        <v>7893</v>
      </c>
      <c r="H787" s="44"/>
      <c r="I787" s="41"/>
      <c r="J787" s="41"/>
      <c r="K787" s="41"/>
      <c r="L787" s="40"/>
    </row>
    <row r="788" spans="1:12" hidden="1">
      <c r="A788" s="41" t="s">
        <v>8010</v>
      </c>
      <c r="B788" s="41" t="s">
        <v>102</v>
      </c>
      <c r="C788" s="41" t="s">
        <v>65</v>
      </c>
      <c r="D788" s="41" t="s">
        <v>7914</v>
      </c>
      <c r="E788" s="41" t="s">
        <v>8012</v>
      </c>
      <c r="F788" s="41" t="s">
        <v>1048</v>
      </c>
      <c r="G788" s="41" t="s">
        <v>7894</v>
      </c>
      <c r="H788" s="42">
        <v>42090</v>
      </c>
      <c r="I788" s="41"/>
      <c r="J788" s="41"/>
      <c r="K788" s="41"/>
      <c r="L788" s="40"/>
    </row>
    <row r="789" spans="1:12" hidden="1">
      <c r="A789" s="40" t="s">
        <v>8010</v>
      </c>
      <c r="B789" s="40" t="s">
        <v>102</v>
      </c>
      <c r="C789" s="40" t="s">
        <v>65</v>
      </c>
      <c r="D789" s="41" t="s">
        <v>7914</v>
      </c>
      <c r="E789" s="40" t="s">
        <v>8012</v>
      </c>
      <c r="F789" s="40" t="s">
        <v>7895</v>
      </c>
      <c r="G789" s="40" t="s">
        <v>7896</v>
      </c>
      <c r="H789" s="43">
        <f>I789-2</f>
        <v>42073</v>
      </c>
      <c r="I789" s="43">
        <f t="shared" ref="I789:I795" si="52">H790</f>
        <v>42075</v>
      </c>
      <c r="J789" s="40" t="s">
        <v>157</v>
      </c>
      <c r="K789" s="40">
        <v>100</v>
      </c>
      <c r="L789" s="40"/>
    </row>
    <row r="790" spans="1:12" hidden="1">
      <c r="A790" s="40" t="s">
        <v>8010</v>
      </c>
      <c r="B790" s="40" t="s">
        <v>102</v>
      </c>
      <c r="C790" s="40" t="s">
        <v>65</v>
      </c>
      <c r="D790" s="41" t="s">
        <v>7914</v>
      </c>
      <c r="E790" s="40" t="s">
        <v>8012</v>
      </c>
      <c r="F790" s="40" t="s">
        <v>7898</v>
      </c>
      <c r="G790" s="40" t="s">
        <v>7899</v>
      </c>
      <c r="H790" s="43">
        <f>I790-1</f>
        <v>42075</v>
      </c>
      <c r="I790" s="43">
        <f t="shared" si="52"/>
        <v>42076</v>
      </c>
      <c r="J790" s="40" t="s">
        <v>157</v>
      </c>
      <c r="K790" s="40">
        <v>100</v>
      </c>
      <c r="L790" s="40"/>
    </row>
    <row r="791" spans="1:12" hidden="1">
      <c r="A791" s="40" t="s">
        <v>8010</v>
      </c>
      <c r="B791" s="40" t="s">
        <v>102</v>
      </c>
      <c r="C791" s="40" t="s">
        <v>65</v>
      </c>
      <c r="D791" s="41" t="s">
        <v>7914</v>
      </c>
      <c r="E791" s="40" t="s">
        <v>8012</v>
      </c>
      <c r="F791" s="40" t="s">
        <v>7898</v>
      </c>
      <c r="G791" s="40" t="s">
        <v>7900</v>
      </c>
      <c r="H791" s="43">
        <f>I791-1</f>
        <v>42076</v>
      </c>
      <c r="I791" s="43">
        <f t="shared" si="52"/>
        <v>42077</v>
      </c>
      <c r="J791" s="40" t="s">
        <v>157</v>
      </c>
      <c r="K791" s="40">
        <v>100</v>
      </c>
      <c r="L791" s="40"/>
    </row>
    <row r="792" spans="1:12">
      <c r="A792" s="40" t="s">
        <v>8010</v>
      </c>
      <c r="B792" s="40" t="s">
        <v>102</v>
      </c>
      <c r="C792" s="40" t="s">
        <v>65</v>
      </c>
      <c r="D792" s="41" t="s">
        <v>7914</v>
      </c>
      <c r="E792" s="40" t="s">
        <v>8012</v>
      </c>
      <c r="F792" s="40" t="s">
        <v>7901</v>
      </c>
      <c r="G792" s="40" t="s">
        <v>7902</v>
      </c>
      <c r="H792" s="43">
        <f>I792-5</f>
        <v>42077</v>
      </c>
      <c r="I792" s="43">
        <f t="shared" si="52"/>
        <v>42082</v>
      </c>
      <c r="J792" s="40" t="s">
        <v>157</v>
      </c>
      <c r="K792" s="40">
        <v>100</v>
      </c>
      <c r="L792" s="40"/>
    </row>
    <row r="793" spans="1:12" hidden="1">
      <c r="A793" s="40" t="s">
        <v>8010</v>
      </c>
      <c r="B793" s="40" t="s">
        <v>102</v>
      </c>
      <c r="C793" s="40" t="s">
        <v>65</v>
      </c>
      <c r="D793" s="41" t="s">
        <v>7914</v>
      </c>
      <c r="E793" s="40" t="s">
        <v>8012</v>
      </c>
      <c r="F793" s="40" t="s">
        <v>7904</v>
      </c>
      <c r="G793" s="40" t="s">
        <v>7905</v>
      </c>
      <c r="H793" s="43">
        <f>I793-3</f>
        <v>42082</v>
      </c>
      <c r="I793" s="43">
        <f t="shared" si="52"/>
        <v>42085</v>
      </c>
      <c r="J793" s="40" t="s">
        <v>157</v>
      </c>
      <c r="K793" s="40">
        <v>100</v>
      </c>
      <c r="L793" s="40"/>
    </row>
    <row r="794" spans="1:12" hidden="1">
      <c r="A794" s="40" t="s">
        <v>8010</v>
      </c>
      <c r="B794" s="40" t="s">
        <v>102</v>
      </c>
      <c r="C794" s="40" t="s">
        <v>65</v>
      </c>
      <c r="D794" s="41" t="s">
        <v>7914</v>
      </c>
      <c r="E794" s="40" t="s">
        <v>8012</v>
      </c>
      <c r="F794" s="40" t="s">
        <v>7904</v>
      </c>
      <c r="G794" s="40" t="s">
        <v>7906</v>
      </c>
      <c r="H794" s="43">
        <f>I794-2</f>
        <v>42085</v>
      </c>
      <c r="I794" s="43">
        <f t="shared" si="52"/>
        <v>42087</v>
      </c>
      <c r="J794" s="40" t="s">
        <v>157</v>
      </c>
      <c r="K794" s="40">
        <v>100</v>
      </c>
      <c r="L794" s="40"/>
    </row>
    <row r="795" spans="1:12" hidden="1">
      <c r="A795" s="40" t="s">
        <v>8010</v>
      </c>
      <c r="B795" s="40" t="s">
        <v>102</v>
      </c>
      <c r="C795" s="40" t="s">
        <v>65</v>
      </c>
      <c r="D795" s="41" t="s">
        <v>7914</v>
      </c>
      <c r="E795" s="40" t="s">
        <v>8012</v>
      </c>
      <c r="F795" s="40" t="s">
        <v>7904</v>
      </c>
      <c r="G795" s="40" t="s">
        <v>7907</v>
      </c>
      <c r="H795" s="43">
        <f>I795-2</f>
        <v>42087</v>
      </c>
      <c r="I795" s="43">
        <f t="shared" si="52"/>
        <v>42089</v>
      </c>
      <c r="J795" s="40" t="s">
        <v>157</v>
      </c>
      <c r="K795" s="40">
        <v>100</v>
      </c>
      <c r="L795" s="40"/>
    </row>
    <row r="796" spans="1:12" hidden="1">
      <c r="A796" s="40" t="s">
        <v>8010</v>
      </c>
      <c r="B796" s="40" t="s">
        <v>102</v>
      </c>
      <c r="C796" s="40" t="s">
        <v>65</v>
      </c>
      <c r="D796" s="41" t="s">
        <v>7914</v>
      </c>
      <c r="E796" s="40" t="s">
        <v>8012</v>
      </c>
      <c r="F796" s="40" t="s">
        <v>7904</v>
      </c>
      <c r="G796" s="40" t="s">
        <v>7908</v>
      </c>
      <c r="H796" s="43">
        <f>I796-1</f>
        <v>42089</v>
      </c>
      <c r="I796" s="42">
        <v>42090</v>
      </c>
      <c r="J796" s="40" t="s">
        <v>157</v>
      </c>
      <c r="K796" s="40">
        <v>100</v>
      </c>
    </row>
    <row r="797" spans="1:12" hidden="1">
      <c r="A797" s="41" t="s">
        <v>8013</v>
      </c>
      <c r="B797" s="41" t="s">
        <v>102</v>
      </c>
      <c r="C797" s="41" t="s">
        <v>65</v>
      </c>
      <c r="D797" s="41" t="s">
        <v>7914</v>
      </c>
      <c r="E797" s="41" t="s">
        <v>8014</v>
      </c>
      <c r="F797" s="41" t="s">
        <v>1048</v>
      </c>
      <c r="G797" s="41" t="s">
        <v>7888</v>
      </c>
      <c r="H797" s="42">
        <v>42058</v>
      </c>
      <c r="I797" s="41"/>
      <c r="J797" s="41"/>
      <c r="K797" s="41"/>
      <c r="L797" s="40"/>
    </row>
    <row r="798" spans="1:12" hidden="1">
      <c r="A798" s="41" t="s">
        <v>8013</v>
      </c>
      <c r="B798" s="41" t="s">
        <v>102</v>
      </c>
      <c r="C798" s="41" t="s">
        <v>65</v>
      </c>
      <c r="D798" s="41" t="s">
        <v>7914</v>
      </c>
      <c r="E798" s="41" t="s">
        <v>8014</v>
      </c>
      <c r="F798" s="41" t="s">
        <v>1048</v>
      </c>
      <c r="G798" s="41" t="s">
        <v>7889</v>
      </c>
      <c r="H798" s="42"/>
      <c r="I798" s="41"/>
      <c r="J798" s="41"/>
      <c r="K798" s="41"/>
      <c r="L798" s="40"/>
    </row>
    <row r="799" spans="1:12" hidden="1">
      <c r="A799" s="41" t="s">
        <v>8013</v>
      </c>
      <c r="B799" s="41" t="s">
        <v>102</v>
      </c>
      <c r="C799" s="41" t="s">
        <v>65</v>
      </c>
      <c r="D799" s="41" t="s">
        <v>7914</v>
      </c>
      <c r="E799" s="41" t="s">
        <v>8014</v>
      </c>
      <c r="F799" s="41" t="s">
        <v>1048</v>
      </c>
      <c r="G799" s="41" t="s">
        <v>7890</v>
      </c>
      <c r="H799" s="41"/>
      <c r="I799" s="41"/>
      <c r="J799" s="41"/>
      <c r="K799" s="41"/>
      <c r="L799" s="40"/>
    </row>
    <row r="800" spans="1:12" hidden="1">
      <c r="A800" s="41" t="s">
        <v>8013</v>
      </c>
      <c r="B800" s="41" t="s">
        <v>102</v>
      </c>
      <c r="C800" s="41" t="s">
        <v>65</v>
      </c>
      <c r="D800" s="41" t="s">
        <v>7914</v>
      </c>
      <c r="E800" s="41" t="s">
        <v>8014</v>
      </c>
      <c r="F800" s="41" t="s">
        <v>1048</v>
      </c>
      <c r="G800" s="41" t="s">
        <v>7891</v>
      </c>
      <c r="H800" s="42"/>
      <c r="I800" s="41"/>
      <c r="J800" s="41"/>
      <c r="K800" s="41"/>
      <c r="L800" s="40"/>
    </row>
    <row r="801" spans="1:12" hidden="1">
      <c r="A801" s="41" t="s">
        <v>8013</v>
      </c>
      <c r="B801" s="41" t="s">
        <v>102</v>
      </c>
      <c r="C801" s="41" t="s">
        <v>65</v>
      </c>
      <c r="D801" s="41" t="s">
        <v>7914</v>
      </c>
      <c r="E801" s="41" t="s">
        <v>8014</v>
      </c>
      <c r="F801" s="41" t="s">
        <v>1048</v>
      </c>
      <c r="G801" s="41" t="s">
        <v>7892</v>
      </c>
      <c r="H801" s="44"/>
      <c r="I801" s="41"/>
      <c r="J801" s="41"/>
      <c r="K801" s="41"/>
      <c r="L801" s="40"/>
    </row>
    <row r="802" spans="1:12" hidden="1">
      <c r="A802" s="41" t="s">
        <v>8013</v>
      </c>
      <c r="B802" s="41" t="s">
        <v>102</v>
      </c>
      <c r="C802" s="41" t="s">
        <v>65</v>
      </c>
      <c r="D802" s="41" t="s">
        <v>7914</v>
      </c>
      <c r="E802" s="41" t="s">
        <v>8014</v>
      </c>
      <c r="F802" s="41" t="s">
        <v>1048</v>
      </c>
      <c r="G802" s="41" t="s">
        <v>7893</v>
      </c>
      <c r="H802" s="44"/>
      <c r="I802" s="41"/>
      <c r="J802" s="41"/>
      <c r="K802" s="41"/>
      <c r="L802" s="40"/>
    </row>
    <row r="803" spans="1:12" hidden="1">
      <c r="A803" s="41" t="s">
        <v>8013</v>
      </c>
      <c r="B803" s="41" t="s">
        <v>102</v>
      </c>
      <c r="C803" s="41" t="s">
        <v>65</v>
      </c>
      <c r="D803" s="41" t="s">
        <v>7914</v>
      </c>
      <c r="E803" s="41" t="s">
        <v>8014</v>
      </c>
      <c r="F803" s="41" t="s">
        <v>1048</v>
      </c>
      <c r="G803" s="41" t="s">
        <v>7894</v>
      </c>
      <c r="H803" s="42">
        <v>42073</v>
      </c>
      <c r="I803" s="41"/>
      <c r="J803" s="41"/>
      <c r="K803" s="41"/>
      <c r="L803" s="40"/>
    </row>
    <row r="804" spans="1:12" hidden="1">
      <c r="A804" s="40" t="s">
        <v>8013</v>
      </c>
      <c r="B804" s="40" t="s">
        <v>102</v>
      </c>
      <c r="C804" s="40" t="s">
        <v>65</v>
      </c>
      <c r="D804" s="41" t="s">
        <v>7914</v>
      </c>
      <c r="E804" s="40" t="s">
        <v>8014</v>
      </c>
      <c r="F804" s="40" t="s">
        <v>7895</v>
      </c>
      <c r="G804" s="40" t="s">
        <v>7896</v>
      </c>
      <c r="H804" s="43">
        <f>I804-2</f>
        <v>42056</v>
      </c>
      <c r="I804" s="43">
        <f t="shared" ref="I804:I810" si="53">H805</f>
        <v>42058</v>
      </c>
      <c r="J804" s="40" t="s">
        <v>157</v>
      </c>
      <c r="K804" s="40">
        <v>100</v>
      </c>
      <c r="L804" s="40"/>
    </row>
    <row r="805" spans="1:12" hidden="1">
      <c r="A805" s="40" t="s">
        <v>8013</v>
      </c>
      <c r="B805" s="40" t="s">
        <v>102</v>
      </c>
      <c r="C805" s="40" t="s">
        <v>65</v>
      </c>
      <c r="D805" s="41" t="s">
        <v>7914</v>
      </c>
      <c r="E805" s="40" t="s">
        <v>8014</v>
      </c>
      <c r="F805" s="40" t="s">
        <v>7898</v>
      </c>
      <c r="G805" s="40" t="s">
        <v>7899</v>
      </c>
      <c r="H805" s="43">
        <f>I805-1</f>
        <v>42058</v>
      </c>
      <c r="I805" s="43">
        <f t="shared" si="53"/>
        <v>42059</v>
      </c>
      <c r="J805" s="40" t="s">
        <v>157</v>
      </c>
      <c r="K805" s="40">
        <v>100</v>
      </c>
      <c r="L805" s="40"/>
    </row>
    <row r="806" spans="1:12" hidden="1">
      <c r="A806" s="40" t="s">
        <v>8013</v>
      </c>
      <c r="B806" s="40" t="s">
        <v>102</v>
      </c>
      <c r="C806" s="40" t="s">
        <v>65</v>
      </c>
      <c r="D806" s="41" t="s">
        <v>7914</v>
      </c>
      <c r="E806" s="40" t="s">
        <v>8014</v>
      </c>
      <c r="F806" s="40" t="s">
        <v>7898</v>
      </c>
      <c r="G806" s="40" t="s">
        <v>7900</v>
      </c>
      <c r="H806" s="43">
        <f>I806-1</f>
        <v>42059</v>
      </c>
      <c r="I806" s="43">
        <f t="shared" si="53"/>
        <v>42060</v>
      </c>
      <c r="J806" s="40" t="s">
        <v>157</v>
      </c>
      <c r="K806" s="40">
        <v>100</v>
      </c>
      <c r="L806" s="40"/>
    </row>
    <row r="807" spans="1:12">
      <c r="A807" s="40" t="s">
        <v>8013</v>
      </c>
      <c r="B807" s="40" t="s">
        <v>102</v>
      </c>
      <c r="C807" s="40" t="s">
        <v>65</v>
      </c>
      <c r="D807" s="41" t="s">
        <v>7914</v>
      </c>
      <c r="E807" s="40" t="s">
        <v>8014</v>
      </c>
      <c r="F807" s="40" t="s">
        <v>7901</v>
      </c>
      <c r="G807" s="40" t="s">
        <v>7902</v>
      </c>
      <c r="H807" s="43">
        <f>I807-5</f>
        <v>42060</v>
      </c>
      <c r="I807" s="43">
        <f t="shared" si="53"/>
        <v>42065</v>
      </c>
      <c r="J807" s="40" t="s">
        <v>157</v>
      </c>
      <c r="K807" s="40">
        <v>100</v>
      </c>
      <c r="L807" s="40"/>
    </row>
    <row r="808" spans="1:12" hidden="1">
      <c r="A808" s="40" t="s">
        <v>8013</v>
      </c>
      <c r="B808" s="40" t="s">
        <v>102</v>
      </c>
      <c r="C808" s="40" t="s">
        <v>65</v>
      </c>
      <c r="D808" s="41" t="s">
        <v>7914</v>
      </c>
      <c r="E808" s="40" t="s">
        <v>8014</v>
      </c>
      <c r="F808" s="40" t="s">
        <v>7904</v>
      </c>
      <c r="G808" s="40" t="s">
        <v>7905</v>
      </c>
      <c r="H808" s="43">
        <f>I808-3</f>
        <v>42065</v>
      </c>
      <c r="I808" s="43">
        <f t="shared" si="53"/>
        <v>42068</v>
      </c>
      <c r="J808" s="40" t="s">
        <v>157</v>
      </c>
      <c r="K808" s="40">
        <v>100</v>
      </c>
      <c r="L808" s="40" t="s">
        <v>8015</v>
      </c>
    </row>
    <row r="809" spans="1:12" hidden="1">
      <c r="A809" s="40" t="s">
        <v>8013</v>
      </c>
      <c r="B809" s="40" t="s">
        <v>102</v>
      </c>
      <c r="C809" s="40" t="s">
        <v>65</v>
      </c>
      <c r="D809" s="41" t="s">
        <v>7914</v>
      </c>
      <c r="E809" s="40" t="s">
        <v>8014</v>
      </c>
      <c r="F809" s="40" t="s">
        <v>7904</v>
      </c>
      <c r="G809" s="40" t="s">
        <v>7906</v>
      </c>
      <c r="H809" s="43">
        <f>I809-2</f>
        <v>42068</v>
      </c>
      <c r="I809" s="43">
        <f t="shared" si="53"/>
        <v>42070</v>
      </c>
      <c r="J809" s="40" t="s">
        <v>157</v>
      </c>
      <c r="K809" s="40">
        <v>100</v>
      </c>
      <c r="L809" s="40"/>
    </row>
    <row r="810" spans="1:12" hidden="1">
      <c r="A810" s="40" t="s">
        <v>8013</v>
      </c>
      <c r="B810" s="40" t="s">
        <v>102</v>
      </c>
      <c r="C810" s="40" t="s">
        <v>65</v>
      </c>
      <c r="D810" s="41" t="s">
        <v>7914</v>
      </c>
      <c r="E810" s="40" t="s">
        <v>8014</v>
      </c>
      <c r="F810" s="40" t="s">
        <v>7904</v>
      </c>
      <c r="G810" s="40" t="s">
        <v>7907</v>
      </c>
      <c r="H810" s="43">
        <f>I810-2</f>
        <v>42070</v>
      </c>
      <c r="I810" s="43">
        <f t="shared" si="53"/>
        <v>42072</v>
      </c>
      <c r="J810" s="40" t="s">
        <v>157</v>
      </c>
      <c r="K810" s="40">
        <v>100</v>
      </c>
      <c r="L810" s="40"/>
    </row>
    <row r="811" spans="1:12" hidden="1">
      <c r="A811" s="40" t="s">
        <v>8013</v>
      </c>
      <c r="B811" s="40" t="s">
        <v>102</v>
      </c>
      <c r="C811" s="40" t="s">
        <v>65</v>
      </c>
      <c r="D811" s="41" t="s">
        <v>7914</v>
      </c>
      <c r="E811" s="40" t="s">
        <v>8014</v>
      </c>
      <c r="F811" s="40" t="s">
        <v>7904</v>
      </c>
      <c r="G811" s="40" t="s">
        <v>7908</v>
      </c>
      <c r="H811" s="43">
        <f>I811-1</f>
        <v>42072</v>
      </c>
      <c r="I811" s="42">
        <v>42073</v>
      </c>
      <c r="J811" s="40" t="s">
        <v>157</v>
      </c>
      <c r="K811" s="40">
        <v>100</v>
      </c>
    </row>
    <row r="812" spans="1:12" hidden="1">
      <c r="A812" s="49" t="s">
        <v>8016</v>
      </c>
      <c r="B812" s="41" t="s">
        <v>108</v>
      </c>
      <c r="C812" s="49" t="s">
        <v>65</v>
      </c>
      <c r="D812" s="41" t="s">
        <v>7886</v>
      </c>
      <c r="E812" s="49" t="s">
        <v>8017</v>
      </c>
      <c r="F812" s="41" t="s">
        <v>1048</v>
      </c>
      <c r="G812" s="41" t="s">
        <v>7888</v>
      </c>
      <c r="H812" s="42">
        <v>42058</v>
      </c>
      <c r="I812" s="41"/>
      <c r="J812" s="41"/>
      <c r="K812" s="41"/>
      <c r="L812" s="40"/>
    </row>
    <row r="813" spans="1:12" hidden="1">
      <c r="A813" s="49" t="s">
        <v>8016</v>
      </c>
      <c r="B813" s="41" t="s">
        <v>108</v>
      </c>
      <c r="C813" s="49" t="s">
        <v>65</v>
      </c>
      <c r="D813" s="41" t="s">
        <v>7886</v>
      </c>
      <c r="E813" s="49" t="s">
        <v>8017</v>
      </c>
      <c r="F813" s="41" t="s">
        <v>1048</v>
      </c>
      <c r="G813" s="41" t="s">
        <v>7889</v>
      </c>
      <c r="H813" s="42"/>
      <c r="I813" s="41"/>
      <c r="J813" s="41"/>
      <c r="K813" s="41"/>
      <c r="L813" s="40"/>
    </row>
    <row r="814" spans="1:12" hidden="1">
      <c r="A814" s="49" t="s">
        <v>8016</v>
      </c>
      <c r="B814" s="41" t="s">
        <v>108</v>
      </c>
      <c r="C814" s="49" t="s">
        <v>65</v>
      </c>
      <c r="D814" s="41" t="s">
        <v>7886</v>
      </c>
      <c r="E814" s="49" t="s">
        <v>8017</v>
      </c>
      <c r="F814" s="41" t="s">
        <v>1048</v>
      </c>
      <c r="G814" s="41" t="s">
        <v>7890</v>
      </c>
      <c r="H814" s="41"/>
      <c r="I814" s="41"/>
      <c r="J814" s="41"/>
      <c r="K814" s="41"/>
      <c r="L814" s="40"/>
    </row>
    <row r="815" spans="1:12" hidden="1">
      <c r="A815" s="49" t="s">
        <v>8016</v>
      </c>
      <c r="B815" s="41" t="s">
        <v>108</v>
      </c>
      <c r="C815" s="49" t="s">
        <v>65</v>
      </c>
      <c r="D815" s="41" t="s">
        <v>7886</v>
      </c>
      <c r="E815" s="49" t="s">
        <v>8017</v>
      </c>
      <c r="F815" s="41" t="s">
        <v>1048</v>
      </c>
      <c r="G815" s="41" t="s">
        <v>7891</v>
      </c>
      <c r="H815" s="42"/>
      <c r="I815" s="41"/>
      <c r="J815" s="41"/>
      <c r="K815" s="41"/>
      <c r="L815" s="40"/>
    </row>
    <row r="816" spans="1:12" hidden="1">
      <c r="A816" s="49" t="s">
        <v>8016</v>
      </c>
      <c r="B816" s="41" t="s">
        <v>108</v>
      </c>
      <c r="C816" s="49" t="s">
        <v>65</v>
      </c>
      <c r="D816" s="41" t="s">
        <v>7886</v>
      </c>
      <c r="E816" s="49" t="s">
        <v>8017</v>
      </c>
      <c r="F816" s="41" t="s">
        <v>1048</v>
      </c>
      <c r="G816" s="41" t="s">
        <v>7892</v>
      </c>
      <c r="H816" s="44"/>
      <c r="I816" s="41"/>
      <c r="J816" s="41"/>
      <c r="K816" s="41"/>
      <c r="L816" s="40"/>
    </row>
    <row r="817" spans="1:12" hidden="1">
      <c r="A817" s="49" t="s">
        <v>8016</v>
      </c>
      <c r="B817" s="41" t="s">
        <v>108</v>
      </c>
      <c r="C817" s="49" t="s">
        <v>65</v>
      </c>
      <c r="D817" s="41" t="s">
        <v>7886</v>
      </c>
      <c r="E817" s="49" t="s">
        <v>8017</v>
      </c>
      <c r="F817" s="41" t="s">
        <v>1048</v>
      </c>
      <c r="G817" s="41" t="s">
        <v>7893</v>
      </c>
      <c r="H817" s="44"/>
      <c r="I817" s="41"/>
      <c r="J817" s="41"/>
      <c r="K817" s="41"/>
      <c r="L817" s="40"/>
    </row>
    <row r="818" spans="1:12" hidden="1">
      <c r="A818" s="49" t="s">
        <v>8016</v>
      </c>
      <c r="B818" s="41" t="s">
        <v>108</v>
      </c>
      <c r="C818" s="49" t="s">
        <v>65</v>
      </c>
      <c r="D818" s="41" t="s">
        <v>7886</v>
      </c>
      <c r="E818" s="49" t="s">
        <v>8017</v>
      </c>
      <c r="F818" s="41" t="s">
        <v>1048</v>
      </c>
      <c r="G818" s="41" t="s">
        <v>7894</v>
      </c>
      <c r="H818" s="42">
        <v>42073</v>
      </c>
      <c r="I818" s="41"/>
      <c r="J818" s="41"/>
      <c r="K818" s="41"/>
      <c r="L818" s="40"/>
    </row>
    <row r="819" spans="1:12" hidden="1">
      <c r="A819" s="49" t="s">
        <v>8016</v>
      </c>
      <c r="B819" s="41" t="s">
        <v>108</v>
      </c>
      <c r="C819" s="49" t="s">
        <v>65</v>
      </c>
      <c r="D819" s="41" t="s">
        <v>7886</v>
      </c>
      <c r="E819" s="49" t="s">
        <v>8017</v>
      </c>
      <c r="F819" s="40" t="s">
        <v>7895</v>
      </c>
      <c r="G819" s="40" t="s">
        <v>7896</v>
      </c>
      <c r="H819" s="43">
        <f>I819-2</f>
        <v>42056</v>
      </c>
      <c r="I819" s="43">
        <f t="shared" ref="I819:I825" si="54">H820</f>
        <v>42058</v>
      </c>
      <c r="J819" s="40" t="s">
        <v>6142</v>
      </c>
      <c r="K819" s="40">
        <v>100</v>
      </c>
      <c r="L819" s="40"/>
    </row>
    <row r="820" spans="1:12" hidden="1">
      <c r="A820" s="49" t="s">
        <v>8016</v>
      </c>
      <c r="B820" s="40" t="s">
        <v>108</v>
      </c>
      <c r="C820" s="48" t="s">
        <v>65</v>
      </c>
      <c r="D820" s="41" t="s">
        <v>7886</v>
      </c>
      <c r="E820" s="49" t="s">
        <v>8017</v>
      </c>
      <c r="F820" s="40" t="s">
        <v>7898</v>
      </c>
      <c r="G820" s="40" t="s">
        <v>7899</v>
      </c>
      <c r="H820" s="43">
        <f>I820-1</f>
        <v>42058</v>
      </c>
      <c r="I820" s="43">
        <f t="shared" si="54"/>
        <v>42059</v>
      </c>
      <c r="J820" s="40" t="s">
        <v>6142</v>
      </c>
      <c r="K820" s="40">
        <v>100</v>
      </c>
      <c r="L820" s="40"/>
    </row>
    <row r="821" spans="1:12" hidden="1">
      <c r="A821" s="49" t="s">
        <v>8016</v>
      </c>
      <c r="B821" s="40" t="s">
        <v>108</v>
      </c>
      <c r="C821" s="48" t="s">
        <v>65</v>
      </c>
      <c r="D821" s="41" t="s">
        <v>7886</v>
      </c>
      <c r="E821" s="49" t="s">
        <v>8017</v>
      </c>
      <c r="F821" s="40" t="s">
        <v>7898</v>
      </c>
      <c r="G821" s="40" t="s">
        <v>7900</v>
      </c>
      <c r="H821" s="43">
        <f>I821-1</f>
        <v>42059</v>
      </c>
      <c r="I821" s="43">
        <f t="shared" si="54"/>
        <v>42060</v>
      </c>
      <c r="J821" s="40" t="s">
        <v>6142</v>
      </c>
      <c r="K821" s="40">
        <v>100</v>
      </c>
      <c r="L821" s="40"/>
    </row>
    <row r="822" spans="1:12">
      <c r="A822" s="49" t="s">
        <v>8016</v>
      </c>
      <c r="B822" s="40" t="s">
        <v>108</v>
      </c>
      <c r="C822" s="48" t="s">
        <v>65</v>
      </c>
      <c r="D822" s="41" t="s">
        <v>7886</v>
      </c>
      <c r="E822" s="49" t="s">
        <v>8017</v>
      </c>
      <c r="F822" s="40" t="s">
        <v>7901</v>
      </c>
      <c r="G822" s="40" t="s">
        <v>7902</v>
      </c>
      <c r="H822" s="43">
        <f>I822-5</f>
        <v>42060</v>
      </c>
      <c r="I822" s="43">
        <f t="shared" si="54"/>
        <v>42065</v>
      </c>
      <c r="J822" s="40" t="s">
        <v>6142</v>
      </c>
      <c r="K822" s="40">
        <v>100</v>
      </c>
      <c r="L822" s="40"/>
    </row>
    <row r="823" spans="1:12" hidden="1">
      <c r="A823" s="49" t="s">
        <v>8016</v>
      </c>
      <c r="B823" s="40" t="s">
        <v>108</v>
      </c>
      <c r="C823" s="48" t="s">
        <v>65</v>
      </c>
      <c r="D823" s="41" t="s">
        <v>7886</v>
      </c>
      <c r="E823" s="49" t="s">
        <v>8017</v>
      </c>
      <c r="F823" s="40" t="s">
        <v>7904</v>
      </c>
      <c r="G823" s="40" t="s">
        <v>7905</v>
      </c>
      <c r="H823" s="43">
        <f>I823-3</f>
        <v>42065</v>
      </c>
      <c r="I823" s="43">
        <f t="shared" si="54"/>
        <v>42068</v>
      </c>
      <c r="J823" s="40" t="s">
        <v>6142</v>
      </c>
      <c r="K823" s="40">
        <v>100</v>
      </c>
      <c r="L823" s="40"/>
    </row>
    <row r="824" spans="1:12" hidden="1">
      <c r="A824" s="49" t="s">
        <v>8016</v>
      </c>
      <c r="B824" s="40" t="s">
        <v>108</v>
      </c>
      <c r="C824" s="48" t="s">
        <v>65</v>
      </c>
      <c r="D824" s="41" t="s">
        <v>7886</v>
      </c>
      <c r="E824" s="49" t="s">
        <v>8017</v>
      </c>
      <c r="F824" s="40" t="s">
        <v>7904</v>
      </c>
      <c r="G824" s="40" t="s">
        <v>7906</v>
      </c>
      <c r="H824" s="43">
        <f>I824-2</f>
        <v>42068</v>
      </c>
      <c r="I824" s="43">
        <f t="shared" si="54"/>
        <v>42070</v>
      </c>
      <c r="J824" s="40" t="s">
        <v>6142</v>
      </c>
      <c r="K824" s="40">
        <v>100</v>
      </c>
      <c r="L824" s="40"/>
    </row>
    <row r="825" spans="1:12" hidden="1">
      <c r="A825" s="49" t="s">
        <v>8016</v>
      </c>
      <c r="B825" s="40" t="s">
        <v>108</v>
      </c>
      <c r="C825" s="48" t="s">
        <v>65</v>
      </c>
      <c r="D825" s="41" t="s">
        <v>7886</v>
      </c>
      <c r="E825" s="49" t="s">
        <v>8017</v>
      </c>
      <c r="F825" s="40" t="s">
        <v>7904</v>
      </c>
      <c r="G825" s="40" t="s">
        <v>7907</v>
      </c>
      <c r="H825" s="43">
        <f>I825-2</f>
        <v>42070</v>
      </c>
      <c r="I825" s="43">
        <f t="shared" si="54"/>
        <v>42072</v>
      </c>
      <c r="J825" s="40" t="s">
        <v>6142</v>
      </c>
      <c r="K825" s="40">
        <v>100</v>
      </c>
      <c r="L825" s="40"/>
    </row>
    <row r="826" spans="1:12" hidden="1">
      <c r="A826" s="49" t="s">
        <v>8016</v>
      </c>
      <c r="B826" s="40" t="s">
        <v>108</v>
      </c>
      <c r="C826" s="48" t="s">
        <v>65</v>
      </c>
      <c r="D826" s="41" t="s">
        <v>7886</v>
      </c>
      <c r="E826" s="49" t="s">
        <v>8017</v>
      </c>
      <c r="F826" s="40" t="s">
        <v>7904</v>
      </c>
      <c r="G826" s="40" t="s">
        <v>7908</v>
      </c>
      <c r="H826" s="43">
        <f>I826-1</f>
        <v>42072</v>
      </c>
      <c r="I826" s="42">
        <v>42073</v>
      </c>
      <c r="J826" s="40" t="s">
        <v>6142</v>
      </c>
      <c r="K826" s="40">
        <v>100</v>
      </c>
    </row>
    <row r="827" spans="1:12" hidden="1">
      <c r="A827" s="41" t="s">
        <v>8018</v>
      </c>
      <c r="B827" s="49" t="s">
        <v>7927</v>
      </c>
      <c r="C827" s="49" t="s">
        <v>7928</v>
      </c>
      <c r="D827" s="41" t="s">
        <v>7938</v>
      </c>
      <c r="E827" s="41" t="s">
        <v>8019</v>
      </c>
      <c r="F827" s="41" t="s">
        <v>1048</v>
      </c>
      <c r="G827" s="41" t="s">
        <v>7888</v>
      </c>
      <c r="H827" s="42">
        <v>42074</v>
      </c>
      <c r="I827" s="41"/>
      <c r="J827" s="41"/>
      <c r="K827" s="41"/>
      <c r="L827" s="41"/>
    </row>
    <row r="828" spans="1:12" hidden="1">
      <c r="A828" s="41" t="s">
        <v>8018</v>
      </c>
      <c r="B828" s="49" t="s">
        <v>7927</v>
      </c>
      <c r="C828" s="49" t="s">
        <v>7928</v>
      </c>
      <c r="D828" s="41" t="s">
        <v>7938</v>
      </c>
      <c r="E828" s="41" t="s">
        <v>8019</v>
      </c>
      <c r="F828" s="41" t="s">
        <v>1048</v>
      </c>
      <c r="G828" s="41" t="s">
        <v>7889</v>
      </c>
      <c r="H828" s="42"/>
      <c r="I828" s="41"/>
      <c r="J828" s="41"/>
      <c r="K828" s="41"/>
      <c r="L828" s="41"/>
    </row>
    <row r="829" spans="1:12" hidden="1">
      <c r="A829" s="41" t="s">
        <v>8018</v>
      </c>
      <c r="B829" s="49" t="s">
        <v>7927</v>
      </c>
      <c r="C829" s="49" t="s">
        <v>7928</v>
      </c>
      <c r="D829" s="41" t="s">
        <v>7938</v>
      </c>
      <c r="E829" s="41" t="s">
        <v>8019</v>
      </c>
      <c r="F829" s="41" t="s">
        <v>1048</v>
      </c>
      <c r="G829" s="41" t="s">
        <v>7890</v>
      </c>
      <c r="H829" s="42"/>
      <c r="I829" s="41"/>
      <c r="J829" s="41"/>
      <c r="K829" s="41"/>
      <c r="L829" s="41"/>
    </row>
    <row r="830" spans="1:12" hidden="1">
      <c r="A830" s="41" t="s">
        <v>8018</v>
      </c>
      <c r="B830" s="49" t="s">
        <v>7927</v>
      </c>
      <c r="C830" s="49" t="s">
        <v>7928</v>
      </c>
      <c r="D830" s="41" t="s">
        <v>7938</v>
      </c>
      <c r="E830" s="41" t="s">
        <v>8019</v>
      </c>
      <c r="F830" s="41" t="s">
        <v>1048</v>
      </c>
      <c r="G830" s="41" t="s">
        <v>7891</v>
      </c>
      <c r="H830" s="42"/>
      <c r="I830" s="41"/>
      <c r="J830" s="41"/>
      <c r="K830" s="41"/>
      <c r="L830" s="41"/>
    </row>
    <row r="831" spans="1:12" hidden="1">
      <c r="A831" s="41" t="s">
        <v>8018</v>
      </c>
      <c r="B831" s="49" t="s">
        <v>7927</v>
      </c>
      <c r="C831" s="49" t="s">
        <v>7928</v>
      </c>
      <c r="D831" s="41" t="s">
        <v>7938</v>
      </c>
      <c r="E831" s="41" t="s">
        <v>8019</v>
      </c>
      <c r="F831" s="41" t="s">
        <v>1048</v>
      </c>
      <c r="G831" s="41" t="s">
        <v>7892</v>
      </c>
      <c r="H831" s="53"/>
      <c r="I831" s="41"/>
      <c r="J831" s="41"/>
      <c r="K831" s="41"/>
      <c r="L831" s="41"/>
    </row>
    <row r="832" spans="1:12" hidden="1">
      <c r="A832" s="41" t="s">
        <v>8018</v>
      </c>
      <c r="B832" s="49" t="s">
        <v>7927</v>
      </c>
      <c r="C832" s="49" t="s">
        <v>7928</v>
      </c>
      <c r="D832" s="41" t="s">
        <v>7938</v>
      </c>
      <c r="E832" s="41" t="s">
        <v>8019</v>
      </c>
      <c r="F832" s="41" t="s">
        <v>1048</v>
      </c>
      <c r="G832" s="41" t="s">
        <v>7893</v>
      </c>
      <c r="H832" s="42"/>
      <c r="I832" s="41"/>
      <c r="J832" s="41"/>
      <c r="K832" s="41"/>
      <c r="L832" s="41"/>
    </row>
    <row r="833" spans="1:12" hidden="1">
      <c r="A833" s="41" t="s">
        <v>8018</v>
      </c>
      <c r="B833" s="49" t="s">
        <v>7927</v>
      </c>
      <c r="C833" s="49" t="s">
        <v>7928</v>
      </c>
      <c r="D833" s="41" t="s">
        <v>7938</v>
      </c>
      <c r="E833" s="41" t="s">
        <v>8019</v>
      </c>
      <c r="F833" s="41" t="s">
        <v>1048</v>
      </c>
      <c r="G833" s="41" t="s">
        <v>7894</v>
      </c>
      <c r="H833" s="42">
        <v>42091</v>
      </c>
      <c r="I833" s="41"/>
      <c r="J833" s="41"/>
      <c r="K833" s="41"/>
      <c r="L833" s="41"/>
    </row>
    <row r="834" spans="1:12" hidden="1">
      <c r="A834" s="40" t="s">
        <v>8018</v>
      </c>
      <c r="B834" s="48" t="s">
        <v>7927</v>
      </c>
      <c r="C834" s="48" t="s">
        <v>7928</v>
      </c>
      <c r="D834" s="41" t="s">
        <v>7938</v>
      </c>
      <c r="E834" s="40" t="s">
        <v>8019</v>
      </c>
      <c r="F834" s="40" t="s">
        <v>7895</v>
      </c>
      <c r="G834" s="40" t="s">
        <v>7896</v>
      </c>
      <c r="H834" s="43">
        <f>I834-2</f>
        <v>42074</v>
      </c>
      <c r="I834" s="43">
        <f t="shared" ref="I834:I840" si="55">H835</f>
        <v>42076</v>
      </c>
      <c r="J834" s="40" t="s">
        <v>6184</v>
      </c>
      <c r="K834" s="40">
        <v>100</v>
      </c>
      <c r="L834" s="40"/>
    </row>
    <row r="835" spans="1:12" hidden="1">
      <c r="A835" s="40" t="s">
        <v>8018</v>
      </c>
      <c r="B835" s="48" t="s">
        <v>7927</v>
      </c>
      <c r="C835" s="48" t="s">
        <v>7928</v>
      </c>
      <c r="D835" s="41" t="s">
        <v>7938</v>
      </c>
      <c r="E835" s="40" t="s">
        <v>8019</v>
      </c>
      <c r="F835" s="40" t="s">
        <v>7898</v>
      </c>
      <c r="G835" s="40" t="s">
        <v>7899</v>
      </c>
      <c r="H835" s="43">
        <f>I835-1</f>
        <v>42076</v>
      </c>
      <c r="I835" s="43">
        <f t="shared" si="55"/>
        <v>42077</v>
      </c>
      <c r="J835" s="40" t="s">
        <v>6184</v>
      </c>
      <c r="K835" s="40">
        <v>100</v>
      </c>
      <c r="L835" s="40"/>
    </row>
    <row r="836" spans="1:12" hidden="1">
      <c r="A836" s="40" t="s">
        <v>8018</v>
      </c>
      <c r="B836" s="48" t="s">
        <v>7927</v>
      </c>
      <c r="C836" s="48" t="s">
        <v>7928</v>
      </c>
      <c r="D836" s="41" t="s">
        <v>7938</v>
      </c>
      <c r="E836" s="40" t="s">
        <v>8019</v>
      </c>
      <c r="F836" s="40" t="s">
        <v>7898</v>
      </c>
      <c r="G836" s="40" t="s">
        <v>7925</v>
      </c>
      <c r="H836" s="43">
        <f>I836-1</f>
        <v>42077</v>
      </c>
      <c r="I836" s="43">
        <f t="shared" si="55"/>
        <v>42078</v>
      </c>
      <c r="J836" s="40" t="s">
        <v>6184</v>
      </c>
      <c r="K836" s="40">
        <v>100</v>
      </c>
      <c r="L836" s="40"/>
    </row>
    <row r="837" spans="1:12">
      <c r="A837" s="40" t="s">
        <v>8018</v>
      </c>
      <c r="B837" s="48" t="s">
        <v>7927</v>
      </c>
      <c r="C837" s="48" t="s">
        <v>7928</v>
      </c>
      <c r="D837" s="41" t="s">
        <v>7938</v>
      </c>
      <c r="E837" s="40" t="s">
        <v>8019</v>
      </c>
      <c r="F837" s="40" t="s">
        <v>7901</v>
      </c>
      <c r="G837" s="40" t="s">
        <v>7940</v>
      </c>
      <c r="H837" s="43">
        <f>I837-5</f>
        <v>42078</v>
      </c>
      <c r="I837" s="43">
        <f t="shared" si="55"/>
        <v>42083</v>
      </c>
      <c r="J837" s="40" t="s">
        <v>6184</v>
      </c>
      <c r="K837" s="40">
        <v>100</v>
      </c>
      <c r="L837" s="40"/>
    </row>
    <row r="838" spans="1:12" hidden="1">
      <c r="A838" s="40" t="s">
        <v>8018</v>
      </c>
      <c r="B838" s="48" t="s">
        <v>7927</v>
      </c>
      <c r="C838" s="48" t="s">
        <v>7928</v>
      </c>
      <c r="D838" s="41" t="s">
        <v>7938</v>
      </c>
      <c r="E838" s="40" t="s">
        <v>8019</v>
      </c>
      <c r="F838" s="40" t="s">
        <v>7904</v>
      </c>
      <c r="G838" s="40" t="s">
        <v>7905</v>
      </c>
      <c r="H838" s="43">
        <f>I838-3</f>
        <v>42083</v>
      </c>
      <c r="I838" s="43">
        <f t="shared" si="55"/>
        <v>42086</v>
      </c>
      <c r="J838" s="40" t="s">
        <v>6184</v>
      </c>
      <c r="K838" s="40">
        <v>100</v>
      </c>
    </row>
    <row r="839" spans="1:12" hidden="1">
      <c r="A839" s="40" t="s">
        <v>8018</v>
      </c>
      <c r="B839" s="48" t="s">
        <v>7927</v>
      </c>
      <c r="C839" s="48" t="s">
        <v>7928</v>
      </c>
      <c r="D839" s="41" t="s">
        <v>7938</v>
      </c>
      <c r="E839" s="40" t="s">
        <v>8019</v>
      </c>
      <c r="F839" s="40" t="s">
        <v>7904</v>
      </c>
      <c r="G839" s="40" t="s">
        <v>7906</v>
      </c>
      <c r="H839" s="43">
        <f>I839-2</f>
        <v>42086</v>
      </c>
      <c r="I839" s="43">
        <f t="shared" si="55"/>
        <v>42088</v>
      </c>
      <c r="J839" s="40" t="s">
        <v>6184</v>
      </c>
      <c r="K839" s="40">
        <v>100</v>
      </c>
    </row>
    <row r="840" spans="1:12" hidden="1">
      <c r="A840" s="40" t="s">
        <v>8018</v>
      </c>
      <c r="B840" s="48" t="s">
        <v>7927</v>
      </c>
      <c r="C840" s="48" t="s">
        <v>7928</v>
      </c>
      <c r="D840" s="41" t="s">
        <v>7938</v>
      </c>
      <c r="E840" s="40" t="s">
        <v>8019</v>
      </c>
      <c r="F840" s="40" t="s">
        <v>7904</v>
      </c>
      <c r="G840" s="40" t="s">
        <v>7907</v>
      </c>
      <c r="H840" s="43">
        <f>I840-2</f>
        <v>42088</v>
      </c>
      <c r="I840" s="43">
        <f t="shared" si="55"/>
        <v>42090</v>
      </c>
      <c r="J840" s="40" t="s">
        <v>6184</v>
      </c>
      <c r="K840" s="40">
        <v>100</v>
      </c>
    </row>
    <row r="841" spans="1:12" hidden="1">
      <c r="A841" s="40" t="s">
        <v>8018</v>
      </c>
      <c r="B841" s="48" t="s">
        <v>7927</v>
      </c>
      <c r="C841" s="48" t="s">
        <v>7928</v>
      </c>
      <c r="D841" s="41" t="s">
        <v>7938</v>
      </c>
      <c r="E841" s="40" t="s">
        <v>8019</v>
      </c>
      <c r="F841" s="40" t="s">
        <v>7904</v>
      </c>
      <c r="G841" s="40" t="s">
        <v>7908</v>
      </c>
      <c r="H841" s="43">
        <f>I841-1</f>
        <v>42090</v>
      </c>
      <c r="I841" s="42">
        <v>42091</v>
      </c>
      <c r="J841" s="40" t="s">
        <v>6184</v>
      </c>
      <c r="K841" s="40">
        <v>100</v>
      </c>
      <c r="L841" s="39" t="s">
        <v>7917</v>
      </c>
    </row>
    <row r="842" spans="1:12" hidden="1">
      <c r="A842" s="41" t="s">
        <v>8018</v>
      </c>
      <c r="B842" s="49" t="s">
        <v>7927</v>
      </c>
      <c r="C842" s="49" t="s">
        <v>7928</v>
      </c>
      <c r="D842" s="41" t="s">
        <v>7938</v>
      </c>
      <c r="E842" s="41" t="s">
        <v>8020</v>
      </c>
      <c r="F842" s="41" t="s">
        <v>1048</v>
      </c>
      <c r="G842" s="41" t="s">
        <v>7888</v>
      </c>
      <c r="H842" s="42">
        <v>42074</v>
      </c>
      <c r="I842" s="41"/>
      <c r="J842" s="41"/>
      <c r="K842" s="41"/>
      <c r="L842" s="41"/>
    </row>
    <row r="843" spans="1:12" hidden="1">
      <c r="A843" s="41" t="s">
        <v>8018</v>
      </c>
      <c r="B843" s="49" t="s">
        <v>7927</v>
      </c>
      <c r="C843" s="49" t="s">
        <v>7928</v>
      </c>
      <c r="D843" s="41" t="s">
        <v>7938</v>
      </c>
      <c r="E843" s="41" t="s">
        <v>8020</v>
      </c>
      <c r="F843" s="41" t="s">
        <v>1048</v>
      </c>
      <c r="G843" s="41" t="s">
        <v>7889</v>
      </c>
      <c r="H843" s="42"/>
      <c r="I843" s="41"/>
      <c r="J843" s="41"/>
      <c r="K843" s="41"/>
      <c r="L843" s="41"/>
    </row>
    <row r="844" spans="1:12" hidden="1">
      <c r="A844" s="41" t="s">
        <v>8018</v>
      </c>
      <c r="B844" s="49" t="s">
        <v>7927</v>
      </c>
      <c r="C844" s="49" t="s">
        <v>7928</v>
      </c>
      <c r="D844" s="41" t="s">
        <v>7938</v>
      </c>
      <c r="E844" s="41" t="s">
        <v>8020</v>
      </c>
      <c r="F844" s="41" t="s">
        <v>1048</v>
      </c>
      <c r="G844" s="41" t="s">
        <v>7890</v>
      </c>
      <c r="H844" s="42"/>
      <c r="I844" s="41"/>
      <c r="J844" s="41"/>
      <c r="K844" s="41"/>
      <c r="L844" s="41"/>
    </row>
    <row r="845" spans="1:12" hidden="1">
      <c r="A845" s="41" t="s">
        <v>8018</v>
      </c>
      <c r="B845" s="49" t="s">
        <v>7927</v>
      </c>
      <c r="C845" s="49" t="s">
        <v>7928</v>
      </c>
      <c r="D845" s="41" t="s">
        <v>7938</v>
      </c>
      <c r="E845" s="41" t="s">
        <v>8020</v>
      </c>
      <c r="F845" s="41" t="s">
        <v>1048</v>
      </c>
      <c r="G845" s="41" t="s">
        <v>7891</v>
      </c>
      <c r="H845" s="42"/>
      <c r="I845" s="41"/>
      <c r="J845" s="41"/>
      <c r="K845" s="41"/>
      <c r="L845" s="41"/>
    </row>
    <row r="846" spans="1:12" hidden="1">
      <c r="A846" s="41" t="s">
        <v>8018</v>
      </c>
      <c r="B846" s="49" t="s">
        <v>7927</v>
      </c>
      <c r="C846" s="49" t="s">
        <v>7928</v>
      </c>
      <c r="D846" s="41" t="s">
        <v>7938</v>
      </c>
      <c r="E846" s="41" t="s">
        <v>8020</v>
      </c>
      <c r="F846" s="41" t="s">
        <v>1048</v>
      </c>
      <c r="G846" s="41" t="s">
        <v>7892</v>
      </c>
      <c r="H846" s="53"/>
      <c r="I846" s="41"/>
      <c r="J846" s="41"/>
      <c r="K846" s="41"/>
      <c r="L846" s="41"/>
    </row>
    <row r="847" spans="1:12" hidden="1">
      <c r="A847" s="41" t="s">
        <v>8018</v>
      </c>
      <c r="B847" s="49" t="s">
        <v>7927</v>
      </c>
      <c r="C847" s="49" t="s">
        <v>7928</v>
      </c>
      <c r="D847" s="41" t="s">
        <v>7938</v>
      </c>
      <c r="E847" s="41" t="s">
        <v>8020</v>
      </c>
      <c r="F847" s="41" t="s">
        <v>1048</v>
      </c>
      <c r="G847" s="41" t="s">
        <v>7893</v>
      </c>
      <c r="H847" s="42"/>
      <c r="I847" s="41"/>
      <c r="J847" s="41"/>
      <c r="K847" s="41"/>
      <c r="L847" s="41"/>
    </row>
    <row r="848" spans="1:12" hidden="1">
      <c r="A848" s="41" t="s">
        <v>8018</v>
      </c>
      <c r="B848" s="49" t="s">
        <v>7927</v>
      </c>
      <c r="C848" s="49" t="s">
        <v>7928</v>
      </c>
      <c r="D848" s="41" t="s">
        <v>7938</v>
      </c>
      <c r="E848" s="41" t="s">
        <v>8020</v>
      </c>
      <c r="F848" s="41" t="s">
        <v>1048</v>
      </c>
      <c r="G848" s="41" t="s">
        <v>7894</v>
      </c>
      <c r="H848" s="42">
        <v>42091</v>
      </c>
      <c r="I848" s="41"/>
      <c r="J848" s="41"/>
      <c r="K848" s="41"/>
      <c r="L848" s="41"/>
    </row>
    <row r="849" spans="1:12" hidden="1">
      <c r="A849" s="40" t="s">
        <v>8018</v>
      </c>
      <c r="B849" s="48" t="s">
        <v>7927</v>
      </c>
      <c r="C849" s="48" t="s">
        <v>7928</v>
      </c>
      <c r="D849" s="41" t="s">
        <v>7938</v>
      </c>
      <c r="E849" s="40" t="s">
        <v>8020</v>
      </c>
      <c r="F849" s="40" t="s">
        <v>7895</v>
      </c>
      <c r="G849" s="40" t="s">
        <v>7896</v>
      </c>
      <c r="H849" s="43">
        <f>I849-2</f>
        <v>42074</v>
      </c>
      <c r="I849" s="43">
        <f t="shared" ref="I849:I855" si="56">H850</f>
        <v>42076</v>
      </c>
      <c r="J849" s="40" t="s">
        <v>6184</v>
      </c>
      <c r="K849" s="40">
        <v>100</v>
      </c>
      <c r="L849" s="40"/>
    </row>
    <row r="850" spans="1:12" hidden="1">
      <c r="A850" s="40" t="s">
        <v>8018</v>
      </c>
      <c r="B850" s="48" t="s">
        <v>7927</v>
      </c>
      <c r="C850" s="48" t="s">
        <v>7928</v>
      </c>
      <c r="D850" s="41" t="s">
        <v>7938</v>
      </c>
      <c r="E850" s="40" t="s">
        <v>8020</v>
      </c>
      <c r="F850" s="40" t="s">
        <v>7898</v>
      </c>
      <c r="G850" s="40" t="s">
        <v>7899</v>
      </c>
      <c r="H850" s="43">
        <f>I850-1</f>
        <v>42076</v>
      </c>
      <c r="I850" s="43">
        <f t="shared" si="56"/>
        <v>42077</v>
      </c>
      <c r="J850" s="40" t="s">
        <v>6184</v>
      </c>
      <c r="K850" s="40">
        <v>100</v>
      </c>
      <c r="L850" s="40"/>
    </row>
    <row r="851" spans="1:12" hidden="1">
      <c r="A851" s="40" t="s">
        <v>8018</v>
      </c>
      <c r="B851" s="48" t="s">
        <v>7927</v>
      </c>
      <c r="C851" s="48" t="s">
        <v>7928</v>
      </c>
      <c r="D851" s="41" t="s">
        <v>7938</v>
      </c>
      <c r="E851" s="40" t="s">
        <v>8020</v>
      </c>
      <c r="F851" s="40" t="s">
        <v>7898</v>
      </c>
      <c r="G851" s="40" t="s">
        <v>7925</v>
      </c>
      <c r="H851" s="43">
        <f>I851-1</f>
        <v>42077</v>
      </c>
      <c r="I851" s="43">
        <f t="shared" si="56"/>
        <v>42078</v>
      </c>
      <c r="J851" s="40" t="s">
        <v>6184</v>
      </c>
      <c r="K851" s="40">
        <v>100</v>
      </c>
      <c r="L851" s="40"/>
    </row>
    <row r="852" spans="1:12">
      <c r="A852" s="40" t="s">
        <v>8018</v>
      </c>
      <c r="B852" s="48" t="s">
        <v>7927</v>
      </c>
      <c r="C852" s="48" t="s">
        <v>7928</v>
      </c>
      <c r="D852" s="41" t="s">
        <v>7938</v>
      </c>
      <c r="E852" s="40" t="s">
        <v>8020</v>
      </c>
      <c r="F852" s="40" t="s">
        <v>7901</v>
      </c>
      <c r="G852" s="40" t="s">
        <v>7940</v>
      </c>
      <c r="H852" s="43">
        <f>I852-5</f>
        <v>42078</v>
      </c>
      <c r="I852" s="43">
        <f t="shared" si="56"/>
        <v>42083</v>
      </c>
      <c r="J852" s="40" t="s">
        <v>6184</v>
      </c>
      <c r="K852" s="40">
        <v>100</v>
      </c>
      <c r="L852" s="40"/>
    </row>
    <row r="853" spans="1:12" hidden="1">
      <c r="A853" s="40" t="s">
        <v>8018</v>
      </c>
      <c r="B853" s="48" t="s">
        <v>7927</v>
      </c>
      <c r="C853" s="48" t="s">
        <v>7928</v>
      </c>
      <c r="D853" s="41" t="s">
        <v>7938</v>
      </c>
      <c r="E853" s="40" t="s">
        <v>8020</v>
      </c>
      <c r="F853" s="40" t="s">
        <v>7904</v>
      </c>
      <c r="G853" s="40" t="s">
        <v>7905</v>
      </c>
      <c r="H853" s="43">
        <f>I853-3</f>
        <v>42083</v>
      </c>
      <c r="I853" s="43">
        <f t="shared" si="56"/>
        <v>42086</v>
      </c>
      <c r="J853" s="40" t="s">
        <v>6184</v>
      </c>
      <c r="K853" s="40">
        <v>100</v>
      </c>
    </row>
    <row r="854" spans="1:12" hidden="1">
      <c r="A854" s="40" t="s">
        <v>8018</v>
      </c>
      <c r="B854" s="48" t="s">
        <v>7927</v>
      </c>
      <c r="C854" s="48" t="s">
        <v>7928</v>
      </c>
      <c r="D854" s="41" t="s">
        <v>7938</v>
      </c>
      <c r="E854" s="40" t="s">
        <v>8020</v>
      </c>
      <c r="F854" s="40" t="s">
        <v>7904</v>
      </c>
      <c r="G854" s="40" t="s">
        <v>7906</v>
      </c>
      <c r="H854" s="43">
        <f>I854-2</f>
        <v>42086</v>
      </c>
      <c r="I854" s="43">
        <f t="shared" si="56"/>
        <v>42088</v>
      </c>
      <c r="J854" s="40" t="s">
        <v>6184</v>
      </c>
      <c r="K854" s="40">
        <v>100</v>
      </c>
    </row>
    <row r="855" spans="1:12" hidden="1">
      <c r="A855" s="40" t="s">
        <v>8018</v>
      </c>
      <c r="B855" s="48" t="s">
        <v>7927</v>
      </c>
      <c r="C855" s="48" t="s">
        <v>7928</v>
      </c>
      <c r="D855" s="41" t="s">
        <v>7938</v>
      </c>
      <c r="E855" s="40" t="s">
        <v>8020</v>
      </c>
      <c r="F855" s="40" t="s">
        <v>7904</v>
      </c>
      <c r="G855" s="40" t="s">
        <v>7907</v>
      </c>
      <c r="H855" s="43">
        <f>I855-2</f>
        <v>42088</v>
      </c>
      <c r="I855" s="43">
        <f t="shared" si="56"/>
        <v>42090</v>
      </c>
      <c r="J855" s="40" t="s">
        <v>6184</v>
      </c>
      <c r="K855" s="40">
        <v>100</v>
      </c>
    </row>
    <row r="856" spans="1:12" hidden="1">
      <c r="A856" s="40" t="s">
        <v>8018</v>
      </c>
      <c r="B856" s="48" t="s">
        <v>7927</v>
      </c>
      <c r="C856" s="48" t="s">
        <v>7928</v>
      </c>
      <c r="D856" s="41" t="s">
        <v>7938</v>
      </c>
      <c r="E856" s="40" t="s">
        <v>8020</v>
      </c>
      <c r="F856" s="40" t="s">
        <v>7904</v>
      </c>
      <c r="G856" s="40" t="s">
        <v>7908</v>
      </c>
      <c r="H856" s="43">
        <f>I856-1</f>
        <v>42090</v>
      </c>
      <c r="I856" s="42">
        <v>42091</v>
      </c>
      <c r="J856" s="40" t="s">
        <v>6184</v>
      </c>
      <c r="K856" s="40">
        <v>100</v>
      </c>
      <c r="L856" s="39" t="s">
        <v>7917</v>
      </c>
    </row>
    <row r="857" spans="1:12" hidden="1">
      <c r="A857" s="45" t="s">
        <v>8021</v>
      </c>
      <c r="B857" s="45" t="s">
        <v>7927</v>
      </c>
      <c r="C857" s="41" t="s">
        <v>7928</v>
      </c>
      <c r="D857" s="41" t="s">
        <v>7938</v>
      </c>
      <c r="E857" s="45" t="s">
        <v>8022</v>
      </c>
      <c r="F857" s="45" t="s">
        <v>1048</v>
      </c>
      <c r="G857" s="45" t="s">
        <v>7888</v>
      </c>
      <c r="H857" s="45"/>
      <c r="I857" s="45"/>
      <c r="J857" s="45"/>
      <c r="K857" s="45"/>
      <c r="L857" s="45"/>
    </row>
    <row r="858" spans="1:12" hidden="1">
      <c r="A858" s="45" t="s">
        <v>8021</v>
      </c>
      <c r="B858" s="45" t="s">
        <v>7927</v>
      </c>
      <c r="C858" s="41" t="s">
        <v>7928</v>
      </c>
      <c r="D858" s="41" t="s">
        <v>7938</v>
      </c>
      <c r="E858" s="45" t="s">
        <v>8022</v>
      </c>
      <c r="F858" s="45" t="s">
        <v>1048</v>
      </c>
      <c r="G858" s="45" t="s">
        <v>7889</v>
      </c>
      <c r="H858" s="60">
        <v>42114</v>
      </c>
      <c r="I858" s="45"/>
      <c r="J858" s="45"/>
      <c r="K858" s="45"/>
      <c r="L858" s="45"/>
    </row>
    <row r="859" spans="1:12" hidden="1">
      <c r="A859" s="45" t="s">
        <v>8021</v>
      </c>
      <c r="B859" s="45" t="s">
        <v>7927</v>
      </c>
      <c r="C859" s="41" t="s">
        <v>7928</v>
      </c>
      <c r="D859" s="41" t="s">
        <v>7938</v>
      </c>
      <c r="E859" s="45" t="s">
        <v>8022</v>
      </c>
      <c r="F859" s="45" t="s">
        <v>1048</v>
      </c>
      <c r="G859" s="45" t="s">
        <v>7890</v>
      </c>
      <c r="H859" s="45"/>
      <c r="I859" s="45"/>
      <c r="J859" s="45"/>
      <c r="K859" s="45"/>
      <c r="L859" s="45"/>
    </row>
    <row r="860" spans="1:12" hidden="1">
      <c r="A860" s="45" t="s">
        <v>8021</v>
      </c>
      <c r="B860" s="45" t="s">
        <v>7927</v>
      </c>
      <c r="C860" s="41" t="s">
        <v>7928</v>
      </c>
      <c r="D860" s="41" t="s">
        <v>7938</v>
      </c>
      <c r="E860" s="45" t="s">
        <v>8022</v>
      </c>
      <c r="F860" s="45" t="s">
        <v>1048</v>
      </c>
      <c r="G860" s="45" t="s">
        <v>7891</v>
      </c>
      <c r="H860" s="45"/>
      <c r="I860" s="45"/>
      <c r="J860" s="45"/>
      <c r="K860" s="45"/>
      <c r="L860" s="45"/>
    </row>
    <row r="861" spans="1:12" hidden="1">
      <c r="A861" s="45" t="s">
        <v>8021</v>
      </c>
      <c r="B861" s="45" t="s">
        <v>7927</v>
      </c>
      <c r="C861" s="41" t="s">
        <v>7928</v>
      </c>
      <c r="D861" s="41" t="s">
        <v>7938</v>
      </c>
      <c r="E861" s="45" t="s">
        <v>8022</v>
      </c>
      <c r="F861" s="45" t="s">
        <v>1048</v>
      </c>
      <c r="G861" s="45" t="s">
        <v>7892</v>
      </c>
      <c r="H861" s="60">
        <v>42124</v>
      </c>
      <c r="I861" s="45"/>
      <c r="J861" s="45"/>
      <c r="K861" s="45"/>
      <c r="L861" s="45"/>
    </row>
    <row r="862" spans="1:12" hidden="1">
      <c r="A862" s="45" t="s">
        <v>8021</v>
      </c>
      <c r="B862" s="45" t="s">
        <v>7927</v>
      </c>
      <c r="C862" s="41" t="s">
        <v>7928</v>
      </c>
      <c r="D862" s="41" t="s">
        <v>7938</v>
      </c>
      <c r="E862" s="45" t="s">
        <v>8022</v>
      </c>
      <c r="F862" s="45" t="s">
        <v>1048</v>
      </c>
      <c r="G862" s="45" t="s">
        <v>7893</v>
      </c>
      <c r="H862" s="45"/>
      <c r="I862" s="45"/>
      <c r="J862" s="45"/>
      <c r="K862" s="45"/>
      <c r="L862" s="45"/>
    </row>
    <row r="863" spans="1:12" hidden="1">
      <c r="A863" s="45" t="s">
        <v>8021</v>
      </c>
      <c r="B863" s="45" t="s">
        <v>7927</v>
      </c>
      <c r="C863" s="41" t="s">
        <v>7928</v>
      </c>
      <c r="D863" s="41" t="s">
        <v>7938</v>
      </c>
      <c r="E863" s="45" t="s">
        <v>8022</v>
      </c>
      <c r="F863" s="45" t="s">
        <v>1048</v>
      </c>
      <c r="G863" s="45" t="s">
        <v>7894</v>
      </c>
      <c r="H863" s="60">
        <v>42114</v>
      </c>
      <c r="I863" s="45"/>
      <c r="J863" s="45"/>
      <c r="K863" s="45"/>
      <c r="L863" s="45"/>
    </row>
    <row r="864" spans="1:12" hidden="1">
      <c r="A864" s="44" t="s">
        <v>8021</v>
      </c>
      <c r="B864" s="44" t="s">
        <v>7927</v>
      </c>
      <c r="C864" s="40" t="s">
        <v>7928</v>
      </c>
      <c r="D864" s="41" t="s">
        <v>7938</v>
      </c>
      <c r="E864" s="44" t="s">
        <v>8022</v>
      </c>
      <c r="F864" s="40" t="s">
        <v>7895</v>
      </c>
      <c r="G864" s="40" t="s">
        <v>7896</v>
      </c>
      <c r="H864" s="61">
        <f>I864-2</f>
        <v>42097</v>
      </c>
      <c r="I864" s="61">
        <f t="shared" ref="I864:I870" si="57">H865</f>
        <v>42099</v>
      </c>
      <c r="J864" s="44" t="s">
        <v>7945</v>
      </c>
      <c r="K864" s="44">
        <v>100</v>
      </c>
      <c r="L864" s="44"/>
    </row>
    <row r="865" spans="1:12" hidden="1">
      <c r="A865" s="44" t="s">
        <v>8021</v>
      </c>
      <c r="B865" s="44" t="s">
        <v>7927</v>
      </c>
      <c r="C865" s="40" t="s">
        <v>7928</v>
      </c>
      <c r="D865" s="41" t="s">
        <v>7938</v>
      </c>
      <c r="E865" s="44" t="s">
        <v>8022</v>
      </c>
      <c r="F865" s="40" t="s">
        <v>7898</v>
      </c>
      <c r="G865" s="40" t="s">
        <v>7899</v>
      </c>
      <c r="H865" s="61">
        <f>I865-1</f>
        <v>42099</v>
      </c>
      <c r="I865" s="61">
        <f t="shared" si="57"/>
        <v>42100</v>
      </c>
      <c r="J865" s="44" t="s">
        <v>7945</v>
      </c>
      <c r="K865" s="44">
        <v>100</v>
      </c>
      <c r="L865" s="44"/>
    </row>
    <row r="866" spans="1:12" hidden="1">
      <c r="A866" s="44" t="s">
        <v>8021</v>
      </c>
      <c r="B866" s="44" t="s">
        <v>7927</v>
      </c>
      <c r="C866" s="40" t="s">
        <v>7928</v>
      </c>
      <c r="D866" s="41" t="s">
        <v>7938</v>
      </c>
      <c r="E866" s="44" t="s">
        <v>8022</v>
      </c>
      <c r="F866" s="40" t="s">
        <v>7898</v>
      </c>
      <c r="G866" s="40" t="s">
        <v>7900</v>
      </c>
      <c r="H866" s="61">
        <f>I866-1</f>
        <v>42100</v>
      </c>
      <c r="I866" s="61">
        <f t="shared" si="57"/>
        <v>42101</v>
      </c>
      <c r="J866" s="44" t="s">
        <v>7945</v>
      </c>
      <c r="K866" s="44">
        <v>100</v>
      </c>
      <c r="L866" s="44"/>
    </row>
    <row r="867" spans="1:12">
      <c r="A867" s="44" t="s">
        <v>8021</v>
      </c>
      <c r="B867" s="44" t="s">
        <v>7927</v>
      </c>
      <c r="C867" s="40" t="s">
        <v>7928</v>
      </c>
      <c r="D867" s="41" t="s">
        <v>7938</v>
      </c>
      <c r="E867" s="44" t="s">
        <v>8022</v>
      </c>
      <c r="F867" s="40" t="s">
        <v>7901</v>
      </c>
      <c r="G867" s="40" t="s">
        <v>7902</v>
      </c>
      <c r="H867" s="61">
        <f>I867-5</f>
        <v>42101</v>
      </c>
      <c r="I867" s="61">
        <f t="shared" si="57"/>
        <v>42106</v>
      </c>
      <c r="J867" s="44" t="s">
        <v>7945</v>
      </c>
      <c r="K867" s="44">
        <v>100</v>
      </c>
      <c r="L867" s="44"/>
    </row>
    <row r="868" spans="1:12" hidden="1">
      <c r="A868" s="44" t="s">
        <v>8021</v>
      </c>
      <c r="B868" s="44" t="s">
        <v>7927</v>
      </c>
      <c r="C868" s="40" t="s">
        <v>7928</v>
      </c>
      <c r="D868" s="41" t="s">
        <v>7938</v>
      </c>
      <c r="E868" s="44" t="s">
        <v>8022</v>
      </c>
      <c r="F868" s="40" t="s">
        <v>7904</v>
      </c>
      <c r="G868" s="40" t="s">
        <v>7905</v>
      </c>
      <c r="H868" s="61">
        <f>I868-3</f>
        <v>42106</v>
      </c>
      <c r="I868" s="61">
        <f t="shared" si="57"/>
        <v>42109</v>
      </c>
      <c r="J868" s="44" t="s">
        <v>7945</v>
      </c>
      <c r="K868" s="44">
        <v>100</v>
      </c>
      <c r="L868" s="44"/>
    </row>
    <row r="869" spans="1:12" hidden="1">
      <c r="A869" s="44" t="s">
        <v>8021</v>
      </c>
      <c r="B869" s="44" t="s">
        <v>7927</v>
      </c>
      <c r="C869" s="40" t="s">
        <v>7928</v>
      </c>
      <c r="D869" s="41" t="s">
        <v>7938</v>
      </c>
      <c r="E869" s="44" t="s">
        <v>8022</v>
      </c>
      <c r="F869" s="40" t="s">
        <v>7904</v>
      </c>
      <c r="G869" s="40" t="s">
        <v>7906</v>
      </c>
      <c r="H869" s="61">
        <f>I869-2</f>
        <v>42109</v>
      </c>
      <c r="I869" s="61">
        <f t="shared" si="57"/>
        <v>42111</v>
      </c>
      <c r="J869" s="44" t="s">
        <v>7945</v>
      </c>
      <c r="K869" s="44">
        <v>100</v>
      </c>
      <c r="L869" s="44"/>
    </row>
    <row r="870" spans="1:12" hidden="1">
      <c r="A870" s="44" t="s">
        <v>8021</v>
      </c>
      <c r="B870" s="44" t="s">
        <v>7927</v>
      </c>
      <c r="C870" s="40" t="s">
        <v>7928</v>
      </c>
      <c r="D870" s="41" t="s">
        <v>7938</v>
      </c>
      <c r="E870" s="44" t="s">
        <v>8022</v>
      </c>
      <c r="F870" s="40" t="s">
        <v>7904</v>
      </c>
      <c r="G870" s="40" t="s">
        <v>7907</v>
      </c>
      <c r="H870" s="61">
        <f>I870-2</f>
        <v>42111</v>
      </c>
      <c r="I870" s="61">
        <f t="shared" si="57"/>
        <v>42113</v>
      </c>
      <c r="J870" s="44" t="s">
        <v>7945</v>
      </c>
      <c r="K870" s="44">
        <v>100</v>
      </c>
      <c r="L870" s="44"/>
    </row>
    <row r="871" spans="1:12" hidden="1">
      <c r="A871" s="44" t="s">
        <v>8021</v>
      </c>
      <c r="B871" s="44" t="s">
        <v>7927</v>
      </c>
      <c r="C871" s="40" t="s">
        <v>7928</v>
      </c>
      <c r="D871" s="41" t="s">
        <v>7938</v>
      </c>
      <c r="E871" s="44" t="s">
        <v>8022</v>
      </c>
      <c r="F871" s="40" t="s">
        <v>7904</v>
      </c>
      <c r="G871" s="40" t="s">
        <v>7908</v>
      </c>
      <c r="H871" s="61">
        <f>I871-1</f>
        <v>42113</v>
      </c>
      <c r="I871" s="60">
        <v>42114</v>
      </c>
      <c r="J871" s="44" t="s">
        <v>7945</v>
      </c>
      <c r="K871" s="44">
        <v>100</v>
      </c>
      <c r="L871" s="44" t="s">
        <v>8023</v>
      </c>
    </row>
    <row r="872" spans="1:12" hidden="1">
      <c r="A872" s="41" t="s">
        <v>7934</v>
      </c>
      <c r="B872" s="49" t="s">
        <v>7927</v>
      </c>
      <c r="C872" s="49" t="s">
        <v>7928</v>
      </c>
      <c r="D872" s="41" t="s">
        <v>7929</v>
      </c>
      <c r="E872" s="41" t="s">
        <v>8024</v>
      </c>
      <c r="F872" s="41" t="s">
        <v>1048</v>
      </c>
      <c r="G872" s="41" t="s">
        <v>7888</v>
      </c>
      <c r="H872" s="42">
        <v>41992</v>
      </c>
      <c r="I872" s="41"/>
      <c r="J872" s="41"/>
      <c r="K872" s="41"/>
    </row>
    <row r="873" spans="1:12" hidden="1">
      <c r="A873" s="41" t="s">
        <v>7934</v>
      </c>
      <c r="B873" s="49" t="s">
        <v>7927</v>
      </c>
      <c r="C873" s="49" t="s">
        <v>7928</v>
      </c>
      <c r="D873" s="41" t="s">
        <v>7929</v>
      </c>
      <c r="E873" s="41" t="s">
        <v>8024</v>
      </c>
      <c r="F873" s="41" t="s">
        <v>1048</v>
      </c>
      <c r="G873" s="41" t="s">
        <v>7889</v>
      </c>
      <c r="H873" s="59"/>
      <c r="I873" s="41"/>
      <c r="J873" s="41"/>
      <c r="K873" s="41"/>
    </row>
    <row r="874" spans="1:12" hidden="1">
      <c r="A874" s="41" t="s">
        <v>7934</v>
      </c>
      <c r="B874" s="49" t="s">
        <v>7927</v>
      </c>
      <c r="C874" s="49" t="s">
        <v>7928</v>
      </c>
      <c r="D874" s="41" t="s">
        <v>7929</v>
      </c>
      <c r="E874" s="41" t="s">
        <v>8024</v>
      </c>
      <c r="F874" s="41" t="s">
        <v>1048</v>
      </c>
      <c r="G874" s="41" t="s">
        <v>7890</v>
      </c>
      <c r="H874" s="41"/>
      <c r="I874" s="41"/>
      <c r="J874" s="41"/>
      <c r="K874" s="41"/>
    </row>
    <row r="875" spans="1:12" hidden="1">
      <c r="A875" s="41" t="s">
        <v>7934</v>
      </c>
      <c r="B875" s="49" t="s">
        <v>7927</v>
      </c>
      <c r="C875" s="49" t="s">
        <v>7928</v>
      </c>
      <c r="D875" s="41" t="s">
        <v>7929</v>
      </c>
      <c r="E875" s="41" t="s">
        <v>8024</v>
      </c>
      <c r="F875" s="41" t="s">
        <v>1048</v>
      </c>
      <c r="G875" s="41" t="s">
        <v>7891</v>
      </c>
      <c r="H875" s="42"/>
      <c r="I875" s="41"/>
      <c r="J875" s="41"/>
      <c r="K875" s="41"/>
    </row>
    <row r="876" spans="1:12" hidden="1">
      <c r="A876" s="41" t="s">
        <v>7934</v>
      </c>
      <c r="B876" s="49" t="s">
        <v>7927</v>
      </c>
      <c r="C876" s="49" t="s">
        <v>7928</v>
      </c>
      <c r="D876" s="41" t="s">
        <v>7929</v>
      </c>
      <c r="E876" s="41" t="s">
        <v>8024</v>
      </c>
      <c r="F876" s="41" t="s">
        <v>1048</v>
      </c>
      <c r="G876" s="41" t="s">
        <v>7892</v>
      </c>
      <c r="H876" s="42"/>
      <c r="I876" s="41"/>
      <c r="J876" s="41"/>
      <c r="K876" s="41"/>
    </row>
    <row r="877" spans="1:12" hidden="1">
      <c r="A877" s="41" t="s">
        <v>7934</v>
      </c>
      <c r="B877" s="49" t="s">
        <v>7927</v>
      </c>
      <c r="C877" s="49" t="s">
        <v>7928</v>
      </c>
      <c r="D877" s="41" t="s">
        <v>7929</v>
      </c>
      <c r="E877" s="41" t="s">
        <v>8024</v>
      </c>
      <c r="F877" s="41" t="s">
        <v>1048</v>
      </c>
      <c r="G877" s="41" t="s">
        <v>7893</v>
      </c>
      <c r="H877" s="42"/>
      <c r="I877" s="41"/>
      <c r="J877" s="41"/>
      <c r="K877" s="41"/>
    </row>
    <row r="878" spans="1:12" hidden="1">
      <c r="A878" s="41" t="s">
        <v>7934</v>
      </c>
      <c r="B878" s="49" t="s">
        <v>7927</v>
      </c>
      <c r="C878" s="49" t="s">
        <v>7928</v>
      </c>
      <c r="D878" s="41" t="s">
        <v>7929</v>
      </c>
      <c r="E878" s="41" t="s">
        <v>8024</v>
      </c>
      <c r="F878" s="41" t="s">
        <v>1048</v>
      </c>
      <c r="G878" s="41" t="s">
        <v>7894</v>
      </c>
      <c r="H878" s="42">
        <v>42009</v>
      </c>
      <c r="I878" s="41"/>
      <c r="J878" s="41"/>
      <c r="K878" s="41"/>
    </row>
    <row r="879" spans="1:12" hidden="1">
      <c r="A879" s="40" t="s">
        <v>7934</v>
      </c>
      <c r="B879" s="48" t="s">
        <v>7927</v>
      </c>
      <c r="C879" s="48" t="s">
        <v>7928</v>
      </c>
      <c r="D879" s="41" t="s">
        <v>7929</v>
      </c>
      <c r="E879" s="40" t="s">
        <v>8024</v>
      </c>
      <c r="F879" s="40" t="s">
        <v>7895</v>
      </c>
      <c r="G879" s="40" t="s">
        <v>7896</v>
      </c>
      <c r="H879" s="43">
        <f>I879-2</f>
        <v>41992</v>
      </c>
      <c r="I879" s="43">
        <f t="shared" ref="I879:I885" si="58">H880</f>
        <v>41994</v>
      </c>
      <c r="J879" s="40" t="s">
        <v>145</v>
      </c>
      <c r="K879" s="40">
        <v>100</v>
      </c>
    </row>
    <row r="880" spans="1:12" hidden="1">
      <c r="A880" s="40" t="s">
        <v>7934</v>
      </c>
      <c r="B880" s="48" t="s">
        <v>7927</v>
      </c>
      <c r="C880" s="48" t="s">
        <v>7928</v>
      </c>
      <c r="D880" s="41" t="s">
        <v>7929</v>
      </c>
      <c r="E880" s="40" t="s">
        <v>8024</v>
      </c>
      <c r="F880" s="40" t="s">
        <v>7898</v>
      </c>
      <c r="G880" s="40" t="s">
        <v>7899</v>
      </c>
      <c r="H880" s="43">
        <f>I880-1</f>
        <v>41994</v>
      </c>
      <c r="I880" s="43">
        <f t="shared" si="58"/>
        <v>41995</v>
      </c>
      <c r="J880" s="40" t="s">
        <v>145</v>
      </c>
      <c r="K880" s="40">
        <v>100</v>
      </c>
    </row>
    <row r="881" spans="1:12" hidden="1">
      <c r="A881" s="40" t="s">
        <v>7934</v>
      </c>
      <c r="B881" s="48" t="s">
        <v>7927</v>
      </c>
      <c r="C881" s="48" t="s">
        <v>7928</v>
      </c>
      <c r="D881" s="41" t="s">
        <v>7929</v>
      </c>
      <c r="E881" s="40" t="s">
        <v>8024</v>
      </c>
      <c r="F881" s="40" t="s">
        <v>7898</v>
      </c>
      <c r="G881" s="40" t="s">
        <v>7900</v>
      </c>
      <c r="H881" s="43">
        <f>I881-1</f>
        <v>41995</v>
      </c>
      <c r="I881" s="43">
        <f t="shared" si="58"/>
        <v>41996</v>
      </c>
      <c r="J881" s="40" t="s">
        <v>145</v>
      </c>
      <c r="K881" s="40">
        <v>100</v>
      </c>
    </row>
    <row r="882" spans="1:12">
      <c r="A882" s="40" t="s">
        <v>7934</v>
      </c>
      <c r="B882" s="48" t="s">
        <v>7927</v>
      </c>
      <c r="C882" s="48" t="s">
        <v>7928</v>
      </c>
      <c r="D882" s="41" t="s">
        <v>7929</v>
      </c>
      <c r="E882" s="40" t="s">
        <v>8024</v>
      </c>
      <c r="F882" s="40" t="s">
        <v>7901</v>
      </c>
      <c r="G882" s="40" t="s">
        <v>7902</v>
      </c>
      <c r="H882" s="43">
        <f>I882-5</f>
        <v>41996</v>
      </c>
      <c r="I882" s="43">
        <f t="shared" si="58"/>
        <v>42001</v>
      </c>
      <c r="J882" s="40" t="s">
        <v>145</v>
      </c>
      <c r="K882" s="40">
        <v>100</v>
      </c>
    </row>
    <row r="883" spans="1:12" hidden="1">
      <c r="A883" s="40" t="s">
        <v>7934</v>
      </c>
      <c r="B883" s="48" t="s">
        <v>7927</v>
      </c>
      <c r="C883" s="48" t="s">
        <v>7928</v>
      </c>
      <c r="D883" s="41" t="s">
        <v>7929</v>
      </c>
      <c r="E883" s="40" t="s">
        <v>8024</v>
      </c>
      <c r="F883" s="40" t="s">
        <v>7904</v>
      </c>
      <c r="G883" s="40" t="s">
        <v>7905</v>
      </c>
      <c r="H883" s="43">
        <f>I883-3</f>
        <v>42001</v>
      </c>
      <c r="I883" s="43">
        <f t="shared" si="58"/>
        <v>42004</v>
      </c>
      <c r="J883" s="40" t="s">
        <v>145</v>
      </c>
      <c r="K883" s="40">
        <v>100</v>
      </c>
    </row>
    <row r="884" spans="1:12" hidden="1">
      <c r="A884" s="40" t="s">
        <v>7934</v>
      </c>
      <c r="B884" s="48" t="s">
        <v>7927</v>
      </c>
      <c r="C884" s="48" t="s">
        <v>7928</v>
      </c>
      <c r="D884" s="41" t="s">
        <v>7929</v>
      </c>
      <c r="E884" s="40" t="s">
        <v>8024</v>
      </c>
      <c r="F884" s="40" t="s">
        <v>7904</v>
      </c>
      <c r="G884" s="40" t="s">
        <v>7906</v>
      </c>
      <c r="H884" s="43">
        <f>I884-2</f>
        <v>42004</v>
      </c>
      <c r="I884" s="43">
        <f t="shared" si="58"/>
        <v>42006</v>
      </c>
      <c r="J884" s="40" t="s">
        <v>145</v>
      </c>
      <c r="K884" s="40">
        <v>100</v>
      </c>
    </row>
    <row r="885" spans="1:12" hidden="1">
      <c r="A885" s="40" t="s">
        <v>7934</v>
      </c>
      <c r="B885" s="48" t="s">
        <v>7927</v>
      </c>
      <c r="C885" s="48" t="s">
        <v>7928</v>
      </c>
      <c r="D885" s="41" t="s">
        <v>7929</v>
      </c>
      <c r="E885" s="40" t="s">
        <v>8024</v>
      </c>
      <c r="F885" s="40" t="s">
        <v>7904</v>
      </c>
      <c r="G885" s="40" t="s">
        <v>7907</v>
      </c>
      <c r="H885" s="43">
        <f>I885-2</f>
        <v>42006</v>
      </c>
      <c r="I885" s="43">
        <f t="shared" si="58"/>
        <v>42008</v>
      </c>
      <c r="J885" s="40" t="s">
        <v>145</v>
      </c>
      <c r="K885" s="40">
        <v>100</v>
      </c>
    </row>
    <row r="886" spans="1:12" hidden="1">
      <c r="A886" s="40" t="s">
        <v>7934</v>
      </c>
      <c r="B886" s="48" t="s">
        <v>7927</v>
      </c>
      <c r="C886" s="48" t="s">
        <v>7928</v>
      </c>
      <c r="D886" s="41" t="s">
        <v>7929</v>
      </c>
      <c r="E886" s="51" t="s">
        <v>8024</v>
      </c>
      <c r="F886" s="40" t="s">
        <v>7904</v>
      </c>
      <c r="G886" s="40" t="s">
        <v>7908</v>
      </c>
      <c r="H886" s="43">
        <f>I886-1</f>
        <v>42008</v>
      </c>
      <c r="I886" s="42">
        <v>42009</v>
      </c>
      <c r="J886" s="40" t="s">
        <v>145</v>
      </c>
      <c r="K886" s="40">
        <v>0</v>
      </c>
      <c r="L886" s="39" t="s">
        <v>7909</v>
      </c>
    </row>
    <row r="887" spans="1:12" hidden="1">
      <c r="A887" s="55" t="s">
        <v>4786</v>
      </c>
      <c r="B887" s="49" t="s">
        <v>7927</v>
      </c>
      <c r="C887" s="41" t="s">
        <v>7928</v>
      </c>
      <c r="D887" s="41" t="s">
        <v>7929</v>
      </c>
      <c r="E887" s="41" t="s">
        <v>8025</v>
      </c>
      <c r="F887" s="41" t="s">
        <v>1048</v>
      </c>
      <c r="G887" s="41" t="s">
        <v>7888</v>
      </c>
      <c r="H887" s="42">
        <v>42048</v>
      </c>
      <c r="I887" s="41"/>
      <c r="J887" s="41"/>
      <c r="K887" s="41"/>
      <c r="L887" s="41"/>
    </row>
    <row r="888" spans="1:12" hidden="1">
      <c r="A888" s="55" t="s">
        <v>4786</v>
      </c>
      <c r="B888" s="49" t="s">
        <v>7927</v>
      </c>
      <c r="C888" s="41" t="s">
        <v>7928</v>
      </c>
      <c r="D888" s="41" t="s">
        <v>7929</v>
      </c>
      <c r="E888" s="41" t="s">
        <v>8025</v>
      </c>
      <c r="F888" s="41" t="s">
        <v>1048</v>
      </c>
      <c r="G888" s="41" t="s">
        <v>7889</v>
      </c>
      <c r="H888" s="42">
        <v>42039</v>
      </c>
      <c r="I888" s="41"/>
      <c r="J888" s="41"/>
      <c r="K888" s="41"/>
      <c r="L888" s="41"/>
    </row>
    <row r="889" spans="1:12" hidden="1">
      <c r="A889" s="55" t="s">
        <v>4786</v>
      </c>
      <c r="B889" s="49" t="s">
        <v>7927</v>
      </c>
      <c r="C889" s="41" t="s">
        <v>7928</v>
      </c>
      <c r="D889" s="41" t="s">
        <v>7929</v>
      </c>
      <c r="E889" s="41" t="s">
        <v>8025</v>
      </c>
      <c r="F889" s="41" t="s">
        <v>1048</v>
      </c>
      <c r="G889" s="41" t="s">
        <v>7890</v>
      </c>
      <c r="H889" s="42"/>
      <c r="I889" s="41"/>
      <c r="J889" s="41"/>
      <c r="K889" s="41"/>
      <c r="L889" s="41"/>
    </row>
    <row r="890" spans="1:12" hidden="1">
      <c r="A890" s="55" t="s">
        <v>4786</v>
      </c>
      <c r="B890" s="49" t="s">
        <v>7927</v>
      </c>
      <c r="C890" s="41" t="s">
        <v>7928</v>
      </c>
      <c r="D890" s="41" t="s">
        <v>7929</v>
      </c>
      <c r="E890" s="41" t="s">
        <v>8025</v>
      </c>
      <c r="F890" s="41" t="s">
        <v>1048</v>
      </c>
      <c r="G890" s="41" t="s">
        <v>7891</v>
      </c>
      <c r="H890" s="42"/>
      <c r="I890" s="41"/>
      <c r="J890" s="41"/>
      <c r="K890" s="41"/>
      <c r="L890" s="41"/>
    </row>
    <row r="891" spans="1:12" hidden="1">
      <c r="A891" s="55" t="s">
        <v>4786</v>
      </c>
      <c r="B891" s="49" t="s">
        <v>7927</v>
      </c>
      <c r="C891" s="41" t="s">
        <v>7928</v>
      </c>
      <c r="D891" s="41" t="s">
        <v>7929</v>
      </c>
      <c r="E891" s="41" t="s">
        <v>8025</v>
      </c>
      <c r="F891" s="41" t="s">
        <v>1048</v>
      </c>
      <c r="G891" s="41" t="s">
        <v>7892</v>
      </c>
      <c r="H891" s="53"/>
      <c r="I891" s="41"/>
      <c r="J891" s="41"/>
      <c r="K891" s="41"/>
      <c r="L891" s="41"/>
    </row>
    <row r="892" spans="1:12" hidden="1">
      <c r="A892" s="55" t="s">
        <v>4786</v>
      </c>
      <c r="B892" s="49" t="s">
        <v>7927</v>
      </c>
      <c r="C892" s="41" t="s">
        <v>7928</v>
      </c>
      <c r="D892" s="41" t="s">
        <v>7929</v>
      </c>
      <c r="E892" s="41" t="s">
        <v>8025</v>
      </c>
      <c r="F892" s="41" t="s">
        <v>1048</v>
      </c>
      <c r="G892" s="41" t="s">
        <v>7893</v>
      </c>
      <c r="H892" s="42"/>
      <c r="I892" s="41"/>
      <c r="J892" s="41"/>
      <c r="K892" s="41"/>
      <c r="L892" s="41"/>
    </row>
    <row r="893" spans="1:12" hidden="1">
      <c r="A893" s="55" t="s">
        <v>4786</v>
      </c>
      <c r="B893" s="49" t="s">
        <v>7927</v>
      </c>
      <c r="C893" s="41" t="s">
        <v>7928</v>
      </c>
      <c r="D893" s="41" t="s">
        <v>7929</v>
      </c>
      <c r="E893" s="41" t="s">
        <v>8025</v>
      </c>
      <c r="F893" s="41" t="s">
        <v>1048</v>
      </c>
      <c r="G893" s="41" t="s">
        <v>7894</v>
      </c>
      <c r="H893" s="42">
        <v>42063</v>
      </c>
      <c r="I893" s="41"/>
      <c r="J893" s="41"/>
      <c r="K893" s="41"/>
      <c r="L893" s="41"/>
    </row>
    <row r="894" spans="1:12" hidden="1">
      <c r="A894" s="54" t="s">
        <v>4786</v>
      </c>
      <c r="B894" s="48" t="s">
        <v>7927</v>
      </c>
      <c r="C894" s="40" t="s">
        <v>7928</v>
      </c>
      <c r="D894" s="41" t="s">
        <v>7929</v>
      </c>
      <c r="E894" s="40" t="s">
        <v>8025</v>
      </c>
      <c r="F894" s="40" t="s">
        <v>7895</v>
      </c>
      <c r="G894" s="40" t="s">
        <v>7896</v>
      </c>
      <c r="H894" s="43">
        <f>I894-2</f>
        <v>42046</v>
      </c>
      <c r="I894" s="43">
        <f t="shared" ref="I894:I900" si="59">H895</f>
        <v>42048</v>
      </c>
      <c r="J894" s="40" t="s">
        <v>145</v>
      </c>
      <c r="K894" s="40">
        <v>100</v>
      </c>
      <c r="L894" s="40"/>
    </row>
    <row r="895" spans="1:12" hidden="1">
      <c r="A895" s="54" t="s">
        <v>4786</v>
      </c>
      <c r="B895" s="48" t="s">
        <v>7927</v>
      </c>
      <c r="C895" s="40" t="s">
        <v>7928</v>
      </c>
      <c r="D895" s="41" t="s">
        <v>7929</v>
      </c>
      <c r="E895" s="40" t="s">
        <v>8025</v>
      </c>
      <c r="F895" s="40" t="s">
        <v>7898</v>
      </c>
      <c r="G895" s="40" t="s">
        <v>7899</v>
      </c>
      <c r="H895" s="43">
        <f>I895-1</f>
        <v>42048</v>
      </c>
      <c r="I895" s="43">
        <f t="shared" si="59"/>
        <v>42049</v>
      </c>
      <c r="J895" s="40" t="s">
        <v>145</v>
      </c>
      <c r="K895" s="40">
        <v>100</v>
      </c>
      <c r="L895" s="40"/>
    </row>
    <row r="896" spans="1:12" hidden="1">
      <c r="A896" s="54" t="s">
        <v>4786</v>
      </c>
      <c r="B896" s="48" t="s">
        <v>7927</v>
      </c>
      <c r="C896" s="40" t="s">
        <v>7928</v>
      </c>
      <c r="D896" s="41" t="s">
        <v>7929</v>
      </c>
      <c r="E896" s="40" t="s">
        <v>8025</v>
      </c>
      <c r="F896" s="40" t="s">
        <v>7898</v>
      </c>
      <c r="G896" s="40" t="s">
        <v>7925</v>
      </c>
      <c r="H896" s="43">
        <f>I896-1</f>
        <v>42049</v>
      </c>
      <c r="I896" s="43">
        <f t="shared" si="59"/>
        <v>42050</v>
      </c>
      <c r="J896" s="40" t="s">
        <v>145</v>
      </c>
      <c r="K896" s="40">
        <v>100</v>
      </c>
      <c r="L896" s="40"/>
    </row>
    <row r="897" spans="1:12">
      <c r="A897" s="54" t="s">
        <v>4786</v>
      </c>
      <c r="B897" s="48" t="s">
        <v>7927</v>
      </c>
      <c r="C897" s="40" t="s">
        <v>7928</v>
      </c>
      <c r="D897" s="41" t="s">
        <v>7929</v>
      </c>
      <c r="E897" s="40" t="s">
        <v>8025</v>
      </c>
      <c r="F897" s="40" t="s">
        <v>7901</v>
      </c>
      <c r="G897" s="40" t="s">
        <v>7940</v>
      </c>
      <c r="H897" s="43">
        <f>I897-5</f>
        <v>42050</v>
      </c>
      <c r="I897" s="43">
        <f t="shared" si="59"/>
        <v>42055</v>
      </c>
      <c r="J897" s="40" t="s">
        <v>145</v>
      </c>
      <c r="K897" s="40">
        <v>100</v>
      </c>
      <c r="L897" s="40"/>
    </row>
    <row r="898" spans="1:12" hidden="1">
      <c r="A898" s="54" t="s">
        <v>4786</v>
      </c>
      <c r="B898" s="48" t="s">
        <v>7927</v>
      </c>
      <c r="C898" s="40" t="s">
        <v>7928</v>
      </c>
      <c r="D898" s="41" t="s">
        <v>7929</v>
      </c>
      <c r="E898" s="40" t="s">
        <v>8025</v>
      </c>
      <c r="F898" s="40" t="s">
        <v>7904</v>
      </c>
      <c r="G898" s="40" t="s">
        <v>7905</v>
      </c>
      <c r="H898" s="43">
        <f>I898-3</f>
        <v>42055</v>
      </c>
      <c r="I898" s="43">
        <f t="shared" si="59"/>
        <v>42058</v>
      </c>
      <c r="J898" s="40" t="s">
        <v>145</v>
      </c>
      <c r="K898" s="40">
        <v>100</v>
      </c>
    </row>
    <row r="899" spans="1:12" hidden="1">
      <c r="A899" s="54" t="s">
        <v>4786</v>
      </c>
      <c r="B899" s="48" t="s">
        <v>7927</v>
      </c>
      <c r="C899" s="40" t="s">
        <v>7928</v>
      </c>
      <c r="D899" s="41" t="s">
        <v>7929</v>
      </c>
      <c r="E899" s="40" t="s">
        <v>8025</v>
      </c>
      <c r="F899" s="40" t="s">
        <v>7904</v>
      </c>
      <c r="G899" s="40" t="s">
        <v>7906</v>
      </c>
      <c r="H899" s="43">
        <f>I899-2</f>
        <v>42058</v>
      </c>
      <c r="I899" s="43">
        <f t="shared" si="59"/>
        <v>42060</v>
      </c>
      <c r="J899" s="40" t="s">
        <v>145</v>
      </c>
      <c r="K899" s="40">
        <v>100</v>
      </c>
    </row>
    <row r="900" spans="1:12" hidden="1">
      <c r="A900" s="54" t="s">
        <v>4786</v>
      </c>
      <c r="B900" s="48" t="s">
        <v>7927</v>
      </c>
      <c r="C900" s="40" t="s">
        <v>7928</v>
      </c>
      <c r="D900" s="41" t="s">
        <v>7929</v>
      </c>
      <c r="E900" s="40" t="s">
        <v>8025</v>
      </c>
      <c r="F900" s="40" t="s">
        <v>7904</v>
      </c>
      <c r="G900" s="40" t="s">
        <v>7907</v>
      </c>
      <c r="H900" s="43">
        <f>I900-2</f>
        <v>42060</v>
      </c>
      <c r="I900" s="43">
        <f t="shared" si="59"/>
        <v>42062</v>
      </c>
      <c r="J900" s="40" t="s">
        <v>145</v>
      </c>
      <c r="K900" s="40">
        <v>100</v>
      </c>
    </row>
    <row r="901" spans="1:12" hidden="1">
      <c r="A901" s="54" t="s">
        <v>4786</v>
      </c>
      <c r="B901" s="48" t="s">
        <v>7927</v>
      </c>
      <c r="C901" s="40" t="s">
        <v>7928</v>
      </c>
      <c r="D901" s="41" t="s">
        <v>7929</v>
      </c>
      <c r="E901" s="40" t="s">
        <v>8025</v>
      </c>
      <c r="F901" s="40" t="s">
        <v>7904</v>
      </c>
      <c r="G901" s="40" t="s">
        <v>7908</v>
      </c>
      <c r="H901" s="43">
        <f>I901-1</f>
        <v>42062</v>
      </c>
      <c r="I901" s="42">
        <v>42063</v>
      </c>
      <c r="J901" s="40" t="s">
        <v>145</v>
      </c>
      <c r="K901" s="40">
        <v>100</v>
      </c>
      <c r="L901" s="39" t="s">
        <v>7917</v>
      </c>
    </row>
    <row r="902" spans="1:12" hidden="1">
      <c r="A902" s="45" t="s">
        <v>7943</v>
      </c>
      <c r="B902" s="49" t="s">
        <v>7927</v>
      </c>
      <c r="C902" s="45" t="s">
        <v>7928</v>
      </c>
      <c r="D902" s="41" t="s">
        <v>7929</v>
      </c>
      <c r="E902" s="41" t="s">
        <v>8026</v>
      </c>
      <c r="F902" s="41" t="s">
        <v>1048</v>
      </c>
      <c r="G902" s="41" t="s">
        <v>7888</v>
      </c>
      <c r="H902" s="42">
        <v>42016</v>
      </c>
      <c r="I902" s="41"/>
      <c r="J902" s="41"/>
      <c r="K902" s="41"/>
      <c r="L902" s="41"/>
    </row>
    <row r="903" spans="1:12" hidden="1">
      <c r="A903" s="45" t="s">
        <v>7943</v>
      </c>
      <c r="B903" s="49" t="s">
        <v>7927</v>
      </c>
      <c r="C903" s="45" t="s">
        <v>7928</v>
      </c>
      <c r="D903" s="41" t="s">
        <v>7929</v>
      </c>
      <c r="E903" s="41" t="s">
        <v>8026</v>
      </c>
      <c r="F903" s="41" t="s">
        <v>1048</v>
      </c>
      <c r="G903" s="41" t="s">
        <v>7889</v>
      </c>
      <c r="H903" s="42"/>
      <c r="I903" s="41"/>
      <c r="J903" s="41"/>
      <c r="K903" s="41"/>
      <c r="L903" s="41"/>
    </row>
    <row r="904" spans="1:12" hidden="1">
      <c r="A904" s="45" t="s">
        <v>7943</v>
      </c>
      <c r="B904" s="49" t="s">
        <v>7927</v>
      </c>
      <c r="C904" s="45" t="s">
        <v>7928</v>
      </c>
      <c r="D904" s="41" t="s">
        <v>7929</v>
      </c>
      <c r="E904" s="41" t="s">
        <v>8026</v>
      </c>
      <c r="F904" s="41" t="s">
        <v>1048</v>
      </c>
      <c r="G904" s="41" t="s">
        <v>7890</v>
      </c>
      <c r="H904" s="42"/>
      <c r="I904" s="41"/>
      <c r="J904" s="41"/>
      <c r="K904" s="41"/>
      <c r="L904" s="41"/>
    </row>
    <row r="905" spans="1:12" hidden="1">
      <c r="A905" s="45" t="s">
        <v>7943</v>
      </c>
      <c r="B905" s="49" t="s">
        <v>7927</v>
      </c>
      <c r="C905" s="45" t="s">
        <v>7928</v>
      </c>
      <c r="D905" s="41" t="s">
        <v>7929</v>
      </c>
      <c r="E905" s="41" t="s">
        <v>8026</v>
      </c>
      <c r="F905" s="41" t="s">
        <v>1048</v>
      </c>
      <c r="G905" s="41" t="s">
        <v>7891</v>
      </c>
      <c r="H905" s="42"/>
      <c r="I905" s="41"/>
      <c r="J905" s="41"/>
      <c r="K905" s="41"/>
      <c r="L905" s="41"/>
    </row>
    <row r="906" spans="1:12" hidden="1">
      <c r="A906" s="45" t="s">
        <v>7943</v>
      </c>
      <c r="B906" s="49" t="s">
        <v>7927</v>
      </c>
      <c r="C906" s="45" t="s">
        <v>7928</v>
      </c>
      <c r="D906" s="41" t="s">
        <v>7929</v>
      </c>
      <c r="E906" s="41" t="s">
        <v>8026</v>
      </c>
      <c r="F906" s="41" t="s">
        <v>1048</v>
      </c>
      <c r="G906" s="41" t="s">
        <v>7892</v>
      </c>
      <c r="H906" s="53"/>
      <c r="I906" s="41"/>
      <c r="J906" s="41"/>
      <c r="K906" s="41"/>
      <c r="L906" s="41"/>
    </row>
    <row r="907" spans="1:12" hidden="1">
      <c r="A907" s="45" t="s">
        <v>7943</v>
      </c>
      <c r="B907" s="49" t="s">
        <v>7927</v>
      </c>
      <c r="C907" s="45" t="s">
        <v>7928</v>
      </c>
      <c r="D907" s="41" t="s">
        <v>7929</v>
      </c>
      <c r="E907" s="41" t="s">
        <v>8026</v>
      </c>
      <c r="F907" s="41" t="s">
        <v>1048</v>
      </c>
      <c r="G907" s="41" t="s">
        <v>7893</v>
      </c>
      <c r="H907" s="42"/>
      <c r="I907" s="41"/>
      <c r="J907" s="41"/>
      <c r="K907" s="41"/>
      <c r="L907" s="41"/>
    </row>
    <row r="908" spans="1:12" hidden="1">
      <c r="A908" s="45" t="s">
        <v>7943</v>
      </c>
      <c r="B908" s="49" t="s">
        <v>7927</v>
      </c>
      <c r="C908" s="45" t="s">
        <v>7928</v>
      </c>
      <c r="D908" s="41" t="s">
        <v>7929</v>
      </c>
      <c r="E908" s="41" t="s">
        <v>8026</v>
      </c>
      <c r="F908" s="41" t="s">
        <v>1048</v>
      </c>
      <c r="G908" s="41" t="s">
        <v>7894</v>
      </c>
      <c r="H908" s="42">
        <v>42033</v>
      </c>
      <c r="I908" s="41"/>
      <c r="J908" s="41"/>
      <c r="K908" s="41"/>
      <c r="L908" s="41"/>
    </row>
    <row r="909" spans="1:12" hidden="1">
      <c r="A909" s="44" t="s">
        <v>7943</v>
      </c>
      <c r="B909" s="48" t="s">
        <v>7927</v>
      </c>
      <c r="C909" s="44" t="s">
        <v>7928</v>
      </c>
      <c r="D909" s="41" t="s">
        <v>7929</v>
      </c>
      <c r="E909" s="40" t="s">
        <v>8026</v>
      </c>
      <c r="F909" s="40" t="s">
        <v>7895</v>
      </c>
      <c r="G909" s="40" t="s">
        <v>7896</v>
      </c>
      <c r="H909" s="43">
        <f>I909-2</f>
        <v>42016</v>
      </c>
      <c r="I909" s="43">
        <f t="shared" ref="I909:I915" si="60">H910</f>
        <v>42018</v>
      </c>
      <c r="J909" s="40" t="s">
        <v>7945</v>
      </c>
      <c r="K909" s="40">
        <v>100</v>
      </c>
      <c r="L909" s="40"/>
    </row>
    <row r="910" spans="1:12" hidden="1">
      <c r="A910" s="44" t="s">
        <v>7943</v>
      </c>
      <c r="B910" s="48" t="s">
        <v>7927</v>
      </c>
      <c r="C910" s="44" t="s">
        <v>7928</v>
      </c>
      <c r="D910" s="41" t="s">
        <v>7929</v>
      </c>
      <c r="E910" s="40" t="s">
        <v>8026</v>
      </c>
      <c r="F910" s="40" t="s">
        <v>7898</v>
      </c>
      <c r="G910" s="40" t="s">
        <v>7899</v>
      </c>
      <c r="H910" s="43">
        <f>I910-1</f>
        <v>42018</v>
      </c>
      <c r="I910" s="43">
        <f t="shared" si="60"/>
        <v>42019</v>
      </c>
      <c r="J910" s="40" t="s">
        <v>7945</v>
      </c>
      <c r="K910" s="40">
        <v>100</v>
      </c>
      <c r="L910" s="40"/>
    </row>
    <row r="911" spans="1:12" hidden="1">
      <c r="A911" s="44" t="s">
        <v>7943</v>
      </c>
      <c r="B911" s="48" t="s">
        <v>7927</v>
      </c>
      <c r="C911" s="44" t="s">
        <v>7928</v>
      </c>
      <c r="D911" s="41" t="s">
        <v>7929</v>
      </c>
      <c r="E911" s="40" t="s">
        <v>8026</v>
      </c>
      <c r="F911" s="40" t="s">
        <v>7898</v>
      </c>
      <c r="G911" s="40" t="s">
        <v>7925</v>
      </c>
      <c r="H911" s="43">
        <f>I911-1</f>
        <v>42019</v>
      </c>
      <c r="I911" s="43">
        <f t="shared" si="60"/>
        <v>42020</v>
      </c>
      <c r="J911" s="40" t="s">
        <v>7945</v>
      </c>
      <c r="K911" s="40">
        <v>100</v>
      </c>
      <c r="L911" s="40"/>
    </row>
    <row r="912" spans="1:12">
      <c r="A912" s="44" t="s">
        <v>7943</v>
      </c>
      <c r="B912" s="48" t="s">
        <v>7927</v>
      </c>
      <c r="C912" s="44" t="s">
        <v>7928</v>
      </c>
      <c r="D912" s="41" t="s">
        <v>7929</v>
      </c>
      <c r="E912" s="40" t="s">
        <v>8026</v>
      </c>
      <c r="F912" s="40" t="s">
        <v>7901</v>
      </c>
      <c r="G912" s="40" t="s">
        <v>7940</v>
      </c>
      <c r="H912" s="43">
        <f>I912-5</f>
        <v>42020</v>
      </c>
      <c r="I912" s="43">
        <f t="shared" si="60"/>
        <v>42025</v>
      </c>
      <c r="J912" s="40" t="s">
        <v>7945</v>
      </c>
      <c r="K912" s="40">
        <v>100</v>
      </c>
      <c r="L912" s="40"/>
    </row>
    <row r="913" spans="1:12" hidden="1">
      <c r="A913" s="44" t="s">
        <v>7943</v>
      </c>
      <c r="B913" s="48" t="s">
        <v>7927</v>
      </c>
      <c r="C913" s="44" t="s">
        <v>7928</v>
      </c>
      <c r="D913" s="41" t="s">
        <v>7929</v>
      </c>
      <c r="E913" s="40" t="s">
        <v>8026</v>
      </c>
      <c r="F913" s="40" t="s">
        <v>7904</v>
      </c>
      <c r="G913" s="40" t="s">
        <v>7905</v>
      </c>
      <c r="H913" s="43">
        <f>I913-3</f>
        <v>42025</v>
      </c>
      <c r="I913" s="43">
        <f t="shared" si="60"/>
        <v>42028</v>
      </c>
      <c r="J913" s="40" t="s">
        <v>7945</v>
      </c>
      <c r="K913" s="40">
        <v>100</v>
      </c>
    </row>
    <row r="914" spans="1:12" hidden="1">
      <c r="A914" s="44" t="s">
        <v>7943</v>
      </c>
      <c r="B914" s="48" t="s">
        <v>7927</v>
      </c>
      <c r="C914" s="44" t="s">
        <v>7928</v>
      </c>
      <c r="D914" s="41" t="s">
        <v>7929</v>
      </c>
      <c r="E914" s="40" t="s">
        <v>8026</v>
      </c>
      <c r="F914" s="40" t="s">
        <v>7904</v>
      </c>
      <c r="G914" s="40" t="s">
        <v>7906</v>
      </c>
      <c r="H914" s="43">
        <f>I914-2</f>
        <v>42028</v>
      </c>
      <c r="I914" s="43">
        <f t="shared" si="60"/>
        <v>42030</v>
      </c>
      <c r="J914" s="40" t="s">
        <v>7945</v>
      </c>
      <c r="K914" s="40">
        <v>100</v>
      </c>
    </row>
    <row r="915" spans="1:12" hidden="1">
      <c r="A915" s="44" t="s">
        <v>7943</v>
      </c>
      <c r="B915" s="48" t="s">
        <v>7927</v>
      </c>
      <c r="C915" s="44" t="s">
        <v>7928</v>
      </c>
      <c r="D915" s="41" t="s">
        <v>7929</v>
      </c>
      <c r="E915" s="40" t="s">
        <v>8026</v>
      </c>
      <c r="F915" s="40" t="s">
        <v>7904</v>
      </c>
      <c r="G915" s="40" t="s">
        <v>7907</v>
      </c>
      <c r="H915" s="43">
        <f>I915-2</f>
        <v>42030</v>
      </c>
      <c r="I915" s="43">
        <f t="shared" si="60"/>
        <v>42032</v>
      </c>
      <c r="J915" s="40" t="s">
        <v>7945</v>
      </c>
      <c r="K915" s="40">
        <v>100</v>
      </c>
    </row>
    <row r="916" spans="1:12" hidden="1">
      <c r="A916" s="44" t="s">
        <v>7943</v>
      </c>
      <c r="B916" s="48" t="s">
        <v>7927</v>
      </c>
      <c r="C916" s="44" t="s">
        <v>7928</v>
      </c>
      <c r="D916" s="41" t="s">
        <v>7929</v>
      </c>
      <c r="E916" s="40" t="s">
        <v>8026</v>
      </c>
      <c r="F916" s="40" t="s">
        <v>7904</v>
      </c>
      <c r="G916" s="40" t="s">
        <v>7908</v>
      </c>
      <c r="H916" s="43">
        <f>I916-1</f>
        <v>42032</v>
      </c>
      <c r="I916" s="42">
        <v>42033</v>
      </c>
      <c r="J916" s="40" t="s">
        <v>7945</v>
      </c>
      <c r="K916" s="40">
        <v>100</v>
      </c>
    </row>
    <row r="917" spans="1:12" hidden="1">
      <c r="A917" s="41" t="s">
        <v>8027</v>
      </c>
      <c r="B917" s="41" t="s">
        <v>102</v>
      </c>
      <c r="C917" s="41" t="s">
        <v>65</v>
      </c>
      <c r="D917" s="41" t="s">
        <v>7914</v>
      </c>
      <c r="E917" s="41" t="s">
        <v>8028</v>
      </c>
      <c r="F917" s="41" t="s">
        <v>1048</v>
      </c>
      <c r="G917" s="41" t="s">
        <v>7888</v>
      </c>
      <c r="H917" s="42">
        <v>42087</v>
      </c>
      <c r="I917" s="41"/>
      <c r="J917" s="41"/>
      <c r="K917" s="41"/>
      <c r="L917" s="40"/>
    </row>
    <row r="918" spans="1:12" hidden="1">
      <c r="A918" s="41" t="s">
        <v>8027</v>
      </c>
      <c r="B918" s="41" t="s">
        <v>102</v>
      </c>
      <c r="C918" s="41" t="s">
        <v>65</v>
      </c>
      <c r="D918" s="41" t="s">
        <v>7914</v>
      </c>
      <c r="E918" s="41" t="s">
        <v>8028</v>
      </c>
      <c r="F918" s="41" t="s">
        <v>1048</v>
      </c>
      <c r="G918" s="41" t="s">
        <v>7889</v>
      </c>
      <c r="H918" s="42"/>
      <c r="I918" s="41"/>
      <c r="J918" s="41"/>
      <c r="K918" s="41"/>
      <c r="L918" s="40"/>
    </row>
    <row r="919" spans="1:12" hidden="1">
      <c r="A919" s="41" t="s">
        <v>8027</v>
      </c>
      <c r="B919" s="41" t="s">
        <v>102</v>
      </c>
      <c r="C919" s="41" t="s">
        <v>65</v>
      </c>
      <c r="D919" s="41" t="s">
        <v>7914</v>
      </c>
      <c r="E919" s="41" t="s">
        <v>8028</v>
      </c>
      <c r="F919" s="41" t="s">
        <v>1048</v>
      </c>
      <c r="G919" s="41" t="s">
        <v>7890</v>
      </c>
      <c r="H919" s="41"/>
      <c r="I919" s="41"/>
      <c r="J919" s="41"/>
      <c r="K919" s="41"/>
      <c r="L919" s="40"/>
    </row>
    <row r="920" spans="1:12" hidden="1">
      <c r="A920" s="41" t="s">
        <v>8027</v>
      </c>
      <c r="B920" s="41" t="s">
        <v>102</v>
      </c>
      <c r="C920" s="41" t="s">
        <v>65</v>
      </c>
      <c r="D920" s="41" t="s">
        <v>7914</v>
      </c>
      <c r="E920" s="41" t="s">
        <v>8028</v>
      </c>
      <c r="F920" s="41" t="s">
        <v>1048</v>
      </c>
      <c r="G920" s="41" t="s">
        <v>7891</v>
      </c>
      <c r="H920" s="42"/>
      <c r="I920" s="41"/>
      <c r="J920" s="41"/>
      <c r="K920" s="41"/>
      <c r="L920" s="40"/>
    </row>
    <row r="921" spans="1:12" hidden="1">
      <c r="A921" s="41" t="s">
        <v>8027</v>
      </c>
      <c r="B921" s="41" t="s">
        <v>102</v>
      </c>
      <c r="C921" s="41" t="s">
        <v>65</v>
      </c>
      <c r="D921" s="41" t="s">
        <v>7914</v>
      </c>
      <c r="E921" s="41" t="s">
        <v>8028</v>
      </c>
      <c r="F921" s="41" t="s">
        <v>1048</v>
      </c>
      <c r="G921" s="41" t="s">
        <v>7892</v>
      </c>
      <c r="H921" s="44"/>
      <c r="I921" s="41"/>
      <c r="J921" s="41"/>
      <c r="K921" s="41"/>
      <c r="L921" s="40"/>
    </row>
    <row r="922" spans="1:12" hidden="1">
      <c r="A922" s="41" t="s">
        <v>8027</v>
      </c>
      <c r="B922" s="41" t="s">
        <v>102</v>
      </c>
      <c r="C922" s="41" t="s">
        <v>65</v>
      </c>
      <c r="D922" s="41" t="s">
        <v>7914</v>
      </c>
      <c r="E922" s="41" t="s">
        <v>8028</v>
      </c>
      <c r="F922" s="41" t="s">
        <v>1048</v>
      </c>
      <c r="G922" s="41" t="s">
        <v>7893</v>
      </c>
      <c r="H922" s="44"/>
      <c r="I922" s="41"/>
      <c r="J922" s="41"/>
      <c r="K922" s="41"/>
      <c r="L922" s="40"/>
    </row>
    <row r="923" spans="1:12" hidden="1">
      <c r="A923" s="41" t="s">
        <v>8027</v>
      </c>
      <c r="B923" s="41" t="s">
        <v>102</v>
      </c>
      <c r="C923" s="41" t="s">
        <v>65</v>
      </c>
      <c r="D923" s="41" t="s">
        <v>7914</v>
      </c>
      <c r="E923" s="41" t="s">
        <v>8028</v>
      </c>
      <c r="F923" s="41" t="s">
        <v>1048</v>
      </c>
      <c r="G923" s="41" t="s">
        <v>7894</v>
      </c>
      <c r="H923" s="42">
        <v>42104</v>
      </c>
      <c r="I923" s="41"/>
      <c r="J923" s="41"/>
      <c r="K923" s="41"/>
      <c r="L923" s="40"/>
    </row>
    <row r="924" spans="1:12" hidden="1">
      <c r="A924" s="40" t="s">
        <v>8027</v>
      </c>
      <c r="B924" s="40" t="s">
        <v>102</v>
      </c>
      <c r="C924" s="40" t="s">
        <v>65</v>
      </c>
      <c r="D924" s="41" t="s">
        <v>7914</v>
      </c>
      <c r="E924" s="40" t="s">
        <v>8028</v>
      </c>
      <c r="F924" s="40" t="s">
        <v>7895</v>
      </c>
      <c r="G924" s="40" t="s">
        <v>7896</v>
      </c>
      <c r="H924" s="43">
        <f>I924-2</f>
        <v>42094</v>
      </c>
      <c r="I924" s="43">
        <f t="shared" ref="I924:I930" si="61">H925</f>
        <v>42096</v>
      </c>
      <c r="J924" s="40" t="s">
        <v>128</v>
      </c>
      <c r="K924" s="40">
        <v>100</v>
      </c>
      <c r="L924" s="40"/>
    </row>
    <row r="925" spans="1:12" hidden="1">
      <c r="A925" s="40" t="s">
        <v>8027</v>
      </c>
      <c r="B925" s="40" t="s">
        <v>102</v>
      </c>
      <c r="C925" s="40" t="s">
        <v>65</v>
      </c>
      <c r="D925" s="41" t="s">
        <v>7914</v>
      </c>
      <c r="E925" s="40" t="s">
        <v>8028</v>
      </c>
      <c r="F925" s="40" t="s">
        <v>7898</v>
      </c>
      <c r="G925" s="40" t="s">
        <v>7899</v>
      </c>
      <c r="H925" s="43">
        <f>I925-1</f>
        <v>42096</v>
      </c>
      <c r="I925" s="43">
        <f t="shared" si="61"/>
        <v>42097</v>
      </c>
      <c r="J925" s="40" t="s">
        <v>128</v>
      </c>
      <c r="K925" s="40">
        <v>100</v>
      </c>
      <c r="L925" s="40"/>
    </row>
    <row r="926" spans="1:12" hidden="1">
      <c r="A926" s="40" t="s">
        <v>8027</v>
      </c>
      <c r="B926" s="40" t="s">
        <v>102</v>
      </c>
      <c r="C926" s="40" t="s">
        <v>65</v>
      </c>
      <c r="D926" s="41" t="s">
        <v>7914</v>
      </c>
      <c r="E926" s="40" t="s">
        <v>8028</v>
      </c>
      <c r="F926" s="40" t="s">
        <v>7898</v>
      </c>
      <c r="G926" s="40" t="s">
        <v>7900</v>
      </c>
      <c r="H926" s="43">
        <f>I926-1</f>
        <v>42097</v>
      </c>
      <c r="I926" s="43">
        <f t="shared" si="61"/>
        <v>42098</v>
      </c>
      <c r="J926" s="40" t="s">
        <v>128</v>
      </c>
      <c r="K926" s="40">
        <v>100</v>
      </c>
      <c r="L926" s="40"/>
    </row>
    <row r="927" spans="1:12">
      <c r="A927" s="40" t="s">
        <v>8027</v>
      </c>
      <c r="B927" s="40" t="s">
        <v>102</v>
      </c>
      <c r="C927" s="40" t="s">
        <v>65</v>
      </c>
      <c r="D927" s="41" t="s">
        <v>7914</v>
      </c>
      <c r="E927" s="40" t="s">
        <v>8028</v>
      </c>
      <c r="F927" s="40" t="s">
        <v>7901</v>
      </c>
      <c r="G927" s="40" t="s">
        <v>7902</v>
      </c>
      <c r="H927" s="43">
        <f>I927-5</f>
        <v>42098</v>
      </c>
      <c r="I927" s="43">
        <f t="shared" si="61"/>
        <v>42103</v>
      </c>
      <c r="J927" s="40" t="s">
        <v>128</v>
      </c>
      <c r="K927" s="40">
        <v>100</v>
      </c>
      <c r="L927" s="40"/>
    </row>
    <row r="928" spans="1:12" hidden="1">
      <c r="A928" s="40" t="s">
        <v>8027</v>
      </c>
      <c r="B928" s="40" t="s">
        <v>102</v>
      </c>
      <c r="C928" s="40" t="s">
        <v>65</v>
      </c>
      <c r="D928" s="41" t="s">
        <v>7914</v>
      </c>
      <c r="E928" s="40" t="s">
        <v>8028</v>
      </c>
      <c r="F928" s="40" t="s">
        <v>7904</v>
      </c>
      <c r="G928" s="40" t="s">
        <v>7905</v>
      </c>
      <c r="H928" s="43">
        <f>I928-3</f>
        <v>42103</v>
      </c>
      <c r="I928" s="43">
        <f t="shared" si="61"/>
        <v>42106</v>
      </c>
      <c r="J928" s="40" t="s">
        <v>128</v>
      </c>
      <c r="K928" s="40">
        <v>100</v>
      </c>
      <c r="L928" s="40"/>
    </row>
    <row r="929" spans="1:12" hidden="1">
      <c r="A929" s="40" t="s">
        <v>8027</v>
      </c>
      <c r="B929" s="40" t="s">
        <v>102</v>
      </c>
      <c r="C929" s="40" t="s">
        <v>65</v>
      </c>
      <c r="D929" s="41" t="s">
        <v>7914</v>
      </c>
      <c r="E929" s="40" t="s">
        <v>8028</v>
      </c>
      <c r="F929" s="40" t="s">
        <v>7904</v>
      </c>
      <c r="G929" s="40" t="s">
        <v>7906</v>
      </c>
      <c r="H929" s="43">
        <f>I929-2</f>
        <v>42106</v>
      </c>
      <c r="I929" s="43">
        <f t="shared" si="61"/>
        <v>42108</v>
      </c>
      <c r="J929" s="40" t="s">
        <v>128</v>
      </c>
      <c r="K929" s="40">
        <v>100</v>
      </c>
      <c r="L929" s="40"/>
    </row>
    <row r="930" spans="1:12" hidden="1">
      <c r="A930" s="40" t="s">
        <v>8027</v>
      </c>
      <c r="B930" s="40" t="s">
        <v>102</v>
      </c>
      <c r="C930" s="40" t="s">
        <v>65</v>
      </c>
      <c r="D930" s="41" t="s">
        <v>7914</v>
      </c>
      <c r="E930" s="40" t="s">
        <v>8028</v>
      </c>
      <c r="F930" s="40" t="s">
        <v>7904</v>
      </c>
      <c r="G930" s="40" t="s">
        <v>7907</v>
      </c>
      <c r="H930" s="43">
        <f>I930-2</f>
        <v>42108</v>
      </c>
      <c r="I930" s="43">
        <f t="shared" si="61"/>
        <v>42110</v>
      </c>
      <c r="J930" s="40" t="s">
        <v>128</v>
      </c>
      <c r="K930" s="40">
        <v>100</v>
      </c>
      <c r="L930" s="40"/>
    </row>
    <row r="931" spans="1:12" hidden="1">
      <c r="A931" s="40" t="s">
        <v>8027</v>
      </c>
      <c r="B931" s="40" t="s">
        <v>102</v>
      </c>
      <c r="C931" s="40" t="s">
        <v>65</v>
      </c>
      <c r="D931" s="41" t="s">
        <v>7914</v>
      </c>
      <c r="E931" s="51" t="s">
        <v>8028</v>
      </c>
      <c r="F931" s="40" t="s">
        <v>7904</v>
      </c>
      <c r="G931" s="40" t="s">
        <v>7908</v>
      </c>
      <c r="H931" s="43">
        <f>I931-1</f>
        <v>42110</v>
      </c>
      <c r="I931" s="42">
        <v>42111</v>
      </c>
      <c r="J931" s="40" t="s">
        <v>128</v>
      </c>
      <c r="K931" s="40">
        <v>100</v>
      </c>
      <c r="L931" s="39" t="s">
        <v>7909</v>
      </c>
    </row>
    <row r="932" spans="1:12" hidden="1">
      <c r="A932" s="41" t="s">
        <v>8029</v>
      </c>
      <c r="B932" s="41" t="s">
        <v>102</v>
      </c>
      <c r="C932" s="41" t="s">
        <v>65</v>
      </c>
      <c r="D932" s="41" t="s">
        <v>7914</v>
      </c>
      <c r="E932" s="41" t="s">
        <v>8030</v>
      </c>
      <c r="F932" s="41" t="s">
        <v>1048</v>
      </c>
      <c r="G932" s="41" t="s">
        <v>7888</v>
      </c>
      <c r="H932" s="42">
        <v>42093</v>
      </c>
      <c r="I932" s="41"/>
      <c r="J932" s="41"/>
      <c r="K932" s="41"/>
      <c r="L932" s="40"/>
    </row>
    <row r="933" spans="1:12" hidden="1">
      <c r="A933" s="41" t="s">
        <v>8029</v>
      </c>
      <c r="B933" s="41" t="s">
        <v>102</v>
      </c>
      <c r="C933" s="41" t="s">
        <v>65</v>
      </c>
      <c r="D933" s="41" t="s">
        <v>7914</v>
      </c>
      <c r="E933" s="41" t="s">
        <v>8030</v>
      </c>
      <c r="F933" s="41" t="s">
        <v>1048</v>
      </c>
      <c r="G933" s="41" t="s">
        <v>7889</v>
      </c>
      <c r="H933" s="42"/>
      <c r="I933" s="41"/>
      <c r="J933" s="41"/>
      <c r="K933" s="41"/>
      <c r="L933" s="40"/>
    </row>
    <row r="934" spans="1:12" hidden="1">
      <c r="A934" s="41" t="s">
        <v>8029</v>
      </c>
      <c r="B934" s="41" t="s">
        <v>102</v>
      </c>
      <c r="C934" s="41" t="s">
        <v>65</v>
      </c>
      <c r="D934" s="41" t="s">
        <v>7914</v>
      </c>
      <c r="E934" s="41" t="s">
        <v>8030</v>
      </c>
      <c r="F934" s="41" t="s">
        <v>1048</v>
      </c>
      <c r="G934" s="41" t="s">
        <v>7890</v>
      </c>
      <c r="H934" s="41"/>
      <c r="I934" s="41"/>
      <c r="J934" s="41"/>
      <c r="K934" s="41"/>
      <c r="L934" s="40"/>
    </row>
    <row r="935" spans="1:12" hidden="1">
      <c r="A935" s="41" t="s">
        <v>8029</v>
      </c>
      <c r="B935" s="41" t="s">
        <v>102</v>
      </c>
      <c r="C935" s="41" t="s">
        <v>65</v>
      </c>
      <c r="D935" s="41" t="s">
        <v>7914</v>
      </c>
      <c r="E935" s="41" t="s">
        <v>8030</v>
      </c>
      <c r="F935" s="41" t="s">
        <v>1048</v>
      </c>
      <c r="G935" s="41" t="s">
        <v>7891</v>
      </c>
      <c r="H935" s="42"/>
      <c r="I935" s="41"/>
      <c r="J935" s="41"/>
      <c r="K935" s="41"/>
      <c r="L935" s="40"/>
    </row>
    <row r="936" spans="1:12" hidden="1">
      <c r="A936" s="41" t="s">
        <v>8029</v>
      </c>
      <c r="B936" s="41" t="s">
        <v>102</v>
      </c>
      <c r="C936" s="41" t="s">
        <v>65</v>
      </c>
      <c r="D936" s="41" t="s">
        <v>7914</v>
      </c>
      <c r="E936" s="41" t="s">
        <v>8030</v>
      </c>
      <c r="F936" s="41" t="s">
        <v>1048</v>
      </c>
      <c r="G936" s="41" t="s">
        <v>7892</v>
      </c>
      <c r="H936" s="44"/>
      <c r="I936" s="41"/>
      <c r="J936" s="41"/>
      <c r="K936" s="41"/>
      <c r="L936" s="40"/>
    </row>
    <row r="937" spans="1:12" hidden="1">
      <c r="A937" s="41" t="s">
        <v>8029</v>
      </c>
      <c r="B937" s="41" t="s">
        <v>102</v>
      </c>
      <c r="C937" s="41" t="s">
        <v>65</v>
      </c>
      <c r="D937" s="41" t="s">
        <v>7914</v>
      </c>
      <c r="E937" s="41" t="s">
        <v>8030</v>
      </c>
      <c r="F937" s="41" t="s">
        <v>1048</v>
      </c>
      <c r="G937" s="41" t="s">
        <v>7893</v>
      </c>
      <c r="H937" s="44"/>
      <c r="I937" s="41"/>
      <c r="J937" s="41"/>
      <c r="K937" s="41"/>
      <c r="L937" s="40"/>
    </row>
    <row r="938" spans="1:12" hidden="1">
      <c r="A938" s="41" t="s">
        <v>8029</v>
      </c>
      <c r="B938" s="41" t="s">
        <v>102</v>
      </c>
      <c r="C938" s="41" t="s">
        <v>65</v>
      </c>
      <c r="D938" s="41" t="s">
        <v>7914</v>
      </c>
      <c r="E938" s="41" t="s">
        <v>8030</v>
      </c>
      <c r="F938" s="41" t="s">
        <v>1048</v>
      </c>
      <c r="G938" s="41" t="s">
        <v>7894</v>
      </c>
      <c r="H938" s="42">
        <v>42111</v>
      </c>
      <c r="I938" s="41"/>
      <c r="J938" s="41"/>
      <c r="K938" s="41"/>
      <c r="L938" s="40"/>
    </row>
    <row r="939" spans="1:12" hidden="1">
      <c r="A939" s="40" t="s">
        <v>8029</v>
      </c>
      <c r="B939" s="40" t="s">
        <v>102</v>
      </c>
      <c r="C939" s="40" t="s">
        <v>65</v>
      </c>
      <c r="D939" s="41" t="s">
        <v>7914</v>
      </c>
      <c r="E939" s="40" t="s">
        <v>8030</v>
      </c>
      <c r="F939" s="40" t="s">
        <v>7895</v>
      </c>
      <c r="G939" s="40" t="s">
        <v>7896</v>
      </c>
      <c r="H939" s="43">
        <f>I939-2</f>
        <v>42094</v>
      </c>
      <c r="I939" s="43">
        <f t="shared" ref="I939:I945" si="62">H940</f>
        <v>42096</v>
      </c>
      <c r="J939" s="40" t="s">
        <v>128</v>
      </c>
      <c r="K939" s="40">
        <v>100</v>
      </c>
      <c r="L939" s="40"/>
    </row>
    <row r="940" spans="1:12" hidden="1">
      <c r="A940" s="40" t="s">
        <v>8029</v>
      </c>
      <c r="B940" s="40" t="s">
        <v>102</v>
      </c>
      <c r="C940" s="40" t="s">
        <v>65</v>
      </c>
      <c r="D940" s="41" t="s">
        <v>7914</v>
      </c>
      <c r="E940" s="40" t="s">
        <v>8030</v>
      </c>
      <c r="F940" s="40" t="s">
        <v>7898</v>
      </c>
      <c r="G940" s="40" t="s">
        <v>7899</v>
      </c>
      <c r="H940" s="43">
        <f>I940-1</f>
        <v>42096</v>
      </c>
      <c r="I940" s="43">
        <f t="shared" si="62"/>
        <v>42097</v>
      </c>
      <c r="J940" s="40" t="s">
        <v>128</v>
      </c>
      <c r="K940" s="40">
        <v>100</v>
      </c>
      <c r="L940" s="40"/>
    </row>
    <row r="941" spans="1:12" hidden="1">
      <c r="A941" s="40" t="s">
        <v>8029</v>
      </c>
      <c r="B941" s="40" t="s">
        <v>102</v>
      </c>
      <c r="C941" s="40" t="s">
        <v>65</v>
      </c>
      <c r="D941" s="41" t="s">
        <v>7914</v>
      </c>
      <c r="E941" s="40" t="s">
        <v>8030</v>
      </c>
      <c r="F941" s="40" t="s">
        <v>7898</v>
      </c>
      <c r="G941" s="40" t="s">
        <v>7900</v>
      </c>
      <c r="H941" s="43">
        <f>I941-1</f>
        <v>42097</v>
      </c>
      <c r="I941" s="43">
        <f t="shared" si="62"/>
        <v>42098</v>
      </c>
      <c r="J941" s="40" t="s">
        <v>128</v>
      </c>
      <c r="K941" s="40">
        <v>100</v>
      </c>
      <c r="L941" s="40"/>
    </row>
    <row r="942" spans="1:12">
      <c r="A942" s="40" t="s">
        <v>8029</v>
      </c>
      <c r="B942" s="40" t="s">
        <v>102</v>
      </c>
      <c r="C942" s="40" t="s">
        <v>65</v>
      </c>
      <c r="D942" s="41" t="s">
        <v>7914</v>
      </c>
      <c r="E942" s="40" t="s">
        <v>8030</v>
      </c>
      <c r="F942" s="40" t="s">
        <v>7901</v>
      </c>
      <c r="G942" s="40" t="s">
        <v>7902</v>
      </c>
      <c r="H942" s="43">
        <f>I942-5</f>
        <v>42098</v>
      </c>
      <c r="I942" s="43">
        <f t="shared" si="62"/>
        <v>42103</v>
      </c>
      <c r="J942" s="40" t="s">
        <v>128</v>
      </c>
      <c r="K942" s="40">
        <v>100</v>
      </c>
      <c r="L942" s="40"/>
    </row>
    <row r="943" spans="1:12" hidden="1">
      <c r="A943" s="40" t="s">
        <v>8029</v>
      </c>
      <c r="B943" s="40" t="s">
        <v>102</v>
      </c>
      <c r="C943" s="40" t="s">
        <v>65</v>
      </c>
      <c r="D943" s="41" t="s">
        <v>7914</v>
      </c>
      <c r="E943" s="40" t="s">
        <v>8030</v>
      </c>
      <c r="F943" s="40" t="s">
        <v>7904</v>
      </c>
      <c r="G943" s="40" t="s">
        <v>7905</v>
      </c>
      <c r="H943" s="43">
        <f>I943-3</f>
        <v>42103</v>
      </c>
      <c r="I943" s="43">
        <f t="shared" si="62"/>
        <v>42106</v>
      </c>
      <c r="J943" s="40" t="s">
        <v>128</v>
      </c>
      <c r="K943" s="40">
        <v>100</v>
      </c>
      <c r="L943" s="40"/>
    </row>
    <row r="944" spans="1:12" hidden="1">
      <c r="A944" s="40" t="s">
        <v>8029</v>
      </c>
      <c r="B944" s="40" t="s">
        <v>102</v>
      </c>
      <c r="C944" s="40" t="s">
        <v>65</v>
      </c>
      <c r="D944" s="41" t="s">
        <v>7914</v>
      </c>
      <c r="E944" s="40" t="s">
        <v>8030</v>
      </c>
      <c r="F944" s="40" t="s">
        <v>7904</v>
      </c>
      <c r="G944" s="40" t="s">
        <v>7906</v>
      </c>
      <c r="H944" s="43">
        <f>I944-2</f>
        <v>42106</v>
      </c>
      <c r="I944" s="43">
        <f t="shared" si="62"/>
        <v>42108</v>
      </c>
      <c r="J944" s="40" t="s">
        <v>128</v>
      </c>
      <c r="K944" s="40">
        <v>100</v>
      </c>
      <c r="L944" s="40"/>
    </row>
    <row r="945" spans="1:12" hidden="1">
      <c r="A945" s="40" t="s">
        <v>8029</v>
      </c>
      <c r="B945" s="40" t="s">
        <v>102</v>
      </c>
      <c r="C945" s="40" t="s">
        <v>65</v>
      </c>
      <c r="D945" s="41" t="s">
        <v>7914</v>
      </c>
      <c r="E945" s="40" t="s">
        <v>8030</v>
      </c>
      <c r="F945" s="40" t="s">
        <v>7904</v>
      </c>
      <c r="G945" s="40" t="s">
        <v>7907</v>
      </c>
      <c r="H945" s="43">
        <f>I945-2</f>
        <v>42108</v>
      </c>
      <c r="I945" s="43">
        <f t="shared" si="62"/>
        <v>42110</v>
      </c>
      <c r="J945" s="40" t="s">
        <v>128</v>
      </c>
      <c r="K945" s="40">
        <v>100</v>
      </c>
      <c r="L945" s="40"/>
    </row>
    <row r="946" spans="1:12" hidden="1">
      <c r="A946" s="40" t="s">
        <v>8029</v>
      </c>
      <c r="B946" s="40" t="s">
        <v>102</v>
      </c>
      <c r="C946" s="40" t="s">
        <v>65</v>
      </c>
      <c r="D946" s="41" t="s">
        <v>7914</v>
      </c>
      <c r="E946" s="40" t="s">
        <v>8030</v>
      </c>
      <c r="F946" s="40" t="s">
        <v>7904</v>
      </c>
      <c r="G946" s="40" t="s">
        <v>7908</v>
      </c>
      <c r="H946" s="43">
        <f>I946-1</f>
        <v>42110</v>
      </c>
      <c r="I946" s="42">
        <v>42111</v>
      </c>
      <c r="J946" s="40" t="s">
        <v>128</v>
      </c>
      <c r="K946" s="40">
        <v>100</v>
      </c>
    </row>
    <row r="947" spans="1:12" hidden="1">
      <c r="A947" s="41" t="s">
        <v>8031</v>
      </c>
      <c r="B947" s="41" t="s">
        <v>102</v>
      </c>
      <c r="C947" s="41" t="s">
        <v>65</v>
      </c>
      <c r="D947" s="41" t="s">
        <v>7914</v>
      </c>
      <c r="E947" s="41" t="s">
        <v>8032</v>
      </c>
      <c r="F947" s="41" t="s">
        <v>1048</v>
      </c>
      <c r="G947" s="41" t="s">
        <v>7888</v>
      </c>
      <c r="H947" s="42">
        <v>42101</v>
      </c>
      <c r="I947" s="41"/>
      <c r="J947" s="41"/>
      <c r="K947" s="41"/>
      <c r="L947" s="40"/>
    </row>
    <row r="948" spans="1:12" hidden="1">
      <c r="A948" s="41" t="s">
        <v>8031</v>
      </c>
      <c r="B948" s="41" t="s">
        <v>102</v>
      </c>
      <c r="C948" s="41" t="s">
        <v>65</v>
      </c>
      <c r="D948" s="41" t="s">
        <v>7914</v>
      </c>
      <c r="E948" s="41" t="s">
        <v>8032</v>
      </c>
      <c r="F948" s="41" t="s">
        <v>1048</v>
      </c>
      <c r="G948" s="41" t="s">
        <v>7889</v>
      </c>
      <c r="H948" s="42"/>
      <c r="I948" s="41"/>
      <c r="J948" s="41"/>
      <c r="K948" s="41"/>
      <c r="L948" s="40"/>
    </row>
    <row r="949" spans="1:12" hidden="1">
      <c r="A949" s="41" t="s">
        <v>8031</v>
      </c>
      <c r="B949" s="41" t="s">
        <v>102</v>
      </c>
      <c r="C949" s="41" t="s">
        <v>65</v>
      </c>
      <c r="D949" s="41" t="s">
        <v>7914</v>
      </c>
      <c r="E949" s="41" t="s">
        <v>8032</v>
      </c>
      <c r="F949" s="41" t="s">
        <v>1048</v>
      </c>
      <c r="G949" s="41" t="s">
        <v>7890</v>
      </c>
      <c r="H949" s="41"/>
      <c r="I949" s="41"/>
      <c r="J949" s="41"/>
      <c r="K949" s="41"/>
      <c r="L949" s="40"/>
    </row>
    <row r="950" spans="1:12" hidden="1">
      <c r="A950" s="41" t="s">
        <v>8031</v>
      </c>
      <c r="B950" s="41" t="s">
        <v>102</v>
      </c>
      <c r="C950" s="41" t="s">
        <v>65</v>
      </c>
      <c r="D950" s="41" t="s">
        <v>7914</v>
      </c>
      <c r="E950" s="41" t="s">
        <v>8032</v>
      </c>
      <c r="F950" s="41" t="s">
        <v>1048</v>
      </c>
      <c r="G950" s="41" t="s">
        <v>7891</v>
      </c>
      <c r="H950" s="42"/>
      <c r="I950" s="41"/>
      <c r="J950" s="41"/>
      <c r="K950" s="41"/>
      <c r="L950" s="40"/>
    </row>
    <row r="951" spans="1:12" hidden="1">
      <c r="A951" s="41" t="s">
        <v>8031</v>
      </c>
      <c r="B951" s="41" t="s">
        <v>102</v>
      </c>
      <c r="C951" s="41" t="s">
        <v>65</v>
      </c>
      <c r="D951" s="41" t="s">
        <v>7914</v>
      </c>
      <c r="E951" s="41" t="s">
        <v>8032</v>
      </c>
      <c r="F951" s="41" t="s">
        <v>1048</v>
      </c>
      <c r="G951" s="41" t="s">
        <v>7892</v>
      </c>
      <c r="H951" s="44"/>
      <c r="I951" s="41"/>
      <c r="J951" s="41"/>
      <c r="K951" s="41"/>
      <c r="L951" s="40"/>
    </row>
    <row r="952" spans="1:12" hidden="1">
      <c r="A952" s="41" t="s">
        <v>8031</v>
      </c>
      <c r="B952" s="41" t="s">
        <v>102</v>
      </c>
      <c r="C952" s="41" t="s">
        <v>65</v>
      </c>
      <c r="D952" s="41" t="s">
        <v>7914</v>
      </c>
      <c r="E952" s="41" t="s">
        <v>8032</v>
      </c>
      <c r="F952" s="41" t="s">
        <v>1048</v>
      </c>
      <c r="G952" s="41" t="s">
        <v>7893</v>
      </c>
      <c r="H952" s="44"/>
      <c r="I952" s="41"/>
      <c r="J952" s="41"/>
      <c r="K952" s="41"/>
      <c r="L952" s="40"/>
    </row>
    <row r="953" spans="1:12" hidden="1">
      <c r="A953" s="41" t="s">
        <v>8031</v>
      </c>
      <c r="B953" s="41" t="s">
        <v>102</v>
      </c>
      <c r="C953" s="41" t="s">
        <v>65</v>
      </c>
      <c r="D953" s="41" t="s">
        <v>7914</v>
      </c>
      <c r="E953" s="41" t="s">
        <v>8032</v>
      </c>
      <c r="F953" s="41" t="s">
        <v>1048</v>
      </c>
      <c r="G953" s="41" t="s">
        <v>7894</v>
      </c>
      <c r="H953" s="42">
        <v>42118</v>
      </c>
      <c r="I953" s="41"/>
      <c r="J953" s="41"/>
      <c r="K953" s="41"/>
      <c r="L953" s="40"/>
    </row>
    <row r="954" spans="1:12" hidden="1">
      <c r="A954" s="40" t="s">
        <v>8031</v>
      </c>
      <c r="B954" s="40" t="s">
        <v>102</v>
      </c>
      <c r="C954" s="40" t="s">
        <v>65</v>
      </c>
      <c r="D954" s="41" t="s">
        <v>7914</v>
      </c>
      <c r="E954" s="40" t="s">
        <v>8032</v>
      </c>
      <c r="F954" s="40" t="s">
        <v>7895</v>
      </c>
      <c r="G954" s="40" t="s">
        <v>7896</v>
      </c>
      <c r="H954" s="43">
        <f>I954-2</f>
        <v>42101</v>
      </c>
      <c r="I954" s="43">
        <f t="shared" ref="I954:I960" si="63">H955</f>
        <v>42103</v>
      </c>
      <c r="J954" s="40" t="s">
        <v>128</v>
      </c>
      <c r="K954" s="40">
        <v>100</v>
      </c>
      <c r="L954" s="40"/>
    </row>
    <row r="955" spans="1:12" hidden="1">
      <c r="A955" s="40" t="s">
        <v>8031</v>
      </c>
      <c r="B955" s="40" t="s">
        <v>102</v>
      </c>
      <c r="C955" s="40" t="s">
        <v>65</v>
      </c>
      <c r="D955" s="41" t="s">
        <v>7914</v>
      </c>
      <c r="E955" s="40" t="s">
        <v>8032</v>
      </c>
      <c r="F955" s="40" t="s">
        <v>7898</v>
      </c>
      <c r="G955" s="40" t="s">
        <v>7899</v>
      </c>
      <c r="H955" s="43">
        <f>I955-1</f>
        <v>42103</v>
      </c>
      <c r="I955" s="43">
        <f t="shared" si="63"/>
        <v>42104</v>
      </c>
      <c r="J955" s="40" t="s">
        <v>128</v>
      </c>
      <c r="K955" s="40">
        <v>100</v>
      </c>
      <c r="L955" s="40"/>
    </row>
    <row r="956" spans="1:12" hidden="1">
      <c r="A956" s="40" t="s">
        <v>8031</v>
      </c>
      <c r="B956" s="40" t="s">
        <v>102</v>
      </c>
      <c r="C956" s="40" t="s">
        <v>65</v>
      </c>
      <c r="D956" s="41" t="s">
        <v>7914</v>
      </c>
      <c r="E956" s="40" t="s">
        <v>8032</v>
      </c>
      <c r="F956" s="40" t="s">
        <v>7898</v>
      </c>
      <c r="G956" s="40" t="s">
        <v>7900</v>
      </c>
      <c r="H956" s="43">
        <f>I956-1</f>
        <v>42104</v>
      </c>
      <c r="I956" s="43">
        <f t="shared" si="63"/>
        <v>42105</v>
      </c>
      <c r="J956" s="40" t="s">
        <v>128</v>
      </c>
      <c r="K956" s="40">
        <v>100</v>
      </c>
      <c r="L956" s="40"/>
    </row>
    <row r="957" spans="1:12">
      <c r="A957" s="40" t="s">
        <v>8031</v>
      </c>
      <c r="B957" s="40" t="s">
        <v>102</v>
      </c>
      <c r="C957" s="40" t="s">
        <v>65</v>
      </c>
      <c r="D957" s="41" t="s">
        <v>7914</v>
      </c>
      <c r="E957" s="40" t="s">
        <v>8032</v>
      </c>
      <c r="F957" s="40" t="s">
        <v>7901</v>
      </c>
      <c r="G957" s="40" t="s">
        <v>7902</v>
      </c>
      <c r="H957" s="43">
        <f>I957-5</f>
        <v>42105</v>
      </c>
      <c r="I957" s="43">
        <f t="shared" si="63"/>
        <v>42110</v>
      </c>
      <c r="J957" s="40" t="s">
        <v>128</v>
      </c>
      <c r="K957" s="40">
        <v>100</v>
      </c>
      <c r="L957" s="40"/>
    </row>
    <row r="958" spans="1:12" hidden="1">
      <c r="A958" s="40" t="s">
        <v>8031</v>
      </c>
      <c r="B958" s="40" t="s">
        <v>102</v>
      </c>
      <c r="C958" s="40" t="s">
        <v>65</v>
      </c>
      <c r="D958" s="41" t="s">
        <v>7914</v>
      </c>
      <c r="E958" s="40" t="s">
        <v>8032</v>
      </c>
      <c r="F958" s="40" t="s">
        <v>7904</v>
      </c>
      <c r="G958" s="40" t="s">
        <v>7905</v>
      </c>
      <c r="H958" s="43">
        <f>I958-3</f>
        <v>42110</v>
      </c>
      <c r="I958" s="43">
        <f t="shared" si="63"/>
        <v>42113</v>
      </c>
      <c r="J958" s="40" t="s">
        <v>128</v>
      </c>
      <c r="K958" s="40">
        <v>100</v>
      </c>
      <c r="L958" s="40"/>
    </row>
    <row r="959" spans="1:12" hidden="1">
      <c r="A959" s="40" t="s">
        <v>8031</v>
      </c>
      <c r="B959" s="40" t="s">
        <v>102</v>
      </c>
      <c r="C959" s="40" t="s">
        <v>65</v>
      </c>
      <c r="D959" s="41" t="s">
        <v>7914</v>
      </c>
      <c r="E959" s="40" t="s">
        <v>8032</v>
      </c>
      <c r="F959" s="40" t="s">
        <v>7904</v>
      </c>
      <c r="G959" s="40" t="s">
        <v>7906</v>
      </c>
      <c r="H959" s="43">
        <f>I959-2</f>
        <v>42113</v>
      </c>
      <c r="I959" s="43">
        <f t="shared" si="63"/>
        <v>42115</v>
      </c>
      <c r="J959" s="40" t="s">
        <v>128</v>
      </c>
      <c r="K959" s="40">
        <v>100</v>
      </c>
      <c r="L959" s="40"/>
    </row>
    <row r="960" spans="1:12" hidden="1">
      <c r="A960" s="40" t="s">
        <v>8031</v>
      </c>
      <c r="B960" s="40" t="s">
        <v>102</v>
      </c>
      <c r="C960" s="40" t="s">
        <v>65</v>
      </c>
      <c r="D960" s="41" t="s">
        <v>7914</v>
      </c>
      <c r="E960" s="40" t="s">
        <v>8032</v>
      </c>
      <c r="F960" s="40" t="s">
        <v>7904</v>
      </c>
      <c r="G960" s="40" t="s">
        <v>7907</v>
      </c>
      <c r="H960" s="43">
        <f>I960-2</f>
        <v>42115</v>
      </c>
      <c r="I960" s="43">
        <f t="shared" si="63"/>
        <v>42117</v>
      </c>
      <c r="J960" s="40" t="s">
        <v>128</v>
      </c>
      <c r="K960" s="40">
        <v>100</v>
      </c>
      <c r="L960" s="40"/>
    </row>
    <row r="961" spans="1:12" hidden="1">
      <c r="A961" s="40" t="s">
        <v>8031</v>
      </c>
      <c r="B961" s="40" t="s">
        <v>102</v>
      </c>
      <c r="C961" s="40" t="s">
        <v>65</v>
      </c>
      <c r="D961" s="41" t="s">
        <v>7914</v>
      </c>
      <c r="E961" s="40" t="s">
        <v>8032</v>
      </c>
      <c r="F961" s="40" t="s">
        <v>7904</v>
      </c>
      <c r="G961" s="40" t="s">
        <v>7908</v>
      </c>
      <c r="H961" s="43">
        <f>I961-1</f>
        <v>42117</v>
      </c>
      <c r="I961" s="42">
        <v>42118</v>
      </c>
      <c r="J961" s="40" t="s">
        <v>128</v>
      </c>
      <c r="K961" s="40">
        <v>100</v>
      </c>
    </row>
    <row r="962" spans="1:12" hidden="1">
      <c r="A962" s="41" t="s">
        <v>8033</v>
      </c>
      <c r="B962" s="49" t="s">
        <v>7927</v>
      </c>
      <c r="C962" s="45" t="s">
        <v>7928</v>
      </c>
      <c r="D962" s="41" t="s">
        <v>7929</v>
      </c>
      <c r="E962" s="41" t="s">
        <v>8034</v>
      </c>
      <c r="F962" s="41" t="s">
        <v>1048</v>
      </c>
      <c r="G962" s="41" t="s">
        <v>7888</v>
      </c>
      <c r="H962" s="42">
        <v>42108</v>
      </c>
      <c r="I962" s="41"/>
      <c r="J962" s="41"/>
      <c r="K962" s="41"/>
      <c r="L962" s="41"/>
    </row>
    <row r="963" spans="1:12" hidden="1">
      <c r="A963" s="41" t="s">
        <v>8033</v>
      </c>
      <c r="B963" s="49" t="s">
        <v>7927</v>
      </c>
      <c r="C963" s="45" t="s">
        <v>7928</v>
      </c>
      <c r="D963" s="41" t="s">
        <v>7929</v>
      </c>
      <c r="E963" s="41" t="s">
        <v>8034</v>
      </c>
      <c r="F963" s="41" t="s">
        <v>1048</v>
      </c>
      <c r="G963" s="41" t="s">
        <v>7889</v>
      </c>
      <c r="H963" s="42"/>
      <c r="I963" s="41"/>
      <c r="J963" s="41"/>
      <c r="K963" s="41"/>
      <c r="L963" s="41"/>
    </row>
    <row r="964" spans="1:12" hidden="1">
      <c r="A964" s="41" t="s">
        <v>8033</v>
      </c>
      <c r="B964" s="49" t="s">
        <v>7927</v>
      </c>
      <c r="C964" s="45" t="s">
        <v>7928</v>
      </c>
      <c r="D964" s="41" t="s">
        <v>7929</v>
      </c>
      <c r="E964" s="41" t="s">
        <v>8034</v>
      </c>
      <c r="F964" s="41" t="s">
        <v>1048</v>
      </c>
      <c r="G964" s="41" t="s">
        <v>7890</v>
      </c>
      <c r="H964" s="42"/>
      <c r="I964" s="41"/>
      <c r="J964" s="41"/>
      <c r="K964" s="41"/>
      <c r="L964" s="41"/>
    </row>
    <row r="965" spans="1:12" hidden="1">
      <c r="A965" s="41" t="s">
        <v>8033</v>
      </c>
      <c r="B965" s="49" t="s">
        <v>7927</v>
      </c>
      <c r="C965" s="45" t="s">
        <v>7928</v>
      </c>
      <c r="D965" s="41" t="s">
        <v>7929</v>
      </c>
      <c r="E965" s="41" t="s">
        <v>8034</v>
      </c>
      <c r="F965" s="41" t="s">
        <v>1048</v>
      </c>
      <c r="G965" s="41" t="s">
        <v>7891</v>
      </c>
      <c r="H965" s="42"/>
      <c r="I965" s="41"/>
      <c r="J965" s="41"/>
      <c r="K965" s="41"/>
      <c r="L965" s="41"/>
    </row>
    <row r="966" spans="1:12" hidden="1">
      <c r="A966" s="41" t="s">
        <v>8033</v>
      </c>
      <c r="B966" s="49" t="s">
        <v>7927</v>
      </c>
      <c r="C966" s="45" t="s">
        <v>7928</v>
      </c>
      <c r="D966" s="41" t="s">
        <v>7929</v>
      </c>
      <c r="E966" s="41" t="s">
        <v>8034</v>
      </c>
      <c r="F966" s="41" t="s">
        <v>1048</v>
      </c>
      <c r="G966" s="41" t="s">
        <v>7892</v>
      </c>
      <c r="H966" s="53"/>
      <c r="I966" s="41"/>
      <c r="J966" s="41"/>
      <c r="K966" s="41"/>
      <c r="L966" s="41"/>
    </row>
    <row r="967" spans="1:12" hidden="1">
      <c r="A967" s="41" t="s">
        <v>8033</v>
      </c>
      <c r="B967" s="49" t="s">
        <v>7927</v>
      </c>
      <c r="C967" s="45" t="s">
        <v>7928</v>
      </c>
      <c r="D967" s="41" t="s">
        <v>7929</v>
      </c>
      <c r="E967" s="41" t="s">
        <v>8034</v>
      </c>
      <c r="F967" s="41" t="s">
        <v>1048</v>
      </c>
      <c r="G967" s="41" t="s">
        <v>7893</v>
      </c>
      <c r="H967" s="42"/>
      <c r="I967" s="41"/>
      <c r="J967" s="41"/>
      <c r="K967" s="41"/>
      <c r="L967" s="41"/>
    </row>
    <row r="968" spans="1:12" hidden="1">
      <c r="A968" s="41" t="s">
        <v>8033</v>
      </c>
      <c r="B968" s="49" t="s">
        <v>7927</v>
      </c>
      <c r="C968" s="45" t="s">
        <v>7928</v>
      </c>
      <c r="D968" s="41" t="s">
        <v>7929</v>
      </c>
      <c r="E968" s="41" t="s">
        <v>8034</v>
      </c>
      <c r="F968" s="41" t="s">
        <v>1048</v>
      </c>
      <c r="G968" s="41" t="s">
        <v>7894</v>
      </c>
      <c r="H968" s="42">
        <v>42124</v>
      </c>
      <c r="I968" s="41"/>
      <c r="J968" s="41"/>
      <c r="K968" s="41"/>
      <c r="L968" s="41"/>
    </row>
    <row r="969" spans="1:12" hidden="1">
      <c r="A969" s="40" t="s">
        <v>8033</v>
      </c>
      <c r="B969" s="48" t="s">
        <v>7927</v>
      </c>
      <c r="C969" s="44" t="s">
        <v>7928</v>
      </c>
      <c r="D969" s="41" t="s">
        <v>7929</v>
      </c>
      <c r="E969" s="40" t="s">
        <v>8034</v>
      </c>
      <c r="F969" s="40" t="s">
        <v>7895</v>
      </c>
      <c r="G969" s="40" t="s">
        <v>7896</v>
      </c>
      <c r="H969" s="43">
        <f>I969-2</f>
        <v>42107</v>
      </c>
      <c r="I969" s="43">
        <f t="shared" ref="I969:I975" si="64">H970</f>
        <v>42109</v>
      </c>
      <c r="J969" s="40" t="s">
        <v>145</v>
      </c>
      <c r="K969" s="40">
        <v>100</v>
      </c>
      <c r="L969" s="40"/>
    </row>
    <row r="970" spans="1:12" hidden="1">
      <c r="A970" s="40" t="s">
        <v>8033</v>
      </c>
      <c r="B970" s="48" t="s">
        <v>7927</v>
      </c>
      <c r="C970" s="44" t="s">
        <v>7928</v>
      </c>
      <c r="D970" s="41" t="s">
        <v>7929</v>
      </c>
      <c r="E970" s="40" t="s">
        <v>8034</v>
      </c>
      <c r="F970" s="40" t="s">
        <v>7898</v>
      </c>
      <c r="G970" s="40" t="s">
        <v>7899</v>
      </c>
      <c r="H970" s="43">
        <f>I970-1</f>
        <v>42109</v>
      </c>
      <c r="I970" s="43">
        <f t="shared" si="64"/>
        <v>42110</v>
      </c>
      <c r="J970" s="40" t="s">
        <v>145</v>
      </c>
      <c r="K970" s="40">
        <v>100</v>
      </c>
      <c r="L970" s="40"/>
    </row>
    <row r="971" spans="1:12" hidden="1">
      <c r="A971" s="40" t="s">
        <v>8033</v>
      </c>
      <c r="B971" s="48" t="s">
        <v>7927</v>
      </c>
      <c r="C971" s="44" t="s">
        <v>7928</v>
      </c>
      <c r="D971" s="41" t="s">
        <v>7929</v>
      </c>
      <c r="E971" s="40" t="s">
        <v>8034</v>
      </c>
      <c r="F971" s="40" t="s">
        <v>7898</v>
      </c>
      <c r="G971" s="40" t="s">
        <v>7925</v>
      </c>
      <c r="H971" s="43">
        <f>I971-1</f>
        <v>42110</v>
      </c>
      <c r="I971" s="43">
        <f t="shared" si="64"/>
        <v>42111</v>
      </c>
      <c r="J971" s="40" t="s">
        <v>145</v>
      </c>
      <c r="K971" s="40">
        <v>100</v>
      </c>
      <c r="L971" s="40"/>
    </row>
    <row r="972" spans="1:12">
      <c r="A972" s="40" t="s">
        <v>8033</v>
      </c>
      <c r="B972" s="48" t="s">
        <v>7927</v>
      </c>
      <c r="C972" s="44" t="s">
        <v>7928</v>
      </c>
      <c r="D972" s="41" t="s">
        <v>7929</v>
      </c>
      <c r="E972" s="40" t="s">
        <v>8034</v>
      </c>
      <c r="F972" s="40" t="s">
        <v>7901</v>
      </c>
      <c r="G972" s="40" t="s">
        <v>7940</v>
      </c>
      <c r="H972" s="43">
        <f>I972-5</f>
        <v>42111</v>
      </c>
      <c r="I972" s="43">
        <f t="shared" si="64"/>
        <v>42116</v>
      </c>
      <c r="J972" s="40" t="s">
        <v>145</v>
      </c>
      <c r="K972" s="40">
        <v>100</v>
      </c>
      <c r="L972" s="40"/>
    </row>
    <row r="973" spans="1:12" hidden="1">
      <c r="A973" s="40" t="s">
        <v>8033</v>
      </c>
      <c r="B973" s="48" t="s">
        <v>7927</v>
      </c>
      <c r="C973" s="44" t="s">
        <v>7928</v>
      </c>
      <c r="D973" s="41" t="s">
        <v>7929</v>
      </c>
      <c r="E973" s="40" t="s">
        <v>8034</v>
      </c>
      <c r="F973" s="40" t="s">
        <v>7904</v>
      </c>
      <c r="G973" s="40" t="s">
        <v>7905</v>
      </c>
      <c r="H973" s="43">
        <f>I973-3</f>
        <v>42116</v>
      </c>
      <c r="I973" s="43">
        <f t="shared" si="64"/>
        <v>42119</v>
      </c>
      <c r="J973" s="40" t="s">
        <v>145</v>
      </c>
      <c r="K973" s="40">
        <v>100</v>
      </c>
    </row>
    <row r="974" spans="1:12" hidden="1">
      <c r="A974" s="40" t="s">
        <v>8033</v>
      </c>
      <c r="B974" s="48" t="s">
        <v>7927</v>
      </c>
      <c r="C974" s="44" t="s">
        <v>7928</v>
      </c>
      <c r="D974" s="41" t="s">
        <v>7929</v>
      </c>
      <c r="E974" s="40" t="s">
        <v>8034</v>
      </c>
      <c r="F974" s="40" t="s">
        <v>7904</v>
      </c>
      <c r="G974" s="40" t="s">
        <v>7906</v>
      </c>
      <c r="H974" s="43">
        <f>I974-2</f>
        <v>42119</v>
      </c>
      <c r="I974" s="43">
        <f t="shared" si="64"/>
        <v>42121</v>
      </c>
      <c r="J974" s="40" t="s">
        <v>145</v>
      </c>
      <c r="K974" s="40">
        <v>100</v>
      </c>
    </row>
    <row r="975" spans="1:12" hidden="1">
      <c r="A975" s="40" t="s">
        <v>8033</v>
      </c>
      <c r="B975" s="48" t="s">
        <v>7927</v>
      </c>
      <c r="C975" s="44" t="s">
        <v>7928</v>
      </c>
      <c r="D975" s="41" t="s">
        <v>7929</v>
      </c>
      <c r="E975" s="40" t="s">
        <v>8034</v>
      </c>
      <c r="F975" s="40" t="s">
        <v>7904</v>
      </c>
      <c r="G975" s="40" t="s">
        <v>7907</v>
      </c>
      <c r="H975" s="43">
        <f>I975-2</f>
        <v>42121</v>
      </c>
      <c r="I975" s="43">
        <f t="shared" si="64"/>
        <v>42123</v>
      </c>
      <c r="J975" s="40" t="s">
        <v>145</v>
      </c>
      <c r="K975" s="40">
        <v>100</v>
      </c>
    </row>
    <row r="976" spans="1:12" hidden="1">
      <c r="A976" s="40" t="s">
        <v>8033</v>
      </c>
      <c r="B976" s="48" t="s">
        <v>7927</v>
      </c>
      <c r="C976" s="44" t="s">
        <v>7928</v>
      </c>
      <c r="D976" s="41" t="s">
        <v>7929</v>
      </c>
      <c r="E976" s="40" t="s">
        <v>8034</v>
      </c>
      <c r="F976" s="40" t="s">
        <v>7904</v>
      </c>
      <c r="G976" s="40" t="s">
        <v>7908</v>
      </c>
      <c r="H976" s="43">
        <f>I976-1</f>
        <v>42123</v>
      </c>
      <c r="I976" s="42">
        <v>42124</v>
      </c>
      <c r="J976" s="40" t="s">
        <v>145</v>
      </c>
      <c r="K976" s="40">
        <v>100</v>
      </c>
      <c r="L976" s="39" t="s">
        <v>7917</v>
      </c>
    </row>
    <row r="977" spans="1:12" hidden="1">
      <c r="A977" s="41" t="s">
        <v>8033</v>
      </c>
      <c r="B977" s="49" t="s">
        <v>7927</v>
      </c>
      <c r="C977" s="45" t="s">
        <v>7928</v>
      </c>
      <c r="D977" s="41" t="s">
        <v>7929</v>
      </c>
      <c r="E977" s="41" t="s">
        <v>8035</v>
      </c>
      <c r="F977" s="41" t="s">
        <v>1048</v>
      </c>
      <c r="G977" s="41" t="s">
        <v>7888</v>
      </c>
      <c r="H977" s="42">
        <v>42108</v>
      </c>
      <c r="I977" s="41"/>
      <c r="J977" s="41"/>
      <c r="K977" s="41"/>
      <c r="L977" s="41"/>
    </row>
    <row r="978" spans="1:12" hidden="1">
      <c r="A978" s="41" t="s">
        <v>8033</v>
      </c>
      <c r="B978" s="49" t="s">
        <v>7927</v>
      </c>
      <c r="C978" s="45" t="s">
        <v>7928</v>
      </c>
      <c r="D978" s="41" t="s">
        <v>7929</v>
      </c>
      <c r="E978" s="41" t="s">
        <v>8035</v>
      </c>
      <c r="F978" s="41" t="s">
        <v>1048</v>
      </c>
      <c r="G978" s="41" t="s">
        <v>7889</v>
      </c>
      <c r="H978" s="42"/>
      <c r="I978" s="41"/>
      <c r="J978" s="41"/>
      <c r="K978" s="41"/>
      <c r="L978" s="41"/>
    </row>
    <row r="979" spans="1:12" hidden="1">
      <c r="A979" s="41" t="s">
        <v>8033</v>
      </c>
      <c r="B979" s="49" t="s">
        <v>7927</v>
      </c>
      <c r="C979" s="45" t="s">
        <v>7928</v>
      </c>
      <c r="D979" s="41" t="s">
        <v>7929</v>
      </c>
      <c r="E979" s="41" t="s">
        <v>8035</v>
      </c>
      <c r="F979" s="41" t="s">
        <v>1048</v>
      </c>
      <c r="G979" s="41" t="s">
        <v>7890</v>
      </c>
      <c r="H979" s="42"/>
      <c r="I979" s="41"/>
      <c r="J979" s="41"/>
      <c r="K979" s="41"/>
      <c r="L979" s="41"/>
    </row>
    <row r="980" spans="1:12" hidden="1">
      <c r="A980" s="41" t="s">
        <v>8033</v>
      </c>
      <c r="B980" s="49" t="s">
        <v>7927</v>
      </c>
      <c r="C980" s="45" t="s">
        <v>7928</v>
      </c>
      <c r="D980" s="41" t="s">
        <v>7929</v>
      </c>
      <c r="E980" s="41" t="s">
        <v>8035</v>
      </c>
      <c r="F980" s="41" t="s">
        <v>1048</v>
      </c>
      <c r="G980" s="41" t="s">
        <v>7891</v>
      </c>
      <c r="H980" s="42"/>
      <c r="I980" s="41"/>
      <c r="J980" s="41"/>
      <c r="K980" s="41"/>
      <c r="L980" s="41"/>
    </row>
    <row r="981" spans="1:12" hidden="1">
      <c r="A981" s="41" t="s">
        <v>8033</v>
      </c>
      <c r="B981" s="49" t="s">
        <v>7927</v>
      </c>
      <c r="C981" s="45" t="s">
        <v>7928</v>
      </c>
      <c r="D981" s="41" t="s">
        <v>7929</v>
      </c>
      <c r="E981" s="41" t="s">
        <v>8035</v>
      </c>
      <c r="F981" s="41" t="s">
        <v>1048</v>
      </c>
      <c r="G981" s="41" t="s">
        <v>7892</v>
      </c>
      <c r="H981" s="53"/>
      <c r="I981" s="41"/>
      <c r="J981" s="41"/>
      <c r="K981" s="41"/>
      <c r="L981" s="41"/>
    </row>
    <row r="982" spans="1:12" hidden="1">
      <c r="A982" s="41" t="s">
        <v>8033</v>
      </c>
      <c r="B982" s="49" t="s">
        <v>7927</v>
      </c>
      <c r="C982" s="45" t="s">
        <v>7928</v>
      </c>
      <c r="D982" s="41" t="s">
        <v>7929</v>
      </c>
      <c r="E982" s="41" t="s">
        <v>8035</v>
      </c>
      <c r="F982" s="41" t="s">
        <v>1048</v>
      </c>
      <c r="G982" s="41" t="s">
        <v>7893</v>
      </c>
      <c r="H982" s="42"/>
      <c r="I982" s="41"/>
      <c r="J982" s="41"/>
      <c r="K982" s="41"/>
      <c r="L982" s="41"/>
    </row>
    <row r="983" spans="1:12" hidden="1">
      <c r="A983" s="41" t="s">
        <v>8033</v>
      </c>
      <c r="B983" s="49" t="s">
        <v>7927</v>
      </c>
      <c r="C983" s="45" t="s">
        <v>7928</v>
      </c>
      <c r="D983" s="41" t="s">
        <v>7929</v>
      </c>
      <c r="E983" s="41" t="s">
        <v>8035</v>
      </c>
      <c r="F983" s="41" t="s">
        <v>1048</v>
      </c>
      <c r="G983" s="41" t="s">
        <v>7894</v>
      </c>
      <c r="H983" s="42">
        <v>42124</v>
      </c>
      <c r="I983" s="41"/>
      <c r="J983" s="41"/>
      <c r="K983" s="41"/>
      <c r="L983" s="41"/>
    </row>
    <row r="984" spans="1:12" hidden="1">
      <c r="A984" s="40" t="s">
        <v>8033</v>
      </c>
      <c r="B984" s="48" t="s">
        <v>7927</v>
      </c>
      <c r="C984" s="44" t="s">
        <v>7928</v>
      </c>
      <c r="D984" s="41" t="s">
        <v>7929</v>
      </c>
      <c r="E984" s="40" t="s">
        <v>8035</v>
      </c>
      <c r="F984" s="40" t="s">
        <v>7895</v>
      </c>
      <c r="G984" s="40" t="s">
        <v>7896</v>
      </c>
      <c r="H984" s="43">
        <f>I984-2</f>
        <v>42107</v>
      </c>
      <c r="I984" s="43">
        <f t="shared" ref="I984:I990" si="65">H985</f>
        <v>42109</v>
      </c>
      <c r="J984" s="40" t="s">
        <v>145</v>
      </c>
      <c r="K984" s="40">
        <v>100</v>
      </c>
      <c r="L984" s="40"/>
    </row>
    <row r="985" spans="1:12" hidden="1">
      <c r="A985" s="40" t="s">
        <v>8033</v>
      </c>
      <c r="B985" s="48" t="s">
        <v>7927</v>
      </c>
      <c r="C985" s="44" t="s">
        <v>7928</v>
      </c>
      <c r="D985" s="41" t="s">
        <v>7929</v>
      </c>
      <c r="E985" s="40" t="s">
        <v>8035</v>
      </c>
      <c r="F985" s="40" t="s">
        <v>7898</v>
      </c>
      <c r="G985" s="40" t="s">
        <v>7899</v>
      </c>
      <c r="H985" s="43">
        <f>I985-1</f>
        <v>42109</v>
      </c>
      <c r="I985" s="43">
        <f t="shared" si="65"/>
        <v>42110</v>
      </c>
      <c r="J985" s="40" t="s">
        <v>145</v>
      </c>
      <c r="K985" s="40">
        <v>100</v>
      </c>
      <c r="L985" s="40"/>
    </row>
    <row r="986" spans="1:12" hidden="1">
      <c r="A986" s="40" t="s">
        <v>8033</v>
      </c>
      <c r="B986" s="48" t="s">
        <v>7927</v>
      </c>
      <c r="C986" s="44" t="s">
        <v>7928</v>
      </c>
      <c r="D986" s="41" t="s">
        <v>7929</v>
      </c>
      <c r="E986" s="40" t="s">
        <v>8035</v>
      </c>
      <c r="F986" s="40" t="s">
        <v>7898</v>
      </c>
      <c r="G986" s="40" t="s">
        <v>7925</v>
      </c>
      <c r="H986" s="43">
        <f>I986-1</f>
        <v>42110</v>
      </c>
      <c r="I986" s="43">
        <f t="shared" si="65"/>
        <v>42111</v>
      </c>
      <c r="J986" s="40" t="s">
        <v>145</v>
      </c>
      <c r="K986" s="40">
        <v>100</v>
      </c>
      <c r="L986" s="40"/>
    </row>
    <row r="987" spans="1:12">
      <c r="A987" s="40" t="s">
        <v>8033</v>
      </c>
      <c r="B987" s="48" t="s">
        <v>7927</v>
      </c>
      <c r="C987" s="44" t="s">
        <v>7928</v>
      </c>
      <c r="D987" s="41" t="s">
        <v>7929</v>
      </c>
      <c r="E987" s="40" t="s">
        <v>8035</v>
      </c>
      <c r="F987" s="40" t="s">
        <v>7901</v>
      </c>
      <c r="G987" s="40" t="s">
        <v>7940</v>
      </c>
      <c r="H987" s="43">
        <f>I987-5</f>
        <v>42111</v>
      </c>
      <c r="I987" s="43">
        <f t="shared" si="65"/>
        <v>42116</v>
      </c>
      <c r="J987" s="40" t="s">
        <v>145</v>
      </c>
      <c r="K987" s="40">
        <v>100</v>
      </c>
      <c r="L987" s="40"/>
    </row>
    <row r="988" spans="1:12" hidden="1">
      <c r="A988" s="40" t="s">
        <v>8033</v>
      </c>
      <c r="B988" s="48" t="s">
        <v>7927</v>
      </c>
      <c r="C988" s="44" t="s">
        <v>7928</v>
      </c>
      <c r="D988" s="41" t="s">
        <v>7929</v>
      </c>
      <c r="E988" s="40" t="s">
        <v>8035</v>
      </c>
      <c r="F988" s="40" t="s">
        <v>7904</v>
      </c>
      <c r="G988" s="40" t="s">
        <v>7905</v>
      </c>
      <c r="H988" s="43">
        <f>I988-3</f>
        <v>42116</v>
      </c>
      <c r="I988" s="43">
        <f t="shared" si="65"/>
        <v>42119</v>
      </c>
      <c r="J988" s="40" t="s">
        <v>145</v>
      </c>
      <c r="K988" s="40">
        <v>100</v>
      </c>
    </row>
    <row r="989" spans="1:12" hidden="1">
      <c r="A989" s="40" t="s">
        <v>8033</v>
      </c>
      <c r="B989" s="48" t="s">
        <v>7927</v>
      </c>
      <c r="C989" s="44" t="s">
        <v>7928</v>
      </c>
      <c r="D989" s="41" t="s">
        <v>7929</v>
      </c>
      <c r="E989" s="40" t="s">
        <v>8035</v>
      </c>
      <c r="F989" s="40" t="s">
        <v>7904</v>
      </c>
      <c r="G989" s="40" t="s">
        <v>7906</v>
      </c>
      <c r="H989" s="43">
        <f>I989-2</f>
        <v>42119</v>
      </c>
      <c r="I989" s="43">
        <f t="shared" si="65"/>
        <v>42121</v>
      </c>
      <c r="J989" s="40" t="s">
        <v>145</v>
      </c>
      <c r="K989" s="40">
        <v>100</v>
      </c>
    </row>
    <row r="990" spans="1:12" hidden="1">
      <c r="A990" s="40" t="s">
        <v>8033</v>
      </c>
      <c r="B990" s="48" t="s">
        <v>7927</v>
      </c>
      <c r="C990" s="44" t="s">
        <v>7928</v>
      </c>
      <c r="D990" s="41" t="s">
        <v>7929</v>
      </c>
      <c r="E990" s="40" t="s">
        <v>8035</v>
      </c>
      <c r="F990" s="40" t="s">
        <v>7904</v>
      </c>
      <c r="G990" s="40" t="s">
        <v>7907</v>
      </c>
      <c r="H990" s="43">
        <f>I990-2</f>
        <v>42121</v>
      </c>
      <c r="I990" s="43">
        <f t="shared" si="65"/>
        <v>42123</v>
      </c>
      <c r="J990" s="40" t="s">
        <v>145</v>
      </c>
      <c r="K990" s="40">
        <v>100</v>
      </c>
    </row>
    <row r="991" spans="1:12" hidden="1">
      <c r="A991" s="40" t="s">
        <v>8033</v>
      </c>
      <c r="B991" s="48" t="s">
        <v>7927</v>
      </c>
      <c r="C991" s="44" t="s">
        <v>7928</v>
      </c>
      <c r="D991" s="41" t="s">
        <v>7929</v>
      </c>
      <c r="E991" s="40" t="s">
        <v>8035</v>
      </c>
      <c r="F991" s="40" t="s">
        <v>7904</v>
      </c>
      <c r="G991" s="40" t="s">
        <v>7908</v>
      </c>
      <c r="H991" s="43">
        <f>I991-1</f>
        <v>42123</v>
      </c>
      <c r="I991" s="42">
        <v>42124</v>
      </c>
      <c r="J991" s="40" t="s">
        <v>145</v>
      </c>
      <c r="K991" s="40">
        <v>100</v>
      </c>
      <c r="L991" s="39" t="s">
        <v>7917</v>
      </c>
    </row>
    <row r="992" spans="1:12" hidden="1">
      <c r="A992" s="55" t="s">
        <v>8036</v>
      </c>
      <c r="B992" s="49" t="s">
        <v>7927</v>
      </c>
      <c r="C992" s="41" t="s">
        <v>7928</v>
      </c>
      <c r="D992" s="41" t="s">
        <v>7929</v>
      </c>
      <c r="E992" s="41" t="s">
        <v>8037</v>
      </c>
      <c r="F992" s="41" t="s">
        <v>1048</v>
      </c>
      <c r="G992" s="41" t="s">
        <v>7888</v>
      </c>
      <c r="H992" s="42">
        <v>42116</v>
      </c>
      <c r="I992" s="41"/>
      <c r="J992" s="41"/>
      <c r="K992" s="41"/>
      <c r="L992" s="41"/>
    </row>
    <row r="993" spans="1:12" hidden="1">
      <c r="A993" s="55" t="s">
        <v>8036</v>
      </c>
      <c r="B993" s="49" t="s">
        <v>7927</v>
      </c>
      <c r="C993" s="41" t="s">
        <v>7928</v>
      </c>
      <c r="D993" s="41" t="s">
        <v>7929</v>
      </c>
      <c r="E993" s="41" t="s">
        <v>8037</v>
      </c>
      <c r="F993" s="41" t="s">
        <v>1048</v>
      </c>
      <c r="G993" s="41" t="s">
        <v>7889</v>
      </c>
      <c r="H993" s="42"/>
      <c r="I993" s="41"/>
      <c r="J993" s="41"/>
      <c r="K993" s="41"/>
      <c r="L993" s="41"/>
    </row>
    <row r="994" spans="1:12" hidden="1">
      <c r="A994" s="55" t="s">
        <v>8036</v>
      </c>
      <c r="B994" s="49" t="s">
        <v>7927</v>
      </c>
      <c r="C994" s="41" t="s">
        <v>7928</v>
      </c>
      <c r="D994" s="41" t="s">
        <v>7929</v>
      </c>
      <c r="E994" s="41" t="s">
        <v>8037</v>
      </c>
      <c r="F994" s="41" t="s">
        <v>1048</v>
      </c>
      <c r="G994" s="41" t="s">
        <v>7890</v>
      </c>
      <c r="H994" s="42"/>
      <c r="I994" s="41"/>
      <c r="J994" s="41"/>
      <c r="K994" s="41"/>
      <c r="L994" s="41"/>
    </row>
    <row r="995" spans="1:12" hidden="1">
      <c r="A995" s="55" t="s">
        <v>8036</v>
      </c>
      <c r="B995" s="49" t="s">
        <v>7927</v>
      </c>
      <c r="C995" s="41" t="s">
        <v>7928</v>
      </c>
      <c r="D995" s="41" t="s">
        <v>7929</v>
      </c>
      <c r="E995" s="41" t="s">
        <v>8037</v>
      </c>
      <c r="F995" s="41" t="s">
        <v>1048</v>
      </c>
      <c r="G995" s="41" t="s">
        <v>7891</v>
      </c>
      <c r="H995" s="42"/>
      <c r="I995" s="41"/>
      <c r="J995" s="41"/>
      <c r="K995" s="41"/>
      <c r="L995" s="41"/>
    </row>
    <row r="996" spans="1:12" hidden="1">
      <c r="A996" s="55" t="s">
        <v>8036</v>
      </c>
      <c r="B996" s="49" t="s">
        <v>7927</v>
      </c>
      <c r="C996" s="41" t="s">
        <v>7928</v>
      </c>
      <c r="D996" s="41" t="s">
        <v>7929</v>
      </c>
      <c r="E996" s="41" t="s">
        <v>8037</v>
      </c>
      <c r="F996" s="41" t="s">
        <v>1048</v>
      </c>
      <c r="G996" s="41" t="s">
        <v>7892</v>
      </c>
      <c r="H996" s="53"/>
      <c r="I996" s="41"/>
      <c r="J996" s="41"/>
      <c r="K996" s="41"/>
      <c r="L996" s="41"/>
    </row>
    <row r="997" spans="1:12" hidden="1">
      <c r="A997" s="55" t="s">
        <v>8036</v>
      </c>
      <c r="B997" s="49" t="s">
        <v>7927</v>
      </c>
      <c r="C997" s="41" t="s">
        <v>7928</v>
      </c>
      <c r="D997" s="41" t="s">
        <v>7929</v>
      </c>
      <c r="E997" s="41" t="s">
        <v>8037</v>
      </c>
      <c r="F997" s="41" t="s">
        <v>1048</v>
      </c>
      <c r="G997" s="41" t="s">
        <v>7893</v>
      </c>
      <c r="H997" s="42"/>
      <c r="I997" s="41"/>
      <c r="J997" s="41"/>
      <c r="K997" s="41"/>
      <c r="L997" s="41"/>
    </row>
    <row r="998" spans="1:12" hidden="1">
      <c r="A998" s="55" t="s">
        <v>8036</v>
      </c>
      <c r="B998" s="49" t="s">
        <v>7927</v>
      </c>
      <c r="C998" s="41" t="s">
        <v>7928</v>
      </c>
      <c r="D998" s="41" t="s">
        <v>7929</v>
      </c>
      <c r="E998" s="41" t="s">
        <v>8037</v>
      </c>
      <c r="F998" s="41" t="s">
        <v>1048</v>
      </c>
      <c r="G998" s="41" t="s">
        <v>7894</v>
      </c>
      <c r="H998" s="42">
        <v>42133</v>
      </c>
      <c r="I998" s="41"/>
      <c r="J998" s="41"/>
      <c r="K998" s="41"/>
      <c r="L998" s="41"/>
    </row>
    <row r="999" spans="1:12" hidden="1">
      <c r="A999" s="54" t="s">
        <v>8036</v>
      </c>
      <c r="B999" s="48" t="s">
        <v>7927</v>
      </c>
      <c r="C999" s="40" t="s">
        <v>7928</v>
      </c>
      <c r="D999" s="41" t="s">
        <v>7929</v>
      </c>
      <c r="E999" s="40" t="s">
        <v>8037</v>
      </c>
      <c r="F999" s="40" t="s">
        <v>7895</v>
      </c>
      <c r="G999" s="40" t="s">
        <v>7896</v>
      </c>
      <c r="H999" s="43">
        <f>I999-2</f>
        <v>42116</v>
      </c>
      <c r="I999" s="43">
        <f t="shared" ref="I999:I1005" si="66">H1000</f>
        <v>42118</v>
      </c>
      <c r="J999" s="40" t="s">
        <v>145</v>
      </c>
      <c r="K999" s="40">
        <v>100</v>
      </c>
      <c r="L999" s="40" t="s">
        <v>8038</v>
      </c>
    </row>
    <row r="1000" spans="1:12" hidden="1">
      <c r="A1000" s="54" t="s">
        <v>8036</v>
      </c>
      <c r="B1000" s="48" t="s">
        <v>7927</v>
      </c>
      <c r="C1000" s="40" t="s">
        <v>7928</v>
      </c>
      <c r="D1000" s="41" t="s">
        <v>7929</v>
      </c>
      <c r="E1000" s="40" t="s">
        <v>8037</v>
      </c>
      <c r="F1000" s="40" t="s">
        <v>7898</v>
      </c>
      <c r="G1000" s="40" t="s">
        <v>7899</v>
      </c>
      <c r="H1000" s="43">
        <f>I1000-1</f>
        <v>42118</v>
      </c>
      <c r="I1000" s="43">
        <f t="shared" si="66"/>
        <v>42119</v>
      </c>
      <c r="J1000" s="40" t="s">
        <v>145</v>
      </c>
      <c r="K1000" s="40">
        <v>100</v>
      </c>
      <c r="L1000" s="40"/>
    </row>
    <row r="1001" spans="1:12" hidden="1">
      <c r="A1001" s="54" t="s">
        <v>8036</v>
      </c>
      <c r="B1001" s="48" t="s">
        <v>7927</v>
      </c>
      <c r="C1001" s="40" t="s">
        <v>7928</v>
      </c>
      <c r="D1001" s="41" t="s">
        <v>7929</v>
      </c>
      <c r="E1001" s="40" t="s">
        <v>8037</v>
      </c>
      <c r="F1001" s="40" t="s">
        <v>7898</v>
      </c>
      <c r="G1001" s="40" t="s">
        <v>7925</v>
      </c>
      <c r="H1001" s="43">
        <f>I1001-1</f>
        <v>42119</v>
      </c>
      <c r="I1001" s="43">
        <f t="shared" si="66"/>
        <v>42120</v>
      </c>
      <c r="J1001" s="40" t="s">
        <v>145</v>
      </c>
      <c r="K1001" s="40">
        <v>100</v>
      </c>
      <c r="L1001" s="40"/>
    </row>
    <row r="1002" spans="1:12">
      <c r="A1002" s="54" t="s">
        <v>8036</v>
      </c>
      <c r="B1002" s="48" t="s">
        <v>7927</v>
      </c>
      <c r="C1002" s="40" t="s">
        <v>7928</v>
      </c>
      <c r="D1002" s="41" t="s">
        <v>7929</v>
      </c>
      <c r="E1002" s="40" t="s">
        <v>8037</v>
      </c>
      <c r="F1002" s="40" t="s">
        <v>7901</v>
      </c>
      <c r="G1002" s="40" t="s">
        <v>7940</v>
      </c>
      <c r="H1002" s="43">
        <f>I1002-5</f>
        <v>42120</v>
      </c>
      <c r="I1002" s="43">
        <f t="shared" si="66"/>
        <v>42125</v>
      </c>
      <c r="J1002" s="40" t="s">
        <v>145</v>
      </c>
      <c r="K1002" s="40">
        <v>100</v>
      </c>
      <c r="L1002" s="40"/>
    </row>
    <row r="1003" spans="1:12" hidden="1">
      <c r="A1003" s="54" t="s">
        <v>8036</v>
      </c>
      <c r="B1003" s="48" t="s">
        <v>7927</v>
      </c>
      <c r="C1003" s="40" t="s">
        <v>7928</v>
      </c>
      <c r="D1003" s="41" t="s">
        <v>7929</v>
      </c>
      <c r="E1003" s="40" t="s">
        <v>8037</v>
      </c>
      <c r="F1003" s="40" t="s">
        <v>7904</v>
      </c>
      <c r="G1003" s="40" t="s">
        <v>7905</v>
      </c>
      <c r="H1003" s="43">
        <f>I1003-3</f>
        <v>42125</v>
      </c>
      <c r="I1003" s="43">
        <f t="shared" si="66"/>
        <v>42128</v>
      </c>
      <c r="J1003" s="40" t="s">
        <v>145</v>
      </c>
      <c r="K1003" s="40">
        <v>100</v>
      </c>
    </row>
    <row r="1004" spans="1:12" hidden="1">
      <c r="A1004" s="54" t="s">
        <v>8036</v>
      </c>
      <c r="B1004" s="48" t="s">
        <v>7927</v>
      </c>
      <c r="C1004" s="40" t="s">
        <v>7928</v>
      </c>
      <c r="D1004" s="41" t="s">
        <v>7929</v>
      </c>
      <c r="E1004" s="40" t="s">
        <v>8037</v>
      </c>
      <c r="F1004" s="40" t="s">
        <v>7904</v>
      </c>
      <c r="G1004" s="40" t="s">
        <v>7906</v>
      </c>
      <c r="H1004" s="43">
        <f>I1004-2</f>
        <v>42128</v>
      </c>
      <c r="I1004" s="43">
        <f t="shared" si="66"/>
        <v>42130</v>
      </c>
      <c r="J1004" s="40" t="s">
        <v>145</v>
      </c>
      <c r="K1004" s="40">
        <v>100</v>
      </c>
    </row>
    <row r="1005" spans="1:12" hidden="1">
      <c r="A1005" s="54" t="s">
        <v>8036</v>
      </c>
      <c r="B1005" s="48" t="s">
        <v>7927</v>
      </c>
      <c r="C1005" s="40" t="s">
        <v>7928</v>
      </c>
      <c r="D1005" s="41" t="s">
        <v>7929</v>
      </c>
      <c r="E1005" s="40" t="s">
        <v>8037</v>
      </c>
      <c r="F1005" s="40" t="s">
        <v>7904</v>
      </c>
      <c r="G1005" s="40" t="s">
        <v>7907</v>
      </c>
      <c r="H1005" s="43">
        <f>I1005-2</f>
        <v>42130</v>
      </c>
      <c r="I1005" s="43">
        <f t="shared" si="66"/>
        <v>42132</v>
      </c>
      <c r="J1005" s="40" t="s">
        <v>145</v>
      </c>
      <c r="K1005" s="40">
        <v>100</v>
      </c>
    </row>
    <row r="1006" spans="1:12" hidden="1">
      <c r="A1006" s="54" t="s">
        <v>8036</v>
      </c>
      <c r="B1006" s="48" t="s">
        <v>7927</v>
      </c>
      <c r="C1006" s="40" t="s">
        <v>7928</v>
      </c>
      <c r="D1006" s="41" t="s">
        <v>7929</v>
      </c>
      <c r="E1006" s="40" t="s">
        <v>8037</v>
      </c>
      <c r="F1006" s="40" t="s">
        <v>7904</v>
      </c>
      <c r="G1006" s="40" t="s">
        <v>7908</v>
      </c>
      <c r="H1006" s="43">
        <f>I1006-1</f>
        <v>42132</v>
      </c>
      <c r="I1006" s="42">
        <v>42133</v>
      </c>
      <c r="J1006" s="40" t="s">
        <v>145</v>
      </c>
      <c r="K1006" s="40">
        <v>100</v>
      </c>
      <c r="L1006" s="39" t="s">
        <v>7917</v>
      </c>
    </row>
    <row r="1007" spans="1:12" hidden="1">
      <c r="A1007" s="55" t="s">
        <v>6189</v>
      </c>
      <c r="B1007" s="49" t="s">
        <v>7927</v>
      </c>
      <c r="C1007" s="41" t="s">
        <v>7928</v>
      </c>
      <c r="D1007" s="41" t="s">
        <v>7929</v>
      </c>
      <c r="E1007" s="41" t="s">
        <v>8039</v>
      </c>
      <c r="F1007" s="41" t="s">
        <v>1048</v>
      </c>
      <c r="G1007" s="41" t="s">
        <v>7888</v>
      </c>
      <c r="H1007" s="42">
        <v>42116</v>
      </c>
      <c r="I1007" s="41"/>
      <c r="J1007" s="41"/>
      <c r="K1007" s="41"/>
      <c r="L1007" s="41"/>
    </row>
    <row r="1008" spans="1:12" hidden="1">
      <c r="A1008" s="55" t="s">
        <v>6189</v>
      </c>
      <c r="B1008" s="49" t="s">
        <v>7927</v>
      </c>
      <c r="C1008" s="41" t="s">
        <v>7928</v>
      </c>
      <c r="D1008" s="41" t="s">
        <v>7929</v>
      </c>
      <c r="E1008" s="41" t="s">
        <v>8039</v>
      </c>
      <c r="F1008" s="41" t="s">
        <v>1048</v>
      </c>
      <c r="G1008" s="41" t="s">
        <v>7889</v>
      </c>
      <c r="H1008" s="42"/>
      <c r="I1008" s="41"/>
      <c r="J1008" s="41"/>
      <c r="K1008" s="41"/>
      <c r="L1008" s="41"/>
    </row>
    <row r="1009" spans="1:12" hidden="1">
      <c r="A1009" s="55" t="s">
        <v>6189</v>
      </c>
      <c r="B1009" s="49" t="s">
        <v>7927</v>
      </c>
      <c r="C1009" s="41" t="s">
        <v>7928</v>
      </c>
      <c r="D1009" s="41" t="s">
        <v>7929</v>
      </c>
      <c r="E1009" s="41" t="s">
        <v>8039</v>
      </c>
      <c r="F1009" s="41" t="s">
        <v>1048</v>
      </c>
      <c r="G1009" s="41" t="s">
        <v>7890</v>
      </c>
      <c r="H1009" s="42"/>
      <c r="I1009" s="41"/>
      <c r="J1009" s="41"/>
      <c r="K1009" s="41"/>
      <c r="L1009" s="41"/>
    </row>
    <row r="1010" spans="1:12" hidden="1">
      <c r="A1010" s="55" t="s">
        <v>6189</v>
      </c>
      <c r="B1010" s="49" t="s">
        <v>7927</v>
      </c>
      <c r="C1010" s="41" t="s">
        <v>7928</v>
      </c>
      <c r="D1010" s="41" t="s">
        <v>7929</v>
      </c>
      <c r="E1010" s="41" t="s">
        <v>8039</v>
      </c>
      <c r="F1010" s="41" t="s">
        <v>1048</v>
      </c>
      <c r="G1010" s="41" t="s">
        <v>7891</v>
      </c>
      <c r="H1010" s="42"/>
      <c r="I1010" s="41"/>
      <c r="J1010" s="41"/>
      <c r="K1010" s="41"/>
      <c r="L1010" s="41"/>
    </row>
    <row r="1011" spans="1:12" hidden="1">
      <c r="A1011" s="55" t="s">
        <v>6189</v>
      </c>
      <c r="B1011" s="49" t="s">
        <v>7927</v>
      </c>
      <c r="C1011" s="41" t="s">
        <v>7928</v>
      </c>
      <c r="D1011" s="41" t="s">
        <v>7929</v>
      </c>
      <c r="E1011" s="41" t="s">
        <v>8039</v>
      </c>
      <c r="F1011" s="41" t="s">
        <v>1048</v>
      </c>
      <c r="G1011" s="41" t="s">
        <v>7892</v>
      </c>
      <c r="H1011" s="53"/>
      <c r="I1011" s="41"/>
      <c r="J1011" s="41"/>
      <c r="K1011" s="41"/>
      <c r="L1011" s="41"/>
    </row>
    <row r="1012" spans="1:12" hidden="1">
      <c r="A1012" s="55" t="s">
        <v>6189</v>
      </c>
      <c r="B1012" s="49" t="s">
        <v>7927</v>
      </c>
      <c r="C1012" s="41" t="s">
        <v>7928</v>
      </c>
      <c r="D1012" s="41" t="s">
        <v>7929</v>
      </c>
      <c r="E1012" s="41" t="s">
        <v>8039</v>
      </c>
      <c r="F1012" s="41" t="s">
        <v>1048</v>
      </c>
      <c r="G1012" s="41" t="s">
        <v>7893</v>
      </c>
      <c r="H1012" s="42"/>
      <c r="I1012" s="41"/>
      <c r="J1012" s="41"/>
      <c r="K1012" s="41"/>
      <c r="L1012" s="41"/>
    </row>
    <row r="1013" spans="1:12" hidden="1">
      <c r="A1013" s="55" t="s">
        <v>6189</v>
      </c>
      <c r="B1013" s="49" t="s">
        <v>7927</v>
      </c>
      <c r="C1013" s="41" t="s">
        <v>7928</v>
      </c>
      <c r="D1013" s="41" t="s">
        <v>7929</v>
      </c>
      <c r="E1013" s="41" t="s">
        <v>8039</v>
      </c>
      <c r="F1013" s="41" t="s">
        <v>1048</v>
      </c>
      <c r="G1013" s="41" t="s">
        <v>7894</v>
      </c>
      <c r="H1013" s="42">
        <v>42133</v>
      </c>
      <c r="I1013" s="41"/>
      <c r="J1013" s="41"/>
      <c r="K1013" s="41"/>
      <c r="L1013" s="41"/>
    </row>
    <row r="1014" spans="1:12" hidden="1">
      <c r="A1014" s="54" t="s">
        <v>6189</v>
      </c>
      <c r="B1014" s="48" t="s">
        <v>7927</v>
      </c>
      <c r="C1014" s="40" t="s">
        <v>7928</v>
      </c>
      <c r="D1014" s="41" t="s">
        <v>7929</v>
      </c>
      <c r="E1014" s="40" t="s">
        <v>8039</v>
      </c>
      <c r="F1014" s="40" t="s">
        <v>7895</v>
      </c>
      <c r="G1014" s="40" t="s">
        <v>7896</v>
      </c>
      <c r="H1014" s="43">
        <f>I1014-2</f>
        <v>42116</v>
      </c>
      <c r="I1014" s="43">
        <f t="shared" ref="I1014:I1020" si="67">H1015</f>
        <v>42118</v>
      </c>
      <c r="J1014" s="40" t="s">
        <v>145</v>
      </c>
      <c r="K1014" s="40">
        <v>100</v>
      </c>
      <c r="L1014" s="40"/>
    </row>
    <row r="1015" spans="1:12" hidden="1">
      <c r="A1015" s="54" t="s">
        <v>6189</v>
      </c>
      <c r="B1015" s="48" t="s">
        <v>7927</v>
      </c>
      <c r="C1015" s="40" t="s">
        <v>7928</v>
      </c>
      <c r="D1015" s="41" t="s">
        <v>7929</v>
      </c>
      <c r="E1015" s="40" t="s">
        <v>8039</v>
      </c>
      <c r="F1015" s="40" t="s">
        <v>7898</v>
      </c>
      <c r="G1015" s="40" t="s">
        <v>7899</v>
      </c>
      <c r="H1015" s="43">
        <f>I1015-1</f>
        <v>42118</v>
      </c>
      <c r="I1015" s="43">
        <f t="shared" si="67"/>
        <v>42119</v>
      </c>
      <c r="J1015" s="40" t="s">
        <v>145</v>
      </c>
      <c r="K1015" s="40">
        <v>100</v>
      </c>
      <c r="L1015" s="40"/>
    </row>
    <row r="1016" spans="1:12" hidden="1">
      <c r="A1016" s="54" t="s">
        <v>6189</v>
      </c>
      <c r="B1016" s="48" t="s">
        <v>7927</v>
      </c>
      <c r="C1016" s="40" t="s">
        <v>7928</v>
      </c>
      <c r="D1016" s="41" t="s">
        <v>7929</v>
      </c>
      <c r="E1016" s="40" t="s">
        <v>8039</v>
      </c>
      <c r="F1016" s="40" t="s">
        <v>7898</v>
      </c>
      <c r="G1016" s="40" t="s">
        <v>7925</v>
      </c>
      <c r="H1016" s="43">
        <f>I1016-1</f>
        <v>42119</v>
      </c>
      <c r="I1016" s="43">
        <f t="shared" si="67"/>
        <v>42120</v>
      </c>
      <c r="J1016" s="40" t="s">
        <v>145</v>
      </c>
      <c r="K1016" s="40">
        <v>100</v>
      </c>
      <c r="L1016" s="40"/>
    </row>
    <row r="1017" spans="1:12">
      <c r="A1017" s="54" t="s">
        <v>6189</v>
      </c>
      <c r="B1017" s="48" t="s">
        <v>7927</v>
      </c>
      <c r="C1017" s="40" t="s">
        <v>7928</v>
      </c>
      <c r="D1017" s="41" t="s">
        <v>7929</v>
      </c>
      <c r="E1017" s="40" t="s">
        <v>8039</v>
      </c>
      <c r="F1017" s="40" t="s">
        <v>7901</v>
      </c>
      <c r="G1017" s="40" t="s">
        <v>7940</v>
      </c>
      <c r="H1017" s="43">
        <f>I1017-5</f>
        <v>42120</v>
      </c>
      <c r="I1017" s="43">
        <f t="shared" si="67"/>
        <v>42125</v>
      </c>
      <c r="J1017" s="40" t="s">
        <v>145</v>
      </c>
      <c r="K1017" s="40">
        <v>100</v>
      </c>
      <c r="L1017" s="40"/>
    </row>
    <row r="1018" spans="1:12" hidden="1">
      <c r="A1018" s="54" t="s">
        <v>6189</v>
      </c>
      <c r="B1018" s="48" t="s">
        <v>7927</v>
      </c>
      <c r="C1018" s="40" t="s">
        <v>7928</v>
      </c>
      <c r="D1018" s="41" t="s">
        <v>7929</v>
      </c>
      <c r="E1018" s="40" t="s">
        <v>8039</v>
      </c>
      <c r="F1018" s="40" t="s">
        <v>7904</v>
      </c>
      <c r="G1018" s="40" t="s">
        <v>7905</v>
      </c>
      <c r="H1018" s="43">
        <f>I1018-3</f>
        <v>42125</v>
      </c>
      <c r="I1018" s="43">
        <f t="shared" si="67"/>
        <v>42128</v>
      </c>
      <c r="J1018" s="40" t="s">
        <v>145</v>
      </c>
      <c r="K1018" s="40">
        <v>100</v>
      </c>
    </row>
    <row r="1019" spans="1:12" hidden="1">
      <c r="A1019" s="54" t="s">
        <v>6189</v>
      </c>
      <c r="B1019" s="48" t="s">
        <v>7927</v>
      </c>
      <c r="C1019" s="40" t="s">
        <v>7928</v>
      </c>
      <c r="D1019" s="41" t="s">
        <v>7929</v>
      </c>
      <c r="E1019" s="40" t="s">
        <v>8039</v>
      </c>
      <c r="F1019" s="40" t="s">
        <v>7904</v>
      </c>
      <c r="G1019" s="40" t="s">
        <v>7906</v>
      </c>
      <c r="H1019" s="43">
        <f>I1019-2</f>
        <v>42128</v>
      </c>
      <c r="I1019" s="43">
        <f t="shared" si="67"/>
        <v>42130</v>
      </c>
      <c r="J1019" s="40" t="s">
        <v>145</v>
      </c>
      <c r="K1019" s="40">
        <v>100</v>
      </c>
    </row>
    <row r="1020" spans="1:12" hidden="1">
      <c r="A1020" s="54" t="s">
        <v>6189</v>
      </c>
      <c r="B1020" s="48" t="s">
        <v>7927</v>
      </c>
      <c r="C1020" s="40" t="s">
        <v>7928</v>
      </c>
      <c r="D1020" s="41" t="s">
        <v>7929</v>
      </c>
      <c r="E1020" s="40" t="s">
        <v>8039</v>
      </c>
      <c r="F1020" s="40" t="s">
        <v>7904</v>
      </c>
      <c r="G1020" s="40" t="s">
        <v>7907</v>
      </c>
      <c r="H1020" s="43">
        <f>I1020-2</f>
        <v>42130</v>
      </c>
      <c r="I1020" s="43">
        <f t="shared" si="67"/>
        <v>42132</v>
      </c>
      <c r="J1020" s="40" t="s">
        <v>145</v>
      </c>
      <c r="K1020" s="40">
        <v>100</v>
      </c>
    </row>
    <row r="1021" spans="1:12" hidden="1">
      <c r="A1021" s="54" t="s">
        <v>6189</v>
      </c>
      <c r="B1021" s="48" t="s">
        <v>7927</v>
      </c>
      <c r="C1021" s="40" t="s">
        <v>7928</v>
      </c>
      <c r="D1021" s="41" t="s">
        <v>7929</v>
      </c>
      <c r="E1021" s="40" t="s">
        <v>8039</v>
      </c>
      <c r="F1021" s="40" t="s">
        <v>7904</v>
      </c>
      <c r="G1021" s="40" t="s">
        <v>7908</v>
      </c>
      <c r="H1021" s="43">
        <f>I1021-1</f>
        <v>42132</v>
      </c>
      <c r="I1021" s="42">
        <v>42133</v>
      </c>
      <c r="J1021" s="40" t="s">
        <v>145</v>
      </c>
      <c r="K1021" s="40">
        <v>100</v>
      </c>
      <c r="L1021" s="39" t="s">
        <v>7917</v>
      </c>
    </row>
    <row r="1022" spans="1:12" hidden="1">
      <c r="A1022" s="41" t="s">
        <v>8040</v>
      </c>
      <c r="B1022" s="47" t="s">
        <v>108</v>
      </c>
      <c r="C1022" s="41" t="s">
        <v>7928</v>
      </c>
      <c r="D1022" s="41" t="s">
        <v>7938</v>
      </c>
      <c r="E1022" s="41" t="s">
        <v>8041</v>
      </c>
      <c r="F1022" s="41" t="s">
        <v>1048</v>
      </c>
      <c r="G1022" s="41" t="s">
        <v>7888</v>
      </c>
      <c r="H1022" s="42">
        <v>42116</v>
      </c>
      <c r="I1022" s="41"/>
      <c r="J1022" s="41"/>
      <c r="K1022" s="41"/>
      <c r="L1022" s="40"/>
    </row>
    <row r="1023" spans="1:12" hidden="1">
      <c r="A1023" s="41" t="s">
        <v>8040</v>
      </c>
      <c r="B1023" s="47" t="s">
        <v>108</v>
      </c>
      <c r="C1023" s="41" t="s">
        <v>7928</v>
      </c>
      <c r="D1023" s="41" t="s">
        <v>7938</v>
      </c>
      <c r="E1023" s="41" t="s">
        <v>8041</v>
      </c>
      <c r="F1023" s="41" t="s">
        <v>1048</v>
      </c>
      <c r="G1023" s="41" t="s">
        <v>7889</v>
      </c>
      <c r="H1023" s="42"/>
      <c r="I1023" s="41"/>
      <c r="J1023" s="41"/>
      <c r="K1023" s="41"/>
      <c r="L1023" s="40"/>
    </row>
    <row r="1024" spans="1:12" hidden="1">
      <c r="A1024" s="41" t="s">
        <v>8040</v>
      </c>
      <c r="B1024" s="47" t="s">
        <v>108</v>
      </c>
      <c r="C1024" s="41" t="s">
        <v>7928</v>
      </c>
      <c r="D1024" s="41" t="s">
        <v>7938</v>
      </c>
      <c r="E1024" s="41" t="s">
        <v>8041</v>
      </c>
      <c r="F1024" s="41" t="s">
        <v>1048</v>
      </c>
      <c r="G1024" s="41" t="s">
        <v>7890</v>
      </c>
      <c r="H1024" s="41"/>
      <c r="I1024" s="41"/>
      <c r="J1024" s="41"/>
      <c r="K1024" s="41"/>
      <c r="L1024" s="40"/>
    </row>
    <row r="1025" spans="1:12" hidden="1">
      <c r="A1025" s="41" t="s">
        <v>8040</v>
      </c>
      <c r="B1025" s="47" t="s">
        <v>108</v>
      </c>
      <c r="C1025" s="41" t="s">
        <v>7928</v>
      </c>
      <c r="D1025" s="41" t="s">
        <v>7938</v>
      </c>
      <c r="E1025" s="41" t="s">
        <v>8041</v>
      </c>
      <c r="F1025" s="41" t="s">
        <v>1048</v>
      </c>
      <c r="G1025" s="41" t="s">
        <v>7891</v>
      </c>
      <c r="H1025" s="42"/>
      <c r="I1025" s="41"/>
      <c r="J1025" s="41"/>
      <c r="K1025" s="41"/>
      <c r="L1025" s="40"/>
    </row>
    <row r="1026" spans="1:12" hidden="1">
      <c r="A1026" s="41" t="s">
        <v>8040</v>
      </c>
      <c r="B1026" s="47" t="s">
        <v>108</v>
      </c>
      <c r="C1026" s="41" t="s">
        <v>7928</v>
      </c>
      <c r="D1026" s="41" t="s">
        <v>7938</v>
      </c>
      <c r="E1026" s="41" t="s">
        <v>8041</v>
      </c>
      <c r="F1026" s="41" t="s">
        <v>1048</v>
      </c>
      <c r="G1026" s="41" t="s">
        <v>7892</v>
      </c>
      <c r="H1026" s="44"/>
      <c r="I1026" s="41"/>
      <c r="J1026" s="41"/>
      <c r="K1026" s="41"/>
      <c r="L1026" s="40"/>
    </row>
    <row r="1027" spans="1:12" hidden="1">
      <c r="A1027" s="41" t="s">
        <v>8040</v>
      </c>
      <c r="B1027" s="47" t="s">
        <v>108</v>
      </c>
      <c r="C1027" s="41" t="s">
        <v>7928</v>
      </c>
      <c r="D1027" s="41" t="s">
        <v>7938</v>
      </c>
      <c r="E1027" s="41" t="s">
        <v>8041</v>
      </c>
      <c r="F1027" s="41" t="s">
        <v>1048</v>
      </c>
      <c r="G1027" s="41" t="s">
        <v>7893</v>
      </c>
      <c r="H1027" s="44"/>
      <c r="I1027" s="41"/>
      <c r="J1027" s="41"/>
      <c r="K1027" s="41"/>
      <c r="L1027" s="40"/>
    </row>
    <row r="1028" spans="1:12" hidden="1">
      <c r="A1028" s="41" t="s">
        <v>8040</v>
      </c>
      <c r="B1028" s="47" t="s">
        <v>108</v>
      </c>
      <c r="C1028" s="41" t="s">
        <v>7928</v>
      </c>
      <c r="D1028" s="41" t="s">
        <v>7938</v>
      </c>
      <c r="E1028" s="41" t="s">
        <v>8041</v>
      </c>
      <c r="F1028" s="41" t="s">
        <v>1048</v>
      </c>
      <c r="G1028" s="41" t="s">
        <v>7894</v>
      </c>
      <c r="H1028" s="42">
        <v>42133</v>
      </c>
      <c r="I1028" s="41"/>
      <c r="J1028" s="41"/>
      <c r="K1028" s="41"/>
      <c r="L1028" s="40"/>
    </row>
    <row r="1029" spans="1:12" hidden="1">
      <c r="A1029" s="40" t="s">
        <v>8040</v>
      </c>
      <c r="B1029" s="46" t="s">
        <v>108</v>
      </c>
      <c r="C1029" s="40" t="s">
        <v>7928</v>
      </c>
      <c r="D1029" s="41" t="s">
        <v>7938</v>
      </c>
      <c r="E1029" s="40" t="s">
        <v>8041</v>
      </c>
      <c r="F1029" s="40" t="s">
        <v>7895</v>
      </c>
      <c r="G1029" s="40" t="s">
        <v>7896</v>
      </c>
      <c r="H1029" s="43">
        <f>I1029-2</f>
        <v>42116</v>
      </c>
      <c r="I1029" s="43">
        <f t="shared" ref="I1029:I1035" si="68">H1030</f>
        <v>42118</v>
      </c>
      <c r="J1029" s="40" t="s">
        <v>145</v>
      </c>
      <c r="K1029" s="40">
        <v>100</v>
      </c>
      <c r="L1029" s="40"/>
    </row>
    <row r="1030" spans="1:12" hidden="1">
      <c r="A1030" s="40" t="s">
        <v>8040</v>
      </c>
      <c r="B1030" s="46" t="s">
        <v>108</v>
      </c>
      <c r="C1030" s="40" t="s">
        <v>7928</v>
      </c>
      <c r="D1030" s="41" t="s">
        <v>7938</v>
      </c>
      <c r="E1030" s="40" t="s">
        <v>8041</v>
      </c>
      <c r="F1030" s="40" t="s">
        <v>7898</v>
      </c>
      <c r="G1030" s="40" t="s">
        <v>7899</v>
      </c>
      <c r="H1030" s="43">
        <f>I1030-1</f>
        <v>42118</v>
      </c>
      <c r="I1030" s="43">
        <f t="shared" si="68"/>
        <v>42119</v>
      </c>
      <c r="J1030" s="40" t="s">
        <v>145</v>
      </c>
      <c r="K1030" s="40">
        <v>100</v>
      </c>
      <c r="L1030" s="40"/>
    </row>
    <row r="1031" spans="1:12" hidden="1">
      <c r="A1031" s="40" t="s">
        <v>8040</v>
      </c>
      <c r="B1031" s="46" t="s">
        <v>108</v>
      </c>
      <c r="C1031" s="40" t="s">
        <v>7928</v>
      </c>
      <c r="D1031" s="41" t="s">
        <v>7938</v>
      </c>
      <c r="E1031" s="40" t="s">
        <v>8041</v>
      </c>
      <c r="F1031" s="40" t="s">
        <v>7898</v>
      </c>
      <c r="G1031" s="40" t="s">
        <v>7900</v>
      </c>
      <c r="H1031" s="43">
        <f>I1031-1</f>
        <v>42119</v>
      </c>
      <c r="I1031" s="43">
        <f t="shared" si="68"/>
        <v>42120</v>
      </c>
      <c r="J1031" s="40" t="s">
        <v>145</v>
      </c>
      <c r="K1031" s="40">
        <v>100</v>
      </c>
      <c r="L1031" s="40"/>
    </row>
    <row r="1032" spans="1:12">
      <c r="A1032" s="40" t="s">
        <v>8040</v>
      </c>
      <c r="B1032" s="46" t="s">
        <v>108</v>
      </c>
      <c r="C1032" s="40" t="s">
        <v>7928</v>
      </c>
      <c r="D1032" s="41" t="s">
        <v>7938</v>
      </c>
      <c r="E1032" s="40" t="s">
        <v>8041</v>
      </c>
      <c r="F1032" s="40" t="s">
        <v>7901</v>
      </c>
      <c r="G1032" s="40" t="s">
        <v>7902</v>
      </c>
      <c r="H1032" s="43">
        <f>I1032-5</f>
        <v>42120</v>
      </c>
      <c r="I1032" s="43">
        <f t="shared" si="68"/>
        <v>42125</v>
      </c>
      <c r="J1032" s="40" t="s">
        <v>145</v>
      </c>
      <c r="K1032" s="40">
        <v>100</v>
      </c>
      <c r="L1032" s="40"/>
    </row>
    <row r="1033" spans="1:12" hidden="1">
      <c r="A1033" s="40" t="s">
        <v>8040</v>
      </c>
      <c r="B1033" s="46" t="s">
        <v>108</v>
      </c>
      <c r="C1033" s="40" t="s">
        <v>7928</v>
      </c>
      <c r="D1033" s="41" t="s">
        <v>7938</v>
      </c>
      <c r="E1033" s="40" t="s">
        <v>8041</v>
      </c>
      <c r="F1033" s="40" t="s">
        <v>7904</v>
      </c>
      <c r="G1033" s="40" t="s">
        <v>7905</v>
      </c>
      <c r="H1033" s="43">
        <f>I1033-3</f>
        <v>42125</v>
      </c>
      <c r="I1033" s="43">
        <f t="shared" si="68"/>
        <v>42128</v>
      </c>
      <c r="J1033" s="40" t="s">
        <v>145</v>
      </c>
      <c r="K1033" s="40">
        <v>100</v>
      </c>
    </row>
    <row r="1034" spans="1:12" hidden="1">
      <c r="A1034" s="40" t="s">
        <v>8040</v>
      </c>
      <c r="B1034" s="46" t="s">
        <v>108</v>
      </c>
      <c r="C1034" s="40" t="s">
        <v>7928</v>
      </c>
      <c r="D1034" s="41" t="s">
        <v>7938</v>
      </c>
      <c r="E1034" s="40" t="s">
        <v>8041</v>
      </c>
      <c r="F1034" s="40" t="s">
        <v>7904</v>
      </c>
      <c r="G1034" s="40" t="s">
        <v>7906</v>
      </c>
      <c r="H1034" s="43">
        <f>I1034-2</f>
        <v>42128</v>
      </c>
      <c r="I1034" s="43">
        <f t="shared" si="68"/>
        <v>42130</v>
      </c>
      <c r="J1034" s="40" t="s">
        <v>145</v>
      </c>
      <c r="K1034" s="40">
        <v>100</v>
      </c>
    </row>
    <row r="1035" spans="1:12" hidden="1">
      <c r="A1035" s="40" t="s">
        <v>8040</v>
      </c>
      <c r="B1035" s="46" t="s">
        <v>108</v>
      </c>
      <c r="C1035" s="40" t="s">
        <v>7928</v>
      </c>
      <c r="D1035" s="41" t="s">
        <v>7938</v>
      </c>
      <c r="E1035" s="40" t="s">
        <v>8041</v>
      </c>
      <c r="F1035" s="40" t="s">
        <v>7904</v>
      </c>
      <c r="G1035" s="40" t="s">
        <v>7907</v>
      </c>
      <c r="H1035" s="43">
        <f>I1035-2</f>
        <v>42130</v>
      </c>
      <c r="I1035" s="43">
        <f t="shared" si="68"/>
        <v>42132</v>
      </c>
      <c r="J1035" s="40" t="s">
        <v>145</v>
      </c>
      <c r="K1035" s="40">
        <v>100</v>
      </c>
    </row>
    <row r="1036" spans="1:12" hidden="1">
      <c r="A1036" s="40" t="s">
        <v>8040</v>
      </c>
      <c r="B1036" s="46" t="s">
        <v>108</v>
      </c>
      <c r="C1036" s="40" t="s">
        <v>7928</v>
      </c>
      <c r="D1036" s="41" t="s">
        <v>7938</v>
      </c>
      <c r="E1036" s="40" t="s">
        <v>8041</v>
      </c>
      <c r="F1036" s="40" t="s">
        <v>7904</v>
      </c>
      <c r="G1036" s="40" t="s">
        <v>7908</v>
      </c>
      <c r="H1036" s="43">
        <f>I1036-1</f>
        <v>42132</v>
      </c>
      <c r="I1036" s="42">
        <v>42133</v>
      </c>
      <c r="J1036" s="40" t="s">
        <v>145</v>
      </c>
      <c r="K1036" s="40">
        <v>100</v>
      </c>
      <c r="L1036" s="39" t="s">
        <v>7917</v>
      </c>
    </row>
    <row r="1037" spans="1:12" hidden="1">
      <c r="A1037" s="41" t="s">
        <v>8042</v>
      </c>
      <c r="B1037" s="47" t="s">
        <v>108</v>
      </c>
      <c r="C1037" s="41" t="s">
        <v>7928</v>
      </c>
      <c r="D1037" s="41" t="s">
        <v>7938</v>
      </c>
      <c r="E1037" s="41" t="s">
        <v>8043</v>
      </c>
      <c r="F1037" s="41" t="s">
        <v>1048</v>
      </c>
      <c r="G1037" s="41" t="s">
        <v>7888</v>
      </c>
      <c r="H1037" s="42">
        <v>42116</v>
      </c>
      <c r="I1037" s="41"/>
      <c r="J1037" s="41"/>
      <c r="K1037" s="41"/>
      <c r="L1037" s="40"/>
    </row>
    <row r="1038" spans="1:12" hidden="1">
      <c r="A1038" s="41" t="s">
        <v>8042</v>
      </c>
      <c r="B1038" s="47" t="s">
        <v>108</v>
      </c>
      <c r="C1038" s="41" t="s">
        <v>7928</v>
      </c>
      <c r="D1038" s="41" t="s">
        <v>7938</v>
      </c>
      <c r="E1038" s="41" t="s">
        <v>8043</v>
      </c>
      <c r="F1038" s="41" t="s">
        <v>1048</v>
      </c>
      <c r="G1038" s="41" t="s">
        <v>7889</v>
      </c>
      <c r="H1038" s="42"/>
      <c r="I1038" s="41"/>
      <c r="J1038" s="41"/>
      <c r="K1038" s="41"/>
      <c r="L1038" s="40"/>
    </row>
    <row r="1039" spans="1:12" hidden="1">
      <c r="A1039" s="41" t="s">
        <v>8042</v>
      </c>
      <c r="B1039" s="47" t="s">
        <v>108</v>
      </c>
      <c r="C1039" s="41" t="s">
        <v>7928</v>
      </c>
      <c r="D1039" s="41" t="s">
        <v>7938</v>
      </c>
      <c r="E1039" s="41" t="s">
        <v>8043</v>
      </c>
      <c r="F1039" s="41" t="s">
        <v>1048</v>
      </c>
      <c r="G1039" s="41" t="s">
        <v>7890</v>
      </c>
      <c r="H1039" s="41"/>
      <c r="I1039" s="41"/>
      <c r="J1039" s="41"/>
      <c r="K1039" s="41"/>
      <c r="L1039" s="40"/>
    </row>
    <row r="1040" spans="1:12" hidden="1">
      <c r="A1040" s="41" t="s">
        <v>8042</v>
      </c>
      <c r="B1040" s="47" t="s">
        <v>108</v>
      </c>
      <c r="C1040" s="41" t="s">
        <v>7928</v>
      </c>
      <c r="D1040" s="41" t="s">
        <v>7938</v>
      </c>
      <c r="E1040" s="41" t="s">
        <v>8043</v>
      </c>
      <c r="F1040" s="41" t="s">
        <v>1048</v>
      </c>
      <c r="G1040" s="41" t="s">
        <v>7891</v>
      </c>
      <c r="H1040" s="42"/>
      <c r="I1040" s="41"/>
      <c r="J1040" s="41"/>
      <c r="K1040" s="41"/>
      <c r="L1040" s="40"/>
    </row>
    <row r="1041" spans="1:12" hidden="1">
      <c r="A1041" s="41" t="s">
        <v>8042</v>
      </c>
      <c r="B1041" s="47" t="s">
        <v>108</v>
      </c>
      <c r="C1041" s="41" t="s">
        <v>7928</v>
      </c>
      <c r="D1041" s="41" t="s">
        <v>7938</v>
      </c>
      <c r="E1041" s="41" t="s">
        <v>8043</v>
      </c>
      <c r="F1041" s="41" t="s">
        <v>1048</v>
      </c>
      <c r="G1041" s="41" t="s">
        <v>7892</v>
      </c>
      <c r="H1041" s="44"/>
      <c r="I1041" s="41"/>
      <c r="J1041" s="41"/>
      <c r="K1041" s="41"/>
      <c r="L1041" s="40"/>
    </row>
    <row r="1042" spans="1:12" hidden="1">
      <c r="A1042" s="41" t="s">
        <v>8042</v>
      </c>
      <c r="B1042" s="47" t="s">
        <v>108</v>
      </c>
      <c r="C1042" s="41" t="s">
        <v>7928</v>
      </c>
      <c r="D1042" s="41" t="s">
        <v>7938</v>
      </c>
      <c r="E1042" s="41" t="s">
        <v>8043</v>
      </c>
      <c r="F1042" s="41" t="s">
        <v>1048</v>
      </c>
      <c r="G1042" s="41" t="s">
        <v>7893</v>
      </c>
      <c r="H1042" s="44"/>
      <c r="I1042" s="41"/>
      <c r="J1042" s="41"/>
      <c r="K1042" s="41"/>
      <c r="L1042" s="40"/>
    </row>
    <row r="1043" spans="1:12" hidden="1">
      <c r="A1043" s="41" t="s">
        <v>8042</v>
      </c>
      <c r="B1043" s="47" t="s">
        <v>108</v>
      </c>
      <c r="C1043" s="41" t="s">
        <v>7928</v>
      </c>
      <c r="D1043" s="41" t="s">
        <v>7938</v>
      </c>
      <c r="E1043" s="41" t="s">
        <v>8043</v>
      </c>
      <c r="F1043" s="41" t="s">
        <v>1048</v>
      </c>
      <c r="G1043" s="41" t="s">
        <v>7894</v>
      </c>
      <c r="H1043" s="42">
        <v>42133</v>
      </c>
      <c r="I1043" s="41"/>
      <c r="J1043" s="41"/>
      <c r="K1043" s="41"/>
      <c r="L1043" s="40"/>
    </row>
    <row r="1044" spans="1:12" hidden="1">
      <c r="A1044" s="40" t="s">
        <v>8042</v>
      </c>
      <c r="B1044" s="46" t="s">
        <v>108</v>
      </c>
      <c r="C1044" s="40" t="s">
        <v>7928</v>
      </c>
      <c r="D1044" s="41" t="s">
        <v>7938</v>
      </c>
      <c r="E1044" s="40" t="s">
        <v>8043</v>
      </c>
      <c r="F1044" s="40" t="s">
        <v>7895</v>
      </c>
      <c r="G1044" s="40" t="s">
        <v>7896</v>
      </c>
      <c r="H1044" s="43">
        <f>I1044-2</f>
        <v>42116</v>
      </c>
      <c r="I1044" s="43">
        <f t="shared" ref="I1044:I1050" si="69">H1045</f>
        <v>42118</v>
      </c>
      <c r="J1044" s="40" t="s">
        <v>145</v>
      </c>
      <c r="K1044" s="40">
        <v>100</v>
      </c>
      <c r="L1044" s="40"/>
    </row>
    <row r="1045" spans="1:12" hidden="1">
      <c r="A1045" s="40" t="s">
        <v>8042</v>
      </c>
      <c r="B1045" s="46" t="s">
        <v>108</v>
      </c>
      <c r="C1045" s="40" t="s">
        <v>7928</v>
      </c>
      <c r="D1045" s="41" t="s">
        <v>7938</v>
      </c>
      <c r="E1045" s="40" t="s">
        <v>8043</v>
      </c>
      <c r="F1045" s="40" t="s">
        <v>7898</v>
      </c>
      <c r="G1045" s="40" t="s">
        <v>7899</v>
      </c>
      <c r="H1045" s="43">
        <f>I1045-1</f>
        <v>42118</v>
      </c>
      <c r="I1045" s="43">
        <f t="shared" si="69"/>
        <v>42119</v>
      </c>
      <c r="J1045" s="40" t="s">
        <v>145</v>
      </c>
      <c r="K1045" s="40">
        <v>100</v>
      </c>
      <c r="L1045" s="40"/>
    </row>
    <row r="1046" spans="1:12" hidden="1">
      <c r="A1046" s="40" t="s">
        <v>8042</v>
      </c>
      <c r="B1046" s="46" t="s">
        <v>108</v>
      </c>
      <c r="C1046" s="40" t="s">
        <v>7928</v>
      </c>
      <c r="D1046" s="41" t="s">
        <v>7938</v>
      </c>
      <c r="E1046" s="40" t="s">
        <v>8043</v>
      </c>
      <c r="F1046" s="40" t="s">
        <v>7898</v>
      </c>
      <c r="G1046" s="40" t="s">
        <v>7900</v>
      </c>
      <c r="H1046" s="43">
        <f>I1046-1</f>
        <v>42119</v>
      </c>
      <c r="I1046" s="43">
        <f t="shared" si="69"/>
        <v>42120</v>
      </c>
      <c r="J1046" s="40" t="s">
        <v>145</v>
      </c>
      <c r="K1046" s="40">
        <v>100</v>
      </c>
      <c r="L1046" s="40"/>
    </row>
    <row r="1047" spans="1:12">
      <c r="A1047" s="40" t="s">
        <v>8042</v>
      </c>
      <c r="B1047" s="46" t="s">
        <v>108</v>
      </c>
      <c r="C1047" s="40" t="s">
        <v>7928</v>
      </c>
      <c r="D1047" s="41" t="s">
        <v>7938</v>
      </c>
      <c r="E1047" s="40" t="s">
        <v>8043</v>
      </c>
      <c r="F1047" s="40" t="s">
        <v>7901</v>
      </c>
      <c r="G1047" s="40" t="s">
        <v>7902</v>
      </c>
      <c r="H1047" s="43">
        <f>I1047-5</f>
        <v>42120</v>
      </c>
      <c r="I1047" s="43">
        <f t="shared" si="69"/>
        <v>42125</v>
      </c>
      <c r="J1047" s="40" t="s">
        <v>145</v>
      </c>
      <c r="K1047" s="40">
        <v>100</v>
      </c>
      <c r="L1047" s="40"/>
    </row>
    <row r="1048" spans="1:12" hidden="1">
      <c r="A1048" s="40" t="s">
        <v>8042</v>
      </c>
      <c r="B1048" s="46" t="s">
        <v>108</v>
      </c>
      <c r="C1048" s="40" t="s">
        <v>7928</v>
      </c>
      <c r="D1048" s="41" t="s">
        <v>7938</v>
      </c>
      <c r="E1048" s="40" t="s">
        <v>8043</v>
      </c>
      <c r="F1048" s="40" t="s">
        <v>7904</v>
      </c>
      <c r="G1048" s="40" t="s">
        <v>7905</v>
      </c>
      <c r="H1048" s="43">
        <f>I1048-3</f>
        <v>42125</v>
      </c>
      <c r="I1048" s="43">
        <f t="shared" si="69"/>
        <v>42128</v>
      </c>
      <c r="J1048" s="40" t="s">
        <v>145</v>
      </c>
      <c r="K1048" s="40">
        <v>100</v>
      </c>
      <c r="L1048" s="40"/>
    </row>
    <row r="1049" spans="1:12" hidden="1">
      <c r="A1049" s="40" t="s">
        <v>8042</v>
      </c>
      <c r="B1049" s="46" t="s">
        <v>108</v>
      </c>
      <c r="C1049" s="40" t="s">
        <v>7928</v>
      </c>
      <c r="D1049" s="41" t="s">
        <v>7938</v>
      </c>
      <c r="E1049" s="40" t="s">
        <v>8043</v>
      </c>
      <c r="F1049" s="40" t="s">
        <v>7904</v>
      </c>
      <c r="G1049" s="40" t="s">
        <v>7906</v>
      </c>
      <c r="H1049" s="43">
        <f>I1049-2</f>
        <v>42128</v>
      </c>
      <c r="I1049" s="43">
        <f t="shared" si="69"/>
        <v>42130</v>
      </c>
      <c r="J1049" s="40" t="s">
        <v>145</v>
      </c>
      <c r="K1049" s="40">
        <v>100</v>
      </c>
      <c r="L1049" s="40"/>
    </row>
    <row r="1050" spans="1:12" hidden="1">
      <c r="A1050" s="40" t="s">
        <v>8042</v>
      </c>
      <c r="B1050" s="46" t="s">
        <v>108</v>
      </c>
      <c r="C1050" s="40" t="s">
        <v>7928</v>
      </c>
      <c r="D1050" s="41" t="s">
        <v>7938</v>
      </c>
      <c r="E1050" s="40" t="s">
        <v>8043</v>
      </c>
      <c r="F1050" s="40" t="s">
        <v>7904</v>
      </c>
      <c r="G1050" s="40" t="s">
        <v>7907</v>
      </c>
      <c r="H1050" s="43">
        <f>I1050-2</f>
        <v>42130</v>
      </c>
      <c r="I1050" s="43">
        <f t="shared" si="69"/>
        <v>42132</v>
      </c>
      <c r="J1050" s="40" t="s">
        <v>145</v>
      </c>
      <c r="K1050" s="40">
        <v>100</v>
      </c>
      <c r="L1050" s="40"/>
    </row>
    <row r="1051" spans="1:12" hidden="1">
      <c r="A1051" s="40" t="s">
        <v>8042</v>
      </c>
      <c r="B1051" s="46" t="s">
        <v>108</v>
      </c>
      <c r="C1051" s="40" t="s">
        <v>7928</v>
      </c>
      <c r="D1051" s="41" t="s">
        <v>7938</v>
      </c>
      <c r="E1051" s="40" t="s">
        <v>8043</v>
      </c>
      <c r="F1051" s="40" t="s">
        <v>7904</v>
      </c>
      <c r="G1051" s="40" t="s">
        <v>7908</v>
      </c>
      <c r="H1051" s="43">
        <f>I1051-1</f>
        <v>42132</v>
      </c>
      <c r="I1051" s="42">
        <v>42133</v>
      </c>
      <c r="J1051" s="40" t="s">
        <v>145</v>
      </c>
      <c r="K1051" s="40">
        <v>100</v>
      </c>
      <c r="L1051" s="40" t="s">
        <v>7917</v>
      </c>
    </row>
    <row r="1052" spans="1:12" hidden="1">
      <c r="A1052" s="41" t="s">
        <v>8044</v>
      </c>
      <c r="B1052" s="47" t="s">
        <v>52</v>
      </c>
      <c r="C1052" s="47" t="s">
        <v>52</v>
      </c>
      <c r="D1052" s="41" t="s">
        <v>7886</v>
      </c>
      <c r="E1052" s="41" t="s">
        <v>8045</v>
      </c>
      <c r="F1052" s="41" t="s">
        <v>1048</v>
      </c>
      <c r="G1052" s="41" t="s">
        <v>7888</v>
      </c>
      <c r="H1052" s="42">
        <v>42116</v>
      </c>
      <c r="I1052" s="41"/>
      <c r="J1052" s="41"/>
      <c r="K1052" s="41"/>
    </row>
    <row r="1053" spans="1:12" hidden="1">
      <c r="A1053" s="41" t="s">
        <v>8044</v>
      </c>
      <c r="B1053" s="47" t="s">
        <v>52</v>
      </c>
      <c r="C1053" s="47" t="s">
        <v>52</v>
      </c>
      <c r="D1053" s="41" t="s">
        <v>7886</v>
      </c>
      <c r="E1053" s="41" t="s">
        <v>8045</v>
      </c>
      <c r="F1053" s="41" t="s">
        <v>1048</v>
      </c>
      <c r="G1053" s="41" t="s">
        <v>7889</v>
      </c>
      <c r="H1053" s="42"/>
      <c r="I1053" s="41"/>
      <c r="J1053" s="41"/>
      <c r="K1053" s="41"/>
    </row>
    <row r="1054" spans="1:12" hidden="1">
      <c r="A1054" s="41" t="s">
        <v>8044</v>
      </c>
      <c r="B1054" s="47" t="s">
        <v>52</v>
      </c>
      <c r="C1054" s="47" t="s">
        <v>52</v>
      </c>
      <c r="D1054" s="41" t="s">
        <v>7886</v>
      </c>
      <c r="E1054" s="41" t="s">
        <v>8045</v>
      </c>
      <c r="F1054" s="41" t="s">
        <v>1048</v>
      </c>
      <c r="G1054" s="41" t="s">
        <v>7890</v>
      </c>
      <c r="H1054" s="41"/>
      <c r="I1054" s="41"/>
      <c r="J1054" s="41"/>
      <c r="K1054" s="41"/>
    </row>
    <row r="1055" spans="1:12" hidden="1">
      <c r="A1055" s="41" t="s">
        <v>8044</v>
      </c>
      <c r="B1055" s="47" t="s">
        <v>52</v>
      </c>
      <c r="C1055" s="47" t="s">
        <v>52</v>
      </c>
      <c r="D1055" s="41" t="s">
        <v>7886</v>
      </c>
      <c r="E1055" s="41" t="s">
        <v>8045</v>
      </c>
      <c r="F1055" s="41" t="s">
        <v>1048</v>
      </c>
      <c r="G1055" s="41" t="s">
        <v>7891</v>
      </c>
      <c r="H1055" s="42"/>
      <c r="I1055" s="41"/>
      <c r="J1055" s="41"/>
      <c r="K1055" s="41"/>
    </row>
    <row r="1056" spans="1:12" hidden="1">
      <c r="A1056" s="41" t="s">
        <v>8044</v>
      </c>
      <c r="B1056" s="47" t="s">
        <v>52</v>
      </c>
      <c r="C1056" s="47" t="s">
        <v>52</v>
      </c>
      <c r="D1056" s="41" t="s">
        <v>7886</v>
      </c>
      <c r="E1056" s="41" t="s">
        <v>8045</v>
      </c>
      <c r="F1056" s="41" t="s">
        <v>1048</v>
      </c>
      <c r="G1056" s="41" t="s">
        <v>7892</v>
      </c>
      <c r="H1056" s="44"/>
      <c r="I1056" s="41"/>
      <c r="J1056" s="41"/>
      <c r="K1056" s="41"/>
    </row>
    <row r="1057" spans="1:12" hidden="1">
      <c r="A1057" s="41" t="s">
        <v>8044</v>
      </c>
      <c r="B1057" s="47" t="s">
        <v>52</v>
      </c>
      <c r="C1057" s="47" t="s">
        <v>52</v>
      </c>
      <c r="D1057" s="41" t="s">
        <v>7886</v>
      </c>
      <c r="E1057" s="41" t="s">
        <v>8045</v>
      </c>
      <c r="F1057" s="41" t="s">
        <v>1048</v>
      </c>
      <c r="G1057" s="41" t="s">
        <v>7893</v>
      </c>
      <c r="H1057" s="44"/>
      <c r="I1057" s="41"/>
      <c r="J1057" s="41"/>
      <c r="K1057" s="41"/>
    </row>
    <row r="1058" spans="1:12" hidden="1">
      <c r="A1058" s="41" t="s">
        <v>8044</v>
      </c>
      <c r="B1058" s="47" t="s">
        <v>52</v>
      </c>
      <c r="C1058" s="47" t="s">
        <v>52</v>
      </c>
      <c r="D1058" s="41" t="s">
        <v>7886</v>
      </c>
      <c r="E1058" s="41" t="s">
        <v>8045</v>
      </c>
      <c r="F1058" s="41" t="s">
        <v>1048</v>
      </c>
      <c r="G1058" s="41" t="s">
        <v>7894</v>
      </c>
      <c r="H1058" s="42">
        <v>42133</v>
      </c>
      <c r="I1058" s="41"/>
      <c r="J1058" s="41"/>
      <c r="K1058" s="41"/>
    </row>
    <row r="1059" spans="1:12" hidden="1">
      <c r="A1059" s="40" t="s">
        <v>8044</v>
      </c>
      <c r="B1059" s="46" t="s">
        <v>52</v>
      </c>
      <c r="C1059" s="46" t="s">
        <v>52</v>
      </c>
      <c r="D1059" s="40" t="s">
        <v>7886</v>
      </c>
      <c r="E1059" s="40" t="s">
        <v>8045</v>
      </c>
      <c r="F1059" s="40" t="s">
        <v>7895</v>
      </c>
      <c r="G1059" s="40" t="s">
        <v>7896</v>
      </c>
      <c r="H1059" s="43">
        <f>I1059-2</f>
        <v>42116</v>
      </c>
      <c r="I1059" s="43">
        <f t="shared" ref="I1059:I1065" si="70">H1060</f>
        <v>42118</v>
      </c>
      <c r="J1059" s="40" t="s">
        <v>135</v>
      </c>
      <c r="K1059" s="40">
        <v>100</v>
      </c>
    </row>
    <row r="1060" spans="1:12" hidden="1">
      <c r="A1060" s="40" t="s">
        <v>8044</v>
      </c>
      <c r="B1060" s="46" t="s">
        <v>52</v>
      </c>
      <c r="C1060" s="46" t="s">
        <v>52</v>
      </c>
      <c r="D1060" s="40" t="s">
        <v>7886</v>
      </c>
      <c r="E1060" s="40" t="s">
        <v>8045</v>
      </c>
      <c r="F1060" s="40" t="s">
        <v>7898</v>
      </c>
      <c r="G1060" s="40" t="s">
        <v>7899</v>
      </c>
      <c r="H1060" s="43">
        <f>I1060-1</f>
        <v>42118</v>
      </c>
      <c r="I1060" s="43">
        <f t="shared" si="70"/>
        <v>42119</v>
      </c>
      <c r="J1060" s="40" t="s">
        <v>135</v>
      </c>
      <c r="K1060" s="40">
        <v>100</v>
      </c>
    </row>
    <row r="1061" spans="1:12" hidden="1">
      <c r="A1061" s="40" t="s">
        <v>8044</v>
      </c>
      <c r="B1061" s="46" t="s">
        <v>52</v>
      </c>
      <c r="C1061" s="46" t="s">
        <v>52</v>
      </c>
      <c r="D1061" s="40" t="s">
        <v>7886</v>
      </c>
      <c r="E1061" s="40" t="s">
        <v>8045</v>
      </c>
      <c r="F1061" s="40" t="s">
        <v>7898</v>
      </c>
      <c r="G1061" s="40" t="s">
        <v>7900</v>
      </c>
      <c r="H1061" s="43">
        <f>I1061-1</f>
        <v>42119</v>
      </c>
      <c r="I1061" s="43">
        <f t="shared" si="70"/>
        <v>42120</v>
      </c>
      <c r="J1061" s="40" t="s">
        <v>135</v>
      </c>
      <c r="K1061" s="40">
        <v>100</v>
      </c>
    </row>
    <row r="1062" spans="1:12">
      <c r="A1062" s="40" t="s">
        <v>8044</v>
      </c>
      <c r="B1062" s="46" t="s">
        <v>52</v>
      </c>
      <c r="C1062" s="46" t="s">
        <v>52</v>
      </c>
      <c r="D1062" s="40" t="s">
        <v>7886</v>
      </c>
      <c r="E1062" s="40" t="s">
        <v>8045</v>
      </c>
      <c r="F1062" s="40" t="s">
        <v>7901</v>
      </c>
      <c r="G1062" s="40" t="s">
        <v>7902</v>
      </c>
      <c r="H1062" s="43">
        <f>I1062-5</f>
        <v>42120</v>
      </c>
      <c r="I1062" s="43">
        <f t="shared" si="70"/>
        <v>42125</v>
      </c>
      <c r="J1062" s="40" t="s">
        <v>135</v>
      </c>
      <c r="K1062" s="40">
        <v>100</v>
      </c>
    </row>
    <row r="1063" spans="1:12" hidden="1">
      <c r="A1063" s="40" t="s">
        <v>8044</v>
      </c>
      <c r="B1063" s="46" t="s">
        <v>52</v>
      </c>
      <c r="C1063" s="46" t="s">
        <v>52</v>
      </c>
      <c r="D1063" s="40" t="s">
        <v>7886</v>
      </c>
      <c r="E1063" s="40" t="s">
        <v>8045</v>
      </c>
      <c r="F1063" s="40" t="s">
        <v>7904</v>
      </c>
      <c r="G1063" s="40" t="s">
        <v>7905</v>
      </c>
      <c r="H1063" s="43">
        <f>I1063-3</f>
        <v>42125</v>
      </c>
      <c r="I1063" s="43">
        <f t="shared" si="70"/>
        <v>42128</v>
      </c>
      <c r="J1063" s="40" t="s">
        <v>135</v>
      </c>
      <c r="K1063" s="40">
        <v>100</v>
      </c>
    </row>
    <row r="1064" spans="1:12" hidden="1">
      <c r="A1064" s="40" t="s">
        <v>8044</v>
      </c>
      <c r="B1064" s="46" t="s">
        <v>52</v>
      </c>
      <c r="C1064" s="46" t="s">
        <v>52</v>
      </c>
      <c r="D1064" s="40" t="s">
        <v>7886</v>
      </c>
      <c r="E1064" s="40" t="s">
        <v>8045</v>
      </c>
      <c r="F1064" s="40" t="s">
        <v>7904</v>
      </c>
      <c r="G1064" s="40" t="s">
        <v>7906</v>
      </c>
      <c r="H1064" s="43">
        <f>I1064-2</f>
        <v>42128</v>
      </c>
      <c r="I1064" s="43">
        <f t="shared" si="70"/>
        <v>42130</v>
      </c>
      <c r="J1064" s="40" t="s">
        <v>135</v>
      </c>
      <c r="K1064" s="40">
        <v>100</v>
      </c>
    </row>
    <row r="1065" spans="1:12" hidden="1">
      <c r="A1065" s="40" t="s">
        <v>8044</v>
      </c>
      <c r="B1065" s="46" t="s">
        <v>52</v>
      </c>
      <c r="C1065" s="46" t="s">
        <v>52</v>
      </c>
      <c r="D1065" s="40" t="s">
        <v>7886</v>
      </c>
      <c r="E1065" s="40" t="s">
        <v>8045</v>
      </c>
      <c r="F1065" s="40" t="s">
        <v>7904</v>
      </c>
      <c r="G1065" s="40" t="s">
        <v>7907</v>
      </c>
      <c r="H1065" s="43">
        <f>I1065-2</f>
        <v>42130</v>
      </c>
      <c r="I1065" s="43">
        <f t="shared" si="70"/>
        <v>42132</v>
      </c>
      <c r="J1065" s="40" t="s">
        <v>135</v>
      </c>
      <c r="K1065" s="40">
        <v>100</v>
      </c>
    </row>
    <row r="1066" spans="1:12" hidden="1">
      <c r="A1066" s="40" t="s">
        <v>8044</v>
      </c>
      <c r="B1066" s="46" t="s">
        <v>52</v>
      </c>
      <c r="C1066" s="46" t="s">
        <v>52</v>
      </c>
      <c r="D1066" s="40" t="s">
        <v>7886</v>
      </c>
      <c r="E1066" s="40" t="s">
        <v>8045</v>
      </c>
      <c r="F1066" s="40" t="s">
        <v>7904</v>
      </c>
      <c r="G1066" s="40" t="s">
        <v>7908</v>
      </c>
      <c r="H1066" s="43">
        <f>I1066-1</f>
        <v>42132</v>
      </c>
      <c r="I1066" s="42">
        <v>42133</v>
      </c>
      <c r="J1066" s="40" t="s">
        <v>135</v>
      </c>
      <c r="K1066" s="40">
        <v>100</v>
      </c>
    </row>
    <row r="1067" spans="1:12" hidden="1">
      <c r="A1067" s="41" t="s">
        <v>7953</v>
      </c>
      <c r="B1067" s="49" t="s">
        <v>7927</v>
      </c>
      <c r="C1067" s="45" t="s">
        <v>7928</v>
      </c>
      <c r="D1067" s="41" t="s">
        <v>7929</v>
      </c>
      <c r="E1067" s="41" t="s">
        <v>8046</v>
      </c>
      <c r="F1067" s="41" t="s">
        <v>1048</v>
      </c>
      <c r="G1067" s="41" t="s">
        <v>7888</v>
      </c>
      <c r="H1067" s="43">
        <v>42118</v>
      </c>
      <c r="I1067" s="41"/>
      <c r="J1067" s="41"/>
      <c r="K1067" s="41"/>
      <c r="L1067" s="41"/>
    </row>
    <row r="1068" spans="1:12" hidden="1">
      <c r="A1068" s="41" t="s">
        <v>7953</v>
      </c>
      <c r="B1068" s="49" t="s">
        <v>7927</v>
      </c>
      <c r="C1068" s="45" t="s">
        <v>7928</v>
      </c>
      <c r="D1068" s="41" t="s">
        <v>7929</v>
      </c>
      <c r="E1068" s="41" t="s">
        <v>8046</v>
      </c>
      <c r="F1068" s="41" t="s">
        <v>1048</v>
      </c>
      <c r="G1068" s="41" t="s">
        <v>7889</v>
      </c>
      <c r="H1068" s="43"/>
      <c r="I1068" s="41"/>
      <c r="J1068" s="41"/>
      <c r="K1068" s="41"/>
      <c r="L1068" s="41"/>
    </row>
    <row r="1069" spans="1:12" hidden="1">
      <c r="A1069" s="41" t="s">
        <v>7953</v>
      </c>
      <c r="B1069" s="49" t="s">
        <v>7927</v>
      </c>
      <c r="C1069" s="45" t="s">
        <v>7928</v>
      </c>
      <c r="D1069" s="41" t="s">
        <v>7929</v>
      </c>
      <c r="E1069" s="41" t="s">
        <v>8046</v>
      </c>
      <c r="F1069" s="41" t="s">
        <v>1048</v>
      </c>
      <c r="G1069" s="41" t="s">
        <v>7890</v>
      </c>
      <c r="H1069" s="42"/>
      <c r="I1069" s="41"/>
      <c r="J1069" s="41"/>
      <c r="K1069" s="41"/>
      <c r="L1069" s="41"/>
    </row>
    <row r="1070" spans="1:12" hidden="1">
      <c r="A1070" s="41" t="s">
        <v>7953</v>
      </c>
      <c r="B1070" s="49" t="s">
        <v>7927</v>
      </c>
      <c r="C1070" s="45" t="s">
        <v>7928</v>
      </c>
      <c r="D1070" s="41" t="s">
        <v>7929</v>
      </c>
      <c r="E1070" s="41" t="s">
        <v>8046</v>
      </c>
      <c r="F1070" s="41" t="s">
        <v>1048</v>
      </c>
      <c r="G1070" s="41" t="s">
        <v>7891</v>
      </c>
      <c r="H1070" s="42"/>
      <c r="I1070" s="41"/>
      <c r="J1070" s="41"/>
      <c r="K1070" s="41"/>
      <c r="L1070" s="41"/>
    </row>
    <row r="1071" spans="1:12" hidden="1">
      <c r="A1071" s="41" t="s">
        <v>7953</v>
      </c>
      <c r="B1071" s="49" t="s">
        <v>7927</v>
      </c>
      <c r="C1071" s="45" t="s">
        <v>7928</v>
      </c>
      <c r="D1071" s="41" t="s">
        <v>7929</v>
      </c>
      <c r="E1071" s="41" t="s">
        <v>8046</v>
      </c>
      <c r="F1071" s="41" t="s">
        <v>1048</v>
      </c>
      <c r="G1071" s="41" t="s">
        <v>7892</v>
      </c>
      <c r="H1071" s="53"/>
      <c r="I1071" s="41"/>
      <c r="J1071" s="41"/>
      <c r="K1071" s="41"/>
      <c r="L1071" s="41"/>
    </row>
    <row r="1072" spans="1:12" hidden="1">
      <c r="A1072" s="41" t="s">
        <v>7953</v>
      </c>
      <c r="B1072" s="49" t="s">
        <v>7927</v>
      </c>
      <c r="C1072" s="45" t="s">
        <v>7928</v>
      </c>
      <c r="D1072" s="41" t="s">
        <v>7929</v>
      </c>
      <c r="E1072" s="41" t="s">
        <v>8046</v>
      </c>
      <c r="F1072" s="41" t="s">
        <v>1048</v>
      </c>
      <c r="G1072" s="41" t="s">
        <v>7893</v>
      </c>
      <c r="H1072" s="42"/>
      <c r="I1072" s="41"/>
      <c r="J1072" s="41"/>
      <c r="K1072" s="41"/>
      <c r="L1072" s="41"/>
    </row>
    <row r="1073" spans="1:12" hidden="1">
      <c r="A1073" s="41" t="s">
        <v>7953</v>
      </c>
      <c r="B1073" s="49" t="s">
        <v>7927</v>
      </c>
      <c r="C1073" s="45" t="s">
        <v>7928</v>
      </c>
      <c r="D1073" s="41" t="s">
        <v>7929</v>
      </c>
      <c r="E1073" s="40" t="s">
        <v>8046</v>
      </c>
      <c r="F1073" s="41" t="s">
        <v>1048</v>
      </c>
      <c r="G1073" s="41" t="s">
        <v>7894</v>
      </c>
      <c r="H1073" s="42">
        <v>42135</v>
      </c>
      <c r="I1073" s="41"/>
      <c r="J1073" s="41"/>
      <c r="K1073" s="41"/>
      <c r="L1073" s="41"/>
    </row>
    <row r="1074" spans="1:12" hidden="1">
      <c r="A1074" s="40" t="s">
        <v>7953</v>
      </c>
      <c r="B1074" s="48" t="s">
        <v>7927</v>
      </c>
      <c r="C1074" s="44" t="s">
        <v>7928</v>
      </c>
      <c r="D1074" s="41" t="s">
        <v>7929</v>
      </c>
      <c r="E1074" s="40" t="s">
        <v>8046</v>
      </c>
      <c r="F1074" s="40" t="s">
        <v>7895</v>
      </c>
      <c r="G1074" s="40" t="s">
        <v>7896</v>
      </c>
      <c r="H1074" s="43">
        <f>I1074-2</f>
        <v>42118</v>
      </c>
      <c r="I1074" s="43">
        <f t="shared" ref="I1074:I1080" si="71">H1075</f>
        <v>42120</v>
      </c>
      <c r="J1074" s="40" t="s">
        <v>145</v>
      </c>
      <c r="K1074" s="40">
        <v>100</v>
      </c>
      <c r="L1074" s="40"/>
    </row>
    <row r="1075" spans="1:12" hidden="1">
      <c r="A1075" s="40" t="s">
        <v>7953</v>
      </c>
      <c r="B1075" s="48" t="s">
        <v>7927</v>
      </c>
      <c r="C1075" s="44" t="s">
        <v>7928</v>
      </c>
      <c r="D1075" s="41" t="s">
        <v>7929</v>
      </c>
      <c r="E1075" s="40" t="s">
        <v>8046</v>
      </c>
      <c r="F1075" s="40" t="s">
        <v>7898</v>
      </c>
      <c r="G1075" s="40" t="s">
        <v>7899</v>
      </c>
      <c r="H1075" s="43">
        <f>I1075-1</f>
        <v>42120</v>
      </c>
      <c r="I1075" s="43">
        <f t="shared" si="71"/>
        <v>42121</v>
      </c>
      <c r="J1075" s="40" t="s">
        <v>145</v>
      </c>
      <c r="K1075" s="40">
        <v>100</v>
      </c>
      <c r="L1075" s="40"/>
    </row>
    <row r="1076" spans="1:12" hidden="1">
      <c r="A1076" s="40" t="s">
        <v>7953</v>
      </c>
      <c r="B1076" s="48" t="s">
        <v>7927</v>
      </c>
      <c r="C1076" s="44" t="s">
        <v>7928</v>
      </c>
      <c r="D1076" s="41" t="s">
        <v>7929</v>
      </c>
      <c r="E1076" s="40" t="s">
        <v>8046</v>
      </c>
      <c r="F1076" s="40" t="s">
        <v>7898</v>
      </c>
      <c r="G1076" s="40" t="s">
        <v>7925</v>
      </c>
      <c r="H1076" s="43">
        <f>I1076-1</f>
        <v>42121</v>
      </c>
      <c r="I1076" s="43">
        <f t="shared" si="71"/>
        <v>42122</v>
      </c>
      <c r="J1076" s="40" t="s">
        <v>145</v>
      </c>
      <c r="K1076" s="40">
        <v>100</v>
      </c>
      <c r="L1076" s="40"/>
    </row>
    <row r="1077" spans="1:12">
      <c r="A1077" s="40" t="s">
        <v>7953</v>
      </c>
      <c r="B1077" s="48" t="s">
        <v>7927</v>
      </c>
      <c r="C1077" s="44" t="s">
        <v>7928</v>
      </c>
      <c r="D1077" s="41" t="s">
        <v>7929</v>
      </c>
      <c r="E1077" s="40" t="s">
        <v>8046</v>
      </c>
      <c r="F1077" s="40" t="s">
        <v>7901</v>
      </c>
      <c r="G1077" s="40" t="s">
        <v>7940</v>
      </c>
      <c r="H1077" s="43">
        <f>I1077-5</f>
        <v>42122</v>
      </c>
      <c r="I1077" s="43">
        <f t="shared" si="71"/>
        <v>42127</v>
      </c>
      <c r="J1077" s="40" t="s">
        <v>145</v>
      </c>
      <c r="K1077" s="40">
        <v>100</v>
      </c>
      <c r="L1077" s="40"/>
    </row>
    <row r="1078" spans="1:12" hidden="1">
      <c r="A1078" s="40" t="s">
        <v>7953</v>
      </c>
      <c r="B1078" s="48" t="s">
        <v>7927</v>
      </c>
      <c r="C1078" s="44" t="s">
        <v>7928</v>
      </c>
      <c r="D1078" s="41" t="s">
        <v>7929</v>
      </c>
      <c r="E1078" s="40" t="s">
        <v>8046</v>
      </c>
      <c r="F1078" s="40" t="s">
        <v>7904</v>
      </c>
      <c r="G1078" s="40" t="s">
        <v>7905</v>
      </c>
      <c r="H1078" s="43">
        <f>I1078-3</f>
        <v>42127</v>
      </c>
      <c r="I1078" s="43">
        <f t="shared" si="71"/>
        <v>42130</v>
      </c>
      <c r="J1078" s="40" t="s">
        <v>145</v>
      </c>
      <c r="K1078" s="40">
        <v>100</v>
      </c>
    </row>
    <row r="1079" spans="1:12" hidden="1">
      <c r="A1079" s="40" t="s">
        <v>7953</v>
      </c>
      <c r="B1079" s="48" t="s">
        <v>7927</v>
      </c>
      <c r="C1079" s="44" t="s">
        <v>7928</v>
      </c>
      <c r="D1079" s="41" t="s">
        <v>7929</v>
      </c>
      <c r="E1079" s="40" t="s">
        <v>8046</v>
      </c>
      <c r="F1079" s="40" t="s">
        <v>7904</v>
      </c>
      <c r="G1079" s="40" t="s">
        <v>7906</v>
      </c>
      <c r="H1079" s="43">
        <f>I1079-2</f>
        <v>42130</v>
      </c>
      <c r="I1079" s="43">
        <f t="shared" si="71"/>
        <v>42132</v>
      </c>
      <c r="J1079" s="40" t="s">
        <v>145</v>
      </c>
      <c r="K1079" s="40">
        <v>100</v>
      </c>
    </row>
    <row r="1080" spans="1:12" hidden="1">
      <c r="A1080" s="40" t="s">
        <v>7953</v>
      </c>
      <c r="B1080" s="48" t="s">
        <v>7927</v>
      </c>
      <c r="C1080" s="44" t="s">
        <v>7928</v>
      </c>
      <c r="D1080" s="41" t="s">
        <v>7929</v>
      </c>
      <c r="E1080" s="40" t="s">
        <v>8046</v>
      </c>
      <c r="F1080" s="40" t="s">
        <v>7904</v>
      </c>
      <c r="G1080" s="40" t="s">
        <v>7907</v>
      </c>
      <c r="H1080" s="43">
        <f>I1080-2</f>
        <v>42132</v>
      </c>
      <c r="I1080" s="43">
        <f t="shared" si="71"/>
        <v>42134</v>
      </c>
      <c r="J1080" s="40" t="s">
        <v>145</v>
      </c>
      <c r="K1080" s="40">
        <v>100</v>
      </c>
    </row>
    <row r="1081" spans="1:12" hidden="1">
      <c r="A1081" s="40" t="s">
        <v>7953</v>
      </c>
      <c r="B1081" s="48" t="s">
        <v>7927</v>
      </c>
      <c r="C1081" s="44" t="s">
        <v>7928</v>
      </c>
      <c r="D1081" s="41" t="s">
        <v>7929</v>
      </c>
      <c r="E1081" s="40" t="s">
        <v>8046</v>
      </c>
      <c r="F1081" s="40" t="s">
        <v>7904</v>
      </c>
      <c r="G1081" s="40" t="s">
        <v>7908</v>
      </c>
      <c r="H1081" s="43">
        <f>I1081-1</f>
        <v>42134</v>
      </c>
      <c r="I1081" s="42">
        <v>42135</v>
      </c>
      <c r="J1081" s="40" t="s">
        <v>145</v>
      </c>
      <c r="K1081" s="40">
        <v>100</v>
      </c>
      <c r="L1081" s="39" t="s">
        <v>7917</v>
      </c>
    </row>
    <row r="1082" spans="1:12" hidden="1">
      <c r="A1082" s="41" t="s">
        <v>7953</v>
      </c>
      <c r="B1082" s="49" t="s">
        <v>7927</v>
      </c>
      <c r="C1082" s="45" t="s">
        <v>7928</v>
      </c>
      <c r="D1082" s="41" t="s">
        <v>7929</v>
      </c>
      <c r="E1082" s="41" t="s">
        <v>8047</v>
      </c>
      <c r="F1082" s="41" t="s">
        <v>1048</v>
      </c>
      <c r="G1082" s="41" t="s">
        <v>7888</v>
      </c>
      <c r="H1082" s="43">
        <v>42118</v>
      </c>
      <c r="I1082" s="41"/>
      <c r="J1082" s="41"/>
      <c r="K1082" s="41"/>
      <c r="L1082" s="41"/>
    </row>
    <row r="1083" spans="1:12" hidden="1">
      <c r="A1083" s="41" t="s">
        <v>7953</v>
      </c>
      <c r="B1083" s="49" t="s">
        <v>7927</v>
      </c>
      <c r="C1083" s="45" t="s">
        <v>7928</v>
      </c>
      <c r="D1083" s="41" t="s">
        <v>7929</v>
      </c>
      <c r="E1083" s="41" t="s">
        <v>8047</v>
      </c>
      <c r="F1083" s="41" t="s">
        <v>1048</v>
      </c>
      <c r="G1083" s="41" t="s">
        <v>7889</v>
      </c>
      <c r="H1083" s="43"/>
      <c r="I1083" s="41"/>
      <c r="J1083" s="41"/>
      <c r="K1083" s="41"/>
      <c r="L1083" s="41"/>
    </row>
    <row r="1084" spans="1:12" hidden="1">
      <c r="A1084" s="41" t="s">
        <v>7953</v>
      </c>
      <c r="B1084" s="49" t="s">
        <v>7927</v>
      </c>
      <c r="C1084" s="45" t="s">
        <v>7928</v>
      </c>
      <c r="D1084" s="41" t="s">
        <v>7929</v>
      </c>
      <c r="E1084" s="41" t="s">
        <v>8047</v>
      </c>
      <c r="F1084" s="41" t="s">
        <v>1048</v>
      </c>
      <c r="G1084" s="41" t="s">
        <v>7890</v>
      </c>
      <c r="H1084" s="42"/>
      <c r="I1084" s="41"/>
      <c r="J1084" s="41"/>
      <c r="K1084" s="41"/>
      <c r="L1084" s="41"/>
    </row>
    <row r="1085" spans="1:12" hidden="1">
      <c r="A1085" s="41" t="s">
        <v>7953</v>
      </c>
      <c r="B1085" s="49" t="s">
        <v>7927</v>
      </c>
      <c r="C1085" s="45" t="s">
        <v>7928</v>
      </c>
      <c r="D1085" s="41" t="s">
        <v>7929</v>
      </c>
      <c r="E1085" s="41" t="s">
        <v>8047</v>
      </c>
      <c r="F1085" s="41" t="s">
        <v>1048</v>
      </c>
      <c r="G1085" s="41" t="s">
        <v>7891</v>
      </c>
      <c r="H1085" s="42"/>
      <c r="I1085" s="41"/>
      <c r="J1085" s="41"/>
      <c r="K1085" s="41"/>
      <c r="L1085" s="41"/>
    </row>
    <row r="1086" spans="1:12" hidden="1">
      <c r="A1086" s="41" t="s">
        <v>7953</v>
      </c>
      <c r="B1086" s="49" t="s">
        <v>7927</v>
      </c>
      <c r="C1086" s="45" t="s">
        <v>7928</v>
      </c>
      <c r="D1086" s="41" t="s">
        <v>7929</v>
      </c>
      <c r="E1086" s="41" t="s">
        <v>8047</v>
      </c>
      <c r="F1086" s="41" t="s">
        <v>1048</v>
      </c>
      <c r="G1086" s="41" t="s">
        <v>7892</v>
      </c>
      <c r="H1086" s="53"/>
      <c r="I1086" s="41"/>
      <c r="J1086" s="41"/>
      <c r="K1086" s="41"/>
      <c r="L1086" s="41"/>
    </row>
    <row r="1087" spans="1:12" hidden="1">
      <c r="A1087" s="41" t="s">
        <v>7953</v>
      </c>
      <c r="B1087" s="49" t="s">
        <v>7927</v>
      </c>
      <c r="C1087" s="45" t="s">
        <v>7928</v>
      </c>
      <c r="D1087" s="41" t="s">
        <v>7929</v>
      </c>
      <c r="E1087" s="41" t="s">
        <v>8047</v>
      </c>
      <c r="F1087" s="41" t="s">
        <v>1048</v>
      </c>
      <c r="G1087" s="41" t="s">
        <v>7893</v>
      </c>
      <c r="H1087" s="42"/>
      <c r="I1087" s="41"/>
      <c r="J1087" s="41"/>
      <c r="K1087" s="41"/>
      <c r="L1087" s="41"/>
    </row>
    <row r="1088" spans="1:12" hidden="1">
      <c r="A1088" s="41" t="s">
        <v>7953</v>
      </c>
      <c r="B1088" s="49" t="s">
        <v>7927</v>
      </c>
      <c r="C1088" s="45" t="s">
        <v>7928</v>
      </c>
      <c r="D1088" s="41" t="s">
        <v>7929</v>
      </c>
      <c r="E1088" s="41" t="s">
        <v>8047</v>
      </c>
      <c r="F1088" s="41" t="s">
        <v>1048</v>
      </c>
      <c r="G1088" s="41" t="s">
        <v>7894</v>
      </c>
      <c r="H1088" s="42">
        <v>42135</v>
      </c>
      <c r="I1088" s="41"/>
      <c r="J1088" s="41"/>
      <c r="K1088" s="41"/>
      <c r="L1088" s="41"/>
    </row>
    <row r="1089" spans="1:12" hidden="1">
      <c r="A1089" s="40" t="s">
        <v>7953</v>
      </c>
      <c r="B1089" s="48" t="s">
        <v>7927</v>
      </c>
      <c r="C1089" s="44" t="s">
        <v>7928</v>
      </c>
      <c r="D1089" s="41" t="s">
        <v>7929</v>
      </c>
      <c r="E1089" s="40" t="s">
        <v>8047</v>
      </c>
      <c r="F1089" s="40" t="s">
        <v>7895</v>
      </c>
      <c r="G1089" s="40" t="s">
        <v>7896</v>
      </c>
      <c r="H1089" s="43">
        <f>I1089-2</f>
        <v>42045</v>
      </c>
      <c r="I1089" s="43">
        <f t="shared" ref="I1089:I1095" si="72">H1090</f>
        <v>42047</v>
      </c>
      <c r="J1089" s="40" t="s">
        <v>145</v>
      </c>
      <c r="K1089" s="40">
        <v>100</v>
      </c>
      <c r="L1089" s="40"/>
    </row>
    <row r="1090" spans="1:12" hidden="1">
      <c r="A1090" s="40" t="s">
        <v>7953</v>
      </c>
      <c r="B1090" s="48" t="s">
        <v>7927</v>
      </c>
      <c r="C1090" s="44" t="s">
        <v>7928</v>
      </c>
      <c r="D1090" s="41" t="s">
        <v>7929</v>
      </c>
      <c r="E1090" s="40" t="s">
        <v>8047</v>
      </c>
      <c r="F1090" s="40" t="s">
        <v>7898</v>
      </c>
      <c r="G1090" s="40" t="s">
        <v>7899</v>
      </c>
      <c r="H1090" s="43">
        <f>I1090-1</f>
        <v>42047</v>
      </c>
      <c r="I1090" s="43">
        <f t="shared" si="72"/>
        <v>42048</v>
      </c>
      <c r="J1090" s="40" t="s">
        <v>145</v>
      </c>
      <c r="K1090" s="40">
        <v>100</v>
      </c>
      <c r="L1090" s="40"/>
    </row>
    <row r="1091" spans="1:12" hidden="1">
      <c r="A1091" s="40" t="s">
        <v>7953</v>
      </c>
      <c r="B1091" s="48" t="s">
        <v>7927</v>
      </c>
      <c r="C1091" s="44" t="s">
        <v>7928</v>
      </c>
      <c r="D1091" s="41" t="s">
        <v>7929</v>
      </c>
      <c r="E1091" s="40" t="s">
        <v>8047</v>
      </c>
      <c r="F1091" s="40" t="s">
        <v>7898</v>
      </c>
      <c r="G1091" s="40" t="s">
        <v>7925</v>
      </c>
      <c r="H1091" s="43">
        <f>I1091-1</f>
        <v>42048</v>
      </c>
      <c r="I1091" s="43">
        <f t="shared" si="72"/>
        <v>42049</v>
      </c>
      <c r="J1091" s="40" t="s">
        <v>145</v>
      </c>
      <c r="K1091" s="40">
        <v>100</v>
      </c>
      <c r="L1091" s="40"/>
    </row>
    <row r="1092" spans="1:12">
      <c r="A1092" s="40" t="s">
        <v>7953</v>
      </c>
      <c r="B1092" s="48" t="s">
        <v>7927</v>
      </c>
      <c r="C1092" s="44" t="s">
        <v>7928</v>
      </c>
      <c r="D1092" s="41" t="s">
        <v>7929</v>
      </c>
      <c r="E1092" s="40" t="s">
        <v>8047</v>
      </c>
      <c r="F1092" s="40" t="s">
        <v>7901</v>
      </c>
      <c r="G1092" s="40" t="s">
        <v>7940</v>
      </c>
      <c r="H1092" s="43">
        <f>I1092-5</f>
        <v>42049</v>
      </c>
      <c r="I1092" s="43">
        <f t="shared" si="72"/>
        <v>42054</v>
      </c>
      <c r="J1092" s="40" t="s">
        <v>145</v>
      </c>
      <c r="K1092" s="40">
        <v>100</v>
      </c>
      <c r="L1092" s="40"/>
    </row>
    <row r="1093" spans="1:12" hidden="1">
      <c r="A1093" s="40" t="s">
        <v>7953</v>
      </c>
      <c r="B1093" s="48" t="s">
        <v>7927</v>
      </c>
      <c r="C1093" s="44" t="s">
        <v>7928</v>
      </c>
      <c r="D1093" s="41" t="s">
        <v>7929</v>
      </c>
      <c r="E1093" s="40" t="s">
        <v>8047</v>
      </c>
      <c r="F1093" s="40" t="s">
        <v>7904</v>
      </c>
      <c r="G1093" s="40" t="s">
        <v>7905</v>
      </c>
      <c r="H1093" s="43">
        <f>I1093-3</f>
        <v>42054</v>
      </c>
      <c r="I1093" s="43">
        <f t="shared" si="72"/>
        <v>42057</v>
      </c>
      <c r="J1093" s="40" t="s">
        <v>145</v>
      </c>
      <c r="K1093" s="40">
        <v>100</v>
      </c>
    </row>
    <row r="1094" spans="1:12" hidden="1">
      <c r="A1094" s="40" t="s">
        <v>7953</v>
      </c>
      <c r="B1094" s="48" t="s">
        <v>7927</v>
      </c>
      <c r="C1094" s="44" t="s">
        <v>7928</v>
      </c>
      <c r="D1094" s="41" t="s">
        <v>7929</v>
      </c>
      <c r="E1094" s="40" t="s">
        <v>8047</v>
      </c>
      <c r="F1094" s="40" t="s">
        <v>7904</v>
      </c>
      <c r="G1094" s="40" t="s">
        <v>7906</v>
      </c>
      <c r="H1094" s="43">
        <f>I1094-2</f>
        <v>42057</v>
      </c>
      <c r="I1094" s="43">
        <f t="shared" si="72"/>
        <v>42059</v>
      </c>
      <c r="J1094" s="40" t="s">
        <v>145</v>
      </c>
      <c r="K1094" s="40">
        <v>100</v>
      </c>
    </row>
    <row r="1095" spans="1:12" hidden="1">
      <c r="A1095" s="40" t="s">
        <v>7953</v>
      </c>
      <c r="B1095" s="48" t="s">
        <v>7927</v>
      </c>
      <c r="C1095" s="44" t="s">
        <v>7928</v>
      </c>
      <c r="D1095" s="41" t="s">
        <v>7929</v>
      </c>
      <c r="E1095" s="40" t="s">
        <v>8047</v>
      </c>
      <c r="F1095" s="40" t="s">
        <v>7904</v>
      </c>
      <c r="G1095" s="40" t="s">
        <v>7907</v>
      </c>
      <c r="H1095" s="43">
        <f>I1095-2</f>
        <v>42059</v>
      </c>
      <c r="I1095" s="43">
        <f t="shared" si="72"/>
        <v>42061</v>
      </c>
      <c r="J1095" s="40" t="s">
        <v>145</v>
      </c>
      <c r="K1095" s="40">
        <v>100</v>
      </c>
    </row>
    <row r="1096" spans="1:12" hidden="1">
      <c r="A1096" s="40" t="s">
        <v>7953</v>
      </c>
      <c r="B1096" s="48" t="s">
        <v>7927</v>
      </c>
      <c r="C1096" s="44" t="s">
        <v>7928</v>
      </c>
      <c r="D1096" s="41" t="s">
        <v>7929</v>
      </c>
      <c r="E1096" s="40" t="s">
        <v>8047</v>
      </c>
      <c r="F1096" s="40" t="s">
        <v>7904</v>
      </c>
      <c r="G1096" s="40" t="s">
        <v>7908</v>
      </c>
      <c r="H1096" s="43">
        <f>I1096-1</f>
        <v>42061</v>
      </c>
      <c r="I1096" s="42">
        <v>42062</v>
      </c>
      <c r="J1096" s="40" t="s">
        <v>145</v>
      </c>
      <c r="K1096" s="40">
        <v>100</v>
      </c>
      <c r="L1096" s="39" t="s">
        <v>7917</v>
      </c>
    </row>
    <row r="1097" spans="1:12" hidden="1">
      <c r="A1097" s="47" t="s">
        <v>7926</v>
      </c>
      <c r="B1097" s="41" t="s">
        <v>7927</v>
      </c>
      <c r="C1097" s="41" t="s">
        <v>7928</v>
      </c>
      <c r="D1097" s="41" t="s">
        <v>7929</v>
      </c>
      <c r="E1097" s="41" t="s">
        <v>8048</v>
      </c>
      <c r="F1097" s="41" t="s">
        <v>1048</v>
      </c>
      <c r="G1097" s="41" t="s">
        <v>7888</v>
      </c>
      <c r="H1097" s="42">
        <v>42123</v>
      </c>
      <c r="I1097" s="41"/>
    </row>
    <row r="1098" spans="1:12" hidden="1">
      <c r="A1098" s="47" t="s">
        <v>7926</v>
      </c>
      <c r="B1098" s="41" t="s">
        <v>7927</v>
      </c>
      <c r="C1098" s="41" t="s">
        <v>7928</v>
      </c>
      <c r="D1098" s="41" t="s">
        <v>7929</v>
      </c>
      <c r="E1098" s="41" t="s">
        <v>8048</v>
      </c>
      <c r="F1098" s="41" t="s">
        <v>1048</v>
      </c>
      <c r="G1098" s="41" t="s">
        <v>7889</v>
      </c>
      <c r="H1098" s="41"/>
      <c r="I1098" s="41"/>
    </row>
    <row r="1099" spans="1:12" hidden="1">
      <c r="A1099" s="47" t="s">
        <v>7926</v>
      </c>
      <c r="B1099" s="41" t="s">
        <v>7927</v>
      </c>
      <c r="C1099" s="41" t="s">
        <v>7928</v>
      </c>
      <c r="D1099" s="41" t="s">
        <v>7929</v>
      </c>
      <c r="E1099" s="41" t="s">
        <v>8048</v>
      </c>
      <c r="F1099" s="41" t="s">
        <v>1048</v>
      </c>
      <c r="G1099" s="41" t="s">
        <v>7890</v>
      </c>
      <c r="H1099" s="41"/>
      <c r="I1099" s="41"/>
    </row>
    <row r="1100" spans="1:12" hidden="1">
      <c r="A1100" s="47" t="s">
        <v>7926</v>
      </c>
      <c r="B1100" s="41" t="s">
        <v>7927</v>
      </c>
      <c r="C1100" s="41" t="s">
        <v>7928</v>
      </c>
      <c r="D1100" s="41" t="s">
        <v>7929</v>
      </c>
      <c r="E1100" s="41" t="s">
        <v>8048</v>
      </c>
      <c r="F1100" s="41" t="s">
        <v>1048</v>
      </c>
      <c r="G1100" s="41" t="s">
        <v>7891</v>
      </c>
      <c r="H1100" s="41"/>
      <c r="I1100" s="41"/>
    </row>
    <row r="1101" spans="1:12" hidden="1">
      <c r="A1101" s="47" t="s">
        <v>7926</v>
      </c>
      <c r="B1101" s="41" t="s">
        <v>7927</v>
      </c>
      <c r="C1101" s="41" t="s">
        <v>7928</v>
      </c>
      <c r="D1101" s="41" t="s">
        <v>7929</v>
      </c>
      <c r="E1101" s="41" t="s">
        <v>8048</v>
      </c>
      <c r="F1101" s="41" t="s">
        <v>1048</v>
      </c>
      <c r="G1101" s="41" t="s">
        <v>7892</v>
      </c>
      <c r="H1101" s="42"/>
      <c r="I1101" s="41"/>
    </row>
    <row r="1102" spans="1:12" hidden="1">
      <c r="A1102" s="47" t="s">
        <v>7926</v>
      </c>
      <c r="B1102" s="41" t="s">
        <v>7927</v>
      </c>
      <c r="C1102" s="41" t="s">
        <v>7928</v>
      </c>
      <c r="D1102" s="41" t="s">
        <v>7929</v>
      </c>
      <c r="E1102" s="41" t="s">
        <v>8048</v>
      </c>
      <c r="F1102" s="41" t="s">
        <v>1048</v>
      </c>
      <c r="G1102" s="41" t="s">
        <v>7893</v>
      </c>
      <c r="H1102" s="42"/>
      <c r="I1102" s="41"/>
    </row>
    <row r="1103" spans="1:12" hidden="1">
      <c r="A1103" s="47" t="s">
        <v>7926</v>
      </c>
      <c r="B1103" s="41" t="s">
        <v>7927</v>
      </c>
      <c r="C1103" s="41" t="s">
        <v>7928</v>
      </c>
      <c r="D1103" s="41" t="s">
        <v>7929</v>
      </c>
      <c r="E1103" s="41" t="s">
        <v>8048</v>
      </c>
      <c r="F1103" s="41" t="s">
        <v>1048</v>
      </c>
      <c r="G1103" s="41" t="s">
        <v>7894</v>
      </c>
      <c r="H1103" s="42">
        <v>42140</v>
      </c>
      <c r="I1103" s="41"/>
    </row>
    <row r="1104" spans="1:12" hidden="1">
      <c r="A1104" s="46" t="s">
        <v>7926</v>
      </c>
      <c r="B1104" s="40" t="s">
        <v>7927</v>
      </c>
      <c r="C1104" s="40" t="s">
        <v>7928</v>
      </c>
      <c r="D1104" s="41" t="s">
        <v>7929</v>
      </c>
      <c r="E1104" s="40" t="s">
        <v>8048</v>
      </c>
      <c r="F1104" s="40" t="s">
        <v>7895</v>
      </c>
      <c r="G1104" s="40" t="s">
        <v>7896</v>
      </c>
      <c r="H1104" s="43">
        <f>I1104-2</f>
        <v>42123</v>
      </c>
      <c r="I1104" s="43">
        <f t="shared" ref="I1104:I1110" si="73">H1105</f>
        <v>42125</v>
      </c>
      <c r="J1104" s="40" t="s">
        <v>145</v>
      </c>
      <c r="K1104" s="40">
        <v>100</v>
      </c>
    </row>
    <row r="1105" spans="1:12" hidden="1">
      <c r="A1105" s="46" t="s">
        <v>7926</v>
      </c>
      <c r="B1105" s="40" t="s">
        <v>7927</v>
      </c>
      <c r="C1105" s="40" t="s">
        <v>7928</v>
      </c>
      <c r="D1105" s="41" t="s">
        <v>7929</v>
      </c>
      <c r="E1105" s="40" t="s">
        <v>8048</v>
      </c>
      <c r="F1105" s="40" t="s">
        <v>7898</v>
      </c>
      <c r="G1105" s="40" t="s">
        <v>7899</v>
      </c>
      <c r="H1105" s="43">
        <f>I1105-1</f>
        <v>42125</v>
      </c>
      <c r="I1105" s="43">
        <f t="shared" si="73"/>
        <v>42126</v>
      </c>
      <c r="J1105" s="40" t="s">
        <v>145</v>
      </c>
      <c r="K1105" s="40">
        <v>100</v>
      </c>
    </row>
    <row r="1106" spans="1:12" hidden="1">
      <c r="A1106" s="46" t="s">
        <v>7926</v>
      </c>
      <c r="B1106" s="40" t="s">
        <v>7927</v>
      </c>
      <c r="C1106" s="40" t="s">
        <v>7928</v>
      </c>
      <c r="D1106" s="41" t="s">
        <v>7929</v>
      </c>
      <c r="E1106" s="40" t="s">
        <v>8048</v>
      </c>
      <c r="F1106" s="40" t="s">
        <v>7898</v>
      </c>
      <c r="G1106" s="40" t="s">
        <v>7900</v>
      </c>
      <c r="H1106" s="43">
        <f>I1106-1</f>
        <v>42126</v>
      </c>
      <c r="I1106" s="43">
        <f t="shared" si="73"/>
        <v>42127</v>
      </c>
      <c r="J1106" s="40" t="s">
        <v>145</v>
      </c>
      <c r="K1106" s="40">
        <v>100</v>
      </c>
    </row>
    <row r="1107" spans="1:12">
      <c r="A1107" s="46" t="s">
        <v>7926</v>
      </c>
      <c r="B1107" s="40" t="s">
        <v>7927</v>
      </c>
      <c r="C1107" s="40" t="s">
        <v>7928</v>
      </c>
      <c r="D1107" s="41" t="s">
        <v>7929</v>
      </c>
      <c r="E1107" s="40" t="s">
        <v>8048</v>
      </c>
      <c r="F1107" s="40" t="s">
        <v>7901</v>
      </c>
      <c r="G1107" s="40" t="s">
        <v>7902</v>
      </c>
      <c r="H1107" s="43">
        <f>I1107-5</f>
        <v>42127</v>
      </c>
      <c r="I1107" s="43">
        <f t="shared" si="73"/>
        <v>42132</v>
      </c>
      <c r="J1107" s="40" t="s">
        <v>145</v>
      </c>
      <c r="K1107" s="40">
        <v>100</v>
      </c>
    </row>
    <row r="1108" spans="1:12" hidden="1">
      <c r="A1108" s="46" t="s">
        <v>7926</v>
      </c>
      <c r="B1108" s="40" t="s">
        <v>7927</v>
      </c>
      <c r="C1108" s="40" t="s">
        <v>7928</v>
      </c>
      <c r="D1108" s="41" t="s">
        <v>7929</v>
      </c>
      <c r="E1108" s="40" t="s">
        <v>8048</v>
      </c>
      <c r="F1108" s="40" t="s">
        <v>7904</v>
      </c>
      <c r="G1108" s="40" t="s">
        <v>7905</v>
      </c>
      <c r="H1108" s="43">
        <f>I1108-3</f>
        <v>42132</v>
      </c>
      <c r="I1108" s="43">
        <f t="shared" si="73"/>
        <v>42135</v>
      </c>
      <c r="J1108" s="40" t="s">
        <v>145</v>
      </c>
      <c r="K1108" s="40">
        <v>100</v>
      </c>
    </row>
    <row r="1109" spans="1:12" hidden="1">
      <c r="A1109" s="46" t="s">
        <v>7926</v>
      </c>
      <c r="B1109" s="40" t="s">
        <v>7927</v>
      </c>
      <c r="C1109" s="40" t="s">
        <v>7928</v>
      </c>
      <c r="D1109" s="41" t="s">
        <v>7929</v>
      </c>
      <c r="E1109" s="40" t="s">
        <v>8048</v>
      </c>
      <c r="F1109" s="40" t="s">
        <v>7904</v>
      </c>
      <c r="G1109" s="40" t="s">
        <v>7906</v>
      </c>
      <c r="H1109" s="43">
        <f>I1109-2</f>
        <v>42135</v>
      </c>
      <c r="I1109" s="43">
        <f t="shared" si="73"/>
        <v>42137</v>
      </c>
      <c r="J1109" s="40" t="s">
        <v>145</v>
      </c>
      <c r="K1109" s="40">
        <v>100</v>
      </c>
    </row>
    <row r="1110" spans="1:12" hidden="1">
      <c r="A1110" s="46" t="s">
        <v>7926</v>
      </c>
      <c r="B1110" s="40" t="s">
        <v>7927</v>
      </c>
      <c r="C1110" s="40" t="s">
        <v>7928</v>
      </c>
      <c r="D1110" s="41" t="s">
        <v>7929</v>
      </c>
      <c r="E1110" s="40" t="s">
        <v>8048</v>
      </c>
      <c r="F1110" s="40" t="s">
        <v>7904</v>
      </c>
      <c r="G1110" s="40" t="s">
        <v>7907</v>
      </c>
      <c r="H1110" s="43">
        <f>I1110-2</f>
        <v>42137</v>
      </c>
      <c r="I1110" s="43">
        <f t="shared" si="73"/>
        <v>42139</v>
      </c>
      <c r="J1110" s="40" t="s">
        <v>145</v>
      </c>
      <c r="K1110" s="40">
        <v>100</v>
      </c>
    </row>
    <row r="1111" spans="1:12" hidden="1">
      <c r="A1111" s="46" t="s">
        <v>7926</v>
      </c>
      <c r="B1111" s="40" t="s">
        <v>7927</v>
      </c>
      <c r="C1111" s="40" t="s">
        <v>7928</v>
      </c>
      <c r="D1111" s="41" t="s">
        <v>7929</v>
      </c>
      <c r="E1111" s="40" t="s">
        <v>8048</v>
      </c>
      <c r="F1111" s="40" t="s">
        <v>7904</v>
      </c>
      <c r="G1111" s="40" t="s">
        <v>7908</v>
      </c>
      <c r="H1111" s="43">
        <f>I1111-1</f>
        <v>42139</v>
      </c>
      <c r="I1111" s="42">
        <v>42140</v>
      </c>
      <c r="J1111" s="40" t="s">
        <v>145</v>
      </c>
      <c r="K1111" s="40">
        <v>100</v>
      </c>
      <c r="L1111" s="39" t="s">
        <v>7917</v>
      </c>
    </row>
    <row r="1112" spans="1:12" hidden="1">
      <c r="A1112" s="41" t="s">
        <v>8049</v>
      </c>
      <c r="B1112" s="41" t="s">
        <v>8050</v>
      </c>
      <c r="C1112" s="41" t="s">
        <v>65</v>
      </c>
      <c r="D1112" s="41" t="s">
        <v>7886</v>
      </c>
      <c r="E1112" s="41" t="s">
        <v>8051</v>
      </c>
      <c r="F1112" s="41" t="s">
        <v>1048</v>
      </c>
      <c r="G1112" s="41" t="s">
        <v>7888</v>
      </c>
      <c r="H1112" s="42">
        <v>42123</v>
      </c>
      <c r="I1112" s="41"/>
    </row>
    <row r="1113" spans="1:12" hidden="1">
      <c r="A1113" s="41" t="s">
        <v>8049</v>
      </c>
      <c r="B1113" s="41" t="s">
        <v>8050</v>
      </c>
      <c r="C1113" s="41" t="s">
        <v>65</v>
      </c>
      <c r="D1113" s="41" t="s">
        <v>7886</v>
      </c>
      <c r="E1113" s="41" t="s">
        <v>8051</v>
      </c>
      <c r="F1113" s="41" t="s">
        <v>1048</v>
      </c>
      <c r="G1113" s="41" t="s">
        <v>7889</v>
      </c>
      <c r="H1113" s="41"/>
      <c r="I1113" s="41"/>
    </row>
    <row r="1114" spans="1:12" hidden="1">
      <c r="A1114" s="41" t="s">
        <v>8049</v>
      </c>
      <c r="B1114" s="41" t="s">
        <v>8050</v>
      </c>
      <c r="C1114" s="41" t="s">
        <v>65</v>
      </c>
      <c r="D1114" s="41" t="s">
        <v>7886</v>
      </c>
      <c r="E1114" s="41" t="s">
        <v>8051</v>
      </c>
      <c r="F1114" s="41" t="s">
        <v>1048</v>
      </c>
      <c r="G1114" s="41" t="s">
        <v>7890</v>
      </c>
      <c r="H1114" s="41"/>
      <c r="I1114" s="41"/>
    </row>
    <row r="1115" spans="1:12" hidden="1">
      <c r="A1115" s="41" t="s">
        <v>8049</v>
      </c>
      <c r="B1115" s="41" t="s">
        <v>8050</v>
      </c>
      <c r="C1115" s="41" t="s">
        <v>65</v>
      </c>
      <c r="D1115" s="41" t="s">
        <v>7886</v>
      </c>
      <c r="E1115" s="41" t="s">
        <v>8051</v>
      </c>
      <c r="F1115" s="41" t="s">
        <v>1048</v>
      </c>
      <c r="G1115" s="41" t="s">
        <v>7891</v>
      </c>
      <c r="H1115" s="41"/>
      <c r="I1115" s="41"/>
    </row>
    <row r="1116" spans="1:12" hidden="1">
      <c r="A1116" s="41" t="s">
        <v>8049</v>
      </c>
      <c r="B1116" s="41" t="s">
        <v>8050</v>
      </c>
      <c r="C1116" s="41" t="s">
        <v>65</v>
      </c>
      <c r="D1116" s="41" t="s">
        <v>7886</v>
      </c>
      <c r="E1116" s="41" t="s">
        <v>8051</v>
      </c>
      <c r="F1116" s="41" t="s">
        <v>1048</v>
      </c>
      <c r="G1116" s="41" t="s">
        <v>7892</v>
      </c>
      <c r="H1116" s="42"/>
      <c r="I1116" s="41"/>
    </row>
    <row r="1117" spans="1:12" hidden="1">
      <c r="A1117" s="41" t="s">
        <v>8049</v>
      </c>
      <c r="B1117" s="41" t="s">
        <v>8050</v>
      </c>
      <c r="C1117" s="41" t="s">
        <v>65</v>
      </c>
      <c r="D1117" s="41" t="s">
        <v>7886</v>
      </c>
      <c r="E1117" s="41" t="s">
        <v>8051</v>
      </c>
      <c r="F1117" s="41" t="s">
        <v>1048</v>
      </c>
      <c r="G1117" s="41" t="s">
        <v>7893</v>
      </c>
      <c r="H1117" s="42"/>
      <c r="I1117" s="41"/>
    </row>
    <row r="1118" spans="1:12" hidden="1">
      <c r="A1118" s="41" t="s">
        <v>8049</v>
      </c>
      <c r="B1118" s="41" t="s">
        <v>8050</v>
      </c>
      <c r="C1118" s="41" t="s">
        <v>65</v>
      </c>
      <c r="D1118" s="41" t="s">
        <v>7886</v>
      </c>
      <c r="E1118" s="41" t="s">
        <v>8051</v>
      </c>
      <c r="F1118" s="41" t="s">
        <v>1048</v>
      </c>
      <c r="G1118" s="41" t="s">
        <v>7894</v>
      </c>
      <c r="H1118" s="42">
        <v>42140</v>
      </c>
      <c r="I1118" s="41"/>
    </row>
    <row r="1119" spans="1:12" hidden="1">
      <c r="A1119" s="40" t="s">
        <v>8049</v>
      </c>
      <c r="B1119" s="40" t="s">
        <v>8050</v>
      </c>
      <c r="C1119" s="40" t="s">
        <v>65</v>
      </c>
      <c r="D1119" s="41" t="s">
        <v>7886</v>
      </c>
      <c r="E1119" s="40" t="s">
        <v>8051</v>
      </c>
      <c r="F1119" s="40" t="s">
        <v>7895</v>
      </c>
      <c r="G1119" s="40" t="s">
        <v>7896</v>
      </c>
      <c r="H1119" s="43">
        <f>I1119-2</f>
        <v>42123</v>
      </c>
      <c r="I1119" s="43">
        <f t="shared" ref="I1119:I1125" si="74">H1120</f>
        <v>42125</v>
      </c>
      <c r="J1119" s="40" t="s">
        <v>7945</v>
      </c>
      <c r="K1119" s="40">
        <v>100</v>
      </c>
    </row>
    <row r="1120" spans="1:12" hidden="1">
      <c r="A1120" s="40" t="s">
        <v>8049</v>
      </c>
      <c r="B1120" s="40" t="s">
        <v>8050</v>
      </c>
      <c r="C1120" s="40" t="s">
        <v>65</v>
      </c>
      <c r="D1120" s="41" t="s">
        <v>7886</v>
      </c>
      <c r="E1120" s="40" t="s">
        <v>8051</v>
      </c>
      <c r="F1120" s="40" t="s">
        <v>7898</v>
      </c>
      <c r="G1120" s="40" t="s">
        <v>7899</v>
      </c>
      <c r="H1120" s="43">
        <f>I1120-1</f>
        <v>42125</v>
      </c>
      <c r="I1120" s="43">
        <f t="shared" si="74"/>
        <v>42126</v>
      </c>
      <c r="J1120" s="40" t="s">
        <v>7945</v>
      </c>
      <c r="K1120" s="40">
        <v>100</v>
      </c>
    </row>
    <row r="1121" spans="1:12" hidden="1">
      <c r="A1121" s="40" t="s">
        <v>8049</v>
      </c>
      <c r="B1121" s="40" t="s">
        <v>8050</v>
      </c>
      <c r="C1121" s="40" t="s">
        <v>65</v>
      </c>
      <c r="D1121" s="41" t="s">
        <v>7886</v>
      </c>
      <c r="E1121" s="40" t="s">
        <v>8051</v>
      </c>
      <c r="F1121" s="40" t="s">
        <v>7898</v>
      </c>
      <c r="G1121" s="40" t="s">
        <v>7900</v>
      </c>
      <c r="H1121" s="43">
        <f>I1121-1</f>
        <v>42126</v>
      </c>
      <c r="I1121" s="43">
        <f t="shared" si="74"/>
        <v>42127</v>
      </c>
      <c r="J1121" s="40" t="s">
        <v>7945</v>
      </c>
      <c r="K1121" s="40">
        <v>100</v>
      </c>
    </row>
    <row r="1122" spans="1:12">
      <c r="A1122" s="40" t="s">
        <v>8049</v>
      </c>
      <c r="B1122" s="40" t="s">
        <v>8050</v>
      </c>
      <c r="C1122" s="40" t="s">
        <v>65</v>
      </c>
      <c r="D1122" s="41" t="s">
        <v>7886</v>
      </c>
      <c r="E1122" s="40" t="s">
        <v>8051</v>
      </c>
      <c r="F1122" s="40" t="s">
        <v>7901</v>
      </c>
      <c r="G1122" s="40" t="s">
        <v>7902</v>
      </c>
      <c r="H1122" s="43">
        <f>I1122-5</f>
        <v>42127</v>
      </c>
      <c r="I1122" s="43">
        <f t="shared" si="74"/>
        <v>42132</v>
      </c>
      <c r="J1122" s="40" t="s">
        <v>7945</v>
      </c>
      <c r="K1122" s="40">
        <v>100</v>
      </c>
    </row>
    <row r="1123" spans="1:12" hidden="1">
      <c r="A1123" s="40" t="s">
        <v>8049</v>
      </c>
      <c r="B1123" s="40" t="s">
        <v>8050</v>
      </c>
      <c r="C1123" s="40" t="s">
        <v>65</v>
      </c>
      <c r="D1123" s="41" t="s">
        <v>7886</v>
      </c>
      <c r="E1123" s="40" t="s">
        <v>8051</v>
      </c>
      <c r="F1123" s="40" t="s">
        <v>7904</v>
      </c>
      <c r="G1123" s="40" t="s">
        <v>7905</v>
      </c>
      <c r="H1123" s="43">
        <f>I1123-3</f>
        <v>42132</v>
      </c>
      <c r="I1123" s="43">
        <f t="shared" si="74"/>
        <v>42135</v>
      </c>
      <c r="J1123" s="40" t="s">
        <v>6305</v>
      </c>
      <c r="K1123" s="40">
        <v>100</v>
      </c>
    </row>
    <row r="1124" spans="1:12" hidden="1">
      <c r="A1124" s="40" t="s">
        <v>8049</v>
      </c>
      <c r="B1124" s="40" t="s">
        <v>8050</v>
      </c>
      <c r="C1124" s="40" t="s">
        <v>65</v>
      </c>
      <c r="D1124" s="41" t="s">
        <v>7886</v>
      </c>
      <c r="E1124" s="40" t="s">
        <v>8051</v>
      </c>
      <c r="F1124" s="40" t="s">
        <v>7904</v>
      </c>
      <c r="G1124" s="40" t="s">
        <v>7906</v>
      </c>
      <c r="H1124" s="43">
        <f>I1124-2</f>
        <v>42135</v>
      </c>
      <c r="I1124" s="43">
        <f t="shared" si="74"/>
        <v>42137</v>
      </c>
      <c r="J1124" s="40" t="s">
        <v>6305</v>
      </c>
      <c r="K1124" s="40">
        <v>100</v>
      </c>
    </row>
    <row r="1125" spans="1:12" hidden="1">
      <c r="A1125" s="40" t="s">
        <v>8049</v>
      </c>
      <c r="B1125" s="40" t="s">
        <v>8050</v>
      </c>
      <c r="C1125" s="40" t="s">
        <v>65</v>
      </c>
      <c r="D1125" s="41" t="s">
        <v>7886</v>
      </c>
      <c r="E1125" s="40" t="s">
        <v>8051</v>
      </c>
      <c r="F1125" s="40" t="s">
        <v>7904</v>
      </c>
      <c r="G1125" s="40" t="s">
        <v>7907</v>
      </c>
      <c r="H1125" s="43">
        <f>I1125-2</f>
        <v>42137</v>
      </c>
      <c r="I1125" s="43">
        <f t="shared" si="74"/>
        <v>42139</v>
      </c>
      <c r="J1125" s="40" t="s">
        <v>6305</v>
      </c>
      <c r="K1125" s="40">
        <v>100</v>
      </c>
    </row>
    <row r="1126" spans="1:12" hidden="1">
      <c r="A1126" s="40" t="s">
        <v>8049</v>
      </c>
      <c r="B1126" s="40" t="s">
        <v>8050</v>
      </c>
      <c r="C1126" s="40" t="s">
        <v>65</v>
      </c>
      <c r="D1126" s="41" t="s">
        <v>7886</v>
      </c>
      <c r="E1126" s="40" t="s">
        <v>8051</v>
      </c>
      <c r="F1126" s="40" t="s">
        <v>7904</v>
      </c>
      <c r="G1126" s="40" t="s">
        <v>7908</v>
      </c>
      <c r="H1126" s="43">
        <f>I1126-1</f>
        <v>42139</v>
      </c>
      <c r="I1126" s="42">
        <v>42140</v>
      </c>
      <c r="J1126" s="40" t="s">
        <v>6305</v>
      </c>
      <c r="K1126" s="40">
        <v>100</v>
      </c>
      <c r="L1126" s="39" t="s">
        <v>7917</v>
      </c>
    </row>
    <row r="1127" spans="1:12" hidden="1">
      <c r="A1127" s="47" t="s">
        <v>6889</v>
      </c>
      <c r="B1127" s="41" t="s">
        <v>7927</v>
      </c>
      <c r="C1127" s="41" t="s">
        <v>7928</v>
      </c>
      <c r="D1127" s="41" t="s">
        <v>7929</v>
      </c>
      <c r="E1127" s="41" t="s">
        <v>8052</v>
      </c>
      <c r="F1127" s="41" t="s">
        <v>1048</v>
      </c>
      <c r="G1127" s="41" t="s">
        <v>7888</v>
      </c>
      <c r="H1127" s="42">
        <v>42131</v>
      </c>
      <c r="I1127" s="41"/>
    </row>
    <row r="1128" spans="1:12" hidden="1">
      <c r="A1128" s="47" t="s">
        <v>6889</v>
      </c>
      <c r="B1128" s="41" t="s">
        <v>7927</v>
      </c>
      <c r="C1128" s="41" t="s">
        <v>7928</v>
      </c>
      <c r="D1128" s="41" t="s">
        <v>7929</v>
      </c>
      <c r="E1128" s="41" t="s">
        <v>8052</v>
      </c>
      <c r="F1128" s="41" t="s">
        <v>1048</v>
      </c>
      <c r="G1128" s="41" t="s">
        <v>7889</v>
      </c>
      <c r="H1128" s="41"/>
      <c r="I1128" s="41"/>
    </row>
    <row r="1129" spans="1:12" hidden="1">
      <c r="A1129" s="47" t="s">
        <v>6889</v>
      </c>
      <c r="B1129" s="41" t="s">
        <v>7927</v>
      </c>
      <c r="C1129" s="41" t="s">
        <v>7928</v>
      </c>
      <c r="D1129" s="41" t="s">
        <v>7929</v>
      </c>
      <c r="E1129" s="41" t="s">
        <v>8052</v>
      </c>
      <c r="F1129" s="41" t="s">
        <v>1048</v>
      </c>
      <c r="G1129" s="41" t="s">
        <v>7890</v>
      </c>
      <c r="H1129" s="41"/>
      <c r="I1129" s="41"/>
    </row>
    <row r="1130" spans="1:12" hidden="1">
      <c r="A1130" s="47" t="s">
        <v>6889</v>
      </c>
      <c r="B1130" s="41" t="s">
        <v>7927</v>
      </c>
      <c r="C1130" s="41" t="s">
        <v>7928</v>
      </c>
      <c r="D1130" s="41" t="s">
        <v>7929</v>
      </c>
      <c r="E1130" s="41" t="s">
        <v>8052</v>
      </c>
      <c r="F1130" s="41" t="s">
        <v>1048</v>
      </c>
      <c r="G1130" s="41" t="s">
        <v>7891</v>
      </c>
      <c r="H1130" s="41"/>
      <c r="I1130" s="41"/>
    </row>
    <row r="1131" spans="1:12" hidden="1">
      <c r="A1131" s="47" t="s">
        <v>6889</v>
      </c>
      <c r="B1131" s="41" t="s">
        <v>7927</v>
      </c>
      <c r="C1131" s="41" t="s">
        <v>7928</v>
      </c>
      <c r="D1131" s="41" t="s">
        <v>7929</v>
      </c>
      <c r="E1131" s="41" t="s">
        <v>8052</v>
      </c>
      <c r="F1131" s="41" t="s">
        <v>1048</v>
      </c>
      <c r="G1131" s="41" t="s">
        <v>7892</v>
      </c>
      <c r="H1131" s="42"/>
      <c r="I1131" s="41"/>
    </row>
    <row r="1132" spans="1:12" hidden="1">
      <c r="A1132" s="47" t="s">
        <v>6889</v>
      </c>
      <c r="B1132" s="41" t="s">
        <v>7927</v>
      </c>
      <c r="C1132" s="41" t="s">
        <v>7928</v>
      </c>
      <c r="D1132" s="41" t="s">
        <v>7929</v>
      </c>
      <c r="E1132" s="41" t="s">
        <v>8052</v>
      </c>
      <c r="F1132" s="41" t="s">
        <v>1048</v>
      </c>
      <c r="G1132" s="41" t="s">
        <v>7893</v>
      </c>
      <c r="H1132" s="42"/>
      <c r="I1132" s="41"/>
    </row>
    <row r="1133" spans="1:12" hidden="1">
      <c r="A1133" s="47" t="s">
        <v>6889</v>
      </c>
      <c r="B1133" s="41" t="s">
        <v>7927</v>
      </c>
      <c r="C1133" s="41" t="s">
        <v>7928</v>
      </c>
      <c r="D1133" s="41" t="s">
        <v>7929</v>
      </c>
      <c r="E1133" s="41" t="s">
        <v>8052</v>
      </c>
      <c r="F1133" s="41" t="s">
        <v>1048</v>
      </c>
      <c r="G1133" s="41" t="s">
        <v>7894</v>
      </c>
      <c r="H1133" s="42">
        <v>42145</v>
      </c>
      <c r="I1133" s="41"/>
    </row>
    <row r="1134" spans="1:12" hidden="1">
      <c r="A1134" s="47" t="s">
        <v>6889</v>
      </c>
      <c r="B1134" s="40" t="s">
        <v>7927</v>
      </c>
      <c r="C1134" s="40" t="s">
        <v>7928</v>
      </c>
      <c r="D1134" s="41" t="s">
        <v>7929</v>
      </c>
      <c r="E1134" s="40" t="s">
        <v>8052</v>
      </c>
      <c r="F1134" s="40" t="s">
        <v>7895</v>
      </c>
      <c r="G1134" s="40" t="s">
        <v>7896</v>
      </c>
      <c r="H1134" s="43">
        <f>I1134-2</f>
        <v>42128</v>
      </c>
      <c r="I1134" s="43">
        <f t="shared" ref="I1134:I1140" si="75">H1135</f>
        <v>42130</v>
      </c>
      <c r="J1134" s="40" t="s">
        <v>145</v>
      </c>
      <c r="K1134" s="40">
        <v>100</v>
      </c>
    </row>
    <row r="1135" spans="1:12" hidden="1">
      <c r="A1135" s="47" t="s">
        <v>6889</v>
      </c>
      <c r="B1135" s="40" t="s">
        <v>7927</v>
      </c>
      <c r="C1135" s="40" t="s">
        <v>7928</v>
      </c>
      <c r="D1135" s="41" t="s">
        <v>7929</v>
      </c>
      <c r="E1135" s="40" t="s">
        <v>8052</v>
      </c>
      <c r="F1135" s="40" t="s">
        <v>7898</v>
      </c>
      <c r="G1135" s="40" t="s">
        <v>7899</v>
      </c>
      <c r="H1135" s="43">
        <f>I1135-1</f>
        <v>42130</v>
      </c>
      <c r="I1135" s="43">
        <f t="shared" si="75"/>
        <v>42131</v>
      </c>
      <c r="J1135" s="40" t="s">
        <v>145</v>
      </c>
      <c r="K1135" s="40">
        <v>100</v>
      </c>
    </row>
    <row r="1136" spans="1:12" hidden="1">
      <c r="A1136" s="47" t="s">
        <v>6889</v>
      </c>
      <c r="B1136" s="40" t="s">
        <v>7927</v>
      </c>
      <c r="C1136" s="40" t="s">
        <v>7928</v>
      </c>
      <c r="D1136" s="41" t="s">
        <v>7929</v>
      </c>
      <c r="E1136" s="40" t="s">
        <v>8052</v>
      </c>
      <c r="F1136" s="40" t="s">
        <v>7898</v>
      </c>
      <c r="G1136" s="40" t="s">
        <v>7900</v>
      </c>
      <c r="H1136" s="43">
        <f>I1136-1</f>
        <v>42131</v>
      </c>
      <c r="I1136" s="43">
        <f t="shared" si="75"/>
        <v>42132</v>
      </c>
      <c r="J1136" s="40" t="s">
        <v>145</v>
      </c>
      <c r="K1136" s="40">
        <v>100</v>
      </c>
    </row>
    <row r="1137" spans="1:12">
      <c r="A1137" s="47" t="s">
        <v>6889</v>
      </c>
      <c r="B1137" s="40" t="s">
        <v>7927</v>
      </c>
      <c r="C1137" s="40" t="s">
        <v>7928</v>
      </c>
      <c r="D1137" s="41" t="s">
        <v>7929</v>
      </c>
      <c r="E1137" s="40" t="s">
        <v>8052</v>
      </c>
      <c r="F1137" s="40" t="s">
        <v>7901</v>
      </c>
      <c r="G1137" s="40" t="s">
        <v>7902</v>
      </c>
      <c r="H1137" s="43">
        <f>I1137-5</f>
        <v>42132</v>
      </c>
      <c r="I1137" s="43">
        <f t="shared" si="75"/>
        <v>42137</v>
      </c>
      <c r="J1137" s="40" t="s">
        <v>145</v>
      </c>
      <c r="K1137" s="40">
        <v>100</v>
      </c>
    </row>
    <row r="1138" spans="1:12" hidden="1">
      <c r="A1138" s="47" t="s">
        <v>6889</v>
      </c>
      <c r="B1138" s="40" t="s">
        <v>7927</v>
      </c>
      <c r="C1138" s="40" t="s">
        <v>7928</v>
      </c>
      <c r="D1138" s="41" t="s">
        <v>7929</v>
      </c>
      <c r="E1138" s="40" t="s">
        <v>8052</v>
      </c>
      <c r="F1138" s="40" t="s">
        <v>7904</v>
      </c>
      <c r="G1138" s="40" t="s">
        <v>7905</v>
      </c>
      <c r="H1138" s="43">
        <f>I1138-3</f>
        <v>42137</v>
      </c>
      <c r="I1138" s="43">
        <f t="shared" si="75"/>
        <v>42140</v>
      </c>
      <c r="J1138" s="40" t="s">
        <v>145</v>
      </c>
      <c r="K1138" s="40">
        <v>100</v>
      </c>
    </row>
    <row r="1139" spans="1:12" hidden="1">
      <c r="A1139" s="47" t="s">
        <v>6889</v>
      </c>
      <c r="B1139" s="40" t="s">
        <v>7927</v>
      </c>
      <c r="C1139" s="40" t="s">
        <v>7928</v>
      </c>
      <c r="D1139" s="41" t="s">
        <v>7929</v>
      </c>
      <c r="E1139" s="40" t="s">
        <v>8052</v>
      </c>
      <c r="F1139" s="40" t="s">
        <v>7904</v>
      </c>
      <c r="G1139" s="40" t="s">
        <v>7906</v>
      </c>
      <c r="H1139" s="43">
        <f>I1139-2</f>
        <v>42140</v>
      </c>
      <c r="I1139" s="43">
        <f t="shared" si="75"/>
        <v>42142</v>
      </c>
      <c r="J1139" s="40" t="s">
        <v>145</v>
      </c>
      <c r="K1139" s="40">
        <v>100</v>
      </c>
    </row>
    <row r="1140" spans="1:12" hidden="1">
      <c r="A1140" s="47" t="s">
        <v>6889</v>
      </c>
      <c r="B1140" s="40" t="s">
        <v>7927</v>
      </c>
      <c r="C1140" s="40" t="s">
        <v>7928</v>
      </c>
      <c r="D1140" s="41" t="s">
        <v>7929</v>
      </c>
      <c r="E1140" s="40" t="s">
        <v>8052</v>
      </c>
      <c r="F1140" s="40" t="s">
        <v>7904</v>
      </c>
      <c r="G1140" s="40" t="s">
        <v>7907</v>
      </c>
      <c r="H1140" s="43">
        <f>I1140-2</f>
        <v>42142</v>
      </c>
      <c r="I1140" s="43">
        <f t="shared" si="75"/>
        <v>42144</v>
      </c>
      <c r="J1140" s="40" t="s">
        <v>145</v>
      </c>
      <c r="K1140" s="40">
        <v>100</v>
      </c>
    </row>
    <row r="1141" spans="1:12" hidden="1">
      <c r="A1141" s="47" t="s">
        <v>6889</v>
      </c>
      <c r="B1141" s="40" t="s">
        <v>7927</v>
      </c>
      <c r="C1141" s="40" t="s">
        <v>7928</v>
      </c>
      <c r="D1141" s="41" t="s">
        <v>7929</v>
      </c>
      <c r="E1141" s="40" t="s">
        <v>8052</v>
      </c>
      <c r="F1141" s="40" t="s">
        <v>7904</v>
      </c>
      <c r="G1141" s="40" t="s">
        <v>7908</v>
      </c>
      <c r="H1141" s="43">
        <f>I1141-1</f>
        <v>42144</v>
      </c>
      <c r="I1141" s="42">
        <v>42145</v>
      </c>
      <c r="J1141" s="40" t="s">
        <v>145</v>
      </c>
      <c r="K1141" s="40">
        <v>100</v>
      </c>
      <c r="L1141" s="39" t="s">
        <v>7917</v>
      </c>
    </row>
    <row r="1142" spans="1:12" hidden="1">
      <c r="A1142" s="41" t="s">
        <v>8053</v>
      </c>
      <c r="B1142" s="41" t="s">
        <v>65</v>
      </c>
      <c r="C1142" s="41" t="s">
        <v>65</v>
      </c>
      <c r="D1142" s="41" t="s">
        <v>7914</v>
      </c>
      <c r="E1142" s="41" t="s">
        <v>8054</v>
      </c>
      <c r="F1142" s="41" t="s">
        <v>1048</v>
      </c>
      <c r="G1142" s="41" t="s">
        <v>7888</v>
      </c>
      <c r="H1142" s="42">
        <v>42132</v>
      </c>
      <c r="I1142" s="41"/>
    </row>
    <row r="1143" spans="1:12" hidden="1">
      <c r="A1143" s="41" t="s">
        <v>8053</v>
      </c>
      <c r="B1143" s="41" t="s">
        <v>65</v>
      </c>
      <c r="C1143" s="41" t="s">
        <v>65</v>
      </c>
      <c r="D1143" s="41" t="s">
        <v>7914</v>
      </c>
      <c r="E1143" s="41" t="s">
        <v>8054</v>
      </c>
      <c r="F1143" s="41" t="s">
        <v>1048</v>
      </c>
      <c r="G1143" s="41" t="s">
        <v>7889</v>
      </c>
      <c r="H1143" s="41"/>
      <c r="I1143" s="41"/>
    </row>
    <row r="1144" spans="1:12" hidden="1">
      <c r="A1144" s="41" t="s">
        <v>8053</v>
      </c>
      <c r="B1144" s="41" t="s">
        <v>65</v>
      </c>
      <c r="C1144" s="41" t="s">
        <v>65</v>
      </c>
      <c r="D1144" s="41" t="s">
        <v>7914</v>
      </c>
      <c r="E1144" s="41" t="s">
        <v>8054</v>
      </c>
      <c r="F1144" s="41" t="s">
        <v>1048</v>
      </c>
      <c r="G1144" s="41" t="s">
        <v>7890</v>
      </c>
      <c r="H1144" s="41"/>
      <c r="I1144" s="41"/>
    </row>
    <row r="1145" spans="1:12" hidden="1">
      <c r="A1145" s="41" t="s">
        <v>8053</v>
      </c>
      <c r="B1145" s="41" t="s">
        <v>65</v>
      </c>
      <c r="C1145" s="41" t="s">
        <v>65</v>
      </c>
      <c r="D1145" s="41" t="s">
        <v>7914</v>
      </c>
      <c r="E1145" s="41" t="s">
        <v>8054</v>
      </c>
      <c r="F1145" s="41" t="s">
        <v>1048</v>
      </c>
      <c r="G1145" s="41" t="s">
        <v>7891</v>
      </c>
      <c r="H1145" s="41"/>
      <c r="I1145" s="41"/>
    </row>
    <row r="1146" spans="1:12" hidden="1">
      <c r="A1146" s="41" t="s">
        <v>8053</v>
      </c>
      <c r="B1146" s="41" t="s">
        <v>65</v>
      </c>
      <c r="C1146" s="41" t="s">
        <v>65</v>
      </c>
      <c r="D1146" s="41" t="s">
        <v>7914</v>
      </c>
      <c r="E1146" s="41" t="s">
        <v>8054</v>
      </c>
      <c r="F1146" s="41" t="s">
        <v>1048</v>
      </c>
      <c r="G1146" s="41" t="s">
        <v>7892</v>
      </c>
      <c r="H1146" s="42"/>
      <c r="I1146" s="41"/>
    </row>
    <row r="1147" spans="1:12" hidden="1">
      <c r="A1147" s="41" t="s">
        <v>8053</v>
      </c>
      <c r="B1147" s="41" t="s">
        <v>65</v>
      </c>
      <c r="C1147" s="41" t="s">
        <v>65</v>
      </c>
      <c r="D1147" s="41" t="s">
        <v>7914</v>
      </c>
      <c r="E1147" s="41" t="s">
        <v>8054</v>
      </c>
      <c r="F1147" s="41" t="s">
        <v>1048</v>
      </c>
      <c r="G1147" s="41" t="s">
        <v>7893</v>
      </c>
      <c r="H1147" s="42"/>
      <c r="I1147" s="41"/>
    </row>
    <row r="1148" spans="1:12" hidden="1">
      <c r="A1148" s="41" t="s">
        <v>8053</v>
      </c>
      <c r="B1148" s="41" t="s">
        <v>65</v>
      </c>
      <c r="C1148" s="41" t="s">
        <v>65</v>
      </c>
      <c r="D1148" s="41" t="s">
        <v>7914</v>
      </c>
      <c r="E1148" s="41" t="s">
        <v>8054</v>
      </c>
      <c r="F1148" s="41" t="s">
        <v>1048</v>
      </c>
      <c r="G1148" s="41" t="s">
        <v>7894</v>
      </c>
      <c r="H1148" s="42">
        <v>42149</v>
      </c>
      <c r="I1148" s="41"/>
    </row>
    <row r="1149" spans="1:12" hidden="1">
      <c r="A1149" s="40" t="s">
        <v>8053</v>
      </c>
      <c r="B1149" s="40" t="s">
        <v>65</v>
      </c>
      <c r="C1149" s="40" t="s">
        <v>65</v>
      </c>
      <c r="D1149" s="41" t="s">
        <v>7914</v>
      </c>
      <c r="E1149" s="40" t="s">
        <v>8054</v>
      </c>
      <c r="F1149" s="40" t="s">
        <v>7895</v>
      </c>
      <c r="G1149" s="40" t="s">
        <v>7896</v>
      </c>
      <c r="H1149" s="42">
        <v>42132</v>
      </c>
      <c r="I1149" s="43">
        <f t="shared" ref="I1149:I1155" si="76">H1150</f>
        <v>42134</v>
      </c>
      <c r="J1149" s="40" t="s">
        <v>94</v>
      </c>
      <c r="K1149" s="40">
        <v>100</v>
      </c>
    </row>
    <row r="1150" spans="1:12" hidden="1">
      <c r="A1150" s="40" t="s">
        <v>8053</v>
      </c>
      <c r="B1150" s="40" t="s">
        <v>65</v>
      </c>
      <c r="C1150" s="40" t="s">
        <v>65</v>
      </c>
      <c r="D1150" s="41" t="s">
        <v>7914</v>
      </c>
      <c r="E1150" s="40" t="s">
        <v>8054</v>
      </c>
      <c r="F1150" s="40" t="s">
        <v>7898</v>
      </c>
      <c r="G1150" s="40" t="s">
        <v>7899</v>
      </c>
      <c r="H1150" s="43">
        <f>I1150-1</f>
        <v>42134</v>
      </c>
      <c r="I1150" s="43">
        <f t="shared" si="76"/>
        <v>42135</v>
      </c>
      <c r="J1150" s="40" t="s">
        <v>94</v>
      </c>
      <c r="K1150" s="40">
        <v>100</v>
      </c>
    </row>
    <row r="1151" spans="1:12" hidden="1">
      <c r="A1151" s="40" t="s">
        <v>8053</v>
      </c>
      <c r="B1151" s="40" t="s">
        <v>65</v>
      </c>
      <c r="C1151" s="40" t="s">
        <v>65</v>
      </c>
      <c r="D1151" s="41" t="s">
        <v>7914</v>
      </c>
      <c r="E1151" s="40" t="s">
        <v>8054</v>
      </c>
      <c r="F1151" s="40" t="s">
        <v>7898</v>
      </c>
      <c r="G1151" s="40" t="s">
        <v>7900</v>
      </c>
      <c r="H1151" s="43">
        <f>I1151-1</f>
        <v>42135</v>
      </c>
      <c r="I1151" s="43">
        <f t="shared" si="76"/>
        <v>42136</v>
      </c>
      <c r="J1151" s="40" t="s">
        <v>94</v>
      </c>
      <c r="K1151" s="40">
        <v>100</v>
      </c>
    </row>
    <row r="1152" spans="1:12">
      <c r="A1152" s="40" t="s">
        <v>8053</v>
      </c>
      <c r="B1152" s="40" t="s">
        <v>65</v>
      </c>
      <c r="C1152" s="40" t="s">
        <v>65</v>
      </c>
      <c r="D1152" s="41" t="s">
        <v>7914</v>
      </c>
      <c r="E1152" s="40" t="s">
        <v>8054</v>
      </c>
      <c r="F1152" s="40" t="s">
        <v>7901</v>
      </c>
      <c r="G1152" s="40" t="s">
        <v>7902</v>
      </c>
      <c r="H1152" s="43">
        <f>I1152-5</f>
        <v>42136</v>
      </c>
      <c r="I1152" s="43">
        <f t="shared" si="76"/>
        <v>42141</v>
      </c>
      <c r="J1152" s="40" t="s">
        <v>94</v>
      </c>
      <c r="K1152" s="40">
        <v>100</v>
      </c>
    </row>
    <row r="1153" spans="1:11" hidden="1">
      <c r="A1153" s="40" t="s">
        <v>8053</v>
      </c>
      <c r="B1153" s="40" t="s">
        <v>65</v>
      </c>
      <c r="C1153" s="40" t="s">
        <v>65</v>
      </c>
      <c r="D1153" s="41" t="s">
        <v>7914</v>
      </c>
      <c r="E1153" s="40" t="s">
        <v>8054</v>
      </c>
      <c r="F1153" s="40" t="s">
        <v>7904</v>
      </c>
      <c r="G1153" s="40" t="s">
        <v>7905</v>
      </c>
      <c r="H1153" s="43">
        <f>I1153-3</f>
        <v>42141</v>
      </c>
      <c r="I1153" s="43">
        <f t="shared" si="76"/>
        <v>42144</v>
      </c>
      <c r="J1153" s="40" t="s">
        <v>94</v>
      </c>
      <c r="K1153" s="40">
        <v>100</v>
      </c>
    </row>
    <row r="1154" spans="1:11" hidden="1">
      <c r="A1154" s="40" t="s">
        <v>8053</v>
      </c>
      <c r="B1154" s="40" t="s">
        <v>65</v>
      </c>
      <c r="C1154" s="40" t="s">
        <v>65</v>
      </c>
      <c r="D1154" s="41" t="s">
        <v>7914</v>
      </c>
      <c r="E1154" s="40" t="s">
        <v>8054</v>
      </c>
      <c r="F1154" s="40" t="s">
        <v>7904</v>
      </c>
      <c r="G1154" s="40" t="s">
        <v>7906</v>
      </c>
      <c r="H1154" s="43">
        <f>I1154-2</f>
        <v>42144</v>
      </c>
      <c r="I1154" s="43">
        <f t="shared" si="76"/>
        <v>42146</v>
      </c>
      <c r="J1154" s="40" t="s">
        <v>94</v>
      </c>
      <c r="K1154" s="40">
        <v>100</v>
      </c>
    </row>
    <row r="1155" spans="1:11" hidden="1">
      <c r="A1155" s="40" t="s">
        <v>8053</v>
      </c>
      <c r="B1155" s="40" t="s">
        <v>65</v>
      </c>
      <c r="C1155" s="40" t="s">
        <v>65</v>
      </c>
      <c r="D1155" s="41" t="s">
        <v>7914</v>
      </c>
      <c r="E1155" s="40" t="s">
        <v>8054</v>
      </c>
      <c r="F1155" s="40" t="s">
        <v>7904</v>
      </c>
      <c r="G1155" s="40" t="s">
        <v>7907</v>
      </c>
      <c r="H1155" s="43">
        <f>I1155-2</f>
        <v>42146</v>
      </c>
      <c r="I1155" s="43">
        <f t="shared" si="76"/>
        <v>42148</v>
      </c>
      <c r="J1155" s="40" t="s">
        <v>94</v>
      </c>
      <c r="K1155" s="40">
        <v>100</v>
      </c>
    </row>
    <row r="1156" spans="1:11" hidden="1">
      <c r="A1156" s="40" t="s">
        <v>8053</v>
      </c>
      <c r="B1156" s="40" t="s">
        <v>65</v>
      </c>
      <c r="C1156" s="40" t="s">
        <v>65</v>
      </c>
      <c r="D1156" s="41" t="s">
        <v>7914</v>
      </c>
      <c r="E1156" s="40" t="s">
        <v>8054</v>
      </c>
      <c r="F1156" s="40" t="s">
        <v>7904</v>
      </c>
      <c r="G1156" s="40" t="s">
        <v>7908</v>
      </c>
      <c r="H1156" s="43">
        <f>I1156-1</f>
        <v>42148</v>
      </c>
      <c r="I1156" s="42">
        <v>42149</v>
      </c>
      <c r="J1156" s="40" t="s">
        <v>94</v>
      </c>
      <c r="K1156" s="40">
        <v>100</v>
      </c>
    </row>
    <row r="1157" spans="1:11" hidden="1">
      <c r="A1157" s="41" t="s">
        <v>7961</v>
      </c>
      <c r="B1157" s="58" t="s">
        <v>7962</v>
      </c>
      <c r="C1157" s="41" t="s">
        <v>52</v>
      </c>
      <c r="D1157" s="41" t="s">
        <v>7886</v>
      </c>
      <c r="E1157" s="41" t="s">
        <v>8055</v>
      </c>
      <c r="F1157" s="41" t="s">
        <v>1048</v>
      </c>
      <c r="G1157" s="41" t="s">
        <v>7888</v>
      </c>
      <c r="H1157" s="42">
        <v>42136</v>
      </c>
      <c r="I1157" s="41"/>
    </row>
    <row r="1158" spans="1:11" hidden="1">
      <c r="A1158" s="41" t="s">
        <v>7961</v>
      </c>
      <c r="B1158" s="58" t="s">
        <v>7962</v>
      </c>
      <c r="C1158" s="41" t="s">
        <v>52</v>
      </c>
      <c r="D1158" s="41" t="s">
        <v>7886</v>
      </c>
      <c r="E1158" s="41" t="s">
        <v>8055</v>
      </c>
      <c r="F1158" s="41" t="s">
        <v>1048</v>
      </c>
      <c r="G1158" s="41" t="s">
        <v>7889</v>
      </c>
      <c r="H1158" s="41"/>
      <c r="I1158" s="41"/>
    </row>
    <row r="1159" spans="1:11" hidden="1">
      <c r="A1159" s="41" t="s">
        <v>7961</v>
      </c>
      <c r="B1159" s="58" t="s">
        <v>7962</v>
      </c>
      <c r="C1159" s="41" t="s">
        <v>52</v>
      </c>
      <c r="D1159" s="41" t="s">
        <v>7886</v>
      </c>
      <c r="E1159" s="41" t="s">
        <v>8055</v>
      </c>
      <c r="F1159" s="41" t="s">
        <v>1048</v>
      </c>
      <c r="G1159" s="41" t="s">
        <v>7890</v>
      </c>
      <c r="H1159" s="41"/>
      <c r="I1159" s="41"/>
    </row>
    <row r="1160" spans="1:11" hidden="1">
      <c r="A1160" s="41" t="s">
        <v>7961</v>
      </c>
      <c r="B1160" s="58" t="s">
        <v>7962</v>
      </c>
      <c r="C1160" s="41" t="s">
        <v>52</v>
      </c>
      <c r="D1160" s="41" t="s">
        <v>7886</v>
      </c>
      <c r="E1160" s="41" t="s">
        <v>8055</v>
      </c>
      <c r="F1160" s="41" t="s">
        <v>1048</v>
      </c>
      <c r="G1160" s="41" t="s">
        <v>7891</v>
      </c>
      <c r="H1160" s="42"/>
      <c r="I1160" s="41"/>
    </row>
    <row r="1161" spans="1:11" hidden="1">
      <c r="A1161" s="41" t="s">
        <v>7961</v>
      </c>
      <c r="B1161" s="58" t="s">
        <v>7962</v>
      </c>
      <c r="C1161" s="41" t="s">
        <v>52</v>
      </c>
      <c r="D1161" s="41" t="s">
        <v>7886</v>
      </c>
      <c r="E1161" s="41" t="s">
        <v>8055</v>
      </c>
      <c r="F1161" s="41" t="s">
        <v>1048</v>
      </c>
      <c r="G1161" s="41" t="s">
        <v>7892</v>
      </c>
      <c r="H1161" s="42"/>
      <c r="I1161" s="41"/>
    </row>
    <row r="1162" spans="1:11" hidden="1">
      <c r="A1162" s="41" t="s">
        <v>7961</v>
      </c>
      <c r="B1162" s="58" t="s">
        <v>7962</v>
      </c>
      <c r="C1162" s="41" t="s">
        <v>52</v>
      </c>
      <c r="D1162" s="41" t="s">
        <v>7886</v>
      </c>
      <c r="E1162" s="41" t="s">
        <v>8055</v>
      </c>
      <c r="F1162" s="41" t="s">
        <v>1048</v>
      </c>
      <c r="G1162" s="41" t="s">
        <v>7893</v>
      </c>
      <c r="H1162" s="41"/>
      <c r="I1162" s="41"/>
    </row>
    <row r="1163" spans="1:11" hidden="1">
      <c r="A1163" s="41" t="s">
        <v>7961</v>
      </c>
      <c r="B1163" s="58" t="s">
        <v>7962</v>
      </c>
      <c r="C1163" s="41" t="s">
        <v>52</v>
      </c>
      <c r="D1163" s="41" t="s">
        <v>7886</v>
      </c>
      <c r="E1163" s="41" t="s">
        <v>8055</v>
      </c>
      <c r="F1163" s="41" t="s">
        <v>1048</v>
      </c>
      <c r="G1163" s="41" t="s">
        <v>7894</v>
      </c>
      <c r="H1163" s="42">
        <v>42151</v>
      </c>
      <c r="I1163" s="41"/>
    </row>
    <row r="1164" spans="1:11" hidden="1">
      <c r="A1164" s="40" t="s">
        <v>7961</v>
      </c>
      <c r="B1164" s="57" t="s">
        <v>7962</v>
      </c>
      <c r="C1164" s="40" t="s">
        <v>52</v>
      </c>
      <c r="D1164" s="41" t="s">
        <v>7886</v>
      </c>
      <c r="E1164" s="40" t="s">
        <v>8055</v>
      </c>
      <c r="F1164" s="40" t="s">
        <v>7895</v>
      </c>
      <c r="G1164" s="40" t="s">
        <v>7896</v>
      </c>
      <c r="H1164" s="43">
        <f>I1164-2</f>
        <v>42134</v>
      </c>
      <c r="I1164" s="43">
        <f t="shared" ref="I1164:I1170" si="77">H1165</f>
        <v>42136</v>
      </c>
      <c r="J1164" s="40" t="s">
        <v>135</v>
      </c>
      <c r="K1164" s="40">
        <v>100</v>
      </c>
    </row>
    <row r="1165" spans="1:11" hidden="1">
      <c r="A1165" s="40" t="s">
        <v>7961</v>
      </c>
      <c r="B1165" s="57" t="s">
        <v>7962</v>
      </c>
      <c r="C1165" s="40" t="s">
        <v>52</v>
      </c>
      <c r="D1165" s="41" t="s">
        <v>7886</v>
      </c>
      <c r="E1165" s="40" t="s">
        <v>8055</v>
      </c>
      <c r="F1165" s="40" t="s">
        <v>7898</v>
      </c>
      <c r="G1165" s="40" t="s">
        <v>7899</v>
      </c>
      <c r="H1165" s="43">
        <f>I1165-1</f>
        <v>42136</v>
      </c>
      <c r="I1165" s="43">
        <f t="shared" si="77"/>
        <v>42137</v>
      </c>
      <c r="J1165" s="40" t="s">
        <v>135</v>
      </c>
      <c r="K1165" s="40">
        <v>100</v>
      </c>
    </row>
    <row r="1166" spans="1:11" hidden="1">
      <c r="A1166" s="40" t="s">
        <v>7961</v>
      </c>
      <c r="B1166" s="57" t="s">
        <v>7962</v>
      </c>
      <c r="C1166" s="40" t="s">
        <v>52</v>
      </c>
      <c r="D1166" s="41" t="s">
        <v>7886</v>
      </c>
      <c r="E1166" s="40" t="s">
        <v>8055</v>
      </c>
      <c r="F1166" s="40" t="s">
        <v>7898</v>
      </c>
      <c r="G1166" s="40" t="s">
        <v>7900</v>
      </c>
      <c r="H1166" s="43">
        <f>I1166-1</f>
        <v>42137</v>
      </c>
      <c r="I1166" s="43">
        <f t="shared" si="77"/>
        <v>42138</v>
      </c>
      <c r="J1166" s="40" t="s">
        <v>135</v>
      </c>
      <c r="K1166" s="40">
        <v>100</v>
      </c>
    </row>
    <row r="1167" spans="1:11">
      <c r="A1167" s="40" t="s">
        <v>7961</v>
      </c>
      <c r="B1167" s="57" t="s">
        <v>7962</v>
      </c>
      <c r="C1167" s="40" t="s">
        <v>52</v>
      </c>
      <c r="D1167" s="41" t="s">
        <v>7886</v>
      </c>
      <c r="E1167" s="40" t="s">
        <v>8055</v>
      </c>
      <c r="F1167" s="40" t="s">
        <v>7901</v>
      </c>
      <c r="G1167" s="40" t="s">
        <v>7902</v>
      </c>
      <c r="H1167" s="43">
        <f>I1167-5</f>
        <v>42138</v>
      </c>
      <c r="I1167" s="43">
        <f t="shared" si="77"/>
        <v>42143</v>
      </c>
      <c r="J1167" s="40" t="s">
        <v>135</v>
      </c>
      <c r="K1167" s="40">
        <v>100</v>
      </c>
    </row>
    <row r="1168" spans="1:11" hidden="1">
      <c r="A1168" s="40" t="s">
        <v>7961</v>
      </c>
      <c r="B1168" s="57" t="s">
        <v>7962</v>
      </c>
      <c r="C1168" s="40" t="s">
        <v>52</v>
      </c>
      <c r="D1168" s="41" t="s">
        <v>7886</v>
      </c>
      <c r="E1168" s="40" t="s">
        <v>8055</v>
      </c>
      <c r="F1168" s="40" t="s">
        <v>7904</v>
      </c>
      <c r="G1168" s="40" t="s">
        <v>7905</v>
      </c>
      <c r="H1168" s="43">
        <f>I1168-3</f>
        <v>42143</v>
      </c>
      <c r="I1168" s="43">
        <f t="shared" si="77"/>
        <v>42146</v>
      </c>
      <c r="J1168" s="40" t="s">
        <v>135</v>
      </c>
      <c r="K1168" s="40">
        <v>100</v>
      </c>
    </row>
    <row r="1169" spans="1:11" hidden="1">
      <c r="A1169" s="40" t="s">
        <v>7961</v>
      </c>
      <c r="B1169" s="57" t="s">
        <v>7962</v>
      </c>
      <c r="C1169" s="40" t="s">
        <v>52</v>
      </c>
      <c r="D1169" s="41" t="s">
        <v>7886</v>
      </c>
      <c r="E1169" s="40" t="s">
        <v>8055</v>
      </c>
      <c r="F1169" s="40" t="s">
        <v>7904</v>
      </c>
      <c r="G1169" s="40" t="s">
        <v>7906</v>
      </c>
      <c r="H1169" s="43">
        <f>I1169-2</f>
        <v>42146</v>
      </c>
      <c r="I1169" s="43">
        <f t="shared" si="77"/>
        <v>42148</v>
      </c>
      <c r="J1169" s="40" t="s">
        <v>135</v>
      </c>
      <c r="K1169" s="40">
        <v>100</v>
      </c>
    </row>
    <row r="1170" spans="1:11" hidden="1">
      <c r="A1170" s="40" t="s">
        <v>7961</v>
      </c>
      <c r="B1170" s="57" t="s">
        <v>7962</v>
      </c>
      <c r="C1170" s="40" t="s">
        <v>52</v>
      </c>
      <c r="D1170" s="41" t="s">
        <v>7886</v>
      </c>
      <c r="E1170" s="40" t="s">
        <v>8055</v>
      </c>
      <c r="F1170" s="40" t="s">
        <v>7904</v>
      </c>
      <c r="G1170" s="40" t="s">
        <v>7907</v>
      </c>
      <c r="H1170" s="43">
        <f>I1170-2</f>
        <v>42148</v>
      </c>
      <c r="I1170" s="43">
        <f t="shared" si="77"/>
        <v>42150</v>
      </c>
      <c r="J1170" s="40" t="s">
        <v>135</v>
      </c>
      <c r="K1170" s="40">
        <v>100</v>
      </c>
    </row>
    <row r="1171" spans="1:11" hidden="1">
      <c r="A1171" s="40" t="s">
        <v>7961</v>
      </c>
      <c r="B1171" s="57" t="s">
        <v>7962</v>
      </c>
      <c r="C1171" s="40" t="s">
        <v>52</v>
      </c>
      <c r="D1171" s="41" t="s">
        <v>7886</v>
      </c>
      <c r="E1171" s="40" t="s">
        <v>8055</v>
      </c>
      <c r="F1171" s="40" t="s">
        <v>7904</v>
      </c>
      <c r="G1171" s="40" t="s">
        <v>7908</v>
      </c>
      <c r="H1171" s="43">
        <f>I1171-1</f>
        <v>42150</v>
      </c>
      <c r="I1171" s="42">
        <v>42151</v>
      </c>
      <c r="J1171" s="40" t="s">
        <v>135</v>
      </c>
      <c r="K1171" s="40">
        <v>100</v>
      </c>
    </row>
    <row r="1172" spans="1:11" hidden="1">
      <c r="A1172" s="41" t="s">
        <v>8056</v>
      </c>
      <c r="B1172" s="41" t="s">
        <v>8050</v>
      </c>
      <c r="C1172" s="41" t="s">
        <v>65</v>
      </c>
      <c r="D1172" s="41" t="s">
        <v>7886</v>
      </c>
      <c r="E1172" s="41" t="s">
        <v>8057</v>
      </c>
      <c r="F1172" s="41" t="s">
        <v>1048</v>
      </c>
      <c r="G1172" s="41" t="s">
        <v>7888</v>
      </c>
      <c r="H1172" s="42">
        <v>42137</v>
      </c>
      <c r="I1172" s="41"/>
    </row>
    <row r="1173" spans="1:11" hidden="1">
      <c r="A1173" s="41" t="s">
        <v>8056</v>
      </c>
      <c r="B1173" s="41" t="s">
        <v>8050</v>
      </c>
      <c r="C1173" s="41" t="s">
        <v>65</v>
      </c>
      <c r="D1173" s="41" t="s">
        <v>7886</v>
      </c>
      <c r="E1173" s="41" t="s">
        <v>8057</v>
      </c>
      <c r="F1173" s="41" t="s">
        <v>1048</v>
      </c>
      <c r="G1173" s="41" t="s">
        <v>7889</v>
      </c>
      <c r="H1173" s="41"/>
      <c r="I1173" s="41"/>
    </row>
    <row r="1174" spans="1:11" hidden="1">
      <c r="A1174" s="41" t="s">
        <v>8056</v>
      </c>
      <c r="B1174" s="41" t="s">
        <v>8050</v>
      </c>
      <c r="C1174" s="41" t="s">
        <v>65</v>
      </c>
      <c r="D1174" s="41" t="s">
        <v>7886</v>
      </c>
      <c r="E1174" s="41" t="s">
        <v>8057</v>
      </c>
      <c r="F1174" s="41" t="s">
        <v>1048</v>
      </c>
      <c r="G1174" s="41" t="s">
        <v>7890</v>
      </c>
      <c r="H1174" s="41"/>
      <c r="I1174" s="41"/>
    </row>
    <row r="1175" spans="1:11" hidden="1">
      <c r="A1175" s="41" t="s">
        <v>8056</v>
      </c>
      <c r="B1175" s="41" t="s">
        <v>8050</v>
      </c>
      <c r="C1175" s="41" t="s">
        <v>65</v>
      </c>
      <c r="D1175" s="41" t="s">
        <v>7886</v>
      </c>
      <c r="E1175" s="41" t="s">
        <v>8057</v>
      </c>
      <c r="F1175" s="41" t="s">
        <v>1048</v>
      </c>
      <c r="G1175" s="41" t="s">
        <v>7891</v>
      </c>
      <c r="H1175" s="41"/>
      <c r="I1175" s="41"/>
    </row>
    <row r="1176" spans="1:11" hidden="1">
      <c r="A1176" s="41" t="s">
        <v>8056</v>
      </c>
      <c r="B1176" s="41" t="s">
        <v>8050</v>
      </c>
      <c r="C1176" s="41" t="s">
        <v>65</v>
      </c>
      <c r="D1176" s="41" t="s">
        <v>7886</v>
      </c>
      <c r="E1176" s="41" t="s">
        <v>8057</v>
      </c>
      <c r="F1176" s="41" t="s">
        <v>1048</v>
      </c>
      <c r="G1176" s="41" t="s">
        <v>7892</v>
      </c>
      <c r="H1176" s="42"/>
      <c r="I1176" s="41"/>
    </row>
    <row r="1177" spans="1:11" hidden="1">
      <c r="A1177" s="41" t="s">
        <v>8056</v>
      </c>
      <c r="B1177" s="41" t="s">
        <v>8050</v>
      </c>
      <c r="C1177" s="41" t="s">
        <v>65</v>
      </c>
      <c r="D1177" s="41" t="s">
        <v>7886</v>
      </c>
      <c r="E1177" s="41" t="s">
        <v>8057</v>
      </c>
      <c r="F1177" s="41" t="s">
        <v>1048</v>
      </c>
      <c r="G1177" s="41" t="s">
        <v>7893</v>
      </c>
      <c r="H1177" s="42"/>
      <c r="I1177" s="41"/>
    </row>
    <row r="1178" spans="1:11" hidden="1">
      <c r="A1178" s="41" t="s">
        <v>8056</v>
      </c>
      <c r="B1178" s="41" t="s">
        <v>8050</v>
      </c>
      <c r="C1178" s="41" t="s">
        <v>65</v>
      </c>
      <c r="D1178" s="41" t="s">
        <v>7886</v>
      </c>
      <c r="E1178" s="41" t="s">
        <v>8057</v>
      </c>
      <c r="F1178" s="41" t="s">
        <v>1048</v>
      </c>
      <c r="G1178" s="41" t="s">
        <v>7894</v>
      </c>
      <c r="H1178" s="42">
        <v>42154</v>
      </c>
      <c r="I1178" s="41"/>
    </row>
    <row r="1179" spans="1:11" hidden="1">
      <c r="A1179" s="40" t="s">
        <v>8056</v>
      </c>
      <c r="B1179" s="40" t="s">
        <v>8050</v>
      </c>
      <c r="C1179" s="40" t="s">
        <v>65</v>
      </c>
      <c r="D1179" s="41" t="s">
        <v>7886</v>
      </c>
      <c r="E1179" s="40" t="s">
        <v>8057</v>
      </c>
      <c r="F1179" s="40" t="s">
        <v>7895</v>
      </c>
      <c r="G1179" s="40" t="s">
        <v>7896</v>
      </c>
      <c r="H1179" s="42">
        <v>42132</v>
      </c>
      <c r="I1179" s="43">
        <f t="shared" ref="I1179:I1185" si="78">H1180</f>
        <v>42139</v>
      </c>
      <c r="J1179" s="40" t="s">
        <v>157</v>
      </c>
      <c r="K1179" s="40">
        <v>100</v>
      </c>
    </row>
    <row r="1180" spans="1:11" hidden="1">
      <c r="A1180" s="40" t="s">
        <v>8056</v>
      </c>
      <c r="B1180" s="40" t="s">
        <v>8050</v>
      </c>
      <c r="C1180" s="40" t="s">
        <v>65</v>
      </c>
      <c r="D1180" s="41" t="s">
        <v>7886</v>
      </c>
      <c r="E1180" s="40" t="s">
        <v>8057</v>
      </c>
      <c r="F1180" s="40" t="s">
        <v>7898</v>
      </c>
      <c r="G1180" s="40" t="s">
        <v>7899</v>
      </c>
      <c r="H1180" s="43">
        <f>I1180-1</f>
        <v>42139</v>
      </c>
      <c r="I1180" s="43">
        <f t="shared" si="78"/>
        <v>42140</v>
      </c>
      <c r="J1180" s="40" t="s">
        <v>157</v>
      </c>
      <c r="K1180" s="40">
        <v>100</v>
      </c>
    </row>
    <row r="1181" spans="1:11" hidden="1">
      <c r="A1181" s="40" t="s">
        <v>8056</v>
      </c>
      <c r="B1181" s="40" t="s">
        <v>8050</v>
      </c>
      <c r="C1181" s="40" t="s">
        <v>65</v>
      </c>
      <c r="D1181" s="41" t="s">
        <v>7886</v>
      </c>
      <c r="E1181" s="40" t="s">
        <v>8057</v>
      </c>
      <c r="F1181" s="40" t="s">
        <v>7898</v>
      </c>
      <c r="G1181" s="40" t="s">
        <v>7900</v>
      </c>
      <c r="H1181" s="43">
        <f>I1181-1</f>
        <v>42140</v>
      </c>
      <c r="I1181" s="43">
        <f t="shared" si="78"/>
        <v>42141</v>
      </c>
      <c r="J1181" s="40" t="s">
        <v>157</v>
      </c>
      <c r="K1181" s="40">
        <v>100</v>
      </c>
    </row>
    <row r="1182" spans="1:11">
      <c r="A1182" s="40" t="s">
        <v>8056</v>
      </c>
      <c r="B1182" s="40" t="s">
        <v>8050</v>
      </c>
      <c r="C1182" s="40" t="s">
        <v>65</v>
      </c>
      <c r="D1182" s="41" t="s">
        <v>7886</v>
      </c>
      <c r="E1182" s="40" t="s">
        <v>8057</v>
      </c>
      <c r="F1182" s="40" t="s">
        <v>7901</v>
      </c>
      <c r="G1182" s="40" t="s">
        <v>7902</v>
      </c>
      <c r="H1182" s="43">
        <f>I1182-5</f>
        <v>42141</v>
      </c>
      <c r="I1182" s="43">
        <f t="shared" si="78"/>
        <v>42146</v>
      </c>
      <c r="J1182" s="40" t="s">
        <v>157</v>
      </c>
      <c r="K1182" s="40">
        <v>100</v>
      </c>
    </row>
    <row r="1183" spans="1:11" hidden="1">
      <c r="A1183" s="40" t="s">
        <v>8056</v>
      </c>
      <c r="B1183" s="40" t="s">
        <v>8050</v>
      </c>
      <c r="C1183" s="40" t="s">
        <v>65</v>
      </c>
      <c r="D1183" s="41" t="s">
        <v>7886</v>
      </c>
      <c r="E1183" s="40" t="s">
        <v>8057</v>
      </c>
      <c r="F1183" s="40" t="s">
        <v>7904</v>
      </c>
      <c r="G1183" s="40" t="s">
        <v>7905</v>
      </c>
      <c r="H1183" s="43">
        <f>I1183-3</f>
        <v>42146</v>
      </c>
      <c r="I1183" s="43">
        <f t="shared" si="78"/>
        <v>42149</v>
      </c>
      <c r="J1183" s="40" t="s">
        <v>157</v>
      </c>
      <c r="K1183" s="40">
        <v>100</v>
      </c>
    </row>
    <row r="1184" spans="1:11" hidden="1">
      <c r="A1184" s="40" t="s">
        <v>8056</v>
      </c>
      <c r="B1184" s="40" t="s">
        <v>8050</v>
      </c>
      <c r="C1184" s="40" t="s">
        <v>65</v>
      </c>
      <c r="D1184" s="41" t="s">
        <v>7886</v>
      </c>
      <c r="E1184" s="40" t="s">
        <v>8057</v>
      </c>
      <c r="F1184" s="40" t="s">
        <v>7904</v>
      </c>
      <c r="G1184" s="40" t="s">
        <v>7906</v>
      </c>
      <c r="H1184" s="43">
        <f>I1184-2</f>
        <v>42149</v>
      </c>
      <c r="I1184" s="43">
        <f t="shared" si="78"/>
        <v>42151</v>
      </c>
      <c r="J1184" s="40" t="s">
        <v>157</v>
      </c>
      <c r="K1184" s="40">
        <v>100</v>
      </c>
    </row>
    <row r="1185" spans="1:11" hidden="1">
      <c r="A1185" s="40" t="s">
        <v>8056</v>
      </c>
      <c r="B1185" s="40" t="s">
        <v>8050</v>
      </c>
      <c r="C1185" s="40" t="s">
        <v>65</v>
      </c>
      <c r="D1185" s="41" t="s">
        <v>7886</v>
      </c>
      <c r="E1185" s="40" t="s">
        <v>8057</v>
      </c>
      <c r="F1185" s="40" t="s">
        <v>7904</v>
      </c>
      <c r="G1185" s="40" t="s">
        <v>7907</v>
      </c>
      <c r="H1185" s="43">
        <f>I1185-2</f>
        <v>42151</v>
      </c>
      <c r="I1185" s="43">
        <f t="shared" si="78"/>
        <v>42153</v>
      </c>
      <c r="J1185" s="40" t="s">
        <v>157</v>
      </c>
      <c r="K1185" s="40">
        <v>100</v>
      </c>
    </row>
    <row r="1186" spans="1:11" hidden="1">
      <c r="A1186" s="40" t="s">
        <v>8056</v>
      </c>
      <c r="B1186" s="40" t="s">
        <v>8050</v>
      </c>
      <c r="C1186" s="40" t="s">
        <v>65</v>
      </c>
      <c r="D1186" s="41" t="s">
        <v>7886</v>
      </c>
      <c r="E1186" s="40" t="s">
        <v>8057</v>
      </c>
      <c r="F1186" s="40" t="s">
        <v>7904</v>
      </c>
      <c r="G1186" s="40" t="s">
        <v>7908</v>
      </c>
      <c r="H1186" s="43">
        <f>I1186-1</f>
        <v>42153</v>
      </c>
      <c r="I1186" s="42">
        <v>42154</v>
      </c>
      <c r="J1186" s="40" t="s">
        <v>157</v>
      </c>
      <c r="K1186" s="40">
        <v>100</v>
      </c>
    </row>
    <row r="1187" spans="1:11" hidden="1">
      <c r="A1187" s="41" t="s">
        <v>8058</v>
      </c>
      <c r="B1187" s="41" t="s">
        <v>65</v>
      </c>
      <c r="C1187" s="41" t="s">
        <v>65</v>
      </c>
      <c r="D1187" s="41" t="s">
        <v>7886</v>
      </c>
      <c r="E1187" s="41" t="s">
        <v>8059</v>
      </c>
      <c r="F1187" s="41" t="s">
        <v>1048</v>
      </c>
      <c r="G1187" s="41" t="s">
        <v>7888</v>
      </c>
      <c r="H1187" s="42">
        <v>42138</v>
      </c>
      <c r="I1187" s="41"/>
    </row>
    <row r="1188" spans="1:11" hidden="1">
      <c r="A1188" s="41" t="s">
        <v>8058</v>
      </c>
      <c r="B1188" s="41" t="s">
        <v>65</v>
      </c>
      <c r="C1188" s="41" t="s">
        <v>65</v>
      </c>
      <c r="D1188" s="41" t="s">
        <v>7886</v>
      </c>
      <c r="E1188" s="41" t="s">
        <v>8059</v>
      </c>
      <c r="F1188" s="41" t="s">
        <v>1048</v>
      </c>
      <c r="G1188" s="41" t="s">
        <v>7889</v>
      </c>
      <c r="H1188" s="41"/>
      <c r="I1188" s="41"/>
    </row>
    <row r="1189" spans="1:11" hidden="1">
      <c r="A1189" s="41" t="s">
        <v>8058</v>
      </c>
      <c r="B1189" s="41" t="s">
        <v>65</v>
      </c>
      <c r="C1189" s="41" t="s">
        <v>65</v>
      </c>
      <c r="D1189" s="41" t="s">
        <v>7886</v>
      </c>
      <c r="E1189" s="41" t="s">
        <v>8059</v>
      </c>
      <c r="F1189" s="41" t="s">
        <v>1048</v>
      </c>
      <c r="G1189" s="41" t="s">
        <v>7890</v>
      </c>
      <c r="H1189" s="41"/>
      <c r="I1189" s="41"/>
    </row>
    <row r="1190" spans="1:11" hidden="1">
      <c r="A1190" s="41" t="s">
        <v>8058</v>
      </c>
      <c r="B1190" s="41" t="s">
        <v>65</v>
      </c>
      <c r="C1190" s="41" t="s">
        <v>65</v>
      </c>
      <c r="D1190" s="41" t="s">
        <v>7886</v>
      </c>
      <c r="E1190" s="41" t="s">
        <v>8059</v>
      </c>
      <c r="F1190" s="41" t="s">
        <v>1048</v>
      </c>
      <c r="G1190" s="41" t="s">
        <v>7891</v>
      </c>
      <c r="H1190" s="41"/>
      <c r="I1190" s="41"/>
    </row>
    <row r="1191" spans="1:11" hidden="1">
      <c r="A1191" s="41" t="s">
        <v>8058</v>
      </c>
      <c r="B1191" s="41" t="s">
        <v>65</v>
      </c>
      <c r="C1191" s="41" t="s">
        <v>65</v>
      </c>
      <c r="D1191" s="41" t="s">
        <v>7886</v>
      </c>
      <c r="E1191" s="41" t="s">
        <v>8059</v>
      </c>
      <c r="F1191" s="41" t="s">
        <v>1048</v>
      </c>
      <c r="G1191" s="41" t="s">
        <v>7892</v>
      </c>
      <c r="H1191" s="42"/>
      <c r="I1191" s="41"/>
    </row>
    <row r="1192" spans="1:11" hidden="1">
      <c r="A1192" s="41" t="s">
        <v>8058</v>
      </c>
      <c r="B1192" s="41" t="s">
        <v>65</v>
      </c>
      <c r="C1192" s="41" t="s">
        <v>65</v>
      </c>
      <c r="D1192" s="41" t="s">
        <v>7886</v>
      </c>
      <c r="E1192" s="41" t="s">
        <v>8059</v>
      </c>
      <c r="F1192" s="41" t="s">
        <v>1048</v>
      </c>
      <c r="G1192" s="41" t="s">
        <v>7893</v>
      </c>
      <c r="H1192" s="42"/>
      <c r="I1192" s="41"/>
    </row>
    <row r="1193" spans="1:11" hidden="1">
      <c r="A1193" s="41" t="s">
        <v>8058</v>
      </c>
      <c r="B1193" s="41" t="s">
        <v>65</v>
      </c>
      <c r="C1193" s="41" t="s">
        <v>65</v>
      </c>
      <c r="D1193" s="41" t="s">
        <v>7886</v>
      </c>
      <c r="E1193" s="41" t="s">
        <v>8059</v>
      </c>
      <c r="F1193" s="41" t="s">
        <v>1048</v>
      </c>
      <c r="G1193" s="41" t="s">
        <v>7894</v>
      </c>
      <c r="H1193" s="42">
        <v>42155</v>
      </c>
      <c r="I1193" s="41"/>
    </row>
    <row r="1194" spans="1:11" hidden="1">
      <c r="A1194" s="40" t="s">
        <v>8058</v>
      </c>
      <c r="B1194" s="41" t="s">
        <v>65</v>
      </c>
      <c r="C1194" s="40" t="s">
        <v>65</v>
      </c>
      <c r="D1194" s="41" t="s">
        <v>7886</v>
      </c>
      <c r="E1194" s="40" t="s">
        <v>8059</v>
      </c>
      <c r="F1194" s="40" t="s">
        <v>7895</v>
      </c>
      <c r="G1194" s="40" t="s">
        <v>7896</v>
      </c>
      <c r="H1194" s="42">
        <v>42132</v>
      </c>
      <c r="I1194" s="43">
        <f t="shared" ref="I1194:I1200" si="79">H1195</f>
        <v>42140</v>
      </c>
      <c r="J1194" s="40" t="s">
        <v>8060</v>
      </c>
      <c r="K1194" s="40">
        <v>100</v>
      </c>
    </row>
    <row r="1195" spans="1:11" hidden="1">
      <c r="A1195" s="40" t="s">
        <v>8058</v>
      </c>
      <c r="B1195" s="41" t="s">
        <v>65</v>
      </c>
      <c r="C1195" s="40" t="s">
        <v>65</v>
      </c>
      <c r="D1195" s="41" t="s">
        <v>7886</v>
      </c>
      <c r="E1195" s="40" t="s">
        <v>8059</v>
      </c>
      <c r="F1195" s="40" t="s">
        <v>7898</v>
      </c>
      <c r="G1195" s="40" t="s">
        <v>7899</v>
      </c>
      <c r="H1195" s="43">
        <f>I1195-1</f>
        <v>42140</v>
      </c>
      <c r="I1195" s="43">
        <f t="shared" si="79"/>
        <v>42141</v>
      </c>
      <c r="J1195" s="40" t="s">
        <v>8060</v>
      </c>
      <c r="K1195" s="40">
        <v>100</v>
      </c>
    </row>
    <row r="1196" spans="1:11" hidden="1">
      <c r="A1196" s="40" t="s">
        <v>8058</v>
      </c>
      <c r="B1196" s="41" t="s">
        <v>65</v>
      </c>
      <c r="C1196" s="40" t="s">
        <v>65</v>
      </c>
      <c r="D1196" s="41" t="s">
        <v>7886</v>
      </c>
      <c r="E1196" s="40" t="s">
        <v>8059</v>
      </c>
      <c r="F1196" s="40" t="s">
        <v>7898</v>
      </c>
      <c r="G1196" s="40" t="s">
        <v>7900</v>
      </c>
      <c r="H1196" s="43">
        <f>I1196-1</f>
        <v>42141</v>
      </c>
      <c r="I1196" s="43">
        <f t="shared" si="79"/>
        <v>42142</v>
      </c>
      <c r="J1196" s="40" t="s">
        <v>8060</v>
      </c>
      <c r="K1196" s="40">
        <v>100</v>
      </c>
    </row>
    <row r="1197" spans="1:11">
      <c r="A1197" s="40" t="s">
        <v>8058</v>
      </c>
      <c r="B1197" s="41" t="s">
        <v>65</v>
      </c>
      <c r="C1197" s="40" t="s">
        <v>65</v>
      </c>
      <c r="D1197" s="41" t="s">
        <v>7886</v>
      </c>
      <c r="E1197" s="40" t="s">
        <v>8059</v>
      </c>
      <c r="F1197" s="40" t="s">
        <v>7901</v>
      </c>
      <c r="G1197" s="40" t="s">
        <v>7902</v>
      </c>
      <c r="H1197" s="43">
        <f>I1197-5</f>
        <v>42142</v>
      </c>
      <c r="I1197" s="43">
        <f t="shared" si="79"/>
        <v>42147</v>
      </c>
      <c r="J1197" s="40" t="s">
        <v>8060</v>
      </c>
      <c r="K1197" s="40">
        <v>100</v>
      </c>
    </row>
    <row r="1198" spans="1:11" hidden="1">
      <c r="A1198" s="40" t="s">
        <v>8058</v>
      </c>
      <c r="B1198" s="41" t="s">
        <v>65</v>
      </c>
      <c r="C1198" s="40" t="s">
        <v>65</v>
      </c>
      <c r="D1198" s="41" t="s">
        <v>7886</v>
      </c>
      <c r="E1198" s="40" t="s">
        <v>8059</v>
      </c>
      <c r="F1198" s="40" t="s">
        <v>7904</v>
      </c>
      <c r="G1198" s="40" t="s">
        <v>7905</v>
      </c>
      <c r="H1198" s="43">
        <f>I1198-3</f>
        <v>42147</v>
      </c>
      <c r="I1198" s="43">
        <f t="shared" si="79"/>
        <v>42150</v>
      </c>
      <c r="J1198" s="40" t="s">
        <v>8060</v>
      </c>
      <c r="K1198" s="40">
        <v>100</v>
      </c>
    </row>
    <row r="1199" spans="1:11" hidden="1">
      <c r="A1199" s="40" t="s">
        <v>8058</v>
      </c>
      <c r="B1199" s="41" t="s">
        <v>65</v>
      </c>
      <c r="C1199" s="40" t="s">
        <v>65</v>
      </c>
      <c r="D1199" s="41" t="s">
        <v>7886</v>
      </c>
      <c r="E1199" s="40" t="s">
        <v>8059</v>
      </c>
      <c r="F1199" s="40" t="s">
        <v>7904</v>
      </c>
      <c r="G1199" s="40" t="s">
        <v>7906</v>
      </c>
      <c r="H1199" s="43">
        <f>I1199-2</f>
        <v>42150</v>
      </c>
      <c r="I1199" s="43">
        <f t="shared" si="79"/>
        <v>42152</v>
      </c>
      <c r="J1199" s="40" t="s">
        <v>8060</v>
      </c>
      <c r="K1199" s="40">
        <v>100</v>
      </c>
    </row>
    <row r="1200" spans="1:11" hidden="1">
      <c r="A1200" s="40" t="s">
        <v>8058</v>
      </c>
      <c r="B1200" s="41" t="s">
        <v>65</v>
      </c>
      <c r="C1200" s="40" t="s">
        <v>65</v>
      </c>
      <c r="D1200" s="41" t="s">
        <v>7886</v>
      </c>
      <c r="E1200" s="40" t="s">
        <v>8059</v>
      </c>
      <c r="F1200" s="40" t="s">
        <v>7904</v>
      </c>
      <c r="G1200" s="40" t="s">
        <v>7907</v>
      </c>
      <c r="H1200" s="43">
        <f>I1200-2</f>
        <v>42152</v>
      </c>
      <c r="I1200" s="43">
        <f t="shared" si="79"/>
        <v>42154</v>
      </c>
      <c r="J1200" s="40" t="s">
        <v>8060</v>
      </c>
      <c r="K1200" s="40">
        <v>100</v>
      </c>
    </row>
    <row r="1201" spans="1:12" hidden="1">
      <c r="A1201" s="40" t="s">
        <v>8058</v>
      </c>
      <c r="B1201" s="41" t="s">
        <v>65</v>
      </c>
      <c r="C1201" s="40" t="s">
        <v>65</v>
      </c>
      <c r="D1201" s="41" t="s">
        <v>7886</v>
      </c>
      <c r="E1201" s="40" t="s">
        <v>8059</v>
      </c>
      <c r="F1201" s="40" t="s">
        <v>7904</v>
      </c>
      <c r="G1201" s="40" t="s">
        <v>7908</v>
      </c>
      <c r="H1201" s="43">
        <f>I1201-1</f>
        <v>42154</v>
      </c>
      <c r="I1201" s="42">
        <v>42155</v>
      </c>
      <c r="J1201" s="40" t="s">
        <v>8060</v>
      </c>
      <c r="K1201" s="40">
        <v>100</v>
      </c>
    </row>
    <row r="1202" spans="1:12" hidden="1">
      <c r="A1202" s="41" t="s">
        <v>8061</v>
      </c>
      <c r="B1202" s="41" t="s">
        <v>102</v>
      </c>
      <c r="C1202" s="41" t="s">
        <v>65</v>
      </c>
      <c r="D1202" s="41" t="s">
        <v>7914</v>
      </c>
      <c r="E1202" s="41" t="s">
        <v>8062</v>
      </c>
      <c r="F1202" s="41" t="s">
        <v>1048</v>
      </c>
      <c r="G1202" s="41" t="s">
        <v>7888</v>
      </c>
      <c r="H1202" s="42">
        <v>42143</v>
      </c>
      <c r="I1202" s="41"/>
      <c r="J1202" s="41"/>
      <c r="K1202" s="41"/>
      <c r="L1202" s="40"/>
    </row>
    <row r="1203" spans="1:12" hidden="1">
      <c r="A1203" s="41" t="s">
        <v>8061</v>
      </c>
      <c r="B1203" s="41" t="s">
        <v>102</v>
      </c>
      <c r="C1203" s="41" t="s">
        <v>65</v>
      </c>
      <c r="D1203" s="41" t="s">
        <v>7914</v>
      </c>
      <c r="E1203" s="41" t="s">
        <v>8062</v>
      </c>
      <c r="F1203" s="41" t="s">
        <v>1048</v>
      </c>
      <c r="G1203" s="41" t="s">
        <v>7889</v>
      </c>
      <c r="H1203" s="42"/>
      <c r="I1203" s="41"/>
      <c r="J1203" s="41"/>
      <c r="K1203" s="41"/>
      <c r="L1203" s="40"/>
    </row>
    <row r="1204" spans="1:12" hidden="1">
      <c r="A1204" s="41" t="s">
        <v>8061</v>
      </c>
      <c r="B1204" s="41" t="s">
        <v>102</v>
      </c>
      <c r="C1204" s="41" t="s">
        <v>65</v>
      </c>
      <c r="D1204" s="41" t="s">
        <v>7914</v>
      </c>
      <c r="E1204" s="41" t="s">
        <v>8062</v>
      </c>
      <c r="F1204" s="41" t="s">
        <v>1048</v>
      </c>
      <c r="G1204" s="41" t="s">
        <v>7890</v>
      </c>
      <c r="H1204" s="41"/>
      <c r="I1204" s="41"/>
      <c r="J1204" s="41"/>
      <c r="K1204" s="41"/>
      <c r="L1204" s="40"/>
    </row>
    <row r="1205" spans="1:12" hidden="1">
      <c r="A1205" s="41" t="s">
        <v>8061</v>
      </c>
      <c r="B1205" s="41" t="s">
        <v>102</v>
      </c>
      <c r="C1205" s="41" t="s">
        <v>65</v>
      </c>
      <c r="D1205" s="41" t="s">
        <v>7914</v>
      </c>
      <c r="E1205" s="41" t="s">
        <v>8062</v>
      </c>
      <c r="F1205" s="41" t="s">
        <v>1048</v>
      </c>
      <c r="G1205" s="41" t="s">
        <v>7891</v>
      </c>
      <c r="H1205" s="42"/>
      <c r="I1205" s="41"/>
      <c r="J1205" s="41"/>
      <c r="K1205" s="41"/>
      <c r="L1205" s="40"/>
    </row>
    <row r="1206" spans="1:12" hidden="1">
      <c r="A1206" s="41" t="s">
        <v>8061</v>
      </c>
      <c r="B1206" s="41" t="s">
        <v>102</v>
      </c>
      <c r="C1206" s="41" t="s">
        <v>65</v>
      </c>
      <c r="D1206" s="41" t="s">
        <v>7914</v>
      </c>
      <c r="E1206" s="41" t="s">
        <v>8062</v>
      </c>
      <c r="F1206" s="41" t="s">
        <v>1048</v>
      </c>
      <c r="G1206" s="41" t="s">
        <v>7892</v>
      </c>
      <c r="H1206" s="44"/>
      <c r="I1206" s="41"/>
      <c r="J1206" s="41"/>
      <c r="K1206" s="41"/>
      <c r="L1206" s="40"/>
    </row>
    <row r="1207" spans="1:12" hidden="1">
      <c r="A1207" s="41" t="s">
        <v>8061</v>
      </c>
      <c r="B1207" s="41" t="s">
        <v>102</v>
      </c>
      <c r="C1207" s="41" t="s">
        <v>65</v>
      </c>
      <c r="D1207" s="41" t="s">
        <v>7914</v>
      </c>
      <c r="E1207" s="41" t="s">
        <v>8062</v>
      </c>
      <c r="F1207" s="41" t="s">
        <v>1048</v>
      </c>
      <c r="G1207" s="41" t="s">
        <v>7893</v>
      </c>
      <c r="H1207" s="44"/>
      <c r="I1207" s="41"/>
      <c r="J1207" s="41"/>
      <c r="K1207" s="41"/>
      <c r="L1207" s="40"/>
    </row>
    <row r="1208" spans="1:12" hidden="1">
      <c r="A1208" s="41" t="s">
        <v>8061</v>
      </c>
      <c r="B1208" s="41" t="s">
        <v>102</v>
      </c>
      <c r="C1208" s="41" t="s">
        <v>65</v>
      </c>
      <c r="D1208" s="41" t="s">
        <v>7914</v>
      </c>
      <c r="E1208" s="41" t="s">
        <v>8062</v>
      </c>
      <c r="F1208" s="41" t="s">
        <v>1048</v>
      </c>
      <c r="G1208" s="41" t="s">
        <v>7894</v>
      </c>
      <c r="H1208" s="42">
        <v>42161</v>
      </c>
      <c r="I1208" s="41"/>
      <c r="J1208" s="41"/>
      <c r="K1208" s="41"/>
      <c r="L1208" s="40"/>
    </row>
    <row r="1209" spans="1:12" hidden="1">
      <c r="A1209" s="40" t="s">
        <v>8061</v>
      </c>
      <c r="B1209" s="40" t="s">
        <v>102</v>
      </c>
      <c r="C1209" s="40" t="s">
        <v>65</v>
      </c>
      <c r="D1209" s="41" t="s">
        <v>7914</v>
      </c>
      <c r="E1209" s="40" t="s">
        <v>8062</v>
      </c>
      <c r="F1209" s="40" t="s">
        <v>7895</v>
      </c>
      <c r="G1209" s="40" t="s">
        <v>7896</v>
      </c>
      <c r="H1209" s="43">
        <f>I1209-2</f>
        <v>42144</v>
      </c>
      <c r="I1209" s="43">
        <f t="shared" ref="I1209:I1215" si="80">H1210</f>
        <v>42146</v>
      </c>
      <c r="J1209" s="40" t="s">
        <v>128</v>
      </c>
      <c r="K1209" s="40">
        <v>100</v>
      </c>
      <c r="L1209" s="40"/>
    </row>
    <row r="1210" spans="1:12" hidden="1">
      <c r="A1210" s="40" t="s">
        <v>8061</v>
      </c>
      <c r="B1210" s="40" t="s">
        <v>102</v>
      </c>
      <c r="C1210" s="40" t="s">
        <v>65</v>
      </c>
      <c r="D1210" s="41" t="s">
        <v>7914</v>
      </c>
      <c r="E1210" s="40" t="s">
        <v>8062</v>
      </c>
      <c r="F1210" s="40" t="s">
        <v>7898</v>
      </c>
      <c r="G1210" s="40" t="s">
        <v>7899</v>
      </c>
      <c r="H1210" s="43">
        <f>I1210-1</f>
        <v>42146</v>
      </c>
      <c r="I1210" s="43">
        <f t="shared" si="80"/>
        <v>42147</v>
      </c>
      <c r="J1210" s="40" t="s">
        <v>128</v>
      </c>
      <c r="K1210" s="40">
        <v>100</v>
      </c>
      <c r="L1210" s="40"/>
    </row>
    <row r="1211" spans="1:12" hidden="1">
      <c r="A1211" s="40" t="s">
        <v>8061</v>
      </c>
      <c r="B1211" s="40" t="s">
        <v>102</v>
      </c>
      <c r="C1211" s="40" t="s">
        <v>65</v>
      </c>
      <c r="D1211" s="41" t="s">
        <v>7914</v>
      </c>
      <c r="E1211" s="40" t="s">
        <v>8062</v>
      </c>
      <c r="F1211" s="40" t="s">
        <v>7898</v>
      </c>
      <c r="G1211" s="40" t="s">
        <v>7900</v>
      </c>
      <c r="H1211" s="43">
        <f>I1211-1</f>
        <v>42147</v>
      </c>
      <c r="I1211" s="43">
        <f t="shared" si="80"/>
        <v>42148</v>
      </c>
      <c r="J1211" s="40" t="s">
        <v>128</v>
      </c>
      <c r="K1211" s="40">
        <v>100</v>
      </c>
      <c r="L1211" s="40"/>
    </row>
    <row r="1212" spans="1:12">
      <c r="A1212" s="40" t="s">
        <v>8061</v>
      </c>
      <c r="B1212" s="40" t="s">
        <v>102</v>
      </c>
      <c r="C1212" s="40" t="s">
        <v>65</v>
      </c>
      <c r="D1212" s="41" t="s">
        <v>7914</v>
      </c>
      <c r="E1212" s="40" t="s">
        <v>8062</v>
      </c>
      <c r="F1212" s="40" t="s">
        <v>7901</v>
      </c>
      <c r="G1212" s="40" t="s">
        <v>7902</v>
      </c>
      <c r="H1212" s="43">
        <f>I1212-5</f>
        <v>42148</v>
      </c>
      <c r="I1212" s="43">
        <f t="shared" si="80"/>
        <v>42153</v>
      </c>
      <c r="J1212" s="40" t="s">
        <v>128</v>
      </c>
      <c r="K1212" s="40">
        <v>100</v>
      </c>
      <c r="L1212" s="40"/>
    </row>
    <row r="1213" spans="1:12" hidden="1">
      <c r="A1213" s="40" t="s">
        <v>8061</v>
      </c>
      <c r="B1213" s="40" t="s">
        <v>102</v>
      </c>
      <c r="C1213" s="40" t="s">
        <v>65</v>
      </c>
      <c r="D1213" s="41" t="s">
        <v>7914</v>
      </c>
      <c r="E1213" s="40" t="s">
        <v>8062</v>
      </c>
      <c r="F1213" s="40" t="s">
        <v>7904</v>
      </c>
      <c r="G1213" s="40" t="s">
        <v>7905</v>
      </c>
      <c r="H1213" s="43">
        <f>I1213-3</f>
        <v>42153</v>
      </c>
      <c r="I1213" s="43">
        <f t="shared" si="80"/>
        <v>42156</v>
      </c>
      <c r="J1213" s="40" t="s">
        <v>128</v>
      </c>
      <c r="K1213" s="40">
        <v>100</v>
      </c>
      <c r="L1213" s="40"/>
    </row>
    <row r="1214" spans="1:12" hidden="1">
      <c r="A1214" s="40" t="s">
        <v>8061</v>
      </c>
      <c r="B1214" s="40" t="s">
        <v>102</v>
      </c>
      <c r="C1214" s="40" t="s">
        <v>65</v>
      </c>
      <c r="D1214" s="41" t="s">
        <v>7914</v>
      </c>
      <c r="E1214" s="40" t="s">
        <v>8062</v>
      </c>
      <c r="F1214" s="40" t="s">
        <v>7904</v>
      </c>
      <c r="G1214" s="40" t="s">
        <v>7906</v>
      </c>
      <c r="H1214" s="43">
        <f>I1214-2</f>
        <v>42156</v>
      </c>
      <c r="I1214" s="43">
        <f t="shared" si="80"/>
        <v>42158</v>
      </c>
      <c r="J1214" s="40" t="s">
        <v>128</v>
      </c>
      <c r="K1214" s="40">
        <v>100</v>
      </c>
      <c r="L1214" s="40"/>
    </row>
    <row r="1215" spans="1:12" hidden="1">
      <c r="A1215" s="40" t="s">
        <v>8061</v>
      </c>
      <c r="B1215" s="40" t="s">
        <v>102</v>
      </c>
      <c r="C1215" s="40" t="s">
        <v>65</v>
      </c>
      <c r="D1215" s="41" t="s">
        <v>7914</v>
      </c>
      <c r="E1215" s="40" t="s">
        <v>8062</v>
      </c>
      <c r="F1215" s="40" t="s">
        <v>7904</v>
      </c>
      <c r="G1215" s="40" t="s">
        <v>7907</v>
      </c>
      <c r="H1215" s="43">
        <f>I1215-2</f>
        <v>42158</v>
      </c>
      <c r="I1215" s="43">
        <f t="shared" si="80"/>
        <v>42160</v>
      </c>
      <c r="J1215" s="40" t="s">
        <v>128</v>
      </c>
      <c r="K1215" s="40">
        <v>100</v>
      </c>
      <c r="L1215" s="40"/>
    </row>
    <row r="1216" spans="1:12" hidden="1">
      <c r="A1216" s="40" t="s">
        <v>8061</v>
      </c>
      <c r="B1216" s="40" t="s">
        <v>102</v>
      </c>
      <c r="C1216" s="40" t="s">
        <v>65</v>
      </c>
      <c r="D1216" s="41" t="s">
        <v>7914</v>
      </c>
      <c r="E1216" s="51" t="s">
        <v>8062</v>
      </c>
      <c r="F1216" s="40" t="s">
        <v>7904</v>
      </c>
      <c r="G1216" s="40" t="s">
        <v>7908</v>
      </c>
      <c r="H1216" s="43">
        <f>I1216-1</f>
        <v>42160</v>
      </c>
      <c r="I1216" s="42">
        <v>42161</v>
      </c>
      <c r="J1216" s="40" t="s">
        <v>128</v>
      </c>
      <c r="K1216" s="40">
        <v>100</v>
      </c>
      <c r="L1216" s="39" t="s">
        <v>7909</v>
      </c>
    </row>
    <row r="1217" spans="1:12" hidden="1">
      <c r="A1217" s="41" t="s">
        <v>8063</v>
      </c>
      <c r="B1217" s="41" t="s">
        <v>8050</v>
      </c>
      <c r="C1217" s="41" t="s">
        <v>65</v>
      </c>
      <c r="D1217" s="41" t="s">
        <v>7886</v>
      </c>
      <c r="E1217" s="41" t="s">
        <v>8064</v>
      </c>
      <c r="F1217" s="41" t="s">
        <v>1048</v>
      </c>
      <c r="G1217" s="41" t="s">
        <v>7888</v>
      </c>
      <c r="H1217" s="42">
        <v>42143</v>
      </c>
      <c r="I1217" s="41"/>
    </row>
    <row r="1218" spans="1:12" hidden="1">
      <c r="A1218" s="41" t="s">
        <v>8063</v>
      </c>
      <c r="B1218" s="41" t="s">
        <v>8050</v>
      </c>
      <c r="C1218" s="41" t="s">
        <v>65</v>
      </c>
      <c r="D1218" s="41" t="s">
        <v>7886</v>
      </c>
      <c r="E1218" s="41" t="s">
        <v>8064</v>
      </c>
      <c r="F1218" s="41" t="s">
        <v>1048</v>
      </c>
      <c r="G1218" s="41" t="s">
        <v>7889</v>
      </c>
      <c r="H1218" s="41"/>
      <c r="I1218" s="41"/>
    </row>
    <row r="1219" spans="1:12" hidden="1">
      <c r="A1219" s="41" t="s">
        <v>8063</v>
      </c>
      <c r="B1219" s="41" t="s">
        <v>8050</v>
      </c>
      <c r="C1219" s="41" t="s">
        <v>65</v>
      </c>
      <c r="D1219" s="41" t="s">
        <v>7886</v>
      </c>
      <c r="E1219" s="41" t="s">
        <v>8064</v>
      </c>
      <c r="F1219" s="41" t="s">
        <v>1048</v>
      </c>
      <c r="G1219" s="41" t="s">
        <v>7890</v>
      </c>
      <c r="H1219" s="41"/>
      <c r="I1219" s="41"/>
    </row>
    <row r="1220" spans="1:12" hidden="1">
      <c r="A1220" s="41" t="s">
        <v>8063</v>
      </c>
      <c r="B1220" s="41" t="s">
        <v>8050</v>
      </c>
      <c r="C1220" s="41" t="s">
        <v>65</v>
      </c>
      <c r="D1220" s="41" t="s">
        <v>7886</v>
      </c>
      <c r="E1220" s="41" t="s">
        <v>8064</v>
      </c>
      <c r="F1220" s="41" t="s">
        <v>1048</v>
      </c>
      <c r="G1220" s="41" t="s">
        <v>7891</v>
      </c>
      <c r="H1220" s="41"/>
      <c r="I1220" s="41"/>
    </row>
    <row r="1221" spans="1:12" hidden="1">
      <c r="A1221" s="41" t="s">
        <v>8063</v>
      </c>
      <c r="B1221" s="41" t="s">
        <v>8050</v>
      </c>
      <c r="C1221" s="41" t="s">
        <v>65</v>
      </c>
      <c r="D1221" s="41" t="s">
        <v>7886</v>
      </c>
      <c r="E1221" s="41" t="s">
        <v>8064</v>
      </c>
      <c r="F1221" s="41" t="s">
        <v>1048</v>
      </c>
      <c r="G1221" s="41" t="s">
        <v>7892</v>
      </c>
      <c r="H1221" s="42"/>
      <c r="I1221" s="41"/>
    </row>
    <row r="1222" spans="1:12" hidden="1">
      <c r="A1222" s="41" t="s">
        <v>8063</v>
      </c>
      <c r="B1222" s="41" t="s">
        <v>8050</v>
      </c>
      <c r="C1222" s="41" t="s">
        <v>65</v>
      </c>
      <c r="D1222" s="41" t="s">
        <v>7886</v>
      </c>
      <c r="E1222" s="41" t="s">
        <v>8064</v>
      </c>
      <c r="F1222" s="41" t="s">
        <v>1048</v>
      </c>
      <c r="G1222" s="41" t="s">
        <v>7893</v>
      </c>
      <c r="H1222" s="42"/>
      <c r="I1222" s="41"/>
    </row>
    <row r="1223" spans="1:12" hidden="1">
      <c r="A1223" s="41" t="s">
        <v>8063</v>
      </c>
      <c r="B1223" s="41" t="s">
        <v>8050</v>
      </c>
      <c r="C1223" s="41" t="s">
        <v>65</v>
      </c>
      <c r="D1223" s="41" t="s">
        <v>7886</v>
      </c>
      <c r="E1223" s="41" t="s">
        <v>8064</v>
      </c>
      <c r="F1223" s="41" t="s">
        <v>1048</v>
      </c>
      <c r="G1223" s="41" t="s">
        <v>7894</v>
      </c>
      <c r="H1223" s="42">
        <v>42161</v>
      </c>
      <c r="I1223" s="41"/>
    </row>
    <row r="1224" spans="1:12" hidden="1">
      <c r="A1224" s="40" t="s">
        <v>8063</v>
      </c>
      <c r="B1224" s="40" t="s">
        <v>8050</v>
      </c>
      <c r="C1224" s="40" t="s">
        <v>65</v>
      </c>
      <c r="D1224" s="41" t="s">
        <v>7886</v>
      </c>
      <c r="E1224" s="40" t="s">
        <v>8064</v>
      </c>
      <c r="F1224" s="40" t="s">
        <v>7895</v>
      </c>
      <c r="G1224" s="40" t="s">
        <v>7896</v>
      </c>
      <c r="H1224" s="43">
        <f>I1224-2</f>
        <v>42144</v>
      </c>
      <c r="I1224" s="43">
        <f t="shared" ref="I1224:I1230" si="81">H1225</f>
        <v>42146</v>
      </c>
      <c r="J1224" s="40" t="s">
        <v>6305</v>
      </c>
      <c r="K1224" s="40">
        <v>100</v>
      </c>
    </row>
    <row r="1225" spans="1:12" hidden="1">
      <c r="A1225" s="40" t="s">
        <v>8063</v>
      </c>
      <c r="B1225" s="40" t="s">
        <v>8050</v>
      </c>
      <c r="C1225" s="40" t="s">
        <v>65</v>
      </c>
      <c r="D1225" s="41" t="s">
        <v>7886</v>
      </c>
      <c r="E1225" s="40" t="s">
        <v>8064</v>
      </c>
      <c r="F1225" s="40" t="s">
        <v>7898</v>
      </c>
      <c r="G1225" s="40" t="s">
        <v>7899</v>
      </c>
      <c r="H1225" s="43">
        <f>I1225-1</f>
        <v>42146</v>
      </c>
      <c r="I1225" s="43">
        <f t="shared" si="81"/>
        <v>42147</v>
      </c>
      <c r="J1225" s="40" t="s">
        <v>6305</v>
      </c>
      <c r="K1225" s="40">
        <v>100</v>
      </c>
    </row>
    <row r="1226" spans="1:12" hidden="1">
      <c r="A1226" s="40" t="s">
        <v>8063</v>
      </c>
      <c r="B1226" s="40" t="s">
        <v>8050</v>
      </c>
      <c r="C1226" s="40" t="s">
        <v>65</v>
      </c>
      <c r="D1226" s="41" t="s">
        <v>7886</v>
      </c>
      <c r="E1226" s="40" t="s">
        <v>8064</v>
      </c>
      <c r="F1226" s="40" t="s">
        <v>7898</v>
      </c>
      <c r="G1226" s="40" t="s">
        <v>7900</v>
      </c>
      <c r="H1226" s="43">
        <f>I1226-1</f>
        <v>42147</v>
      </c>
      <c r="I1226" s="43">
        <f t="shared" si="81"/>
        <v>42148</v>
      </c>
      <c r="J1226" s="40" t="s">
        <v>6305</v>
      </c>
      <c r="K1226" s="40">
        <v>100</v>
      </c>
    </row>
    <row r="1227" spans="1:12">
      <c r="A1227" s="40" t="s">
        <v>8063</v>
      </c>
      <c r="B1227" s="40" t="s">
        <v>8050</v>
      </c>
      <c r="C1227" s="40" t="s">
        <v>65</v>
      </c>
      <c r="D1227" s="41" t="s">
        <v>7886</v>
      </c>
      <c r="E1227" s="40" t="s">
        <v>8064</v>
      </c>
      <c r="F1227" s="40" t="s">
        <v>7901</v>
      </c>
      <c r="G1227" s="40" t="s">
        <v>7902</v>
      </c>
      <c r="H1227" s="43">
        <f>I1227-5</f>
        <v>42148</v>
      </c>
      <c r="I1227" s="43">
        <f t="shared" si="81"/>
        <v>42153</v>
      </c>
      <c r="J1227" s="40" t="s">
        <v>6305</v>
      </c>
      <c r="K1227" s="40">
        <v>100</v>
      </c>
    </row>
    <row r="1228" spans="1:12" hidden="1">
      <c r="A1228" s="40" t="s">
        <v>8063</v>
      </c>
      <c r="B1228" s="40" t="s">
        <v>8050</v>
      </c>
      <c r="C1228" s="40" t="s">
        <v>65</v>
      </c>
      <c r="D1228" s="41" t="s">
        <v>7886</v>
      </c>
      <c r="E1228" s="40" t="s">
        <v>8064</v>
      </c>
      <c r="F1228" s="40" t="s">
        <v>7904</v>
      </c>
      <c r="G1228" s="40" t="s">
        <v>7905</v>
      </c>
      <c r="H1228" s="43">
        <f>I1228-3</f>
        <v>42153</v>
      </c>
      <c r="I1228" s="43">
        <f t="shared" si="81"/>
        <v>42156</v>
      </c>
      <c r="J1228" s="40" t="s">
        <v>6305</v>
      </c>
      <c r="K1228" s="40">
        <v>100</v>
      </c>
    </row>
    <row r="1229" spans="1:12" hidden="1">
      <c r="A1229" s="40" t="s">
        <v>8063</v>
      </c>
      <c r="B1229" s="40" t="s">
        <v>8050</v>
      </c>
      <c r="C1229" s="40" t="s">
        <v>65</v>
      </c>
      <c r="D1229" s="41" t="s">
        <v>7886</v>
      </c>
      <c r="E1229" s="40" t="s">
        <v>8064</v>
      </c>
      <c r="F1229" s="40" t="s">
        <v>7904</v>
      </c>
      <c r="G1229" s="40" t="s">
        <v>7906</v>
      </c>
      <c r="H1229" s="43">
        <f>I1229-2</f>
        <v>42156</v>
      </c>
      <c r="I1229" s="43">
        <f t="shared" si="81"/>
        <v>42158</v>
      </c>
      <c r="J1229" s="40" t="s">
        <v>6305</v>
      </c>
      <c r="K1229" s="40">
        <v>100</v>
      </c>
    </row>
    <row r="1230" spans="1:12" hidden="1">
      <c r="A1230" s="40" t="s">
        <v>8063</v>
      </c>
      <c r="B1230" s="40" t="s">
        <v>8050</v>
      </c>
      <c r="C1230" s="40" t="s">
        <v>65</v>
      </c>
      <c r="D1230" s="41" t="s">
        <v>7886</v>
      </c>
      <c r="E1230" s="40" t="s">
        <v>8064</v>
      </c>
      <c r="F1230" s="40" t="s">
        <v>7904</v>
      </c>
      <c r="G1230" s="40" t="s">
        <v>7907</v>
      </c>
      <c r="H1230" s="43">
        <f>I1230-2</f>
        <v>42158</v>
      </c>
      <c r="I1230" s="43">
        <f t="shared" si="81"/>
        <v>42160</v>
      </c>
      <c r="J1230" s="40" t="s">
        <v>6305</v>
      </c>
      <c r="K1230" s="40">
        <v>100</v>
      </c>
    </row>
    <row r="1231" spans="1:12" hidden="1">
      <c r="A1231" s="40" t="s">
        <v>8063</v>
      </c>
      <c r="B1231" s="40" t="s">
        <v>8050</v>
      </c>
      <c r="C1231" s="40" t="s">
        <v>65</v>
      </c>
      <c r="D1231" s="41" t="s">
        <v>7886</v>
      </c>
      <c r="E1231" s="40" t="s">
        <v>8064</v>
      </c>
      <c r="F1231" s="40" t="s">
        <v>7904</v>
      </c>
      <c r="G1231" s="40" t="s">
        <v>7908</v>
      </c>
      <c r="H1231" s="43">
        <f>I1231-1</f>
        <v>42160</v>
      </c>
      <c r="I1231" s="42">
        <v>42161</v>
      </c>
      <c r="J1231" s="40" t="s">
        <v>6305</v>
      </c>
      <c r="K1231" s="40">
        <v>100</v>
      </c>
      <c r="L1231" s="39" t="s">
        <v>7917</v>
      </c>
    </row>
    <row r="1232" spans="1:12" hidden="1">
      <c r="A1232" s="41" t="s">
        <v>8065</v>
      </c>
      <c r="B1232" s="41" t="s">
        <v>8050</v>
      </c>
      <c r="C1232" s="41" t="s">
        <v>65</v>
      </c>
      <c r="D1232" s="41" t="s">
        <v>7886</v>
      </c>
      <c r="E1232" s="41" t="s">
        <v>8066</v>
      </c>
      <c r="F1232" s="41" t="s">
        <v>1048</v>
      </c>
      <c r="G1232" s="41" t="s">
        <v>7888</v>
      </c>
      <c r="H1232" s="42">
        <v>42153</v>
      </c>
      <c r="I1232" s="41"/>
    </row>
    <row r="1233" spans="1:12" hidden="1">
      <c r="A1233" s="41" t="s">
        <v>8065</v>
      </c>
      <c r="B1233" s="41" t="s">
        <v>8050</v>
      </c>
      <c r="C1233" s="41" t="s">
        <v>65</v>
      </c>
      <c r="D1233" s="41" t="s">
        <v>7886</v>
      </c>
      <c r="E1233" s="41" t="s">
        <v>8066</v>
      </c>
      <c r="F1233" s="41" t="s">
        <v>1048</v>
      </c>
      <c r="G1233" s="41" t="s">
        <v>7889</v>
      </c>
      <c r="H1233" s="41"/>
      <c r="I1233" s="41"/>
    </row>
    <row r="1234" spans="1:12" hidden="1">
      <c r="A1234" s="41" t="s">
        <v>8065</v>
      </c>
      <c r="B1234" s="41" t="s">
        <v>8050</v>
      </c>
      <c r="C1234" s="41" t="s">
        <v>65</v>
      </c>
      <c r="D1234" s="41" t="s">
        <v>7886</v>
      </c>
      <c r="E1234" s="41" t="s">
        <v>8066</v>
      </c>
      <c r="F1234" s="41" t="s">
        <v>1048</v>
      </c>
      <c r="G1234" s="41" t="s">
        <v>7890</v>
      </c>
      <c r="H1234" s="41"/>
      <c r="I1234" s="41"/>
    </row>
    <row r="1235" spans="1:12" hidden="1">
      <c r="A1235" s="41" t="s">
        <v>8065</v>
      </c>
      <c r="B1235" s="41" t="s">
        <v>8050</v>
      </c>
      <c r="C1235" s="41" t="s">
        <v>65</v>
      </c>
      <c r="D1235" s="41" t="s">
        <v>7886</v>
      </c>
      <c r="E1235" s="41" t="s">
        <v>8066</v>
      </c>
      <c r="F1235" s="41" t="s">
        <v>1048</v>
      </c>
      <c r="G1235" s="41" t="s">
        <v>7891</v>
      </c>
      <c r="H1235" s="41"/>
      <c r="I1235" s="41"/>
    </row>
    <row r="1236" spans="1:12" hidden="1">
      <c r="A1236" s="41" t="s">
        <v>8065</v>
      </c>
      <c r="B1236" s="41" t="s">
        <v>8050</v>
      </c>
      <c r="C1236" s="41" t="s">
        <v>65</v>
      </c>
      <c r="D1236" s="41" t="s">
        <v>7886</v>
      </c>
      <c r="E1236" s="41" t="s">
        <v>8066</v>
      </c>
      <c r="F1236" s="41" t="s">
        <v>1048</v>
      </c>
      <c r="G1236" s="41" t="s">
        <v>7892</v>
      </c>
      <c r="H1236" s="42"/>
      <c r="I1236" s="41"/>
    </row>
    <row r="1237" spans="1:12" hidden="1">
      <c r="A1237" s="41" t="s">
        <v>8065</v>
      </c>
      <c r="B1237" s="41" t="s">
        <v>8050</v>
      </c>
      <c r="C1237" s="41" t="s">
        <v>65</v>
      </c>
      <c r="D1237" s="41" t="s">
        <v>7886</v>
      </c>
      <c r="E1237" s="41" t="s">
        <v>8066</v>
      </c>
      <c r="F1237" s="41" t="s">
        <v>1048</v>
      </c>
      <c r="G1237" s="41" t="s">
        <v>7893</v>
      </c>
      <c r="H1237" s="42"/>
      <c r="I1237" s="41"/>
    </row>
    <row r="1238" spans="1:12" hidden="1">
      <c r="A1238" s="41" t="s">
        <v>8065</v>
      </c>
      <c r="B1238" s="41" t="s">
        <v>8050</v>
      </c>
      <c r="C1238" s="41" t="s">
        <v>65</v>
      </c>
      <c r="D1238" s="41" t="s">
        <v>7886</v>
      </c>
      <c r="E1238" s="41" t="s">
        <v>8066</v>
      </c>
      <c r="F1238" s="41" t="s">
        <v>1048</v>
      </c>
      <c r="G1238" s="41" t="s">
        <v>7894</v>
      </c>
      <c r="H1238" s="42">
        <v>42171</v>
      </c>
      <c r="I1238" s="41"/>
    </row>
    <row r="1239" spans="1:12" hidden="1">
      <c r="A1239" s="40" t="s">
        <v>8065</v>
      </c>
      <c r="B1239" s="40" t="s">
        <v>8050</v>
      </c>
      <c r="C1239" s="40" t="s">
        <v>65</v>
      </c>
      <c r="D1239" s="41" t="s">
        <v>7886</v>
      </c>
      <c r="E1239" s="40" t="s">
        <v>8066</v>
      </c>
      <c r="F1239" s="40" t="s">
        <v>7895</v>
      </c>
      <c r="G1239" s="40" t="s">
        <v>7896</v>
      </c>
      <c r="H1239" s="43">
        <f>I1239-2</f>
        <v>42154</v>
      </c>
      <c r="I1239" s="43">
        <f t="shared" ref="I1239:I1245" si="82">H1240</f>
        <v>42156</v>
      </c>
      <c r="J1239" s="40" t="s">
        <v>6305</v>
      </c>
      <c r="K1239" s="40">
        <v>100</v>
      </c>
    </row>
    <row r="1240" spans="1:12" hidden="1">
      <c r="A1240" s="40" t="s">
        <v>8065</v>
      </c>
      <c r="B1240" s="40" t="s">
        <v>8050</v>
      </c>
      <c r="C1240" s="40" t="s">
        <v>65</v>
      </c>
      <c r="D1240" s="41" t="s">
        <v>7886</v>
      </c>
      <c r="E1240" s="40" t="s">
        <v>8066</v>
      </c>
      <c r="F1240" s="40" t="s">
        <v>7898</v>
      </c>
      <c r="G1240" s="40" t="s">
        <v>7899</v>
      </c>
      <c r="H1240" s="43">
        <f>I1240-1</f>
        <v>42156</v>
      </c>
      <c r="I1240" s="43">
        <f t="shared" si="82"/>
        <v>42157</v>
      </c>
      <c r="J1240" s="40" t="s">
        <v>6305</v>
      </c>
      <c r="K1240" s="40">
        <v>100</v>
      </c>
    </row>
    <row r="1241" spans="1:12" hidden="1">
      <c r="A1241" s="40" t="s">
        <v>8065</v>
      </c>
      <c r="B1241" s="40" t="s">
        <v>8050</v>
      </c>
      <c r="C1241" s="40" t="s">
        <v>65</v>
      </c>
      <c r="D1241" s="41" t="s">
        <v>7886</v>
      </c>
      <c r="E1241" s="40" t="s">
        <v>8066</v>
      </c>
      <c r="F1241" s="40" t="s">
        <v>7898</v>
      </c>
      <c r="G1241" s="40" t="s">
        <v>7900</v>
      </c>
      <c r="H1241" s="43">
        <f>I1241-1</f>
        <v>42157</v>
      </c>
      <c r="I1241" s="43">
        <f t="shared" si="82"/>
        <v>42158</v>
      </c>
      <c r="J1241" s="40" t="s">
        <v>6305</v>
      </c>
      <c r="K1241" s="40">
        <v>100</v>
      </c>
    </row>
    <row r="1242" spans="1:12">
      <c r="A1242" s="40" t="s">
        <v>8065</v>
      </c>
      <c r="B1242" s="40" t="s">
        <v>8050</v>
      </c>
      <c r="C1242" s="40" t="s">
        <v>65</v>
      </c>
      <c r="D1242" s="41" t="s">
        <v>7886</v>
      </c>
      <c r="E1242" s="40" t="s">
        <v>8066</v>
      </c>
      <c r="F1242" s="40" t="s">
        <v>7901</v>
      </c>
      <c r="G1242" s="40" t="s">
        <v>7902</v>
      </c>
      <c r="H1242" s="43">
        <f>I1242-5</f>
        <v>42158</v>
      </c>
      <c r="I1242" s="43">
        <f t="shared" si="82"/>
        <v>42163</v>
      </c>
      <c r="J1242" s="40" t="s">
        <v>6305</v>
      </c>
      <c r="K1242" s="40">
        <v>100</v>
      </c>
    </row>
    <row r="1243" spans="1:12" hidden="1">
      <c r="A1243" s="40" t="s">
        <v>8065</v>
      </c>
      <c r="B1243" s="40" t="s">
        <v>8050</v>
      </c>
      <c r="C1243" s="40" t="s">
        <v>65</v>
      </c>
      <c r="D1243" s="41" t="s">
        <v>7886</v>
      </c>
      <c r="E1243" s="40" t="s">
        <v>8066</v>
      </c>
      <c r="F1243" s="40" t="s">
        <v>7904</v>
      </c>
      <c r="G1243" s="40" t="s">
        <v>7905</v>
      </c>
      <c r="H1243" s="43">
        <f>I1243-3</f>
        <v>42163</v>
      </c>
      <c r="I1243" s="43">
        <f t="shared" si="82"/>
        <v>42166</v>
      </c>
      <c r="J1243" s="40" t="s">
        <v>6305</v>
      </c>
      <c r="K1243" s="40">
        <v>100</v>
      </c>
    </row>
    <row r="1244" spans="1:12" hidden="1">
      <c r="A1244" s="40" t="s">
        <v>8065</v>
      </c>
      <c r="B1244" s="40" t="s">
        <v>8050</v>
      </c>
      <c r="C1244" s="40" t="s">
        <v>65</v>
      </c>
      <c r="D1244" s="41" t="s">
        <v>7886</v>
      </c>
      <c r="E1244" s="40" t="s">
        <v>8066</v>
      </c>
      <c r="F1244" s="40" t="s">
        <v>7904</v>
      </c>
      <c r="G1244" s="40" t="s">
        <v>7906</v>
      </c>
      <c r="H1244" s="43">
        <f>I1244-2</f>
        <v>42166</v>
      </c>
      <c r="I1244" s="43">
        <f t="shared" si="82"/>
        <v>42168</v>
      </c>
      <c r="J1244" s="40" t="s">
        <v>6305</v>
      </c>
      <c r="K1244" s="40">
        <v>100</v>
      </c>
    </row>
    <row r="1245" spans="1:12" hidden="1">
      <c r="A1245" s="40" t="s">
        <v>8065</v>
      </c>
      <c r="B1245" s="40" t="s">
        <v>8050</v>
      </c>
      <c r="C1245" s="40" t="s">
        <v>65</v>
      </c>
      <c r="D1245" s="41" t="s">
        <v>7886</v>
      </c>
      <c r="E1245" s="40" t="s">
        <v>8066</v>
      </c>
      <c r="F1245" s="40" t="s">
        <v>7904</v>
      </c>
      <c r="G1245" s="40" t="s">
        <v>7907</v>
      </c>
      <c r="H1245" s="43">
        <f>I1245-2</f>
        <v>42168</v>
      </c>
      <c r="I1245" s="43">
        <f t="shared" si="82"/>
        <v>42170</v>
      </c>
      <c r="J1245" s="40" t="s">
        <v>6305</v>
      </c>
      <c r="K1245" s="40">
        <v>100</v>
      </c>
    </row>
    <row r="1246" spans="1:12" hidden="1">
      <c r="A1246" s="40" t="s">
        <v>8065</v>
      </c>
      <c r="B1246" s="40" t="s">
        <v>8050</v>
      </c>
      <c r="C1246" s="40" t="s">
        <v>65</v>
      </c>
      <c r="D1246" s="41" t="s">
        <v>7886</v>
      </c>
      <c r="E1246" s="40" t="s">
        <v>8066</v>
      </c>
      <c r="F1246" s="40" t="s">
        <v>7904</v>
      </c>
      <c r="G1246" s="40" t="s">
        <v>7908</v>
      </c>
      <c r="H1246" s="43">
        <f>I1246-1</f>
        <v>42170</v>
      </c>
      <c r="I1246" s="42">
        <v>42171</v>
      </c>
      <c r="J1246" s="40" t="s">
        <v>6305</v>
      </c>
      <c r="K1246" s="40">
        <v>100</v>
      </c>
      <c r="L1246" s="39" t="s">
        <v>7917</v>
      </c>
    </row>
    <row r="1247" spans="1:12" hidden="1">
      <c r="A1247" s="41" t="s">
        <v>8067</v>
      </c>
      <c r="B1247" s="41" t="s">
        <v>102</v>
      </c>
      <c r="C1247" s="41" t="s">
        <v>65</v>
      </c>
      <c r="D1247" s="41" t="s">
        <v>7914</v>
      </c>
      <c r="E1247" s="41" t="s">
        <v>8068</v>
      </c>
      <c r="F1247" s="41" t="s">
        <v>1048</v>
      </c>
      <c r="G1247" s="41" t="s">
        <v>7888</v>
      </c>
      <c r="H1247" s="42">
        <v>42151</v>
      </c>
      <c r="I1247" s="41"/>
      <c r="J1247" s="41"/>
      <c r="K1247" s="41"/>
      <c r="L1247" s="40"/>
    </row>
    <row r="1248" spans="1:12" hidden="1">
      <c r="A1248" s="41" t="s">
        <v>8067</v>
      </c>
      <c r="B1248" s="41" t="s">
        <v>102</v>
      </c>
      <c r="C1248" s="41" t="s">
        <v>65</v>
      </c>
      <c r="D1248" s="41" t="s">
        <v>7914</v>
      </c>
      <c r="E1248" s="41" t="s">
        <v>8068</v>
      </c>
      <c r="F1248" s="41" t="s">
        <v>1048</v>
      </c>
      <c r="G1248" s="41" t="s">
        <v>7889</v>
      </c>
      <c r="H1248" s="42"/>
      <c r="I1248" s="41"/>
      <c r="J1248" s="41"/>
      <c r="K1248" s="41"/>
      <c r="L1248" s="40"/>
    </row>
    <row r="1249" spans="1:12" hidden="1">
      <c r="A1249" s="41" t="s">
        <v>8067</v>
      </c>
      <c r="B1249" s="41" t="s">
        <v>102</v>
      </c>
      <c r="C1249" s="41" t="s">
        <v>65</v>
      </c>
      <c r="D1249" s="41" t="s">
        <v>7914</v>
      </c>
      <c r="E1249" s="41" t="s">
        <v>8068</v>
      </c>
      <c r="F1249" s="41" t="s">
        <v>1048</v>
      </c>
      <c r="G1249" s="41" t="s">
        <v>7890</v>
      </c>
      <c r="H1249" s="41"/>
      <c r="I1249" s="41"/>
      <c r="J1249" s="41"/>
      <c r="K1249" s="41"/>
      <c r="L1249" s="40"/>
    </row>
    <row r="1250" spans="1:12" hidden="1">
      <c r="A1250" s="41" t="s">
        <v>8067</v>
      </c>
      <c r="B1250" s="41" t="s">
        <v>102</v>
      </c>
      <c r="C1250" s="41" t="s">
        <v>65</v>
      </c>
      <c r="D1250" s="41" t="s">
        <v>7914</v>
      </c>
      <c r="E1250" s="41" t="s">
        <v>8068</v>
      </c>
      <c r="F1250" s="41" t="s">
        <v>1048</v>
      </c>
      <c r="G1250" s="41" t="s">
        <v>7891</v>
      </c>
      <c r="H1250" s="42"/>
      <c r="I1250" s="41"/>
      <c r="J1250" s="41"/>
      <c r="K1250" s="41"/>
      <c r="L1250" s="40"/>
    </row>
    <row r="1251" spans="1:12" hidden="1">
      <c r="A1251" s="41" t="s">
        <v>8067</v>
      </c>
      <c r="B1251" s="41" t="s">
        <v>102</v>
      </c>
      <c r="C1251" s="41" t="s">
        <v>65</v>
      </c>
      <c r="D1251" s="41" t="s">
        <v>7914</v>
      </c>
      <c r="E1251" s="41" t="s">
        <v>8068</v>
      </c>
      <c r="F1251" s="41" t="s">
        <v>1048</v>
      </c>
      <c r="G1251" s="41" t="s">
        <v>7892</v>
      </c>
      <c r="H1251" s="44"/>
      <c r="I1251" s="41"/>
      <c r="J1251" s="41"/>
      <c r="K1251" s="41"/>
      <c r="L1251" s="40"/>
    </row>
    <row r="1252" spans="1:12" hidden="1">
      <c r="A1252" s="41" t="s">
        <v>8067</v>
      </c>
      <c r="B1252" s="41" t="s">
        <v>102</v>
      </c>
      <c r="C1252" s="41" t="s">
        <v>65</v>
      </c>
      <c r="D1252" s="41" t="s">
        <v>7914</v>
      </c>
      <c r="E1252" s="41" t="s">
        <v>8068</v>
      </c>
      <c r="F1252" s="41" t="s">
        <v>1048</v>
      </c>
      <c r="G1252" s="41" t="s">
        <v>7893</v>
      </c>
      <c r="H1252" s="44"/>
      <c r="I1252" s="41"/>
      <c r="J1252" s="41"/>
      <c r="K1252" s="41"/>
      <c r="L1252" s="40"/>
    </row>
    <row r="1253" spans="1:12" hidden="1">
      <c r="A1253" s="41" t="s">
        <v>8067</v>
      </c>
      <c r="B1253" s="41" t="s">
        <v>102</v>
      </c>
      <c r="C1253" s="41" t="s">
        <v>65</v>
      </c>
      <c r="D1253" s="41" t="s">
        <v>7914</v>
      </c>
      <c r="E1253" s="41" t="s">
        <v>8068</v>
      </c>
      <c r="F1253" s="41" t="s">
        <v>1048</v>
      </c>
      <c r="G1253" s="41" t="s">
        <v>7894</v>
      </c>
      <c r="H1253" s="42">
        <v>42169</v>
      </c>
      <c r="I1253" s="41"/>
      <c r="J1253" s="41"/>
      <c r="K1253" s="41"/>
      <c r="L1253" s="40"/>
    </row>
    <row r="1254" spans="1:12" hidden="1">
      <c r="A1254" s="40" t="s">
        <v>8067</v>
      </c>
      <c r="B1254" s="40" t="s">
        <v>102</v>
      </c>
      <c r="C1254" s="40" t="s">
        <v>65</v>
      </c>
      <c r="D1254" s="41" t="s">
        <v>7914</v>
      </c>
      <c r="E1254" s="40" t="s">
        <v>8068</v>
      </c>
      <c r="F1254" s="40" t="s">
        <v>7895</v>
      </c>
      <c r="G1254" s="40" t="s">
        <v>7896</v>
      </c>
      <c r="H1254" s="43">
        <f>I1254-2</f>
        <v>42152</v>
      </c>
      <c r="I1254" s="43">
        <f t="shared" ref="I1254:I1260" si="83">H1255</f>
        <v>42154</v>
      </c>
      <c r="J1254" s="40" t="s">
        <v>128</v>
      </c>
      <c r="K1254" s="40">
        <v>100</v>
      </c>
      <c r="L1254" s="40"/>
    </row>
    <row r="1255" spans="1:12" hidden="1">
      <c r="A1255" s="40" t="s">
        <v>8067</v>
      </c>
      <c r="B1255" s="40" t="s">
        <v>102</v>
      </c>
      <c r="C1255" s="40" t="s">
        <v>65</v>
      </c>
      <c r="D1255" s="41" t="s">
        <v>7914</v>
      </c>
      <c r="E1255" s="40" t="s">
        <v>8068</v>
      </c>
      <c r="F1255" s="40" t="s">
        <v>7898</v>
      </c>
      <c r="G1255" s="40" t="s">
        <v>7899</v>
      </c>
      <c r="H1255" s="43">
        <f>I1255-1</f>
        <v>42154</v>
      </c>
      <c r="I1255" s="43">
        <f t="shared" si="83"/>
        <v>42155</v>
      </c>
      <c r="J1255" s="40" t="s">
        <v>128</v>
      </c>
      <c r="K1255" s="40">
        <v>100</v>
      </c>
      <c r="L1255" s="40"/>
    </row>
    <row r="1256" spans="1:12" hidden="1">
      <c r="A1256" s="40" t="s">
        <v>8067</v>
      </c>
      <c r="B1256" s="40" t="s">
        <v>102</v>
      </c>
      <c r="C1256" s="40" t="s">
        <v>65</v>
      </c>
      <c r="D1256" s="41" t="s">
        <v>7914</v>
      </c>
      <c r="E1256" s="40" t="s">
        <v>8068</v>
      </c>
      <c r="F1256" s="40" t="s">
        <v>7898</v>
      </c>
      <c r="G1256" s="40" t="s">
        <v>7900</v>
      </c>
      <c r="H1256" s="43">
        <f>I1256-1</f>
        <v>42155</v>
      </c>
      <c r="I1256" s="43">
        <f t="shared" si="83"/>
        <v>42156</v>
      </c>
      <c r="J1256" s="40" t="s">
        <v>128</v>
      </c>
      <c r="K1256" s="40">
        <v>100</v>
      </c>
      <c r="L1256" s="40"/>
    </row>
    <row r="1257" spans="1:12">
      <c r="A1257" s="40" t="s">
        <v>8067</v>
      </c>
      <c r="B1257" s="40" t="s">
        <v>102</v>
      </c>
      <c r="C1257" s="40" t="s">
        <v>65</v>
      </c>
      <c r="D1257" s="41" t="s">
        <v>7914</v>
      </c>
      <c r="E1257" s="40" t="s">
        <v>8068</v>
      </c>
      <c r="F1257" s="40" t="s">
        <v>7901</v>
      </c>
      <c r="G1257" s="40" t="s">
        <v>7902</v>
      </c>
      <c r="H1257" s="43">
        <f>I1257-5</f>
        <v>42156</v>
      </c>
      <c r="I1257" s="43">
        <f t="shared" si="83"/>
        <v>42161</v>
      </c>
      <c r="J1257" s="40" t="s">
        <v>128</v>
      </c>
      <c r="K1257" s="40">
        <v>100</v>
      </c>
      <c r="L1257" s="40"/>
    </row>
    <row r="1258" spans="1:12" hidden="1">
      <c r="A1258" s="40" t="s">
        <v>8067</v>
      </c>
      <c r="B1258" s="40" t="s">
        <v>102</v>
      </c>
      <c r="C1258" s="40" t="s">
        <v>65</v>
      </c>
      <c r="D1258" s="41" t="s">
        <v>7914</v>
      </c>
      <c r="E1258" s="40" t="s">
        <v>8068</v>
      </c>
      <c r="F1258" s="40" t="s">
        <v>7904</v>
      </c>
      <c r="G1258" s="40" t="s">
        <v>7905</v>
      </c>
      <c r="H1258" s="43">
        <f>I1258-3</f>
        <v>42161</v>
      </c>
      <c r="I1258" s="43">
        <f t="shared" si="83"/>
        <v>42164</v>
      </c>
      <c r="J1258" s="40" t="s">
        <v>128</v>
      </c>
      <c r="K1258" s="40">
        <v>100</v>
      </c>
      <c r="L1258" s="40"/>
    </row>
    <row r="1259" spans="1:12" hidden="1">
      <c r="A1259" s="40" t="s">
        <v>8067</v>
      </c>
      <c r="B1259" s="40" t="s">
        <v>102</v>
      </c>
      <c r="C1259" s="40" t="s">
        <v>65</v>
      </c>
      <c r="D1259" s="41" t="s">
        <v>7914</v>
      </c>
      <c r="E1259" s="40" t="s">
        <v>8068</v>
      </c>
      <c r="F1259" s="40" t="s">
        <v>7904</v>
      </c>
      <c r="G1259" s="40" t="s">
        <v>7906</v>
      </c>
      <c r="H1259" s="43">
        <f>I1259-2</f>
        <v>42164</v>
      </c>
      <c r="I1259" s="43">
        <f t="shared" si="83"/>
        <v>42166</v>
      </c>
      <c r="J1259" s="40" t="s">
        <v>128</v>
      </c>
      <c r="K1259" s="40">
        <v>100</v>
      </c>
      <c r="L1259" s="40"/>
    </row>
    <row r="1260" spans="1:12" hidden="1">
      <c r="A1260" s="40" t="s">
        <v>8067</v>
      </c>
      <c r="B1260" s="40" t="s">
        <v>102</v>
      </c>
      <c r="C1260" s="40" t="s">
        <v>65</v>
      </c>
      <c r="D1260" s="41" t="s">
        <v>7914</v>
      </c>
      <c r="E1260" s="40" t="s">
        <v>8068</v>
      </c>
      <c r="F1260" s="40" t="s">
        <v>7904</v>
      </c>
      <c r="G1260" s="40" t="s">
        <v>7907</v>
      </c>
      <c r="H1260" s="43">
        <f>I1260-2</f>
        <v>42166</v>
      </c>
      <c r="I1260" s="43">
        <f t="shared" si="83"/>
        <v>42168</v>
      </c>
      <c r="J1260" s="40" t="s">
        <v>128</v>
      </c>
      <c r="K1260" s="40">
        <v>100</v>
      </c>
      <c r="L1260" s="40"/>
    </row>
    <row r="1261" spans="1:12" hidden="1">
      <c r="A1261" s="40" t="s">
        <v>8067</v>
      </c>
      <c r="B1261" s="40" t="s">
        <v>102</v>
      </c>
      <c r="C1261" s="40" t="s">
        <v>65</v>
      </c>
      <c r="D1261" s="41" t="s">
        <v>7914</v>
      </c>
      <c r="E1261" s="51" t="s">
        <v>8068</v>
      </c>
      <c r="F1261" s="40" t="s">
        <v>7904</v>
      </c>
      <c r="G1261" s="40" t="s">
        <v>7908</v>
      </c>
      <c r="H1261" s="43">
        <f>I1261-1</f>
        <v>42168</v>
      </c>
      <c r="I1261" s="42">
        <v>42169</v>
      </c>
      <c r="J1261" s="40" t="s">
        <v>128</v>
      </c>
      <c r="K1261" s="40">
        <v>100</v>
      </c>
      <c r="L1261" s="39" t="s">
        <v>7909</v>
      </c>
    </row>
    <row r="1262" spans="1:12" hidden="1">
      <c r="A1262" s="41" t="s">
        <v>6403</v>
      </c>
      <c r="B1262" s="41" t="s">
        <v>65</v>
      </c>
      <c r="C1262" s="41" t="s">
        <v>65</v>
      </c>
      <c r="D1262" s="41" t="s">
        <v>7886</v>
      </c>
      <c r="E1262" s="41" t="s">
        <v>8069</v>
      </c>
      <c r="F1262" s="41" t="s">
        <v>1048</v>
      </c>
      <c r="G1262" s="41" t="s">
        <v>7888</v>
      </c>
      <c r="H1262" s="42">
        <v>42156</v>
      </c>
      <c r="I1262" s="41"/>
      <c r="J1262" s="41"/>
      <c r="K1262" s="41"/>
    </row>
    <row r="1263" spans="1:12" hidden="1">
      <c r="A1263" s="41" t="s">
        <v>6403</v>
      </c>
      <c r="B1263" s="41" t="s">
        <v>65</v>
      </c>
      <c r="C1263" s="41" t="s">
        <v>65</v>
      </c>
      <c r="D1263" s="41" t="s">
        <v>7886</v>
      </c>
      <c r="E1263" s="41" t="s">
        <v>8069</v>
      </c>
      <c r="F1263" s="41" t="s">
        <v>1048</v>
      </c>
      <c r="G1263" s="41" t="s">
        <v>7889</v>
      </c>
      <c r="H1263" s="42">
        <v>42194</v>
      </c>
      <c r="I1263" s="41"/>
      <c r="J1263" s="41"/>
      <c r="K1263" s="41"/>
    </row>
    <row r="1264" spans="1:12" hidden="1">
      <c r="A1264" s="41" t="s">
        <v>6403</v>
      </c>
      <c r="B1264" s="41" t="s">
        <v>65</v>
      </c>
      <c r="C1264" s="41" t="s">
        <v>65</v>
      </c>
      <c r="D1264" s="41" t="s">
        <v>7886</v>
      </c>
      <c r="E1264" s="41" t="s">
        <v>8069</v>
      </c>
      <c r="F1264" s="41" t="s">
        <v>1048</v>
      </c>
      <c r="G1264" s="41" t="s">
        <v>7890</v>
      </c>
      <c r="H1264" s="42"/>
      <c r="I1264" s="41"/>
      <c r="J1264" s="41"/>
      <c r="K1264" s="41"/>
    </row>
    <row r="1265" spans="1:11" hidden="1">
      <c r="A1265" s="41" t="s">
        <v>6403</v>
      </c>
      <c r="B1265" s="41" t="s">
        <v>65</v>
      </c>
      <c r="C1265" s="41" t="s">
        <v>65</v>
      </c>
      <c r="D1265" s="41" t="s">
        <v>7886</v>
      </c>
      <c r="E1265" s="41" t="s">
        <v>8069</v>
      </c>
      <c r="F1265" s="41" t="s">
        <v>1048</v>
      </c>
      <c r="G1265" s="41" t="s">
        <v>7891</v>
      </c>
      <c r="H1265" s="42">
        <v>42216</v>
      </c>
      <c r="I1265" s="41"/>
      <c r="J1265" s="41"/>
      <c r="K1265" s="41"/>
    </row>
    <row r="1266" spans="1:11" hidden="1">
      <c r="A1266" s="41" t="s">
        <v>6403</v>
      </c>
      <c r="B1266" s="41" t="s">
        <v>65</v>
      </c>
      <c r="C1266" s="41" t="s">
        <v>65</v>
      </c>
      <c r="D1266" s="41" t="s">
        <v>7886</v>
      </c>
      <c r="E1266" s="41" t="s">
        <v>8069</v>
      </c>
      <c r="F1266" s="41" t="s">
        <v>1048</v>
      </c>
      <c r="G1266" s="41" t="s">
        <v>7892</v>
      </c>
      <c r="H1266" s="44"/>
      <c r="I1266" s="41"/>
      <c r="J1266" s="41"/>
      <c r="K1266" s="41"/>
    </row>
    <row r="1267" spans="1:11" hidden="1">
      <c r="A1267" s="41" t="s">
        <v>6403</v>
      </c>
      <c r="B1267" s="41" t="s">
        <v>65</v>
      </c>
      <c r="C1267" s="41" t="s">
        <v>65</v>
      </c>
      <c r="D1267" s="41" t="s">
        <v>7886</v>
      </c>
      <c r="E1267" s="41" t="s">
        <v>8069</v>
      </c>
      <c r="F1267" s="41" t="s">
        <v>1048</v>
      </c>
      <c r="G1267" s="41" t="s">
        <v>7893</v>
      </c>
      <c r="H1267" s="44"/>
      <c r="I1267" s="41"/>
      <c r="J1267" s="41"/>
      <c r="K1267" s="41"/>
    </row>
    <row r="1268" spans="1:11" hidden="1">
      <c r="A1268" s="41" t="s">
        <v>6403</v>
      </c>
      <c r="B1268" s="41" t="s">
        <v>65</v>
      </c>
      <c r="C1268" s="41" t="s">
        <v>65</v>
      </c>
      <c r="D1268" s="41" t="s">
        <v>7886</v>
      </c>
      <c r="E1268" s="41" t="s">
        <v>8069</v>
      </c>
      <c r="F1268" s="41" t="s">
        <v>1048</v>
      </c>
      <c r="G1268" s="41" t="s">
        <v>7894</v>
      </c>
      <c r="H1268" s="42">
        <v>42173</v>
      </c>
      <c r="I1268" s="41"/>
      <c r="J1268" s="41"/>
      <c r="K1268" s="41"/>
    </row>
    <row r="1269" spans="1:11" hidden="1">
      <c r="A1269" s="40" t="s">
        <v>6403</v>
      </c>
      <c r="B1269" s="40" t="s">
        <v>65</v>
      </c>
      <c r="C1269" s="40" t="s">
        <v>65</v>
      </c>
      <c r="D1269" s="41" t="s">
        <v>7886</v>
      </c>
      <c r="E1269" s="40" t="s">
        <v>8069</v>
      </c>
      <c r="F1269" s="40" t="s">
        <v>7895</v>
      </c>
      <c r="G1269" s="40" t="s">
        <v>7896</v>
      </c>
      <c r="H1269" s="43">
        <f>I1269-2</f>
        <v>42156</v>
      </c>
      <c r="I1269" s="43">
        <f t="shared" ref="I1269:I1275" si="84">H1270</f>
        <v>42158</v>
      </c>
      <c r="J1269" s="40" t="s">
        <v>135</v>
      </c>
      <c r="K1269" s="40">
        <v>100</v>
      </c>
    </row>
    <row r="1270" spans="1:11" hidden="1">
      <c r="A1270" s="40" t="s">
        <v>6403</v>
      </c>
      <c r="B1270" s="40" t="s">
        <v>65</v>
      </c>
      <c r="C1270" s="40" t="s">
        <v>65</v>
      </c>
      <c r="D1270" s="41" t="s">
        <v>7886</v>
      </c>
      <c r="E1270" s="40" t="s">
        <v>8069</v>
      </c>
      <c r="F1270" s="40" t="s">
        <v>7898</v>
      </c>
      <c r="G1270" s="40" t="s">
        <v>7899</v>
      </c>
      <c r="H1270" s="43">
        <f>I1270-1</f>
        <v>42158</v>
      </c>
      <c r="I1270" s="43">
        <f t="shared" si="84"/>
        <v>42159</v>
      </c>
      <c r="J1270" s="40" t="s">
        <v>135</v>
      </c>
      <c r="K1270" s="40">
        <v>100</v>
      </c>
    </row>
    <row r="1271" spans="1:11" hidden="1">
      <c r="A1271" s="40" t="s">
        <v>6403</v>
      </c>
      <c r="B1271" s="40" t="s">
        <v>65</v>
      </c>
      <c r="C1271" s="40" t="s">
        <v>65</v>
      </c>
      <c r="D1271" s="41" t="s">
        <v>7886</v>
      </c>
      <c r="E1271" s="40" t="s">
        <v>8069</v>
      </c>
      <c r="F1271" s="40" t="s">
        <v>7898</v>
      </c>
      <c r="G1271" s="40" t="s">
        <v>7900</v>
      </c>
      <c r="H1271" s="43">
        <f>I1271-1</f>
        <v>42159</v>
      </c>
      <c r="I1271" s="43">
        <f t="shared" si="84"/>
        <v>42160</v>
      </c>
      <c r="J1271" s="40" t="s">
        <v>135</v>
      </c>
      <c r="K1271" s="40">
        <v>100</v>
      </c>
    </row>
    <row r="1272" spans="1:11">
      <c r="A1272" s="40" t="s">
        <v>6403</v>
      </c>
      <c r="B1272" s="40" t="s">
        <v>65</v>
      </c>
      <c r="C1272" s="40" t="s">
        <v>65</v>
      </c>
      <c r="D1272" s="41" t="s">
        <v>7886</v>
      </c>
      <c r="E1272" s="40" t="s">
        <v>8069</v>
      </c>
      <c r="F1272" s="40" t="s">
        <v>7901</v>
      </c>
      <c r="G1272" s="40" t="s">
        <v>7902</v>
      </c>
      <c r="H1272" s="43">
        <f>I1272-5</f>
        <v>42160</v>
      </c>
      <c r="I1272" s="43">
        <f t="shared" si="84"/>
        <v>42165</v>
      </c>
      <c r="J1272" s="40" t="s">
        <v>135</v>
      </c>
      <c r="K1272" s="40">
        <v>100</v>
      </c>
    </row>
    <row r="1273" spans="1:11" hidden="1">
      <c r="A1273" s="40" t="s">
        <v>6403</v>
      </c>
      <c r="B1273" s="40" t="s">
        <v>65</v>
      </c>
      <c r="C1273" s="40" t="s">
        <v>65</v>
      </c>
      <c r="D1273" s="41" t="s">
        <v>7886</v>
      </c>
      <c r="E1273" s="40" t="s">
        <v>8069</v>
      </c>
      <c r="F1273" s="40" t="s">
        <v>7904</v>
      </c>
      <c r="G1273" s="40" t="s">
        <v>7905</v>
      </c>
      <c r="H1273" s="43">
        <f>I1273-3</f>
        <v>42165</v>
      </c>
      <c r="I1273" s="43">
        <f t="shared" si="84"/>
        <v>42168</v>
      </c>
      <c r="J1273" s="40" t="s">
        <v>135</v>
      </c>
      <c r="K1273" s="40">
        <v>100</v>
      </c>
    </row>
    <row r="1274" spans="1:11" hidden="1">
      <c r="A1274" s="40" t="s">
        <v>6403</v>
      </c>
      <c r="B1274" s="40" t="s">
        <v>65</v>
      </c>
      <c r="C1274" s="40" t="s">
        <v>65</v>
      </c>
      <c r="D1274" s="41" t="s">
        <v>7886</v>
      </c>
      <c r="E1274" s="40" t="s">
        <v>8069</v>
      </c>
      <c r="F1274" s="40" t="s">
        <v>7904</v>
      </c>
      <c r="G1274" s="40" t="s">
        <v>7906</v>
      </c>
      <c r="H1274" s="43">
        <f>I1274-2</f>
        <v>42168</v>
      </c>
      <c r="I1274" s="43">
        <f t="shared" si="84"/>
        <v>42170</v>
      </c>
      <c r="J1274" s="40" t="s">
        <v>135</v>
      </c>
      <c r="K1274" s="40">
        <v>100</v>
      </c>
    </row>
    <row r="1275" spans="1:11" hidden="1">
      <c r="A1275" s="40" t="s">
        <v>6403</v>
      </c>
      <c r="B1275" s="40" t="s">
        <v>65</v>
      </c>
      <c r="C1275" s="40" t="s">
        <v>65</v>
      </c>
      <c r="D1275" s="41" t="s">
        <v>7886</v>
      </c>
      <c r="E1275" s="40" t="s">
        <v>8069</v>
      </c>
      <c r="F1275" s="40" t="s">
        <v>7904</v>
      </c>
      <c r="G1275" s="40" t="s">
        <v>7907</v>
      </c>
      <c r="H1275" s="43">
        <f>I1275-2</f>
        <v>42170</v>
      </c>
      <c r="I1275" s="43">
        <f t="shared" si="84"/>
        <v>42172</v>
      </c>
      <c r="J1275" s="40" t="s">
        <v>135</v>
      </c>
      <c r="K1275" s="40">
        <v>100</v>
      </c>
    </row>
    <row r="1276" spans="1:11" hidden="1">
      <c r="A1276" s="40" t="s">
        <v>6403</v>
      </c>
      <c r="B1276" s="40" t="s">
        <v>65</v>
      </c>
      <c r="C1276" s="40" t="s">
        <v>65</v>
      </c>
      <c r="D1276" s="41" t="s">
        <v>7886</v>
      </c>
      <c r="E1276" s="40" t="s">
        <v>8069</v>
      </c>
      <c r="F1276" s="40" t="s">
        <v>7904</v>
      </c>
      <c r="G1276" s="40" t="s">
        <v>7908</v>
      </c>
      <c r="H1276" s="43">
        <f>I1276-1</f>
        <v>42172</v>
      </c>
      <c r="I1276" s="42">
        <v>42173</v>
      </c>
      <c r="J1276" s="40" t="s">
        <v>135</v>
      </c>
      <c r="K1276" s="40">
        <v>100</v>
      </c>
    </row>
    <row r="1277" spans="1:11" hidden="1">
      <c r="A1277" s="41" t="s">
        <v>8070</v>
      </c>
      <c r="B1277" s="41" t="s">
        <v>65</v>
      </c>
      <c r="C1277" s="41" t="s">
        <v>65</v>
      </c>
      <c r="D1277" s="41" t="s">
        <v>7886</v>
      </c>
      <c r="E1277" s="41" t="s">
        <v>8071</v>
      </c>
      <c r="F1277" s="41" t="s">
        <v>1048</v>
      </c>
      <c r="G1277" s="41" t="s">
        <v>7888</v>
      </c>
      <c r="H1277" s="42">
        <v>42156</v>
      </c>
      <c r="I1277" s="41"/>
    </row>
    <row r="1278" spans="1:11" hidden="1">
      <c r="A1278" s="41" t="s">
        <v>8070</v>
      </c>
      <c r="B1278" s="41" t="s">
        <v>65</v>
      </c>
      <c r="C1278" s="41" t="s">
        <v>65</v>
      </c>
      <c r="D1278" s="41" t="s">
        <v>7886</v>
      </c>
      <c r="E1278" s="41" t="s">
        <v>8071</v>
      </c>
      <c r="F1278" s="41" t="s">
        <v>1048</v>
      </c>
      <c r="G1278" s="41" t="s">
        <v>7889</v>
      </c>
      <c r="H1278" s="42">
        <v>42194</v>
      </c>
      <c r="I1278" s="41"/>
    </row>
    <row r="1279" spans="1:11" hidden="1">
      <c r="A1279" s="41" t="s">
        <v>8070</v>
      </c>
      <c r="B1279" s="41" t="s">
        <v>65</v>
      </c>
      <c r="C1279" s="41" t="s">
        <v>65</v>
      </c>
      <c r="D1279" s="41" t="s">
        <v>7886</v>
      </c>
      <c r="E1279" s="41" t="s">
        <v>8071</v>
      </c>
      <c r="F1279" s="41" t="s">
        <v>1048</v>
      </c>
      <c r="G1279" s="41" t="s">
        <v>7890</v>
      </c>
      <c r="H1279" s="42"/>
      <c r="I1279" s="41"/>
    </row>
    <row r="1280" spans="1:11" hidden="1">
      <c r="A1280" s="41" t="s">
        <v>8070</v>
      </c>
      <c r="B1280" s="41" t="s">
        <v>65</v>
      </c>
      <c r="C1280" s="41" t="s">
        <v>65</v>
      </c>
      <c r="D1280" s="41" t="s">
        <v>7886</v>
      </c>
      <c r="E1280" s="41" t="s">
        <v>8071</v>
      </c>
      <c r="F1280" s="41" t="s">
        <v>1048</v>
      </c>
      <c r="G1280" s="41" t="s">
        <v>7891</v>
      </c>
      <c r="H1280" s="42">
        <v>42216</v>
      </c>
      <c r="I1280" s="41"/>
    </row>
    <row r="1281" spans="1:12" hidden="1">
      <c r="A1281" s="41" t="s">
        <v>8070</v>
      </c>
      <c r="B1281" s="41" t="s">
        <v>65</v>
      </c>
      <c r="C1281" s="41" t="s">
        <v>65</v>
      </c>
      <c r="D1281" s="41" t="s">
        <v>7886</v>
      </c>
      <c r="E1281" s="41" t="s">
        <v>8071</v>
      </c>
      <c r="F1281" s="41" t="s">
        <v>1048</v>
      </c>
      <c r="G1281" s="41" t="s">
        <v>7892</v>
      </c>
      <c r="H1281" s="44"/>
      <c r="I1281" s="41"/>
    </row>
    <row r="1282" spans="1:12" hidden="1">
      <c r="A1282" s="41" t="s">
        <v>8070</v>
      </c>
      <c r="B1282" s="41" t="s">
        <v>65</v>
      </c>
      <c r="C1282" s="41" t="s">
        <v>65</v>
      </c>
      <c r="D1282" s="41" t="s">
        <v>7886</v>
      </c>
      <c r="E1282" s="41" t="s">
        <v>8071</v>
      </c>
      <c r="F1282" s="41" t="s">
        <v>1048</v>
      </c>
      <c r="G1282" s="41" t="s">
        <v>7893</v>
      </c>
      <c r="H1282" s="44"/>
      <c r="I1282" s="41"/>
    </row>
    <row r="1283" spans="1:12" hidden="1">
      <c r="A1283" s="41" t="s">
        <v>8070</v>
      </c>
      <c r="B1283" s="41" t="s">
        <v>65</v>
      </c>
      <c r="C1283" s="41" t="s">
        <v>65</v>
      </c>
      <c r="D1283" s="41" t="s">
        <v>7886</v>
      </c>
      <c r="E1283" s="41" t="s">
        <v>8071</v>
      </c>
      <c r="F1283" s="41" t="s">
        <v>1048</v>
      </c>
      <c r="G1283" s="41" t="s">
        <v>7894</v>
      </c>
      <c r="H1283" s="42">
        <v>42173</v>
      </c>
      <c r="I1283" s="41"/>
    </row>
    <row r="1284" spans="1:12" hidden="1">
      <c r="A1284" s="40" t="s">
        <v>8070</v>
      </c>
      <c r="B1284" s="40" t="s">
        <v>65</v>
      </c>
      <c r="C1284" s="40" t="s">
        <v>65</v>
      </c>
      <c r="D1284" s="41" t="s">
        <v>7886</v>
      </c>
      <c r="E1284" s="40" t="s">
        <v>8071</v>
      </c>
      <c r="F1284" s="40" t="s">
        <v>7895</v>
      </c>
      <c r="G1284" s="40" t="s">
        <v>7896</v>
      </c>
      <c r="H1284" s="43">
        <f>I1284-2</f>
        <v>42156</v>
      </c>
      <c r="I1284" s="43">
        <f t="shared" ref="I1284:I1290" si="85">H1285</f>
        <v>42158</v>
      </c>
      <c r="J1284" s="40" t="s">
        <v>135</v>
      </c>
      <c r="K1284" s="40">
        <v>100</v>
      </c>
      <c r="L1284" s="56"/>
    </row>
    <row r="1285" spans="1:12" hidden="1">
      <c r="A1285" s="40" t="s">
        <v>8070</v>
      </c>
      <c r="B1285" s="40" t="s">
        <v>65</v>
      </c>
      <c r="C1285" s="40" t="s">
        <v>65</v>
      </c>
      <c r="D1285" s="41" t="s">
        <v>7886</v>
      </c>
      <c r="E1285" s="40" t="s">
        <v>8071</v>
      </c>
      <c r="F1285" s="40" t="s">
        <v>7898</v>
      </c>
      <c r="G1285" s="40" t="s">
        <v>7899</v>
      </c>
      <c r="H1285" s="43">
        <f>I1285-1</f>
        <v>42158</v>
      </c>
      <c r="I1285" s="43">
        <f t="shared" si="85"/>
        <v>42159</v>
      </c>
      <c r="J1285" s="40" t="s">
        <v>135</v>
      </c>
      <c r="K1285" s="40">
        <v>100</v>
      </c>
    </row>
    <row r="1286" spans="1:12" hidden="1">
      <c r="A1286" s="40" t="s">
        <v>8070</v>
      </c>
      <c r="B1286" s="40" t="s">
        <v>65</v>
      </c>
      <c r="C1286" s="40" t="s">
        <v>65</v>
      </c>
      <c r="D1286" s="41" t="s">
        <v>7886</v>
      </c>
      <c r="E1286" s="40" t="s">
        <v>8071</v>
      </c>
      <c r="F1286" s="40" t="s">
        <v>7898</v>
      </c>
      <c r="G1286" s="40" t="s">
        <v>7900</v>
      </c>
      <c r="H1286" s="43">
        <f>I1286-1</f>
        <v>42159</v>
      </c>
      <c r="I1286" s="43">
        <f t="shared" si="85"/>
        <v>42160</v>
      </c>
      <c r="J1286" s="40" t="s">
        <v>135</v>
      </c>
      <c r="K1286" s="40">
        <v>100</v>
      </c>
    </row>
    <row r="1287" spans="1:12">
      <c r="A1287" s="40" t="s">
        <v>8070</v>
      </c>
      <c r="B1287" s="40" t="s">
        <v>65</v>
      </c>
      <c r="C1287" s="40" t="s">
        <v>65</v>
      </c>
      <c r="D1287" s="41" t="s">
        <v>7886</v>
      </c>
      <c r="E1287" s="40" t="s">
        <v>8071</v>
      </c>
      <c r="F1287" s="40" t="s">
        <v>7901</v>
      </c>
      <c r="G1287" s="40" t="s">
        <v>7902</v>
      </c>
      <c r="H1287" s="43">
        <f>I1287-5</f>
        <v>42160</v>
      </c>
      <c r="I1287" s="43">
        <f t="shared" si="85"/>
        <v>42165</v>
      </c>
      <c r="J1287" s="40" t="s">
        <v>135</v>
      </c>
      <c r="K1287" s="40">
        <v>100</v>
      </c>
    </row>
    <row r="1288" spans="1:12" hidden="1">
      <c r="A1288" s="40" t="s">
        <v>8070</v>
      </c>
      <c r="B1288" s="40" t="s">
        <v>65</v>
      </c>
      <c r="C1288" s="40" t="s">
        <v>65</v>
      </c>
      <c r="D1288" s="41" t="s">
        <v>7886</v>
      </c>
      <c r="E1288" s="40" t="s">
        <v>8071</v>
      </c>
      <c r="F1288" s="40" t="s">
        <v>7904</v>
      </c>
      <c r="G1288" s="40" t="s">
        <v>7905</v>
      </c>
      <c r="H1288" s="43">
        <f>I1288-3</f>
        <v>42165</v>
      </c>
      <c r="I1288" s="43">
        <f t="shared" si="85"/>
        <v>42168</v>
      </c>
      <c r="J1288" s="40" t="s">
        <v>135</v>
      </c>
      <c r="K1288" s="40">
        <v>100</v>
      </c>
    </row>
    <row r="1289" spans="1:12" hidden="1">
      <c r="A1289" s="40" t="s">
        <v>8070</v>
      </c>
      <c r="B1289" s="40" t="s">
        <v>65</v>
      </c>
      <c r="C1289" s="40" t="s">
        <v>65</v>
      </c>
      <c r="D1289" s="41" t="s">
        <v>7886</v>
      </c>
      <c r="E1289" s="40" t="s">
        <v>8071</v>
      </c>
      <c r="F1289" s="40" t="s">
        <v>7904</v>
      </c>
      <c r="G1289" s="40" t="s">
        <v>7906</v>
      </c>
      <c r="H1289" s="43">
        <f>I1289-2</f>
        <v>42168</v>
      </c>
      <c r="I1289" s="43">
        <f t="shared" si="85"/>
        <v>42170</v>
      </c>
      <c r="J1289" s="40" t="s">
        <v>135</v>
      </c>
      <c r="K1289" s="40">
        <v>100</v>
      </c>
    </row>
    <row r="1290" spans="1:12" hidden="1">
      <c r="A1290" s="40" t="s">
        <v>8070</v>
      </c>
      <c r="B1290" s="40" t="s">
        <v>65</v>
      </c>
      <c r="C1290" s="40" t="s">
        <v>65</v>
      </c>
      <c r="D1290" s="41" t="s">
        <v>7886</v>
      </c>
      <c r="E1290" s="40" t="s">
        <v>8071</v>
      </c>
      <c r="F1290" s="40" t="s">
        <v>7904</v>
      </c>
      <c r="G1290" s="40" t="s">
        <v>7907</v>
      </c>
      <c r="H1290" s="43">
        <f>I1290-2</f>
        <v>42170</v>
      </c>
      <c r="I1290" s="43">
        <f t="shared" si="85"/>
        <v>42172</v>
      </c>
      <c r="J1290" s="40" t="s">
        <v>135</v>
      </c>
      <c r="K1290" s="40">
        <v>100</v>
      </c>
    </row>
    <row r="1291" spans="1:12" hidden="1">
      <c r="A1291" s="40" t="s">
        <v>8070</v>
      </c>
      <c r="B1291" s="40" t="s">
        <v>65</v>
      </c>
      <c r="C1291" s="40" t="s">
        <v>65</v>
      </c>
      <c r="D1291" s="41" t="s">
        <v>7886</v>
      </c>
      <c r="E1291" s="40" t="s">
        <v>8071</v>
      </c>
      <c r="F1291" s="40" t="s">
        <v>7904</v>
      </c>
      <c r="G1291" s="40" t="s">
        <v>7908</v>
      </c>
      <c r="H1291" s="43">
        <f>I1291-1</f>
        <v>42172</v>
      </c>
      <c r="I1291" s="42">
        <v>42173</v>
      </c>
      <c r="J1291" s="40" t="s">
        <v>135</v>
      </c>
      <c r="K1291" s="40">
        <v>100</v>
      </c>
    </row>
    <row r="1292" spans="1:12" hidden="1">
      <c r="A1292" s="41" t="s">
        <v>8065</v>
      </c>
      <c r="B1292" s="41" t="s">
        <v>8050</v>
      </c>
      <c r="C1292" s="41" t="s">
        <v>65</v>
      </c>
      <c r="D1292" s="41" t="s">
        <v>7886</v>
      </c>
      <c r="E1292" s="41" t="s">
        <v>8072</v>
      </c>
      <c r="F1292" s="41" t="s">
        <v>1048</v>
      </c>
      <c r="G1292" s="41" t="s">
        <v>7888</v>
      </c>
      <c r="H1292" s="42">
        <v>42156</v>
      </c>
      <c r="I1292" s="41"/>
    </row>
    <row r="1293" spans="1:12" hidden="1">
      <c r="A1293" s="41" t="s">
        <v>8065</v>
      </c>
      <c r="B1293" s="41" t="s">
        <v>8050</v>
      </c>
      <c r="C1293" s="41" t="s">
        <v>65</v>
      </c>
      <c r="D1293" s="41" t="s">
        <v>7886</v>
      </c>
      <c r="E1293" s="41" t="s">
        <v>8072</v>
      </c>
      <c r="F1293" s="41" t="s">
        <v>1048</v>
      </c>
      <c r="G1293" s="41" t="s">
        <v>7889</v>
      </c>
      <c r="H1293" s="41"/>
      <c r="I1293" s="41"/>
    </row>
    <row r="1294" spans="1:12" hidden="1">
      <c r="A1294" s="41" t="s">
        <v>8065</v>
      </c>
      <c r="B1294" s="41" t="s">
        <v>8050</v>
      </c>
      <c r="C1294" s="41" t="s">
        <v>65</v>
      </c>
      <c r="D1294" s="41" t="s">
        <v>7886</v>
      </c>
      <c r="E1294" s="41" t="s">
        <v>8072</v>
      </c>
      <c r="F1294" s="41" t="s">
        <v>1048</v>
      </c>
      <c r="G1294" s="41" t="s">
        <v>7890</v>
      </c>
      <c r="H1294" s="41"/>
      <c r="I1294" s="41"/>
    </row>
    <row r="1295" spans="1:12" hidden="1">
      <c r="A1295" s="41" t="s">
        <v>8065</v>
      </c>
      <c r="B1295" s="41" t="s">
        <v>8050</v>
      </c>
      <c r="C1295" s="41" t="s">
        <v>65</v>
      </c>
      <c r="D1295" s="41" t="s">
        <v>7886</v>
      </c>
      <c r="E1295" s="41" t="s">
        <v>8072</v>
      </c>
      <c r="F1295" s="41" t="s">
        <v>1048</v>
      </c>
      <c r="G1295" s="41" t="s">
        <v>7891</v>
      </c>
      <c r="H1295" s="41"/>
      <c r="I1295" s="41"/>
    </row>
    <row r="1296" spans="1:12" hidden="1">
      <c r="A1296" s="41" t="s">
        <v>8065</v>
      </c>
      <c r="B1296" s="41" t="s">
        <v>8050</v>
      </c>
      <c r="C1296" s="41" t="s">
        <v>65</v>
      </c>
      <c r="D1296" s="41" t="s">
        <v>7886</v>
      </c>
      <c r="E1296" s="41" t="s">
        <v>8072</v>
      </c>
      <c r="F1296" s="41" t="s">
        <v>1048</v>
      </c>
      <c r="G1296" s="41" t="s">
        <v>7892</v>
      </c>
      <c r="H1296" s="42"/>
      <c r="I1296" s="41"/>
    </row>
    <row r="1297" spans="1:12" hidden="1">
      <c r="A1297" s="41" t="s">
        <v>8065</v>
      </c>
      <c r="B1297" s="41" t="s">
        <v>8050</v>
      </c>
      <c r="C1297" s="41" t="s">
        <v>65</v>
      </c>
      <c r="D1297" s="41" t="s">
        <v>7886</v>
      </c>
      <c r="E1297" s="41" t="s">
        <v>8072</v>
      </c>
      <c r="F1297" s="41" t="s">
        <v>1048</v>
      </c>
      <c r="G1297" s="41" t="s">
        <v>7893</v>
      </c>
      <c r="H1297" s="42"/>
      <c r="I1297" s="41"/>
    </row>
    <row r="1298" spans="1:12" hidden="1">
      <c r="A1298" s="41" t="s">
        <v>8065</v>
      </c>
      <c r="B1298" s="41" t="s">
        <v>8050</v>
      </c>
      <c r="C1298" s="41" t="s">
        <v>65</v>
      </c>
      <c r="D1298" s="41" t="s">
        <v>7886</v>
      </c>
      <c r="E1298" s="41" t="s">
        <v>8072</v>
      </c>
      <c r="F1298" s="41" t="s">
        <v>1048</v>
      </c>
      <c r="G1298" s="41" t="s">
        <v>7894</v>
      </c>
      <c r="H1298" s="42">
        <v>42173</v>
      </c>
      <c r="I1298" s="41"/>
    </row>
    <row r="1299" spans="1:12" hidden="1">
      <c r="A1299" s="40" t="s">
        <v>8065</v>
      </c>
      <c r="B1299" s="40" t="s">
        <v>8050</v>
      </c>
      <c r="C1299" s="40" t="s">
        <v>65</v>
      </c>
      <c r="D1299" s="41" t="s">
        <v>7886</v>
      </c>
      <c r="E1299" s="40" t="s">
        <v>8072</v>
      </c>
      <c r="F1299" s="40" t="s">
        <v>7895</v>
      </c>
      <c r="G1299" s="40" t="s">
        <v>7896</v>
      </c>
      <c r="H1299" s="43">
        <f>I1299-2</f>
        <v>42156</v>
      </c>
      <c r="I1299" s="43">
        <f t="shared" ref="I1299:I1305" si="86">H1300</f>
        <v>42158</v>
      </c>
      <c r="J1299" s="40" t="s">
        <v>6305</v>
      </c>
      <c r="K1299" s="40">
        <v>100</v>
      </c>
    </row>
    <row r="1300" spans="1:12" hidden="1">
      <c r="A1300" s="40" t="s">
        <v>8065</v>
      </c>
      <c r="B1300" s="40" t="s">
        <v>8050</v>
      </c>
      <c r="C1300" s="40" t="s">
        <v>65</v>
      </c>
      <c r="D1300" s="41" t="s">
        <v>7886</v>
      </c>
      <c r="E1300" s="40" t="s">
        <v>8072</v>
      </c>
      <c r="F1300" s="40" t="s">
        <v>7898</v>
      </c>
      <c r="G1300" s="40" t="s">
        <v>7899</v>
      </c>
      <c r="H1300" s="43">
        <f>I1300-1</f>
        <v>42158</v>
      </c>
      <c r="I1300" s="43">
        <f t="shared" si="86"/>
        <v>42159</v>
      </c>
      <c r="J1300" s="40" t="s">
        <v>6305</v>
      </c>
      <c r="K1300" s="40">
        <v>100</v>
      </c>
    </row>
    <row r="1301" spans="1:12" hidden="1">
      <c r="A1301" s="40" t="s">
        <v>8065</v>
      </c>
      <c r="B1301" s="40" t="s">
        <v>8050</v>
      </c>
      <c r="C1301" s="40" t="s">
        <v>65</v>
      </c>
      <c r="D1301" s="41" t="s">
        <v>7886</v>
      </c>
      <c r="E1301" s="40" t="s">
        <v>8072</v>
      </c>
      <c r="F1301" s="40" t="s">
        <v>7898</v>
      </c>
      <c r="G1301" s="40" t="s">
        <v>7900</v>
      </c>
      <c r="H1301" s="43">
        <f>I1301-1</f>
        <v>42159</v>
      </c>
      <c r="I1301" s="43">
        <f t="shared" si="86"/>
        <v>42160</v>
      </c>
      <c r="J1301" s="40" t="s">
        <v>6305</v>
      </c>
      <c r="K1301" s="40">
        <v>100</v>
      </c>
    </row>
    <row r="1302" spans="1:12">
      <c r="A1302" s="40" t="s">
        <v>8065</v>
      </c>
      <c r="B1302" s="40" t="s">
        <v>8050</v>
      </c>
      <c r="C1302" s="40" t="s">
        <v>65</v>
      </c>
      <c r="D1302" s="41" t="s">
        <v>7886</v>
      </c>
      <c r="E1302" s="40" t="s">
        <v>8072</v>
      </c>
      <c r="F1302" s="40" t="s">
        <v>7901</v>
      </c>
      <c r="G1302" s="40" t="s">
        <v>7902</v>
      </c>
      <c r="H1302" s="43">
        <f>I1302-5</f>
        <v>42160</v>
      </c>
      <c r="I1302" s="43">
        <f t="shared" si="86"/>
        <v>42165</v>
      </c>
      <c r="J1302" s="40" t="s">
        <v>6305</v>
      </c>
      <c r="K1302" s="40">
        <v>100</v>
      </c>
    </row>
    <row r="1303" spans="1:12" hidden="1">
      <c r="A1303" s="40" t="s">
        <v>8065</v>
      </c>
      <c r="B1303" s="40" t="s">
        <v>8050</v>
      </c>
      <c r="C1303" s="40" t="s">
        <v>65</v>
      </c>
      <c r="D1303" s="41" t="s">
        <v>7886</v>
      </c>
      <c r="E1303" s="40" t="s">
        <v>8072</v>
      </c>
      <c r="F1303" s="40" t="s">
        <v>7904</v>
      </c>
      <c r="G1303" s="40" t="s">
        <v>7905</v>
      </c>
      <c r="H1303" s="43">
        <f>I1303-3</f>
        <v>42165</v>
      </c>
      <c r="I1303" s="43">
        <f t="shared" si="86"/>
        <v>42168</v>
      </c>
      <c r="J1303" s="40" t="s">
        <v>6305</v>
      </c>
      <c r="K1303" s="40">
        <v>100</v>
      </c>
    </row>
    <row r="1304" spans="1:12" hidden="1">
      <c r="A1304" s="40" t="s">
        <v>8065</v>
      </c>
      <c r="B1304" s="40" t="s">
        <v>8050</v>
      </c>
      <c r="C1304" s="40" t="s">
        <v>65</v>
      </c>
      <c r="D1304" s="41" t="s">
        <v>7886</v>
      </c>
      <c r="E1304" s="40" t="s">
        <v>8072</v>
      </c>
      <c r="F1304" s="40" t="s">
        <v>7904</v>
      </c>
      <c r="G1304" s="40" t="s">
        <v>7906</v>
      </c>
      <c r="H1304" s="43">
        <f>I1304-2</f>
        <v>42168</v>
      </c>
      <c r="I1304" s="43">
        <f t="shared" si="86"/>
        <v>42170</v>
      </c>
      <c r="J1304" s="40" t="s">
        <v>6305</v>
      </c>
      <c r="K1304" s="40">
        <v>100</v>
      </c>
    </row>
    <row r="1305" spans="1:12" hidden="1">
      <c r="A1305" s="40" t="s">
        <v>8065</v>
      </c>
      <c r="B1305" s="40" t="s">
        <v>8050</v>
      </c>
      <c r="C1305" s="40" t="s">
        <v>65</v>
      </c>
      <c r="D1305" s="41" t="s">
        <v>7886</v>
      </c>
      <c r="E1305" s="40" t="s">
        <v>8072</v>
      </c>
      <c r="F1305" s="40" t="s">
        <v>7904</v>
      </c>
      <c r="G1305" s="40" t="s">
        <v>7907</v>
      </c>
      <c r="H1305" s="43">
        <f>I1305-2</f>
        <v>42170</v>
      </c>
      <c r="I1305" s="43">
        <f t="shared" si="86"/>
        <v>42172</v>
      </c>
      <c r="J1305" s="40" t="s">
        <v>6305</v>
      </c>
      <c r="K1305" s="40">
        <v>100</v>
      </c>
    </row>
    <row r="1306" spans="1:12" hidden="1">
      <c r="A1306" s="40" t="s">
        <v>8065</v>
      </c>
      <c r="B1306" s="40" t="s">
        <v>8050</v>
      </c>
      <c r="C1306" s="40" t="s">
        <v>65</v>
      </c>
      <c r="D1306" s="41" t="s">
        <v>7886</v>
      </c>
      <c r="E1306" s="40" t="s">
        <v>8072</v>
      </c>
      <c r="F1306" s="40" t="s">
        <v>7904</v>
      </c>
      <c r="G1306" s="40" t="s">
        <v>7908</v>
      </c>
      <c r="H1306" s="43">
        <f>I1306-1</f>
        <v>42172</v>
      </c>
      <c r="I1306" s="42">
        <v>42173</v>
      </c>
      <c r="J1306" s="40" t="s">
        <v>6305</v>
      </c>
      <c r="K1306" s="40">
        <v>100</v>
      </c>
      <c r="L1306" s="39" t="s">
        <v>7917</v>
      </c>
    </row>
    <row r="1307" spans="1:12" hidden="1">
      <c r="A1307" s="45" t="s">
        <v>7943</v>
      </c>
      <c r="B1307" s="49" t="s">
        <v>7927</v>
      </c>
      <c r="C1307" s="45" t="s">
        <v>7928</v>
      </c>
      <c r="D1307" s="41" t="s">
        <v>7929</v>
      </c>
      <c r="E1307" s="41" t="s">
        <v>8073</v>
      </c>
      <c r="F1307" s="41" t="s">
        <v>1048</v>
      </c>
      <c r="G1307" s="41" t="s">
        <v>7888</v>
      </c>
      <c r="H1307" s="42">
        <v>42157</v>
      </c>
      <c r="I1307" s="41"/>
      <c r="J1307" s="41"/>
      <c r="K1307" s="41"/>
      <c r="L1307" s="41"/>
    </row>
    <row r="1308" spans="1:12" hidden="1">
      <c r="A1308" s="45" t="s">
        <v>7943</v>
      </c>
      <c r="B1308" s="49" t="s">
        <v>7927</v>
      </c>
      <c r="C1308" s="45" t="s">
        <v>7928</v>
      </c>
      <c r="D1308" s="41" t="s">
        <v>7929</v>
      </c>
      <c r="E1308" s="41" t="s">
        <v>8073</v>
      </c>
      <c r="F1308" s="41" t="s">
        <v>1048</v>
      </c>
      <c r="G1308" s="41" t="s">
        <v>7889</v>
      </c>
      <c r="H1308" s="42"/>
      <c r="I1308" s="41"/>
      <c r="J1308" s="41"/>
      <c r="K1308" s="41"/>
      <c r="L1308" s="41"/>
    </row>
    <row r="1309" spans="1:12" hidden="1">
      <c r="A1309" s="45" t="s">
        <v>7943</v>
      </c>
      <c r="B1309" s="49" t="s">
        <v>7927</v>
      </c>
      <c r="C1309" s="45" t="s">
        <v>7928</v>
      </c>
      <c r="D1309" s="41" t="s">
        <v>7929</v>
      </c>
      <c r="E1309" s="41" t="s">
        <v>8073</v>
      </c>
      <c r="F1309" s="41" t="s">
        <v>1048</v>
      </c>
      <c r="G1309" s="41" t="s">
        <v>7890</v>
      </c>
      <c r="H1309" s="42"/>
      <c r="I1309" s="41"/>
      <c r="J1309" s="41"/>
      <c r="K1309" s="41"/>
      <c r="L1309" s="41"/>
    </row>
    <row r="1310" spans="1:12" hidden="1">
      <c r="A1310" s="45" t="s">
        <v>7943</v>
      </c>
      <c r="B1310" s="49" t="s">
        <v>7927</v>
      </c>
      <c r="C1310" s="45" t="s">
        <v>7928</v>
      </c>
      <c r="D1310" s="41" t="s">
        <v>7929</v>
      </c>
      <c r="E1310" s="41" t="s">
        <v>8073</v>
      </c>
      <c r="F1310" s="41" t="s">
        <v>1048</v>
      </c>
      <c r="G1310" s="41" t="s">
        <v>7891</v>
      </c>
      <c r="H1310" s="42"/>
      <c r="I1310" s="41"/>
      <c r="J1310" s="41"/>
      <c r="K1310" s="41"/>
      <c r="L1310" s="41"/>
    </row>
    <row r="1311" spans="1:12" hidden="1">
      <c r="A1311" s="45" t="s">
        <v>7943</v>
      </c>
      <c r="B1311" s="49" t="s">
        <v>7927</v>
      </c>
      <c r="C1311" s="45" t="s">
        <v>7928</v>
      </c>
      <c r="D1311" s="41" t="s">
        <v>7929</v>
      </c>
      <c r="E1311" s="41" t="s">
        <v>8073</v>
      </c>
      <c r="F1311" s="41" t="s">
        <v>1048</v>
      </c>
      <c r="G1311" s="41" t="s">
        <v>7892</v>
      </c>
      <c r="H1311" s="53"/>
      <c r="I1311" s="41"/>
      <c r="J1311" s="41"/>
      <c r="K1311" s="41"/>
      <c r="L1311" s="41"/>
    </row>
    <row r="1312" spans="1:12" hidden="1">
      <c r="A1312" s="45" t="s">
        <v>7943</v>
      </c>
      <c r="B1312" s="49" t="s">
        <v>7927</v>
      </c>
      <c r="C1312" s="45" t="s">
        <v>7928</v>
      </c>
      <c r="D1312" s="41" t="s">
        <v>7929</v>
      </c>
      <c r="E1312" s="41" t="s">
        <v>8073</v>
      </c>
      <c r="F1312" s="41" t="s">
        <v>1048</v>
      </c>
      <c r="G1312" s="41" t="s">
        <v>7893</v>
      </c>
      <c r="H1312" s="42"/>
      <c r="I1312" s="41"/>
      <c r="J1312" s="41"/>
      <c r="K1312" s="41"/>
      <c r="L1312" s="41"/>
    </row>
    <row r="1313" spans="1:12" hidden="1">
      <c r="A1313" s="45" t="s">
        <v>7943</v>
      </c>
      <c r="B1313" s="49" t="s">
        <v>7927</v>
      </c>
      <c r="C1313" s="45" t="s">
        <v>7928</v>
      </c>
      <c r="D1313" s="41" t="s">
        <v>7929</v>
      </c>
      <c r="E1313" s="41" t="s">
        <v>8073</v>
      </c>
      <c r="F1313" s="41" t="s">
        <v>1048</v>
      </c>
      <c r="G1313" s="41" t="s">
        <v>7894</v>
      </c>
      <c r="H1313" s="53">
        <v>42174</v>
      </c>
      <c r="I1313" s="41"/>
      <c r="J1313" s="41"/>
      <c r="K1313" s="41"/>
      <c r="L1313" s="41"/>
    </row>
    <row r="1314" spans="1:12" hidden="1">
      <c r="A1314" s="44" t="s">
        <v>7943</v>
      </c>
      <c r="B1314" s="48" t="s">
        <v>7927</v>
      </c>
      <c r="C1314" s="44" t="s">
        <v>7928</v>
      </c>
      <c r="D1314" s="41" t="s">
        <v>7929</v>
      </c>
      <c r="E1314" s="40" t="s">
        <v>8073</v>
      </c>
      <c r="F1314" s="40" t="s">
        <v>7895</v>
      </c>
      <c r="G1314" s="40" t="s">
        <v>7896</v>
      </c>
      <c r="H1314" s="43">
        <f>I1314-2</f>
        <v>42157</v>
      </c>
      <c r="I1314" s="43">
        <f t="shared" ref="I1314:I1320" si="87">H1315</f>
        <v>42159</v>
      </c>
      <c r="J1314" s="40" t="s">
        <v>7945</v>
      </c>
      <c r="K1314" s="40">
        <v>100</v>
      </c>
      <c r="L1314" s="40"/>
    </row>
    <row r="1315" spans="1:12" hidden="1">
      <c r="A1315" s="44" t="s">
        <v>7943</v>
      </c>
      <c r="B1315" s="48" t="s">
        <v>7927</v>
      </c>
      <c r="C1315" s="44" t="s">
        <v>7928</v>
      </c>
      <c r="D1315" s="41" t="s">
        <v>7929</v>
      </c>
      <c r="E1315" s="40" t="s">
        <v>8073</v>
      </c>
      <c r="F1315" s="40" t="s">
        <v>7898</v>
      </c>
      <c r="G1315" s="40" t="s">
        <v>7899</v>
      </c>
      <c r="H1315" s="43">
        <f>I1315-1</f>
        <v>42159</v>
      </c>
      <c r="I1315" s="43">
        <f t="shared" si="87"/>
        <v>42160</v>
      </c>
      <c r="J1315" s="40" t="s">
        <v>7945</v>
      </c>
      <c r="K1315" s="40">
        <v>100</v>
      </c>
      <c r="L1315" s="40"/>
    </row>
    <row r="1316" spans="1:12" hidden="1">
      <c r="A1316" s="44" t="s">
        <v>7943</v>
      </c>
      <c r="B1316" s="48" t="s">
        <v>7927</v>
      </c>
      <c r="C1316" s="44" t="s">
        <v>7928</v>
      </c>
      <c r="D1316" s="41" t="s">
        <v>7929</v>
      </c>
      <c r="E1316" s="40" t="s">
        <v>8073</v>
      </c>
      <c r="F1316" s="40" t="s">
        <v>7898</v>
      </c>
      <c r="G1316" s="40" t="s">
        <v>7925</v>
      </c>
      <c r="H1316" s="43">
        <f>I1316-1</f>
        <v>42160</v>
      </c>
      <c r="I1316" s="43">
        <f t="shared" si="87"/>
        <v>42161</v>
      </c>
      <c r="J1316" s="40" t="s">
        <v>7945</v>
      </c>
      <c r="K1316" s="40">
        <v>100</v>
      </c>
      <c r="L1316" s="40"/>
    </row>
    <row r="1317" spans="1:12">
      <c r="A1317" s="44" t="s">
        <v>7943</v>
      </c>
      <c r="B1317" s="48" t="s">
        <v>7927</v>
      </c>
      <c r="C1317" s="44" t="s">
        <v>7928</v>
      </c>
      <c r="D1317" s="41" t="s">
        <v>7929</v>
      </c>
      <c r="E1317" s="40" t="s">
        <v>8073</v>
      </c>
      <c r="F1317" s="40" t="s">
        <v>7901</v>
      </c>
      <c r="G1317" s="40" t="s">
        <v>7940</v>
      </c>
      <c r="H1317" s="43">
        <f>I1317-5</f>
        <v>42161</v>
      </c>
      <c r="I1317" s="43">
        <f t="shared" si="87"/>
        <v>42166</v>
      </c>
      <c r="J1317" s="40" t="s">
        <v>7945</v>
      </c>
      <c r="K1317" s="40">
        <v>100</v>
      </c>
      <c r="L1317" s="40"/>
    </row>
    <row r="1318" spans="1:12" hidden="1">
      <c r="A1318" s="44" t="s">
        <v>7943</v>
      </c>
      <c r="B1318" s="48" t="s">
        <v>7927</v>
      </c>
      <c r="C1318" s="44" t="s">
        <v>7928</v>
      </c>
      <c r="D1318" s="41" t="s">
        <v>7929</v>
      </c>
      <c r="E1318" s="40" t="s">
        <v>8073</v>
      </c>
      <c r="F1318" s="40" t="s">
        <v>7904</v>
      </c>
      <c r="G1318" s="40" t="s">
        <v>7905</v>
      </c>
      <c r="H1318" s="43">
        <f>I1318-3</f>
        <v>42166</v>
      </c>
      <c r="I1318" s="43">
        <f t="shared" si="87"/>
        <v>42169</v>
      </c>
      <c r="J1318" s="40" t="s">
        <v>7945</v>
      </c>
      <c r="K1318" s="40">
        <v>100</v>
      </c>
    </row>
    <row r="1319" spans="1:12" hidden="1">
      <c r="A1319" s="44" t="s">
        <v>7943</v>
      </c>
      <c r="B1319" s="48" t="s">
        <v>7927</v>
      </c>
      <c r="C1319" s="44" t="s">
        <v>7928</v>
      </c>
      <c r="D1319" s="41" t="s">
        <v>7929</v>
      </c>
      <c r="E1319" s="40" t="s">
        <v>8073</v>
      </c>
      <c r="F1319" s="40" t="s">
        <v>7904</v>
      </c>
      <c r="G1319" s="40" t="s">
        <v>7906</v>
      </c>
      <c r="H1319" s="43">
        <f>I1319-2</f>
        <v>42169</v>
      </c>
      <c r="I1319" s="43">
        <f t="shared" si="87"/>
        <v>42171</v>
      </c>
      <c r="J1319" s="40" t="s">
        <v>7945</v>
      </c>
      <c r="K1319" s="40">
        <v>100</v>
      </c>
    </row>
    <row r="1320" spans="1:12" hidden="1">
      <c r="A1320" s="44" t="s">
        <v>7943</v>
      </c>
      <c r="B1320" s="48" t="s">
        <v>7927</v>
      </c>
      <c r="C1320" s="44" t="s">
        <v>7928</v>
      </c>
      <c r="D1320" s="41" t="s">
        <v>7929</v>
      </c>
      <c r="E1320" s="40" t="s">
        <v>8073</v>
      </c>
      <c r="F1320" s="40" t="s">
        <v>7904</v>
      </c>
      <c r="G1320" s="40" t="s">
        <v>7907</v>
      </c>
      <c r="H1320" s="43">
        <f>I1320-2</f>
        <v>42171</v>
      </c>
      <c r="I1320" s="43">
        <f t="shared" si="87"/>
        <v>42173</v>
      </c>
      <c r="J1320" s="40" t="s">
        <v>7945</v>
      </c>
      <c r="K1320" s="40">
        <v>100</v>
      </c>
    </row>
    <row r="1321" spans="1:12" hidden="1">
      <c r="A1321" s="44" t="s">
        <v>7943</v>
      </c>
      <c r="B1321" s="48" t="s">
        <v>7927</v>
      </c>
      <c r="C1321" s="44" t="s">
        <v>7928</v>
      </c>
      <c r="D1321" s="41" t="s">
        <v>7929</v>
      </c>
      <c r="E1321" s="40" t="s">
        <v>8073</v>
      </c>
      <c r="F1321" s="40" t="s">
        <v>7904</v>
      </c>
      <c r="G1321" s="40" t="s">
        <v>7908</v>
      </c>
      <c r="H1321" s="43">
        <f>I1321-1</f>
        <v>42173</v>
      </c>
      <c r="I1321" s="53">
        <v>42174</v>
      </c>
      <c r="J1321" s="40" t="s">
        <v>7945</v>
      </c>
      <c r="K1321" s="40">
        <v>100</v>
      </c>
    </row>
    <row r="1322" spans="1:12" hidden="1">
      <c r="A1322" s="45" t="s">
        <v>7943</v>
      </c>
      <c r="B1322" s="49" t="s">
        <v>7927</v>
      </c>
      <c r="C1322" s="45" t="s">
        <v>7928</v>
      </c>
      <c r="D1322" s="41" t="s">
        <v>7929</v>
      </c>
      <c r="E1322" s="41" t="s">
        <v>8074</v>
      </c>
      <c r="F1322" s="41" t="s">
        <v>1048</v>
      </c>
      <c r="G1322" s="41" t="s">
        <v>7888</v>
      </c>
      <c r="H1322" s="42">
        <v>42157</v>
      </c>
      <c r="I1322" s="41"/>
      <c r="J1322" s="41"/>
      <c r="K1322" s="41"/>
      <c r="L1322" s="41"/>
    </row>
    <row r="1323" spans="1:12" hidden="1">
      <c r="A1323" s="45" t="s">
        <v>7943</v>
      </c>
      <c r="B1323" s="49" t="s">
        <v>7927</v>
      </c>
      <c r="C1323" s="45" t="s">
        <v>7928</v>
      </c>
      <c r="D1323" s="41" t="s">
        <v>7929</v>
      </c>
      <c r="E1323" s="41" t="s">
        <v>8074</v>
      </c>
      <c r="F1323" s="41" t="s">
        <v>1048</v>
      </c>
      <c r="G1323" s="41" t="s">
        <v>7889</v>
      </c>
      <c r="H1323" s="42"/>
      <c r="I1323" s="41"/>
      <c r="J1323" s="41"/>
      <c r="K1323" s="41"/>
      <c r="L1323" s="41"/>
    </row>
    <row r="1324" spans="1:12" hidden="1">
      <c r="A1324" s="45" t="s">
        <v>7943</v>
      </c>
      <c r="B1324" s="49" t="s">
        <v>7927</v>
      </c>
      <c r="C1324" s="45" t="s">
        <v>7928</v>
      </c>
      <c r="D1324" s="41" t="s">
        <v>7929</v>
      </c>
      <c r="E1324" s="41" t="s">
        <v>8074</v>
      </c>
      <c r="F1324" s="41" t="s">
        <v>1048</v>
      </c>
      <c r="G1324" s="41" t="s">
        <v>7890</v>
      </c>
      <c r="H1324" s="42"/>
      <c r="I1324" s="41"/>
      <c r="J1324" s="41"/>
      <c r="K1324" s="41"/>
      <c r="L1324" s="41"/>
    </row>
    <row r="1325" spans="1:12" hidden="1">
      <c r="A1325" s="45" t="s">
        <v>7943</v>
      </c>
      <c r="B1325" s="49" t="s">
        <v>7927</v>
      </c>
      <c r="C1325" s="45" t="s">
        <v>7928</v>
      </c>
      <c r="D1325" s="41" t="s">
        <v>7929</v>
      </c>
      <c r="E1325" s="41" t="s">
        <v>8074</v>
      </c>
      <c r="F1325" s="41" t="s">
        <v>1048</v>
      </c>
      <c r="G1325" s="41" t="s">
        <v>7891</v>
      </c>
      <c r="H1325" s="42"/>
      <c r="I1325" s="41"/>
      <c r="J1325" s="41"/>
      <c r="K1325" s="41"/>
      <c r="L1325" s="41"/>
    </row>
    <row r="1326" spans="1:12" hidden="1">
      <c r="A1326" s="45" t="s">
        <v>7943</v>
      </c>
      <c r="B1326" s="49" t="s">
        <v>7927</v>
      </c>
      <c r="C1326" s="45" t="s">
        <v>7928</v>
      </c>
      <c r="D1326" s="41" t="s">
        <v>7929</v>
      </c>
      <c r="E1326" s="41" t="s">
        <v>8074</v>
      </c>
      <c r="F1326" s="41" t="s">
        <v>1048</v>
      </c>
      <c r="G1326" s="41" t="s">
        <v>7892</v>
      </c>
      <c r="H1326" s="53"/>
      <c r="I1326" s="41"/>
      <c r="J1326" s="41"/>
      <c r="K1326" s="41"/>
      <c r="L1326" s="41"/>
    </row>
    <row r="1327" spans="1:12" hidden="1">
      <c r="A1327" s="45" t="s">
        <v>7943</v>
      </c>
      <c r="B1327" s="49" t="s">
        <v>7927</v>
      </c>
      <c r="C1327" s="45" t="s">
        <v>7928</v>
      </c>
      <c r="D1327" s="41" t="s">
        <v>7929</v>
      </c>
      <c r="E1327" s="41" t="s">
        <v>8074</v>
      </c>
      <c r="F1327" s="41" t="s">
        <v>1048</v>
      </c>
      <c r="G1327" s="41" t="s">
        <v>7893</v>
      </c>
      <c r="H1327" s="42"/>
      <c r="I1327" s="41"/>
      <c r="J1327" s="41"/>
      <c r="K1327" s="41"/>
      <c r="L1327" s="41"/>
    </row>
    <row r="1328" spans="1:12" hidden="1">
      <c r="A1328" s="45" t="s">
        <v>7943</v>
      </c>
      <c r="B1328" s="49" t="s">
        <v>7927</v>
      </c>
      <c r="C1328" s="45" t="s">
        <v>7928</v>
      </c>
      <c r="D1328" s="41" t="s">
        <v>7929</v>
      </c>
      <c r="E1328" s="41" t="s">
        <v>8074</v>
      </c>
      <c r="F1328" s="41" t="s">
        <v>1048</v>
      </c>
      <c r="G1328" s="41" t="s">
        <v>7894</v>
      </c>
      <c r="H1328" s="53">
        <v>42174</v>
      </c>
      <c r="I1328" s="41"/>
      <c r="J1328" s="41"/>
      <c r="K1328" s="41"/>
      <c r="L1328" s="41"/>
    </row>
    <row r="1329" spans="1:12" hidden="1">
      <c r="A1329" s="44" t="s">
        <v>7943</v>
      </c>
      <c r="B1329" s="48" t="s">
        <v>7927</v>
      </c>
      <c r="C1329" s="44" t="s">
        <v>7928</v>
      </c>
      <c r="D1329" s="41" t="s">
        <v>7929</v>
      </c>
      <c r="E1329" s="40" t="s">
        <v>8074</v>
      </c>
      <c r="F1329" s="40" t="s">
        <v>7895</v>
      </c>
      <c r="G1329" s="40" t="s">
        <v>7896</v>
      </c>
      <c r="H1329" s="43">
        <f>I1329-2</f>
        <v>42157</v>
      </c>
      <c r="I1329" s="43">
        <f t="shared" ref="I1329:I1335" si="88">H1330</f>
        <v>42159</v>
      </c>
      <c r="J1329" s="40" t="s">
        <v>7945</v>
      </c>
      <c r="K1329" s="40">
        <v>100</v>
      </c>
      <c r="L1329" s="40"/>
    </row>
    <row r="1330" spans="1:12" hidden="1">
      <c r="A1330" s="44" t="s">
        <v>7943</v>
      </c>
      <c r="B1330" s="48" t="s">
        <v>7927</v>
      </c>
      <c r="C1330" s="44" t="s">
        <v>7928</v>
      </c>
      <c r="D1330" s="41" t="s">
        <v>7929</v>
      </c>
      <c r="E1330" s="40" t="s">
        <v>8074</v>
      </c>
      <c r="F1330" s="40" t="s">
        <v>7898</v>
      </c>
      <c r="G1330" s="40" t="s">
        <v>7899</v>
      </c>
      <c r="H1330" s="43">
        <f>I1330-1</f>
        <v>42159</v>
      </c>
      <c r="I1330" s="43">
        <f t="shared" si="88"/>
        <v>42160</v>
      </c>
      <c r="J1330" s="40" t="s">
        <v>7945</v>
      </c>
      <c r="K1330" s="40">
        <v>100</v>
      </c>
      <c r="L1330" s="40"/>
    </row>
    <row r="1331" spans="1:12" hidden="1">
      <c r="A1331" s="44" t="s">
        <v>7943</v>
      </c>
      <c r="B1331" s="48" t="s">
        <v>7927</v>
      </c>
      <c r="C1331" s="44" t="s">
        <v>7928</v>
      </c>
      <c r="D1331" s="41" t="s">
        <v>7929</v>
      </c>
      <c r="E1331" s="40" t="s">
        <v>8074</v>
      </c>
      <c r="F1331" s="40" t="s">
        <v>7898</v>
      </c>
      <c r="G1331" s="40" t="s">
        <v>7925</v>
      </c>
      <c r="H1331" s="43">
        <f>I1331-1</f>
        <v>42160</v>
      </c>
      <c r="I1331" s="43">
        <f t="shared" si="88"/>
        <v>42161</v>
      </c>
      <c r="J1331" s="40" t="s">
        <v>7945</v>
      </c>
      <c r="K1331" s="40">
        <v>100</v>
      </c>
      <c r="L1331" s="40"/>
    </row>
    <row r="1332" spans="1:12">
      <c r="A1332" s="44" t="s">
        <v>7943</v>
      </c>
      <c r="B1332" s="48" t="s">
        <v>7927</v>
      </c>
      <c r="C1332" s="44" t="s">
        <v>7928</v>
      </c>
      <c r="D1332" s="41" t="s">
        <v>7929</v>
      </c>
      <c r="E1332" s="40" t="s">
        <v>8074</v>
      </c>
      <c r="F1332" s="40" t="s">
        <v>7901</v>
      </c>
      <c r="G1332" s="40" t="s">
        <v>7940</v>
      </c>
      <c r="H1332" s="43">
        <f>I1332-5</f>
        <v>42161</v>
      </c>
      <c r="I1332" s="43">
        <f t="shared" si="88"/>
        <v>42166</v>
      </c>
      <c r="J1332" s="40" t="s">
        <v>7945</v>
      </c>
      <c r="K1332" s="40">
        <v>100</v>
      </c>
      <c r="L1332" s="40"/>
    </row>
    <row r="1333" spans="1:12" hidden="1">
      <c r="A1333" s="44" t="s">
        <v>7943</v>
      </c>
      <c r="B1333" s="48" t="s">
        <v>7927</v>
      </c>
      <c r="C1333" s="44" t="s">
        <v>7928</v>
      </c>
      <c r="D1333" s="41" t="s">
        <v>7929</v>
      </c>
      <c r="E1333" s="40" t="s">
        <v>8074</v>
      </c>
      <c r="F1333" s="40" t="s">
        <v>7904</v>
      </c>
      <c r="G1333" s="40" t="s">
        <v>7905</v>
      </c>
      <c r="H1333" s="43">
        <f>I1333-3</f>
        <v>42166</v>
      </c>
      <c r="I1333" s="43">
        <f t="shared" si="88"/>
        <v>42169</v>
      </c>
      <c r="J1333" s="40" t="s">
        <v>7945</v>
      </c>
      <c r="K1333" s="40">
        <v>100</v>
      </c>
    </row>
    <row r="1334" spans="1:12" hidden="1">
      <c r="A1334" s="44" t="s">
        <v>7943</v>
      </c>
      <c r="B1334" s="48" t="s">
        <v>7927</v>
      </c>
      <c r="C1334" s="44" t="s">
        <v>7928</v>
      </c>
      <c r="D1334" s="41" t="s">
        <v>7929</v>
      </c>
      <c r="E1334" s="40" t="s">
        <v>8074</v>
      </c>
      <c r="F1334" s="40" t="s">
        <v>7904</v>
      </c>
      <c r="G1334" s="40" t="s">
        <v>7906</v>
      </c>
      <c r="H1334" s="43">
        <f>I1334-2</f>
        <v>42169</v>
      </c>
      <c r="I1334" s="43">
        <f t="shared" si="88"/>
        <v>42171</v>
      </c>
      <c r="J1334" s="40" t="s">
        <v>7945</v>
      </c>
      <c r="K1334" s="40">
        <v>100</v>
      </c>
    </row>
    <row r="1335" spans="1:12" hidden="1">
      <c r="A1335" s="44" t="s">
        <v>7943</v>
      </c>
      <c r="B1335" s="48" t="s">
        <v>7927</v>
      </c>
      <c r="C1335" s="44" t="s">
        <v>7928</v>
      </c>
      <c r="D1335" s="41" t="s">
        <v>7929</v>
      </c>
      <c r="E1335" s="40" t="s">
        <v>8074</v>
      </c>
      <c r="F1335" s="40" t="s">
        <v>7904</v>
      </c>
      <c r="G1335" s="40" t="s">
        <v>7907</v>
      </c>
      <c r="H1335" s="43">
        <f>I1335-2</f>
        <v>42171</v>
      </c>
      <c r="I1335" s="43">
        <f t="shared" si="88"/>
        <v>42173</v>
      </c>
      <c r="J1335" s="40" t="s">
        <v>7945</v>
      </c>
      <c r="K1335" s="40">
        <v>100</v>
      </c>
    </row>
    <row r="1336" spans="1:12" hidden="1">
      <c r="A1336" s="44" t="s">
        <v>7943</v>
      </c>
      <c r="B1336" s="48" t="s">
        <v>7927</v>
      </c>
      <c r="C1336" s="44" t="s">
        <v>7928</v>
      </c>
      <c r="D1336" s="41" t="s">
        <v>7929</v>
      </c>
      <c r="E1336" s="40" t="s">
        <v>8074</v>
      </c>
      <c r="F1336" s="40" t="s">
        <v>7904</v>
      </c>
      <c r="G1336" s="40" t="s">
        <v>7908</v>
      </c>
      <c r="H1336" s="43">
        <f>I1336-1</f>
        <v>42173</v>
      </c>
      <c r="I1336" s="53">
        <v>42174</v>
      </c>
      <c r="J1336" s="40" t="s">
        <v>7945</v>
      </c>
      <c r="K1336" s="40">
        <v>100</v>
      </c>
      <c r="L1336" s="39" t="s">
        <v>7917</v>
      </c>
    </row>
    <row r="1337" spans="1:12" hidden="1">
      <c r="A1337" s="55" t="s">
        <v>8036</v>
      </c>
      <c r="B1337" s="49" t="s">
        <v>7927</v>
      </c>
      <c r="C1337" s="41" t="s">
        <v>7928</v>
      </c>
      <c r="D1337" s="41" t="s">
        <v>7929</v>
      </c>
      <c r="E1337" s="41" t="s">
        <v>8075</v>
      </c>
      <c r="F1337" s="41" t="s">
        <v>1048</v>
      </c>
      <c r="G1337" s="41" t="s">
        <v>7888</v>
      </c>
      <c r="H1337" s="42">
        <v>42159</v>
      </c>
      <c r="I1337" s="41"/>
      <c r="J1337" s="41"/>
      <c r="K1337" s="41"/>
      <c r="L1337" s="41"/>
    </row>
    <row r="1338" spans="1:12" hidden="1">
      <c r="A1338" s="55" t="s">
        <v>8036</v>
      </c>
      <c r="B1338" s="49" t="s">
        <v>7927</v>
      </c>
      <c r="C1338" s="41" t="s">
        <v>7928</v>
      </c>
      <c r="D1338" s="41" t="s">
        <v>7929</v>
      </c>
      <c r="E1338" s="41" t="s">
        <v>8075</v>
      </c>
      <c r="F1338" s="41" t="s">
        <v>1048</v>
      </c>
      <c r="G1338" s="41" t="s">
        <v>7889</v>
      </c>
      <c r="H1338" s="42"/>
      <c r="I1338" s="41"/>
      <c r="J1338" s="41"/>
      <c r="K1338" s="41"/>
      <c r="L1338" s="41"/>
    </row>
    <row r="1339" spans="1:12" hidden="1">
      <c r="A1339" s="55" t="s">
        <v>8036</v>
      </c>
      <c r="B1339" s="49" t="s">
        <v>7927</v>
      </c>
      <c r="C1339" s="41" t="s">
        <v>7928</v>
      </c>
      <c r="D1339" s="41" t="s">
        <v>7929</v>
      </c>
      <c r="E1339" s="41" t="s">
        <v>8075</v>
      </c>
      <c r="F1339" s="41" t="s">
        <v>1048</v>
      </c>
      <c r="G1339" s="41" t="s">
        <v>7890</v>
      </c>
      <c r="H1339" s="42"/>
      <c r="I1339" s="41"/>
      <c r="J1339" s="41"/>
      <c r="K1339" s="41"/>
      <c r="L1339" s="41"/>
    </row>
    <row r="1340" spans="1:12" hidden="1">
      <c r="A1340" s="55" t="s">
        <v>8036</v>
      </c>
      <c r="B1340" s="49" t="s">
        <v>7927</v>
      </c>
      <c r="C1340" s="41" t="s">
        <v>7928</v>
      </c>
      <c r="D1340" s="41" t="s">
        <v>7929</v>
      </c>
      <c r="E1340" s="41" t="s">
        <v>8075</v>
      </c>
      <c r="F1340" s="41" t="s">
        <v>1048</v>
      </c>
      <c r="G1340" s="41" t="s">
        <v>7891</v>
      </c>
      <c r="H1340" s="42"/>
      <c r="I1340" s="41"/>
      <c r="J1340" s="41"/>
      <c r="K1340" s="41"/>
      <c r="L1340" s="41"/>
    </row>
    <row r="1341" spans="1:12" hidden="1">
      <c r="A1341" s="55" t="s">
        <v>8036</v>
      </c>
      <c r="B1341" s="49" t="s">
        <v>7927</v>
      </c>
      <c r="C1341" s="41" t="s">
        <v>7928</v>
      </c>
      <c r="D1341" s="41" t="s">
        <v>7929</v>
      </c>
      <c r="E1341" s="41" t="s">
        <v>8075</v>
      </c>
      <c r="F1341" s="41" t="s">
        <v>1048</v>
      </c>
      <c r="G1341" s="41" t="s">
        <v>7892</v>
      </c>
      <c r="H1341" s="53"/>
      <c r="I1341" s="41"/>
      <c r="J1341" s="41"/>
      <c r="K1341" s="41"/>
      <c r="L1341" s="41"/>
    </row>
    <row r="1342" spans="1:12" hidden="1">
      <c r="A1342" s="55" t="s">
        <v>8036</v>
      </c>
      <c r="B1342" s="49" t="s">
        <v>7927</v>
      </c>
      <c r="C1342" s="41" t="s">
        <v>7928</v>
      </c>
      <c r="D1342" s="41" t="s">
        <v>7929</v>
      </c>
      <c r="E1342" s="41" t="s">
        <v>8075</v>
      </c>
      <c r="F1342" s="41" t="s">
        <v>1048</v>
      </c>
      <c r="G1342" s="41" t="s">
        <v>7893</v>
      </c>
      <c r="H1342" s="42"/>
      <c r="I1342" s="41"/>
      <c r="J1342" s="41"/>
      <c r="K1342" s="41"/>
      <c r="L1342" s="41"/>
    </row>
    <row r="1343" spans="1:12" hidden="1">
      <c r="A1343" s="55" t="s">
        <v>8036</v>
      </c>
      <c r="B1343" s="49" t="s">
        <v>7927</v>
      </c>
      <c r="C1343" s="41" t="s">
        <v>7928</v>
      </c>
      <c r="D1343" s="41" t="s">
        <v>7929</v>
      </c>
      <c r="E1343" s="41" t="s">
        <v>8075</v>
      </c>
      <c r="F1343" s="41" t="s">
        <v>1048</v>
      </c>
      <c r="G1343" s="41" t="s">
        <v>7894</v>
      </c>
      <c r="H1343" s="42">
        <v>42176</v>
      </c>
      <c r="I1343" s="41"/>
      <c r="J1343" s="41"/>
      <c r="K1343" s="41"/>
      <c r="L1343" s="41"/>
    </row>
    <row r="1344" spans="1:12" hidden="1">
      <c r="A1344" s="54" t="s">
        <v>8036</v>
      </c>
      <c r="B1344" s="48" t="s">
        <v>7927</v>
      </c>
      <c r="C1344" s="40" t="s">
        <v>7928</v>
      </c>
      <c r="D1344" s="41" t="s">
        <v>7929</v>
      </c>
      <c r="E1344" s="40" t="s">
        <v>8075</v>
      </c>
      <c r="F1344" s="40" t="s">
        <v>7895</v>
      </c>
      <c r="G1344" s="40" t="s">
        <v>7896</v>
      </c>
      <c r="H1344" s="43">
        <f>I1344-2</f>
        <v>42159</v>
      </c>
      <c r="I1344" s="43">
        <f t="shared" ref="I1344:I1350" si="89">H1345</f>
        <v>42161</v>
      </c>
      <c r="J1344" s="40" t="s">
        <v>5488</v>
      </c>
      <c r="K1344" s="40">
        <v>100</v>
      </c>
      <c r="L1344" s="40"/>
    </row>
    <row r="1345" spans="1:12" hidden="1">
      <c r="A1345" s="54" t="s">
        <v>8036</v>
      </c>
      <c r="B1345" s="48" t="s">
        <v>7927</v>
      </c>
      <c r="C1345" s="40" t="s">
        <v>7928</v>
      </c>
      <c r="D1345" s="41" t="s">
        <v>7929</v>
      </c>
      <c r="E1345" s="40" t="s">
        <v>8075</v>
      </c>
      <c r="F1345" s="40" t="s">
        <v>7898</v>
      </c>
      <c r="G1345" s="40" t="s">
        <v>7899</v>
      </c>
      <c r="H1345" s="43">
        <f>I1345-1</f>
        <v>42161</v>
      </c>
      <c r="I1345" s="43">
        <f t="shared" si="89"/>
        <v>42162</v>
      </c>
      <c r="J1345" s="40" t="s">
        <v>5488</v>
      </c>
      <c r="K1345" s="40">
        <v>100</v>
      </c>
      <c r="L1345" s="40"/>
    </row>
    <row r="1346" spans="1:12" hidden="1">
      <c r="A1346" s="54" t="s">
        <v>8036</v>
      </c>
      <c r="B1346" s="48" t="s">
        <v>7927</v>
      </c>
      <c r="C1346" s="40" t="s">
        <v>7928</v>
      </c>
      <c r="D1346" s="41" t="s">
        <v>7929</v>
      </c>
      <c r="E1346" s="40" t="s">
        <v>8075</v>
      </c>
      <c r="F1346" s="40" t="s">
        <v>7898</v>
      </c>
      <c r="G1346" s="40" t="s">
        <v>7925</v>
      </c>
      <c r="H1346" s="43">
        <f>I1346-1</f>
        <v>42162</v>
      </c>
      <c r="I1346" s="43">
        <f t="shared" si="89"/>
        <v>42163</v>
      </c>
      <c r="J1346" s="40" t="s">
        <v>5488</v>
      </c>
      <c r="K1346" s="40">
        <v>100</v>
      </c>
      <c r="L1346" s="40"/>
    </row>
    <row r="1347" spans="1:12">
      <c r="A1347" s="54" t="s">
        <v>8036</v>
      </c>
      <c r="B1347" s="48" t="s">
        <v>7927</v>
      </c>
      <c r="C1347" s="40" t="s">
        <v>7928</v>
      </c>
      <c r="D1347" s="41" t="s">
        <v>7929</v>
      </c>
      <c r="E1347" s="40" t="s">
        <v>8075</v>
      </c>
      <c r="F1347" s="40" t="s">
        <v>7901</v>
      </c>
      <c r="G1347" s="40" t="s">
        <v>7940</v>
      </c>
      <c r="H1347" s="43">
        <f>I1347-5</f>
        <v>42163</v>
      </c>
      <c r="I1347" s="43">
        <f t="shared" si="89"/>
        <v>42168</v>
      </c>
      <c r="J1347" s="40" t="s">
        <v>5488</v>
      </c>
      <c r="K1347" s="40">
        <v>100</v>
      </c>
      <c r="L1347" s="40"/>
    </row>
    <row r="1348" spans="1:12" hidden="1">
      <c r="A1348" s="54" t="s">
        <v>8036</v>
      </c>
      <c r="B1348" s="48" t="s">
        <v>7927</v>
      </c>
      <c r="C1348" s="40" t="s">
        <v>7928</v>
      </c>
      <c r="D1348" s="41" t="s">
        <v>7929</v>
      </c>
      <c r="E1348" s="40" t="s">
        <v>8075</v>
      </c>
      <c r="F1348" s="40" t="s">
        <v>7904</v>
      </c>
      <c r="G1348" s="40" t="s">
        <v>7905</v>
      </c>
      <c r="H1348" s="43">
        <f>I1348-3</f>
        <v>42168</v>
      </c>
      <c r="I1348" s="43">
        <f t="shared" si="89"/>
        <v>42171</v>
      </c>
      <c r="J1348" s="40" t="s">
        <v>5488</v>
      </c>
      <c r="K1348" s="40">
        <v>100</v>
      </c>
    </row>
    <row r="1349" spans="1:12" hidden="1">
      <c r="A1349" s="54" t="s">
        <v>8036</v>
      </c>
      <c r="B1349" s="48" t="s">
        <v>7927</v>
      </c>
      <c r="C1349" s="40" t="s">
        <v>7928</v>
      </c>
      <c r="D1349" s="41" t="s">
        <v>7929</v>
      </c>
      <c r="E1349" s="40" t="s">
        <v>8075</v>
      </c>
      <c r="F1349" s="40" t="s">
        <v>7904</v>
      </c>
      <c r="G1349" s="40" t="s">
        <v>7906</v>
      </c>
      <c r="H1349" s="43">
        <f>I1349-2</f>
        <v>42171</v>
      </c>
      <c r="I1349" s="43">
        <f t="shared" si="89"/>
        <v>42173</v>
      </c>
      <c r="J1349" s="40" t="s">
        <v>5488</v>
      </c>
      <c r="K1349" s="40">
        <v>100</v>
      </c>
    </row>
    <row r="1350" spans="1:12" hidden="1">
      <c r="A1350" s="54" t="s">
        <v>8036</v>
      </c>
      <c r="B1350" s="48" t="s">
        <v>7927</v>
      </c>
      <c r="C1350" s="40" t="s">
        <v>7928</v>
      </c>
      <c r="D1350" s="41" t="s">
        <v>7929</v>
      </c>
      <c r="E1350" s="40" t="s">
        <v>8075</v>
      </c>
      <c r="F1350" s="40" t="s">
        <v>7904</v>
      </c>
      <c r="G1350" s="40" t="s">
        <v>7907</v>
      </c>
      <c r="H1350" s="43">
        <f>I1350-2</f>
        <v>42173</v>
      </c>
      <c r="I1350" s="43">
        <f t="shared" si="89"/>
        <v>42175</v>
      </c>
      <c r="J1350" s="40" t="s">
        <v>5488</v>
      </c>
      <c r="K1350" s="40">
        <v>100</v>
      </c>
    </row>
    <row r="1351" spans="1:12" hidden="1">
      <c r="A1351" s="54" t="s">
        <v>8036</v>
      </c>
      <c r="B1351" s="48" t="s">
        <v>7927</v>
      </c>
      <c r="C1351" s="40" t="s">
        <v>7928</v>
      </c>
      <c r="D1351" s="41" t="s">
        <v>7929</v>
      </c>
      <c r="E1351" s="40" t="s">
        <v>8075</v>
      </c>
      <c r="F1351" s="40" t="s">
        <v>7904</v>
      </c>
      <c r="G1351" s="40" t="s">
        <v>7908</v>
      </c>
      <c r="H1351" s="43">
        <f>I1351-1</f>
        <v>42175</v>
      </c>
      <c r="I1351" s="42">
        <v>42176</v>
      </c>
      <c r="J1351" s="40" t="s">
        <v>5488</v>
      </c>
      <c r="K1351" s="40">
        <v>100</v>
      </c>
      <c r="L1351" s="39" t="s">
        <v>7917</v>
      </c>
    </row>
    <row r="1352" spans="1:12" hidden="1">
      <c r="A1352" s="41" t="s">
        <v>8076</v>
      </c>
      <c r="B1352" s="49" t="s">
        <v>7927</v>
      </c>
      <c r="C1352" s="41" t="s">
        <v>7928</v>
      </c>
      <c r="D1352" s="41" t="s">
        <v>7938</v>
      </c>
      <c r="E1352" s="41" t="s">
        <v>8077</v>
      </c>
      <c r="F1352" s="41" t="s">
        <v>1048</v>
      </c>
      <c r="G1352" s="41" t="s">
        <v>7888</v>
      </c>
      <c r="H1352" s="42">
        <v>42165</v>
      </c>
      <c r="I1352" s="41"/>
      <c r="J1352" s="41"/>
      <c r="K1352" s="41"/>
      <c r="L1352" s="40"/>
    </row>
    <row r="1353" spans="1:12" hidden="1">
      <c r="A1353" s="41" t="s">
        <v>8076</v>
      </c>
      <c r="B1353" s="49" t="s">
        <v>7927</v>
      </c>
      <c r="C1353" s="41" t="s">
        <v>7928</v>
      </c>
      <c r="D1353" s="41" t="s">
        <v>7938</v>
      </c>
      <c r="E1353" s="41" t="s">
        <v>8077</v>
      </c>
      <c r="F1353" s="41" t="s">
        <v>1048</v>
      </c>
      <c r="G1353" s="41" t="s">
        <v>7889</v>
      </c>
      <c r="H1353" s="42"/>
      <c r="I1353" s="41"/>
      <c r="J1353" s="41"/>
      <c r="K1353" s="41"/>
      <c r="L1353" s="40"/>
    </row>
    <row r="1354" spans="1:12" hidden="1">
      <c r="A1354" s="41" t="s">
        <v>8076</v>
      </c>
      <c r="B1354" s="49" t="s">
        <v>7927</v>
      </c>
      <c r="C1354" s="41" t="s">
        <v>7928</v>
      </c>
      <c r="D1354" s="41" t="s">
        <v>7938</v>
      </c>
      <c r="E1354" s="41" t="s">
        <v>8077</v>
      </c>
      <c r="F1354" s="41" t="s">
        <v>1048</v>
      </c>
      <c r="G1354" s="41" t="s">
        <v>7890</v>
      </c>
      <c r="H1354" s="41"/>
      <c r="I1354" s="41"/>
      <c r="J1354" s="41"/>
      <c r="K1354" s="41"/>
      <c r="L1354" s="40"/>
    </row>
    <row r="1355" spans="1:12" hidden="1">
      <c r="A1355" s="41" t="s">
        <v>8076</v>
      </c>
      <c r="B1355" s="49" t="s">
        <v>7927</v>
      </c>
      <c r="C1355" s="41" t="s">
        <v>7928</v>
      </c>
      <c r="D1355" s="41" t="s">
        <v>7938</v>
      </c>
      <c r="E1355" s="41" t="s">
        <v>8077</v>
      </c>
      <c r="F1355" s="41" t="s">
        <v>1048</v>
      </c>
      <c r="G1355" s="41" t="s">
        <v>7891</v>
      </c>
      <c r="H1355" s="42"/>
      <c r="I1355" s="41"/>
      <c r="J1355" s="41"/>
      <c r="K1355" s="41"/>
      <c r="L1355" s="40"/>
    </row>
    <row r="1356" spans="1:12" hidden="1">
      <c r="A1356" s="41" t="s">
        <v>8076</v>
      </c>
      <c r="B1356" s="49" t="s">
        <v>7927</v>
      </c>
      <c r="C1356" s="41" t="s">
        <v>7928</v>
      </c>
      <c r="D1356" s="41" t="s">
        <v>7938</v>
      </c>
      <c r="E1356" s="41" t="s">
        <v>8077</v>
      </c>
      <c r="F1356" s="41" t="s">
        <v>1048</v>
      </c>
      <c r="G1356" s="41" t="s">
        <v>7892</v>
      </c>
      <c r="H1356" s="44"/>
      <c r="I1356" s="41"/>
      <c r="J1356" s="41"/>
      <c r="K1356" s="41"/>
      <c r="L1356" s="40"/>
    </row>
    <row r="1357" spans="1:12" hidden="1">
      <c r="A1357" s="41" t="s">
        <v>8076</v>
      </c>
      <c r="B1357" s="49" t="s">
        <v>7927</v>
      </c>
      <c r="C1357" s="41" t="s">
        <v>7928</v>
      </c>
      <c r="D1357" s="41" t="s">
        <v>7938</v>
      </c>
      <c r="E1357" s="41" t="s">
        <v>8077</v>
      </c>
      <c r="F1357" s="41" t="s">
        <v>1048</v>
      </c>
      <c r="G1357" s="41" t="s">
        <v>7893</v>
      </c>
      <c r="H1357" s="44"/>
      <c r="I1357" s="41"/>
      <c r="J1357" s="41"/>
      <c r="K1357" s="41"/>
      <c r="L1357" s="40"/>
    </row>
    <row r="1358" spans="1:12" hidden="1">
      <c r="A1358" s="41" t="s">
        <v>8076</v>
      </c>
      <c r="B1358" s="49" t="s">
        <v>7927</v>
      </c>
      <c r="C1358" s="41" t="s">
        <v>7928</v>
      </c>
      <c r="D1358" s="41" t="s">
        <v>7938</v>
      </c>
      <c r="E1358" s="41" t="s">
        <v>8077</v>
      </c>
      <c r="F1358" s="41" t="s">
        <v>1048</v>
      </c>
      <c r="G1358" s="41" t="s">
        <v>7894</v>
      </c>
      <c r="H1358" s="42">
        <v>42182</v>
      </c>
      <c r="I1358" s="41"/>
      <c r="J1358" s="41"/>
      <c r="K1358" s="41"/>
      <c r="L1358" s="40"/>
    </row>
    <row r="1359" spans="1:12" hidden="1">
      <c r="A1359" s="40" t="s">
        <v>8076</v>
      </c>
      <c r="B1359" s="48" t="s">
        <v>7927</v>
      </c>
      <c r="C1359" s="40" t="s">
        <v>7928</v>
      </c>
      <c r="D1359" s="41" t="s">
        <v>7938</v>
      </c>
      <c r="E1359" s="40" t="s">
        <v>8077</v>
      </c>
      <c r="F1359" s="40" t="s">
        <v>7895</v>
      </c>
      <c r="G1359" s="40" t="s">
        <v>7896</v>
      </c>
      <c r="H1359" s="43">
        <f>I1359-2</f>
        <v>42165</v>
      </c>
      <c r="I1359" s="43">
        <f t="shared" ref="I1359:I1365" si="90">H1360</f>
        <v>42167</v>
      </c>
      <c r="J1359" s="40" t="s">
        <v>145</v>
      </c>
      <c r="K1359" s="40">
        <v>100</v>
      </c>
      <c r="L1359" s="40"/>
    </row>
    <row r="1360" spans="1:12" hidden="1">
      <c r="A1360" s="40" t="s">
        <v>8076</v>
      </c>
      <c r="B1360" s="48" t="s">
        <v>7927</v>
      </c>
      <c r="C1360" s="40" t="s">
        <v>7928</v>
      </c>
      <c r="D1360" s="41" t="s">
        <v>7938</v>
      </c>
      <c r="E1360" s="40" t="s">
        <v>8077</v>
      </c>
      <c r="F1360" s="40" t="s">
        <v>7898</v>
      </c>
      <c r="G1360" s="40" t="s">
        <v>7899</v>
      </c>
      <c r="H1360" s="43">
        <f>I1360-1</f>
        <v>42167</v>
      </c>
      <c r="I1360" s="43">
        <f t="shared" si="90"/>
        <v>42168</v>
      </c>
      <c r="J1360" s="40" t="s">
        <v>145</v>
      </c>
      <c r="K1360" s="40">
        <v>100</v>
      </c>
      <c r="L1360" s="40"/>
    </row>
    <row r="1361" spans="1:12" hidden="1">
      <c r="A1361" s="40" t="s">
        <v>8076</v>
      </c>
      <c r="B1361" s="48" t="s">
        <v>7927</v>
      </c>
      <c r="C1361" s="40" t="s">
        <v>7928</v>
      </c>
      <c r="D1361" s="41" t="s">
        <v>7938</v>
      </c>
      <c r="E1361" s="40" t="s">
        <v>8077</v>
      </c>
      <c r="F1361" s="40" t="s">
        <v>7898</v>
      </c>
      <c r="G1361" s="40" t="s">
        <v>7900</v>
      </c>
      <c r="H1361" s="43">
        <f>I1361-1</f>
        <v>42168</v>
      </c>
      <c r="I1361" s="43">
        <f t="shared" si="90"/>
        <v>42169</v>
      </c>
      <c r="J1361" s="40" t="s">
        <v>145</v>
      </c>
      <c r="K1361" s="40">
        <v>100</v>
      </c>
      <c r="L1361" s="40"/>
    </row>
    <row r="1362" spans="1:12">
      <c r="A1362" s="40" t="s">
        <v>8076</v>
      </c>
      <c r="B1362" s="48" t="s">
        <v>7927</v>
      </c>
      <c r="C1362" s="40" t="s">
        <v>7928</v>
      </c>
      <c r="D1362" s="41" t="s">
        <v>7938</v>
      </c>
      <c r="E1362" s="40" t="s">
        <v>8077</v>
      </c>
      <c r="F1362" s="40" t="s">
        <v>7901</v>
      </c>
      <c r="G1362" s="40" t="s">
        <v>7902</v>
      </c>
      <c r="H1362" s="43">
        <f>I1362-5</f>
        <v>42169</v>
      </c>
      <c r="I1362" s="43">
        <f t="shared" si="90"/>
        <v>42174</v>
      </c>
      <c r="J1362" s="40" t="s">
        <v>145</v>
      </c>
      <c r="K1362" s="40">
        <v>100</v>
      </c>
      <c r="L1362" s="40"/>
    </row>
    <row r="1363" spans="1:12" hidden="1">
      <c r="A1363" s="40" t="s">
        <v>8076</v>
      </c>
      <c r="B1363" s="48" t="s">
        <v>7927</v>
      </c>
      <c r="C1363" s="40" t="s">
        <v>7928</v>
      </c>
      <c r="D1363" s="41" t="s">
        <v>7938</v>
      </c>
      <c r="E1363" s="40" t="s">
        <v>8077</v>
      </c>
      <c r="F1363" s="40" t="s">
        <v>7904</v>
      </c>
      <c r="G1363" s="40" t="s">
        <v>7905</v>
      </c>
      <c r="H1363" s="43">
        <f>I1363-3</f>
        <v>42174</v>
      </c>
      <c r="I1363" s="43">
        <f t="shared" si="90"/>
        <v>42177</v>
      </c>
      <c r="J1363" s="40" t="s">
        <v>145</v>
      </c>
      <c r="K1363" s="40">
        <v>100</v>
      </c>
      <c r="L1363" s="40"/>
    </row>
    <row r="1364" spans="1:12" hidden="1">
      <c r="A1364" s="40" t="s">
        <v>8076</v>
      </c>
      <c r="B1364" s="48" t="s">
        <v>7927</v>
      </c>
      <c r="C1364" s="40" t="s">
        <v>7928</v>
      </c>
      <c r="D1364" s="41" t="s">
        <v>7938</v>
      </c>
      <c r="E1364" s="40" t="s">
        <v>8077</v>
      </c>
      <c r="F1364" s="40" t="s">
        <v>7904</v>
      </c>
      <c r="G1364" s="40" t="s">
        <v>7906</v>
      </c>
      <c r="H1364" s="43">
        <f>I1364-2</f>
        <v>42177</v>
      </c>
      <c r="I1364" s="43">
        <f t="shared" si="90"/>
        <v>42179</v>
      </c>
      <c r="J1364" s="40" t="s">
        <v>145</v>
      </c>
      <c r="K1364" s="40">
        <v>100</v>
      </c>
      <c r="L1364" s="40"/>
    </row>
    <row r="1365" spans="1:12" hidden="1">
      <c r="A1365" s="40" t="s">
        <v>8076</v>
      </c>
      <c r="B1365" s="48" t="s">
        <v>7927</v>
      </c>
      <c r="C1365" s="40" t="s">
        <v>7928</v>
      </c>
      <c r="D1365" s="41" t="s">
        <v>7938</v>
      </c>
      <c r="E1365" s="40" t="s">
        <v>8077</v>
      </c>
      <c r="F1365" s="40" t="s">
        <v>7904</v>
      </c>
      <c r="G1365" s="40" t="s">
        <v>7907</v>
      </c>
      <c r="H1365" s="43">
        <f>I1365-2</f>
        <v>42179</v>
      </c>
      <c r="I1365" s="43">
        <f t="shared" si="90"/>
        <v>42181</v>
      </c>
      <c r="J1365" s="40" t="s">
        <v>145</v>
      </c>
      <c r="K1365" s="40">
        <v>100</v>
      </c>
      <c r="L1365" s="40"/>
    </row>
    <row r="1366" spans="1:12" hidden="1">
      <c r="A1366" s="40" t="s">
        <v>8076</v>
      </c>
      <c r="B1366" s="48" t="s">
        <v>7927</v>
      </c>
      <c r="C1366" s="40" t="s">
        <v>7928</v>
      </c>
      <c r="D1366" s="41" t="s">
        <v>7938</v>
      </c>
      <c r="E1366" s="40" t="s">
        <v>8077</v>
      </c>
      <c r="F1366" s="40" t="s">
        <v>7904</v>
      </c>
      <c r="G1366" s="40" t="s">
        <v>7908</v>
      </c>
      <c r="H1366" s="43">
        <f>I1366-1</f>
        <v>42181</v>
      </c>
      <c r="I1366" s="42">
        <v>42182</v>
      </c>
      <c r="J1366" s="40" t="s">
        <v>145</v>
      </c>
      <c r="K1366" s="40">
        <v>100</v>
      </c>
      <c r="L1366" s="40" t="s">
        <v>7917</v>
      </c>
    </row>
    <row r="1367" spans="1:12" hidden="1">
      <c r="A1367" s="47" t="s">
        <v>4786</v>
      </c>
      <c r="B1367" s="41" t="s">
        <v>7927</v>
      </c>
      <c r="C1367" s="41" t="s">
        <v>7928</v>
      </c>
      <c r="D1367" s="41" t="s">
        <v>7929</v>
      </c>
      <c r="E1367" s="41" t="s">
        <v>8078</v>
      </c>
      <c r="F1367" s="41" t="s">
        <v>1048</v>
      </c>
      <c r="G1367" s="41" t="s">
        <v>7888</v>
      </c>
      <c r="H1367" s="42">
        <v>42173</v>
      </c>
      <c r="I1367" s="41"/>
    </row>
    <row r="1368" spans="1:12" hidden="1">
      <c r="A1368" s="47" t="s">
        <v>4786</v>
      </c>
      <c r="B1368" s="41" t="s">
        <v>7927</v>
      </c>
      <c r="C1368" s="41" t="s">
        <v>7928</v>
      </c>
      <c r="D1368" s="41" t="s">
        <v>7929</v>
      </c>
      <c r="E1368" s="41" t="s">
        <v>8078</v>
      </c>
      <c r="F1368" s="41" t="s">
        <v>1048</v>
      </c>
      <c r="G1368" s="41" t="s">
        <v>7889</v>
      </c>
      <c r="H1368" s="41"/>
      <c r="I1368" s="41"/>
    </row>
    <row r="1369" spans="1:12" hidden="1">
      <c r="A1369" s="47" t="s">
        <v>4786</v>
      </c>
      <c r="B1369" s="41" t="s">
        <v>7927</v>
      </c>
      <c r="C1369" s="41" t="s">
        <v>7928</v>
      </c>
      <c r="D1369" s="41" t="s">
        <v>7929</v>
      </c>
      <c r="E1369" s="41" t="s">
        <v>8078</v>
      </c>
      <c r="F1369" s="41" t="s">
        <v>1048</v>
      </c>
      <c r="G1369" s="41" t="s">
        <v>7890</v>
      </c>
      <c r="H1369" s="41"/>
      <c r="I1369" s="41"/>
    </row>
    <row r="1370" spans="1:12" hidden="1">
      <c r="A1370" s="47" t="s">
        <v>4786</v>
      </c>
      <c r="B1370" s="41" t="s">
        <v>7927</v>
      </c>
      <c r="C1370" s="41" t="s">
        <v>7928</v>
      </c>
      <c r="D1370" s="41" t="s">
        <v>7929</v>
      </c>
      <c r="E1370" s="41" t="s">
        <v>8078</v>
      </c>
      <c r="F1370" s="41" t="s">
        <v>1048</v>
      </c>
      <c r="G1370" s="41" t="s">
        <v>7891</v>
      </c>
      <c r="H1370" s="41"/>
      <c r="I1370" s="41"/>
    </row>
    <row r="1371" spans="1:12" hidden="1">
      <c r="A1371" s="47" t="s">
        <v>4786</v>
      </c>
      <c r="B1371" s="41" t="s">
        <v>7927</v>
      </c>
      <c r="C1371" s="41" t="s">
        <v>7928</v>
      </c>
      <c r="D1371" s="41" t="s">
        <v>7929</v>
      </c>
      <c r="E1371" s="41" t="s">
        <v>8078</v>
      </c>
      <c r="F1371" s="41" t="s">
        <v>1048</v>
      </c>
      <c r="G1371" s="41" t="s">
        <v>7892</v>
      </c>
      <c r="H1371" s="42"/>
      <c r="I1371" s="41"/>
    </row>
    <row r="1372" spans="1:12" hidden="1">
      <c r="A1372" s="47" t="s">
        <v>4786</v>
      </c>
      <c r="B1372" s="41" t="s">
        <v>7927</v>
      </c>
      <c r="C1372" s="41" t="s">
        <v>7928</v>
      </c>
      <c r="D1372" s="41" t="s">
        <v>7929</v>
      </c>
      <c r="E1372" s="41" t="s">
        <v>8078</v>
      </c>
      <c r="F1372" s="41" t="s">
        <v>1048</v>
      </c>
      <c r="G1372" s="41" t="s">
        <v>7893</v>
      </c>
      <c r="H1372" s="42"/>
      <c r="I1372" s="41"/>
    </row>
    <row r="1373" spans="1:12" hidden="1">
      <c r="A1373" s="47" t="s">
        <v>4786</v>
      </c>
      <c r="B1373" s="41" t="s">
        <v>7927</v>
      </c>
      <c r="C1373" s="41" t="s">
        <v>7928</v>
      </c>
      <c r="D1373" s="41" t="s">
        <v>7929</v>
      </c>
      <c r="E1373" s="41" t="s">
        <v>8078</v>
      </c>
      <c r="F1373" s="41" t="s">
        <v>1048</v>
      </c>
      <c r="G1373" s="41" t="s">
        <v>7894</v>
      </c>
      <c r="H1373" s="42">
        <v>42192</v>
      </c>
      <c r="I1373" s="41"/>
    </row>
    <row r="1374" spans="1:12" hidden="1">
      <c r="A1374" s="46" t="s">
        <v>4786</v>
      </c>
      <c r="B1374" s="40" t="s">
        <v>7927</v>
      </c>
      <c r="C1374" s="40" t="s">
        <v>7928</v>
      </c>
      <c r="D1374" s="41" t="s">
        <v>7929</v>
      </c>
      <c r="E1374" s="40" t="s">
        <v>8078</v>
      </c>
      <c r="F1374" s="40" t="s">
        <v>7895</v>
      </c>
      <c r="G1374" s="40" t="s">
        <v>7896</v>
      </c>
      <c r="H1374" s="43">
        <f>I1374-2</f>
        <v>42175</v>
      </c>
      <c r="I1374" s="43">
        <f t="shared" ref="I1374:I1380" si="91">H1375</f>
        <v>42177</v>
      </c>
      <c r="J1374" s="40" t="s">
        <v>145</v>
      </c>
      <c r="K1374" s="40">
        <v>100</v>
      </c>
    </row>
    <row r="1375" spans="1:12" hidden="1">
      <c r="A1375" s="46" t="s">
        <v>4786</v>
      </c>
      <c r="B1375" s="40" t="s">
        <v>7927</v>
      </c>
      <c r="C1375" s="40" t="s">
        <v>7928</v>
      </c>
      <c r="D1375" s="41" t="s">
        <v>7929</v>
      </c>
      <c r="E1375" s="40" t="s">
        <v>8078</v>
      </c>
      <c r="F1375" s="40" t="s">
        <v>7898</v>
      </c>
      <c r="G1375" s="40" t="s">
        <v>7899</v>
      </c>
      <c r="H1375" s="43">
        <f>I1375-1</f>
        <v>42177</v>
      </c>
      <c r="I1375" s="43">
        <f t="shared" si="91"/>
        <v>42178</v>
      </c>
      <c r="J1375" s="40" t="s">
        <v>145</v>
      </c>
      <c r="K1375" s="40">
        <v>100</v>
      </c>
    </row>
    <row r="1376" spans="1:12" hidden="1">
      <c r="A1376" s="46" t="s">
        <v>4786</v>
      </c>
      <c r="B1376" s="40" t="s">
        <v>7927</v>
      </c>
      <c r="C1376" s="40" t="s">
        <v>7928</v>
      </c>
      <c r="D1376" s="41" t="s">
        <v>7929</v>
      </c>
      <c r="E1376" s="40" t="s">
        <v>8078</v>
      </c>
      <c r="F1376" s="40" t="s">
        <v>7898</v>
      </c>
      <c r="G1376" s="40" t="s">
        <v>7900</v>
      </c>
      <c r="H1376" s="43">
        <f>I1376-1</f>
        <v>42178</v>
      </c>
      <c r="I1376" s="43">
        <f t="shared" si="91"/>
        <v>42179</v>
      </c>
      <c r="J1376" s="40" t="s">
        <v>145</v>
      </c>
      <c r="K1376" s="40">
        <v>100</v>
      </c>
    </row>
    <row r="1377" spans="1:12">
      <c r="A1377" s="46" t="s">
        <v>4786</v>
      </c>
      <c r="B1377" s="40" t="s">
        <v>7927</v>
      </c>
      <c r="C1377" s="40" t="s">
        <v>7928</v>
      </c>
      <c r="D1377" s="41" t="s">
        <v>7929</v>
      </c>
      <c r="E1377" s="40" t="s">
        <v>8078</v>
      </c>
      <c r="F1377" s="40" t="s">
        <v>7901</v>
      </c>
      <c r="G1377" s="40" t="s">
        <v>7902</v>
      </c>
      <c r="H1377" s="43">
        <f>I1377-5</f>
        <v>42179</v>
      </c>
      <c r="I1377" s="43">
        <f t="shared" si="91"/>
        <v>42184</v>
      </c>
      <c r="J1377" s="40" t="s">
        <v>145</v>
      </c>
      <c r="K1377" s="40">
        <v>100</v>
      </c>
    </row>
    <row r="1378" spans="1:12" hidden="1">
      <c r="A1378" s="46" t="s">
        <v>4786</v>
      </c>
      <c r="B1378" s="40" t="s">
        <v>7927</v>
      </c>
      <c r="C1378" s="40" t="s">
        <v>7928</v>
      </c>
      <c r="D1378" s="41" t="s">
        <v>7929</v>
      </c>
      <c r="E1378" s="40" t="s">
        <v>8078</v>
      </c>
      <c r="F1378" s="40" t="s">
        <v>7904</v>
      </c>
      <c r="G1378" s="40" t="s">
        <v>7905</v>
      </c>
      <c r="H1378" s="43">
        <f>I1378-3</f>
        <v>42184</v>
      </c>
      <c r="I1378" s="43">
        <f t="shared" si="91"/>
        <v>42187</v>
      </c>
      <c r="J1378" s="40" t="s">
        <v>145</v>
      </c>
      <c r="K1378" s="40">
        <v>100</v>
      </c>
    </row>
    <row r="1379" spans="1:12" hidden="1">
      <c r="A1379" s="46" t="s">
        <v>4786</v>
      </c>
      <c r="B1379" s="40" t="s">
        <v>7927</v>
      </c>
      <c r="C1379" s="40" t="s">
        <v>7928</v>
      </c>
      <c r="D1379" s="41" t="s">
        <v>7929</v>
      </c>
      <c r="E1379" s="40" t="s">
        <v>8078</v>
      </c>
      <c r="F1379" s="40" t="s">
        <v>7904</v>
      </c>
      <c r="G1379" s="40" t="s">
        <v>7906</v>
      </c>
      <c r="H1379" s="43">
        <f>I1379-2</f>
        <v>42187</v>
      </c>
      <c r="I1379" s="43">
        <f t="shared" si="91"/>
        <v>42189</v>
      </c>
      <c r="J1379" s="40" t="s">
        <v>145</v>
      </c>
      <c r="K1379" s="40">
        <v>100</v>
      </c>
    </row>
    <row r="1380" spans="1:12" hidden="1">
      <c r="A1380" s="46" t="s">
        <v>4786</v>
      </c>
      <c r="B1380" s="40" t="s">
        <v>7927</v>
      </c>
      <c r="C1380" s="40" t="s">
        <v>7928</v>
      </c>
      <c r="D1380" s="41" t="s">
        <v>7929</v>
      </c>
      <c r="E1380" s="40" t="s">
        <v>8078</v>
      </c>
      <c r="F1380" s="40" t="s">
        <v>7904</v>
      </c>
      <c r="G1380" s="40" t="s">
        <v>7907</v>
      </c>
      <c r="H1380" s="43">
        <f>I1380-2</f>
        <v>42189</v>
      </c>
      <c r="I1380" s="43">
        <f t="shared" si="91"/>
        <v>42191</v>
      </c>
      <c r="J1380" s="40" t="s">
        <v>145</v>
      </c>
      <c r="K1380" s="40">
        <v>100</v>
      </c>
    </row>
    <row r="1381" spans="1:12" hidden="1">
      <c r="A1381" s="46" t="s">
        <v>4786</v>
      </c>
      <c r="B1381" s="40" t="s">
        <v>7927</v>
      </c>
      <c r="C1381" s="40" t="s">
        <v>7928</v>
      </c>
      <c r="D1381" s="41" t="s">
        <v>7929</v>
      </c>
      <c r="E1381" s="40" t="s">
        <v>8078</v>
      </c>
      <c r="F1381" s="40" t="s">
        <v>7904</v>
      </c>
      <c r="G1381" s="40" t="s">
        <v>7908</v>
      </c>
      <c r="H1381" s="43">
        <f>I1381-1</f>
        <v>42191</v>
      </c>
      <c r="I1381" s="42">
        <v>42192</v>
      </c>
      <c r="J1381" s="40" t="s">
        <v>145</v>
      </c>
      <c r="K1381" s="40">
        <v>100</v>
      </c>
      <c r="L1381" s="40" t="s">
        <v>7917</v>
      </c>
    </row>
    <row r="1382" spans="1:12" hidden="1">
      <c r="A1382" s="41" t="s">
        <v>8033</v>
      </c>
      <c r="B1382" s="49" t="s">
        <v>7927</v>
      </c>
      <c r="C1382" s="45" t="s">
        <v>7928</v>
      </c>
      <c r="D1382" s="41" t="s">
        <v>7929</v>
      </c>
      <c r="E1382" s="41" t="s">
        <v>8079</v>
      </c>
      <c r="F1382" s="41" t="s">
        <v>1048</v>
      </c>
      <c r="G1382" s="41" t="s">
        <v>7888</v>
      </c>
      <c r="H1382" s="42">
        <v>42173</v>
      </c>
      <c r="I1382" s="41"/>
      <c r="J1382" s="41"/>
      <c r="K1382" s="41"/>
      <c r="L1382" s="41"/>
    </row>
    <row r="1383" spans="1:12" hidden="1">
      <c r="A1383" s="41" t="s">
        <v>8033</v>
      </c>
      <c r="B1383" s="49" t="s">
        <v>7927</v>
      </c>
      <c r="C1383" s="45" t="s">
        <v>7928</v>
      </c>
      <c r="D1383" s="41" t="s">
        <v>7929</v>
      </c>
      <c r="E1383" s="41" t="s">
        <v>8079</v>
      </c>
      <c r="F1383" s="41" t="s">
        <v>1048</v>
      </c>
      <c r="G1383" s="41" t="s">
        <v>7889</v>
      </c>
      <c r="H1383" s="41"/>
      <c r="I1383" s="41"/>
      <c r="J1383" s="41"/>
      <c r="K1383" s="41"/>
      <c r="L1383" s="41"/>
    </row>
    <row r="1384" spans="1:12" hidden="1">
      <c r="A1384" s="41" t="s">
        <v>8033</v>
      </c>
      <c r="B1384" s="49" t="s">
        <v>7927</v>
      </c>
      <c r="C1384" s="45" t="s">
        <v>7928</v>
      </c>
      <c r="D1384" s="41" t="s">
        <v>7929</v>
      </c>
      <c r="E1384" s="41" t="s">
        <v>8079</v>
      </c>
      <c r="F1384" s="41" t="s">
        <v>1048</v>
      </c>
      <c r="G1384" s="41" t="s">
        <v>7890</v>
      </c>
      <c r="H1384" s="41"/>
      <c r="I1384" s="41"/>
      <c r="J1384" s="41"/>
      <c r="K1384" s="41"/>
      <c r="L1384" s="41"/>
    </row>
    <row r="1385" spans="1:12" hidden="1">
      <c r="A1385" s="41" t="s">
        <v>8033</v>
      </c>
      <c r="B1385" s="49" t="s">
        <v>7927</v>
      </c>
      <c r="C1385" s="45" t="s">
        <v>7928</v>
      </c>
      <c r="D1385" s="41" t="s">
        <v>7929</v>
      </c>
      <c r="E1385" s="41" t="s">
        <v>8079</v>
      </c>
      <c r="F1385" s="41" t="s">
        <v>1048</v>
      </c>
      <c r="G1385" s="41" t="s">
        <v>7891</v>
      </c>
      <c r="H1385" s="41"/>
      <c r="I1385" s="41"/>
      <c r="J1385" s="41"/>
      <c r="K1385" s="41"/>
      <c r="L1385" s="41"/>
    </row>
    <row r="1386" spans="1:12" hidden="1">
      <c r="A1386" s="41" t="s">
        <v>8033</v>
      </c>
      <c r="B1386" s="49" t="s">
        <v>7927</v>
      </c>
      <c r="C1386" s="45" t="s">
        <v>7928</v>
      </c>
      <c r="D1386" s="41" t="s">
        <v>7929</v>
      </c>
      <c r="E1386" s="41" t="s">
        <v>8079</v>
      </c>
      <c r="F1386" s="41" t="s">
        <v>1048</v>
      </c>
      <c r="G1386" s="41" t="s">
        <v>7892</v>
      </c>
      <c r="H1386" s="42"/>
      <c r="I1386" s="41"/>
      <c r="J1386" s="41"/>
      <c r="K1386" s="41"/>
      <c r="L1386" s="41"/>
    </row>
    <row r="1387" spans="1:12" hidden="1">
      <c r="A1387" s="41" t="s">
        <v>8033</v>
      </c>
      <c r="B1387" s="49" t="s">
        <v>7927</v>
      </c>
      <c r="C1387" s="45" t="s">
        <v>7928</v>
      </c>
      <c r="D1387" s="41" t="s">
        <v>7929</v>
      </c>
      <c r="E1387" s="41" t="s">
        <v>8079</v>
      </c>
      <c r="F1387" s="41" t="s">
        <v>1048</v>
      </c>
      <c r="G1387" s="41" t="s">
        <v>7893</v>
      </c>
      <c r="H1387" s="42"/>
      <c r="I1387" s="41"/>
      <c r="J1387" s="41"/>
      <c r="K1387" s="41"/>
      <c r="L1387" s="41"/>
    </row>
    <row r="1388" spans="1:12" hidden="1">
      <c r="A1388" s="41" t="s">
        <v>8033</v>
      </c>
      <c r="B1388" s="49" t="s">
        <v>7927</v>
      </c>
      <c r="C1388" s="45" t="s">
        <v>7928</v>
      </c>
      <c r="D1388" s="41" t="s">
        <v>7929</v>
      </c>
      <c r="E1388" s="41" t="s">
        <v>8079</v>
      </c>
      <c r="F1388" s="41" t="s">
        <v>1048</v>
      </c>
      <c r="G1388" s="41" t="s">
        <v>7894</v>
      </c>
      <c r="H1388" s="42">
        <v>42192</v>
      </c>
      <c r="I1388" s="41"/>
      <c r="J1388" s="41"/>
      <c r="K1388" s="41"/>
      <c r="L1388" s="41"/>
    </row>
    <row r="1389" spans="1:12" hidden="1">
      <c r="A1389" s="40" t="s">
        <v>8033</v>
      </c>
      <c r="B1389" s="48" t="s">
        <v>7927</v>
      </c>
      <c r="C1389" s="44" t="s">
        <v>7928</v>
      </c>
      <c r="D1389" s="41" t="s">
        <v>7929</v>
      </c>
      <c r="E1389" s="40" t="s">
        <v>8079</v>
      </c>
      <c r="F1389" s="40" t="s">
        <v>7895</v>
      </c>
      <c r="G1389" s="40" t="s">
        <v>7896</v>
      </c>
      <c r="H1389" s="43">
        <f>I1389-2</f>
        <v>42175</v>
      </c>
      <c r="I1389" s="43">
        <f t="shared" ref="I1389:I1395" si="92">H1390</f>
        <v>42177</v>
      </c>
      <c r="J1389" s="40" t="s">
        <v>145</v>
      </c>
      <c r="K1389" s="40">
        <v>100</v>
      </c>
      <c r="L1389" s="40"/>
    </row>
    <row r="1390" spans="1:12" hidden="1">
      <c r="A1390" s="40" t="s">
        <v>8033</v>
      </c>
      <c r="B1390" s="48" t="s">
        <v>7927</v>
      </c>
      <c r="C1390" s="44" t="s">
        <v>7928</v>
      </c>
      <c r="D1390" s="41" t="s">
        <v>7929</v>
      </c>
      <c r="E1390" s="40" t="s">
        <v>8079</v>
      </c>
      <c r="F1390" s="40" t="s">
        <v>7898</v>
      </c>
      <c r="G1390" s="40" t="s">
        <v>7899</v>
      </c>
      <c r="H1390" s="43">
        <f>I1390-1</f>
        <v>42177</v>
      </c>
      <c r="I1390" s="43">
        <f t="shared" si="92"/>
        <v>42178</v>
      </c>
      <c r="J1390" s="40" t="s">
        <v>145</v>
      </c>
      <c r="K1390" s="40">
        <v>100</v>
      </c>
      <c r="L1390" s="40"/>
    </row>
    <row r="1391" spans="1:12" hidden="1">
      <c r="A1391" s="40" t="s">
        <v>8033</v>
      </c>
      <c r="B1391" s="48" t="s">
        <v>7927</v>
      </c>
      <c r="C1391" s="44" t="s">
        <v>7928</v>
      </c>
      <c r="D1391" s="41" t="s">
        <v>7929</v>
      </c>
      <c r="E1391" s="40" t="s">
        <v>8079</v>
      </c>
      <c r="F1391" s="40" t="s">
        <v>7898</v>
      </c>
      <c r="G1391" s="40" t="s">
        <v>7925</v>
      </c>
      <c r="H1391" s="43">
        <f>I1391-1</f>
        <v>42178</v>
      </c>
      <c r="I1391" s="43">
        <f t="shared" si="92"/>
        <v>42179</v>
      </c>
      <c r="J1391" s="40" t="s">
        <v>145</v>
      </c>
      <c r="K1391" s="40">
        <v>100</v>
      </c>
      <c r="L1391" s="40"/>
    </row>
    <row r="1392" spans="1:12">
      <c r="A1392" s="40" t="s">
        <v>8033</v>
      </c>
      <c r="B1392" s="48" t="s">
        <v>7927</v>
      </c>
      <c r="C1392" s="44" t="s">
        <v>7928</v>
      </c>
      <c r="D1392" s="41" t="s">
        <v>7929</v>
      </c>
      <c r="E1392" s="40" t="s">
        <v>8079</v>
      </c>
      <c r="F1392" s="40" t="s">
        <v>7901</v>
      </c>
      <c r="G1392" s="40" t="s">
        <v>7940</v>
      </c>
      <c r="H1392" s="43">
        <f>I1392-5</f>
        <v>42179</v>
      </c>
      <c r="I1392" s="43">
        <f t="shared" si="92"/>
        <v>42184</v>
      </c>
      <c r="J1392" s="40" t="s">
        <v>145</v>
      </c>
      <c r="K1392" s="40">
        <v>100</v>
      </c>
      <c r="L1392" s="40"/>
    </row>
    <row r="1393" spans="1:12" hidden="1">
      <c r="A1393" s="40" t="s">
        <v>8033</v>
      </c>
      <c r="B1393" s="48" t="s">
        <v>7927</v>
      </c>
      <c r="C1393" s="44" t="s">
        <v>7928</v>
      </c>
      <c r="D1393" s="41" t="s">
        <v>7929</v>
      </c>
      <c r="E1393" s="40" t="s">
        <v>8079</v>
      </c>
      <c r="F1393" s="40" t="s">
        <v>7904</v>
      </c>
      <c r="G1393" s="40" t="s">
        <v>7905</v>
      </c>
      <c r="H1393" s="43">
        <f>I1393-3</f>
        <v>42184</v>
      </c>
      <c r="I1393" s="43">
        <f t="shared" si="92"/>
        <v>42187</v>
      </c>
      <c r="J1393" s="40" t="s">
        <v>145</v>
      </c>
      <c r="K1393" s="40">
        <v>100</v>
      </c>
    </row>
    <row r="1394" spans="1:12" hidden="1">
      <c r="A1394" s="40" t="s">
        <v>8033</v>
      </c>
      <c r="B1394" s="48" t="s">
        <v>7927</v>
      </c>
      <c r="C1394" s="44" t="s">
        <v>7928</v>
      </c>
      <c r="D1394" s="41" t="s">
        <v>7929</v>
      </c>
      <c r="E1394" s="40" t="s">
        <v>8079</v>
      </c>
      <c r="F1394" s="40" t="s">
        <v>7904</v>
      </c>
      <c r="G1394" s="40" t="s">
        <v>7906</v>
      </c>
      <c r="H1394" s="43">
        <f>I1394-2</f>
        <v>42187</v>
      </c>
      <c r="I1394" s="43">
        <f t="shared" si="92"/>
        <v>42189</v>
      </c>
      <c r="J1394" s="40" t="s">
        <v>145</v>
      </c>
      <c r="K1394" s="40">
        <v>100</v>
      </c>
    </row>
    <row r="1395" spans="1:12" hidden="1">
      <c r="A1395" s="40" t="s">
        <v>8033</v>
      </c>
      <c r="B1395" s="48" t="s">
        <v>7927</v>
      </c>
      <c r="C1395" s="44" t="s">
        <v>7928</v>
      </c>
      <c r="D1395" s="41" t="s">
        <v>7929</v>
      </c>
      <c r="E1395" s="40" t="s">
        <v>8079</v>
      </c>
      <c r="F1395" s="40" t="s">
        <v>7904</v>
      </c>
      <c r="G1395" s="40" t="s">
        <v>7907</v>
      </c>
      <c r="H1395" s="43">
        <f>I1395-2</f>
        <v>42189</v>
      </c>
      <c r="I1395" s="43">
        <f t="shared" si="92"/>
        <v>42191</v>
      </c>
      <c r="J1395" s="40" t="s">
        <v>145</v>
      </c>
      <c r="K1395" s="40">
        <v>100</v>
      </c>
    </row>
    <row r="1396" spans="1:12" hidden="1">
      <c r="A1396" s="40" t="s">
        <v>8033</v>
      </c>
      <c r="B1396" s="48" t="s">
        <v>7927</v>
      </c>
      <c r="C1396" s="44" t="s">
        <v>7928</v>
      </c>
      <c r="D1396" s="41" t="s">
        <v>7929</v>
      </c>
      <c r="E1396" s="40" t="s">
        <v>8079</v>
      </c>
      <c r="F1396" s="40" t="s">
        <v>7904</v>
      </c>
      <c r="G1396" s="40" t="s">
        <v>7908</v>
      </c>
      <c r="H1396" s="43">
        <f>I1396-1</f>
        <v>42191</v>
      </c>
      <c r="I1396" s="42">
        <v>42192</v>
      </c>
      <c r="J1396" s="40" t="s">
        <v>145</v>
      </c>
      <c r="K1396" s="40">
        <v>100</v>
      </c>
      <c r="L1396" s="40" t="s">
        <v>7917</v>
      </c>
    </row>
    <row r="1397" spans="1:12" hidden="1">
      <c r="A1397" s="41" t="s">
        <v>8033</v>
      </c>
      <c r="B1397" s="49" t="s">
        <v>7927</v>
      </c>
      <c r="C1397" s="45" t="s">
        <v>7928</v>
      </c>
      <c r="D1397" s="41" t="s">
        <v>7929</v>
      </c>
      <c r="E1397" s="41" t="s">
        <v>8080</v>
      </c>
      <c r="F1397" s="41" t="s">
        <v>1048</v>
      </c>
      <c r="G1397" s="41" t="s">
        <v>7888</v>
      </c>
      <c r="H1397" s="42">
        <v>42173</v>
      </c>
      <c r="I1397" s="41"/>
      <c r="J1397" s="41"/>
      <c r="K1397" s="41"/>
      <c r="L1397" s="41"/>
    </row>
    <row r="1398" spans="1:12" hidden="1">
      <c r="A1398" s="41" t="s">
        <v>8033</v>
      </c>
      <c r="B1398" s="49" t="s">
        <v>7927</v>
      </c>
      <c r="C1398" s="45" t="s">
        <v>7928</v>
      </c>
      <c r="D1398" s="41" t="s">
        <v>7929</v>
      </c>
      <c r="E1398" s="41" t="s">
        <v>8080</v>
      </c>
      <c r="F1398" s="41" t="s">
        <v>1048</v>
      </c>
      <c r="G1398" s="41" t="s">
        <v>7889</v>
      </c>
      <c r="H1398" s="41"/>
      <c r="I1398" s="41"/>
      <c r="J1398" s="41"/>
      <c r="K1398" s="41"/>
      <c r="L1398" s="41"/>
    </row>
    <row r="1399" spans="1:12" hidden="1">
      <c r="A1399" s="41" t="s">
        <v>8033</v>
      </c>
      <c r="B1399" s="49" t="s">
        <v>7927</v>
      </c>
      <c r="C1399" s="45" t="s">
        <v>7928</v>
      </c>
      <c r="D1399" s="41" t="s">
        <v>7929</v>
      </c>
      <c r="E1399" s="41" t="s">
        <v>8080</v>
      </c>
      <c r="F1399" s="41" t="s">
        <v>1048</v>
      </c>
      <c r="G1399" s="41" t="s">
        <v>7890</v>
      </c>
      <c r="H1399" s="41"/>
      <c r="I1399" s="41"/>
      <c r="J1399" s="41"/>
      <c r="K1399" s="41"/>
      <c r="L1399" s="41"/>
    </row>
    <row r="1400" spans="1:12" hidden="1">
      <c r="A1400" s="41" t="s">
        <v>8033</v>
      </c>
      <c r="B1400" s="49" t="s">
        <v>7927</v>
      </c>
      <c r="C1400" s="45" t="s">
        <v>7928</v>
      </c>
      <c r="D1400" s="41" t="s">
        <v>7929</v>
      </c>
      <c r="E1400" s="41" t="s">
        <v>8080</v>
      </c>
      <c r="F1400" s="41" t="s">
        <v>1048</v>
      </c>
      <c r="G1400" s="41" t="s">
        <v>7891</v>
      </c>
      <c r="H1400" s="41"/>
      <c r="I1400" s="41"/>
      <c r="J1400" s="41"/>
      <c r="K1400" s="41"/>
      <c r="L1400" s="41"/>
    </row>
    <row r="1401" spans="1:12" hidden="1">
      <c r="A1401" s="41" t="s">
        <v>8033</v>
      </c>
      <c r="B1401" s="49" t="s">
        <v>7927</v>
      </c>
      <c r="C1401" s="45" t="s">
        <v>7928</v>
      </c>
      <c r="D1401" s="41" t="s">
        <v>7929</v>
      </c>
      <c r="E1401" s="41" t="s">
        <v>8080</v>
      </c>
      <c r="F1401" s="41" t="s">
        <v>1048</v>
      </c>
      <c r="G1401" s="41" t="s">
        <v>7892</v>
      </c>
      <c r="H1401" s="42"/>
      <c r="I1401" s="41"/>
      <c r="J1401" s="41"/>
      <c r="K1401" s="41"/>
      <c r="L1401" s="41"/>
    </row>
    <row r="1402" spans="1:12" hidden="1">
      <c r="A1402" s="41" t="s">
        <v>8033</v>
      </c>
      <c r="B1402" s="49" t="s">
        <v>7927</v>
      </c>
      <c r="C1402" s="45" t="s">
        <v>7928</v>
      </c>
      <c r="D1402" s="41" t="s">
        <v>7929</v>
      </c>
      <c r="E1402" s="41" t="s">
        <v>8080</v>
      </c>
      <c r="F1402" s="41" t="s">
        <v>1048</v>
      </c>
      <c r="G1402" s="41" t="s">
        <v>7893</v>
      </c>
      <c r="H1402" s="42"/>
      <c r="I1402" s="41"/>
      <c r="J1402" s="41"/>
      <c r="K1402" s="41"/>
      <c r="L1402" s="41"/>
    </row>
    <row r="1403" spans="1:12" hidden="1">
      <c r="A1403" s="41" t="s">
        <v>8033</v>
      </c>
      <c r="B1403" s="49" t="s">
        <v>7927</v>
      </c>
      <c r="C1403" s="45" t="s">
        <v>7928</v>
      </c>
      <c r="D1403" s="41" t="s">
        <v>7929</v>
      </c>
      <c r="E1403" s="41" t="s">
        <v>8080</v>
      </c>
      <c r="F1403" s="41" t="s">
        <v>1048</v>
      </c>
      <c r="G1403" s="41" t="s">
        <v>7894</v>
      </c>
      <c r="H1403" s="42">
        <v>42192</v>
      </c>
      <c r="I1403" s="41"/>
      <c r="J1403" s="41"/>
      <c r="K1403" s="41"/>
      <c r="L1403" s="41"/>
    </row>
    <row r="1404" spans="1:12" hidden="1">
      <c r="A1404" s="40" t="s">
        <v>8033</v>
      </c>
      <c r="B1404" s="48" t="s">
        <v>7927</v>
      </c>
      <c r="C1404" s="44" t="s">
        <v>7928</v>
      </c>
      <c r="D1404" s="41" t="s">
        <v>7929</v>
      </c>
      <c r="E1404" s="40" t="s">
        <v>8080</v>
      </c>
      <c r="F1404" s="40" t="s">
        <v>7895</v>
      </c>
      <c r="G1404" s="40" t="s">
        <v>7896</v>
      </c>
      <c r="H1404" s="43">
        <f>I1404-2</f>
        <v>42175</v>
      </c>
      <c r="I1404" s="43">
        <f t="shared" ref="I1404:I1410" si="93">H1405</f>
        <v>42177</v>
      </c>
      <c r="J1404" s="40" t="s">
        <v>145</v>
      </c>
      <c r="K1404" s="40">
        <v>100</v>
      </c>
      <c r="L1404" s="40"/>
    </row>
    <row r="1405" spans="1:12" hidden="1">
      <c r="A1405" s="40" t="s">
        <v>8033</v>
      </c>
      <c r="B1405" s="48" t="s">
        <v>7927</v>
      </c>
      <c r="C1405" s="44" t="s">
        <v>7928</v>
      </c>
      <c r="D1405" s="41" t="s">
        <v>7929</v>
      </c>
      <c r="E1405" s="40" t="s">
        <v>8080</v>
      </c>
      <c r="F1405" s="40" t="s">
        <v>7898</v>
      </c>
      <c r="G1405" s="40" t="s">
        <v>7899</v>
      </c>
      <c r="H1405" s="43">
        <f>I1405-1</f>
        <v>42177</v>
      </c>
      <c r="I1405" s="43">
        <f t="shared" si="93"/>
        <v>42178</v>
      </c>
      <c r="J1405" s="40" t="s">
        <v>145</v>
      </c>
      <c r="K1405" s="40">
        <v>100</v>
      </c>
      <c r="L1405" s="40"/>
    </row>
    <row r="1406" spans="1:12" hidden="1">
      <c r="A1406" s="40" t="s">
        <v>8033</v>
      </c>
      <c r="B1406" s="48" t="s">
        <v>7927</v>
      </c>
      <c r="C1406" s="44" t="s">
        <v>7928</v>
      </c>
      <c r="D1406" s="41" t="s">
        <v>7929</v>
      </c>
      <c r="E1406" s="40" t="s">
        <v>8080</v>
      </c>
      <c r="F1406" s="40" t="s">
        <v>7898</v>
      </c>
      <c r="G1406" s="40" t="s">
        <v>7925</v>
      </c>
      <c r="H1406" s="43">
        <f>I1406-1</f>
        <v>42178</v>
      </c>
      <c r="I1406" s="43">
        <f t="shared" si="93"/>
        <v>42179</v>
      </c>
      <c r="J1406" s="40" t="s">
        <v>145</v>
      </c>
      <c r="K1406" s="40">
        <v>100</v>
      </c>
      <c r="L1406" s="40"/>
    </row>
    <row r="1407" spans="1:12">
      <c r="A1407" s="40" t="s">
        <v>8033</v>
      </c>
      <c r="B1407" s="48" t="s">
        <v>7927</v>
      </c>
      <c r="C1407" s="44" t="s">
        <v>7928</v>
      </c>
      <c r="D1407" s="41" t="s">
        <v>7929</v>
      </c>
      <c r="E1407" s="40" t="s">
        <v>8080</v>
      </c>
      <c r="F1407" s="40" t="s">
        <v>7901</v>
      </c>
      <c r="G1407" s="40" t="s">
        <v>7940</v>
      </c>
      <c r="H1407" s="43">
        <f>I1407-5</f>
        <v>42179</v>
      </c>
      <c r="I1407" s="43">
        <f t="shared" si="93"/>
        <v>42184</v>
      </c>
      <c r="J1407" s="40" t="s">
        <v>145</v>
      </c>
      <c r="K1407" s="40">
        <v>100</v>
      </c>
      <c r="L1407" s="40"/>
    </row>
    <row r="1408" spans="1:12" hidden="1">
      <c r="A1408" s="40" t="s">
        <v>8033</v>
      </c>
      <c r="B1408" s="48" t="s">
        <v>7927</v>
      </c>
      <c r="C1408" s="44" t="s">
        <v>7928</v>
      </c>
      <c r="D1408" s="41" t="s">
        <v>7929</v>
      </c>
      <c r="E1408" s="40" t="s">
        <v>8080</v>
      </c>
      <c r="F1408" s="40" t="s">
        <v>7904</v>
      </c>
      <c r="G1408" s="40" t="s">
        <v>7905</v>
      </c>
      <c r="H1408" s="43">
        <f>I1408-3</f>
        <v>42184</v>
      </c>
      <c r="I1408" s="43">
        <f t="shared" si="93"/>
        <v>42187</v>
      </c>
      <c r="J1408" s="40" t="s">
        <v>145</v>
      </c>
      <c r="K1408" s="40">
        <v>100</v>
      </c>
    </row>
    <row r="1409" spans="1:12" hidden="1">
      <c r="A1409" s="40" t="s">
        <v>8033</v>
      </c>
      <c r="B1409" s="48" t="s">
        <v>7927</v>
      </c>
      <c r="C1409" s="44" t="s">
        <v>7928</v>
      </c>
      <c r="D1409" s="41" t="s">
        <v>7929</v>
      </c>
      <c r="E1409" s="40" t="s">
        <v>8080</v>
      </c>
      <c r="F1409" s="40" t="s">
        <v>7904</v>
      </c>
      <c r="G1409" s="40" t="s">
        <v>7906</v>
      </c>
      <c r="H1409" s="43">
        <f>I1409-2</f>
        <v>42187</v>
      </c>
      <c r="I1409" s="43">
        <f t="shared" si="93"/>
        <v>42189</v>
      </c>
      <c r="J1409" s="40" t="s">
        <v>145</v>
      </c>
      <c r="K1409" s="40">
        <v>100</v>
      </c>
    </row>
    <row r="1410" spans="1:12" hidden="1">
      <c r="A1410" s="40" t="s">
        <v>8033</v>
      </c>
      <c r="B1410" s="48" t="s">
        <v>7927</v>
      </c>
      <c r="C1410" s="44" t="s">
        <v>7928</v>
      </c>
      <c r="D1410" s="41" t="s">
        <v>7929</v>
      </c>
      <c r="E1410" s="40" t="s">
        <v>8080</v>
      </c>
      <c r="F1410" s="40" t="s">
        <v>7904</v>
      </c>
      <c r="G1410" s="40" t="s">
        <v>7907</v>
      </c>
      <c r="H1410" s="43">
        <f>I1410-2</f>
        <v>42189</v>
      </c>
      <c r="I1410" s="43">
        <f t="shared" si="93"/>
        <v>42191</v>
      </c>
      <c r="J1410" s="40" t="s">
        <v>145</v>
      </c>
      <c r="K1410" s="40">
        <v>100</v>
      </c>
    </row>
    <row r="1411" spans="1:12" hidden="1">
      <c r="A1411" s="40" t="s">
        <v>8033</v>
      </c>
      <c r="B1411" s="48" t="s">
        <v>7927</v>
      </c>
      <c r="C1411" s="44" t="s">
        <v>7928</v>
      </c>
      <c r="D1411" s="41" t="s">
        <v>7929</v>
      </c>
      <c r="E1411" s="40" t="s">
        <v>8080</v>
      </c>
      <c r="F1411" s="40" t="s">
        <v>7904</v>
      </c>
      <c r="G1411" s="40" t="s">
        <v>7908</v>
      </c>
      <c r="H1411" s="43">
        <f>I1411-1</f>
        <v>42191</v>
      </c>
      <c r="I1411" s="42">
        <v>42192</v>
      </c>
      <c r="J1411" s="40" t="s">
        <v>145</v>
      </c>
      <c r="K1411" s="40">
        <v>100</v>
      </c>
      <c r="L1411" s="40" t="s">
        <v>7917</v>
      </c>
    </row>
    <row r="1412" spans="1:12" hidden="1">
      <c r="A1412" s="41" t="s">
        <v>8081</v>
      </c>
      <c r="B1412" s="41" t="s">
        <v>102</v>
      </c>
      <c r="C1412" s="41" t="s">
        <v>65</v>
      </c>
      <c r="D1412" s="41" t="s">
        <v>7914</v>
      </c>
      <c r="E1412" s="41" t="s">
        <v>8082</v>
      </c>
      <c r="F1412" s="41" t="s">
        <v>1048</v>
      </c>
      <c r="G1412" s="41" t="s">
        <v>7888</v>
      </c>
      <c r="H1412" s="42">
        <v>42191</v>
      </c>
      <c r="I1412" s="41"/>
      <c r="J1412" s="41"/>
      <c r="K1412" s="41"/>
      <c r="L1412" s="40"/>
    </row>
    <row r="1413" spans="1:12" hidden="1">
      <c r="A1413" s="41" t="s">
        <v>8081</v>
      </c>
      <c r="B1413" s="41" t="s">
        <v>102</v>
      </c>
      <c r="C1413" s="41" t="s">
        <v>65</v>
      </c>
      <c r="D1413" s="41" t="s">
        <v>7914</v>
      </c>
      <c r="E1413" s="41" t="s">
        <v>8082</v>
      </c>
      <c r="F1413" s="41" t="s">
        <v>1048</v>
      </c>
      <c r="G1413" s="41" t="s">
        <v>7889</v>
      </c>
      <c r="H1413" s="42"/>
      <c r="I1413" s="41"/>
      <c r="J1413" s="41"/>
      <c r="K1413" s="41"/>
      <c r="L1413" s="40"/>
    </row>
    <row r="1414" spans="1:12" hidden="1">
      <c r="A1414" s="41" t="s">
        <v>8081</v>
      </c>
      <c r="B1414" s="41" t="s">
        <v>102</v>
      </c>
      <c r="C1414" s="41" t="s">
        <v>65</v>
      </c>
      <c r="D1414" s="41" t="s">
        <v>7914</v>
      </c>
      <c r="E1414" s="41" t="s">
        <v>8082</v>
      </c>
      <c r="F1414" s="41" t="s">
        <v>1048</v>
      </c>
      <c r="G1414" s="41" t="s">
        <v>7890</v>
      </c>
      <c r="H1414" s="41"/>
      <c r="I1414" s="41"/>
      <c r="J1414" s="41"/>
      <c r="K1414" s="41"/>
      <c r="L1414" s="40"/>
    </row>
    <row r="1415" spans="1:12" hidden="1">
      <c r="A1415" s="41" t="s">
        <v>8081</v>
      </c>
      <c r="B1415" s="41" t="s">
        <v>102</v>
      </c>
      <c r="C1415" s="41" t="s">
        <v>65</v>
      </c>
      <c r="D1415" s="41" t="s">
        <v>7914</v>
      </c>
      <c r="E1415" s="41" t="s">
        <v>8082</v>
      </c>
      <c r="F1415" s="41" t="s">
        <v>1048</v>
      </c>
      <c r="G1415" s="41" t="s">
        <v>7891</v>
      </c>
      <c r="H1415" s="42"/>
      <c r="I1415" s="41"/>
      <c r="J1415" s="41"/>
      <c r="K1415" s="41"/>
      <c r="L1415" s="40"/>
    </row>
    <row r="1416" spans="1:12" hidden="1">
      <c r="A1416" s="41" t="s">
        <v>8081</v>
      </c>
      <c r="B1416" s="41" t="s">
        <v>102</v>
      </c>
      <c r="C1416" s="41" t="s">
        <v>65</v>
      </c>
      <c r="D1416" s="41" t="s">
        <v>7914</v>
      </c>
      <c r="E1416" s="41" t="s">
        <v>8082</v>
      </c>
      <c r="F1416" s="41" t="s">
        <v>1048</v>
      </c>
      <c r="G1416" s="41" t="s">
        <v>7892</v>
      </c>
      <c r="H1416" s="44"/>
      <c r="I1416" s="41"/>
      <c r="J1416" s="41"/>
      <c r="K1416" s="41"/>
      <c r="L1416" s="40"/>
    </row>
    <row r="1417" spans="1:12" hidden="1">
      <c r="A1417" s="41" t="s">
        <v>8081</v>
      </c>
      <c r="B1417" s="41" t="s">
        <v>102</v>
      </c>
      <c r="C1417" s="41" t="s">
        <v>65</v>
      </c>
      <c r="D1417" s="41" t="s">
        <v>7914</v>
      </c>
      <c r="E1417" s="41" t="s">
        <v>8082</v>
      </c>
      <c r="F1417" s="41" t="s">
        <v>1048</v>
      </c>
      <c r="G1417" s="41" t="s">
        <v>7893</v>
      </c>
      <c r="H1417" s="44"/>
      <c r="I1417" s="41"/>
      <c r="J1417" s="41"/>
      <c r="K1417" s="41"/>
      <c r="L1417" s="40"/>
    </row>
    <row r="1418" spans="1:12" hidden="1">
      <c r="A1418" s="41" t="s">
        <v>8081</v>
      </c>
      <c r="B1418" s="41" t="s">
        <v>102</v>
      </c>
      <c r="C1418" s="41" t="s">
        <v>65</v>
      </c>
      <c r="D1418" s="41" t="s">
        <v>7914</v>
      </c>
      <c r="E1418" s="41" t="s">
        <v>8082</v>
      </c>
      <c r="F1418" s="41" t="s">
        <v>1048</v>
      </c>
      <c r="G1418" s="41" t="s">
        <v>7894</v>
      </c>
      <c r="H1418" s="42">
        <v>42208</v>
      </c>
      <c r="I1418" s="41"/>
      <c r="J1418" s="41"/>
      <c r="K1418" s="41"/>
      <c r="L1418" s="40"/>
    </row>
    <row r="1419" spans="1:12" hidden="1">
      <c r="A1419" s="40" t="s">
        <v>8081</v>
      </c>
      <c r="B1419" s="40" t="s">
        <v>102</v>
      </c>
      <c r="C1419" s="40" t="s">
        <v>65</v>
      </c>
      <c r="D1419" s="41" t="s">
        <v>7914</v>
      </c>
      <c r="E1419" s="40" t="s">
        <v>8082</v>
      </c>
      <c r="F1419" s="40" t="s">
        <v>7895</v>
      </c>
      <c r="G1419" s="40" t="s">
        <v>7896</v>
      </c>
      <c r="H1419" s="43">
        <f>I1419-2</f>
        <v>42191</v>
      </c>
      <c r="I1419" s="43">
        <f t="shared" ref="I1419:I1425" si="94">H1420</f>
        <v>42193</v>
      </c>
      <c r="J1419" s="40" t="s">
        <v>128</v>
      </c>
      <c r="K1419" s="40">
        <v>100</v>
      </c>
      <c r="L1419" s="40"/>
    </row>
    <row r="1420" spans="1:12" hidden="1">
      <c r="A1420" s="40" t="s">
        <v>8081</v>
      </c>
      <c r="B1420" s="40" t="s">
        <v>102</v>
      </c>
      <c r="C1420" s="40" t="s">
        <v>65</v>
      </c>
      <c r="D1420" s="41" t="s">
        <v>7914</v>
      </c>
      <c r="E1420" s="40" t="s">
        <v>8082</v>
      </c>
      <c r="F1420" s="40" t="s">
        <v>7898</v>
      </c>
      <c r="G1420" s="40" t="s">
        <v>7899</v>
      </c>
      <c r="H1420" s="43">
        <f>I1420-1</f>
        <v>42193</v>
      </c>
      <c r="I1420" s="43">
        <f t="shared" si="94"/>
        <v>42194</v>
      </c>
      <c r="J1420" s="40" t="s">
        <v>128</v>
      </c>
      <c r="K1420" s="40">
        <v>100</v>
      </c>
      <c r="L1420" s="40"/>
    </row>
    <row r="1421" spans="1:12" hidden="1">
      <c r="A1421" s="40" t="s">
        <v>8081</v>
      </c>
      <c r="B1421" s="40" t="s">
        <v>102</v>
      </c>
      <c r="C1421" s="40" t="s">
        <v>65</v>
      </c>
      <c r="D1421" s="41" t="s">
        <v>7914</v>
      </c>
      <c r="E1421" s="40" t="s">
        <v>8082</v>
      </c>
      <c r="F1421" s="40" t="s">
        <v>7898</v>
      </c>
      <c r="G1421" s="40" t="s">
        <v>7900</v>
      </c>
      <c r="H1421" s="43">
        <f>I1421-1</f>
        <v>42194</v>
      </c>
      <c r="I1421" s="43">
        <f t="shared" si="94"/>
        <v>42195</v>
      </c>
      <c r="J1421" s="40" t="s">
        <v>128</v>
      </c>
      <c r="K1421" s="40">
        <v>100</v>
      </c>
      <c r="L1421" s="40"/>
    </row>
    <row r="1422" spans="1:12">
      <c r="A1422" s="40" t="s">
        <v>8081</v>
      </c>
      <c r="B1422" s="40" t="s">
        <v>102</v>
      </c>
      <c r="C1422" s="40" t="s">
        <v>65</v>
      </c>
      <c r="D1422" s="41" t="s">
        <v>7914</v>
      </c>
      <c r="E1422" s="40" t="s">
        <v>8082</v>
      </c>
      <c r="F1422" s="40" t="s">
        <v>7901</v>
      </c>
      <c r="G1422" s="40" t="s">
        <v>7902</v>
      </c>
      <c r="H1422" s="43">
        <f>I1422-5</f>
        <v>42195</v>
      </c>
      <c r="I1422" s="43">
        <f t="shared" si="94"/>
        <v>42200</v>
      </c>
      <c r="J1422" s="40" t="s">
        <v>128</v>
      </c>
      <c r="K1422" s="40">
        <v>100</v>
      </c>
      <c r="L1422" s="40"/>
    </row>
    <row r="1423" spans="1:12" hidden="1">
      <c r="A1423" s="40" t="s">
        <v>8081</v>
      </c>
      <c r="B1423" s="40" t="s">
        <v>102</v>
      </c>
      <c r="C1423" s="40" t="s">
        <v>65</v>
      </c>
      <c r="D1423" s="41" t="s">
        <v>7914</v>
      </c>
      <c r="E1423" s="40" t="s">
        <v>8082</v>
      </c>
      <c r="F1423" s="40" t="s">
        <v>7904</v>
      </c>
      <c r="G1423" s="40" t="s">
        <v>7905</v>
      </c>
      <c r="H1423" s="43">
        <f>I1423-3</f>
        <v>42200</v>
      </c>
      <c r="I1423" s="43">
        <f t="shared" si="94"/>
        <v>42203</v>
      </c>
      <c r="J1423" s="40" t="s">
        <v>128</v>
      </c>
      <c r="K1423" s="40">
        <v>100</v>
      </c>
      <c r="L1423" s="40"/>
    </row>
    <row r="1424" spans="1:12" hidden="1">
      <c r="A1424" s="40" t="s">
        <v>8081</v>
      </c>
      <c r="B1424" s="40" t="s">
        <v>102</v>
      </c>
      <c r="C1424" s="40" t="s">
        <v>65</v>
      </c>
      <c r="D1424" s="41" t="s">
        <v>7914</v>
      </c>
      <c r="E1424" s="40" t="s">
        <v>8082</v>
      </c>
      <c r="F1424" s="40" t="s">
        <v>7904</v>
      </c>
      <c r="G1424" s="40" t="s">
        <v>7906</v>
      </c>
      <c r="H1424" s="43">
        <f>I1424-2</f>
        <v>42203</v>
      </c>
      <c r="I1424" s="43">
        <f t="shared" si="94"/>
        <v>42205</v>
      </c>
      <c r="J1424" s="40" t="s">
        <v>128</v>
      </c>
      <c r="K1424" s="40">
        <v>100</v>
      </c>
      <c r="L1424" s="40"/>
    </row>
    <row r="1425" spans="1:12" hidden="1">
      <c r="A1425" s="40" t="s">
        <v>8081</v>
      </c>
      <c r="B1425" s="40" t="s">
        <v>102</v>
      </c>
      <c r="C1425" s="40" t="s">
        <v>65</v>
      </c>
      <c r="D1425" s="41" t="s">
        <v>7914</v>
      </c>
      <c r="E1425" s="40" t="s">
        <v>8082</v>
      </c>
      <c r="F1425" s="40" t="s">
        <v>7904</v>
      </c>
      <c r="G1425" s="40" t="s">
        <v>7907</v>
      </c>
      <c r="H1425" s="43">
        <f>I1425-2</f>
        <v>42205</v>
      </c>
      <c r="I1425" s="43">
        <f t="shared" si="94"/>
        <v>42207</v>
      </c>
      <c r="J1425" s="40" t="s">
        <v>128</v>
      </c>
      <c r="K1425" s="40">
        <v>100</v>
      </c>
      <c r="L1425" s="40"/>
    </row>
    <row r="1426" spans="1:12" hidden="1">
      <c r="A1426" s="40" t="s">
        <v>8081</v>
      </c>
      <c r="B1426" s="40" t="s">
        <v>102</v>
      </c>
      <c r="C1426" s="40" t="s">
        <v>65</v>
      </c>
      <c r="D1426" s="41" t="s">
        <v>7914</v>
      </c>
      <c r="E1426" s="40" t="s">
        <v>8082</v>
      </c>
      <c r="F1426" s="40" t="s">
        <v>7904</v>
      </c>
      <c r="G1426" s="40" t="s">
        <v>7908</v>
      </c>
      <c r="H1426" s="43">
        <f>I1426-1</f>
        <v>42207</v>
      </c>
      <c r="I1426" s="42">
        <v>42208</v>
      </c>
      <c r="J1426" s="40" t="s">
        <v>128</v>
      </c>
      <c r="K1426" s="40">
        <v>100</v>
      </c>
      <c r="L1426" s="39" t="s">
        <v>7917</v>
      </c>
    </row>
    <row r="1427" spans="1:12" hidden="1">
      <c r="A1427" s="41" t="s">
        <v>8083</v>
      </c>
      <c r="B1427" s="49" t="s">
        <v>7927</v>
      </c>
      <c r="C1427" s="41" t="s">
        <v>7928</v>
      </c>
      <c r="D1427" s="41" t="s">
        <v>7938</v>
      </c>
      <c r="E1427" s="41" t="s">
        <v>8084</v>
      </c>
      <c r="F1427" s="41" t="s">
        <v>1048</v>
      </c>
      <c r="G1427" s="41" t="s">
        <v>7888</v>
      </c>
      <c r="H1427" s="42">
        <v>42191</v>
      </c>
      <c r="I1427" s="41"/>
      <c r="J1427" s="41"/>
      <c r="K1427" s="41"/>
      <c r="L1427" s="40"/>
    </row>
    <row r="1428" spans="1:12" hidden="1">
      <c r="A1428" s="41" t="s">
        <v>8083</v>
      </c>
      <c r="B1428" s="49" t="s">
        <v>7927</v>
      </c>
      <c r="C1428" s="41" t="s">
        <v>7928</v>
      </c>
      <c r="D1428" s="41" t="s">
        <v>7938</v>
      </c>
      <c r="E1428" s="41" t="s">
        <v>8084</v>
      </c>
      <c r="F1428" s="41" t="s">
        <v>1048</v>
      </c>
      <c r="G1428" s="41" t="s">
        <v>7889</v>
      </c>
      <c r="H1428" s="42"/>
      <c r="I1428" s="41"/>
      <c r="J1428" s="41"/>
      <c r="K1428" s="41"/>
      <c r="L1428" s="40"/>
    </row>
    <row r="1429" spans="1:12" hidden="1">
      <c r="A1429" s="41" t="s">
        <v>8083</v>
      </c>
      <c r="B1429" s="49" t="s">
        <v>7927</v>
      </c>
      <c r="C1429" s="41" t="s">
        <v>7928</v>
      </c>
      <c r="D1429" s="41" t="s">
        <v>7938</v>
      </c>
      <c r="E1429" s="41" t="s">
        <v>8084</v>
      </c>
      <c r="F1429" s="41" t="s">
        <v>1048</v>
      </c>
      <c r="G1429" s="41" t="s">
        <v>7890</v>
      </c>
      <c r="H1429" s="41"/>
      <c r="I1429" s="41"/>
      <c r="J1429" s="41"/>
      <c r="K1429" s="41"/>
      <c r="L1429" s="40"/>
    </row>
    <row r="1430" spans="1:12" hidden="1">
      <c r="A1430" s="41" t="s">
        <v>8083</v>
      </c>
      <c r="B1430" s="49" t="s">
        <v>7927</v>
      </c>
      <c r="C1430" s="41" t="s">
        <v>7928</v>
      </c>
      <c r="D1430" s="41" t="s">
        <v>7938</v>
      </c>
      <c r="E1430" s="41" t="s">
        <v>8084</v>
      </c>
      <c r="F1430" s="41" t="s">
        <v>1048</v>
      </c>
      <c r="G1430" s="41" t="s">
        <v>7891</v>
      </c>
      <c r="H1430" s="42"/>
      <c r="I1430" s="41"/>
      <c r="J1430" s="41"/>
      <c r="K1430" s="41"/>
      <c r="L1430" s="40"/>
    </row>
    <row r="1431" spans="1:12" hidden="1">
      <c r="A1431" s="41" t="s">
        <v>8083</v>
      </c>
      <c r="B1431" s="49" t="s">
        <v>7927</v>
      </c>
      <c r="C1431" s="41" t="s">
        <v>7928</v>
      </c>
      <c r="D1431" s="41" t="s">
        <v>7938</v>
      </c>
      <c r="E1431" s="41" t="s">
        <v>8084</v>
      </c>
      <c r="F1431" s="41" t="s">
        <v>1048</v>
      </c>
      <c r="G1431" s="41" t="s">
        <v>7892</v>
      </c>
      <c r="H1431" s="44"/>
      <c r="I1431" s="41"/>
      <c r="J1431" s="41"/>
      <c r="K1431" s="41"/>
      <c r="L1431" s="40"/>
    </row>
    <row r="1432" spans="1:12" hidden="1">
      <c r="A1432" s="41" t="s">
        <v>8083</v>
      </c>
      <c r="B1432" s="49" t="s">
        <v>7927</v>
      </c>
      <c r="C1432" s="41" t="s">
        <v>7928</v>
      </c>
      <c r="D1432" s="41" t="s">
        <v>7938</v>
      </c>
      <c r="E1432" s="41" t="s">
        <v>8084</v>
      </c>
      <c r="F1432" s="41" t="s">
        <v>1048</v>
      </c>
      <c r="G1432" s="41" t="s">
        <v>7893</v>
      </c>
      <c r="H1432" s="44"/>
      <c r="I1432" s="41"/>
      <c r="J1432" s="41"/>
      <c r="K1432" s="41"/>
      <c r="L1432" s="40"/>
    </row>
    <row r="1433" spans="1:12" hidden="1">
      <c r="A1433" s="41" t="s">
        <v>8083</v>
      </c>
      <c r="B1433" s="49" t="s">
        <v>7927</v>
      </c>
      <c r="C1433" s="41" t="s">
        <v>7928</v>
      </c>
      <c r="D1433" s="41" t="s">
        <v>7938</v>
      </c>
      <c r="E1433" s="41" t="s">
        <v>8084</v>
      </c>
      <c r="F1433" s="41" t="s">
        <v>1048</v>
      </c>
      <c r="G1433" s="41" t="s">
        <v>7894</v>
      </c>
      <c r="H1433" s="42">
        <v>42208</v>
      </c>
      <c r="I1433" s="41"/>
      <c r="J1433" s="41"/>
      <c r="K1433" s="41"/>
      <c r="L1433" s="40"/>
    </row>
    <row r="1434" spans="1:12" hidden="1">
      <c r="A1434" s="40" t="s">
        <v>8083</v>
      </c>
      <c r="B1434" s="48" t="s">
        <v>7927</v>
      </c>
      <c r="C1434" s="40" t="s">
        <v>7928</v>
      </c>
      <c r="D1434" s="41" t="s">
        <v>7938</v>
      </c>
      <c r="E1434" s="40" t="s">
        <v>8084</v>
      </c>
      <c r="F1434" s="40" t="s">
        <v>7895</v>
      </c>
      <c r="G1434" s="40" t="s">
        <v>7896</v>
      </c>
      <c r="H1434" s="43">
        <f>I1434-2</f>
        <v>42191</v>
      </c>
      <c r="I1434" s="43">
        <f t="shared" ref="I1434:I1440" si="95">H1435</f>
        <v>42193</v>
      </c>
      <c r="J1434" s="40" t="s">
        <v>145</v>
      </c>
      <c r="K1434" s="40">
        <v>100</v>
      </c>
      <c r="L1434" s="40"/>
    </row>
    <row r="1435" spans="1:12" hidden="1">
      <c r="A1435" s="40" t="s">
        <v>8083</v>
      </c>
      <c r="B1435" s="48" t="s">
        <v>7927</v>
      </c>
      <c r="C1435" s="40" t="s">
        <v>7928</v>
      </c>
      <c r="D1435" s="41" t="s">
        <v>7938</v>
      </c>
      <c r="E1435" s="40" t="s">
        <v>8084</v>
      </c>
      <c r="F1435" s="40" t="s">
        <v>7898</v>
      </c>
      <c r="G1435" s="40" t="s">
        <v>7899</v>
      </c>
      <c r="H1435" s="43">
        <f>I1435-1</f>
        <v>42193</v>
      </c>
      <c r="I1435" s="43">
        <f t="shared" si="95"/>
        <v>42194</v>
      </c>
      <c r="J1435" s="40" t="s">
        <v>145</v>
      </c>
      <c r="K1435" s="40">
        <v>100</v>
      </c>
      <c r="L1435" s="40"/>
    </row>
    <row r="1436" spans="1:12" hidden="1">
      <c r="A1436" s="40" t="s">
        <v>8083</v>
      </c>
      <c r="B1436" s="48" t="s">
        <v>7927</v>
      </c>
      <c r="C1436" s="40" t="s">
        <v>7928</v>
      </c>
      <c r="D1436" s="41" t="s">
        <v>7938</v>
      </c>
      <c r="E1436" s="40" t="s">
        <v>8084</v>
      </c>
      <c r="F1436" s="40" t="s">
        <v>7898</v>
      </c>
      <c r="G1436" s="40" t="s">
        <v>7900</v>
      </c>
      <c r="H1436" s="43">
        <f>I1436-1</f>
        <v>42194</v>
      </c>
      <c r="I1436" s="43">
        <f t="shared" si="95"/>
        <v>42195</v>
      </c>
      <c r="J1436" s="40" t="s">
        <v>145</v>
      </c>
      <c r="K1436" s="40">
        <v>100</v>
      </c>
      <c r="L1436" s="40"/>
    </row>
    <row r="1437" spans="1:12">
      <c r="A1437" s="40" t="s">
        <v>8083</v>
      </c>
      <c r="B1437" s="48" t="s">
        <v>7927</v>
      </c>
      <c r="C1437" s="40" t="s">
        <v>7928</v>
      </c>
      <c r="D1437" s="41" t="s">
        <v>7938</v>
      </c>
      <c r="E1437" s="40" t="s">
        <v>8084</v>
      </c>
      <c r="F1437" s="40" t="s">
        <v>7901</v>
      </c>
      <c r="G1437" s="40" t="s">
        <v>7902</v>
      </c>
      <c r="H1437" s="43">
        <f>I1437-5</f>
        <v>42195</v>
      </c>
      <c r="I1437" s="43">
        <f t="shared" si="95"/>
        <v>42200</v>
      </c>
      <c r="J1437" s="40" t="s">
        <v>145</v>
      </c>
      <c r="K1437" s="40">
        <v>100</v>
      </c>
      <c r="L1437" s="40"/>
    </row>
    <row r="1438" spans="1:12" hidden="1">
      <c r="A1438" s="40" t="s">
        <v>8083</v>
      </c>
      <c r="B1438" s="48" t="s">
        <v>7927</v>
      </c>
      <c r="C1438" s="40" t="s">
        <v>7928</v>
      </c>
      <c r="D1438" s="41" t="s">
        <v>7938</v>
      </c>
      <c r="E1438" s="40" t="s">
        <v>8084</v>
      </c>
      <c r="F1438" s="40" t="s">
        <v>7904</v>
      </c>
      <c r="G1438" s="40" t="s">
        <v>7905</v>
      </c>
      <c r="H1438" s="43">
        <f>I1438-3</f>
        <v>42200</v>
      </c>
      <c r="I1438" s="43">
        <f t="shared" si="95"/>
        <v>42203</v>
      </c>
      <c r="J1438" s="40" t="s">
        <v>145</v>
      </c>
      <c r="K1438" s="40">
        <v>100</v>
      </c>
      <c r="L1438" s="40"/>
    </row>
    <row r="1439" spans="1:12" hidden="1">
      <c r="A1439" s="40" t="s">
        <v>8083</v>
      </c>
      <c r="B1439" s="48" t="s">
        <v>7927</v>
      </c>
      <c r="C1439" s="40" t="s">
        <v>7928</v>
      </c>
      <c r="D1439" s="41" t="s">
        <v>7938</v>
      </c>
      <c r="E1439" s="40" t="s">
        <v>8084</v>
      </c>
      <c r="F1439" s="40" t="s">
        <v>7904</v>
      </c>
      <c r="G1439" s="40" t="s">
        <v>7906</v>
      </c>
      <c r="H1439" s="43">
        <f>I1439-2</f>
        <v>42203</v>
      </c>
      <c r="I1439" s="43">
        <f t="shared" si="95"/>
        <v>42205</v>
      </c>
      <c r="J1439" s="40" t="s">
        <v>145</v>
      </c>
      <c r="K1439" s="40">
        <v>100</v>
      </c>
      <c r="L1439" s="40"/>
    </row>
    <row r="1440" spans="1:12" hidden="1">
      <c r="A1440" s="40" t="s">
        <v>8083</v>
      </c>
      <c r="B1440" s="48" t="s">
        <v>7927</v>
      </c>
      <c r="C1440" s="40" t="s">
        <v>7928</v>
      </c>
      <c r="D1440" s="41" t="s">
        <v>7938</v>
      </c>
      <c r="E1440" s="40" t="s">
        <v>8084</v>
      </c>
      <c r="F1440" s="40" t="s">
        <v>7904</v>
      </c>
      <c r="G1440" s="40" t="s">
        <v>7907</v>
      </c>
      <c r="H1440" s="43">
        <f>I1440-2</f>
        <v>42205</v>
      </c>
      <c r="I1440" s="43">
        <f t="shared" si="95"/>
        <v>42207</v>
      </c>
      <c r="J1440" s="40" t="s">
        <v>145</v>
      </c>
      <c r="K1440" s="40">
        <v>100</v>
      </c>
      <c r="L1440" s="40"/>
    </row>
    <row r="1441" spans="1:12" hidden="1">
      <c r="A1441" s="40" t="s">
        <v>8083</v>
      </c>
      <c r="B1441" s="48" t="s">
        <v>7927</v>
      </c>
      <c r="C1441" s="40" t="s">
        <v>7928</v>
      </c>
      <c r="D1441" s="41" t="s">
        <v>7938</v>
      </c>
      <c r="E1441" s="40" t="s">
        <v>8084</v>
      </c>
      <c r="F1441" s="40" t="s">
        <v>7904</v>
      </c>
      <c r="G1441" s="40" t="s">
        <v>7908</v>
      </c>
      <c r="H1441" s="43">
        <f>I1441-1</f>
        <v>42207</v>
      </c>
      <c r="I1441" s="42">
        <v>42208</v>
      </c>
      <c r="J1441" s="40" t="s">
        <v>145</v>
      </c>
      <c r="K1441" s="40">
        <v>100</v>
      </c>
      <c r="L1441" s="40" t="s">
        <v>7917</v>
      </c>
    </row>
    <row r="1442" spans="1:12" hidden="1">
      <c r="A1442" s="41" t="s">
        <v>8085</v>
      </c>
      <c r="B1442" s="41" t="s">
        <v>102</v>
      </c>
      <c r="C1442" s="41" t="s">
        <v>65</v>
      </c>
      <c r="D1442" s="41" t="s">
        <v>7914</v>
      </c>
      <c r="E1442" s="41" t="s">
        <v>8086</v>
      </c>
      <c r="F1442" s="41" t="s">
        <v>1048</v>
      </c>
      <c r="G1442" s="41" t="s">
        <v>7888</v>
      </c>
      <c r="H1442" s="42">
        <v>42194</v>
      </c>
      <c r="I1442" s="41"/>
      <c r="J1442" s="41"/>
      <c r="K1442" s="41"/>
      <c r="L1442" s="40"/>
    </row>
    <row r="1443" spans="1:12" hidden="1">
      <c r="A1443" s="41" t="s">
        <v>8085</v>
      </c>
      <c r="B1443" s="41" t="s">
        <v>102</v>
      </c>
      <c r="C1443" s="41" t="s">
        <v>65</v>
      </c>
      <c r="D1443" s="41" t="s">
        <v>7914</v>
      </c>
      <c r="E1443" s="41" t="s">
        <v>8086</v>
      </c>
      <c r="F1443" s="41" t="s">
        <v>1048</v>
      </c>
      <c r="G1443" s="41" t="s">
        <v>7889</v>
      </c>
      <c r="H1443" s="42"/>
      <c r="I1443" s="41"/>
      <c r="J1443" s="41"/>
      <c r="K1443" s="41"/>
      <c r="L1443" s="40"/>
    </row>
    <row r="1444" spans="1:12" hidden="1">
      <c r="A1444" s="41" t="s">
        <v>8085</v>
      </c>
      <c r="B1444" s="41" t="s">
        <v>102</v>
      </c>
      <c r="C1444" s="41" t="s">
        <v>65</v>
      </c>
      <c r="D1444" s="41" t="s">
        <v>7914</v>
      </c>
      <c r="E1444" s="41" t="s">
        <v>8086</v>
      </c>
      <c r="F1444" s="41" t="s">
        <v>1048</v>
      </c>
      <c r="G1444" s="41" t="s">
        <v>7890</v>
      </c>
      <c r="H1444" s="41"/>
      <c r="I1444" s="41"/>
      <c r="J1444" s="41"/>
      <c r="K1444" s="41"/>
      <c r="L1444" s="40"/>
    </row>
    <row r="1445" spans="1:12" hidden="1">
      <c r="A1445" s="41" t="s">
        <v>8085</v>
      </c>
      <c r="B1445" s="41" t="s">
        <v>102</v>
      </c>
      <c r="C1445" s="41" t="s">
        <v>65</v>
      </c>
      <c r="D1445" s="41" t="s">
        <v>7914</v>
      </c>
      <c r="E1445" s="41" t="s">
        <v>8086</v>
      </c>
      <c r="F1445" s="41" t="s">
        <v>1048</v>
      </c>
      <c r="G1445" s="41" t="s">
        <v>7891</v>
      </c>
      <c r="H1445" s="42"/>
      <c r="I1445" s="41"/>
      <c r="J1445" s="41"/>
      <c r="K1445" s="41"/>
      <c r="L1445" s="40"/>
    </row>
    <row r="1446" spans="1:12" hidden="1">
      <c r="A1446" s="41" t="s">
        <v>8085</v>
      </c>
      <c r="B1446" s="41" t="s">
        <v>102</v>
      </c>
      <c r="C1446" s="41" t="s">
        <v>65</v>
      </c>
      <c r="D1446" s="41" t="s">
        <v>7914</v>
      </c>
      <c r="E1446" s="41" t="s">
        <v>8086</v>
      </c>
      <c r="F1446" s="41" t="s">
        <v>1048</v>
      </c>
      <c r="G1446" s="41" t="s">
        <v>7892</v>
      </c>
      <c r="H1446" s="44"/>
      <c r="I1446" s="41"/>
      <c r="J1446" s="41"/>
      <c r="K1446" s="41"/>
      <c r="L1446" s="40"/>
    </row>
    <row r="1447" spans="1:12" hidden="1">
      <c r="A1447" s="41" t="s">
        <v>8085</v>
      </c>
      <c r="B1447" s="41" t="s">
        <v>102</v>
      </c>
      <c r="C1447" s="41" t="s">
        <v>65</v>
      </c>
      <c r="D1447" s="41" t="s">
        <v>7914</v>
      </c>
      <c r="E1447" s="41" t="s">
        <v>8086</v>
      </c>
      <c r="F1447" s="41" t="s">
        <v>1048</v>
      </c>
      <c r="G1447" s="41" t="s">
        <v>7893</v>
      </c>
      <c r="H1447" s="44"/>
      <c r="I1447" s="41"/>
      <c r="J1447" s="41"/>
      <c r="K1447" s="41"/>
      <c r="L1447" s="40"/>
    </row>
    <row r="1448" spans="1:12" hidden="1">
      <c r="A1448" s="41" t="s">
        <v>8085</v>
      </c>
      <c r="B1448" s="41" t="s">
        <v>102</v>
      </c>
      <c r="C1448" s="41" t="s">
        <v>65</v>
      </c>
      <c r="D1448" s="41" t="s">
        <v>7914</v>
      </c>
      <c r="E1448" s="41" t="s">
        <v>8086</v>
      </c>
      <c r="F1448" s="41" t="s">
        <v>1048</v>
      </c>
      <c r="G1448" s="41" t="s">
        <v>7894</v>
      </c>
      <c r="H1448" s="42">
        <v>42211</v>
      </c>
      <c r="I1448" s="41"/>
      <c r="J1448" s="41"/>
      <c r="K1448" s="41"/>
      <c r="L1448" s="40"/>
    </row>
    <row r="1449" spans="1:12" hidden="1">
      <c r="A1449" s="40" t="s">
        <v>8085</v>
      </c>
      <c r="B1449" s="40" t="s">
        <v>102</v>
      </c>
      <c r="C1449" s="40" t="s">
        <v>65</v>
      </c>
      <c r="D1449" s="41" t="s">
        <v>7914</v>
      </c>
      <c r="E1449" s="40" t="s">
        <v>8086</v>
      </c>
      <c r="F1449" s="40" t="s">
        <v>7895</v>
      </c>
      <c r="G1449" s="40" t="s">
        <v>7896</v>
      </c>
      <c r="H1449" s="43">
        <f>I1449-2</f>
        <v>42194</v>
      </c>
      <c r="I1449" s="43">
        <f t="shared" ref="I1449:I1455" si="96">H1450</f>
        <v>42196</v>
      </c>
      <c r="J1449" s="40" t="s">
        <v>128</v>
      </c>
      <c r="K1449" s="40">
        <v>100</v>
      </c>
      <c r="L1449" s="40"/>
    </row>
    <row r="1450" spans="1:12" hidden="1">
      <c r="A1450" s="40" t="s">
        <v>8085</v>
      </c>
      <c r="B1450" s="40" t="s">
        <v>102</v>
      </c>
      <c r="C1450" s="40" t="s">
        <v>65</v>
      </c>
      <c r="D1450" s="41" t="s">
        <v>7914</v>
      </c>
      <c r="E1450" s="40" t="s">
        <v>8086</v>
      </c>
      <c r="F1450" s="40" t="s">
        <v>7898</v>
      </c>
      <c r="G1450" s="40" t="s">
        <v>7899</v>
      </c>
      <c r="H1450" s="43">
        <f>I1450-1</f>
        <v>42196</v>
      </c>
      <c r="I1450" s="43">
        <f t="shared" si="96"/>
        <v>42197</v>
      </c>
      <c r="J1450" s="40" t="s">
        <v>128</v>
      </c>
      <c r="K1450" s="40">
        <v>100</v>
      </c>
      <c r="L1450" s="40"/>
    </row>
    <row r="1451" spans="1:12" hidden="1">
      <c r="A1451" s="40" t="s">
        <v>8085</v>
      </c>
      <c r="B1451" s="40" t="s">
        <v>102</v>
      </c>
      <c r="C1451" s="40" t="s">
        <v>65</v>
      </c>
      <c r="D1451" s="41" t="s">
        <v>7914</v>
      </c>
      <c r="E1451" s="40" t="s">
        <v>8086</v>
      </c>
      <c r="F1451" s="40" t="s">
        <v>7898</v>
      </c>
      <c r="G1451" s="40" t="s">
        <v>7900</v>
      </c>
      <c r="H1451" s="43">
        <f>I1451-1</f>
        <v>42197</v>
      </c>
      <c r="I1451" s="43">
        <f t="shared" si="96"/>
        <v>42198</v>
      </c>
      <c r="J1451" s="40" t="s">
        <v>128</v>
      </c>
      <c r="K1451" s="40">
        <v>100</v>
      </c>
      <c r="L1451" s="40"/>
    </row>
    <row r="1452" spans="1:12">
      <c r="A1452" s="40" t="s">
        <v>8085</v>
      </c>
      <c r="B1452" s="40" t="s">
        <v>102</v>
      </c>
      <c r="C1452" s="40" t="s">
        <v>65</v>
      </c>
      <c r="D1452" s="41" t="s">
        <v>7914</v>
      </c>
      <c r="E1452" s="40" t="s">
        <v>8086</v>
      </c>
      <c r="F1452" s="40" t="s">
        <v>7901</v>
      </c>
      <c r="G1452" s="40" t="s">
        <v>7902</v>
      </c>
      <c r="H1452" s="43">
        <f>I1452-5</f>
        <v>42198</v>
      </c>
      <c r="I1452" s="43">
        <f t="shared" si="96"/>
        <v>42203</v>
      </c>
      <c r="J1452" s="40" t="s">
        <v>128</v>
      </c>
      <c r="K1452" s="40">
        <v>100</v>
      </c>
      <c r="L1452" s="40"/>
    </row>
    <row r="1453" spans="1:12" hidden="1">
      <c r="A1453" s="40" t="s">
        <v>8085</v>
      </c>
      <c r="B1453" s="40" t="s">
        <v>102</v>
      </c>
      <c r="C1453" s="40" t="s">
        <v>65</v>
      </c>
      <c r="D1453" s="41" t="s">
        <v>7914</v>
      </c>
      <c r="E1453" s="40" t="s">
        <v>8086</v>
      </c>
      <c r="F1453" s="40" t="s">
        <v>7904</v>
      </c>
      <c r="G1453" s="40" t="s">
        <v>7905</v>
      </c>
      <c r="H1453" s="43">
        <f>I1453-3</f>
        <v>42203</v>
      </c>
      <c r="I1453" s="43">
        <f t="shared" si="96"/>
        <v>42206</v>
      </c>
      <c r="J1453" s="40" t="s">
        <v>128</v>
      </c>
      <c r="K1453" s="40">
        <v>100</v>
      </c>
      <c r="L1453" s="40"/>
    </row>
    <row r="1454" spans="1:12" hidden="1">
      <c r="A1454" s="40" t="s">
        <v>8085</v>
      </c>
      <c r="B1454" s="40" t="s">
        <v>102</v>
      </c>
      <c r="C1454" s="40" t="s">
        <v>65</v>
      </c>
      <c r="D1454" s="41" t="s">
        <v>7914</v>
      </c>
      <c r="E1454" s="40" t="s">
        <v>8086</v>
      </c>
      <c r="F1454" s="40" t="s">
        <v>7904</v>
      </c>
      <c r="G1454" s="40" t="s">
        <v>7906</v>
      </c>
      <c r="H1454" s="43">
        <f>I1454-2</f>
        <v>42206</v>
      </c>
      <c r="I1454" s="43">
        <f t="shared" si="96"/>
        <v>42208</v>
      </c>
      <c r="J1454" s="40" t="s">
        <v>128</v>
      </c>
      <c r="K1454" s="40">
        <v>100</v>
      </c>
      <c r="L1454" s="40"/>
    </row>
    <row r="1455" spans="1:12" hidden="1">
      <c r="A1455" s="40" t="s">
        <v>8085</v>
      </c>
      <c r="B1455" s="40" t="s">
        <v>102</v>
      </c>
      <c r="C1455" s="40" t="s">
        <v>65</v>
      </c>
      <c r="D1455" s="41" t="s">
        <v>7914</v>
      </c>
      <c r="E1455" s="40" t="s">
        <v>8086</v>
      </c>
      <c r="F1455" s="40" t="s">
        <v>7904</v>
      </c>
      <c r="G1455" s="40" t="s">
        <v>7907</v>
      </c>
      <c r="H1455" s="43">
        <f>I1455-2</f>
        <v>42208</v>
      </c>
      <c r="I1455" s="43">
        <f t="shared" si="96"/>
        <v>42210</v>
      </c>
      <c r="J1455" s="40" t="s">
        <v>128</v>
      </c>
      <c r="K1455" s="40">
        <v>100</v>
      </c>
      <c r="L1455" s="40"/>
    </row>
    <row r="1456" spans="1:12" hidden="1">
      <c r="A1456" s="40" t="s">
        <v>8085</v>
      </c>
      <c r="B1456" s="40" t="s">
        <v>102</v>
      </c>
      <c r="C1456" s="40" t="s">
        <v>65</v>
      </c>
      <c r="D1456" s="41" t="s">
        <v>7914</v>
      </c>
      <c r="E1456" s="51" t="s">
        <v>8086</v>
      </c>
      <c r="F1456" s="40" t="s">
        <v>7904</v>
      </c>
      <c r="G1456" s="40" t="s">
        <v>7908</v>
      </c>
      <c r="H1456" s="43">
        <f>I1456-1</f>
        <v>42210</v>
      </c>
      <c r="I1456" s="42">
        <v>42211</v>
      </c>
      <c r="J1456" s="40" t="s">
        <v>128</v>
      </c>
      <c r="K1456" s="40">
        <v>100</v>
      </c>
      <c r="L1456" s="39" t="s">
        <v>7909</v>
      </c>
    </row>
    <row r="1457" spans="1:12" hidden="1">
      <c r="A1457" s="41" t="s">
        <v>7953</v>
      </c>
      <c r="B1457" s="49" t="s">
        <v>7927</v>
      </c>
      <c r="C1457" s="45" t="s">
        <v>7928</v>
      </c>
      <c r="D1457" s="41" t="s">
        <v>7929</v>
      </c>
      <c r="E1457" s="41" t="s">
        <v>8087</v>
      </c>
      <c r="F1457" s="41" t="s">
        <v>1048</v>
      </c>
      <c r="G1457" s="41" t="s">
        <v>7888</v>
      </c>
      <c r="H1457" s="43">
        <v>42206</v>
      </c>
      <c r="I1457" s="41"/>
      <c r="J1457" s="41"/>
      <c r="K1457" s="41"/>
      <c r="L1457" s="41"/>
    </row>
    <row r="1458" spans="1:12" hidden="1">
      <c r="A1458" s="41" t="s">
        <v>7953</v>
      </c>
      <c r="B1458" s="49" t="s">
        <v>7927</v>
      </c>
      <c r="C1458" s="45" t="s">
        <v>7928</v>
      </c>
      <c r="D1458" s="41" t="s">
        <v>7929</v>
      </c>
      <c r="E1458" s="41" t="s">
        <v>8087</v>
      </c>
      <c r="F1458" s="41" t="s">
        <v>1048</v>
      </c>
      <c r="G1458" s="41" t="s">
        <v>7889</v>
      </c>
      <c r="H1458" s="43"/>
      <c r="I1458" s="41"/>
      <c r="J1458" s="41"/>
      <c r="K1458" s="41"/>
      <c r="L1458" s="41"/>
    </row>
    <row r="1459" spans="1:12" hidden="1">
      <c r="A1459" s="41" t="s">
        <v>7953</v>
      </c>
      <c r="B1459" s="49" t="s">
        <v>7927</v>
      </c>
      <c r="C1459" s="45" t="s">
        <v>7928</v>
      </c>
      <c r="D1459" s="41" t="s">
        <v>7929</v>
      </c>
      <c r="E1459" s="41" t="s">
        <v>8087</v>
      </c>
      <c r="F1459" s="41" t="s">
        <v>1048</v>
      </c>
      <c r="G1459" s="41" t="s">
        <v>7890</v>
      </c>
      <c r="H1459" s="42"/>
      <c r="I1459" s="41"/>
      <c r="J1459" s="41"/>
      <c r="K1459" s="41"/>
      <c r="L1459" s="41"/>
    </row>
    <row r="1460" spans="1:12" hidden="1">
      <c r="A1460" s="41" t="s">
        <v>7953</v>
      </c>
      <c r="B1460" s="49" t="s">
        <v>7927</v>
      </c>
      <c r="C1460" s="45" t="s">
        <v>7928</v>
      </c>
      <c r="D1460" s="41" t="s">
        <v>7929</v>
      </c>
      <c r="E1460" s="41" t="s">
        <v>8087</v>
      </c>
      <c r="F1460" s="41" t="s">
        <v>1048</v>
      </c>
      <c r="G1460" s="41" t="s">
        <v>7891</v>
      </c>
      <c r="H1460" s="42"/>
      <c r="I1460" s="41"/>
      <c r="J1460" s="41"/>
      <c r="K1460" s="41"/>
      <c r="L1460" s="41"/>
    </row>
    <row r="1461" spans="1:12" hidden="1">
      <c r="A1461" s="41" t="s">
        <v>7953</v>
      </c>
      <c r="B1461" s="49" t="s">
        <v>7927</v>
      </c>
      <c r="C1461" s="45" t="s">
        <v>7928</v>
      </c>
      <c r="D1461" s="41" t="s">
        <v>7929</v>
      </c>
      <c r="E1461" s="41" t="s">
        <v>8087</v>
      </c>
      <c r="F1461" s="41" t="s">
        <v>1048</v>
      </c>
      <c r="G1461" s="41" t="s">
        <v>7892</v>
      </c>
      <c r="H1461" s="53"/>
      <c r="I1461" s="41"/>
      <c r="J1461" s="41"/>
      <c r="K1461" s="41"/>
      <c r="L1461" s="41"/>
    </row>
    <row r="1462" spans="1:12" hidden="1">
      <c r="A1462" s="41" t="s">
        <v>7953</v>
      </c>
      <c r="B1462" s="49" t="s">
        <v>7927</v>
      </c>
      <c r="C1462" s="45" t="s">
        <v>7928</v>
      </c>
      <c r="D1462" s="41" t="s">
        <v>7929</v>
      </c>
      <c r="E1462" s="41" t="s">
        <v>8087</v>
      </c>
      <c r="F1462" s="41" t="s">
        <v>1048</v>
      </c>
      <c r="G1462" s="41" t="s">
        <v>7893</v>
      </c>
      <c r="H1462" s="42"/>
      <c r="I1462" s="41"/>
      <c r="J1462" s="41"/>
      <c r="K1462" s="41"/>
      <c r="L1462" s="41"/>
    </row>
    <row r="1463" spans="1:12" hidden="1">
      <c r="A1463" s="41" t="s">
        <v>7953</v>
      </c>
      <c r="B1463" s="49" t="s">
        <v>7927</v>
      </c>
      <c r="C1463" s="45" t="s">
        <v>7928</v>
      </c>
      <c r="D1463" s="41" t="s">
        <v>7929</v>
      </c>
      <c r="E1463" s="41" t="s">
        <v>8087</v>
      </c>
      <c r="F1463" s="41" t="s">
        <v>1048</v>
      </c>
      <c r="G1463" s="41" t="s">
        <v>7894</v>
      </c>
      <c r="H1463" s="42">
        <v>42224</v>
      </c>
      <c r="I1463" s="41"/>
      <c r="J1463" s="41"/>
      <c r="K1463" s="41"/>
      <c r="L1463" s="41"/>
    </row>
    <row r="1464" spans="1:12" hidden="1">
      <c r="A1464" s="40" t="s">
        <v>7953</v>
      </c>
      <c r="B1464" s="48" t="s">
        <v>7927</v>
      </c>
      <c r="C1464" s="44" t="s">
        <v>7928</v>
      </c>
      <c r="D1464" s="41" t="s">
        <v>7929</v>
      </c>
      <c r="E1464" s="41" t="s">
        <v>8087</v>
      </c>
      <c r="F1464" s="40" t="s">
        <v>7895</v>
      </c>
      <c r="G1464" s="40" t="s">
        <v>7896</v>
      </c>
      <c r="H1464" s="43">
        <f>I1464-2</f>
        <v>42207</v>
      </c>
      <c r="I1464" s="43">
        <f t="shared" ref="I1464:I1470" si="97">H1465</f>
        <v>42209</v>
      </c>
      <c r="J1464" s="40" t="s">
        <v>5488</v>
      </c>
      <c r="K1464" s="40">
        <v>100</v>
      </c>
      <c r="L1464" s="40"/>
    </row>
    <row r="1465" spans="1:12" hidden="1">
      <c r="A1465" s="40" t="s">
        <v>7953</v>
      </c>
      <c r="B1465" s="48" t="s">
        <v>7927</v>
      </c>
      <c r="C1465" s="44" t="s">
        <v>7928</v>
      </c>
      <c r="D1465" s="41" t="s">
        <v>7929</v>
      </c>
      <c r="E1465" s="41" t="s">
        <v>8087</v>
      </c>
      <c r="F1465" s="40" t="s">
        <v>7898</v>
      </c>
      <c r="G1465" s="40" t="s">
        <v>7899</v>
      </c>
      <c r="H1465" s="43">
        <f>I1465-1</f>
        <v>42209</v>
      </c>
      <c r="I1465" s="43">
        <f t="shared" si="97"/>
        <v>42210</v>
      </c>
      <c r="J1465" s="40" t="s">
        <v>5488</v>
      </c>
      <c r="K1465" s="40">
        <v>100</v>
      </c>
      <c r="L1465" s="40"/>
    </row>
    <row r="1466" spans="1:12" hidden="1">
      <c r="A1466" s="40" t="s">
        <v>7953</v>
      </c>
      <c r="B1466" s="48" t="s">
        <v>7927</v>
      </c>
      <c r="C1466" s="44" t="s">
        <v>7928</v>
      </c>
      <c r="D1466" s="41" t="s">
        <v>7929</v>
      </c>
      <c r="E1466" s="41" t="s">
        <v>8087</v>
      </c>
      <c r="F1466" s="40" t="s">
        <v>7898</v>
      </c>
      <c r="G1466" s="40" t="s">
        <v>7925</v>
      </c>
      <c r="H1466" s="43">
        <f>I1466-1</f>
        <v>42210</v>
      </c>
      <c r="I1466" s="43">
        <f t="shared" si="97"/>
        <v>42211</v>
      </c>
      <c r="J1466" s="40" t="s">
        <v>5488</v>
      </c>
      <c r="K1466" s="40">
        <v>100</v>
      </c>
      <c r="L1466" s="40"/>
    </row>
    <row r="1467" spans="1:12">
      <c r="A1467" s="40" t="s">
        <v>7953</v>
      </c>
      <c r="B1467" s="48" t="s">
        <v>7927</v>
      </c>
      <c r="C1467" s="44" t="s">
        <v>7928</v>
      </c>
      <c r="D1467" s="41" t="s">
        <v>7929</v>
      </c>
      <c r="E1467" s="41" t="s">
        <v>8087</v>
      </c>
      <c r="F1467" s="40" t="s">
        <v>7901</v>
      </c>
      <c r="G1467" s="40" t="s">
        <v>7940</v>
      </c>
      <c r="H1467" s="43">
        <f>I1467-5</f>
        <v>42211</v>
      </c>
      <c r="I1467" s="43">
        <f t="shared" si="97"/>
        <v>42216</v>
      </c>
      <c r="J1467" s="40" t="s">
        <v>5488</v>
      </c>
      <c r="K1467" s="40">
        <v>100</v>
      </c>
      <c r="L1467" s="40"/>
    </row>
    <row r="1468" spans="1:12" hidden="1">
      <c r="A1468" s="40" t="s">
        <v>7953</v>
      </c>
      <c r="B1468" s="48" t="s">
        <v>7927</v>
      </c>
      <c r="C1468" s="44" t="s">
        <v>7928</v>
      </c>
      <c r="D1468" s="41" t="s">
        <v>7929</v>
      </c>
      <c r="E1468" s="41" t="s">
        <v>8087</v>
      </c>
      <c r="F1468" s="40" t="s">
        <v>7904</v>
      </c>
      <c r="G1468" s="40" t="s">
        <v>7905</v>
      </c>
      <c r="H1468" s="43">
        <f>I1468-3</f>
        <v>42216</v>
      </c>
      <c r="I1468" s="43">
        <f t="shared" si="97"/>
        <v>42219</v>
      </c>
      <c r="J1468" s="40" t="s">
        <v>5488</v>
      </c>
      <c r="K1468" s="40">
        <v>100</v>
      </c>
    </row>
    <row r="1469" spans="1:12" hidden="1">
      <c r="A1469" s="40" t="s">
        <v>7953</v>
      </c>
      <c r="B1469" s="48" t="s">
        <v>7927</v>
      </c>
      <c r="C1469" s="44" t="s">
        <v>7928</v>
      </c>
      <c r="D1469" s="41" t="s">
        <v>7929</v>
      </c>
      <c r="E1469" s="41" t="s">
        <v>8087</v>
      </c>
      <c r="F1469" s="40" t="s">
        <v>7904</v>
      </c>
      <c r="G1469" s="40" t="s">
        <v>7906</v>
      </c>
      <c r="H1469" s="43">
        <f>I1469-2</f>
        <v>42219</v>
      </c>
      <c r="I1469" s="43">
        <f t="shared" si="97"/>
        <v>42221</v>
      </c>
      <c r="J1469" s="40" t="s">
        <v>5488</v>
      </c>
      <c r="K1469" s="40">
        <v>100</v>
      </c>
    </row>
    <row r="1470" spans="1:12" hidden="1">
      <c r="A1470" s="40" t="s">
        <v>7953</v>
      </c>
      <c r="B1470" s="48" t="s">
        <v>7927</v>
      </c>
      <c r="C1470" s="44" t="s">
        <v>7928</v>
      </c>
      <c r="D1470" s="41" t="s">
        <v>7929</v>
      </c>
      <c r="E1470" s="41" t="s">
        <v>8087</v>
      </c>
      <c r="F1470" s="40" t="s">
        <v>7904</v>
      </c>
      <c r="G1470" s="40" t="s">
        <v>7907</v>
      </c>
      <c r="H1470" s="43">
        <f>I1470-2</f>
        <v>42221</v>
      </c>
      <c r="I1470" s="43">
        <f t="shared" si="97"/>
        <v>42223</v>
      </c>
      <c r="J1470" s="40" t="s">
        <v>5488</v>
      </c>
      <c r="K1470" s="40">
        <v>100</v>
      </c>
    </row>
    <row r="1471" spans="1:12" hidden="1">
      <c r="A1471" s="40" t="s">
        <v>7953</v>
      </c>
      <c r="B1471" s="48" t="s">
        <v>7927</v>
      </c>
      <c r="C1471" s="44" t="s">
        <v>7928</v>
      </c>
      <c r="D1471" s="41" t="s">
        <v>7929</v>
      </c>
      <c r="E1471" s="40" t="s">
        <v>8087</v>
      </c>
      <c r="F1471" s="40" t="s">
        <v>7904</v>
      </c>
      <c r="G1471" s="40" t="s">
        <v>7908</v>
      </c>
      <c r="H1471" s="43">
        <f>I1471-1</f>
        <v>42223</v>
      </c>
      <c r="I1471" s="42">
        <v>42224</v>
      </c>
      <c r="J1471" s="40" t="s">
        <v>5488</v>
      </c>
      <c r="K1471" s="40">
        <v>100</v>
      </c>
      <c r="L1471" s="39" t="s">
        <v>7917</v>
      </c>
    </row>
    <row r="1472" spans="1:12" hidden="1">
      <c r="A1472" s="41" t="s">
        <v>8088</v>
      </c>
      <c r="B1472" s="49" t="s">
        <v>7927</v>
      </c>
      <c r="C1472" s="41" t="s">
        <v>7928</v>
      </c>
      <c r="D1472" s="41" t="s">
        <v>7938</v>
      </c>
      <c r="E1472" s="41" t="s">
        <v>8089</v>
      </c>
      <c r="F1472" s="41" t="s">
        <v>1048</v>
      </c>
      <c r="G1472" s="41" t="s">
        <v>7888</v>
      </c>
      <c r="H1472" s="42">
        <v>42205</v>
      </c>
      <c r="I1472" s="41"/>
      <c r="J1472" s="41"/>
      <c r="K1472" s="41"/>
      <c r="L1472" s="40"/>
    </row>
    <row r="1473" spans="1:12" hidden="1">
      <c r="A1473" s="41" t="s">
        <v>8088</v>
      </c>
      <c r="B1473" s="49" t="s">
        <v>7927</v>
      </c>
      <c r="C1473" s="41" t="s">
        <v>7928</v>
      </c>
      <c r="D1473" s="41" t="s">
        <v>7938</v>
      </c>
      <c r="E1473" s="41" t="s">
        <v>8089</v>
      </c>
      <c r="F1473" s="41" t="s">
        <v>1048</v>
      </c>
      <c r="G1473" s="41" t="s">
        <v>7889</v>
      </c>
      <c r="H1473" s="42"/>
      <c r="I1473" s="41"/>
      <c r="J1473" s="41"/>
      <c r="K1473" s="41"/>
      <c r="L1473" s="40"/>
    </row>
    <row r="1474" spans="1:12" hidden="1">
      <c r="A1474" s="41" t="s">
        <v>8088</v>
      </c>
      <c r="B1474" s="49" t="s">
        <v>7927</v>
      </c>
      <c r="C1474" s="41" t="s">
        <v>7928</v>
      </c>
      <c r="D1474" s="41" t="s">
        <v>7938</v>
      </c>
      <c r="E1474" s="41" t="s">
        <v>8089</v>
      </c>
      <c r="F1474" s="41" t="s">
        <v>1048</v>
      </c>
      <c r="G1474" s="41" t="s">
        <v>7890</v>
      </c>
      <c r="H1474" s="41"/>
      <c r="I1474" s="41"/>
      <c r="J1474" s="41"/>
      <c r="K1474" s="41"/>
      <c r="L1474" s="40"/>
    </row>
    <row r="1475" spans="1:12" hidden="1">
      <c r="A1475" s="41" t="s">
        <v>8088</v>
      </c>
      <c r="B1475" s="49" t="s">
        <v>7927</v>
      </c>
      <c r="C1475" s="41" t="s">
        <v>7928</v>
      </c>
      <c r="D1475" s="41" t="s">
        <v>7938</v>
      </c>
      <c r="E1475" s="41" t="s">
        <v>8089</v>
      </c>
      <c r="F1475" s="41" t="s">
        <v>1048</v>
      </c>
      <c r="G1475" s="41" t="s">
        <v>7891</v>
      </c>
      <c r="H1475" s="42"/>
      <c r="I1475" s="41"/>
      <c r="J1475" s="41"/>
      <c r="K1475" s="41"/>
      <c r="L1475" s="40"/>
    </row>
    <row r="1476" spans="1:12" hidden="1">
      <c r="A1476" s="41" t="s">
        <v>8088</v>
      </c>
      <c r="B1476" s="49" t="s">
        <v>7927</v>
      </c>
      <c r="C1476" s="41" t="s">
        <v>7928</v>
      </c>
      <c r="D1476" s="41" t="s">
        <v>7938</v>
      </c>
      <c r="E1476" s="41" t="s">
        <v>8089</v>
      </c>
      <c r="F1476" s="41" t="s">
        <v>1048</v>
      </c>
      <c r="G1476" s="41" t="s">
        <v>7892</v>
      </c>
      <c r="H1476" s="44"/>
      <c r="I1476" s="41"/>
      <c r="J1476" s="41"/>
      <c r="K1476" s="41"/>
      <c r="L1476" s="40"/>
    </row>
    <row r="1477" spans="1:12" hidden="1">
      <c r="A1477" s="41" t="s">
        <v>8088</v>
      </c>
      <c r="B1477" s="49" t="s">
        <v>7927</v>
      </c>
      <c r="C1477" s="41" t="s">
        <v>7928</v>
      </c>
      <c r="D1477" s="41" t="s">
        <v>7938</v>
      </c>
      <c r="E1477" s="41" t="s">
        <v>8089</v>
      </c>
      <c r="F1477" s="41" t="s">
        <v>1048</v>
      </c>
      <c r="G1477" s="41" t="s">
        <v>7893</v>
      </c>
      <c r="H1477" s="44"/>
      <c r="I1477" s="41"/>
      <c r="J1477" s="41"/>
      <c r="K1477" s="41"/>
      <c r="L1477" s="40"/>
    </row>
    <row r="1478" spans="1:12" hidden="1">
      <c r="A1478" s="41" t="s">
        <v>8088</v>
      </c>
      <c r="B1478" s="49" t="s">
        <v>7927</v>
      </c>
      <c r="C1478" s="41" t="s">
        <v>7928</v>
      </c>
      <c r="D1478" s="41" t="s">
        <v>7938</v>
      </c>
      <c r="E1478" s="41" t="s">
        <v>8089</v>
      </c>
      <c r="F1478" s="41" t="s">
        <v>1048</v>
      </c>
      <c r="G1478" s="41" t="s">
        <v>7894</v>
      </c>
      <c r="H1478" s="42">
        <v>42223</v>
      </c>
      <c r="I1478" s="41"/>
      <c r="J1478" s="41"/>
      <c r="K1478" s="41"/>
      <c r="L1478" s="40"/>
    </row>
    <row r="1479" spans="1:12" hidden="1">
      <c r="A1479" s="40" t="s">
        <v>8088</v>
      </c>
      <c r="B1479" s="48" t="s">
        <v>7927</v>
      </c>
      <c r="C1479" s="40" t="s">
        <v>7928</v>
      </c>
      <c r="D1479" s="41" t="s">
        <v>7938</v>
      </c>
      <c r="E1479" s="40" t="s">
        <v>8089</v>
      </c>
      <c r="F1479" s="40" t="s">
        <v>7895</v>
      </c>
      <c r="G1479" s="40" t="s">
        <v>7896</v>
      </c>
      <c r="H1479" s="43">
        <f>I1479-2</f>
        <v>42206</v>
      </c>
      <c r="I1479" s="43">
        <f t="shared" ref="I1479:I1485" si="98">H1480</f>
        <v>42208</v>
      </c>
      <c r="J1479" s="40" t="s">
        <v>6267</v>
      </c>
      <c r="K1479" s="40">
        <v>100</v>
      </c>
      <c r="L1479" s="40"/>
    </row>
    <row r="1480" spans="1:12" hidden="1">
      <c r="A1480" s="40" t="s">
        <v>8088</v>
      </c>
      <c r="B1480" s="48" t="s">
        <v>7927</v>
      </c>
      <c r="C1480" s="40" t="s">
        <v>7928</v>
      </c>
      <c r="D1480" s="41" t="s">
        <v>7938</v>
      </c>
      <c r="E1480" s="40" t="s">
        <v>8089</v>
      </c>
      <c r="F1480" s="40" t="s">
        <v>7898</v>
      </c>
      <c r="G1480" s="40" t="s">
        <v>7899</v>
      </c>
      <c r="H1480" s="43">
        <f>I1480-1</f>
        <v>42208</v>
      </c>
      <c r="I1480" s="43">
        <f t="shared" si="98"/>
        <v>42209</v>
      </c>
      <c r="J1480" s="40" t="s">
        <v>6267</v>
      </c>
      <c r="K1480" s="40">
        <v>100</v>
      </c>
      <c r="L1480" s="40"/>
    </row>
    <row r="1481" spans="1:12" hidden="1">
      <c r="A1481" s="40" t="s">
        <v>8088</v>
      </c>
      <c r="B1481" s="48" t="s">
        <v>7927</v>
      </c>
      <c r="C1481" s="40" t="s">
        <v>7928</v>
      </c>
      <c r="D1481" s="41" t="s">
        <v>7938</v>
      </c>
      <c r="E1481" s="40" t="s">
        <v>8089</v>
      </c>
      <c r="F1481" s="40" t="s">
        <v>7898</v>
      </c>
      <c r="G1481" s="40" t="s">
        <v>7900</v>
      </c>
      <c r="H1481" s="43">
        <f>I1481-1</f>
        <v>42209</v>
      </c>
      <c r="I1481" s="43">
        <f t="shared" si="98"/>
        <v>42210</v>
      </c>
      <c r="J1481" s="40" t="s">
        <v>6267</v>
      </c>
      <c r="K1481" s="40">
        <v>100</v>
      </c>
      <c r="L1481" s="40"/>
    </row>
    <row r="1482" spans="1:12">
      <c r="A1482" s="40" t="s">
        <v>8088</v>
      </c>
      <c r="B1482" s="48" t="s">
        <v>7927</v>
      </c>
      <c r="C1482" s="40" t="s">
        <v>7928</v>
      </c>
      <c r="D1482" s="41" t="s">
        <v>7938</v>
      </c>
      <c r="E1482" s="40" t="s">
        <v>8089</v>
      </c>
      <c r="F1482" s="40" t="s">
        <v>7901</v>
      </c>
      <c r="G1482" s="40" t="s">
        <v>7902</v>
      </c>
      <c r="H1482" s="43">
        <f>I1482-5</f>
        <v>42210</v>
      </c>
      <c r="I1482" s="43">
        <f t="shared" si="98"/>
        <v>42215</v>
      </c>
      <c r="J1482" s="40" t="s">
        <v>6267</v>
      </c>
      <c r="K1482" s="40">
        <v>100</v>
      </c>
      <c r="L1482" s="40"/>
    </row>
    <row r="1483" spans="1:12" hidden="1">
      <c r="A1483" s="40" t="s">
        <v>8088</v>
      </c>
      <c r="B1483" s="48" t="s">
        <v>7927</v>
      </c>
      <c r="C1483" s="40" t="s">
        <v>7928</v>
      </c>
      <c r="D1483" s="41" t="s">
        <v>7938</v>
      </c>
      <c r="E1483" s="40" t="s">
        <v>8089</v>
      </c>
      <c r="F1483" s="40" t="s">
        <v>7904</v>
      </c>
      <c r="G1483" s="40" t="s">
        <v>7905</v>
      </c>
      <c r="H1483" s="43">
        <f>I1483-3</f>
        <v>42215</v>
      </c>
      <c r="I1483" s="43">
        <f t="shared" si="98"/>
        <v>42218</v>
      </c>
      <c r="J1483" s="40" t="s">
        <v>6267</v>
      </c>
      <c r="K1483" s="40">
        <v>100</v>
      </c>
      <c r="L1483" s="40"/>
    </row>
    <row r="1484" spans="1:12" hidden="1">
      <c r="A1484" s="40" t="s">
        <v>8088</v>
      </c>
      <c r="B1484" s="48" t="s">
        <v>7927</v>
      </c>
      <c r="C1484" s="40" t="s">
        <v>7928</v>
      </c>
      <c r="D1484" s="41" t="s">
        <v>7938</v>
      </c>
      <c r="E1484" s="40" t="s">
        <v>8089</v>
      </c>
      <c r="F1484" s="40" t="s">
        <v>7904</v>
      </c>
      <c r="G1484" s="40" t="s">
        <v>7906</v>
      </c>
      <c r="H1484" s="43">
        <f>I1484-2</f>
        <v>42218</v>
      </c>
      <c r="I1484" s="43">
        <f t="shared" si="98"/>
        <v>42220</v>
      </c>
      <c r="J1484" s="40" t="s">
        <v>6267</v>
      </c>
      <c r="K1484" s="40">
        <v>100</v>
      </c>
      <c r="L1484" s="40"/>
    </row>
    <row r="1485" spans="1:12" hidden="1">
      <c r="A1485" s="40" t="s">
        <v>8088</v>
      </c>
      <c r="B1485" s="48" t="s">
        <v>7927</v>
      </c>
      <c r="C1485" s="40" t="s">
        <v>7928</v>
      </c>
      <c r="D1485" s="41" t="s">
        <v>7938</v>
      </c>
      <c r="E1485" s="40" t="s">
        <v>8089</v>
      </c>
      <c r="F1485" s="40" t="s">
        <v>7904</v>
      </c>
      <c r="G1485" s="40" t="s">
        <v>7907</v>
      </c>
      <c r="H1485" s="43">
        <f>I1485-2</f>
        <v>42220</v>
      </c>
      <c r="I1485" s="43">
        <f t="shared" si="98"/>
        <v>42222</v>
      </c>
      <c r="J1485" s="40" t="s">
        <v>6267</v>
      </c>
      <c r="K1485" s="40">
        <v>100</v>
      </c>
      <c r="L1485" s="40"/>
    </row>
    <row r="1486" spans="1:12" hidden="1">
      <c r="A1486" s="40" t="s">
        <v>8088</v>
      </c>
      <c r="B1486" s="48" t="s">
        <v>7927</v>
      </c>
      <c r="C1486" s="40" t="s">
        <v>7928</v>
      </c>
      <c r="D1486" s="41" t="s">
        <v>7938</v>
      </c>
      <c r="E1486" s="40" t="s">
        <v>8089</v>
      </c>
      <c r="F1486" s="40" t="s">
        <v>7904</v>
      </c>
      <c r="G1486" s="40" t="s">
        <v>7908</v>
      </c>
      <c r="H1486" s="43">
        <f>I1486-1</f>
        <v>42222</v>
      </c>
      <c r="I1486" s="42">
        <v>42223</v>
      </c>
      <c r="J1486" s="40" t="s">
        <v>6267</v>
      </c>
      <c r="K1486" s="40">
        <v>100</v>
      </c>
      <c r="L1486" s="40"/>
    </row>
    <row r="1487" spans="1:12" hidden="1">
      <c r="A1487" s="41" t="s">
        <v>8090</v>
      </c>
      <c r="B1487" s="41" t="s">
        <v>102</v>
      </c>
      <c r="C1487" s="41" t="s">
        <v>65</v>
      </c>
      <c r="D1487" s="41" t="s">
        <v>7914</v>
      </c>
      <c r="E1487" s="41" t="s">
        <v>8091</v>
      </c>
      <c r="F1487" s="41" t="s">
        <v>1048</v>
      </c>
      <c r="G1487" s="41" t="s">
        <v>7888</v>
      </c>
      <c r="H1487" s="42">
        <v>42205</v>
      </c>
      <c r="I1487" s="41"/>
      <c r="J1487" s="41"/>
      <c r="K1487" s="41"/>
      <c r="L1487" s="40"/>
    </row>
    <row r="1488" spans="1:12" hidden="1">
      <c r="A1488" s="41" t="s">
        <v>8090</v>
      </c>
      <c r="B1488" s="41" t="s">
        <v>102</v>
      </c>
      <c r="C1488" s="41" t="s">
        <v>65</v>
      </c>
      <c r="D1488" s="41" t="s">
        <v>7914</v>
      </c>
      <c r="E1488" s="41" t="s">
        <v>8091</v>
      </c>
      <c r="F1488" s="41" t="s">
        <v>1048</v>
      </c>
      <c r="G1488" s="41" t="s">
        <v>7889</v>
      </c>
      <c r="H1488" s="42"/>
      <c r="I1488" s="41"/>
      <c r="J1488" s="41"/>
      <c r="K1488" s="41"/>
      <c r="L1488" s="40"/>
    </row>
    <row r="1489" spans="1:12" hidden="1">
      <c r="A1489" s="41" t="s">
        <v>8090</v>
      </c>
      <c r="B1489" s="41" t="s">
        <v>102</v>
      </c>
      <c r="C1489" s="41" t="s">
        <v>65</v>
      </c>
      <c r="D1489" s="41" t="s">
        <v>7914</v>
      </c>
      <c r="E1489" s="41" t="s">
        <v>8091</v>
      </c>
      <c r="F1489" s="41" t="s">
        <v>1048</v>
      </c>
      <c r="G1489" s="41" t="s">
        <v>7890</v>
      </c>
      <c r="H1489" s="41"/>
      <c r="I1489" s="41"/>
      <c r="J1489" s="41"/>
      <c r="K1489" s="41"/>
      <c r="L1489" s="40"/>
    </row>
    <row r="1490" spans="1:12" hidden="1">
      <c r="A1490" s="41" t="s">
        <v>8090</v>
      </c>
      <c r="B1490" s="41" t="s">
        <v>102</v>
      </c>
      <c r="C1490" s="41" t="s">
        <v>65</v>
      </c>
      <c r="D1490" s="41" t="s">
        <v>7914</v>
      </c>
      <c r="E1490" s="41" t="s">
        <v>8091</v>
      </c>
      <c r="F1490" s="41" t="s">
        <v>1048</v>
      </c>
      <c r="G1490" s="41" t="s">
        <v>7891</v>
      </c>
      <c r="H1490" s="42"/>
      <c r="I1490" s="41"/>
      <c r="J1490" s="41"/>
      <c r="K1490" s="41"/>
      <c r="L1490" s="40"/>
    </row>
    <row r="1491" spans="1:12" hidden="1">
      <c r="A1491" s="41" t="s">
        <v>8090</v>
      </c>
      <c r="B1491" s="41" t="s">
        <v>102</v>
      </c>
      <c r="C1491" s="41" t="s">
        <v>65</v>
      </c>
      <c r="D1491" s="41" t="s">
        <v>7914</v>
      </c>
      <c r="E1491" s="41" t="s">
        <v>8091</v>
      </c>
      <c r="F1491" s="41" t="s">
        <v>1048</v>
      </c>
      <c r="G1491" s="41" t="s">
        <v>7892</v>
      </c>
      <c r="H1491" s="44"/>
      <c r="I1491" s="41"/>
      <c r="J1491" s="41"/>
      <c r="K1491" s="41"/>
      <c r="L1491" s="40"/>
    </row>
    <row r="1492" spans="1:12" hidden="1">
      <c r="A1492" s="41" t="s">
        <v>8090</v>
      </c>
      <c r="B1492" s="41" t="s">
        <v>102</v>
      </c>
      <c r="C1492" s="41" t="s">
        <v>65</v>
      </c>
      <c r="D1492" s="41" t="s">
        <v>7914</v>
      </c>
      <c r="E1492" s="41" t="s">
        <v>8091</v>
      </c>
      <c r="F1492" s="41" t="s">
        <v>1048</v>
      </c>
      <c r="G1492" s="41" t="s">
        <v>7893</v>
      </c>
      <c r="H1492" s="44"/>
      <c r="I1492" s="41"/>
      <c r="J1492" s="41"/>
      <c r="K1492" s="41"/>
      <c r="L1492" s="40"/>
    </row>
    <row r="1493" spans="1:12" hidden="1">
      <c r="A1493" s="41" t="s">
        <v>8090</v>
      </c>
      <c r="B1493" s="41" t="s">
        <v>102</v>
      </c>
      <c r="C1493" s="41" t="s">
        <v>65</v>
      </c>
      <c r="D1493" s="41" t="s">
        <v>7914</v>
      </c>
      <c r="E1493" s="41" t="s">
        <v>8091</v>
      </c>
      <c r="F1493" s="41" t="s">
        <v>1048</v>
      </c>
      <c r="G1493" s="41" t="s">
        <v>7894</v>
      </c>
      <c r="H1493" s="42">
        <v>42223</v>
      </c>
      <c r="I1493" s="41"/>
      <c r="J1493" s="41"/>
      <c r="K1493" s="41"/>
      <c r="L1493" s="40"/>
    </row>
    <row r="1494" spans="1:12" hidden="1">
      <c r="A1494" s="40" t="s">
        <v>8090</v>
      </c>
      <c r="B1494" s="40" t="s">
        <v>102</v>
      </c>
      <c r="C1494" s="40" t="s">
        <v>65</v>
      </c>
      <c r="D1494" s="41" t="s">
        <v>7914</v>
      </c>
      <c r="E1494" s="40" t="s">
        <v>8091</v>
      </c>
      <c r="F1494" s="40" t="s">
        <v>7895</v>
      </c>
      <c r="G1494" s="40" t="s">
        <v>7896</v>
      </c>
      <c r="H1494" s="43">
        <f>I1494-2</f>
        <v>42206</v>
      </c>
      <c r="I1494" s="43">
        <f t="shared" ref="I1494:I1500" si="99">H1495</f>
        <v>42208</v>
      </c>
      <c r="J1494" s="40" t="s">
        <v>128</v>
      </c>
      <c r="K1494" s="40">
        <v>100</v>
      </c>
      <c r="L1494" s="40"/>
    </row>
    <row r="1495" spans="1:12" hidden="1">
      <c r="A1495" s="40" t="s">
        <v>8090</v>
      </c>
      <c r="B1495" s="40" t="s">
        <v>102</v>
      </c>
      <c r="C1495" s="40" t="s">
        <v>65</v>
      </c>
      <c r="D1495" s="41" t="s">
        <v>7914</v>
      </c>
      <c r="E1495" s="40" t="s">
        <v>8091</v>
      </c>
      <c r="F1495" s="40" t="s">
        <v>7898</v>
      </c>
      <c r="G1495" s="40" t="s">
        <v>7899</v>
      </c>
      <c r="H1495" s="43">
        <f>I1495-1</f>
        <v>42208</v>
      </c>
      <c r="I1495" s="43">
        <f t="shared" si="99"/>
        <v>42209</v>
      </c>
      <c r="J1495" s="40" t="s">
        <v>128</v>
      </c>
      <c r="K1495" s="40">
        <v>100</v>
      </c>
      <c r="L1495" s="40"/>
    </row>
    <row r="1496" spans="1:12" hidden="1">
      <c r="A1496" s="40" t="s">
        <v>8090</v>
      </c>
      <c r="B1496" s="40" t="s">
        <v>102</v>
      </c>
      <c r="C1496" s="40" t="s">
        <v>65</v>
      </c>
      <c r="D1496" s="41" t="s">
        <v>7914</v>
      </c>
      <c r="E1496" s="40" t="s">
        <v>8091</v>
      </c>
      <c r="F1496" s="40" t="s">
        <v>7898</v>
      </c>
      <c r="G1496" s="40" t="s">
        <v>7900</v>
      </c>
      <c r="H1496" s="43">
        <f>I1496-1</f>
        <v>42209</v>
      </c>
      <c r="I1496" s="43">
        <f t="shared" si="99"/>
        <v>42210</v>
      </c>
      <c r="J1496" s="40" t="s">
        <v>128</v>
      </c>
      <c r="K1496" s="40">
        <v>100</v>
      </c>
      <c r="L1496" s="40"/>
    </row>
    <row r="1497" spans="1:12">
      <c r="A1497" s="40" t="s">
        <v>8090</v>
      </c>
      <c r="B1497" s="40" t="s">
        <v>102</v>
      </c>
      <c r="C1497" s="40" t="s">
        <v>65</v>
      </c>
      <c r="D1497" s="41" t="s">
        <v>7914</v>
      </c>
      <c r="E1497" s="40" t="s">
        <v>8091</v>
      </c>
      <c r="F1497" s="40" t="s">
        <v>7901</v>
      </c>
      <c r="G1497" s="40" t="s">
        <v>7902</v>
      </c>
      <c r="H1497" s="43">
        <f>I1497-5</f>
        <v>42210</v>
      </c>
      <c r="I1497" s="43">
        <f t="shared" si="99"/>
        <v>42215</v>
      </c>
      <c r="J1497" s="40" t="s">
        <v>128</v>
      </c>
      <c r="K1497" s="40">
        <v>100</v>
      </c>
      <c r="L1497" s="40"/>
    </row>
    <row r="1498" spans="1:12" hidden="1">
      <c r="A1498" s="40" t="s">
        <v>8090</v>
      </c>
      <c r="B1498" s="40" t="s">
        <v>102</v>
      </c>
      <c r="C1498" s="40" t="s">
        <v>65</v>
      </c>
      <c r="D1498" s="41" t="s">
        <v>7914</v>
      </c>
      <c r="E1498" s="40" t="s">
        <v>8091</v>
      </c>
      <c r="F1498" s="40" t="s">
        <v>7904</v>
      </c>
      <c r="G1498" s="40" t="s">
        <v>7905</v>
      </c>
      <c r="H1498" s="43">
        <f>I1498-3</f>
        <v>42215</v>
      </c>
      <c r="I1498" s="43">
        <f t="shared" si="99"/>
        <v>42218</v>
      </c>
      <c r="J1498" s="40" t="s">
        <v>128</v>
      </c>
      <c r="K1498" s="40">
        <v>100</v>
      </c>
      <c r="L1498" s="40"/>
    </row>
    <row r="1499" spans="1:12" hidden="1">
      <c r="A1499" s="40" t="s">
        <v>8090</v>
      </c>
      <c r="B1499" s="40" t="s">
        <v>102</v>
      </c>
      <c r="C1499" s="40" t="s">
        <v>65</v>
      </c>
      <c r="D1499" s="41" t="s">
        <v>7914</v>
      </c>
      <c r="E1499" s="40" t="s">
        <v>8091</v>
      </c>
      <c r="F1499" s="40" t="s">
        <v>7904</v>
      </c>
      <c r="G1499" s="40" t="s">
        <v>7906</v>
      </c>
      <c r="H1499" s="43">
        <f>I1499-2</f>
        <v>42218</v>
      </c>
      <c r="I1499" s="43">
        <f t="shared" si="99"/>
        <v>42220</v>
      </c>
      <c r="J1499" s="40" t="s">
        <v>128</v>
      </c>
      <c r="K1499" s="40">
        <v>100</v>
      </c>
      <c r="L1499" s="40"/>
    </row>
    <row r="1500" spans="1:12" hidden="1">
      <c r="A1500" s="40" t="s">
        <v>8090</v>
      </c>
      <c r="B1500" s="40" t="s">
        <v>102</v>
      </c>
      <c r="C1500" s="40" t="s">
        <v>65</v>
      </c>
      <c r="D1500" s="41" t="s">
        <v>7914</v>
      </c>
      <c r="E1500" s="40" t="s">
        <v>8091</v>
      </c>
      <c r="F1500" s="40" t="s">
        <v>7904</v>
      </c>
      <c r="G1500" s="40" t="s">
        <v>7907</v>
      </c>
      <c r="H1500" s="43">
        <f>I1500-2</f>
        <v>42220</v>
      </c>
      <c r="I1500" s="43">
        <f t="shared" si="99"/>
        <v>42222</v>
      </c>
      <c r="J1500" s="40" t="s">
        <v>128</v>
      </c>
      <c r="K1500" s="40">
        <v>100</v>
      </c>
      <c r="L1500" s="40"/>
    </row>
    <row r="1501" spans="1:12" hidden="1">
      <c r="A1501" s="40" t="s">
        <v>8090</v>
      </c>
      <c r="B1501" s="40" t="s">
        <v>102</v>
      </c>
      <c r="C1501" s="40" t="s">
        <v>65</v>
      </c>
      <c r="D1501" s="41" t="s">
        <v>7914</v>
      </c>
      <c r="E1501" s="51" t="s">
        <v>8091</v>
      </c>
      <c r="F1501" s="40" t="s">
        <v>7904</v>
      </c>
      <c r="G1501" s="40" t="s">
        <v>7908</v>
      </c>
      <c r="H1501" s="43">
        <f>I1501-1</f>
        <v>42222</v>
      </c>
      <c r="I1501" s="42">
        <v>42223</v>
      </c>
      <c r="J1501" s="40" t="s">
        <v>128</v>
      </c>
      <c r="K1501" s="40">
        <v>100</v>
      </c>
      <c r="L1501" s="39" t="s">
        <v>7909</v>
      </c>
    </row>
    <row r="1502" spans="1:12" hidden="1">
      <c r="A1502" s="41" t="s">
        <v>6458</v>
      </c>
      <c r="B1502" s="41" t="s">
        <v>65</v>
      </c>
      <c r="C1502" s="41" t="s">
        <v>65</v>
      </c>
      <c r="D1502" s="41" t="s">
        <v>7886</v>
      </c>
      <c r="E1502" s="41" t="s">
        <v>8092</v>
      </c>
      <c r="F1502" s="41" t="s">
        <v>1048</v>
      </c>
      <c r="G1502" s="41" t="s">
        <v>7888</v>
      </c>
      <c r="H1502" s="42">
        <v>42207</v>
      </c>
      <c r="I1502" s="41"/>
    </row>
    <row r="1503" spans="1:12" hidden="1">
      <c r="A1503" s="41" t="s">
        <v>6458</v>
      </c>
      <c r="B1503" s="41" t="s">
        <v>65</v>
      </c>
      <c r="C1503" s="41" t="s">
        <v>65</v>
      </c>
      <c r="D1503" s="41" t="s">
        <v>7886</v>
      </c>
      <c r="E1503" s="41" t="s">
        <v>8092</v>
      </c>
      <c r="F1503" s="41" t="s">
        <v>1048</v>
      </c>
      <c r="G1503" s="41" t="s">
        <v>7889</v>
      </c>
      <c r="H1503" s="41"/>
      <c r="I1503" s="41"/>
    </row>
    <row r="1504" spans="1:12" hidden="1">
      <c r="A1504" s="41" t="s">
        <v>6458</v>
      </c>
      <c r="B1504" s="41" t="s">
        <v>65</v>
      </c>
      <c r="C1504" s="41" t="s">
        <v>65</v>
      </c>
      <c r="D1504" s="41" t="s">
        <v>7886</v>
      </c>
      <c r="E1504" s="41" t="s">
        <v>8092</v>
      </c>
      <c r="F1504" s="41" t="s">
        <v>1048</v>
      </c>
      <c r="G1504" s="41" t="s">
        <v>7890</v>
      </c>
      <c r="H1504" s="42">
        <v>42282</v>
      </c>
      <c r="I1504" s="41"/>
    </row>
    <row r="1505" spans="1:12" hidden="1">
      <c r="A1505" s="41" t="s">
        <v>6458</v>
      </c>
      <c r="B1505" s="41" t="s">
        <v>65</v>
      </c>
      <c r="C1505" s="41" t="s">
        <v>65</v>
      </c>
      <c r="D1505" s="41" t="s">
        <v>7886</v>
      </c>
      <c r="E1505" s="41" t="s">
        <v>8092</v>
      </c>
      <c r="F1505" s="41" t="s">
        <v>1048</v>
      </c>
      <c r="G1505" s="41" t="s">
        <v>7891</v>
      </c>
      <c r="H1505" s="42">
        <v>42343</v>
      </c>
      <c r="I1505" s="41"/>
    </row>
    <row r="1506" spans="1:12" hidden="1">
      <c r="A1506" s="41" t="s">
        <v>6458</v>
      </c>
      <c r="B1506" s="41" t="s">
        <v>65</v>
      </c>
      <c r="C1506" s="41" t="s">
        <v>65</v>
      </c>
      <c r="D1506" s="41" t="s">
        <v>7886</v>
      </c>
      <c r="E1506" s="41" t="s">
        <v>8092</v>
      </c>
      <c r="F1506" s="41" t="s">
        <v>1048</v>
      </c>
      <c r="G1506" s="41" t="s">
        <v>7892</v>
      </c>
      <c r="H1506" s="42"/>
      <c r="I1506" s="41"/>
    </row>
    <row r="1507" spans="1:12" hidden="1">
      <c r="A1507" s="41" t="s">
        <v>6458</v>
      </c>
      <c r="B1507" s="41" t="s">
        <v>65</v>
      </c>
      <c r="C1507" s="41" t="s">
        <v>65</v>
      </c>
      <c r="D1507" s="41" t="s">
        <v>7886</v>
      </c>
      <c r="E1507" s="41" t="s">
        <v>8092</v>
      </c>
      <c r="F1507" s="41" t="s">
        <v>1048</v>
      </c>
      <c r="G1507" s="41" t="s">
        <v>7893</v>
      </c>
      <c r="H1507" s="42"/>
      <c r="I1507" s="41"/>
    </row>
    <row r="1508" spans="1:12" hidden="1">
      <c r="A1508" s="41" t="s">
        <v>6458</v>
      </c>
      <c r="B1508" s="41" t="s">
        <v>65</v>
      </c>
      <c r="C1508" s="41" t="s">
        <v>65</v>
      </c>
      <c r="D1508" s="41" t="s">
        <v>7886</v>
      </c>
      <c r="E1508" s="41" t="s">
        <v>8092</v>
      </c>
      <c r="F1508" s="41" t="s">
        <v>1048</v>
      </c>
      <c r="G1508" s="41" t="s">
        <v>7894</v>
      </c>
      <c r="H1508" s="42">
        <v>42225</v>
      </c>
      <c r="I1508" s="41"/>
    </row>
    <row r="1509" spans="1:12" hidden="1">
      <c r="A1509" s="40" t="s">
        <v>6458</v>
      </c>
      <c r="B1509" s="40" t="s">
        <v>65</v>
      </c>
      <c r="C1509" s="40" t="s">
        <v>65</v>
      </c>
      <c r="D1509" s="41" t="s">
        <v>7886</v>
      </c>
      <c r="E1509" s="40" t="s">
        <v>8092</v>
      </c>
      <c r="F1509" s="40" t="s">
        <v>7895</v>
      </c>
      <c r="G1509" s="40" t="s">
        <v>7896</v>
      </c>
      <c r="H1509" s="43">
        <f>I1509-2</f>
        <v>42208</v>
      </c>
      <c r="I1509" s="43">
        <f t="shared" ref="I1509:I1515" si="100">H1510</f>
        <v>42210</v>
      </c>
      <c r="J1509" s="40" t="s">
        <v>6305</v>
      </c>
      <c r="K1509" s="40">
        <v>100</v>
      </c>
    </row>
    <row r="1510" spans="1:12" hidden="1">
      <c r="A1510" s="40" t="s">
        <v>6458</v>
      </c>
      <c r="B1510" s="40" t="s">
        <v>65</v>
      </c>
      <c r="C1510" s="40" t="s">
        <v>65</v>
      </c>
      <c r="D1510" s="41" t="s">
        <v>7886</v>
      </c>
      <c r="E1510" s="40" t="s">
        <v>8092</v>
      </c>
      <c r="F1510" s="40" t="s">
        <v>7898</v>
      </c>
      <c r="G1510" s="40" t="s">
        <v>7899</v>
      </c>
      <c r="H1510" s="43">
        <f>I1510-1</f>
        <v>42210</v>
      </c>
      <c r="I1510" s="43">
        <f t="shared" si="100"/>
        <v>42211</v>
      </c>
      <c r="J1510" s="40" t="s">
        <v>6305</v>
      </c>
      <c r="K1510" s="40">
        <v>100</v>
      </c>
    </row>
    <row r="1511" spans="1:12" hidden="1">
      <c r="A1511" s="40" t="s">
        <v>6458</v>
      </c>
      <c r="B1511" s="40" t="s">
        <v>65</v>
      </c>
      <c r="C1511" s="40" t="s">
        <v>65</v>
      </c>
      <c r="D1511" s="41" t="s">
        <v>7886</v>
      </c>
      <c r="E1511" s="40" t="s">
        <v>8092</v>
      </c>
      <c r="F1511" s="40" t="s">
        <v>7898</v>
      </c>
      <c r="G1511" s="40" t="s">
        <v>7900</v>
      </c>
      <c r="H1511" s="43">
        <f>I1511-1</f>
        <v>42211</v>
      </c>
      <c r="I1511" s="43">
        <f t="shared" si="100"/>
        <v>42212</v>
      </c>
      <c r="J1511" s="40" t="s">
        <v>6305</v>
      </c>
      <c r="K1511" s="40">
        <v>100</v>
      </c>
    </row>
    <row r="1512" spans="1:12">
      <c r="A1512" s="40" t="s">
        <v>6458</v>
      </c>
      <c r="B1512" s="40" t="s">
        <v>65</v>
      </c>
      <c r="C1512" s="40" t="s">
        <v>65</v>
      </c>
      <c r="D1512" s="41" t="s">
        <v>7886</v>
      </c>
      <c r="E1512" s="40" t="s">
        <v>8092</v>
      </c>
      <c r="F1512" s="40" t="s">
        <v>7901</v>
      </c>
      <c r="G1512" s="40" t="s">
        <v>7902</v>
      </c>
      <c r="H1512" s="43">
        <f>I1512-5</f>
        <v>42212</v>
      </c>
      <c r="I1512" s="43">
        <f t="shared" si="100"/>
        <v>42217</v>
      </c>
      <c r="J1512" s="40" t="s">
        <v>6305</v>
      </c>
      <c r="K1512" s="40">
        <v>100</v>
      </c>
    </row>
    <row r="1513" spans="1:12" hidden="1">
      <c r="A1513" s="40" t="s">
        <v>6458</v>
      </c>
      <c r="B1513" s="40" t="s">
        <v>65</v>
      </c>
      <c r="C1513" s="40" t="s">
        <v>65</v>
      </c>
      <c r="D1513" s="41" t="s">
        <v>7886</v>
      </c>
      <c r="E1513" s="40" t="s">
        <v>8092</v>
      </c>
      <c r="F1513" s="40" t="s">
        <v>7904</v>
      </c>
      <c r="G1513" s="40" t="s">
        <v>7905</v>
      </c>
      <c r="H1513" s="43">
        <f>I1513-3</f>
        <v>42217</v>
      </c>
      <c r="I1513" s="43">
        <f t="shared" si="100"/>
        <v>42220</v>
      </c>
      <c r="J1513" s="40" t="s">
        <v>6305</v>
      </c>
      <c r="K1513" s="40">
        <v>100</v>
      </c>
    </row>
    <row r="1514" spans="1:12" hidden="1">
      <c r="A1514" s="40" t="s">
        <v>6458</v>
      </c>
      <c r="B1514" s="40" t="s">
        <v>65</v>
      </c>
      <c r="C1514" s="40" t="s">
        <v>65</v>
      </c>
      <c r="D1514" s="41" t="s">
        <v>7886</v>
      </c>
      <c r="E1514" s="40" t="s">
        <v>8092</v>
      </c>
      <c r="F1514" s="40" t="s">
        <v>7904</v>
      </c>
      <c r="G1514" s="40" t="s">
        <v>7906</v>
      </c>
      <c r="H1514" s="43">
        <f>I1514-2</f>
        <v>42220</v>
      </c>
      <c r="I1514" s="43">
        <f t="shared" si="100"/>
        <v>42222</v>
      </c>
      <c r="J1514" s="40" t="s">
        <v>6305</v>
      </c>
      <c r="K1514" s="40">
        <v>100</v>
      </c>
    </row>
    <row r="1515" spans="1:12" hidden="1">
      <c r="A1515" s="40" t="s">
        <v>6458</v>
      </c>
      <c r="B1515" s="40" t="s">
        <v>65</v>
      </c>
      <c r="C1515" s="40" t="s">
        <v>65</v>
      </c>
      <c r="D1515" s="41" t="s">
        <v>7886</v>
      </c>
      <c r="E1515" s="40" t="s">
        <v>8092</v>
      </c>
      <c r="F1515" s="40" t="s">
        <v>7904</v>
      </c>
      <c r="G1515" s="40" t="s">
        <v>7907</v>
      </c>
      <c r="H1515" s="43">
        <f>I1515-2</f>
        <v>42222</v>
      </c>
      <c r="I1515" s="43">
        <f t="shared" si="100"/>
        <v>42224</v>
      </c>
      <c r="J1515" s="40" t="s">
        <v>6305</v>
      </c>
      <c r="K1515" s="40">
        <v>100</v>
      </c>
    </row>
    <row r="1516" spans="1:12" hidden="1">
      <c r="A1516" s="40" t="s">
        <v>6458</v>
      </c>
      <c r="B1516" s="40" t="s">
        <v>65</v>
      </c>
      <c r="C1516" s="40" t="s">
        <v>65</v>
      </c>
      <c r="D1516" s="41" t="s">
        <v>7886</v>
      </c>
      <c r="E1516" s="40" t="s">
        <v>8092</v>
      </c>
      <c r="F1516" s="40" t="s">
        <v>7904</v>
      </c>
      <c r="G1516" s="40" t="s">
        <v>7908</v>
      </c>
      <c r="H1516" s="43">
        <f>I1516-1</f>
        <v>42224</v>
      </c>
      <c r="I1516" s="42">
        <v>42225</v>
      </c>
      <c r="J1516" s="40" t="s">
        <v>6305</v>
      </c>
      <c r="K1516" s="40">
        <v>100</v>
      </c>
      <c r="L1516" s="39" t="s">
        <v>7917</v>
      </c>
    </row>
    <row r="1517" spans="1:12" hidden="1">
      <c r="A1517" s="41" t="s">
        <v>8093</v>
      </c>
      <c r="B1517" s="41" t="s">
        <v>52</v>
      </c>
      <c r="C1517" s="41" t="s">
        <v>52</v>
      </c>
      <c r="D1517" s="41" t="s">
        <v>7886</v>
      </c>
      <c r="E1517" s="41" t="s">
        <v>8094</v>
      </c>
      <c r="F1517" s="41" t="s">
        <v>1048</v>
      </c>
      <c r="G1517" s="41" t="s">
        <v>7888</v>
      </c>
      <c r="H1517" s="42">
        <v>42173</v>
      </c>
      <c r="I1517" s="41"/>
    </row>
    <row r="1518" spans="1:12" hidden="1">
      <c r="A1518" s="41" t="s">
        <v>8093</v>
      </c>
      <c r="B1518" s="41" t="s">
        <v>52</v>
      </c>
      <c r="C1518" s="41" t="s">
        <v>52</v>
      </c>
      <c r="D1518" s="41" t="s">
        <v>7886</v>
      </c>
      <c r="E1518" s="41" t="s">
        <v>8094</v>
      </c>
      <c r="F1518" s="41" t="s">
        <v>1048</v>
      </c>
      <c r="G1518" s="41" t="s">
        <v>7889</v>
      </c>
      <c r="H1518" s="42">
        <v>42285</v>
      </c>
      <c r="I1518" s="41"/>
    </row>
    <row r="1519" spans="1:12" hidden="1">
      <c r="A1519" s="41" t="s">
        <v>8093</v>
      </c>
      <c r="B1519" s="41" t="s">
        <v>52</v>
      </c>
      <c r="C1519" s="41" t="s">
        <v>52</v>
      </c>
      <c r="D1519" s="41" t="s">
        <v>7886</v>
      </c>
      <c r="E1519" s="41" t="s">
        <v>8094</v>
      </c>
      <c r="F1519" s="41" t="s">
        <v>1048</v>
      </c>
      <c r="G1519" s="41" t="s">
        <v>7890</v>
      </c>
      <c r="H1519" s="42"/>
      <c r="I1519" s="41"/>
    </row>
    <row r="1520" spans="1:12" hidden="1">
      <c r="A1520" s="41" t="s">
        <v>8093</v>
      </c>
      <c r="B1520" s="41" t="s">
        <v>52</v>
      </c>
      <c r="C1520" s="41" t="s">
        <v>52</v>
      </c>
      <c r="D1520" s="41" t="s">
        <v>7886</v>
      </c>
      <c r="E1520" s="41" t="s">
        <v>8094</v>
      </c>
      <c r="F1520" s="41" t="s">
        <v>1048</v>
      </c>
      <c r="G1520" s="41" t="s">
        <v>7891</v>
      </c>
      <c r="H1520" s="42">
        <v>42335</v>
      </c>
      <c r="I1520" s="41"/>
    </row>
    <row r="1521" spans="1:11" hidden="1">
      <c r="A1521" s="41" t="s">
        <v>8093</v>
      </c>
      <c r="B1521" s="41" t="s">
        <v>52</v>
      </c>
      <c r="C1521" s="41" t="s">
        <v>52</v>
      </c>
      <c r="D1521" s="41" t="s">
        <v>7886</v>
      </c>
      <c r="E1521" s="41" t="s">
        <v>8094</v>
      </c>
      <c r="F1521" s="41" t="s">
        <v>1048</v>
      </c>
      <c r="G1521" s="41" t="s">
        <v>7892</v>
      </c>
      <c r="H1521" s="42"/>
      <c r="I1521" s="41"/>
    </row>
    <row r="1522" spans="1:11" hidden="1">
      <c r="A1522" s="41" t="s">
        <v>8093</v>
      </c>
      <c r="B1522" s="41" t="s">
        <v>52</v>
      </c>
      <c r="C1522" s="41" t="s">
        <v>52</v>
      </c>
      <c r="D1522" s="41" t="s">
        <v>7886</v>
      </c>
      <c r="E1522" s="41" t="s">
        <v>8094</v>
      </c>
      <c r="F1522" s="41" t="s">
        <v>1048</v>
      </c>
      <c r="G1522" s="41" t="s">
        <v>7893</v>
      </c>
      <c r="H1522" s="42"/>
      <c r="I1522" s="41"/>
    </row>
    <row r="1523" spans="1:11" hidden="1">
      <c r="A1523" s="41" t="s">
        <v>8093</v>
      </c>
      <c r="B1523" s="41" t="s">
        <v>52</v>
      </c>
      <c r="C1523" s="41" t="s">
        <v>52</v>
      </c>
      <c r="D1523" s="41" t="s">
        <v>7886</v>
      </c>
      <c r="E1523" s="41" t="s">
        <v>8094</v>
      </c>
      <c r="F1523" s="41" t="s">
        <v>1048</v>
      </c>
      <c r="G1523" s="41" t="s">
        <v>7894</v>
      </c>
      <c r="H1523" s="42">
        <v>42255</v>
      </c>
      <c r="I1523" s="41"/>
    </row>
    <row r="1524" spans="1:11" hidden="1">
      <c r="A1524" s="40" t="s">
        <v>8093</v>
      </c>
      <c r="B1524" s="40" t="s">
        <v>52</v>
      </c>
      <c r="C1524" s="40" t="s">
        <v>52</v>
      </c>
      <c r="D1524" s="41" t="s">
        <v>7886</v>
      </c>
      <c r="E1524" s="40" t="s">
        <v>8094</v>
      </c>
      <c r="F1524" s="40" t="s">
        <v>7895</v>
      </c>
      <c r="G1524" s="40" t="s">
        <v>7896</v>
      </c>
      <c r="H1524" s="43">
        <f>I1524-2</f>
        <v>42238</v>
      </c>
      <c r="I1524" s="43">
        <f t="shared" ref="I1524:I1530" si="101">H1525</f>
        <v>42240</v>
      </c>
      <c r="J1524" s="40" t="s">
        <v>4365</v>
      </c>
      <c r="K1524" s="40">
        <v>100</v>
      </c>
    </row>
    <row r="1525" spans="1:11" hidden="1">
      <c r="A1525" s="40" t="s">
        <v>8093</v>
      </c>
      <c r="B1525" s="40" t="s">
        <v>52</v>
      </c>
      <c r="C1525" s="40" t="s">
        <v>52</v>
      </c>
      <c r="D1525" s="41" t="s">
        <v>7886</v>
      </c>
      <c r="E1525" s="40" t="s">
        <v>8094</v>
      </c>
      <c r="F1525" s="40" t="s">
        <v>7898</v>
      </c>
      <c r="G1525" s="40" t="s">
        <v>7899</v>
      </c>
      <c r="H1525" s="43">
        <f>I1525-1</f>
        <v>42240</v>
      </c>
      <c r="I1525" s="43">
        <f t="shared" si="101"/>
        <v>42241</v>
      </c>
      <c r="J1525" s="40" t="s">
        <v>4365</v>
      </c>
      <c r="K1525" s="40">
        <v>100</v>
      </c>
    </row>
    <row r="1526" spans="1:11" hidden="1">
      <c r="A1526" s="40" t="s">
        <v>8093</v>
      </c>
      <c r="B1526" s="40" t="s">
        <v>52</v>
      </c>
      <c r="C1526" s="40" t="s">
        <v>52</v>
      </c>
      <c r="D1526" s="41" t="s">
        <v>7886</v>
      </c>
      <c r="E1526" s="40" t="s">
        <v>8094</v>
      </c>
      <c r="F1526" s="40" t="s">
        <v>7898</v>
      </c>
      <c r="G1526" s="40" t="s">
        <v>7900</v>
      </c>
      <c r="H1526" s="43">
        <f>I1526-1</f>
        <v>42241</v>
      </c>
      <c r="I1526" s="43">
        <f t="shared" si="101"/>
        <v>42242</v>
      </c>
      <c r="J1526" s="40" t="s">
        <v>4365</v>
      </c>
      <c r="K1526" s="40">
        <v>100</v>
      </c>
    </row>
    <row r="1527" spans="1:11">
      <c r="A1527" s="40" t="s">
        <v>8093</v>
      </c>
      <c r="B1527" s="40" t="s">
        <v>52</v>
      </c>
      <c r="C1527" s="40" t="s">
        <v>52</v>
      </c>
      <c r="D1527" s="41" t="s">
        <v>7886</v>
      </c>
      <c r="E1527" s="40" t="s">
        <v>8094</v>
      </c>
      <c r="F1527" s="40" t="s">
        <v>7901</v>
      </c>
      <c r="G1527" s="40" t="s">
        <v>7902</v>
      </c>
      <c r="H1527" s="43">
        <f>I1527-5</f>
        <v>42242</v>
      </c>
      <c r="I1527" s="43">
        <f t="shared" si="101"/>
        <v>42247</v>
      </c>
      <c r="J1527" s="40" t="s">
        <v>4365</v>
      </c>
      <c r="K1527" s="40">
        <v>100</v>
      </c>
    </row>
    <row r="1528" spans="1:11" hidden="1">
      <c r="A1528" s="40" t="s">
        <v>8093</v>
      </c>
      <c r="B1528" s="40" t="s">
        <v>52</v>
      </c>
      <c r="C1528" s="40" t="s">
        <v>52</v>
      </c>
      <c r="D1528" s="41" t="s">
        <v>7886</v>
      </c>
      <c r="E1528" s="40" t="s">
        <v>8094</v>
      </c>
      <c r="F1528" s="40" t="s">
        <v>7904</v>
      </c>
      <c r="G1528" s="40" t="s">
        <v>7905</v>
      </c>
      <c r="H1528" s="43">
        <f>I1528-3</f>
        <v>42247</v>
      </c>
      <c r="I1528" s="43">
        <f t="shared" si="101"/>
        <v>42250</v>
      </c>
      <c r="J1528" s="40" t="s">
        <v>4365</v>
      </c>
      <c r="K1528" s="40">
        <v>100</v>
      </c>
    </row>
    <row r="1529" spans="1:11" hidden="1">
      <c r="A1529" s="40" t="s">
        <v>8093</v>
      </c>
      <c r="B1529" s="40" t="s">
        <v>52</v>
      </c>
      <c r="C1529" s="40" t="s">
        <v>52</v>
      </c>
      <c r="D1529" s="41" t="s">
        <v>7886</v>
      </c>
      <c r="E1529" s="40" t="s">
        <v>8094</v>
      </c>
      <c r="F1529" s="40" t="s">
        <v>7904</v>
      </c>
      <c r="G1529" s="40" t="s">
        <v>7906</v>
      </c>
      <c r="H1529" s="43">
        <f>I1529-2</f>
        <v>42250</v>
      </c>
      <c r="I1529" s="43">
        <f t="shared" si="101"/>
        <v>42252</v>
      </c>
      <c r="J1529" s="40" t="s">
        <v>4365</v>
      </c>
      <c r="K1529" s="40">
        <v>100</v>
      </c>
    </row>
    <row r="1530" spans="1:11" hidden="1">
      <c r="A1530" s="40" t="s">
        <v>8093</v>
      </c>
      <c r="B1530" s="40" t="s">
        <v>52</v>
      </c>
      <c r="C1530" s="40" t="s">
        <v>52</v>
      </c>
      <c r="D1530" s="41" t="s">
        <v>7886</v>
      </c>
      <c r="E1530" s="40" t="s">
        <v>8094</v>
      </c>
      <c r="F1530" s="40" t="s">
        <v>7904</v>
      </c>
      <c r="G1530" s="40" t="s">
        <v>7907</v>
      </c>
      <c r="H1530" s="43">
        <f>I1530-2</f>
        <v>42252</v>
      </c>
      <c r="I1530" s="43">
        <f t="shared" si="101"/>
        <v>42254</v>
      </c>
      <c r="J1530" s="40" t="s">
        <v>4365</v>
      </c>
      <c r="K1530" s="40">
        <v>100</v>
      </c>
    </row>
    <row r="1531" spans="1:11" hidden="1">
      <c r="A1531" s="40" t="s">
        <v>8093</v>
      </c>
      <c r="B1531" s="40" t="s">
        <v>52</v>
      </c>
      <c r="C1531" s="40" t="s">
        <v>52</v>
      </c>
      <c r="D1531" s="41" t="s">
        <v>7886</v>
      </c>
      <c r="E1531" s="40" t="s">
        <v>8094</v>
      </c>
      <c r="F1531" s="40" t="s">
        <v>7904</v>
      </c>
      <c r="G1531" s="40" t="s">
        <v>7908</v>
      </c>
      <c r="H1531" s="43">
        <f>I1531-1</f>
        <v>42254</v>
      </c>
      <c r="I1531" s="42">
        <v>42255</v>
      </c>
      <c r="J1531" s="40" t="s">
        <v>4365</v>
      </c>
      <c r="K1531" s="40">
        <v>100</v>
      </c>
    </row>
    <row r="1532" spans="1:11" hidden="1">
      <c r="A1532" s="41" t="s">
        <v>8095</v>
      </c>
      <c r="B1532" s="41" t="s">
        <v>65</v>
      </c>
      <c r="C1532" s="41" t="s">
        <v>65</v>
      </c>
      <c r="D1532" s="41" t="s">
        <v>7886</v>
      </c>
      <c r="E1532" s="41" t="s">
        <v>8096</v>
      </c>
      <c r="F1532" s="41" t="s">
        <v>1048</v>
      </c>
      <c r="G1532" s="41" t="s">
        <v>7888</v>
      </c>
      <c r="H1532" s="42">
        <v>42173</v>
      </c>
      <c r="I1532" s="41"/>
    </row>
    <row r="1533" spans="1:11" hidden="1">
      <c r="A1533" s="41" t="s">
        <v>8095</v>
      </c>
      <c r="B1533" s="41" t="s">
        <v>65</v>
      </c>
      <c r="C1533" s="41" t="s">
        <v>65</v>
      </c>
      <c r="D1533" s="41" t="s">
        <v>7886</v>
      </c>
      <c r="E1533" s="41" t="s">
        <v>8096</v>
      </c>
      <c r="F1533" s="41" t="s">
        <v>1048</v>
      </c>
      <c r="G1533" s="41" t="s">
        <v>7889</v>
      </c>
      <c r="H1533" s="42">
        <v>42285</v>
      </c>
      <c r="I1533" s="41"/>
    </row>
    <row r="1534" spans="1:11" hidden="1">
      <c r="A1534" s="41" t="s">
        <v>8095</v>
      </c>
      <c r="B1534" s="41" t="s">
        <v>65</v>
      </c>
      <c r="C1534" s="41" t="s">
        <v>65</v>
      </c>
      <c r="D1534" s="41" t="s">
        <v>7886</v>
      </c>
      <c r="E1534" s="41" t="s">
        <v>8096</v>
      </c>
      <c r="F1534" s="41" t="s">
        <v>1048</v>
      </c>
      <c r="G1534" s="41" t="s">
        <v>7890</v>
      </c>
      <c r="H1534" s="42">
        <v>42286</v>
      </c>
      <c r="I1534" s="41"/>
    </row>
    <row r="1535" spans="1:11" hidden="1">
      <c r="A1535" s="41" t="s">
        <v>8095</v>
      </c>
      <c r="B1535" s="41" t="s">
        <v>65</v>
      </c>
      <c r="C1535" s="41" t="s">
        <v>65</v>
      </c>
      <c r="D1535" s="41" t="s">
        <v>7886</v>
      </c>
      <c r="E1535" s="41" t="s">
        <v>8096</v>
      </c>
      <c r="F1535" s="41" t="s">
        <v>1048</v>
      </c>
      <c r="G1535" s="41" t="s">
        <v>7891</v>
      </c>
      <c r="H1535" s="42">
        <v>42289</v>
      </c>
      <c r="I1535" s="41"/>
    </row>
    <row r="1536" spans="1:11" hidden="1">
      <c r="A1536" s="41" t="s">
        <v>8095</v>
      </c>
      <c r="B1536" s="41" t="s">
        <v>65</v>
      </c>
      <c r="C1536" s="41" t="s">
        <v>65</v>
      </c>
      <c r="D1536" s="41" t="s">
        <v>7886</v>
      </c>
      <c r="E1536" s="41" t="s">
        <v>8096</v>
      </c>
      <c r="F1536" s="41" t="s">
        <v>1048</v>
      </c>
      <c r="G1536" s="41" t="s">
        <v>7892</v>
      </c>
      <c r="H1536" s="42"/>
      <c r="I1536" s="41"/>
    </row>
    <row r="1537" spans="1:12" hidden="1">
      <c r="A1537" s="41" t="s">
        <v>8095</v>
      </c>
      <c r="B1537" s="41" t="s">
        <v>65</v>
      </c>
      <c r="C1537" s="41" t="s">
        <v>65</v>
      </c>
      <c r="D1537" s="41" t="s">
        <v>7886</v>
      </c>
      <c r="E1537" s="41" t="s">
        <v>8096</v>
      </c>
      <c r="F1537" s="41" t="s">
        <v>1048</v>
      </c>
      <c r="G1537" s="41" t="s">
        <v>7893</v>
      </c>
      <c r="H1537" s="42"/>
      <c r="I1537" s="41"/>
    </row>
    <row r="1538" spans="1:12" hidden="1">
      <c r="A1538" s="41" t="s">
        <v>8095</v>
      </c>
      <c r="B1538" s="41" t="s">
        <v>65</v>
      </c>
      <c r="C1538" s="41" t="s">
        <v>65</v>
      </c>
      <c r="D1538" s="41" t="s">
        <v>7886</v>
      </c>
      <c r="E1538" s="41" t="s">
        <v>8096</v>
      </c>
      <c r="F1538" s="41" t="s">
        <v>1048</v>
      </c>
      <c r="G1538" s="41" t="s">
        <v>7894</v>
      </c>
      <c r="H1538" s="42">
        <v>42255</v>
      </c>
      <c r="I1538" s="41"/>
    </row>
    <row r="1539" spans="1:12" hidden="1">
      <c r="A1539" s="40" t="s">
        <v>8095</v>
      </c>
      <c r="B1539" s="40" t="s">
        <v>65</v>
      </c>
      <c r="C1539" s="40" t="s">
        <v>65</v>
      </c>
      <c r="D1539" s="41" t="s">
        <v>7886</v>
      </c>
      <c r="E1539" s="40" t="s">
        <v>8096</v>
      </c>
      <c r="F1539" s="40" t="s">
        <v>7895</v>
      </c>
      <c r="G1539" s="40" t="s">
        <v>7896</v>
      </c>
      <c r="H1539" s="43">
        <f>I1539-2</f>
        <v>42238</v>
      </c>
      <c r="I1539" s="43">
        <f t="shared" ref="I1539:I1545" si="102">H1540</f>
        <v>42240</v>
      </c>
      <c r="J1539" s="40" t="s">
        <v>4365</v>
      </c>
      <c r="K1539" s="40">
        <v>100</v>
      </c>
      <c r="L1539" s="39" t="s">
        <v>6374</v>
      </c>
    </row>
    <row r="1540" spans="1:12" hidden="1">
      <c r="A1540" s="40" t="s">
        <v>8095</v>
      </c>
      <c r="B1540" s="40" t="s">
        <v>65</v>
      </c>
      <c r="C1540" s="40" t="s">
        <v>65</v>
      </c>
      <c r="D1540" s="41" t="s">
        <v>7886</v>
      </c>
      <c r="E1540" s="40" t="s">
        <v>8096</v>
      </c>
      <c r="F1540" s="40" t="s">
        <v>7898</v>
      </c>
      <c r="G1540" s="40" t="s">
        <v>7899</v>
      </c>
      <c r="H1540" s="43">
        <f>I1540-1</f>
        <v>42240</v>
      </c>
      <c r="I1540" s="43">
        <f t="shared" si="102"/>
        <v>42241</v>
      </c>
      <c r="J1540" s="40" t="s">
        <v>4365</v>
      </c>
      <c r="K1540" s="40">
        <v>100</v>
      </c>
    </row>
    <row r="1541" spans="1:12" hidden="1">
      <c r="A1541" s="40" t="s">
        <v>8095</v>
      </c>
      <c r="B1541" s="40" t="s">
        <v>65</v>
      </c>
      <c r="C1541" s="40" t="s">
        <v>65</v>
      </c>
      <c r="D1541" s="41" t="s">
        <v>7886</v>
      </c>
      <c r="E1541" s="40" t="s">
        <v>8096</v>
      </c>
      <c r="F1541" s="40" t="s">
        <v>7898</v>
      </c>
      <c r="G1541" s="40" t="s">
        <v>7900</v>
      </c>
      <c r="H1541" s="43">
        <f>I1541-1</f>
        <v>42241</v>
      </c>
      <c r="I1541" s="43">
        <f t="shared" si="102"/>
        <v>42242</v>
      </c>
      <c r="J1541" s="40" t="s">
        <v>4365</v>
      </c>
      <c r="K1541" s="40">
        <v>100</v>
      </c>
    </row>
    <row r="1542" spans="1:12">
      <c r="A1542" s="40" t="s">
        <v>8095</v>
      </c>
      <c r="B1542" s="40" t="s">
        <v>65</v>
      </c>
      <c r="C1542" s="40" t="s">
        <v>65</v>
      </c>
      <c r="D1542" s="41" t="s">
        <v>7886</v>
      </c>
      <c r="E1542" s="40" t="s">
        <v>8096</v>
      </c>
      <c r="F1542" s="40" t="s">
        <v>7901</v>
      </c>
      <c r="G1542" s="40" t="s">
        <v>7902</v>
      </c>
      <c r="H1542" s="43">
        <f>I1542-5</f>
        <v>42242</v>
      </c>
      <c r="I1542" s="43">
        <f t="shared" si="102"/>
        <v>42247</v>
      </c>
      <c r="J1542" s="40" t="s">
        <v>4365</v>
      </c>
      <c r="K1542" s="40">
        <v>100</v>
      </c>
    </row>
    <row r="1543" spans="1:12" hidden="1">
      <c r="A1543" s="40" t="s">
        <v>8095</v>
      </c>
      <c r="B1543" s="40" t="s">
        <v>65</v>
      </c>
      <c r="C1543" s="40" t="s">
        <v>65</v>
      </c>
      <c r="D1543" s="41" t="s">
        <v>7886</v>
      </c>
      <c r="E1543" s="40" t="s">
        <v>8096</v>
      </c>
      <c r="F1543" s="40" t="s">
        <v>7904</v>
      </c>
      <c r="G1543" s="40" t="s">
        <v>7905</v>
      </c>
      <c r="H1543" s="43">
        <f>I1543-3</f>
        <v>42247</v>
      </c>
      <c r="I1543" s="43">
        <f t="shared" si="102"/>
        <v>42250</v>
      </c>
      <c r="J1543" s="40" t="s">
        <v>4365</v>
      </c>
      <c r="K1543" s="40">
        <v>100</v>
      </c>
    </row>
    <row r="1544" spans="1:12" hidden="1">
      <c r="A1544" s="40" t="s">
        <v>8095</v>
      </c>
      <c r="B1544" s="40" t="s">
        <v>65</v>
      </c>
      <c r="C1544" s="40" t="s">
        <v>65</v>
      </c>
      <c r="D1544" s="41" t="s">
        <v>7886</v>
      </c>
      <c r="E1544" s="40" t="s">
        <v>8096</v>
      </c>
      <c r="F1544" s="40" t="s">
        <v>7904</v>
      </c>
      <c r="G1544" s="40" t="s">
        <v>7906</v>
      </c>
      <c r="H1544" s="43">
        <f>I1544-2</f>
        <v>42250</v>
      </c>
      <c r="I1544" s="43">
        <f t="shared" si="102"/>
        <v>42252</v>
      </c>
      <c r="J1544" s="40" t="s">
        <v>4365</v>
      </c>
      <c r="K1544" s="40">
        <v>100</v>
      </c>
    </row>
    <row r="1545" spans="1:12" hidden="1">
      <c r="A1545" s="40" t="s">
        <v>8095</v>
      </c>
      <c r="B1545" s="40" t="s">
        <v>65</v>
      </c>
      <c r="C1545" s="40" t="s">
        <v>65</v>
      </c>
      <c r="D1545" s="41" t="s">
        <v>7886</v>
      </c>
      <c r="E1545" s="40" t="s">
        <v>8096</v>
      </c>
      <c r="F1545" s="40" t="s">
        <v>7904</v>
      </c>
      <c r="G1545" s="40" t="s">
        <v>7907</v>
      </c>
      <c r="H1545" s="43">
        <f>I1545-2</f>
        <v>42252</v>
      </c>
      <c r="I1545" s="43">
        <f t="shared" si="102"/>
        <v>42254</v>
      </c>
      <c r="J1545" s="40" t="s">
        <v>4365</v>
      </c>
      <c r="K1545" s="40">
        <v>100</v>
      </c>
    </row>
    <row r="1546" spans="1:12" hidden="1">
      <c r="A1546" s="40" t="s">
        <v>8095</v>
      </c>
      <c r="B1546" s="40" t="s">
        <v>65</v>
      </c>
      <c r="C1546" s="40" t="s">
        <v>65</v>
      </c>
      <c r="D1546" s="41" t="s">
        <v>7886</v>
      </c>
      <c r="E1546" s="40" t="s">
        <v>8096</v>
      </c>
      <c r="F1546" s="40" t="s">
        <v>7904</v>
      </c>
      <c r="G1546" s="40" t="s">
        <v>7908</v>
      </c>
      <c r="H1546" s="43">
        <f>I1546-1</f>
        <v>42254</v>
      </c>
      <c r="I1546" s="42">
        <v>42255</v>
      </c>
      <c r="J1546" s="40" t="s">
        <v>4365</v>
      </c>
      <c r="K1546" s="40">
        <v>100</v>
      </c>
    </row>
    <row r="1547" spans="1:12" hidden="1">
      <c r="A1547" s="41" t="s">
        <v>8097</v>
      </c>
      <c r="B1547" s="49" t="s">
        <v>7927</v>
      </c>
      <c r="C1547" s="41" t="s">
        <v>7928</v>
      </c>
      <c r="D1547" s="41" t="s">
        <v>7938</v>
      </c>
      <c r="E1547" s="41" t="s">
        <v>8098</v>
      </c>
      <c r="F1547" s="41" t="s">
        <v>1048</v>
      </c>
      <c r="G1547" s="41" t="s">
        <v>7888</v>
      </c>
      <c r="H1547" s="42">
        <v>42206</v>
      </c>
      <c r="I1547" s="41"/>
      <c r="J1547" s="41"/>
      <c r="K1547" s="41"/>
      <c r="L1547" s="40"/>
    </row>
    <row r="1548" spans="1:12" hidden="1">
      <c r="A1548" s="41" t="s">
        <v>8097</v>
      </c>
      <c r="B1548" s="49" t="s">
        <v>7927</v>
      </c>
      <c r="C1548" s="41" t="s">
        <v>7928</v>
      </c>
      <c r="D1548" s="41" t="s">
        <v>7938</v>
      </c>
      <c r="E1548" s="41" t="s">
        <v>8098</v>
      </c>
      <c r="F1548" s="41" t="s">
        <v>1048</v>
      </c>
      <c r="G1548" s="41" t="s">
        <v>7889</v>
      </c>
      <c r="H1548" s="42"/>
      <c r="I1548" s="41"/>
      <c r="J1548" s="41"/>
      <c r="K1548" s="41"/>
      <c r="L1548" s="40"/>
    </row>
    <row r="1549" spans="1:12" hidden="1">
      <c r="A1549" s="41" t="s">
        <v>8097</v>
      </c>
      <c r="B1549" s="49" t="s">
        <v>7927</v>
      </c>
      <c r="C1549" s="41" t="s">
        <v>7928</v>
      </c>
      <c r="D1549" s="41" t="s">
        <v>7938</v>
      </c>
      <c r="E1549" s="41" t="s">
        <v>8098</v>
      </c>
      <c r="F1549" s="41" t="s">
        <v>1048</v>
      </c>
      <c r="G1549" s="41" t="s">
        <v>7890</v>
      </c>
      <c r="H1549" s="41"/>
      <c r="I1549" s="41"/>
      <c r="J1549" s="41"/>
      <c r="K1549" s="41"/>
      <c r="L1549" s="40"/>
    </row>
    <row r="1550" spans="1:12" hidden="1">
      <c r="A1550" s="41" t="s">
        <v>8097</v>
      </c>
      <c r="B1550" s="49" t="s">
        <v>7927</v>
      </c>
      <c r="C1550" s="41" t="s">
        <v>7928</v>
      </c>
      <c r="D1550" s="41" t="s">
        <v>7938</v>
      </c>
      <c r="E1550" s="41" t="s">
        <v>8098</v>
      </c>
      <c r="F1550" s="41" t="s">
        <v>1048</v>
      </c>
      <c r="G1550" s="41" t="s">
        <v>7891</v>
      </c>
      <c r="H1550" s="42"/>
      <c r="I1550" s="41"/>
      <c r="J1550" s="41"/>
      <c r="K1550" s="41"/>
      <c r="L1550" s="40"/>
    </row>
    <row r="1551" spans="1:12" hidden="1">
      <c r="A1551" s="41" t="s">
        <v>8097</v>
      </c>
      <c r="B1551" s="49" t="s">
        <v>7927</v>
      </c>
      <c r="C1551" s="41" t="s">
        <v>7928</v>
      </c>
      <c r="D1551" s="41" t="s">
        <v>7938</v>
      </c>
      <c r="E1551" s="41" t="s">
        <v>8098</v>
      </c>
      <c r="F1551" s="41" t="s">
        <v>1048</v>
      </c>
      <c r="G1551" s="41" t="s">
        <v>7892</v>
      </c>
      <c r="H1551" s="44"/>
      <c r="I1551" s="41"/>
      <c r="J1551" s="41"/>
      <c r="K1551" s="41"/>
      <c r="L1551" s="40"/>
    </row>
    <row r="1552" spans="1:12" hidden="1">
      <c r="A1552" s="41" t="s">
        <v>8097</v>
      </c>
      <c r="B1552" s="49" t="s">
        <v>7927</v>
      </c>
      <c r="C1552" s="41" t="s">
        <v>7928</v>
      </c>
      <c r="D1552" s="41" t="s">
        <v>7938</v>
      </c>
      <c r="E1552" s="41" t="s">
        <v>8098</v>
      </c>
      <c r="F1552" s="41" t="s">
        <v>1048</v>
      </c>
      <c r="G1552" s="41" t="s">
        <v>7893</v>
      </c>
      <c r="H1552" s="44"/>
      <c r="I1552" s="41"/>
      <c r="J1552" s="41"/>
      <c r="K1552" s="41"/>
      <c r="L1552" s="40"/>
    </row>
    <row r="1553" spans="1:12" hidden="1">
      <c r="A1553" s="41" t="s">
        <v>8097</v>
      </c>
      <c r="B1553" s="49" t="s">
        <v>7927</v>
      </c>
      <c r="C1553" s="41" t="s">
        <v>7928</v>
      </c>
      <c r="D1553" s="41" t="s">
        <v>7938</v>
      </c>
      <c r="E1553" s="41" t="s">
        <v>8098</v>
      </c>
      <c r="F1553" s="41" t="s">
        <v>1048</v>
      </c>
      <c r="G1553" s="41" t="s">
        <v>7894</v>
      </c>
      <c r="H1553" s="42">
        <v>42224</v>
      </c>
      <c r="I1553" s="41"/>
      <c r="J1553" s="41"/>
      <c r="K1553" s="41"/>
      <c r="L1553" s="40"/>
    </row>
    <row r="1554" spans="1:12" hidden="1">
      <c r="A1554" s="40" t="s">
        <v>8097</v>
      </c>
      <c r="B1554" s="48" t="s">
        <v>7927</v>
      </c>
      <c r="C1554" s="40" t="s">
        <v>7928</v>
      </c>
      <c r="D1554" s="41" t="s">
        <v>7938</v>
      </c>
      <c r="E1554" s="40" t="s">
        <v>8098</v>
      </c>
      <c r="F1554" s="40" t="s">
        <v>7895</v>
      </c>
      <c r="G1554" s="40" t="s">
        <v>7896</v>
      </c>
      <c r="H1554" s="43">
        <f>I1554-2</f>
        <v>42207</v>
      </c>
      <c r="I1554" s="43">
        <f t="shared" ref="I1554:I1560" si="103">H1555</f>
        <v>42209</v>
      </c>
      <c r="J1554" s="40" t="s">
        <v>6218</v>
      </c>
      <c r="K1554" s="40">
        <v>100</v>
      </c>
      <c r="L1554" s="40"/>
    </row>
    <row r="1555" spans="1:12" hidden="1">
      <c r="A1555" s="40" t="s">
        <v>8097</v>
      </c>
      <c r="B1555" s="48" t="s">
        <v>7927</v>
      </c>
      <c r="C1555" s="40" t="s">
        <v>7928</v>
      </c>
      <c r="D1555" s="41" t="s">
        <v>7938</v>
      </c>
      <c r="E1555" s="40" t="s">
        <v>8098</v>
      </c>
      <c r="F1555" s="40" t="s">
        <v>7898</v>
      </c>
      <c r="G1555" s="40" t="s">
        <v>7899</v>
      </c>
      <c r="H1555" s="43">
        <f>I1555-1</f>
        <v>42209</v>
      </c>
      <c r="I1555" s="43">
        <f t="shared" si="103"/>
        <v>42210</v>
      </c>
      <c r="J1555" s="40" t="s">
        <v>6218</v>
      </c>
      <c r="K1555" s="40">
        <v>100</v>
      </c>
      <c r="L1555" s="40"/>
    </row>
    <row r="1556" spans="1:12" hidden="1">
      <c r="A1556" s="40" t="s">
        <v>8097</v>
      </c>
      <c r="B1556" s="48" t="s">
        <v>7927</v>
      </c>
      <c r="C1556" s="40" t="s">
        <v>7928</v>
      </c>
      <c r="D1556" s="41" t="s">
        <v>7938</v>
      </c>
      <c r="E1556" s="40" t="s">
        <v>8098</v>
      </c>
      <c r="F1556" s="40" t="s">
        <v>7898</v>
      </c>
      <c r="G1556" s="40" t="s">
        <v>7900</v>
      </c>
      <c r="H1556" s="43">
        <f>I1556-1</f>
        <v>42210</v>
      </c>
      <c r="I1556" s="43">
        <f t="shared" si="103"/>
        <v>42211</v>
      </c>
      <c r="J1556" s="40" t="s">
        <v>6218</v>
      </c>
      <c r="K1556" s="40">
        <v>100</v>
      </c>
      <c r="L1556" s="40"/>
    </row>
    <row r="1557" spans="1:12">
      <c r="A1557" s="40" t="s">
        <v>8097</v>
      </c>
      <c r="B1557" s="48" t="s">
        <v>7927</v>
      </c>
      <c r="C1557" s="40" t="s">
        <v>7928</v>
      </c>
      <c r="D1557" s="41" t="s">
        <v>7938</v>
      </c>
      <c r="E1557" s="40" t="s">
        <v>8098</v>
      </c>
      <c r="F1557" s="40" t="s">
        <v>7901</v>
      </c>
      <c r="G1557" s="40" t="s">
        <v>7902</v>
      </c>
      <c r="H1557" s="43">
        <f>I1557-5</f>
        <v>42211</v>
      </c>
      <c r="I1557" s="43">
        <f t="shared" si="103"/>
        <v>42216</v>
      </c>
      <c r="J1557" s="40" t="s">
        <v>6218</v>
      </c>
      <c r="K1557" s="40">
        <v>100</v>
      </c>
      <c r="L1557" s="40"/>
    </row>
    <row r="1558" spans="1:12" hidden="1">
      <c r="A1558" s="40" t="s">
        <v>8097</v>
      </c>
      <c r="B1558" s="48" t="s">
        <v>7927</v>
      </c>
      <c r="C1558" s="40" t="s">
        <v>7928</v>
      </c>
      <c r="D1558" s="41" t="s">
        <v>7938</v>
      </c>
      <c r="E1558" s="40" t="s">
        <v>8098</v>
      </c>
      <c r="F1558" s="40" t="s">
        <v>7904</v>
      </c>
      <c r="G1558" s="40" t="s">
        <v>7905</v>
      </c>
      <c r="H1558" s="43">
        <f>I1558-3</f>
        <v>42216</v>
      </c>
      <c r="I1558" s="43">
        <f t="shared" si="103"/>
        <v>42219</v>
      </c>
      <c r="J1558" s="40" t="s">
        <v>6218</v>
      </c>
      <c r="K1558" s="40">
        <v>100</v>
      </c>
      <c r="L1558" s="40"/>
    </row>
    <row r="1559" spans="1:12" hidden="1">
      <c r="A1559" s="40" t="s">
        <v>8097</v>
      </c>
      <c r="B1559" s="48" t="s">
        <v>7927</v>
      </c>
      <c r="C1559" s="40" t="s">
        <v>7928</v>
      </c>
      <c r="D1559" s="41" t="s">
        <v>7938</v>
      </c>
      <c r="E1559" s="40" t="s">
        <v>8098</v>
      </c>
      <c r="F1559" s="40" t="s">
        <v>7904</v>
      </c>
      <c r="G1559" s="40" t="s">
        <v>7906</v>
      </c>
      <c r="H1559" s="43">
        <f>I1559-2</f>
        <v>42219</v>
      </c>
      <c r="I1559" s="43">
        <f t="shared" si="103"/>
        <v>42221</v>
      </c>
      <c r="J1559" s="40" t="s">
        <v>6218</v>
      </c>
      <c r="K1559" s="40">
        <v>100</v>
      </c>
      <c r="L1559" s="40"/>
    </row>
    <row r="1560" spans="1:12" hidden="1">
      <c r="A1560" s="40" t="s">
        <v>8097</v>
      </c>
      <c r="B1560" s="48" t="s">
        <v>7927</v>
      </c>
      <c r="C1560" s="40" t="s">
        <v>7928</v>
      </c>
      <c r="D1560" s="41" t="s">
        <v>7938</v>
      </c>
      <c r="E1560" s="40" t="s">
        <v>8098</v>
      </c>
      <c r="F1560" s="40" t="s">
        <v>7904</v>
      </c>
      <c r="G1560" s="40" t="s">
        <v>7907</v>
      </c>
      <c r="H1560" s="43">
        <f>I1560-2</f>
        <v>42221</v>
      </c>
      <c r="I1560" s="43">
        <f t="shared" si="103"/>
        <v>42223</v>
      </c>
      <c r="J1560" s="40" t="s">
        <v>6218</v>
      </c>
      <c r="K1560" s="40">
        <v>100</v>
      </c>
      <c r="L1560" s="40"/>
    </row>
    <row r="1561" spans="1:12" hidden="1">
      <c r="A1561" s="40" t="s">
        <v>8097</v>
      </c>
      <c r="B1561" s="48" t="s">
        <v>7927</v>
      </c>
      <c r="C1561" s="40" t="s">
        <v>7928</v>
      </c>
      <c r="D1561" s="41" t="s">
        <v>7938</v>
      </c>
      <c r="E1561" s="40" t="s">
        <v>8098</v>
      </c>
      <c r="F1561" s="40" t="s">
        <v>7904</v>
      </c>
      <c r="G1561" s="40" t="s">
        <v>7908</v>
      </c>
      <c r="H1561" s="43">
        <f>I1561-1</f>
        <v>42223</v>
      </c>
      <c r="I1561" s="42">
        <v>42224</v>
      </c>
      <c r="J1561" s="40" t="s">
        <v>6218</v>
      </c>
      <c r="K1561" s="40">
        <v>100</v>
      </c>
      <c r="L1561" s="40"/>
    </row>
    <row r="1562" spans="1:12" hidden="1">
      <c r="A1562" s="41" t="s">
        <v>8099</v>
      </c>
      <c r="B1562" s="41" t="s">
        <v>102</v>
      </c>
      <c r="C1562" s="41" t="s">
        <v>65</v>
      </c>
      <c r="D1562" s="41" t="s">
        <v>7914</v>
      </c>
      <c r="E1562" s="41" t="s">
        <v>8100</v>
      </c>
      <c r="F1562" s="41" t="s">
        <v>1048</v>
      </c>
      <c r="G1562" s="41" t="s">
        <v>7888</v>
      </c>
      <c r="H1562" s="42">
        <v>42217</v>
      </c>
      <c r="I1562" s="41"/>
      <c r="J1562" s="41"/>
      <c r="K1562" s="41"/>
      <c r="L1562" s="40"/>
    </row>
    <row r="1563" spans="1:12" hidden="1">
      <c r="A1563" s="41" t="s">
        <v>8099</v>
      </c>
      <c r="B1563" s="41" t="s">
        <v>102</v>
      </c>
      <c r="C1563" s="41" t="s">
        <v>65</v>
      </c>
      <c r="D1563" s="41" t="s">
        <v>7914</v>
      </c>
      <c r="E1563" s="41" t="s">
        <v>8100</v>
      </c>
      <c r="F1563" s="41" t="s">
        <v>1048</v>
      </c>
      <c r="G1563" s="41" t="s">
        <v>7889</v>
      </c>
      <c r="H1563" s="42"/>
      <c r="I1563" s="41"/>
      <c r="J1563" s="41"/>
      <c r="K1563" s="41"/>
      <c r="L1563" s="40"/>
    </row>
    <row r="1564" spans="1:12" hidden="1">
      <c r="A1564" s="41" t="s">
        <v>8099</v>
      </c>
      <c r="B1564" s="41" t="s">
        <v>102</v>
      </c>
      <c r="C1564" s="41" t="s">
        <v>65</v>
      </c>
      <c r="D1564" s="41" t="s">
        <v>7914</v>
      </c>
      <c r="E1564" s="41" t="s">
        <v>8100</v>
      </c>
      <c r="F1564" s="41" t="s">
        <v>1048</v>
      </c>
      <c r="G1564" s="41" t="s">
        <v>7890</v>
      </c>
      <c r="H1564" s="41"/>
      <c r="I1564" s="41"/>
      <c r="J1564" s="41"/>
      <c r="K1564" s="41"/>
      <c r="L1564" s="40"/>
    </row>
    <row r="1565" spans="1:12" hidden="1">
      <c r="A1565" s="41" t="s">
        <v>8099</v>
      </c>
      <c r="B1565" s="41" t="s">
        <v>102</v>
      </c>
      <c r="C1565" s="41" t="s">
        <v>65</v>
      </c>
      <c r="D1565" s="41" t="s">
        <v>7914</v>
      </c>
      <c r="E1565" s="41" t="s">
        <v>8100</v>
      </c>
      <c r="F1565" s="41" t="s">
        <v>1048</v>
      </c>
      <c r="G1565" s="41" t="s">
        <v>7891</v>
      </c>
      <c r="H1565" s="42"/>
      <c r="I1565" s="41"/>
      <c r="J1565" s="41"/>
      <c r="K1565" s="41"/>
      <c r="L1565" s="40"/>
    </row>
    <row r="1566" spans="1:12" hidden="1">
      <c r="A1566" s="41" t="s">
        <v>8099</v>
      </c>
      <c r="B1566" s="41" t="s">
        <v>102</v>
      </c>
      <c r="C1566" s="41" t="s">
        <v>65</v>
      </c>
      <c r="D1566" s="41" t="s">
        <v>7914</v>
      </c>
      <c r="E1566" s="41" t="s">
        <v>8100</v>
      </c>
      <c r="F1566" s="41" t="s">
        <v>1048</v>
      </c>
      <c r="G1566" s="41" t="s">
        <v>7892</v>
      </c>
      <c r="H1566" s="44"/>
      <c r="I1566" s="41"/>
      <c r="J1566" s="41"/>
      <c r="K1566" s="41"/>
      <c r="L1566" s="40"/>
    </row>
    <row r="1567" spans="1:12" hidden="1">
      <c r="A1567" s="41" t="s">
        <v>8099</v>
      </c>
      <c r="B1567" s="41" t="s">
        <v>102</v>
      </c>
      <c r="C1567" s="41" t="s">
        <v>65</v>
      </c>
      <c r="D1567" s="41" t="s">
        <v>7914</v>
      </c>
      <c r="E1567" s="41" t="s">
        <v>8100</v>
      </c>
      <c r="F1567" s="41" t="s">
        <v>1048</v>
      </c>
      <c r="G1567" s="41" t="s">
        <v>7893</v>
      </c>
      <c r="H1567" s="44"/>
      <c r="I1567" s="41"/>
      <c r="J1567" s="41"/>
      <c r="K1567" s="41"/>
      <c r="L1567" s="40"/>
    </row>
    <row r="1568" spans="1:12" hidden="1">
      <c r="A1568" s="41" t="s">
        <v>8099</v>
      </c>
      <c r="B1568" s="41" t="s">
        <v>102</v>
      </c>
      <c r="C1568" s="41" t="s">
        <v>65</v>
      </c>
      <c r="D1568" s="41" t="s">
        <v>7914</v>
      </c>
      <c r="E1568" s="41" t="s">
        <v>8100</v>
      </c>
      <c r="F1568" s="41" t="s">
        <v>1048</v>
      </c>
      <c r="G1568" s="41" t="s">
        <v>7894</v>
      </c>
      <c r="H1568" s="42">
        <v>42234</v>
      </c>
      <c r="I1568" s="41"/>
      <c r="J1568" s="41"/>
      <c r="K1568" s="41"/>
      <c r="L1568" s="40"/>
    </row>
    <row r="1569" spans="1:12" hidden="1">
      <c r="A1569" s="41" t="s">
        <v>8099</v>
      </c>
      <c r="B1569" s="40" t="s">
        <v>102</v>
      </c>
      <c r="C1569" s="40" t="s">
        <v>65</v>
      </c>
      <c r="D1569" s="41" t="s">
        <v>7914</v>
      </c>
      <c r="E1569" s="40" t="s">
        <v>8100</v>
      </c>
      <c r="F1569" s="40" t="s">
        <v>7895</v>
      </c>
      <c r="G1569" s="40" t="s">
        <v>7896</v>
      </c>
      <c r="H1569" s="43">
        <f>I1569-2</f>
        <v>42217</v>
      </c>
      <c r="I1569" s="43">
        <f t="shared" ref="I1569:I1575" si="104">H1570</f>
        <v>42219</v>
      </c>
      <c r="J1569" s="40" t="s">
        <v>128</v>
      </c>
      <c r="K1569" s="40">
        <v>100</v>
      </c>
      <c r="L1569" s="40"/>
    </row>
    <row r="1570" spans="1:12" hidden="1">
      <c r="A1570" s="41" t="s">
        <v>8099</v>
      </c>
      <c r="B1570" s="40" t="s">
        <v>102</v>
      </c>
      <c r="C1570" s="40" t="s">
        <v>65</v>
      </c>
      <c r="D1570" s="41" t="s">
        <v>7914</v>
      </c>
      <c r="E1570" s="40" t="s">
        <v>8100</v>
      </c>
      <c r="F1570" s="40" t="s">
        <v>7898</v>
      </c>
      <c r="G1570" s="40" t="s">
        <v>7899</v>
      </c>
      <c r="H1570" s="43">
        <f>I1570-1</f>
        <v>42219</v>
      </c>
      <c r="I1570" s="43">
        <f t="shared" si="104"/>
        <v>42220</v>
      </c>
      <c r="J1570" s="40" t="s">
        <v>128</v>
      </c>
      <c r="K1570" s="40">
        <v>100</v>
      </c>
      <c r="L1570" s="40"/>
    </row>
    <row r="1571" spans="1:12" hidden="1">
      <c r="A1571" s="41" t="s">
        <v>8099</v>
      </c>
      <c r="B1571" s="40" t="s">
        <v>102</v>
      </c>
      <c r="C1571" s="40" t="s">
        <v>65</v>
      </c>
      <c r="D1571" s="41" t="s">
        <v>7914</v>
      </c>
      <c r="E1571" s="40" t="s">
        <v>8100</v>
      </c>
      <c r="F1571" s="40" t="s">
        <v>7898</v>
      </c>
      <c r="G1571" s="40" t="s">
        <v>7900</v>
      </c>
      <c r="H1571" s="43">
        <f>I1571-1</f>
        <v>42220</v>
      </c>
      <c r="I1571" s="43">
        <f t="shared" si="104"/>
        <v>42221</v>
      </c>
      <c r="J1571" s="40" t="s">
        <v>128</v>
      </c>
      <c r="K1571" s="40">
        <v>100</v>
      </c>
      <c r="L1571" s="40"/>
    </row>
    <row r="1572" spans="1:12">
      <c r="A1572" s="41" t="s">
        <v>8099</v>
      </c>
      <c r="B1572" s="40" t="s">
        <v>102</v>
      </c>
      <c r="C1572" s="40" t="s">
        <v>65</v>
      </c>
      <c r="D1572" s="41" t="s">
        <v>7914</v>
      </c>
      <c r="E1572" s="40" t="s">
        <v>8100</v>
      </c>
      <c r="F1572" s="40" t="s">
        <v>7901</v>
      </c>
      <c r="G1572" s="40" t="s">
        <v>7902</v>
      </c>
      <c r="H1572" s="43">
        <f>I1572-5</f>
        <v>42221</v>
      </c>
      <c r="I1572" s="43">
        <f t="shared" si="104"/>
        <v>42226</v>
      </c>
      <c r="J1572" s="40" t="s">
        <v>128</v>
      </c>
      <c r="K1572" s="40">
        <v>100</v>
      </c>
      <c r="L1572" s="40"/>
    </row>
    <row r="1573" spans="1:12" hidden="1">
      <c r="A1573" s="41" t="s">
        <v>8099</v>
      </c>
      <c r="B1573" s="40" t="s">
        <v>102</v>
      </c>
      <c r="C1573" s="40" t="s">
        <v>65</v>
      </c>
      <c r="D1573" s="41" t="s">
        <v>7914</v>
      </c>
      <c r="E1573" s="40" t="s">
        <v>8100</v>
      </c>
      <c r="F1573" s="40" t="s">
        <v>7904</v>
      </c>
      <c r="G1573" s="40" t="s">
        <v>7905</v>
      </c>
      <c r="H1573" s="43">
        <f>I1573-3</f>
        <v>42226</v>
      </c>
      <c r="I1573" s="43">
        <f t="shared" si="104"/>
        <v>42229</v>
      </c>
      <c r="J1573" s="40" t="s">
        <v>128</v>
      </c>
      <c r="K1573" s="40">
        <v>100</v>
      </c>
      <c r="L1573" s="40"/>
    </row>
    <row r="1574" spans="1:12" hidden="1">
      <c r="A1574" s="41" t="s">
        <v>8099</v>
      </c>
      <c r="B1574" s="40" t="s">
        <v>102</v>
      </c>
      <c r="C1574" s="40" t="s">
        <v>65</v>
      </c>
      <c r="D1574" s="41" t="s">
        <v>7914</v>
      </c>
      <c r="E1574" s="40" t="s">
        <v>8100</v>
      </c>
      <c r="F1574" s="40" t="s">
        <v>7904</v>
      </c>
      <c r="G1574" s="40" t="s">
        <v>7906</v>
      </c>
      <c r="H1574" s="43">
        <f>I1574-2</f>
        <v>42229</v>
      </c>
      <c r="I1574" s="43">
        <f t="shared" si="104"/>
        <v>42231</v>
      </c>
      <c r="J1574" s="40" t="s">
        <v>128</v>
      </c>
      <c r="K1574" s="40">
        <v>100</v>
      </c>
      <c r="L1574" s="40"/>
    </row>
    <row r="1575" spans="1:12" hidden="1">
      <c r="A1575" s="41" t="s">
        <v>8099</v>
      </c>
      <c r="B1575" s="40" t="s">
        <v>102</v>
      </c>
      <c r="C1575" s="40" t="s">
        <v>65</v>
      </c>
      <c r="D1575" s="41" t="s">
        <v>7914</v>
      </c>
      <c r="E1575" s="40" t="s">
        <v>8100</v>
      </c>
      <c r="F1575" s="40" t="s">
        <v>7904</v>
      </c>
      <c r="G1575" s="40" t="s">
        <v>7907</v>
      </c>
      <c r="H1575" s="43">
        <f>I1575-2</f>
        <v>42231</v>
      </c>
      <c r="I1575" s="43">
        <f t="shared" si="104"/>
        <v>42233</v>
      </c>
      <c r="J1575" s="40" t="s">
        <v>128</v>
      </c>
      <c r="K1575" s="40">
        <v>100</v>
      </c>
      <c r="L1575" s="40"/>
    </row>
    <row r="1576" spans="1:12" hidden="1">
      <c r="A1576" s="41" t="s">
        <v>8099</v>
      </c>
      <c r="B1576" s="40" t="s">
        <v>102</v>
      </c>
      <c r="C1576" s="40" t="s">
        <v>65</v>
      </c>
      <c r="D1576" s="41" t="s">
        <v>7914</v>
      </c>
      <c r="E1576" s="40" t="s">
        <v>8100</v>
      </c>
      <c r="F1576" s="40" t="s">
        <v>7904</v>
      </c>
      <c r="G1576" s="40" t="s">
        <v>7908</v>
      </c>
      <c r="H1576" s="43">
        <f>I1576-1</f>
        <v>42233</v>
      </c>
      <c r="I1576" s="42">
        <v>42234</v>
      </c>
      <c r="J1576" s="40" t="s">
        <v>128</v>
      </c>
      <c r="K1576" s="40">
        <v>100</v>
      </c>
      <c r="L1576" s="39" t="s">
        <v>7917</v>
      </c>
    </row>
    <row r="1577" spans="1:12" hidden="1">
      <c r="A1577" s="41" t="s">
        <v>7095</v>
      </c>
      <c r="B1577" s="41" t="s">
        <v>102</v>
      </c>
      <c r="C1577" s="41" t="s">
        <v>65</v>
      </c>
      <c r="D1577" s="41" t="s">
        <v>7914</v>
      </c>
      <c r="E1577" s="41" t="s">
        <v>8101</v>
      </c>
      <c r="F1577" s="41" t="s">
        <v>1048</v>
      </c>
      <c r="G1577" s="41" t="s">
        <v>7888</v>
      </c>
      <c r="H1577" s="42">
        <v>42227</v>
      </c>
      <c r="I1577" s="41"/>
      <c r="J1577" s="41"/>
      <c r="K1577" s="41"/>
      <c r="L1577" s="40"/>
    </row>
    <row r="1578" spans="1:12" hidden="1">
      <c r="A1578" s="41" t="s">
        <v>7095</v>
      </c>
      <c r="B1578" s="41" t="s">
        <v>102</v>
      </c>
      <c r="C1578" s="41" t="s">
        <v>65</v>
      </c>
      <c r="D1578" s="41" t="s">
        <v>7914</v>
      </c>
      <c r="E1578" s="41" t="s">
        <v>8101</v>
      </c>
      <c r="F1578" s="41" t="s">
        <v>1048</v>
      </c>
      <c r="G1578" s="41" t="s">
        <v>7889</v>
      </c>
      <c r="H1578" s="42"/>
      <c r="I1578" s="41"/>
      <c r="J1578" s="41"/>
      <c r="K1578" s="41"/>
      <c r="L1578" s="40"/>
    </row>
    <row r="1579" spans="1:12" hidden="1">
      <c r="A1579" s="41" t="s">
        <v>7095</v>
      </c>
      <c r="B1579" s="41" t="s">
        <v>102</v>
      </c>
      <c r="C1579" s="41" t="s">
        <v>65</v>
      </c>
      <c r="D1579" s="41" t="s">
        <v>7914</v>
      </c>
      <c r="E1579" s="41" t="s">
        <v>8101</v>
      </c>
      <c r="F1579" s="41" t="s">
        <v>1048</v>
      </c>
      <c r="G1579" s="41" t="s">
        <v>7890</v>
      </c>
      <c r="H1579" s="41"/>
      <c r="I1579" s="41"/>
      <c r="J1579" s="41"/>
      <c r="K1579" s="41"/>
      <c r="L1579" s="40"/>
    </row>
    <row r="1580" spans="1:12" hidden="1">
      <c r="A1580" s="41" t="s">
        <v>7095</v>
      </c>
      <c r="B1580" s="41" t="s">
        <v>102</v>
      </c>
      <c r="C1580" s="41" t="s">
        <v>65</v>
      </c>
      <c r="D1580" s="41" t="s">
        <v>7914</v>
      </c>
      <c r="E1580" s="41" t="s">
        <v>8101</v>
      </c>
      <c r="F1580" s="41" t="s">
        <v>1048</v>
      </c>
      <c r="G1580" s="41" t="s">
        <v>7891</v>
      </c>
      <c r="H1580" s="42"/>
      <c r="I1580" s="41"/>
      <c r="J1580" s="41"/>
      <c r="K1580" s="41"/>
      <c r="L1580" s="40"/>
    </row>
    <row r="1581" spans="1:12" hidden="1">
      <c r="A1581" s="41" t="s">
        <v>7095</v>
      </c>
      <c r="B1581" s="41" t="s">
        <v>102</v>
      </c>
      <c r="C1581" s="41" t="s">
        <v>65</v>
      </c>
      <c r="D1581" s="41" t="s">
        <v>7914</v>
      </c>
      <c r="E1581" s="41" t="s">
        <v>8101</v>
      </c>
      <c r="F1581" s="41" t="s">
        <v>1048</v>
      </c>
      <c r="G1581" s="41" t="s">
        <v>7892</v>
      </c>
      <c r="H1581" s="44"/>
      <c r="I1581" s="41"/>
      <c r="J1581" s="41"/>
      <c r="K1581" s="41"/>
      <c r="L1581" s="40"/>
    </row>
    <row r="1582" spans="1:12" hidden="1">
      <c r="A1582" s="41" t="s">
        <v>7095</v>
      </c>
      <c r="B1582" s="41" t="s">
        <v>102</v>
      </c>
      <c r="C1582" s="41" t="s">
        <v>65</v>
      </c>
      <c r="D1582" s="41" t="s">
        <v>7914</v>
      </c>
      <c r="E1582" s="41" t="s">
        <v>8101</v>
      </c>
      <c r="F1582" s="41" t="s">
        <v>1048</v>
      </c>
      <c r="G1582" s="41" t="s">
        <v>7893</v>
      </c>
      <c r="H1582" s="44"/>
      <c r="I1582" s="41"/>
      <c r="J1582" s="41"/>
      <c r="K1582" s="41"/>
      <c r="L1582" s="40"/>
    </row>
    <row r="1583" spans="1:12" hidden="1">
      <c r="A1583" s="41" t="s">
        <v>7095</v>
      </c>
      <c r="B1583" s="41" t="s">
        <v>102</v>
      </c>
      <c r="C1583" s="41" t="s">
        <v>65</v>
      </c>
      <c r="D1583" s="41" t="s">
        <v>7914</v>
      </c>
      <c r="E1583" s="41" t="s">
        <v>8101</v>
      </c>
      <c r="F1583" s="41" t="s">
        <v>1048</v>
      </c>
      <c r="G1583" s="41" t="s">
        <v>7894</v>
      </c>
      <c r="H1583" s="42">
        <v>42244</v>
      </c>
      <c r="I1583" s="41"/>
      <c r="J1583" s="41"/>
      <c r="K1583" s="41"/>
      <c r="L1583" s="40"/>
    </row>
    <row r="1584" spans="1:12" hidden="1">
      <c r="A1584" s="40" t="s">
        <v>7095</v>
      </c>
      <c r="B1584" s="40" t="s">
        <v>102</v>
      </c>
      <c r="C1584" s="40" t="s">
        <v>65</v>
      </c>
      <c r="D1584" s="41" t="s">
        <v>7914</v>
      </c>
      <c r="E1584" s="40" t="s">
        <v>8101</v>
      </c>
      <c r="F1584" s="40" t="s">
        <v>7895</v>
      </c>
      <c r="G1584" s="40" t="s">
        <v>7896</v>
      </c>
      <c r="H1584" s="43">
        <f>I1584-2</f>
        <v>42227</v>
      </c>
      <c r="I1584" s="43">
        <f t="shared" ref="I1584:I1590" si="105">H1585</f>
        <v>42229</v>
      </c>
      <c r="J1584" s="40" t="s">
        <v>128</v>
      </c>
      <c r="K1584" s="40">
        <v>100</v>
      </c>
      <c r="L1584" s="40"/>
    </row>
    <row r="1585" spans="1:12" hidden="1">
      <c r="A1585" s="40" t="s">
        <v>7095</v>
      </c>
      <c r="B1585" s="40" t="s">
        <v>102</v>
      </c>
      <c r="C1585" s="40" t="s">
        <v>65</v>
      </c>
      <c r="D1585" s="41" t="s">
        <v>7914</v>
      </c>
      <c r="E1585" s="40" t="s">
        <v>8101</v>
      </c>
      <c r="F1585" s="40" t="s">
        <v>7898</v>
      </c>
      <c r="G1585" s="40" t="s">
        <v>7899</v>
      </c>
      <c r="H1585" s="43">
        <f>I1585-1</f>
        <v>42229</v>
      </c>
      <c r="I1585" s="43">
        <f t="shared" si="105"/>
        <v>42230</v>
      </c>
      <c r="J1585" s="40" t="s">
        <v>128</v>
      </c>
      <c r="K1585" s="40">
        <v>100</v>
      </c>
      <c r="L1585" s="40"/>
    </row>
    <row r="1586" spans="1:12" hidden="1">
      <c r="A1586" s="40" t="s">
        <v>7095</v>
      </c>
      <c r="B1586" s="40" t="s">
        <v>102</v>
      </c>
      <c r="C1586" s="40" t="s">
        <v>65</v>
      </c>
      <c r="D1586" s="41" t="s">
        <v>7914</v>
      </c>
      <c r="E1586" s="40" t="s">
        <v>8101</v>
      </c>
      <c r="F1586" s="40" t="s">
        <v>7898</v>
      </c>
      <c r="G1586" s="40" t="s">
        <v>7900</v>
      </c>
      <c r="H1586" s="43">
        <f>I1586-1</f>
        <v>42230</v>
      </c>
      <c r="I1586" s="43">
        <f t="shared" si="105"/>
        <v>42231</v>
      </c>
      <c r="J1586" s="40" t="s">
        <v>128</v>
      </c>
      <c r="K1586" s="40">
        <v>100</v>
      </c>
      <c r="L1586" s="40"/>
    </row>
    <row r="1587" spans="1:12">
      <c r="A1587" s="40" t="s">
        <v>7095</v>
      </c>
      <c r="B1587" s="40" t="s">
        <v>102</v>
      </c>
      <c r="C1587" s="40" t="s">
        <v>65</v>
      </c>
      <c r="D1587" s="41" t="s">
        <v>7914</v>
      </c>
      <c r="E1587" s="40" t="s">
        <v>8101</v>
      </c>
      <c r="F1587" s="40" t="s">
        <v>7901</v>
      </c>
      <c r="G1587" s="40" t="s">
        <v>7902</v>
      </c>
      <c r="H1587" s="43">
        <f>I1587-5</f>
        <v>42231</v>
      </c>
      <c r="I1587" s="43">
        <f t="shared" si="105"/>
        <v>42236</v>
      </c>
      <c r="J1587" s="40" t="s">
        <v>128</v>
      </c>
      <c r="K1587" s="40">
        <v>100</v>
      </c>
      <c r="L1587" s="40"/>
    </row>
    <row r="1588" spans="1:12" hidden="1">
      <c r="A1588" s="40" t="s">
        <v>7095</v>
      </c>
      <c r="B1588" s="40" t="s">
        <v>102</v>
      </c>
      <c r="C1588" s="40" t="s">
        <v>65</v>
      </c>
      <c r="D1588" s="41" t="s">
        <v>7914</v>
      </c>
      <c r="E1588" s="40" t="s">
        <v>8101</v>
      </c>
      <c r="F1588" s="40" t="s">
        <v>7904</v>
      </c>
      <c r="G1588" s="40" t="s">
        <v>7905</v>
      </c>
      <c r="H1588" s="43">
        <f>I1588-3</f>
        <v>42236</v>
      </c>
      <c r="I1588" s="43">
        <f t="shared" si="105"/>
        <v>42239</v>
      </c>
      <c r="J1588" s="40" t="s">
        <v>128</v>
      </c>
      <c r="K1588" s="40">
        <v>100</v>
      </c>
      <c r="L1588" s="40"/>
    </row>
    <row r="1589" spans="1:12" hidden="1">
      <c r="A1589" s="40" t="s">
        <v>7095</v>
      </c>
      <c r="B1589" s="40" t="s">
        <v>102</v>
      </c>
      <c r="C1589" s="40" t="s">
        <v>65</v>
      </c>
      <c r="D1589" s="41" t="s">
        <v>7914</v>
      </c>
      <c r="E1589" s="40" t="s">
        <v>8101</v>
      </c>
      <c r="F1589" s="40" t="s">
        <v>7904</v>
      </c>
      <c r="G1589" s="40" t="s">
        <v>7906</v>
      </c>
      <c r="H1589" s="43">
        <f>I1589-2</f>
        <v>42239</v>
      </c>
      <c r="I1589" s="43">
        <f t="shared" si="105"/>
        <v>42241</v>
      </c>
      <c r="J1589" s="40" t="s">
        <v>128</v>
      </c>
      <c r="K1589" s="40">
        <v>100</v>
      </c>
      <c r="L1589" s="40"/>
    </row>
    <row r="1590" spans="1:12" hidden="1">
      <c r="A1590" s="40" t="s">
        <v>7095</v>
      </c>
      <c r="B1590" s="40" t="s">
        <v>102</v>
      </c>
      <c r="C1590" s="40" t="s">
        <v>65</v>
      </c>
      <c r="D1590" s="41" t="s">
        <v>7914</v>
      </c>
      <c r="E1590" s="40" t="s">
        <v>8101</v>
      </c>
      <c r="F1590" s="40" t="s">
        <v>7904</v>
      </c>
      <c r="G1590" s="40" t="s">
        <v>7907</v>
      </c>
      <c r="H1590" s="43">
        <f>I1590-2</f>
        <v>42241</v>
      </c>
      <c r="I1590" s="43">
        <f t="shared" si="105"/>
        <v>42243</v>
      </c>
      <c r="J1590" s="40" t="s">
        <v>128</v>
      </c>
      <c r="K1590" s="40">
        <v>100</v>
      </c>
      <c r="L1590" s="40"/>
    </row>
    <row r="1591" spans="1:12" hidden="1">
      <c r="A1591" s="40" t="s">
        <v>7095</v>
      </c>
      <c r="B1591" s="40" t="s">
        <v>102</v>
      </c>
      <c r="C1591" s="40" t="s">
        <v>65</v>
      </c>
      <c r="D1591" s="41" t="s">
        <v>7914</v>
      </c>
      <c r="E1591" s="40" t="s">
        <v>8101</v>
      </c>
      <c r="F1591" s="40" t="s">
        <v>7904</v>
      </c>
      <c r="G1591" s="40" t="s">
        <v>7908</v>
      </c>
      <c r="H1591" s="43">
        <f>I1591-1</f>
        <v>42243</v>
      </c>
      <c r="I1591" s="42">
        <v>42244</v>
      </c>
      <c r="J1591" s="40" t="s">
        <v>128</v>
      </c>
      <c r="K1591" s="40">
        <v>100</v>
      </c>
      <c r="L1591" s="39" t="s">
        <v>7917</v>
      </c>
    </row>
    <row r="1592" spans="1:12" hidden="1">
      <c r="A1592" s="41" t="s">
        <v>8102</v>
      </c>
      <c r="B1592" s="41" t="s">
        <v>102</v>
      </c>
      <c r="C1592" s="41" t="s">
        <v>65</v>
      </c>
      <c r="D1592" s="41" t="s">
        <v>7914</v>
      </c>
      <c r="E1592" s="41" t="s">
        <v>8103</v>
      </c>
      <c r="F1592" s="41" t="s">
        <v>1048</v>
      </c>
      <c r="G1592" s="41" t="s">
        <v>7888</v>
      </c>
      <c r="H1592" s="42">
        <v>42227</v>
      </c>
      <c r="I1592" s="41"/>
      <c r="J1592" s="41"/>
      <c r="K1592" s="41"/>
      <c r="L1592" s="40"/>
    </row>
    <row r="1593" spans="1:12" hidden="1">
      <c r="A1593" s="41" t="s">
        <v>8102</v>
      </c>
      <c r="B1593" s="41" t="s">
        <v>102</v>
      </c>
      <c r="C1593" s="41" t="s">
        <v>65</v>
      </c>
      <c r="D1593" s="41" t="s">
        <v>7914</v>
      </c>
      <c r="E1593" s="41" t="s">
        <v>8103</v>
      </c>
      <c r="F1593" s="41" t="s">
        <v>1048</v>
      </c>
      <c r="G1593" s="41" t="s">
        <v>7889</v>
      </c>
      <c r="H1593" s="42"/>
      <c r="I1593" s="41"/>
      <c r="J1593" s="41"/>
      <c r="K1593" s="41"/>
      <c r="L1593" s="40"/>
    </row>
    <row r="1594" spans="1:12" hidden="1">
      <c r="A1594" s="41" t="s">
        <v>8102</v>
      </c>
      <c r="B1594" s="41" t="s">
        <v>102</v>
      </c>
      <c r="C1594" s="41" t="s">
        <v>65</v>
      </c>
      <c r="D1594" s="41" t="s">
        <v>7914</v>
      </c>
      <c r="E1594" s="41" t="s">
        <v>8103</v>
      </c>
      <c r="F1594" s="41" t="s">
        <v>1048</v>
      </c>
      <c r="G1594" s="41" t="s">
        <v>7890</v>
      </c>
      <c r="H1594" s="41"/>
      <c r="I1594" s="41"/>
      <c r="J1594" s="41"/>
      <c r="K1594" s="41"/>
      <c r="L1594" s="40"/>
    </row>
    <row r="1595" spans="1:12" hidden="1">
      <c r="A1595" s="41" t="s">
        <v>8102</v>
      </c>
      <c r="B1595" s="41" t="s">
        <v>102</v>
      </c>
      <c r="C1595" s="41" t="s">
        <v>65</v>
      </c>
      <c r="D1595" s="41" t="s">
        <v>7914</v>
      </c>
      <c r="E1595" s="41" t="s">
        <v>8103</v>
      </c>
      <c r="F1595" s="41" t="s">
        <v>1048</v>
      </c>
      <c r="G1595" s="41" t="s">
        <v>7891</v>
      </c>
      <c r="H1595" s="42"/>
      <c r="I1595" s="41"/>
      <c r="J1595" s="41"/>
      <c r="K1595" s="41"/>
      <c r="L1595" s="40"/>
    </row>
    <row r="1596" spans="1:12" hidden="1">
      <c r="A1596" s="41" t="s">
        <v>8102</v>
      </c>
      <c r="B1596" s="41" t="s">
        <v>102</v>
      </c>
      <c r="C1596" s="41" t="s">
        <v>65</v>
      </c>
      <c r="D1596" s="41" t="s">
        <v>7914</v>
      </c>
      <c r="E1596" s="41" t="s">
        <v>8103</v>
      </c>
      <c r="F1596" s="41" t="s">
        <v>1048</v>
      </c>
      <c r="G1596" s="41" t="s">
        <v>7892</v>
      </c>
      <c r="H1596" s="44"/>
      <c r="I1596" s="41"/>
      <c r="J1596" s="41"/>
      <c r="K1596" s="41"/>
      <c r="L1596" s="40"/>
    </row>
    <row r="1597" spans="1:12" hidden="1">
      <c r="A1597" s="41" t="s">
        <v>8102</v>
      </c>
      <c r="B1597" s="41" t="s">
        <v>102</v>
      </c>
      <c r="C1597" s="41" t="s">
        <v>65</v>
      </c>
      <c r="D1597" s="41" t="s">
        <v>7914</v>
      </c>
      <c r="E1597" s="41" t="s">
        <v>8103</v>
      </c>
      <c r="F1597" s="41" t="s">
        <v>1048</v>
      </c>
      <c r="G1597" s="41" t="s">
        <v>7893</v>
      </c>
      <c r="H1597" s="44"/>
      <c r="I1597" s="41"/>
      <c r="J1597" s="41"/>
      <c r="K1597" s="41"/>
      <c r="L1597" s="40"/>
    </row>
    <row r="1598" spans="1:12" hidden="1">
      <c r="A1598" s="41" t="s">
        <v>8102</v>
      </c>
      <c r="B1598" s="41" t="s">
        <v>102</v>
      </c>
      <c r="C1598" s="41" t="s">
        <v>65</v>
      </c>
      <c r="D1598" s="41" t="s">
        <v>7914</v>
      </c>
      <c r="E1598" s="41" t="s">
        <v>8103</v>
      </c>
      <c r="F1598" s="41" t="s">
        <v>1048</v>
      </c>
      <c r="G1598" s="41" t="s">
        <v>7894</v>
      </c>
      <c r="H1598" s="42">
        <v>42244</v>
      </c>
      <c r="I1598" s="41"/>
      <c r="J1598" s="41"/>
      <c r="K1598" s="41"/>
      <c r="L1598" s="40"/>
    </row>
    <row r="1599" spans="1:12" hidden="1">
      <c r="A1599" s="40" t="s">
        <v>8102</v>
      </c>
      <c r="B1599" s="40" t="s">
        <v>102</v>
      </c>
      <c r="C1599" s="40" t="s">
        <v>65</v>
      </c>
      <c r="D1599" s="41" t="s">
        <v>7914</v>
      </c>
      <c r="E1599" s="40" t="s">
        <v>8103</v>
      </c>
      <c r="F1599" s="40" t="s">
        <v>7895</v>
      </c>
      <c r="G1599" s="40" t="s">
        <v>7896</v>
      </c>
      <c r="H1599" s="43">
        <f>I1599-2</f>
        <v>42227</v>
      </c>
      <c r="I1599" s="43">
        <f t="shared" ref="I1599:I1605" si="106">H1600</f>
        <v>42229</v>
      </c>
      <c r="J1599" s="40" t="s">
        <v>128</v>
      </c>
      <c r="K1599" s="40">
        <v>100</v>
      </c>
      <c r="L1599" s="40"/>
    </row>
    <row r="1600" spans="1:12" hidden="1">
      <c r="A1600" s="40" t="s">
        <v>8102</v>
      </c>
      <c r="B1600" s="40" t="s">
        <v>102</v>
      </c>
      <c r="C1600" s="40" t="s">
        <v>65</v>
      </c>
      <c r="D1600" s="41" t="s">
        <v>7914</v>
      </c>
      <c r="E1600" s="40" t="s">
        <v>8103</v>
      </c>
      <c r="F1600" s="40" t="s">
        <v>7898</v>
      </c>
      <c r="G1600" s="40" t="s">
        <v>7899</v>
      </c>
      <c r="H1600" s="43">
        <f>I1600-1</f>
        <v>42229</v>
      </c>
      <c r="I1600" s="43">
        <f t="shared" si="106"/>
        <v>42230</v>
      </c>
      <c r="J1600" s="40" t="s">
        <v>128</v>
      </c>
      <c r="K1600" s="40">
        <v>100</v>
      </c>
      <c r="L1600" s="40"/>
    </row>
    <row r="1601" spans="1:12" hidden="1">
      <c r="A1601" s="40" t="s">
        <v>8102</v>
      </c>
      <c r="B1601" s="40" t="s">
        <v>102</v>
      </c>
      <c r="C1601" s="40" t="s">
        <v>65</v>
      </c>
      <c r="D1601" s="41" t="s">
        <v>7914</v>
      </c>
      <c r="E1601" s="40" t="s">
        <v>8103</v>
      </c>
      <c r="F1601" s="40" t="s">
        <v>7898</v>
      </c>
      <c r="G1601" s="40" t="s">
        <v>7900</v>
      </c>
      <c r="H1601" s="43">
        <f>I1601-1</f>
        <v>42230</v>
      </c>
      <c r="I1601" s="43">
        <f t="shared" si="106"/>
        <v>42231</v>
      </c>
      <c r="J1601" s="40" t="s">
        <v>128</v>
      </c>
      <c r="K1601" s="40">
        <v>100</v>
      </c>
      <c r="L1601" s="40"/>
    </row>
    <row r="1602" spans="1:12">
      <c r="A1602" s="40" t="s">
        <v>8102</v>
      </c>
      <c r="B1602" s="40" t="s">
        <v>102</v>
      </c>
      <c r="C1602" s="40" t="s">
        <v>65</v>
      </c>
      <c r="D1602" s="41" t="s">
        <v>7914</v>
      </c>
      <c r="E1602" s="40" t="s">
        <v>8103</v>
      </c>
      <c r="F1602" s="40" t="s">
        <v>7901</v>
      </c>
      <c r="G1602" s="40" t="s">
        <v>7902</v>
      </c>
      <c r="H1602" s="43">
        <f>I1602-5</f>
        <v>42231</v>
      </c>
      <c r="I1602" s="43">
        <f t="shared" si="106"/>
        <v>42236</v>
      </c>
      <c r="J1602" s="40" t="s">
        <v>128</v>
      </c>
      <c r="K1602" s="40">
        <v>100</v>
      </c>
      <c r="L1602" s="40"/>
    </row>
    <row r="1603" spans="1:12" hidden="1">
      <c r="A1603" s="40" t="s">
        <v>8102</v>
      </c>
      <c r="B1603" s="40" t="s">
        <v>102</v>
      </c>
      <c r="C1603" s="40" t="s">
        <v>65</v>
      </c>
      <c r="D1603" s="41" t="s">
        <v>7914</v>
      </c>
      <c r="E1603" s="40" t="s">
        <v>8103</v>
      </c>
      <c r="F1603" s="40" t="s">
        <v>7904</v>
      </c>
      <c r="G1603" s="40" t="s">
        <v>7905</v>
      </c>
      <c r="H1603" s="43">
        <f>I1603-3</f>
        <v>42236</v>
      </c>
      <c r="I1603" s="43">
        <f t="shared" si="106"/>
        <v>42239</v>
      </c>
      <c r="J1603" s="40" t="s">
        <v>128</v>
      </c>
      <c r="K1603" s="40">
        <v>100</v>
      </c>
      <c r="L1603" s="40"/>
    </row>
    <row r="1604" spans="1:12" hidden="1">
      <c r="A1604" s="40" t="s">
        <v>8102</v>
      </c>
      <c r="B1604" s="40" t="s">
        <v>102</v>
      </c>
      <c r="C1604" s="40" t="s">
        <v>65</v>
      </c>
      <c r="D1604" s="41" t="s">
        <v>7914</v>
      </c>
      <c r="E1604" s="40" t="s">
        <v>8103</v>
      </c>
      <c r="F1604" s="40" t="s">
        <v>7904</v>
      </c>
      <c r="G1604" s="40" t="s">
        <v>7906</v>
      </c>
      <c r="H1604" s="43">
        <f>I1604-2</f>
        <v>42239</v>
      </c>
      <c r="I1604" s="43">
        <f t="shared" si="106"/>
        <v>42241</v>
      </c>
      <c r="J1604" s="40" t="s">
        <v>128</v>
      </c>
      <c r="K1604" s="40">
        <v>100</v>
      </c>
      <c r="L1604" s="40"/>
    </row>
    <row r="1605" spans="1:12" hidden="1">
      <c r="A1605" s="40" t="s">
        <v>8102</v>
      </c>
      <c r="B1605" s="40" t="s">
        <v>102</v>
      </c>
      <c r="C1605" s="40" t="s">
        <v>65</v>
      </c>
      <c r="D1605" s="41" t="s">
        <v>7914</v>
      </c>
      <c r="E1605" s="40" t="s">
        <v>8103</v>
      </c>
      <c r="F1605" s="40" t="s">
        <v>7904</v>
      </c>
      <c r="G1605" s="40" t="s">
        <v>7907</v>
      </c>
      <c r="H1605" s="43">
        <f>I1605-2</f>
        <v>42241</v>
      </c>
      <c r="I1605" s="43">
        <f t="shared" si="106"/>
        <v>42243</v>
      </c>
      <c r="J1605" s="40" t="s">
        <v>128</v>
      </c>
      <c r="K1605" s="40">
        <v>100</v>
      </c>
      <c r="L1605" s="40"/>
    </row>
    <row r="1606" spans="1:12" hidden="1">
      <c r="A1606" s="40" t="s">
        <v>8102</v>
      </c>
      <c r="B1606" s="40" t="s">
        <v>102</v>
      </c>
      <c r="C1606" s="40" t="s">
        <v>65</v>
      </c>
      <c r="D1606" s="41" t="s">
        <v>7914</v>
      </c>
      <c r="E1606" s="40" t="s">
        <v>8103</v>
      </c>
      <c r="F1606" s="40" t="s">
        <v>7904</v>
      </c>
      <c r="G1606" s="40" t="s">
        <v>7908</v>
      </c>
      <c r="H1606" s="43">
        <f>I1606-1</f>
        <v>42243</v>
      </c>
      <c r="I1606" s="42">
        <v>42244</v>
      </c>
      <c r="J1606" s="40" t="s">
        <v>128</v>
      </c>
      <c r="K1606" s="40">
        <v>100</v>
      </c>
    </row>
    <row r="1607" spans="1:12" hidden="1">
      <c r="A1607" s="41" t="s">
        <v>8104</v>
      </c>
      <c r="B1607" s="41" t="s">
        <v>102</v>
      </c>
      <c r="C1607" s="41" t="s">
        <v>65</v>
      </c>
      <c r="D1607" s="41" t="s">
        <v>7914</v>
      </c>
      <c r="E1607" s="41" t="s">
        <v>8105</v>
      </c>
      <c r="F1607" s="41" t="s">
        <v>1048</v>
      </c>
      <c r="G1607" s="41" t="s">
        <v>7888</v>
      </c>
      <c r="H1607" s="42">
        <v>42227</v>
      </c>
      <c r="I1607" s="41"/>
      <c r="J1607" s="41"/>
      <c r="K1607" s="41"/>
      <c r="L1607" s="40"/>
    </row>
    <row r="1608" spans="1:12" hidden="1">
      <c r="A1608" s="41" t="s">
        <v>8104</v>
      </c>
      <c r="B1608" s="41" t="s">
        <v>102</v>
      </c>
      <c r="C1608" s="41" t="s">
        <v>65</v>
      </c>
      <c r="D1608" s="41" t="s">
        <v>7914</v>
      </c>
      <c r="E1608" s="41" t="s">
        <v>8105</v>
      </c>
      <c r="F1608" s="41" t="s">
        <v>1048</v>
      </c>
      <c r="G1608" s="41" t="s">
        <v>7889</v>
      </c>
      <c r="H1608" s="42"/>
      <c r="I1608" s="41"/>
      <c r="J1608" s="41"/>
      <c r="K1608" s="41"/>
      <c r="L1608" s="40"/>
    </row>
    <row r="1609" spans="1:12" hidden="1">
      <c r="A1609" s="41" t="s">
        <v>8104</v>
      </c>
      <c r="B1609" s="41" t="s">
        <v>102</v>
      </c>
      <c r="C1609" s="41" t="s">
        <v>65</v>
      </c>
      <c r="D1609" s="41" t="s">
        <v>7914</v>
      </c>
      <c r="E1609" s="41" t="s">
        <v>8105</v>
      </c>
      <c r="F1609" s="41" t="s">
        <v>1048</v>
      </c>
      <c r="G1609" s="41" t="s">
        <v>7890</v>
      </c>
      <c r="H1609" s="41"/>
      <c r="I1609" s="41"/>
      <c r="J1609" s="41"/>
      <c r="K1609" s="41"/>
      <c r="L1609" s="40"/>
    </row>
    <row r="1610" spans="1:12" hidden="1">
      <c r="A1610" s="41" t="s">
        <v>8104</v>
      </c>
      <c r="B1610" s="41" t="s">
        <v>102</v>
      </c>
      <c r="C1610" s="41" t="s">
        <v>65</v>
      </c>
      <c r="D1610" s="41" t="s">
        <v>7914</v>
      </c>
      <c r="E1610" s="41" t="s">
        <v>8105</v>
      </c>
      <c r="F1610" s="41" t="s">
        <v>1048</v>
      </c>
      <c r="G1610" s="41" t="s">
        <v>7891</v>
      </c>
      <c r="H1610" s="42"/>
      <c r="I1610" s="41"/>
      <c r="J1610" s="41"/>
      <c r="K1610" s="41"/>
      <c r="L1610" s="40"/>
    </row>
    <row r="1611" spans="1:12" hidden="1">
      <c r="A1611" s="41" t="s">
        <v>8104</v>
      </c>
      <c r="B1611" s="41" t="s">
        <v>102</v>
      </c>
      <c r="C1611" s="41" t="s">
        <v>65</v>
      </c>
      <c r="D1611" s="41" t="s">
        <v>7914</v>
      </c>
      <c r="E1611" s="41" t="s">
        <v>8105</v>
      </c>
      <c r="F1611" s="41" t="s">
        <v>1048</v>
      </c>
      <c r="G1611" s="41" t="s">
        <v>7892</v>
      </c>
      <c r="H1611" s="44"/>
      <c r="I1611" s="41"/>
      <c r="J1611" s="41"/>
      <c r="K1611" s="41"/>
      <c r="L1611" s="40"/>
    </row>
    <row r="1612" spans="1:12" hidden="1">
      <c r="A1612" s="41" t="s">
        <v>8104</v>
      </c>
      <c r="B1612" s="41" t="s">
        <v>102</v>
      </c>
      <c r="C1612" s="41" t="s">
        <v>65</v>
      </c>
      <c r="D1612" s="41" t="s">
        <v>7914</v>
      </c>
      <c r="E1612" s="41" t="s">
        <v>8105</v>
      </c>
      <c r="F1612" s="41" t="s">
        <v>1048</v>
      </c>
      <c r="G1612" s="41" t="s">
        <v>7893</v>
      </c>
      <c r="H1612" s="44"/>
      <c r="I1612" s="41"/>
      <c r="J1612" s="41"/>
      <c r="K1612" s="41"/>
      <c r="L1612" s="40"/>
    </row>
    <row r="1613" spans="1:12" hidden="1">
      <c r="A1613" s="41" t="s">
        <v>8104</v>
      </c>
      <c r="B1613" s="41" t="s">
        <v>102</v>
      </c>
      <c r="C1613" s="41" t="s">
        <v>65</v>
      </c>
      <c r="D1613" s="41" t="s">
        <v>7914</v>
      </c>
      <c r="E1613" s="41" t="s">
        <v>8105</v>
      </c>
      <c r="F1613" s="41" t="s">
        <v>1048</v>
      </c>
      <c r="G1613" s="41" t="s">
        <v>7894</v>
      </c>
      <c r="H1613" s="42">
        <v>42244</v>
      </c>
      <c r="I1613" s="41"/>
      <c r="J1613" s="41"/>
      <c r="K1613" s="41"/>
      <c r="L1613" s="40"/>
    </row>
    <row r="1614" spans="1:12" hidden="1">
      <c r="A1614" s="40" t="s">
        <v>8104</v>
      </c>
      <c r="B1614" s="40" t="s">
        <v>102</v>
      </c>
      <c r="C1614" s="40" t="s">
        <v>65</v>
      </c>
      <c r="D1614" s="41" t="s">
        <v>7914</v>
      </c>
      <c r="E1614" s="40" t="s">
        <v>8105</v>
      </c>
      <c r="F1614" s="40" t="s">
        <v>7895</v>
      </c>
      <c r="G1614" s="40" t="s">
        <v>7896</v>
      </c>
      <c r="H1614" s="43">
        <f>I1614-2</f>
        <v>42227</v>
      </c>
      <c r="I1614" s="43">
        <f t="shared" ref="I1614:I1620" si="107">H1615</f>
        <v>42229</v>
      </c>
      <c r="J1614" s="40" t="s">
        <v>128</v>
      </c>
      <c r="K1614" s="40">
        <v>100</v>
      </c>
      <c r="L1614" s="40"/>
    </row>
    <row r="1615" spans="1:12" hidden="1">
      <c r="A1615" s="40" t="s">
        <v>8104</v>
      </c>
      <c r="B1615" s="40" t="s">
        <v>102</v>
      </c>
      <c r="C1615" s="40" t="s">
        <v>65</v>
      </c>
      <c r="D1615" s="41" t="s">
        <v>7914</v>
      </c>
      <c r="E1615" s="40" t="s">
        <v>8105</v>
      </c>
      <c r="F1615" s="40" t="s">
        <v>7898</v>
      </c>
      <c r="G1615" s="40" t="s">
        <v>7899</v>
      </c>
      <c r="H1615" s="43">
        <f>I1615-1</f>
        <v>42229</v>
      </c>
      <c r="I1615" s="43">
        <f t="shared" si="107"/>
        <v>42230</v>
      </c>
      <c r="J1615" s="40" t="s">
        <v>128</v>
      </c>
      <c r="K1615" s="40">
        <v>100</v>
      </c>
      <c r="L1615" s="40"/>
    </row>
    <row r="1616" spans="1:12" hidden="1">
      <c r="A1616" s="40" t="s">
        <v>8104</v>
      </c>
      <c r="B1616" s="40" t="s">
        <v>102</v>
      </c>
      <c r="C1616" s="40" t="s">
        <v>65</v>
      </c>
      <c r="D1616" s="41" t="s">
        <v>7914</v>
      </c>
      <c r="E1616" s="40" t="s">
        <v>8105</v>
      </c>
      <c r="F1616" s="40" t="s">
        <v>7898</v>
      </c>
      <c r="G1616" s="40" t="s">
        <v>7900</v>
      </c>
      <c r="H1616" s="43">
        <f>I1616-1</f>
        <v>42230</v>
      </c>
      <c r="I1616" s="43">
        <f t="shared" si="107"/>
        <v>42231</v>
      </c>
      <c r="J1616" s="40" t="s">
        <v>128</v>
      </c>
      <c r="K1616" s="40">
        <v>100</v>
      </c>
      <c r="L1616" s="40"/>
    </row>
    <row r="1617" spans="1:12">
      <c r="A1617" s="40" t="s">
        <v>8104</v>
      </c>
      <c r="B1617" s="40" t="s">
        <v>102</v>
      </c>
      <c r="C1617" s="40" t="s">
        <v>65</v>
      </c>
      <c r="D1617" s="41" t="s">
        <v>7914</v>
      </c>
      <c r="E1617" s="40" t="s">
        <v>8105</v>
      </c>
      <c r="F1617" s="40" t="s">
        <v>7901</v>
      </c>
      <c r="G1617" s="40" t="s">
        <v>7902</v>
      </c>
      <c r="H1617" s="43">
        <f>I1617-5</f>
        <v>42231</v>
      </c>
      <c r="I1617" s="43">
        <f t="shared" si="107"/>
        <v>42236</v>
      </c>
      <c r="J1617" s="40" t="s">
        <v>128</v>
      </c>
      <c r="K1617" s="40">
        <v>100</v>
      </c>
      <c r="L1617" s="40"/>
    </row>
    <row r="1618" spans="1:12" hidden="1">
      <c r="A1618" s="40" t="s">
        <v>8104</v>
      </c>
      <c r="B1618" s="40" t="s">
        <v>102</v>
      </c>
      <c r="C1618" s="40" t="s">
        <v>65</v>
      </c>
      <c r="D1618" s="41" t="s">
        <v>7914</v>
      </c>
      <c r="E1618" s="40" t="s">
        <v>8105</v>
      </c>
      <c r="F1618" s="40" t="s">
        <v>7904</v>
      </c>
      <c r="G1618" s="40" t="s">
        <v>7905</v>
      </c>
      <c r="H1618" s="43">
        <f>I1618-3</f>
        <v>42236</v>
      </c>
      <c r="I1618" s="43">
        <f t="shared" si="107"/>
        <v>42239</v>
      </c>
      <c r="J1618" s="40" t="s">
        <v>128</v>
      </c>
      <c r="K1618" s="40">
        <v>100</v>
      </c>
      <c r="L1618" s="40"/>
    </row>
    <row r="1619" spans="1:12" hidden="1">
      <c r="A1619" s="40" t="s">
        <v>8104</v>
      </c>
      <c r="B1619" s="40" t="s">
        <v>102</v>
      </c>
      <c r="C1619" s="40" t="s">
        <v>65</v>
      </c>
      <c r="D1619" s="41" t="s">
        <v>7914</v>
      </c>
      <c r="E1619" s="40" t="s">
        <v>8105</v>
      </c>
      <c r="F1619" s="40" t="s">
        <v>7904</v>
      </c>
      <c r="G1619" s="40" t="s">
        <v>7906</v>
      </c>
      <c r="H1619" s="43">
        <f>I1619-2</f>
        <v>42239</v>
      </c>
      <c r="I1619" s="43">
        <f t="shared" si="107"/>
        <v>42241</v>
      </c>
      <c r="J1619" s="40" t="s">
        <v>128</v>
      </c>
      <c r="K1619" s="40">
        <v>100</v>
      </c>
      <c r="L1619" s="40"/>
    </row>
    <row r="1620" spans="1:12" hidden="1">
      <c r="A1620" s="40" t="s">
        <v>8104</v>
      </c>
      <c r="B1620" s="40" t="s">
        <v>102</v>
      </c>
      <c r="C1620" s="40" t="s">
        <v>65</v>
      </c>
      <c r="D1620" s="41" t="s">
        <v>7914</v>
      </c>
      <c r="E1620" s="40" t="s">
        <v>8105</v>
      </c>
      <c r="F1620" s="40" t="s">
        <v>7904</v>
      </c>
      <c r="G1620" s="40" t="s">
        <v>7907</v>
      </c>
      <c r="H1620" s="43">
        <f>I1620-2</f>
        <v>42241</v>
      </c>
      <c r="I1620" s="43">
        <f t="shared" si="107"/>
        <v>42243</v>
      </c>
      <c r="J1620" s="40" t="s">
        <v>128</v>
      </c>
      <c r="K1620" s="40">
        <v>100</v>
      </c>
      <c r="L1620" s="40"/>
    </row>
    <row r="1621" spans="1:12" hidden="1">
      <c r="A1621" s="40" t="s">
        <v>8104</v>
      </c>
      <c r="B1621" s="40" t="s">
        <v>102</v>
      </c>
      <c r="C1621" s="40" t="s">
        <v>65</v>
      </c>
      <c r="D1621" s="41" t="s">
        <v>7914</v>
      </c>
      <c r="E1621" s="51" t="s">
        <v>8105</v>
      </c>
      <c r="F1621" s="40" t="s">
        <v>7904</v>
      </c>
      <c r="G1621" s="40" t="s">
        <v>7908</v>
      </c>
      <c r="H1621" s="43">
        <f>I1621-1</f>
        <v>42243</v>
      </c>
      <c r="I1621" s="42">
        <v>42244</v>
      </c>
      <c r="J1621" s="40" t="s">
        <v>128</v>
      </c>
      <c r="K1621" s="40">
        <v>100</v>
      </c>
      <c r="L1621" s="39" t="s">
        <v>7909</v>
      </c>
    </row>
    <row r="1622" spans="1:12" hidden="1">
      <c r="A1622" s="41" t="s">
        <v>8106</v>
      </c>
      <c r="B1622" s="41" t="s">
        <v>102</v>
      </c>
      <c r="C1622" s="41" t="s">
        <v>65</v>
      </c>
      <c r="D1622" s="41" t="s">
        <v>7914</v>
      </c>
      <c r="E1622" s="41" t="s">
        <v>8107</v>
      </c>
      <c r="F1622" s="41" t="s">
        <v>1048</v>
      </c>
      <c r="G1622" s="41" t="s">
        <v>7888</v>
      </c>
      <c r="H1622" s="42">
        <v>42243</v>
      </c>
      <c r="I1622" s="41"/>
      <c r="J1622" s="41"/>
      <c r="K1622" s="41"/>
      <c r="L1622" s="40"/>
    </row>
    <row r="1623" spans="1:12" hidden="1">
      <c r="A1623" s="41" t="s">
        <v>8106</v>
      </c>
      <c r="B1623" s="41" t="s">
        <v>102</v>
      </c>
      <c r="C1623" s="41" t="s">
        <v>65</v>
      </c>
      <c r="D1623" s="41" t="s">
        <v>7914</v>
      </c>
      <c r="E1623" s="41" t="s">
        <v>8107</v>
      </c>
      <c r="F1623" s="41" t="s">
        <v>1048</v>
      </c>
      <c r="G1623" s="41" t="s">
        <v>7889</v>
      </c>
      <c r="H1623" s="42"/>
      <c r="I1623" s="41"/>
      <c r="J1623" s="41"/>
      <c r="K1623" s="41"/>
      <c r="L1623" s="40"/>
    </row>
    <row r="1624" spans="1:12" hidden="1">
      <c r="A1624" s="41" t="s">
        <v>8106</v>
      </c>
      <c r="B1624" s="41" t="s">
        <v>102</v>
      </c>
      <c r="C1624" s="41" t="s">
        <v>65</v>
      </c>
      <c r="D1624" s="41" t="s">
        <v>7914</v>
      </c>
      <c r="E1624" s="41" t="s">
        <v>8107</v>
      </c>
      <c r="F1624" s="41" t="s">
        <v>1048</v>
      </c>
      <c r="G1624" s="41" t="s">
        <v>7890</v>
      </c>
      <c r="H1624" s="41"/>
      <c r="I1624" s="41"/>
      <c r="J1624" s="41"/>
      <c r="K1624" s="41"/>
      <c r="L1624" s="40"/>
    </row>
    <row r="1625" spans="1:12" hidden="1">
      <c r="A1625" s="41" t="s">
        <v>8106</v>
      </c>
      <c r="B1625" s="41" t="s">
        <v>102</v>
      </c>
      <c r="C1625" s="41" t="s">
        <v>65</v>
      </c>
      <c r="D1625" s="41" t="s">
        <v>7914</v>
      </c>
      <c r="E1625" s="41" t="s">
        <v>8107</v>
      </c>
      <c r="F1625" s="41" t="s">
        <v>1048</v>
      </c>
      <c r="G1625" s="41" t="s">
        <v>7891</v>
      </c>
      <c r="H1625" s="42"/>
      <c r="I1625" s="41"/>
      <c r="J1625" s="41"/>
      <c r="K1625" s="41"/>
      <c r="L1625" s="40"/>
    </row>
    <row r="1626" spans="1:12" hidden="1">
      <c r="A1626" s="41" t="s">
        <v>8106</v>
      </c>
      <c r="B1626" s="41" t="s">
        <v>102</v>
      </c>
      <c r="C1626" s="41" t="s">
        <v>65</v>
      </c>
      <c r="D1626" s="41" t="s">
        <v>7914</v>
      </c>
      <c r="E1626" s="41" t="s">
        <v>8107</v>
      </c>
      <c r="F1626" s="41" t="s">
        <v>1048</v>
      </c>
      <c r="G1626" s="41" t="s">
        <v>7892</v>
      </c>
      <c r="H1626" s="44"/>
      <c r="I1626" s="41"/>
      <c r="J1626" s="41"/>
      <c r="K1626" s="41"/>
      <c r="L1626" s="40"/>
    </row>
    <row r="1627" spans="1:12" hidden="1">
      <c r="A1627" s="41" t="s">
        <v>8106</v>
      </c>
      <c r="B1627" s="41" t="s">
        <v>102</v>
      </c>
      <c r="C1627" s="41" t="s">
        <v>65</v>
      </c>
      <c r="D1627" s="41" t="s">
        <v>7914</v>
      </c>
      <c r="E1627" s="41" t="s">
        <v>8107</v>
      </c>
      <c r="F1627" s="41" t="s">
        <v>1048</v>
      </c>
      <c r="G1627" s="41" t="s">
        <v>7893</v>
      </c>
      <c r="H1627" s="44"/>
      <c r="I1627" s="41"/>
      <c r="J1627" s="41"/>
      <c r="K1627" s="41"/>
      <c r="L1627" s="40"/>
    </row>
    <row r="1628" spans="1:12" hidden="1">
      <c r="A1628" s="41" t="s">
        <v>8106</v>
      </c>
      <c r="B1628" s="41" t="s">
        <v>102</v>
      </c>
      <c r="C1628" s="41" t="s">
        <v>65</v>
      </c>
      <c r="D1628" s="41" t="s">
        <v>7914</v>
      </c>
      <c r="E1628" s="41" t="s">
        <v>8107</v>
      </c>
      <c r="F1628" s="41" t="s">
        <v>1048</v>
      </c>
      <c r="G1628" s="41" t="s">
        <v>7894</v>
      </c>
      <c r="H1628" s="42">
        <v>42260</v>
      </c>
      <c r="I1628" s="41"/>
      <c r="J1628" s="41"/>
      <c r="K1628" s="41"/>
      <c r="L1628" s="40"/>
    </row>
    <row r="1629" spans="1:12" hidden="1">
      <c r="A1629" s="40" t="s">
        <v>8106</v>
      </c>
      <c r="B1629" s="40" t="s">
        <v>102</v>
      </c>
      <c r="C1629" s="40" t="s">
        <v>65</v>
      </c>
      <c r="D1629" s="41" t="s">
        <v>7914</v>
      </c>
      <c r="E1629" s="40" t="s">
        <v>8107</v>
      </c>
      <c r="F1629" s="40" t="s">
        <v>7895</v>
      </c>
      <c r="G1629" s="40" t="s">
        <v>7896</v>
      </c>
      <c r="H1629" s="43">
        <f>I1629-2</f>
        <v>42243</v>
      </c>
      <c r="I1629" s="43">
        <f t="shared" ref="I1629:I1635" si="108">H1630</f>
        <v>42245</v>
      </c>
      <c r="J1629" s="40" t="s">
        <v>128</v>
      </c>
      <c r="K1629" s="40">
        <v>100</v>
      </c>
      <c r="L1629" s="40"/>
    </row>
    <row r="1630" spans="1:12" hidden="1">
      <c r="A1630" s="40" t="s">
        <v>8106</v>
      </c>
      <c r="B1630" s="40" t="s">
        <v>102</v>
      </c>
      <c r="C1630" s="40" t="s">
        <v>65</v>
      </c>
      <c r="D1630" s="41" t="s">
        <v>7914</v>
      </c>
      <c r="E1630" s="40" t="s">
        <v>8107</v>
      </c>
      <c r="F1630" s="40" t="s">
        <v>7898</v>
      </c>
      <c r="G1630" s="40" t="s">
        <v>7899</v>
      </c>
      <c r="H1630" s="43">
        <f>I1630-1</f>
        <v>42245</v>
      </c>
      <c r="I1630" s="43">
        <f t="shared" si="108"/>
        <v>42246</v>
      </c>
      <c r="J1630" s="40" t="s">
        <v>128</v>
      </c>
      <c r="K1630" s="40">
        <v>100</v>
      </c>
      <c r="L1630" s="40"/>
    </row>
    <row r="1631" spans="1:12" hidden="1">
      <c r="A1631" s="40" t="s">
        <v>8106</v>
      </c>
      <c r="B1631" s="40" t="s">
        <v>102</v>
      </c>
      <c r="C1631" s="40" t="s">
        <v>65</v>
      </c>
      <c r="D1631" s="41" t="s">
        <v>7914</v>
      </c>
      <c r="E1631" s="40" t="s">
        <v>8107</v>
      </c>
      <c r="F1631" s="40" t="s">
        <v>7898</v>
      </c>
      <c r="G1631" s="40" t="s">
        <v>7900</v>
      </c>
      <c r="H1631" s="43">
        <f>I1631-1</f>
        <v>42246</v>
      </c>
      <c r="I1631" s="43">
        <f t="shared" si="108"/>
        <v>42247</v>
      </c>
      <c r="J1631" s="40" t="s">
        <v>128</v>
      </c>
      <c r="K1631" s="40">
        <v>100</v>
      </c>
      <c r="L1631" s="40"/>
    </row>
    <row r="1632" spans="1:12">
      <c r="A1632" s="40" t="s">
        <v>8106</v>
      </c>
      <c r="B1632" s="40" t="s">
        <v>102</v>
      </c>
      <c r="C1632" s="40" t="s">
        <v>65</v>
      </c>
      <c r="D1632" s="41" t="s">
        <v>7914</v>
      </c>
      <c r="E1632" s="40" t="s">
        <v>8107</v>
      </c>
      <c r="F1632" s="40" t="s">
        <v>7901</v>
      </c>
      <c r="G1632" s="40" t="s">
        <v>7902</v>
      </c>
      <c r="H1632" s="43">
        <f>I1632-5</f>
        <v>42247</v>
      </c>
      <c r="I1632" s="43">
        <f t="shared" si="108"/>
        <v>42252</v>
      </c>
      <c r="J1632" s="40" t="s">
        <v>128</v>
      </c>
      <c r="K1632" s="40">
        <v>100</v>
      </c>
      <c r="L1632" s="40"/>
    </row>
    <row r="1633" spans="1:12" hidden="1">
      <c r="A1633" s="40" t="s">
        <v>8106</v>
      </c>
      <c r="B1633" s="40" t="s">
        <v>102</v>
      </c>
      <c r="C1633" s="40" t="s">
        <v>65</v>
      </c>
      <c r="D1633" s="41" t="s">
        <v>7914</v>
      </c>
      <c r="E1633" s="40" t="s">
        <v>8107</v>
      </c>
      <c r="F1633" s="40" t="s">
        <v>7904</v>
      </c>
      <c r="G1633" s="40" t="s">
        <v>7905</v>
      </c>
      <c r="H1633" s="43">
        <f>I1633-3</f>
        <v>42252</v>
      </c>
      <c r="I1633" s="43">
        <f t="shared" si="108"/>
        <v>42255</v>
      </c>
      <c r="J1633" s="40" t="s">
        <v>128</v>
      </c>
      <c r="K1633" s="40">
        <v>100</v>
      </c>
      <c r="L1633" s="40"/>
    </row>
    <row r="1634" spans="1:12" hidden="1">
      <c r="A1634" s="40" t="s">
        <v>8106</v>
      </c>
      <c r="B1634" s="40" t="s">
        <v>102</v>
      </c>
      <c r="C1634" s="40" t="s">
        <v>65</v>
      </c>
      <c r="D1634" s="41" t="s">
        <v>7914</v>
      </c>
      <c r="E1634" s="40" t="s">
        <v>8107</v>
      </c>
      <c r="F1634" s="40" t="s">
        <v>7904</v>
      </c>
      <c r="G1634" s="40" t="s">
        <v>7906</v>
      </c>
      <c r="H1634" s="43">
        <f>I1634-2</f>
        <v>42255</v>
      </c>
      <c r="I1634" s="43">
        <f t="shared" si="108"/>
        <v>42257</v>
      </c>
      <c r="J1634" s="40" t="s">
        <v>128</v>
      </c>
      <c r="K1634" s="40">
        <v>100</v>
      </c>
      <c r="L1634" s="40"/>
    </row>
    <row r="1635" spans="1:12" hidden="1">
      <c r="A1635" s="40" t="s">
        <v>8106</v>
      </c>
      <c r="B1635" s="40" t="s">
        <v>102</v>
      </c>
      <c r="C1635" s="40" t="s">
        <v>65</v>
      </c>
      <c r="D1635" s="41" t="s">
        <v>7914</v>
      </c>
      <c r="E1635" s="40" t="s">
        <v>8107</v>
      </c>
      <c r="F1635" s="40" t="s">
        <v>7904</v>
      </c>
      <c r="G1635" s="40" t="s">
        <v>7907</v>
      </c>
      <c r="H1635" s="43">
        <f>I1635-2</f>
        <v>42257</v>
      </c>
      <c r="I1635" s="43">
        <f t="shared" si="108"/>
        <v>42259</v>
      </c>
      <c r="J1635" s="40" t="s">
        <v>128</v>
      </c>
      <c r="K1635" s="40">
        <v>100</v>
      </c>
      <c r="L1635" s="40"/>
    </row>
    <row r="1636" spans="1:12" hidden="1">
      <c r="A1636" s="40" t="s">
        <v>8106</v>
      </c>
      <c r="B1636" s="40" t="s">
        <v>102</v>
      </c>
      <c r="C1636" s="40" t="s">
        <v>65</v>
      </c>
      <c r="D1636" s="41" t="s">
        <v>7914</v>
      </c>
      <c r="E1636" s="51" t="s">
        <v>8107</v>
      </c>
      <c r="F1636" s="40" t="s">
        <v>7904</v>
      </c>
      <c r="G1636" s="40" t="s">
        <v>7908</v>
      </c>
      <c r="H1636" s="43">
        <f>I1636-1</f>
        <v>42259</v>
      </c>
      <c r="I1636" s="42">
        <v>42260</v>
      </c>
      <c r="J1636" s="40" t="s">
        <v>128</v>
      </c>
      <c r="K1636" s="40">
        <v>100</v>
      </c>
      <c r="L1636" s="39" t="s">
        <v>7909</v>
      </c>
    </row>
    <row r="1637" spans="1:12" hidden="1">
      <c r="A1637" s="41" t="s">
        <v>8083</v>
      </c>
      <c r="B1637" s="49" t="s">
        <v>7927</v>
      </c>
      <c r="C1637" s="41" t="s">
        <v>7928</v>
      </c>
      <c r="D1637" s="41" t="s">
        <v>7938</v>
      </c>
      <c r="E1637" s="41" t="s">
        <v>8108</v>
      </c>
      <c r="F1637" s="41" t="s">
        <v>1048</v>
      </c>
      <c r="G1637" s="41" t="s">
        <v>7888</v>
      </c>
      <c r="H1637" s="42">
        <v>42216</v>
      </c>
      <c r="I1637" s="41"/>
      <c r="J1637" s="41"/>
      <c r="K1637" s="41"/>
      <c r="L1637" s="40"/>
    </row>
    <row r="1638" spans="1:12" hidden="1">
      <c r="A1638" s="41" t="s">
        <v>8083</v>
      </c>
      <c r="B1638" s="49" t="s">
        <v>7927</v>
      </c>
      <c r="C1638" s="41" t="s">
        <v>7928</v>
      </c>
      <c r="D1638" s="41" t="s">
        <v>7938</v>
      </c>
      <c r="E1638" s="41" t="s">
        <v>8109</v>
      </c>
      <c r="F1638" s="41" t="s">
        <v>1048</v>
      </c>
      <c r="G1638" s="41" t="s">
        <v>7889</v>
      </c>
      <c r="H1638" s="42"/>
      <c r="I1638" s="41"/>
      <c r="J1638" s="41"/>
      <c r="K1638" s="41"/>
      <c r="L1638" s="40"/>
    </row>
    <row r="1639" spans="1:12" hidden="1">
      <c r="A1639" s="41" t="s">
        <v>8083</v>
      </c>
      <c r="B1639" s="49" t="s">
        <v>7927</v>
      </c>
      <c r="C1639" s="41" t="s">
        <v>7928</v>
      </c>
      <c r="D1639" s="41" t="s">
        <v>7938</v>
      </c>
      <c r="E1639" s="41" t="s">
        <v>8109</v>
      </c>
      <c r="F1639" s="41" t="s">
        <v>1048</v>
      </c>
      <c r="G1639" s="41" t="s">
        <v>7890</v>
      </c>
      <c r="H1639" s="41"/>
      <c r="I1639" s="41"/>
      <c r="J1639" s="41"/>
      <c r="K1639" s="41"/>
      <c r="L1639" s="40"/>
    </row>
    <row r="1640" spans="1:12" hidden="1">
      <c r="A1640" s="41" t="s">
        <v>8083</v>
      </c>
      <c r="B1640" s="49" t="s">
        <v>7927</v>
      </c>
      <c r="C1640" s="41" t="s">
        <v>7928</v>
      </c>
      <c r="D1640" s="41" t="s">
        <v>7938</v>
      </c>
      <c r="E1640" s="41" t="s">
        <v>8109</v>
      </c>
      <c r="F1640" s="41" t="s">
        <v>1048</v>
      </c>
      <c r="G1640" s="41" t="s">
        <v>7891</v>
      </c>
      <c r="H1640" s="42"/>
      <c r="I1640" s="41"/>
      <c r="J1640" s="41"/>
      <c r="K1640" s="41"/>
      <c r="L1640" s="40"/>
    </row>
    <row r="1641" spans="1:12" hidden="1">
      <c r="A1641" s="41" t="s">
        <v>8083</v>
      </c>
      <c r="B1641" s="49" t="s">
        <v>7927</v>
      </c>
      <c r="C1641" s="41" t="s">
        <v>7928</v>
      </c>
      <c r="D1641" s="41" t="s">
        <v>7938</v>
      </c>
      <c r="E1641" s="41" t="s">
        <v>8109</v>
      </c>
      <c r="F1641" s="41" t="s">
        <v>1048</v>
      </c>
      <c r="G1641" s="41" t="s">
        <v>7892</v>
      </c>
      <c r="H1641" s="44"/>
      <c r="I1641" s="41"/>
      <c r="J1641" s="41"/>
      <c r="K1641" s="41"/>
      <c r="L1641" s="40"/>
    </row>
    <row r="1642" spans="1:12" hidden="1">
      <c r="A1642" s="41" t="s">
        <v>8083</v>
      </c>
      <c r="B1642" s="49" t="s">
        <v>7927</v>
      </c>
      <c r="C1642" s="41" t="s">
        <v>7928</v>
      </c>
      <c r="D1642" s="41" t="s">
        <v>7938</v>
      </c>
      <c r="E1642" s="41" t="s">
        <v>8109</v>
      </c>
      <c r="F1642" s="41" t="s">
        <v>1048</v>
      </c>
      <c r="G1642" s="41" t="s">
        <v>7893</v>
      </c>
      <c r="H1642" s="44"/>
      <c r="I1642" s="41"/>
      <c r="J1642" s="41"/>
      <c r="K1642" s="41"/>
      <c r="L1642" s="40"/>
    </row>
    <row r="1643" spans="1:12" hidden="1">
      <c r="A1643" s="41" t="s">
        <v>8083</v>
      </c>
      <c r="B1643" s="49" t="s">
        <v>7927</v>
      </c>
      <c r="C1643" s="41" t="s">
        <v>7928</v>
      </c>
      <c r="D1643" s="41" t="s">
        <v>7938</v>
      </c>
      <c r="E1643" s="41" t="s">
        <v>8109</v>
      </c>
      <c r="F1643" s="41" t="s">
        <v>1048</v>
      </c>
      <c r="G1643" s="41" t="s">
        <v>7894</v>
      </c>
      <c r="H1643" s="42"/>
      <c r="I1643" s="41"/>
      <c r="J1643" s="41"/>
      <c r="K1643" s="41"/>
      <c r="L1643" s="40"/>
    </row>
    <row r="1644" spans="1:12" hidden="1">
      <c r="A1644" s="40" t="s">
        <v>8083</v>
      </c>
      <c r="B1644" s="48" t="s">
        <v>7927</v>
      </c>
      <c r="C1644" s="40" t="s">
        <v>7928</v>
      </c>
      <c r="D1644" s="41" t="s">
        <v>7938</v>
      </c>
      <c r="E1644" s="40" t="s">
        <v>8109</v>
      </c>
      <c r="F1644" s="40" t="s">
        <v>7895</v>
      </c>
      <c r="G1644" s="40" t="s">
        <v>7896</v>
      </c>
      <c r="H1644" s="43">
        <f>I1644-2</f>
        <v>42216</v>
      </c>
      <c r="I1644" s="43">
        <f t="shared" ref="I1644:I1650" si="109">H1645</f>
        <v>42218</v>
      </c>
      <c r="J1644" s="40" t="s">
        <v>145</v>
      </c>
      <c r="K1644" s="40">
        <v>100</v>
      </c>
      <c r="L1644" s="40" t="s">
        <v>3641</v>
      </c>
    </row>
    <row r="1645" spans="1:12" hidden="1">
      <c r="A1645" s="40" t="s">
        <v>8083</v>
      </c>
      <c r="B1645" s="48" t="s">
        <v>7927</v>
      </c>
      <c r="C1645" s="40" t="s">
        <v>7928</v>
      </c>
      <c r="D1645" s="41" t="s">
        <v>7938</v>
      </c>
      <c r="E1645" s="40" t="s">
        <v>8109</v>
      </c>
      <c r="F1645" s="40" t="s">
        <v>7898</v>
      </c>
      <c r="G1645" s="40" t="s">
        <v>7899</v>
      </c>
      <c r="H1645" s="43">
        <f>I1645-1</f>
        <v>42218</v>
      </c>
      <c r="I1645" s="43">
        <f t="shared" si="109"/>
        <v>42219</v>
      </c>
      <c r="J1645" s="40" t="s">
        <v>145</v>
      </c>
      <c r="K1645" s="40">
        <v>100</v>
      </c>
      <c r="L1645" s="40"/>
    </row>
    <row r="1646" spans="1:12" hidden="1">
      <c r="A1646" s="40" t="s">
        <v>8083</v>
      </c>
      <c r="B1646" s="48" t="s">
        <v>7927</v>
      </c>
      <c r="C1646" s="40" t="s">
        <v>7928</v>
      </c>
      <c r="D1646" s="41" t="s">
        <v>7938</v>
      </c>
      <c r="E1646" s="40" t="s">
        <v>8109</v>
      </c>
      <c r="F1646" s="40" t="s">
        <v>7898</v>
      </c>
      <c r="G1646" s="40" t="s">
        <v>7900</v>
      </c>
      <c r="H1646" s="43">
        <f>I1646-1</f>
        <v>42219</v>
      </c>
      <c r="I1646" s="43">
        <f t="shared" si="109"/>
        <v>42220</v>
      </c>
      <c r="J1646" s="40" t="s">
        <v>145</v>
      </c>
      <c r="K1646" s="40">
        <v>100</v>
      </c>
      <c r="L1646" s="40"/>
    </row>
    <row r="1647" spans="1:12">
      <c r="A1647" s="40" t="s">
        <v>8083</v>
      </c>
      <c r="B1647" s="48" t="s">
        <v>7927</v>
      </c>
      <c r="C1647" s="40" t="s">
        <v>7928</v>
      </c>
      <c r="D1647" s="41" t="s">
        <v>7938</v>
      </c>
      <c r="E1647" s="40" t="s">
        <v>8109</v>
      </c>
      <c r="F1647" s="40" t="s">
        <v>7901</v>
      </c>
      <c r="G1647" s="40" t="s">
        <v>7902</v>
      </c>
      <c r="H1647" s="43">
        <f>I1647-5</f>
        <v>42220</v>
      </c>
      <c r="I1647" s="43">
        <f t="shared" si="109"/>
        <v>42225</v>
      </c>
      <c r="J1647" s="40" t="s">
        <v>145</v>
      </c>
      <c r="K1647" s="40">
        <v>100</v>
      </c>
      <c r="L1647" s="40"/>
    </row>
    <row r="1648" spans="1:12" hidden="1">
      <c r="A1648" s="40" t="s">
        <v>8083</v>
      </c>
      <c r="B1648" s="48" t="s">
        <v>7927</v>
      </c>
      <c r="C1648" s="40" t="s">
        <v>7928</v>
      </c>
      <c r="D1648" s="41" t="s">
        <v>7938</v>
      </c>
      <c r="E1648" s="40" t="s">
        <v>8109</v>
      </c>
      <c r="F1648" s="40" t="s">
        <v>7904</v>
      </c>
      <c r="G1648" s="40" t="s">
        <v>7905</v>
      </c>
      <c r="H1648" s="43">
        <f>I1648-3</f>
        <v>42225</v>
      </c>
      <c r="I1648" s="43">
        <f t="shared" si="109"/>
        <v>42228</v>
      </c>
      <c r="J1648" s="40" t="s">
        <v>145</v>
      </c>
      <c r="K1648" s="40">
        <v>100</v>
      </c>
      <c r="L1648" s="40"/>
    </row>
    <row r="1649" spans="1:12" hidden="1">
      <c r="A1649" s="40" t="s">
        <v>8083</v>
      </c>
      <c r="B1649" s="48" t="s">
        <v>7927</v>
      </c>
      <c r="C1649" s="40" t="s">
        <v>7928</v>
      </c>
      <c r="D1649" s="41" t="s">
        <v>7938</v>
      </c>
      <c r="E1649" s="40" t="s">
        <v>8109</v>
      </c>
      <c r="F1649" s="40" t="s">
        <v>7904</v>
      </c>
      <c r="G1649" s="40" t="s">
        <v>7906</v>
      </c>
      <c r="H1649" s="43">
        <f>I1649-2</f>
        <v>42228</v>
      </c>
      <c r="I1649" s="43">
        <f t="shared" si="109"/>
        <v>42230</v>
      </c>
      <c r="J1649" s="40" t="s">
        <v>145</v>
      </c>
      <c r="K1649" s="40">
        <v>100</v>
      </c>
      <c r="L1649" s="40"/>
    </row>
    <row r="1650" spans="1:12" hidden="1">
      <c r="A1650" s="40" t="s">
        <v>8083</v>
      </c>
      <c r="B1650" s="48" t="s">
        <v>7927</v>
      </c>
      <c r="C1650" s="40" t="s">
        <v>7928</v>
      </c>
      <c r="D1650" s="41" t="s">
        <v>7938</v>
      </c>
      <c r="E1650" s="40" t="s">
        <v>8109</v>
      </c>
      <c r="F1650" s="40" t="s">
        <v>7904</v>
      </c>
      <c r="G1650" s="40" t="s">
        <v>7907</v>
      </c>
      <c r="H1650" s="43">
        <f>I1650-2</f>
        <v>42230</v>
      </c>
      <c r="I1650" s="43">
        <f t="shared" si="109"/>
        <v>42232</v>
      </c>
      <c r="J1650" s="40" t="s">
        <v>145</v>
      </c>
      <c r="K1650" s="40">
        <v>100</v>
      </c>
      <c r="L1650" s="40"/>
    </row>
    <row r="1651" spans="1:12" hidden="1">
      <c r="A1651" s="40" t="s">
        <v>8083</v>
      </c>
      <c r="B1651" s="48" t="s">
        <v>7927</v>
      </c>
      <c r="C1651" s="40" t="s">
        <v>7928</v>
      </c>
      <c r="D1651" s="41" t="s">
        <v>7938</v>
      </c>
      <c r="E1651" s="40" t="s">
        <v>8109</v>
      </c>
      <c r="F1651" s="40" t="s">
        <v>7904</v>
      </c>
      <c r="G1651" s="40" t="s">
        <v>7908</v>
      </c>
      <c r="H1651" s="43">
        <f>I1651-1</f>
        <v>42232</v>
      </c>
      <c r="I1651" s="42">
        <v>42233</v>
      </c>
      <c r="J1651" s="40" t="s">
        <v>145</v>
      </c>
      <c r="K1651" s="40">
        <v>100</v>
      </c>
      <c r="L1651" s="40"/>
    </row>
    <row r="1652" spans="1:12" hidden="1">
      <c r="A1652" s="55" t="s">
        <v>8036</v>
      </c>
      <c r="B1652" s="49" t="s">
        <v>7927</v>
      </c>
      <c r="C1652" s="41" t="s">
        <v>7928</v>
      </c>
      <c r="D1652" s="41" t="s">
        <v>7929</v>
      </c>
      <c r="E1652" s="41" t="s">
        <v>8110</v>
      </c>
      <c r="F1652" s="41" t="s">
        <v>1048</v>
      </c>
      <c r="G1652" s="41" t="s">
        <v>7888</v>
      </c>
      <c r="H1652" s="42">
        <v>42221</v>
      </c>
      <c r="I1652" s="41"/>
      <c r="J1652" s="41"/>
      <c r="K1652" s="41"/>
      <c r="L1652" s="41"/>
    </row>
    <row r="1653" spans="1:12" hidden="1">
      <c r="A1653" s="55" t="s">
        <v>8036</v>
      </c>
      <c r="B1653" s="49" t="s">
        <v>7927</v>
      </c>
      <c r="C1653" s="41" t="s">
        <v>7928</v>
      </c>
      <c r="D1653" s="41" t="s">
        <v>7929</v>
      </c>
      <c r="E1653" s="41" t="s">
        <v>8110</v>
      </c>
      <c r="F1653" s="41" t="s">
        <v>1048</v>
      </c>
      <c r="G1653" s="41" t="s">
        <v>7889</v>
      </c>
      <c r="H1653" s="42"/>
      <c r="I1653" s="41"/>
      <c r="J1653" s="41"/>
      <c r="K1653" s="41"/>
      <c r="L1653" s="41"/>
    </row>
    <row r="1654" spans="1:12" hidden="1">
      <c r="A1654" s="55" t="s">
        <v>8036</v>
      </c>
      <c r="B1654" s="49" t="s">
        <v>7927</v>
      </c>
      <c r="C1654" s="41" t="s">
        <v>7928</v>
      </c>
      <c r="D1654" s="41" t="s">
        <v>7929</v>
      </c>
      <c r="E1654" s="41" t="s">
        <v>8110</v>
      </c>
      <c r="F1654" s="41" t="s">
        <v>1048</v>
      </c>
      <c r="G1654" s="41" t="s">
        <v>7890</v>
      </c>
      <c r="H1654" s="42"/>
      <c r="I1654" s="41"/>
      <c r="J1654" s="41"/>
      <c r="K1654" s="41"/>
      <c r="L1654" s="41"/>
    </row>
    <row r="1655" spans="1:12" hidden="1">
      <c r="A1655" s="55" t="s">
        <v>8036</v>
      </c>
      <c r="B1655" s="49" t="s">
        <v>7927</v>
      </c>
      <c r="C1655" s="41" t="s">
        <v>7928</v>
      </c>
      <c r="D1655" s="41" t="s">
        <v>7929</v>
      </c>
      <c r="E1655" s="41" t="s">
        <v>8110</v>
      </c>
      <c r="F1655" s="41" t="s">
        <v>1048</v>
      </c>
      <c r="G1655" s="41" t="s">
        <v>7891</v>
      </c>
      <c r="H1655" s="42"/>
      <c r="I1655" s="41"/>
      <c r="J1655" s="41"/>
      <c r="K1655" s="41"/>
      <c r="L1655" s="41"/>
    </row>
    <row r="1656" spans="1:12" hidden="1">
      <c r="A1656" s="55" t="s">
        <v>8036</v>
      </c>
      <c r="B1656" s="49" t="s">
        <v>7927</v>
      </c>
      <c r="C1656" s="41" t="s">
        <v>7928</v>
      </c>
      <c r="D1656" s="41" t="s">
        <v>7929</v>
      </c>
      <c r="E1656" s="41" t="s">
        <v>8110</v>
      </c>
      <c r="F1656" s="41" t="s">
        <v>1048</v>
      </c>
      <c r="G1656" s="41" t="s">
        <v>7892</v>
      </c>
      <c r="H1656" s="53"/>
      <c r="I1656" s="41"/>
      <c r="J1656" s="41"/>
      <c r="K1656" s="41"/>
      <c r="L1656" s="41"/>
    </row>
    <row r="1657" spans="1:12" hidden="1">
      <c r="A1657" s="55" t="s">
        <v>8036</v>
      </c>
      <c r="B1657" s="49" t="s">
        <v>7927</v>
      </c>
      <c r="C1657" s="41" t="s">
        <v>7928</v>
      </c>
      <c r="D1657" s="41" t="s">
        <v>7929</v>
      </c>
      <c r="E1657" s="41" t="s">
        <v>8110</v>
      </c>
      <c r="F1657" s="41" t="s">
        <v>1048</v>
      </c>
      <c r="G1657" s="41" t="s">
        <v>7893</v>
      </c>
      <c r="H1657" s="42"/>
      <c r="I1657" s="41"/>
      <c r="J1657" s="41"/>
      <c r="K1657" s="41"/>
      <c r="L1657" s="41"/>
    </row>
    <row r="1658" spans="1:12" hidden="1">
      <c r="A1658" s="55" t="s">
        <v>8036</v>
      </c>
      <c r="B1658" s="49" t="s">
        <v>7927</v>
      </c>
      <c r="C1658" s="41" t="s">
        <v>7928</v>
      </c>
      <c r="D1658" s="41" t="s">
        <v>7929</v>
      </c>
      <c r="E1658" s="41" t="s">
        <v>8110</v>
      </c>
      <c r="F1658" s="41" t="s">
        <v>1048</v>
      </c>
      <c r="G1658" s="41" t="s">
        <v>7894</v>
      </c>
      <c r="H1658" s="42"/>
      <c r="I1658" s="41"/>
      <c r="J1658" s="41"/>
      <c r="K1658" s="41"/>
      <c r="L1658" s="41"/>
    </row>
    <row r="1659" spans="1:12" hidden="1">
      <c r="A1659" s="54" t="s">
        <v>8036</v>
      </c>
      <c r="B1659" s="48" t="s">
        <v>7927</v>
      </c>
      <c r="C1659" s="40" t="s">
        <v>7928</v>
      </c>
      <c r="D1659" s="41" t="s">
        <v>7929</v>
      </c>
      <c r="E1659" s="40" t="s">
        <v>8110</v>
      </c>
      <c r="F1659" s="40" t="s">
        <v>7895</v>
      </c>
      <c r="G1659" s="40" t="s">
        <v>7896</v>
      </c>
      <c r="H1659" s="43">
        <f>I1659-2</f>
        <v>42221</v>
      </c>
      <c r="I1659" s="43">
        <f t="shared" ref="I1659:I1665" si="110">H1660</f>
        <v>42223</v>
      </c>
      <c r="J1659" s="40" t="s">
        <v>145</v>
      </c>
      <c r="K1659" s="40">
        <v>100</v>
      </c>
      <c r="L1659" s="40" t="s">
        <v>3641</v>
      </c>
    </row>
    <row r="1660" spans="1:12" hidden="1">
      <c r="A1660" s="54" t="s">
        <v>8036</v>
      </c>
      <c r="B1660" s="48" t="s">
        <v>7927</v>
      </c>
      <c r="C1660" s="40" t="s">
        <v>7928</v>
      </c>
      <c r="D1660" s="41" t="s">
        <v>7929</v>
      </c>
      <c r="E1660" s="40" t="s">
        <v>8110</v>
      </c>
      <c r="F1660" s="40" t="s">
        <v>7898</v>
      </c>
      <c r="G1660" s="40" t="s">
        <v>7899</v>
      </c>
      <c r="H1660" s="43">
        <f>I1660-1</f>
        <v>42223</v>
      </c>
      <c r="I1660" s="43">
        <f t="shared" si="110"/>
        <v>42224</v>
      </c>
      <c r="J1660" s="40" t="s">
        <v>145</v>
      </c>
      <c r="K1660" s="40">
        <v>100</v>
      </c>
      <c r="L1660" s="40"/>
    </row>
    <row r="1661" spans="1:12" hidden="1">
      <c r="A1661" s="54" t="s">
        <v>8036</v>
      </c>
      <c r="B1661" s="48" t="s">
        <v>7927</v>
      </c>
      <c r="C1661" s="40" t="s">
        <v>7928</v>
      </c>
      <c r="D1661" s="41" t="s">
        <v>7929</v>
      </c>
      <c r="E1661" s="40" t="s">
        <v>8110</v>
      </c>
      <c r="F1661" s="40" t="s">
        <v>7898</v>
      </c>
      <c r="G1661" s="40" t="s">
        <v>7925</v>
      </c>
      <c r="H1661" s="43">
        <f>I1661-1</f>
        <v>42224</v>
      </c>
      <c r="I1661" s="43">
        <f t="shared" si="110"/>
        <v>42225</v>
      </c>
      <c r="J1661" s="40" t="s">
        <v>145</v>
      </c>
      <c r="K1661" s="40">
        <v>100</v>
      </c>
      <c r="L1661" s="40"/>
    </row>
    <row r="1662" spans="1:12">
      <c r="A1662" s="54" t="s">
        <v>8036</v>
      </c>
      <c r="B1662" s="48" t="s">
        <v>7927</v>
      </c>
      <c r="C1662" s="40" t="s">
        <v>7928</v>
      </c>
      <c r="D1662" s="41" t="s">
        <v>7929</v>
      </c>
      <c r="E1662" s="40" t="s">
        <v>8110</v>
      </c>
      <c r="F1662" s="40" t="s">
        <v>7901</v>
      </c>
      <c r="G1662" s="40" t="s">
        <v>7940</v>
      </c>
      <c r="H1662" s="43">
        <f>I1662-5</f>
        <v>42225</v>
      </c>
      <c r="I1662" s="43">
        <f t="shared" si="110"/>
        <v>42230</v>
      </c>
      <c r="J1662" s="40" t="s">
        <v>145</v>
      </c>
      <c r="K1662" s="40">
        <v>100</v>
      </c>
      <c r="L1662" s="40"/>
    </row>
    <row r="1663" spans="1:12" hidden="1">
      <c r="A1663" s="54" t="s">
        <v>8036</v>
      </c>
      <c r="B1663" s="48" t="s">
        <v>7927</v>
      </c>
      <c r="C1663" s="40" t="s">
        <v>7928</v>
      </c>
      <c r="D1663" s="41" t="s">
        <v>7929</v>
      </c>
      <c r="E1663" s="40" t="s">
        <v>8110</v>
      </c>
      <c r="F1663" s="40" t="s">
        <v>7904</v>
      </c>
      <c r="G1663" s="40" t="s">
        <v>7905</v>
      </c>
      <c r="H1663" s="43">
        <f>I1663-3</f>
        <v>42230</v>
      </c>
      <c r="I1663" s="43">
        <f t="shared" si="110"/>
        <v>42233</v>
      </c>
      <c r="J1663" s="40" t="s">
        <v>145</v>
      </c>
      <c r="K1663" s="40">
        <v>100</v>
      </c>
    </row>
    <row r="1664" spans="1:12" hidden="1">
      <c r="A1664" s="54" t="s">
        <v>8036</v>
      </c>
      <c r="B1664" s="48" t="s">
        <v>7927</v>
      </c>
      <c r="C1664" s="40" t="s">
        <v>7928</v>
      </c>
      <c r="D1664" s="41" t="s">
        <v>7929</v>
      </c>
      <c r="E1664" s="40" t="s">
        <v>8110</v>
      </c>
      <c r="F1664" s="40" t="s">
        <v>7904</v>
      </c>
      <c r="G1664" s="40" t="s">
        <v>7906</v>
      </c>
      <c r="H1664" s="43">
        <f>I1664-2</f>
        <v>42233</v>
      </c>
      <c r="I1664" s="43">
        <f t="shared" si="110"/>
        <v>42235</v>
      </c>
      <c r="J1664" s="40" t="s">
        <v>145</v>
      </c>
      <c r="K1664" s="40">
        <v>100</v>
      </c>
    </row>
    <row r="1665" spans="1:12" hidden="1">
      <c r="A1665" s="54" t="s">
        <v>8036</v>
      </c>
      <c r="B1665" s="48" t="s">
        <v>7927</v>
      </c>
      <c r="C1665" s="40" t="s">
        <v>7928</v>
      </c>
      <c r="D1665" s="41" t="s">
        <v>7929</v>
      </c>
      <c r="E1665" s="40" t="s">
        <v>8110</v>
      </c>
      <c r="F1665" s="40" t="s">
        <v>7904</v>
      </c>
      <c r="G1665" s="40" t="s">
        <v>7907</v>
      </c>
      <c r="H1665" s="43">
        <f>I1665-2</f>
        <v>42235</v>
      </c>
      <c r="I1665" s="43">
        <f t="shared" si="110"/>
        <v>42237</v>
      </c>
      <c r="J1665" s="40" t="s">
        <v>145</v>
      </c>
      <c r="K1665" s="40">
        <v>100</v>
      </c>
    </row>
    <row r="1666" spans="1:12" hidden="1">
      <c r="A1666" s="54" t="s">
        <v>8036</v>
      </c>
      <c r="B1666" s="48" t="s">
        <v>7927</v>
      </c>
      <c r="C1666" s="40" t="s">
        <v>7928</v>
      </c>
      <c r="D1666" s="41" t="s">
        <v>7929</v>
      </c>
      <c r="E1666" s="40" t="s">
        <v>8110</v>
      </c>
      <c r="F1666" s="40" t="s">
        <v>7904</v>
      </c>
      <c r="G1666" s="40" t="s">
        <v>7908</v>
      </c>
      <c r="H1666" s="43">
        <f>I1666-1</f>
        <v>42237</v>
      </c>
      <c r="I1666" s="42">
        <v>42238</v>
      </c>
      <c r="J1666" s="40" t="s">
        <v>145</v>
      </c>
      <c r="K1666" s="40">
        <v>100</v>
      </c>
      <c r="L1666" s="39" t="s">
        <v>7917</v>
      </c>
    </row>
    <row r="1667" spans="1:12" hidden="1">
      <c r="A1667" s="41" t="s">
        <v>8111</v>
      </c>
      <c r="B1667" s="41" t="s">
        <v>108</v>
      </c>
      <c r="C1667" s="41" t="s">
        <v>65</v>
      </c>
      <c r="D1667" s="41" t="s">
        <v>7886</v>
      </c>
      <c r="E1667" s="41" t="s">
        <v>8112</v>
      </c>
      <c r="F1667" s="41" t="s">
        <v>1048</v>
      </c>
      <c r="G1667" s="41" t="s">
        <v>7888</v>
      </c>
      <c r="H1667" s="42">
        <v>42230</v>
      </c>
      <c r="I1667" s="41"/>
    </row>
    <row r="1668" spans="1:12" hidden="1">
      <c r="A1668" s="41" t="s">
        <v>8111</v>
      </c>
      <c r="B1668" s="41" t="s">
        <v>108</v>
      </c>
      <c r="C1668" s="41" t="s">
        <v>65</v>
      </c>
      <c r="D1668" s="41" t="s">
        <v>7886</v>
      </c>
      <c r="E1668" s="41" t="s">
        <v>8112</v>
      </c>
      <c r="F1668" s="41" t="s">
        <v>1048</v>
      </c>
      <c r="G1668" s="41" t="s">
        <v>7889</v>
      </c>
      <c r="H1668" s="42"/>
      <c r="I1668" s="41"/>
    </row>
    <row r="1669" spans="1:12" hidden="1">
      <c r="A1669" s="41" t="s">
        <v>8111</v>
      </c>
      <c r="B1669" s="41" t="s">
        <v>108</v>
      </c>
      <c r="C1669" s="41" t="s">
        <v>65</v>
      </c>
      <c r="D1669" s="41" t="s">
        <v>7886</v>
      </c>
      <c r="E1669" s="41" t="s">
        <v>8112</v>
      </c>
      <c r="F1669" s="41" t="s">
        <v>1048</v>
      </c>
      <c r="G1669" s="41" t="s">
        <v>7890</v>
      </c>
      <c r="H1669" s="42"/>
      <c r="I1669" s="41"/>
    </row>
    <row r="1670" spans="1:12" hidden="1">
      <c r="A1670" s="41" t="s">
        <v>8111</v>
      </c>
      <c r="B1670" s="41" t="s">
        <v>108</v>
      </c>
      <c r="C1670" s="41" t="s">
        <v>65</v>
      </c>
      <c r="D1670" s="41" t="s">
        <v>7886</v>
      </c>
      <c r="E1670" s="41" t="s">
        <v>8112</v>
      </c>
      <c r="F1670" s="41" t="s">
        <v>1048</v>
      </c>
      <c r="G1670" s="41" t="s">
        <v>7891</v>
      </c>
      <c r="H1670" s="42"/>
      <c r="I1670" s="41"/>
    </row>
    <row r="1671" spans="1:12" hidden="1">
      <c r="A1671" s="41" t="s">
        <v>8111</v>
      </c>
      <c r="B1671" s="41" t="s">
        <v>108</v>
      </c>
      <c r="C1671" s="41" t="s">
        <v>65</v>
      </c>
      <c r="D1671" s="41" t="s">
        <v>7886</v>
      </c>
      <c r="E1671" s="41" t="s">
        <v>8112</v>
      </c>
      <c r="F1671" s="41" t="s">
        <v>1048</v>
      </c>
      <c r="G1671" s="41" t="s">
        <v>7892</v>
      </c>
      <c r="I1671" s="41"/>
    </row>
    <row r="1672" spans="1:12" hidden="1">
      <c r="A1672" s="41" t="s">
        <v>8111</v>
      </c>
      <c r="B1672" s="41" t="s">
        <v>108</v>
      </c>
      <c r="C1672" s="41" t="s">
        <v>65</v>
      </c>
      <c r="D1672" s="41" t="s">
        <v>7886</v>
      </c>
      <c r="E1672" s="41" t="s">
        <v>8112</v>
      </c>
      <c r="F1672" s="41" t="s">
        <v>1048</v>
      </c>
      <c r="G1672" s="41" t="s">
        <v>7893</v>
      </c>
      <c r="H1672" s="41"/>
      <c r="I1672" s="41"/>
    </row>
    <row r="1673" spans="1:12" hidden="1">
      <c r="A1673" s="41" t="s">
        <v>8111</v>
      </c>
      <c r="B1673" s="41" t="s">
        <v>108</v>
      </c>
      <c r="C1673" s="41" t="s">
        <v>65</v>
      </c>
      <c r="D1673" s="41" t="s">
        <v>7886</v>
      </c>
      <c r="E1673" s="41" t="s">
        <v>8112</v>
      </c>
      <c r="F1673" s="41" t="s">
        <v>1048</v>
      </c>
      <c r="G1673" s="41" t="s">
        <v>7894</v>
      </c>
      <c r="H1673" s="42">
        <v>42249</v>
      </c>
      <c r="I1673" s="41"/>
    </row>
    <row r="1674" spans="1:12" hidden="1">
      <c r="A1674" s="40" t="s">
        <v>8111</v>
      </c>
      <c r="B1674" s="40" t="s">
        <v>108</v>
      </c>
      <c r="C1674" s="40" t="s">
        <v>65</v>
      </c>
      <c r="D1674" s="41" t="s">
        <v>7886</v>
      </c>
      <c r="E1674" s="40" t="s">
        <v>8112</v>
      </c>
      <c r="F1674" s="40" t="s">
        <v>7895</v>
      </c>
      <c r="G1674" s="40" t="s">
        <v>7896</v>
      </c>
      <c r="H1674" s="43">
        <f>I1674-2</f>
        <v>42232</v>
      </c>
      <c r="I1674" s="43">
        <f t="shared" ref="I1674:I1680" si="111">H1675</f>
        <v>42234</v>
      </c>
      <c r="J1674" s="40" t="s">
        <v>157</v>
      </c>
      <c r="K1674" s="40">
        <v>100</v>
      </c>
      <c r="L1674" s="39" t="s">
        <v>3641</v>
      </c>
    </row>
    <row r="1675" spans="1:12" hidden="1">
      <c r="A1675" s="40" t="s">
        <v>8111</v>
      </c>
      <c r="B1675" s="40" t="s">
        <v>108</v>
      </c>
      <c r="C1675" s="40" t="s">
        <v>65</v>
      </c>
      <c r="D1675" s="41" t="s">
        <v>7886</v>
      </c>
      <c r="E1675" s="40" t="s">
        <v>8112</v>
      </c>
      <c r="F1675" s="40" t="s">
        <v>7898</v>
      </c>
      <c r="G1675" s="40" t="s">
        <v>7899</v>
      </c>
      <c r="H1675" s="43">
        <f>I1675-1</f>
        <v>42234</v>
      </c>
      <c r="I1675" s="43">
        <f t="shared" si="111"/>
        <v>42235</v>
      </c>
      <c r="J1675" s="40" t="s">
        <v>157</v>
      </c>
      <c r="K1675" s="40">
        <v>100</v>
      </c>
    </row>
    <row r="1676" spans="1:12" hidden="1">
      <c r="A1676" s="40" t="s">
        <v>8111</v>
      </c>
      <c r="B1676" s="40" t="s">
        <v>108</v>
      </c>
      <c r="C1676" s="40" t="s">
        <v>65</v>
      </c>
      <c r="D1676" s="41" t="s">
        <v>7886</v>
      </c>
      <c r="E1676" s="40" t="s">
        <v>8112</v>
      </c>
      <c r="F1676" s="40" t="s">
        <v>7898</v>
      </c>
      <c r="G1676" s="40" t="s">
        <v>7925</v>
      </c>
      <c r="H1676" s="43">
        <f>I1676-1</f>
        <v>42235</v>
      </c>
      <c r="I1676" s="43">
        <f t="shared" si="111"/>
        <v>42236</v>
      </c>
      <c r="J1676" s="40" t="s">
        <v>157</v>
      </c>
      <c r="K1676" s="40">
        <v>100</v>
      </c>
    </row>
    <row r="1677" spans="1:12">
      <c r="A1677" s="40" t="s">
        <v>8111</v>
      </c>
      <c r="B1677" s="40" t="s">
        <v>108</v>
      </c>
      <c r="C1677" s="40" t="s">
        <v>65</v>
      </c>
      <c r="D1677" s="41" t="s">
        <v>7886</v>
      </c>
      <c r="E1677" s="40" t="s">
        <v>8112</v>
      </c>
      <c r="F1677" s="40" t="s">
        <v>7901</v>
      </c>
      <c r="G1677" s="40" t="s">
        <v>7940</v>
      </c>
      <c r="H1677" s="43">
        <f>I1677-5</f>
        <v>42236</v>
      </c>
      <c r="I1677" s="43">
        <f t="shared" si="111"/>
        <v>42241</v>
      </c>
      <c r="J1677" s="40" t="s">
        <v>157</v>
      </c>
      <c r="K1677" s="40">
        <v>100</v>
      </c>
    </row>
    <row r="1678" spans="1:12" hidden="1">
      <c r="A1678" s="40" t="s">
        <v>8111</v>
      </c>
      <c r="B1678" s="40" t="s">
        <v>108</v>
      </c>
      <c r="C1678" s="40" t="s">
        <v>65</v>
      </c>
      <c r="D1678" s="41" t="s">
        <v>7886</v>
      </c>
      <c r="E1678" s="40" t="s">
        <v>8112</v>
      </c>
      <c r="F1678" s="40" t="s">
        <v>7904</v>
      </c>
      <c r="G1678" s="40" t="s">
        <v>7905</v>
      </c>
      <c r="H1678" s="43">
        <f>I1678-3</f>
        <v>42241</v>
      </c>
      <c r="I1678" s="43">
        <f t="shared" si="111"/>
        <v>42244</v>
      </c>
      <c r="J1678" s="40" t="s">
        <v>157</v>
      </c>
      <c r="K1678" s="40">
        <v>100</v>
      </c>
    </row>
    <row r="1679" spans="1:12" hidden="1">
      <c r="A1679" s="40" t="s">
        <v>8111</v>
      </c>
      <c r="B1679" s="40" t="s">
        <v>108</v>
      </c>
      <c r="C1679" s="40" t="s">
        <v>65</v>
      </c>
      <c r="D1679" s="41" t="s">
        <v>7886</v>
      </c>
      <c r="E1679" s="40" t="s">
        <v>8112</v>
      </c>
      <c r="F1679" s="40" t="s">
        <v>7904</v>
      </c>
      <c r="G1679" s="40" t="s">
        <v>7906</v>
      </c>
      <c r="H1679" s="43">
        <f>I1679-2</f>
        <v>42244</v>
      </c>
      <c r="I1679" s="43">
        <f t="shared" si="111"/>
        <v>42246</v>
      </c>
      <c r="J1679" s="40" t="s">
        <v>157</v>
      </c>
      <c r="K1679" s="40">
        <v>100</v>
      </c>
    </row>
    <row r="1680" spans="1:12" hidden="1">
      <c r="A1680" s="40" t="s">
        <v>8111</v>
      </c>
      <c r="B1680" s="40" t="s">
        <v>108</v>
      </c>
      <c r="C1680" s="40" t="s">
        <v>65</v>
      </c>
      <c r="D1680" s="41" t="s">
        <v>7886</v>
      </c>
      <c r="E1680" s="40" t="s">
        <v>8112</v>
      </c>
      <c r="F1680" s="40" t="s">
        <v>7904</v>
      </c>
      <c r="G1680" s="40" t="s">
        <v>7907</v>
      </c>
      <c r="H1680" s="43">
        <f>I1680-2</f>
        <v>42246</v>
      </c>
      <c r="I1680" s="43">
        <f t="shared" si="111"/>
        <v>42248</v>
      </c>
      <c r="J1680" s="40" t="s">
        <v>157</v>
      </c>
      <c r="K1680" s="40">
        <v>100</v>
      </c>
    </row>
    <row r="1681" spans="1:12" hidden="1">
      <c r="A1681" s="40" t="s">
        <v>8111</v>
      </c>
      <c r="B1681" s="40" t="s">
        <v>108</v>
      </c>
      <c r="C1681" s="40" t="s">
        <v>65</v>
      </c>
      <c r="D1681" s="41" t="s">
        <v>7886</v>
      </c>
      <c r="E1681" s="40" t="s">
        <v>8112</v>
      </c>
      <c r="F1681" s="40" t="s">
        <v>7904</v>
      </c>
      <c r="G1681" s="40" t="s">
        <v>7908</v>
      </c>
      <c r="H1681" s="43">
        <f>I1681-1</f>
        <v>42248</v>
      </c>
      <c r="I1681" s="42">
        <v>42249</v>
      </c>
      <c r="J1681" s="40" t="s">
        <v>157</v>
      </c>
      <c r="K1681" s="40">
        <v>100</v>
      </c>
    </row>
    <row r="1682" spans="1:12" hidden="1">
      <c r="A1682" s="41" t="s">
        <v>8033</v>
      </c>
      <c r="B1682" s="49" t="s">
        <v>7927</v>
      </c>
      <c r="C1682" s="45" t="s">
        <v>7928</v>
      </c>
      <c r="D1682" s="41" t="s">
        <v>7929</v>
      </c>
      <c r="E1682" s="41" t="s">
        <v>8113</v>
      </c>
      <c r="F1682" s="41" t="s">
        <v>1048</v>
      </c>
      <c r="G1682" s="41" t="s">
        <v>7888</v>
      </c>
      <c r="H1682" s="42">
        <v>42230</v>
      </c>
      <c r="I1682" s="41"/>
      <c r="J1682" s="41"/>
      <c r="K1682" s="41"/>
      <c r="L1682" s="41"/>
    </row>
    <row r="1683" spans="1:12" hidden="1">
      <c r="A1683" s="41" t="s">
        <v>8033</v>
      </c>
      <c r="B1683" s="49" t="s">
        <v>7927</v>
      </c>
      <c r="C1683" s="45" t="s">
        <v>7928</v>
      </c>
      <c r="D1683" s="41" t="s">
        <v>7929</v>
      </c>
      <c r="E1683" s="41" t="s">
        <v>8113</v>
      </c>
      <c r="F1683" s="41" t="s">
        <v>1048</v>
      </c>
      <c r="G1683" s="41" t="s">
        <v>7889</v>
      </c>
      <c r="H1683" s="42"/>
      <c r="I1683" s="41"/>
      <c r="J1683" s="41"/>
      <c r="K1683" s="41"/>
      <c r="L1683" s="41"/>
    </row>
    <row r="1684" spans="1:12" hidden="1">
      <c r="A1684" s="41" t="s">
        <v>8033</v>
      </c>
      <c r="B1684" s="49" t="s">
        <v>7927</v>
      </c>
      <c r="C1684" s="45" t="s">
        <v>7928</v>
      </c>
      <c r="D1684" s="41" t="s">
        <v>7929</v>
      </c>
      <c r="E1684" s="41" t="s">
        <v>8113</v>
      </c>
      <c r="F1684" s="41" t="s">
        <v>1048</v>
      </c>
      <c r="G1684" s="41" t="s">
        <v>7890</v>
      </c>
      <c r="H1684" s="42"/>
      <c r="I1684" s="41"/>
      <c r="J1684" s="41"/>
      <c r="K1684" s="41"/>
      <c r="L1684" s="41"/>
    </row>
    <row r="1685" spans="1:12" hidden="1">
      <c r="A1685" s="41" t="s">
        <v>8033</v>
      </c>
      <c r="B1685" s="49" t="s">
        <v>7927</v>
      </c>
      <c r="C1685" s="45" t="s">
        <v>7928</v>
      </c>
      <c r="D1685" s="41" t="s">
        <v>7929</v>
      </c>
      <c r="E1685" s="41" t="s">
        <v>8113</v>
      </c>
      <c r="F1685" s="41" t="s">
        <v>1048</v>
      </c>
      <c r="G1685" s="41" t="s">
        <v>7891</v>
      </c>
      <c r="H1685" s="42"/>
      <c r="I1685" s="41"/>
      <c r="J1685" s="41"/>
      <c r="K1685" s="41"/>
      <c r="L1685" s="41"/>
    </row>
    <row r="1686" spans="1:12" hidden="1">
      <c r="A1686" s="41" t="s">
        <v>8033</v>
      </c>
      <c r="B1686" s="49" t="s">
        <v>7927</v>
      </c>
      <c r="C1686" s="45" t="s">
        <v>7928</v>
      </c>
      <c r="D1686" s="41" t="s">
        <v>7929</v>
      </c>
      <c r="E1686" s="41" t="s">
        <v>8113</v>
      </c>
      <c r="F1686" s="41" t="s">
        <v>1048</v>
      </c>
      <c r="G1686" s="41" t="s">
        <v>7892</v>
      </c>
      <c r="I1686" s="41"/>
      <c r="J1686" s="41"/>
      <c r="K1686" s="41"/>
      <c r="L1686" s="41"/>
    </row>
    <row r="1687" spans="1:12" hidden="1">
      <c r="A1687" s="41" t="s">
        <v>8033</v>
      </c>
      <c r="B1687" s="49" t="s">
        <v>7927</v>
      </c>
      <c r="C1687" s="45" t="s">
        <v>7928</v>
      </c>
      <c r="D1687" s="41" t="s">
        <v>7929</v>
      </c>
      <c r="E1687" s="41" t="s">
        <v>8113</v>
      </c>
      <c r="F1687" s="41" t="s">
        <v>1048</v>
      </c>
      <c r="G1687" s="41" t="s">
        <v>7893</v>
      </c>
      <c r="H1687" s="41"/>
      <c r="I1687" s="41"/>
      <c r="J1687" s="41"/>
      <c r="K1687" s="41"/>
      <c r="L1687" s="41"/>
    </row>
    <row r="1688" spans="1:12" hidden="1">
      <c r="A1688" s="41" t="s">
        <v>8033</v>
      </c>
      <c r="B1688" s="49" t="s">
        <v>7927</v>
      </c>
      <c r="C1688" s="45" t="s">
        <v>7928</v>
      </c>
      <c r="D1688" s="41" t="s">
        <v>7929</v>
      </c>
      <c r="E1688" s="41" t="s">
        <v>8113</v>
      </c>
      <c r="F1688" s="41" t="s">
        <v>1048</v>
      </c>
      <c r="G1688" s="41" t="s">
        <v>7894</v>
      </c>
      <c r="H1688" s="42">
        <v>42249</v>
      </c>
      <c r="I1688" s="41"/>
      <c r="J1688" s="41"/>
      <c r="K1688" s="41"/>
      <c r="L1688" s="41"/>
    </row>
    <row r="1689" spans="1:12" hidden="1">
      <c r="A1689" s="40" t="s">
        <v>8033</v>
      </c>
      <c r="B1689" s="48" t="s">
        <v>7927</v>
      </c>
      <c r="C1689" s="44" t="s">
        <v>7928</v>
      </c>
      <c r="D1689" s="41" t="s">
        <v>7929</v>
      </c>
      <c r="E1689" s="40" t="s">
        <v>8113</v>
      </c>
      <c r="F1689" s="40" t="s">
        <v>7895</v>
      </c>
      <c r="G1689" s="40" t="s">
        <v>7896</v>
      </c>
      <c r="H1689" s="43">
        <f>I1689-2</f>
        <v>42232</v>
      </c>
      <c r="I1689" s="43">
        <f t="shared" ref="I1689:I1695" si="112">H1690</f>
        <v>42234</v>
      </c>
      <c r="J1689" s="40" t="s">
        <v>145</v>
      </c>
      <c r="K1689" s="40">
        <v>100</v>
      </c>
      <c r="L1689" s="40" t="s">
        <v>3641</v>
      </c>
    </row>
    <row r="1690" spans="1:12" hidden="1">
      <c r="A1690" s="40" t="s">
        <v>8033</v>
      </c>
      <c r="B1690" s="48" t="s">
        <v>7927</v>
      </c>
      <c r="C1690" s="44" t="s">
        <v>7928</v>
      </c>
      <c r="D1690" s="41" t="s">
        <v>7929</v>
      </c>
      <c r="E1690" s="40" t="s">
        <v>8113</v>
      </c>
      <c r="F1690" s="40" t="s">
        <v>7898</v>
      </c>
      <c r="G1690" s="40" t="s">
        <v>7899</v>
      </c>
      <c r="H1690" s="43">
        <f>I1690-1</f>
        <v>42234</v>
      </c>
      <c r="I1690" s="43">
        <f t="shared" si="112"/>
        <v>42235</v>
      </c>
      <c r="J1690" s="40" t="s">
        <v>145</v>
      </c>
      <c r="K1690" s="40">
        <v>100</v>
      </c>
      <c r="L1690" s="40"/>
    </row>
    <row r="1691" spans="1:12" hidden="1">
      <c r="A1691" s="40" t="s">
        <v>8033</v>
      </c>
      <c r="B1691" s="48" t="s">
        <v>7927</v>
      </c>
      <c r="C1691" s="44" t="s">
        <v>7928</v>
      </c>
      <c r="D1691" s="41" t="s">
        <v>7929</v>
      </c>
      <c r="E1691" s="40" t="s">
        <v>8113</v>
      </c>
      <c r="F1691" s="40" t="s">
        <v>7898</v>
      </c>
      <c r="G1691" s="40" t="s">
        <v>7925</v>
      </c>
      <c r="H1691" s="43">
        <f>I1691-1</f>
        <v>42235</v>
      </c>
      <c r="I1691" s="43">
        <f t="shared" si="112"/>
        <v>42236</v>
      </c>
      <c r="J1691" s="40" t="s">
        <v>145</v>
      </c>
      <c r="K1691" s="40">
        <v>100</v>
      </c>
      <c r="L1691" s="40"/>
    </row>
    <row r="1692" spans="1:12">
      <c r="A1692" s="40" t="s">
        <v>8033</v>
      </c>
      <c r="B1692" s="48" t="s">
        <v>7927</v>
      </c>
      <c r="C1692" s="44" t="s">
        <v>7928</v>
      </c>
      <c r="D1692" s="41" t="s">
        <v>7929</v>
      </c>
      <c r="E1692" s="40" t="s">
        <v>8113</v>
      </c>
      <c r="F1692" s="40" t="s">
        <v>7901</v>
      </c>
      <c r="G1692" s="40" t="s">
        <v>7940</v>
      </c>
      <c r="H1692" s="43">
        <f>I1692-5</f>
        <v>42236</v>
      </c>
      <c r="I1692" s="43">
        <f t="shared" si="112"/>
        <v>42241</v>
      </c>
      <c r="J1692" s="40" t="s">
        <v>145</v>
      </c>
      <c r="K1692" s="40">
        <v>100</v>
      </c>
      <c r="L1692" s="40"/>
    </row>
    <row r="1693" spans="1:12" hidden="1">
      <c r="A1693" s="40" t="s">
        <v>8033</v>
      </c>
      <c r="B1693" s="48" t="s">
        <v>7927</v>
      </c>
      <c r="C1693" s="44" t="s">
        <v>7928</v>
      </c>
      <c r="D1693" s="41" t="s">
        <v>7929</v>
      </c>
      <c r="E1693" s="40" t="s">
        <v>8113</v>
      </c>
      <c r="F1693" s="40" t="s">
        <v>7904</v>
      </c>
      <c r="G1693" s="40" t="s">
        <v>7905</v>
      </c>
      <c r="H1693" s="43">
        <f>I1693-3</f>
        <v>42241</v>
      </c>
      <c r="I1693" s="43">
        <f t="shared" si="112"/>
        <v>42244</v>
      </c>
      <c r="J1693" s="40" t="s">
        <v>145</v>
      </c>
      <c r="K1693" s="40">
        <v>100</v>
      </c>
    </row>
    <row r="1694" spans="1:12" hidden="1">
      <c r="A1694" s="40" t="s">
        <v>8033</v>
      </c>
      <c r="B1694" s="48" t="s">
        <v>7927</v>
      </c>
      <c r="C1694" s="44" t="s">
        <v>7928</v>
      </c>
      <c r="D1694" s="41" t="s">
        <v>7929</v>
      </c>
      <c r="E1694" s="40" t="s">
        <v>8113</v>
      </c>
      <c r="F1694" s="40" t="s">
        <v>7904</v>
      </c>
      <c r="G1694" s="40" t="s">
        <v>7906</v>
      </c>
      <c r="H1694" s="43">
        <f>I1694-2</f>
        <v>42244</v>
      </c>
      <c r="I1694" s="43">
        <f t="shared" si="112"/>
        <v>42246</v>
      </c>
      <c r="J1694" s="40" t="s">
        <v>145</v>
      </c>
      <c r="K1694" s="40">
        <v>100</v>
      </c>
    </row>
    <row r="1695" spans="1:12" hidden="1">
      <c r="A1695" s="40" t="s">
        <v>8033</v>
      </c>
      <c r="B1695" s="48" t="s">
        <v>7927</v>
      </c>
      <c r="C1695" s="44" t="s">
        <v>7928</v>
      </c>
      <c r="D1695" s="41" t="s">
        <v>7929</v>
      </c>
      <c r="E1695" s="40" t="s">
        <v>8113</v>
      </c>
      <c r="F1695" s="40" t="s">
        <v>7904</v>
      </c>
      <c r="G1695" s="40" t="s">
        <v>7907</v>
      </c>
      <c r="H1695" s="43">
        <f>I1695-2</f>
        <v>42246</v>
      </c>
      <c r="I1695" s="43">
        <f t="shared" si="112"/>
        <v>42248</v>
      </c>
      <c r="J1695" s="40" t="s">
        <v>145</v>
      </c>
      <c r="K1695" s="40">
        <v>100</v>
      </c>
    </row>
    <row r="1696" spans="1:12" hidden="1">
      <c r="A1696" s="40" t="s">
        <v>8033</v>
      </c>
      <c r="B1696" s="48" t="s">
        <v>7927</v>
      </c>
      <c r="C1696" s="44" t="s">
        <v>7928</v>
      </c>
      <c r="D1696" s="41" t="s">
        <v>7929</v>
      </c>
      <c r="E1696" s="51" t="s">
        <v>8113</v>
      </c>
      <c r="F1696" s="40" t="s">
        <v>7904</v>
      </c>
      <c r="G1696" s="40" t="s">
        <v>7908</v>
      </c>
      <c r="H1696" s="43">
        <f>I1696-1</f>
        <v>42248</v>
      </c>
      <c r="I1696" s="42">
        <v>42249</v>
      </c>
      <c r="J1696" s="40" t="s">
        <v>145</v>
      </c>
      <c r="K1696" s="40">
        <v>100</v>
      </c>
      <c r="L1696" s="39" t="s">
        <v>7909</v>
      </c>
    </row>
    <row r="1697" spans="1:12" hidden="1">
      <c r="A1697" s="41" t="s">
        <v>7953</v>
      </c>
      <c r="B1697" s="49" t="s">
        <v>7927</v>
      </c>
      <c r="C1697" s="45" t="s">
        <v>7928</v>
      </c>
      <c r="D1697" s="41" t="s">
        <v>7929</v>
      </c>
      <c r="E1697" s="41" t="s">
        <v>8114</v>
      </c>
      <c r="F1697" s="41" t="s">
        <v>1048</v>
      </c>
      <c r="G1697" s="41" t="s">
        <v>7888</v>
      </c>
      <c r="H1697" s="43">
        <v>42233</v>
      </c>
      <c r="I1697" s="41"/>
      <c r="J1697" s="41"/>
      <c r="K1697" s="41"/>
      <c r="L1697" s="41"/>
    </row>
    <row r="1698" spans="1:12" hidden="1">
      <c r="A1698" s="41" t="s">
        <v>7953</v>
      </c>
      <c r="B1698" s="49" t="s">
        <v>7927</v>
      </c>
      <c r="C1698" s="45" t="s">
        <v>7928</v>
      </c>
      <c r="D1698" s="41" t="s">
        <v>7929</v>
      </c>
      <c r="E1698" s="41" t="s">
        <v>8114</v>
      </c>
      <c r="F1698" s="41" t="s">
        <v>1048</v>
      </c>
      <c r="G1698" s="41" t="s">
        <v>7889</v>
      </c>
      <c r="H1698" s="43"/>
      <c r="I1698" s="41"/>
      <c r="J1698" s="41"/>
      <c r="K1698" s="41"/>
      <c r="L1698" s="41"/>
    </row>
    <row r="1699" spans="1:12" hidden="1">
      <c r="A1699" s="41" t="s">
        <v>7953</v>
      </c>
      <c r="B1699" s="49" t="s">
        <v>7927</v>
      </c>
      <c r="C1699" s="45" t="s">
        <v>7928</v>
      </c>
      <c r="D1699" s="41" t="s">
        <v>7929</v>
      </c>
      <c r="E1699" s="41" t="s">
        <v>8114</v>
      </c>
      <c r="F1699" s="41" t="s">
        <v>1048</v>
      </c>
      <c r="G1699" s="41" t="s">
        <v>7890</v>
      </c>
      <c r="H1699" s="42"/>
      <c r="I1699" s="41"/>
      <c r="J1699" s="41"/>
      <c r="K1699" s="41"/>
      <c r="L1699" s="41"/>
    </row>
    <row r="1700" spans="1:12" hidden="1">
      <c r="A1700" s="41" t="s">
        <v>7953</v>
      </c>
      <c r="B1700" s="49" t="s">
        <v>7927</v>
      </c>
      <c r="C1700" s="45" t="s">
        <v>7928</v>
      </c>
      <c r="D1700" s="41" t="s">
        <v>7929</v>
      </c>
      <c r="E1700" s="41" t="s">
        <v>8114</v>
      </c>
      <c r="F1700" s="41" t="s">
        <v>1048</v>
      </c>
      <c r="G1700" s="41" t="s">
        <v>7891</v>
      </c>
      <c r="H1700" s="42"/>
      <c r="I1700" s="41"/>
      <c r="J1700" s="41"/>
      <c r="K1700" s="41"/>
      <c r="L1700" s="41"/>
    </row>
    <row r="1701" spans="1:12" hidden="1">
      <c r="A1701" s="41" t="s">
        <v>7953</v>
      </c>
      <c r="B1701" s="49" t="s">
        <v>7927</v>
      </c>
      <c r="C1701" s="45" t="s">
        <v>7928</v>
      </c>
      <c r="D1701" s="41" t="s">
        <v>7929</v>
      </c>
      <c r="E1701" s="41" t="s">
        <v>8114</v>
      </c>
      <c r="F1701" s="41" t="s">
        <v>1048</v>
      </c>
      <c r="G1701" s="41" t="s">
        <v>7892</v>
      </c>
      <c r="H1701" s="53"/>
      <c r="I1701" s="41"/>
      <c r="J1701" s="41"/>
      <c r="K1701" s="41"/>
      <c r="L1701" s="41"/>
    </row>
    <row r="1702" spans="1:12" hidden="1">
      <c r="A1702" s="41" t="s">
        <v>7953</v>
      </c>
      <c r="B1702" s="49" t="s">
        <v>7927</v>
      </c>
      <c r="C1702" s="45" t="s">
        <v>7928</v>
      </c>
      <c r="D1702" s="41" t="s">
        <v>7929</v>
      </c>
      <c r="E1702" s="41" t="s">
        <v>8114</v>
      </c>
      <c r="F1702" s="41" t="s">
        <v>1048</v>
      </c>
      <c r="G1702" s="41" t="s">
        <v>7893</v>
      </c>
      <c r="H1702" s="42"/>
      <c r="I1702" s="41"/>
      <c r="J1702" s="41"/>
      <c r="K1702" s="41"/>
      <c r="L1702" s="41"/>
    </row>
    <row r="1703" spans="1:12" hidden="1">
      <c r="A1703" s="41" t="s">
        <v>7953</v>
      </c>
      <c r="B1703" s="49" t="s">
        <v>7927</v>
      </c>
      <c r="C1703" s="45" t="s">
        <v>7928</v>
      </c>
      <c r="D1703" s="41" t="s">
        <v>7929</v>
      </c>
      <c r="E1703" s="41" t="s">
        <v>8114</v>
      </c>
      <c r="F1703" s="41" t="s">
        <v>1048</v>
      </c>
      <c r="G1703" s="41" t="s">
        <v>7894</v>
      </c>
      <c r="H1703" s="42">
        <v>42250</v>
      </c>
      <c r="I1703" s="41"/>
      <c r="J1703" s="41"/>
      <c r="K1703" s="41"/>
      <c r="L1703" s="41"/>
    </row>
    <row r="1704" spans="1:12" hidden="1">
      <c r="A1704" s="40" t="s">
        <v>7953</v>
      </c>
      <c r="B1704" s="48" t="s">
        <v>7927</v>
      </c>
      <c r="C1704" s="44" t="s">
        <v>7928</v>
      </c>
      <c r="D1704" s="41" t="s">
        <v>7929</v>
      </c>
      <c r="E1704" s="40" t="s">
        <v>8114</v>
      </c>
      <c r="F1704" s="40" t="s">
        <v>7895</v>
      </c>
      <c r="G1704" s="40" t="s">
        <v>7896</v>
      </c>
      <c r="H1704" s="43">
        <f>I1704-2</f>
        <v>42233</v>
      </c>
      <c r="I1704" s="43">
        <f t="shared" ref="I1704:I1710" si="113">H1705</f>
        <v>42235</v>
      </c>
      <c r="J1704" s="40" t="s">
        <v>145</v>
      </c>
      <c r="K1704" s="40">
        <v>100</v>
      </c>
      <c r="L1704" s="40" t="s">
        <v>3641</v>
      </c>
    </row>
    <row r="1705" spans="1:12" hidden="1">
      <c r="A1705" s="40" t="s">
        <v>7953</v>
      </c>
      <c r="B1705" s="48" t="s">
        <v>7927</v>
      </c>
      <c r="C1705" s="44" t="s">
        <v>7928</v>
      </c>
      <c r="D1705" s="41" t="s">
        <v>7929</v>
      </c>
      <c r="E1705" s="40" t="s">
        <v>8114</v>
      </c>
      <c r="F1705" s="40" t="s">
        <v>7898</v>
      </c>
      <c r="G1705" s="40" t="s">
        <v>7899</v>
      </c>
      <c r="H1705" s="43">
        <f>I1705-1</f>
        <v>42235</v>
      </c>
      <c r="I1705" s="43">
        <f t="shared" si="113"/>
        <v>42236</v>
      </c>
      <c r="J1705" s="40" t="s">
        <v>145</v>
      </c>
      <c r="K1705" s="40">
        <v>100</v>
      </c>
      <c r="L1705" s="40"/>
    </row>
    <row r="1706" spans="1:12" hidden="1">
      <c r="A1706" s="40" t="s">
        <v>7953</v>
      </c>
      <c r="B1706" s="48" t="s">
        <v>7927</v>
      </c>
      <c r="C1706" s="44" t="s">
        <v>7928</v>
      </c>
      <c r="D1706" s="41" t="s">
        <v>7929</v>
      </c>
      <c r="E1706" s="40" t="s">
        <v>8114</v>
      </c>
      <c r="F1706" s="40" t="s">
        <v>7898</v>
      </c>
      <c r="G1706" s="40" t="s">
        <v>7925</v>
      </c>
      <c r="H1706" s="43">
        <f>I1706-1</f>
        <v>42236</v>
      </c>
      <c r="I1706" s="43">
        <f t="shared" si="113"/>
        <v>42237</v>
      </c>
      <c r="J1706" s="40" t="s">
        <v>145</v>
      </c>
      <c r="K1706" s="40">
        <v>100</v>
      </c>
      <c r="L1706" s="40"/>
    </row>
    <row r="1707" spans="1:12">
      <c r="A1707" s="40" t="s">
        <v>7953</v>
      </c>
      <c r="B1707" s="48" t="s">
        <v>7927</v>
      </c>
      <c r="C1707" s="44" t="s">
        <v>7928</v>
      </c>
      <c r="D1707" s="41" t="s">
        <v>7929</v>
      </c>
      <c r="E1707" s="40" t="s">
        <v>8114</v>
      </c>
      <c r="F1707" s="40" t="s">
        <v>7901</v>
      </c>
      <c r="G1707" s="40" t="s">
        <v>7940</v>
      </c>
      <c r="H1707" s="43">
        <f>I1707-5</f>
        <v>42237</v>
      </c>
      <c r="I1707" s="43">
        <f t="shared" si="113"/>
        <v>42242</v>
      </c>
      <c r="J1707" s="40" t="s">
        <v>145</v>
      </c>
      <c r="K1707" s="40">
        <v>100</v>
      </c>
      <c r="L1707" s="40"/>
    </row>
    <row r="1708" spans="1:12" hidden="1">
      <c r="A1708" s="40" t="s">
        <v>7953</v>
      </c>
      <c r="B1708" s="48" t="s">
        <v>7927</v>
      </c>
      <c r="C1708" s="44" t="s">
        <v>7928</v>
      </c>
      <c r="D1708" s="41" t="s">
        <v>7929</v>
      </c>
      <c r="E1708" s="40" t="s">
        <v>8114</v>
      </c>
      <c r="F1708" s="40" t="s">
        <v>7904</v>
      </c>
      <c r="G1708" s="40" t="s">
        <v>7905</v>
      </c>
      <c r="H1708" s="43">
        <f>I1708-3</f>
        <v>42242</v>
      </c>
      <c r="I1708" s="43">
        <f t="shared" si="113"/>
        <v>42245</v>
      </c>
      <c r="J1708" s="40" t="s">
        <v>145</v>
      </c>
      <c r="K1708" s="40">
        <v>100</v>
      </c>
    </row>
    <row r="1709" spans="1:12" hidden="1">
      <c r="A1709" s="40" t="s">
        <v>7953</v>
      </c>
      <c r="B1709" s="48" t="s">
        <v>7927</v>
      </c>
      <c r="C1709" s="44" t="s">
        <v>7928</v>
      </c>
      <c r="D1709" s="41" t="s">
        <v>7929</v>
      </c>
      <c r="E1709" s="40" t="s">
        <v>8114</v>
      </c>
      <c r="F1709" s="40" t="s">
        <v>7904</v>
      </c>
      <c r="G1709" s="40" t="s">
        <v>7906</v>
      </c>
      <c r="H1709" s="43">
        <f>I1709-2</f>
        <v>42245</v>
      </c>
      <c r="I1709" s="43">
        <f t="shared" si="113"/>
        <v>42247</v>
      </c>
      <c r="J1709" s="40" t="s">
        <v>145</v>
      </c>
      <c r="K1709" s="40">
        <v>100</v>
      </c>
    </row>
    <row r="1710" spans="1:12" hidden="1">
      <c r="A1710" s="40" t="s">
        <v>7953</v>
      </c>
      <c r="B1710" s="48" t="s">
        <v>7927</v>
      </c>
      <c r="C1710" s="44" t="s">
        <v>7928</v>
      </c>
      <c r="D1710" s="41" t="s">
        <v>7929</v>
      </c>
      <c r="E1710" s="40" t="s">
        <v>8114</v>
      </c>
      <c r="F1710" s="40" t="s">
        <v>7904</v>
      </c>
      <c r="G1710" s="40" t="s">
        <v>7907</v>
      </c>
      <c r="H1710" s="43">
        <f>I1710-2</f>
        <v>42247</v>
      </c>
      <c r="I1710" s="43">
        <f t="shared" si="113"/>
        <v>42249</v>
      </c>
      <c r="J1710" s="40" t="s">
        <v>145</v>
      </c>
      <c r="K1710" s="40">
        <v>100</v>
      </c>
    </row>
    <row r="1711" spans="1:12" hidden="1">
      <c r="A1711" s="40" t="s">
        <v>7953</v>
      </c>
      <c r="B1711" s="48" t="s">
        <v>7927</v>
      </c>
      <c r="C1711" s="44" t="s">
        <v>7928</v>
      </c>
      <c r="D1711" s="41" t="s">
        <v>7929</v>
      </c>
      <c r="E1711" s="40" t="s">
        <v>8114</v>
      </c>
      <c r="F1711" s="40" t="s">
        <v>7904</v>
      </c>
      <c r="G1711" s="40" t="s">
        <v>7908</v>
      </c>
      <c r="H1711" s="43">
        <f>I1711-1</f>
        <v>42249</v>
      </c>
      <c r="I1711" s="42">
        <v>42250</v>
      </c>
      <c r="J1711" s="40" t="s">
        <v>145</v>
      </c>
      <c r="K1711" s="40">
        <v>100</v>
      </c>
    </row>
    <row r="1712" spans="1:12" hidden="1">
      <c r="A1712" s="41" t="s">
        <v>8115</v>
      </c>
      <c r="B1712" s="49" t="s">
        <v>7927</v>
      </c>
      <c r="C1712" s="41" t="s">
        <v>7928</v>
      </c>
      <c r="D1712" s="41" t="s">
        <v>7938</v>
      </c>
      <c r="E1712" s="41" t="s">
        <v>8116</v>
      </c>
      <c r="F1712" s="41" t="s">
        <v>1048</v>
      </c>
      <c r="G1712" s="41" t="s">
        <v>7888</v>
      </c>
      <c r="H1712" s="43">
        <v>42236</v>
      </c>
      <c r="I1712" s="41"/>
      <c r="J1712" s="41"/>
      <c r="K1712" s="41"/>
    </row>
    <row r="1713" spans="1:12" hidden="1">
      <c r="A1713" s="41" t="s">
        <v>8115</v>
      </c>
      <c r="B1713" s="49" t="s">
        <v>7927</v>
      </c>
      <c r="C1713" s="41" t="s">
        <v>7928</v>
      </c>
      <c r="D1713" s="41" t="s">
        <v>7938</v>
      </c>
      <c r="E1713" s="41" t="s">
        <v>8116</v>
      </c>
      <c r="F1713" s="41" t="s">
        <v>1048</v>
      </c>
      <c r="G1713" s="41" t="s">
        <v>7889</v>
      </c>
      <c r="H1713" s="43"/>
      <c r="I1713" s="41"/>
      <c r="J1713" s="41"/>
      <c r="K1713" s="41"/>
    </row>
    <row r="1714" spans="1:12" hidden="1">
      <c r="A1714" s="41" t="s">
        <v>8115</v>
      </c>
      <c r="B1714" s="49" t="s">
        <v>7927</v>
      </c>
      <c r="C1714" s="41" t="s">
        <v>7928</v>
      </c>
      <c r="D1714" s="41" t="s">
        <v>7938</v>
      </c>
      <c r="E1714" s="41" t="s">
        <v>8116</v>
      </c>
      <c r="F1714" s="41" t="s">
        <v>1048</v>
      </c>
      <c r="G1714" s="41" t="s">
        <v>7890</v>
      </c>
      <c r="H1714" s="42"/>
      <c r="I1714" s="41"/>
      <c r="J1714" s="41"/>
      <c r="K1714" s="41"/>
    </row>
    <row r="1715" spans="1:12" hidden="1">
      <c r="A1715" s="41" t="s">
        <v>8115</v>
      </c>
      <c r="B1715" s="49" t="s">
        <v>7927</v>
      </c>
      <c r="C1715" s="41" t="s">
        <v>7928</v>
      </c>
      <c r="D1715" s="41" t="s">
        <v>7938</v>
      </c>
      <c r="E1715" s="41" t="s">
        <v>8116</v>
      </c>
      <c r="F1715" s="41" t="s">
        <v>1048</v>
      </c>
      <c r="G1715" s="41" t="s">
        <v>7891</v>
      </c>
      <c r="H1715" s="42"/>
      <c r="I1715" s="41"/>
      <c r="J1715" s="41"/>
      <c r="K1715" s="41"/>
    </row>
    <row r="1716" spans="1:12" hidden="1">
      <c r="A1716" s="41" t="s">
        <v>8115</v>
      </c>
      <c r="B1716" s="49" t="s">
        <v>7927</v>
      </c>
      <c r="C1716" s="41" t="s">
        <v>7928</v>
      </c>
      <c r="D1716" s="41" t="s">
        <v>7938</v>
      </c>
      <c r="E1716" s="41" t="s">
        <v>8116</v>
      </c>
      <c r="F1716" s="41" t="s">
        <v>1048</v>
      </c>
      <c r="G1716" s="41" t="s">
        <v>7892</v>
      </c>
      <c r="H1716" s="53"/>
      <c r="I1716" s="41"/>
      <c r="J1716" s="41"/>
      <c r="K1716" s="41"/>
    </row>
    <row r="1717" spans="1:12" hidden="1">
      <c r="A1717" s="41" t="s">
        <v>8115</v>
      </c>
      <c r="B1717" s="49" t="s">
        <v>7927</v>
      </c>
      <c r="C1717" s="41" t="s">
        <v>7928</v>
      </c>
      <c r="D1717" s="41" t="s">
        <v>7938</v>
      </c>
      <c r="E1717" s="41" t="s">
        <v>8116</v>
      </c>
      <c r="F1717" s="41" t="s">
        <v>1048</v>
      </c>
      <c r="G1717" s="41" t="s">
        <v>7893</v>
      </c>
      <c r="H1717" s="42"/>
      <c r="I1717" s="41"/>
      <c r="J1717" s="41"/>
      <c r="K1717" s="41"/>
    </row>
    <row r="1718" spans="1:12" hidden="1">
      <c r="A1718" s="41" t="s">
        <v>8115</v>
      </c>
      <c r="B1718" s="49" t="s">
        <v>7927</v>
      </c>
      <c r="C1718" s="41" t="s">
        <v>7928</v>
      </c>
      <c r="D1718" s="41" t="s">
        <v>7938</v>
      </c>
      <c r="E1718" s="41" t="s">
        <v>8116</v>
      </c>
      <c r="F1718" s="41" t="s">
        <v>1048</v>
      </c>
      <c r="G1718" s="41" t="s">
        <v>7894</v>
      </c>
      <c r="H1718" s="42">
        <v>42252</v>
      </c>
      <c r="I1718" s="41"/>
      <c r="J1718" s="41"/>
      <c r="K1718" s="41"/>
    </row>
    <row r="1719" spans="1:12" hidden="1">
      <c r="A1719" s="40" t="s">
        <v>8115</v>
      </c>
      <c r="B1719" s="48" t="s">
        <v>7927</v>
      </c>
      <c r="C1719" s="40" t="s">
        <v>7928</v>
      </c>
      <c r="D1719" s="41" t="s">
        <v>7938</v>
      </c>
      <c r="E1719" s="40" t="s">
        <v>8116</v>
      </c>
      <c r="F1719" s="40" t="s">
        <v>7895</v>
      </c>
      <c r="G1719" s="40" t="s">
        <v>7896</v>
      </c>
      <c r="H1719" s="43">
        <f>I1719-2</f>
        <v>42235</v>
      </c>
      <c r="I1719" s="43">
        <f t="shared" ref="I1719:I1725" si="114">H1720</f>
        <v>42237</v>
      </c>
      <c r="J1719" s="40" t="s">
        <v>6184</v>
      </c>
      <c r="K1719" s="40">
        <v>100</v>
      </c>
      <c r="L1719" s="39" t="s">
        <v>3641</v>
      </c>
    </row>
    <row r="1720" spans="1:12" hidden="1">
      <c r="A1720" s="40" t="s">
        <v>8115</v>
      </c>
      <c r="B1720" s="48" t="s">
        <v>7927</v>
      </c>
      <c r="C1720" s="40" t="s">
        <v>7928</v>
      </c>
      <c r="D1720" s="41" t="s">
        <v>7938</v>
      </c>
      <c r="E1720" s="40" t="s">
        <v>8116</v>
      </c>
      <c r="F1720" s="40" t="s">
        <v>7898</v>
      </c>
      <c r="G1720" s="40" t="s">
        <v>7899</v>
      </c>
      <c r="H1720" s="43">
        <f>I1720-1</f>
        <v>42237</v>
      </c>
      <c r="I1720" s="43">
        <f t="shared" si="114"/>
        <v>42238</v>
      </c>
      <c r="J1720" s="40" t="s">
        <v>6184</v>
      </c>
      <c r="K1720" s="40">
        <v>100</v>
      </c>
    </row>
    <row r="1721" spans="1:12" hidden="1">
      <c r="A1721" s="40" t="s">
        <v>8115</v>
      </c>
      <c r="B1721" s="48" t="s">
        <v>7927</v>
      </c>
      <c r="C1721" s="40" t="s">
        <v>7928</v>
      </c>
      <c r="D1721" s="41" t="s">
        <v>7938</v>
      </c>
      <c r="E1721" s="40" t="s">
        <v>8116</v>
      </c>
      <c r="F1721" s="40" t="s">
        <v>7898</v>
      </c>
      <c r="G1721" s="40" t="s">
        <v>7925</v>
      </c>
      <c r="H1721" s="43">
        <f>I1721-1</f>
        <v>42238</v>
      </c>
      <c r="I1721" s="43">
        <f t="shared" si="114"/>
        <v>42239</v>
      </c>
      <c r="J1721" s="40" t="s">
        <v>6184</v>
      </c>
      <c r="K1721" s="40">
        <v>100</v>
      </c>
    </row>
    <row r="1722" spans="1:12">
      <c r="A1722" s="40" t="s">
        <v>8115</v>
      </c>
      <c r="B1722" s="48" t="s">
        <v>7927</v>
      </c>
      <c r="C1722" s="40" t="s">
        <v>7928</v>
      </c>
      <c r="D1722" s="41" t="s">
        <v>7938</v>
      </c>
      <c r="E1722" s="40" t="s">
        <v>8116</v>
      </c>
      <c r="F1722" s="40" t="s">
        <v>7901</v>
      </c>
      <c r="G1722" s="40" t="s">
        <v>7940</v>
      </c>
      <c r="H1722" s="43">
        <f>I1722-5</f>
        <v>42239</v>
      </c>
      <c r="I1722" s="43">
        <f t="shared" si="114"/>
        <v>42244</v>
      </c>
      <c r="J1722" s="40" t="s">
        <v>6184</v>
      </c>
      <c r="K1722" s="40">
        <v>100</v>
      </c>
    </row>
    <row r="1723" spans="1:12" hidden="1">
      <c r="A1723" s="40" t="s">
        <v>8115</v>
      </c>
      <c r="B1723" s="48" t="s">
        <v>7927</v>
      </c>
      <c r="C1723" s="40" t="s">
        <v>7928</v>
      </c>
      <c r="D1723" s="41" t="s">
        <v>7938</v>
      </c>
      <c r="E1723" s="40" t="s">
        <v>8116</v>
      </c>
      <c r="F1723" s="40" t="s">
        <v>7904</v>
      </c>
      <c r="G1723" s="40" t="s">
        <v>7905</v>
      </c>
      <c r="H1723" s="43">
        <f>I1723-3</f>
        <v>42244</v>
      </c>
      <c r="I1723" s="43">
        <f t="shared" si="114"/>
        <v>42247</v>
      </c>
      <c r="J1723" s="40" t="s">
        <v>6184</v>
      </c>
      <c r="K1723" s="40">
        <v>100</v>
      </c>
    </row>
    <row r="1724" spans="1:12" hidden="1">
      <c r="A1724" s="40" t="s">
        <v>8115</v>
      </c>
      <c r="B1724" s="48" t="s">
        <v>7927</v>
      </c>
      <c r="C1724" s="40" t="s">
        <v>7928</v>
      </c>
      <c r="D1724" s="41" t="s">
        <v>7938</v>
      </c>
      <c r="E1724" s="40" t="s">
        <v>8116</v>
      </c>
      <c r="F1724" s="40" t="s">
        <v>7904</v>
      </c>
      <c r="G1724" s="40" t="s">
        <v>7906</v>
      </c>
      <c r="H1724" s="43">
        <f>I1724-2</f>
        <v>42247</v>
      </c>
      <c r="I1724" s="43">
        <f t="shared" si="114"/>
        <v>42249</v>
      </c>
      <c r="J1724" s="40" t="s">
        <v>6184</v>
      </c>
      <c r="K1724" s="40">
        <v>100</v>
      </c>
    </row>
    <row r="1725" spans="1:12" hidden="1">
      <c r="A1725" s="40" t="s">
        <v>8115</v>
      </c>
      <c r="B1725" s="48" t="s">
        <v>7927</v>
      </c>
      <c r="C1725" s="40" t="s">
        <v>7928</v>
      </c>
      <c r="D1725" s="41" t="s">
        <v>7938</v>
      </c>
      <c r="E1725" s="40" t="s">
        <v>8116</v>
      </c>
      <c r="F1725" s="40" t="s">
        <v>7904</v>
      </c>
      <c r="G1725" s="40" t="s">
        <v>7907</v>
      </c>
      <c r="H1725" s="43">
        <f>I1725-2</f>
        <v>42249</v>
      </c>
      <c r="I1725" s="43">
        <f t="shared" si="114"/>
        <v>42251</v>
      </c>
      <c r="J1725" s="40" t="s">
        <v>6184</v>
      </c>
      <c r="K1725" s="40">
        <v>100</v>
      </c>
    </row>
    <row r="1726" spans="1:12" hidden="1">
      <c r="A1726" s="40" t="s">
        <v>8115</v>
      </c>
      <c r="B1726" s="48" t="s">
        <v>7927</v>
      </c>
      <c r="C1726" s="40" t="s">
        <v>7928</v>
      </c>
      <c r="D1726" s="41" t="s">
        <v>7938</v>
      </c>
      <c r="E1726" s="40" t="s">
        <v>8116</v>
      </c>
      <c r="F1726" s="40" t="s">
        <v>7904</v>
      </c>
      <c r="G1726" s="40" t="s">
        <v>7908</v>
      </c>
      <c r="H1726" s="43">
        <f>I1726-1</f>
        <v>42251</v>
      </c>
      <c r="I1726" s="42">
        <v>42252</v>
      </c>
      <c r="J1726" s="40" t="s">
        <v>6184</v>
      </c>
      <c r="K1726" s="40">
        <v>100</v>
      </c>
    </row>
    <row r="1727" spans="1:12" hidden="1">
      <c r="A1727" s="55" t="s">
        <v>6189</v>
      </c>
      <c r="B1727" s="49" t="s">
        <v>7927</v>
      </c>
      <c r="C1727" s="41" t="s">
        <v>7928</v>
      </c>
      <c r="D1727" s="41" t="s">
        <v>7929</v>
      </c>
      <c r="E1727" s="41" t="s">
        <v>8117</v>
      </c>
      <c r="F1727" s="41" t="s">
        <v>1048</v>
      </c>
      <c r="G1727" s="41" t="s">
        <v>7888</v>
      </c>
      <c r="H1727" s="42">
        <v>42241</v>
      </c>
      <c r="I1727" s="41"/>
      <c r="J1727" s="41"/>
      <c r="K1727" s="41"/>
      <c r="L1727" s="41"/>
    </row>
    <row r="1728" spans="1:12" hidden="1">
      <c r="A1728" s="55" t="s">
        <v>6189</v>
      </c>
      <c r="B1728" s="49" t="s">
        <v>7927</v>
      </c>
      <c r="C1728" s="41" t="s">
        <v>7928</v>
      </c>
      <c r="D1728" s="41" t="s">
        <v>7929</v>
      </c>
      <c r="E1728" s="41" t="s">
        <v>8117</v>
      </c>
      <c r="F1728" s="41" t="s">
        <v>1048</v>
      </c>
      <c r="G1728" s="41" t="s">
        <v>7889</v>
      </c>
      <c r="H1728" s="42"/>
      <c r="I1728" s="41"/>
      <c r="J1728" s="41"/>
      <c r="K1728" s="41"/>
      <c r="L1728" s="41"/>
    </row>
    <row r="1729" spans="1:12" hidden="1">
      <c r="A1729" s="55" t="s">
        <v>6189</v>
      </c>
      <c r="B1729" s="49" t="s">
        <v>7927</v>
      </c>
      <c r="C1729" s="41" t="s">
        <v>7928</v>
      </c>
      <c r="D1729" s="41" t="s">
        <v>7929</v>
      </c>
      <c r="E1729" s="41" t="s">
        <v>8117</v>
      </c>
      <c r="F1729" s="41" t="s">
        <v>1048</v>
      </c>
      <c r="G1729" s="41" t="s">
        <v>7890</v>
      </c>
      <c r="H1729" s="42"/>
      <c r="I1729" s="41"/>
      <c r="J1729" s="41"/>
      <c r="K1729" s="41"/>
      <c r="L1729" s="41"/>
    </row>
    <row r="1730" spans="1:12" hidden="1">
      <c r="A1730" s="55" t="s">
        <v>6189</v>
      </c>
      <c r="B1730" s="49" t="s">
        <v>7927</v>
      </c>
      <c r="C1730" s="41" t="s">
        <v>7928</v>
      </c>
      <c r="D1730" s="41" t="s">
        <v>7929</v>
      </c>
      <c r="E1730" s="41" t="s">
        <v>8117</v>
      </c>
      <c r="F1730" s="41" t="s">
        <v>1048</v>
      </c>
      <c r="G1730" s="41" t="s">
        <v>7891</v>
      </c>
      <c r="H1730" s="42"/>
      <c r="I1730" s="41"/>
      <c r="J1730" s="41"/>
      <c r="K1730" s="41"/>
      <c r="L1730" s="41"/>
    </row>
    <row r="1731" spans="1:12" hidden="1">
      <c r="A1731" s="55" t="s">
        <v>6189</v>
      </c>
      <c r="B1731" s="49" t="s">
        <v>7927</v>
      </c>
      <c r="C1731" s="41" t="s">
        <v>7928</v>
      </c>
      <c r="D1731" s="41" t="s">
        <v>7929</v>
      </c>
      <c r="E1731" s="41" t="s">
        <v>8117</v>
      </c>
      <c r="F1731" s="41" t="s">
        <v>1048</v>
      </c>
      <c r="G1731" s="41" t="s">
        <v>7892</v>
      </c>
      <c r="H1731" s="53"/>
      <c r="I1731" s="41"/>
      <c r="J1731" s="41"/>
      <c r="K1731" s="41"/>
      <c r="L1731" s="41"/>
    </row>
    <row r="1732" spans="1:12" hidden="1">
      <c r="A1732" s="55" t="s">
        <v>6189</v>
      </c>
      <c r="B1732" s="49" t="s">
        <v>7927</v>
      </c>
      <c r="C1732" s="41" t="s">
        <v>7928</v>
      </c>
      <c r="D1732" s="41" t="s">
        <v>7929</v>
      </c>
      <c r="E1732" s="41" t="s">
        <v>8117</v>
      </c>
      <c r="F1732" s="41" t="s">
        <v>1048</v>
      </c>
      <c r="G1732" s="41" t="s">
        <v>7893</v>
      </c>
      <c r="H1732" s="42"/>
      <c r="I1732" s="41"/>
      <c r="J1732" s="41"/>
      <c r="K1732" s="41"/>
      <c r="L1732" s="41"/>
    </row>
    <row r="1733" spans="1:12" hidden="1">
      <c r="A1733" s="55" t="s">
        <v>6189</v>
      </c>
      <c r="B1733" s="49" t="s">
        <v>7927</v>
      </c>
      <c r="C1733" s="41" t="s">
        <v>7928</v>
      </c>
      <c r="D1733" s="41" t="s">
        <v>7929</v>
      </c>
      <c r="E1733" s="41" t="s">
        <v>8117</v>
      </c>
      <c r="F1733" s="41" t="s">
        <v>1048</v>
      </c>
      <c r="G1733" s="41" t="s">
        <v>7894</v>
      </c>
      <c r="H1733" s="42">
        <v>42259</v>
      </c>
      <c r="I1733" s="41"/>
      <c r="J1733" s="41"/>
      <c r="K1733" s="41"/>
      <c r="L1733" s="41"/>
    </row>
    <row r="1734" spans="1:12" hidden="1">
      <c r="A1734" s="54" t="s">
        <v>6189</v>
      </c>
      <c r="B1734" s="48" t="s">
        <v>7927</v>
      </c>
      <c r="C1734" s="40" t="s">
        <v>7928</v>
      </c>
      <c r="D1734" s="41" t="s">
        <v>7929</v>
      </c>
      <c r="E1734" s="40" t="s">
        <v>8117</v>
      </c>
      <c r="F1734" s="40" t="s">
        <v>7895</v>
      </c>
      <c r="G1734" s="40" t="s">
        <v>7896</v>
      </c>
      <c r="H1734" s="43">
        <f>I1734-2</f>
        <v>42242</v>
      </c>
      <c r="I1734" s="43">
        <f t="shared" ref="I1734:I1740" si="115">H1735</f>
        <v>42244</v>
      </c>
      <c r="J1734" s="40" t="s">
        <v>145</v>
      </c>
      <c r="K1734" s="40">
        <v>100</v>
      </c>
      <c r="L1734" s="40" t="s">
        <v>3641</v>
      </c>
    </row>
    <row r="1735" spans="1:12" hidden="1">
      <c r="A1735" s="54" t="s">
        <v>6189</v>
      </c>
      <c r="B1735" s="48" t="s">
        <v>7927</v>
      </c>
      <c r="C1735" s="40" t="s">
        <v>7928</v>
      </c>
      <c r="D1735" s="41" t="s">
        <v>7929</v>
      </c>
      <c r="E1735" s="40" t="s">
        <v>8117</v>
      </c>
      <c r="F1735" s="40" t="s">
        <v>7898</v>
      </c>
      <c r="G1735" s="40" t="s">
        <v>7899</v>
      </c>
      <c r="H1735" s="43">
        <f>I1735-1</f>
        <v>42244</v>
      </c>
      <c r="I1735" s="43">
        <f t="shared" si="115"/>
        <v>42245</v>
      </c>
      <c r="J1735" s="40" t="s">
        <v>145</v>
      </c>
      <c r="K1735" s="40">
        <v>100</v>
      </c>
      <c r="L1735" s="40"/>
    </row>
    <row r="1736" spans="1:12" hidden="1">
      <c r="A1736" s="54" t="s">
        <v>6189</v>
      </c>
      <c r="B1736" s="48" t="s">
        <v>7927</v>
      </c>
      <c r="C1736" s="40" t="s">
        <v>7928</v>
      </c>
      <c r="D1736" s="41" t="s">
        <v>7929</v>
      </c>
      <c r="E1736" s="40" t="s">
        <v>8117</v>
      </c>
      <c r="F1736" s="40" t="s">
        <v>7898</v>
      </c>
      <c r="G1736" s="40" t="s">
        <v>7925</v>
      </c>
      <c r="H1736" s="43">
        <f>I1736-1</f>
        <v>42245</v>
      </c>
      <c r="I1736" s="43">
        <f t="shared" si="115"/>
        <v>42246</v>
      </c>
      <c r="J1736" s="40" t="s">
        <v>145</v>
      </c>
      <c r="K1736" s="40">
        <v>100</v>
      </c>
      <c r="L1736" s="40"/>
    </row>
    <row r="1737" spans="1:12">
      <c r="A1737" s="54" t="s">
        <v>6189</v>
      </c>
      <c r="B1737" s="48" t="s">
        <v>7927</v>
      </c>
      <c r="C1737" s="40" t="s">
        <v>7928</v>
      </c>
      <c r="D1737" s="41" t="s">
        <v>7929</v>
      </c>
      <c r="E1737" s="40" t="s">
        <v>8117</v>
      </c>
      <c r="F1737" s="40" t="s">
        <v>7901</v>
      </c>
      <c r="G1737" s="40" t="s">
        <v>7940</v>
      </c>
      <c r="H1737" s="43">
        <f>I1737-5</f>
        <v>42246</v>
      </c>
      <c r="I1737" s="43">
        <f t="shared" si="115"/>
        <v>42251</v>
      </c>
      <c r="J1737" s="40" t="s">
        <v>145</v>
      </c>
      <c r="K1737" s="40">
        <v>100</v>
      </c>
      <c r="L1737" s="40"/>
    </row>
    <row r="1738" spans="1:12" hidden="1">
      <c r="A1738" s="54" t="s">
        <v>6189</v>
      </c>
      <c r="B1738" s="48" t="s">
        <v>7927</v>
      </c>
      <c r="C1738" s="40" t="s">
        <v>7928</v>
      </c>
      <c r="D1738" s="41" t="s">
        <v>7929</v>
      </c>
      <c r="E1738" s="40" t="s">
        <v>8117</v>
      </c>
      <c r="F1738" s="40" t="s">
        <v>7904</v>
      </c>
      <c r="G1738" s="40" t="s">
        <v>7905</v>
      </c>
      <c r="H1738" s="43">
        <f>I1738-3</f>
        <v>42251</v>
      </c>
      <c r="I1738" s="43">
        <f t="shared" si="115"/>
        <v>42254</v>
      </c>
      <c r="J1738" s="40" t="s">
        <v>145</v>
      </c>
      <c r="K1738" s="40">
        <v>100</v>
      </c>
    </row>
    <row r="1739" spans="1:12" hidden="1">
      <c r="A1739" s="54" t="s">
        <v>6189</v>
      </c>
      <c r="B1739" s="48" t="s">
        <v>7927</v>
      </c>
      <c r="C1739" s="40" t="s">
        <v>7928</v>
      </c>
      <c r="D1739" s="41" t="s">
        <v>7929</v>
      </c>
      <c r="E1739" s="40" t="s">
        <v>8117</v>
      </c>
      <c r="F1739" s="40" t="s">
        <v>7904</v>
      </c>
      <c r="G1739" s="40" t="s">
        <v>7906</v>
      </c>
      <c r="H1739" s="43">
        <f>I1739-2</f>
        <v>42254</v>
      </c>
      <c r="I1739" s="43">
        <f t="shared" si="115"/>
        <v>42256</v>
      </c>
      <c r="J1739" s="40" t="s">
        <v>145</v>
      </c>
      <c r="K1739" s="40">
        <v>100</v>
      </c>
    </row>
    <row r="1740" spans="1:12" hidden="1">
      <c r="A1740" s="54" t="s">
        <v>6189</v>
      </c>
      <c r="B1740" s="48" t="s">
        <v>7927</v>
      </c>
      <c r="C1740" s="40" t="s">
        <v>7928</v>
      </c>
      <c r="D1740" s="41" t="s">
        <v>7929</v>
      </c>
      <c r="E1740" s="40" t="s">
        <v>8117</v>
      </c>
      <c r="F1740" s="40" t="s">
        <v>7904</v>
      </c>
      <c r="G1740" s="40" t="s">
        <v>7907</v>
      </c>
      <c r="H1740" s="43">
        <f>I1740-2</f>
        <v>42256</v>
      </c>
      <c r="I1740" s="43">
        <f t="shared" si="115"/>
        <v>42258</v>
      </c>
      <c r="J1740" s="40" t="s">
        <v>145</v>
      </c>
      <c r="K1740" s="40">
        <v>100</v>
      </c>
    </row>
    <row r="1741" spans="1:12" hidden="1">
      <c r="A1741" s="54" t="s">
        <v>6189</v>
      </c>
      <c r="B1741" s="48" t="s">
        <v>7927</v>
      </c>
      <c r="C1741" s="40" t="s">
        <v>7928</v>
      </c>
      <c r="D1741" s="41" t="s">
        <v>7929</v>
      </c>
      <c r="E1741" s="40" t="s">
        <v>8117</v>
      </c>
      <c r="F1741" s="40" t="s">
        <v>7904</v>
      </c>
      <c r="G1741" s="40" t="s">
        <v>7908</v>
      </c>
      <c r="H1741" s="43">
        <f>I1741-1</f>
        <v>42258</v>
      </c>
      <c r="I1741" s="42">
        <v>42259</v>
      </c>
      <c r="J1741" s="40" t="s">
        <v>145</v>
      </c>
      <c r="K1741" s="40">
        <v>100</v>
      </c>
      <c r="L1741" s="39" t="s">
        <v>7917</v>
      </c>
    </row>
    <row r="1742" spans="1:12" hidden="1">
      <c r="A1742" s="41" t="s">
        <v>8118</v>
      </c>
      <c r="B1742" s="41" t="s">
        <v>65</v>
      </c>
      <c r="C1742" s="41" t="s">
        <v>65</v>
      </c>
      <c r="D1742" s="41" t="s">
        <v>7886</v>
      </c>
      <c r="E1742" s="41" t="s">
        <v>8119</v>
      </c>
      <c r="F1742" s="41" t="s">
        <v>1048</v>
      </c>
      <c r="G1742" s="41" t="s">
        <v>7888</v>
      </c>
      <c r="H1742" s="42">
        <v>42242</v>
      </c>
      <c r="I1742" s="41"/>
    </row>
    <row r="1743" spans="1:12" hidden="1">
      <c r="A1743" s="41" t="s">
        <v>8118</v>
      </c>
      <c r="B1743" s="41" t="s">
        <v>65</v>
      </c>
      <c r="C1743" s="41" t="s">
        <v>65</v>
      </c>
      <c r="D1743" s="41" t="s">
        <v>7886</v>
      </c>
      <c r="E1743" s="41" t="s">
        <v>8119</v>
      </c>
      <c r="F1743" s="41" t="s">
        <v>1048</v>
      </c>
      <c r="G1743" s="41" t="s">
        <v>7889</v>
      </c>
      <c r="H1743" s="42"/>
      <c r="I1743" s="41"/>
    </row>
    <row r="1744" spans="1:12" hidden="1">
      <c r="A1744" s="41" t="s">
        <v>8118</v>
      </c>
      <c r="B1744" s="41" t="s">
        <v>65</v>
      </c>
      <c r="C1744" s="41" t="s">
        <v>65</v>
      </c>
      <c r="D1744" s="41" t="s">
        <v>7886</v>
      </c>
      <c r="E1744" s="41" t="s">
        <v>8119</v>
      </c>
      <c r="F1744" s="41" t="s">
        <v>1048</v>
      </c>
      <c r="G1744" s="41" t="s">
        <v>7890</v>
      </c>
      <c r="H1744" s="42"/>
      <c r="I1744" s="41"/>
    </row>
    <row r="1745" spans="1:12" hidden="1">
      <c r="A1745" s="41" t="s">
        <v>8118</v>
      </c>
      <c r="B1745" s="41" t="s">
        <v>65</v>
      </c>
      <c r="C1745" s="41" t="s">
        <v>65</v>
      </c>
      <c r="D1745" s="41" t="s">
        <v>7886</v>
      </c>
      <c r="E1745" s="41" t="s">
        <v>8119</v>
      </c>
      <c r="F1745" s="41" t="s">
        <v>1048</v>
      </c>
      <c r="G1745" s="41" t="s">
        <v>7891</v>
      </c>
      <c r="H1745" s="42"/>
      <c r="I1745" s="41"/>
    </row>
    <row r="1746" spans="1:12" hidden="1">
      <c r="A1746" s="41" t="s">
        <v>8118</v>
      </c>
      <c r="B1746" s="41" t="s">
        <v>65</v>
      </c>
      <c r="C1746" s="41" t="s">
        <v>65</v>
      </c>
      <c r="D1746" s="41" t="s">
        <v>7886</v>
      </c>
      <c r="E1746" s="41" t="s">
        <v>8119</v>
      </c>
      <c r="F1746" s="41" t="s">
        <v>1048</v>
      </c>
      <c r="G1746" s="41" t="s">
        <v>7892</v>
      </c>
      <c r="I1746" s="41"/>
    </row>
    <row r="1747" spans="1:12" hidden="1">
      <c r="A1747" s="41" t="s">
        <v>8118</v>
      </c>
      <c r="B1747" s="41" t="s">
        <v>65</v>
      </c>
      <c r="C1747" s="41" t="s">
        <v>65</v>
      </c>
      <c r="D1747" s="41" t="s">
        <v>7886</v>
      </c>
      <c r="E1747" s="41" t="s">
        <v>8119</v>
      </c>
      <c r="F1747" s="41" t="s">
        <v>1048</v>
      </c>
      <c r="G1747" s="41" t="s">
        <v>7893</v>
      </c>
      <c r="H1747" s="41"/>
      <c r="I1747" s="41"/>
    </row>
    <row r="1748" spans="1:12" hidden="1">
      <c r="A1748" s="41" t="s">
        <v>8118</v>
      </c>
      <c r="B1748" s="41" t="s">
        <v>65</v>
      </c>
      <c r="C1748" s="41" t="s">
        <v>65</v>
      </c>
      <c r="D1748" s="41" t="s">
        <v>7886</v>
      </c>
      <c r="E1748" s="41" t="s">
        <v>8119</v>
      </c>
      <c r="F1748" s="41" t="s">
        <v>1048</v>
      </c>
      <c r="G1748" s="41" t="s">
        <v>7894</v>
      </c>
      <c r="H1748" s="42">
        <v>42259</v>
      </c>
      <c r="I1748" s="41"/>
    </row>
    <row r="1749" spans="1:12" hidden="1">
      <c r="A1749" s="40" t="s">
        <v>8118</v>
      </c>
      <c r="B1749" s="40" t="s">
        <v>65</v>
      </c>
      <c r="C1749" s="40" t="s">
        <v>65</v>
      </c>
      <c r="D1749" s="41" t="s">
        <v>7886</v>
      </c>
      <c r="E1749" s="40" t="s">
        <v>8119</v>
      </c>
      <c r="F1749" s="40" t="s">
        <v>7895</v>
      </c>
      <c r="G1749" s="40" t="s">
        <v>7896</v>
      </c>
      <c r="H1749" s="43">
        <f>I1749-2</f>
        <v>42242</v>
      </c>
      <c r="I1749" s="43">
        <f t="shared" ref="I1749:I1755" si="116">H1750</f>
        <v>42244</v>
      </c>
      <c r="J1749" s="40" t="s">
        <v>128</v>
      </c>
      <c r="K1749" s="40">
        <v>100</v>
      </c>
      <c r="L1749" s="39" t="s">
        <v>3641</v>
      </c>
    </row>
    <row r="1750" spans="1:12" hidden="1">
      <c r="A1750" s="40" t="s">
        <v>8118</v>
      </c>
      <c r="B1750" s="40" t="s">
        <v>65</v>
      </c>
      <c r="C1750" s="40" t="s">
        <v>65</v>
      </c>
      <c r="D1750" s="41" t="s">
        <v>7886</v>
      </c>
      <c r="E1750" s="40" t="s">
        <v>8119</v>
      </c>
      <c r="F1750" s="40" t="s">
        <v>7898</v>
      </c>
      <c r="G1750" s="40" t="s">
        <v>7899</v>
      </c>
      <c r="H1750" s="43">
        <f>I1750-1</f>
        <v>42244</v>
      </c>
      <c r="I1750" s="43">
        <f t="shared" si="116"/>
        <v>42245</v>
      </c>
      <c r="J1750" s="40" t="s">
        <v>128</v>
      </c>
      <c r="K1750" s="40">
        <v>100</v>
      </c>
    </row>
    <row r="1751" spans="1:12" hidden="1">
      <c r="A1751" s="40" t="s">
        <v>8118</v>
      </c>
      <c r="B1751" s="40" t="s">
        <v>65</v>
      </c>
      <c r="C1751" s="40" t="s">
        <v>65</v>
      </c>
      <c r="D1751" s="41" t="s">
        <v>7886</v>
      </c>
      <c r="E1751" s="40" t="s">
        <v>8119</v>
      </c>
      <c r="F1751" s="40" t="s">
        <v>7898</v>
      </c>
      <c r="G1751" s="40" t="s">
        <v>7925</v>
      </c>
      <c r="H1751" s="43">
        <f>I1751-1</f>
        <v>42245</v>
      </c>
      <c r="I1751" s="43">
        <f t="shared" si="116"/>
        <v>42246</v>
      </c>
      <c r="J1751" s="40" t="s">
        <v>128</v>
      </c>
      <c r="K1751" s="40">
        <v>100</v>
      </c>
    </row>
    <row r="1752" spans="1:12">
      <c r="A1752" s="40" t="s">
        <v>8118</v>
      </c>
      <c r="B1752" s="40" t="s">
        <v>65</v>
      </c>
      <c r="C1752" s="40" t="s">
        <v>65</v>
      </c>
      <c r="D1752" s="41" t="s">
        <v>7886</v>
      </c>
      <c r="E1752" s="40" t="s">
        <v>8119</v>
      </c>
      <c r="F1752" s="40" t="s">
        <v>7901</v>
      </c>
      <c r="G1752" s="40" t="s">
        <v>7940</v>
      </c>
      <c r="H1752" s="43">
        <f>I1752-5</f>
        <v>42246</v>
      </c>
      <c r="I1752" s="43">
        <f t="shared" si="116"/>
        <v>42251</v>
      </c>
      <c r="J1752" s="40" t="s">
        <v>128</v>
      </c>
      <c r="K1752" s="40">
        <v>100</v>
      </c>
    </row>
    <row r="1753" spans="1:12" hidden="1">
      <c r="A1753" s="40" t="s">
        <v>8118</v>
      </c>
      <c r="B1753" s="40" t="s">
        <v>65</v>
      </c>
      <c r="C1753" s="40" t="s">
        <v>65</v>
      </c>
      <c r="D1753" s="41" t="s">
        <v>7886</v>
      </c>
      <c r="E1753" s="40" t="s">
        <v>8119</v>
      </c>
      <c r="F1753" s="40" t="s">
        <v>7904</v>
      </c>
      <c r="G1753" s="40" t="s">
        <v>7905</v>
      </c>
      <c r="H1753" s="43">
        <f>I1753-3</f>
        <v>42251</v>
      </c>
      <c r="I1753" s="43">
        <f t="shared" si="116"/>
        <v>42254</v>
      </c>
      <c r="J1753" s="40" t="s">
        <v>128</v>
      </c>
      <c r="K1753" s="40">
        <v>100</v>
      </c>
    </row>
    <row r="1754" spans="1:12" hidden="1">
      <c r="A1754" s="40" t="s">
        <v>8118</v>
      </c>
      <c r="B1754" s="40" t="s">
        <v>65</v>
      </c>
      <c r="C1754" s="40" t="s">
        <v>65</v>
      </c>
      <c r="D1754" s="41" t="s">
        <v>7886</v>
      </c>
      <c r="E1754" s="40" t="s">
        <v>8119</v>
      </c>
      <c r="F1754" s="40" t="s">
        <v>7904</v>
      </c>
      <c r="G1754" s="40" t="s">
        <v>7906</v>
      </c>
      <c r="H1754" s="43">
        <f>I1754-2</f>
        <v>42254</v>
      </c>
      <c r="I1754" s="43">
        <f t="shared" si="116"/>
        <v>42256</v>
      </c>
      <c r="J1754" s="40" t="s">
        <v>128</v>
      </c>
      <c r="K1754" s="40">
        <v>100</v>
      </c>
    </row>
    <row r="1755" spans="1:12" hidden="1">
      <c r="A1755" s="40" t="s">
        <v>8118</v>
      </c>
      <c r="B1755" s="40" t="s">
        <v>65</v>
      </c>
      <c r="C1755" s="40" t="s">
        <v>65</v>
      </c>
      <c r="D1755" s="41" t="s">
        <v>7886</v>
      </c>
      <c r="E1755" s="40" t="s">
        <v>8119</v>
      </c>
      <c r="F1755" s="40" t="s">
        <v>7904</v>
      </c>
      <c r="G1755" s="40" t="s">
        <v>7907</v>
      </c>
      <c r="H1755" s="43">
        <f>I1755-2</f>
        <v>42256</v>
      </c>
      <c r="I1755" s="43">
        <f t="shared" si="116"/>
        <v>42258</v>
      </c>
      <c r="J1755" s="40" t="s">
        <v>128</v>
      </c>
      <c r="K1755" s="40">
        <v>100</v>
      </c>
    </row>
    <row r="1756" spans="1:12" hidden="1">
      <c r="A1756" s="40" t="s">
        <v>8118</v>
      </c>
      <c r="B1756" s="40" t="s">
        <v>65</v>
      </c>
      <c r="C1756" s="40" t="s">
        <v>65</v>
      </c>
      <c r="D1756" s="41" t="s">
        <v>7886</v>
      </c>
      <c r="E1756" s="40" t="s">
        <v>8119</v>
      </c>
      <c r="F1756" s="40" t="s">
        <v>7904</v>
      </c>
      <c r="G1756" s="40" t="s">
        <v>7908</v>
      </c>
      <c r="H1756" s="43">
        <f>I1756-1</f>
        <v>42258</v>
      </c>
      <c r="I1756" s="42">
        <v>42259</v>
      </c>
      <c r="J1756" s="40" t="s">
        <v>128</v>
      </c>
      <c r="K1756" s="40">
        <v>100</v>
      </c>
    </row>
    <row r="1757" spans="1:12" hidden="1">
      <c r="A1757" s="45" t="s">
        <v>6256</v>
      </c>
      <c r="B1757" s="49" t="s">
        <v>7927</v>
      </c>
      <c r="C1757" s="45" t="s">
        <v>7928</v>
      </c>
      <c r="D1757" s="41" t="s">
        <v>7929</v>
      </c>
      <c r="E1757" s="41" t="s">
        <v>8120</v>
      </c>
      <c r="F1757" s="41" t="s">
        <v>1048</v>
      </c>
      <c r="G1757" s="41" t="s">
        <v>7888</v>
      </c>
      <c r="H1757" s="42">
        <v>42244</v>
      </c>
      <c r="I1757" s="41"/>
      <c r="J1757" s="41"/>
      <c r="K1757" s="41"/>
      <c r="L1757" s="41"/>
    </row>
    <row r="1758" spans="1:12" hidden="1">
      <c r="A1758" s="45" t="s">
        <v>6256</v>
      </c>
      <c r="B1758" s="49" t="s">
        <v>7927</v>
      </c>
      <c r="C1758" s="45" t="s">
        <v>7928</v>
      </c>
      <c r="D1758" s="41" t="s">
        <v>7929</v>
      </c>
      <c r="E1758" s="41" t="s">
        <v>8120</v>
      </c>
      <c r="F1758" s="41" t="s">
        <v>1048</v>
      </c>
      <c r="G1758" s="41" t="s">
        <v>7889</v>
      </c>
      <c r="H1758" s="42"/>
      <c r="I1758" s="41"/>
      <c r="J1758" s="41"/>
      <c r="K1758" s="41"/>
      <c r="L1758" s="41"/>
    </row>
    <row r="1759" spans="1:12" hidden="1">
      <c r="A1759" s="45" t="s">
        <v>6256</v>
      </c>
      <c r="B1759" s="49" t="s">
        <v>7927</v>
      </c>
      <c r="C1759" s="45" t="s">
        <v>7928</v>
      </c>
      <c r="D1759" s="41" t="s">
        <v>7929</v>
      </c>
      <c r="E1759" s="41" t="s">
        <v>8120</v>
      </c>
      <c r="F1759" s="41" t="s">
        <v>1048</v>
      </c>
      <c r="G1759" s="41" t="s">
        <v>7890</v>
      </c>
      <c r="H1759" s="42"/>
      <c r="I1759" s="41"/>
      <c r="J1759" s="41"/>
      <c r="K1759" s="41"/>
      <c r="L1759" s="41"/>
    </row>
    <row r="1760" spans="1:12" hidden="1">
      <c r="A1760" s="45" t="s">
        <v>6256</v>
      </c>
      <c r="B1760" s="49" t="s">
        <v>7927</v>
      </c>
      <c r="C1760" s="45" t="s">
        <v>7928</v>
      </c>
      <c r="D1760" s="41" t="s">
        <v>7929</v>
      </c>
      <c r="E1760" s="41" t="s">
        <v>8120</v>
      </c>
      <c r="F1760" s="41" t="s">
        <v>1048</v>
      </c>
      <c r="G1760" s="41" t="s">
        <v>7891</v>
      </c>
      <c r="H1760" s="42"/>
      <c r="I1760" s="41"/>
      <c r="J1760" s="41"/>
      <c r="K1760" s="41"/>
      <c r="L1760" s="41"/>
    </row>
    <row r="1761" spans="1:12" hidden="1">
      <c r="A1761" s="45" t="s">
        <v>6256</v>
      </c>
      <c r="B1761" s="49" t="s">
        <v>7927</v>
      </c>
      <c r="C1761" s="45" t="s">
        <v>7928</v>
      </c>
      <c r="D1761" s="41" t="s">
        <v>7929</v>
      </c>
      <c r="E1761" s="41" t="s">
        <v>8120</v>
      </c>
      <c r="F1761" s="41" t="s">
        <v>1048</v>
      </c>
      <c r="G1761" s="41" t="s">
        <v>7892</v>
      </c>
      <c r="H1761" s="53"/>
      <c r="I1761" s="41"/>
      <c r="J1761" s="41"/>
      <c r="K1761" s="41"/>
      <c r="L1761" s="41"/>
    </row>
    <row r="1762" spans="1:12" hidden="1">
      <c r="A1762" s="45" t="s">
        <v>6256</v>
      </c>
      <c r="B1762" s="49" t="s">
        <v>7927</v>
      </c>
      <c r="C1762" s="45" t="s">
        <v>7928</v>
      </c>
      <c r="D1762" s="41" t="s">
        <v>7929</v>
      </c>
      <c r="E1762" s="41" t="s">
        <v>8120</v>
      </c>
      <c r="F1762" s="41" t="s">
        <v>1048</v>
      </c>
      <c r="G1762" s="41" t="s">
        <v>7893</v>
      </c>
      <c r="H1762" s="42"/>
      <c r="I1762" s="41"/>
      <c r="J1762" s="41"/>
      <c r="K1762" s="41"/>
      <c r="L1762" s="41"/>
    </row>
    <row r="1763" spans="1:12" hidden="1">
      <c r="A1763" s="45" t="s">
        <v>6256</v>
      </c>
      <c r="B1763" s="49" t="s">
        <v>7927</v>
      </c>
      <c r="C1763" s="45" t="s">
        <v>7928</v>
      </c>
      <c r="D1763" s="41" t="s">
        <v>7929</v>
      </c>
      <c r="E1763" s="41" t="s">
        <v>8120</v>
      </c>
      <c r="F1763" s="41" t="s">
        <v>1048</v>
      </c>
      <c r="G1763" s="41" t="s">
        <v>7894</v>
      </c>
      <c r="H1763" s="53">
        <v>42261</v>
      </c>
      <c r="I1763" s="41"/>
      <c r="J1763" s="41"/>
      <c r="K1763" s="41"/>
      <c r="L1763" s="41"/>
    </row>
    <row r="1764" spans="1:12" hidden="1">
      <c r="A1764" s="44" t="s">
        <v>6256</v>
      </c>
      <c r="B1764" s="48" t="s">
        <v>7927</v>
      </c>
      <c r="C1764" s="44" t="s">
        <v>7928</v>
      </c>
      <c r="D1764" s="41" t="s">
        <v>7929</v>
      </c>
      <c r="E1764" s="40" t="s">
        <v>8120</v>
      </c>
      <c r="F1764" s="40" t="s">
        <v>7895</v>
      </c>
      <c r="G1764" s="40" t="s">
        <v>7896</v>
      </c>
      <c r="H1764" s="43">
        <f>I1764-2</f>
        <v>42244</v>
      </c>
      <c r="I1764" s="43">
        <f t="shared" ref="I1764:I1770" si="117">H1765</f>
        <v>42246</v>
      </c>
      <c r="J1764" s="40" t="s">
        <v>145</v>
      </c>
      <c r="K1764" s="40">
        <v>100</v>
      </c>
      <c r="L1764" s="40" t="s">
        <v>3641</v>
      </c>
    </row>
    <row r="1765" spans="1:12" hidden="1">
      <c r="A1765" s="44" t="s">
        <v>6256</v>
      </c>
      <c r="B1765" s="48" t="s">
        <v>7927</v>
      </c>
      <c r="C1765" s="44" t="s">
        <v>7928</v>
      </c>
      <c r="D1765" s="41" t="s">
        <v>7929</v>
      </c>
      <c r="E1765" s="40" t="s">
        <v>8120</v>
      </c>
      <c r="F1765" s="40" t="s">
        <v>7898</v>
      </c>
      <c r="G1765" s="40" t="s">
        <v>7899</v>
      </c>
      <c r="H1765" s="43">
        <f>I1765-1</f>
        <v>42246</v>
      </c>
      <c r="I1765" s="43">
        <f t="shared" si="117"/>
        <v>42247</v>
      </c>
      <c r="J1765" s="40" t="s">
        <v>145</v>
      </c>
      <c r="K1765" s="40">
        <v>100</v>
      </c>
      <c r="L1765" s="40"/>
    </row>
    <row r="1766" spans="1:12" hidden="1">
      <c r="A1766" s="44" t="s">
        <v>6256</v>
      </c>
      <c r="B1766" s="48" t="s">
        <v>7927</v>
      </c>
      <c r="C1766" s="44" t="s">
        <v>7928</v>
      </c>
      <c r="D1766" s="41" t="s">
        <v>7929</v>
      </c>
      <c r="E1766" s="40" t="s">
        <v>8120</v>
      </c>
      <c r="F1766" s="40" t="s">
        <v>7898</v>
      </c>
      <c r="G1766" s="40" t="s">
        <v>7925</v>
      </c>
      <c r="H1766" s="43">
        <f>I1766-1</f>
        <v>42247</v>
      </c>
      <c r="I1766" s="43">
        <f t="shared" si="117"/>
        <v>42248</v>
      </c>
      <c r="J1766" s="40" t="s">
        <v>145</v>
      </c>
      <c r="K1766" s="40">
        <v>100</v>
      </c>
      <c r="L1766" s="40"/>
    </row>
    <row r="1767" spans="1:12">
      <c r="A1767" s="44" t="s">
        <v>6256</v>
      </c>
      <c r="B1767" s="48" t="s">
        <v>7927</v>
      </c>
      <c r="C1767" s="44" t="s">
        <v>7928</v>
      </c>
      <c r="D1767" s="41" t="s">
        <v>7929</v>
      </c>
      <c r="E1767" s="40" t="s">
        <v>8120</v>
      </c>
      <c r="F1767" s="40" t="s">
        <v>7901</v>
      </c>
      <c r="G1767" s="40" t="s">
        <v>7940</v>
      </c>
      <c r="H1767" s="43">
        <f>I1767-5</f>
        <v>42248</v>
      </c>
      <c r="I1767" s="43">
        <f t="shared" si="117"/>
        <v>42253</v>
      </c>
      <c r="J1767" s="40" t="s">
        <v>145</v>
      </c>
      <c r="K1767" s="40">
        <v>100</v>
      </c>
      <c r="L1767" s="40"/>
    </row>
    <row r="1768" spans="1:12" hidden="1">
      <c r="A1768" s="44" t="s">
        <v>6256</v>
      </c>
      <c r="B1768" s="48" t="s">
        <v>7927</v>
      </c>
      <c r="C1768" s="44" t="s">
        <v>7928</v>
      </c>
      <c r="D1768" s="41" t="s">
        <v>7929</v>
      </c>
      <c r="E1768" s="40" t="s">
        <v>8120</v>
      </c>
      <c r="F1768" s="40" t="s">
        <v>7904</v>
      </c>
      <c r="G1768" s="40" t="s">
        <v>7905</v>
      </c>
      <c r="H1768" s="43">
        <f>I1768-3</f>
        <v>42253</v>
      </c>
      <c r="I1768" s="43">
        <f t="shared" si="117"/>
        <v>42256</v>
      </c>
      <c r="J1768" s="40" t="s">
        <v>145</v>
      </c>
      <c r="K1768" s="40">
        <v>100</v>
      </c>
    </row>
    <row r="1769" spans="1:12" hidden="1">
      <c r="A1769" s="44" t="s">
        <v>6256</v>
      </c>
      <c r="B1769" s="48" t="s">
        <v>7927</v>
      </c>
      <c r="C1769" s="44" t="s">
        <v>7928</v>
      </c>
      <c r="D1769" s="41" t="s">
        <v>7929</v>
      </c>
      <c r="E1769" s="40" t="s">
        <v>8120</v>
      </c>
      <c r="F1769" s="40" t="s">
        <v>7904</v>
      </c>
      <c r="G1769" s="40" t="s">
        <v>7906</v>
      </c>
      <c r="H1769" s="43">
        <f>I1769-2</f>
        <v>42256</v>
      </c>
      <c r="I1769" s="43">
        <f t="shared" si="117"/>
        <v>42258</v>
      </c>
      <c r="J1769" s="40" t="s">
        <v>145</v>
      </c>
      <c r="K1769" s="40">
        <v>100</v>
      </c>
    </row>
    <row r="1770" spans="1:12" hidden="1">
      <c r="A1770" s="44" t="s">
        <v>6256</v>
      </c>
      <c r="B1770" s="48" t="s">
        <v>7927</v>
      </c>
      <c r="C1770" s="44" t="s">
        <v>7928</v>
      </c>
      <c r="D1770" s="41" t="s">
        <v>7929</v>
      </c>
      <c r="E1770" s="40" t="s">
        <v>8120</v>
      </c>
      <c r="F1770" s="40" t="s">
        <v>7904</v>
      </c>
      <c r="G1770" s="40" t="s">
        <v>7907</v>
      </c>
      <c r="H1770" s="43">
        <f>I1770-2</f>
        <v>42258</v>
      </c>
      <c r="I1770" s="43">
        <f t="shared" si="117"/>
        <v>42260</v>
      </c>
      <c r="J1770" s="40" t="s">
        <v>145</v>
      </c>
      <c r="K1770" s="40">
        <v>100</v>
      </c>
    </row>
    <row r="1771" spans="1:12" hidden="1">
      <c r="A1771" s="44" t="s">
        <v>6256</v>
      </c>
      <c r="B1771" s="48" t="s">
        <v>7927</v>
      </c>
      <c r="C1771" s="44" t="s">
        <v>7928</v>
      </c>
      <c r="D1771" s="41" t="s">
        <v>7929</v>
      </c>
      <c r="E1771" s="40" t="s">
        <v>8120</v>
      </c>
      <c r="F1771" s="40" t="s">
        <v>7904</v>
      </c>
      <c r="G1771" s="40" t="s">
        <v>7908</v>
      </c>
      <c r="H1771" s="43">
        <f>I1771-1</f>
        <v>42260</v>
      </c>
      <c r="I1771" s="53">
        <v>42261</v>
      </c>
      <c r="J1771" s="40" t="s">
        <v>145</v>
      </c>
      <c r="K1771" s="40">
        <v>100</v>
      </c>
    </row>
    <row r="1772" spans="1:12" hidden="1">
      <c r="A1772" s="47" t="s">
        <v>4786</v>
      </c>
      <c r="B1772" s="41" t="s">
        <v>7927</v>
      </c>
      <c r="C1772" s="41" t="s">
        <v>7928</v>
      </c>
      <c r="D1772" s="41" t="s">
        <v>7929</v>
      </c>
      <c r="E1772" s="41" t="s">
        <v>8121</v>
      </c>
      <c r="F1772" s="41" t="s">
        <v>1048</v>
      </c>
      <c r="G1772" s="41" t="s">
        <v>7888</v>
      </c>
      <c r="H1772" s="42">
        <v>42251</v>
      </c>
      <c r="I1772" s="41"/>
    </row>
    <row r="1773" spans="1:12" hidden="1">
      <c r="A1773" s="47" t="s">
        <v>4786</v>
      </c>
      <c r="B1773" s="41" t="s">
        <v>7927</v>
      </c>
      <c r="C1773" s="41" t="s">
        <v>7928</v>
      </c>
      <c r="D1773" s="41" t="s">
        <v>7929</v>
      </c>
      <c r="E1773" s="41" t="s">
        <v>8121</v>
      </c>
      <c r="F1773" s="41" t="s">
        <v>1048</v>
      </c>
      <c r="G1773" s="41" t="s">
        <v>7889</v>
      </c>
      <c r="H1773" s="41"/>
      <c r="I1773" s="41"/>
    </row>
    <row r="1774" spans="1:12" hidden="1">
      <c r="A1774" s="47" t="s">
        <v>4786</v>
      </c>
      <c r="B1774" s="41" t="s">
        <v>7927</v>
      </c>
      <c r="C1774" s="41" t="s">
        <v>7928</v>
      </c>
      <c r="D1774" s="41" t="s">
        <v>7929</v>
      </c>
      <c r="E1774" s="41" t="s">
        <v>8121</v>
      </c>
      <c r="F1774" s="41" t="s">
        <v>1048</v>
      </c>
      <c r="G1774" s="41" t="s">
        <v>7890</v>
      </c>
      <c r="H1774" s="41"/>
      <c r="I1774" s="41"/>
    </row>
    <row r="1775" spans="1:12" hidden="1">
      <c r="A1775" s="47" t="s">
        <v>4786</v>
      </c>
      <c r="B1775" s="41" t="s">
        <v>7927</v>
      </c>
      <c r="C1775" s="41" t="s">
        <v>7928</v>
      </c>
      <c r="D1775" s="41" t="s">
        <v>7929</v>
      </c>
      <c r="E1775" s="41" t="s">
        <v>8121</v>
      </c>
      <c r="F1775" s="41" t="s">
        <v>1048</v>
      </c>
      <c r="G1775" s="41" t="s">
        <v>7891</v>
      </c>
      <c r="H1775" s="41"/>
      <c r="I1775" s="41"/>
    </row>
    <row r="1776" spans="1:12" hidden="1">
      <c r="A1776" s="47" t="s">
        <v>4786</v>
      </c>
      <c r="B1776" s="41" t="s">
        <v>7927</v>
      </c>
      <c r="C1776" s="41" t="s">
        <v>7928</v>
      </c>
      <c r="D1776" s="41" t="s">
        <v>7929</v>
      </c>
      <c r="E1776" s="41" t="s">
        <v>8121</v>
      </c>
      <c r="F1776" s="41" t="s">
        <v>1048</v>
      </c>
      <c r="G1776" s="41" t="s">
        <v>7892</v>
      </c>
      <c r="H1776" s="42"/>
      <c r="I1776" s="41"/>
    </row>
    <row r="1777" spans="1:12" hidden="1">
      <c r="A1777" s="47" t="s">
        <v>4786</v>
      </c>
      <c r="B1777" s="41" t="s">
        <v>7927</v>
      </c>
      <c r="C1777" s="41" t="s">
        <v>7928</v>
      </c>
      <c r="D1777" s="41" t="s">
        <v>7929</v>
      </c>
      <c r="E1777" s="41" t="s">
        <v>8121</v>
      </c>
      <c r="F1777" s="41" t="s">
        <v>1048</v>
      </c>
      <c r="G1777" s="41" t="s">
        <v>7893</v>
      </c>
      <c r="H1777" s="42"/>
      <c r="I1777" s="41"/>
    </row>
    <row r="1778" spans="1:12" hidden="1">
      <c r="A1778" s="47" t="s">
        <v>4786</v>
      </c>
      <c r="B1778" s="41" t="s">
        <v>7927</v>
      </c>
      <c r="C1778" s="41" t="s">
        <v>7928</v>
      </c>
      <c r="D1778" s="41" t="s">
        <v>7929</v>
      </c>
      <c r="E1778" s="41" t="s">
        <v>8121</v>
      </c>
      <c r="F1778" s="41" t="s">
        <v>1048</v>
      </c>
      <c r="G1778" s="41" t="s">
        <v>7894</v>
      </c>
      <c r="H1778" s="42">
        <v>42268</v>
      </c>
      <c r="I1778" s="41"/>
    </row>
    <row r="1779" spans="1:12" hidden="1">
      <c r="A1779" s="46" t="s">
        <v>4786</v>
      </c>
      <c r="B1779" s="40" t="s">
        <v>7927</v>
      </c>
      <c r="C1779" s="40" t="s">
        <v>7928</v>
      </c>
      <c r="D1779" s="41" t="s">
        <v>7929</v>
      </c>
      <c r="E1779" s="40" t="s">
        <v>8121</v>
      </c>
      <c r="F1779" s="40" t="s">
        <v>7895</v>
      </c>
      <c r="G1779" s="40" t="s">
        <v>7896</v>
      </c>
      <c r="H1779" s="43">
        <f>I1779-2</f>
        <v>42251</v>
      </c>
      <c r="I1779" s="43">
        <f t="shared" ref="I1779:I1785" si="118">H1780</f>
        <v>42253</v>
      </c>
      <c r="J1779" s="40" t="s">
        <v>145</v>
      </c>
      <c r="K1779" s="40">
        <v>100</v>
      </c>
      <c r="L1779" s="39" t="s">
        <v>3641</v>
      </c>
    </row>
    <row r="1780" spans="1:12" hidden="1">
      <c r="A1780" s="46" t="s">
        <v>4786</v>
      </c>
      <c r="B1780" s="40" t="s">
        <v>7927</v>
      </c>
      <c r="C1780" s="40" t="s">
        <v>7928</v>
      </c>
      <c r="D1780" s="41" t="s">
        <v>7929</v>
      </c>
      <c r="E1780" s="40" t="s">
        <v>8121</v>
      </c>
      <c r="F1780" s="40" t="s">
        <v>7898</v>
      </c>
      <c r="G1780" s="40" t="s">
        <v>7899</v>
      </c>
      <c r="H1780" s="43">
        <f>I1780-1</f>
        <v>42253</v>
      </c>
      <c r="I1780" s="43">
        <f t="shared" si="118"/>
        <v>42254</v>
      </c>
      <c r="J1780" s="40" t="s">
        <v>145</v>
      </c>
      <c r="K1780" s="40">
        <v>100</v>
      </c>
    </row>
    <row r="1781" spans="1:12" hidden="1">
      <c r="A1781" s="46" t="s">
        <v>4786</v>
      </c>
      <c r="B1781" s="40" t="s">
        <v>7927</v>
      </c>
      <c r="C1781" s="40" t="s">
        <v>7928</v>
      </c>
      <c r="D1781" s="41" t="s">
        <v>7929</v>
      </c>
      <c r="E1781" s="40" t="s">
        <v>8121</v>
      </c>
      <c r="F1781" s="40" t="s">
        <v>7898</v>
      </c>
      <c r="G1781" s="40" t="s">
        <v>7900</v>
      </c>
      <c r="H1781" s="43">
        <f>I1781-1</f>
        <v>42254</v>
      </c>
      <c r="I1781" s="43">
        <f t="shared" si="118"/>
        <v>42255</v>
      </c>
      <c r="J1781" s="40" t="s">
        <v>145</v>
      </c>
      <c r="K1781" s="40">
        <v>100</v>
      </c>
    </row>
    <row r="1782" spans="1:12">
      <c r="A1782" s="46" t="s">
        <v>4786</v>
      </c>
      <c r="B1782" s="40" t="s">
        <v>7927</v>
      </c>
      <c r="C1782" s="40" t="s">
        <v>7928</v>
      </c>
      <c r="D1782" s="41" t="s">
        <v>7929</v>
      </c>
      <c r="E1782" s="40" t="s">
        <v>8121</v>
      </c>
      <c r="F1782" s="40" t="s">
        <v>7901</v>
      </c>
      <c r="G1782" s="40" t="s">
        <v>7902</v>
      </c>
      <c r="H1782" s="43">
        <f>I1782-5</f>
        <v>42255</v>
      </c>
      <c r="I1782" s="43">
        <f t="shared" si="118"/>
        <v>42260</v>
      </c>
      <c r="J1782" s="40" t="s">
        <v>145</v>
      </c>
      <c r="K1782" s="40">
        <v>100</v>
      </c>
    </row>
    <row r="1783" spans="1:12" hidden="1">
      <c r="A1783" s="46" t="s">
        <v>4786</v>
      </c>
      <c r="B1783" s="40" t="s">
        <v>7927</v>
      </c>
      <c r="C1783" s="40" t="s">
        <v>7928</v>
      </c>
      <c r="D1783" s="41" t="s">
        <v>7929</v>
      </c>
      <c r="E1783" s="40" t="s">
        <v>8121</v>
      </c>
      <c r="F1783" s="40" t="s">
        <v>7904</v>
      </c>
      <c r="G1783" s="40" t="s">
        <v>7905</v>
      </c>
      <c r="H1783" s="43">
        <f>I1783-3</f>
        <v>42260</v>
      </c>
      <c r="I1783" s="43">
        <f t="shared" si="118"/>
        <v>42263</v>
      </c>
      <c r="J1783" s="40" t="s">
        <v>145</v>
      </c>
      <c r="K1783" s="40">
        <v>100</v>
      </c>
    </row>
    <row r="1784" spans="1:12" hidden="1">
      <c r="A1784" s="46" t="s">
        <v>4786</v>
      </c>
      <c r="B1784" s="40" t="s">
        <v>7927</v>
      </c>
      <c r="C1784" s="40" t="s">
        <v>7928</v>
      </c>
      <c r="D1784" s="41" t="s">
        <v>7929</v>
      </c>
      <c r="E1784" s="40" t="s">
        <v>8121</v>
      </c>
      <c r="F1784" s="40" t="s">
        <v>7904</v>
      </c>
      <c r="G1784" s="40" t="s">
        <v>7906</v>
      </c>
      <c r="H1784" s="43">
        <f>I1784-2</f>
        <v>42263</v>
      </c>
      <c r="I1784" s="43">
        <f t="shared" si="118"/>
        <v>42265</v>
      </c>
      <c r="J1784" s="40" t="s">
        <v>145</v>
      </c>
      <c r="K1784" s="40">
        <v>100</v>
      </c>
    </row>
    <row r="1785" spans="1:12" hidden="1">
      <c r="A1785" s="46" t="s">
        <v>4786</v>
      </c>
      <c r="B1785" s="40" t="s">
        <v>7927</v>
      </c>
      <c r="C1785" s="40" t="s">
        <v>7928</v>
      </c>
      <c r="D1785" s="41" t="s">
        <v>7929</v>
      </c>
      <c r="E1785" s="40" t="s">
        <v>8121</v>
      </c>
      <c r="F1785" s="40" t="s">
        <v>7904</v>
      </c>
      <c r="G1785" s="40" t="s">
        <v>7907</v>
      </c>
      <c r="H1785" s="43">
        <f>I1785-2</f>
        <v>42265</v>
      </c>
      <c r="I1785" s="43">
        <f t="shared" si="118"/>
        <v>42267</v>
      </c>
      <c r="J1785" s="40" t="s">
        <v>145</v>
      </c>
      <c r="K1785" s="40">
        <v>100</v>
      </c>
    </row>
    <row r="1786" spans="1:12" hidden="1">
      <c r="A1786" s="46" t="s">
        <v>4786</v>
      </c>
      <c r="B1786" s="40" t="s">
        <v>7927</v>
      </c>
      <c r="C1786" s="40" t="s">
        <v>7928</v>
      </c>
      <c r="D1786" s="41" t="s">
        <v>7929</v>
      </c>
      <c r="E1786" s="40" t="s">
        <v>8121</v>
      </c>
      <c r="F1786" s="40" t="s">
        <v>7904</v>
      </c>
      <c r="G1786" s="40" t="s">
        <v>7908</v>
      </c>
      <c r="H1786" s="43">
        <f>I1786-1</f>
        <v>42267</v>
      </c>
      <c r="I1786" s="42">
        <v>42268</v>
      </c>
      <c r="J1786" s="40" t="s">
        <v>145</v>
      </c>
      <c r="K1786" s="40">
        <v>100</v>
      </c>
      <c r="L1786" s="40"/>
    </row>
    <row r="1787" spans="1:12" hidden="1">
      <c r="A1787" s="41" t="s">
        <v>6285</v>
      </c>
      <c r="B1787" s="41" t="s">
        <v>102</v>
      </c>
      <c r="C1787" s="41" t="s">
        <v>7928</v>
      </c>
      <c r="D1787" s="41" t="s">
        <v>7929</v>
      </c>
      <c r="E1787" s="41" t="s">
        <v>8122</v>
      </c>
      <c r="F1787" s="41" t="s">
        <v>1048</v>
      </c>
      <c r="G1787" s="41" t="s">
        <v>7888</v>
      </c>
      <c r="H1787" s="42">
        <v>42257</v>
      </c>
      <c r="I1787" s="41"/>
      <c r="J1787" s="41"/>
      <c r="K1787" s="41"/>
      <c r="L1787" s="52"/>
    </row>
    <row r="1788" spans="1:12" hidden="1">
      <c r="A1788" s="41" t="s">
        <v>6285</v>
      </c>
      <c r="B1788" s="41" t="s">
        <v>102</v>
      </c>
      <c r="C1788" s="41" t="s">
        <v>7928</v>
      </c>
      <c r="D1788" s="41" t="s">
        <v>7929</v>
      </c>
      <c r="E1788" s="41" t="s">
        <v>8122</v>
      </c>
      <c r="F1788" s="41" t="s">
        <v>1048</v>
      </c>
      <c r="G1788" s="41" t="s">
        <v>7889</v>
      </c>
      <c r="H1788" s="41"/>
      <c r="I1788" s="41"/>
      <c r="J1788" s="41"/>
      <c r="K1788" s="41"/>
      <c r="L1788" s="52"/>
    </row>
    <row r="1789" spans="1:12" hidden="1">
      <c r="A1789" s="41" t="s">
        <v>6285</v>
      </c>
      <c r="B1789" s="41" t="s">
        <v>102</v>
      </c>
      <c r="C1789" s="41" t="s">
        <v>7928</v>
      </c>
      <c r="D1789" s="41" t="s">
        <v>7929</v>
      </c>
      <c r="E1789" s="41" t="s">
        <v>8122</v>
      </c>
      <c r="F1789" s="41" t="s">
        <v>1048</v>
      </c>
      <c r="G1789" s="41" t="s">
        <v>7890</v>
      </c>
      <c r="H1789" s="41"/>
      <c r="I1789" s="41"/>
      <c r="J1789" s="41"/>
      <c r="K1789" s="41"/>
      <c r="L1789" s="52"/>
    </row>
    <row r="1790" spans="1:12" hidden="1">
      <c r="A1790" s="41" t="s">
        <v>6285</v>
      </c>
      <c r="B1790" s="41" t="s">
        <v>102</v>
      </c>
      <c r="C1790" s="41" t="s">
        <v>7928</v>
      </c>
      <c r="D1790" s="41" t="s">
        <v>7929</v>
      </c>
      <c r="E1790" s="41" t="s">
        <v>8122</v>
      </c>
      <c r="F1790" s="41" t="s">
        <v>1048</v>
      </c>
      <c r="G1790" s="41" t="s">
        <v>7891</v>
      </c>
      <c r="H1790" s="41"/>
      <c r="I1790" s="41"/>
      <c r="J1790" s="41"/>
      <c r="K1790" s="41"/>
      <c r="L1790" s="52"/>
    </row>
    <row r="1791" spans="1:12" hidden="1">
      <c r="A1791" s="41" t="s">
        <v>6285</v>
      </c>
      <c r="B1791" s="41" t="s">
        <v>102</v>
      </c>
      <c r="C1791" s="41" t="s">
        <v>7928</v>
      </c>
      <c r="D1791" s="41" t="s">
        <v>7929</v>
      </c>
      <c r="E1791" s="41" t="s">
        <v>8122</v>
      </c>
      <c r="F1791" s="41" t="s">
        <v>1048</v>
      </c>
      <c r="G1791" s="41" t="s">
        <v>7892</v>
      </c>
      <c r="H1791" s="41"/>
      <c r="I1791" s="41"/>
      <c r="J1791" s="41"/>
      <c r="K1791" s="41"/>
      <c r="L1791" s="52"/>
    </row>
    <row r="1792" spans="1:12" hidden="1">
      <c r="A1792" s="41" t="s">
        <v>6285</v>
      </c>
      <c r="B1792" s="41" t="s">
        <v>102</v>
      </c>
      <c r="C1792" s="41" t="s">
        <v>7928</v>
      </c>
      <c r="D1792" s="41" t="s">
        <v>7929</v>
      </c>
      <c r="E1792" s="41" t="s">
        <v>8122</v>
      </c>
      <c r="F1792" s="41" t="s">
        <v>1048</v>
      </c>
      <c r="G1792" s="41" t="s">
        <v>7893</v>
      </c>
      <c r="H1792" s="41"/>
      <c r="I1792" s="41"/>
      <c r="J1792" s="41"/>
      <c r="K1792" s="41"/>
      <c r="L1792" s="52"/>
    </row>
    <row r="1793" spans="1:12" hidden="1">
      <c r="A1793" s="41" t="s">
        <v>6285</v>
      </c>
      <c r="B1793" s="41" t="s">
        <v>102</v>
      </c>
      <c r="C1793" s="41" t="s">
        <v>7928</v>
      </c>
      <c r="D1793" s="41" t="s">
        <v>7929</v>
      </c>
      <c r="E1793" s="41" t="s">
        <v>8122</v>
      </c>
      <c r="F1793" s="41" t="s">
        <v>1048</v>
      </c>
      <c r="G1793" s="41" t="s">
        <v>7894</v>
      </c>
      <c r="H1793" s="42">
        <v>41909</v>
      </c>
      <c r="I1793" s="41"/>
      <c r="J1793" s="41"/>
      <c r="K1793" s="41"/>
      <c r="L1793" s="52"/>
    </row>
    <row r="1794" spans="1:12" hidden="1">
      <c r="A1794" s="40" t="s">
        <v>6285</v>
      </c>
      <c r="B1794" s="40" t="s">
        <v>102</v>
      </c>
      <c r="C1794" s="40" t="s">
        <v>7928</v>
      </c>
      <c r="D1794" s="41" t="s">
        <v>7929</v>
      </c>
      <c r="E1794" s="40" t="s">
        <v>8122</v>
      </c>
      <c r="F1794" s="40" t="s">
        <v>7895</v>
      </c>
      <c r="G1794" s="40" t="s">
        <v>7896</v>
      </c>
      <c r="H1794" s="43">
        <f>I1794-2</f>
        <v>41892</v>
      </c>
      <c r="I1794" s="43">
        <f t="shared" ref="I1794:I1800" si="119">H1795</f>
        <v>41894</v>
      </c>
      <c r="J1794" s="40" t="s">
        <v>145</v>
      </c>
      <c r="K1794" s="40">
        <v>100</v>
      </c>
      <c r="L1794" s="39" t="s">
        <v>3641</v>
      </c>
    </row>
    <row r="1795" spans="1:12" hidden="1">
      <c r="A1795" s="40" t="s">
        <v>6285</v>
      </c>
      <c r="B1795" s="40" t="s">
        <v>102</v>
      </c>
      <c r="C1795" s="40" t="s">
        <v>7928</v>
      </c>
      <c r="D1795" s="41" t="s">
        <v>7929</v>
      </c>
      <c r="E1795" s="40" t="s">
        <v>8122</v>
      </c>
      <c r="F1795" s="40" t="s">
        <v>7898</v>
      </c>
      <c r="G1795" s="40" t="s">
        <v>7899</v>
      </c>
      <c r="H1795" s="43">
        <f>I1795-1</f>
        <v>41894</v>
      </c>
      <c r="I1795" s="43">
        <f t="shared" si="119"/>
        <v>41895</v>
      </c>
      <c r="J1795" s="40" t="s">
        <v>145</v>
      </c>
      <c r="K1795" s="40">
        <v>100</v>
      </c>
    </row>
    <row r="1796" spans="1:12" hidden="1">
      <c r="A1796" s="40" t="s">
        <v>6285</v>
      </c>
      <c r="B1796" s="40" t="s">
        <v>102</v>
      </c>
      <c r="C1796" s="40" t="s">
        <v>7928</v>
      </c>
      <c r="D1796" s="41" t="s">
        <v>7929</v>
      </c>
      <c r="E1796" s="40" t="s">
        <v>8122</v>
      </c>
      <c r="F1796" s="40" t="s">
        <v>7898</v>
      </c>
      <c r="G1796" s="40" t="s">
        <v>7900</v>
      </c>
      <c r="H1796" s="43">
        <f>I1796-1</f>
        <v>41895</v>
      </c>
      <c r="I1796" s="43">
        <f t="shared" si="119"/>
        <v>41896</v>
      </c>
      <c r="J1796" s="40" t="s">
        <v>145</v>
      </c>
      <c r="K1796" s="40">
        <v>100</v>
      </c>
    </row>
    <row r="1797" spans="1:12">
      <c r="A1797" s="40" t="s">
        <v>6285</v>
      </c>
      <c r="B1797" s="40" t="s">
        <v>102</v>
      </c>
      <c r="C1797" s="40" t="s">
        <v>7928</v>
      </c>
      <c r="D1797" s="41" t="s">
        <v>7929</v>
      </c>
      <c r="E1797" s="40" t="s">
        <v>8122</v>
      </c>
      <c r="F1797" s="40" t="s">
        <v>7901</v>
      </c>
      <c r="G1797" s="40" t="s">
        <v>7902</v>
      </c>
      <c r="H1797" s="43">
        <f>I1797-5</f>
        <v>41896</v>
      </c>
      <c r="I1797" s="43">
        <f t="shared" si="119"/>
        <v>41901</v>
      </c>
      <c r="J1797" s="40" t="s">
        <v>145</v>
      </c>
      <c r="K1797" s="40">
        <v>100</v>
      </c>
    </row>
    <row r="1798" spans="1:12" hidden="1">
      <c r="A1798" s="40" t="s">
        <v>6285</v>
      </c>
      <c r="B1798" s="40" t="s">
        <v>102</v>
      </c>
      <c r="C1798" s="40" t="s">
        <v>7928</v>
      </c>
      <c r="D1798" s="41" t="s">
        <v>7929</v>
      </c>
      <c r="E1798" s="40" t="s">
        <v>8122</v>
      </c>
      <c r="F1798" s="40" t="s">
        <v>7904</v>
      </c>
      <c r="G1798" s="40" t="s">
        <v>7905</v>
      </c>
      <c r="H1798" s="43">
        <f>I1798-3</f>
        <v>41901</v>
      </c>
      <c r="I1798" s="43">
        <f t="shared" si="119"/>
        <v>41904</v>
      </c>
      <c r="J1798" s="40" t="s">
        <v>145</v>
      </c>
      <c r="K1798" s="40">
        <v>100</v>
      </c>
    </row>
    <row r="1799" spans="1:12" hidden="1">
      <c r="A1799" s="40" t="s">
        <v>6285</v>
      </c>
      <c r="B1799" s="40" t="s">
        <v>102</v>
      </c>
      <c r="C1799" s="40" t="s">
        <v>7928</v>
      </c>
      <c r="D1799" s="41" t="s">
        <v>7929</v>
      </c>
      <c r="E1799" s="40" t="s">
        <v>8122</v>
      </c>
      <c r="F1799" s="40" t="s">
        <v>7904</v>
      </c>
      <c r="G1799" s="40" t="s">
        <v>7906</v>
      </c>
      <c r="H1799" s="43">
        <f>I1799-2</f>
        <v>41904</v>
      </c>
      <c r="I1799" s="43">
        <f t="shared" si="119"/>
        <v>41906</v>
      </c>
      <c r="J1799" s="40" t="s">
        <v>145</v>
      </c>
      <c r="K1799" s="40">
        <v>100</v>
      </c>
    </row>
    <row r="1800" spans="1:12" hidden="1">
      <c r="A1800" s="40" t="s">
        <v>6285</v>
      </c>
      <c r="B1800" s="40" t="s">
        <v>102</v>
      </c>
      <c r="C1800" s="40" t="s">
        <v>7928</v>
      </c>
      <c r="D1800" s="41" t="s">
        <v>7929</v>
      </c>
      <c r="E1800" s="40" t="s">
        <v>8122</v>
      </c>
      <c r="F1800" s="40" t="s">
        <v>7904</v>
      </c>
      <c r="G1800" s="40" t="s">
        <v>7907</v>
      </c>
      <c r="H1800" s="43">
        <f>I1800-2</f>
        <v>41906</v>
      </c>
      <c r="I1800" s="43">
        <f t="shared" si="119"/>
        <v>41908</v>
      </c>
      <c r="J1800" s="40" t="s">
        <v>145</v>
      </c>
      <c r="K1800" s="40">
        <v>100</v>
      </c>
    </row>
    <row r="1801" spans="1:12" hidden="1">
      <c r="A1801" s="40" t="s">
        <v>6285</v>
      </c>
      <c r="B1801" s="40" t="s">
        <v>102</v>
      </c>
      <c r="C1801" s="40" t="s">
        <v>7928</v>
      </c>
      <c r="D1801" s="41" t="s">
        <v>7929</v>
      </c>
      <c r="E1801" s="40" t="s">
        <v>8122</v>
      </c>
      <c r="F1801" s="40" t="s">
        <v>7904</v>
      </c>
      <c r="G1801" s="40" t="s">
        <v>7908</v>
      </c>
      <c r="H1801" s="43">
        <f>I1801-1</f>
        <v>41908</v>
      </c>
      <c r="I1801" s="42">
        <v>41909</v>
      </c>
      <c r="J1801" s="40" t="s">
        <v>145</v>
      </c>
      <c r="K1801" s="40">
        <v>100</v>
      </c>
      <c r="L1801" s="40"/>
    </row>
    <row r="1802" spans="1:12" hidden="1">
      <c r="A1802" s="41" t="s">
        <v>8123</v>
      </c>
      <c r="B1802" s="41" t="s">
        <v>102</v>
      </c>
      <c r="C1802" s="41" t="s">
        <v>7928</v>
      </c>
      <c r="D1802" s="41" t="s">
        <v>7929</v>
      </c>
      <c r="E1802" s="41" t="s">
        <v>8124</v>
      </c>
      <c r="F1802" s="41" t="s">
        <v>1048</v>
      </c>
      <c r="G1802" s="41" t="s">
        <v>7888</v>
      </c>
      <c r="H1802" s="42">
        <v>42257</v>
      </c>
      <c r="I1802" s="41"/>
      <c r="J1802" s="41"/>
      <c r="K1802" s="41"/>
      <c r="L1802" s="52"/>
    </row>
    <row r="1803" spans="1:12" hidden="1">
      <c r="A1803" s="41" t="s">
        <v>8123</v>
      </c>
      <c r="B1803" s="41" t="s">
        <v>102</v>
      </c>
      <c r="C1803" s="41" t="s">
        <v>7928</v>
      </c>
      <c r="D1803" s="41" t="s">
        <v>7929</v>
      </c>
      <c r="E1803" s="41" t="s">
        <v>8124</v>
      </c>
      <c r="F1803" s="41" t="s">
        <v>1048</v>
      </c>
      <c r="G1803" s="41" t="s">
        <v>7889</v>
      </c>
      <c r="H1803" s="41"/>
      <c r="I1803" s="41"/>
      <c r="J1803" s="41"/>
      <c r="K1803" s="41"/>
      <c r="L1803" s="52"/>
    </row>
    <row r="1804" spans="1:12" hidden="1">
      <c r="A1804" s="41" t="s">
        <v>8123</v>
      </c>
      <c r="B1804" s="41" t="s">
        <v>102</v>
      </c>
      <c r="C1804" s="41" t="s">
        <v>7928</v>
      </c>
      <c r="D1804" s="41" t="s">
        <v>7929</v>
      </c>
      <c r="E1804" s="41" t="s">
        <v>8124</v>
      </c>
      <c r="F1804" s="41" t="s">
        <v>1048</v>
      </c>
      <c r="G1804" s="41" t="s">
        <v>7890</v>
      </c>
      <c r="H1804" s="41"/>
      <c r="I1804" s="41"/>
      <c r="J1804" s="41"/>
      <c r="K1804" s="41"/>
      <c r="L1804" s="52"/>
    </row>
    <row r="1805" spans="1:12" hidden="1">
      <c r="A1805" s="41" t="s">
        <v>8123</v>
      </c>
      <c r="B1805" s="41" t="s">
        <v>102</v>
      </c>
      <c r="C1805" s="41" t="s">
        <v>7928</v>
      </c>
      <c r="D1805" s="41" t="s">
        <v>7929</v>
      </c>
      <c r="E1805" s="41" t="s">
        <v>8124</v>
      </c>
      <c r="F1805" s="41" t="s">
        <v>1048</v>
      </c>
      <c r="G1805" s="41" t="s">
        <v>7891</v>
      </c>
      <c r="H1805" s="41"/>
      <c r="I1805" s="41"/>
      <c r="J1805" s="41"/>
      <c r="K1805" s="41"/>
      <c r="L1805" s="52"/>
    </row>
    <row r="1806" spans="1:12" hidden="1">
      <c r="A1806" s="41" t="s">
        <v>8123</v>
      </c>
      <c r="B1806" s="41" t="s">
        <v>102</v>
      </c>
      <c r="C1806" s="41" t="s">
        <v>7928</v>
      </c>
      <c r="D1806" s="41" t="s">
        <v>7929</v>
      </c>
      <c r="E1806" s="41" t="s">
        <v>8124</v>
      </c>
      <c r="F1806" s="41" t="s">
        <v>1048</v>
      </c>
      <c r="G1806" s="41" t="s">
        <v>7892</v>
      </c>
      <c r="H1806" s="41"/>
      <c r="I1806" s="41"/>
      <c r="J1806" s="41"/>
      <c r="K1806" s="41"/>
      <c r="L1806" s="52"/>
    </row>
    <row r="1807" spans="1:12" hidden="1">
      <c r="A1807" s="41" t="s">
        <v>8123</v>
      </c>
      <c r="B1807" s="41" t="s">
        <v>102</v>
      </c>
      <c r="C1807" s="41" t="s">
        <v>7928</v>
      </c>
      <c r="D1807" s="41" t="s">
        <v>7929</v>
      </c>
      <c r="E1807" s="41" t="s">
        <v>8124</v>
      </c>
      <c r="F1807" s="41" t="s">
        <v>1048</v>
      </c>
      <c r="G1807" s="41" t="s">
        <v>7893</v>
      </c>
      <c r="H1807" s="41"/>
      <c r="I1807" s="41"/>
      <c r="J1807" s="41"/>
      <c r="K1807" s="41"/>
      <c r="L1807" s="52"/>
    </row>
    <row r="1808" spans="1:12" hidden="1">
      <c r="A1808" s="41" t="s">
        <v>8123</v>
      </c>
      <c r="B1808" s="41" t="s">
        <v>102</v>
      </c>
      <c r="C1808" s="41" t="s">
        <v>7928</v>
      </c>
      <c r="D1808" s="41" t="s">
        <v>7929</v>
      </c>
      <c r="E1808" s="41" t="s">
        <v>8124</v>
      </c>
      <c r="F1808" s="41" t="s">
        <v>1048</v>
      </c>
      <c r="G1808" s="41" t="s">
        <v>7894</v>
      </c>
      <c r="H1808" s="42">
        <v>41909</v>
      </c>
      <c r="I1808" s="41"/>
      <c r="J1808" s="41"/>
      <c r="K1808" s="41"/>
      <c r="L1808" s="52"/>
    </row>
    <row r="1809" spans="1:12" hidden="1">
      <c r="A1809" s="41" t="s">
        <v>8123</v>
      </c>
      <c r="B1809" s="40" t="s">
        <v>102</v>
      </c>
      <c r="C1809" s="40" t="s">
        <v>7928</v>
      </c>
      <c r="D1809" s="41" t="s">
        <v>7929</v>
      </c>
      <c r="E1809" s="40" t="s">
        <v>8124</v>
      </c>
      <c r="F1809" s="40" t="s">
        <v>7895</v>
      </c>
      <c r="G1809" s="40" t="s">
        <v>7896</v>
      </c>
      <c r="H1809" s="43">
        <f>I1809-2</f>
        <v>41892</v>
      </c>
      <c r="I1809" s="43">
        <f t="shared" ref="I1809:I1815" si="120">H1810</f>
        <v>41894</v>
      </c>
      <c r="J1809" s="40" t="s">
        <v>145</v>
      </c>
      <c r="K1809" s="40">
        <v>100</v>
      </c>
      <c r="L1809" s="39" t="s">
        <v>3641</v>
      </c>
    </row>
    <row r="1810" spans="1:12" hidden="1">
      <c r="A1810" s="41" t="s">
        <v>8123</v>
      </c>
      <c r="B1810" s="40" t="s">
        <v>102</v>
      </c>
      <c r="C1810" s="40" t="s">
        <v>7928</v>
      </c>
      <c r="D1810" s="41" t="s">
        <v>7929</v>
      </c>
      <c r="E1810" s="40" t="s">
        <v>8124</v>
      </c>
      <c r="F1810" s="40" t="s">
        <v>7898</v>
      </c>
      <c r="G1810" s="40" t="s">
        <v>7899</v>
      </c>
      <c r="H1810" s="43">
        <f>I1810-1</f>
        <v>41894</v>
      </c>
      <c r="I1810" s="43">
        <f t="shared" si="120"/>
        <v>41895</v>
      </c>
      <c r="J1810" s="40" t="s">
        <v>145</v>
      </c>
      <c r="K1810" s="40">
        <v>100</v>
      </c>
    </row>
    <row r="1811" spans="1:12" hidden="1">
      <c r="A1811" s="41" t="s">
        <v>8123</v>
      </c>
      <c r="B1811" s="40" t="s">
        <v>102</v>
      </c>
      <c r="C1811" s="40" t="s">
        <v>7928</v>
      </c>
      <c r="D1811" s="41" t="s">
        <v>7929</v>
      </c>
      <c r="E1811" s="40" t="s">
        <v>8124</v>
      </c>
      <c r="F1811" s="40" t="s">
        <v>7898</v>
      </c>
      <c r="G1811" s="40" t="s">
        <v>7900</v>
      </c>
      <c r="H1811" s="43">
        <f>I1811-1</f>
        <v>41895</v>
      </c>
      <c r="I1811" s="43">
        <f t="shared" si="120"/>
        <v>41896</v>
      </c>
      <c r="J1811" s="40" t="s">
        <v>145</v>
      </c>
      <c r="K1811" s="40">
        <v>100</v>
      </c>
    </row>
    <row r="1812" spans="1:12">
      <c r="A1812" s="41" t="s">
        <v>8123</v>
      </c>
      <c r="B1812" s="40" t="s">
        <v>102</v>
      </c>
      <c r="C1812" s="40" t="s">
        <v>7928</v>
      </c>
      <c r="D1812" s="41" t="s">
        <v>7929</v>
      </c>
      <c r="E1812" s="40" t="s">
        <v>8124</v>
      </c>
      <c r="F1812" s="40" t="s">
        <v>7901</v>
      </c>
      <c r="G1812" s="40" t="s">
        <v>7902</v>
      </c>
      <c r="H1812" s="43">
        <f>I1812-5</f>
        <v>41896</v>
      </c>
      <c r="I1812" s="43">
        <f t="shared" si="120"/>
        <v>41901</v>
      </c>
      <c r="J1812" s="40" t="s">
        <v>145</v>
      </c>
      <c r="K1812" s="40">
        <v>100</v>
      </c>
    </row>
    <row r="1813" spans="1:12" hidden="1">
      <c r="A1813" s="41" t="s">
        <v>8123</v>
      </c>
      <c r="B1813" s="40" t="s">
        <v>102</v>
      </c>
      <c r="C1813" s="40" t="s">
        <v>7928</v>
      </c>
      <c r="D1813" s="41" t="s">
        <v>7929</v>
      </c>
      <c r="E1813" s="40" t="s">
        <v>8124</v>
      </c>
      <c r="F1813" s="40" t="s">
        <v>7904</v>
      </c>
      <c r="G1813" s="40" t="s">
        <v>7905</v>
      </c>
      <c r="H1813" s="43">
        <f>I1813-3</f>
        <v>41901</v>
      </c>
      <c r="I1813" s="43">
        <f t="shared" si="120"/>
        <v>41904</v>
      </c>
      <c r="J1813" s="40" t="s">
        <v>145</v>
      </c>
      <c r="K1813" s="40">
        <v>100</v>
      </c>
    </row>
    <row r="1814" spans="1:12" hidden="1">
      <c r="A1814" s="41" t="s">
        <v>8123</v>
      </c>
      <c r="B1814" s="40" t="s">
        <v>102</v>
      </c>
      <c r="C1814" s="40" t="s">
        <v>7928</v>
      </c>
      <c r="D1814" s="41" t="s">
        <v>7929</v>
      </c>
      <c r="E1814" s="40" t="s">
        <v>8124</v>
      </c>
      <c r="F1814" s="40" t="s">
        <v>7904</v>
      </c>
      <c r="G1814" s="40" t="s">
        <v>7906</v>
      </c>
      <c r="H1814" s="43">
        <f>I1814-2</f>
        <v>41904</v>
      </c>
      <c r="I1814" s="43">
        <f t="shared" si="120"/>
        <v>41906</v>
      </c>
      <c r="J1814" s="40" t="s">
        <v>145</v>
      </c>
      <c r="K1814" s="40">
        <v>100</v>
      </c>
    </row>
    <row r="1815" spans="1:12" hidden="1">
      <c r="A1815" s="41" t="s">
        <v>8123</v>
      </c>
      <c r="B1815" s="40" t="s">
        <v>102</v>
      </c>
      <c r="C1815" s="40" t="s">
        <v>7928</v>
      </c>
      <c r="D1815" s="41" t="s">
        <v>7929</v>
      </c>
      <c r="E1815" s="40" t="s">
        <v>8124</v>
      </c>
      <c r="F1815" s="40" t="s">
        <v>7904</v>
      </c>
      <c r="G1815" s="40" t="s">
        <v>7907</v>
      </c>
      <c r="H1815" s="43">
        <f>I1815-2</f>
        <v>41906</v>
      </c>
      <c r="I1815" s="43">
        <f t="shared" si="120"/>
        <v>41908</v>
      </c>
      <c r="J1815" s="40" t="s">
        <v>145</v>
      </c>
      <c r="K1815" s="40">
        <v>100</v>
      </c>
    </row>
    <row r="1816" spans="1:12" hidden="1">
      <c r="A1816" s="41" t="s">
        <v>8123</v>
      </c>
      <c r="B1816" s="40" t="s">
        <v>102</v>
      </c>
      <c r="C1816" s="40" t="s">
        <v>7928</v>
      </c>
      <c r="D1816" s="41" t="s">
        <v>7929</v>
      </c>
      <c r="E1816" s="40" t="s">
        <v>8124</v>
      </c>
      <c r="F1816" s="40" t="s">
        <v>7904</v>
      </c>
      <c r="G1816" s="40" t="s">
        <v>7908</v>
      </c>
      <c r="H1816" s="43">
        <f>I1816-1</f>
        <v>41908</v>
      </c>
      <c r="I1816" s="42">
        <v>41909</v>
      </c>
      <c r="J1816" s="40" t="s">
        <v>145</v>
      </c>
      <c r="K1816" s="40">
        <v>100</v>
      </c>
      <c r="L1816" s="40"/>
    </row>
    <row r="1817" spans="1:12" hidden="1">
      <c r="A1817" s="47" t="s">
        <v>6889</v>
      </c>
      <c r="B1817" s="41" t="s">
        <v>7927</v>
      </c>
      <c r="C1817" s="41" t="s">
        <v>7928</v>
      </c>
      <c r="D1817" s="41" t="s">
        <v>7929</v>
      </c>
      <c r="E1817" s="41" t="s">
        <v>8125</v>
      </c>
      <c r="F1817" s="41" t="s">
        <v>1048</v>
      </c>
      <c r="G1817" s="41" t="s">
        <v>7888</v>
      </c>
      <c r="H1817" s="42">
        <v>42274</v>
      </c>
      <c r="I1817" s="41"/>
    </row>
    <row r="1818" spans="1:12" hidden="1">
      <c r="A1818" s="47" t="s">
        <v>6889</v>
      </c>
      <c r="B1818" s="41" t="s">
        <v>7927</v>
      </c>
      <c r="C1818" s="41" t="s">
        <v>7928</v>
      </c>
      <c r="D1818" s="41" t="s">
        <v>7929</v>
      </c>
      <c r="E1818" s="41" t="s">
        <v>8125</v>
      </c>
      <c r="F1818" s="41" t="s">
        <v>1048</v>
      </c>
      <c r="G1818" s="41" t="s">
        <v>7889</v>
      </c>
      <c r="H1818" s="41"/>
      <c r="I1818" s="41"/>
    </row>
    <row r="1819" spans="1:12" hidden="1">
      <c r="A1819" s="47" t="s">
        <v>6889</v>
      </c>
      <c r="B1819" s="41" t="s">
        <v>7927</v>
      </c>
      <c r="C1819" s="41" t="s">
        <v>7928</v>
      </c>
      <c r="D1819" s="41" t="s">
        <v>7929</v>
      </c>
      <c r="E1819" s="41" t="s">
        <v>8125</v>
      </c>
      <c r="F1819" s="41" t="s">
        <v>1048</v>
      </c>
      <c r="G1819" s="41" t="s">
        <v>7890</v>
      </c>
      <c r="H1819" s="41"/>
      <c r="I1819" s="41"/>
    </row>
    <row r="1820" spans="1:12" hidden="1">
      <c r="A1820" s="47" t="s">
        <v>6889</v>
      </c>
      <c r="B1820" s="41" t="s">
        <v>7927</v>
      </c>
      <c r="C1820" s="41" t="s">
        <v>7928</v>
      </c>
      <c r="D1820" s="41" t="s">
        <v>7929</v>
      </c>
      <c r="E1820" s="41" t="s">
        <v>8125</v>
      </c>
      <c r="F1820" s="41" t="s">
        <v>1048</v>
      </c>
      <c r="G1820" s="41" t="s">
        <v>7891</v>
      </c>
      <c r="H1820" s="41"/>
      <c r="I1820" s="41"/>
    </row>
    <row r="1821" spans="1:12" hidden="1">
      <c r="A1821" s="47" t="s">
        <v>6889</v>
      </c>
      <c r="B1821" s="41" t="s">
        <v>7927</v>
      </c>
      <c r="C1821" s="41" t="s">
        <v>7928</v>
      </c>
      <c r="D1821" s="41" t="s">
        <v>7929</v>
      </c>
      <c r="E1821" s="41" t="s">
        <v>8125</v>
      </c>
      <c r="F1821" s="41" t="s">
        <v>1048</v>
      </c>
      <c r="G1821" s="41" t="s">
        <v>7892</v>
      </c>
      <c r="H1821" s="42"/>
      <c r="I1821" s="41"/>
    </row>
    <row r="1822" spans="1:12" hidden="1">
      <c r="A1822" s="47" t="s">
        <v>6889</v>
      </c>
      <c r="B1822" s="41" t="s">
        <v>7927</v>
      </c>
      <c r="C1822" s="41" t="s">
        <v>7928</v>
      </c>
      <c r="D1822" s="41" t="s">
        <v>7929</v>
      </c>
      <c r="E1822" s="41" t="s">
        <v>8125</v>
      </c>
      <c r="F1822" s="41" t="s">
        <v>1048</v>
      </c>
      <c r="G1822" s="41" t="s">
        <v>7893</v>
      </c>
      <c r="H1822" s="42"/>
      <c r="I1822" s="41"/>
    </row>
    <row r="1823" spans="1:12" hidden="1">
      <c r="A1823" s="47" t="s">
        <v>6889</v>
      </c>
      <c r="B1823" s="41" t="s">
        <v>7927</v>
      </c>
      <c r="C1823" s="41" t="s">
        <v>7928</v>
      </c>
      <c r="D1823" s="41" t="s">
        <v>7929</v>
      </c>
      <c r="E1823" s="41" t="s">
        <v>8125</v>
      </c>
      <c r="F1823" s="41" t="s">
        <v>1048</v>
      </c>
      <c r="G1823" s="41" t="s">
        <v>7894</v>
      </c>
      <c r="H1823" s="42">
        <v>42291</v>
      </c>
      <c r="I1823" s="41"/>
    </row>
    <row r="1824" spans="1:12" hidden="1">
      <c r="A1824" s="47" t="s">
        <v>6889</v>
      </c>
      <c r="B1824" s="40" t="s">
        <v>7927</v>
      </c>
      <c r="C1824" s="40" t="s">
        <v>7928</v>
      </c>
      <c r="D1824" s="41" t="s">
        <v>7929</v>
      </c>
      <c r="E1824" s="40" t="s">
        <v>8125</v>
      </c>
      <c r="F1824" s="40" t="s">
        <v>7895</v>
      </c>
      <c r="G1824" s="40" t="s">
        <v>7896</v>
      </c>
      <c r="H1824" s="43">
        <f>I1824-2</f>
        <v>42274</v>
      </c>
      <c r="I1824" s="43">
        <f t="shared" ref="I1824:I1830" si="121">H1825</f>
        <v>42276</v>
      </c>
      <c r="J1824" s="40" t="s">
        <v>145</v>
      </c>
      <c r="K1824" s="40">
        <v>100</v>
      </c>
      <c r="L1824" s="39" t="s">
        <v>3641</v>
      </c>
    </row>
    <row r="1825" spans="1:12" hidden="1">
      <c r="A1825" s="47" t="s">
        <v>6889</v>
      </c>
      <c r="B1825" s="40" t="s">
        <v>7927</v>
      </c>
      <c r="C1825" s="40" t="s">
        <v>7928</v>
      </c>
      <c r="D1825" s="41" t="s">
        <v>7929</v>
      </c>
      <c r="E1825" s="40" t="s">
        <v>8125</v>
      </c>
      <c r="F1825" s="40" t="s">
        <v>7898</v>
      </c>
      <c r="G1825" s="40" t="s">
        <v>7899</v>
      </c>
      <c r="H1825" s="43">
        <f>I1825-1</f>
        <v>42276</v>
      </c>
      <c r="I1825" s="43">
        <f t="shared" si="121"/>
        <v>42277</v>
      </c>
      <c r="J1825" s="40" t="s">
        <v>145</v>
      </c>
      <c r="K1825" s="40">
        <v>100</v>
      </c>
    </row>
    <row r="1826" spans="1:12" hidden="1">
      <c r="A1826" s="47" t="s">
        <v>6889</v>
      </c>
      <c r="B1826" s="40" t="s">
        <v>7927</v>
      </c>
      <c r="C1826" s="40" t="s">
        <v>7928</v>
      </c>
      <c r="D1826" s="41" t="s">
        <v>7929</v>
      </c>
      <c r="E1826" s="40" t="s">
        <v>8125</v>
      </c>
      <c r="F1826" s="40" t="s">
        <v>7898</v>
      </c>
      <c r="G1826" s="40" t="s">
        <v>7900</v>
      </c>
      <c r="H1826" s="43">
        <f>I1826-1</f>
        <v>42277</v>
      </c>
      <c r="I1826" s="43">
        <f t="shared" si="121"/>
        <v>42278</v>
      </c>
      <c r="J1826" s="40" t="s">
        <v>145</v>
      </c>
      <c r="K1826" s="40">
        <v>100</v>
      </c>
    </row>
    <row r="1827" spans="1:12">
      <c r="A1827" s="47" t="s">
        <v>6889</v>
      </c>
      <c r="B1827" s="40" t="s">
        <v>7927</v>
      </c>
      <c r="C1827" s="40" t="s">
        <v>7928</v>
      </c>
      <c r="D1827" s="41" t="s">
        <v>7929</v>
      </c>
      <c r="E1827" s="40" t="s">
        <v>8125</v>
      </c>
      <c r="F1827" s="40" t="s">
        <v>7901</v>
      </c>
      <c r="G1827" s="40" t="s">
        <v>7902</v>
      </c>
      <c r="H1827" s="43">
        <f>I1827-5</f>
        <v>42278</v>
      </c>
      <c r="I1827" s="43">
        <f t="shared" si="121"/>
        <v>42283</v>
      </c>
      <c r="J1827" s="40" t="s">
        <v>145</v>
      </c>
      <c r="K1827" s="40">
        <v>100</v>
      </c>
    </row>
    <row r="1828" spans="1:12" hidden="1">
      <c r="A1828" s="47" t="s">
        <v>6889</v>
      </c>
      <c r="B1828" s="40" t="s">
        <v>7927</v>
      </c>
      <c r="C1828" s="40" t="s">
        <v>7928</v>
      </c>
      <c r="D1828" s="41" t="s">
        <v>7929</v>
      </c>
      <c r="E1828" s="40" t="s">
        <v>8125</v>
      </c>
      <c r="F1828" s="40" t="s">
        <v>7904</v>
      </c>
      <c r="G1828" s="40" t="s">
        <v>7905</v>
      </c>
      <c r="H1828" s="43">
        <f>I1828-3</f>
        <v>42283</v>
      </c>
      <c r="I1828" s="43">
        <f t="shared" si="121"/>
        <v>42286</v>
      </c>
      <c r="J1828" s="40" t="s">
        <v>145</v>
      </c>
      <c r="K1828" s="40">
        <v>100</v>
      </c>
    </row>
    <row r="1829" spans="1:12" hidden="1">
      <c r="A1829" s="47" t="s">
        <v>6889</v>
      </c>
      <c r="B1829" s="40" t="s">
        <v>7927</v>
      </c>
      <c r="C1829" s="40" t="s">
        <v>7928</v>
      </c>
      <c r="D1829" s="41" t="s">
        <v>7929</v>
      </c>
      <c r="E1829" s="40" t="s">
        <v>8125</v>
      </c>
      <c r="F1829" s="40" t="s">
        <v>7904</v>
      </c>
      <c r="G1829" s="40" t="s">
        <v>7906</v>
      </c>
      <c r="H1829" s="43">
        <f>I1829-2</f>
        <v>42286</v>
      </c>
      <c r="I1829" s="43">
        <f t="shared" si="121"/>
        <v>42288</v>
      </c>
      <c r="J1829" s="40" t="s">
        <v>145</v>
      </c>
      <c r="K1829" s="40">
        <v>100</v>
      </c>
    </row>
    <row r="1830" spans="1:12" hidden="1">
      <c r="A1830" s="47" t="s">
        <v>6889</v>
      </c>
      <c r="B1830" s="40" t="s">
        <v>7927</v>
      </c>
      <c r="C1830" s="40" t="s">
        <v>7928</v>
      </c>
      <c r="D1830" s="41" t="s">
        <v>7929</v>
      </c>
      <c r="E1830" s="40" t="s">
        <v>8125</v>
      </c>
      <c r="F1830" s="40" t="s">
        <v>7904</v>
      </c>
      <c r="G1830" s="40" t="s">
        <v>7907</v>
      </c>
      <c r="H1830" s="43">
        <f>I1830-2</f>
        <v>42288</v>
      </c>
      <c r="I1830" s="43">
        <f t="shared" si="121"/>
        <v>42290</v>
      </c>
      <c r="J1830" s="40" t="s">
        <v>145</v>
      </c>
      <c r="K1830" s="40">
        <v>100</v>
      </c>
    </row>
    <row r="1831" spans="1:12" hidden="1">
      <c r="A1831" s="47" t="s">
        <v>6889</v>
      </c>
      <c r="B1831" s="40" t="s">
        <v>7927</v>
      </c>
      <c r="C1831" s="40" t="s">
        <v>7928</v>
      </c>
      <c r="D1831" s="41" t="s">
        <v>7929</v>
      </c>
      <c r="E1831" s="40" t="s">
        <v>8125</v>
      </c>
      <c r="F1831" s="40" t="s">
        <v>7904</v>
      </c>
      <c r="G1831" s="40" t="s">
        <v>7908</v>
      </c>
      <c r="H1831" s="43">
        <f>I1831-1</f>
        <v>42290</v>
      </c>
      <c r="I1831" s="42">
        <v>42291</v>
      </c>
      <c r="J1831" s="40" t="s">
        <v>145</v>
      </c>
      <c r="K1831" s="40">
        <v>100</v>
      </c>
    </row>
    <row r="1832" spans="1:12" hidden="1">
      <c r="A1832" s="41" t="s">
        <v>8111</v>
      </c>
      <c r="B1832" s="41" t="s">
        <v>108</v>
      </c>
      <c r="C1832" s="41" t="s">
        <v>65</v>
      </c>
      <c r="D1832" s="41" t="s">
        <v>7886</v>
      </c>
      <c r="E1832" s="41" t="s">
        <v>8126</v>
      </c>
      <c r="F1832" s="41" t="s">
        <v>1048</v>
      </c>
      <c r="G1832" s="41" t="s">
        <v>7888</v>
      </c>
      <c r="H1832" s="42">
        <v>42278</v>
      </c>
      <c r="I1832" s="41"/>
    </row>
    <row r="1833" spans="1:12" hidden="1">
      <c r="A1833" s="41" t="s">
        <v>8111</v>
      </c>
      <c r="B1833" s="41" t="s">
        <v>108</v>
      </c>
      <c r="C1833" s="41" t="s">
        <v>65</v>
      </c>
      <c r="D1833" s="41" t="s">
        <v>7886</v>
      </c>
      <c r="E1833" s="41" t="s">
        <v>8126</v>
      </c>
      <c r="F1833" s="41" t="s">
        <v>1048</v>
      </c>
      <c r="G1833" s="41" t="s">
        <v>7889</v>
      </c>
      <c r="H1833" s="42"/>
      <c r="I1833" s="41"/>
    </row>
    <row r="1834" spans="1:12" hidden="1">
      <c r="A1834" s="41" t="s">
        <v>8111</v>
      </c>
      <c r="B1834" s="41" t="s">
        <v>108</v>
      </c>
      <c r="C1834" s="41" t="s">
        <v>65</v>
      </c>
      <c r="D1834" s="41" t="s">
        <v>7886</v>
      </c>
      <c r="E1834" s="41" t="s">
        <v>8126</v>
      </c>
      <c r="F1834" s="41" t="s">
        <v>1048</v>
      </c>
      <c r="G1834" s="41" t="s">
        <v>7890</v>
      </c>
      <c r="H1834" s="42"/>
      <c r="I1834" s="41"/>
    </row>
    <row r="1835" spans="1:12" hidden="1">
      <c r="A1835" s="41" t="s">
        <v>8111</v>
      </c>
      <c r="B1835" s="41" t="s">
        <v>108</v>
      </c>
      <c r="C1835" s="41" t="s">
        <v>65</v>
      </c>
      <c r="D1835" s="41" t="s">
        <v>7886</v>
      </c>
      <c r="E1835" s="41" t="s">
        <v>8126</v>
      </c>
      <c r="F1835" s="41" t="s">
        <v>1048</v>
      </c>
      <c r="G1835" s="41" t="s">
        <v>7891</v>
      </c>
      <c r="H1835" s="42"/>
      <c r="I1835" s="41"/>
    </row>
    <row r="1836" spans="1:12" hidden="1">
      <c r="A1836" s="41" t="s">
        <v>8111</v>
      </c>
      <c r="B1836" s="41" t="s">
        <v>108</v>
      </c>
      <c r="C1836" s="41" t="s">
        <v>65</v>
      </c>
      <c r="D1836" s="41" t="s">
        <v>7886</v>
      </c>
      <c r="E1836" s="41" t="s">
        <v>8126</v>
      </c>
      <c r="F1836" s="41" t="s">
        <v>1048</v>
      </c>
      <c r="G1836" s="41" t="s">
        <v>7892</v>
      </c>
      <c r="I1836" s="41"/>
    </row>
    <row r="1837" spans="1:12" hidden="1">
      <c r="A1837" s="41" t="s">
        <v>8111</v>
      </c>
      <c r="B1837" s="41" t="s">
        <v>108</v>
      </c>
      <c r="C1837" s="41" t="s">
        <v>65</v>
      </c>
      <c r="D1837" s="41" t="s">
        <v>7886</v>
      </c>
      <c r="E1837" s="41" t="s">
        <v>8126</v>
      </c>
      <c r="F1837" s="41" t="s">
        <v>1048</v>
      </c>
      <c r="G1837" s="41" t="s">
        <v>7893</v>
      </c>
      <c r="H1837" s="41"/>
      <c r="I1837" s="41"/>
    </row>
    <row r="1838" spans="1:12" hidden="1">
      <c r="A1838" s="41" t="s">
        <v>8111</v>
      </c>
      <c r="B1838" s="41" t="s">
        <v>108</v>
      </c>
      <c r="C1838" s="41" t="s">
        <v>65</v>
      </c>
      <c r="D1838" s="41" t="s">
        <v>7886</v>
      </c>
      <c r="E1838" s="41" t="s">
        <v>8126</v>
      </c>
      <c r="F1838" s="41" t="s">
        <v>1048</v>
      </c>
      <c r="G1838" s="41" t="s">
        <v>7894</v>
      </c>
      <c r="H1838" s="42">
        <v>42294</v>
      </c>
      <c r="I1838" s="41"/>
    </row>
    <row r="1839" spans="1:12" hidden="1">
      <c r="A1839" s="40" t="s">
        <v>8111</v>
      </c>
      <c r="B1839" s="40" t="s">
        <v>108</v>
      </c>
      <c r="C1839" s="40" t="s">
        <v>65</v>
      </c>
      <c r="D1839" s="41" t="s">
        <v>7886</v>
      </c>
      <c r="E1839" s="40" t="s">
        <v>8126</v>
      </c>
      <c r="F1839" s="40" t="s">
        <v>7895</v>
      </c>
      <c r="G1839" s="40" t="s">
        <v>7896</v>
      </c>
      <c r="H1839" s="43">
        <f>I1839-2</f>
        <v>42277</v>
      </c>
      <c r="I1839" s="43">
        <f t="shared" ref="I1839:I1845" si="122">H1840</f>
        <v>42279</v>
      </c>
      <c r="J1839" s="40" t="s">
        <v>157</v>
      </c>
      <c r="K1839" s="40">
        <v>100</v>
      </c>
      <c r="L1839" s="39" t="s">
        <v>3641</v>
      </c>
    </row>
    <row r="1840" spans="1:12" hidden="1">
      <c r="A1840" s="40" t="s">
        <v>8111</v>
      </c>
      <c r="B1840" s="40" t="s">
        <v>108</v>
      </c>
      <c r="C1840" s="40" t="s">
        <v>65</v>
      </c>
      <c r="D1840" s="41" t="s">
        <v>7886</v>
      </c>
      <c r="E1840" s="40" t="s">
        <v>8126</v>
      </c>
      <c r="F1840" s="40" t="s">
        <v>7898</v>
      </c>
      <c r="G1840" s="40" t="s">
        <v>7899</v>
      </c>
      <c r="H1840" s="43">
        <f>I1840-1</f>
        <v>42279</v>
      </c>
      <c r="I1840" s="43">
        <f t="shared" si="122"/>
        <v>42280</v>
      </c>
      <c r="J1840" s="40" t="s">
        <v>157</v>
      </c>
      <c r="K1840" s="40">
        <v>100</v>
      </c>
    </row>
    <row r="1841" spans="1:11" hidden="1">
      <c r="A1841" s="40" t="s">
        <v>8111</v>
      </c>
      <c r="B1841" s="40" t="s">
        <v>108</v>
      </c>
      <c r="C1841" s="40" t="s">
        <v>65</v>
      </c>
      <c r="D1841" s="41" t="s">
        <v>7886</v>
      </c>
      <c r="E1841" s="40" t="s">
        <v>8126</v>
      </c>
      <c r="F1841" s="40" t="s">
        <v>7898</v>
      </c>
      <c r="G1841" s="40" t="s">
        <v>7925</v>
      </c>
      <c r="H1841" s="43">
        <f>I1841-1</f>
        <v>42280</v>
      </c>
      <c r="I1841" s="43">
        <f t="shared" si="122"/>
        <v>42281</v>
      </c>
      <c r="J1841" s="40" t="s">
        <v>157</v>
      </c>
      <c r="K1841" s="40">
        <v>100</v>
      </c>
    </row>
    <row r="1842" spans="1:11">
      <c r="A1842" s="40" t="s">
        <v>8111</v>
      </c>
      <c r="B1842" s="40" t="s">
        <v>108</v>
      </c>
      <c r="C1842" s="40" t="s">
        <v>65</v>
      </c>
      <c r="D1842" s="41" t="s">
        <v>7886</v>
      </c>
      <c r="E1842" s="40" t="s">
        <v>8126</v>
      </c>
      <c r="F1842" s="40" t="s">
        <v>7901</v>
      </c>
      <c r="G1842" s="40" t="s">
        <v>7940</v>
      </c>
      <c r="H1842" s="43">
        <f>I1842-5</f>
        <v>42281</v>
      </c>
      <c r="I1842" s="43">
        <f t="shared" si="122"/>
        <v>42286</v>
      </c>
      <c r="J1842" s="40" t="s">
        <v>157</v>
      </c>
      <c r="K1842" s="40">
        <v>100</v>
      </c>
    </row>
    <row r="1843" spans="1:11" hidden="1">
      <c r="A1843" s="40" t="s">
        <v>8111</v>
      </c>
      <c r="B1843" s="40" t="s">
        <v>108</v>
      </c>
      <c r="C1843" s="40" t="s">
        <v>65</v>
      </c>
      <c r="D1843" s="41" t="s">
        <v>7886</v>
      </c>
      <c r="E1843" s="40" t="s">
        <v>8126</v>
      </c>
      <c r="F1843" s="40" t="s">
        <v>7904</v>
      </c>
      <c r="G1843" s="40" t="s">
        <v>7905</v>
      </c>
      <c r="H1843" s="43">
        <f>I1843-3</f>
        <v>42286</v>
      </c>
      <c r="I1843" s="43">
        <f t="shared" si="122"/>
        <v>42289</v>
      </c>
      <c r="J1843" s="40" t="s">
        <v>157</v>
      </c>
      <c r="K1843" s="40">
        <v>100</v>
      </c>
    </row>
    <row r="1844" spans="1:11" hidden="1">
      <c r="A1844" s="40" t="s">
        <v>8111</v>
      </c>
      <c r="B1844" s="40" t="s">
        <v>108</v>
      </c>
      <c r="C1844" s="40" t="s">
        <v>65</v>
      </c>
      <c r="D1844" s="41" t="s">
        <v>7886</v>
      </c>
      <c r="E1844" s="40" t="s">
        <v>8126</v>
      </c>
      <c r="F1844" s="40" t="s">
        <v>7904</v>
      </c>
      <c r="G1844" s="40" t="s">
        <v>7906</v>
      </c>
      <c r="H1844" s="43">
        <f>I1844-2</f>
        <v>42289</v>
      </c>
      <c r="I1844" s="43">
        <f t="shared" si="122"/>
        <v>42291</v>
      </c>
      <c r="J1844" s="40" t="s">
        <v>157</v>
      </c>
      <c r="K1844" s="40">
        <v>100</v>
      </c>
    </row>
    <row r="1845" spans="1:11" hidden="1">
      <c r="A1845" s="40" t="s">
        <v>8111</v>
      </c>
      <c r="B1845" s="40" t="s">
        <v>108</v>
      </c>
      <c r="C1845" s="40" t="s">
        <v>65</v>
      </c>
      <c r="D1845" s="41" t="s">
        <v>7886</v>
      </c>
      <c r="E1845" s="40" t="s">
        <v>8126</v>
      </c>
      <c r="F1845" s="40" t="s">
        <v>7904</v>
      </c>
      <c r="G1845" s="40" t="s">
        <v>7907</v>
      </c>
      <c r="H1845" s="43">
        <f>I1845-2</f>
        <v>42291</v>
      </c>
      <c r="I1845" s="43">
        <f t="shared" si="122"/>
        <v>42293</v>
      </c>
      <c r="J1845" s="40" t="s">
        <v>157</v>
      </c>
      <c r="K1845" s="40">
        <v>100</v>
      </c>
    </row>
    <row r="1846" spans="1:11" hidden="1">
      <c r="A1846" s="40" t="s">
        <v>8111</v>
      </c>
      <c r="B1846" s="40" t="s">
        <v>108</v>
      </c>
      <c r="C1846" s="40" t="s">
        <v>65</v>
      </c>
      <c r="D1846" s="41" t="s">
        <v>7886</v>
      </c>
      <c r="E1846" s="40" t="s">
        <v>8126</v>
      </c>
      <c r="F1846" s="40" t="s">
        <v>7904</v>
      </c>
      <c r="G1846" s="40" t="s">
        <v>7908</v>
      </c>
      <c r="H1846" s="43">
        <f>I1846-1</f>
        <v>42293</v>
      </c>
      <c r="I1846" s="42">
        <v>42294</v>
      </c>
      <c r="J1846" s="40" t="s">
        <v>157</v>
      </c>
      <c r="K1846" s="40">
        <v>100</v>
      </c>
    </row>
    <row r="1847" spans="1:11" hidden="1">
      <c r="A1847" s="41" t="s">
        <v>8127</v>
      </c>
      <c r="B1847" s="41" t="s">
        <v>108</v>
      </c>
      <c r="C1847" s="41" t="s">
        <v>65</v>
      </c>
      <c r="D1847" s="41" t="s">
        <v>7886</v>
      </c>
      <c r="E1847" s="41" t="s">
        <v>8128</v>
      </c>
      <c r="F1847" s="41" t="s">
        <v>1048</v>
      </c>
      <c r="G1847" s="41" t="s">
        <v>7888</v>
      </c>
      <c r="H1847" s="42">
        <v>42292</v>
      </c>
      <c r="I1847" s="41"/>
    </row>
    <row r="1848" spans="1:11" hidden="1">
      <c r="A1848" s="41" t="s">
        <v>8127</v>
      </c>
      <c r="B1848" s="41" t="s">
        <v>108</v>
      </c>
      <c r="C1848" s="41" t="s">
        <v>65</v>
      </c>
      <c r="D1848" s="41" t="s">
        <v>7886</v>
      </c>
      <c r="E1848" s="41" t="s">
        <v>8128</v>
      </c>
      <c r="F1848" s="41" t="s">
        <v>1048</v>
      </c>
      <c r="G1848" s="41" t="s">
        <v>7889</v>
      </c>
      <c r="H1848" s="42"/>
      <c r="I1848" s="41"/>
    </row>
    <row r="1849" spans="1:11" hidden="1">
      <c r="A1849" s="41" t="s">
        <v>8127</v>
      </c>
      <c r="B1849" s="41" t="s">
        <v>108</v>
      </c>
      <c r="C1849" s="41" t="s">
        <v>65</v>
      </c>
      <c r="D1849" s="41" t="s">
        <v>7886</v>
      </c>
      <c r="E1849" s="41" t="s">
        <v>8128</v>
      </c>
      <c r="F1849" s="41" t="s">
        <v>1048</v>
      </c>
      <c r="G1849" s="41" t="s">
        <v>7890</v>
      </c>
      <c r="H1849" s="42"/>
      <c r="I1849" s="41"/>
    </row>
    <row r="1850" spans="1:11" hidden="1">
      <c r="A1850" s="41" t="s">
        <v>8127</v>
      </c>
      <c r="B1850" s="41" t="s">
        <v>108</v>
      </c>
      <c r="C1850" s="41" t="s">
        <v>65</v>
      </c>
      <c r="D1850" s="41" t="s">
        <v>7886</v>
      </c>
      <c r="E1850" s="41" t="s">
        <v>8128</v>
      </c>
      <c r="F1850" s="41" t="s">
        <v>1048</v>
      </c>
      <c r="G1850" s="41" t="s">
        <v>7891</v>
      </c>
      <c r="H1850" s="42"/>
      <c r="I1850" s="41"/>
    </row>
    <row r="1851" spans="1:11" hidden="1">
      <c r="A1851" s="41" t="s">
        <v>8127</v>
      </c>
      <c r="B1851" s="41" t="s">
        <v>108</v>
      </c>
      <c r="C1851" s="41" t="s">
        <v>65</v>
      </c>
      <c r="D1851" s="41" t="s">
        <v>7886</v>
      </c>
      <c r="E1851" s="41" t="s">
        <v>8128</v>
      </c>
      <c r="F1851" s="41" t="s">
        <v>1048</v>
      </c>
      <c r="G1851" s="41" t="s">
        <v>7892</v>
      </c>
      <c r="I1851" s="41"/>
    </row>
    <row r="1852" spans="1:11" hidden="1">
      <c r="A1852" s="41" t="s">
        <v>8127</v>
      </c>
      <c r="B1852" s="41" t="s">
        <v>108</v>
      </c>
      <c r="C1852" s="41" t="s">
        <v>65</v>
      </c>
      <c r="D1852" s="41" t="s">
        <v>7886</v>
      </c>
      <c r="E1852" s="41" t="s">
        <v>8128</v>
      </c>
      <c r="F1852" s="41" t="s">
        <v>1048</v>
      </c>
      <c r="G1852" s="41" t="s">
        <v>7893</v>
      </c>
      <c r="H1852" s="41"/>
      <c r="I1852" s="41"/>
    </row>
    <row r="1853" spans="1:11" hidden="1">
      <c r="A1853" s="41" t="s">
        <v>8127</v>
      </c>
      <c r="B1853" s="41" t="s">
        <v>108</v>
      </c>
      <c r="C1853" s="41" t="s">
        <v>65</v>
      </c>
      <c r="D1853" s="41" t="s">
        <v>7886</v>
      </c>
      <c r="E1853" s="41" t="s">
        <v>8128</v>
      </c>
      <c r="F1853" s="41" t="s">
        <v>1048</v>
      </c>
      <c r="G1853" s="41" t="s">
        <v>7894</v>
      </c>
      <c r="H1853" s="42">
        <v>42310</v>
      </c>
      <c r="I1853" s="41"/>
    </row>
    <row r="1854" spans="1:11" hidden="1">
      <c r="A1854" s="40" t="s">
        <v>8127</v>
      </c>
      <c r="B1854" s="40" t="s">
        <v>108</v>
      </c>
      <c r="C1854" s="40" t="s">
        <v>65</v>
      </c>
      <c r="D1854" s="41" t="s">
        <v>7886</v>
      </c>
      <c r="E1854" s="40" t="s">
        <v>8128</v>
      </c>
      <c r="F1854" s="40" t="s">
        <v>7895</v>
      </c>
      <c r="G1854" s="40" t="s">
        <v>7896</v>
      </c>
      <c r="H1854" s="43">
        <f>I1854-2</f>
        <v>42293</v>
      </c>
      <c r="I1854" s="43">
        <f t="shared" ref="I1854:I1860" si="123">H1855</f>
        <v>42295</v>
      </c>
      <c r="J1854" s="40" t="s">
        <v>94</v>
      </c>
      <c r="K1854" s="40">
        <v>100</v>
      </c>
    </row>
    <row r="1855" spans="1:11" hidden="1">
      <c r="A1855" s="40" t="s">
        <v>8127</v>
      </c>
      <c r="B1855" s="40" t="s">
        <v>108</v>
      </c>
      <c r="C1855" s="40" t="s">
        <v>65</v>
      </c>
      <c r="D1855" s="41" t="s">
        <v>7886</v>
      </c>
      <c r="E1855" s="40" t="s">
        <v>8128</v>
      </c>
      <c r="F1855" s="40" t="s">
        <v>7898</v>
      </c>
      <c r="G1855" s="40" t="s">
        <v>7899</v>
      </c>
      <c r="H1855" s="43">
        <f>I1855-1</f>
        <v>42295</v>
      </c>
      <c r="I1855" s="43">
        <f t="shared" si="123"/>
        <v>42296</v>
      </c>
      <c r="J1855" s="40" t="s">
        <v>94</v>
      </c>
      <c r="K1855" s="40">
        <v>100</v>
      </c>
    </row>
    <row r="1856" spans="1:11" hidden="1">
      <c r="A1856" s="40" t="s">
        <v>8127</v>
      </c>
      <c r="B1856" s="40" t="s">
        <v>108</v>
      </c>
      <c r="C1856" s="40" t="s">
        <v>65</v>
      </c>
      <c r="D1856" s="41" t="s">
        <v>7886</v>
      </c>
      <c r="E1856" s="40" t="s">
        <v>8128</v>
      </c>
      <c r="F1856" s="40" t="s">
        <v>7898</v>
      </c>
      <c r="G1856" s="40" t="s">
        <v>7925</v>
      </c>
      <c r="H1856" s="43">
        <f>I1856-1</f>
        <v>42296</v>
      </c>
      <c r="I1856" s="43">
        <f t="shared" si="123"/>
        <v>42297</v>
      </c>
      <c r="J1856" s="40" t="s">
        <v>94</v>
      </c>
      <c r="K1856" s="40">
        <v>100</v>
      </c>
    </row>
    <row r="1857" spans="1:12">
      <c r="A1857" s="40" t="s">
        <v>8127</v>
      </c>
      <c r="B1857" s="40" t="s">
        <v>108</v>
      </c>
      <c r="C1857" s="40" t="s">
        <v>65</v>
      </c>
      <c r="D1857" s="41" t="s">
        <v>7886</v>
      </c>
      <c r="E1857" s="40" t="s">
        <v>8128</v>
      </c>
      <c r="F1857" s="40" t="s">
        <v>7901</v>
      </c>
      <c r="G1857" s="40" t="s">
        <v>7940</v>
      </c>
      <c r="H1857" s="43">
        <f>I1857-5</f>
        <v>42297</v>
      </c>
      <c r="I1857" s="43">
        <f t="shared" si="123"/>
        <v>42302</v>
      </c>
      <c r="J1857" s="40" t="s">
        <v>94</v>
      </c>
      <c r="K1857" s="40">
        <v>100</v>
      </c>
    </row>
    <row r="1858" spans="1:12" hidden="1">
      <c r="A1858" s="40" t="s">
        <v>8127</v>
      </c>
      <c r="B1858" s="40" t="s">
        <v>108</v>
      </c>
      <c r="C1858" s="40" t="s">
        <v>65</v>
      </c>
      <c r="D1858" s="41" t="s">
        <v>7886</v>
      </c>
      <c r="E1858" s="40" t="s">
        <v>8128</v>
      </c>
      <c r="F1858" s="40" t="s">
        <v>7904</v>
      </c>
      <c r="G1858" s="40" t="s">
        <v>7905</v>
      </c>
      <c r="H1858" s="43">
        <f>I1858-3</f>
        <v>42302</v>
      </c>
      <c r="I1858" s="43">
        <f t="shared" si="123"/>
        <v>42305</v>
      </c>
      <c r="J1858" s="40" t="s">
        <v>94</v>
      </c>
      <c r="K1858" s="40">
        <v>100</v>
      </c>
    </row>
    <row r="1859" spans="1:12" hidden="1">
      <c r="A1859" s="40" t="s">
        <v>8127</v>
      </c>
      <c r="B1859" s="40" t="s">
        <v>108</v>
      </c>
      <c r="C1859" s="40" t="s">
        <v>65</v>
      </c>
      <c r="D1859" s="41" t="s">
        <v>7886</v>
      </c>
      <c r="E1859" s="40" t="s">
        <v>8128</v>
      </c>
      <c r="F1859" s="40" t="s">
        <v>7904</v>
      </c>
      <c r="G1859" s="40" t="s">
        <v>7906</v>
      </c>
      <c r="H1859" s="43">
        <f>I1859-2</f>
        <v>42305</v>
      </c>
      <c r="I1859" s="43">
        <f t="shared" si="123"/>
        <v>42307</v>
      </c>
      <c r="J1859" s="40" t="s">
        <v>94</v>
      </c>
      <c r="K1859" s="40">
        <v>100</v>
      </c>
    </row>
    <row r="1860" spans="1:12" hidden="1">
      <c r="A1860" s="40" t="s">
        <v>8127</v>
      </c>
      <c r="B1860" s="40" t="s">
        <v>108</v>
      </c>
      <c r="C1860" s="40" t="s">
        <v>65</v>
      </c>
      <c r="D1860" s="41" t="s">
        <v>7886</v>
      </c>
      <c r="E1860" s="40" t="s">
        <v>8128</v>
      </c>
      <c r="F1860" s="40" t="s">
        <v>7904</v>
      </c>
      <c r="G1860" s="40" t="s">
        <v>7907</v>
      </c>
      <c r="H1860" s="43">
        <f>I1860-2</f>
        <v>42307</v>
      </c>
      <c r="I1860" s="43">
        <f t="shared" si="123"/>
        <v>42309</v>
      </c>
      <c r="J1860" s="40" t="s">
        <v>94</v>
      </c>
      <c r="K1860" s="40">
        <v>100</v>
      </c>
    </row>
    <row r="1861" spans="1:12" hidden="1">
      <c r="A1861" s="40" t="s">
        <v>8127</v>
      </c>
      <c r="B1861" s="40" t="s">
        <v>108</v>
      </c>
      <c r="C1861" s="40" t="s">
        <v>65</v>
      </c>
      <c r="D1861" s="41" t="s">
        <v>7886</v>
      </c>
      <c r="E1861" s="40" t="s">
        <v>8128</v>
      </c>
      <c r="F1861" s="40" t="s">
        <v>7904</v>
      </c>
      <c r="G1861" s="40" t="s">
        <v>7908</v>
      </c>
      <c r="H1861" s="43">
        <f>I1861-1</f>
        <v>42309</v>
      </c>
      <c r="I1861" s="42">
        <v>42310</v>
      </c>
      <c r="J1861" s="40" t="s">
        <v>94</v>
      </c>
      <c r="K1861" s="40">
        <v>100</v>
      </c>
    </row>
    <row r="1862" spans="1:12" hidden="1">
      <c r="A1862" s="41" t="s">
        <v>8095</v>
      </c>
      <c r="B1862" s="41" t="s">
        <v>65</v>
      </c>
      <c r="C1862" s="41" t="s">
        <v>65</v>
      </c>
      <c r="D1862" s="41" t="s">
        <v>7886</v>
      </c>
      <c r="E1862" s="41" t="s">
        <v>8129</v>
      </c>
      <c r="F1862" s="41" t="s">
        <v>1048</v>
      </c>
      <c r="G1862" s="41" t="s">
        <v>7888</v>
      </c>
      <c r="H1862" s="42">
        <v>42292</v>
      </c>
      <c r="I1862" s="41"/>
    </row>
    <row r="1863" spans="1:12" hidden="1">
      <c r="A1863" s="41" t="s">
        <v>8095</v>
      </c>
      <c r="B1863" s="41" t="s">
        <v>65</v>
      </c>
      <c r="C1863" s="41" t="s">
        <v>65</v>
      </c>
      <c r="D1863" s="41" t="s">
        <v>7886</v>
      </c>
      <c r="E1863" s="41" t="s">
        <v>8129</v>
      </c>
      <c r="F1863" s="41" t="s">
        <v>1048</v>
      </c>
      <c r="G1863" s="41" t="s">
        <v>7889</v>
      </c>
      <c r="H1863" s="42"/>
      <c r="I1863" s="41"/>
    </row>
    <row r="1864" spans="1:12" hidden="1">
      <c r="A1864" s="41" t="s">
        <v>8095</v>
      </c>
      <c r="B1864" s="41" t="s">
        <v>65</v>
      </c>
      <c r="C1864" s="41" t="s">
        <v>65</v>
      </c>
      <c r="D1864" s="41" t="s">
        <v>7886</v>
      </c>
      <c r="E1864" s="41" t="s">
        <v>8129</v>
      </c>
      <c r="F1864" s="41" t="s">
        <v>1048</v>
      </c>
      <c r="G1864" s="41" t="s">
        <v>7890</v>
      </c>
      <c r="H1864" s="42"/>
      <c r="I1864" s="41"/>
    </row>
    <row r="1865" spans="1:12" hidden="1">
      <c r="A1865" s="41" t="s">
        <v>8095</v>
      </c>
      <c r="B1865" s="41" t="s">
        <v>65</v>
      </c>
      <c r="C1865" s="41" t="s">
        <v>65</v>
      </c>
      <c r="D1865" s="41" t="s">
        <v>7886</v>
      </c>
      <c r="E1865" s="41" t="s">
        <v>8129</v>
      </c>
      <c r="F1865" s="41" t="s">
        <v>1048</v>
      </c>
      <c r="G1865" s="41" t="s">
        <v>7891</v>
      </c>
      <c r="H1865" s="42">
        <v>42331</v>
      </c>
      <c r="I1865" s="41"/>
    </row>
    <row r="1866" spans="1:12" hidden="1">
      <c r="A1866" s="41" t="s">
        <v>8095</v>
      </c>
      <c r="B1866" s="41" t="s">
        <v>65</v>
      </c>
      <c r="C1866" s="41" t="s">
        <v>65</v>
      </c>
      <c r="D1866" s="41" t="s">
        <v>7886</v>
      </c>
      <c r="E1866" s="41" t="s">
        <v>8129</v>
      </c>
      <c r="F1866" s="41" t="s">
        <v>1048</v>
      </c>
      <c r="G1866" s="41" t="s">
        <v>7892</v>
      </c>
      <c r="H1866" s="42"/>
      <c r="I1866" s="41"/>
    </row>
    <row r="1867" spans="1:12" hidden="1">
      <c r="A1867" s="41" t="s">
        <v>8095</v>
      </c>
      <c r="B1867" s="41" t="s">
        <v>65</v>
      </c>
      <c r="C1867" s="41" t="s">
        <v>65</v>
      </c>
      <c r="D1867" s="41" t="s">
        <v>7886</v>
      </c>
      <c r="E1867" s="41" t="s">
        <v>8129</v>
      </c>
      <c r="F1867" s="41" t="s">
        <v>1048</v>
      </c>
      <c r="G1867" s="41" t="s">
        <v>7893</v>
      </c>
      <c r="H1867" s="42"/>
      <c r="I1867" s="41"/>
    </row>
    <row r="1868" spans="1:12" hidden="1">
      <c r="A1868" s="41" t="s">
        <v>8095</v>
      </c>
      <c r="B1868" s="41" t="s">
        <v>65</v>
      </c>
      <c r="C1868" s="41" t="s">
        <v>65</v>
      </c>
      <c r="D1868" s="41" t="s">
        <v>7886</v>
      </c>
      <c r="E1868" s="41" t="s">
        <v>8129</v>
      </c>
      <c r="F1868" s="41" t="s">
        <v>1048</v>
      </c>
      <c r="G1868" s="41" t="s">
        <v>7894</v>
      </c>
      <c r="H1868" s="42">
        <v>42300</v>
      </c>
      <c r="I1868" s="41"/>
    </row>
    <row r="1869" spans="1:12" hidden="1">
      <c r="A1869" s="40" t="s">
        <v>8095</v>
      </c>
      <c r="B1869" s="40" t="s">
        <v>65</v>
      </c>
      <c r="C1869" s="40" t="s">
        <v>65</v>
      </c>
      <c r="D1869" s="41" t="s">
        <v>7886</v>
      </c>
      <c r="E1869" s="40" t="s">
        <v>8129</v>
      </c>
      <c r="F1869" s="40" t="s">
        <v>7895</v>
      </c>
      <c r="G1869" s="40" t="s">
        <v>7896</v>
      </c>
      <c r="H1869" s="43">
        <f>I1869-2</f>
        <v>42283</v>
      </c>
      <c r="I1869" s="43">
        <f t="shared" ref="I1869:I1875" si="124">H1870</f>
        <v>42285</v>
      </c>
      <c r="J1869" s="40" t="s">
        <v>4365</v>
      </c>
      <c r="K1869" s="40">
        <v>100</v>
      </c>
      <c r="L1869" s="39" t="s">
        <v>6374</v>
      </c>
    </row>
    <row r="1870" spans="1:12" hidden="1">
      <c r="A1870" s="40" t="s">
        <v>8095</v>
      </c>
      <c r="B1870" s="40" t="s">
        <v>65</v>
      </c>
      <c r="C1870" s="40" t="s">
        <v>65</v>
      </c>
      <c r="D1870" s="41" t="s">
        <v>7886</v>
      </c>
      <c r="E1870" s="40" t="s">
        <v>8129</v>
      </c>
      <c r="F1870" s="40" t="s">
        <v>7898</v>
      </c>
      <c r="G1870" s="40" t="s">
        <v>7899</v>
      </c>
      <c r="H1870" s="43">
        <f>I1870-1</f>
        <v>42285</v>
      </c>
      <c r="I1870" s="43">
        <f t="shared" si="124"/>
        <v>42286</v>
      </c>
      <c r="J1870" s="40" t="s">
        <v>4365</v>
      </c>
      <c r="K1870" s="40">
        <v>100</v>
      </c>
    </row>
    <row r="1871" spans="1:12" hidden="1">
      <c r="A1871" s="40" t="s">
        <v>8095</v>
      </c>
      <c r="B1871" s="40" t="s">
        <v>65</v>
      </c>
      <c r="C1871" s="40" t="s">
        <v>65</v>
      </c>
      <c r="D1871" s="41" t="s">
        <v>7886</v>
      </c>
      <c r="E1871" s="40" t="s">
        <v>8129</v>
      </c>
      <c r="F1871" s="40" t="s">
        <v>7898</v>
      </c>
      <c r="G1871" s="40" t="s">
        <v>7900</v>
      </c>
      <c r="H1871" s="43">
        <f>I1871-1</f>
        <v>42286</v>
      </c>
      <c r="I1871" s="43">
        <f t="shared" si="124"/>
        <v>42287</v>
      </c>
      <c r="J1871" s="40" t="s">
        <v>4365</v>
      </c>
      <c r="K1871" s="40">
        <v>100</v>
      </c>
    </row>
    <row r="1872" spans="1:12">
      <c r="A1872" s="40" t="s">
        <v>8095</v>
      </c>
      <c r="B1872" s="40" t="s">
        <v>65</v>
      </c>
      <c r="C1872" s="40" t="s">
        <v>65</v>
      </c>
      <c r="D1872" s="41" t="s">
        <v>7886</v>
      </c>
      <c r="E1872" s="40" t="s">
        <v>8129</v>
      </c>
      <c r="F1872" s="40" t="s">
        <v>7901</v>
      </c>
      <c r="G1872" s="40" t="s">
        <v>7902</v>
      </c>
      <c r="H1872" s="43">
        <f>I1872-5</f>
        <v>42287</v>
      </c>
      <c r="I1872" s="43">
        <f t="shared" si="124"/>
        <v>42292</v>
      </c>
      <c r="J1872" s="40" t="s">
        <v>4365</v>
      </c>
      <c r="K1872" s="40">
        <v>100</v>
      </c>
    </row>
    <row r="1873" spans="1:12" hidden="1">
      <c r="A1873" s="40" t="s">
        <v>8095</v>
      </c>
      <c r="B1873" s="40" t="s">
        <v>65</v>
      </c>
      <c r="C1873" s="40" t="s">
        <v>65</v>
      </c>
      <c r="D1873" s="41" t="s">
        <v>7886</v>
      </c>
      <c r="E1873" s="40" t="s">
        <v>8129</v>
      </c>
      <c r="F1873" s="40" t="s">
        <v>7904</v>
      </c>
      <c r="G1873" s="40" t="s">
        <v>7905</v>
      </c>
      <c r="H1873" s="43">
        <f>I1873-3</f>
        <v>42292</v>
      </c>
      <c r="I1873" s="43">
        <f t="shared" si="124"/>
        <v>42295</v>
      </c>
      <c r="J1873" s="40" t="s">
        <v>4365</v>
      </c>
      <c r="K1873" s="40">
        <v>100</v>
      </c>
    </row>
    <row r="1874" spans="1:12" hidden="1">
      <c r="A1874" s="40" t="s">
        <v>8095</v>
      </c>
      <c r="B1874" s="40" t="s">
        <v>65</v>
      </c>
      <c r="C1874" s="40" t="s">
        <v>65</v>
      </c>
      <c r="D1874" s="41" t="s">
        <v>7886</v>
      </c>
      <c r="E1874" s="40" t="s">
        <v>8129</v>
      </c>
      <c r="F1874" s="40" t="s">
        <v>7904</v>
      </c>
      <c r="G1874" s="40" t="s">
        <v>7906</v>
      </c>
      <c r="H1874" s="43">
        <f>I1874-2</f>
        <v>42295</v>
      </c>
      <c r="I1874" s="43">
        <f t="shared" si="124"/>
        <v>42297</v>
      </c>
      <c r="J1874" s="40" t="s">
        <v>4365</v>
      </c>
      <c r="K1874" s="40">
        <v>100</v>
      </c>
    </row>
    <row r="1875" spans="1:12" hidden="1">
      <c r="A1875" s="40" t="s">
        <v>8095</v>
      </c>
      <c r="B1875" s="40" t="s">
        <v>65</v>
      </c>
      <c r="C1875" s="40" t="s">
        <v>65</v>
      </c>
      <c r="D1875" s="41" t="s">
        <v>7886</v>
      </c>
      <c r="E1875" s="40" t="s">
        <v>8129</v>
      </c>
      <c r="F1875" s="40" t="s">
        <v>7904</v>
      </c>
      <c r="G1875" s="40" t="s">
        <v>7907</v>
      </c>
      <c r="H1875" s="43">
        <f>I1875-2</f>
        <v>42297</v>
      </c>
      <c r="I1875" s="43">
        <f t="shared" si="124"/>
        <v>42299</v>
      </c>
      <c r="J1875" s="40" t="s">
        <v>4365</v>
      </c>
      <c r="K1875" s="40">
        <v>100</v>
      </c>
    </row>
    <row r="1876" spans="1:12" hidden="1">
      <c r="A1876" s="40" t="s">
        <v>8095</v>
      </c>
      <c r="B1876" s="40" t="s">
        <v>65</v>
      </c>
      <c r="C1876" s="40" t="s">
        <v>65</v>
      </c>
      <c r="D1876" s="41" t="s">
        <v>7886</v>
      </c>
      <c r="E1876" s="40" t="s">
        <v>8129</v>
      </c>
      <c r="F1876" s="40" t="s">
        <v>7904</v>
      </c>
      <c r="G1876" s="40" t="s">
        <v>7908</v>
      </c>
      <c r="H1876" s="43">
        <f>I1876-1</f>
        <v>42299</v>
      </c>
      <c r="I1876" s="42">
        <v>42300</v>
      </c>
      <c r="J1876" s="40" t="s">
        <v>4365</v>
      </c>
      <c r="K1876" s="40">
        <v>100</v>
      </c>
    </row>
    <row r="1877" spans="1:12" hidden="1">
      <c r="A1877" s="41" t="s">
        <v>8040</v>
      </c>
      <c r="B1877" s="47" t="s">
        <v>108</v>
      </c>
      <c r="C1877" s="41" t="s">
        <v>7928</v>
      </c>
      <c r="D1877" s="41" t="s">
        <v>7938</v>
      </c>
      <c r="E1877" s="41" t="s">
        <v>8130</v>
      </c>
      <c r="F1877" s="41" t="s">
        <v>1048</v>
      </c>
      <c r="G1877" s="41" t="s">
        <v>7888</v>
      </c>
      <c r="H1877" s="42">
        <v>42296</v>
      </c>
      <c r="I1877" s="41"/>
      <c r="J1877" s="41"/>
      <c r="K1877" s="41"/>
      <c r="L1877" s="40"/>
    </row>
    <row r="1878" spans="1:12" hidden="1">
      <c r="A1878" s="41" t="s">
        <v>8040</v>
      </c>
      <c r="B1878" s="47" t="s">
        <v>108</v>
      </c>
      <c r="C1878" s="41" t="s">
        <v>7928</v>
      </c>
      <c r="D1878" s="41" t="s">
        <v>7938</v>
      </c>
      <c r="E1878" s="41" t="s">
        <v>8130</v>
      </c>
      <c r="F1878" s="41" t="s">
        <v>1048</v>
      </c>
      <c r="G1878" s="41" t="s">
        <v>7889</v>
      </c>
      <c r="H1878" s="42"/>
      <c r="I1878" s="41"/>
      <c r="J1878" s="41"/>
      <c r="K1878" s="41"/>
      <c r="L1878" s="40"/>
    </row>
    <row r="1879" spans="1:12" hidden="1">
      <c r="A1879" s="41" t="s">
        <v>8040</v>
      </c>
      <c r="B1879" s="47" t="s">
        <v>108</v>
      </c>
      <c r="C1879" s="41" t="s">
        <v>7928</v>
      </c>
      <c r="D1879" s="41" t="s">
        <v>7938</v>
      </c>
      <c r="E1879" s="41" t="s">
        <v>8130</v>
      </c>
      <c r="F1879" s="41" t="s">
        <v>1048</v>
      </c>
      <c r="G1879" s="41" t="s">
        <v>7890</v>
      </c>
      <c r="H1879" s="41"/>
      <c r="I1879" s="41"/>
      <c r="J1879" s="41"/>
      <c r="K1879" s="41"/>
      <c r="L1879" s="40"/>
    </row>
    <row r="1880" spans="1:12" hidden="1">
      <c r="A1880" s="41" t="s">
        <v>8040</v>
      </c>
      <c r="B1880" s="47" t="s">
        <v>108</v>
      </c>
      <c r="C1880" s="41" t="s">
        <v>7928</v>
      </c>
      <c r="D1880" s="41" t="s">
        <v>7938</v>
      </c>
      <c r="E1880" s="41" t="s">
        <v>8130</v>
      </c>
      <c r="F1880" s="41" t="s">
        <v>1048</v>
      </c>
      <c r="G1880" s="41" t="s">
        <v>7891</v>
      </c>
      <c r="H1880" s="42"/>
      <c r="I1880" s="41"/>
      <c r="J1880" s="41"/>
      <c r="K1880" s="41"/>
      <c r="L1880" s="40"/>
    </row>
    <row r="1881" spans="1:12" hidden="1">
      <c r="A1881" s="41" t="s">
        <v>8040</v>
      </c>
      <c r="B1881" s="47" t="s">
        <v>108</v>
      </c>
      <c r="C1881" s="41" t="s">
        <v>7928</v>
      </c>
      <c r="D1881" s="41" t="s">
        <v>7938</v>
      </c>
      <c r="E1881" s="41" t="s">
        <v>8130</v>
      </c>
      <c r="F1881" s="41" t="s">
        <v>1048</v>
      </c>
      <c r="G1881" s="41" t="s">
        <v>7892</v>
      </c>
      <c r="H1881" s="44"/>
      <c r="I1881" s="41"/>
      <c r="J1881" s="41"/>
      <c r="K1881" s="41"/>
      <c r="L1881" s="40"/>
    </row>
    <row r="1882" spans="1:12" hidden="1">
      <c r="A1882" s="41" t="s">
        <v>8040</v>
      </c>
      <c r="B1882" s="47" t="s">
        <v>108</v>
      </c>
      <c r="C1882" s="41" t="s">
        <v>7928</v>
      </c>
      <c r="D1882" s="41" t="s">
        <v>7938</v>
      </c>
      <c r="E1882" s="41" t="s">
        <v>8130</v>
      </c>
      <c r="F1882" s="41" t="s">
        <v>1048</v>
      </c>
      <c r="G1882" s="41" t="s">
        <v>7893</v>
      </c>
      <c r="H1882" s="44"/>
      <c r="I1882" s="41"/>
      <c r="J1882" s="41"/>
      <c r="K1882" s="41"/>
      <c r="L1882" s="40"/>
    </row>
    <row r="1883" spans="1:12" hidden="1">
      <c r="A1883" s="41" t="s">
        <v>8040</v>
      </c>
      <c r="B1883" s="47" t="s">
        <v>108</v>
      </c>
      <c r="C1883" s="41" t="s">
        <v>7928</v>
      </c>
      <c r="D1883" s="41" t="s">
        <v>7938</v>
      </c>
      <c r="E1883" s="41" t="s">
        <v>8130</v>
      </c>
      <c r="F1883" s="41" t="s">
        <v>1048</v>
      </c>
      <c r="G1883" s="41" t="s">
        <v>7894</v>
      </c>
      <c r="H1883" s="42">
        <v>42310</v>
      </c>
      <c r="I1883" s="41"/>
      <c r="J1883" s="41"/>
      <c r="K1883" s="41"/>
      <c r="L1883" s="40"/>
    </row>
    <row r="1884" spans="1:12" hidden="1">
      <c r="A1884" s="40" t="s">
        <v>8040</v>
      </c>
      <c r="B1884" s="46" t="s">
        <v>108</v>
      </c>
      <c r="C1884" s="40" t="s">
        <v>7928</v>
      </c>
      <c r="D1884" s="41" t="s">
        <v>7938</v>
      </c>
      <c r="E1884" s="40" t="s">
        <v>8130</v>
      </c>
      <c r="F1884" s="40" t="s">
        <v>7895</v>
      </c>
      <c r="G1884" s="40" t="s">
        <v>7896</v>
      </c>
      <c r="H1884" s="43">
        <f>I1884-2</f>
        <v>42293</v>
      </c>
      <c r="I1884" s="43">
        <f t="shared" ref="I1884:I1890" si="125">H1885</f>
        <v>42295</v>
      </c>
      <c r="J1884" s="40" t="s">
        <v>145</v>
      </c>
      <c r="K1884" s="40">
        <v>100</v>
      </c>
      <c r="L1884" s="39" t="s">
        <v>3641</v>
      </c>
    </row>
    <row r="1885" spans="1:12" hidden="1">
      <c r="A1885" s="40" t="s">
        <v>8040</v>
      </c>
      <c r="B1885" s="46" t="s">
        <v>108</v>
      </c>
      <c r="C1885" s="40" t="s">
        <v>7928</v>
      </c>
      <c r="D1885" s="41" t="s">
        <v>7938</v>
      </c>
      <c r="E1885" s="40" t="s">
        <v>8130</v>
      </c>
      <c r="F1885" s="40" t="s">
        <v>7898</v>
      </c>
      <c r="G1885" s="40" t="s">
        <v>7899</v>
      </c>
      <c r="H1885" s="43">
        <f>I1885-1</f>
        <v>42295</v>
      </c>
      <c r="I1885" s="43">
        <f t="shared" si="125"/>
        <v>42296</v>
      </c>
      <c r="J1885" s="40" t="s">
        <v>145</v>
      </c>
      <c r="K1885" s="40">
        <v>100</v>
      </c>
    </row>
    <row r="1886" spans="1:12" hidden="1">
      <c r="A1886" s="40" t="s">
        <v>8040</v>
      </c>
      <c r="B1886" s="46" t="s">
        <v>108</v>
      </c>
      <c r="C1886" s="40" t="s">
        <v>7928</v>
      </c>
      <c r="D1886" s="41" t="s">
        <v>7938</v>
      </c>
      <c r="E1886" s="40" t="s">
        <v>8130</v>
      </c>
      <c r="F1886" s="40" t="s">
        <v>7898</v>
      </c>
      <c r="G1886" s="40" t="s">
        <v>7900</v>
      </c>
      <c r="H1886" s="43">
        <f>I1886-1</f>
        <v>42296</v>
      </c>
      <c r="I1886" s="43">
        <f t="shared" si="125"/>
        <v>42297</v>
      </c>
      <c r="J1886" s="40" t="s">
        <v>145</v>
      </c>
      <c r="K1886" s="40">
        <v>100</v>
      </c>
    </row>
    <row r="1887" spans="1:12">
      <c r="A1887" s="40" t="s">
        <v>8040</v>
      </c>
      <c r="B1887" s="46" t="s">
        <v>108</v>
      </c>
      <c r="C1887" s="40" t="s">
        <v>7928</v>
      </c>
      <c r="D1887" s="41" t="s">
        <v>7938</v>
      </c>
      <c r="E1887" s="40" t="s">
        <v>8130</v>
      </c>
      <c r="F1887" s="40" t="s">
        <v>7901</v>
      </c>
      <c r="G1887" s="40" t="s">
        <v>7902</v>
      </c>
      <c r="H1887" s="43">
        <f>I1887-5</f>
        <v>42297</v>
      </c>
      <c r="I1887" s="43">
        <f t="shared" si="125"/>
        <v>42302</v>
      </c>
      <c r="J1887" s="40" t="s">
        <v>145</v>
      </c>
      <c r="K1887" s="40">
        <v>100</v>
      </c>
    </row>
    <row r="1888" spans="1:12" hidden="1">
      <c r="A1888" s="40" t="s">
        <v>8040</v>
      </c>
      <c r="B1888" s="46" t="s">
        <v>108</v>
      </c>
      <c r="C1888" s="40" t="s">
        <v>7928</v>
      </c>
      <c r="D1888" s="41" t="s">
        <v>7938</v>
      </c>
      <c r="E1888" s="40" t="s">
        <v>8130</v>
      </c>
      <c r="F1888" s="40" t="s">
        <v>7904</v>
      </c>
      <c r="G1888" s="40" t="s">
        <v>7905</v>
      </c>
      <c r="H1888" s="43">
        <f>I1888-3</f>
        <v>42302</v>
      </c>
      <c r="I1888" s="43">
        <f t="shared" si="125"/>
        <v>42305</v>
      </c>
      <c r="J1888" s="40" t="s">
        <v>145</v>
      </c>
      <c r="K1888" s="40">
        <v>100</v>
      </c>
    </row>
    <row r="1889" spans="1:12" hidden="1">
      <c r="A1889" s="40" t="s">
        <v>8040</v>
      </c>
      <c r="B1889" s="46" t="s">
        <v>108</v>
      </c>
      <c r="C1889" s="40" t="s">
        <v>7928</v>
      </c>
      <c r="D1889" s="41" t="s">
        <v>7938</v>
      </c>
      <c r="E1889" s="40" t="s">
        <v>8130</v>
      </c>
      <c r="F1889" s="40" t="s">
        <v>7904</v>
      </c>
      <c r="G1889" s="40" t="s">
        <v>7906</v>
      </c>
      <c r="H1889" s="43">
        <f>I1889-2</f>
        <v>42305</v>
      </c>
      <c r="I1889" s="43">
        <f t="shared" si="125"/>
        <v>42307</v>
      </c>
      <c r="J1889" s="40" t="s">
        <v>145</v>
      </c>
      <c r="K1889" s="40">
        <v>100</v>
      </c>
    </row>
    <row r="1890" spans="1:12" hidden="1">
      <c r="A1890" s="40" t="s">
        <v>8040</v>
      </c>
      <c r="B1890" s="46" t="s">
        <v>108</v>
      </c>
      <c r="C1890" s="40" t="s">
        <v>7928</v>
      </c>
      <c r="D1890" s="41" t="s">
        <v>7938</v>
      </c>
      <c r="E1890" s="40" t="s">
        <v>8130</v>
      </c>
      <c r="F1890" s="40" t="s">
        <v>7904</v>
      </c>
      <c r="G1890" s="40" t="s">
        <v>7907</v>
      </c>
      <c r="H1890" s="43">
        <f>I1890-2</f>
        <v>42307</v>
      </c>
      <c r="I1890" s="43">
        <f t="shared" si="125"/>
        <v>42309</v>
      </c>
      <c r="J1890" s="40" t="s">
        <v>145</v>
      </c>
      <c r="K1890" s="40">
        <v>100</v>
      </c>
    </row>
    <row r="1891" spans="1:12" hidden="1">
      <c r="A1891" s="40" t="s">
        <v>8040</v>
      </c>
      <c r="B1891" s="46" t="s">
        <v>108</v>
      </c>
      <c r="C1891" s="40" t="s">
        <v>7928</v>
      </c>
      <c r="D1891" s="41" t="s">
        <v>7938</v>
      </c>
      <c r="E1891" s="40" t="s">
        <v>8130</v>
      </c>
      <c r="F1891" s="40" t="s">
        <v>7904</v>
      </c>
      <c r="G1891" s="40" t="s">
        <v>7908</v>
      </c>
      <c r="H1891" s="43">
        <f>I1891-1</f>
        <v>42309</v>
      </c>
      <c r="I1891" s="42">
        <v>42310</v>
      </c>
      <c r="J1891" s="40" t="s">
        <v>145</v>
      </c>
      <c r="K1891" s="40">
        <v>100</v>
      </c>
    </row>
    <row r="1892" spans="1:12" hidden="1">
      <c r="A1892" s="41" t="s">
        <v>7953</v>
      </c>
      <c r="B1892" s="49" t="s">
        <v>7927</v>
      </c>
      <c r="C1892" s="45" t="s">
        <v>7928</v>
      </c>
      <c r="D1892" s="41" t="s">
        <v>7929</v>
      </c>
      <c r="E1892" s="41" t="s">
        <v>8131</v>
      </c>
      <c r="F1892" s="41" t="s">
        <v>1048</v>
      </c>
      <c r="G1892" s="41" t="s">
        <v>7888</v>
      </c>
      <c r="H1892" s="42">
        <v>42296</v>
      </c>
      <c r="I1892" s="41"/>
      <c r="J1892" s="41"/>
      <c r="K1892" s="41"/>
      <c r="L1892" s="41"/>
    </row>
    <row r="1893" spans="1:12" hidden="1">
      <c r="A1893" s="41" t="s">
        <v>7953</v>
      </c>
      <c r="B1893" s="49" t="s">
        <v>7927</v>
      </c>
      <c r="C1893" s="45" t="s">
        <v>7928</v>
      </c>
      <c r="D1893" s="41" t="s">
        <v>7929</v>
      </c>
      <c r="E1893" s="41" t="s">
        <v>8131</v>
      </c>
      <c r="F1893" s="41" t="s">
        <v>1048</v>
      </c>
      <c r="G1893" s="41" t="s">
        <v>7889</v>
      </c>
      <c r="H1893" s="42"/>
      <c r="I1893" s="41"/>
      <c r="J1893" s="41"/>
      <c r="K1893" s="41"/>
      <c r="L1893" s="41"/>
    </row>
    <row r="1894" spans="1:12" hidden="1">
      <c r="A1894" s="41" t="s">
        <v>7953</v>
      </c>
      <c r="B1894" s="49" t="s">
        <v>7927</v>
      </c>
      <c r="C1894" s="45" t="s">
        <v>7928</v>
      </c>
      <c r="D1894" s="41" t="s">
        <v>7929</v>
      </c>
      <c r="E1894" s="41" t="s">
        <v>8131</v>
      </c>
      <c r="F1894" s="41" t="s">
        <v>1048</v>
      </c>
      <c r="G1894" s="41" t="s">
        <v>7890</v>
      </c>
      <c r="H1894" s="41"/>
      <c r="I1894" s="41"/>
      <c r="J1894" s="41"/>
      <c r="K1894" s="41"/>
      <c r="L1894" s="41"/>
    </row>
    <row r="1895" spans="1:12" hidden="1">
      <c r="A1895" s="41" t="s">
        <v>7953</v>
      </c>
      <c r="B1895" s="49" t="s">
        <v>7927</v>
      </c>
      <c r="C1895" s="45" t="s">
        <v>7928</v>
      </c>
      <c r="D1895" s="41" t="s">
        <v>7929</v>
      </c>
      <c r="E1895" s="41" t="s">
        <v>8131</v>
      </c>
      <c r="F1895" s="41" t="s">
        <v>1048</v>
      </c>
      <c r="G1895" s="41" t="s">
        <v>7891</v>
      </c>
      <c r="H1895" s="42"/>
      <c r="I1895" s="41"/>
      <c r="J1895" s="41"/>
      <c r="K1895" s="41"/>
      <c r="L1895" s="41"/>
    </row>
    <row r="1896" spans="1:12" hidden="1">
      <c r="A1896" s="41" t="s">
        <v>7953</v>
      </c>
      <c r="B1896" s="49" t="s">
        <v>7927</v>
      </c>
      <c r="C1896" s="45" t="s">
        <v>7928</v>
      </c>
      <c r="D1896" s="41" t="s">
        <v>7929</v>
      </c>
      <c r="E1896" s="41" t="s">
        <v>8131</v>
      </c>
      <c r="F1896" s="41" t="s">
        <v>1048</v>
      </c>
      <c r="G1896" s="41" t="s">
        <v>7892</v>
      </c>
      <c r="H1896" s="44"/>
      <c r="I1896" s="41"/>
      <c r="J1896" s="41"/>
      <c r="K1896" s="41"/>
      <c r="L1896" s="41"/>
    </row>
    <row r="1897" spans="1:12" hidden="1">
      <c r="A1897" s="41" t="s">
        <v>7953</v>
      </c>
      <c r="B1897" s="49" t="s">
        <v>7927</v>
      </c>
      <c r="C1897" s="45" t="s">
        <v>7928</v>
      </c>
      <c r="D1897" s="41" t="s">
        <v>7929</v>
      </c>
      <c r="E1897" s="41" t="s">
        <v>8131</v>
      </c>
      <c r="F1897" s="41" t="s">
        <v>1048</v>
      </c>
      <c r="G1897" s="41" t="s">
        <v>7893</v>
      </c>
      <c r="H1897" s="44"/>
      <c r="I1897" s="41"/>
      <c r="J1897" s="41"/>
      <c r="K1897" s="41"/>
      <c r="L1897" s="41"/>
    </row>
    <row r="1898" spans="1:12" hidden="1">
      <c r="A1898" s="41" t="s">
        <v>7953</v>
      </c>
      <c r="B1898" s="49" t="s">
        <v>7927</v>
      </c>
      <c r="C1898" s="45" t="s">
        <v>7928</v>
      </c>
      <c r="D1898" s="41" t="s">
        <v>7929</v>
      </c>
      <c r="E1898" s="41" t="s">
        <v>8131</v>
      </c>
      <c r="F1898" s="41" t="s">
        <v>1048</v>
      </c>
      <c r="G1898" s="41" t="s">
        <v>7894</v>
      </c>
      <c r="H1898" s="42">
        <v>42310</v>
      </c>
      <c r="I1898" s="41"/>
      <c r="J1898" s="41"/>
      <c r="K1898" s="41"/>
      <c r="L1898" s="41"/>
    </row>
    <row r="1899" spans="1:12" hidden="1">
      <c r="A1899" s="40" t="s">
        <v>7953</v>
      </c>
      <c r="B1899" s="48" t="s">
        <v>7927</v>
      </c>
      <c r="C1899" s="44" t="s">
        <v>7928</v>
      </c>
      <c r="D1899" s="41" t="s">
        <v>7929</v>
      </c>
      <c r="E1899" s="40" t="s">
        <v>8131</v>
      </c>
      <c r="F1899" s="40" t="s">
        <v>7895</v>
      </c>
      <c r="G1899" s="40" t="s">
        <v>7896</v>
      </c>
      <c r="H1899" s="43">
        <f>I1899-2</f>
        <v>42293</v>
      </c>
      <c r="I1899" s="43">
        <f t="shared" ref="I1899:I1905" si="126">H1900</f>
        <v>42295</v>
      </c>
      <c r="J1899" s="40" t="s">
        <v>145</v>
      </c>
      <c r="K1899" s="40">
        <v>100</v>
      </c>
      <c r="L1899" s="39" t="s">
        <v>3641</v>
      </c>
    </row>
    <row r="1900" spans="1:12" hidden="1">
      <c r="A1900" s="40" t="s">
        <v>7953</v>
      </c>
      <c r="B1900" s="48" t="s">
        <v>7927</v>
      </c>
      <c r="C1900" s="44" t="s">
        <v>7928</v>
      </c>
      <c r="D1900" s="41" t="s">
        <v>7929</v>
      </c>
      <c r="E1900" s="40" t="s">
        <v>8131</v>
      </c>
      <c r="F1900" s="40" t="s">
        <v>7898</v>
      </c>
      <c r="G1900" s="40" t="s">
        <v>7899</v>
      </c>
      <c r="H1900" s="43">
        <f>I1900-1</f>
        <v>42295</v>
      </c>
      <c r="I1900" s="43">
        <f t="shared" si="126"/>
        <v>42296</v>
      </c>
      <c r="J1900" s="40" t="s">
        <v>145</v>
      </c>
      <c r="K1900" s="40">
        <v>100</v>
      </c>
    </row>
    <row r="1901" spans="1:12" hidden="1">
      <c r="A1901" s="40" t="s">
        <v>7953</v>
      </c>
      <c r="B1901" s="48" t="s">
        <v>7927</v>
      </c>
      <c r="C1901" s="44" t="s">
        <v>7928</v>
      </c>
      <c r="D1901" s="41" t="s">
        <v>7929</v>
      </c>
      <c r="E1901" s="40" t="s">
        <v>8131</v>
      </c>
      <c r="F1901" s="40" t="s">
        <v>7898</v>
      </c>
      <c r="G1901" s="40" t="s">
        <v>7925</v>
      </c>
      <c r="H1901" s="43">
        <f>I1901-1</f>
        <v>42296</v>
      </c>
      <c r="I1901" s="43">
        <f t="shared" si="126"/>
        <v>42297</v>
      </c>
      <c r="J1901" s="40" t="s">
        <v>145</v>
      </c>
      <c r="K1901" s="40">
        <v>100</v>
      </c>
    </row>
    <row r="1902" spans="1:12">
      <c r="A1902" s="40" t="s">
        <v>7953</v>
      </c>
      <c r="B1902" s="48" t="s">
        <v>7927</v>
      </c>
      <c r="C1902" s="44" t="s">
        <v>7928</v>
      </c>
      <c r="D1902" s="41" t="s">
        <v>7929</v>
      </c>
      <c r="E1902" s="40" t="s">
        <v>8131</v>
      </c>
      <c r="F1902" s="40" t="s">
        <v>7901</v>
      </c>
      <c r="G1902" s="40" t="s">
        <v>7940</v>
      </c>
      <c r="H1902" s="43">
        <f>I1902-5</f>
        <v>42297</v>
      </c>
      <c r="I1902" s="43">
        <f t="shared" si="126"/>
        <v>42302</v>
      </c>
      <c r="J1902" s="40" t="s">
        <v>145</v>
      </c>
      <c r="K1902" s="40">
        <v>100</v>
      </c>
    </row>
    <row r="1903" spans="1:12" hidden="1">
      <c r="A1903" s="40" t="s">
        <v>7953</v>
      </c>
      <c r="B1903" s="48" t="s">
        <v>7927</v>
      </c>
      <c r="C1903" s="44" t="s">
        <v>7928</v>
      </c>
      <c r="D1903" s="41" t="s">
        <v>7929</v>
      </c>
      <c r="E1903" s="40" t="s">
        <v>8131</v>
      </c>
      <c r="F1903" s="40" t="s">
        <v>7904</v>
      </c>
      <c r="G1903" s="40" t="s">
        <v>7905</v>
      </c>
      <c r="H1903" s="43">
        <f>I1903-3</f>
        <v>42302</v>
      </c>
      <c r="I1903" s="43">
        <f t="shared" si="126"/>
        <v>42305</v>
      </c>
      <c r="J1903" s="40" t="s">
        <v>145</v>
      </c>
      <c r="K1903" s="40">
        <v>100</v>
      </c>
    </row>
    <row r="1904" spans="1:12" hidden="1">
      <c r="A1904" s="40" t="s">
        <v>7953</v>
      </c>
      <c r="B1904" s="48" t="s">
        <v>7927</v>
      </c>
      <c r="C1904" s="44" t="s">
        <v>7928</v>
      </c>
      <c r="D1904" s="41" t="s">
        <v>7929</v>
      </c>
      <c r="E1904" s="40" t="s">
        <v>8131</v>
      </c>
      <c r="F1904" s="40" t="s">
        <v>7904</v>
      </c>
      <c r="G1904" s="40" t="s">
        <v>7906</v>
      </c>
      <c r="H1904" s="43">
        <f>I1904-2</f>
        <v>42305</v>
      </c>
      <c r="I1904" s="43">
        <f t="shared" si="126"/>
        <v>42307</v>
      </c>
      <c r="J1904" s="40" t="s">
        <v>145</v>
      </c>
      <c r="K1904" s="40">
        <v>100</v>
      </c>
    </row>
    <row r="1905" spans="1:12" hidden="1">
      <c r="A1905" s="40" t="s">
        <v>7953</v>
      </c>
      <c r="B1905" s="48" t="s">
        <v>7927</v>
      </c>
      <c r="C1905" s="44" t="s">
        <v>7928</v>
      </c>
      <c r="D1905" s="41" t="s">
        <v>7929</v>
      </c>
      <c r="E1905" s="40" t="s">
        <v>8131</v>
      </c>
      <c r="F1905" s="40" t="s">
        <v>7904</v>
      </c>
      <c r="G1905" s="40" t="s">
        <v>7907</v>
      </c>
      <c r="H1905" s="43">
        <f>I1905-2</f>
        <v>42307</v>
      </c>
      <c r="I1905" s="43">
        <f t="shared" si="126"/>
        <v>42309</v>
      </c>
      <c r="J1905" s="40" t="s">
        <v>145</v>
      </c>
      <c r="K1905" s="40">
        <v>100</v>
      </c>
    </row>
    <row r="1906" spans="1:12" hidden="1">
      <c r="A1906" s="40" t="s">
        <v>7953</v>
      </c>
      <c r="B1906" s="48" t="s">
        <v>7927</v>
      </c>
      <c r="C1906" s="44" t="s">
        <v>7928</v>
      </c>
      <c r="D1906" s="41" t="s">
        <v>7929</v>
      </c>
      <c r="E1906" s="40" t="s">
        <v>8131</v>
      </c>
      <c r="F1906" s="40" t="s">
        <v>7904</v>
      </c>
      <c r="G1906" s="40" t="s">
        <v>7908</v>
      </c>
      <c r="H1906" s="43">
        <f>I1906-1</f>
        <v>42309</v>
      </c>
      <c r="I1906" s="42">
        <v>42310</v>
      </c>
      <c r="J1906" s="40" t="s">
        <v>145</v>
      </c>
      <c r="K1906" s="40">
        <v>100</v>
      </c>
    </row>
    <row r="1907" spans="1:12" hidden="1">
      <c r="A1907" s="41" t="s">
        <v>8132</v>
      </c>
      <c r="B1907" s="41" t="s">
        <v>65</v>
      </c>
      <c r="C1907" s="41" t="s">
        <v>65</v>
      </c>
      <c r="D1907" s="41" t="s">
        <v>7886</v>
      </c>
      <c r="E1907" s="41" t="s">
        <v>8133</v>
      </c>
      <c r="F1907" s="41" t="s">
        <v>1048</v>
      </c>
      <c r="G1907" s="41" t="s">
        <v>7888</v>
      </c>
      <c r="H1907" s="42">
        <v>42298</v>
      </c>
      <c r="I1907" s="41"/>
      <c r="J1907" s="41"/>
      <c r="K1907" s="41"/>
      <c r="L1907" s="41"/>
    </row>
    <row r="1908" spans="1:12" hidden="1">
      <c r="A1908" s="41" t="s">
        <v>8132</v>
      </c>
      <c r="B1908" s="41" t="s">
        <v>65</v>
      </c>
      <c r="C1908" s="41" t="s">
        <v>65</v>
      </c>
      <c r="D1908" s="41" t="s">
        <v>7886</v>
      </c>
      <c r="E1908" s="41" t="s">
        <v>8133</v>
      </c>
      <c r="F1908" s="41" t="s">
        <v>1048</v>
      </c>
      <c r="G1908" s="41" t="s">
        <v>7889</v>
      </c>
      <c r="H1908" s="42"/>
      <c r="I1908" s="41"/>
      <c r="J1908" s="41"/>
      <c r="K1908" s="41"/>
      <c r="L1908" s="41"/>
    </row>
    <row r="1909" spans="1:12" hidden="1">
      <c r="A1909" s="41" t="s">
        <v>8132</v>
      </c>
      <c r="B1909" s="41" t="s">
        <v>65</v>
      </c>
      <c r="C1909" s="41" t="s">
        <v>65</v>
      </c>
      <c r="D1909" s="41" t="s">
        <v>7886</v>
      </c>
      <c r="E1909" s="41" t="s">
        <v>8133</v>
      </c>
      <c r="F1909" s="41" t="s">
        <v>1048</v>
      </c>
      <c r="G1909" s="41" t="s">
        <v>7890</v>
      </c>
      <c r="H1909" s="41"/>
      <c r="I1909" s="41"/>
      <c r="J1909" s="41"/>
      <c r="K1909" s="41"/>
      <c r="L1909" s="41"/>
    </row>
    <row r="1910" spans="1:12" hidden="1">
      <c r="A1910" s="41" t="s">
        <v>8132</v>
      </c>
      <c r="B1910" s="41" t="s">
        <v>65</v>
      </c>
      <c r="C1910" s="41" t="s">
        <v>65</v>
      </c>
      <c r="D1910" s="41" t="s">
        <v>7886</v>
      </c>
      <c r="E1910" s="41" t="s">
        <v>8133</v>
      </c>
      <c r="F1910" s="41" t="s">
        <v>1048</v>
      </c>
      <c r="G1910" s="41" t="s">
        <v>7891</v>
      </c>
      <c r="H1910" s="42"/>
      <c r="I1910" s="41"/>
      <c r="J1910" s="41"/>
      <c r="K1910" s="41"/>
      <c r="L1910" s="41"/>
    </row>
    <row r="1911" spans="1:12" hidden="1">
      <c r="A1911" s="41" t="s">
        <v>8132</v>
      </c>
      <c r="B1911" s="41" t="s">
        <v>65</v>
      </c>
      <c r="C1911" s="41" t="s">
        <v>65</v>
      </c>
      <c r="D1911" s="41" t="s">
        <v>7886</v>
      </c>
      <c r="E1911" s="41" t="s">
        <v>8133</v>
      </c>
      <c r="F1911" s="41" t="s">
        <v>1048</v>
      </c>
      <c r="G1911" s="41" t="s">
        <v>7892</v>
      </c>
      <c r="H1911" s="44"/>
      <c r="I1911" s="41"/>
      <c r="J1911" s="41"/>
      <c r="K1911" s="41"/>
      <c r="L1911" s="41"/>
    </row>
    <row r="1912" spans="1:12" hidden="1">
      <c r="A1912" s="41" t="s">
        <v>8132</v>
      </c>
      <c r="B1912" s="41" t="s">
        <v>65</v>
      </c>
      <c r="C1912" s="41" t="s">
        <v>65</v>
      </c>
      <c r="D1912" s="41" t="s">
        <v>7886</v>
      </c>
      <c r="E1912" s="41" t="s">
        <v>8133</v>
      </c>
      <c r="F1912" s="41" t="s">
        <v>1048</v>
      </c>
      <c r="G1912" s="41" t="s">
        <v>7893</v>
      </c>
      <c r="H1912" s="44"/>
      <c r="I1912" s="41"/>
      <c r="J1912" s="41"/>
      <c r="K1912" s="41"/>
      <c r="L1912" s="41"/>
    </row>
    <row r="1913" spans="1:12" hidden="1">
      <c r="A1913" s="41" t="s">
        <v>8132</v>
      </c>
      <c r="B1913" s="41" t="s">
        <v>65</v>
      </c>
      <c r="C1913" s="41" t="s">
        <v>65</v>
      </c>
      <c r="D1913" s="41" t="s">
        <v>7886</v>
      </c>
      <c r="E1913" s="41" t="s">
        <v>8133</v>
      </c>
      <c r="F1913" s="41" t="s">
        <v>1048</v>
      </c>
      <c r="G1913" s="41" t="s">
        <v>7894</v>
      </c>
      <c r="H1913" s="42">
        <v>42315</v>
      </c>
      <c r="I1913" s="41"/>
      <c r="J1913" s="41"/>
      <c r="K1913" s="41"/>
      <c r="L1913" s="41"/>
    </row>
    <row r="1914" spans="1:12" hidden="1">
      <c r="A1914" s="40" t="s">
        <v>8132</v>
      </c>
      <c r="B1914" s="40" t="s">
        <v>65</v>
      </c>
      <c r="C1914" s="40" t="s">
        <v>65</v>
      </c>
      <c r="D1914" s="41" t="s">
        <v>7886</v>
      </c>
      <c r="E1914" s="40" t="s">
        <v>8133</v>
      </c>
      <c r="F1914" s="40" t="s">
        <v>7895</v>
      </c>
      <c r="G1914" s="40" t="s">
        <v>7896</v>
      </c>
      <c r="H1914" s="43">
        <f>I1914-2</f>
        <v>42298</v>
      </c>
      <c r="I1914" s="43">
        <f t="shared" ref="I1914:I1920" si="127">H1915</f>
        <v>42300</v>
      </c>
      <c r="J1914" s="40" t="s">
        <v>157</v>
      </c>
      <c r="K1914" s="40">
        <v>100</v>
      </c>
      <c r="L1914" s="39" t="s">
        <v>3641</v>
      </c>
    </row>
    <row r="1915" spans="1:12" hidden="1">
      <c r="A1915" s="40" t="s">
        <v>8132</v>
      </c>
      <c r="B1915" s="40" t="s">
        <v>65</v>
      </c>
      <c r="C1915" s="40" t="s">
        <v>65</v>
      </c>
      <c r="D1915" s="41" t="s">
        <v>7886</v>
      </c>
      <c r="E1915" s="40" t="s">
        <v>8133</v>
      </c>
      <c r="F1915" s="40" t="s">
        <v>7898</v>
      </c>
      <c r="G1915" s="40" t="s">
        <v>7899</v>
      </c>
      <c r="H1915" s="43">
        <f>I1915-1</f>
        <v>42300</v>
      </c>
      <c r="I1915" s="43">
        <f t="shared" si="127"/>
        <v>42301</v>
      </c>
      <c r="J1915" s="40" t="s">
        <v>157</v>
      </c>
      <c r="K1915" s="40">
        <v>100</v>
      </c>
    </row>
    <row r="1916" spans="1:12" hidden="1">
      <c r="A1916" s="40" t="s">
        <v>8132</v>
      </c>
      <c r="B1916" s="40" t="s">
        <v>65</v>
      </c>
      <c r="C1916" s="40" t="s">
        <v>65</v>
      </c>
      <c r="D1916" s="41" t="s">
        <v>7886</v>
      </c>
      <c r="E1916" s="40" t="s">
        <v>8133</v>
      </c>
      <c r="F1916" s="40" t="s">
        <v>7898</v>
      </c>
      <c r="G1916" s="40" t="s">
        <v>7925</v>
      </c>
      <c r="H1916" s="43">
        <f>I1916-1</f>
        <v>42301</v>
      </c>
      <c r="I1916" s="43">
        <f t="shared" si="127"/>
        <v>42302</v>
      </c>
      <c r="J1916" s="40" t="s">
        <v>157</v>
      </c>
      <c r="K1916" s="40">
        <v>100</v>
      </c>
    </row>
    <row r="1917" spans="1:12">
      <c r="A1917" s="40" t="s">
        <v>8132</v>
      </c>
      <c r="B1917" s="40" t="s">
        <v>65</v>
      </c>
      <c r="C1917" s="40" t="s">
        <v>65</v>
      </c>
      <c r="D1917" s="41" t="s">
        <v>7886</v>
      </c>
      <c r="E1917" s="40" t="s">
        <v>8133</v>
      </c>
      <c r="F1917" s="40" t="s">
        <v>7901</v>
      </c>
      <c r="G1917" s="40" t="s">
        <v>7940</v>
      </c>
      <c r="H1917" s="43">
        <f>I1917-5</f>
        <v>42302</v>
      </c>
      <c r="I1917" s="43">
        <f t="shared" si="127"/>
        <v>42307</v>
      </c>
      <c r="J1917" s="40" t="s">
        <v>157</v>
      </c>
      <c r="K1917" s="40">
        <v>100</v>
      </c>
    </row>
    <row r="1918" spans="1:12" hidden="1">
      <c r="A1918" s="40" t="s">
        <v>8132</v>
      </c>
      <c r="B1918" s="40" t="s">
        <v>65</v>
      </c>
      <c r="C1918" s="40" t="s">
        <v>65</v>
      </c>
      <c r="D1918" s="41" t="s">
        <v>7886</v>
      </c>
      <c r="E1918" s="40" t="s">
        <v>8133</v>
      </c>
      <c r="F1918" s="40" t="s">
        <v>7904</v>
      </c>
      <c r="G1918" s="40" t="s">
        <v>7905</v>
      </c>
      <c r="H1918" s="43">
        <f>I1918-3</f>
        <v>42307</v>
      </c>
      <c r="I1918" s="43">
        <f t="shared" si="127"/>
        <v>42310</v>
      </c>
      <c r="J1918" s="40" t="s">
        <v>157</v>
      </c>
      <c r="K1918" s="40">
        <v>100</v>
      </c>
    </row>
    <row r="1919" spans="1:12" hidden="1">
      <c r="A1919" s="40" t="s">
        <v>8132</v>
      </c>
      <c r="B1919" s="40" t="s">
        <v>65</v>
      </c>
      <c r="C1919" s="40" t="s">
        <v>65</v>
      </c>
      <c r="D1919" s="41" t="s">
        <v>7886</v>
      </c>
      <c r="E1919" s="40" t="s">
        <v>8133</v>
      </c>
      <c r="F1919" s="40" t="s">
        <v>7904</v>
      </c>
      <c r="G1919" s="40" t="s">
        <v>7906</v>
      </c>
      <c r="H1919" s="43">
        <f>I1919-2</f>
        <v>42310</v>
      </c>
      <c r="I1919" s="43">
        <f t="shared" si="127"/>
        <v>42312</v>
      </c>
      <c r="J1919" s="40" t="s">
        <v>157</v>
      </c>
      <c r="K1919" s="40">
        <v>100</v>
      </c>
    </row>
    <row r="1920" spans="1:12" hidden="1">
      <c r="A1920" s="40" t="s">
        <v>8132</v>
      </c>
      <c r="B1920" s="40" t="s">
        <v>65</v>
      </c>
      <c r="C1920" s="40" t="s">
        <v>65</v>
      </c>
      <c r="D1920" s="41" t="s">
        <v>7886</v>
      </c>
      <c r="E1920" s="40" t="s">
        <v>8133</v>
      </c>
      <c r="F1920" s="40" t="s">
        <v>7904</v>
      </c>
      <c r="G1920" s="40" t="s">
        <v>7907</v>
      </c>
      <c r="H1920" s="43">
        <f>I1920-2</f>
        <v>42312</v>
      </c>
      <c r="I1920" s="43">
        <f t="shared" si="127"/>
        <v>42314</v>
      </c>
      <c r="J1920" s="40" t="s">
        <v>157</v>
      </c>
      <c r="K1920" s="40">
        <v>100</v>
      </c>
    </row>
    <row r="1921" spans="1:12" hidden="1">
      <c r="A1921" s="40" t="s">
        <v>8132</v>
      </c>
      <c r="B1921" s="40" t="s">
        <v>65</v>
      </c>
      <c r="C1921" s="40" t="s">
        <v>65</v>
      </c>
      <c r="D1921" s="41" t="s">
        <v>7886</v>
      </c>
      <c r="E1921" s="40" t="s">
        <v>8133</v>
      </c>
      <c r="F1921" s="40" t="s">
        <v>7904</v>
      </c>
      <c r="G1921" s="40" t="s">
        <v>7908</v>
      </c>
      <c r="H1921" s="43">
        <f>I1921-1</f>
        <v>42314</v>
      </c>
      <c r="I1921" s="42">
        <v>42315</v>
      </c>
      <c r="J1921" s="40" t="s">
        <v>157</v>
      </c>
      <c r="K1921" s="40">
        <v>100</v>
      </c>
    </row>
    <row r="1922" spans="1:12" hidden="1">
      <c r="A1922" t="s">
        <v>8134</v>
      </c>
      <c r="B1922" s="41" t="s">
        <v>102</v>
      </c>
      <c r="C1922" s="41" t="s">
        <v>65</v>
      </c>
      <c r="D1922" s="41" t="s">
        <v>7914</v>
      </c>
      <c r="E1922" s="41" t="s">
        <v>8135</v>
      </c>
      <c r="F1922" s="41" t="s">
        <v>1048</v>
      </c>
      <c r="G1922" s="41" t="s">
        <v>7888</v>
      </c>
      <c r="H1922" s="42">
        <v>42297</v>
      </c>
      <c r="I1922" s="41"/>
      <c r="J1922" s="41"/>
      <c r="K1922" s="41"/>
      <c r="L1922" s="40"/>
    </row>
    <row r="1923" spans="1:12" hidden="1">
      <c r="A1923" s="46" t="s">
        <v>8134</v>
      </c>
      <c r="B1923" s="41" t="s">
        <v>102</v>
      </c>
      <c r="C1923" s="41" t="s">
        <v>65</v>
      </c>
      <c r="D1923" s="41" t="s">
        <v>7914</v>
      </c>
      <c r="E1923" s="41" t="s">
        <v>8135</v>
      </c>
      <c r="F1923" s="41" t="s">
        <v>1048</v>
      </c>
      <c r="G1923" s="41" t="s">
        <v>7889</v>
      </c>
      <c r="H1923" s="42"/>
      <c r="I1923" s="41"/>
      <c r="J1923" s="41"/>
      <c r="K1923" s="41"/>
      <c r="L1923" s="40"/>
    </row>
    <row r="1924" spans="1:12" hidden="1">
      <c r="A1924" s="46" t="s">
        <v>8134</v>
      </c>
      <c r="B1924" s="41" t="s">
        <v>102</v>
      </c>
      <c r="C1924" s="41" t="s">
        <v>65</v>
      </c>
      <c r="D1924" s="41" t="s">
        <v>7914</v>
      </c>
      <c r="E1924" s="41" t="s">
        <v>8135</v>
      </c>
      <c r="F1924" s="41" t="s">
        <v>1048</v>
      </c>
      <c r="G1924" s="41" t="s">
        <v>7890</v>
      </c>
      <c r="H1924" s="41"/>
      <c r="I1924" s="41"/>
      <c r="J1924" s="41"/>
      <c r="K1924" s="41"/>
      <c r="L1924" s="40"/>
    </row>
    <row r="1925" spans="1:12" hidden="1">
      <c r="A1925" s="46" t="s">
        <v>8134</v>
      </c>
      <c r="B1925" s="41" t="s">
        <v>102</v>
      </c>
      <c r="C1925" s="41" t="s">
        <v>65</v>
      </c>
      <c r="D1925" s="41" t="s">
        <v>7914</v>
      </c>
      <c r="E1925" s="41" t="s">
        <v>8135</v>
      </c>
      <c r="F1925" s="41" t="s">
        <v>1048</v>
      </c>
      <c r="G1925" s="41" t="s">
        <v>7891</v>
      </c>
      <c r="H1925" s="42"/>
      <c r="I1925" s="41"/>
      <c r="J1925" s="41"/>
      <c r="K1925" s="41"/>
      <c r="L1925" s="40"/>
    </row>
    <row r="1926" spans="1:12" hidden="1">
      <c r="A1926" s="46" t="s">
        <v>8134</v>
      </c>
      <c r="B1926" s="41" t="s">
        <v>102</v>
      </c>
      <c r="C1926" s="41" t="s">
        <v>65</v>
      </c>
      <c r="D1926" s="41" t="s">
        <v>7914</v>
      </c>
      <c r="E1926" s="41" t="s">
        <v>8135</v>
      </c>
      <c r="F1926" s="41" t="s">
        <v>1048</v>
      </c>
      <c r="G1926" s="41" t="s">
        <v>7892</v>
      </c>
      <c r="H1926" s="44"/>
      <c r="I1926" s="41"/>
      <c r="J1926" s="41"/>
      <c r="K1926" s="41"/>
      <c r="L1926" s="40"/>
    </row>
    <row r="1927" spans="1:12" hidden="1">
      <c r="A1927" s="46" t="s">
        <v>8134</v>
      </c>
      <c r="B1927" s="41" t="s">
        <v>102</v>
      </c>
      <c r="C1927" s="41" t="s">
        <v>65</v>
      </c>
      <c r="D1927" s="41" t="s">
        <v>7914</v>
      </c>
      <c r="E1927" s="41" t="s">
        <v>8135</v>
      </c>
      <c r="F1927" s="41" t="s">
        <v>1048</v>
      </c>
      <c r="G1927" s="41" t="s">
        <v>7893</v>
      </c>
      <c r="H1927" s="44"/>
      <c r="I1927" s="41"/>
      <c r="J1927" s="41"/>
      <c r="K1927" s="41"/>
      <c r="L1927" s="40"/>
    </row>
    <row r="1928" spans="1:12" hidden="1">
      <c r="A1928" s="46" t="s">
        <v>8134</v>
      </c>
      <c r="B1928" s="41" t="s">
        <v>102</v>
      </c>
      <c r="C1928" s="41" t="s">
        <v>65</v>
      </c>
      <c r="D1928" s="41" t="s">
        <v>7914</v>
      </c>
      <c r="E1928" s="41" t="s">
        <v>8135</v>
      </c>
      <c r="F1928" s="41" t="s">
        <v>1048</v>
      </c>
      <c r="G1928" s="41" t="s">
        <v>7894</v>
      </c>
      <c r="H1928" s="42">
        <v>42314</v>
      </c>
      <c r="I1928" s="41"/>
      <c r="J1928" s="41"/>
      <c r="K1928" s="41"/>
      <c r="L1928" s="40"/>
    </row>
    <row r="1929" spans="1:12" hidden="1">
      <c r="A1929" s="46" t="s">
        <v>8134</v>
      </c>
      <c r="B1929" s="40" t="s">
        <v>102</v>
      </c>
      <c r="C1929" s="40" t="s">
        <v>65</v>
      </c>
      <c r="D1929" s="41" t="s">
        <v>7914</v>
      </c>
      <c r="E1929" s="40" t="s">
        <v>8135</v>
      </c>
      <c r="F1929" s="40" t="s">
        <v>7895</v>
      </c>
      <c r="G1929" s="40" t="s">
        <v>7896</v>
      </c>
      <c r="H1929" s="43">
        <f>I1929-2</f>
        <v>42297</v>
      </c>
      <c r="I1929" s="43">
        <f t="shared" ref="I1929:I1935" si="128">H1930</f>
        <v>42299</v>
      </c>
      <c r="J1929" s="40" t="s">
        <v>157</v>
      </c>
      <c r="K1929" s="40">
        <v>100</v>
      </c>
      <c r="L1929" s="40"/>
    </row>
    <row r="1930" spans="1:12" hidden="1">
      <c r="A1930" s="46" t="s">
        <v>8134</v>
      </c>
      <c r="B1930" s="40" t="s">
        <v>102</v>
      </c>
      <c r="C1930" s="40" t="s">
        <v>65</v>
      </c>
      <c r="D1930" s="41" t="s">
        <v>7914</v>
      </c>
      <c r="E1930" s="40" t="s">
        <v>8135</v>
      </c>
      <c r="F1930" s="40" t="s">
        <v>7898</v>
      </c>
      <c r="G1930" s="40" t="s">
        <v>7899</v>
      </c>
      <c r="H1930" s="43">
        <f>I1930-1</f>
        <v>42299</v>
      </c>
      <c r="I1930" s="43">
        <f t="shared" si="128"/>
        <v>42300</v>
      </c>
      <c r="J1930" s="40" t="s">
        <v>157</v>
      </c>
      <c r="K1930" s="40">
        <v>100</v>
      </c>
      <c r="L1930" s="40"/>
    </row>
    <row r="1931" spans="1:12" hidden="1">
      <c r="A1931" s="46" t="s">
        <v>8134</v>
      </c>
      <c r="B1931" s="40" t="s">
        <v>102</v>
      </c>
      <c r="C1931" s="40" t="s">
        <v>65</v>
      </c>
      <c r="D1931" s="41" t="s">
        <v>7914</v>
      </c>
      <c r="E1931" s="40" t="s">
        <v>8135</v>
      </c>
      <c r="F1931" s="40" t="s">
        <v>7898</v>
      </c>
      <c r="G1931" s="40" t="s">
        <v>7900</v>
      </c>
      <c r="H1931" s="43">
        <f>I1931-1</f>
        <v>42300</v>
      </c>
      <c r="I1931" s="43">
        <f t="shared" si="128"/>
        <v>42301</v>
      </c>
      <c r="J1931" s="40" t="s">
        <v>157</v>
      </c>
      <c r="K1931" s="40">
        <v>100</v>
      </c>
      <c r="L1931" s="40"/>
    </row>
    <row r="1932" spans="1:12">
      <c r="A1932" s="46" t="s">
        <v>8134</v>
      </c>
      <c r="B1932" s="40" t="s">
        <v>102</v>
      </c>
      <c r="C1932" s="40" t="s">
        <v>65</v>
      </c>
      <c r="D1932" s="41" t="s">
        <v>7914</v>
      </c>
      <c r="E1932" s="40" t="s">
        <v>8135</v>
      </c>
      <c r="F1932" s="40" t="s">
        <v>7901</v>
      </c>
      <c r="G1932" s="40" t="s">
        <v>7902</v>
      </c>
      <c r="H1932" s="43">
        <f>I1932-5</f>
        <v>42301</v>
      </c>
      <c r="I1932" s="43">
        <f t="shared" si="128"/>
        <v>42306</v>
      </c>
      <c r="J1932" s="40" t="s">
        <v>157</v>
      </c>
      <c r="K1932" s="40">
        <v>100</v>
      </c>
      <c r="L1932" s="40"/>
    </row>
    <row r="1933" spans="1:12" hidden="1">
      <c r="A1933" s="46" t="s">
        <v>8134</v>
      </c>
      <c r="B1933" s="40" t="s">
        <v>102</v>
      </c>
      <c r="C1933" s="40" t="s">
        <v>65</v>
      </c>
      <c r="D1933" s="41" t="s">
        <v>7914</v>
      </c>
      <c r="E1933" s="40" t="s">
        <v>8135</v>
      </c>
      <c r="F1933" s="40" t="s">
        <v>7904</v>
      </c>
      <c r="G1933" s="40" t="s">
        <v>7905</v>
      </c>
      <c r="H1933" s="43">
        <f>I1933-3</f>
        <v>42306</v>
      </c>
      <c r="I1933" s="43">
        <f t="shared" si="128"/>
        <v>42309</v>
      </c>
      <c r="J1933" s="40" t="s">
        <v>157</v>
      </c>
      <c r="K1933" s="40">
        <v>100</v>
      </c>
      <c r="L1933" s="40"/>
    </row>
    <row r="1934" spans="1:12" hidden="1">
      <c r="A1934" s="46" t="s">
        <v>8134</v>
      </c>
      <c r="B1934" s="40" t="s">
        <v>102</v>
      </c>
      <c r="C1934" s="40" t="s">
        <v>65</v>
      </c>
      <c r="D1934" s="41" t="s">
        <v>7914</v>
      </c>
      <c r="E1934" s="40" t="s">
        <v>8135</v>
      </c>
      <c r="F1934" s="40" t="s">
        <v>7904</v>
      </c>
      <c r="G1934" s="40" t="s">
        <v>7906</v>
      </c>
      <c r="H1934" s="43">
        <f>I1934-2</f>
        <v>42309</v>
      </c>
      <c r="I1934" s="43">
        <f t="shared" si="128"/>
        <v>42311</v>
      </c>
      <c r="J1934" s="40" t="s">
        <v>157</v>
      </c>
      <c r="K1934" s="40">
        <v>100</v>
      </c>
      <c r="L1934" s="40"/>
    </row>
    <row r="1935" spans="1:12" hidden="1">
      <c r="A1935" s="46" t="s">
        <v>8134</v>
      </c>
      <c r="B1935" s="40" t="s">
        <v>102</v>
      </c>
      <c r="C1935" s="40" t="s">
        <v>65</v>
      </c>
      <c r="D1935" s="41" t="s">
        <v>7914</v>
      </c>
      <c r="E1935" s="40" t="s">
        <v>8135</v>
      </c>
      <c r="F1935" s="40" t="s">
        <v>7904</v>
      </c>
      <c r="G1935" s="40" t="s">
        <v>7907</v>
      </c>
      <c r="H1935" s="43">
        <f>I1935-2</f>
        <v>42311</v>
      </c>
      <c r="I1935" s="43">
        <f t="shared" si="128"/>
        <v>42313</v>
      </c>
      <c r="J1935" s="40" t="s">
        <v>157</v>
      </c>
      <c r="K1935" s="40">
        <v>100</v>
      </c>
      <c r="L1935" s="40"/>
    </row>
    <row r="1936" spans="1:12" hidden="1">
      <c r="A1936" s="46" t="s">
        <v>8134</v>
      </c>
      <c r="B1936" s="40" t="s">
        <v>102</v>
      </c>
      <c r="C1936" s="40" t="s">
        <v>65</v>
      </c>
      <c r="D1936" s="41" t="s">
        <v>7914</v>
      </c>
      <c r="E1936" s="40" t="s">
        <v>8135</v>
      </c>
      <c r="F1936" s="40" t="s">
        <v>7904</v>
      </c>
      <c r="G1936" s="40" t="s">
        <v>7908</v>
      </c>
      <c r="H1936" s="43">
        <f>I1936-1</f>
        <v>42313</v>
      </c>
      <c r="I1936" s="42">
        <v>42314</v>
      </c>
      <c r="J1936" s="40" t="s">
        <v>157</v>
      </c>
      <c r="K1936" s="40">
        <v>100</v>
      </c>
    </row>
    <row r="1937" spans="1:11" hidden="1">
      <c r="A1937" s="41" t="s">
        <v>6628</v>
      </c>
      <c r="B1937" s="41" t="s">
        <v>52</v>
      </c>
      <c r="C1937" s="41" t="s">
        <v>52</v>
      </c>
      <c r="D1937" s="41" t="s">
        <v>7886</v>
      </c>
      <c r="E1937" s="41" t="s">
        <v>8136</v>
      </c>
      <c r="F1937" s="41" t="s">
        <v>1048</v>
      </c>
      <c r="G1937" s="41" t="s">
        <v>7888</v>
      </c>
      <c r="H1937" s="42">
        <v>42305</v>
      </c>
      <c r="I1937" s="41"/>
    </row>
    <row r="1938" spans="1:11" hidden="1">
      <c r="A1938" s="41" t="s">
        <v>6628</v>
      </c>
      <c r="B1938" s="41" t="s">
        <v>52</v>
      </c>
      <c r="C1938" s="41" t="s">
        <v>52</v>
      </c>
      <c r="D1938" s="41" t="s">
        <v>7886</v>
      </c>
      <c r="E1938" s="41" t="s">
        <v>8136</v>
      </c>
      <c r="F1938" s="41" t="s">
        <v>1048</v>
      </c>
      <c r="G1938" s="41" t="s">
        <v>7889</v>
      </c>
      <c r="H1938" s="42">
        <v>42384</v>
      </c>
      <c r="I1938" s="41"/>
    </row>
    <row r="1939" spans="1:11" hidden="1">
      <c r="A1939" s="41" t="s">
        <v>6628</v>
      </c>
      <c r="B1939" s="41" t="s">
        <v>52</v>
      </c>
      <c r="C1939" s="41" t="s">
        <v>52</v>
      </c>
      <c r="D1939" s="41" t="s">
        <v>7886</v>
      </c>
      <c r="E1939" s="41" t="s">
        <v>8136</v>
      </c>
      <c r="F1939" s="41" t="s">
        <v>1048</v>
      </c>
      <c r="G1939" s="41" t="s">
        <v>7890</v>
      </c>
      <c r="I1939" s="41"/>
    </row>
    <row r="1940" spans="1:11" hidden="1">
      <c r="A1940" s="41" t="s">
        <v>6628</v>
      </c>
      <c r="B1940" s="41" t="s">
        <v>52</v>
      </c>
      <c r="C1940" s="41" t="s">
        <v>52</v>
      </c>
      <c r="D1940" s="41" t="s">
        <v>7886</v>
      </c>
      <c r="E1940" s="41" t="s">
        <v>8136</v>
      </c>
      <c r="F1940" s="41" t="s">
        <v>1048</v>
      </c>
      <c r="G1940" s="41" t="s">
        <v>7891</v>
      </c>
      <c r="H1940" s="43">
        <v>42436</v>
      </c>
      <c r="I1940" s="41"/>
    </row>
    <row r="1941" spans="1:11" hidden="1">
      <c r="A1941" s="41" t="s">
        <v>6628</v>
      </c>
      <c r="B1941" s="41" t="s">
        <v>52</v>
      </c>
      <c r="C1941" s="41" t="s">
        <v>52</v>
      </c>
      <c r="D1941" s="41" t="s">
        <v>7886</v>
      </c>
      <c r="E1941" s="41" t="s">
        <v>8136</v>
      </c>
      <c r="F1941" s="41" t="s">
        <v>1048</v>
      </c>
      <c r="G1941" s="41" t="s">
        <v>7892</v>
      </c>
      <c r="H1941" s="42"/>
      <c r="I1941" s="41"/>
    </row>
    <row r="1942" spans="1:11" hidden="1">
      <c r="A1942" s="41" t="s">
        <v>6628</v>
      </c>
      <c r="B1942" s="41" t="s">
        <v>52</v>
      </c>
      <c r="C1942" s="41" t="s">
        <v>52</v>
      </c>
      <c r="D1942" s="41" t="s">
        <v>7886</v>
      </c>
      <c r="E1942" s="41" t="s">
        <v>8136</v>
      </c>
      <c r="F1942" s="41" t="s">
        <v>1048</v>
      </c>
      <c r="G1942" s="41" t="s">
        <v>7893</v>
      </c>
      <c r="H1942" s="42"/>
      <c r="I1942" s="41"/>
    </row>
    <row r="1943" spans="1:11" hidden="1">
      <c r="A1943" s="41" t="s">
        <v>6628</v>
      </c>
      <c r="B1943" s="41" t="s">
        <v>52</v>
      </c>
      <c r="C1943" s="41" t="s">
        <v>52</v>
      </c>
      <c r="D1943" s="41" t="s">
        <v>7886</v>
      </c>
      <c r="E1943" s="41" t="s">
        <v>8136</v>
      </c>
      <c r="F1943" s="41" t="s">
        <v>1048</v>
      </c>
      <c r="G1943" s="41" t="s">
        <v>7894</v>
      </c>
      <c r="H1943" s="42">
        <v>42353</v>
      </c>
      <c r="I1943" s="41"/>
    </row>
    <row r="1944" spans="1:11" hidden="1">
      <c r="A1944" s="40" t="s">
        <v>6628</v>
      </c>
      <c r="B1944" s="40" t="s">
        <v>52</v>
      </c>
      <c r="C1944" s="40" t="s">
        <v>52</v>
      </c>
      <c r="D1944" s="41" t="s">
        <v>7886</v>
      </c>
      <c r="E1944" s="40" t="s">
        <v>8136</v>
      </c>
      <c r="F1944" s="40" t="s">
        <v>7895</v>
      </c>
      <c r="G1944" s="40" t="s">
        <v>7896</v>
      </c>
      <c r="H1944" s="43">
        <f>I1944-2</f>
        <v>42336</v>
      </c>
      <c r="I1944" s="43">
        <f t="shared" ref="I1944:I1950" si="129">H1945</f>
        <v>42338</v>
      </c>
      <c r="J1944" s="40" t="s">
        <v>4365</v>
      </c>
      <c r="K1944" s="40">
        <v>100</v>
      </c>
    </row>
    <row r="1945" spans="1:11" hidden="1">
      <c r="A1945" s="40" t="s">
        <v>6628</v>
      </c>
      <c r="B1945" s="40" t="s">
        <v>52</v>
      </c>
      <c r="C1945" s="40" t="s">
        <v>52</v>
      </c>
      <c r="D1945" s="41" t="s">
        <v>7886</v>
      </c>
      <c r="E1945" s="40" t="s">
        <v>8136</v>
      </c>
      <c r="F1945" s="40" t="s">
        <v>7898</v>
      </c>
      <c r="G1945" s="40" t="s">
        <v>7899</v>
      </c>
      <c r="H1945" s="43">
        <f>I1945-1</f>
        <v>42338</v>
      </c>
      <c r="I1945" s="43">
        <f t="shared" si="129"/>
        <v>42339</v>
      </c>
      <c r="J1945" s="40" t="s">
        <v>4365</v>
      </c>
      <c r="K1945" s="40">
        <v>100</v>
      </c>
    </row>
    <row r="1946" spans="1:11" hidden="1">
      <c r="A1946" s="40" t="s">
        <v>6628</v>
      </c>
      <c r="B1946" s="40" t="s">
        <v>52</v>
      </c>
      <c r="C1946" s="40" t="s">
        <v>52</v>
      </c>
      <c r="D1946" s="41" t="s">
        <v>7886</v>
      </c>
      <c r="E1946" s="40" t="s">
        <v>8136</v>
      </c>
      <c r="F1946" s="40" t="s">
        <v>7898</v>
      </c>
      <c r="G1946" s="40" t="s">
        <v>7900</v>
      </c>
      <c r="H1946" s="43">
        <f>I1946-1</f>
        <v>42339</v>
      </c>
      <c r="I1946" s="43">
        <f t="shared" si="129"/>
        <v>42340</v>
      </c>
      <c r="J1946" s="40" t="s">
        <v>4365</v>
      </c>
      <c r="K1946" s="40">
        <v>100</v>
      </c>
    </row>
    <row r="1947" spans="1:11">
      <c r="A1947" s="40" t="s">
        <v>6628</v>
      </c>
      <c r="B1947" s="40" t="s">
        <v>52</v>
      </c>
      <c r="C1947" s="40" t="s">
        <v>52</v>
      </c>
      <c r="D1947" s="41" t="s">
        <v>7886</v>
      </c>
      <c r="E1947" s="40" t="s">
        <v>8136</v>
      </c>
      <c r="F1947" s="40" t="s">
        <v>7901</v>
      </c>
      <c r="G1947" s="40" t="s">
        <v>7902</v>
      </c>
      <c r="H1947" s="43">
        <f>I1947-5</f>
        <v>42340</v>
      </c>
      <c r="I1947" s="43">
        <f t="shared" si="129"/>
        <v>42345</v>
      </c>
      <c r="J1947" s="40" t="s">
        <v>4365</v>
      </c>
      <c r="K1947" s="40">
        <v>100</v>
      </c>
    </row>
    <row r="1948" spans="1:11" hidden="1">
      <c r="A1948" s="40" t="s">
        <v>6628</v>
      </c>
      <c r="B1948" s="40" t="s">
        <v>52</v>
      </c>
      <c r="C1948" s="40" t="s">
        <v>52</v>
      </c>
      <c r="D1948" s="41" t="s">
        <v>7886</v>
      </c>
      <c r="E1948" s="40" t="s">
        <v>8136</v>
      </c>
      <c r="F1948" s="40" t="s">
        <v>7904</v>
      </c>
      <c r="G1948" s="40" t="s">
        <v>7905</v>
      </c>
      <c r="H1948" s="43">
        <f>I1948-3</f>
        <v>42345</v>
      </c>
      <c r="I1948" s="43">
        <f t="shared" si="129"/>
        <v>42348</v>
      </c>
      <c r="J1948" s="40" t="s">
        <v>4365</v>
      </c>
      <c r="K1948" s="40">
        <v>100</v>
      </c>
    </row>
    <row r="1949" spans="1:11" hidden="1">
      <c r="A1949" s="40" t="s">
        <v>6628</v>
      </c>
      <c r="B1949" s="40" t="s">
        <v>52</v>
      </c>
      <c r="C1949" s="40" t="s">
        <v>52</v>
      </c>
      <c r="D1949" s="41" t="s">
        <v>7886</v>
      </c>
      <c r="E1949" s="40" t="s">
        <v>8136</v>
      </c>
      <c r="F1949" s="40" t="s">
        <v>7904</v>
      </c>
      <c r="G1949" s="40" t="s">
        <v>7906</v>
      </c>
      <c r="H1949" s="43">
        <f>I1949-2</f>
        <v>42348</v>
      </c>
      <c r="I1949" s="43">
        <f t="shared" si="129"/>
        <v>42350</v>
      </c>
      <c r="J1949" s="40" t="s">
        <v>4365</v>
      </c>
      <c r="K1949" s="40">
        <v>100</v>
      </c>
    </row>
    <row r="1950" spans="1:11" hidden="1">
      <c r="A1950" s="40" t="s">
        <v>6628</v>
      </c>
      <c r="B1950" s="40" t="s">
        <v>52</v>
      </c>
      <c r="C1950" s="40" t="s">
        <v>52</v>
      </c>
      <c r="D1950" s="41" t="s">
        <v>7886</v>
      </c>
      <c r="E1950" s="40" t="s">
        <v>8136</v>
      </c>
      <c r="F1950" s="40" t="s">
        <v>7904</v>
      </c>
      <c r="G1950" s="40" t="s">
        <v>7907</v>
      </c>
      <c r="H1950" s="43">
        <f>I1950-2</f>
        <v>42350</v>
      </c>
      <c r="I1950" s="43">
        <f t="shared" si="129"/>
        <v>42352</v>
      </c>
      <c r="J1950" s="40" t="s">
        <v>4365</v>
      </c>
      <c r="K1950" s="40">
        <v>100</v>
      </c>
    </row>
    <row r="1951" spans="1:11" hidden="1">
      <c r="A1951" s="40" t="s">
        <v>6628</v>
      </c>
      <c r="B1951" s="40" t="s">
        <v>52</v>
      </c>
      <c r="C1951" s="40" t="s">
        <v>52</v>
      </c>
      <c r="D1951" s="41" t="s">
        <v>7886</v>
      </c>
      <c r="E1951" s="40" t="s">
        <v>8136</v>
      </c>
      <c r="F1951" s="40" t="s">
        <v>7904</v>
      </c>
      <c r="G1951" s="40" t="s">
        <v>7908</v>
      </c>
      <c r="H1951" s="43">
        <f>I1951-1</f>
        <v>42352</v>
      </c>
      <c r="I1951" s="42">
        <v>42353</v>
      </c>
      <c r="J1951" s="40" t="s">
        <v>4365</v>
      </c>
      <c r="K1951" s="40">
        <v>100</v>
      </c>
    </row>
    <row r="1952" spans="1:11" hidden="1">
      <c r="A1952" s="49" t="s">
        <v>8137</v>
      </c>
      <c r="B1952" s="49" t="s">
        <v>65</v>
      </c>
      <c r="C1952" s="49" t="s">
        <v>65</v>
      </c>
      <c r="D1952" s="41" t="s">
        <v>7886</v>
      </c>
      <c r="E1952" s="49" t="s">
        <v>8138</v>
      </c>
      <c r="F1952" s="41" t="s">
        <v>1048</v>
      </c>
      <c r="G1952" s="41" t="s">
        <v>7888</v>
      </c>
      <c r="H1952" s="42">
        <v>42305</v>
      </c>
      <c r="I1952" s="41"/>
    </row>
    <row r="1953" spans="1:12" hidden="1">
      <c r="A1953" s="49" t="s">
        <v>8137</v>
      </c>
      <c r="B1953" s="49" t="s">
        <v>65</v>
      </c>
      <c r="C1953" s="49" t="s">
        <v>65</v>
      </c>
      <c r="D1953" s="41" t="s">
        <v>7886</v>
      </c>
      <c r="E1953" s="49" t="s">
        <v>8138</v>
      </c>
      <c r="F1953" s="41" t="s">
        <v>1048</v>
      </c>
      <c r="G1953" s="41" t="s">
        <v>7889</v>
      </c>
      <c r="H1953" s="42">
        <v>42286</v>
      </c>
      <c r="I1953" s="41"/>
    </row>
    <row r="1954" spans="1:12" hidden="1">
      <c r="A1954" s="49" t="s">
        <v>8137</v>
      </c>
      <c r="B1954" s="49" t="s">
        <v>65</v>
      </c>
      <c r="C1954" s="49" t="s">
        <v>65</v>
      </c>
      <c r="D1954" s="41" t="s">
        <v>7886</v>
      </c>
      <c r="E1954" s="49" t="s">
        <v>8138</v>
      </c>
      <c r="F1954" s="41" t="s">
        <v>1048</v>
      </c>
      <c r="G1954" s="41" t="s">
        <v>7890</v>
      </c>
      <c r="I1954" s="41"/>
    </row>
    <row r="1955" spans="1:12" hidden="1">
      <c r="A1955" s="49" t="s">
        <v>8137</v>
      </c>
      <c r="B1955" s="49" t="s">
        <v>65</v>
      </c>
      <c r="C1955" s="49" t="s">
        <v>65</v>
      </c>
      <c r="D1955" s="41" t="s">
        <v>7886</v>
      </c>
      <c r="E1955" s="49" t="s">
        <v>8138</v>
      </c>
      <c r="F1955" s="41" t="s">
        <v>1048</v>
      </c>
      <c r="G1955" s="41" t="s">
        <v>7891</v>
      </c>
      <c r="H1955" s="43">
        <v>42317</v>
      </c>
      <c r="I1955" s="41"/>
    </row>
    <row r="1956" spans="1:12" hidden="1">
      <c r="A1956" s="49" t="s">
        <v>8137</v>
      </c>
      <c r="B1956" s="49" t="s">
        <v>65</v>
      </c>
      <c r="C1956" s="49" t="s">
        <v>65</v>
      </c>
      <c r="D1956" s="41" t="s">
        <v>7886</v>
      </c>
      <c r="E1956" s="49" t="s">
        <v>8138</v>
      </c>
      <c r="F1956" s="41" t="s">
        <v>1048</v>
      </c>
      <c r="G1956" s="41" t="s">
        <v>7892</v>
      </c>
      <c r="H1956" s="42"/>
      <c r="I1956" s="41"/>
    </row>
    <row r="1957" spans="1:12" hidden="1">
      <c r="A1957" s="49" t="s">
        <v>8137</v>
      </c>
      <c r="B1957" s="49" t="s">
        <v>65</v>
      </c>
      <c r="C1957" s="49" t="s">
        <v>65</v>
      </c>
      <c r="D1957" s="41" t="s">
        <v>7886</v>
      </c>
      <c r="E1957" s="49" t="s">
        <v>8138</v>
      </c>
      <c r="F1957" s="41" t="s">
        <v>1048</v>
      </c>
      <c r="G1957" s="41" t="s">
        <v>7893</v>
      </c>
      <c r="H1957" s="42"/>
      <c r="I1957" s="41"/>
    </row>
    <row r="1958" spans="1:12" hidden="1">
      <c r="A1958" s="49" t="s">
        <v>8137</v>
      </c>
      <c r="B1958" s="49" t="s">
        <v>65</v>
      </c>
      <c r="C1958" s="49" t="s">
        <v>65</v>
      </c>
      <c r="D1958" s="41" t="s">
        <v>7886</v>
      </c>
      <c r="E1958" s="49" t="s">
        <v>8138</v>
      </c>
      <c r="F1958" s="41" t="s">
        <v>1048</v>
      </c>
      <c r="G1958" s="41" t="s">
        <v>7894</v>
      </c>
      <c r="H1958" s="42">
        <v>42323</v>
      </c>
      <c r="I1958" s="41"/>
    </row>
    <row r="1959" spans="1:12" hidden="1">
      <c r="A1959" s="49" t="s">
        <v>8137</v>
      </c>
      <c r="B1959" s="49" t="s">
        <v>65</v>
      </c>
      <c r="C1959" s="49" t="s">
        <v>65</v>
      </c>
      <c r="D1959" s="41" t="s">
        <v>7886</v>
      </c>
      <c r="E1959" s="48" t="s">
        <v>8138</v>
      </c>
      <c r="F1959" s="40" t="s">
        <v>7895</v>
      </c>
      <c r="G1959" s="40" t="s">
        <v>7896</v>
      </c>
      <c r="H1959" s="43">
        <f>I1959-2</f>
        <v>42306</v>
      </c>
      <c r="I1959" s="43">
        <f t="shared" ref="I1959:I1965" si="130">H1960</f>
        <v>42308</v>
      </c>
      <c r="J1959" s="40" t="s">
        <v>94</v>
      </c>
      <c r="K1959" s="40">
        <v>100</v>
      </c>
    </row>
    <row r="1960" spans="1:12" hidden="1">
      <c r="A1960" s="48" t="s">
        <v>8137</v>
      </c>
      <c r="B1960" s="48" t="s">
        <v>65</v>
      </c>
      <c r="C1960" s="48" t="s">
        <v>65</v>
      </c>
      <c r="D1960" s="41" t="s">
        <v>7886</v>
      </c>
      <c r="E1960" s="48" t="s">
        <v>8138</v>
      </c>
      <c r="F1960" s="40" t="s">
        <v>7898</v>
      </c>
      <c r="G1960" s="40" t="s">
        <v>7899</v>
      </c>
      <c r="H1960" s="43">
        <f>I1960-1</f>
        <v>42308</v>
      </c>
      <c r="I1960" s="43">
        <f t="shared" si="130"/>
        <v>42309</v>
      </c>
      <c r="J1960" s="40" t="s">
        <v>94</v>
      </c>
      <c r="K1960" s="40">
        <v>100</v>
      </c>
    </row>
    <row r="1961" spans="1:12" hidden="1">
      <c r="A1961" s="48" t="s">
        <v>8137</v>
      </c>
      <c r="B1961" s="48" t="s">
        <v>65</v>
      </c>
      <c r="C1961" s="48" t="s">
        <v>65</v>
      </c>
      <c r="D1961" s="41" t="s">
        <v>7886</v>
      </c>
      <c r="E1961" s="48" t="s">
        <v>8138</v>
      </c>
      <c r="F1961" s="40" t="s">
        <v>7898</v>
      </c>
      <c r="G1961" s="40" t="s">
        <v>7900</v>
      </c>
      <c r="H1961" s="43">
        <f>I1961-1</f>
        <v>42309</v>
      </c>
      <c r="I1961" s="43">
        <f t="shared" si="130"/>
        <v>42310</v>
      </c>
      <c r="J1961" s="40" t="s">
        <v>94</v>
      </c>
      <c r="K1961" s="40">
        <v>100</v>
      </c>
    </row>
    <row r="1962" spans="1:12">
      <c r="A1962" s="48" t="s">
        <v>8137</v>
      </c>
      <c r="B1962" s="48" t="s">
        <v>65</v>
      </c>
      <c r="C1962" s="48" t="s">
        <v>65</v>
      </c>
      <c r="D1962" s="41" t="s">
        <v>7886</v>
      </c>
      <c r="E1962" s="48" t="s">
        <v>8138</v>
      </c>
      <c r="F1962" s="40" t="s">
        <v>7901</v>
      </c>
      <c r="G1962" s="40" t="s">
        <v>7902</v>
      </c>
      <c r="H1962" s="43">
        <f>I1962-5</f>
        <v>42310</v>
      </c>
      <c r="I1962" s="43">
        <f t="shared" si="130"/>
        <v>42315</v>
      </c>
      <c r="J1962" s="40" t="s">
        <v>94</v>
      </c>
      <c r="K1962" s="40">
        <v>100</v>
      </c>
    </row>
    <row r="1963" spans="1:12" hidden="1">
      <c r="A1963" s="48" t="s">
        <v>8137</v>
      </c>
      <c r="B1963" s="48" t="s">
        <v>65</v>
      </c>
      <c r="C1963" s="48" t="s">
        <v>65</v>
      </c>
      <c r="D1963" s="41" t="s">
        <v>7886</v>
      </c>
      <c r="E1963" s="48" t="s">
        <v>8138</v>
      </c>
      <c r="F1963" s="40" t="s">
        <v>7904</v>
      </c>
      <c r="G1963" s="40" t="s">
        <v>7905</v>
      </c>
      <c r="H1963" s="43">
        <f>I1963-3</f>
        <v>42315</v>
      </c>
      <c r="I1963" s="43">
        <f t="shared" si="130"/>
        <v>42318</v>
      </c>
      <c r="J1963" s="40" t="s">
        <v>94</v>
      </c>
      <c r="K1963" s="40">
        <v>100</v>
      </c>
    </row>
    <row r="1964" spans="1:12" hidden="1">
      <c r="A1964" s="48" t="s">
        <v>8137</v>
      </c>
      <c r="B1964" s="48" t="s">
        <v>65</v>
      </c>
      <c r="C1964" s="48" t="s">
        <v>65</v>
      </c>
      <c r="D1964" s="41" t="s">
        <v>7886</v>
      </c>
      <c r="E1964" s="48" t="s">
        <v>8138</v>
      </c>
      <c r="F1964" s="40" t="s">
        <v>7904</v>
      </c>
      <c r="G1964" s="40" t="s">
        <v>7906</v>
      </c>
      <c r="H1964" s="43">
        <f>I1964-2</f>
        <v>42318</v>
      </c>
      <c r="I1964" s="43">
        <f t="shared" si="130"/>
        <v>42320</v>
      </c>
      <c r="J1964" s="40" t="s">
        <v>94</v>
      </c>
      <c r="K1964" s="40">
        <v>100</v>
      </c>
    </row>
    <row r="1965" spans="1:12" hidden="1">
      <c r="A1965" s="48" t="s">
        <v>8137</v>
      </c>
      <c r="B1965" s="48" t="s">
        <v>65</v>
      </c>
      <c r="C1965" s="48" t="s">
        <v>65</v>
      </c>
      <c r="D1965" s="41" t="s">
        <v>7886</v>
      </c>
      <c r="E1965" s="48" t="s">
        <v>8138</v>
      </c>
      <c r="F1965" s="40" t="s">
        <v>7904</v>
      </c>
      <c r="G1965" s="40" t="s">
        <v>7907</v>
      </c>
      <c r="H1965" s="43">
        <f>I1965-2</f>
        <v>42320</v>
      </c>
      <c r="I1965" s="43">
        <f t="shared" si="130"/>
        <v>42322</v>
      </c>
      <c r="J1965" s="40" t="s">
        <v>94</v>
      </c>
      <c r="K1965" s="40">
        <v>100</v>
      </c>
    </row>
    <row r="1966" spans="1:12" hidden="1">
      <c r="A1966" s="48" t="s">
        <v>8137</v>
      </c>
      <c r="B1966" s="48" t="s">
        <v>65</v>
      </c>
      <c r="C1966" s="48" t="s">
        <v>65</v>
      </c>
      <c r="D1966" s="41" t="s">
        <v>7886</v>
      </c>
      <c r="E1966" s="48" t="s">
        <v>8138</v>
      </c>
      <c r="F1966" s="40" t="s">
        <v>7904</v>
      </c>
      <c r="G1966" s="40" t="s">
        <v>7908</v>
      </c>
      <c r="H1966" s="43">
        <f>I1966-1</f>
        <v>42322</v>
      </c>
      <c r="I1966" s="42">
        <v>42323</v>
      </c>
      <c r="J1966" s="40" t="s">
        <v>94</v>
      </c>
      <c r="K1966" s="40">
        <v>100</v>
      </c>
    </row>
    <row r="1967" spans="1:12" hidden="1">
      <c r="A1967" s="41" t="s">
        <v>8139</v>
      </c>
      <c r="B1967" s="41" t="s">
        <v>102</v>
      </c>
      <c r="C1967" s="41" t="s">
        <v>65</v>
      </c>
      <c r="D1967" s="41" t="s">
        <v>7914</v>
      </c>
      <c r="E1967" s="41" t="s">
        <v>8140</v>
      </c>
      <c r="F1967" s="41" t="s">
        <v>1048</v>
      </c>
      <c r="G1967" s="41" t="s">
        <v>7888</v>
      </c>
      <c r="H1967" s="42">
        <v>42309</v>
      </c>
      <c r="I1967" s="41"/>
      <c r="J1967" s="41"/>
      <c r="K1967" s="41"/>
      <c r="L1967" s="40"/>
    </row>
    <row r="1968" spans="1:12" hidden="1">
      <c r="A1968" s="41" t="s">
        <v>8139</v>
      </c>
      <c r="B1968" s="41" t="s">
        <v>102</v>
      </c>
      <c r="C1968" s="41" t="s">
        <v>65</v>
      </c>
      <c r="D1968" s="41" t="s">
        <v>7914</v>
      </c>
      <c r="E1968" s="41" t="s">
        <v>8140</v>
      </c>
      <c r="F1968" s="41" t="s">
        <v>1048</v>
      </c>
      <c r="G1968" s="41" t="s">
        <v>7889</v>
      </c>
      <c r="H1968" s="42"/>
      <c r="I1968" s="41"/>
      <c r="J1968" s="41"/>
      <c r="K1968" s="41"/>
      <c r="L1968" s="40"/>
    </row>
    <row r="1969" spans="1:12" hidden="1">
      <c r="A1969" s="41" t="s">
        <v>8139</v>
      </c>
      <c r="B1969" s="41" t="s">
        <v>102</v>
      </c>
      <c r="C1969" s="41" t="s">
        <v>65</v>
      </c>
      <c r="D1969" s="41" t="s">
        <v>7914</v>
      </c>
      <c r="E1969" s="41" t="s">
        <v>8140</v>
      </c>
      <c r="F1969" s="41" t="s">
        <v>1048</v>
      </c>
      <c r="G1969" s="41" t="s">
        <v>7890</v>
      </c>
      <c r="H1969" s="41"/>
      <c r="I1969" s="41"/>
      <c r="J1969" s="41"/>
      <c r="K1969" s="41"/>
      <c r="L1969" s="40"/>
    </row>
    <row r="1970" spans="1:12" hidden="1">
      <c r="A1970" s="41" t="s">
        <v>8139</v>
      </c>
      <c r="B1970" s="41" t="s">
        <v>102</v>
      </c>
      <c r="C1970" s="41" t="s">
        <v>65</v>
      </c>
      <c r="D1970" s="41" t="s">
        <v>7914</v>
      </c>
      <c r="E1970" s="41" t="s">
        <v>8140</v>
      </c>
      <c r="F1970" s="41" t="s">
        <v>1048</v>
      </c>
      <c r="G1970" s="41" t="s">
        <v>7891</v>
      </c>
      <c r="H1970" s="42"/>
      <c r="I1970" s="41"/>
      <c r="J1970" s="41"/>
      <c r="K1970" s="41"/>
      <c r="L1970" s="40"/>
    </row>
    <row r="1971" spans="1:12" hidden="1">
      <c r="A1971" s="41" t="s">
        <v>8139</v>
      </c>
      <c r="B1971" s="41" t="s">
        <v>102</v>
      </c>
      <c r="C1971" s="41" t="s">
        <v>65</v>
      </c>
      <c r="D1971" s="41" t="s">
        <v>7914</v>
      </c>
      <c r="E1971" s="41" t="s">
        <v>8140</v>
      </c>
      <c r="F1971" s="41" t="s">
        <v>1048</v>
      </c>
      <c r="G1971" s="41" t="s">
        <v>7892</v>
      </c>
      <c r="H1971" s="44"/>
      <c r="I1971" s="41"/>
      <c r="J1971" s="41"/>
      <c r="K1971" s="41"/>
      <c r="L1971" s="40"/>
    </row>
    <row r="1972" spans="1:12" hidden="1">
      <c r="A1972" s="41" t="s">
        <v>8139</v>
      </c>
      <c r="B1972" s="41" t="s">
        <v>102</v>
      </c>
      <c r="C1972" s="41" t="s">
        <v>65</v>
      </c>
      <c r="D1972" s="41" t="s">
        <v>7914</v>
      </c>
      <c r="E1972" s="41" t="s">
        <v>8140</v>
      </c>
      <c r="F1972" s="41" t="s">
        <v>1048</v>
      </c>
      <c r="G1972" s="41" t="s">
        <v>7893</v>
      </c>
      <c r="H1972" s="44"/>
      <c r="I1972" s="41"/>
      <c r="J1972" s="41"/>
      <c r="K1972" s="41"/>
      <c r="L1972" s="40"/>
    </row>
    <row r="1973" spans="1:12" hidden="1">
      <c r="A1973" s="41" t="s">
        <v>8139</v>
      </c>
      <c r="B1973" s="41" t="s">
        <v>102</v>
      </c>
      <c r="C1973" s="41" t="s">
        <v>65</v>
      </c>
      <c r="D1973" s="41" t="s">
        <v>7914</v>
      </c>
      <c r="E1973" s="41" t="s">
        <v>8140</v>
      </c>
      <c r="F1973" s="41" t="s">
        <v>1048</v>
      </c>
      <c r="G1973" s="41" t="s">
        <v>7894</v>
      </c>
      <c r="H1973" s="42">
        <v>42326</v>
      </c>
      <c r="I1973" s="41"/>
      <c r="J1973" s="41"/>
      <c r="K1973" s="41"/>
      <c r="L1973" s="40"/>
    </row>
    <row r="1974" spans="1:12" hidden="1">
      <c r="A1974" s="40" t="s">
        <v>8139</v>
      </c>
      <c r="B1974" s="40" t="s">
        <v>102</v>
      </c>
      <c r="C1974" s="40" t="s">
        <v>65</v>
      </c>
      <c r="D1974" s="41" t="s">
        <v>7914</v>
      </c>
      <c r="E1974" s="40" t="s">
        <v>8140</v>
      </c>
      <c r="F1974" s="40" t="s">
        <v>7895</v>
      </c>
      <c r="G1974" s="40" t="s">
        <v>7896</v>
      </c>
      <c r="H1974" s="43">
        <f>I1974-2</f>
        <v>42309</v>
      </c>
      <c r="I1974" s="43">
        <f t="shared" ref="I1974:I1980" si="131">H1975</f>
        <v>42311</v>
      </c>
      <c r="J1974" s="40" t="s">
        <v>128</v>
      </c>
      <c r="K1974" s="40">
        <v>100</v>
      </c>
      <c r="L1974" s="40"/>
    </row>
    <row r="1975" spans="1:12" hidden="1">
      <c r="A1975" s="40" t="s">
        <v>8139</v>
      </c>
      <c r="B1975" s="40" t="s">
        <v>102</v>
      </c>
      <c r="C1975" s="40" t="s">
        <v>65</v>
      </c>
      <c r="D1975" s="41" t="s">
        <v>7914</v>
      </c>
      <c r="E1975" s="40" t="s">
        <v>8140</v>
      </c>
      <c r="F1975" s="40" t="s">
        <v>7898</v>
      </c>
      <c r="G1975" s="40" t="s">
        <v>7899</v>
      </c>
      <c r="H1975" s="43">
        <f>I1975-1</f>
        <v>42311</v>
      </c>
      <c r="I1975" s="43">
        <f t="shared" si="131"/>
        <v>42312</v>
      </c>
      <c r="J1975" s="40" t="s">
        <v>128</v>
      </c>
      <c r="K1975" s="40">
        <v>100</v>
      </c>
      <c r="L1975" s="40"/>
    </row>
    <row r="1976" spans="1:12" hidden="1">
      <c r="A1976" s="40" t="s">
        <v>8139</v>
      </c>
      <c r="B1976" s="40" t="s">
        <v>102</v>
      </c>
      <c r="C1976" s="40" t="s">
        <v>65</v>
      </c>
      <c r="D1976" s="41" t="s">
        <v>7914</v>
      </c>
      <c r="E1976" s="40" t="s">
        <v>8140</v>
      </c>
      <c r="F1976" s="40" t="s">
        <v>7898</v>
      </c>
      <c r="G1976" s="40" t="s">
        <v>7900</v>
      </c>
      <c r="H1976" s="43">
        <f>I1976-1</f>
        <v>42312</v>
      </c>
      <c r="I1976" s="43">
        <f t="shared" si="131"/>
        <v>42313</v>
      </c>
      <c r="J1976" s="40" t="s">
        <v>128</v>
      </c>
      <c r="K1976" s="40">
        <v>100</v>
      </c>
      <c r="L1976" s="40"/>
    </row>
    <row r="1977" spans="1:12">
      <c r="A1977" s="40" t="s">
        <v>8139</v>
      </c>
      <c r="B1977" s="40" t="s">
        <v>102</v>
      </c>
      <c r="C1977" s="40" t="s">
        <v>65</v>
      </c>
      <c r="D1977" s="41" t="s">
        <v>7914</v>
      </c>
      <c r="E1977" s="40" t="s">
        <v>8140</v>
      </c>
      <c r="F1977" s="40" t="s">
        <v>7901</v>
      </c>
      <c r="G1977" s="40" t="s">
        <v>7902</v>
      </c>
      <c r="H1977" s="43">
        <f>I1977-5</f>
        <v>42313</v>
      </c>
      <c r="I1977" s="43">
        <f t="shared" si="131"/>
        <v>42318</v>
      </c>
      <c r="J1977" s="40" t="s">
        <v>128</v>
      </c>
      <c r="K1977" s="40">
        <v>100</v>
      </c>
      <c r="L1977" s="40"/>
    </row>
    <row r="1978" spans="1:12" hidden="1">
      <c r="A1978" s="40" t="s">
        <v>8139</v>
      </c>
      <c r="B1978" s="40" t="s">
        <v>102</v>
      </c>
      <c r="C1978" s="40" t="s">
        <v>65</v>
      </c>
      <c r="D1978" s="41" t="s">
        <v>7914</v>
      </c>
      <c r="E1978" s="40" t="s">
        <v>8140</v>
      </c>
      <c r="F1978" s="40" t="s">
        <v>7904</v>
      </c>
      <c r="G1978" s="40" t="s">
        <v>7905</v>
      </c>
      <c r="H1978" s="43">
        <f>I1978-3</f>
        <v>42318</v>
      </c>
      <c r="I1978" s="43">
        <f t="shared" si="131"/>
        <v>42321</v>
      </c>
      <c r="J1978" s="40" t="s">
        <v>128</v>
      </c>
      <c r="K1978" s="40">
        <v>100</v>
      </c>
      <c r="L1978" s="40"/>
    </row>
    <row r="1979" spans="1:12" hidden="1">
      <c r="A1979" s="40" t="s">
        <v>8139</v>
      </c>
      <c r="B1979" s="40" t="s">
        <v>102</v>
      </c>
      <c r="C1979" s="40" t="s">
        <v>65</v>
      </c>
      <c r="D1979" s="41" t="s">
        <v>7914</v>
      </c>
      <c r="E1979" s="40" t="s">
        <v>8140</v>
      </c>
      <c r="F1979" s="40" t="s">
        <v>7904</v>
      </c>
      <c r="G1979" s="40" t="s">
        <v>7906</v>
      </c>
      <c r="H1979" s="43">
        <f>I1979-2</f>
        <v>42321</v>
      </c>
      <c r="I1979" s="43">
        <f t="shared" si="131"/>
        <v>42323</v>
      </c>
      <c r="J1979" s="40" t="s">
        <v>128</v>
      </c>
      <c r="K1979" s="40">
        <v>100</v>
      </c>
      <c r="L1979" s="40"/>
    </row>
    <row r="1980" spans="1:12" hidden="1">
      <c r="A1980" s="40" t="s">
        <v>8139</v>
      </c>
      <c r="B1980" s="40" t="s">
        <v>102</v>
      </c>
      <c r="C1980" s="40" t="s">
        <v>65</v>
      </c>
      <c r="D1980" s="41" t="s">
        <v>7914</v>
      </c>
      <c r="E1980" s="40" t="s">
        <v>8140</v>
      </c>
      <c r="F1980" s="40" t="s">
        <v>7904</v>
      </c>
      <c r="G1980" s="40" t="s">
        <v>7907</v>
      </c>
      <c r="H1980" s="43">
        <f>I1980-2</f>
        <v>42323</v>
      </c>
      <c r="I1980" s="43">
        <f t="shared" si="131"/>
        <v>42325</v>
      </c>
      <c r="J1980" s="40" t="s">
        <v>128</v>
      </c>
      <c r="K1980" s="40">
        <v>100</v>
      </c>
      <c r="L1980" s="40"/>
    </row>
    <row r="1981" spans="1:12" hidden="1">
      <c r="A1981" s="40" t="s">
        <v>8139</v>
      </c>
      <c r="B1981" s="40" t="s">
        <v>102</v>
      </c>
      <c r="C1981" s="40" t="s">
        <v>65</v>
      </c>
      <c r="D1981" s="41" t="s">
        <v>7914</v>
      </c>
      <c r="E1981" s="51" t="s">
        <v>8140</v>
      </c>
      <c r="F1981" s="40" t="s">
        <v>7904</v>
      </c>
      <c r="G1981" s="40" t="s">
        <v>7908</v>
      </c>
      <c r="H1981" s="43">
        <f>I1981-1</f>
        <v>42325</v>
      </c>
      <c r="I1981" s="42">
        <v>42326</v>
      </c>
      <c r="J1981" s="40" t="s">
        <v>128</v>
      </c>
      <c r="K1981" s="40">
        <v>100</v>
      </c>
      <c r="L1981" s="39" t="s">
        <v>7909</v>
      </c>
    </row>
    <row r="1982" spans="1:12" hidden="1">
      <c r="A1982" s="41" t="s">
        <v>8097</v>
      </c>
      <c r="B1982" s="49" t="s">
        <v>7927</v>
      </c>
      <c r="C1982" s="41" t="s">
        <v>7928</v>
      </c>
      <c r="D1982" s="41" t="s">
        <v>7929</v>
      </c>
      <c r="E1982" s="41" t="s">
        <v>8141</v>
      </c>
      <c r="F1982" s="41" t="s">
        <v>1048</v>
      </c>
      <c r="G1982" s="41" t="s">
        <v>7888</v>
      </c>
      <c r="H1982" s="42">
        <v>42317</v>
      </c>
      <c r="I1982" s="41"/>
      <c r="J1982" s="41"/>
      <c r="K1982" s="41"/>
      <c r="L1982" s="40"/>
    </row>
    <row r="1983" spans="1:12" hidden="1">
      <c r="A1983" s="41" t="s">
        <v>8097</v>
      </c>
      <c r="B1983" s="49" t="s">
        <v>7927</v>
      </c>
      <c r="C1983" s="41" t="s">
        <v>7928</v>
      </c>
      <c r="D1983" s="41" t="s">
        <v>7929</v>
      </c>
      <c r="E1983" s="41" t="s">
        <v>8141</v>
      </c>
      <c r="F1983" s="41" t="s">
        <v>1048</v>
      </c>
      <c r="G1983" s="41" t="s">
        <v>7889</v>
      </c>
      <c r="H1983" s="42"/>
      <c r="I1983" s="41"/>
      <c r="J1983" s="41"/>
      <c r="K1983" s="41"/>
      <c r="L1983" s="40"/>
    </row>
    <row r="1984" spans="1:12" hidden="1">
      <c r="A1984" s="41" t="s">
        <v>8097</v>
      </c>
      <c r="B1984" s="49" t="s">
        <v>7927</v>
      </c>
      <c r="C1984" s="41" t="s">
        <v>7928</v>
      </c>
      <c r="D1984" s="41" t="s">
        <v>7929</v>
      </c>
      <c r="E1984" s="41" t="s">
        <v>8141</v>
      </c>
      <c r="F1984" s="41" t="s">
        <v>1048</v>
      </c>
      <c r="G1984" s="41" t="s">
        <v>7890</v>
      </c>
      <c r="H1984" s="41"/>
      <c r="I1984" s="41"/>
      <c r="J1984" s="41"/>
      <c r="K1984" s="41"/>
      <c r="L1984" s="40"/>
    </row>
    <row r="1985" spans="1:12" hidden="1">
      <c r="A1985" s="41" t="s">
        <v>8097</v>
      </c>
      <c r="B1985" s="49" t="s">
        <v>7927</v>
      </c>
      <c r="C1985" s="41" t="s">
        <v>7928</v>
      </c>
      <c r="D1985" s="41" t="s">
        <v>7929</v>
      </c>
      <c r="E1985" s="41" t="s">
        <v>8141</v>
      </c>
      <c r="F1985" s="41" t="s">
        <v>1048</v>
      </c>
      <c r="G1985" s="41" t="s">
        <v>7891</v>
      </c>
      <c r="H1985" s="42"/>
      <c r="I1985" s="41"/>
      <c r="J1985" s="41"/>
      <c r="K1985" s="41"/>
      <c r="L1985" s="40"/>
    </row>
    <row r="1986" spans="1:12" hidden="1">
      <c r="A1986" s="41" t="s">
        <v>8097</v>
      </c>
      <c r="B1986" s="49" t="s">
        <v>7927</v>
      </c>
      <c r="C1986" s="41" t="s">
        <v>7928</v>
      </c>
      <c r="D1986" s="41" t="s">
        <v>7929</v>
      </c>
      <c r="E1986" s="41" t="s">
        <v>8141</v>
      </c>
      <c r="F1986" s="41" t="s">
        <v>1048</v>
      </c>
      <c r="G1986" s="41" t="s">
        <v>7892</v>
      </c>
      <c r="H1986" s="44"/>
      <c r="I1986" s="41"/>
      <c r="J1986" s="41"/>
      <c r="K1986" s="41"/>
      <c r="L1986" s="40"/>
    </row>
    <row r="1987" spans="1:12" hidden="1">
      <c r="A1987" s="41" t="s">
        <v>8097</v>
      </c>
      <c r="B1987" s="49" t="s">
        <v>7927</v>
      </c>
      <c r="C1987" s="41" t="s">
        <v>7928</v>
      </c>
      <c r="D1987" s="41" t="s">
        <v>7929</v>
      </c>
      <c r="E1987" s="41" t="s">
        <v>8141</v>
      </c>
      <c r="F1987" s="41" t="s">
        <v>1048</v>
      </c>
      <c r="G1987" s="41" t="s">
        <v>7893</v>
      </c>
      <c r="H1987" s="44"/>
      <c r="I1987" s="41"/>
      <c r="J1987" s="41"/>
      <c r="K1987" s="41"/>
      <c r="L1987" s="40"/>
    </row>
    <row r="1988" spans="1:12" hidden="1">
      <c r="A1988" s="41" t="s">
        <v>8097</v>
      </c>
      <c r="B1988" s="49" t="s">
        <v>7927</v>
      </c>
      <c r="C1988" s="41" t="s">
        <v>7928</v>
      </c>
      <c r="D1988" s="41" t="s">
        <v>7929</v>
      </c>
      <c r="E1988" s="41" t="s">
        <v>8141</v>
      </c>
      <c r="F1988" s="41" t="s">
        <v>1048</v>
      </c>
      <c r="G1988" s="41" t="s">
        <v>7894</v>
      </c>
      <c r="H1988" s="42">
        <v>42334</v>
      </c>
      <c r="I1988" s="41"/>
      <c r="J1988" s="41"/>
      <c r="K1988" s="41"/>
      <c r="L1988" s="40" t="s">
        <v>3641</v>
      </c>
    </row>
    <row r="1989" spans="1:12" hidden="1">
      <c r="A1989" s="40" t="s">
        <v>8097</v>
      </c>
      <c r="B1989" s="48" t="s">
        <v>7927</v>
      </c>
      <c r="C1989" s="40" t="s">
        <v>7928</v>
      </c>
      <c r="D1989" s="41" t="s">
        <v>7929</v>
      </c>
      <c r="E1989" s="40" t="s">
        <v>8141</v>
      </c>
      <c r="F1989" s="40" t="s">
        <v>7895</v>
      </c>
      <c r="G1989" s="40" t="s">
        <v>7896</v>
      </c>
      <c r="H1989" s="43">
        <f>I1989-2</f>
        <v>42317</v>
      </c>
      <c r="I1989" s="43">
        <f t="shared" ref="I1989:I1995" si="132">H1990</f>
        <v>42319</v>
      </c>
      <c r="J1989" s="40" t="s">
        <v>6218</v>
      </c>
      <c r="K1989" s="40">
        <v>100</v>
      </c>
      <c r="L1989" s="40"/>
    </row>
    <row r="1990" spans="1:12" hidden="1">
      <c r="A1990" s="40" t="s">
        <v>8097</v>
      </c>
      <c r="B1990" s="48" t="s">
        <v>7927</v>
      </c>
      <c r="C1990" s="40" t="s">
        <v>7928</v>
      </c>
      <c r="D1990" s="41" t="s">
        <v>7929</v>
      </c>
      <c r="E1990" s="40" t="s">
        <v>8141</v>
      </c>
      <c r="F1990" s="40" t="s">
        <v>7898</v>
      </c>
      <c r="G1990" s="40" t="s">
        <v>7899</v>
      </c>
      <c r="H1990" s="43">
        <f>I1990-1</f>
        <v>42319</v>
      </c>
      <c r="I1990" s="43">
        <f t="shared" si="132"/>
        <v>42320</v>
      </c>
      <c r="J1990" s="40" t="s">
        <v>6218</v>
      </c>
      <c r="K1990" s="40">
        <v>100</v>
      </c>
      <c r="L1990" s="40"/>
    </row>
    <row r="1991" spans="1:12" hidden="1">
      <c r="A1991" s="40" t="s">
        <v>8097</v>
      </c>
      <c r="B1991" s="48" t="s">
        <v>7927</v>
      </c>
      <c r="C1991" s="40" t="s">
        <v>7928</v>
      </c>
      <c r="D1991" s="41" t="s">
        <v>7929</v>
      </c>
      <c r="E1991" s="40" t="s">
        <v>8141</v>
      </c>
      <c r="F1991" s="40" t="s">
        <v>7898</v>
      </c>
      <c r="G1991" s="40" t="s">
        <v>7900</v>
      </c>
      <c r="H1991" s="43">
        <f>I1991-1</f>
        <v>42320</v>
      </c>
      <c r="I1991" s="43">
        <f t="shared" si="132"/>
        <v>42321</v>
      </c>
      <c r="J1991" s="40" t="s">
        <v>6218</v>
      </c>
      <c r="K1991" s="40">
        <v>100</v>
      </c>
      <c r="L1991" s="40"/>
    </row>
    <row r="1992" spans="1:12">
      <c r="A1992" s="40" t="s">
        <v>8097</v>
      </c>
      <c r="B1992" s="48" t="s">
        <v>7927</v>
      </c>
      <c r="C1992" s="40" t="s">
        <v>7928</v>
      </c>
      <c r="D1992" s="41" t="s">
        <v>7929</v>
      </c>
      <c r="E1992" s="40" t="s">
        <v>8141</v>
      </c>
      <c r="F1992" s="40" t="s">
        <v>7901</v>
      </c>
      <c r="G1992" s="40" t="s">
        <v>7902</v>
      </c>
      <c r="H1992" s="43">
        <f>I1992-5</f>
        <v>42321</v>
      </c>
      <c r="I1992" s="43">
        <f t="shared" si="132"/>
        <v>42326</v>
      </c>
      <c r="J1992" s="40" t="s">
        <v>6218</v>
      </c>
      <c r="K1992" s="40">
        <v>100</v>
      </c>
      <c r="L1992" s="40"/>
    </row>
    <row r="1993" spans="1:12" hidden="1">
      <c r="A1993" s="40" t="s">
        <v>8097</v>
      </c>
      <c r="B1993" s="48" t="s">
        <v>7927</v>
      </c>
      <c r="C1993" s="40" t="s">
        <v>7928</v>
      </c>
      <c r="D1993" s="41" t="s">
        <v>7929</v>
      </c>
      <c r="E1993" s="40" t="s">
        <v>8141</v>
      </c>
      <c r="F1993" s="40" t="s">
        <v>7904</v>
      </c>
      <c r="G1993" s="40" t="s">
        <v>7905</v>
      </c>
      <c r="H1993" s="43">
        <f>I1993-3</f>
        <v>42326</v>
      </c>
      <c r="I1993" s="43">
        <f t="shared" si="132"/>
        <v>42329</v>
      </c>
      <c r="J1993" s="40" t="s">
        <v>6218</v>
      </c>
      <c r="K1993" s="40">
        <v>100</v>
      </c>
      <c r="L1993" s="40"/>
    </row>
    <row r="1994" spans="1:12" hidden="1">
      <c r="A1994" s="40" t="s">
        <v>8097</v>
      </c>
      <c r="B1994" s="48" t="s">
        <v>7927</v>
      </c>
      <c r="C1994" s="40" t="s">
        <v>7928</v>
      </c>
      <c r="D1994" s="41" t="s">
        <v>7929</v>
      </c>
      <c r="E1994" s="40" t="s">
        <v>8141</v>
      </c>
      <c r="F1994" s="40" t="s">
        <v>7904</v>
      </c>
      <c r="G1994" s="40" t="s">
        <v>7906</v>
      </c>
      <c r="H1994" s="43">
        <f>I1994-2</f>
        <v>42329</v>
      </c>
      <c r="I1994" s="43">
        <f t="shared" si="132"/>
        <v>42331</v>
      </c>
      <c r="J1994" s="40" t="s">
        <v>6218</v>
      </c>
      <c r="K1994" s="40">
        <v>100</v>
      </c>
      <c r="L1994" s="40"/>
    </row>
    <row r="1995" spans="1:12" hidden="1">
      <c r="A1995" s="40" t="s">
        <v>8097</v>
      </c>
      <c r="B1995" s="48" t="s">
        <v>7927</v>
      </c>
      <c r="C1995" s="40" t="s">
        <v>7928</v>
      </c>
      <c r="D1995" s="41" t="s">
        <v>7929</v>
      </c>
      <c r="E1995" s="40" t="s">
        <v>8141</v>
      </c>
      <c r="F1995" s="40" t="s">
        <v>7904</v>
      </c>
      <c r="G1995" s="40" t="s">
        <v>7907</v>
      </c>
      <c r="H1995" s="43">
        <f>I1995-2</f>
        <v>42331</v>
      </c>
      <c r="I1995" s="43">
        <f t="shared" si="132"/>
        <v>42333</v>
      </c>
      <c r="J1995" s="40" t="s">
        <v>6218</v>
      </c>
      <c r="K1995" s="40">
        <v>100</v>
      </c>
      <c r="L1995" s="40"/>
    </row>
    <row r="1996" spans="1:12" hidden="1">
      <c r="A1996" s="40" t="s">
        <v>8097</v>
      </c>
      <c r="B1996" s="48" t="s">
        <v>7927</v>
      </c>
      <c r="C1996" s="40" t="s">
        <v>7928</v>
      </c>
      <c r="D1996" s="41" t="s">
        <v>7929</v>
      </c>
      <c r="E1996" s="40" t="s">
        <v>8141</v>
      </c>
      <c r="F1996" s="40" t="s">
        <v>7904</v>
      </c>
      <c r="G1996" s="40" t="s">
        <v>7908</v>
      </c>
      <c r="H1996" s="43">
        <f>I1996-1</f>
        <v>42333</v>
      </c>
      <c r="I1996" s="42">
        <v>42334</v>
      </c>
      <c r="J1996" s="40" t="s">
        <v>6218</v>
      </c>
      <c r="K1996" s="40">
        <v>100</v>
      </c>
      <c r="L1996" s="40"/>
    </row>
    <row r="1997" spans="1:12" hidden="1">
      <c r="A1997" s="41" t="s">
        <v>8097</v>
      </c>
      <c r="B1997" s="49" t="s">
        <v>7927</v>
      </c>
      <c r="C1997" s="41" t="s">
        <v>7928</v>
      </c>
      <c r="D1997" s="41" t="s">
        <v>7929</v>
      </c>
      <c r="E1997" s="41" t="s">
        <v>8142</v>
      </c>
      <c r="F1997" s="41" t="s">
        <v>1048</v>
      </c>
      <c r="G1997" s="41" t="s">
        <v>7888</v>
      </c>
      <c r="H1997" s="42">
        <v>42317</v>
      </c>
      <c r="I1997" s="41"/>
      <c r="J1997" s="41"/>
      <c r="K1997" s="41"/>
      <c r="L1997" s="40"/>
    </row>
    <row r="1998" spans="1:12" hidden="1">
      <c r="A1998" s="41" t="s">
        <v>8097</v>
      </c>
      <c r="B1998" s="49" t="s">
        <v>7927</v>
      </c>
      <c r="C1998" s="41" t="s">
        <v>7928</v>
      </c>
      <c r="D1998" s="41" t="s">
        <v>7929</v>
      </c>
      <c r="E1998" s="41" t="s">
        <v>8142</v>
      </c>
      <c r="F1998" s="41" t="s">
        <v>1048</v>
      </c>
      <c r="G1998" s="41" t="s">
        <v>7889</v>
      </c>
      <c r="H1998" s="42"/>
      <c r="I1998" s="41"/>
      <c r="J1998" s="41"/>
      <c r="K1998" s="41"/>
      <c r="L1998" s="40"/>
    </row>
    <row r="1999" spans="1:12" hidden="1">
      <c r="A1999" s="41" t="s">
        <v>8097</v>
      </c>
      <c r="B1999" s="49" t="s">
        <v>7927</v>
      </c>
      <c r="C1999" s="41" t="s">
        <v>7928</v>
      </c>
      <c r="D1999" s="41" t="s">
        <v>7929</v>
      </c>
      <c r="E1999" s="41" t="s">
        <v>8142</v>
      </c>
      <c r="F1999" s="41" t="s">
        <v>1048</v>
      </c>
      <c r="G1999" s="41" t="s">
        <v>7890</v>
      </c>
      <c r="H1999" s="41"/>
      <c r="I1999" s="41"/>
      <c r="J1999" s="41"/>
      <c r="K1999" s="41"/>
      <c r="L1999" s="40"/>
    </row>
    <row r="2000" spans="1:12" hidden="1">
      <c r="A2000" s="41" t="s">
        <v>8097</v>
      </c>
      <c r="B2000" s="49" t="s">
        <v>7927</v>
      </c>
      <c r="C2000" s="41" t="s">
        <v>7928</v>
      </c>
      <c r="D2000" s="41" t="s">
        <v>7929</v>
      </c>
      <c r="E2000" s="41" t="s">
        <v>8142</v>
      </c>
      <c r="F2000" s="41" t="s">
        <v>1048</v>
      </c>
      <c r="G2000" s="41" t="s">
        <v>7891</v>
      </c>
      <c r="H2000" s="42"/>
      <c r="I2000" s="41"/>
      <c r="J2000" s="41"/>
      <c r="K2000" s="41"/>
      <c r="L2000" s="40"/>
    </row>
    <row r="2001" spans="1:12" hidden="1">
      <c r="A2001" s="41" t="s">
        <v>8097</v>
      </c>
      <c r="B2001" s="49" t="s">
        <v>7927</v>
      </c>
      <c r="C2001" s="41" t="s">
        <v>7928</v>
      </c>
      <c r="D2001" s="41" t="s">
        <v>7929</v>
      </c>
      <c r="E2001" s="41" t="s">
        <v>8142</v>
      </c>
      <c r="F2001" s="41" t="s">
        <v>1048</v>
      </c>
      <c r="G2001" s="41" t="s">
        <v>7892</v>
      </c>
      <c r="H2001" s="44"/>
      <c r="I2001" s="41"/>
      <c r="J2001" s="41"/>
      <c r="K2001" s="41"/>
      <c r="L2001" s="40"/>
    </row>
    <row r="2002" spans="1:12" hidden="1">
      <c r="A2002" s="41" t="s">
        <v>8097</v>
      </c>
      <c r="B2002" s="49" t="s">
        <v>7927</v>
      </c>
      <c r="C2002" s="41" t="s">
        <v>7928</v>
      </c>
      <c r="D2002" s="41" t="s">
        <v>7929</v>
      </c>
      <c r="E2002" s="41" t="s">
        <v>8142</v>
      </c>
      <c r="F2002" s="41" t="s">
        <v>1048</v>
      </c>
      <c r="G2002" s="41" t="s">
        <v>7893</v>
      </c>
      <c r="H2002" s="44"/>
      <c r="I2002" s="41"/>
      <c r="J2002" s="41"/>
      <c r="K2002" s="41"/>
      <c r="L2002" s="40"/>
    </row>
    <row r="2003" spans="1:12" hidden="1">
      <c r="A2003" s="41" t="s">
        <v>8097</v>
      </c>
      <c r="B2003" s="49" t="s">
        <v>7927</v>
      </c>
      <c r="C2003" s="41" t="s">
        <v>7928</v>
      </c>
      <c r="D2003" s="41" t="s">
        <v>7929</v>
      </c>
      <c r="E2003" s="41" t="s">
        <v>8142</v>
      </c>
      <c r="F2003" s="41" t="s">
        <v>1048</v>
      </c>
      <c r="G2003" s="41" t="s">
        <v>7894</v>
      </c>
      <c r="H2003" s="42">
        <v>42334</v>
      </c>
      <c r="I2003" s="41"/>
      <c r="J2003" s="41"/>
      <c r="K2003" s="41"/>
      <c r="L2003" s="40" t="s">
        <v>3641</v>
      </c>
    </row>
    <row r="2004" spans="1:12" hidden="1">
      <c r="A2004" s="40" t="s">
        <v>8097</v>
      </c>
      <c r="B2004" s="48" t="s">
        <v>7927</v>
      </c>
      <c r="C2004" s="40" t="s">
        <v>7928</v>
      </c>
      <c r="D2004" s="41" t="s">
        <v>7929</v>
      </c>
      <c r="E2004" s="40" t="s">
        <v>8142</v>
      </c>
      <c r="F2004" s="40" t="s">
        <v>7895</v>
      </c>
      <c r="G2004" s="40" t="s">
        <v>7896</v>
      </c>
      <c r="H2004" s="43">
        <f>I2004-2</f>
        <v>42317</v>
      </c>
      <c r="I2004" s="43">
        <f t="shared" ref="I2004:I2010" si="133">H2005</f>
        <v>42319</v>
      </c>
      <c r="J2004" s="40" t="s">
        <v>6218</v>
      </c>
      <c r="K2004" s="40">
        <v>100</v>
      </c>
      <c r="L2004" s="40"/>
    </row>
    <row r="2005" spans="1:12" hidden="1">
      <c r="A2005" s="40" t="s">
        <v>8097</v>
      </c>
      <c r="B2005" s="48" t="s">
        <v>7927</v>
      </c>
      <c r="C2005" s="40" t="s">
        <v>7928</v>
      </c>
      <c r="D2005" s="41" t="s">
        <v>7929</v>
      </c>
      <c r="E2005" s="40" t="s">
        <v>8142</v>
      </c>
      <c r="F2005" s="40" t="s">
        <v>7898</v>
      </c>
      <c r="G2005" s="40" t="s">
        <v>7899</v>
      </c>
      <c r="H2005" s="43">
        <f>I2005-1</f>
        <v>42319</v>
      </c>
      <c r="I2005" s="43">
        <f t="shared" si="133"/>
        <v>42320</v>
      </c>
      <c r="J2005" s="40" t="s">
        <v>6218</v>
      </c>
      <c r="K2005" s="40">
        <v>100</v>
      </c>
      <c r="L2005" s="40"/>
    </row>
    <row r="2006" spans="1:12" hidden="1">
      <c r="A2006" s="40" t="s">
        <v>8097</v>
      </c>
      <c r="B2006" s="48" t="s">
        <v>7927</v>
      </c>
      <c r="C2006" s="40" t="s">
        <v>7928</v>
      </c>
      <c r="D2006" s="41" t="s">
        <v>7929</v>
      </c>
      <c r="E2006" s="40" t="s">
        <v>8142</v>
      </c>
      <c r="F2006" s="40" t="s">
        <v>7898</v>
      </c>
      <c r="G2006" s="40" t="s">
        <v>7900</v>
      </c>
      <c r="H2006" s="43">
        <f>I2006-1</f>
        <v>42320</v>
      </c>
      <c r="I2006" s="43">
        <f t="shared" si="133"/>
        <v>42321</v>
      </c>
      <c r="J2006" s="40" t="s">
        <v>6218</v>
      </c>
      <c r="K2006" s="40">
        <v>100</v>
      </c>
      <c r="L2006" s="40"/>
    </row>
    <row r="2007" spans="1:12">
      <c r="A2007" s="40" t="s">
        <v>8097</v>
      </c>
      <c r="B2007" s="48" t="s">
        <v>7927</v>
      </c>
      <c r="C2007" s="40" t="s">
        <v>7928</v>
      </c>
      <c r="D2007" s="41" t="s">
        <v>7929</v>
      </c>
      <c r="E2007" s="40" t="s">
        <v>8142</v>
      </c>
      <c r="F2007" s="40" t="s">
        <v>7901</v>
      </c>
      <c r="G2007" s="40" t="s">
        <v>7902</v>
      </c>
      <c r="H2007" s="43">
        <f>I2007-5</f>
        <v>42321</v>
      </c>
      <c r="I2007" s="43">
        <f t="shared" si="133"/>
        <v>42326</v>
      </c>
      <c r="J2007" s="40" t="s">
        <v>6218</v>
      </c>
      <c r="K2007" s="40">
        <v>100</v>
      </c>
      <c r="L2007" s="40"/>
    </row>
    <row r="2008" spans="1:12" hidden="1">
      <c r="A2008" s="40" t="s">
        <v>8097</v>
      </c>
      <c r="B2008" s="48" t="s">
        <v>7927</v>
      </c>
      <c r="C2008" s="40" t="s">
        <v>7928</v>
      </c>
      <c r="D2008" s="41" t="s">
        <v>7929</v>
      </c>
      <c r="E2008" s="40" t="s">
        <v>8142</v>
      </c>
      <c r="F2008" s="40" t="s">
        <v>7904</v>
      </c>
      <c r="G2008" s="40" t="s">
        <v>7905</v>
      </c>
      <c r="H2008" s="43">
        <f>I2008-3</f>
        <v>42326</v>
      </c>
      <c r="I2008" s="43">
        <f t="shared" si="133"/>
        <v>42329</v>
      </c>
      <c r="J2008" s="40" t="s">
        <v>6218</v>
      </c>
      <c r="K2008" s="40">
        <v>100</v>
      </c>
      <c r="L2008" s="40"/>
    </row>
    <row r="2009" spans="1:12" hidden="1">
      <c r="A2009" s="40" t="s">
        <v>8097</v>
      </c>
      <c r="B2009" s="48" t="s">
        <v>7927</v>
      </c>
      <c r="C2009" s="40" t="s">
        <v>7928</v>
      </c>
      <c r="D2009" s="41" t="s">
        <v>7929</v>
      </c>
      <c r="E2009" s="40" t="s">
        <v>8142</v>
      </c>
      <c r="F2009" s="40" t="s">
        <v>7904</v>
      </c>
      <c r="G2009" s="40" t="s">
        <v>7906</v>
      </c>
      <c r="H2009" s="43">
        <f>I2009-2</f>
        <v>42329</v>
      </c>
      <c r="I2009" s="43">
        <f t="shared" si="133"/>
        <v>42331</v>
      </c>
      <c r="J2009" s="40" t="s">
        <v>6218</v>
      </c>
      <c r="K2009" s="40">
        <v>100</v>
      </c>
      <c r="L2009" s="40"/>
    </row>
    <row r="2010" spans="1:12" hidden="1">
      <c r="A2010" s="40" t="s">
        <v>8097</v>
      </c>
      <c r="B2010" s="48" t="s">
        <v>7927</v>
      </c>
      <c r="C2010" s="40" t="s">
        <v>7928</v>
      </c>
      <c r="D2010" s="41" t="s">
        <v>7929</v>
      </c>
      <c r="E2010" s="40" t="s">
        <v>8142</v>
      </c>
      <c r="F2010" s="40" t="s">
        <v>7904</v>
      </c>
      <c r="G2010" s="40" t="s">
        <v>7907</v>
      </c>
      <c r="H2010" s="43">
        <f>I2010-2</f>
        <v>42331</v>
      </c>
      <c r="I2010" s="43">
        <f t="shared" si="133"/>
        <v>42333</v>
      </c>
      <c r="J2010" s="40" t="s">
        <v>6218</v>
      </c>
      <c r="K2010" s="40">
        <v>100</v>
      </c>
      <c r="L2010" s="40"/>
    </row>
    <row r="2011" spans="1:12" hidden="1">
      <c r="A2011" s="40" t="s">
        <v>8097</v>
      </c>
      <c r="B2011" s="48" t="s">
        <v>7927</v>
      </c>
      <c r="C2011" s="40" t="s">
        <v>7928</v>
      </c>
      <c r="D2011" s="41" t="s">
        <v>7929</v>
      </c>
      <c r="E2011" s="40" t="s">
        <v>8142</v>
      </c>
      <c r="F2011" s="40" t="s">
        <v>7904</v>
      </c>
      <c r="G2011" s="40" t="s">
        <v>7908</v>
      </c>
      <c r="H2011" s="43">
        <f>I2011-1</f>
        <v>42333</v>
      </c>
      <c r="I2011" s="42">
        <v>42334</v>
      </c>
      <c r="J2011" s="40" t="s">
        <v>6218</v>
      </c>
      <c r="K2011" s="40">
        <v>100</v>
      </c>
      <c r="L2011" s="39" t="s">
        <v>7909</v>
      </c>
    </row>
    <row r="2012" spans="1:12" hidden="1">
      <c r="A2012" s="41" t="s">
        <v>8097</v>
      </c>
      <c r="B2012" s="49" t="s">
        <v>7927</v>
      </c>
      <c r="C2012" s="41" t="s">
        <v>7928</v>
      </c>
      <c r="D2012" s="41" t="s">
        <v>7929</v>
      </c>
      <c r="E2012" s="41" t="s">
        <v>8143</v>
      </c>
      <c r="F2012" s="41" t="s">
        <v>1048</v>
      </c>
      <c r="G2012" s="41" t="s">
        <v>7888</v>
      </c>
      <c r="H2012" s="42">
        <v>42317</v>
      </c>
      <c r="I2012" s="41"/>
      <c r="J2012" s="41"/>
      <c r="K2012" s="41"/>
      <c r="L2012" s="40"/>
    </row>
    <row r="2013" spans="1:12" hidden="1">
      <c r="A2013" s="41" t="s">
        <v>8097</v>
      </c>
      <c r="B2013" s="49" t="s">
        <v>7927</v>
      </c>
      <c r="C2013" s="41" t="s">
        <v>7928</v>
      </c>
      <c r="D2013" s="41" t="s">
        <v>7929</v>
      </c>
      <c r="E2013" s="41" t="s">
        <v>8143</v>
      </c>
      <c r="F2013" s="41" t="s">
        <v>1048</v>
      </c>
      <c r="G2013" s="41" t="s">
        <v>7889</v>
      </c>
      <c r="H2013" s="42"/>
      <c r="I2013" s="41"/>
      <c r="J2013" s="41"/>
      <c r="K2013" s="41"/>
      <c r="L2013" s="40"/>
    </row>
    <row r="2014" spans="1:12" hidden="1">
      <c r="A2014" s="41" t="s">
        <v>8097</v>
      </c>
      <c r="B2014" s="49" t="s">
        <v>7927</v>
      </c>
      <c r="C2014" s="41" t="s">
        <v>7928</v>
      </c>
      <c r="D2014" s="41" t="s">
        <v>7929</v>
      </c>
      <c r="E2014" s="41" t="s">
        <v>8143</v>
      </c>
      <c r="F2014" s="41" t="s">
        <v>1048</v>
      </c>
      <c r="G2014" s="41" t="s">
        <v>7890</v>
      </c>
      <c r="H2014" s="41"/>
      <c r="I2014" s="41"/>
      <c r="J2014" s="41"/>
      <c r="K2014" s="41"/>
      <c r="L2014" s="40"/>
    </row>
    <row r="2015" spans="1:12" hidden="1">
      <c r="A2015" s="41" t="s">
        <v>8097</v>
      </c>
      <c r="B2015" s="49" t="s">
        <v>7927</v>
      </c>
      <c r="C2015" s="41" t="s">
        <v>7928</v>
      </c>
      <c r="D2015" s="41" t="s">
        <v>7929</v>
      </c>
      <c r="E2015" s="41" t="s">
        <v>8143</v>
      </c>
      <c r="F2015" s="41" t="s">
        <v>1048</v>
      </c>
      <c r="G2015" s="41" t="s">
        <v>7891</v>
      </c>
      <c r="H2015" s="42"/>
      <c r="I2015" s="41"/>
      <c r="J2015" s="41"/>
      <c r="K2015" s="41"/>
      <c r="L2015" s="40"/>
    </row>
    <row r="2016" spans="1:12" hidden="1">
      <c r="A2016" s="41" t="s">
        <v>8097</v>
      </c>
      <c r="B2016" s="49" t="s">
        <v>7927</v>
      </c>
      <c r="C2016" s="41" t="s">
        <v>7928</v>
      </c>
      <c r="D2016" s="41" t="s">
        <v>7929</v>
      </c>
      <c r="E2016" s="41" t="s">
        <v>8143</v>
      </c>
      <c r="F2016" s="41" t="s">
        <v>1048</v>
      </c>
      <c r="G2016" s="41" t="s">
        <v>7892</v>
      </c>
      <c r="H2016" s="44"/>
      <c r="I2016" s="41"/>
      <c r="J2016" s="41"/>
      <c r="K2016" s="41"/>
      <c r="L2016" s="40"/>
    </row>
    <row r="2017" spans="1:12" hidden="1">
      <c r="A2017" s="41" t="s">
        <v>8097</v>
      </c>
      <c r="B2017" s="49" t="s">
        <v>7927</v>
      </c>
      <c r="C2017" s="41" t="s">
        <v>7928</v>
      </c>
      <c r="D2017" s="41" t="s">
        <v>7929</v>
      </c>
      <c r="E2017" s="41" t="s">
        <v>8143</v>
      </c>
      <c r="F2017" s="41" t="s">
        <v>1048</v>
      </c>
      <c r="G2017" s="41" t="s">
        <v>7893</v>
      </c>
      <c r="H2017" s="44"/>
      <c r="I2017" s="41"/>
      <c r="J2017" s="41"/>
      <c r="K2017" s="41"/>
      <c r="L2017" s="40"/>
    </row>
    <row r="2018" spans="1:12" hidden="1">
      <c r="A2018" s="41" t="s">
        <v>8097</v>
      </c>
      <c r="B2018" s="49" t="s">
        <v>7927</v>
      </c>
      <c r="C2018" s="41" t="s">
        <v>7928</v>
      </c>
      <c r="D2018" s="41" t="s">
        <v>7929</v>
      </c>
      <c r="E2018" s="41" t="s">
        <v>8143</v>
      </c>
      <c r="F2018" s="41" t="s">
        <v>1048</v>
      </c>
      <c r="G2018" s="41" t="s">
        <v>7894</v>
      </c>
      <c r="H2018" s="42">
        <v>42334</v>
      </c>
      <c r="I2018" s="41"/>
      <c r="J2018" s="41"/>
      <c r="K2018" s="41"/>
      <c r="L2018" s="40" t="s">
        <v>3641</v>
      </c>
    </row>
    <row r="2019" spans="1:12" hidden="1">
      <c r="A2019" s="40" t="s">
        <v>8097</v>
      </c>
      <c r="B2019" s="48" t="s">
        <v>7927</v>
      </c>
      <c r="C2019" s="40" t="s">
        <v>7928</v>
      </c>
      <c r="D2019" s="41" t="s">
        <v>7929</v>
      </c>
      <c r="E2019" s="40" t="s">
        <v>8143</v>
      </c>
      <c r="F2019" s="40" t="s">
        <v>7895</v>
      </c>
      <c r="G2019" s="40" t="s">
        <v>7896</v>
      </c>
      <c r="H2019" s="43">
        <f>I2019-2</f>
        <v>42317</v>
      </c>
      <c r="I2019" s="43">
        <f t="shared" ref="I2019:I2025" si="134">H2020</f>
        <v>42319</v>
      </c>
      <c r="J2019" s="40" t="s">
        <v>6218</v>
      </c>
      <c r="K2019" s="40">
        <v>100</v>
      </c>
      <c r="L2019" s="40"/>
    </row>
    <row r="2020" spans="1:12" hidden="1">
      <c r="A2020" s="40" t="s">
        <v>8097</v>
      </c>
      <c r="B2020" s="48" t="s">
        <v>7927</v>
      </c>
      <c r="C2020" s="40" t="s">
        <v>7928</v>
      </c>
      <c r="D2020" s="41" t="s">
        <v>7929</v>
      </c>
      <c r="E2020" s="40" t="s">
        <v>8143</v>
      </c>
      <c r="F2020" s="40" t="s">
        <v>7898</v>
      </c>
      <c r="G2020" s="40" t="s">
        <v>7899</v>
      </c>
      <c r="H2020" s="43">
        <f>I2020-1</f>
        <v>42319</v>
      </c>
      <c r="I2020" s="43">
        <f t="shared" si="134"/>
        <v>42320</v>
      </c>
      <c r="J2020" s="40" t="s">
        <v>6218</v>
      </c>
      <c r="K2020" s="40">
        <v>100</v>
      </c>
      <c r="L2020" s="40"/>
    </row>
    <row r="2021" spans="1:12" hidden="1">
      <c r="A2021" s="40" t="s">
        <v>8097</v>
      </c>
      <c r="B2021" s="48" t="s">
        <v>7927</v>
      </c>
      <c r="C2021" s="40" t="s">
        <v>7928</v>
      </c>
      <c r="D2021" s="41" t="s">
        <v>7929</v>
      </c>
      <c r="E2021" s="40" t="s">
        <v>8143</v>
      </c>
      <c r="F2021" s="40" t="s">
        <v>7898</v>
      </c>
      <c r="G2021" s="40" t="s">
        <v>7900</v>
      </c>
      <c r="H2021" s="43">
        <f>I2021-1</f>
        <v>42320</v>
      </c>
      <c r="I2021" s="43">
        <f t="shared" si="134"/>
        <v>42321</v>
      </c>
      <c r="J2021" s="40" t="s">
        <v>6218</v>
      </c>
      <c r="K2021" s="40">
        <v>100</v>
      </c>
      <c r="L2021" s="40"/>
    </row>
    <row r="2022" spans="1:12">
      <c r="A2022" s="40" t="s">
        <v>8097</v>
      </c>
      <c r="B2022" s="48" t="s">
        <v>7927</v>
      </c>
      <c r="C2022" s="40" t="s">
        <v>7928</v>
      </c>
      <c r="D2022" s="41" t="s">
        <v>7929</v>
      </c>
      <c r="E2022" s="40" t="s">
        <v>8143</v>
      </c>
      <c r="F2022" s="40" t="s">
        <v>7901</v>
      </c>
      <c r="G2022" s="40" t="s">
        <v>7902</v>
      </c>
      <c r="H2022" s="43">
        <f>I2022-5</f>
        <v>42321</v>
      </c>
      <c r="I2022" s="43">
        <f t="shared" si="134"/>
        <v>42326</v>
      </c>
      <c r="J2022" s="40" t="s">
        <v>6218</v>
      </c>
      <c r="K2022" s="40">
        <v>100</v>
      </c>
      <c r="L2022" s="40"/>
    </row>
    <row r="2023" spans="1:12" hidden="1">
      <c r="A2023" s="40" t="s">
        <v>8097</v>
      </c>
      <c r="B2023" s="48" t="s">
        <v>7927</v>
      </c>
      <c r="C2023" s="40" t="s">
        <v>7928</v>
      </c>
      <c r="D2023" s="41" t="s">
        <v>7929</v>
      </c>
      <c r="E2023" s="40" t="s">
        <v>8143</v>
      </c>
      <c r="F2023" s="40" t="s">
        <v>7904</v>
      </c>
      <c r="G2023" s="40" t="s">
        <v>7905</v>
      </c>
      <c r="H2023" s="43">
        <f>I2023-3</f>
        <v>42326</v>
      </c>
      <c r="I2023" s="43">
        <f t="shared" si="134"/>
        <v>42329</v>
      </c>
      <c r="J2023" s="40" t="s">
        <v>6218</v>
      </c>
      <c r="K2023" s="40">
        <v>100</v>
      </c>
      <c r="L2023" s="40"/>
    </row>
    <row r="2024" spans="1:12" hidden="1">
      <c r="A2024" s="40" t="s">
        <v>8097</v>
      </c>
      <c r="B2024" s="48" t="s">
        <v>7927</v>
      </c>
      <c r="C2024" s="40" t="s">
        <v>7928</v>
      </c>
      <c r="D2024" s="41" t="s">
        <v>7929</v>
      </c>
      <c r="E2024" s="40" t="s">
        <v>8143</v>
      </c>
      <c r="F2024" s="40" t="s">
        <v>7904</v>
      </c>
      <c r="G2024" s="40" t="s">
        <v>7906</v>
      </c>
      <c r="H2024" s="43">
        <f>I2024-2</f>
        <v>42329</v>
      </c>
      <c r="I2024" s="43">
        <f t="shared" si="134"/>
        <v>42331</v>
      </c>
      <c r="J2024" s="40" t="s">
        <v>6218</v>
      </c>
      <c r="K2024" s="40">
        <v>100</v>
      </c>
      <c r="L2024" s="40"/>
    </row>
    <row r="2025" spans="1:12" hidden="1">
      <c r="A2025" s="40" t="s">
        <v>8097</v>
      </c>
      <c r="B2025" s="48" t="s">
        <v>7927</v>
      </c>
      <c r="C2025" s="40" t="s">
        <v>7928</v>
      </c>
      <c r="D2025" s="41" t="s">
        <v>7929</v>
      </c>
      <c r="E2025" s="40" t="s">
        <v>8143</v>
      </c>
      <c r="F2025" s="40" t="s">
        <v>7904</v>
      </c>
      <c r="G2025" s="40" t="s">
        <v>7907</v>
      </c>
      <c r="H2025" s="43">
        <f>I2025-2</f>
        <v>42331</v>
      </c>
      <c r="I2025" s="43">
        <f t="shared" si="134"/>
        <v>42333</v>
      </c>
      <c r="J2025" s="40" t="s">
        <v>6218</v>
      </c>
      <c r="K2025" s="40">
        <v>100</v>
      </c>
      <c r="L2025" s="40"/>
    </row>
    <row r="2026" spans="1:12" hidden="1">
      <c r="A2026" s="40" t="s">
        <v>8097</v>
      </c>
      <c r="B2026" s="48" t="s">
        <v>7927</v>
      </c>
      <c r="C2026" s="40" t="s">
        <v>7928</v>
      </c>
      <c r="D2026" s="41" t="s">
        <v>7929</v>
      </c>
      <c r="E2026" s="40" t="s">
        <v>8143</v>
      </c>
      <c r="F2026" s="40" t="s">
        <v>7904</v>
      </c>
      <c r="G2026" s="40" t="s">
        <v>7908</v>
      </c>
      <c r="H2026" s="43">
        <f>I2026-1</f>
        <v>42333</v>
      </c>
      <c r="I2026" s="42">
        <v>42334</v>
      </c>
      <c r="J2026" s="40" t="s">
        <v>6218</v>
      </c>
      <c r="K2026" s="40">
        <v>100</v>
      </c>
      <c r="L2026" s="40"/>
    </row>
    <row r="2027" spans="1:12" hidden="1">
      <c r="A2027" s="41" t="s">
        <v>7953</v>
      </c>
      <c r="B2027" s="49" t="s">
        <v>7927</v>
      </c>
      <c r="C2027" s="45" t="s">
        <v>7928</v>
      </c>
      <c r="D2027" s="41" t="s">
        <v>7929</v>
      </c>
      <c r="E2027" s="41" t="s">
        <v>8144</v>
      </c>
      <c r="F2027" s="41" t="s">
        <v>1048</v>
      </c>
      <c r="G2027" s="41" t="s">
        <v>7888</v>
      </c>
      <c r="H2027" s="42">
        <v>42320</v>
      </c>
      <c r="I2027" s="41"/>
      <c r="J2027" s="41"/>
      <c r="K2027" s="41"/>
      <c r="L2027" s="41"/>
    </row>
    <row r="2028" spans="1:12" hidden="1">
      <c r="A2028" s="41" t="s">
        <v>7953</v>
      </c>
      <c r="B2028" s="49" t="s">
        <v>7927</v>
      </c>
      <c r="C2028" s="45" t="s">
        <v>7928</v>
      </c>
      <c r="D2028" s="41" t="s">
        <v>7929</v>
      </c>
      <c r="E2028" s="41" t="s">
        <v>8144</v>
      </c>
      <c r="F2028" s="41" t="s">
        <v>1048</v>
      </c>
      <c r="G2028" s="41" t="s">
        <v>7889</v>
      </c>
      <c r="H2028" s="42"/>
      <c r="I2028" s="41"/>
      <c r="J2028" s="41"/>
      <c r="K2028" s="41"/>
      <c r="L2028" s="41"/>
    </row>
    <row r="2029" spans="1:12" hidden="1">
      <c r="A2029" s="41" t="s">
        <v>7953</v>
      </c>
      <c r="B2029" s="49" t="s">
        <v>7927</v>
      </c>
      <c r="C2029" s="45" t="s">
        <v>7928</v>
      </c>
      <c r="D2029" s="41" t="s">
        <v>7929</v>
      </c>
      <c r="E2029" s="41" t="s">
        <v>8144</v>
      </c>
      <c r="F2029" s="41" t="s">
        <v>1048</v>
      </c>
      <c r="G2029" s="41" t="s">
        <v>7890</v>
      </c>
      <c r="H2029" s="41"/>
      <c r="I2029" s="41"/>
      <c r="J2029" s="41"/>
      <c r="K2029" s="41"/>
      <c r="L2029" s="41"/>
    </row>
    <row r="2030" spans="1:12" hidden="1">
      <c r="A2030" s="41" t="s">
        <v>7953</v>
      </c>
      <c r="B2030" s="49" t="s">
        <v>7927</v>
      </c>
      <c r="C2030" s="45" t="s">
        <v>7928</v>
      </c>
      <c r="D2030" s="41" t="s">
        <v>7929</v>
      </c>
      <c r="E2030" s="41" t="s">
        <v>8144</v>
      </c>
      <c r="F2030" s="41" t="s">
        <v>1048</v>
      </c>
      <c r="G2030" s="41" t="s">
        <v>7891</v>
      </c>
      <c r="H2030" s="42"/>
      <c r="I2030" s="41"/>
      <c r="J2030" s="41"/>
      <c r="K2030" s="41"/>
      <c r="L2030" s="41"/>
    </row>
    <row r="2031" spans="1:12" hidden="1">
      <c r="A2031" s="41" t="s">
        <v>7953</v>
      </c>
      <c r="B2031" s="49" t="s">
        <v>7927</v>
      </c>
      <c r="C2031" s="45" t="s">
        <v>7928</v>
      </c>
      <c r="D2031" s="41" t="s">
        <v>7929</v>
      </c>
      <c r="E2031" s="41" t="s">
        <v>8144</v>
      </c>
      <c r="F2031" s="41" t="s">
        <v>1048</v>
      </c>
      <c r="G2031" s="41" t="s">
        <v>7892</v>
      </c>
      <c r="H2031" s="44"/>
      <c r="I2031" s="41"/>
      <c r="J2031" s="41"/>
      <c r="K2031" s="41"/>
      <c r="L2031" s="41"/>
    </row>
    <row r="2032" spans="1:12" hidden="1">
      <c r="A2032" s="41" t="s">
        <v>7953</v>
      </c>
      <c r="B2032" s="49" t="s">
        <v>7927</v>
      </c>
      <c r="C2032" s="45" t="s">
        <v>7928</v>
      </c>
      <c r="D2032" s="41" t="s">
        <v>7929</v>
      </c>
      <c r="E2032" s="41" t="s">
        <v>8144</v>
      </c>
      <c r="F2032" s="41" t="s">
        <v>1048</v>
      </c>
      <c r="G2032" s="41" t="s">
        <v>7893</v>
      </c>
      <c r="H2032" s="44"/>
      <c r="I2032" s="41"/>
      <c r="J2032" s="41"/>
      <c r="K2032" s="41"/>
      <c r="L2032" s="41"/>
    </row>
    <row r="2033" spans="1:12" hidden="1">
      <c r="A2033" s="41" t="s">
        <v>7953</v>
      </c>
      <c r="B2033" s="49" t="s">
        <v>7927</v>
      </c>
      <c r="C2033" s="45" t="s">
        <v>7928</v>
      </c>
      <c r="D2033" s="41" t="s">
        <v>7929</v>
      </c>
      <c r="E2033" s="41" t="s">
        <v>8144</v>
      </c>
      <c r="F2033" s="41" t="s">
        <v>1048</v>
      </c>
      <c r="G2033" s="41" t="s">
        <v>7894</v>
      </c>
      <c r="H2033" s="42">
        <v>42337</v>
      </c>
      <c r="I2033" s="41"/>
      <c r="J2033" s="41"/>
      <c r="K2033" s="41"/>
      <c r="L2033" s="41"/>
    </row>
    <row r="2034" spans="1:12" hidden="1">
      <c r="A2034" s="40" t="s">
        <v>7953</v>
      </c>
      <c r="B2034" s="48" t="s">
        <v>7927</v>
      </c>
      <c r="C2034" s="44" t="s">
        <v>7928</v>
      </c>
      <c r="D2034" s="41" t="s">
        <v>7929</v>
      </c>
      <c r="E2034" s="40" t="s">
        <v>8144</v>
      </c>
      <c r="F2034" s="40" t="s">
        <v>7895</v>
      </c>
      <c r="G2034" s="40" t="s">
        <v>7896</v>
      </c>
      <c r="H2034" s="43">
        <f>I2034-2</f>
        <v>42320</v>
      </c>
      <c r="I2034" s="43">
        <f t="shared" ref="I2034:I2040" si="135">H2035</f>
        <v>42322</v>
      </c>
      <c r="J2034" s="40" t="s">
        <v>145</v>
      </c>
      <c r="K2034" s="40">
        <v>100</v>
      </c>
      <c r="L2034" s="39" t="s">
        <v>3641</v>
      </c>
    </row>
    <row r="2035" spans="1:12" hidden="1">
      <c r="A2035" s="40" t="s">
        <v>7953</v>
      </c>
      <c r="B2035" s="48" t="s">
        <v>7927</v>
      </c>
      <c r="C2035" s="44" t="s">
        <v>7928</v>
      </c>
      <c r="D2035" s="41" t="s">
        <v>7929</v>
      </c>
      <c r="E2035" s="40" t="s">
        <v>8144</v>
      </c>
      <c r="F2035" s="40" t="s">
        <v>7898</v>
      </c>
      <c r="G2035" s="40" t="s">
        <v>7899</v>
      </c>
      <c r="H2035" s="43">
        <f>I2035-1</f>
        <v>42322</v>
      </c>
      <c r="I2035" s="43">
        <f t="shared" si="135"/>
        <v>42323</v>
      </c>
      <c r="J2035" s="40" t="s">
        <v>145</v>
      </c>
      <c r="K2035" s="40">
        <v>100</v>
      </c>
    </row>
    <row r="2036" spans="1:12" hidden="1">
      <c r="A2036" s="40" t="s">
        <v>7953</v>
      </c>
      <c r="B2036" s="48" t="s">
        <v>7927</v>
      </c>
      <c r="C2036" s="44" t="s">
        <v>7928</v>
      </c>
      <c r="D2036" s="41" t="s">
        <v>7929</v>
      </c>
      <c r="E2036" s="40" t="s">
        <v>8144</v>
      </c>
      <c r="F2036" s="40" t="s">
        <v>7898</v>
      </c>
      <c r="G2036" s="40" t="s">
        <v>7925</v>
      </c>
      <c r="H2036" s="43">
        <f>I2036-1</f>
        <v>42323</v>
      </c>
      <c r="I2036" s="43">
        <f t="shared" si="135"/>
        <v>42324</v>
      </c>
      <c r="J2036" s="40" t="s">
        <v>145</v>
      </c>
      <c r="K2036" s="40">
        <v>100</v>
      </c>
    </row>
    <row r="2037" spans="1:12">
      <c r="A2037" s="40" t="s">
        <v>7953</v>
      </c>
      <c r="B2037" s="48" t="s">
        <v>7927</v>
      </c>
      <c r="C2037" s="44" t="s">
        <v>7928</v>
      </c>
      <c r="D2037" s="41" t="s">
        <v>7929</v>
      </c>
      <c r="E2037" s="40" t="s">
        <v>8144</v>
      </c>
      <c r="F2037" s="40" t="s">
        <v>7901</v>
      </c>
      <c r="G2037" s="40" t="s">
        <v>7940</v>
      </c>
      <c r="H2037" s="43">
        <f>I2037-5</f>
        <v>42324</v>
      </c>
      <c r="I2037" s="43">
        <f t="shared" si="135"/>
        <v>42329</v>
      </c>
      <c r="J2037" s="40" t="s">
        <v>145</v>
      </c>
      <c r="K2037" s="40">
        <v>100</v>
      </c>
    </row>
    <row r="2038" spans="1:12" hidden="1">
      <c r="A2038" s="40" t="s">
        <v>7953</v>
      </c>
      <c r="B2038" s="48" t="s">
        <v>7927</v>
      </c>
      <c r="C2038" s="44" t="s">
        <v>7928</v>
      </c>
      <c r="D2038" s="41" t="s">
        <v>7929</v>
      </c>
      <c r="E2038" s="40" t="s">
        <v>8144</v>
      </c>
      <c r="F2038" s="40" t="s">
        <v>7904</v>
      </c>
      <c r="G2038" s="40" t="s">
        <v>7905</v>
      </c>
      <c r="H2038" s="43">
        <f>I2038-3</f>
        <v>42329</v>
      </c>
      <c r="I2038" s="43">
        <f t="shared" si="135"/>
        <v>42332</v>
      </c>
      <c r="J2038" s="40" t="s">
        <v>145</v>
      </c>
      <c r="K2038" s="40">
        <v>100</v>
      </c>
    </row>
    <row r="2039" spans="1:12" hidden="1">
      <c r="A2039" s="40" t="s">
        <v>7953</v>
      </c>
      <c r="B2039" s="48" t="s">
        <v>7927</v>
      </c>
      <c r="C2039" s="44" t="s">
        <v>7928</v>
      </c>
      <c r="D2039" s="41" t="s">
        <v>7929</v>
      </c>
      <c r="E2039" s="40" t="s">
        <v>8144</v>
      </c>
      <c r="F2039" s="40" t="s">
        <v>7904</v>
      </c>
      <c r="G2039" s="40" t="s">
        <v>7906</v>
      </c>
      <c r="H2039" s="43">
        <f>I2039-2</f>
        <v>42332</v>
      </c>
      <c r="I2039" s="43">
        <f t="shared" si="135"/>
        <v>42334</v>
      </c>
      <c r="J2039" s="40" t="s">
        <v>145</v>
      </c>
      <c r="K2039" s="40">
        <v>100</v>
      </c>
    </row>
    <row r="2040" spans="1:12" hidden="1">
      <c r="A2040" s="40" t="s">
        <v>7953</v>
      </c>
      <c r="B2040" s="48" t="s">
        <v>7927</v>
      </c>
      <c r="C2040" s="44" t="s">
        <v>7928</v>
      </c>
      <c r="D2040" s="41" t="s">
        <v>7929</v>
      </c>
      <c r="E2040" s="40" t="s">
        <v>8144</v>
      </c>
      <c r="F2040" s="40" t="s">
        <v>7904</v>
      </c>
      <c r="G2040" s="40" t="s">
        <v>7907</v>
      </c>
      <c r="H2040" s="43">
        <f>I2040-2</f>
        <v>42334</v>
      </c>
      <c r="I2040" s="43">
        <f t="shared" si="135"/>
        <v>42336</v>
      </c>
      <c r="J2040" s="40" t="s">
        <v>145</v>
      </c>
      <c r="K2040" s="40">
        <v>100</v>
      </c>
    </row>
    <row r="2041" spans="1:12" hidden="1">
      <c r="A2041" s="40" t="s">
        <v>7953</v>
      </c>
      <c r="B2041" s="48" t="s">
        <v>7927</v>
      </c>
      <c r="C2041" s="44" t="s">
        <v>7928</v>
      </c>
      <c r="D2041" s="41" t="s">
        <v>7929</v>
      </c>
      <c r="E2041" s="40" t="s">
        <v>8144</v>
      </c>
      <c r="F2041" s="40" t="s">
        <v>7904</v>
      </c>
      <c r="G2041" s="40" t="s">
        <v>7908</v>
      </c>
      <c r="H2041" s="43">
        <f>I2041-1</f>
        <v>42336</v>
      </c>
      <c r="I2041" s="42">
        <v>42337</v>
      </c>
      <c r="J2041" s="40" t="s">
        <v>145</v>
      </c>
      <c r="K2041" s="40">
        <v>100</v>
      </c>
    </row>
    <row r="2042" spans="1:12" hidden="1">
      <c r="A2042" s="41" t="s">
        <v>8145</v>
      </c>
      <c r="B2042" s="41" t="s">
        <v>102</v>
      </c>
      <c r="C2042" s="41" t="s">
        <v>65</v>
      </c>
      <c r="D2042" s="41" t="s">
        <v>7914</v>
      </c>
      <c r="E2042" s="41" t="s">
        <v>8146</v>
      </c>
      <c r="F2042" s="41" t="s">
        <v>1048</v>
      </c>
      <c r="G2042" s="41" t="s">
        <v>7888</v>
      </c>
      <c r="H2042" s="42">
        <v>42318</v>
      </c>
      <c r="I2042" s="41"/>
      <c r="J2042" s="41"/>
      <c r="K2042" s="41"/>
      <c r="L2042" s="40"/>
    </row>
    <row r="2043" spans="1:12" hidden="1">
      <c r="A2043" s="41" t="s">
        <v>8145</v>
      </c>
      <c r="B2043" s="41" t="s">
        <v>102</v>
      </c>
      <c r="C2043" s="41" t="s">
        <v>65</v>
      </c>
      <c r="D2043" s="41" t="s">
        <v>7914</v>
      </c>
      <c r="E2043" s="41" t="s">
        <v>8146</v>
      </c>
      <c r="F2043" s="41" t="s">
        <v>1048</v>
      </c>
      <c r="G2043" s="41" t="s">
        <v>7889</v>
      </c>
      <c r="H2043" s="42"/>
      <c r="I2043" s="41"/>
      <c r="J2043" s="41"/>
      <c r="K2043" s="41"/>
      <c r="L2043" s="40"/>
    </row>
    <row r="2044" spans="1:12" hidden="1">
      <c r="A2044" s="41" t="s">
        <v>8145</v>
      </c>
      <c r="B2044" s="41" t="s">
        <v>102</v>
      </c>
      <c r="C2044" s="41" t="s">
        <v>65</v>
      </c>
      <c r="D2044" s="41" t="s">
        <v>7914</v>
      </c>
      <c r="E2044" s="41" t="s">
        <v>8146</v>
      </c>
      <c r="F2044" s="41" t="s">
        <v>1048</v>
      </c>
      <c r="G2044" s="41" t="s">
        <v>7890</v>
      </c>
      <c r="H2044" s="41"/>
      <c r="I2044" s="41"/>
      <c r="J2044" s="41"/>
      <c r="K2044" s="41"/>
      <c r="L2044" s="40"/>
    </row>
    <row r="2045" spans="1:12" hidden="1">
      <c r="A2045" s="41" t="s">
        <v>8145</v>
      </c>
      <c r="B2045" s="41" t="s">
        <v>102</v>
      </c>
      <c r="C2045" s="41" t="s">
        <v>65</v>
      </c>
      <c r="D2045" s="41" t="s">
        <v>7914</v>
      </c>
      <c r="E2045" s="41" t="s">
        <v>8146</v>
      </c>
      <c r="F2045" s="41" t="s">
        <v>1048</v>
      </c>
      <c r="G2045" s="41" t="s">
        <v>7891</v>
      </c>
      <c r="H2045" s="42"/>
      <c r="I2045" s="41"/>
      <c r="J2045" s="41"/>
      <c r="K2045" s="41"/>
      <c r="L2045" s="40"/>
    </row>
    <row r="2046" spans="1:12" hidden="1">
      <c r="A2046" s="41" t="s">
        <v>8145</v>
      </c>
      <c r="B2046" s="41" t="s">
        <v>102</v>
      </c>
      <c r="C2046" s="41" t="s">
        <v>65</v>
      </c>
      <c r="D2046" s="41" t="s">
        <v>7914</v>
      </c>
      <c r="E2046" s="41" t="s">
        <v>8146</v>
      </c>
      <c r="F2046" s="41" t="s">
        <v>1048</v>
      </c>
      <c r="G2046" s="41" t="s">
        <v>7892</v>
      </c>
      <c r="H2046" s="44"/>
      <c r="I2046" s="41"/>
      <c r="J2046" s="41"/>
      <c r="K2046" s="41"/>
      <c r="L2046" s="40"/>
    </row>
    <row r="2047" spans="1:12" hidden="1">
      <c r="A2047" s="41" t="s">
        <v>8145</v>
      </c>
      <c r="B2047" s="41" t="s">
        <v>102</v>
      </c>
      <c r="C2047" s="41" t="s">
        <v>65</v>
      </c>
      <c r="D2047" s="41" t="s">
        <v>7914</v>
      </c>
      <c r="E2047" s="41" t="s">
        <v>8146</v>
      </c>
      <c r="F2047" s="41" t="s">
        <v>1048</v>
      </c>
      <c r="G2047" s="41" t="s">
        <v>7893</v>
      </c>
      <c r="H2047" s="44"/>
      <c r="I2047" s="41"/>
      <c r="J2047" s="41"/>
      <c r="K2047" s="41"/>
      <c r="L2047" s="40"/>
    </row>
    <row r="2048" spans="1:12" hidden="1">
      <c r="A2048" s="41" t="s">
        <v>8145</v>
      </c>
      <c r="B2048" s="41" t="s">
        <v>102</v>
      </c>
      <c r="C2048" s="41" t="s">
        <v>65</v>
      </c>
      <c r="D2048" s="41" t="s">
        <v>7914</v>
      </c>
      <c r="E2048" s="41" t="s">
        <v>8146</v>
      </c>
      <c r="F2048" s="41" t="s">
        <v>1048</v>
      </c>
      <c r="G2048" s="41" t="s">
        <v>7894</v>
      </c>
      <c r="H2048" s="42">
        <v>42335</v>
      </c>
      <c r="I2048" s="41"/>
      <c r="J2048" s="41"/>
      <c r="K2048" s="41"/>
      <c r="L2048" s="40"/>
    </row>
    <row r="2049" spans="1:12" hidden="1">
      <c r="A2049" s="40" t="s">
        <v>8145</v>
      </c>
      <c r="B2049" s="40" t="s">
        <v>102</v>
      </c>
      <c r="C2049" s="40" t="s">
        <v>65</v>
      </c>
      <c r="D2049" s="41" t="s">
        <v>7914</v>
      </c>
      <c r="E2049" s="40" t="s">
        <v>8146</v>
      </c>
      <c r="F2049" s="40" t="s">
        <v>7895</v>
      </c>
      <c r="G2049" s="40" t="s">
        <v>7896</v>
      </c>
      <c r="H2049" s="43">
        <f>I2049-2</f>
        <v>42318</v>
      </c>
      <c r="I2049" s="43">
        <f t="shared" ref="I2049:I2055" si="136">H2050</f>
        <v>42320</v>
      </c>
      <c r="J2049" s="40" t="s">
        <v>128</v>
      </c>
      <c r="K2049" s="40">
        <v>100</v>
      </c>
      <c r="L2049" s="40"/>
    </row>
    <row r="2050" spans="1:12" hidden="1">
      <c r="A2050" s="40" t="s">
        <v>8145</v>
      </c>
      <c r="B2050" s="40" t="s">
        <v>102</v>
      </c>
      <c r="C2050" s="40" t="s">
        <v>65</v>
      </c>
      <c r="D2050" s="41" t="s">
        <v>7914</v>
      </c>
      <c r="E2050" s="40" t="s">
        <v>8146</v>
      </c>
      <c r="F2050" s="40" t="s">
        <v>7898</v>
      </c>
      <c r="G2050" s="40" t="s">
        <v>7899</v>
      </c>
      <c r="H2050" s="43">
        <f>I2050-1</f>
        <v>42320</v>
      </c>
      <c r="I2050" s="43">
        <f t="shared" si="136"/>
        <v>42321</v>
      </c>
      <c r="J2050" s="40" t="s">
        <v>128</v>
      </c>
      <c r="K2050" s="40">
        <v>100</v>
      </c>
      <c r="L2050" s="40"/>
    </row>
    <row r="2051" spans="1:12" hidden="1">
      <c r="A2051" s="40" t="s">
        <v>8145</v>
      </c>
      <c r="B2051" s="40" t="s">
        <v>102</v>
      </c>
      <c r="C2051" s="40" t="s">
        <v>65</v>
      </c>
      <c r="D2051" s="41" t="s">
        <v>7914</v>
      </c>
      <c r="E2051" s="40" t="s">
        <v>8146</v>
      </c>
      <c r="F2051" s="40" t="s">
        <v>7898</v>
      </c>
      <c r="G2051" s="40" t="s">
        <v>7900</v>
      </c>
      <c r="H2051" s="43">
        <f>I2051-1</f>
        <v>42321</v>
      </c>
      <c r="I2051" s="43">
        <f t="shared" si="136"/>
        <v>42322</v>
      </c>
      <c r="J2051" s="40" t="s">
        <v>128</v>
      </c>
      <c r="K2051" s="40">
        <v>100</v>
      </c>
      <c r="L2051" s="40"/>
    </row>
    <row r="2052" spans="1:12">
      <c r="A2052" s="40" t="s">
        <v>8145</v>
      </c>
      <c r="B2052" s="40" t="s">
        <v>102</v>
      </c>
      <c r="C2052" s="40" t="s">
        <v>65</v>
      </c>
      <c r="D2052" s="41" t="s">
        <v>7914</v>
      </c>
      <c r="E2052" s="40" t="s">
        <v>8146</v>
      </c>
      <c r="F2052" s="40" t="s">
        <v>7901</v>
      </c>
      <c r="G2052" s="40" t="s">
        <v>7902</v>
      </c>
      <c r="H2052" s="43">
        <f>I2052-5</f>
        <v>42322</v>
      </c>
      <c r="I2052" s="43">
        <f t="shared" si="136"/>
        <v>42327</v>
      </c>
      <c r="J2052" s="40" t="s">
        <v>128</v>
      </c>
      <c r="K2052" s="40">
        <v>100</v>
      </c>
      <c r="L2052" s="40"/>
    </row>
    <row r="2053" spans="1:12" hidden="1">
      <c r="A2053" s="40" t="s">
        <v>8145</v>
      </c>
      <c r="B2053" s="40" t="s">
        <v>102</v>
      </c>
      <c r="C2053" s="40" t="s">
        <v>65</v>
      </c>
      <c r="D2053" s="41" t="s">
        <v>7914</v>
      </c>
      <c r="E2053" s="40" t="s">
        <v>8146</v>
      </c>
      <c r="F2053" s="40" t="s">
        <v>7904</v>
      </c>
      <c r="G2053" s="40" t="s">
        <v>7905</v>
      </c>
      <c r="H2053" s="43">
        <f>I2053-3</f>
        <v>42327</v>
      </c>
      <c r="I2053" s="43">
        <f t="shared" si="136"/>
        <v>42330</v>
      </c>
      <c r="J2053" s="40" t="s">
        <v>128</v>
      </c>
      <c r="K2053" s="40">
        <v>100</v>
      </c>
      <c r="L2053" s="40"/>
    </row>
    <row r="2054" spans="1:12" hidden="1">
      <c r="A2054" s="40" t="s">
        <v>8145</v>
      </c>
      <c r="B2054" s="40" t="s">
        <v>102</v>
      </c>
      <c r="C2054" s="40" t="s">
        <v>65</v>
      </c>
      <c r="D2054" s="41" t="s">
        <v>7914</v>
      </c>
      <c r="E2054" s="40" t="s">
        <v>8146</v>
      </c>
      <c r="F2054" s="40" t="s">
        <v>7904</v>
      </c>
      <c r="G2054" s="40" t="s">
        <v>7906</v>
      </c>
      <c r="H2054" s="43">
        <f>I2054-2</f>
        <v>42330</v>
      </c>
      <c r="I2054" s="43">
        <f t="shared" si="136"/>
        <v>42332</v>
      </c>
      <c r="J2054" s="40" t="s">
        <v>128</v>
      </c>
      <c r="K2054" s="40">
        <v>100</v>
      </c>
      <c r="L2054" s="40"/>
    </row>
    <row r="2055" spans="1:12" hidden="1">
      <c r="A2055" s="40" t="s">
        <v>8145</v>
      </c>
      <c r="B2055" s="40" t="s">
        <v>102</v>
      </c>
      <c r="C2055" s="40" t="s">
        <v>65</v>
      </c>
      <c r="D2055" s="41" t="s">
        <v>7914</v>
      </c>
      <c r="E2055" s="40" t="s">
        <v>8146</v>
      </c>
      <c r="F2055" s="40" t="s">
        <v>7904</v>
      </c>
      <c r="G2055" s="40" t="s">
        <v>7907</v>
      </c>
      <c r="H2055" s="43">
        <f>I2055-2</f>
        <v>42332</v>
      </c>
      <c r="I2055" s="43">
        <f t="shared" si="136"/>
        <v>42334</v>
      </c>
      <c r="J2055" s="40" t="s">
        <v>128</v>
      </c>
      <c r="K2055" s="40">
        <v>100</v>
      </c>
      <c r="L2055" s="40"/>
    </row>
    <row r="2056" spans="1:12" hidden="1">
      <c r="A2056" s="40" t="s">
        <v>8145</v>
      </c>
      <c r="B2056" s="40" t="s">
        <v>102</v>
      </c>
      <c r="C2056" s="40" t="s">
        <v>65</v>
      </c>
      <c r="D2056" s="41" t="s">
        <v>7914</v>
      </c>
      <c r="E2056" s="51" t="s">
        <v>8146</v>
      </c>
      <c r="F2056" s="40" t="s">
        <v>7904</v>
      </c>
      <c r="G2056" s="40" t="s">
        <v>7908</v>
      </c>
      <c r="H2056" s="43">
        <f>I2056-1</f>
        <v>42334</v>
      </c>
      <c r="I2056" s="42">
        <v>42335</v>
      </c>
      <c r="J2056" s="40" t="s">
        <v>128</v>
      </c>
      <c r="K2056" s="40">
        <v>100</v>
      </c>
      <c r="L2056" s="39" t="s">
        <v>7909</v>
      </c>
    </row>
    <row r="2057" spans="1:12" hidden="1">
      <c r="A2057" s="47" t="s">
        <v>4786</v>
      </c>
      <c r="B2057" s="41" t="s">
        <v>7927</v>
      </c>
      <c r="C2057" s="41" t="s">
        <v>7928</v>
      </c>
      <c r="D2057" s="41" t="s">
        <v>7929</v>
      </c>
      <c r="E2057" s="41" t="s">
        <v>8147</v>
      </c>
      <c r="F2057" s="41" t="s">
        <v>1048</v>
      </c>
      <c r="G2057" s="41" t="s">
        <v>7888</v>
      </c>
      <c r="H2057" s="42">
        <v>42324</v>
      </c>
      <c r="I2057" s="41"/>
    </row>
    <row r="2058" spans="1:12" hidden="1">
      <c r="A2058" s="47" t="s">
        <v>4786</v>
      </c>
      <c r="B2058" s="41" t="s">
        <v>7927</v>
      </c>
      <c r="C2058" s="41" t="s">
        <v>7928</v>
      </c>
      <c r="D2058" s="41" t="s">
        <v>7929</v>
      </c>
      <c r="E2058" s="41" t="s">
        <v>8147</v>
      </c>
      <c r="F2058" s="41" t="s">
        <v>1048</v>
      </c>
      <c r="G2058" s="41" t="s">
        <v>7889</v>
      </c>
      <c r="H2058" s="41"/>
      <c r="I2058" s="41"/>
    </row>
    <row r="2059" spans="1:12" hidden="1">
      <c r="A2059" s="47" t="s">
        <v>4786</v>
      </c>
      <c r="B2059" s="41" t="s">
        <v>7927</v>
      </c>
      <c r="C2059" s="41" t="s">
        <v>7928</v>
      </c>
      <c r="D2059" s="41" t="s">
        <v>7929</v>
      </c>
      <c r="E2059" s="41" t="s">
        <v>8147</v>
      </c>
      <c r="F2059" s="41" t="s">
        <v>1048</v>
      </c>
      <c r="G2059" s="41" t="s">
        <v>7890</v>
      </c>
      <c r="H2059" s="41"/>
      <c r="I2059" s="41"/>
    </row>
    <row r="2060" spans="1:12" hidden="1">
      <c r="A2060" s="47" t="s">
        <v>4786</v>
      </c>
      <c r="B2060" s="41" t="s">
        <v>7927</v>
      </c>
      <c r="C2060" s="41" t="s">
        <v>7928</v>
      </c>
      <c r="D2060" s="41" t="s">
        <v>7929</v>
      </c>
      <c r="E2060" s="41" t="s">
        <v>8147</v>
      </c>
      <c r="F2060" s="41" t="s">
        <v>1048</v>
      </c>
      <c r="G2060" s="41" t="s">
        <v>7891</v>
      </c>
      <c r="H2060" s="41"/>
      <c r="I2060" s="41"/>
    </row>
    <row r="2061" spans="1:12" hidden="1">
      <c r="A2061" s="47" t="s">
        <v>4786</v>
      </c>
      <c r="B2061" s="41" t="s">
        <v>7927</v>
      </c>
      <c r="C2061" s="41" t="s">
        <v>7928</v>
      </c>
      <c r="D2061" s="41" t="s">
        <v>7929</v>
      </c>
      <c r="E2061" s="41" t="s">
        <v>8147</v>
      </c>
      <c r="F2061" s="41" t="s">
        <v>1048</v>
      </c>
      <c r="G2061" s="41" t="s">
        <v>7892</v>
      </c>
      <c r="H2061" s="42"/>
      <c r="I2061" s="41"/>
    </row>
    <row r="2062" spans="1:12" hidden="1">
      <c r="A2062" s="47" t="s">
        <v>4786</v>
      </c>
      <c r="B2062" s="41" t="s">
        <v>7927</v>
      </c>
      <c r="C2062" s="41" t="s">
        <v>7928</v>
      </c>
      <c r="D2062" s="41" t="s">
        <v>7929</v>
      </c>
      <c r="E2062" s="41" t="s">
        <v>8147</v>
      </c>
      <c r="F2062" s="41" t="s">
        <v>1048</v>
      </c>
      <c r="G2062" s="41" t="s">
        <v>7893</v>
      </c>
      <c r="H2062" s="42"/>
      <c r="I2062" s="41"/>
    </row>
    <row r="2063" spans="1:12" hidden="1">
      <c r="A2063" s="47" t="s">
        <v>4786</v>
      </c>
      <c r="B2063" s="41" t="s">
        <v>7927</v>
      </c>
      <c r="C2063" s="41" t="s">
        <v>7928</v>
      </c>
      <c r="D2063" s="41" t="s">
        <v>7929</v>
      </c>
      <c r="E2063" s="41" t="s">
        <v>8147</v>
      </c>
      <c r="F2063" s="41" t="s">
        <v>1048</v>
      </c>
      <c r="G2063" s="41" t="s">
        <v>7894</v>
      </c>
      <c r="H2063" s="42">
        <v>42341</v>
      </c>
      <c r="I2063" s="41"/>
    </row>
    <row r="2064" spans="1:12" hidden="1">
      <c r="A2064" s="46" t="s">
        <v>4786</v>
      </c>
      <c r="B2064" s="40" t="s">
        <v>7927</v>
      </c>
      <c r="C2064" s="40" t="s">
        <v>7928</v>
      </c>
      <c r="D2064" s="41" t="s">
        <v>7929</v>
      </c>
      <c r="E2064" s="40" t="s">
        <v>8147</v>
      </c>
      <c r="F2064" s="40" t="s">
        <v>7895</v>
      </c>
      <c r="G2064" s="40" t="s">
        <v>7896</v>
      </c>
      <c r="H2064" s="43">
        <f>I2064-2</f>
        <v>42324</v>
      </c>
      <c r="I2064" s="43">
        <f t="shared" ref="I2064:I2070" si="137">H2065</f>
        <v>42326</v>
      </c>
      <c r="J2064" s="40" t="s">
        <v>145</v>
      </c>
      <c r="K2064" s="40">
        <v>100</v>
      </c>
      <c r="L2064" s="39" t="s">
        <v>3641</v>
      </c>
    </row>
    <row r="2065" spans="1:12" hidden="1">
      <c r="A2065" s="46" t="s">
        <v>4786</v>
      </c>
      <c r="B2065" s="40" t="s">
        <v>7927</v>
      </c>
      <c r="C2065" s="40" t="s">
        <v>7928</v>
      </c>
      <c r="D2065" s="41" t="s">
        <v>7929</v>
      </c>
      <c r="E2065" s="40" t="s">
        <v>8147</v>
      </c>
      <c r="F2065" s="40" t="s">
        <v>7898</v>
      </c>
      <c r="G2065" s="40" t="s">
        <v>7899</v>
      </c>
      <c r="H2065" s="43">
        <f>I2065-1</f>
        <v>42326</v>
      </c>
      <c r="I2065" s="43">
        <f t="shared" si="137"/>
        <v>42327</v>
      </c>
      <c r="J2065" s="40" t="s">
        <v>145</v>
      </c>
      <c r="K2065" s="40">
        <v>100</v>
      </c>
    </row>
    <row r="2066" spans="1:12" hidden="1">
      <c r="A2066" s="46" t="s">
        <v>4786</v>
      </c>
      <c r="B2066" s="40" t="s">
        <v>7927</v>
      </c>
      <c r="C2066" s="40" t="s">
        <v>7928</v>
      </c>
      <c r="D2066" s="41" t="s">
        <v>7929</v>
      </c>
      <c r="E2066" s="40" t="s">
        <v>8147</v>
      </c>
      <c r="F2066" s="40" t="s">
        <v>7898</v>
      </c>
      <c r="G2066" s="40" t="s">
        <v>7900</v>
      </c>
      <c r="H2066" s="43">
        <f>I2066-1</f>
        <v>42327</v>
      </c>
      <c r="I2066" s="43">
        <f t="shared" si="137"/>
        <v>42328</v>
      </c>
      <c r="J2066" s="40" t="s">
        <v>145</v>
      </c>
      <c r="K2066" s="40">
        <v>100</v>
      </c>
    </row>
    <row r="2067" spans="1:12">
      <c r="A2067" s="46" t="s">
        <v>4786</v>
      </c>
      <c r="B2067" s="40" t="s">
        <v>7927</v>
      </c>
      <c r="C2067" s="40" t="s">
        <v>7928</v>
      </c>
      <c r="D2067" s="41" t="s">
        <v>7929</v>
      </c>
      <c r="E2067" s="40" t="s">
        <v>8147</v>
      </c>
      <c r="F2067" s="40" t="s">
        <v>7901</v>
      </c>
      <c r="G2067" s="40" t="s">
        <v>7902</v>
      </c>
      <c r="H2067" s="43">
        <f>I2067-5</f>
        <v>42328</v>
      </c>
      <c r="I2067" s="43">
        <f t="shared" si="137"/>
        <v>42333</v>
      </c>
      <c r="J2067" s="40" t="s">
        <v>145</v>
      </c>
      <c r="K2067" s="40">
        <v>100</v>
      </c>
    </row>
    <row r="2068" spans="1:12" hidden="1">
      <c r="A2068" s="46" t="s">
        <v>4786</v>
      </c>
      <c r="B2068" s="40" t="s">
        <v>7927</v>
      </c>
      <c r="C2068" s="40" t="s">
        <v>7928</v>
      </c>
      <c r="D2068" s="41" t="s">
        <v>7929</v>
      </c>
      <c r="E2068" s="40" t="s">
        <v>8147</v>
      </c>
      <c r="F2068" s="40" t="s">
        <v>7904</v>
      </c>
      <c r="G2068" s="40" t="s">
        <v>7905</v>
      </c>
      <c r="H2068" s="43">
        <f>I2068-3</f>
        <v>42333</v>
      </c>
      <c r="I2068" s="43">
        <f t="shared" si="137"/>
        <v>42336</v>
      </c>
      <c r="J2068" s="40" t="s">
        <v>145</v>
      </c>
      <c r="K2068" s="40">
        <v>100</v>
      </c>
    </row>
    <row r="2069" spans="1:12" hidden="1">
      <c r="A2069" s="46" t="s">
        <v>4786</v>
      </c>
      <c r="B2069" s="40" t="s">
        <v>7927</v>
      </c>
      <c r="C2069" s="40" t="s">
        <v>7928</v>
      </c>
      <c r="D2069" s="41" t="s">
        <v>7929</v>
      </c>
      <c r="E2069" s="40" t="s">
        <v>8147</v>
      </c>
      <c r="F2069" s="40" t="s">
        <v>7904</v>
      </c>
      <c r="G2069" s="40" t="s">
        <v>7906</v>
      </c>
      <c r="H2069" s="43">
        <f>I2069-2</f>
        <v>42336</v>
      </c>
      <c r="I2069" s="43">
        <f t="shared" si="137"/>
        <v>42338</v>
      </c>
      <c r="J2069" s="40" t="s">
        <v>145</v>
      </c>
      <c r="K2069" s="40">
        <v>100</v>
      </c>
    </row>
    <row r="2070" spans="1:12" hidden="1">
      <c r="A2070" s="46" t="s">
        <v>4786</v>
      </c>
      <c r="B2070" s="40" t="s">
        <v>7927</v>
      </c>
      <c r="C2070" s="40" t="s">
        <v>7928</v>
      </c>
      <c r="D2070" s="41" t="s">
        <v>7929</v>
      </c>
      <c r="E2070" s="40" t="s">
        <v>8147</v>
      </c>
      <c r="F2070" s="40" t="s">
        <v>7904</v>
      </c>
      <c r="G2070" s="40" t="s">
        <v>7907</v>
      </c>
      <c r="H2070" s="43">
        <f>I2070-2</f>
        <v>42338</v>
      </c>
      <c r="I2070" s="43">
        <f t="shared" si="137"/>
        <v>42340</v>
      </c>
      <c r="J2070" s="40" t="s">
        <v>145</v>
      </c>
      <c r="K2070" s="40">
        <v>100</v>
      </c>
    </row>
    <row r="2071" spans="1:12" hidden="1">
      <c r="A2071" s="46" t="s">
        <v>4786</v>
      </c>
      <c r="B2071" s="40" t="s">
        <v>7927</v>
      </c>
      <c r="C2071" s="40" t="s">
        <v>7928</v>
      </c>
      <c r="D2071" s="41" t="s">
        <v>7929</v>
      </c>
      <c r="E2071" s="40" t="s">
        <v>8147</v>
      </c>
      <c r="F2071" s="40" t="s">
        <v>7904</v>
      </c>
      <c r="G2071" s="40" t="s">
        <v>7908</v>
      </c>
      <c r="H2071" s="43">
        <f>I2071-1</f>
        <v>42340</v>
      </c>
      <c r="I2071" s="42">
        <v>42341</v>
      </c>
      <c r="J2071" s="40" t="s">
        <v>145</v>
      </c>
      <c r="K2071" s="40">
        <v>100</v>
      </c>
      <c r="L2071" s="40"/>
    </row>
    <row r="2072" spans="1:12" hidden="1">
      <c r="A2072" s="41" t="s">
        <v>8148</v>
      </c>
      <c r="B2072" s="49" t="s">
        <v>65</v>
      </c>
      <c r="C2072" s="49" t="s">
        <v>65</v>
      </c>
      <c r="D2072" s="41" t="s">
        <v>7886</v>
      </c>
      <c r="E2072" s="41" t="s">
        <v>8149</v>
      </c>
      <c r="F2072" s="41" t="s">
        <v>1048</v>
      </c>
      <c r="G2072" s="41" t="s">
        <v>7888</v>
      </c>
      <c r="H2072" s="42">
        <v>42320</v>
      </c>
      <c r="I2072" s="41"/>
      <c r="J2072" s="41"/>
      <c r="K2072" s="41"/>
      <c r="L2072" s="40"/>
    </row>
    <row r="2073" spans="1:12" hidden="1">
      <c r="A2073" s="41" t="s">
        <v>8148</v>
      </c>
      <c r="B2073" s="49" t="s">
        <v>65</v>
      </c>
      <c r="C2073" s="49" t="s">
        <v>65</v>
      </c>
      <c r="D2073" s="41" t="s">
        <v>7886</v>
      </c>
      <c r="E2073" s="41" t="s">
        <v>8149</v>
      </c>
      <c r="F2073" s="41" t="s">
        <v>1048</v>
      </c>
      <c r="G2073" s="41" t="s">
        <v>7889</v>
      </c>
      <c r="H2073" s="42"/>
      <c r="I2073" s="41"/>
      <c r="J2073" s="41"/>
      <c r="K2073" s="41"/>
      <c r="L2073" s="40"/>
    </row>
    <row r="2074" spans="1:12" hidden="1">
      <c r="A2074" s="41" t="s">
        <v>8148</v>
      </c>
      <c r="B2074" s="49" t="s">
        <v>65</v>
      </c>
      <c r="C2074" s="49" t="s">
        <v>65</v>
      </c>
      <c r="D2074" s="41" t="s">
        <v>7886</v>
      </c>
      <c r="E2074" s="41" t="s">
        <v>8149</v>
      </c>
      <c r="F2074" s="41" t="s">
        <v>1048</v>
      </c>
      <c r="G2074" s="41" t="s">
        <v>7890</v>
      </c>
      <c r="H2074" s="41"/>
      <c r="I2074" s="41"/>
      <c r="J2074" s="41"/>
      <c r="K2074" s="41"/>
      <c r="L2074" s="40"/>
    </row>
    <row r="2075" spans="1:12" hidden="1">
      <c r="A2075" s="41" t="s">
        <v>8148</v>
      </c>
      <c r="B2075" s="49" t="s">
        <v>65</v>
      </c>
      <c r="C2075" s="49" t="s">
        <v>65</v>
      </c>
      <c r="D2075" s="41" t="s">
        <v>7886</v>
      </c>
      <c r="E2075" s="41" t="s">
        <v>8149</v>
      </c>
      <c r="F2075" s="41" t="s">
        <v>1048</v>
      </c>
      <c r="G2075" s="41" t="s">
        <v>7891</v>
      </c>
      <c r="H2075" s="42"/>
      <c r="I2075" s="41"/>
      <c r="J2075" s="41"/>
      <c r="K2075" s="41"/>
      <c r="L2075" s="40"/>
    </row>
    <row r="2076" spans="1:12" hidden="1">
      <c r="A2076" s="41" t="s">
        <v>8148</v>
      </c>
      <c r="B2076" s="49" t="s">
        <v>65</v>
      </c>
      <c r="C2076" s="49" t="s">
        <v>65</v>
      </c>
      <c r="D2076" s="41" t="s">
        <v>7886</v>
      </c>
      <c r="E2076" s="41" t="s">
        <v>8149</v>
      </c>
      <c r="F2076" s="41" t="s">
        <v>1048</v>
      </c>
      <c r="G2076" s="41" t="s">
        <v>7892</v>
      </c>
      <c r="H2076" s="44"/>
      <c r="I2076" s="41"/>
      <c r="J2076" s="41"/>
      <c r="K2076" s="41"/>
      <c r="L2076" s="40"/>
    </row>
    <row r="2077" spans="1:12" hidden="1">
      <c r="A2077" s="41" t="s">
        <v>8148</v>
      </c>
      <c r="B2077" s="49" t="s">
        <v>65</v>
      </c>
      <c r="C2077" s="49" t="s">
        <v>65</v>
      </c>
      <c r="D2077" s="41" t="s">
        <v>7886</v>
      </c>
      <c r="E2077" s="41" t="s">
        <v>8149</v>
      </c>
      <c r="F2077" s="41" t="s">
        <v>1048</v>
      </c>
      <c r="G2077" s="41" t="s">
        <v>7893</v>
      </c>
      <c r="H2077" s="44"/>
      <c r="I2077" s="41"/>
      <c r="J2077" s="41"/>
      <c r="K2077" s="41"/>
      <c r="L2077" s="40"/>
    </row>
    <row r="2078" spans="1:12" hidden="1">
      <c r="A2078" s="41" t="s">
        <v>8148</v>
      </c>
      <c r="B2078" s="49" t="s">
        <v>65</v>
      </c>
      <c r="C2078" s="49" t="s">
        <v>65</v>
      </c>
      <c r="D2078" s="41" t="s">
        <v>7886</v>
      </c>
      <c r="E2078" s="41" t="s">
        <v>8149</v>
      </c>
      <c r="F2078" s="41" t="s">
        <v>1048</v>
      </c>
      <c r="G2078" s="41" t="s">
        <v>7894</v>
      </c>
      <c r="H2078" s="42">
        <v>42337</v>
      </c>
      <c r="I2078" s="41"/>
      <c r="J2078" s="41"/>
      <c r="K2078" s="41"/>
      <c r="L2078" s="40"/>
    </row>
    <row r="2079" spans="1:12" hidden="1">
      <c r="A2079" s="41" t="s">
        <v>8148</v>
      </c>
      <c r="B2079" s="49" t="s">
        <v>65</v>
      </c>
      <c r="C2079" s="49" t="s">
        <v>65</v>
      </c>
      <c r="D2079" s="41" t="s">
        <v>7886</v>
      </c>
      <c r="E2079" s="40" t="s">
        <v>8149</v>
      </c>
      <c r="F2079" s="40" t="s">
        <v>7895</v>
      </c>
      <c r="G2079" s="40" t="s">
        <v>7896</v>
      </c>
      <c r="H2079" s="43">
        <f>I2079-2</f>
        <v>42320</v>
      </c>
      <c r="I2079" s="43">
        <f t="shared" ref="I2079:I2085" si="138">H2080</f>
        <v>42322</v>
      </c>
      <c r="J2079" s="40" t="s">
        <v>14</v>
      </c>
      <c r="K2079" s="40">
        <v>100</v>
      </c>
      <c r="L2079" s="40"/>
    </row>
    <row r="2080" spans="1:12" hidden="1">
      <c r="A2080" s="40" t="s">
        <v>8148</v>
      </c>
      <c r="B2080" s="48" t="s">
        <v>65</v>
      </c>
      <c r="C2080" s="48" t="s">
        <v>65</v>
      </c>
      <c r="D2080" s="41" t="s">
        <v>7886</v>
      </c>
      <c r="E2080" s="40" t="s">
        <v>8149</v>
      </c>
      <c r="F2080" s="40" t="s">
        <v>7898</v>
      </c>
      <c r="G2080" s="40" t="s">
        <v>7899</v>
      </c>
      <c r="H2080" s="43">
        <f>I2080-1</f>
        <v>42322</v>
      </c>
      <c r="I2080" s="43">
        <f t="shared" si="138"/>
        <v>42323</v>
      </c>
      <c r="J2080" s="40" t="s">
        <v>14</v>
      </c>
      <c r="K2080" s="40">
        <v>100</v>
      </c>
      <c r="L2080" s="40"/>
    </row>
    <row r="2081" spans="1:12" hidden="1">
      <c r="A2081" s="40" t="s">
        <v>8148</v>
      </c>
      <c r="B2081" s="48" t="s">
        <v>65</v>
      </c>
      <c r="C2081" s="48" t="s">
        <v>65</v>
      </c>
      <c r="D2081" s="41" t="s">
        <v>7886</v>
      </c>
      <c r="E2081" s="40" t="s">
        <v>8149</v>
      </c>
      <c r="F2081" s="40" t="s">
        <v>7898</v>
      </c>
      <c r="G2081" s="40" t="s">
        <v>7900</v>
      </c>
      <c r="H2081" s="43">
        <f>I2081-1</f>
        <v>42323</v>
      </c>
      <c r="I2081" s="43">
        <f t="shared" si="138"/>
        <v>42324</v>
      </c>
      <c r="J2081" s="40" t="s">
        <v>14</v>
      </c>
      <c r="K2081" s="40">
        <v>100</v>
      </c>
      <c r="L2081" s="40"/>
    </row>
    <row r="2082" spans="1:12">
      <c r="A2082" s="40" t="s">
        <v>8148</v>
      </c>
      <c r="B2082" s="48" t="s">
        <v>65</v>
      </c>
      <c r="C2082" s="48" t="s">
        <v>65</v>
      </c>
      <c r="D2082" s="41" t="s">
        <v>7886</v>
      </c>
      <c r="E2082" s="40" t="s">
        <v>8149</v>
      </c>
      <c r="F2082" s="40" t="s">
        <v>7901</v>
      </c>
      <c r="G2082" s="40" t="s">
        <v>7902</v>
      </c>
      <c r="H2082" s="43">
        <f>I2082-5</f>
        <v>42324</v>
      </c>
      <c r="I2082" s="43">
        <f t="shared" si="138"/>
        <v>42329</v>
      </c>
      <c r="J2082" s="40" t="s">
        <v>14</v>
      </c>
      <c r="K2082" s="40">
        <v>100</v>
      </c>
      <c r="L2082" s="40"/>
    </row>
    <row r="2083" spans="1:12" hidden="1">
      <c r="A2083" s="40" t="s">
        <v>8148</v>
      </c>
      <c r="B2083" s="48" t="s">
        <v>65</v>
      </c>
      <c r="C2083" s="48" t="s">
        <v>65</v>
      </c>
      <c r="D2083" s="41" t="s">
        <v>7886</v>
      </c>
      <c r="E2083" s="40" t="s">
        <v>8149</v>
      </c>
      <c r="F2083" s="40" t="s">
        <v>7904</v>
      </c>
      <c r="G2083" s="40" t="s">
        <v>7905</v>
      </c>
      <c r="H2083" s="43">
        <f>I2083-3</f>
        <v>42329</v>
      </c>
      <c r="I2083" s="43">
        <f t="shared" si="138"/>
        <v>42332</v>
      </c>
      <c r="J2083" s="40" t="s">
        <v>14</v>
      </c>
      <c r="K2083" s="40">
        <v>100</v>
      </c>
      <c r="L2083" s="40"/>
    </row>
    <row r="2084" spans="1:12" hidden="1">
      <c r="A2084" s="40" t="s">
        <v>8148</v>
      </c>
      <c r="B2084" s="48" t="s">
        <v>65</v>
      </c>
      <c r="C2084" s="48" t="s">
        <v>65</v>
      </c>
      <c r="D2084" s="41" t="s">
        <v>7886</v>
      </c>
      <c r="E2084" s="40" t="s">
        <v>8149</v>
      </c>
      <c r="F2084" s="40" t="s">
        <v>7904</v>
      </c>
      <c r="G2084" s="40" t="s">
        <v>7906</v>
      </c>
      <c r="H2084" s="43">
        <f>I2084-2</f>
        <v>42332</v>
      </c>
      <c r="I2084" s="43">
        <f t="shared" si="138"/>
        <v>42334</v>
      </c>
      <c r="J2084" s="40" t="s">
        <v>14</v>
      </c>
      <c r="K2084" s="40">
        <v>100</v>
      </c>
      <c r="L2084" s="40"/>
    </row>
    <row r="2085" spans="1:12" hidden="1">
      <c r="A2085" s="40" t="s">
        <v>8148</v>
      </c>
      <c r="B2085" s="48" t="s">
        <v>65</v>
      </c>
      <c r="C2085" s="48" t="s">
        <v>65</v>
      </c>
      <c r="D2085" s="41" t="s">
        <v>7886</v>
      </c>
      <c r="E2085" s="40" t="s">
        <v>8149</v>
      </c>
      <c r="F2085" s="40" t="s">
        <v>7904</v>
      </c>
      <c r="G2085" s="40" t="s">
        <v>7907</v>
      </c>
      <c r="H2085" s="43">
        <f>I2085-2</f>
        <v>42334</v>
      </c>
      <c r="I2085" s="43">
        <f t="shared" si="138"/>
        <v>42336</v>
      </c>
      <c r="J2085" s="40" t="s">
        <v>14</v>
      </c>
      <c r="K2085" s="40">
        <v>100</v>
      </c>
      <c r="L2085" s="40"/>
    </row>
    <row r="2086" spans="1:12" hidden="1">
      <c r="A2086" s="40" t="s">
        <v>8148</v>
      </c>
      <c r="B2086" s="48" t="s">
        <v>65</v>
      </c>
      <c r="C2086" s="48" t="s">
        <v>65</v>
      </c>
      <c r="D2086" s="41" t="s">
        <v>7886</v>
      </c>
      <c r="E2086" s="51" t="s">
        <v>8149</v>
      </c>
      <c r="F2086" s="40" t="s">
        <v>7904</v>
      </c>
      <c r="G2086" s="40" t="s">
        <v>7908</v>
      </c>
      <c r="H2086" s="43">
        <f>I2086-1</f>
        <v>42336</v>
      </c>
      <c r="I2086" s="42">
        <v>42337</v>
      </c>
      <c r="J2086" s="40" t="s">
        <v>14</v>
      </c>
      <c r="K2086" s="40">
        <v>100</v>
      </c>
      <c r="L2086" s="39" t="s">
        <v>7909</v>
      </c>
    </row>
    <row r="2087" spans="1:12" hidden="1">
      <c r="A2087" s="41" t="s">
        <v>6372</v>
      </c>
      <c r="B2087" s="41" t="s">
        <v>65</v>
      </c>
      <c r="C2087" s="41" t="s">
        <v>65</v>
      </c>
      <c r="D2087" s="41" t="s">
        <v>7886</v>
      </c>
      <c r="E2087" s="41" t="s">
        <v>8150</v>
      </c>
      <c r="F2087" s="41" t="s">
        <v>1048</v>
      </c>
      <c r="G2087" s="41" t="s">
        <v>7888</v>
      </c>
      <c r="H2087" s="42">
        <v>42327</v>
      </c>
      <c r="I2087" s="41"/>
    </row>
    <row r="2088" spans="1:12" hidden="1">
      <c r="A2088" s="41" t="s">
        <v>6372</v>
      </c>
      <c r="B2088" s="41" t="s">
        <v>65</v>
      </c>
      <c r="C2088" s="41" t="s">
        <v>65</v>
      </c>
      <c r="D2088" s="41" t="s">
        <v>7886</v>
      </c>
      <c r="E2088" s="41" t="s">
        <v>8150</v>
      </c>
      <c r="F2088" s="41" t="s">
        <v>1048</v>
      </c>
      <c r="G2088" s="41" t="s">
        <v>7889</v>
      </c>
      <c r="H2088" s="42">
        <v>42317</v>
      </c>
      <c r="I2088" s="41"/>
    </row>
    <row r="2089" spans="1:12" hidden="1">
      <c r="A2089" s="41" t="s">
        <v>6372</v>
      </c>
      <c r="B2089" s="41" t="s">
        <v>65</v>
      </c>
      <c r="C2089" s="41" t="s">
        <v>65</v>
      </c>
      <c r="D2089" s="41" t="s">
        <v>7886</v>
      </c>
      <c r="E2089" s="41" t="s">
        <v>8150</v>
      </c>
      <c r="F2089" s="41" t="s">
        <v>1048</v>
      </c>
      <c r="G2089" s="41" t="s">
        <v>7890</v>
      </c>
      <c r="H2089" s="42"/>
      <c r="I2089" s="41"/>
    </row>
    <row r="2090" spans="1:12" hidden="1">
      <c r="A2090" s="41" t="s">
        <v>6372</v>
      </c>
      <c r="B2090" s="41" t="s">
        <v>65</v>
      </c>
      <c r="C2090" s="41" t="s">
        <v>65</v>
      </c>
      <c r="D2090" s="41" t="s">
        <v>7886</v>
      </c>
      <c r="E2090" s="41" t="s">
        <v>8150</v>
      </c>
      <c r="F2090" s="41" t="s">
        <v>1048</v>
      </c>
      <c r="G2090" s="41" t="s">
        <v>7891</v>
      </c>
      <c r="H2090" s="42">
        <v>42429</v>
      </c>
      <c r="I2090" s="41"/>
    </row>
    <row r="2091" spans="1:12" hidden="1">
      <c r="A2091" s="41" t="s">
        <v>6372</v>
      </c>
      <c r="B2091" s="41" t="s">
        <v>65</v>
      </c>
      <c r="C2091" s="41" t="s">
        <v>65</v>
      </c>
      <c r="D2091" s="41" t="s">
        <v>7886</v>
      </c>
      <c r="E2091" s="41" t="s">
        <v>8150</v>
      </c>
      <c r="F2091" s="41" t="s">
        <v>1048</v>
      </c>
      <c r="G2091" s="41" t="s">
        <v>7892</v>
      </c>
      <c r="H2091" s="42"/>
      <c r="I2091" s="41"/>
    </row>
    <row r="2092" spans="1:12" hidden="1">
      <c r="A2092" s="41" t="s">
        <v>6372</v>
      </c>
      <c r="B2092" s="41" t="s">
        <v>65</v>
      </c>
      <c r="C2092" s="41" t="s">
        <v>65</v>
      </c>
      <c r="D2092" s="41" t="s">
        <v>7886</v>
      </c>
      <c r="E2092" s="41" t="s">
        <v>8150</v>
      </c>
      <c r="F2092" s="41" t="s">
        <v>1048</v>
      </c>
      <c r="G2092" s="41" t="s">
        <v>7893</v>
      </c>
      <c r="H2092" s="42"/>
      <c r="I2092" s="41"/>
    </row>
    <row r="2093" spans="1:12" hidden="1">
      <c r="A2093" s="41" t="s">
        <v>6372</v>
      </c>
      <c r="B2093" s="41" t="s">
        <v>65</v>
      </c>
      <c r="C2093" s="41" t="s">
        <v>65</v>
      </c>
      <c r="D2093" s="41" t="s">
        <v>7886</v>
      </c>
      <c r="E2093" s="41" t="s">
        <v>8150</v>
      </c>
      <c r="F2093" s="41" t="s">
        <v>1048</v>
      </c>
      <c r="G2093" s="41" t="s">
        <v>7894</v>
      </c>
      <c r="H2093" s="42">
        <v>42359</v>
      </c>
      <c r="I2093" s="41"/>
    </row>
    <row r="2094" spans="1:12" hidden="1">
      <c r="A2094" s="40" t="s">
        <v>6372</v>
      </c>
      <c r="B2094" s="40" t="s">
        <v>65</v>
      </c>
      <c r="C2094" s="40" t="s">
        <v>65</v>
      </c>
      <c r="D2094" s="41" t="s">
        <v>7886</v>
      </c>
      <c r="E2094" s="40" t="s">
        <v>8150</v>
      </c>
      <c r="F2094" s="40" t="s">
        <v>7895</v>
      </c>
      <c r="G2094" s="40" t="s">
        <v>7896</v>
      </c>
      <c r="H2094" s="43">
        <f>I2094-2</f>
        <v>42342</v>
      </c>
      <c r="I2094" s="43">
        <f t="shared" ref="I2094:I2100" si="139">H2095</f>
        <v>42344</v>
      </c>
      <c r="J2094" s="40" t="s">
        <v>4365</v>
      </c>
      <c r="K2094" s="40">
        <v>100</v>
      </c>
      <c r="L2094" s="39" t="s">
        <v>6374</v>
      </c>
    </row>
    <row r="2095" spans="1:12" hidden="1">
      <c r="A2095" s="40" t="s">
        <v>6372</v>
      </c>
      <c r="B2095" s="40" t="s">
        <v>65</v>
      </c>
      <c r="C2095" s="40" t="s">
        <v>65</v>
      </c>
      <c r="D2095" s="41" t="s">
        <v>7886</v>
      </c>
      <c r="E2095" s="40" t="s">
        <v>8150</v>
      </c>
      <c r="F2095" s="40" t="s">
        <v>7898</v>
      </c>
      <c r="G2095" s="40" t="s">
        <v>7899</v>
      </c>
      <c r="H2095" s="43">
        <f>I2095-1</f>
        <v>42344</v>
      </c>
      <c r="I2095" s="43">
        <f t="shared" si="139"/>
        <v>42345</v>
      </c>
      <c r="J2095" s="40" t="s">
        <v>4365</v>
      </c>
      <c r="K2095" s="40">
        <v>100</v>
      </c>
    </row>
    <row r="2096" spans="1:12" hidden="1">
      <c r="A2096" s="40" t="s">
        <v>6372</v>
      </c>
      <c r="B2096" s="40" t="s">
        <v>65</v>
      </c>
      <c r="C2096" s="40" t="s">
        <v>65</v>
      </c>
      <c r="D2096" s="41" t="s">
        <v>7886</v>
      </c>
      <c r="E2096" s="40" t="s">
        <v>8150</v>
      </c>
      <c r="F2096" s="40" t="s">
        <v>7898</v>
      </c>
      <c r="G2096" s="40" t="s">
        <v>7900</v>
      </c>
      <c r="H2096" s="43">
        <f>I2096-1</f>
        <v>42345</v>
      </c>
      <c r="I2096" s="43">
        <f t="shared" si="139"/>
        <v>42346</v>
      </c>
      <c r="J2096" s="40" t="s">
        <v>4365</v>
      </c>
      <c r="K2096" s="40">
        <v>100</v>
      </c>
    </row>
    <row r="2097" spans="1:12">
      <c r="A2097" s="40" t="s">
        <v>6372</v>
      </c>
      <c r="B2097" s="40" t="s">
        <v>65</v>
      </c>
      <c r="C2097" s="40" t="s">
        <v>65</v>
      </c>
      <c r="D2097" s="41" t="s">
        <v>7886</v>
      </c>
      <c r="E2097" s="40" t="s">
        <v>8150</v>
      </c>
      <c r="F2097" s="40" t="s">
        <v>7901</v>
      </c>
      <c r="G2097" s="40" t="s">
        <v>7902</v>
      </c>
      <c r="H2097" s="43">
        <f>I2097-5</f>
        <v>42346</v>
      </c>
      <c r="I2097" s="43">
        <f t="shared" si="139"/>
        <v>42351</v>
      </c>
      <c r="J2097" s="40" t="s">
        <v>4365</v>
      </c>
      <c r="K2097" s="40">
        <v>100</v>
      </c>
    </row>
    <row r="2098" spans="1:12" hidden="1">
      <c r="A2098" s="40" t="s">
        <v>6372</v>
      </c>
      <c r="B2098" s="40" t="s">
        <v>65</v>
      </c>
      <c r="C2098" s="40" t="s">
        <v>65</v>
      </c>
      <c r="D2098" s="41" t="s">
        <v>7886</v>
      </c>
      <c r="E2098" s="40" t="s">
        <v>8150</v>
      </c>
      <c r="F2098" s="40" t="s">
        <v>7904</v>
      </c>
      <c r="G2098" s="40" t="s">
        <v>7905</v>
      </c>
      <c r="H2098" s="43">
        <f>I2098-3</f>
        <v>42351</v>
      </c>
      <c r="I2098" s="43">
        <f t="shared" si="139"/>
        <v>42354</v>
      </c>
      <c r="J2098" s="40" t="s">
        <v>4365</v>
      </c>
      <c r="K2098" s="40">
        <v>100</v>
      </c>
    </row>
    <row r="2099" spans="1:12" hidden="1">
      <c r="A2099" s="40" t="s">
        <v>6372</v>
      </c>
      <c r="B2099" s="40" t="s">
        <v>65</v>
      </c>
      <c r="C2099" s="40" t="s">
        <v>65</v>
      </c>
      <c r="D2099" s="41" t="s">
        <v>7886</v>
      </c>
      <c r="E2099" s="40" t="s">
        <v>8150</v>
      </c>
      <c r="F2099" s="40" t="s">
        <v>7904</v>
      </c>
      <c r="G2099" s="40" t="s">
        <v>7906</v>
      </c>
      <c r="H2099" s="43">
        <f>I2099-2</f>
        <v>42354</v>
      </c>
      <c r="I2099" s="43">
        <f t="shared" si="139"/>
        <v>42356</v>
      </c>
      <c r="J2099" s="40" t="s">
        <v>4365</v>
      </c>
      <c r="K2099" s="40">
        <v>100</v>
      </c>
    </row>
    <row r="2100" spans="1:12" hidden="1">
      <c r="A2100" s="40" t="s">
        <v>6372</v>
      </c>
      <c r="B2100" s="40" t="s">
        <v>65</v>
      </c>
      <c r="C2100" s="40" t="s">
        <v>65</v>
      </c>
      <c r="D2100" s="41" t="s">
        <v>7886</v>
      </c>
      <c r="E2100" s="40" t="s">
        <v>8150</v>
      </c>
      <c r="F2100" s="40" t="s">
        <v>7904</v>
      </c>
      <c r="G2100" s="40" t="s">
        <v>7907</v>
      </c>
      <c r="H2100" s="43">
        <f>I2100-2</f>
        <v>42356</v>
      </c>
      <c r="I2100" s="43">
        <f t="shared" si="139"/>
        <v>42358</v>
      </c>
      <c r="J2100" s="40" t="s">
        <v>4365</v>
      </c>
      <c r="K2100" s="40">
        <v>100</v>
      </c>
    </row>
    <row r="2101" spans="1:12" hidden="1">
      <c r="A2101" s="40" t="s">
        <v>6372</v>
      </c>
      <c r="B2101" s="40" t="s">
        <v>65</v>
      </c>
      <c r="C2101" s="40" t="s">
        <v>65</v>
      </c>
      <c r="D2101" s="41" t="s">
        <v>7886</v>
      </c>
      <c r="E2101" s="40" t="s">
        <v>8150</v>
      </c>
      <c r="F2101" s="40" t="s">
        <v>7904</v>
      </c>
      <c r="G2101" s="40" t="s">
        <v>7908</v>
      </c>
      <c r="H2101" s="43">
        <f>I2101-1</f>
        <v>42358</v>
      </c>
      <c r="I2101" s="42">
        <v>42359</v>
      </c>
      <c r="J2101" s="40" t="s">
        <v>4365</v>
      </c>
      <c r="K2101" s="40">
        <v>100</v>
      </c>
    </row>
    <row r="2102" spans="1:12" hidden="1">
      <c r="A2102" s="41" t="s">
        <v>8151</v>
      </c>
      <c r="B2102" s="41" t="s">
        <v>102</v>
      </c>
      <c r="C2102" s="41" t="s">
        <v>65</v>
      </c>
      <c r="D2102" s="41" t="s">
        <v>7914</v>
      </c>
      <c r="E2102" s="41" t="s">
        <v>8152</v>
      </c>
      <c r="F2102" s="41" t="s">
        <v>1048</v>
      </c>
      <c r="G2102" s="41" t="s">
        <v>7888</v>
      </c>
      <c r="H2102" s="42">
        <v>42328</v>
      </c>
      <c r="I2102" s="41"/>
      <c r="J2102" s="41"/>
      <c r="K2102" s="41"/>
      <c r="L2102" s="40"/>
    </row>
    <row r="2103" spans="1:12" hidden="1">
      <c r="A2103" s="41" t="s">
        <v>8151</v>
      </c>
      <c r="B2103" s="41" t="s">
        <v>102</v>
      </c>
      <c r="C2103" s="41" t="s">
        <v>65</v>
      </c>
      <c r="D2103" s="41" t="s">
        <v>7914</v>
      </c>
      <c r="E2103" s="41" t="s">
        <v>8152</v>
      </c>
      <c r="F2103" s="41" t="s">
        <v>1048</v>
      </c>
      <c r="G2103" s="41" t="s">
        <v>7889</v>
      </c>
      <c r="H2103" s="42"/>
      <c r="I2103" s="41"/>
      <c r="J2103" s="41"/>
      <c r="K2103" s="41"/>
      <c r="L2103" s="40"/>
    </row>
    <row r="2104" spans="1:12" hidden="1">
      <c r="A2104" s="41" t="s">
        <v>8151</v>
      </c>
      <c r="B2104" s="41" t="s">
        <v>102</v>
      </c>
      <c r="C2104" s="41" t="s">
        <v>65</v>
      </c>
      <c r="D2104" s="41" t="s">
        <v>7914</v>
      </c>
      <c r="E2104" s="41" t="s">
        <v>8152</v>
      </c>
      <c r="F2104" s="41" t="s">
        <v>1048</v>
      </c>
      <c r="G2104" s="41" t="s">
        <v>7890</v>
      </c>
      <c r="H2104" s="41"/>
      <c r="I2104" s="41"/>
      <c r="J2104" s="41"/>
      <c r="K2104" s="41"/>
      <c r="L2104" s="40"/>
    </row>
    <row r="2105" spans="1:12" hidden="1">
      <c r="A2105" s="41" t="s">
        <v>8151</v>
      </c>
      <c r="B2105" s="41" t="s">
        <v>102</v>
      </c>
      <c r="C2105" s="41" t="s">
        <v>65</v>
      </c>
      <c r="D2105" s="41" t="s">
        <v>7914</v>
      </c>
      <c r="E2105" s="41" t="s">
        <v>8152</v>
      </c>
      <c r="F2105" s="41" t="s">
        <v>1048</v>
      </c>
      <c r="G2105" s="41" t="s">
        <v>7891</v>
      </c>
      <c r="H2105" s="42"/>
      <c r="I2105" s="41"/>
      <c r="J2105" s="41"/>
      <c r="K2105" s="41"/>
      <c r="L2105" s="40"/>
    </row>
    <row r="2106" spans="1:12" hidden="1">
      <c r="A2106" s="41" t="s">
        <v>8151</v>
      </c>
      <c r="B2106" s="41" t="s">
        <v>102</v>
      </c>
      <c r="C2106" s="41" t="s">
        <v>65</v>
      </c>
      <c r="D2106" s="41" t="s">
        <v>7914</v>
      </c>
      <c r="E2106" s="41" t="s">
        <v>8152</v>
      </c>
      <c r="F2106" s="41" t="s">
        <v>1048</v>
      </c>
      <c r="G2106" s="41" t="s">
        <v>7892</v>
      </c>
      <c r="H2106" s="44"/>
      <c r="I2106" s="41"/>
      <c r="J2106" s="41"/>
      <c r="K2106" s="41"/>
      <c r="L2106" s="40"/>
    </row>
    <row r="2107" spans="1:12" hidden="1">
      <c r="A2107" s="41" t="s">
        <v>8151</v>
      </c>
      <c r="B2107" s="41" t="s">
        <v>102</v>
      </c>
      <c r="C2107" s="41" t="s">
        <v>65</v>
      </c>
      <c r="D2107" s="41" t="s">
        <v>7914</v>
      </c>
      <c r="E2107" s="41" t="s">
        <v>8152</v>
      </c>
      <c r="F2107" s="41" t="s">
        <v>1048</v>
      </c>
      <c r="G2107" s="41" t="s">
        <v>7893</v>
      </c>
      <c r="H2107" s="44"/>
      <c r="I2107" s="41"/>
      <c r="J2107" s="41"/>
      <c r="K2107" s="41"/>
      <c r="L2107" s="40"/>
    </row>
    <row r="2108" spans="1:12" hidden="1">
      <c r="A2108" s="41" t="s">
        <v>8151</v>
      </c>
      <c r="B2108" s="41" t="s">
        <v>102</v>
      </c>
      <c r="C2108" s="41" t="s">
        <v>65</v>
      </c>
      <c r="D2108" s="41" t="s">
        <v>7914</v>
      </c>
      <c r="E2108" s="41" t="s">
        <v>8152</v>
      </c>
      <c r="F2108" s="41" t="s">
        <v>1048</v>
      </c>
      <c r="G2108" s="41" t="s">
        <v>7894</v>
      </c>
      <c r="H2108" s="42">
        <v>42345</v>
      </c>
      <c r="I2108" s="41"/>
      <c r="J2108" s="41"/>
      <c r="K2108" s="41"/>
      <c r="L2108" s="40"/>
    </row>
    <row r="2109" spans="1:12" hidden="1">
      <c r="A2109" s="40" t="s">
        <v>8151</v>
      </c>
      <c r="B2109" s="40" t="s">
        <v>102</v>
      </c>
      <c r="C2109" s="40" t="s">
        <v>65</v>
      </c>
      <c r="D2109" s="41" t="s">
        <v>7914</v>
      </c>
      <c r="E2109" s="40" t="s">
        <v>8152</v>
      </c>
      <c r="F2109" s="40" t="s">
        <v>7895</v>
      </c>
      <c r="G2109" s="40" t="s">
        <v>7896</v>
      </c>
      <c r="H2109" s="43">
        <f>I2109-2</f>
        <v>42328</v>
      </c>
      <c r="I2109" s="43">
        <f t="shared" ref="I2109:I2115" si="140">H2110</f>
        <v>42330</v>
      </c>
      <c r="J2109" s="40" t="s">
        <v>128</v>
      </c>
      <c r="K2109" s="40">
        <v>100</v>
      </c>
      <c r="L2109" s="40"/>
    </row>
    <row r="2110" spans="1:12" hidden="1">
      <c r="A2110" s="40" t="s">
        <v>8151</v>
      </c>
      <c r="B2110" s="40" t="s">
        <v>102</v>
      </c>
      <c r="C2110" s="40" t="s">
        <v>65</v>
      </c>
      <c r="D2110" s="41" t="s">
        <v>7914</v>
      </c>
      <c r="E2110" s="40" t="s">
        <v>8152</v>
      </c>
      <c r="F2110" s="40" t="s">
        <v>7898</v>
      </c>
      <c r="G2110" s="40" t="s">
        <v>7899</v>
      </c>
      <c r="H2110" s="43">
        <f>I2110-1</f>
        <v>42330</v>
      </c>
      <c r="I2110" s="43">
        <f t="shared" si="140"/>
        <v>42331</v>
      </c>
      <c r="J2110" s="40" t="s">
        <v>128</v>
      </c>
      <c r="K2110" s="40">
        <v>100</v>
      </c>
      <c r="L2110" s="40"/>
    </row>
    <row r="2111" spans="1:12" hidden="1">
      <c r="A2111" s="40" t="s">
        <v>8151</v>
      </c>
      <c r="B2111" s="40" t="s">
        <v>102</v>
      </c>
      <c r="C2111" s="40" t="s">
        <v>65</v>
      </c>
      <c r="D2111" s="41" t="s">
        <v>7914</v>
      </c>
      <c r="E2111" s="40" t="s">
        <v>8152</v>
      </c>
      <c r="F2111" s="40" t="s">
        <v>7898</v>
      </c>
      <c r="G2111" s="40" t="s">
        <v>7900</v>
      </c>
      <c r="H2111" s="43">
        <f>I2111-1</f>
        <v>42331</v>
      </c>
      <c r="I2111" s="43">
        <f t="shared" si="140"/>
        <v>42332</v>
      </c>
      <c r="J2111" s="40" t="s">
        <v>128</v>
      </c>
      <c r="K2111" s="40">
        <v>100</v>
      </c>
      <c r="L2111" s="40"/>
    </row>
    <row r="2112" spans="1:12">
      <c r="A2112" s="40" t="s">
        <v>8151</v>
      </c>
      <c r="B2112" s="40" t="s">
        <v>102</v>
      </c>
      <c r="C2112" s="40" t="s">
        <v>65</v>
      </c>
      <c r="D2112" s="41" t="s">
        <v>7914</v>
      </c>
      <c r="E2112" s="40" t="s">
        <v>8152</v>
      </c>
      <c r="F2112" s="40" t="s">
        <v>7901</v>
      </c>
      <c r="G2112" s="40" t="s">
        <v>7902</v>
      </c>
      <c r="H2112" s="43">
        <f>I2112-5</f>
        <v>42332</v>
      </c>
      <c r="I2112" s="43">
        <f t="shared" si="140"/>
        <v>42337</v>
      </c>
      <c r="J2112" s="40" t="s">
        <v>128</v>
      </c>
      <c r="K2112" s="40">
        <v>100</v>
      </c>
      <c r="L2112" s="40"/>
    </row>
    <row r="2113" spans="1:12" hidden="1">
      <c r="A2113" s="40" t="s">
        <v>8151</v>
      </c>
      <c r="B2113" s="40" t="s">
        <v>102</v>
      </c>
      <c r="C2113" s="40" t="s">
        <v>65</v>
      </c>
      <c r="D2113" s="41" t="s">
        <v>7914</v>
      </c>
      <c r="E2113" s="40" t="s">
        <v>8152</v>
      </c>
      <c r="F2113" s="40" t="s">
        <v>7904</v>
      </c>
      <c r="G2113" s="40" t="s">
        <v>7905</v>
      </c>
      <c r="H2113" s="43">
        <f>I2113-3</f>
        <v>42337</v>
      </c>
      <c r="I2113" s="43">
        <f t="shared" si="140"/>
        <v>42340</v>
      </c>
      <c r="J2113" s="40" t="s">
        <v>128</v>
      </c>
      <c r="K2113" s="40">
        <v>100</v>
      </c>
      <c r="L2113" s="40"/>
    </row>
    <row r="2114" spans="1:12" hidden="1">
      <c r="A2114" s="40" t="s">
        <v>8151</v>
      </c>
      <c r="B2114" s="40" t="s">
        <v>102</v>
      </c>
      <c r="C2114" s="40" t="s">
        <v>65</v>
      </c>
      <c r="D2114" s="41" t="s">
        <v>7914</v>
      </c>
      <c r="E2114" s="40" t="s">
        <v>8152</v>
      </c>
      <c r="F2114" s="40" t="s">
        <v>7904</v>
      </c>
      <c r="G2114" s="40" t="s">
        <v>7906</v>
      </c>
      <c r="H2114" s="43">
        <f>I2114-2</f>
        <v>42340</v>
      </c>
      <c r="I2114" s="43">
        <f t="shared" si="140"/>
        <v>42342</v>
      </c>
      <c r="J2114" s="40" t="s">
        <v>128</v>
      </c>
      <c r="K2114" s="40">
        <v>100</v>
      </c>
      <c r="L2114" s="40"/>
    </row>
    <row r="2115" spans="1:12" hidden="1">
      <c r="A2115" s="40" t="s">
        <v>8151</v>
      </c>
      <c r="B2115" s="40" t="s">
        <v>102</v>
      </c>
      <c r="C2115" s="40" t="s">
        <v>65</v>
      </c>
      <c r="D2115" s="41" t="s">
        <v>7914</v>
      </c>
      <c r="E2115" s="40" t="s">
        <v>8152</v>
      </c>
      <c r="F2115" s="40" t="s">
        <v>7904</v>
      </c>
      <c r="G2115" s="40" t="s">
        <v>7907</v>
      </c>
      <c r="H2115" s="43">
        <f>I2115-2</f>
        <v>42342</v>
      </c>
      <c r="I2115" s="43">
        <f t="shared" si="140"/>
        <v>42344</v>
      </c>
      <c r="J2115" s="40" t="s">
        <v>128</v>
      </c>
      <c r="K2115" s="40">
        <v>100</v>
      </c>
      <c r="L2115" s="40"/>
    </row>
    <row r="2116" spans="1:12" hidden="1">
      <c r="A2116" s="40" t="s">
        <v>8151</v>
      </c>
      <c r="B2116" s="40" t="s">
        <v>102</v>
      </c>
      <c r="C2116" s="40" t="s">
        <v>65</v>
      </c>
      <c r="D2116" s="41" t="s">
        <v>7914</v>
      </c>
      <c r="E2116" s="51" t="s">
        <v>8152</v>
      </c>
      <c r="F2116" s="40" t="s">
        <v>7904</v>
      </c>
      <c r="G2116" s="40" t="s">
        <v>7908</v>
      </c>
      <c r="H2116" s="43">
        <f>I2116-1</f>
        <v>42344</v>
      </c>
      <c r="I2116" s="42">
        <v>42345</v>
      </c>
      <c r="J2116" s="40" t="s">
        <v>128</v>
      </c>
      <c r="K2116" s="40">
        <v>100</v>
      </c>
      <c r="L2116" s="39" t="s">
        <v>7909</v>
      </c>
    </row>
    <row r="2117" spans="1:12" hidden="1">
      <c r="A2117" s="41" t="s">
        <v>8097</v>
      </c>
      <c r="B2117" s="49" t="s">
        <v>7927</v>
      </c>
      <c r="C2117" s="41" t="s">
        <v>7928</v>
      </c>
      <c r="D2117" s="41" t="s">
        <v>7929</v>
      </c>
      <c r="E2117" s="41" t="s">
        <v>8153</v>
      </c>
      <c r="F2117" s="41" t="s">
        <v>1048</v>
      </c>
      <c r="G2117" s="41" t="s">
        <v>7888</v>
      </c>
      <c r="H2117" s="42">
        <v>42339</v>
      </c>
      <c r="I2117" s="41"/>
      <c r="J2117" s="41"/>
      <c r="K2117" s="41"/>
      <c r="L2117" s="40"/>
    </row>
    <row r="2118" spans="1:12" hidden="1">
      <c r="A2118" s="41" t="s">
        <v>8097</v>
      </c>
      <c r="B2118" s="49" t="s">
        <v>7927</v>
      </c>
      <c r="C2118" s="41" t="s">
        <v>7928</v>
      </c>
      <c r="D2118" s="41" t="s">
        <v>7929</v>
      </c>
      <c r="E2118" s="41" t="s">
        <v>8153</v>
      </c>
      <c r="F2118" s="41" t="s">
        <v>1048</v>
      </c>
      <c r="G2118" s="41" t="s">
        <v>7889</v>
      </c>
      <c r="H2118" s="42"/>
      <c r="I2118" s="41"/>
      <c r="J2118" s="41"/>
      <c r="K2118" s="41"/>
      <c r="L2118" s="40"/>
    </row>
    <row r="2119" spans="1:12" hidden="1">
      <c r="A2119" s="41" t="s">
        <v>8097</v>
      </c>
      <c r="B2119" s="49" t="s">
        <v>7927</v>
      </c>
      <c r="C2119" s="41" t="s">
        <v>7928</v>
      </c>
      <c r="D2119" s="41" t="s">
        <v>7929</v>
      </c>
      <c r="E2119" s="41" t="s">
        <v>8153</v>
      </c>
      <c r="F2119" s="41" t="s">
        <v>1048</v>
      </c>
      <c r="G2119" s="41" t="s">
        <v>7890</v>
      </c>
      <c r="H2119" s="41"/>
      <c r="I2119" s="41"/>
      <c r="J2119" s="41"/>
      <c r="K2119" s="41"/>
      <c r="L2119" s="40"/>
    </row>
    <row r="2120" spans="1:12" hidden="1">
      <c r="A2120" s="41" t="s">
        <v>8097</v>
      </c>
      <c r="B2120" s="49" t="s">
        <v>7927</v>
      </c>
      <c r="C2120" s="41" t="s">
        <v>7928</v>
      </c>
      <c r="D2120" s="41" t="s">
        <v>7929</v>
      </c>
      <c r="E2120" s="41" t="s">
        <v>8153</v>
      </c>
      <c r="F2120" s="41" t="s">
        <v>1048</v>
      </c>
      <c r="G2120" s="41" t="s">
        <v>7891</v>
      </c>
      <c r="H2120" s="42"/>
      <c r="I2120" s="41"/>
      <c r="J2120" s="41"/>
      <c r="K2120" s="41"/>
      <c r="L2120" s="40"/>
    </row>
    <row r="2121" spans="1:12" hidden="1">
      <c r="A2121" s="41" t="s">
        <v>8097</v>
      </c>
      <c r="B2121" s="49" t="s">
        <v>7927</v>
      </c>
      <c r="C2121" s="41" t="s">
        <v>7928</v>
      </c>
      <c r="D2121" s="41" t="s">
        <v>7929</v>
      </c>
      <c r="E2121" s="41" t="s">
        <v>8153</v>
      </c>
      <c r="F2121" s="41" t="s">
        <v>1048</v>
      </c>
      <c r="G2121" s="41" t="s">
        <v>7892</v>
      </c>
      <c r="H2121" s="44"/>
      <c r="I2121" s="41"/>
      <c r="J2121" s="41"/>
      <c r="K2121" s="41"/>
      <c r="L2121" s="40"/>
    </row>
    <row r="2122" spans="1:12" hidden="1">
      <c r="A2122" s="41" t="s">
        <v>8097</v>
      </c>
      <c r="B2122" s="49" t="s">
        <v>7927</v>
      </c>
      <c r="C2122" s="41" t="s">
        <v>7928</v>
      </c>
      <c r="D2122" s="41" t="s">
        <v>7929</v>
      </c>
      <c r="E2122" s="41" t="s">
        <v>8153</v>
      </c>
      <c r="F2122" s="41" t="s">
        <v>1048</v>
      </c>
      <c r="G2122" s="41" t="s">
        <v>7893</v>
      </c>
      <c r="H2122" s="44"/>
      <c r="I2122" s="41"/>
      <c r="J2122" s="41"/>
      <c r="K2122" s="41"/>
      <c r="L2122" s="40"/>
    </row>
    <row r="2123" spans="1:12" hidden="1">
      <c r="A2123" s="41" t="s">
        <v>8097</v>
      </c>
      <c r="B2123" s="49" t="s">
        <v>7927</v>
      </c>
      <c r="C2123" s="41" t="s">
        <v>7928</v>
      </c>
      <c r="D2123" s="41" t="s">
        <v>7929</v>
      </c>
      <c r="E2123" s="41" t="s">
        <v>8153</v>
      </c>
      <c r="F2123" s="41" t="s">
        <v>1048</v>
      </c>
      <c r="G2123" s="41" t="s">
        <v>7894</v>
      </c>
      <c r="H2123" s="42">
        <v>42355</v>
      </c>
      <c r="I2123" s="41"/>
      <c r="J2123" s="41"/>
      <c r="K2123" s="41"/>
      <c r="L2123" s="40" t="s">
        <v>3641</v>
      </c>
    </row>
    <row r="2124" spans="1:12" hidden="1">
      <c r="A2124" s="40" t="s">
        <v>8097</v>
      </c>
      <c r="B2124" s="48" t="s">
        <v>7927</v>
      </c>
      <c r="C2124" s="40" t="s">
        <v>7928</v>
      </c>
      <c r="D2124" s="41" t="s">
        <v>7929</v>
      </c>
      <c r="E2124" s="40" t="s">
        <v>8153</v>
      </c>
      <c r="F2124" s="40" t="s">
        <v>7895</v>
      </c>
      <c r="G2124" s="40" t="s">
        <v>7896</v>
      </c>
      <c r="H2124" s="43">
        <f>I2124-2</f>
        <v>42338</v>
      </c>
      <c r="I2124" s="43">
        <f t="shared" ref="I2124:I2130" si="141">H2125</f>
        <v>42340</v>
      </c>
      <c r="J2124" s="40" t="s">
        <v>6218</v>
      </c>
      <c r="K2124" s="40">
        <v>100</v>
      </c>
      <c r="L2124" s="40"/>
    </row>
    <row r="2125" spans="1:12" hidden="1">
      <c r="A2125" s="40" t="s">
        <v>8097</v>
      </c>
      <c r="B2125" s="48" t="s">
        <v>7927</v>
      </c>
      <c r="C2125" s="40" t="s">
        <v>7928</v>
      </c>
      <c r="D2125" s="41" t="s">
        <v>7929</v>
      </c>
      <c r="E2125" s="40" t="s">
        <v>8153</v>
      </c>
      <c r="F2125" s="40" t="s">
        <v>7898</v>
      </c>
      <c r="G2125" s="40" t="s">
        <v>7899</v>
      </c>
      <c r="H2125" s="43">
        <f>I2125-1</f>
        <v>42340</v>
      </c>
      <c r="I2125" s="43">
        <f t="shared" si="141"/>
        <v>42341</v>
      </c>
      <c r="J2125" s="40" t="s">
        <v>6218</v>
      </c>
      <c r="K2125" s="40">
        <v>100</v>
      </c>
      <c r="L2125" s="40"/>
    </row>
    <row r="2126" spans="1:12" hidden="1">
      <c r="A2126" s="40" t="s">
        <v>8097</v>
      </c>
      <c r="B2126" s="48" t="s">
        <v>7927</v>
      </c>
      <c r="C2126" s="40" t="s">
        <v>7928</v>
      </c>
      <c r="D2126" s="41" t="s">
        <v>7929</v>
      </c>
      <c r="E2126" s="40" t="s">
        <v>8153</v>
      </c>
      <c r="F2126" s="40" t="s">
        <v>7898</v>
      </c>
      <c r="G2126" s="40" t="s">
        <v>7900</v>
      </c>
      <c r="H2126" s="43">
        <f>I2126-1</f>
        <v>42341</v>
      </c>
      <c r="I2126" s="43">
        <f t="shared" si="141"/>
        <v>42342</v>
      </c>
      <c r="J2126" s="40" t="s">
        <v>6218</v>
      </c>
      <c r="K2126" s="40">
        <v>100</v>
      </c>
      <c r="L2126" s="40"/>
    </row>
    <row r="2127" spans="1:12">
      <c r="A2127" s="40" t="s">
        <v>8097</v>
      </c>
      <c r="B2127" s="48" t="s">
        <v>7927</v>
      </c>
      <c r="C2127" s="40" t="s">
        <v>7928</v>
      </c>
      <c r="D2127" s="41" t="s">
        <v>7929</v>
      </c>
      <c r="E2127" s="40" t="s">
        <v>8153</v>
      </c>
      <c r="F2127" s="40" t="s">
        <v>7901</v>
      </c>
      <c r="G2127" s="40" t="s">
        <v>7902</v>
      </c>
      <c r="H2127" s="43">
        <f>I2127-5</f>
        <v>42342</v>
      </c>
      <c r="I2127" s="43">
        <f t="shared" si="141"/>
        <v>42347</v>
      </c>
      <c r="J2127" s="40" t="s">
        <v>6218</v>
      </c>
      <c r="K2127" s="40">
        <v>100</v>
      </c>
      <c r="L2127" s="40"/>
    </row>
    <row r="2128" spans="1:12" hidden="1">
      <c r="A2128" s="40" t="s">
        <v>8097</v>
      </c>
      <c r="B2128" s="48" t="s">
        <v>7927</v>
      </c>
      <c r="C2128" s="40" t="s">
        <v>7928</v>
      </c>
      <c r="D2128" s="41" t="s">
        <v>7929</v>
      </c>
      <c r="E2128" s="40" t="s">
        <v>8153</v>
      </c>
      <c r="F2128" s="40" t="s">
        <v>7904</v>
      </c>
      <c r="G2128" s="40" t="s">
        <v>7905</v>
      </c>
      <c r="H2128" s="43">
        <f>I2128-3</f>
        <v>42347</v>
      </c>
      <c r="I2128" s="43">
        <f t="shared" si="141"/>
        <v>42350</v>
      </c>
      <c r="J2128" s="40" t="s">
        <v>6218</v>
      </c>
      <c r="K2128" s="40">
        <v>100</v>
      </c>
      <c r="L2128" s="40"/>
    </row>
    <row r="2129" spans="1:12" hidden="1">
      <c r="A2129" s="40" t="s">
        <v>8097</v>
      </c>
      <c r="B2129" s="48" t="s">
        <v>7927</v>
      </c>
      <c r="C2129" s="40" t="s">
        <v>7928</v>
      </c>
      <c r="D2129" s="41" t="s">
        <v>7929</v>
      </c>
      <c r="E2129" s="40" t="s">
        <v>8153</v>
      </c>
      <c r="F2129" s="40" t="s">
        <v>7904</v>
      </c>
      <c r="G2129" s="40" t="s">
        <v>7906</v>
      </c>
      <c r="H2129" s="43">
        <f>I2129-2</f>
        <v>42350</v>
      </c>
      <c r="I2129" s="43">
        <f t="shared" si="141"/>
        <v>42352</v>
      </c>
      <c r="J2129" s="40" t="s">
        <v>6218</v>
      </c>
      <c r="K2129" s="40">
        <v>100</v>
      </c>
      <c r="L2129" s="40"/>
    </row>
    <row r="2130" spans="1:12" hidden="1">
      <c r="A2130" s="40" t="s">
        <v>8097</v>
      </c>
      <c r="B2130" s="48" t="s">
        <v>7927</v>
      </c>
      <c r="C2130" s="40" t="s">
        <v>7928</v>
      </c>
      <c r="D2130" s="41" t="s">
        <v>7929</v>
      </c>
      <c r="E2130" s="40" t="s">
        <v>8153</v>
      </c>
      <c r="F2130" s="40" t="s">
        <v>7904</v>
      </c>
      <c r="G2130" s="40" t="s">
        <v>7907</v>
      </c>
      <c r="H2130" s="43">
        <f>I2130-2</f>
        <v>42352</v>
      </c>
      <c r="I2130" s="43">
        <f t="shared" si="141"/>
        <v>42354</v>
      </c>
      <c r="J2130" s="40" t="s">
        <v>6218</v>
      </c>
      <c r="K2130" s="40">
        <v>100</v>
      </c>
      <c r="L2130" s="40"/>
    </row>
    <row r="2131" spans="1:12" hidden="1">
      <c r="A2131" s="40" t="s">
        <v>8097</v>
      </c>
      <c r="B2131" s="48" t="s">
        <v>7927</v>
      </c>
      <c r="C2131" s="40" t="s">
        <v>7928</v>
      </c>
      <c r="D2131" s="41" t="s">
        <v>7929</v>
      </c>
      <c r="E2131" s="40" t="s">
        <v>8153</v>
      </c>
      <c r="F2131" s="40" t="s">
        <v>7904</v>
      </c>
      <c r="G2131" s="40" t="s">
        <v>7908</v>
      </c>
      <c r="H2131" s="43">
        <f>I2131-1</f>
        <v>42354</v>
      </c>
      <c r="I2131" s="42">
        <v>42355</v>
      </c>
      <c r="J2131" s="40" t="s">
        <v>6218</v>
      </c>
      <c r="K2131" s="40">
        <v>100</v>
      </c>
      <c r="L2131" s="40"/>
    </row>
    <row r="2132" spans="1:12" hidden="1">
      <c r="A2132" s="41" t="s">
        <v>8154</v>
      </c>
      <c r="B2132" s="49" t="s">
        <v>7927</v>
      </c>
      <c r="C2132" s="41" t="s">
        <v>7928</v>
      </c>
      <c r="D2132" s="41" t="s">
        <v>7938</v>
      </c>
      <c r="E2132" s="41" t="s">
        <v>8155</v>
      </c>
      <c r="F2132" s="41" t="s">
        <v>1048</v>
      </c>
      <c r="G2132" s="41" t="s">
        <v>7888</v>
      </c>
      <c r="H2132" s="42">
        <v>42340</v>
      </c>
      <c r="I2132" s="41"/>
      <c r="J2132" s="41"/>
      <c r="K2132" s="41"/>
      <c r="L2132" s="40"/>
    </row>
    <row r="2133" spans="1:12" hidden="1">
      <c r="A2133" s="41" t="s">
        <v>8154</v>
      </c>
      <c r="B2133" s="49" t="s">
        <v>7927</v>
      </c>
      <c r="C2133" s="41" t="s">
        <v>7928</v>
      </c>
      <c r="D2133" s="41" t="s">
        <v>7938</v>
      </c>
      <c r="E2133" s="41" t="s">
        <v>8155</v>
      </c>
      <c r="F2133" s="41" t="s">
        <v>1048</v>
      </c>
      <c r="G2133" s="41" t="s">
        <v>7889</v>
      </c>
      <c r="H2133" s="42"/>
      <c r="I2133" s="41"/>
      <c r="J2133" s="41"/>
      <c r="K2133" s="41"/>
      <c r="L2133" s="40"/>
    </row>
    <row r="2134" spans="1:12" hidden="1">
      <c r="A2134" s="41" t="s">
        <v>8154</v>
      </c>
      <c r="B2134" s="49" t="s">
        <v>7927</v>
      </c>
      <c r="C2134" s="41" t="s">
        <v>7928</v>
      </c>
      <c r="D2134" s="41" t="s">
        <v>7938</v>
      </c>
      <c r="E2134" s="41" t="s">
        <v>8155</v>
      </c>
      <c r="F2134" s="41" t="s">
        <v>1048</v>
      </c>
      <c r="G2134" s="41" t="s">
        <v>7890</v>
      </c>
      <c r="H2134" s="41"/>
      <c r="I2134" s="41"/>
      <c r="J2134" s="41"/>
      <c r="K2134" s="41"/>
      <c r="L2134" s="40"/>
    </row>
    <row r="2135" spans="1:12" hidden="1">
      <c r="A2135" s="41" t="s">
        <v>8154</v>
      </c>
      <c r="B2135" s="49" t="s">
        <v>7927</v>
      </c>
      <c r="C2135" s="41" t="s">
        <v>7928</v>
      </c>
      <c r="D2135" s="41" t="s">
        <v>7938</v>
      </c>
      <c r="E2135" s="41" t="s">
        <v>8155</v>
      </c>
      <c r="F2135" s="41" t="s">
        <v>1048</v>
      </c>
      <c r="G2135" s="41" t="s">
        <v>7891</v>
      </c>
      <c r="H2135" s="42"/>
      <c r="I2135" s="41"/>
      <c r="J2135" s="41"/>
      <c r="K2135" s="41"/>
      <c r="L2135" s="40"/>
    </row>
    <row r="2136" spans="1:12" hidden="1">
      <c r="A2136" s="41" t="s">
        <v>8154</v>
      </c>
      <c r="B2136" s="49" t="s">
        <v>7927</v>
      </c>
      <c r="C2136" s="41" t="s">
        <v>7928</v>
      </c>
      <c r="D2136" s="41" t="s">
        <v>7938</v>
      </c>
      <c r="E2136" s="41" t="s">
        <v>8155</v>
      </c>
      <c r="F2136" s="41" t="s">
        <v>1048</v>
      </c>
      <c r="G2136" s="41" t="s">
        <v>7892</v>
      </c>
      <c r="H2136" s="44"/>
      <c r="I2136" s="41"/>
      <c r="J2136" s="41"/>
      <c r="K2136" s="41"/>
      <c r="L2136" s="40"/>
    </row>
    <row r="2137" spans="1:12" hidden="1">
      <c r="A2137" s="41" t="s">
        <v>8154</v>
      </c>
      <c r="B2137" s="49" t="s">
        <v>7927</v>
      </c>
      <c r="C2137" s="41" t="s">
        <v>7928</v>
      </c>
      <c r="D2137" s="41" t="s">
        <v>7938</v>
      </c>
      <c r="E2137" s="41" t="s">
        <v>8155</v>
      </c>
      <c r="F2137" s="41" t="s">
        <v>1048</v>
      </c>
      <c r="G2137" s="41" t="s">
        <v>7893</v>
      </c>
      <c r="H2137" s="44"/>
      <c r="I2137" s="41"/>
      <c r="J2137" s="41"/>
      <c r="K2137" s="41"/>
      <c r="L2137" s="40"/>
    </row>
    <row r="2138" spans="1:12" hidden="1">
      <c r="A2138" s="41" t="s">
        <v>8154</v>
      </c>
      <c r="B2138" s="49" t="s">
        <v>7927</v>
      </c>
      <c r="C2138" s="41" t="s">
        <v>7928</v>
      </c>
      <c r="D2138" s="41" t="s">
        <v>7938</v>
      </c>
      <c r="E2138" s="41" t="s">
        <v>8155</v>
      </c>
      <c r="F2138" s="41" t="s">
        <v>1048</v>
      </c>
      <c r="G2138" s="41" t="s">
        <v>7894</v>
      </c>
      <c r="H2138" s="42">
        <v>42357</v>
      </c>
      <c r="I2138" s="41"/>
      <c r="J2138" s="41"/>
      <c r="K2138" s="41"/>
      <c r="L2138" s="40" t="s">
        <v>3641</v>
      </c>
    </row>
    <row r="2139" spans="1:12" hidden="1">
      <c r="A2139" s="40" t="s">
        <v>8154</v>
      </c>
      <c r="B2139" s="48" t="s">
        <v>7927</v>
      </c>
      <c r="C2139" s="40" t="s">
        <v>7928</v>
      </c>
      <c r="D2139" s="41" t="s">
        <v>7938</v>
      </c>
      <c r="E2139" s="40" t="s">
        <v>8155</v>
      </c>
      <c r="F2139" s="40" t="s">
        <v>7895</v>
      </c>
      <c r="G2139" s="40" t="s">
        <v>7896</v>
      </c>
      <c r="H2139" s="43">
        <f>I2139-2</f>
        <v>42340</v>
      </c>
      <c r="I2139" s="43">
        <f t="shared" ref="I2139:I2145" si="142">H2140</f>
        <v>42342</v>
      </c>
      <c r="J2139" s="40" t="s">
        <v>14</v>
      </c>
      <c r="K2139" s="40">
        <v>100</v>
      </c>
      <c r="L2139" s="40"/>
    </row>
    <row r="2140" spans="1:12" hidden="1">
      <c r="A2140" s="40" t="s">
        <v>8154</v>
      </c>
      <c r="B2140" s="48" t="s">
        <v>7927</v>
      </c>
      <c r="C2140" s="40" t="s">
        <v>7928</v>
      </c>
      <c r="D2140" s="41" t="s">
        <v>7938</v>
      </c>
      <c r="E2140" s="40" t="s">
        <v>8155</v>
      </c>
      <c r="F2140" s="40" t="s">
        <v>7898</v>
      </c>
      <c r="G2140" s="40" t="s">
        <v>7899</v>
      </c>
      <c r="H2140" s="43">
        <f>I2140-1</f>
        <v>42342</v>
      </c>
      <c r="I2140" s="43">
        <f t="shared" si="142"/>
        <v>42343</v>
      </c>
      <c r="J2140" s="40" t="s">
        <v>14</v>
      </c>
      <c r="K2140" s="40">
        <v>100</v>
      </c>
      <c r="L2140" s="40"/>
    </row>
    <row r="2141" spans="1:12" hidden="1">
      <c r="A2141" s="40" t="s">
        <v>8154</v>
      </c>
      <c r="B2141" s="48" t="s">
        <v>7927</v>
      </c>
      <c r="C2141" s="40" t="s">
        <v>7928</v>
      </c>
      <c r="D2141" s="41" t="s">
        <v>7938</v>
      </c>
      <c r="E2141" s="40" t="s">
        <v>8155</v>
      </c>
      <c r="F2141" s="40" t="s">
        <v>7898</v>
      </c>
      <c r="G2141" s="40" t="s">
        <v>7900</v>
      </c>
      <c r="H2141" s="43">
        <f>I2141-1</f>
        <v>42343</v>
      </c>
      <c r="I2141" s="43">
        <f t="shared" si="142"/>
        <v>42344</v>
      </c>
      <c r="J2141" s="40" t="s">
        <v>14</v>
      </c>
      <c r="K2141" s="40">
        <v>100</v>
      </c>
      <c r="L2141" s="40"/>
    </row>
    <row r="2142" spans="1:12">
      <c r="A2142" s="40" t="s">
        <v>8154</v>
      </c>
      <c r="B2142" s="48" t="s">
        <v>7927</v>
      </c>
      <c r="C2142" s="40" t="s">
        <v>7928</v>
      </c>
      <c r="D2142" s="41" t="s">
        <v>7938</v>
      </c>
      <c r="E2142" s="40" t="s">
        <v>8155</v>
      </c>
      <c r="F2142" s="40" t="s">
        <v>7901</v>
      </c>
      <c r="G2142" s="40" t="s">
        <v>7902</v>
      </c>
      <c r="H2142" s="43">
        <f>I2142-5</f>
        <v>42344</v>
      </c>
      <c r="I2142" s="43">
        <f t="shared" si="142"/>
        <v>42349</v>
      </c>
      <c r="J2142" s="40" t="s">
        <v>14</v>
      </c>
      <c r="K2142" s="40">
        <v>100</v>
      </c>
      <c r="L2142" s="40"/>
    </row>
    <row r="2143" spans="1:12" hidden="1">
      <c r="A2143" s="40" t="s">
        <v>8154</v>
      </c>
      <c r="B2143" s="48" t="s">
        <v>7927</v>
      </c>
      <c r="C2143" s="40" t="s">
        <v>7928</v>
      </c>
      <c r="D2143" s="41" t="s">
        <v>7938</v>
      </c>
      <c r="E2143" s="40" t="s">
        <v>8155</v>
      </c>
      <c r="F2143" s="40" t="s">
        <v>7904</v>
      </c>
      <c r="G2143" s="40" t="s">
        <v>7905</v>
      </c>
      <c r="H2143" s="43">
        <f>I2143-3</f>
        <v>42349</v>
      </c>
      <c r="I2143" s="43">
        <f t="shared" si="142"/>
        <v>42352</v>
      </c>
      <c r="J2143" s="40" t="s">
        <v>14</v>
      </c>
      <c r="K2143" s="40">
        <v>100</v>
      </c>
      <c r="L2143" s="40"/>
    </row>
    <row r="2144" spans="1:12" hidden="1">
      <c r="A2144" s="40" t="s">
        <v>8154</v>
      </c>
      <c r="B2144" s="48" t="s">
        <v>7927</v>
      </c>
      <c r="C2144" s="40" t="s">
        <v>7928</v>
      </c>
      <c r="D2144" s="41" t="s">
        <v>7938</v>
      </c>
      <c r="E2144" s="40" t="s">
        <v>8155</v>
      </c>
      <c r="F2144" s="40" t="s">
        <v>7904</v>
      </c>
      <c r="G2144" s="40" t="s">
        <v>7906</v>
      </c>
      <c r="H2144" s="43">
        <f>I2144-2</f>
        <v>42352</v>
      </c>
      <c r="I2144" s="43">
        <f t="shared" si="142"/>
        <v>42354</v>
      </c>
      <c r="J2144" s="40" t="s">
        <v>14</v>
      </c>
      <c r="K2144" s="40">
        <v>100</v>
      </c>
      <c r="L2144" s="40"/>
    </row>
    <row r="2145" spans="1:12" hidden="1">
      <c r="A2145" s="40" t="s">
        <v>8154</v>
      </c>
      <c r="B2145" s="48" t="s">
        <v>7927</v>
      </c>
      <c r="C2145" s="40" t="s">
        <v>7928</v>
      </c>
      <c r="D2145" s="41" t="s">
        <v>7938</v>
      </c>
      <c r="E2145" s="40" t="s">
        <v>8155</v>
      </c>
      <c r="F2145" s="40" t="s">
        <v>7904</v>
      </c>
      <c r="G2145" s="40" t="s">
        <v>7907</v>
      </c>
      <c r="H2145" s="43">
        <f>I2145-2</f>
        <v>42354</v>
      </c>
      <c r="I2145" s="43">
        <f t="shared" si="142"/>
        <v>42356</v>
      </c>
      <c r="J2145" s="40" t="s">
        <v>14</v>
      </c>
      <c r="K2145" s="40">
        <v>100</v>
      </c>
      <c r="L2145" s="40"/>
    </row>
    <row r="2146" spans="1:12" hidden="1">
      <c r="A2146" s="40" t="s">
        <v>8154</v>
      </c>
      <c r="B2146" s="48" t="s">
        <v>7927</v>
      </c>
      <c r="C2146" s="40" t="s">
        <v>7928</v>
      </c>
      <c r="D2146" s="41" t="s">
        <v>7938</v>
      </c>
      <c r="E2146" s="40" t="s">
        <v>8155</v>
      </c>
      <c r="F2146" s="40" t="s">
        <v>7904</v>
      </c>
      <c r="G2146" s="40" t="s">
        <v>7908</v>
      </c>
      <c r="H2146" s="43">
        <f>I2146-1</f>
        <v>42356</v>
      </c>
      <c r="I2146" s="42">
        <v>42357</v>
      </c>
      <c r="J2146" s="40" t="s">
        <v>14</v>
      </c>
      <c r="K2146" s="40">
        <v>100</v>
      </c>
      <c r="L2146" s="40"/>
    </row>
    <row r="2147" spans="1:12" hidden="1">
      <c r="A2147" s="41" t="s">
        <v>8156</v>
      </c>
      <c r="B2147" s="41" t="s">
        <v>102</v>
      </c>
      <c r="C2147" s="41" t="s">
        <v>65</v>
      </c>
      <c r="D2147" s="41" t="s">
        <v>7914</v>
      </c>
      <c r="E2147" s="41" t="s">
        <v>8157</v>
      </c>
      <c r="F2147" s="41" t="s">
        <v>1048</v>
      </c>
      <c r="G2147" s="41" t="s">
        <v>7888</v>
      </c>
      <c r="H2147" s="42">
        <v>42339</v>
      </c>
      <c r="I2147" s="41"/>
      <c r="J2147" s="41"/>
      <c r="K2147" s="41"/>
      <c r="L2147" s="40"/>
    </row>
    <row r="2148" spans="1:12" hidden="1">
      <c r="A2148" s="41" t="s">
        <v>8156</v>
      </c>
      <c r="B2148" s="41" t="s">
        <v>102</v>
      </c>
      <c r="C2148" s="41" t="s">
        <v>65</v>
      </c>
      <c r="D2148" s="41" t="s">
        <v>7914</v>
      </c>
      <c r="E2148" s="41" t="s">
        <v>8157</v>
      </c>
      <c r="F2148" s="41" t="s">
        <v>1048</v>
      </c>
      <c r="G2148" s="41" t="s">
        <v>7889</v>
      </c>
      <c r="H2148" s="42"/>
      <c r="I2148" s="41"/>
      <c r="J2148" s="41"/>
      <c r="K2148" s="41"/>
      <c r="L2148" s="40"/>
    </row>
    <row r="2149" spans="1:12" hidden="1">
      <c r="A2149" s="41" t="s">
        <v>8156</v>
      </c>
      <c r="B2149" s="41" t="s">
        <v>102</v>
      </c>
      <c r="C2149" s="41" t="s">
        <v>65</v>
      </c>
      <c r="D2149" s="41" t="s">
        <v>7914</v>
      </c>
      <c r="E2149" s="41" t="s">
        <v>8157</v>
      </c>
      <c r="F2149" s="41" t="s">
        <v>1048</v>
      </c>
      <c r="G2149" s="41" t="s">
        <v>7890</v>
      </c>
      <c r="H2149" s="41"/>
      <c r="I2149" s="41"/>
      <c r="J2149" s="41"/>
      <c r="K2149" s="41"/>
      <c r="L2149" s="40"/>
    </row>
    <row r="2150" spans="1:12" hidden="1">
      <c r="A2150" s="41" t="s">
        <v>8156</v>
      </c>
      <c r="B2150" s="41" t="s">
        <v>102</v>
      </c>
      <c r="C2150" s="41" t="s">
        <v>65</v>
      </c>
      <c r="D2150" s="41" t="s">
        <v>7914</v>
      </c>
      <c r="E2150" s="41" t="s">
        <v>8157</v>
      </c>
      <c r="F2150" s="41" t="s">
        <v>1048</v>
      </c>
      <c r="G2150" s="41" t="s">
        <v>7891</v>
      </c>
      <c r="H2150" s="42"/>
      <c r="I2150" s="41"/>
      <c r="J2150" s="41"/>
      <c r="K2150" s="41"/>
      <c r="L2150" s="40"/>
    </row>
    <row r="2151" spans="1:12" hidden="1">
      <c r="A2151" s="41" t="s">
        <v>8156</v>
      </c>
      <c r="B2151" s="41" t="s">
        <v>102</v>
      </c>
      <c r="C2151" s="41" t="s">
        <v>65</v>
      </c>
      <c r="D2151" s="41" t="s">
        <v>7914</v>
      </c>
      <c r="E2151" s="41" t="s">
        <v>8157</v>
      </c>
      <c r="F2151" s="41" t="s">
        <v>1048</v>
      </c>
      <c r="G2151" s="41" t="s">
        <v>7892</v>
      </c>
      <c r="H2151" s="44"/>
      <c r="I2151" s="41"/>
      <c r="J2151" s="41"/>
      <c r="K2151" s="41"/>
      <c r="L2151" s="40"/>
    </row>
    <row r="2152" spans="1:12" hidden="1">
      <c r="A2152" s="41" t="s">
        <v>8156</v>
      </c>
      <c r="B2152" s="41" t="s">
        <v>102</v>
      </c>
      <c r="C2152" s="41" t="s">
        <v>65</v>
      </c>
      <c r="D2152" s="41" t="s">
        <v>7914</v>
      </c>
      <c r="E2152" s="41" t="s">
        <v>8157</v>
      </c>
      <c r="F2152" s="41" t="s">
        <v>1048</v>
      </c>
      <c r="G2152" s="41" t="s">
        <v>7893</v>
      </c>
      <c r="H2152" s="44"/>
      <c r="I2152" s="41"/>
      <c r="J2152" s="41"/>
      <c r="K2152" s="41"/>
      <c r="L2152" s="40"/>
    </row>
    <row r="2153" spans="1:12" hidden="1">
      <c r="A2153" s="41" t="s">
        <v>8156</v>
      </c>
      <c r="B2153" s="41" t="s">
        <v>102</v>
      </c>
      <c r="C2153" s="41" t="s">
        <v>65</v>
      </c>
      <c r="D2153" s="41" t="s">
        <v>7914</v>
      </c>
      <c r="E2153" s="41" t="s">
        <v>8157</v>
      </c>
      <c r="F2153" s="41" t="s">
        <v>1048</v>
      </c>
      <c r="G2153" s="41" t="s">
        <v>7894</v>
      </c>
      <c r="H2153" s="42">
        <v>42356</v>
      </c>
      <c r="I2153" s="41"/>
      <c r="J2153" s="41"/>
      <c r="K2153" s="41"/>
      <c r="L2153" s="40"/>
    </row>
    <row r="2154" spans="1:12" hidden="1">
      <c r="A2154" s="40" t="s">
        <v>8156</v>
      </c>
      <c r="B2154" s="40" t="s">
        <v>102</v>
      </c>
      <c r="C2154" s="40" t="s">
        <v>65</v>
      </c>
      <c r="D2154" s="41" t="s">
        <v>7914</v>
      </c>
      <c r="E2154" s="40" t="s">
        <v>8157</v>
      </c>
      <c r="F2154" s="40" t="s">
        <v>7895</v>
      </c>
      <c r="G2154" s="40" t="s">
        <v>7896</v>
      </c>
      <c r="H2154" s="43">
        <f>I2154-2</f>
        <v>42339</v>
      </c>
      <c r="I2154" s="43">
        <f t="shared" ref="I2154:I2160" si="143">H2155</f>
        <v>42341</v>
      </c>
      <c r="J2154" s="40" t="s">
        <v>128</v>
      </c>
      <c r="K2154" s="40">
        <v>100</v>
      </c>
      <c r="L2154" s="40"/>
    </row>
    <row r="2155" spans="1:12" hidden="1">
      <c r="A2155" s="40" t="s">
        <v>8156</v>
      </c>
      <c r="B2155" s="40" t="s">
        <v>102</v>
      </c>
      <c r="C2155" s="40" t="s">
        <v>65</v>
      </c>
      <c r="D2155" s="41" t="s">
        <v>7914</v>
      </c>
      <c r="E2155" s="40" t="s">
        <v>8157</v>
      </c>
      <c r="F2155" s="40" t="s">
        <v>7898</v>
      </c>
      <c r="G2155" s="40" t="s">
        <v>7899</v>
      </c>
      <c r="H2155" s="43">
        <f>I2155-1</f>
        <v>42341</v>
      </c>
      <c r="I2155" s="43">
        <f t="shared" si="143"/>
        <v>42342</v>
      </c>
      <c r="J2155" s="40" t="s">
        <v>128</v>
      </c>
      <c r="K2155" s="40">
        <v>100</v>
      </c>
      <c r="L2155" s="40"/>
    </row>
    <row r="2156" spans="1:12" hidden="1">
      <c r="A2156" s="40" t="s">
        <v>8156</v>
      </c>
      <c r="B2156" s="40" t="s">
        <v>102</v>
      </c>
      <c r="C2156" s="40" t="s">
        <v>65</v>
      </c>
      <c r="D2156" s="41" t="s">
        <v>7914</v>
      </c>
      <c r="E2156" s="40" t="s">
        <v>8157</v>
      </c>
      <c r="F2156" s="40" t="s">
        <v>7898</v>
      </c>
      <c r="G2156" s="40" t="s">
        <v>7900</v>
      </c>
      <c r="H2156" s="43">
        <f>I2156-1</f>
        <v>42342</v>
      </c>
      <c r="I2156" s="43">
        <f t="shared" si="143"/>
        <v>42343</v>
      </c>
      <c r="J2156" s="40" t="s">
        <v>128</v>
      </c>
      <c r="K2156" s="40">
        <v>100</v>
      </c>
      <c r="L2156" s="40"/>
    </row>
    <row r="2157" spans="1:12">
      <c r="A2157" s="40" t="s">
        <v>8156</v>
      </c>
      <c r="B2157" s="40" t="s">
        <v>102</v>
      </c>
      <c r="C2157" s="40" t="s">
        <v>65</v>
      </c>
      <c r="D2157" s="41" t="s">
        <v>7914</v>
      </c>
      <c r="E2157" s="40" t="s">
        <v>8157</v>
      </c>
      <c r="F2157" s="40" t="s">
        <v>7901</v>
      </c>
      <c r="G2157" s="40" t="s">
        <v>7902</v>
      </c>
      <c r="H2157" s="43">
        <f>I2157-5</f>
        <v>42343</v>
      </c>
      <c r="I2157" s="43">
        <f t="shared" si="143"/>
        <v>42348</v>
      </c>
      <c r="J2157" s="40" t="s">
        <v>128</v>
      </c>
      <c r="K2157" s="40">
        <v>100</v>
      </c>
      <c r="L2157" s="40"/>
    </row>
    <row r="2158" spans="1:12" hidden="1">
      <c r="A2158" s="40" t="s">
        <v>8156</v>
      </c>
      <c r="B2158" s="40" t="s">
        <v>102</v>
      </c>
      <c r="C2158" s="40" t="s">
        <v>65</v>
      </c>
      <c r="D2158" s="41" t="s">
        <v>7914</v>
      </c>
      <c r="E2158" s="40" t="s">
        <v>8157</v>
      </c>
      <c r="F2158" s="40" t="s">
        <v>7904</v>
      </c>
      <c r="G2158" s="40" t="s">
        <v>7905</v>
      </c>
      <c r="H2158" s="43">
        <f>I2158-3</f>
        <v>42348</v>
      </c>
      <c r="I2158" s="43">
        <f t="shared" si="143"/>
        <v>42351</v>
      </c>
      <c r="J2158" s="40" t="s">
        <v>128</v>
      </c>
      <c r="K2158" s="40">
        <v>100</v>
      </c>
      <c r="L2158" s="40"/>
    </row>
    <row r="2159" spans="1:12" hidden="1">
      <c r="A2159" s="40" t="s">
        <v>8156</v>
      </c>
      <c r="B2159" s="40" t="s">
        <v>102</v>
      </c>
      <c r="C2159" s="40" t="s">
        <v>65</v>
      </c>
      <c r="D2159" s="41" t="s">
        <v>7914</v>
      </c>
      <c r="E2159" s="40" t="s">
        <v>8157</v>
      </c>
      <c r="F2159" s="40" t="s">
        <v>7904</v>
      </c>
      <c r="G2159" s="40" t="s">
        <v>7906</v>
      </c>
      <c r="H2159" s="43">
        <f>I2159-2</f>
        <v>42351</v>
      </c>
      <c r="I2159" s="43">
        <f t="shared" si="143"/>
        <v>42353</v>
      </c>
      <c r="J2159" s="40" t="s">
        <v>128</v>
      </c>
      <c r="K2159" s="40">
        <v>100</v>
      </c>
      <c r="L2159" s="40"/>
    </row>
    <row r="2160" spans="1:12" hidden="1">
      <c r="A2160" s="40" t="s">
        <v>8156</v>
      </c>
      <c r="B2160" s="40" t="s">
        <v>102</v>
      </c>
      <c r="C2160" s="40" t="s">
        <v>65</v>
      </c>
      <c r="D2160" s="41" t="s">
        <v>7914</v>
      </c>
      <c r="E2160" s="40" t="s">
        <v>8157</v>
      </c>
      <c r="F2160" s="40" t="s">
        <v>7904</v>
      </c>
      <c r="G2160" s="40" t="s">
        <v>7907</v>
      </c>
      <c r="H2160" s="43">
        <f>I2160-2</f>
        <v>42353</v>
      </c>
      <c r="I2160" s="43">
        <f t="shared" si="143"/>
        <v>42355</v>
      </c>
      <c r="J2160" s="40" t="s">
        <v>128</v>
      </c>
      <c r="K2160" s="40">
        <v>100</v>
      </c>
      <c r="L2160" s="40"/>
    </row>
    <row r="2161" spans="1:12" hidden="1">
      <c r="A2161" s="40" t="s">
        <v>8156</v>
      </c>
      <c r="B2161" s="40" t="s">
        <v>102</v>
      </c>
      <c r="C2161" s="40" t="s">
        <v>65</v>
      </c>
      <c r="D2161" s="41" t="s">
        <v>7914</v>
      </c>
      <c r="E2161" s="51" t="s">
        <v>8157</v>
      </c>
      <c r="F2161" s="40" t="s">
        <v>7904</v>
      </c>
      <c r="G2161" s="40" t="s">
        <v>7908</v>
      </c>
      <c r="H2161" s="43">
        <f>I2161-1</f>
        <v>42355</v>
      </c>
      <c r="I2161" s="42">
        <v>42356</v>
      </c>
      <c r="J2161" s="40" t="s">
        <v>128</v>
      </c>
      <c r="K2161" s="40">
        <v>100</v>
      </c>
      <c r="L2161" s="39" t="s">
        <v>7909</v>
      </c>
    </row>
    <row r="2162" spans="1:12" hidden="1">
      <c r="A2162" s="41" t="s">
        <v>8076</v>
      </c>
      <c r="B2162" s="49" t="s">
        <v>7927</v>
      </c>
      <c r="C2162" s="41" t="s">
        <v>7928</v>
      </c>
      <c r="D2162" s="41" t="s">
        <v>7938</v>
      </c>
      <c r="E2162" s="41" t="s">
        <v>8158</v>
      </c>
      <c r="F2162" s="41" t="s">
        <v>1048</v>
      </c>
      <c r="G2162" s="41" t="s">
        <v>7888</v>
      </c>
      <c r="H2162" s="42">
        <v>42345</v>
      </c>
      <c r="I2162" s="41"/>
      <c r="J2162" s="41"/>
      <c r="K2162" s="41"/>
      <c r="L2162" s="40"/>
    </row>
    <row r="2163" spans="1:12" hidden="1">
      <c r="A2163" s="41" t="s">
        <v>8076</v>
      </c>
      <c r="B2163" s="49" t="s">
        <v>7927</v>
      </c>
      <c r="C2163" s="41" t="s">
        <v>7928</v>
      </c>
      <c r="D2163" s="41" t="s">
        <v>7938</v>
      </c>
      <c r="E2163" s="41" t="s">
        <v>8158</v>
      </c>
      <c r="F2163" s="41" t="s">
        <v>1048</v>
      </c>
      <c r="G2163" s="41" t="s">
        <v>7889</v>
      </c>
      <c r="H2163" s="42"/>
      <c r="I2163" s="41"/>
      <c r="J2163" s="41"/>
      <c r="K2163" s="41"/>
      <c r="L2163" s="40"/>
    </row>
    <row r="2164" spans="1:12" hidden="1">
      <c r="A2164" s="41" t="s">
        <v>8076</v>
      </c>
      <c r="B2164" s="49" t="s">
        <v>7927</v>
      </c>
      <c r="C2164" s="41" t="s">
        <v>7928</v>
      </c>
      <c r="D2164" s="41" t="s">
        <v>7938</v>
      </c>
      <c r="E2164" s="41" t="s">
        <v>8158</v>
      </c>
      <c r="F2164" s="41" t="s">
        <v>1048</v>
      </c>
      <c r="G2164" s="41" t="s">
        <v>7890</v>
      </c>
      <c r="H2164" s="41"/>
      <c r="I2164" s="41"/>
      <c r="J2164" s="41"/>
      <c r="K2164" s="41"/>
      <c r="L2164" s="40"/>
    </row>
    <row r="2165" spans="1:12" hidden="1">
      <c r="A2165" s="41" t="s">
        <v>8076</v>
      </c>
      <c r="B2165" s="49" t="s">
        <v>7927</v>
      </c>
      <c r="C2165" s="41" t="s">
        <v>7928</v>
      </c>
      <c r="D2165" s="41" t="s">
        <v>7938</v>
      </c>
      <c r="E2165" s="41" t="s">
        <v>8158</v>
      </c>
      <c r="F2165" s="41" t="s">
        <v>1048</v>
      </c>
      <c r="G2165" s="41" t="s">
        <v>7891</v>
      </c>
      <c r="H2165" s="42"/>
      <c r="I2165" s="41"/>
      <c r="J2165" s="41"/>
      <c r="K2165" s="41"/>
      <c r="L2165" s="40"/>
    </row>
    <row r="2166" spans="1:12" hidden="1">
      <c r="A2166" s="41" t="s">
        <v>8076</v>
      </c>
      <c r="B2166" s="49" t="s">
        <v>7927</v>
      </c>
      <c r="C2166" s="41" t="s">
        <v>7928</v>
      </c>
      <c r="D2166" s="41" t="s">
        <v>7938</v>
      </c>
      <c r="E2166" s="41" t="s">
        <v>8158</v>
      </c>
      <c r="F2166" s="41" t="s">
        <v>1048</v>
      </c>
      <c r="G2166" s="41" t="s">
        <v>7892</v>
      </c>
      <c r="H2166" s="44"/>
      <c r="I2166" s="41"/>
      <c r="J2166" s="41"/>
      <c r="K2166" s="41"/>
      <c r="L2166" s="40"/>
    </row>
    <row r="2167" spans="1:12" hidden="1">
      <c r="A2167" s="41" t="s">
        <v>8076</v>
      </c>
      <c r="B2167" s="49" t="s">
        <v>7927</v>
      </c>
      <c r="C2167" s="41" t="s">
        <v>7928</v>
      </c>
      <c r="D2167" s="41" t="s">
        <v>7938</v>
      </c>
      <c r="E2167" s="41" t="s">
        <v>8158</v>
      </c>
      <c r="F2167" s="41" t="s">
        <v>1048</v>
      </c>
      <c r="G2167" s="41" t="s">
        <v>7893</v>
      </c>
      <c r="H2167" s="44"/>
      <c r="I2167" s="41"/>
      <c r="J2167" s="41"/>
      <c r="K2167" s="41"/>
      <c r="L2167" s="40"/>
    </row>
    <row r="2168" spans="1:12" hidden="1">
      <c r="A2168" s="41" t="s">
        <v>8076</v>
      </c>
      <c r="B2168" s="49" t="s">
        <v>7927</v>
      </c>
      <c r="C2168" s="41" t="s">
        <v>7928</v>
      </c>
      <c r="D2168" s="41" t="s">
        <v>7938</v>
      </c>
      <c r="E2168" s="41" t="s">
        <v>8158</v>
      </c>
      <c r="F2168" s="41" t="s">
        <v>1048</v>
      </c>
      <c r="G2168" s="41" t="s">
        <v>7894</v>
      </c>
      <c r="H2168" s="42">
        <v>42363</v>
      </c>
      <c r="I2168" s="41"/>
      <c r="J2168" s="41"/>
      <c r="K2168" s="41"/>
      <c r="L2168" s="40"/>
    </row>
    <row r="2169" spans="1:12" hidden="1">
      <c r="A2169" s="40" t="s">
        <v>8076</v>
      </c>
      <c r="B2169" s="48" t="s">
        <v>7927</v>
      </c>
      <c r="C2169" s="40" t="s">
        <v>7928</v>
      </c>
      <c r="D2169" s="41" t="s">
        <v>7938</v>
      </c>
      <c r="E2169" s="40" t="s">
        <v>8158</v>
      </c>
      <c r="F2169" s="40" t="s">
        <v>7895</v>
      </c>
      <c r="G2169" s="40" t="s">
        <v>7896</v>
      </c>
      <c r="H2169" s="43">
        <f>I2169-2</f>
        <v>42346</v>
      </c>
      <c r="I2169" s="43">
        <f t="shared" ref="I2169:I2175" si="144">H2170</f>
        <v>42348</v>
      </c>
      <c r="J2169" s="40" t="s">
        <v>145</v>
      </c>
      <c r="K2169" s="40">
        <v>100</v>
      </c>
      <c r="L2169" s="40" t="s">
        <v>3641</v>
      </c>
    </row>
    <row r="2170" spans="1:12" hidden="1">
      <c r="A2170" s="40" t="s">
        <v>8076</v>
      </c>
      <c r="B2170" s="48" t="s">
        <v>7927</v>
      </c>
      <c r="C2170" s="40" t="s">
        <v>7928</v>
      </c>
      <c r="D2170" s="41" t="s">
        <v>7938</v>
      </c>
      <c r="E2170" s="40" t="s">
        <v>8158</v>
      </c>
      <c r="F2170" s="40" t="s">
        <v>7898</v>
      </c>
      <c r="G2170" s="40" t="s">
        <v>7899</v>
      </c>
      <c r="H2170" s="43">
        <f>I2170-1</f>
        <v>42348</v>
      </c>
      <c r="I2170" s="43">
        <f t="shared" si="144"/>
        <v>42349</v>
      </c>
      <c r="J2170" s="40" t="s">
        <v>145</v>
      </c>
      <c r="K2170" s="40">
        <v>100</v>
      </c>
      <c r="L2170" s="40"/>
    </row>
    <row r="2171" spans="1:12" hidden="1">
      <c r="A2171" s="40" t="s">
        <v>8076</v>
      </c>
      <c r="B2171" s="48" t="s">
        <v>7927</v>
      </c>
      <c r="C2171" s="40" t="s">
        <v>7928</v>
      </c>
      <c r="D2171" s="41" t="s">
        <v>7938</v>
      </c>
      <c r="E2171" s="40" t="s">
        <v>8158</v>
      </c>
      <c r="F2171" s="40" t="s">
        <v>7898</v>
      </c>
      <c r="G2171" s="40" t="s">
        <v>7900</v>
      </c>
      <c r="H2171" s="43">
        <f>I2171-1</f>
        <v>42349</v>
      </c>
      <c r="I2171" s="43">
        <f t="shared" si="144"/>
        <v>42350</v>
      </c>
      <c r="J2171" s="40" t="s">
        <v>145</v>
      </c>
      <c r="K2171" s="40">
        <v>100</v>
      </c>
      <c r="L2171" s="40"/>
    </row>
    <row r="2172" spans="1:12">
      <c r="A2172" s="40" t="s">
        <v>8076</v>
      </c>
      <c r="B2172" s="48" t="s">
        <v>7927</v>
      </c>
      <c r="C2172" s="40" t="s">
        <v>7928</v>
      </c>
      <c r="D2172" s="41" t="s">
        <v>7938</v>
      </c>
      <c r="E2172" s="40" t="s">
        <v>8158</v>
      </c>
      <c r="F2172" s="40" t="s">
        <v>7901</v>
      </c>
      <c r="G2172" s="40" t="s">
        <v>7902</v>
      </c>
      <c r="H2172" s="43">
        <f>I2172-5</f>
        <v>42350</v>
      </c>
      <c r="I2172" s="43">
        <f t="shared" si="144"/>
        <v>42355</v>
      </c>
      <c r="J2172" s="40" t="s">
        <v>145</v>
      </c>
      <c r="K2172" s="40">
        <v>100</v>
      </c>
      <c r="L2172" s="40"/>
    </row>
    <row r="2173" spans="1:12" hidden="1">
      <c r="A2173" s="40" t="s">
        <v>8076</v>
      </c>
      <c r="B2173" s="48" t="s">
        <v>7927</v>
      </c>
      <c r="C2173" s="40" t="s">
        <v>7928</v>
      </c>
      <c r="D2173" s="41" t="s">
        <v>7938</v>
      </c>
      <c r="E2173" s="40" t="s">
        <v>8158</v>
      </c>
      <c r="F2173" s="40" t="s">
        <v>7904</v>
      </c>
      <c r="G2173" s="40" t="s">
        <v>7905</v>
      </c>
      <c r="H2173" s="43">
        <f>I2173-3</f>
        <v>42355</v>
      </c>
      <c r="I2173" s="43">
        <f t="shared" si="144"/>
        <v>42358</v>
      </c>
      <c r="J2173" s="40" t="s">
        <v>145</v>
      </c>
      <c r="K2173" s="40">
        <v>100</v>
      </c>
      <c r="L2173" s="40"/>
    </row>
    <row r="2174" spans="1:12" hidden="1">
      <c r="A2174" s="40" t="s">
        <v>8076</v>
      </c>
      <c r="B2174" s="48" t="s">
        <v>7927</v>
      </c>
      <c r="C2174" s="40" t="s">
        <v>7928</v>
      </c>
      <c r="D2174" s="41" t="s">
        <v>7938</v>
      </c>
      <c r="E2174" s="40" t="s">
        <v>8158</v>
      </c>
      <c r="F2174" s="40" t="s">
        <v>7904</v>
      </c>
      <c r="G2174" s="40" t="s">
        <v>7906</v>
      </c>
      <c r="H2174" s="43">
        <f>I2174-2</f>
        <v>42358</v>
      </c>
      <c r="I2174" s="43">
        <f t="shared" si="144"/>
        <v>42360</v>
      </c>
      <c r="J2174" s="40" t="s">
        <v>145</v>
      </c>
      <c r="K2174" s="40">
        <v>100</v>
      </c>
      <c r="L2174" s="40"/>
    </row>
    <row r="2175" spans="1:12" hidden="1">
      <c r="A2175" s="40" t="s">
        <v>8076</v>
      </c>
      <c r="B2175" s="48" t="s">
        <v>7927</v>
      </c>
      <c r="C2175" s="40" t="s">
        <v>7928</v>
      </c>
      <c r="D2175" s="41" t="s">
        <v>7938</v>
      </c>
      <c r="E2175" s="40" t="s">
        <v>8158</v>
      </c>
      <c r="F2175" s="40" t="s">
        <v>7904</v>
      </c>
      <c r="G2175" s="40" t="s">
        <v>7907</v>
      </c>
      <c r="H2175" s="43">
        <f>I2175-2</f>
        <v>42360</v>
      </c>
      <c r="I2175" s="43">
        <f t="shared" si="144"/>
        <v>42362</v>
      </c>
      <c r="J2175" s="40" t="s">
        <v>145</v>
      </c>
      <c r="K2175" s="40">
        <v>100</v>
      </c>
      <c r="L2175" s="40"/>
    </row>
    <row r="2176" spans="1:12" hidden="1">
      <c r="A2176" s="40" t="s">
        <v>8076</v>
      </c>
      <c r="B2176" s="48" t="s">
        <v>7927</v>
      </c>
      <c r="C2176" s="40" t="s">
        <v>7928</v>
      </c>
      <c r="D2176" s="41" t="s">
        <v>7938</v>
      </c>
      <c r="E2176" s="40" t="s">
        <v>8158</v>
      </c>
      <c r="F2176" s="40" t="s">
        <v>7904</v>
      </c>
      <c r="G2176" s="40" t="s">
        <v>7908</v>
      </c>
      <c r="H2176" s="43">
        <f>I2176-1</f>
        <v>42362</v>
      </c>
      <c r="I2176" s="42">
        <v>42363</v>
      </c>
      <c r="J2176" s="40" t="s">
        <v>145</v>
      </c>
      <c r="K2176" s="40">
        <v>100</v>
      </c>
      <c r="L2176" s="40"/>
    </row>
    <row r="2177" spans="1:12" hidden="1">
      <c r="A2177" s="41" t="s">
        <v>6285</v>
      </c>
      <c r="B2177" s="49" t="s">
        <v>7927</v>
      </c>
      <c r="C2177" s="41" t="s">
        <v>7928</v>
      </c>
      <c r="D2177" s="41" t="s">
        <v>7938</v>
      </c>
      <c r="E2177" s="41" t="s">
        <v>8159</v>
      </c>
      <c r="F2177" s="41" t="s">
        <v>1048</v>
      </c>
      <c r="G2177" s="41" t="s">
        <v>7888</v>
      </c>
      <c r="H2177" s="42">
        <v>42351</v>
      </c>
      <c r="I2177" s="41"/>
      <c r="J2177" s="41"/>
      <c r="K2177" s="41"/>
      <c r="L2177" s="40"/>
    </row>
    <row r="2178" spans="1:12" hidden="1">
      <c r="A2178" s="41" t="s">
        <v>6285</v>
      </c>
      <c r="B2178" s="49" t="s">
        <v>7927</v>
      </c>
      <c r="C2178" s="41" t="s">
        <v>7928</v>
      </c>
      <c r="D2178" s="41" t="s">
        <v>7938</v>
      </c>
      <c r="E2178" s="41" t="s">
        <v>8159</v>
      </c>
      <c r="F2178" s="41" t="s">
        <v>1048</v>
      </c>
      <c r="G2178" s="41" t="s">
        <v>7889</v>
      </c>
      <c r="H2178" s="42"/>
      <c r="I2178" s="41"/>
      <c r="J2178" s="41"/>
      <c r="K2178" s="41"/>
      <c r="L2178" s="40"/>
    </row>
    <row r="2179" spans="1:12" hidden="1">
      <c r="A2179" s="41" t="s">
        <v>6285</v>
      </c>
      <c r="B2179" s="49" t="s">
        <v>7927</v>
      </c>
      <c r="C2179" s="41" t="s">
        <v>7928</v>
      </c>
      <c r="D2179" s="41" t="s">
        <v>7938</v>
      </c>
      <c r="E2179" s="41" t="s">
        <v>8159</v>
      </c>
      <c r="F2179" s="41" t="s">
        <v>1048</v>
      </c>
      <c r="G2179" s="41" t="s">
        <v>7890</v>
      </c>
      <c r="H2179" s="41"/>
      <c r="I2179" s="41"/>
      <c r="J2179" s="41"/>
      <c r="K2179" s="41"/>
      <c r="L2179" s="40"/>
    </row>
    <row r="2180" spans="1:12" hidden="1">
      <c r="A2180" s="41" t="s">
        <v>6285</v>
      </c>
      <c r="B2180" s="49" t="s">
        <v>7927</v>
      </c>
      <c r="C2180" s="41" t="s">
        <v>7928</v>
      </c>
      <c r="D2180" s="41" t="s">
        <v>7938</v>
      </c>
      <c r="E2180" s="41" t="s">
        <v>8159</v>
      </c>
      <c r="F2180" s="41" t="s">
        <v>1048</v>
      </c>
      <c r="G2180" s="41" t="s">
        <v>7891</v>
      </c>
      <c r="H2180" s="42"/>
      <c r="I2180" s="41"/>
      <c r="J2180" s="41"/>
      <c r="K2180" s="41"/>
      <c r="L2180" s="40"/>
    </row>
    <row r="2181" spans="1:12" hidden="1">
      <c r="A2181" s="41" t="s">
        <v>6285</v>
      </c>
      <c r="B2181" s="49" t="s">
        <v>7927</v>
      </c>
      <c r="C2181" s="41" t="s">
        <v>7928</v>
      </c>
      <c r="D2181" s="41" t="s">
        <v>7938</v>
      </c>
      <c r="E2181" s="41" t="s">
        <v>8159</v>
      </c>
      <c r="F2181" s="41" t="s">
        <v>1048</v>
      </c>
      <c r="G2181" s="41" t="s">
        <v>7892</v>
      </c>
      <c r="H2181" s="44"/>
      <c r="I2181" s="41"/>
      <c r="J2181" s="41"/>
      <c r="K2181" s="41"/>
      <c r="L2181" s="40"/>
    </row>
    <row r="2182" spans="1:12" hidden="1">
      <c r="A2182" s="41" t="s">
        <v>6285</v>
      </c>
      <c r="B2182" s="49" t="s">
        <v>7927</v>
      </c>
      <c r="C2182" s="41" t="s">
        <v>7928</v>
      </c>
      <c r="D2182" s="41" t="s">
        <v>7938</v>
      </c>
      <c r="E2182" s="41" t="s">
        <v>8159</v>
      </c>
      <c r="F2182" s="41" t="s">
        <v>1048</v>
      </c>
      <c r="G2182" s="41" t="s">
        <v>7893</v>
      </c>
      <c r="H2182" s="44"/>
      <c r="I2182" s="41"/>
      <c r="J2182" s="41"/>
      <c r="K2182" s="41"/>
      <c r="L2182" s="40"/>
    </row>
    <row r="2183" spans="1:12" hidden="1">
      <c r="A2183" s="41" t="s">
        <v>6285</v>
      </c>
      <c r="B2183" s="49" t="s">
        <v>7927</v>
      </c>
      <c r="C2183" s="41" t="s">
        <v>7928</v>
      </c>
      <c r="D2183" s="41" t="s">
        <v>7938</v>
      </c>
      <c r="E2183" s="41" t="s">
        <v>8159</v>
      </c>
      <c r="F2183" s="41" t="s">
        <v>1048</v>
      </c>
      <c r="G2183" s="41" t="s">
        <v>7894</v>
      </c>
      <c r="H2183" s="42">
        <v>42368</v>
      </c>
      <c r="I2183" s="41"/>
      <c r="J2183" s="41"/>
      <c r="K2183" s="41"/>
      <c r="L2183" s="40"/>
    </row>
    <row r="2184" spans="1:12" hidden="1">
      <c r="A2184" s="40" t="s">
        <v>6285</v>
      </c>
      <c r="B2184" s="48" t="s">
        <v>7927</v>
      </c>
      <c r="C2184" s="40" t="s">
        <v>7928</v>
      </c>
      <c r="D2184" s="41" t="s">
        <v>7938</v>
      </c>
      <c r="E2184" s="40" t="s">
        <v>8159</v>
      </c>
      <c r="F2184" s="40" t="s">
        <v>7895</v>
      </c>
      <c r="G2184" s="40" t="s">
        <v>7896</v>
      </c>
      <c r="H2184" s="43">
        <f>I2184-2</f>
        <v>42351</v>
      </c>
      <c r="I2184" s="43">
        <f t="shared" ref="I2184:I2190" si="145">H2185</f>
        <v>42353</v>
      </c>
      <c r="J2184" s="40" t="s">
        <v>5539</v>
      </c>
      <c r="K2184" s="40">
        <v>100</v>
      </c>
      <c r="L2184" s="40" t="s">
        <v>3641</v>
      </c>
    </row>
    <row r="2185" spans="1:12" hidden="1">
      <c r="A2185" s="40" t="s">
        <v>6285</v>
      </c>
      <c r="B2185" s="48" t="s">
        <v>7927</v>
      </c>
      <c r="C2185" s="40" t="s">
        <v>7928</v>
      </c>
      <c r="D2185" s="41" t="s">
        <v>7938</v>
      </c>
      <c r="E2185" s="40" t="s">
        <v>8159</v>
      </c>
      <c r="F2185" s="40" t="s">
        <v>7898</v>
      </c>
      <c r="G2185" s="40" t="s">
        <v>7899</v>
      </c>
      <c r="H2185" s="43">
        <f>I2185-1</f>
        <v>42353</v>
      </c>
      <c r="I2185" s="43">
        <f t="shared" si="145"/>
        <v>42354</v>
      </c>
      <c r="J2185" s="40" t="s">
        <v>5539</v>
      </c>
      <c r="K2185" s="40">
        <v>100</v>
      </c>
      <c r="L2185" s="40"/>
    </row>
    <row r="2186" spans="1:12" hidden="1">
      <c r="A2186" s="40" t="s">
        <v>6285</v>
      </c>
      <c r="B2186" s="48" t="s">
        <v>7927</v>
      </c>
      <c r="C2186" s="40" t="s">
        <v>7928</v>
      </c>
      <c r="D2186" s="41" t="s">
        <v>7938</v>
      </c>
      <c r="E2186" s="40" t="s">
        <v>8159</v>
      </c>
      <c r="F2186" s="40" t="s">
        <v>7898</v>
      </c>
      <c r="G2186" s="40" t="s">
        <v>7900</v>
      </c>
      <c r="H2186" s="43">
        <f>I2186-1</f>
        <v>42354</v>
      </c>
      <c r="I2186" s="43">
        <f t="shared" si="145"/>
        <v>42355</v>
      </c>
      <c r="J2186" s="40" t="s">
        <v>5539</v>
      </c>
      <c r="K2186" s="40">
        <v>100</v>
      </c>
      <c r="L2186" s="40"/>
    </row>
    <row r="2187" spans="1:12">
      <c r="A2187" s="40" t="s">
        <v>6285</v>
      </c>
      <c r="B2187" s="48" t="s">
        <v>7927</v>
      </c>
      <c r="C2187" s="40" t="s">
        <v>7928</v>
      </c>
      <c r="D2187" s="41" t="s">
        <v>7938</v>
      </c>
      <c r="E2187" s="40" t="s">
        <v>8159</v>
      </c>
      <c r="F2187" s="40" t="s">
        <v>7901</v>
      </c>
      <c r="G2187" s="40" t="s">
        <v>7902</v>
      </c>
      <c r="H2187" s="43">
        <f>I2187-5</f>
        <v>42355</v>
      </c>
      <c r="I2187" s="43">
        <f t="shared" si="145"/>
        <v>42360</v>
      </c>
      <c r="J2187" s="40" t="s">
        <v>6181</v>
      </c>
      <c r="K2187" s="40">
        <v>100</v>
      </c>
      <c r="L2187" s="40"/>
    </row>
    <row r="2188" spans="1:12" hidden="1">
      <c r="A2188" s="40" t="s">
        <v>6285</v>
      </c>
      <c r="B2188" s="48" t="s">
        <v>7927</v>
      </c>
      <c r="C2188" s="40" t="s">
        <v>7928</v>
      </c>
      <c r="D2188" s="41" t="s">
        <v>7938</v>
      </c>
      <c r="E2188" s="40" t="s">
        <v>8159</v>
      </c>
      <c r="F2188" s="40" t="s">
        <v>7904</v>
      </c>
      <c r="G2188" s="40" t="s">
        <v>7905</v>
      </c>
      <c r="H2188" s="43">
        <f>I2188-3</f>
        <v>42360</v>
      </c>
      <c r="I2188" s="43">
        <f t="shared" si="145"/>
        <v>42363</v>
      </c>
      <c r="J2188" s="40" t="s">
        <v>6181</v>
      </c>
      <c r="K2188" s="40">
        <v>100</v>
      </c>
      <c r="L2188" s="40"/>
    </row>
    <row r="2189" spans="1:12" hidden="1">
      <c r="A2189" s="40" t="s">
        <v>6285</v>
      </c>
      <c r="B2189" s="48" t="s">
        <v>7927</v>
      </c>
      <c r="C2189" s="40" t="s">
        <v>7928</v>
      </c>
      <c r="D2189" s="41" t="s">
        <v>7938</v>
      </c>
      <c r="E2189" s="40" t="s">
        <v>8159</v>
      </c>
      <c r="F2189" s="40" t="s">
        <v>7904</v>
      </c>
      <c r="G2189" s="40" t="s">
        <v>7906</v>
      </c>
      <c r="H2189" s="43">
        <f>I2189-2</f>
        <v>42363</v>
      </c>
      <c r="I2189" s="43">
        <f t="shared" si="145"/>
        <v>42365</v>
      </c>
      <c r="J2189" s="40" t="s">
        <v>6181</v>
      </c>
      <c r="K2189" s="40">
        <v>100</v>
      </c>
      <c r="L2189" s="40"/>
    </row>
    <row r="2190" spans="1:12" hidden="1">
      <c r="A2190" s="40" t="s">
        <v>6285</v>
      </c>
      <c r="B2190" s="48" t="s">
        <v>7927</v>
      </c>
      <c r="C2190" s="40" t="s">
        <v>7928</v>
      </c>
      <c r="D2190" s="41" t="s">
        <v>7938</v>
      </c>
      <c r="E2190" s="40" t="s">
        <v>8159</v>
      </c>
      <c r="F2190" s="40" t="s">
        <v>7904</v>
      </c>
      <c r="G2190" s="40" t="s">
        <v>7907</v>
      </c>
      <c r="H2190" s="43">
        <f>I2190-2</f>
        <v>42365</v>
      </c>
      <c r="I2190" s="43">
        <f t="shared" si="145"/>
        <v>42367</v>
      </c>
      <c r="J2190" s="40" t="s">
        <v>6181</v>
      </c>
      <c r="K2190" s="40">
        <v>100</v>
      </c>
      <c r="L2190" s="40"/>
    </row>
    <row r="2191" spans="1:12" hidden="1">
      <c r="A2191" s="40" t="s">
        <v>6285</v>
      </c>
      <c r="B2191" s="48" t="s">
        <v>7927</v>
      </c>
      <c r="C2191" s="40" t="s">
        <v>7928</v>
      </c>
      <c r="D2191" s="41" t="s">
        <v>7938</v>
      </c>
      <c r="E2191" s="40" t="s">
        <v>8159</v>
      </c>
      <c r="F2191" s="40" t="s">
        <v>7904</v>
      </c>
      <c r="G2191" s="40" t="s">
        <v>7908</v>
      </c>
      <c r="H2191" s="43">
        <f>I2191-1</f>
        <v>42367</v>
      </c>
      <c r="I2191" s="42">
        <v>42368</v>
      </c>
      <c r="J2191" s="40" t="s">
        <v>6181</v>
      </c>
      <c r="K2191" s="40">
        <v>100</v>
      </c>
      <c r="L2191" s="40"/>
    </row>
    <row r="2192" spans="1:12" hidden="1">
      <c r="A2192" s="41" t="s">
        <v>8160</v>
      </c>
      <c r="B2192" s="49" t="s">
        <v>7927</v>
      </c>
      <c r="C2192" s="41" t="s">
        <v>7928</v>
      </c>
      <c r="D2192" s="41" t="s">
        <v>7938</v>
      </c>
      <c r="E2192" s="41" t="s">
        <v>8161</v>
      </c>
      <c r="F2192" s="41" t="s">
        <v>1048</v>
      </c>
      <c r="G2192" s="41" t="s">
        <v>7888</v>
      </c>
      <c r="H2192" s="42">
        <v>42348</v>
      </c>
      <c r="I2192" s="41"/>
      <c r="J2192" s="41"/>
      <c r="K2192" s="41"/>
      <c r="L2192" s="40"/>
    </row>
    <row r="2193" spans="1:12" hidden="1">
      <c r="A2193" s="41" t="s">
        <v>8160</v>
      </c>
      <c r="B2193" s="49" t="s">
        <v>7927</v>
      </c>
      <c r="C2193" s="41" t="s">
        <v>7928</v>
      </c>
      <c r="D2193" s="41" t="s">
        <v>7938</v>
      </c>
      <c r="E2193" s="41" t="s">
        <v>8161</v>
      </c>
      <c r="F2193" s="41" t="s">
        <v>1048</v>
      </c>
      <c r="G2193" s="41" t="s">
        <v>7889</v>
      </c>
      <c r="H2193" s="42"/>
      <c r="I2193" s="41"/>
      <c r="J2193" s="41"/>
      <c r="K2193" s="41"/>
      <c r="L2193" s="40"/>
    </row>
    <row r="2194" spans="1:12" hidden="1">
      <c r="A2194" s="41" t="s">
        <v>8160</v>
      </c>
      <c r="B2194" s="49" t="s">
        <v>7927</v>
      </c>
      <c r="C2194" s="41" t="s">
        <v>7928</v>
      </c>
      <c r="D2194" s="41" t="s">
        <v>7938</v>
      </c>
      <c r="E2194" s="41" t="s">
        <v>8161</v>
      </c>
      <c r="F2194" s="41" t="s">
        <v>1048</v>
      </c>
      <c r="G2194" s="41" t="s">
        <v>7890</v>
      </c>
      <c r="H2194" s="41"/>
      <c r="I2194" s="41"/>
      <c r="J2194" s="41"/>
      <c r="K2194" s="41"/>
      <c r="L2194" s="40"/>
    </row>
    <row r="2195" spans="1:12" hidden="1">
      <c r="A2195" s="41" t="s">
        <v>8160</v>
      </c>
      <c r="B2195" s="49" t="s">
        <v>7927</v>
      </c>
      <c r="C2195" s="41" t="s">
        <v>7928</v>
      </c>
      <c r="D2195" s="41" t="s">
        <v>7938</v>
      </c>
      <c r="E2195" s="41" t="s">
        <v>8161</v>
      </c>
      <c r="F2195" s="41" t="s">
        <v>1048</v>
      </c>
      <c r="G2195" s="41" t="s">
        <v>7891</v>
      </c>
      <c r="H2195" s="42"/>
      <c r="I2195" s="41"/>
      <c r="J2195" s="41"/>
      <c r="K2195" s="41"/>
      <c r="L2195" s="50"/>
    </row>
    <row r="2196" spans="1:12" hidden="1">
      <c r="A2196" s="41" t="s">
        <v>8160</v>
      </c>
      <c r="B2196" s="49" t="s">
        <v>7927</v>
      </c>
      <c r="C2196" s="41" t="s">
        <v>7928</v>
      </c>
      <c r="D2196" s="41" t="s">
        <v>7938</v>
      </c>
      <c r="E2196" s="41" t="s">
        <v>8161</v>
      </c>
      <c r="F2196" s="41" t="s">
        <v>1048</v>
      </c>
      <c r="G2196" s="41" t="s">
        <v>7892</v>
      </c>
      <c r="H2196" s="44"/>
      <c r="I2196" s="41"/>
      <c r="J2196" s="41"/>
      <c r="K2196" s="41"/>
      <c r="L2196" s="40"/>
    </row>
    <row r="2197" spans="1:12" hidden="1">
      <c r="A2197" s="41" t="s">
        <v>8160</v>
      </c>
      <c r="B2197" s="49" t="s">
        <v>7927</v>
      </c>
      <c r="C2197" s="41" t="s">
        <v>7928</v>
      </c>
      <c r="D2197" s="41" t="s">
        <v>7938</v>
      </c>
      <c r="E2197" s="41" t="s">
        <v>8161</v>
      </c>
      <c r="F2197" s="41" t="s">
        <v>1048</v>
      </c>
      <c r="G2197" s="41" t="s">
        <v>7893</v>
      </c>
      <c r="H2197" s="44"/>
      <c r="I2197" s="41"/>
      <c r="J2197" s="41"/>
      <c r="K2197" s="41"/>
      <c r="L2197" s="40"/>
    </row>
    <row r="2198" spans="1:12" hidden="1">
      <c r="A2198" s="41" t="s">
        <v>8160</v>
      </c>
      <c r="B2198" s="49" t="s">
        <v>7927</v>
      </c>
      <c r="C2198" s="41" t="s">
        <v>7928</v>
      </c>
      <c r="D2198" s="41" t="s">
        <v>7938</v>
      </c>
      <c r="E2198" s="41" t="s">
        <v>8161</v>
      </c>
      <c r="F2198" s="41" t="s">
        <v>1048</v>
      </c>
      <c r="G2198" s="41" t="s">
        <v>7894</v>
      </c>
      <c r="H2198" s="42">
        <v>42365</v>
      </c>
      <c r="I2198" s="41"/>
      <c r="J2198" s="41"/>
      <c r="K2198" s="41"/>
      <c r="L2198" s="40"/>
    </row>
    <row r="2199" spans="1:12" hidden="1">
      <c r="A2199" s="40" t="s">
        <v>8160</v>
      </c>
      <c r="B2199" s="48" t="s">
        <v>7927</v>
      </c>
      <c r="C2199" s="40" t="s">
        <v>7928</v>
      </c>
      <c r="D2199" s="41" t="s">
        <v>7938</v>
      </c>
      <c r="E2199" s="40" t="s">
        <v>8161</v>
      </c>
      <c r="F2199" s="40" t="s">
        <v>7895</v>
      </c>
      <c r="G2199" s="40" t="s">
        <v>7896</v>
      </c>
      <c r="H2199" s="43">
        <f>I2199-2</f>
        <v>42348</v>
      </c>
      <c r="I2199" s="43">
        <f t="shared" ref="I2199:I2205" si="146">H2200</f>
        <v>42350</v>
      </c>
      <c r="J2199" s="40" t="s">
        <v>10</v>
      </c>
      <c r="K2199" s="40">
        <v>100</v>
      </c>
      <c r="L2199" s="40" t="s">
        <v>3641</v>
      </c>
    </row>
    <row r="2200" spans="1:12" hidden="1">
      <c r="A2200" s="40" t="s">
        <v>8160</v>
      </c>
      <c r="B2200" s="48" t="s">
        <v>7927</v>
      </c>
      <c r="C2200" s="40" t="s">
        <v>7928</v>
      </c>
      <c r="D2200" s="41" t="s">
        <v>7938</v>
      </c>
      <c r="E2200" s="40" t="s">
        <v>8161</v>
      </c>
      <c r="F2200" s="40" t="s">
        <v>7898</v>
      </c>
      <c r="G2200" s="40" t="s">
        <v>7899</v>
      </c>
      <c r="H2200" s="43">
        <f>I2200-1</f>
        <v>42350</v>
      </c>
      <c r="I2200" s="43">
        <f t="shared" si="146"/>
        <v>42351</v>
      </c>
      <c r="J2200" s="40" t="s">
        <v>10</v>
      </c>
      <c r="K2200" s="40">
        <v>100</v>
      </c>
      <c r="L2200" s="40"/>
    </row>
    <row r="2201" spans="1:12" hidden="1">
      <c r="A2201" s="40" t="s">
        <v>8160</v>
      </c>
      <c r="B2201" s="48" t="s">
        <v>7927</v>
      </c>
      <c r="C2201" s="40" t="s">
        <v>7928</v>
      </c>
      <c r="D2201" s="41" t="s">
        <v>7938</v>
      </c>
      <c r="E2201" s="40" t="s">
        <v>8161</v>
      </c>
      <c r="F2201" s="40" t="s">
        <v>7898</v>
      </c>
      <c r="G2201" s="40" t="s">
        <v>7900</v>
      </c>
      <c r="H2201" s="43">
        <f>I2201-1</f>
        <v>42351</v>
      </c>
      <c r="I2201" s="43">
        <f t="shared" si="146"/>
        <v>42352</v>
      </c>
      <c r="J2201" s="40" t="s">
        <v>10</v>
      </c>
      <c r="K2201" s="40">
        <v>100</v>
      </c>
      <c r="L2201" s="40"/>
    </row>
    <row r="2202" spans="1:12">
      <c r="A2202" s="40" t="s">
        <v>8160</v>
      </c>
      <c r="B2202" s="48" t="s">
        <v>7927</v>
      </c>
      <c r="C2202" s="40" t="s">
        <v>7928</v>
      </c>
      <c r="D2202" s="41" t="s">
        <v>7938</v>
      </c>
      <c r="E2202" s="40" t="s">
        <v>8161</v>
      </c>
      <c r="F2202" s="40" t="s">
        <v>7901</v>
      </c>
      <c r="G2202" s="40" t="s">
        <v>7902</v>
      </c>
      <c r="H2202" s="43">
        <f>I2202-5</f>
        <v>42352</v>
      </c>
      <c r="I2202" s="43">
        <f t="shared" si="146"/>
        <v>42357</v>
      </c>
      <c r="J2202" s="40" t="s">
        <v>10</v>
      </c>
      <c r="K2202" s="40">
        <v>100</v>
      </c>
      <c r="L2202" s="40"/>
    </row>
    <row r="2203" spans="1:12" hidden="1">
      <c r="A2203" s="40" t="s">
        <v>8160</v>
      </c>
      <c r="B2203" s="48" t="s">
        <v>7927</v>
      </c>
      <c r="C2203" s="40" t="s">
        <v>7928</v>
      </c>
      <c r="D2203" s="41" t="s">
        <v>7938</v>
      </c>
      <c r="E2203" s="40" t="s">
        <v>8161</v>
      </c>
      <c r="F2203" s="40" t="s">
        <v>7904</v>
      </c>
      <c r="G2203" s="40" t="s">
        <v>7905</v>
      </c>
      <c r="H2203" s="43">
        <f>I2203-3</f>
        <v>42357</v>
      </c>
      <c r="I2203" s="43">
        <f t="shared" si="146"/>
        <v>42360</v>
      </c>
      <c r="J2203" s="40" t="s">
        <v>10</v>
      </c>
      <c r="K2203" s="40">
        <v>100</v>
      </c>
      <c r="L2203" s="40"/>
    </row>
    <row r="2204" spans="1:12" hidden="1">
      <c r="A2204" s="40" t="s">
        <v>8160</v>
      </c>
      <c r="B2204" s="48" t="s">
        <v>7927</v>
      </c>
      <c r="C2204" s="40" t="s">
        <v>7928</v>
      </c>
      <c r="D2204" s="41" t="s">
        <v>7938</v>
      </c>
      <c r="E2204" s="40" t="s">
        <v>8161</v>
      </c>
      <c r="F2204" s="40" t="s">
        <v>7904</v>
      </c>
      <c r="G2204" s="40" t="s">
        <v>7906</v>
      </c>
      <c r="H2204" s="43">
        <f>I2204-2</f>
        <v>42360</v>
      </c>
      <c r="I2204" s="43">
        <f t="shared" si="146"/>
        <v>42362</v>
      </c>
      <c r="J2204" s="40" t="s">
        <v>10</v>
      </c>
      <c r="K2204" s="40">
        <v>100</v>
      </c>
      <c r="L2204" s="40"/>
    </row>
    <row r="2205" spans="1:12" hidden="1">
      <c r="A2205" s="40" t="s">
        <v>8160</v>
      </c>
      <c r="B2205" s="48" t="s">
        <v>7927</v>
      </c>
      <c r="C2205" s="40" t="s">
        <v>7928</v>
      </c>
      <c r="D2205" s="41" t="s">
        <v>7938</v>
      </c>
      <c r="E2205" s="40" t="s">
        <v>8161</v>
      </c>
      <c r="F2205" s="40" t="s">
        <v>7904</v>
      </c>
      <c r="G2205" s="40" t="s">
        <v>7907</v>
      </c>
      <c r="H2205" s="43">
        <f>I2205-2</f>
        <v>42362</v>
      </c>
      <c r="I2205" s="43">
        <f t="shared" si="146"/>
        <v>42364</v>
      </c>
      <c r="J2205" s="40" t="s">
        <v>10</v>
      </c>
      <c r="K2205" s="40">
        <v>100</v>
      </c>
      <c r="L2205" s="40"/>
    </row>
    <row r="2206" spans="1:12" hidden="1">
      <c r="A2206" s="40" t="s">
        <v>8160</v>
      </c>
      <c r="B2206" s="48" t="s">
        <v>7927</v>
      </c>
      <c r="C2206" s="40" t="s">
        <v>7928</v>
      </c>
      <c r="D2206" s="41" t="s">
        <v>7938</v>
      </c>
      <c r="E2206" s="40" t="s">
        <v>8161</v>
      </c>
      <c r="F2206" s="40" t="s">
        <v>7904</v>
      </c>
      <c r="G2206" s="40" t="s">
        <v>7908</v>
      </c>
      <c r="H2206" s="43">
        <f>I2206-1</f>
        <v>42364</v>
      </c>
      <c r="I2206" s="42">
        <v>42365</v>
      </c>
      <c r="J2206" s="40" t="s">
        <v>10</v>
      </c>
      <c r="K2206" s="40">
        <v>100</v>
      </c>
      <c r="L2206" s="40"/>
    </row>
    <row r="2207" spans="1:12" hidden="1">
      <c r="A2207" s="47" t="s">
        <v>4786</v>
      </c>
      <c r="B2207" s="41" t="s">
        <v>7927</v>
      </c>
      <c r="C2207" s="41" t="s">
        <v>7928</v>
      </c>
      <c r="D2207" s="41" t="s">
        <v>7929</v>
      </c>
      <c r="E2207" s="41" t="s">
        <v>8162</v>
      </c>
      <c r="F2207" s="41" t="s">
        <v>1048</v>
      </c>
      <c r="G2207" s="41" t="s">
        <v>7888</v>
      </c>
      <c r="H2207" s="42">
        <v>42355</v>
      </c>
      <c r="I2207" s="41"/>
    </row>
    <row r="2208" spans="1:12" hidden="1">
      <c r="A2208" s="47" t="s">
        <v>4786</v>
      </c>
      <c r="B2208" s="41" t="s">
        <v>7927</v>
      </c>
      <c r="C2208" s="41" t="s">
        <v>7928</v>
      </c>
      <c r="D2208" s="41" t="s">
        <v>7929</v>
      </c>
      <c r="E2208" s="41" t="s">
        <v>8162</v>
      </c>
      <c r="F2208" s="41" t="s">
        <v>1048</v>
      </c>
      <c r="G2208" s="41" t="s">
        <v>7889</v>
      </c>
      <c r="H2208" s="41"/>
      <c r="I2208" s="41"/>
    </row>
    <row r="2209" spans="1:12" hidden="1">
      <c r="A2209" s="47" t="s">
        <v>4786</v>
      </c>
      <c r="B2209" s="41" t="s">
        <v>7927</v>
      </c>
      <c r="C2209" s="41" t="s">
        <v>7928</v>
      </c>
      <c r="D2209" s="41" t="s">
        <v>7929</v>
      </c>
      <c r="E2209" s="41" t="s">
        <v>8162</v>
      </c>
      <c r="F2209" s="41" t="s">
        <v>1048</v>
      </c>
      <c r="G2209" s="41" t="s">
        <v>7890</v>
      </c>
      <c r="H2209" s="41"/>
      <c r="I2209" s="41"/>
    </row>
    <row r="2210" spans="1:12" hidden="1">
      <c r="A2210" s="47" t="s">
        <v>4786</v>
      </c>
      <c r="B2210" s="41" t="s">
        <v>7927</v>
      </c>
      <c r="C2210" s="41" t="s">
        <v>7928</v>
      </c>
      <c r="D2210" s="41" t="s">
        <v>7929</v>
      </c>
      <c r="E2210" s="41" t="s">
        <v>8162</v>
      </c>
      <c r="F2210" s="41" t="s">
        <v>1048</v>
      </c>
      <c r="G2210" s="41" t="s">
        <v>7891</v>
      </c>
      <c r="H2210" s="41"/>
      <c r="I2210" s="41"/>
    </row>
    <row r="2211" spans="1:12" hidden="1">
      <c r="A2211" s="47" t="s">
        <v>4786</v>
      </c>
      <c r="B2211" s="41" t="s">
        <v>7927</v>
      </c>
      <c r="C2211" s="41" t="s">
        <v>7928</v>
      </c>
      <c r="D2211" s="41" t="s">
        <v>7929</v>
      </c>
      <c r="E2211" s="41" t="s">
        <v>8162</v>
      </c>
      <c r="F2211" s="41" t="s">
        <v>1048</v>
      </c>
      <c r="G2211" s="41" t="s">
        <v>7892</v>
      </c>
      <c r="H2211" s="42"/>
      <c r="I2211" s="41"/>
    </row>
    <row r="2212" spans="1:12" hidden="1">
      <c r="A2212" s="47" t="s">
        <v>4786</v>
      </c>
      <c r="B2212" s="41" t="s">
        <v>7927</v>
      </c>
      <c r="C2212" s="41" t="s">
        <v>7928</v>
      </c>
      <c r="D2212" s="41" t="s">
        <v>7929</v>
      </c>
      <c r="E2212" s="41" t="s">
        <v>8162</v>
      </c>
      <c r="F2212" s="41" t="s">
        <v>1048</v>
      </c>
      <c r="G2212" s="41" t="s">
        <v>7893</v>
      </c>
      <c r="H2212" s="42"/>
      <c r="I2212" s="41"/>
    </row>
    <row r="2213" spans="1:12" hidden="1">
      <c r="A2213" s="47" t="s">
        <v>4786</v>
      </c>
      <c r="B2213" s="41" t="s">
        <v>7927</v>
      </c>
      <c r="C2213" s="41" t="s">
        <v>7928</v>
      </c>
      <c r="D2213" s="41" t="s">
        <v>7929</v>
      </c>
      <c r="E2213" s="41" t="s">
        <v>8162</v>
      </c>
      <c r="F2213" s="41" t="s">
        <v>1048</v>
      </c>
      <c r="G2213" s="41" t="s">
        <v>7894</v>
      </c>
      <c r="H2213" s="42">
        <v>42373</v>
      </c>
      <c r="I2213" s="41"/>
    </row>
    <row r="2214" spans="1:12" hidden="1">
      <c r="A2214" s="46" t="s">
        <v>4786</v>
      </c>
      <c r="B2214" s="40" t="s">
        <v>7927</v>
      </c>
      <c r="C2214" s="40" t="s">
        <v>7928</v>
      </c>
      <c r="D2214" s="41" t="s">
        <v>7929</v>
      </c>
      <c r="E2214" s="40" t="s">
        <v>8162</v>
      </c>
      <c r="F2214" s="40" t="s">
        <v>7895</v>
      </c>
      <c r="G2214" s="40" t="s">
        <v>7896</v>
      </c>
      <c r="H2214" s="43">
        <f>I2214-2</f>
        <v>42356</v>
      </c>
      <c r="I2214" s="43">
        <f t="shared" ref="I2214:I2220" si="147">H2215</f>
        <v>42358</v>
      </c>
      <c r="J2214" s="40" t="s">
        <v>145</v>
      </c>
      <c r="K2214" s="40">
        <v>100</v>
      </c>
      <c r="L2214" s="39" t="s">
        <v>3641</v>
      </c>
    </row>
    <row r="2215" spans="1:12" hidden="1">
      <c r="A2215" s="46" t="s">
        <v>4786</v>
      </c>
      <c r="B2215" s="40" t="s">
        <v>7927</v>
      </c>
      <c r="C2215" s="40" t="s">
        <v>7928</v>
      </c>
      <c r="D2215" s="41" t="s">
        <v>7929</v>
      </c>
      <c r="E2215" s="40" t="s">
        <v>8162</v>
      </c>
      <c r="F2215" s="40" t="s">
        <v>7898</v>
      </c>
      <c r="G2215" s="40" t="s">
        <v>7899</v>
      </c>
      <c r="H2215" s="43">
        <f>I2215-1</f>
        <v>42358</v>
      </c>
      <c r="I2215" s="43">
        <f t="shared" si="147"/>
        <v>42359</v>
      </c>
      <c r="J2215" s="40" t="s">
        <v>145</v>
      </c>
      <c r="K2215" s="40">
        <v>100</v>
      </c>
    </row>
    <row r="2216" spans="1:12" hidden="1">
      <c r="A2216" s="46" t="s">
        <v>4786</v>
      </c>
      <c r="B2216" s="40" t="s">
        <v>7927</v>
      </c>
      <c r="C2216" s="40" t="s">
        <v>7928</v>
      </c>
      <c r="D2216" s="41" t="s">
        <v>7929</v>
      </c>
      <c r="E2216" s="40" t="s">
        <v>8162</v>
      </c>
      <c r="F2216" s="40" t="s">
        <v>7898</v>
      </c>
      <c r="G2216" s="40" t="s">
        <v>7900</v>
      </c>
      <c r="H2216" s="43">
        <f>I2216-1</f>
        <v>42359</v>
      </c>
      <c r="I2216" s="43">
        <f t="shared" si="147"/>
        <v>42360</v>
      </c>
      <c r="J2216" s="40" t="s">
        <v>145</v>
      </c>
      <c r="K2216" s="40">
        <v>100</v>
      </c>
    </row>
    <row r="2217" spans="1:12">
      <c r="A2217" s="46" t="s">
        <v>4786</v>
      </c>
      <c r="B2217" s="40" t="s">
        <v>7927</v>
      </c>
      <c r="C2217" s="40" t="s">
        <v>7928</v>
      </c>
      <c r="D2217" s="41" t="s">
        <v>7929</v>
      </c>
      <c r="E2217" s="40" t="s">
        <v>8162</v>
      </c>
      <c r="F2217" s="40" t="s">
        <v>7901</v>
      </c>
      <c r="G2217" s="40" t="s">
        <v>7902</v>
      </c>
      <c r="H2217" s="43">
        <f>I2217-5</f>
        <v>42360</v>
      </c>
      <c r="I2217" s="43">
        <f t="shared" si="147"/>
        <v>42365</v>
      </c>
      <c r="J2217" s="40" t="s">
        <v>145</v>
      </c>
      <c r="K2217" s="40">
        <v>100</v>
      </c>
    </row>
    <row r="2218" spans="1:12" hidden="1">
      <c r="A2218" s="46" t="s">
        <v>4786</v>
      </c>
      <c r="B2218" s="40" t="s">
        <v>7927</v>
      </c>
      <c r="C2218" s="40" t="s">
        <v>7928</v>
      </c>
      <c r="D2218" s="41" t="s">
        <v>7929</v>
      </c>
      <c r="E2218" s="40" t="s">
        <v>8162</v>
      </c>
      <c r="F2218" s="40" t="s">
        <v>7904</v>
      </c>
      <c r="G2218" s="40" t="s">
        <v>7905</v>
      </c>
      <c r="H2218" s="43">
        <f>I2218-3</f>
        <v>42365</v>
      </c>
      <c r="I2218" s="43">
        <f t="shared" si="147"/>
        <v>42368</v>
      </c>
      <c r="J2218" s="40" t="s">
        <v>145</v>
      </c>
      <c r="K2218" s="40">
        <v>100</v>
      </c>
    </row>
    <row r="2219" spans="1:12" hidden="1">
      <c r="A2219" s="46" t="s">
        <v>4786</v>
      </c>
      <c r="B2219" s="40" t="s">
        <v>7927</v>
      </c>
      <c r="C2219" s="40" t="s">
        <v>7928</v>
      </c>
      <c r="D2219" s="41" t="s">
        <v>7929</v>
      </c>
      <c r="E2219" s="40" t="s">
        <v>8162</v>
      </c>
      <c r="F2219" s="40" t="s">
        <v>7904</v>
      </c>
      <c r="G2219" s="40" t="s">
        <v>7906</v>
      </c>
      <c r="H2219" s="43">
        <f>I2219-2</f>
        <v>42368</v>
      </c>
      <c r="I2219" s="43">
        <f t="shared" si="147"/>
        <v>42370</v>
      </c>
      <c r="J2219" s="40" t="s">
        <v>145</v>
      </c>
      <c r="K2219" s="40">
        <v>100</v>
      </c>
    </row>
    <row r="2220" spans="1:12" hidden="1">
      <c r="A2220" s="46" t="s">
        <v>4786</v>
      </c>
      <c r="B2220" s="40" t="s">
        <v>7927</v>
      </c>
      <c r="C2220" s="40" t="s">
        <v>7928</v>
      </c>
      <c r="D2220" s="41" t="s">
        <v>7929</v>
      </c>
      <c r="E2220" s="40" t="s">
        <v>8162</v>
      </c>
      <c r="F2220" s="40" t="s">
        <v>7904</v>
      </c>
      <c r="G2220" s="40" t="s">
        <v>7907</v>
      </c>
      <c r="H2220" s="43">
        <f>I2220-2</f>
        <v>42370</v>
      </c>
      <c r="I2220" s="43">
        <f t="shared" si="147"/>
        <v>42372</v>
      </c>
      <c r="J2220" s="40" t="s">
        <v>145</v>
      </c>
      <c r="K2220" s="40">
        <v>100</v>
      </c>
    </row>
    <row r="2221" spans="1:12" hidden="1">
      <c r="A2221" s="46" t="s">
        <v>4786</v>
      </c>
      <c r="B2221" s="40" t="s">
        <v>7927</v>
      </c>
      <c r="C2221" s="40" t="s">
        <v>7928</v>
      </c>
      <c r="D2221" s="41" t="s">
        <v>7929</v>
      </c>
      <c r="E2221" s="40" t="s">
        <v>8162</v>
      </c>
      <c r="F2221" s="40" t="s">
        <v>7904</v>
      </c>
      <c r="G2221" s="40" t="s">
        <v>7908</v>
      </c>
      <c r="H2221" s="43">
        <f>I2221-1</f>
        <v>42372</v>
      </c>
      <c r="I2221" s="42">
        <v>42373</v>
      </c>
      <c r="J2221" s="40" t="s">
        <v>145</v>
      </c>
      <c r="K2221" s="40">
        <v>100</v>
      </c>
      <c r="L2221" s="40"/>
    </row>
    <row r="2222" spans="1:12" hidden="1">
      <c r="A2222" s="45" t="s">
        <v>8163</v>
      </c>
      <c r="B2222" s="41" t="s">
        <v>65</v>
      </c>
      <c r="C2222" s="41" t="s">
        <v>65</v>
      </c>
      <c r="D2222" s="41" t="s">
        <v>7914</v>
      </c>
      <c r="E2222" s="41" t="s">
        <v>8164</v>
      </c>
      <c r="F2222" s="41" t="s">
        <v>1048</v>
      </c>
      <c r="G2222" s="41" t="s">
        <v>7888</v>
      </c>
      <c r="H2222" s="42">
        <v>42349</v>
      </c>
      <c r="I2222" s="41"/>
      <c r="J2222" s="41"/>
      <c r="K2222" s="41"/>
      <c r="L2222" s="40"/>
    </row>
    <row r="2223" spans="1:12" hidden="1">
      <c r="A2223" s="45" t="s">
        <v>8163</v>
      </c>
      <c r="B2223" s="41" t="s">
        <v>65</v>
      </c>
      <c r="C2223" s="41" t="s">
        <v>65</v>
      </c>
      <c r="D2223" s="41" t="s">
        <v>7914</v>
      </c>
      <c r="E2223" s="41" t="s">
        <v>8164</v>
      </c>
      <c r="F2223" s="41" t="s">
        <v>1048</v>
      </c>
      <c r="G2223" s="41" t="s">
        <v>7889</v>
      </c>
      <c r="H2223" s="42"/>
      <c r="I2223" s="41"/>
      <c r="J2223" s="41"/>
      <c r="K2223" s="41"/>
      <c r="L2223" s="40"/>
    </row>
    <row r="2224" spans="1:12" hidden="1">
      <c r="A2224" s="45" t="s">
        <v>8163</v>
      </c>
      <c r="B2224" s="41" t="s">
        <v>65</v>
      </c>
      <c r="C2224" s="41" t="s">
        <v>65</v>
      </c>
      <c r="D2224" s="41" t="s">
        <v>7914</v>
      </c>
      <c r="E2224" s="41" t="s">
        <v>8164</v>
      </c>
      <c r="F2224" s="41" t="s">
        <v>1048</v>
      </c>
      <c r="G2224" s="41" t="s">
        <v>7890</v>
      </c>
      <c r="H2224" s="41"/>
      <c r="I2224" s="41"/>
      <c r="J2224" s="41"/>
      <c r="K2224" s="41"/>
      <c r="L2224" s="40"/>
    </row>
    <row r="2225" spans="1:12" hidden="1">
      <c r="A2225" s="45" t="s">
        <v>8163</v>
      </c>
      <c r="B2225" s="41" t="s">
        <v>65</v>
      </c>
      <c r="C2225" s="41" t="s">
        <v>65</v>
      </c>
      <c r="D2225" s="41" t="s">
        <v>7914</v>
      </c>
      <c r="E2225" s="41" t="s">
        <v>8164</v>
      </c>
      <c r="F2225" s="41" t="s">
        <v>1048</v>
      </c>
      <c r="G2225" s="41" t="s">
        <v>7891</v>
      </c>
      <c r="H2225" s="42"/>
      <c r="I2225" s="41"/>
      <c r="J2225" s="41"/>
      <c r="K2225" s="41"/>
      <c r="L2225" s="40"/>
    </row>
    <row r="2226" spans="1:12" hidden="1">
      <c r="A2226" s="45" t="s">
        <v>8163</v>
      </c>
      <c r="B2226" s="41" t="s">
        <v>65</v>
      </c>
      <c r="C2226" s="41" t="s">
        <v>65</v>
      </c>
      <c r="D2226" s="41" t="s">
        <v>7914</v>
      </c>
      <c r="E2226" s="41" t="s">
        <v>8164</v>
      </c>
      <c r="F2226" s="41" t="s">
        <v>1048</v>
      </c>
      <c r="G2226" s="41" t="s">
        <v>7892</v>
      </c>
      <c r="H2226" s="44"/>
      <c r="I2226" s="41"/>
      <c r="J2226" s="41"/>
      <c r="K2226" s="41"/>
      <c r="L2226" s="40"/>
    </row>
    <row r="2227" spans="1:12" hidden="1">
      <c r="A2227" s="45" t="s">
        <v>8163</v>
      </c>
      <c r="B2227" s="41" t="s">
        <v>65</v>
      </c>
      <c r="C2227" s="41" t="s">
        <v>65</v>
      </c>
      <c r="D2227" s="41" t="s">
        <v>7914</v>
      </c>
      <c r="E2227" s="41" t="s">
        <v>8164</v>
      </c>
      <c r="F2227" s="41" t="s">
        <v>1048</v>
      </c>
      <c r="G2227" s="41" t="s">
        <v>7893</v>
      </c>
      <c r="H2227" s="44"/>
      <c r="I2227" s="41"/>
      <c r="J2227" s="41"/>
      <c r="K2227" s="41"/>
      <c r="L2227" s="40"/>
    </row>
    <row r="2228" spans="1:12" hidden="1">
      <c r="A2228" s="45" t="s">
        <v>8163</v>
      </c>
      <c r="B2228" s="41" t="s">
        <v>65</v>
      </c>
      <c r="C2228" s="41" t="s">
        <v>65</v>
      </c>
      <c r="D2228" s="41" t="s">
        <v>7914</v>
      </c>
      <c r="E2228" s="41" t="s">
        <v>8164</v>
      </c>
      <c r="F2228" s="41" t="s">
        <v>1048</v>
      </c>
      <c r="G2228" s="41" t="s">
        <v>7894</v>
      </c>
      <c r="H2228" s="42">
        <v>42366</v>
      </c>
      <c r="I2228" s="41"/>
      <c r="J2228" s="41"/>
      <c r="K2228" s="41"/>
      <c r="L2228" s="40"/>
    </row>
    <row r="2229" spans="1:12" hidden="1">
      <c r="A2229" s="44" t="s">
        <v>8163</v>
      </c>
      <c r="B2229" s="40" t="s">
        <v>65</v>
      </c>
      <c r="C2229" s="40" t="s">
        <v>65</v>
      </c>
      <c r="D2229" s="41" t="s">
        <v>7914</v>
      </c>
      <c r="E2229" s="40" t="s">
        <v>8164</v>
      </c>
      <c r="F2229" s="40" t="s">
        <v>7895</v>
      </c>
      <c r="G2229" s="40" t="s">
        <v>7896</v>
      </c>
      <c r="H2229" s="43">
        <f>I2229-2</f>
        <v>42349</v>
      </c>
      <c r="I2229" s="43">
        <f t="shared" ref="I2229:I2235" si="148">H2230</f>
        <v>42351</v>
      </c>
      <c r="J2229" s="40" t="s">
        <v>4365</v>
      </c>
      <c r="K2229" s="40">
        <v>100</v>
      </c>
      <c r="L2229" s="40"/>
    </row>
    <row r="2230" spans="1:12" hidden="1">
      <c r="A2230" s="44" t="s">
        <v>8163</v>
      </c>
      <c r="B2230" s="40" t="s">
        <v>65</v>
      </c>
      <c r="C2230" s="40" t="s">
        <v>65</v>
      </c>
      <c r="D2230" s="41" t="s">
        <v>7914</v>
      </c>
      <c r="E2230" s="40" t="s">
        <v>8164</v>
      </c>
      <c r="F2230" s="40" t="s">
        <v>7898</v>
      </c>
      <c r="G2230" s="40" t="s">
        <v>7899</v>
      </c>
      <c r="H2230" s="43">
        <f>I2230-1</f>
        <v>42351</v>
      </c>
      <c r="I2230" s="43">
        <f t="shared" si="148"/>
        <v>42352</v>
      </c>
      <c r="J2230" s="40" t="s">
        <v>4365</v>
      </c>
      <c r="K2230" s="40">
        <v>100</v>
      </c>
      <c r="L2230" s="40"/>
    </row>
    <row r="2231" spans="1:12" hidden="1">
      <c r="A2231" s="44" t="s">
        <v>8163</v>
      </c>
      <c r="B2231" s="40" t="s">
        <v>65</v>
      </c>
      <c r="C2231" s="40" t="s">
        <v>65</v>
      </c>
      <c r="D2231" s="41" t="s">
        <v>7914</v>
      </c>
      <c r="E2231" s="40" t="s">
        <v>8164</v>
      </c>
      <c r="F2231" s="40" t="s">
        <v>7898</v>
      </c>
      <c r="G2231" s="40" t="s">
        <v>7900</v>
      </c>
      <c r="H2231" s="43">
        <f>I2231-1</f>
        <v>42352</v>
      </c>
      <c r="I2231" s="43">
        <f t="shared" si="148"/>
        <v>42353</v>
      </c>
      <c r="J2231" s="40" t="s">
        <v>4365</v>
      </c>
      <c r="K2231" s="40">
        <v>100</v>
      </c>
      <c r="L2231" s="40"/>
    </row>
    <row r="2232" spans="1:12">
      <c r="A2232" s="44" t="s">
        <v>8163</v>
      </c>
      <c r="B2232" s="40" t="s">
        <v>65</v>
      </c>
      <c r="C2232" s="40" t="s">
        <v>65</v>
      </c>
      <c r="D2232" s="41" t="s">
        <v>7914</v>
      </c>
      <c r="E2232" s="40" t="s">
        <v>8164</v>
      </c>
      <c r="F2232" s="40" t="s">
        <v>7901</v>
      </c>
      <c r="G2232" s="40" t="s">
        <v>7902</v>
      </c>
      <c r="H2232" s="43">
        <f>I2232-5</f>
        <v>42353</v>
      </c>
      <c r="I2232" s="43">
        <f t="shared" si="148"/>
        <v>42358</v>
      </c>
      <c r="J2232" s="40" t="s">
        <v>4365</v>
      </c>
      <c r="K2232" s="40">
        <v>100</v>
      </c>
      <c r="L2232" s="40"/>
    </row>
    <row r="2233" spans="1:12" hidden="1">
      <c r="A2233" s="44" t="s">
        <v>8163</v>
      </c>
      <c r="B2233" s="40" t="s">
        <v>65</v>
      </c>
      <c r="C2233" s="40" t="s">
        <v>65</v>
      </c>
      <c r="D2233" s="41" t="s">
        <v>7914</v>
      </c>
      <c r="E2233" s="40" t="s">
        <v>8164</v>
      </c>
      <c r="F2233" s="40" t="s">
        <v>7904</v>
      </c>
      <c r="G2233" s="40" t="s">
        <v>7905</v>
      </c>
      <c r="H2233" s="43">
        <f>I2233-3</f>
        <v>42358</v>
      </c>
      <c r="I2233" s="43">
        <f t="shared" si="148"/>
        <v>42361</v>
      </c>
      <c r="J2233" s="40" t="s">
        <v>4365</v>
      </c>
      <c r="K2233" s="40">
        <v>100</v>
      </c>
      <c r="L2233" s="40"/>
    </row>
    <row r="2234" spans="1:12" hidden="1">
      <c r="A2234" s="44" t="s">
        <v>8163</v>
      </c>
      <c r="B2234" s="40" t="s">
        <v>65</v>
      </c>
      <c r="C2234" s="40" t="s">
        <v>65</v>
      </c>
      <c r="D2234" s="41" t="s">
        <v>7914</v>
      </c>
      <c r="E2234" s="40" t="s">
        <v>8164</v>
      </c>
      <c r="F2234" s="40" t="s">
        <v>7904</v>
      </c>
      <c r="G2234" s="40" t="s">
        <v>7906</v>
      </c>
      <c r="H2234" s="43">
        <f>I2234-2</f>
        <v>42361</v>
      </c>
      <c r="I2234" s="43">
        <f t="shared" si="148"/>
        <v>42363</v>
      </c>
      <c r="J2234" s="40" t="s">
        <v>4365</v>
      </c>
      <c r="K2234" s="40">
        <v>100</v>
      </c>
      <c r="L2234" s="40"/>
    </row>
    <row r="2235" spans="1:12" hidden="1">
      <c r="A2235" s="44" t="s">
        <v>8163</v>
      </c>
      <c r="B2235" s="40" t="s">
        <v>65</v>
      </c>
      <c r="C2235" s="40" t="s">
        <v>65</v>
      </c>
      <c r="D2235" s="41" t="s">
        <v>7914</v>
      </c>
      <c r="E2235" s="40" t="s">
        <v>8164</v>
      </c>
      <c r="F2235" s="40" t="s">
        <v>7904</v>
      </c>
      <c r="G2235" s="40" t="s">
        <v>7907</v>
      </c>
      <c r="H2235" s="43">
        <f>I2235-2</f>
        <v>42363</v>
      </c>
      <c r="I2235" s="43">
        <f t="shared" si="148"/>
        <v>42365</v>
      </c>
      <c r="J2235" s="40" t="s">
        <v>4365</v>
      </c>
      <c r="K2235" s="40">
        <v>100</v>
      </c>
      <c r="L2235" s="40"/>
    </row>
    <row r="2236" spans="1:12" hidden="1">
      <c r="A2236" s="44" t="s">
        <v>8163</v>
      </c>
      <c r="B2236" s="40" t="s">
        <v>65</v>
      </c>
      <c r="C2236" s="40" t="s">
        <v>65</v>
      </c>
      <c r="D2236" s="41" t="s">
        <v>7914</v>
      </c>
      <c r="E2236" s="40" t="s">
        <v>8164</v>
      </c>
      <c r="F2236" s="40" t="s">
        <v>7904</v>
      </c>
      <c r="G2236" s="40" t="s">
        <v>7908</v>
      </c>
      <c r="H2236" s="43">
        <f>I2236-1</f>
        <v>42365</v>
      </c>
      <c r="I2236" s="42">
        <v>42366</v>
      </c>
      <c r="J2236" s="40" t="s">
        <v>4365</v>
      </c>
      <c r="K2236" s="40">
        <v>100</v>
      </c>
    </row>
  </sheetData>
  <autoFilter ref="A1:L2236" xr:uid="{00000000-0009-0000-0000-000012000000}">
    <filterColumn colId="5">
      <filters>
        <filter val="Protex ID"/>
      </filters>
    </filterColumn>
  </autoFilter>
  <hyperlinks>
    <hyperlink ref="E748" r:id="rId1" xr:uid="{00000000-0004-0000-1200-000000000000}"/>
    <hyperlink ref="E406" r:id="rId2" xr:uid="{00000000-0004-0000-1200-000001000000}"/>
  </hyperlinks>
  <pageMargins left="0.7" right="0.7" top="0.75" bottom="0.75" header="0.3" footer="0.3"/>
  <pageSetup orientation="portrait" r:id="rId3"/>
  <headerFooter>
    <oddFooter>&amp;L_x000D_&amp;1#&amp;"Calibri"&amp;10&amp;K000000 Confidential</oddFooter>
  </headerFooter>
  <customProperties>
    <customPr name="_pios_id" r:id="rId4"/>
  </customProperties>
  <drawing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9" filterMode="1"/>
  <dimension ref="A1:O3042"/>
  <sheetViews>
    <sheetView topLeftCell="A875" workbookViewId="0">
      <selection activeCell="G1360" sqref="A1:O3042"/>
    </sheetView>
  </sheetViews>
  <sheetFormatPr defaultColWidth="8.42578125" defaultRowHeight="14.45"/>
  <cols>
    <col min="1" max="1" width="11.42578125" style="48" customWidth="1"/>
    <col min="2" max="2" width="7.42578125" style="48" customWidth="1"/>
    <col min="3" max="3" width="12.42578125" style="48" customWidth="1"/>
    <col min="4" max="5" width="5.42578125" style="48" customWidth="1"/>
    <col min="6" max="6" width="12" style="48" customWidth="1"/>
    <col min="7" max="7" width="47.42578125" style="48" customWidth="1"/>
    <col min="8" max="8" width="11.42578125" style="48" customWidth="1"/>
    <col min="9" max="9" width="45.42578125" style="48" customWidth="1"/>
    <col min="10" max="10" width="13.42578125" style="48" customWidth="1"/>
    <col min="11" max="11" width="10.42578125" style="48" customWidth="1"/>
    <col min="12" max="12" width="13.42578125" style="48" customWidth="1"/>
    <col min="13" max="14" width="8.42578125" style="48" customWidth="1"/>
    <col min="15" max="15" width="43.42578125" style="56" customWidth="1"/>
  </cols>
  <sheetData>
    <row r="1" spans="1:15">
      <c r="A1" s="41" t="s">
        <v>8165</v>
      </c>
      <c r="B1" s="41" t="s">
        <v>7879</v>
      </c>
      <c r="C1" s="41" t="s">
        <v>31</v>
      </c>
      <c r="D1" s="41" t="s">
        <v>8166</v>
      </c>
      <c r="E1" s="41" t="s">
        <v>8167</v>
      </c>
      <c r="F1" s="41" t="s">
        <v>35</v>
      </c>
      <c r="G1" s="41" t="s">
        <v>1048</v>
      </c>
      <c r="H1" s="41" t="s">
        <v>7880</v>
      </c>
      <c r="I1" s="41" t="s">
        <v>7881</v>
      </c>
      <c r="J1" s="41" t="s">
        <v>7882</v>
      </c>
      <c r="K1" s="41" t="s">
        <v>7883</v>
      </c>
      <c r="L1" s="41" t="s">
        <v>8168</v>
      </c>
      <c r="M1" s="41" t="s">
        <v>6084</v>
      </c>
      <c r="N1" s="41" t="s">
        <v>7884</v>
      </c>
      <c r="O1" s="52" t="s">
        <v>457</v>
      </c>
    </row>
    <row r="2" spans="1:15" hidden="1">
      <c r="A2" s="48" t="s">
        <v>8169</v>
      </c>
      <c r="B2" s="48" t="s">
        <v>108</v>
      </c>
      <c r="C2" s="46" t="s">
        <v>65</v>
      </c>
      <c r="D2" s="48" t="s">
        <v>24</v>
      </c>
      <c r="E2" s="48" t="s">
        <v>8170</v>
      </c>
      <c r="F2" s="41" t="s">
        <v>5399</v>
      </c>
      <c r="G2" s="74" t="s">
        <v>8171</v>
      </c>
      <c r="H2" s="40" t="s">
        <v>7904</v>
      </c>
      <c r="I2" s="40" t="s">
        <v>8172</v>
      </c>
      <c r="J2" s="43" t="str">
        <f>K1</f>
        <v>End Date</v>
      </c>
      <c r="K2" s="67" t="e">
        <f>J2+1</f>
        <v>#VALUE!</v>
      </c>
      <c r="L2" s="40" t="s">
        <v>8173</v>
      </c>
      <c r="M2" s="48" t="s">
        <v>157</v>
      </c>
      <c r="N2" s="48">
        <v>100</v>
      </c>
      <c r="O2" s="56" t="s">
        <v>7909</v>
      </c>
    </row>
    <row r="3" spans="1:15" hidden="1">
      <c r="A3" s="40" t="s">
        <v>8174</v>
      </c>
      <c r="B3" s="40" t="s">
        <v>108</v>
      </c>
      <c r="C3" s="40" t="s">
        <v>65</v>
      </c>
      <c r="D3" s="40" t="s">
        <v>24</v>
      </c>
      <c r="F3" s="41" t="s">
        <v>55</v>
      </c>
      <c r="G3" s="74" t="s">
        <v>8175</v>
      </c>
      <c r="H3" s="40" t="s">
        <v>7904</v>
      </c>
      <c r="I3" s="40" t="s">
        <v>8172</v>
      </c>
      <c r="J3" s="43" t="e">
        <f>K2</f>
        <v>#VALUE!</v>
      </c>
      <c r="K3" s="72" t="e">
        <f>J3+1</f>
        <v>#VALUE!</v>
      </c>
      <c r="L3" s="48" t="s">
        <v>8173</v>
      </c>
      <c r="M3" s="48" t="s">
        <v>5488</v>
      </c>
      <c r="N3" s="48">
        <v>100</v>
      </c>
      <c r="O3" s="56" t="s">
        <v>7909</v>
      </c>
    </row>
    <row r="4" spans="1:15" hidden="1">
      <c r="A4" s="40" t="s">
        <v>8174</v>
      </c>
      <c r="B4" s="40" t="s">
        <v>108</v>
      </c>
      <c r="C4" s="40" t="s">
        <v>65</v>
      </c>
      <c r="D4" s="40" t="s">
        <v>24</v>
      </c>
      <c r="F4" s="41" t="s">
        <v>55</v>
      </c>
      <c r="G4" s="74" t="s">
        <v>8176</v>
      </c>
      <c r="H4" s="40" t="s">
        <v>7904</v>
      </c>
      <c r="I4" s="40" t="s">
        <v>8172</v>
      </c>
      <c r="J4" s="43" t="e">
        <f>K3</f>
        <v>#VALUE!</v>
      </c>
      <c r="K4" s="72" t="e">
        <f>J4+1</f>
        <v>#VALUE!</v>
      </c>
      <c r="L4" s="48" t="s">
        <v>8173</v>
      </c>
      <c r="M4" s="48" t="s">
        <v>5488</v>
      </c>
      <c r="N4" s="48">
        <v>100</v>
      </c>
      <c r="O4" s="56" t="s">
        <v>7909</v>
      </c>
    </row>
    <row r="5" spans="1:15" hidden="1">
      <c r="A5" s="40" t="s">
        <v>8177</v>
      </c>
      <c r="B5" s="40" t="s">
        <v>7990</v>
      </c>
      <c r="C5" s="40" t="s">
        <v>52</v>
      </c>
      <c r="D5" s="47" t="s">
        <v>26</v>
      </c>
      <c r="E5" s="41"/>
      <c r="F5" s="41" t="s">
        <v>55</v>
      </c>
      <c r="G5" s="51" t="s">
        <v>8178</v>
      </c>
      <c r="H5" s="40" t="s">
        <v>7904</v>
      </c>
      <c r="I5" s="40" t="s">
        <v>8172</v>
      </c>
      <c r="J5" s="43" t="e">
        <f>K4</f>
        <v>#VALUE!</v>
      </c>
      <c r="K5" s="67" t="e">
        <f>J5+1</f>
        <v>#VALUE!</v>
      </c>
      <c r="L5" s="40" t="s">
        <v>8173</v>
      </c>
      <c r="M5" s="48" t="s">
        <v>149</v>
      </c>
      <c r="N5" s="40">
        <v>100</v>
      </c>
      <c r="O5" s="56" t="s">
        <v>7909</v>
      </c>
    </row>
    <row r="6" spans="1:15" hidden="1">
      <c r="A6" s="48" t="s">
        <v>8179</v>
      </c>
      <c r="B6" s="40" t="s">
        <v>108</v>
      </c>
      <c r="C6" s="48" t="s">
        <v>65</v>
      </c>
      <c r="D6" s="48" t="s">
        <v>24</v>
      </c>
      <c r="F6" s="41" t="s">
        <v>5399</v>
      </c>
      <c r="G6" s="74" t="s">
        <v>8180</v>
      </c>
      <c r="H6" s="40" t="s">
        <v>7904</v>
      </c>
      <c r="I6" s="40" t="s">
        <v>8172</v>
      </c>
      <c r="J6" s="43" t="e">
        <f>K5</f>
        <v>#VALUE!</v>
      </c>
      <c r="K6" s="67" t="e">
        <f>J6+1</f>
        <v>#VALUE!</v>
      </c>
      <c r="L6" s="48" t="s">
        <v>8173</v>
      </c>
      <c r="M6" s="48" t="s">
        <v>14</v>
      </c>
      <c r="N6" s="48">
        <v>100</v>
      </c>
      <c r="O6" s="56" t="s">
        <v>7909</v>
      </c>
    </row>
    <row r="7" spans="1:15" hidden="1">
      <c r="A7" s="48" t="s">
        <v>8181</v>
      </c>
      <c r="B7" s="48" t="s">
        <v>108</v>
      </c>
      <c r="C7" s="40" t="s">
        <v>65</v>
      </c>
      <c r="D7" s="48" t="s">
        <v>24</v>
      </c>
      <c r="F7" s="48" t="s">
        <v>6175</v>
      </c>
      <c r="G7" s="51" t="s">
        <v>8182</v>
      </c>
      <c r="H7" s="40" t="s">
        <v>7904</v>
      </c>
      <c r="I7" s="40" t="s">
        <v>8172</v>
      </c>
      <c r="J7" s="43" t="e">
        <f>K7-1</f>
        <v>#REF!</v>
      </c>
      <c r="K7" s="43" t="e">
        <f>#REF!</f>
        <v>#REF!</v>
      </c>
      <c r="L7" s="40" t="s">
        <v>8173</v>
      </c>
      <c r="M7" s="48" t="s">
        <v>14</v>
      </c>
      <c r="N7" s="40">
        <v>100</v>
      </c>
      <c r="O7" s="56" t="s">
        <v>7909</v>
      </c>
    </row>
    <row r="8" spans="1:15" hidden="1">
      <c r="A8" s="48" t="s">
        <v>8181</v>
      </c>
      <c r="B8" s="48" t="s">
        <v>108</v>
      </c>
      <c r="C8" s="40" t="s">
        <v>65</v>
      </c>
      <c r="D8" s="48" t="s">
        <v>24</v>
      </c>
      <c r="F8" s="48" t="s">
        <v>6175</v>
      </c>
      <c r="G8" s="51" t="s">
        <v>8183</v>
      </c>
      <c r="H8" s="40" t="s">
        <v>7904</v>
      </c>
      <c r="I8" s="40" t="s">
        <v>8172</v>
      </c>
      <c r="J8" s="43" t="e">
        <f>K8-1</f>
        <v>#REF!</v>
      </c>
      <c r="K8" s="43" t="e">
        <f>#REF!</f>
        <v>#REF!</v>
      </c>
      <c r="L8" s="40" t="s">
        <v>8173</v>
      </c>
      <c r="M8" s="48" t="s">
        <v>14</v>
      </c>
      <c r="N8" s="40">
        <v>100</v>
      </c>
      <c r="O8" s="56" t="s">
        <v>7909</v>
      </c>
    </row>
    <row r="9" spans="1:15" hidden="1">
      <c r="A9" s="48" t="s">
        <v>8184</v>
      </c>
      <c r="B9" s="48" t="s">
        <v>65</v>
      </c>
      <c r="C9" s="48" t="s">
        <v>65</v>
      </c>
      <c r="D9" s="48" t="s">
        <v>25</v>
      </c>
      <c r="F9" s="41" t="s">
        <v>55</v>
      </c>
      <c r="G9" s="74" t="s">
        <v>8185</v>
      </c>
      <c r="H9" s="40" t="s">
        <v>7904</v>
      </c>
      <c r="I9" s="40" t="s">
        <v>8172</v>
      </c>
      <c r="J9" s="43" t="e">
        <f>K8</f>
        <v>#REF!</v>
      </c>
      <c r="K9" s="67" t="e">
        <f>J9+1</f>
        <v>#REF!</v>
      </c>
      <c r="L9" s="40" t="s">
        <v>9</v>
      </c>
      <c r="M9" s="48" t="s">
        <v>6184</v>
      </c>
      <c r="N9" s="40">
        <v>100</v>
      </c>
      <c r="O9" s="56" t="s">
        <v>7909</v>
      </c>
    </row>
    <row r="10" spans="1:15" hidden="1">
      <c r="A10" s="48" t="s">
        <v>8186</v>
      </c>
      <c r="B10" s="40" t="s">
        <v>108</v>
      </c>
      <c r="C10" s="48" t="s">
        <v>65</v>
      </c>
      <c r="D10" s="48" t="s">
        <v>24</v>
      </c>
      <c r="F10" s="49" t="s">
        <v>6175</v>
      </c>
      <c r="G10" s="74" t="s">
        <v>8187</v>
      </c>
      <c r="H10" s="40" t="s">
        <v>7904</v>
      </c>
      <c r="I10" s="40" t="s">
        <v>8172</v>
      </c>
      <c r="J10" s="43" t="e">
        <f>K10-1</f>
        <v>#REF!</v>
      </c>
      <c r="K10" s="43" t="e">
        <f>#REF!</f>
        <v>#REF!</v>
      </c>
      <c r="L10" s="40" t="s">
        <v>8173</v>
      </c>
      <c r="M10" s="40" t="s">
        <v>14</v>
      </c>
      <c r="N10" s="40">
        <v>100</v>
      </c>
      <c r="O10" s="56" t="s">
        <v>7909</v>
      </c>
    </row>
    <row r="11" spans="1:15" hidden="1">
      <c r="A11" s="48" t="s">
        <v>8188</v>
      </c>
      <c r="B11" s="40" t="s">
        <v>52</v>
      </c>
      <c r="C11" s="48" t="s">
        <v>52</v>
      </c>
      <c r="D11" s="47" t="s">
        <v>26</v>
      </c>
      <c r="F11" s="41" t="s">
        <v>5399</v>
      </c>
      <c r="G11" s="74" t="s">
        <v>8189</v>
      </c>
      <c r="H11" s="40" t="s">
        <v>7904</v>
      </c>
      <c r="I11" s="40" t="s">
        <v>8172</v>
      </c>
      <c r="J11" s="43" t="e">
        <f>K10</f>
        <v>#REF!</v>
      </c>
      <c r="K11" s="67" t="e">
        <f>J11+1</f>
        <v>#REF!</v>
      </c>
      <c r="L11" s="40" t="s">
        <v>8173</v>
      </c>
      <c r="M11" s="48" t="s">
        <v>14</v>
      </c>
      <c r="N11" s="48">
        <v>100</v>
      </c>
      <c r="O11" s="56" t="s">
        <v>7909</v>
      </c>
    </row>
    <row r="12" spans="1:15" hidden="1">
      <c r="A12" s="48" t="s">
        <v>8190</v>
      </c>
      <c r="B12" s="40" t="s">
        <v>108</v>
      </c>
      <c r="C12" s="48" t="s">
        <v>65</v>
      </c>
      <c r="D12" s="48" t="s">
        <v>24</v>
      </c>
      <c r="F12" s="49" t="s">
        <v>6175</v>
      </c>
      <c r="G12" s="74" t="s">
        <v>8191</v>
      </c>
      <c r="H12" s="40" t="s">
        <v>7904</v>
      </c>
      <c r="I12" s="40" t="s">
        <v>8172</v>
      </c>
      <c r="J12" s="43" t="e">
        <f>K12-1</f>
        <v>#REF!</v>
      </c>
      <c r="K12" s="43" t="e">
        <f>#REF!</f>
        <v>#REF!</v>
      </c>
      <c r="L12" s="48" t="s">
        <v>8173</v>
      </c>
      <c r="M12" s="48" t="s">
        <v>14</v>
      </c>
      <c r="N12" s="48">
        <v>100</v>
      </c>
      <c r="O12" s="56" t="s">
        <v>7909</v>
      </c>
    </row>
    <row r="13" spans="1:15" hidden="1">
      <c r="A13" s="40" t="s">
        <v>8192</v>
      </c>
      <c r="B13" s="40" t="s">
        <v>65</v>
      </c>
      <c r="C13" s="40" t="s">
        <v>65</v>
      </c>
      <c r="D13" s="49" t="s">
        <v>25</v>
      </c>
      <c r="F13" s="41" t="s">
        <v>55</v>
      </c>
      <c r="G13" s="51" t="s">
        <v>8193</v>
      </c>
      <c r="H13" s="40" t="s">
        <v>7904</v>
      </c>
      <c r="I13" s="40" t="s">
        <v>8172</v>
      </c>
      <c r="J13" s="43" t="e">
        <f>K12</f>
        <v>#REF!</v>
      </c>
      <c r="K13" s="67" t="e">
        <f>J13+1</f>
        <v>#REF!</v>
      </c>
      <c r="L13" s="40" t="s">
        <v>11</v>
      </c>
      <c r="M13" s="48" t="s">
        <v>6218</v>
      </c>
      <c r="N13" s="40">
        <v>100</v>
      </c>
      <c r="O13" s="56" t="s">
        <v>7909</v>
      </c>
    </row>
    <row r="14" spans="1:15" hidden="1">
      <c r="A14" s="49" t="s">
        <v>8194</v>
      </c>
      <c r="B14" s="40" t="s">
        <v>108</v>
      </c>
      <c r="C14" s="48" t="s">
        <v>65</v>
      </c>
      <c r="D14" s="48" t="s">
        <v>24</v>
      </c>
      <c r="F14" s="41" t="s">
        <v>55</v>
      </c>
      <c r="G14" s="74" t="s">
        <v>8195</v>
      </c>
      <c r="H14" s="40" t="s">
        <v>7904</v>
      </c>
      <c r="I14" s="40" t="s">
        <v>8172</v>
      </c>
      <c r="J14" s="43" t="e">
        <f>K13</f>
        <v>#REF!</v>
      </c>
      <c r="K14" s="67" t="e">
        <f>J14+1</f>
        <v>#REF!</v>
      </c>
      <c r="L14" s="40" t="s">
        <v>8173</v>
      </c>
      <c r="M14" s="48" t="s">
        <v>14</v>
      </c>
      <c r="N14" s="40">
        <v>100</v>
      </c>
      <c r="O14" s="56" t="s">
        <v>7909</v>
      </c>
    </row>
    <row r="15" spans="1:15" hidden="1">
      <c r="A15" s="48" t="s">
        <v>6230</v>
      </c>
      <c r="B15" s="48" t="s">
        <v>108</v>
      </c>
      <c r="C15" s="54" t="s">
        <v>76</v>
      </c>
      <c r="D15" s="48" t="s">
        <v>24</v>
      </c>
      <c r="F15" s="41" t="s">
        <v>55</v>
      </c>
      <c r="G15" s="74" t="s">
        <v>8196</v>
      </c>
      <c r="H15" s="40" t="s">
        <v>7904</v>
      </c>
      <c r="I15" s="40" t="s">
        <v>8172</v>
      </c>
      <c r="J15" s="43" t="e">
        <f>K14</f>
        <v>#REF!</v>
      </c>
      <c r="K15" s="67" t="e">
        <f>J15+1</f>
        <v>#REF!</v>
      </c>
      <c r="L15" s="40" t="s">
        <v>8173</v>
      </c>
      <c r="M15" s="48" t="s">
        <v>5488</v>
      </c>
      <c r="N15" s="40">
        <v>100</v>
      </c>
      <c r="O15" s="56" t="s">
        <v>7909</v>
      </c>
    </row>
    <row r="16" spans="1:15" hidden="1">
      <c r="A16" s="48" t="s">
        <v>6209</v>
      </c>
      <c r="B16" s="48" t="s">
        <v>108</v>
      </c>
      <c r="C16" s="46" t="s">
        <v>65</v>
      </c>
      <c r="D16" s="48" t="s">
        <v>24</v>
      </c>
      <c r="F16" s="49" t="s">
        <v>6175</v>
      </c>
      <c r="G16" s="74" t="s">
        <v>8197</v>
      </c>
      <c r="H16" s="40" t="s">
        <v>7904</v>
      </c>
      <c r="I16" s="40" t="s">
        <v>8172</v>
      </c>
      <c r="J16" s="43" t="e">
        <f t="shared" ref="J16:J21" si="0">K16-1</f>
        <v>#VALUE!</v>
      </c>
      <c r="K16" s="43" t="e">
        <f t="shared" ref="K16:K21" si="1">J4</f>
        <v>#VALUE!</v>
      </c>
      <c r="L16" s="40" t="s">
        <v>8173</v>
      </c>
      <c r="M16" s="48" t="s">
        <v>5488</v>
      </c>
      <c r="N16" s="40">
        <v>100</v>
      </c>
      <c r="O16" s="56" t="s">
        <v>7909</v>
      </c>
    </row>
    <row r="17" spans="1:15" hidden="1">
      <c r="A17" s="48" t="s">
        <v>8198</v>
      </c>
      <c r="B17" s="40" t="s">
        <v>108</v>
      </c>
      <c r="C17" s="48" t="s">
        <v>65</v>
      </c>
      <c r="D17" s="48" t="s">
        <v>24</v>
      </c>
      <c r="F17" s="49" t="s">
        <v>6175</v>
      </c>
      <c r="G17" s="74" t="s">
        <v>8199</v>
      </c>
      <c r="H17" s="40" t="s">
        <v>7904</v>
      </c>
      <c r="I17" s="40" t="s">
        <v>8172</v>
      </c>
      <c r="J17" s="43" t="e">
        <f t="shared" si="0"/>
        <v>#VALUE!</v>
      </c>
      <c r="K17" s="43" t="e">
        <f t="shared" si="1"/>
        <v>#VALUE!</v>
      </c>
      <c r="L17" s="40" t="s">
        <v>8173</v>
      </c>
      <c r="M17" s="48" t="s">
        <v>14</v>
      </c>
      <c r="N17" s="40">
        <v>100</v>
      </c>
      <c r="O17" s="56" t="s">
        <v>7909</v>
      </c>
    </row>
    <row r="18" spans="1:15" hidden="1">
      <c r="A18" s="48" t="s">
        <v>8200</v>
      </c>
      <c r="B18" s="40" t="s">
        <v>108</v>
      </c>
      <c r="C18" s="48" t="s">
        <v>65</v>
      </c>
      <c r="D18" s="48" t="s">
        <v>24</v>
      </c>
      <c r="F18" s="49" t="s">
        <v>6175</v>
      </c>
      <c r="G18" s="74" t="s">
        <v>8201</v>
      </c>
      <c r="H18" s="40" t="s">
        <v>7904</v>
      </c>
      <c r="I18" s="40" t="s">
        <v>8172</v>
      </c>
      <c r="J18" s="43" t="e">
        <f t="shared" si="0"/>
        <v>#VALUE!</v>
      </c>
      <c r="K18" s="43" t="e">
        <f t="shared" si="1"/>
        <v>#VALUE!</v>
      </c>
      <c r="L18" s="40" t="s">
        <v>8173</v>
      </c>
      <c r="M18" s="48" t="s">
        <v>14</v>
      </c>
      <c r="N18" s="40">
        <v>100</v>
      </c>
      <c r="O18" s="56" t="s">
        <v>7909</v>
      </c>
    </row>
    <row r="19" spans="1:15" hidden="1">
      <c r="A19" s="48" t="s">
        <v>8202</v>
      </c>
      <c r="B19" s="40" t="s">
        <v>108</v>
      </c>
      <c r="C19" s="48" t="s">
        <v>65</v>
      </c>
      <c r="D19" s="48" t="s">
        <v>24</v>
      </c>
      <c r="F19" s="49" t="s">
        <v>6175</v>
      </c>
      <c r="G19" s="74" t="s">
        <v>8203</v>
      </c>
      <c r="H19" s="40" t="s">
        <v>7904</v>
      </c>
      <c r="I19" s="40" t="s">
        <v>8172</v>
      </c>
      <c r="J19" s="43" t="e">
        <f t="shared" si="0"/>
        <v>#REF!</v>
      </c>
      <c r="K19" s="43" t="e">
        <f t="shared" si="1"/>
        <v>#REF!</v>
      </c>
      <c r="L19" s="40" t="s">
        <v>8173</v>
      </c>
      <c r="M19" s="48" t="s">
        <v>6196</v>
      </c>
      <c r="N19" s="40">
        <v>0</v>
      </c>
      <c r="O19" s="56" t="s">
        <v>7909</v>
      </c>
    </row>
    <row r="20" spans="1:15" hidden="1">
      <c r="A20" s="48" t="s">
        <v>8204</v>
      </c>
      <c r="B20" s="40" t="s">
        <v>108</v>
      </c>
      <c r="C20" s="48" t="s">
        <v>65</v>
      </c>
      <c r="D20" s="48" t="s">
        <v>24</v>
      </c>
      <c r="F20" s="49" t="s">
        <v>6175</v>
      </c>
      <c r="G20" s="74" t="s">
        <v>8205</v>
      </c>
      <c r="H20" s="40" t="s">
        <v>7904</v>
      </c>
      <c r="I20" s="40" t="s">
        <v>8172</v>
      </c>
      <c r="J20" s="43" t="e">
        <f t="shared" si="0"/>
        <v>#REF!</v>
      </c>
      <c r="K20" s="43" t="e">
        <f t="shared" si="1"/>
        <v>#REF!</v>
      </c>
      <c r="L20" s="40" t="s">
        <v>8173</v>
      </c>
      <c r="M20" s="48" t="s">
        <v>6196</v>
      </c>
      <c r="N20" s="40">
        <v>0</v>
      </c>
      <c r="O20" s="56" t="s">
        <v>7909</v>
      </c>
    </row>
    <row r="21" spans="1:15" hidden="1">
      <c r="A21" s="54" t="s">
        <v>3450</v>
      </c>
      <c r="B21" s="48" t="s">
        <v>108</v>
      </c>
      <c r="C21" s="54" t="s">
        <v>76</v>
      </c>
      <c r="D21" s="48" t="s">
        <v>24</v>
      </c>
      <c r="F21" s="49" t="s">
        <v>6175</v>
      </c>
      <c r="G21" s="74" t="s">
        <v>8206</v>
      </c>
      <c r="H21" s="40" t="s">
        <v>7904</v>
      </c>
      <c r="I21" s="40" t="s">
        <v>8172</v>
      </c>
      <c r="J21" s="43" t="e">
        <f t="shared" si="0"/>
        <v>#REF!</v>
      </c>
      <c r="K21" s="43" t="e">
        <f t="shared" si="1"/>
        <v>#REF!</v>
      </c>
      <c r="L21" s="40" t="s">
        <v>8173</v>
      </c>
      <c r="M21" s="48" t="s">
        <v>5488</v>
      </c>
      <c r="N21" s="40">
        <v>100</v>
      </c>
      <c r="O21" s="56" t="s">
        <v>7909</v>
      </c>
    </row>
    <row r="22" spans="1:15" hidden="1">
      <c r="A22" s="48" t="s">
        <v>8207</v>
      </c>
      <c r="B22" s="48" t="s">
        <v>52</v>
      </c>
      <c r="C22" s="48" t="s">
        <v>65</v>
      </c>
      <c r="D22" s="49" t="s">
        <v>25</v>
      </c>
      <c r="F22" s="41" t="s">
        <v>55</v>
      </c>
      <c r="G22" s="51" t="s">
        <v>8208</v>
      </c>
      <c r="H22" s="40" t="s">
        <v>7904</v>
      </c>
      <c r="I22" s="40" t="s">
        <v>8172</v>
      </c>
      <c r="J22" s="43" t="e">
        <f>K21</f>
        <v>#REF!</v>
      </c>
      <c r="K22" s="67" t="e">
        <f>J22+1</f>
        <v>#REF!</v>
      </c>
      <c r="L22" s="40" t="s">
        <v>11</v>
      </c>
      <c r="M22" s="48" t="s">
        <v>128</v>
      </c>
      <c r="N22" s="40">
        <v>100</v>
      </c>
      <c r="O22" s="56" t="s">
        <v>7909</v>
      </c>
    </row>
    <row r="23" spans="1:15" hidden="1">
      <c r="A23" s="48" t="s">
        <v>6209</v>
      </c>
      <c r="B23" s="48" t="s">
        <v>108</v>
      </c>
      <c r="C23" s="46" t="s">
        <v>65</v>
      </c>
      <c r="D23" s="48" t="s">
        <v>24</v>
      </c>
      <c r="F23" s="49" t="s">
        <v>6175</v>
      </c>
      <c r="G23" s="74" t="s">
        <v>8209</v>
      </c>
      <c r="H23" s="40" t="s">
        <v>7904</v>
      </c>
      <c r="I23" s="40" t="s">
        <v>8172</v>
      </c>
      <c r="J23" s="43" t="e">
        <f t="shared" ref="J23:J29" si="2">K23-1</f>
        <v>#REF!</v>
      </c>
      <c r="K23" s="43" t="e">
        <f t="shared" ref="K23:K29" si="3">J11</f>
        <v>#REF!</v>
      </c>
      <c r="L23" s="40" t="s">
        <v>8173</v>
      </c>
      <c r="M23" s="48" t="s">
        <v>5488</v>
      </c>
      <c r="N23" s="40">
        <v>100</v>
      </c>
      <c r="O23" s="56" t="s">
        <v>7909</v>
      </c>
    </row>
    <row r="24" spans="1:15" hidden="1">
      <c r="A24" s="48" t="s">
        <v>8210</v>
      </c>
      <c r="B24" s="40" t="s">
        <v>108</v>
      </c>
      <c r="C24" s="48" t="s">
        <v>65</v>
      </c>
      <c r="D24" s="48" t="s">
        <v>24</v>
      </c>
      <c r="F24" s="49" t="s">
        <v>6175</v>
      </c>
      <c r="G24" s="74" t="s">
        <v>8211</v>
      </c>
      <c r="H24" s="40" t="s">
        <v>7904</v>
      </c>
      <c r="I24" s="40" t="s">
        <v>8172</v>
      </c>
      <c r="J24" s="43" t="e">
        <f t="shared" si="2"/>
        <v>#REF!</v>
      </c>
      <c r="K24" s="43" t="e">
        <f t="shared" si="3"/>
        <v>#REF!</v>
      </c>
      <c r="L24" s="40" t="s">
        <v>8173</v>
      </c>
      <c r="M24" s="48" t="s">
        <v>14</v>
      </c>
      <c r="N24" s="40">
        <v>100</v>
      </c>
      <c r="O24" s="56" t="s">
        <v>7909</v>
      </c>
    </row>
    <row r="25" spans="1:15" hidden="1">
      <c r="A25" s="48" t="s">
        <v>8210</v>
      </c>
      <c r="B25" s="40" t="s">
        <v>108</v>
      </c>
      <c r="C25" s="48" t="s">
        <v>65</v>
      </c>
      <c r="D25" s="48" t="s">
        <v>24</v>
      </c>
      <c r="F25" s="49" t="s">
        <v>6175</v>
      </c>
      <c r="G25" s="74" t="s">
        <v>8212</v>
      </c>
      <c r="H25" s="40" t="s">
        <v>7904</v>
      </c>
      <c r="I25" s="40" t="s">
        <v>8172</v>
      </c>
      <c r="J25" s="43" t="e">
        <f t="shared" si="2"/>
        <v>#REF!</v>
      </c>
      <c r="K25" s="43" t="e">
        <f t="shared" si="3"/>
        <v>#REF!</v>
      </c>
      <c r="L25" s="40" t="s">
        <v>8173</v>
      </c>
      <c r="M25" s="48" t="s">
        <v>14</v>
      </c>
      <c r="N25" s="40">
        <v>100</v>
      </c>
      <c r="O25" s="56" t="s">
        <v>7909</v>
      </c>
    </row>
    <row r="26" spans="1:15" hidden="1">
      <c r="A26" s="48" t="s">
        <v>8210</v>
      </c>
      <c r="B26" s="40" t="s">
        <v>108</v>
      </c>
      <c r="C26" s="48" t="s">
        <v>65</v>
      </c>
      <c r="D26" s="48" t="s">
        <v>24</v>
      </c>
      <c r="F26" s="49" t="s">
        <v>6175</v>
      </c>
      <c r="G26" s="74" t="s">
        <v>8213</v>
      </c>
      <c r="H26" s="40" t="s">
        <v>7904</v>
      </c>
      <c r="I26" s="40" t="s">
        <v>8172</v>
      </c>
      <c r="J26" s="43" t="e">
        <f t="shared" si="2"/>
        <v>#REF!</v>
      </c>
      <c r="K26" s="43" t="e">
        <f t="shared" si="3"/>
        <v>#REF!</v>
      </c>
      <c r="L26" s="40" t="s">
        <v>8173</v>
      </c>
      <c r="M26" s="48" t="s">
        <v>14</v>
      </c>
      <c r="N26" s="40">
        <v>100</v>
      </c>
      <c r="O26" s="56" t="s">
        <v>7909</v>
      </c>
    </row>
    <row r="27" spans="1:15" hidden="1">
      <c r="A27" s="48" t="s">
        <v>8210</v>
      </c>
      <c r="B27" s="40" t="s">
        <v>108</v>
      </c>
      <c r="C27" s="48" t="s">
        <v>65</v>
      </c>
      <c r="D27" s="48" t="s">
        <v>24</v>
      </c>
      <c r="F27" s="49" t="s">
        <v>6175</v>
      </c>
      <c r="G27" s="74" t="s">
        <v>8214</v>
      </c>
      <c r="H27" s="40" t="s">
        <v>7904</v>
      </c>
      <c r="I27" s="40" t="s">
        <v>8172</v>
      </c>
      <c r="J27" s="43" t="e">
        <f t="shared" si="2"/>
        <v>#REF!</v>
      </c>
      <c r="K27" s="43" t="e">
        <f t="shared" si="3"/>
        <v>#REF!</v>
      </c>
      <c r="L27" s="40" t="s">
        <v>8173</v>
      </c>
      <c r="M27" s="48" t="s">
        <v>14</v>
      </c>
      <c r="N27" s="40">
        <v>100</v>
      </c>
      <c r="O27" s="56" t="s">
        <v>7909</v>
      </c>
    </row>
    <row r="28" spans="1:15" hidden="1">
      <c r="A28" s="48" t="s">
        <v>8210</v>
      </c>
      <c r="B28" s="40" t="s">
        <v>108</v>
      </c>
      <c r="C28" s="48" t="s">
        <v>65</v>
      </c>
      <c r="D28" s="48" t="s">
        <v>24</v>
      </c>
      <c r="F28" s="49" t="s">
        <v>6175</v>
      </c>
      <c r="G28" s="74" t="s">
        <v>8215</v>
      </c>
      <c r="H28" s="40" t="s">
        <v>7904</v>
      </c>
      <c r="I28" s="40" t="s">
        <v>8172</v>
      </c>
      <c r="J28" s="43" t="e">
        <f t="shared" si="2"/>
        <v>#VALUE!</v>
      </c>
      <c r="K28" s="43" t="e">
        <f t="shared" si="3"/>
        <v>#VALUE!</v>
      </c>
      <c r="L28" s="40" t="s">
        <v>8173</v>
      </c>
      <c r="M28" s="48" t="s">
        <v>14</v>
      </c>
      <c r="N28" s="40">
        <v>100</v>
      </c>
      <c r="O28" s="56" t="s">
        <v>7909</v>
      </c>
    </row>
    <row r="29" spans="1:15" hidden="1">
      <c r="A29" s="48" t="s">
        <v>8216</v>
      </c>
      <c r="B29" s="48" t="s">
        <v>65</v>
      </c>
      <c r="C29" s="48" t="s">
        <v>65</v>
      </c>
      <c r="D29" s="48" t="s">
        <v>25</v>
      </c>
      <c r="F29" s="49" t="s">
        <v>6175</v>
      </c>
      <c r="G29" s="74" t="s">
        <v>8217</v>
      </c>
      <c r="H29" s="40" t="s">
        <v>7904</v>
      </c>
      <c r="I29" s="40" t="s">
        <v>8172</v>
      </c>
      <c r="J29" s="43" t="e">
        <f t="shared" si="2"/>
        <v>#VALUE!</v>
      </c>
      <c r="K29" s="43" t="e">
        <f t="shared" si="3"/>
        <v>#VALUE!</v>
      </c>
      <c r="L29" s="40" t="s">
        <v>8173</v>
      </c>
      <c r="M29" s="48" t="s">
        <v>6196</v>
      </c>
      <c r="N29" s="40">
        <v>100</v>
      </c>
      <c r="O29" s="56" t="s">
        <v>7909</v>
      </c>
    </row>
    <row r="30" spans="1:15" hidden="1">
      <c r="A30" s="44" t="s">
        <v>8218</v>
      </c>
      <c r="B30" s="48" t="s">
        <v>108</v>
      </c>
      <c r="C30" s="40" t="s">
        <v>65</v>
      </c>
      <c r="D30" s="49" t="s">
        <v>24</v>
      </c>
      <c r="F30" s="41" t="s">
        <v>55</v>
      </c>
      <c r="G30" s="74" t="s">
        <v>8219</v>
      </c>
      <c r="H30" s="40" t="s">
        <v>7904</v>
      </c>
      <c r="I30" s="40" t="s">
        <v>8172</v>
      </c>
      <c r="J30" s="43" t="e">
        <f>K29</f>
        <v>#VALUE!</v>
      </c>
      <c r="K30" s="67" t="e">
        <f>J30+1</f>
        <v>#VALUE!</v>
      </c>
      <c r="L30" s="40" t="s">
        <v>8220</v>
      </c>
      <c r="M30" s="48" t="s">
        <v>14</v>
      </c>
      <c r="N30" s="40">
        <v>100</v>
      </c>
      <c r="O30" s="56" t="s">
        <v>7909</v>
      </c>
    </row>
    <row r="31" spans="1:15" hidden="1">
      <c r="A31" s="48" t="s">
        <v>8210</v>
      </c>
      <c r="B31" s="40" t="s">
        <v>108</v>
      </c>
      <c r="C31" s="48" t="s">
        <v>65</v>
      </c>
      <c r="D31" s="48" t="s">
        <v>24</v>
      </c>
      <c r="F31" s="49" t="s">
        <v>6175</v>
      </c>
      <c r="G31" s="74" t="s">
        <v>8221</v>
      </c>
      <c r="H31" s="40" t="s">
        <v>7904</v>
      </c>
      <c r="I31" s="40" t="s">
        <v>8172</v>
      </c>
      <c r="J31" s="43" t="e">
        <f>K31-1</f>
        <v>#REF!</v>
      </c>
      <c r="K31" s="43" t="e">
        <f>J19</f>
        <v>#REF!</v>
      </c>
      <c r="L31" s="40" t="s">
        <v>8173</v>
      </c>
      <c r="M31" s="48" t="s">
        <v>14</v>
      </c>
      <c r="N31" s="40">
        <v>100</v>
      </c>
      <c r="O31" s="56" t="s">
        <v>7909</v>
      </c>
    </row>
    <row r="32" spans="1:15" hidden="1">
      <c r="A32" s="48" t="s">
        <v>6194</v>
      </c>
      <c r="B32" s="40" t="s">
        <v>108</v>
      </c>
      <c r="C32" s="48" t="s">
        <v>65</v>
      </c>
      <c r="D32" s="48" t="s">
        <v>24</v>
      </c>
      <c r="F32" s="49" t="s">
        <v>6175</v>
      </c>
      <c r="G32" s="74" t="s">
        <v>8222</v>
      </c>
      <c r="H32" s="40" t="s">
        <v>7904</v>
      </c>
      <c r="I32" s="40" t="s">
        <v>8172</v>
      </c>
      <c r="J32" s="43" t="e">
        <f>K32-1</f>
        <v>#REF!</v>
      </c>
      <c r="K32" s="43" t="e">
        <f>J20</f>
        <v>#REF!</v>
      </c>
      <c r="L32" s="40" t="s">
        <v>8173</v>
      </c>
      <c r="M32" s="48" t="s">
        <v>6196</v>
      </c>
      <c r="N32" s="40">
        <v>100</v>
      </c>
      <c r="O32" s="56" t="s">
        <v>7909</v>
      </c>
    </row>
    <row r="33" spans="1:15" hidden="1">
      <c r="A33" s="48" t="s">
        <v>8223</v>
      </c>
      <c r="B33" s="40" t="s">
        <v>108</v>
      </c>
      <c r="C33" s="54" t="s">
        <v>76</v>
      </c>
      <c r="D33" s="48" t="s">
        <v>24</v>
      </c>
      <c r="F33" s="41" t="s">
        <v>55</v>
      </c>
      <c r="G33" s="74" t="s">
        <v>8224</v>
      </c>
      <c r="H33" s="40" t="s">
        <v>7904</v>
      </c>
      <c r="I33" s="40" t="s">
        <v>8172</v>
      </c>
      <c r="J33" s="43" t="e">
        <f>K32</f>
        <v>#REF!</v>
      </c>
      <c r="K33" s="67" t="e">
        <f>J33+1</f>
        <v>#REF!</v>
      </c>
      <c r="L33" s="40" t="s">
        <v>8173</v>
      </c>
      <c r="M33" s="40" t="s">
        <v>5488</v>
      </c>
      <c r="N33" s="40">
        <v>100</v>
      </c>
      <c r="O33" s="56" t="s">
        <v>7909</v>
      </c>
    </row>
    <row r="34" spans="1:15" hidden="1">
      <c r="A34" s="48" t="s">
        <v>8223</v>
      </c>
      <c r="B34" s="40" t="s">
        <v>108</v>
      </c>
      <c r="C34" s="54" t="s">
        <v>76</v>
      </c>
      <c r="D34" s="48" t="s">
        <v>24</v>
      </c>
      <c r="F34" s="41" t="s">
        <v>55</v>
      </c>
      <c r="G34" s="74" t="s">
        <v>8225</v>
      </c>
      <c r="H34" s="40" t="s">
        <v>7904</v>
      </c>
      <c r="I34" s="40" t="s">
        <v>8172</v>
      </c>
      <c r="J34" s="43" t="e">
        <f>K33</f>
        <v>#REF!</v>
      </c>
      <c r="K34" s="67" t="e">
        <f>J34+1</f>
        <v>#REF!</v>
      </c>
      <c r="L34" s="40" t="s">
        <v>8173</v>
      </c>
      <c r="M34" s="40" t="s">
        <v>5488</v>
      </c>
      <c r="N34" s="40">
        <v>100</v>
      </c>
      <c r="O34" s="56" t="s">
        <v>7909</v>
      </c>
    </row>
    <row r="35" spans="1:15" hidden="1">
      <c r="A35" s="48" t="s">
        <v>8223</v>
      </c>
      <c r="B35" s="40" t="s">
        <v>108</v>
      </c>
      <c r="C35" s="54" t="s">
        <v>76</v>
      </c>
      <c r="D35" s="48" t="s">
        <v>24</v>
      </c>
      <c r="F35" s="41" t="s">
        <v>55</v>
      </c>
      <c r="G35" s="74" t="s">
        <v>8226</v>
      </c>
      <c r="H35" s="40" t="s">
        <v>7904</v>
      </c>
      <c r="I35" s="40" t="s">
        <v>8172</v>
      </c>
      <c r="J35" s="43" t="e">
        <f>K34</f>
        <v>#REF!</v>
      </c>
      <c r="K35" s="67" t="e">
        <f>J35+1</f>
        <v>#REF!</v>
      </c>
      <c r="L35" s="40" t="s">
        <v>8173</v>
      </c>
      <c r="M35" s="40" t="s">
        <v>5488</v>
      </c>
      <c r="N35" s="40">
        <v>100</v>
      </c>
      <c r="O35" s="56" t="s">
        <v>7909</v>
      </c>
    </row>
    <row r="36" spans="1:15" hidden="1">
      <c r="A36" s="48" t="s">
        <v>6209</v>
      </c>
      <c r="B36" s="48" t="s">
        <v>108</v>
      </c>
      <c r="C36" s="46" t="s">
        <v>65</v>
      </c>
      <c r="D36" s="48" t="s">
        <v>24</v>
      </c>
      <c r="F36" s="49" t="s">
        <v>6175</v>
      </c>
      <c r="G36" s="74" t="s">
        <v>8227</v>
      </c>
      <c r="H36" s="40" t="s">
        <v>7904</v>
      </c>
      <c r="I36" s="40" t="s">
        <v>8172</v>
      </c>
      <c r="J36" s="43" t="e">
        <f>K36-1</f>
        <v>#REF!</v>
      </c>
      <c r="K36" s="43" t="e">
        <f>J24</f>
        <v>#REF!</v>
      </c>
      <c r="L36" s="40" t="s">
        <v>8173</v>
      </c>
      <c r="M36" s="48" t="s">
        <v>5488</v>
      </c>
      <c r="N36" s="40">
        <v>100</v>
      </c>
      <c r="O36" s="56" t="s">
        <v>7909</v>
      </c>
    </row>
    <row r="37" spans="1:15" hidden="1">
      <c r="A37" s="48" t="s">
        <v>8228</v>
      </c>
      <c r="B37" s="40" t="s">
        <v>108</v>
      </c>
      <c r="C37" s="48" t="s">
        <v>65</v>
      </c>
      <c r="D37" s="48" t="s">
        <v>24</v>
      </c>
      <c r="F37" s="41" t="s">
        <v>55</v>
      </c>
      <c r="G37" s="74" t="s">
        <v>8229</v>
      </c>
      <c r="H37" s="40" t="s">
        <v>7904</v>
      </c>
      <c r="I37" s="40" t="s">
        <v>8172</v>
      </c>
      <c r="J37" s="43" t="e">
        <f>K36</f>
        <v>#REF!</v>
      </c>
      <c r="K37" s="67" t="e">
        <f>J37+1</f>
        <v>#REF!</v>
      </c>
      <c r="L37" s="40" t="s">
        <v>8173</v>
      </c>
      <c r="M37" s="48" t="s">
        <v>145</v>
      </c>
      <c r="N37" s="40">
        <v>0</v>
      </c>
      <c r="O37" s="56" t="s">
        <v>7909</v>
      </c>
    </row>
    <row r="38" spans="1:15" hidden="1">
      <c r="A38" s="48" t="s">
        <v>8216</v>
      </c>
      <c r="B38" s="48" t="s">
        <v>65</v>
      </c>
      <c r="C38" s="48" t="s">
        <v>65</v>
      </c>
      <c r="D38" s="48" t="s">
        <v>25</v>
      </c>
      <c r="F38" s="49" t="s">
        <v>6175</v>
      </c>
      <c r="G38" s="74" t="s">
        <v>8217</v>
      </c>
      <c r="H38" s="40" t="s">
        <v>7904</v>
      </c>
      <c r="I38" s="40" t="s">
        <v>8172</v>
      </c>
      <c r="J38" s="43" t="e">
        <f>K38-1</f>
        <v>#REF!</v>
      </c>
      <c r="K38" s="43" t="e">
        <f>J26</f>
        <v>#REF!</v>
      </c>
      <c r="L38" s="40" t="s">
        <v>8173</v>
      </c>
      <c r="M38" s="48" t="s">
        <v>6196</v>
      </c>
      <c r="N38" s="40">
        <v>100</v>
      </c>
      <c r="O38" s="56" t="s">
        <v>7909</v>
      </c>
    </row>
    <row r="39" spans="1:15" hidden="1">
      <c r="A39" s="48" t="s">
        <v>8216</v>
      </c>
      <c r="B39" s="48" t="s">
        <v>65</v>
      </c>
      <c r="C39" s="48" t="s">
        <v>65</v>
      </c>
      <c r="D39" s="49" t="s">
        <v>25</v>
      </c>
      <c r="F39" s="41" t="s">
        <v>55</v>
      </c>
      <c r="G39" s="74" t="s">
        <v>8230</v>
      </c>
      <c r="H39" s="40" t="s">
        <v>7904</v>
      </c>
      <c r="I39" s="40" t="s">
        <v>8172</v>
      </c>
      <c r="J39" s="43" t="e">
        <f>K38</f>
        <v>#REF!</v>
      </c>
      <c r="K39" s="67" t="e">
        <f>J39+1</f>
        <v>#REF!</v>
      </c>
      <c r="L39" s="40" t="s">
        <v>8173</v>
      </c>
      <c r="M39" s="48" t="s">
        <v>6196</v>
      </c>
      <c r="N39" s="40">
        <v>0</v>
      </c>
      <c r="O39" s="56" t="s">
        <v>7909</v>
      </c>
    </row>
    <row r="40" spans="1:15" hidden="1">
      <c r="A40" s="48" t="s">
        <v>8207</v>
      </c>
      <c r="B40" s="48" t="s">
        <v>52</v>
      </c>
      <c r="C40" s="48" t="s">
        <v>65</v>
      </c>
      <c r="D40" s="49" t="s">
        <v>25</v>
      </c>
      <c r="F40" s="41" t="s">
        <v>55</v>
      </c>
      <c r="G40" s="51" t="s">
        <v>8231</v>
      </c>
      <c r="H40" s="40" t="s">
        <v>7904</v>
      </c>
      <c r="I40" s="40" t="s">
        <v>8172</v>
      </c>
      <c r="J40" s="43" t="e">
        <f>K39</f>
        <v>#REF!</v>
      </c>
      <c r="K40" s="67" t="e">
        <f>J40+1</f>
        <v>#REF!</v>
      </c>
      <c r="L40" s="40" t="s">
        <v>11</v>
      </c>
      <c r="M40" s="48" t="s">
        <v>128</v>
      </c>
      <c r="N40" s="40">
        <v>100</v>
      </c>
      <c r="O40" s="56" t="s">
        <v>7909</v>
      </c>
    </row>
    <row r="41" spans="1:15" hidden="1">
      <c r="A41" s="40" t="s">
        <v>6620</v>
      </c>
      <c r="B41" s="48" t="s">
        <v>52</v>
      </c>
      <c r="C41" s="48" t="s">
        <v>52</v>
      </c>
      <c r="D41" s="47" t="s">
        <v>26</v>
      </c>
      <c r="F41" s="41" t="s">
        <v>55</v>
      </c>
      <c r="G41" s="51" t="s">
        <v>8232</v>
      </c>
      <c r="H41" s="40" t="s">
        <v>7904</v>
      </c>
      <c r="I41" s="40" t="s">
        <v>8172</v>
      </c>
      <c r="J41" s="43" t="e">
        <f>K40</f>
        <v>#REF!</v>
      </c>
      <c r="K41" s="67" t="e">
        <f>J41+1</f>
        <v>#REF!</v>
      </c>
      <c r="L41" s="40" t="s">
        <v>8173</v>
      </c>
      <c r="M41" s="48" t="s">
        <v>149</v>
      </c>
      <c r="N41" s="40">
        <v>100</v>
      </c>
      <c r="O41" s="56" t="s">
        <v>7909</v>
      </c>
    </row>
    <row r="42" spans="1:15" hidden="1">
      <c r="A42" s="48" t="s">
        <v>7213</v>
      </c>
      <c r="B42" s="46" t="s">
        <v>65</v>
      </c>
      <c r="C42" s="46" t="s">
        <v>65</v>
      </c>
      <c r="D42" s="48" t="s">
        <v>25</v>
      </c>
      <c r="F42" s="49" t="s">
        <v>6175</v>
      </c>
      <c r="G42" s="74" t="s">
        <v>8233</v>
      </c>
      <c r="H42" s="40" t="s">
        <v>7904</v>
      </c>
      <c r="I42" s="40" t="s">
        <v>8172</v>
      </c>
      <c r="J42" s="43" t="e">
        <f>K42-1</f>
        <v>#VALUE!</v>
      </c>
      <c r="K42" s="43" t="e">
        <f>J30</f>
        <v>#VALUE!</v>
      </c>
      <c r="L42" s="40" t="s">
        <v>8173</v>
      </c>
      <c r="M42" s="40" t="s">
        <v>14</v>
      </c>
      <c r="N42" s="40">
        <v>100</v>
      </c>
      <c r="O42" s="56" t="s">
        <v>7909</v>
      </c>
    </row>
    <row r="43" spans="1:15" hidden="1">
      <c r="A43" s="48" t="s">
        <v>8234</v>
      </c>
      <c r="B43" s="48" t="s">
        <v>65</v>
      </c>
      <c r="C43" s="48" t="s">
        <v>65</v>
      </c>
      <c r="D43" s="48" t="s">
        <v>25</v>
      </c>
      <c r="F43" s="48" t="s">
        <v>6175</v>
      </c>
      <c r="G43" s="74" t="s">
        <v>8235</v>
      </c>
      <c r="H43" s="40" t="s">
        <v>7904</v>
      </c>
      <c r="I43" s="40" t="s">
        <v>8172</v>
      </c>
      <c r="J43" s="43" t="e">
        <f>K43-1</f>
        <v>#REF!</v>
      </c>
      <c r="K43" s="43" t="e">
        <f>J31</f>
        <v>#REF!</v>
      </c>
      <c r="L43" s="40" t="s">
        <v>8173</v>
      </c>
      <c r="M43" s="48" t="s">
        <v>149</v>
      </c>
      <c r="N43" s="40">
        <v>100</v>
      </c>
      <c r="O43" s="56" t="s">
        <v>7909</v>
      </c>
    </row>
    <row r="44" spans="1:15" hidden="1">
      <c r="A44" s="48" t="s">
        <v>8236</v>
      </c>
      <c r="B44" s="48" t="s">
        <v>65</v>
      </c>
      <c r="C44" s="48" t="s">
        <v>65</v>
      </c>
      <c r="D44" s="48" t="s">
        <v>25</v>
      </c>
      <c r="F44" s="48" t="s">
        <v>6175</v>
      </c>
      <c r="G44" s="74" t="s">
        <v>8237</v>
      </c>
      <c r="H44" s="40" t="s">
        <v>7904</v>
      </c>
      <c r="I44" s="40" t="s">
        <v>8172</v>
      </c>
      <c r="J44" s="43" t="e">
        <f>K44-1</f>
        <v>#REF!</v>
      </c>
      <c r="K44" s="43" t="e">
        <f>J32</f>
        <v>#REF!</v>
      </c>
      <c r="L44" s="40" t="s">
        <v>11</v>
      </c>
      <c r="M44" s="48" t="s">
        <v>6218</v>
      </c>
      <c r="N44" s="40">
        <v>100</v>
      </c>
      <c r="O44" s="56" t="s">
        <v>7909</v>
      </c>
    </row>
    <row r="45" spans="1:15" hidden="1">
      <c r="A45" s="48" t="s">
        <v>8190</v>
      </c>
      <c r="B45" s="40" t="s">
        <v>108</v>
      </c>
      <c r="C45" s="48" t="s">
        <v>65</v>
      </c>
      <c r="D45" s="48" t="s">
        <v>24</v>
      </c>
      <c r="F45" s="41" t="s">
        <v>55</v>
      </c>
      <c r="G45" s="74" t="s">
        <v>8238</v>
      </c>
      <c r="H45" s="40" t="s">
        <v>7904</v>
      </c>
      <c r="I45" s="40" t="s">
        <v>8172</v>
      </c>
      <c r="J45" s="43" t="e">
        <f>K44</f>
        <v>#REF!</v>
      </c>
      <c r="K45" s="67" t="e">
        <f>J45+1</f>
        <v>#REF!</v>
      </c>
      <c r="L45" s="48" t="s">
        <v>8173</v>
      </c>
      <c r="M45" s="48" t="s">
        <v>14</v>
      </c>
      <c r="N45" s="40">
        <v>100</v>
      </c>
      <c r="O45" s="56" t="s">
        <v>7909</v>
      </c>
    </row>
    <row r="46" spans="1:15" hidden="1">
      <c r="A46" s="48" t="s">
        <v>6209</v>
      </c>
      <c r="B46" s="48" t="s">
        <v>108</v>
      </c>
      <c r="C46" s="46" t="s">
        <v>65</v>
      </c>
      <c r="D46" s="48" t="s">
        <v>24</v>
      </c>
      <c r="F46" s="49" t="s">
        <v>6175</v>
      </c>
      <c r="G46" s="74" t="s">
        <v>8239</v>
      </c>
      <c r="H46" s="40" t="s">
        <v>7904</v>
      </c>
      <c r="I46" s="40" t="s">
        <v>8172</v>
      </c>
      <c r="J46" s="43" t="e">
        <f>K46-1</f>
        <v>#REF!</v>
      </c>
      <c r="K46" s="43" t="e">
        <f>J34</f>
        <v>#REF!</v>
      </c>
      <c r="L46" s="40" t="s">
        <v>8173</v>
      </c>
      <c r="M46" s="48" t="s">
        <v>5488</v>
      </c>
      <c r="N46" s="40">
        <v>100</v>
      </c>
      <c r="O46" s="56" t="s">
        <v>7909</v>
      </c>
    </row>
    <row r="47" spans="1:15" hidden="1">
      <c r="A47" s="48" t="s">
        <v>6209</v>
      </c>
      <c r="B47" s="48" t="s">
        <v>108</v>
      </c>
      <c r="C47" s="46" t="s">
        <v>65</v>
      </c>
      <c r="D47" s="48" t="s">
        <v>24</v>
      </c>
      <c r="F47" s="49" t="s">
        <v>6175</v>
      </c>
      <c r="G47" s="74" t="s">
        <v>8240</v>
      </c>
      <c r="H47" s="40" t="s">
        <v>7904</v>
      </c>
      <c r="I47" s="40" t="s">
        <v>8172</v>
      </c>
      <c r="J47" s="43" t="e">
        <f>K47-1</f>
        <v>#REF!</v>
      </c>
      <c r="K47" s="43" t="e">
        <f>J35</f>
        <v>#REF!</v>
      </c>
      <c r="L47" s="40" t="s">
        <v>8173</v>
      </c>
      <c r="M47" s="48" t="s">
        <v>5488</v>
      </c>
      <c r="N47" s="40">
        <v>100</v>
      </c>
      <c r="O47" s="56" t="s">
        <v>7909</v>
      </c>
    </row>
    <row r="48" spans="1:15" hidden="1">
      <c r="A48" s="49" t="s">
        <v>8241</v>
      </c>
      <c r="B48" s="48" t="s">
        <v>108</v>
      </c>
      <c r="C48" s="49" t="s">
        <v>65</v>
      </c>
      <c r="D48" s="49" t="s">
        <v>24</v>
      </c>
      <c r="E48" s="49" t="s">
        <v>8242</v>
      </c>
      <c r="F48" s="49" t="s">
        <v>6175</v>
      </c>
      <c r="G48" s="49" t="s">
        <v>8243</v>
      </c>
      <c r="H48" s="41" t="s">
        <v>1048</v>
      </c>
      <c r="I48" s="41" t="s">
        <v>7888</v>
      </c>
      <c r="J48" s="41"/>
      <c r="K48" s="40"/>
    </row>
    <row r="49" spans="1:15" hidden="1">
      <c r="A49" s="49" t="s">
        <v>8241</v>
      </c>
      <c r="B49" s="48" t="s">
        <v>108</v>
      </c>
      <c r="C49" s="49" t="s">
        <v>65</v>
      </c>
      <c r="D49" s="49" t="s">
        <v>24</v>
      </c>
      <c r="E49" s="49" t="s">
        <v>8242</v>
      </c>
      <c r="F49" s="49" t="s">
        <v>6175</v>
      </c>
      <c r="G49" s="49" t="s">
        <v>8243</v>
      </c>
      <c r="H49" s="41" t="s">
        <v>1048</v>
      </c>
      <c r="I49" s="41" t="s">
        <v>8244</v>
      </c>
      <c r="J49" s="42">
        <v>41183</v>
      </c>
      <c r="K49" s="40"/>
    </row>
    <row r="50" spans="1:15" hidden="1">
      <c r="A50" s="49" t="s">
        <v>8241</v>
      </c>
      <c r="B50" s="48" t="s">
        <v>108</v>
      </c>
      <c r="C50" s="49" t="s">
        <v>65</v>
      </c>
      <c r="D50" s="49" t="s">
        <v>24</v>
      </c>
      <c r="E50" s="49" t="s">
        <v>8242</v>
      </c>
      <c r="F50" s="49" t="s">
        <v>6175</v>
      </c>
      <c r="G50" s="49" t="s">
        <v>8243</v>
      </c>
      <c r="H50" s="41" t="s">
        <v>1048</v>
      </c>
      <c r="I50" s="41" t="s">
        <v>7889</v>
      </c>
      <c r="J50" s="42">
        <v>41278</v>
      </c>
      <c r="K50" s="40"/>
    </row>
    <row r="51" spans="1:15" hidden="1">
      <c r="A51" s="49" t="s">
        <v>8241</v>
      </c>
      <c r="B51" s="48" t="s">
        <v>108</v>
      </c>
      <c r="C51" s="49" t="s">
        <v>65</v>
      </c>
      <c r="D51" s="49" t="s">
        <v>24</v>
      </c>
      <c r="E51" s="49" t="s">
        <v>8242</v>
      </c>
      <c r="F51" s="49" t="s">
        <v>6175</v>
      </c>
      <c r="G51" s="49" t="s">
        <v>8243</v>
      </c>
      <c r="H51" s="41" t="s">
        <v>1048</v>
      </c>
      <c r="I51" s="41" t="s">
        <v>7890</v>
      </c>
      <c r="J51" s="42">
        <v>41368</v>
      </c>
      <c r="K51" s="40"/>
    </row>
    <row r="52" spans="1:15" hidden="1">
      <c r="A52" s="49" t="s">
        <v>8241</v>
      </c>
      <c r="B52" s="48" t="s">
        <v>108</v>
      </c>
      <c r="C52" s="49" t="s">
        <v>65</v>
      </c>
      <c r="D52" s="49" t="s">
        <v>24</v>
      </c>
      <c r="E52" s="49" t="s">
        <v>8242</v>
      </c>
      <c r="F52" s="49" t="s">
        <v>6175</v>
      </c>
      <c r="G52" s="49" t="s">
        <v>8243</v>
      </c>
      <c r="H52" s="41" t="s">
        <v>1048</v>
      </c>
      <c r="I52" s="41" t="s">
        <v>7891</v>
      </c>
      <c r="J52" s="42">
        <v>41404</v>
      </c>
      <c r="K52" s="40"/>
    </row>
    <row r="53" spans="1:15" hidden="1">
      <c r="A53" s="49" t="s">
        <v>8241</v>
      </c>
      <c r="B53" s="48" t="s">
        <v>108</v>
      </c>
      <c r="C53" s="49" t="s">
        <v>65</v>
      </c>
      <c r="D53" s="49" t="s">
        <v>24</v>
      </c>
      <c r="E53" s="49" t="s">
        <v>8242</v>
      </c>
      <c r="F53" s="49" t="s">
        <v>6175</v>
      </c>
      <c r="G53" s="49" t="s">
        <v>8243</v>
      </c>
      <c r="H53" s="41" t="s">
        <v>1048</v>
      </c>
      <c r="I53" s="41" t="s">
        <v>7892</v>
      </c>
      <c r="J53" s="41"/>
      <c r="K53" s="40"/>
    </row>
    <row r="54" spans="1:15" hidden="1">
      <c r="A54" s="49" t="s">
        <v>8241</v>
      </c>
      <c r="B54" s="48" t="s">
        <v>108</v>
      </c>
      <c r="C54" s="49" t="s">
        <v>65</v>
      </c>
      <c r="D54" s="49" t="s">
        <v>24</v>
      </c>
      <c r="E54" s="49" t="s">
        <v>8242</v>
      </c>
      <c r="F54" s="49" t="s">
        <v>6175</v>
      </c>
      <c r="G54" s="49" t="s">
        <v>8243</v>
      </c>
      <c r="H54" s="41" t="s">
        <v>1048</v>
      </c>
      <c r="I54" s="41" t="s">
        <v>7893</v>
      </c>
      <c r="J54" s="41"/>
      <c r="K54" s="40"/>
    </row>
    <row r="55" spans="1:15" hidden="1">
      <c r="A55" s="49" t="s">
        <v>8241</v>
      </c>
      <c r="B55" s="48" t="s">
        <v>108</v>
      </c>
      <c r="C55" s="49" t="s">
        <v>65</v>
      </c>
      <c r="D55" s="49" t="s">
        <v>24</v>
      </c>
      <c r="E55" s="49" t="s">
        <v>8242</v>
      </c>
      <c r="F55" s="49" t="s">
        <v>6175</v>
      </c>
      <c r="G55" s="49" t="s">
        <v>8243</v>
      </c>
      <c r="H55" s="41" t="s">
        <v>1048</v>
      </c>
      <c r="I55" s="41" t="s">
        <v>7894</v>
      </c>
      <c r="J55" s="41"/>
      <c r="K55" s="40"/>
    </row>
    <row r="56" spans="1:15" ht="26.45" hidden="1">
      <c r="A56" s="48" t="s">
        <v>8241</v>
      </c>
      <c r="B56" s="48" t="s">
        <v>108</v>
      </c>
      <c r="C56" s="48" t="s">
        <v>65</v>
      </c>
      <c r="D56" s="48" t="s">
        <v>24</v>
      </c>
      <c r="E56" s="48" t="s">
        <v>8242</v>
      </c>
      <c r="F56" s="49" t="s">
        <v>6175</v>
      </c>
      <c r="G56" s="48" t="s">
        <v>8243</v>
      </c>
      <c r="H56" s="40" t="s">
        <v>7895</v>
      </c>
      <c r="I56" s="40" t="s">
        <v>8245</v>
      </c>
      <c r="J56" s="43">
        <f>J49</f>
        <v>41183</v>
      </c>
      <c r="K56" s="43">
        <f>J56+10</f>
        <v>41193</v>
      </c>
      <c r="L56" s="40" t="s">
        <v>11</v>
      </c>
      <c r="M56" s="48" t="s">
        <v>4365</v>
      </c>
      <c r="N56" s="40">
        <v>100</v>
      </c>
      <c r="O56" s="39" t="s">
        <v>8246</v>
      </c>
    </row>
    <row r="57" spans="1:15" ht="47.25" customHeight="1">
      <c r="A57" s="48" t="s">
        <v>8241</v>
      </c>
      <c r="B57" s="48" t="s">
        <v>108</v>
      </c>
      <c r="C57" s="48" t="s">
        <v>65</v>
      </c>
      <c r="D57" s="48" t="s">
        <v>24</v>
      </c>
      <c r="E57" s="48" t="s">
        <v>8242</v>
      </c>
      <c r="F57" s="49" t="s">
        <v>6175</v>
      </c>
      <c r="G57" s="48" t="s">
        <v>8243</v>
      </c>
      <c r="H57" s="40" t="s">
        <v>7898</v>
      </c>
      <c r="I57" s="40" t="s">
        <v>8247</v>
      </c>
      <c r="J57" s="43">
        <f>K56</f>
        <v>41193</v>
      </c>
      <c r="K57" s="43">
        <f>J57+2</f>
        <v>41195</v>
      </c>
      <c r="L57" s="40" t="s">
        <v>11</v>
      </c>
      <c r="M57" s="48" t="s">
        <v>4365</v>
      </c>
      <c r="N57" s="40" t="s">
        <v>84</v>
      </c>
      <c r="O57" s="73" t="s">
        <v>8248</v>
      </c>
    </row>
    <row r="58" spans="1:15" hidden="1">
      <c r="A58" s="48" t="s">
        <v>8241</v>
      </c>
      <c r="B58" s="48" t="s">
        <v>108</v>
      </c>
      <c r="C58" s="48" t="s">
        <v>65</v>
      </c>
      <c r="D58" s="48" t="s">
        <v>24</v>
      </c>
      <c r="E58" s="48" t="s">
        <v>8242</v>
      </c>
      <c r="F58" s="49" t="s">
        <v>6175</v>
      </c>
      <c r="G58" s="48" t="s">
        <v>8243</v>
      </c>
      <c r="H58" s="40" t="s">
        <v>7901</v>
      </c>
      <c r="I58" s="40" t="s">
        <v>7902</v>
      </c>
      <c r="J58" s="43">
        <f>K57</f>
        <v>41195</v>
      </c>
      <c r="K58" s="43">
        <f>J59</f>
        <v>41262</v>
      </c>
      <c r="L58" s="40" t="s">
        <v>11</v>
      </c>
      <c r="M58" s="48" t="s">
        <v>4365</v>
      </c>
      <c r="N58" s="40" t="s">
        <v>84</v>
      </c>
      <c r="O58" s="39"/>
    </row>
    <row r="59" spans="1:15" hidden="1">
      <c r="A59" s="48" t="s">
        <v>8241</v>
      </c>
      <c r="B59" s="48" t="s">
        <v>108</v>
      </c>
      <c r="C59" s="48" t="s">
        <v>65</v>
      </c>
      <c r="D59" s="48" t="s">
        <v>24</v>
      </c>
      <c r="E59" s="48" t="s">
        <v>8242</v>
      </c>
      <c r="F59" s="49" t="s">
        <v>6175</v>
      </c>
      <c r="G59" s="48" t="s">
        <v>8243</v>
      </c>
      <c r="H59" s="40" t="s">
        <v>7904</v>
      </c>
      <c r="I59" s="40" t="s">
        <v>7905</v>
      </c>
      <c r="J59" s="43">
        <f>K59-5</f>
        <v>41262</v>
      </c>
      <c r="K59" s="43">
        <f>J60</f>
        <v>41267</v>
      </c>
      <c r="L59" s="40" t="s">
        <v>11</v>
      </c>
      <c r="M59" s="48" t="s">
        <v>4365</v>
      </c>
      <c r="N59" s="40" t="s">
        <v>84</v>
      </c>
      <c r="O59" s="39"/>
    </row>
    <row r="60" spans="1:15" hidden="1">
      <c r="A60" s="48" t="s">
        <v>8241</v>
      </c>
      <c r="B60" s="48" t="s">
        <v>108</v>
      </c>
      <c r="C60" s="48" t="s">
        <v>65</v>
      </c>
      <c r="D60" s="48" t="s">
        <v>24</v>
      </c>
      <c r="E60" s="48" t="s">
        <v>8242</v>
      </c>
      <c r="F60" s="49" t="s">
        <v>6175</v>
      </c>
      <c r="G60" s="48" t="s">
        <v>8243</v>
      </c>
      <c r="H60" s="40" t="s">
        <v>7904</v>
      </c>
      <c r="I60" s="40" t="s">
        <v>8249</v>
      </c>
      <c r="J60" s="43">
        <f>K60-5</f>
        <v>41267</v>
      </c>
      <c r="K60" s="43">
        <f>J61</f>
        <v>41272</v>
      </c>
      <c r="L60" s="40" t="s">
        <v>11</v>
      </c>
      <c r="M60" s="48" t="s">
        <v>4365</v>
      </c>
      <c r="N60" s="40" t="s">
        <v>84</v>
      </c>
      <c r="O60" s="39"/>
    </row>
    <row r="61" spans="1:15" hidden="1">
      <c r="A61" s="48" t="s">
        <v>8241</v>
      </c>
      <c r="B61" s="48" t="s">
        <v>108</v>
      </c>
      <c r="C61" s="48" t="s">
        <v>65</v>
      </c>
      <c r="D61" s="48" t="s">
        <v>24</v>
      </c>
      <c r="E61" s="48" t="s">
        <v>8242</v>
      </c>
      <c r="F61" s="49" t="s">
        <v>6175</v>
      </c>
      <c r="G61" s="48" t="s">
        <v>8243</v>
      </c>
      <c r="H61" s="40" t="s">
        <v>7904</v>
      </c>
      <c r="I61" s="40" t="s">
        <v>7907</v>
      </c>
      <c r="J61" s="43">
        <f>K61-5</f>
        <v>41272</v>
      </c>
      <c r="K61" s="43">
        <f>J62</f>
        <v>41277</v>
      </c>
      <c r="L61" s="40" t="s">
        <v>11</v>
      </c>
      <c r="M61" s="48" t="s">
        <v>4365</v>
      </c>
      <c r="N61" s="40" t="s">
        <v>84</v>
      </c>
      <c r="O61" s="39"/>
    </row>
    <row r="62" spans="1:15" hidden="1">
      <c r="A62" s="48" t="s">
        <v>8241</v>
      </c>
      <c r="B62" s="48" t="s">
        <v>108</v>
      </c>
      <c r="C62" s="48" t="s">
        <v>65</v>
      </c>
      <c r="D62" s="48" t="s">
        <v>24</v>
      </c>
      <c r="E62" s="48" t="s">
        <v>8242</v>
      </c>
      <c r="F62" s="49" t="s">
        <v>6175</v>
      </c>
      <c r="G62" s="48" t="s">
        <v>8243</v>
      </c>
      <c r="H62" s="40" t="s">
        <v>7904</v>
      </c>
      <c r="I62" s="40" t="s">
        <v>8172</v>
      </c>
      <c r="J62" s="43">
        <f>K62-1</f>
        <v>41277</v>
      </c>
      <c r="K62" s="43">
        <f>J50</f>
        <v>41278</v>
      </c>
      <c r="L62" s="40" t="s">
        <v>11</v>
      </c>
      <c r="M62" s="48" t="s">
        <v>4365</v>
      </c>
      <c r="N62" s="40" t="s">
        <v>84</v>
      </c>
      <c r="O62" s="39" t="s">
        <v>8250</v>
      </c>
    </row>
    <row r="63" spans="1:15" hidden="1">
      <c r="A63" s="49" t="s">
        <v>8169</v>
      </c>
      <c r="B63" s="49" t="s">
        <v>108</v>
      </c>
      <c r="C63" s="47" t="s">
        <v>65</v>
      </c>
      <c r="D63" s="49" t="s">
        <v>24</v>
      </c>
      <c r="E63" s="49" t="s">
        <v>8170</v>
      </c>
      <c r="F63" s="41" t="s">
        <v>5399</v>
      </c>
      <c r="G63" s="49" t="s">
        <v>8171</v>
      </c>
      <c r="H63" s="41" t="s">
        <v>1048</v>
      </c>
      <c r="I63" s="41" t="s">
        <v>7888</v>
      </c>
      <c r="J63" s="41"/>
      <c r="K63" s="40"/>
      <c r="L63" s="40"/>
      <c r="M63" s="40"/>
    </row>
    <row r="64" spans="1:15" hidden="1">
      <c r="A64" s="49" t="s">
        <v>8169</v>
      </c>
      <c r="B64" s="49" t="s">
        <v>108</v>
      </c>
      <c r="C64" s="47" t="s">
        <v>65</v>
      </c>
      <c r="D64" s="49" t="s">
        <v>24</v>
      </c>
      <c r="E64" s="49" t="s">
        <v>8170</v>
      </c>
      <c r="F64" s="41" t="s">
        <v>5399</v>
      </c>
      <c r="G64" s="49" t="s">
        <v>8171</v>
      </c>
      <c r="H64" s="41" t="s">
        <v>1048</v>
      </c>
      <c r="I64" s="41" t="s">
        <v>8244</v>
      </c>
      <c r="J64" s="42">
        <v>41659</v>
      </c>
      <c r="K64" s="40"/>
      <c r="L64" s="40"/>
      <c r="M64" s="40"/>
    </row>
    <row r="65" spans="1:15" hidden="1">
      <c r="A65" s="49" t="s">
        <v>8169</v>
      </c>
      <c r="B65" s="49" t="s">
        <v>108</v>
      </c>
      <c r="C65" s="47" t="s">
        <v>65</v>
      </c>
      <c r="D65" s="49" t="s">
        <v>24</v>
      </c>
      <c r="E65" s="49" t="s">
        <v>8170</v>
      </c>
      <c r="F65" s="41" t="s">
        <v>5399</v>
      </c>
      <c r="G65" s="49" t="s">
        <v>8171</v>
      </c>
      <c r="H65" s="41" t="s">
        <v>1048</v>
      </c>
      <c r="I65" s="41" t="s">
        <v>7889</v>
      </c>
      <c r="J65" s="42">
        <v>42251</v>
      </c>
      <c r="K65" s="40"/>
      <c r="L65" s="40"/>
      <c r="M65" s="40"/>
    </row>
    <row r="66" spans="1:15" hidden="1">
      <c r="A66" s="49" t="s">
        <v>8169</v>
      </c>
      <c r="B66" s="49" t="s">
        <v>108</v>
      </c>
      <c r="C66" s="47" t="s">
        <v>65</v>
      </c>
      <c r="D66" s="49" t="s">
        <v>24</v>
      </c>
      <c r="E66" s="49" t="s">
        <v>8170</v>
      </c>
      <c r="F66" s="41" t="s">
        <v>5399</v>
      </c>
      <c r="G66" s="49" t="s">
        <v>8171</v>
      </c>
      <c r="H66" s="41" t="s">
        <v>1048</v>
      </c>
      <c r="I66" s="41" t="s">
        <v>7890</v>
      </c>
      <c r="J66" s="41"/>
      <c r="K66" s="40"/>
      <c r="L66" s="40"/>
      <c r="M66" s="40"/>
    </row>
    <row r="67" spans="1:15" hidden="1">
      <c r="A67" s="49" t="s">
        <v>8169</v>
      </c>
      <c r="B67" s="49" t="s">
        <v>108</v>
      </c>
      <c r="C67" s="47" t="s">
        <v>65</v>
      </c>
      <c r="D67" s="49" t="s">
        <v>24</v>
      </c>
      <c r="E67" s="49" t="s">
        <v>8170</v>
      </c>
      <c r="F67" s="41" t="s">
        <v>5399</v>
      </c>
      <c r="G67" s="49" t="s">
        <v>8171</v>
      </c>
      <c r="H67" s="41" t="s">
        <v>1048</v>
      </c>
      <c r="I67" s="41" t="s">
        <v>7891</v>
      </c>
      <c r="J67" s="41"/>
      <c r="K67" s="40"/>
      <c r="L67" s="40"/>
      <c r="M67" s="40"/>
    </row>
    <row r="68" spans="1:15" hidden="1">
      <c r="A68" s="49" t="s">
        <v>8169</v>
      </c>
      <c r="B68" s="49" t="s">
        <v>108</v>
      </c>
      <c r="C68" s="47" t="s">
        <v>65</v>
      </c>
      <c r="D68" s="49" t="s">
        <v>24</v>
      </c>
      <c r="E68" s="49" t="s">
        <v>8170</v>
      </c>
      <c r="F68" s="41" t="s">
        <v>5399</v>
      </c>
      <c r="G68" s="49" t="s">
        <v>8171</v>
      </c>
      <c r="H68" s="41" t="s">
        <v>1048</v>
      </c>
      <c r="I68" s="41" t="s">
        <v>7892</v>
      </c>
      <c r="J68" s="42">
        <v>42328</v>
      </c>
      <c r="K68" s="40"/>
      <c r="L68" s="40"/>
      <c r="M68" s="40"/>
    </row>
    <row r="69" spans="1:15" hidden="1">
      <c r="A69" s="49" t="s">
        <v>8169</v>
      </c>
      <c r="B69" s="49" t="s">
        <v>108</v>
      </c>
      <c r="C69" s="47" t="s">
        <v>65</v>
      </c>
      <c r="D69" s="49" t="s">
        <v>24</v>
      </c>
      <c r="E69" s="49" t="s">
        <v>8170</v>
      </c>
      <c r="F69" s="41" t="s">
        <v>5399</v>
      </c>
      <c r="G69" s="49" t="s">
        <v>8171</v>
      </c>
      <c r="H69" s="41" t="s">
        <v>1048</v>
      </c>
      <c r="I69" s="41" t="s">
        <v>7893</v>
      </c>
      <c r="J69" s="41"/>
      <c r="K69" s="40"/>
      <c r="L69" s="40"/>
      <c r="M69" s="40"/>
    </row>
    <row r="70" spans="1:15" hidden="1">
      <c r="A70" s="49" t="s">
        <v>8169</v>
      </c>
      <c r="B70" s="49" t="s">
        <v>108</v>
      </c>
      <c r="C70" s="47" t="s">
        <v>65</v>
      </c>
      <c r="D70" s="49" t="s">
        <v>24</v>
      </c>
      <c r="E70" s="49" t="s">
        <v>8170</v>
      </c>
      <c r="F70" s="41" t="s">
        <v>5399</v>
      </c>
      <c r="G70" s="49" t="s">
        <v>8171</v>
      </c>
      <c r="H70" s="41" t="s">
        <v>1048</v>
      </c>
      <c r="I70" s="41" t="s">
        <v>7894</v>
      </c>
      <c r="J70" s="41"/>
      <c r="K70" s="40"/>
      <c r="L70" s="40"/>
      <c r="M70" s="40"/>
    </row>
    <row r="71" spans="1:15">
      <c r="A71" s="48" t="s">
        <v>8169</v>
      </c>
      <c r="B71" s="48" t="s">
        <v>108</v>
      </c>
      <c r="C71" s="46" t="s">
        <v>65</v>
      </c>
      <c r="D71" s="48" t="s">
        <v>24</v>
      </c>
      <c r="E71" s="48" t="s">
        <v>8170</v>
      </c>
      <c r="F71" s="41" t="s">
        <v>5399</v>
      </c>
      <c r="G71" s="48" t="s">
        <v>8171</v>
      </c>
      <c r="H71" s="40" t="s">
        <v>7895</v>
      </c>
      <c r="I71" s="40" t="s">
        <v>8245</v>
      </c>
      <c r="J71" s="43">
        <f>J64</f>
        <v>41659</v>
      </c>
      <c r="K71" s="43">
        <f>J71+30</f>
        <v>41689</v>
      </c>
      <c r="L71" s="40" t="s">
        <v>8173</v>
      </c>
      <c r="M71" s="48" t="s">
        <v>145</v>
      </c>
      <c r="N71" s="48">
        <v>100</v>
      </c>
      <c r="O71" s="56" t="s">
        <v>8251</v>
      </c>
    </row>
    <row r="72" spans="1:15">
      <c r="A72" s="48" t="s">
        <v>8169</v>
      </c>
      <c r="B72" s="48" t="s">
        <v>108</v>
      </c>
      <c r="C72" s="46" t="s">
        <v>65</v>
      </c>
      <c r="D72" s="48" t="s">
        <v>24</v>
      </c>
      <c r="E72" s="48" t="s">
        <v>8170</v>
      </c>
      <c r="F72" s="41" t="s">
        <v>5399</v>
      </c>
      <c r="G72" s="48" t="s">
        <v>8171</v>
      </c>
      <c r="H72" s="40" t="s">
        <v>7898</v>
      </c>
      <c r="I72" s="40" t="s">
        <v>8247</v>
      </c>
      <c r="J72" s="43">
        <f t="shared" ref="J72:J77" si="4">K71</f>
        <v>41689</v>
      </c>
      <c r="K72" s="43">
        <f>J72+5</f>
        <v>41694</v>
      </c>
      <c r="L72" s="40" t="s">
        <v>8173</v>
      </c>
      <c r="M72" s="48" t="s">
        <v>8252</v>
      </c>
      <c r="N72" s="48">
        <v>100</v>
      </c>
    </row>
    <row r="73" spans="1:15" hidden="1">
      <c r="A73" s="48" t="s">
        <v>8169</v>
      </c>
      <c r="B73" s="48" t="s">
        <v>108</v>
      </c>
      <c r="C73" s="46" t="s">
        <v>65</v>
      </c>
      <c r="D73" s="48" t="s">
        <v>24</v>
      </c>
      <c r="E73" s="48" t="s">
        <v>8170</v>
      </c>
      <c r="F73" s="41" t="s">
        <v>5399</v>
      </c>
      <c r="G73" s="48" t="s">
        <v>8171</v>
      </c>
      <c r="H73" s="40" t="s">
        <v>8253</v>
      </c>
      <c r="I73" s="40" t="s">
        <v>8254</v>
      </c>
      <c r="J73" s="43">
        <f t="shared" si="4"/>
        <v>41694</v>
      </c>
      <c r="K73" s="43">
        <f>J73+30</f>
        <v>41724</v>
      </c>
      <c r="L73" s="40" t="s">
        <v>8173</v>
      </c>
      <c r="M73" s="48" t="s">
        <v>5488</v>
      </c>
      <c r="N73" s="48">
        <v>100</v>
      </c>
      <c r="O73" s="56" t="s">
        <v>8255</v>
      </c>
    </row>
    <row r="74" spans="1:15" hidden="1">
      <c r="A74" s="48" t="s">
        <v>8169</v>
      </c>
      <c r="B74" s="48" t="s">
        <v>108</v>
      </c>
      <c r="C74" s="46" t="s">
        <v>65</v>
      </c>
      <c r="D74" s="48" t="s">
        <v>24</v>
      </c>
      <c r="E74" s="48" t="s">
        <v>8170</v>
      </c>
      <c r="F74" s="41" t="s">
        <v>5399</v>
      </c>
      <c r="G74" s="48" t="s">
        <v>8171</v>
      </c>
      <c r="H74" s="40" t="s">
        <v>8256</v>
      </c>
      <c r="I74" s="40" t="s">
        <v>8257</v>
      </c>
      <c r="J74" s="43">
        <f t="shared" si="4"/>
        <v>41724</v>
      </c>
      <c r="K74" s="43">
        <f>K73+10</f>
        <v>41734</v>
      </c>
      <c r="L74" s="40" t="s">
        <v>8173</v>
      </c>
      <c r="M74" s="48" t="s">
        <v>5488</v>
      </c>
      <c r="N74" s="48">
        <v>100</v>
      </c>
      <c r="O74" s="56" t="s">
        <v>8258</v>
      </c>
    </row>
    <row r="75" spans="1:15" hidden="1">
      <c r="A75" s="48" t="s">
        <v>8169</v>
      </c>
      <c r="B75" s="48" t="s">
        <v>108</v>
      </c>
      <c r="C75" s="46" t="s">
        <v>65</v>
      </c>
      <c r="D75" s="48" t="s">
        <v>24</v>
      </c>
      <c r="E75" s="48" t="s">
        <v>8170</v>
      </c>
      <c r="F75" s="41" t="s">
        <v>5399</v>
      </c>
      <c r="G75" s="48" t="s">
        <v>8171</v>
      </c>
      <c r="H75" s="40" t="s">
        <v>8256</v>
      </c>
      <c r="I75" s="40" t="s">
        <v>8249</v>
      </c>
      <c r="J75" s="43">
        <f t="shared" si="4"/>
        <v>41734</v>
      </c>
      <c r="K75" s="43">
        <f>J75+10</f>
        <v>41744</v>
      </c>
      <c r="L75" s="40" t="s">
        <v>8173</v>
      </c>
      <c r="M75" s="48" t="s">
        <v>5488</v>
      </c>
      <c r="N75" s="48">
        <v>100</v>
      </c>
    </row>
    <row r="76" spans="1:15" hidden="1">
      <c r="A76" s="48" t="s">
        <v>8169</v>
      </c>
      <c r="B76" s="48" t="s">
        <v>108</v>
      </c>
      <c r="C76" s="46" t="s">
        <v>65</v>
      </c>
      <c r="D76" s="48" t="s">
        <v>24</v>
      </c>
      <c r="E76" s="48" t="s">
        <v>8170</v>
      </c>
      <c r="F76" s="41" t="s">
        <v>5399</v>
      </c>
      <c r="G76" s="48" t="s">
        <v>8171</v>
      </c>
      <c r="H76" s="40" t="s">
        <v>8256</v>
      </c>
      <c r="I76" s="40" t="s">
        <v>7907</v>
      </c>
      <c r="J76" s="43">
        <f t="shared" si="4"/>
        <v>41744</v>
      </c>
      <c r="K76" s="43">
        <f>J76+5</f>
        <v>41749</v>
      </c>
      <c r="L76" s="40" t="s">
        <v>8173</v>
      </c>
      <c r="M76" s="48" t="s">
        <v>5488</v>
      </c>
      <c r="N76" s="48">
        <v>100</v>
      </c>
    </row>
    <row r="77" spans="1:15" ht="52.5" hidden="1">
      <c r="A77" s="48" t="s">
        <v>8169</v>
      </c>
      <c r="B77" s="48" t="s">
        <v>108</v>
      </c>
      <c r="C77" s="46" t="s">
        <v>65</v>
      </c>
      <c r="D77" s="48" t="s">
        <v>24</v>
      </c>
      <c r="E77" s="48" t="s">
        <v>8170</v>
      </c>
      <c r="F77" s="41" t="s">
        <v>5399</v>
      </c>
      <c r="G77" s="48" t="s">
        <v>8171</v>
      </c>
      <c r="H77" s="40" t="s">
        <v>8256</v>
      </c>
      <c r="I77" s="40" t="s">
        <v>8259</v>
      </c>
      <c r="J77" s="43">
        <f t="shared" si="4"/>
        <v>41749</v>
      </c>
      <c r="K77" s="43">
        <f>J77</f>
        <v>41749</v>
      </c>
      <c r="L77" s="40" t="s">
        <v>8173</v>
      </c>
      <c r="M77" s="48" t="s">
        <v>157</v>
      </c>
      <c r="N77" s="48">
        <v>100</v>
      </c>
      <c r="O77" s="56" t="s">
        <v>8260</v>
      </c>
    </row>
    <row r="78" spans="1:15" hidden="1">
      <c r="A78" s="48" t="s">
        <v>8169</v>
      </c>
      <c r="B78" s="48" t="s">
        <v>108</v>
      </c>
      <c r="C78" s="46" t="s">
        <v>65</v>
      </c>
      <c r="D78" s="48" t="s">
        <v>24</v>
      </c>
      <c r="E78" s="48" t="s">
        <v>8170</v>
      </c>
      <c r="F78" s="41" t="s">
        <v>5399</v>
      </c>
      <c r="G78" s="48" t="s">
        <v>8171</v>
      </c>
      <c r="H78" s="65" t="s">
        <v>8261</v>
      </c>
      <c r="I78" s="40" t="s">
        <v>8262</v>
      </c>
      <c r="J78" s="43">
        <f>K75</f>
        <v>41744</v>
      </c>
      <c r="K78" s="43">
        <f>J78+5</f>
        <v>41749</v>
      </c>
      <c r="L78" s="40" t="s">
        <v>8173</v>
      </c>
      <c r="M78" s="48" t="s">
        <v>145</v>
      </c>
      <c r="N78" s="48">
        <v>100</v>
      </c>
      <c r="O78" s="56" t="s">
        <v>8263</v>
      </c>
    </row>
    <row r="79" spans="1:15" hidden="1">
      <c r="A79" s="48" t="s">
        <v>8169</v>
      </c>
      <c r="B79" s="48" t="s">
        <v>108</v>
      </c>
      <c r="C79" s="46" t="s">
        <v>65</v>
      </c>
      <c r="D79" s="48" t="s">
        <v>24</v>
      </c>
      <c r="E79" s="48" t="s">
        <v>8170</v>
      </c>
      <c r="F79" s="41" t="s">
        <v>5399</v>
      </c>
      <c r="G79" s="48" t="s">
        <v>8171</v>
      </c>
      <c r="H79" s="40" t="s">
        <v>8264</v>
      </c>
      <c r="I79" s="40" t="s">
        <v>8265</v>
      </c>
      <c r="J79" s="43">
        <f>K78</f>
        <v>41749</v>
      </c>
      <c r="K79" s="43">
        <f>J65-21</f>
        <v>42230</v>
      </c>
      <c r="L79" s="40" t="s">
        <v>8173</v>
      </c>
      <c r="M79" s="48" t="s">
        <v>157</v>
      </c>
      <c r="N79" s="48">
        <v>100</v>
      </c>
      <c r="O79" s="56" t="s">
        <v>8263</v>
      </c>
    </row>
    <row r="80" spans="1:15" hidden="1">
      <c r="A80" s="48" t="s">
        <v>8169</v>
      </c>
      <c r="B80" s="48" t="s">
        <v>108</v>
      </c>
      <c r="C80" s="46" t="s">
        <v>65</v>
      </c>
      <c r="D80" s="48" t="s">
        <v>24</v>
      </c>
      <c r="E80" s="48" t="s">
        <v>8170</v>
      </c>
      <c r="F80" s="41" t="s">
        <v>5399</v>
      </c>
      <c r="G80" s="48" t="s">
        <v>8171</v>
      </c>
      <c r="H80" s="40" t="s">
        <v>8261</v>
      </c>
      <c r="I80" s="40" t="s">
        <v>8266</v>
      </c>
      <c r="J80" s="43">
        <f>K79</f>
        <v>42230</v>
      </c>
      <c r="K80" s="43">
        <f>J80</f>
        <v>42230</v>
      </c>
      <c r="L80" s="40" t="s">
        <v>8173</v>
      </c>
      <c r="M80" s="48" t="s">
        <v>145</v>
      </c>
      <c r="N80" s="48">
        <v>100</v>
      </c>
      <c r="O80" s="56" t="s">
        <v>8263</v>
      </c>
    </row>
    <row r="81" spans="1:15" hidden="1">
      <c r="A81" s="48" t="s">
        <v>8169</v>
      </c>
      <c r="B81" s="48" t="s">
        <v>108</v>
      </c>
      <c r="C81" s="46" t="s">
        <v>65</v>
      </c>
      <c r="D81" s="48" t="s">
        <v>24</v>
      </c>
      <c r="E81" s="48" t="s">
        <v>8170</v>
      </c>
      <c r="F81" s="41" t="s">
        <v>5399</v>
      </c>
      <c r="G81" s="48" t="s">
        <v>8171</v>
      </c>
      <c r="H81" s="40" t="s">
        <v>7904</v>
      </c>
      <c r="I81" s="40" t="s">
        <v>8267</v>
      </c>
      <c r="J81" s="43">
        <f>K79</f>
        <v>42230</v>
      </c>
      <c r="K81" s="43">
        <f>J81+5</f>
        <v>42235</v>
      </c>
      <c r="L81" s="40" t="s">
        <v>8173</v>
      </c>
      <c r="M81" s="48" t="s">
        <v>157</v>
      </c>
      <c r="N81" s="48">
        <v>100</v>
      </c>
    </row>
    <row r="82" spans="1:15" hidden="1">
      <c r="A82" s="48" t="s">
        <v>8169</v>
      </c>
      <c r="B82" s="48" t="s">
        <v>108</v>
      </c>
      <c r="C82" s="46" t="s">
        <v>65</v>
      </c>
      <c r="D82" s="48" t="s">
        <v>24</v>
      </c>
      <c r="E82" s="48" t="s">
        <v>8170</v>
      </c>
      <c r="F82" s="41" t="s">
        <v>5399</v>
      </c>
      <c r="G82" s="48" t="s">
        <v>8171</v>
      </c>
      <c r="H82" s="40" t="s">
        <v>7904</v>
      </c>
      <c r="I82" s="40" t="s">
        <v>8268</v>
      </c>
      <c r="J82" s="43">
        <f>K81</f>
        <v>42235</v>
      </c>
      <c r="K82" s="43">
        <f>J82+5</f>
        <v>42240</v>
      </c>
      <c r="L82" s="40" t="s">
        <v>8173</v>
      </c>
      <c r="M82" s="48" t="s">
        <v>157</v>
      </c>
      <c r="N82" s="48">
        <v>100</v>
      </c>
    </row>
    <row r="83" spans="1:15" hidden="1">
      <c r="A83" s="48" t="s">
        <v>8169</v>
      </c>
      <c r="B83" s="48" t="s">
        <v>108</v>
      </c>
      <c r="C83" s="46" t="s">
        <v>65</v>
      </c>
      <c r="D83" s="48" t="s">
        <v>24</v>
      </c>
      <c r="E83" s="48" t="s">
        <v>8170</v>
      </c>
      <c r="F83" s="41" t="s">
        <v>5399</v>
      </c>
      <c r="G83" s="48" t="s">
        <v>8171</v>
      </c>
      <c r="H83" s="40" t="s">
        <v>7904</v>
      </c>
      <c r="I83" s="40" t="s">
        <v>8269</v>
      </c>
      <c r="J83" s="43">
        <f>K82</f>
        <v>42240</v>
      </c>
      <c r="K83" s="43">
        <f>J83+5</f>
        <v>42245</v>
      </c>
      <c r="L83" s="40" t="s">
        <v>8173</v>
      </c>
      <c r="M83" s="48" t="s">
        <v>157</v>
      </c>
      <c r="N83" s="48">
        <v>100</v>
      </c>
    </row>
    <row r="84" spans="1:15" hidden="1">
      <c r="A84" s="49" t="s">
        <v>8270</v>
      </c>
      <c r="B84" s="49" t="s">
        <v>108</v>
      </c>
      <c r="C84" s="47" t="s">
        <v>65</v>
      </c>
      <c r="D84" s="47" t="s">
        <v>24</v>
      </c>
      <c r="E84" s="49" t="s">
        <v>8271</v>
      </c>
      <c r="F84" s="41" t="s">
        <v>5399</v>
      </c>
      <c r="G84" s="49" t="s">
        <v>8272</v>
      </c>
      <c r="H84" s="45" t="s">
        <v>1048</v>
      </c>
      <c r="I84" s="45" t="s">
        <v>7888</v>
      </c>
      <c r="J84" s="44"/>
      <c r="K84" s="44"/>
    </row>
    <row r="85" spans="1:15" hidden="1">
      <c r="A85" s="49" t="s">
        <v>8270</v>
      </c>
      <c r="B85" s="49" t="s">
        <v>108</v>
      </c>
      <c r="C85" s="47" t="s">
        <v>65</v>
      </c>
      <c r="D85" s="47" t="s">
        <v>24</v>
      </c>
      <c r="E85" s="49" t="s">
        <v>8271</v>
      </c>
      <c r="F85" s="41" t="s">
        <v>5399</v>
      </c>
      <c r="G85" s="49" t="s">
        <v>8272</v>
      </c>
      <c r="H85" s="45" t="s">
        <v>1048</v>
      </c>
      <c r="I85" s="45" t="s">
        <v>8244</v>
      </c>
      <c r="J85" s="60">
        <v>41533</v>
      </c>
      <c r="K85" s="44"/>
    </row>
    <row r="86" spans="1:15" hidden="1">
      <c r="A86" s="49" t="s">
        <v>8270</v>
      </c>
      <c r="B86" s="49" t="s">
        <v>108</v>
      </c>
      <c r="C86" s="47" t="s">
        <v>65</v>
      </c>
      <c r="D86" s="47" t="s">
        <v>24</v>
      </c>
      <c r="E86" s="49" t="s">
        <v>8271</v>
      </c>
      <c r="F86" s="41" t="s">
        <v>5399</v>
      </c>
      <c r="G86" s="49" t="s">
        <v>8272</v>
      </c>
      <c r="H86" s="45" t="s">
        <v>1048</v>
      </c>
      <c r="I86" s="45" t="s">
        <v>7889</v>
      </c>
      <c r="J86" s="60">
        <v>41725</v>
      </c>
      <c r="K86" s="44"/>
    </row>
    <row r="87" spans="1:15" hidden="1">
      <c r="A87" s="49" t="s">
        <v>8270</v>
      </c>
      <c r="B87" s="49" t="s">
        <v>108</v>
      </c>
      <c r="C87" s="47" t="s">
        <v>65</v>
      </c>
      <c r="D87" s="47" t="s">
        <v>24</v>
      </c>
      <c r="E87" s="49" t="s">
        <v>8271</v>
      </c>
      <c r="F87" s="41" t="s">
        <v>5399</v>
      </c>
      <c r="G87" s="49" t="s">
        <v>8272</v>
      </c>
      <c r="H87" s="45" t="s">
        <v>1048</v>
      </c>
      <c r="I87" s="45" t="s">
        <v>7890</v>
      </c>
      <c r="J87" s="44"/>
      <c r="K87" s="44"/>
    </row>
    <row r="88" spans="1:15" hidden="1">
      <c r="A88" s="49" t="s">
        <v>8270</v>
      </c>
      <c r="B88" s="49" t="s">
        <v>108</v>
      </c>
      <c r="C88" s="47" t="s">
        <v>65</v>
      </c>
      <c r="D88" s="47" t="s">
        <v>24</v>
      </c>
      <c r="E88" s="49" t="s">
        <v>8271</v>
      </c>
      <c r="F88" s="41" t="s">
        <v>5399</v>
      </c>
      <c r="G88" s="49" t="s">
        <v>8272</v>
      </c>
      <c r="H88" s="45" t="s">
        <v>1048</v>
      </c>
      <c r="I88" s="45" t="s">
        <v>7891</v>
      </c>
      <c r="J88" s="44"/>
      <c r="K88" s="44"/>
    </row>
    <row r="89" spans="1:15" hidden="1">
      <c r="A89" s="49" t="s">
        <v>8270</v>
      </c>
      <c r="B89" s="49" t="s">
        <v>108</v>
      </c>
      <c r="C89" s="47" t="s">
        <v>65</v>
      </c>
      <c r="D89" s="47" t="s">
        <v>24</v>
      </c>
      <c r="E89" s="49" t="s">
        <v>8271</v>
      </c>
      <c r="F89" s="41" t="s">
        <v>5399</v>
      </c>
      <c r="G89" s="49" t="s">
        <v>8272</v>
      </c>
      <c r="H89" s="45" t="s">
        <v>1048</v>
      </c>
      <c r="I89" s="45" t="s">
        <v>7892</v>
      </c>
      <c r="J89" s="44"/>
      <c r="K89" s="44"/>
    </row>
    <row r="90" spans="1:15" hidden="1">
      <c r="A90" s="49" t="s">
        <v>8270</v>
      </c>
      <c r="B90" s="49" t="s">
        <v>108</v>
      </c>
      <c r="C90" s="47" t="s">
        <v>65</v>
      </c>
      <c r="D90" s="47" t="s">
        <v>24</v>
      </c>
      <c r="E90" s="49" t="s">
        <v>8271</v>
      </c>
      <c r="F90" s="41" t="s">
        <v>5399</v>
      </c>
      <c r="G90" s="49" t="s">
        <v>8272</v>
      </c>
      <c r="H90" s="45" t="s">
        <v>1048</v>
      </c>
      <c r="I90" s="45" t="s">
        <v>7893</v>
      </c>
      <c r="J90" s="44"/>
      <c r="K90" s="44"/>
    </row>
    <row r="91" spans="1:15" hidden="1">
      <c r="A91" s="49" t="s">
        <v>8270</v>
      </c>
      <c r="B91" s="49" t="s">
        <v>108</v>
      </c>
      <c r="C91" s="47" t="s">
        <v>65</v>
      </c>
      <c r="D91" s="47" t="s">
        <v>24</v>
      </c>
      <c r="E91" s="49" t="s">
        <v>8271</v>
      </c>
      <c r="F91" s="41" t="s">
        <v>5399</v>
      </c>
      <c r="G91" s="49" t="s">
        <v>8272</v>
      </c>
      <c r="H91" s="45" t="s">
        <v>1048</v>
      </c>
      <c r="I91" s="45" t="s">
        <v>7894</v>
      </c>
      <c r="J91" s="44"/>
      <c r="K91" s="44"/>
    </row>
    <row r="92" spans="1:15" hidden="1">
      <c r="A92" s="48" t="s">
        <v>8270</v>
      </c>
      <c r="B92" s="48" t="s">
        <v>108</v>
      </c>
      <c r="C92" s="46" t="s">
        <v>65</v>
      </c>
      <c r="D92" s="46" t="s">
        <v>24</v>
      </c>
      <c r="E92" s="48" t="s">
        <v>8271</v>
      </c>
      <c r="F92" s="41" t="s">
        <v>5399</v>
      </c>
      <c r="G92" s="48" t="s">
        <v>8272</v>
      </c>
      <c r="H92" s="40" t="s">
        <v>7895</v>
      </c>
      <c r="I92" s="40" t="s">
        <v>8245</v>
      </c>
      <c r="J92" s="61">
        <f>J85</f>
        <v>41533</v>
      </c>
      <c r="K92" s="61">
        <f>J92+30</f>
        <v>41563</v>
      </c>
      <c r="L92" s="48" t="s">
        <v>7</v>
      </c>
      <c r="M92" s="48" t="s">
        <v>103</v>
      </c>
      <c r="N92" s="48">
        <v>100</v>
      </c>
      <c r="O92" s="56" t="s">
        <v>8273</v>
      </c>
    </row>
    <row r="93" spans="1:15">
      <c r="A93" s="48" t="s">
        <v>8270</v>
      </c>
      <c r="B93" s="48" t="s">
        <v>108</v>
      </c>
      <c r="C93" s="46" t="s">
        <v>65</v>
      </c>
      <c r="D93" s="46" t="s">
        <v>24</v>
      </c>
      <c r="E93" s="48" t="s">
        <v>8271</v>
      </c>
      <c r="F93" s="41" t="s">
        <v>5399</v>
      </c>
      <c r="G93" s="48" t="s">
        <v>8272</v>
      </c>
      <c r="H93" s="40" t="s">
        <v>7898</v>
      </c>
      <c r="I93" s="40" t="s">
        <v>8247</v>
      </c>
      <c r="J93" s="61">
        <f t="shared" ref="J93:J98" si="5">K92</f>
        <v>41563</v>
      </c>
      <c r="K93" s="61">
        <f>J93+5</f>
        <v>41568</v>
      </c>
      <c r="L93" s="48" t="s">
        <v>7</v>
      </c>
      <c r="M93" s="48" t="s">
        <v>6142</v>
      </c>
      <c r="N93" s="48">
        <v>100</v>
      </c>
    </row>
    <row r="94" spans="1:15" hidden="1">
      <c r="A94" s="48" t="s">
        <v>8270</v>
      </c>
      <c r="B94" s="48" t="s">
        <v>108</v>
      </c>
      <c r="C94" s="46" t="s">
        <v>65</v>
      </c>
      <c r="D94" s="46" t="s">
        <v>24</v>
      </c>
      <c r="E94" s="48" t="s">
        <v>8271</v>
      </c>
      <c r="F94" s="41" t="s">
        <v>5399</v>
      </c>
      <c r="G94" s="48" t="s">
        <v>8272</v>
      </c>
      <c r="H94" s="40" t="s">
        <v>8253</v>
      </c>
      <c r="I94" s="40" t="s">
        <v>8254</v>
      </c>
      <c r="J94" s="61">
        <f t="shared" si="5"/>
        <v>41568</v>
      </c>
      <c r="K94" s="61">
        <f>J94+30</f>
        <v>41598</v>
      </c>
      <c r="L94" s="48" t="s">
        <v>7</v>
      </c>
      <c r="M94" s="48" t="s">
        <v>103</v>
      </c>
      <c r="N94" s="48">
        <v>100</v>
      </c>
    </row>
    <row r="95" spans="1:15" ht="26.45" hidden="1">
      <c r="A95" s="48" t="s">
        <v>8270</v>
      </c>
      <c r="B95" s="48" t="s">
        <v>108</v>
      </c>
      <c r="C95" s="46" t="s">
        <v>65</v>
      </c>
      <c r="D95" s="46" t="s">
        <v>24</v>
      </c>
      <c r="E95" s="48" t="s">
        <v>8271</v>
      </c>
      <c r="F95" s="41" t="s">
        <v>5399</v>
      </c>
      <c r="G95" s="48" t="s">
        <v>8272</v>
      </c>
      <c r="H95" s="40" t="s">
        <v>8256</v>
      </c>
      <c r="I95" s="40" t="s">
        <v>8257</v>
      </c>
      <c r="J95" s="61">
        <f t="shared" si="5"/>
        <v>41598</v>
      </c>
      <c r="K95" s="61">
        <f>K94+10</f>
        <v>41608</v>
      </c>
      <c r="L95" s="48" t="s">
        <v>7</v>
      </c>
      <c r="M95" s="48" t="s">
        <v>103</v>
      </c>
      <c r="N95" s="48">
        <v>100</v>
      </c>
      <c r="O95" s="56" t="s">
        <v>8274</v>
      </c>
    </row>
    <row r="96" spans="1:15" hidden="1">
      <c r="A96" s="48" t="s">
        <v>8270</v>
      </c>
      <c r="B96" s="48" t="s">
        <v>108</v>
      </c>
      <c r="C96" s="46" t="s">
        <v>65</v>
      </c>
      <c r="D96" s="46" t="s">
        <v>24</v>
      </c>
      <c r="E96" s="48" t="s">
        <v>8271</v>
      </c>
      <c r="F96" s="41" t="s">
        <v>5399</v>
      </c>
      <c r="G96" s="48" t="s">
        <v>8272</v>
      </c>
      <c r="H96" s="40" t="s">
        <v>8256</v>
      </c>
      <c r="I96" s="40" t="s">
        <v>8249</v>
      </c>
      <c r="J96" s="61">
        <f t="shared" si="5"/>
        <v>41608</v>
      </c>
      <c r="K96" s="61">
        <f>J96+10</f>
        <v>41618</v>
      </c>
      <c r="L96" s="48" t="s">
        <v>7</v>
      </c>
      <c r="M96" s="48" t="s">
        <v>103</v>
      </c>
      <c r="N96" s="48" t="s">
        <v>84</v>
      </c>
    </row>
    <row r="97" spans="1:15" hidden="1">
      <c r="A97" s="48" t="s">
        <v>8270</v>
      </c>
      <c r="B97" s="48" t="s">
        <v>108</v>
      </c>
      <c r="C97" s="46" t="s">
        <v>65</v>
      </c>
      <c r="D97" s="46" t="s">
        <v>24</v>
      </c>
      <c r="E97" s="48" t="s">
        <v>8271</v>
      </c>
      <c r="F97" s="41" t="s">
        <v>5399</v>
      </c>
      <c r="G97" s="48" t="s">
        <v>8272</v>
      </c>
      <c r="H97" s="40" t="s">
        <v>8256</v>
      </c>
      <c r="I97" s="40" t="s">
        <v>7907</v>
      </c>
      <c r="J97" s="61">
        <f t="shared" si="5"/>
        <v>41618</v>
      </c>
      <c r="K97" s="61">
        <f>J97+5</f>
        <v>41623</v>
      </c>
      <c r="L97" s="48" t="s">
        <v>7</v>
      </c>
      <c r="M97" s="48" t="s">
        <v>103</v>
      </c>
      <c r="N97" s="48" t="s">
        <v>84</v>
      </c>
    </row>
    <row r="98" spans="1:15" hidden="1">
      <c r="A98" s="48" t="s">
        <v>8270</v>
      </c>
      <c r="B98" s="48" t="s">
        <v>108</v>
      </c>
      <c r="C98" s="46" t="s">
        <v>65</v>
      </c>
      <c r="D98" s="46" t="s">
        <v>24</v>
      </c>
      <c r="E98" s="48" t="s">
        <v>8271</v>
      </c>
      <c r="F98" s="41" t="s">
        <v>5399</v>
      </c>
      <c r="G98" s="48" t="s">
        <v>8272</v>
      </c>
      <c r="H98" s="40" t="s">
        <v>8256</v>
      </c>
      <c r="I98" s="40" t="s">
        <v>8259</v>
      </c>
      <c r="J98" s="61">
        <f t="shared" si="5"/>
        <v>41623</v>
      </c>
      <c r="K98" s="61">
        <f>J98</f>
        <v>41623</v>
      </c>
      <c r="L98" s="48" t="s">
        <v>7</v>
      </c>
      <c r="M98" s="48" t="s">
        <v>103</v>
      </c>
      <c r="N98" s="48">
        <v>100</v>
      </c>
    </row>
    <row r="99" spans="1:15" hidden="1">
      <c r="A99" s="48" t="s">
        <v>8270</v>
      </c>
      <c r="B99" s="48" t="s">
        <v>108</v>
      </c>
      <c r="C99" s="46" t="s">
        <v>65</v>
      </c>
      <c r="D99" s="46" t="s">
        <v>24</v>
      </c>
      <c r="E99" s="48" t="s">
        <v>8271</v>
      </c>
      <c r="F99" s="41" t="s">
        <v>5399</v>
      </c>
      <c r="G99" s="48" t="s">
        <v>8272</v>
      </c>
      <c r="H99" s="65" t="s">
        <v>8261</v>
      </c>
      <c r="I99" s="40" t="s">
        <v>8262</v>
      </c>
      <c r="J99" s="61">
        <f>K96</f>
        <v>41618</v>
      </c>
      <c r="K99" s="61">
        <f>J99+5</f>
        <v>41623</v>
      </c>
      <c r="L99" s="48" t="s">
        <v>7</v>
      </c>
      <c r="M99" s="48" t="s">
        <v>6142</v>
      </c>
      <c r="N99" s="48">
        <v>100</v>
      </c>
    </row>
    <row r="100" spans="1:15" ht="39.6" hidden="1">
      <c r="A100" s="48" t="s">
        <v>8270</v>
      </c>
      <c r="B100" s="48" t="s">
        <v>108</v>
      </c>
      <c r="C100" s="46" t="s">
        <v>65</v>
      </c>
      <c r="D100" s="46" t="s">
        <v>24</v>
      </c>
      <c r="E100" s="48" t="s">
        <v>8271</v>
      </c>
      <c r="F100" s="41" t="s">
        <v>5399</v>
      </c>
      <c r="G100" s="48" t="s">
        <v>8272</v>
      </c>
      <c r="H100" s="40" t="s">
        <v>8264</v>
      </c>
      <c r="I100" s="40" t="s">
        <v>8265</v>
      </c>
      <c r="J100" s="61">
        <f>K99</f>
        <v>41623</v>
      </c>
      <c r="K100" s="61">
        <f>J86-21</f>
        <v>41704</v>
      </c>
      <c r="L100" s="48" t="s">
        <v>7</v>
      </c>
      <c r="M100" s="48" t="s">
        <v>103</v>
      </c>
      <c r="N100" s="48">
        <v>100</v>
      </c>
      <c r="O100" s="56" t="s">
        <v>8275</v>
      </c>
    </row>
    <row r="101" spans="1:15" hidden="1">
      <c r="A101" s="48" t="s">
        <v>8270</v>
      </c>
      <c r="B101" s="48" t="s">
        <v>108</v>
      </c>
      <c r="C101" s="46" t="s">
        <v>65</v>
      </c>
      <c r="D101" s="46" t="s">
        <v>24</v>
      </c>
      <c r="E101" s="48" t="s">
        <v>8271</v>
      </c>
      <c r="F101" s="41" t="s">
        <v>5399</v>
      </c>
      <c r="G101" s="48" t="s">
        <v>8272</v>
      </c>
      <c r="H101" s="40" t="s">
        <v>8261</v>
      </c>
      <c r="I101" s="40" t="s">
        <v>8266</v>
      </c>
      <c r="J101" s="61">
        <f>K100</f>
        <v>41704</v>
      </c>
      <c r="K101" s="61">
        <f>J101</f>
        <v>41704</v>
      </c>
      <c r="L101" s="48" t="s">
        <v>7</v>
      </c>
      <c r="M101" s="48" t="s">
        <v>6142</v>
      </c>
      <c r="N101" s="48">
        <v>100</v>
      </c>
    </row>
    <row r="102" spans="1:15" hidden="1">
      <c r="A102" s="48" t="s">
        <v>8270</v>
      </c>
      <c r="B102" s="48" t="s">
        <v>108</v>
      </c>
      <c r="C102" s="46" t="s">
        <v>65</v>
      </c>
      <c r="D102" s="46" t="s">
        <v>24</v>
      </c>
      <c r="E102" s="48" t="s">
        <v>8271</v>
      </c>
      <c r="F102" s="41" t="s">
        <v>5399</v>
      </c>
      <c r="G102" s="48" t="s">
        <v>8272</v>
      </c>
      <c r="H102" s="40" t="s">
        <v>7904</v>
      </c>
      <c r="I102" s="40" t="s">
        <v>8267</v>
      </c>
      <c r="J102" s="61">
        <f>K100</f>
        <v>41704</v>
      </c>
      <c r="K102" s="61">
        <f>J102+5</f>
        <v>41709</v>
      </c>
      <c r="L102" s="48" t="s">
        <v>7</v>
      </c>
      <c r="M102" s="48" t="s">
        <v>103</v>
      </c>
      <c r="N102" s="48" t="s">
        <v>84</v>
      </c>
    </row>
    <row r="103" spans="1:15" hidden="1">
      <c r="A103" s="48" t="s">
        <v>8270</v>
      </c>
      <c r="B103" s="48" t="s">
        <v>108</v>
      </c>
      <c r="C103" s="46" t="s">
        <v>65</v>
      </c>
      <c r="D103" s="46" t="s">
        <v>24</v>
      </c>
      <c r="E103" s="48" t="s">
        <v>8271</v>
      </c>
      <c r="F103" s="41" t="s">
        <v>5399</v>
      </c>
      <c r="G103" s="48" t="s">
        <v>8272</v>
      </c>
      <c r="H103" s="40" t="s">
        <v>7904</v>
      </c>
      <c r="I103" s="40" t="s">
        <v>8268</v>
      </c>
      <c r="J103" s="61">
        <f>K102</f>
        <v>41709</v>
      </c>
      <c r="K103" s="61">
        <f>J103+5</f>
        <v>41714</v>
      </c>
      <c r="L103" s="48" t="s">
        <v>7</v>
      </c>
      <c r="M103" s="48" t="s">
        <v>103</v>
      </c>
      <c r="N103" s="48" t="s">
        <v>84</v>
      </c>
    </row>
    <row r="104" spans="1:15" hidden="1">
      <c r="A104" s="48" t="s">
        <v>8270</v>
      </c>
      <c r="B104" s="48" t="s">
        <v>108</v>
      </c>
      <c r="C104" s="46" t="s">
        <v>65</v>
      </c>
      <c r="D104" s="46" t="s">
        <v>24</v>
      </c>
      <c r="E104" s="48" t="s">
        <v>8271</v>
      </c>
      <c r="F104" s="41" t="s">
        <v>5399</v>
      </c>
      <c r="G104" s="48" t="s">
        <v>8272</v>
      </c>
      <c r="H104" s="40" t="s">
        <v>7904</v>
      </c>
      <c r="I104" s="40" t="s">
        <v>8269</v>
      </c>
      <c r="J104" s="61">
        <f>K103</f>
        <v>41714</v>
      </c>
      <c r="K104" s="61">
        <f>J104+5</f>
        <v>41719</v>
      </c>
      <c r="L104" s="48" t="s">
        <v>7</v>
      </c>
      <c r="M104" s="48" t="s">
        <v>103</v>
      </c>
      <c r="N104" s="48" t="s">
        <v>84</v>
      </c>
    </row>
    <row r="105" spans="1:15" hidden="1">
      <c r="A105" s="48" t="s">
        <v>8270</v>
      </c>
      <c r="B105" s="48" t="s">
        <v>108</v>
      </c>
      <c r="C105" s="46" t="s">
        <v>65</v>
      </c>
      <c r="D105" s="46" t="s">
        <v>24</v>
      </c>
      <c r="E105" s="48" t="s">
        <v>8271</v>
      </c>
      <c r="F105" s="41" t="s">
        <v>5399</v>
      </c>
      <c r="G105" s="48" t="s">
        <v>8272</v>
      </c>
      <c r="H105" s="40" t="s">
        <v>7904</v>
      </c>
      <c r="I105" s="40" t="s">
        <v>8172</v>
      </c>
      <c r="J105" s="61">
        <f>K104</f>
        <v>41719</v>
      </c>
      <c r="K105" s="72">
        <f>J105+1</f>
        <v>41720</v>
      </c>
      <c r="L105" s="48" t="s">
        <v>7</v>
      </c>
      <c r="M105" s="48" t="s">
        <v>103</v>
      </c>
      <c r="N105" s="48">
        <v>100</v>
      </c>
      <c r="O105" s="56" t="s">
        <v>17</v>
      </c>
    </row>
    <row r="106" spans="1:15" hidden="1">
      <c r="A106" s="49" t="s">
        <v>8276</v>
      </c>
      <c r="B106" s="41" t="s">
        <v>52</v>
      </c>
      <c r="C106" s="49" t="s">
        <v>52</v>
      </c>
      <c r="D106" s="47" t="s">
        <v>26</v>
      </c>
      <c r="E106" s="49"/>
      <c r="F106" s="41" t="s">
        <v>5399</v>
      </c>
      <c r="G106" s="49" t="s">
        <v>8277</v>
      </c>
      <c r="H106" s="41" t="s">
        <v>1048</v>
      </c>
      <c r="I106" s="41" t="s">
        <v>7888</v>
      </c>
      <c r="J106" s="41"/>
      <c r="K106" s="40"/>
    </row>
    <row r="107" spans="1:15" hidden="1">
      <c r="A107" s="49" t="s">
        <v>8276</v>
      </c>
      <c r="B107" s="41" t="s">
        <v>52</v>
      </c>
      <c r="C107" s="49" t="s">
        <v>52</v>
      </c>
      <c r="D107" s="47" t="s">
        <v>26</v>
      </c>
      <c r="E107" s="49"/>
      <c r="F107" s="41" t="s">
        <v>5399</v>
      </c>
      <c r="G107" s="49" t="s">
        <v>8277</v>
      </c>
      <c r="H107" s="41" t="s">
        <v>1048</v>
      </c>
      <c r="I107" s="41" t="s">
        <v>8244</v>
      </c>
      <c r="J107" s="42">
        <v>41699</v>
      </c>
      <c r="K107" s="40"/>
    </row>
    <row r="108" spans="1:15" hidden="1">
      <c r="A108" s="49" t="s">
        <v>8276</v>
      </c>
      <c r="B108" s="41" t="s">
        <v>52</v>
      </c>
      <c r="C108" s="49" t="s">
        <v>52</v>
      </c>
      <c r="D108" s="47" t="s">
        <v>26</v>
      </c>
      <c r="E108" s="49"/>
      <c r="F108" s="41" t="s">
        <v>5399</v>
      </c>
      <c r="G108" s="49" t="s">
        <v>8277</v>
      </c>
      <c r="H108" s="41" t="s">
        <v>1048</v>
      </c>
      <c r="I108" s="41" t="s">
        <v>7889</v>
      </c>
      <c r="J108" s="42">
        <v>42004</v>
      </c>
      <c r="K108" s="40"/>
    </row>
    <row r="109" spans="1:15" hidden="1">
      <c r="A109" s="49" t="s">
        <v>8276</v>
      </c>
      <c r="B109" s="41" t="s">
        <v>52</v>
      </c>
      <c r="C109" s="49" t="s">
        <v>52</v>
      </c>
      <c r="D109" s="47" t="s">
        <v>26</v>
      </c>
      <c r="E109" s="49"/>
      <c r="F109" s="41" t="s">
        <v>5399</v>
      </c>
      <c r="G109" s="49" t="s">
        <v>8277</v>
      </c>
      <c r="H109" s="41" t="s">
        <v>1048</v>
      </c>
      <c r="I109" s="41" t="s">
        <v>7890</v>
      </c>
      <c r="J109" s="41"/>
      <c r="K109" s="40"/>
    </row>
    <row r="110" spans="1:15" hidden="1">
      <c r="A110" s="49" t="s">
        <v>8276</v>
      </c>
      <c r="B110" s="41" t="s">
        <v>52</v>
      </c>
      <c r="C110" s="49" t="s">
        <v>52</v>
      </c>
      <c r="D110" s="47" t="s">
        <v>26</v>
      </c>
      <c r="E110" s="49"/>
      <c r="F110" s="41" t="s">
        <v>5399</v>
      </c>
      <c r="G110" s="49" t="s">
        <v>8277</v>
      </c>
      <c r="H110" s="41" t="s">
        <v>1048</v>
      </c>
      <c r="I110" s="41" t="s">
        <v>7891</v>
      </c>
      <c r="J110" s="41"/>
      <c r="K110" s="40"/>
    </row>
    <row r="111" spans="1:15" hidden="1">
      <c r="A111" s="49" t="s">
        <v>8276</v>
      </c>
      <c r="B111" s="41" t="s">
        <v>52</v>
      </c>
      <c r="C111" s="49" t="s">
        <v>52</v>
      </c>
      <c r="D111" s="47" t="s">
        <v>26</v>
      </c>
      <c r="E111" s="49"/>
      <c r="F111" s="41" t="s">
        <v>5399</v>
      </c>
      <c r="G111" s="49" t="s">
        <v>8277</v>
      </c>
      <c r="H111" s="41" t="s">
        <v>1048</v>
      </c>
      <c r="I111" s="41" t="s">
        <v>7892</v>
      </c>
      <c r="J111" s="41"/>
      <c r="K111" s="40"/>
    </row>
    <row r="112" spans="1:15" hidden="1">
      <c r="A112" s="49" t="s">
        <v>8276</v>
      </c>
      <c r="B112" s="41" t="s">
        <v>52</v>
      </c>
      <c r="C112" s="49" t="s">
        <v>52</v>
      </c>
      <c r="D112" s="47" t="s">
        <v>26</v>
      </c>
      <c r="E112" s="49"/>
      <c r="F112" s="41" t="s">
        <v>5399</v>
      </c>
      <c r="G112" s="49" t="s">
        <v>8277</v>
      </c>
      <c r="H112" s="41" t="s">
        <v>1048</v>
      </c>
      <c r="I112" s="41" t="s">
        <v>7893</v>
      </c>
      <c r="J112" s="41"/>
      <c r="K112" s="40"/>
    </row>
    <row r="113" spans="1:15" hidden="1">
      <c r="A113" s="49" t="s">
        <v>8276</v>
      </c>
      <c r="B113" s="41" t="s">
        <v>52</v>
      </c>
      <c r="C113" s="49" t="s">
        <v>52</v>
      </c>
      <c r="D113" s="47" t="s">
        <v>26</v>
      </c>
      <c r="E113" s="49"/>
      <c r="F113" s="41" t="s">
        <v>5399</v>
      </c>
      <c r="G113" s="49" t="s">
        <v>8277</v>
      </c>
      <c r="H113" s="41" t="s">
        <v>1048</v>
      </c>
      <c r="I113" s="41" t="s">
        <v>7894</v>
      </c>
      <c r="J113" s="41"/>
      <c r="K113" s="40"/>
    </row>
    <row r="114" spans="1:15" ht="26.45" hidden="1">
      <c r="A114" s="49" t="s">
        <v>8276</v>
      </c>
      <c r="B114" s="41" t="s">
        <v>52</v>
      </c>
      <c r="C114" s="48" t="s">
        <v>52</v>
      </c>
      <c r="D114" s="47" t="s">
        <v>26</v>
      </c>
      <c r="F114" s="41" t="s">
        <v>5399</v>
      </c>
      <c r="G114" s="48" t="s">
        <v>8277</v>
      </c>
      <c r="H114" s="40" t="s">
        <v>7895</v>
      </c>
      <c r="I114" s="40" t="s">
        <v>8245</v>
      </c>
      <c r="J114" s="43">
        <f>J107</f>
        <v>41699</v>
      </c>
      <c r="K114" s="43">
        <f>J114+30</f>
        <v>41729</v>
      </c>
      <c r="L114" s="40" t="s">
        <v>8173</v>
      </c>
      <c r="M114" s="48" t="s">
        <v>14</v>
      </c>
      <c r="N114" s="48">
        <v>100</v>
      </c>
      <c r="O114" s="39" t="s">
        <v>8278</v>
      </c>
    </row>
    <row r="115" spans="1:15">
      <c r="A115" s="49" t="s">
        <v>8276</v>
      </c>
      <c r="B115" s="41" t="s">
        <v>52</v>
      </c>
      <c r="C115" s="48" t="s">
        <v>52</v>
      </c>
      <c r="D115" s="47" t="s">
        <v>26</v>
      </c>
      <c r="F115" s="41" t="s">
        <v>5399</v>
      </c>
      <c r="G115" s="48" t="s">
        <v>8277</v>
      </c>
      <c r="H115" s="40" t="s">
        <v>7898</v>
      </c>
      <c r="I115" s="40" t="s">
        <v>8247</v>
      </c>
      <c r="J115" s="43">
        <f t="shared" ref="J115:J120" si="6">K114</f>
        <v>41729</v>
      </c>
      <c r="K115" s="43">
        <f>J115+5</f>
        <v>41734</v>
      </c>
      <c r="L115" s="40" t="s">
        <v>8173</v>
      </c>
      <c r="M115" s="48" t="s">
        <v>8252</v>
      </c>
      <c r="N115" s="48">
        <v>100</v>
      </c>
      <c r="O115" s="39"/>
    </row>
    <row r="116" spans="1:15" ht="26.45" hidden="1">
      <c r="A116" s="48" t="s">
        <v>8276</v>
      </c>
      <c r="B116" s="40" t="s">
        <v>52</v>
      </c>
      <c r="C116" s="48" t="s">
        <v>52</v>
      </c>
      <c r="D116" s="47" t="s">
        <v>26</v>
      </c>
      <c r="F116" s="41" t="s">
        <v>5399</v>
      </c>
      <c r="G116" s="48" t="s">
        <v>8277</v>
      </c>
      <c r="H116" s="40" t="s">
        <v>8253</v>
      </c>
      <c r="I116" s="40" t="s">
        <v>8254</v>
      </c>
      <c r="J116" s="43">
        <f t="shared" si="6"/>
        <v>41734</v>
      </c>
      <c r="K116" s="43">
        <f>J116+30</f>
        <v>41764</v>
      </c>
      <c r="L116" s="40" t="s">
        <v>8173</v>
      </c>
      <c r="M116" s="48" t="s">
        <v>98</v>
      </c>
      <c r="N116" s="48">
        <v>100</v>
      </c>
      <c r="O116" s="39" t="s">
        <v>8279</v>
      </c>
    </row>
    <row r="117" spans="1:15" hidden="1">
      <c r="A117" s="49" t="s">
        <v>8276</v>
      </c>
      <c r="B117" s="41" t="s">
        <v>52</v>
      </c>
      <c r="C117" s="48" t="s">
        <v>52</v>
      </c>
      <c r="D117" s="47" t="s">
        <v>26</v>
      </c>
      <c r="F117" s="41" t="s">
        <v>5399</v>
      </c>
      <c r="G117" s="48" t="s">
        <v>8277</v>
      </c>
      <c r="H117" s="40" t="s">
        <v>8256</v>
      </c>
      <c r="I117" s="40" t="s">
        <v>8257</v>
      </c>
      <c r="J117" s="43">
        <f t="shared" si="6"/>
        <v>41764</v>
      </c>
      <c r="K117" s="43">
        <f>K116+10</f>
        <v>41774</v>
      </c>
      <c r="L117" s="40" t="s">
        <v>8173</v>
      </c>
      <c r="M117" s="48" t="s">
        <v>14</v>
      </c>
      <c r="N117" s="48" t="s">
        <v>84</v>
      </c>
      <c r="O117" s="39"/>
    </row>
    <row r="118" spans="1:15" hidden="1">
      <c r="A118" s="49" t="s">
        <v>8276</v>
      </c>
      <c r="B118" s="41" t="s">
        <v>52</v>
      </c>
      <c r="C118" s="48" t="s">
        <v>52</v>
      </c>
      <c r="D118" s="47" t="s">
        <v>26</v>
      </c>
      <c r="F118" s="41" t="s">
        <v>5399</v>
      </c>
      <c r="G118" s="48" t="s">
        <v>8277</v>
      </c>
      <c r="H118" s="40" t="s">
        <v>8256</v>
      </c>
      <c r="I118" s="40" t="s">
        <v>8249</v>
      </c>
      <c r="J118" s="43">
        <f t="shared" si="6"/>
        <v>41774</v>
      </c>
      <c r="K118" s="43">
        <f>J118+10</f>
        <v>41784</v>
      </c>
      <c r="L118" s="40" t="s">
        <v>8173</v>
      </c>
      <c r="M118" s="48" t="s">
        <v>14</v>
      </c>
      <c r="N118" s="48" t="s">
        <v>84</v>
      </c>
      <c r="O118" s="39"/>
    </row>
    <row r="119" spans="1:15" hidden="1">
      <c r="A119" s="49" t="s">
        <v>8276</v>
      </c>
      <c r="B119" s="41" t="s">
        <v>52</v>
      </c>
      <c r="C119" s="48" t="s">
        <v>52</v>
      </c>
      <c r="D119" s="47" t="s">
        <v>26</v>
      </c>
      <c r="F119" s="41" t="s">
        <v>5399</v>
      </c>
      <c r="G119" s="48" t="s">
        <v>8277</v>
      </c>
      <c r="H119" s="40" t="s">
        <v>8256</v>
      </c>
      <c r="I119" s="40" t="s">
        <v>7907</v>
      </c>
      <c r="J119" s="43">
        <f t="shared" si="6"/>
        <v>41784</v>
      </c>
      <c r="K119" s="43">
        <f>J119+5</f>
        <v>41789</v>
      </c>
      <c r="L119" s="40" t="s">
        <v>8173</v>
      </c>
      <c r="M119" s="48" t="s">
        <v>14</v>
      </c>
      <c r="N119" s="48" t="s">
        <v>84</v>
      </c>
      <c r="O119" s="39"/>
    </row>
    <row r="120" spans="1:15" ht="78.599999999999994" hidden="1">
      <c r="A120" s="48" t="s">
        <v>8276</v>
      </c>
      <c r="B120" s="40" t="s">
        <v>52</v>
      </c>
      <c r="C120" s="48" t="s">
        <v>52</v>
      </c>
      <c r="D120" s="47" t="s">
        <v>26</v>
      </c>
      <c r="F120" s="41" t="s">
        <v>5399</v>
      </c>
      <c r="G120" s="48" t="s">
        <v>8277</v>
      </c>
      <c r="H120" s="40" t="s">
        <v>8256</v>
      </c>
      <c r="I120" s="40" t="s">
        <v>8259</v>
      </c>
      <c r="J120" s="43">
        <f t="shared" si="6"/>
        <v>41789</v>
      </c>
      <c r="K120" s="43">
        <f>J120</f>
        <v>41789</v>
      </c>
      <c r="L120" s="40" t="s">
        <v>8173</v>
      </c>
      <c r="M120" s="48" t="s">
        <v>14</v>
      </c>
      <c r="N120" s="48">
        <v>100</v>
      </c>
      <c r="O120" s="39" t="s">
        <v>8280</v>
      </c>
    </row>
    <row r="121" spans="1:15" ht="26.45" hidden="1">
      <c r="A121" s="48" t="s">
        <v>8276</v>
      </c>
      <c r="B121" s="40" t="s">
        <v>52</v>
      </c>
      <c r="C121" s="48" t="s">
        <v>52</v>
      </c>
      <c r="D121" s="47" t="s">
        <v>26</v>
      </c>
      <c r="F121" s="41" t="s">
        <v>5399</v>
      </c>
      <c r="G121" s="48" t="s">
        <v>8277</v>
      </c>
      <c r="H121" s="65" t="s">
        <v>8261</v>
      </c>
      <c r="I121" s="40" t="s">
        <v>8262</v>
      </c>
      <c r="J121" s="43">
        <f>K118</f>
        <v>41784</v>
      </c>
      <c r="K121" s="43">
        <f>J121+5</f>
        <v>41789</v>
      </c>
      <c r="L121" s="40" t="s">
        <v>8173</v>
      </c>
      <c r="M121" s="48" t="s">
        <v>145</v>
      </c>
      <c r="N121" s="48">
        <v>100</v>
      </c>
      <c r="O121" s="56" t="s">
        <v>8279</v>
      </c>
    </row>
    <row r="122" spans="1:15" hidden="1">
      <c r="A122" s="48" t="s">
        <v>8276</v>
      </c>
      <c r="B122" s="40" t="s">
        <v>52</v>
      </c>
      <c r="C122" s="48" t="s">
        <v>52</v>
      </c>
      <c r="D122" s="47" t="s">
        <v>26</v>
      </c>
      <c r="F122" s="41" t="s">
        <v>5399</v>
      </c>
      <c r="G122" s="48" t="s">
        <v>8277</v>
      </c>
      <c r="H122" s="40" t="s">
        <v>8264</v>
      </c>
      <c r="I122" s="40" t="s">
        <v>8265</v>
      </c>
      <c r="J122" s="43">
        <f>K121</f>
        <v>41789</v>
      </c>
      <c r="K122" s="43">
        <f>J108-21</f>
        <v>41983</v>
      </c>
      <c r="L122" s="40" t="s">
        <v>8173</v>
      </c>
      <c r="M122" s="48" t="s">
        <v>98</v>
      </c>
      <c r="N122" s="48">
        <v>100</v>
      </c>
      <c r="O122" s="39" t="s">
        <v>8263</v>
      </c>
    </row>
    <row r="123" spans="1:15" hidden="1">
      <c r="A123" s="48" t="s">
        <v>8276</v>
      </c>
      <c r="B123" s="40" t="s">
        <v>52</v>
      </c>
      <c r="C123" s="48" t="s">
        <v>52</v>
      </c>
      <c r="D123" s="47" t="s">
        <v>26</v>
      </c>
      <c r="F123" s="41" t="s">
        <v>5399</v>
      </c>
      <c r="G123" s="48" t="s">
        <v>8277</v>
      </c>
      <c r="H123" s="40" t="s">
        <v>8261</v>
      </c>
      <c r="I123" s="40" t="s">
        <v>8266</v>
      </c>
      <c r="J123" s="43">
        <f>K122</f>
        <v>41983</v>
      </c>
      <c r="K123" s="43">
        <f>J123</f>
        <v>41983</v>
      </c>
      <c r="L123" s="40" t="s">
        <v>8173</v>
      </c>
      <c r="M123" s="48" t="s">
        <v>145</v>
      </c>
      <c r="N123" s="48">
        <v>100</v>
      </c>
      <c r="O123" s="39" t="s">
        <v>8263</v>
      </c>
    </row>
    <row r="124" spans="1:15" hidden="1">
      <c r="A124" s="49" t="s">
        <v>8276</v>
      </c>
      <c r="B124" s="41" t="s">
        <v>52</v>
      </c>
      <c r="C124" s="48" t="s">
        <v>52</v>
      </c>
      <c r="D124" s="47" t="s">
        <v>26</v>
      </c>
      <c r="F124" s="41" t="s">
        <v>5399</v>
      </c>
      <c r="G124" s="48" t="s">
        <v>8277</v>
      </c>
      <c r="H124" s="40" t="s">
        <v>7904</v>
      </c>
      <c r="I124" s="40" t="s">
        <v>8267</v>
      </c>
      <c r="J124" s="43">
        <f>K122</f>
        <v>41983</v>
      </c>
      <c r="K124" s="43">
        <f>J124+5</f>
        <v>41988</v>
      </c>
      <c r="L124" s="40" t="s">
        <v>8173</v>
      </c>
      <c r="M124" s="48" t="s">
        <v>14</v>
      </c>
      <c r="N124" s="48" t="s">
        <v>84</v>
      </c>
    </row>
    <row r="125" spans="1:15" hidden="1">
      <c r="A125" s="49" t="s">
        <v>8276</v>
      </c>
      <c r="B125" s="41" t="s">
        <v>52</v>
      </c>
      <c r="C125" s="48" t="s">
        <v>52</v>
      </c>
      <c r="D125" s="47" t="s">
        <v>26</v>
      </c>
      <c r="F125" s="41" t="s">
        <v>5399</v>
      </c>
      <c r="G125" s="48" t="s">
        <v>8277</v>
      </c>
      <c r="H125" s="40" t="s">
        <v>7904</v>
      </c>
      <c r="I125" s="40" t="s">
        <v>8268</v>
      </c>
      <c r="J125" s="43">
        <f>K124</f>
        <v>41988</v>
      </c>
      <c r="K125" s="43">
        <f>J125+5</f>
        <v>41993</v>
      </c>
      <c r="L125" s="40" t="s">
        <v>8173</v>
      </c>
      <c r="M125" s="48" t="s">
        <v>14</v>
      </c>
      <c r="N125" s="48" t="s">
        <v>84</v>
      </c>
      <c r="O125" s="39"/>
    </row>
    <row r="126" spans="1:15" hidden="1">
      <c r="A126" s="49" t="s">
        <v>8276</v>
      </c>
      <c r="B126" s="41" t="s">
        <v>52</v>
      </c>
      <c r="C126" s="48" t="s">
        <v>52</v>
      </c>
      <c r="D126" s="47" t="s">
        <v>26</v>
      </c>
      <c r="F126" s="41" t="s">
        <v>5399</v>
      </c>
      <c r="G126" s="48" t="s">
        <v>8277</v>
      </c>
      <c r="H126" s="40" t="s">
        <v>7904</v>
      </c>
      <c r="I126" s="40" t="s">
        <v>8269</v>
      </c>
      <c r="J126" s="43">
        <f>K125</f>
        <v>41993</v>
      </c>
      <c r="K126" s="43">
        <f>J126+5</f>
        <v>41998</v>
      </c>
      <c r="L126" s="40" t="s">
        <v>8173</v>
      </c>
      <c r="M126" s="48" t="s">
        <v>14</v>
      </c>
      <c r="N126" s="48" t="s">
        <v>84</v>
      </c>
      <c r="O126" s="39"/>
    </row>
    <row r="127" spans="1:15" hidden="1">
      <c r="A127" s="48" t="s">
        <v>8276</v>
      </c>
      <c r="B127" s="40" t="s">
        <v>52</v>
      </c>
      <c r="C127" s="48" t="s">
        <v>52</v>
      </c>
      <c r="D127" s="47" t="s">
        <v>26</v>
      </c>
      <c r="F127" s="41" t="s">
        <v>5399</v>
      </c>
      <c r="G127" s="48" t="s">
        <v>8277</v>
      </c>
      <c r="H127" s="40" t="s">
        <v>7904</v>
      </c>
      <c r="I127" s="40" t="s">
        <v>8172</v>
      </c>
      <c r="J127" s="43">
        <f>K126</f>
        <v>41998</v>
      </c>
      <c r="K127" s="67">
        <f>J127+1</f>
        <v>41999</v>
      </c>
      <c r="L127" s="40" t="s">
        <v>8173</v>
      </c>
      <c r="M127" s="48" t="s">
        <v>14</v>
      </c>
      <c r="N127" s="48">
        <v>100</v>
      </c>
      <c r="O127" s="56" t="s">
        <v>17</v>
      </c>
    </row>
    <row r="128" spans="1:15" hidden="1">
      <c r="A128" s="41" t="s">
        <v>8174</v>
      </c>
      <c r="B128" s="41" t="s">
        <v>108</v>
      </c>
      <c r="C128" s="41" t="s">
        <v>65</v>
      </c>
      <c r="D128" s="41" t="s">
        <v>24</v>
      </c>
      <c r="E128" s="49"/>
      <c r="F128" s="41" t="s">
        <v>55</v>
      </c>
      <c r="G128" s="49" t="s">
        <v>8175</v>
      </c>
      <c r="H128" s="41" t="s">
        <v>1048</v>
      </c>
      <c r="I128" s="41" t="s">
        <v>7888</v>
      </c>
      <c r="J128" s="40"/>
      <c r="K128" s="40"/>
    </row>
    <row r="129" spans="1:15" hidden="1">
      <c r="A129" s="41" t="s">
        <v>8174</v>
      </c>
      <c r="B129" s="41" t="s">
        <v>108</v>
      </c>
      <c r="C129" s="41" t="s">
        <v>65</v>
      </c>
      <c r="D129" s="41" t="s">
        <v>24</v>
      </c>
      <c r="E129" s="49"/>
      <c r="F129" s="41" t="s">
        <v>55</v>
      </c>
      <c r="G129" s="49" t="s">
        <v>8175</v>
      </c>
      <c r="H129" s="41" t="s">
        <v>1048</v>
      </c>
      <c r="I129" s="41" t="s">
        <v>8244</v>
      </c>
      <c r="J129" s="42">
        <v>41540</v>
      </c>
      <c r="K129" s="40"/>
    </row>
    <row r="130" spans="1:15" hidden="1">
      <c r="A130" s="41" t="s">
        <v>8174</v>
      </c>
      <c r="B130" s="41" t="s">
        <v>108</v>
      </c>
      <c r="C130" s="41" t="s">
        <v>65</v>
      </c>
      <c r="D130" s="41" t="s">
        <v>24</v>
      </c>
      <c r="E130" s="49"/>
      <c r="F130" s="41" t="s">
        <v>55</v>
      </c>
      <c r="G130" s="49" t="s">
        <v>8175</v>
      </c>
      <c r="H130" s="41" t="s">
        <v>1048</v>
      </c>
      <c r="I130" s="41" t="s">
        <v>7889</v>
      </c>
      <c r="J130" s="42">
        <v>41905</v>
      </c>
      <c r="K130" s="40"/>
    </row>
    <row r="131" spans="1:15" hidden="1">
      <c r="A131" s="41" t="s">
        <v>8174</v>
      </c>
      <c r="B131" s="41" t="s">
        <v>108</v>
      </c>
      <c r="C131" s="41" t="s">
        <v>65</v>
      </c>
      <c r="D131" s="41" t="s">
        <v>24</v>
      </c>
      <c r="E131" s="49"/>
      <c r="F131" s="41" t="s">
        <v>55</v>
      </c>
      <c r="G131" s="49" t="s">
        <v>8175</v>
      </c>
      <c r="H131" s="41" t="s">
        <v>1048</v>
      </c>
      <c r="I131" s="41" t="s">
        <v>7890</v>
      </c>
      <c r="J131" s="40"/>
      <c r="K131" s="40"/>
    </row>
    <row r="132" spans="1:15" hidden="1">
      <c r="A132" s="41" t="s">
        <v>8174</v>
      </c>
      <c r="B132" s="41" t="s">
        <v>108</v>
      </c>
      <c r="C132" s="41" t="s">
        <v>65</v>
      </c>
      <c r="D132" s="41" t="s">
        <v>24</v>
      </c>
      <c r="E132" s="49"/>
      <c r="F132" s="41" t="s">
        <v>55</v>
      </c>
      <c r="G132" s="49" t="s">
        <v>8175</v>
      </c>
      <c r="H132" s="41" t="s">
        <v>1048</v>
      </c>
      <c r="I132" s="41" t="s">
        <v>7891</v>
      </c>
      <c r="J132" s="40"/>
      <c r="K132" s="40"/>
    </row>
    <row r="133" spans="1:15" hidden="1">
      <c r="A133" s="41" t="s">
        <v>8174</v>
      </c>
      <c r="B133" s="41" t="s">
        <v>108</v>
      </c>
      <c r="C133" s="41" t="s">
        <v>65</v>
      </c>
      <c r="D133" s="41" t="s">
        <v>24</v>
      </c>
      <c r="E133" s="49"/>
      <c r="F133" s="41" t="s">
        <v>55</v>
      </c>
      <c r="G133" s="49" t="s">
        <v>8175</v>
      </c>
      <c r="H133" s="41" t="s">
        <v>1048</v>
      </c>
      <c r="I133" s="41" t="s">
        <v>7892</v>
      </c>
      <c r="J133" s="40"/>
      <c r="K133" s="40"/>
    </row>
    <row r="134" spans="1:15" hidden="1">
      <c r="A134" s="41" t="s">
        <v>8174</v>
      </c>
      <c r="B134" s="41" t="s">
        <v>108</v>
      </c>
      <c r="C134" s="41" t="s">
        <v>65</v>
      </c>
      <c r="D134" s="41" t="s">
        <v>24</v>
      </c>
      <c r="E134" s="49"/>
      <c r="F134" s="41" t="s">
        <v>55</v>
      </c>
      <c r="G134" s="49" t="s">
        <v>8175</v>
      </c>
      <c r="H134" s="41" t="s">
        <v>1048</v>
      </c>
      <c r="I134" s="41" t="s">
        <v>7893</v>
      </c>
      <c r="J134" s="40"/>
      <c r="K134" s="40"/>
    </row>
    <row r="135" spans="1:15" hidden="1">
      <c r="A135" s="41" t="s">
        <v>8174</v>
      </c>
      <c r="B135" s="41" t="s">
        <v>108</v>
      </c>
      <c r="C135" s="41" t="s">
        <v>65</v>
      </c>
      <c r="D135" s="41" t="s">
        <v>24</v>
      </c>
      <c r="E135" s="49"/>
      <c r="F135" s="41" t="s">
        <v>55</v>
      </c>
      <c r="G135" s="49" t="s">
        <v>8175</v>
      </c>
      <c r="H135" s="41" t="s">
        <v>1048</v>
      </c>
      <c r="I135" s="41" t="s">
        <v>7894</v>
      </c>
      <c r="J135" s="40"/>
      <c r="K135" s="40"/>
    </row>
    <row r="136" spans="1:15" hidden="1">
      <c r="A136" s="41" t="s">
        <v>8174</v>
      </c>
      <c r="B136" s="40" t="s">
        <v>108</v>
      </c>
      <c r="C136" s="40" t="s">
        <v>65</v>
      </c>
      <c r="D136" s="40" t="s">
        <v>24</v>
      </c>
      <c r="F136" s="41" t="s">
        <v>55</v>
      </c>
      <c r="G136" s="48" t="s">
        <v>8175</v>
      </c>
      <c r="H136" s="40" t="s">
        <v>7895</v>
      </c>
      <c r="I136" s="40" t="s">
        <v>8245</v>
      </c>
      <c r="J136" s="43">
        <f>J129</f>
        <v>41540</v>
      </c>
      <c r="K136" s="43">
        <f>J136+30</f>
        <v>41570</v>
      </c>
      <c r="L136" s="48" t="s">
        <v>8173</v>
      </c>
      <c r="M136" s="48" t="s">
        <v>5488</v>
      </c>
      <c r="N136" s="48">
        <v>100</v>
      </c>
    </row>
    <row r="137" spans="1:15" ht="26.45" hidden="1">
      <c r="A137" s="41" t="s">
        <v>8174</v>
      </c>
      <c r="B137" s="40" t="s">
        <v>108</v>
      </c>
      <c r="C137" s="40" t="s">
        <v>65</v>
      </c>
      <c r="D137" s="40" t="s">
        <v>24</v>
      </c>
      <c r="F137" s="41" t="s">
        <v>55</v>
      </c>
      <c r="G137" s="48" t="s">
        <v>8175</v>
      </c>
      <c r="H137" s="40" t="s">
        <v>8281</v>
      </c>
      <c r="I137" s="40" t="s">
        <v>8282</v>
      </c>
      <c r="J137" s="43">
        <f>K136</f>
        <v>41570</v>
      </c>
      <c r="K137" s="43">
        <f>J137+2</f>
        <v>41572</v>
      </c>
      <c r="L137" s="48" t="s">
        <v>8173</v>
      </c>
      <c r="M137" s="48" t="s">
        <v>161</v>
      </c>
      <c r="N137" s="48">
        <v>100</v>
      </c>
      <c r="O137" s="56" t="s">
        <v>8283</v>
      </c>
    </row>
    <row r="138" spans="1:15" hidden="1">
      <c r="A138" s="41" t="s">
        <v>8174</v>
      </c>
      <c r="B138" s="40" t="s">
        <v>108</v>
      </c>
      <c r="C138" s="40" t="s">
        <v>65</v>
      </c>
      <c r="D138" s="40" t="s">
        <v>24</v>
      </c>
      <c r="F138" s="41" t="s">
        <v>55</v>
      </c>
      <c r="G138" s="48" t="s">
        <v>8175</v>
      </c>
      <c r="H138" s="65" t="s">
        <v>8261</v>
      </c>
      <c r="I138" s="40" t="s">
        <v>8262</v>
      </c>
      <c r="J138" s="43">
        <f>K137</f>
        <v>41572</v>
      </c>
      <c r="K138" s="43">
        <f>J138</f>
        <v>41572</v>
      </c>
      <c r="L138" s="48" t="s">
        <v>8173</v>
      </c>
      <c r="M138" s="48" t="s">
        <v>161</v>
      </c>
      <c r="N138" s="48">
        <v>100</v>
      </c>
    </row>
    <row r="139" spans="1:15" ht="52.5" hidden="1">
      <c r="A139" s="40" t="s">
        <v>8174</v>
      </c>
      <c r="B139" s="40" t="s">
        <v>108</v>
      </c>
      <c r="C139" s="40" t="s">
        <v>65</v>
      </c>
      <c r="D139" s="40" t="s">
        <v>24</v>
      </c>
      <c r="F139" s="41" t="s">
        <v>55</v>
      </c>
      <c r="G139" s="48" t="s">
        <v>8175</v>
      </c>
      <c r="H139" s="40" t="s">
        <v>8264</v>
      </c>
      <c r="I139" s="40" t="s">
        <v>8265</v>
      </c>
      <c r="J139" s="43">
        <f>K138</f>
        <v>41572</v>
      </c>
      <c r="K139" s="43">
        <f>J130-21</f>
        <v>41884</v>
      </c>
      <c r="L139" s="48" t="s">
        <v>8173</v>
      </c>
      <c r="M139" s="48" t="s">
        <v>5488</v>
      </c>
      <c r="N139" s="48">
        <v>100</v>
      </c>
      <c r="O139" s="56" t="s">
        <v>8284</v>
      </c>
    </row>
    <row r="140" spans="1:15" hidden="1">
      <c r="A140" s="40" t="s">
        <v>8174</v>
      </c>
      <c r="B140" s="40" t="s">
        <v>108</v>
      </c>
      <c r="C140" s="40" t="s">
        <v>65</v>
      </c>
      <c r="D140" s="40" t="s">
        <v>24</v>
      </c>
      <c r="F140" s="41" t="s">
        <v>55</v>
      </c>
      <c r="G140" s="48" t="s">
        <v>8175</v>
      </c>
      <c r="H140" s="40" t="s">
        <v>8261</v>
      </c>
      <c r="I140" s="40" t="s">
        <v>8266</v>
      </c>
      <c r="J140" s="43">
        <f>K139</f>
        <v>41884</v>
      </c>
      <c r="K140" s="43">
        <f>J140</f>
        <v>41884</v>
      </c>
      <c r="L140" s="48" t="s">
        <v>8173</v>
      </c>
      <c r="M140" s="48" t="s">
        <v>145</v>
      </c>
      <c r="N140" s="48">
        <v>100</v>
      </c>
      <c r="O140" s="56" t="s">
        <v>8263</v>
      </c>
    </row>
    <row r="141" spans="1:15" hidden="1">
      <c r="A141" s="40" t="s">
        <v>8174</v>
      </c>
      <c r="B141" s="40" t="s">
        <v>108</v>
      </c>
      <c r="C141" s="40" t="s">
        <v>65</v>
      </c>
      <c r="D141" s="40" t="s">
        <v>24</v>
      </c>
      <c r="F141" s="41" t="s">
        <v>55</v>
      </c>
      <c r="G141" s="48" t="s">
        <v>8175</v>
      </c>
      <c r="H141" s="40" t="s">
        <v>7904</v>
      </c>
      <c r="I141" s="40" t="s">
        <v>7905</v>
      </c>
      <c r="J141" s="43">
        <f>K139</f>
        <v>41884</v>
      </c>
      <c r="K141" s="43">
        <f>J141+5</f>
        <v>41889</v>
      </c>
      <c r="L141" s="48" t="s">
        <v>8173</v>
      </c>
      <c r="M141" s="48" t="s">
        <v>5488</v>
      </c>
      <c r="N141" s="48">
        <v>100</v>
      </c>
    </row>
    <row r="142" spans="1:15" hidden="1">
      <c r="A142" s="40" t="s">
        <v>8174</v>
      </c>
      <c r="B142" s="40" t="s">
        <v>108</v>
      </c>
      <c r="C142" s="40" t="s">
        <v>65</v>
      </c>
      <c r="D142" s="40" t="s">
        <v>24</v>
      </c>
      <c r="F142" s="41" t="s">
        <v>55</v>
      </c>
      <c r="G142" s="48" t="s">
        <v>8175</v>
      </c>
      <c r="H142" s="40" t="s">
        <v>7904</v>
      </c>
      <c r="I142" s="40" t="s">
        <v>7906</v>
      </c>
      <c r="J142" s="43">
        <f>K141</f>
        <v>41889</v>
      </c>
      <c r="K142" s="43">
        <f>J142+5</f>
        <v>41894</v>
      </c>
      <c r="L142" s="48" t="s">
        <v>8173</v>
      </c>
      <c r="M142" s="48" t="s">
        <v>5488</v>
      </c>
      <c r="N142" s="48">
        <v>100</v>
      </c>
    </row>
    <row r="143" spans="1:15" hidden="1">
      <c r="A143" s="40" t="s">
        <v>8174</v>
      </c>
      <c r="B143" s="40" t="s">
        <v>108</v>
      </c>
      <c r="C143" s="40" t="s">
        <v>65</v>
      </c>
      <c r="D143" s="40" t="s">
        <v>24</v>
      </c>
      <c r="F143" s="41" t="s">
        <v>55</v>
      </c>
      <c r="G143" s="48" t="s">
        <v>8175</v>
      </c>
      <c r="H143" s="40" t="s">
        <v>7904</v>
      </c>
      <c r="I143" s="40" t="s">
        <v>7907</v>
      </c>
      <c r="J143" s="43">
        <f>K142</f>
        <v>41894</v>
      </c>
      <c r="K143" s="43">
        <f>J143+5</f>
        <v>41899</v>
      </c>
      <c r="L143" s="48" t="s">
        <v>8173</v>
      </c>
      <c r="M143" s="48" t="s">
        <v>5488</v>
      </c>
      <c r="N143" s="48">
        <v>100</v>
      </c>
    </row>
    <row r="144" spans="1:15" hidden="1">
      <c r="A144" s="41" t="s">
        <v>8174</v>
      </c>
      <c r="B144" s="41" t="s">
        <v>108</v>
      </c>
      <c r="C144" s="41" t="s">
        <v>65</v>
      </c>
      <c r="D144" s="41" t="s">
        <v>24</v>
      </c>
      <c r="E144" s="49"/>
      <c r="F144" s="41" t="s">
        <v>55</v>
      </c>
      <c r="G144" s="49" t="s">
        <v>8176</v>
      </c>
      <c r="H144" s="41" t="s">
        <v>1048</v>
      </c>
      <c r="I144" s="41" t="s">
        <v>7888</v>
      </c>
      <c r="J144" s="40"/>
      <c r="K144" s="40"/>
    </row>
    <row r="145" spans="1:15" hidden="1">
      <c r="A145" s="41" t="s">
        <v>8174</v>
      </c>
      <c r="B145" s="41" t="s">
        <v>108</v>
      </c>
      <c r="C145" s="41" t="s">
        <v>65</v>
      </c>
      <c r="D145" s="41" t="s">
        <v>24</v>
      </c>
      <c r="E145" s="49"/>
      <c r="F145" s="41" t="s">
        <v>55</v>
      </c>
      <c r="G145" s="49" t="s">
        <v>8176</v>
      </c>
      <c r="H145" s="41" t="s">
        <v>1048</v>
      </c>
      <c r="I145" s="41" t="s">
        <v>8244</v>
      </c>
      <c r="J145" s="42">
        <v>41540</v>
      </c>
      <c r="K145" s="40"/>
    </row>
    <row r="146" spans="1:15" hidden="1">
      <c r="A146" s="41" t="s">
        <v>8174</v>
      </c>
      <c r="B146" s="41" t="s">
        <v>108</v>
      </c>
      <c r="C146" s="41" t="s">
        <v>65</v>
      </c>
      <c r="D146" s="41" t="s">
        <v>24</v>
      </c>
      <c r="E146" s="49"/>
      <c r="F146" s="41" t="s">
        <v>55</v>
      </c>
      <c r="G146" s="49" t="s">
        <v>8176</v>
      </c>
      <c r="H146" s="41" t="s">
        <v>1048</v>
      </c>
      <c r="I146" s="41" t="s">
        <v>7889</v>
      </c>
      <c r="J146" s="42">
        <v>41905</v>
      </c>
      <c r="K146" s="40"/>
    </row>
    <row r="147" spans="1:15" hidden="1">
      <c r="A147" s="41" t="s">
        <v>8174</v>
      </c>
      <c r="B147" s="41" t="s">
        <v>108</v>
      </c>
      <c r="C147" s="41" t="s">
        <v>65</v>
      </c>
      <c r="D147" s="41" t="s">
        <v>24</v>
      </c>
      <c r="E147" s="49"/>
      <c r="F147" s="41" t="s">
        <v>55</v>
      </c>
      <c r="G147" s="49" t="s">
        <v>8176</v>
      </c>
      <c r="H147" s="41" t="s">
        <v>1048</v>
      </c>
      <c r="I147" s="41" t="s">
        <v>7890</v>
      </c>
      <c r="J147" s="40"/>
      <c r="K147" s="40"/>
    </row>
    <row r="148" spans="1:15" hidden="1">
      <c r="A148" s="41" t="s">
        <v>8174</v>
      </c>
      <c r="B148" s="41" t="s">
        <v>108</v>
      </c>
      <c r="C148" s="41" t="s">
        <v>65</v>
      </c>
      <c r="D148" s="41" t="s">
        <v>24</v>
      </c>
      <c r="E148" s="49"/>
      <c r="F148" s="41" t="s">
        <v>55</v>
      </c>
      <c r="G148" s="49" t="s">
        <v>8176</v>
      </c>
      <c r="H148" s="41" t="s">
        <v>1048</v>
      </c>
      <c r="I148" s="41" t="s">
        <v>7891</v>
      </c>
      <c r="J148" s="40"/>
      <c r="K148" s="40"/>
    </row>
    <row r="149" spans="1:15" hidden="1">
      <c r="A149" s="41" t="s">
        <v>8174</v>
      </c>
      <c r="B149" s="41" t="s">
        <v>108</v>
      </c>
      <c r="C149" s="41" t="s">
        <v>65</v>
      </c>
      <c r="D149" s="41" t="s">
        <v>24</v>
      </c>
      <c r="E149" s="49"/>
      <c r="F149" s="41" t="s">
        <v>55</v>
      </c>
      <c r="G149" s="49" t="s">
        <v>8176</v>
      </c>
      <c r="H149" s="41" t="s">
        <v>1048</v>
      </c>
      <c r="I149" s="41" t="s">
        <v>7892</v>
      </c>
      <c r="J149" s="40"/>
      <c r="K149" s="40"/>
    </row>
    <row r="150" spans="1:15" hidden="1">
      <c r="A150" s="41" t="s">
        <v>8174</v>
      </c>
      <c r="B150" s="41" t="s">
        <v>108</v>
      </c>
      <c r="C150" s="41" t="s">
        <v>65</v>
      </c>
      <c r="D150" s="41" t="s">
        <v>24</v>
      </c>
      <c r="E150" s="49"/>
      <c r="F150" s="41" t="s">
        <v>55</v>
      </c>
      <c r="G150" s="49" t="s">
        <v>8176</v>
      </c>
      <c r="H150" s="41" t="s">
        <v>1048</v>
      </c>
      <c r="I150" s="41" t="s">
        <v>7893</v>
      </c>
      <c r="J150" s="40"/>
      <c r="K150" s="40"/>
    </row>
    <row r="151" spans="1:15" hidden="1">
      <c r="A151" s="41" t="s">
        <v>8174</v>
      </c>
      <c r="B151" s="41" t="s">
        <v>108</v>
      </c>
      <c r="C151" s="41" t="s">
        <v>65</v>
      </c>
      <c r="D151" s="41" t="s">
        <v>24</v>
      </c>
      <c r="E151" s="49"/>
      <c r="F151" s="41" t="s">
        <v>55</v>
      </c>
      <c r="G151" s="49" t="s">
        <v>8176</v>
      </c>
      <c r="H151" s="41" t="s">
        <v>1048</v>
      </c>
      <c r="I151" s="41" t="s">
        <v>7894</v>
      </c>
      <c r="J151" s="40"/>
      <c r="K151" s="40"/>
    </row>
    <row r="152" spans="1:15" hidden="1">
      <c r="A152" s="41" t="s">
        <v>8174</v>
      </c>
      <c r="B152" s="40" t="s">
        <v>108</v>
      </c>
      <c r="C152" s="40" t="s">
        <v>65</v>
      </c>
      <c r="D152" s="40" t="s">
        <v>24</v>
      </c>
      <c r="F152" s="41" t="s">
        <v>55</v>
      </c>
      <c r="G152" s="48" t="s">
        <v>8176</v>
      </c>
      <c r="H152" s="40" t="s">
        <v>7895</v>
      </c>
      <c r="I152" s="40" t="s">
        <v>8245</v>
      </c>
      <c r="J152" s="43">
        <f>J145</f>
        <v>41540</v>
      </c>
      <c r="K152" s="43">
        <f>J152+30</f>
        <v>41570</v>
      </c>
      <c r="L152" s="48" t="s">
        <v>8173</v>
      </c>
      <c r="M152" s="48" t="s">
        <v>5488</v>
      </c>
      <c r="N152" s="48">
        <v>100</v>
      </c>
      <c r="O152" s="56" t="s">
        <v>8285</v>
      </c>
    </row>
    <row r="153" spans="1:15" ht="26.45" hidden="1">
      <c r="A153" s="41" t="s">
        <v>8174</v>
      </c>
      <c r="B153" s="40" t="s">
        <v>108</v>
      </c>
      <c r="C153" s="40" t="s">
        <v>65</v>
      </c>
      <c r="D153" s="40" t="s">
        <v>24</v>
      </c>
      <c r="F153" s="41" t="s">
        <v>55</v>
      </c>
      <c r="G153" s="48" t="s">
        <v>8176</v>
      </c>
      <c r="H153" s="40" t="s">
        <v>8281</v>
      </c>
      <c r="I153" s="40" t="s">
        <v>8282</v>
      </c>
      <c r="J153" s="43">
        <f>K152</f>
        <v>41570</v>
      </c>
      <c r="K153" s="43">
        <f>J153+2</f>
        <v>41572</v>
      </c>
      <c r="L153" s="48" t="s">
        <v>8173</v>
      </c>
      <c r="M153" s="48" t="s">
        <v>161</v>
      </c>
      <c r="N153" s="48">
        <v>100</v>
      </c>
      <c r="O153" s="56" t="s">
        <v>8283</v>
      </c>
    </row>
    <row r="154" spans="1:15" hidden="1">
      <c r="A154" s="41" t="s">
        <v>8174</v>
      </c>
      <c r="B154" s="40" t="s">
        <v>108</v>
      </c>
      <c r="C154" s="40" t="s">
        <v>65</v>
      </c>
      <c r="D154" s="40" t="s">
        <v>24</v>
      </c>
      <c r="F154" s="41" t="s">
        <v>55</v>
      </c>
      <c r="G154" s="48" t="s">
        <v>8176</v>
      </c>
      <c r="H154" s="65" t="s">
        <v>8261</v>
      </c>
      <c r="I154" s="40" t="s">
        <v>8262</v>
      </c>
      <c r="J154" s="43">
        <f>K153</f>
        <v>41572</v>
      </c>
      <c r="K154" s="43">
        <f>J154</f>
        <v>41572</v>
      </c>
      <c r="L154" s="48" t="s">
        <v>8173</v>
      </c>
      <c r="M154" s="48" t="s">
        <v>161</v>
      </c>
      <c r="N154" s="48">
        <v>100</v>
      </c>
    </row>
    <row r="155" spans="1:15" hidden="1">
      <c r="A155" s="40" t="s">
        <v>8174</v>
      </c>
      <c r="B155" s="40" t="s">
        <v>108</v>
      </c>
      <c r="C155" s="40" t="s">
        <v>65</v>
      </c>
      <c r="D155" s="40" t="s">
        <v>24</v>
      </c>
      <c r="F155" s="41" t="s">
        <v>55</v>
      </c>
      <c r="G155" s="48" t="s">
        <v>8176</v>
      </c>
      <c r="H155" s="40" t="s">
        <v>8264</v>
      </c>
      <c r="I155" s="40" t="s">
        <v>8265</v>
      </c>
      <c r="J155" s="43">
        <f>K154</f>
        <v>41572</v>
      </c>
      <c r="K155" s="43">
        <f>J146-21</f>
        <v>41884</v>
      </c>
      <c r="L155" s="48" t="s">
        <v>8173</v>
      </c>
      <c r="M155" s="48" t="s">
        <v>5488</v>
      </c>
      <c r="N155" s="48">
        <v>100</v>
      </c>
      <c r="O155" s="56" t="s">
        <v>8286</v>
      </c>
    </row>
    <row r="156" spans="1:15" hidden="1">
      <c r="A156" s="40" t="s">
        <v>8174</v>
      </c>
      <c r="B156" s="40" t="s">
        <v>108</v>
      </c>
      <c r="C156" s="40" t="s">
        <v>65</v>
      </c>
      <c r="D156" s="40" t="s">
        <v>24</v>
      </c>
      <c r="F156" s="41" t="s">
        <v>55</v>
      </c>
      <c r="G156" s="48" t="s">
        <v>8176</v>
      </c>
      <c r="H156" s="40" t="s">
        <v>8261</v>
      </c>
      <c r="I156" s="40" t="s">
        <v>8266</v>
      </c>
      <c r="J156" s="43">
        <f>K155</f>
        <v>41884</v>
      </c>
      <c r="K156" s="43">
        <f>J156</f>
        <v>41884</v>
      </c>
      <c r="L156" s="48" t="s">
        <v>8173</v>
      </c>
      <c r="M156" s="48" t="s">
        <v>145</v>
      </c>
      <c r="N156" s="48">
        <v>100</v>
      </c>
    </row>
    <row r="157" spans="1:15" hidden="1">
      <c r="A157" s="40" t="s">
        <v>8174</v>
      </c>
      <c r="B157" s="40" t="s">
        <v>108</v>
      </c>
      <c r="C157" s="40" t="s">
        <v>65</v>
      </c>
      <c r="D157" s="40" t="s">
        <v>24</v>
      </c>
      <c r="F157" s="41" t="s">
        <v>55</v>
      </c>
      <c r="G157" s="48" t="s">
        <v>8176</v>
      </c>
      <c r="H157" s="40" t="s">
        <v>7904</v>
      </c>
      <c r="I157" s="40" t="s">
        <v>7905</v>
      </c>
      <c r="J157" s="43">
        <f>K155</f>
        <v>41884</v>
      </c>
      <c r="K157" s="43">
        <f>J157+5</f>
        <v>41889</v>
      </c>
      <c r="L157" s="48" t="s">
        <v>8173</v>
      </c>
      <c r="M157" s="48" t="s">
        <v>5488</v>
      </c>
      <c r="N157" s="48">
        <v>100</v>
      </c>
    </row>
    <row r="158" spans="1:15" hidden="1">
      <c r="A158" s="40" t="s">
        <v>8174</v>
      </c>
      <c r="B158" s="40" t="s">
        <v>108</v>
      </c>
      <c r="C158" s="40" t="s">
        <v>65</v>
      </c>
      <c r="D158" s="40" t="s">
        <v>24</v>
      </c>
      <c r="F158" s="41" t="s">
        <v>55</v>
      </c>
      <c r="G158" s="48" t="s">
        <v>8176</v>
      </c>
      <c r="H158" s="40" t="s">
        <v>7904</v>
      </c>
      <c r="I158" s="40" t="s">
        <v>7906</v>
      </c>
      <c r="J158" s="43">
        <f>K157</f>
        <v>41889</v>
      </c>
      <c r="K158" s="43">
        <f>J158+5</f>
        <v>41894</v>
      </c>
      <c r="L158" s="48" t="s">
        <v>8173</v>
      </c>
      <c r="M158" s="48" t="s">
        <v>5488</v>
      </c>
      <c r="N158" s="48">
        <v>100</v>
      </c>
    </row>
    <row r="159" spans="1:15" hidden="1">
      <c r="A159" s="40" t="s">
        <v>8174</v>
      </c>
      <c r="B159" s="40" t="s">
        <v>108</v>
      </c>
      <c r="C159" s="40" t="s">
        <v>65</v>
      </c>
      <c r="D159" s="40" t="s">
        <v>24</v>
      </c>
      <c r="F159" s="41" t="s">
        <v>55</v>
      </c>
      <c r="G159" s="48" t="s">
        <v>8176</v>
      </c>
      <c r="H159" s="40" t="s">
        <v>7904</v>
      </c>
      <c r="I159" s="40" t="s">
        <v>7907</v>
      </c>
      <c r="J159" s="43">
        <f>K158</f>
        <v>41894</v>
      </c>
      <c r="K159" s="43">
        <f>J159+5</f>
        <v>41899</v>
      </c>
      <c r="L159" s="48" t="s">
        <v>8173</v>
      </c>
      <c r="M159" s="48" t="s">
        <v>5488</v>
      </c>
      <c r="N159" s="48">
        <v>100</v>
      </c>
    </row>
    <row r="160" spans="1:15" hidden="1">
      <c r="A160" s="41" t="s">
        <v>8177</v>
      </c>
      <c r="B160" s="41" t="s">
        <v>7990</v>
      </c>
      <c r="C160" s="41" t="s">
        <v>52</v>
      </c>
      <c r="D160" s="47" t="s">
        <v>26</v>
      </c>
      <c r="E160" s="41"/>
      <c r="F160" s="41" t="s">
        <v>55</v>
      </c>
      <c r="G160" s="41" t="s">
        <v>8178</v>
      </c>
      <c r="H160" s="41" t="s">
        <v>1048</v>
      </c>
      <c r="I160" s="41" t="s">
        <v>7888</v>
      </c>
      <c r="J160" s="41"/>
      <c r="K160" s="40"/>
      <c r="L160" s="40"/>
      <c r="M160" s="40"/>
      <c r="O160" s="40"/>
    </row>
    <row r="161" spans="1:15" hidden="1">
      <c r="A161" s="41" t="s">
        <v>8177</v>
      </c>
      <c r="B161" s="41" t="s">
        <v>7990</v>
      </c>
      <c r="C161" s="41" t="s">
        <v>52</v>
      </c>
      <c r="D161" s="47" t="s">
        <v>26</v>
      </c>
      <c r="E161" s="41"/>
      <c r="F161" s="41" t="s">
        <v>55</v>
      </c>
      <c r="G161" s="41" t="s">
        <v>8178</v>
      </c>
      <c r="H161" s="41" t="s">
        <v>1048</v>
      </c>
      <c r="I161" s="41" t="s">
        <v>8244</v>
      </c>
      <c r="J161" s="42">
        <v>41659</v>
      </c>
      <c r="K161" s="41"/>
      <c r="L161" s="41"/>
      <c r="M161" s="41"/>
      <c r="N161" s="49"/>
      <c r="O161" s="41"/>
    </row>
    <row r="162" spans="1:15" hidden="1">
      <c r="A162" s="41" t="s">
        <v>8177</v>
      </c>
      <c r="B162" s="41" t="s">
        <v>7990</v>
      </c>
      <c r="C162" s="41" t="s">
        <v>52</v>
      </c>
      <c r="D162" s="47" t="s">
        <v>26</v>
      </c>
      <c r="E162" s="41"/>
      <c r="F162" s="41" t="s">
        <v>55</v>
      </c>
      <c r="G162" s="41" t="s">
        <v>8178</v>
      </c>
      <c r="H162" s="41" t="s">
        <v>1048</v>
      </c>
      <c r="I162" s="41" t="s">
        <v>7889</v>
      </c>
      <c r="J162" s="42">
        <v>41827</v>
      </c>
      <c r="K162" s="41"/>
      <c r="L162" s="41"/>
      <c r="M162" s="41"/>
      <c r="N162" s="49"/>
      <c r="O162" s="41"/>
    </row>
    <row r="163" spans="1:15" hidden="1">
      <c r="A163" s="41" t="s">
        <v>8177</v>
      </c>
      <c r="B163" s="41" t="s">
        <v>7990</v>
      </c>
      <c r="C163" s="41" t="s">
        <v>52</v>
      </c>
      <c r="D163" s="47" t="s">
        <v>26</v>
      </c>
      <c r="E163" s="41"/>
      <c r="F163" s="41" t="s">
        <v>55</v>
      </c>
      <c r="G163" s="41" t="s">
        <v>8178</v>
      </c>
      <c r="H163" s="41" t="s">
        <v>1048</v>
      </c>
      <c r="I163" s="41" t="s">
        <v>7890</v>
      </c>
      <c r="J163" s="41"/>
      <c r="K163" s="41"/>
      <c r="L163" s="41"/>
      <c r="M163" s="41"/>
      <c r="N163" s="49"/>
      <c r="O163" s="41"/>
    </row>
    <row r="164" spans="1:15" hidden="1">
      <c r="A164" s="41" t="s">
        <v>8177</v>
      </c>
      <c r="B164" s="41" t="s">
        <v>7990</v>
      </c>
      <c r="C164" s="41" t="s">
        <v>52</v>
      </c>
      <c r="D164" s="47" t="s">
        <v>26</v>
      </c>
      <c r="E164" s="41"/>
      <c r="F164" s="41" t="s">
        <v>55</v>
      </c>
      <c r="G164" s="41" t="s">
        <v>8178</v>
      </c>
      <c r="H164" s="41" t="s">
        <v>1048</v>
      </c>
      <c r="I164" s="41" t="s">
        <v>7891</v>
      </c>
      <c r="J164" s="41"/>
      <c r="K164" s="41"/>
      <c r="L164" s="41"/>
      <c r="M164" s="41"/>
      <c r="N164" s="49"/>
      <c r="O164" s="41"/>
    </row>
    <row r="165" spans="1:15" hidden="1">
      <c r="A165" s="41" t="s">
        <v>8177</v>
      </c>
      <c r="B165" s="41" t="s">
        <v>7990</v>
      </c>
      <c r="C165" s="41" t="s">
        <v>52</v>
      </c>
      <c r="D165" s="47" t="s">
        <v>26</v>
      </c>
      <c r="E165" s="41"/>
      <c r="F165" s="41" t="s">
        <v>55</v>
      </c>
      <c r="G165" s="41" t="s">
        <v>8178</v>
      </c>
      <c r="H165" s="41" t="s">
        <v>1048</v>
      </c>
      <c r="I165" s="41" t="s">
        <v>7892</v>
      </c>
      <c r="J165" s="42">
        <v>41855</v>
      </c>
      <c r="K165" s="41"/>
      <c r="L165" s="41"/>
      <c r="M165" s="41"/>
      <c r="N165" s="49"/>
      <c r="O165" s="41"/>
    </row>
    <row r="166" spans="1:15" hidden="1">
      <c r="A166" s="41" t="s">
        <v>8177</v>
      </c>
      <c r="B166" s="41" t="s">
        <v>7990</v>
      </c>
      <c r="C166" s="41" t="s">
        <v>52</v>
      </c>
      <c r="D166" s="47" t="s">
        <v>26</v>
      </c>
      <c r="E166" s="41"/>
      <c r="F166" s="41" t="s">
        <v>55</v>
      </c>
      <c r="G166" s="41" t="s">
        <v>8178</v>
      </c>
      <c r="H166" s="41" t="s">
        <v>1048</v>
      </c>
      <c r="I166" s="41" t="s">
        <v>7893</v>
      </c>
      <c r="J166" s="41"/>
      <c r="K166" s="41"/>
      <c r="L166" s="41"/>
      <c r="M166" s="41"/>
      <c r="N166" s="49"/>
      <c r="O166" s="41"/>
    </row>
    <row r="167" spans="1:15" hidden="1">
      <c r="A167" s="41" t="s">
        <v>8177</v>
      </c>
      <c r="B167" s="41" t="s">
        <v>7990</v>
      </c>
      <c r="C167" s="41" t="s">
        <v>52</v>
      </c>
      <c r="D167" s="47" t="s">
        <v>26</v>
      </c>
      <c r="E167" s="41"/>
      <c r="F167" s="41" t="s">
        <v>55</v>
      </c>
      <c r="G167" s="41" t="s">
        <v>8178</v>
      </c>
      <c r="H167" s="41" t="s">
        <v>1048</v>
      </c>
      <c r="I167" s="41" t="s">
        <v>7894</v>
      </c>
      <c r="J167" s="41"/>
      <c r="K167" s="41"/>
      <c r="L167" s="41"/>
      <c r="M167" s="41"/>
      <c r="N167" s="49"/>
      <c r="O167" s="41"/>
    </row>
    <row r="168" spans="1:15" hidden="1">
      <c r="A168" s="40" t="s">
        <v>8177</v>
      </c>
      <c r="B168" s="40" t="s">
        <v>7990</v>
      </c>
      <c r="C168" s="40" t="s">
        <v>52</v>
      </c>
      <c r="D168" s="47" t="s">
        <v>26</v>
      </c>
      <c r="E168" s="40"/>
      <c r="F168" s="41" t="s">
        <v>55</v>
      </c>
      <c r="G168" s="40" t="s">
        <v>8178</v>
      </c>
      <c r="H168" s="40" t="s">
        <v>7895</v>
      </c>
      <c r="I168" s="40" t="s">
        <v>8245</v>
      </c>
      <c r="J168" s="43">
        <f>J161</f>
        <v>41659</v>
      </c>
      <c r="K168" s="43">
        <f>J168+30</f>
        <v>41689</v>
      </c>
      <c r="L168" s="40" t="s">
        <v>8173</v>
      </c>
      <c r="M168" s="48" t="s">
        <v>149</v>
      </c>
      <c r="N168" s="40">
        <v>100</v>
      </c>
      <c r="O168" s="39"/>
    </row>
    <row r="169" spans="1:15" hidden="1">
      <c r="A169" s="40" t="s">
        <v>8177</v>
      </c>
      <c r="B169" s="40" t="s">
        <v>7990</v>
      </c>
      <c r="C169" s="40" t="s">
        <v>52</v>
      </c>
      <c r="D169" s="47" t="s">
        <v>26</v>
      </c>
      <c r="E169" s="40"/>
      <c r="F169" s="41" t="s">
        <v>55</v>
      </c>
      <c r="G169" s="40" t="s">
        <v>8178</v>
      </c>
      <c r="H169" s="40" t="s">
        <v>8281</v>
      </c>
      <c r="I169" s="40" t="s">
        <v>8282</v>
      </c>
      <c r="J169" s="43">
        <f>K168</f>
        <v>41689</v>
      </c>
      <c r="K169" s="43">
        <f>J169+2</f>
        <v>41691</v>
      </c>
      <c r="L169" s="40" t="s">
        <v>8173</v>
      </c>
      <c r="M169" s="48" t="s">
        <v>149</v>
      </c>
      <c r="N169" s="40">
        <v>100</v>
      </c>
      <c r="O169" s="40"/>
    </row>
    <row r="170" spans="1:15" hidden="1">
      <c r="A170" s="40" t="s">
        <v>8177</v>
      </c>
      <c r="B170" s="40" t="s">
        <v>7990</v>
      </c>
      <c r="C170" s="40" t="s">
        <v>52</v>
      </c>
      <c r="D170" s="47" t="s">
        <v>26</v>
      </c>
      <c r="E170" s="40"/>
      <c r="F170" s="41" t="s">
        <v>55</v>
      </c>
      <c r="G170" s="40" t="s">
        <v>8178</v>
      </c>
      <c r="H170" s="65" t="s">
        <v>8261</v>
      </c>
      <c r="I170" s="40" t="s">
        <v>8262</v>
      </c>
      <c r="J170" s="43">
        <f>K169</f>
        <v>41691</v>
      </c>
      <c r="K170" s="43">
        <f>J170</f>
        <v>41691</v>
      </c>
      <c r="L170" s="40" t="s">
        <v>8173</v>
      </c>
      <c r="M170" s="48" t="s">
        <v>149</v>
      </c>
      <c r="N170" s="40">
        <v>100</v>
      </c>
      <c r="O170" s="40"/>
    </row>
    <row r="171" spans="1:15" hidden="1">
      <c r="A171" s="40" t="s">
        <v>8177</v>
      </c>
      <c r="B171" s="40" t="s">
        <v>7990</v>
      </c>
      <c r="C171" s="40" t="s">
        <v>52</v>
      </c>
      <c r="D171" s="47" t="s">
        <v>26</v>
      </c>
      <c r="E171" s="40"/>
      <c r="F171" s="41" t="s">
        <v>55</v>
      </c>
      <c r="G171" s="40" t="s">
        <v>8178</v>
      </c>
      <c r="H171" s="40" t="s">
        <v>8264</v>
      </c>
      <c r="I171" s="40" t="s">
        <v>8265</v>
      </c>
      <c r="J171" s="43">
        <f>K170</f>
        <v>41691</v>
      </c>
      <c r="K171" s="43">
        <f>J162-21</f>
        <v>41806</v>
      </c>
      <c r="L171" s="40" t="s">
        <v>8173</v>
      </c>
      <c r="M171" s="48" t="s">
        <v>149</v>
      </c>
      <c r="N171" s="40">
        <v>100</v>
      </c>
      <c r="O171" s="40"/>
    </row>
    <row r="172" spans="1:15" hidden="1">
      <c r="A172" s="40" t="s">
        <v>8177</v>
      </c>
      <c r="B172" s="40" t="s">
        <v>7990</v>
      </c>
      <c r="C172" s="40" t="s">
        <v>52</v>
      </c>
      <c r="D172" s="47" t="s">
        <v>26</v>
      </c>
      <c r="E172" s="40"/>
      <c r="F172" s="41" t="s">
        <v>55</v>
      </c>
      <c r="G172" s="40" t="s">
        <v>8178</v>
      </c>
      <c r="H172" s="40" t="s">
        <v>8261</v>
      </c>
      <c r="I172" s="40" t="s">
        <v>8266</v>
      </c>
      <c r="J172" s="43">
        <f>K171</f>
        <v>41806</v>
      </c>
      <c r="K172" s="43">
        <f>J172</f>
        <v>41806</v>
      </c>
      <c r="L172" s="40" t="s">
        <v>8173</v>
      </c>
      <c r="M172" s="48" t="s">
        <v>149</v>
      </c>
      <c r="N172" s="40">
        <v>100</v>
      </c>
      <c r="O172" s="40" t="s">
        <v>7917</v>
      </c>
    </row>
    <row r="173" spans="1:15" hidden="1">
      <c r="A173" s="40" t="s">
        <v>8177</v>
      </c>
      <c r="B173" s="40" t="s">
        <v>7990</v>
      </c>
      <c r="C173" s="40" t="s">
        <v>52</v>
      </c>
      <c r="D173" s="47" t="s">
        <v>26</v>
      </c>
      <c r="E173" s="41"/>
      <c r="F173" s="41" t="s">
        <v>55</v>
      </c>
      <c r="G173" s="40" t="s">
        <v>8178</v>
      </c>
      <c r="H173" s="40" t="s">
        <v>7904</v>
      </c>
      <c r="I173" s="40" t="s">
        <v>7905</v>
      </c>
      <c r="J173" s="43">
        <f>K171</f>
        <v>41806</v>
      </c>
      <c r="K173" s="43">
        <f>J173+5</f>
        <v>41811</v>
      </c>
      <c r="L173" s="40" t="s">
        <v>8173</v>
      </c>
      <c r="M173" s="48" t="s">
        <v>149</v>
      </c>
      <c r="N173" s="40">
        <v>100</v>
      </c>
      <c r="O173" s="40"/>
    </row>
    <row r="174" spans="1:15" hidden="1">
      <c r="A174" s="40" t="s">
        <v>8177</v>
      </c>
      <c r="B174" s="40" t="s">
        <v>7990</v>
      </c>
      <c r="C174" s="40" t="s">
        <v>52</v>
      </c>
      <c r="D174" s="47" t="s">
        <v>26</v>
      </c>
      <c r="E174" s="41"/>
      <c r="F174" s="41" t="s">
        <v>55</v>
      </c>
      <c r="G174" s="40" t="s">
        <v>8178</v>
      </c>
      <c r="H174" s="40" t="s">
        <v>7904</v>
      </c>
      <c r="I174" s="40" t="s">
        <v>7906</v>
      </c>
      <c r="J174" s="43">
        <f>K173</f>
        <v>41811</v>
      </c>
      <c r="K174" s="43">
        <f>J174+5</f>
        <v>41816</v>
      </c>
      <c r="L174" s="40" t="s">
        <v>8173</v>
      </c>
      <c r="M174" s="48" t="s">
        <v>149</v>
      </c>
      <c r="N174" s="40">
        <v>100</v>
      </c>
      <c r="O174" s="40"/>
    </row>
    <row r="175" spans="1:15" hidden="1">
      <c r="A175" s="40" t="s">
        <v>8177</v>
      </c>
      <c r="B175" s="40" t="s">
        <v>7990</v>
      </c>
      <c r="C175" s="40" t="s">
        <v>52</v>
      </c>
      <c r="D175" s="47" t="s">
        <v>26</v>
      </c>
      <c r="E175" s="41"/>
      <c r="F175" s="41" t="s">
        <v>55</v>
      </c>
      <c r="G175" s="40" t="s">
        <v>8178</v>
      </c>
      <c r="H175" s="40" t="s">
        <v>7904</v>
      </c>
      <c r="I175" s="40" t="s">
        <v>7907</v>
      </c>
      <c r="J175" s="43">
        <f>K174</f>
        <v>41816</v>
      </c>
      <c r="K175" s="43">
        <f>J175+5</f>
        <v>41821</v>
      </c>
      <c r="L175" s="40" t="s">
        <v>8173</v>
      </c>
      <c r="M175" s="48" t="s">
        <v>149</v>
      </c>
      <c r="N175" s="40">
        <v>100</v>
      </c>
      <c r="O175" s="40"/>
    </row>
    <row r="176" spans="1:15" hidden="1">
      <c r="A176" s="49" t="s">
        <v>8179</v>
      </c>
      <c r="B176" s="41" t="s">
        <v>108</v>
      </c>
      <c r="C176" s="49" t="s">
        <v>65</v>
      </c>
      <c r="D176" s="49" t="s">
        <v>24</v>
      </c>
      <c r="E176" s="49"/>
      <c r="F176" s="41" t="s">
        <v>5399</v>
      </c>
      <c r="G176" s="49" t="s">
        <v>8180</v>
      </c>
      <c r="H176" s="41" t="s">
        <v>1048</v>
      </c>
      <c r="I176" s="41" t="s">
        <v>7888</v>
      </c>
      <c r="J176" s="41"/>
      <c r="K176" s="40"/>
    </row>
    <row r="177" spans="1:15" hidden="1">
      <c r="A177" s="49" t="s">
        <v>8179</v>
      </c>
      <c r="B177" s="41" t="s">
        <v>108</v>
      </c>
      <c r="C177" s="49" t="s">
        <v>65</v>
      </c>
      <c r="D177" s="49" t="s">
        <v>24</v>
      </c>
      <c r="E177" s="49"/>
      <c r="F177" s="41" t="s">
        <v>5399</v>
      </c>
      <c r="G177" s="49" t="s">
        <v>8180</v>
      </c>
      <c r="H177" s="41" t="s">
        <v>1048</v>
      </c>
      <c r="I177" s="41" t="s">
        <v>8244</v>
      </c>
      <c r="J177" s="42">
        <v>41771</v>
      </c>
      <c r="K177" s="40"/>
    </row>
    <row r="178" spans="1:15" hidden="1">
      <c r="A178" s="49" t="s">
        <v>8179</v>
      </c>
      <c r="B178" s="41" t="s">
        <v>108</v>
      </c>
      <c r="C178" s="49" t="s">
        <v>65</v>
      </c>
      <c r="D178" s="49" t="s">
        <v>24</v>
      </c>
      <c r="E178" s="49"/>
      <c r="F178" s="41" t="s">
        <v>5399</v>
      </c>
      <c r="G178" s="49" t="s">
        <v>8180</v>
      </c>
      <c r="H178" s="41" t="s">
        <v>1048</v>
      </c>
      <c r="I178" s="41" t="s">
        <v>7889</v>
      </c>
      <c r="J178" s="42">
        <v>42031</v>
      </c>
      <c r="K178" s="40"/>
    </row>
    <row r="179" spans="1:15" hidden="1">
      <c r="A179" s="49" t="s">
        <v>8179</v>
      </c>
      <c r="B179" s="41" t="s">
        <v>108</v>
      </c>
      <c r="C179" s="49" t="s">
        <v>65</v>
      </c>
      <c r="D179" s="49" t="s">
        <v>24</v>
      </c>
      <c r="E179" s="49"/>
      <c r="F179" s="41" t="s">
        <v>5399</v>
      </c>
      <c r="G179" s="49" t="s">
        <v>8180</v>
      </c>
      <c r="H179" s="41" t="s">
        <v>1048</v>
      </c>
      <c r="I179" s="41" t="s">
        <v>7890</v>
      </c>
      <c r="J179" s="41"/>
      <c r="K179" s="40"/>
    </row>
    <row r="180" spans="1:15" hidden="1">
      <c r="A180" s="49" t="s">
        <v>8179</v>
      </c>
      <c r="B180" s="41" t="s">
        <v>108</v>
      </c>
      <c r="C180" s="49" t="s">
        <v>65</v>
      </c>
      <c r="D180" s="49" t="s">
        <v>24</v>
      </c>
      <c r="E180" s="49"/>
      <c r="F180" s="41" t="s">
        <v>5399</v>
      </c>
      <c r="G180" s="49" t="s">
        <v>8180</v>
      </c>
      <c r="H180" s="41" t="s">
        <v>1048</v>
      </c>
      <c r="I180" s="41" t="s">
        <v>7891</v>
      </c>
      <c r="J180" s="42">
        <v>42093</v>
      </c>
      <c r="K180" s="40"/>
    </row>
    <row r="181" spans="1:15" hidden="1">
      <c r="A181" s="49" t="s">
        <v>8179</v>
      </c>
      <c r="B181" s="41" t="s">
        <v>108</v>
      </c>
      <c r="C181" s="49" t="s">
        <v>65</v>
      </c>
      <c r="D181" s="49" t="s">
        <v>24</v>
      </c>
      <c r="E181" s="49"/>
      <c r="F181" s="41" t="s">
        <v>5399</v>
      </c>
      <c r="G181" s="49" t="s">
        <v>8180</v>
      </c>
      <c r="H181" s="41" t="s">
        <v>1048</v>
      </c>
      <c r="I181" s="41" t="s">
        <v>7892</v>
      </c>
      <c r="J181" s="41"/>
      <c r="K181" s="40"/>
    </row>
    <row r="182" spans="1:15" hidden="1">
      <c r="A182" s="49" t="s">
        <v>8179</v>
      </c>
      <c r="B182" s="41" t="s">
        <v>108</v>
      </c>
      <c r="C182" s="49" t="s">
        <v>65</v>
      </c>
      <c r="D182" s="49" t="s">
        <v>24</v>
      </c>
      <c r="E182" s="49"/>
      <c r="F182" s="41" t="s">
        <v>5399</v>
      </c>
      <c r="G182" s="49" t="s">
        <v>8180</v>
      </c>
      <c r="H182" s="41" t="s">
        <v>1048</v>
      </c>
      <c r="I182" s="41" t="s">
        <v>7893</v>
      </c>
      <c r="J182" s="41"/>
      <c r="K182" s="40"/>
    </row>
    <row r="183" spans="1:15" hidden="1">
      <c r="A183" s="49" t="s">
        <v>8179</v>
      </c>
      <c r="B183" s="41" t="s">
        <v>108</v>
      </c>
      <c r="C183" s="49" t="s">
        <v>65</v>
      </c>
      <c r="D183" s="49" t="s">
        <v>24</v>
      </c>
      <c r="E183" s="49"/>
      <c r="F183" s="41" t="s">
        <v>5399</v>
      </c>
      <c r="G183" s="49" t="s">
        <v>8180</v>
      </c>
      <c r="H183" s="41" t="s">
        <v>1048</v>
      </c>
      <c r="I183" s="41" t="s">
        <v>7894</v>
      </c>
      <c r="J183" s="41"/>
      <c r="K183" s="40"/>
    </row>
    <row r="184" spans="1:15" ht="39.6" hidden="1">
      <c r="A184" s="48" t="s">
        <v>8179</v>
      </c>
      <c r="B184" s="40" t="s">
        <v>108</v>
      </c>
      <c r="C184" s="48" t="s">
        <v>65</v>
      </c>
      <c r="D184" s="48" t="s">
        <v>24</v>
      </c>
      <c r="F184" s="41" t="s">
        <v>5399</v>
      </c>
      <c r="G184" s="48" t="s">
        <v>8180</v>
      </c>
      <c r="H184" s="40" t="s">
        <v>7895</v>
      </c>
      <c r="I184" s="40" t="s">
        <v>8245</v>
      </c>
      <c r="J184" s="43">
        <f>J177</f>
        <v>41771</v>
      </c>
      <c r="K184" s="43">
        <f>J184+30</f>
        <v>41801</v>
      </c>
      <c r="L184" s="48" t="s">
        <v>8173</v>
      </c>
      <c r="M184" s="48" t="s">
        <v>14</v>
      </c>
      <c r="N184" s="48">
        <v>100</v>
      </c>
      <c r="O184" s="56" t="s">
        <v>8287</v>
      </c>
    </row>
    <row r="185" spans="1:15">
      <c r="A185" s="48" t="s">
        <v>8179</v>
      </c>
      <c r="B185" s="40" t="s">
        <v>108</v>
      </c>
      <c r="C185" s="48" t="s">
        <v>65</v>
      </c>
      <c r="D185" s="48" t="s">
        <v>24</v>
      </c>
      <c r="F185" s="41" t="s">
        <v>5399</v>
      </c>
      <c r="G185" s="48" t="s">
        <v>8180</v>
      </c>
      <c r="H185" s="40" t="s">
        <v>7898</v>
      </c>
      <c r="I185" s="40" t="s">
        <v>8247</v>
      </c>
      <c r="J185" s="43">
        <f t="shared" ref="J185:J190" si="7">K184</f>
        <v>41801</v>
      </c>
      <c r="K185" s="43">
        <f>J185+5</f>
        <v>41806</v>
      </c>
      <c r="L185" s="48" t="s">
        <v>8173</v>
      </c>
      <c r="M185" s="48" t="s">
        <v>149</v>
      </c>
      <c r="N185" s="48">
        <v>100</v>
      </c>
    </row>
    <row r="186" spans="1:15" hidden="1">
      <c r="A186" s="48" t="s">
        <v>8179</v>
      </c>
      <c r="B186" s="40" t="s">
        <v>108</v>
      </c>
      <c r="C186" s="48" t="s">
        <v>65</v>
      </c>
      <c r="D186" s="48" t="s">
        <v>24</v>
      </c>
      <c r="F186" s="41" t="s">
        <v>5399</v>
      </c>
      <c r="G186" s="48" t="s">
        <v>8180</v>
      </c>
      <c r="H186" s="40" t="s">
        <v>8253</v>
      </c>
      <c r="I186" s="40" t="s">
        <v>8254</v>
      </c>
      <c r="J186" s="43">
        <f t="shared" si="7"/>
        <v>41806</v>
      </c>
      <c r="K186" s="43">
        <f>J186+30</f>
        <v>41836</v>
      </c>
      <c r="L186" s="48" t="s">
        <v>8173</v>
      </c>
      <c r="M186" s="48" t="s">
        <v>8060</v>
      </c>
      <c r="N186" s="48">
        <v>100</v>
      </c>
      <c r="O186" s="56" t="s">
        <v>8288</v>
      </c>
    </row>
    <row r="187" spans="1:15" hidden="1">
      <c r="A187" s="48" t="s">
        <v>8179</v>
      </c>
      <c r="B187" s="40" t="s">
        <v>108</v>
      </c>
      <c r="C187" s="48" t="s">
        <v>65</v>
      </c>
      <c r="D187" s="48" t="s">
        <v>24</v>
      </c>
      <c r="F187" s="41" t="s">
        <v>5399</v>
      </c>
      <c r="G187" s="48" t="s">
        <v>8180</v>
      </c>
      <c r="H187" s="40" t="s">
        <v>8256</v>
      </c>
      <c r="I187" s="40" t="s">
        <v>8257</v>
      </c>
      <c r="J187" s="43">
        <f t="shared" si="7"/>
        <v>41836</v>
      </c>
      <c r="K187" s="43">
        <f>K186+10</f>
        <v>41846</v>
      </c>
      <c r="L187" s="48" t="s">
        <v>8173</v>
      </c>
      <c r="M187" s="48" t="s">
        <v>14</v>
      </c>
      <c r="N187" s="48">
        <v>100</v>
      </c>
    </row>
    <row r="188" spans="1:15" hidden="1">
      <c r="A188" s="48" t="s">
        <v>8179</v>
      </c>
      <c r="B188" s="40" t="s">
        <v>108</v>
      </c>
      <c r="C188" s="48" t="s">
        <v>65</v>
      </c>
      <c r="D188" s="48" t="s">
        <v>24</v>
      </c>
      <c r="F188" s="41" t="s">
        <v>5399</v>
      </c>
      <c r="G188" s="48" t="s">
        <v>8180</v>
      </c>
      <c r="H188" s="40" t="s">
        <v>8256</v>
      </c>
      <c r="I188" s="40" t="s">
        <v>8249</v>
      </c>
      <c r="J188" s="43">
        <f t="shared" si="7"/>
        <v>41846</v>
      </c>
      <c r="K188" s="43">
        <f>J188+10</f>
        <v>41856</v>
      </c>
      <c r="L188" s="48" t="s">
        <v>8173</v>
      </c>
      <c r="M188" s="48" t="s">
        <v>14</v>
      </c>
      <c r="N188" s="48">
        <v>100</v>
      </c>
    </row>
    <row r="189" spans="1:15" hidden="1">
      <c r="A189" s="48" t="s">
        <v>8179</v>
      </c>
      <c r="B189" s="40" t="s">
        <v>108</v>
      </c>
      <c r="C189" s="48" t="s">
        <v>65</v>
      </c>
      <c r="D189" s="48" t="s">
        <v>24</v>
      </c>
      <c r="F189" s="41" t="s">
        <v>5399</v>
      </c>
      <c r="G189" s="48" t="s">
        <v>8180</v>
      </c>
      <c r="H189" s="40" t="s">
        <v>8256</v>
      </c>
      <c r="I189" s="40" t="s">
        <v>7907</v>
      </c>
      <c r="J189" s="43">
        <f t="shared" si="7"/>
        <v>41856</v>
      </c>
      <c r="K189" s="43">
        <f>J189+5</f>
        <v>41861</v>
      </c>
      <c r="L189" s="48" t="s">
        <v>8173</v>
      </c>
      <c r="M189" s="48" t="s">
        <v>14</v>
      </c>
      <c r="N189" s="48">
        <v>100</v>
      </c>
    </row>
    <row r="190" spans="1:15" ht="52.5" hidden="1">
      <c r="A190" s="48" t="s">
        <v>8179</v>
      </c>
      <c r="B190" s="40" t="s">
        <v>108</v>
      </c>
      <c r="C190" s="48" t="s">
        <v>65</v>
      </c>
      <c r="D190" s="48" t="s">
        <v>24</v>
      </c>
      <c r="F190" s="41" t="s">
        <v>5399</v>
      </c>
      <c r="G190" s="48" t="s">
        <v>8180</v>
      </c>
      <c r="H190" s="40" t="s">
        <v>8256</v>
      </c>
      <c r="I190" s="40" t="s">
        <v>8259</v>
      </c>
      <c r="J190" s="43">
        <f t="shared" si="7"/>
        <v>41861</v>
      </c>
      <c r="K190" s="43">
        <f>J190</f>
        <v>41861</v>
      </c>
      <c r="L190" s="48" t="s">
        <v>8173</v>
      </c>
      <c r="M190" s="48" t="s">
        <v>14</v>
      </c>
      <c r="N190" s="48">
        <v>100</v>
      </c>
      <c r="O190" s="56" t="s">
        <v>8289</v>
      </c>
    </row>
    <row r="191" spans="1:15" hidden="1">
      <c r="A191" s="48" t="s">
        <v>8179</v>
      </c>
      <c r="B191" s="40" t="s">
        <v>108</v>
      </c>
      <c r="C191" s="48" t="s">
        <v>65</v>
      </c>
      <c r="D191" s="48" t="s">
        <v>24</v>
      </c>
      <c r="F191" s="41" t="s">
        <v>5399</v>
      </c>
      <c r="G191" s="48" t="s">
        <v>8180</v>
      </c>
      <c r="H191" s="65" t="s">
        <v>8261</v>
      </c>
      <c r="I191" s="40" t="s">
        <v>8262</v>
      </c>
      <c r="J191" s="43">
        <f>K188</f>
        <v>41856</v>
      </c>
      <c r="K191" s="43">
        <f>J191+5</f>
        <v>41861</v>
      </c>
      <c r="L191" s="48" t="s">
        <v>8173</v>
      </c>
      <c r="M191" s="48" t="s">
        <v>149</v>
      </c>
      <c r="N191" s="48">
        <v>100</v>
      </c>
    </row>
    <row r="192" spans="1:15" hidden="1">
      <c r="A192" s="48" t="s">
        <v>8179</v>
      </c>
      <c r="B192" s="40" t="s">
        <v>108</v>
      </c>
      <c r="C192" s="48" t="s">
        <v>65</v>
      </c>
      <c r="D192" s="48" t="s">
        <v>24</v>
      </c>
      <c r="F192" s="41" t="s">
        <v>5399</v>
      </c>
      <c r="G192" s="48" t="s">
        <v>8180</v>
      </c>
      <c r="H192" s="40" t="s">
        <v>8264</v>
      </c>
      <c r="I192" s="40" t="s">
        <v>8265</v>
      </c>
      <c r="J192" s="43">
        <f>K191</f>
        <v>41861</v>
      </c>
      <c r="K192" s="43">
        <f>J178-21</f>
        <v>42010</v>
      </c>
      <c r="L192" s="48" t="s">
        <v>8173</v>
      </c>
      <c r="M192" s="48" t="s">
        <v>8060</v>
      </c>
      <c r="N192" s="48">
        <v>100</v>
      </c>
      <c r="O192" s="40" t="s">
        <v>8263</v>
      </c>
    </row>
    <row r="193" spans="1:15" hidden="1">
      <c r="A193" s="48" t="s">
        <v>8179</v>
      </c>
      <c r="B193" s="40" t="s">
        <v>108</v>
      </c>
      <c r="C193" s="48" t="s">
        <v>65</v>
      </c>
      <c r="D193" s="48" t="s">
        <v>24</v>
      </c>
      <c r="F193" s="41" t="s">
        <v>5399</v>
      </c>
      <c r="G193" s="48" t="s">
        <v>8180</v>
      </c>
      <c r="H193" s="40" t="s">
        <v>8261</v>
      </c>
      <c r="I193" s="40" t="s">
        <v>8266</v>
      </c>
      <c r="J193" s="43">
        <f>K192</f>
        <v>42010</v>
      </c>
      <c r="K193" s="43">
        <f>J193</f>
        <v>42010</v>
      </c>
      <c r="L193" s="48" t="s">
        <v>8173</v>
      </c>
      <c r="M193" s="48" t="s">
        <v>149</v>
      </c>
      <c r="N193" s="48">
        <v>100</v>
      </c>
      <c r="O193" s="40" t="s">
        <v>8263</v>
      </c>
    </row>
    <row r="194" spans="1:15" hidden="1">
      <c r="A194" s="48" t="s">
        <v>8179</v>
      </c>
      <c r="B194" s="40" t="s">
        <v>108</v>
      </c>
      <c r="C194" s="48" t="s">
        <v>65</v>
      </c>
      <c r="D194" s="48" t="s">
        <v>24</v>
      </c>
      <c r="F194" s="41" t="s">
        <v>5399</v>
      </c>
      <c r="G194" s="48" t="s">
        <v>8180</v>
      </c>
      <c r="H194" s="40" t="s">
        <v>7904</v>
      </c>
      <c r="I194" s="40" t="s">
        <v>8267</v>
      </c>
      <c r="J194" s="43">
        <f>K192</f>
        <v>42010</v>
      </c>
      <c r="K194" s="43">
        <f>J194+5</f>
        <v>42015</v>
      </c>
      <c r="L194" s="48" t="s">
        <v>8173</v>
      </c>
      <c r="M194" s="48" t="s">
        <v>14</v>
      </c>
      <c r="N194" s="48">
        <v>100</v>
      </c>
    </row>
    <row r="195" spans="1:15" hidden="1">
      <c r="A195" s="48" t="s">
        <v>8179</v>
      </c>
      <c r="B195" s="40" t="s">
        <v>108</v>
      </c>
      <c r="C195" s="48" t="s">
        <v>65</v>
      </c>
      <c r="D195" s="48" t="s">
        <v>24</v>
      </c>
      <c r="F195" s="41" t="s">
        <v>5399</v>
      </c>
      <c r="G195" s="48" t="s">
        <v>8180</v>
      </c>
      <c r="H195" s="40" t="s">
        <v>7904</v>
      </c>
      <c r="I195" s="40" t="s">
        <v>8268</v>
      </c>
      <c r="J195" s="43">
        <f>K194</f>
        <v>42015</v>
      </c>
      <c r="K195" s="43">
        <f>J195+5</f>
        <v>42020</v>
      </c>
      <c r="L195" s="48" t="s">
        <v>8173</v>
      </c>
      <c r="M195" s="48" t="s">
        <v>14</v>
      </c>
      <c r="N195" s="48">
        <v>100</v>
      </c>
    </row>
    <row r="196" spans="1:15" hidden="1">
      <c r="A196" s="48" t="s">
        <v>8179</v>
      </c>
      <c r="B196" s="40" t="s">
        <v>108</v>
      </c>
      <c r="C196" s="48" t="s">
        <v>65</v>
      </c>
      <c r="D196" s="48" t="s">
        <v>24</v>
      </c>
      <c r="F196" s="41" t="s">
        <v>5399</v>
      </c>
      <c r="G196" s="48" t="s">
        <v>8180</v>
      </c>
      <c r="H196" s="40" t="s">
        <v>7904</v>
      </c>
      <c r="I196" s="40" t="s">
        <v>8269</v>
      </c>
      <c r="J196" s="43">
        <f>K195</f>
        <v>42020</v>
      </c>
      <c r="K196" s="43">
        <f>J196+5</f>
        <v>42025</v>
      </c>
      <c r="L196" s="48" t="s">
        <v>8173</v>
      </c>
      <c r="M196" s="48" t="s">
        <v>14</v>
      </c>
      <c r="N196" s="48">
        <v>100</v>
      </c>
    </row>
    <row r="197" spans="1:15" hidden="1">
      <c r="A197" s="49" t="s">
        <v>8204</v>
      </c>
      <c r="B197" s="41" t="s">
        <v>108</v>
      </c>
      <c r="C197" s="49" t="s">
        <v>65</v>
      </c>
      <c r="D197" s="49" t="s">
        <v>24</v>
      </c>
      <c r="E197" s="49"/>
      <c r="F197" s="49" t="s">
        <v>6175</v>
      </c>
      <c r="G197" s="49" t="s">
        <v>8290</v>
      </c>
      <c r="H197" s="41" t="s">
        <v>1048</v>
      </c>
      <c r="I197" s="41" t="s">
        <v>7888</v>
      </c>
      <c r="J197" s="41"/>
      <c r="K197" s="40"/>
      <c r="L197" s="40"/>
      <c r="M197" s="40"/>
      <c r="O197" s="40"/>
    </row>
    <row r="198" spans="1:15" hidden="1">
      <c r="A198" s="49" t="s">
        <v>8204</v>
      </c>
      <c r="B198" s="41" t="s">
        <v>108</v>
      </c>
      <c r="C198" s="49" t="s">
        <v>65</v>
      </c>
      <c r="D198" s="49" t="s">
        <v>24</v>
      </c>
      <c r="E198" s="49"/>
      <c r="F198" s="49" t="s">
        <v>6175</v>
      </c>
      <c r="G198" s="49" t="s">
        <v>8290</v>
      </c>
      <c r="H198" s="41" t="s">
        <v>1048</v>
      </c>
      <c r="I198" s="41" t="s">
        <v>8244</v>
      </c>
      <c r="J198" s="42">
        <v>41354</v>
      </c>
      <c r="K198" s="41"/>
      <c r="L198" s="41"/>
      <c r="M198" s="41"/>
      <c r="N198" s="49"/>
      <c r="O198" s="41"/>
    </row>
    <row r="199" spans="1:15" hidden="1">
      <c r="A199" s="49" t="s">
        <v>8204</v>
      </c>
      <c r="B199" s="41" t="s">
        <v>108</v>
      </c>
      <c r="C199" s="49" t="s">
        <v>65</v>
      </c>
      <c r="D199" s="49" t="s">
        <v>24</v>
      </c>
      <c r="E199" s="49"/>
      <c r="F199" s="49" t="s">
        <v>6175</v>
      </c>
      <c r="G199" s="49" t="s">
        <v>8290</v>
      </c>
      <c r="H199" s="41" t="s">
        <v>1048</v>
      </c>
      <c r="I199" s="41" t="s">
        <v>7889</v>
      </c>
      <c r="J199" s="42">
        <v>41841</v>
      </c>
      <c r="K199" s="41"/>
      <c r="L199" s="41"/>
      <c r="M199" s="41"/>
      <c r="N199" s="49"/>
      <c r="O199" s="41"/>
    </row>
    <row r="200" spans="1:15" hidden="1">
      <c r="A200" s="49" t="s">
        <v>8204</v>
      </c>
      <c r="B200" s="41" t="s">
        <v>108</v>
      </c>
      <c r="C200" s="49" t="s">
        <v>65</v>
      </c>
      <c r="D200" s="49" t="s">
        <v>24</v>
      </c>
      <c r="E200" s="49"/>
      <c r="F200" s="49" t="s">
        <v>6175</v>
      </c>
      <c r="G200" s="49" t="s">
        <v>8290</v>
      </c>
      <c r="H200" s="41" t="s">
        <v>1048</v>
      </c>
      <c r="I200" s="41" t="s">
        <v>7890</v>
      </c>
      <c r="J200" s="41"/>
      <c r="K200" s="41"/>
      <c r="L200" s="41"/>
      <c r="M200" s="41"/>
      <c r="N200" s="49"/>
      <c r="O200" s="41"/>
    </row>
    <row r="201" spans="1:15" hidden="1">
      <c r="A201" s="49" t="s">
        <v>8204</v>
      </c>
      <c r="B201" s="41" t="s">
        <v>108</v>
      </c>
      <c r="C201" s="49" t="s">
        <v>65</v>
      </c>
      <c r="D201" s="49" t="s">
        <v>24</v>
      </c>
      <c r="E201" s="49"/>
      <c r="F201" s="49" t="s">
        <v>6175</v>
      </c>
      <c r="G201" s="49" t="s">
        <v>8290</v>
      </c>
      <c r="H201" s="41" t="s">
        <v>1048</v>
      </c>
      <c r="I201" s="41" t="s">
        <v>7891</v>
      </c>
      <c r="J201" s="42">
        <v>41897</v>
      </c>
      <c r="K201" s="41"/>
      <c r="L201" s="41"/>
      <c r="M201" s="41"/>
      <c r="N201" s="49"/>
      <c r="O201" s="41"/>
    </row>
    <row r="202" spans="1:15" hidden="1">
      <c r="A202" s="49" t="s">
        <v>8204</v>
      </c>
      <c r="B202" s="41" t="s">
        <v>108</v>
      </c>
      <c r="C202" s="49" t="s">
        <v>65</v>
      </c>
      <c r="D202" s="49" t="s">
        <v>24</v>
      </c>
      <c r="E202" s="49"/>
      <c r="F202" s="49" t="s">
        <v>6175</v>
      </c>
      <c r="G202" s="49" t="s">
        <v>8290</v>
      </c>
      <c r="H202" s="41" t="s">
        <v>1048</v>
      </c>
      <c r="I202" s="41" t="s">
        <v>7892</v>
      </c>
      <c r="J202" s="42"/>
      <c r="K202" s="41"/>
      <c r="L202" s="41"/>
      <c r="M202" s="41"/>
      <c r="N202" s="49"/>
      <c r="O202" s="41"/>
    </row>
    <row r="203" spans="1:15" hidden="1">
      <c r="A203" s="49" t="s">
        <v>8204</v>
      </c>
      <c r="B203" s="41" t="s">
        <v>108</v>
      </c>
      <c r="C203" s="49" t="s">
        <v>65</v>
      </c>
      <c r="D203" s="49" t="s">
        <v>24</v>
      </c>
      <c r="E203" s="49"/>
      <c r="F203" s="49" t="s">
        <v>6175</v>
      </c>
      <c r="G203" s="49" t="s">
        <v>8290</v>
      </c>
      <c r="H203" s="41" t="s">
        <v>1048</v>
      </c>
      <c r="I203" s="41" t="s">
        <v>7893</v>
      </c>
      <c r="J203" s="41"/>
      <c r="K203" s="41"/>
      <c r="L203" s="41"/>
      <c r="M203" s="41"/>
      <c r="N203" s="49"/>
      <c r="O203" s="41"/>
    </row>
    <row r="204" spans="1:15" hidden="1">
      <c r="A204" s="49" t="s">
        <v>8204</v>
      </c>
      <c r="B204" s="41" t="s">
        <v>108</v>
      </c>
      <c r="C204" s="49" t="s">
        <v>65</v>
      </c>
      <c r="D204" s="49" t="s">
        <v>24</v>
      </c>
      <c r="E204" s="49"/>
      <c r="F204" s="49" t="s">
        <v>6175</v>
      </c>
      <c r="G204" s="49" t="s">
        <v>8290</v>
      </c>
      <c r="H204" s="41" t="s">
        <v>1048</v>
      </c>
      <c r="I204" s="41" t="s">
        <v>7894</v>
      </c>
      <c r="J204" s="41"/>
      <c r="K204" s="41"/>
      <c r="L204" s="41"/>
      <c r="M204" s="41"/>
      <c r="N204" s="49"/>
      <c r="O204" s="41"/>
    </row>
    <row r="205" spans="1:15" hidden="1">
      <c r="A205" s="48" t="s">
        <v>8204</v>
      </c>
      <c r="B205" s="40" t="s">
        <v>108</v>
      </c>
      <c r="C205" s="48" t="s">
        <v>65</v>
      </c>
      <c r="D205" s="48" t="s">
        <v>24</v>
      </c>
      <c r="F205" s="49" t="s">
        <v>6175</v>
      </c>
      <c r="G205" s="48" t="s">
        <v>8290</v>
      </c>
      <c r="H205" s="40" t="s">
        <v>7895</v>
      </c>
      <c r="I205" s="40" t="s">
        <v>8245</v>
      </c>
      <c r="J205" s="43">
        <f>J198</f>
        <v>41354</v>
      </c>
      <c r="K205" s="43">
        <f>J205+10</f>
        <v>41364</v>
      </c>
      <c r="L205" s="40" t="s">
        <v>8173</v>
      </c>
      <c r="M205" s="48" t="s">
        <v>8252</v>
      </c>
      <c r="N205" s="40">
        <v>100</v>
      </c>
      <c r="O205" s="40" t="s">
        <v>8279</v>
      </c>
    </row>
    <row r="206" spans="1:15">
      <c r="A206" s="48" t="s">
        <v>8204</v>
      </c>
      <c r="B206" s="40" t="s">
        <v>108</v>
      </c>
      <c r="C206" s="48" t="s">
        <v>65</v>
      </c>
      <c r="D206" s="48" t="s">
        <v>24</v>
      </c>
      <c r="F206" s="49" t="s">
        <v>6175</v>
      </c>
      <c r="G206" s="48" t="s">
        <v>8290</v>
      </c>
      <c r="H206" s="40" t="s">
        <v>7898</v>
      </c>
      <c r="I206" s="40" t="s">
        <v>8247</v>
      </c>
      <c r="J206" s="43">
        <f>K205</f>
        <v>41364</v>
      </c>
      <c r="K206" s="43">
        <f>J206+2</f>
        <v>41366</v>
      </c>
      <c r="L206" s="40" t="s">
        <v>8173</v>
      </c>
      <c r="M206" s="48" t="s">
        <v>8252</v>
      </c>
      <c r="N206" s="40">
        <v>100</v>
      </c>
      <c r="O206" s="40"/>
    </row>
    <row r="207" spans="1:15" hidden="1">
      <c r="A207" s="48" t="s">
        <v>8204</v>
      </c>
      <c r="B207" s="40" t="s">
        <v>108</v>
      </c>
      <c r="C207" s="48" t="s">
        <v>65</v>
      </c>
      <c r="D207" s="48" t="s">
        <v>24</v>
      </c>
      <c r="F207" s="49" t="s">
        <v>6175</v>
      </c>
      <c r="G207" s="48" t="s">
        <v>8290</v>
      </c>
      <c r="H207" s="40" t="s">
        <v>7901</v>
      </c>
      <c r="I207" s="40" t="s">
        <v>7902</v>
      </c>
      <c r="J207" s="43">
        <f>K206</f>
        <v>41366</v>
      </c>
      <c r="K207" s="43">
        <f>J208</f>
        <v>41825</v>
      </c>
      <c r="L207" s="40" t="s">
        <v>8173</v>
      </c>
      <c r="M207" s="48" t="s">
        <v>161</v>
      </c>
      <c r="N207" s="40">
        <v>100</v>
      </c>
      <c r="O207" s="40" t="s">
        <v>8263</v>
      </c>
    </row>
    <row r="208" spans="1:15" hidden="1">
      <c r="A208" s="48" t="s">
        <v>8204</v>
      </c>
      <c r="B208" s="40" t="s">
        <v>108</v>
      </c>
      <c r="C208" s="48" t="s">
        <v>65</v>
      </c>
      <c r="D208" s="48" t="s">
        <v>24</v>
      </c>
      <c r="F208" s="49" t="s">
        <v>6175</v>
      </c>
      <c r="G208" s="48" t="s">
        <v>8290</v>
      </c>
      <c r="H208" s="40" t="s">
        <v>7904</v>
      </c>
      <c r="I208" s="40" t="s">
        <v>7905</v>
      </c>
      <c r="J208" s="43">
        <f>K208-5</f>
        <v>41825</v>
      </c>
      <c r="K208" s="43">
        <f>J209</f>
        <v>41830</v>
      </c>
      <c r="L208" s="40" t="s">
        <v>8173</v>
      </c>
      <c r="M208" s="48" t="s">
        <v>161</v>
      </c>
      <c r="N208" s="40">
        <v>100</v>
      </c>
      <c r="O208" s="40"/>
    </row>
    <row r="209" spans="1:15" hidden="1">
      <c r="A209" s="48" t="s">
        <v>8204</v>
      </c>
      <c r="B209" s="40" t="s">
        <v>108</v>
      </c>
      <c r="C209" s="48" t="s">
        <v>65</v>
      </c>
      <c r="D209" s="48" t="s">
        <v>24</v>
      </c>
      <c r="F209" s="49" t="s">
        <v>6175</v>
      </c>
      <c r="G209" s="48" t="s">
        <v>8290</v>
      </c>
      <c r="H209" s="40" t="s">
        <v>7904</v>
      </c>
      <c r="I209" s="40" t="s">
        <v>8249</v>
      </c>
      <c r="J209" s="43">
        <f>K209-5</f>
        <v>41830</v>
      </c>
      <c r="K209" s="43">
        <f>J210</f>
        <v>41835</v>
      </c>
      <c r="L209" s="40" t="s">
        <v>8173</v>
      </c>
      <c r="M209" s="48" t="s">
        <v>161</v>
      </c>
      <c r="N209" s="40">
        <v>100</v>
      </c>
      <c r="O209" s="40"/>
    </row>
    <row r="210" spans="1:15" hidden="1">
      <c r="A210" s="48" t="s">
        <v>8204</v>
      </c>
      <c r="B210" s="40" t="s">
        <v>108</v>
      </c>
      <c r="C210" s="48" t="s">
        <v>65</v>
      </c>
      <c r="D210" s="48" t="s">
        <v>24</v>
      </c>
      <c r="F210" s="49" t="s">
        <v>6175</v>
      </c>
      <c r="G210" s="48" t="s">
        <v>8290</v>
      </c>
      <c r="H210" s="40" t="s">
        <v>7904</v>
      </c>
      <c r="I210" s="40" t="s">
        <v>7907</v>
      </c>
      <c r="J210" s="43">
        <f>K210-5</f>
        <v>41835</v>
      </c>
      <c r="K210" s="43">
        <f>J211</f>
        <v>41840</v>
      </c>
      <c r="L210" s="40" t="s">
        <v>8173</v>
      </c>
      <c r="M210" s="48" t="s">
        <v>161</v>
      </c>
      <c r="N210" s="40">
        <v>100</v>
      </c>
      <c r="O210" s="40"/>
    </row>
    <row r="211" spans="1:15" hidden="1">
      <c r="A211" s="48" t="s">
        <v>8204</v>
      </c>
      <c r="B211" s="40" t="s">
        <v>108</v>
      </c>
      <c r="C211" s="48" t="s">
        <v>65</v>
      </c>
      <c r="D211" s="48" t="s">
        <v>24</v>
      </c>
      <c r="F211" s="49" t="s">
        <v>6175</v>
      </c>
      <c r="G211" s="48" t="s">
        <v>8290</v>
      </c>
      <c r="H211" s="40" t="s">
        <v>7904</v>
      </c>
      <c r="I211" s="40" t="s">
        <v>8172</v>
      </c>
      <c r="J211" s="43">
        <f>K211-1</f>
        <v>41840</v>
      </c>
      <c r="K211" s="43">
        <f>J199</f>
        <v>41841</v>
      </c>
      <c r="L211" s="40" t="s">
        <v>8173</v>
      </c>
      <c r="M211" s="48" t="s">
        <v>161</v>
      </c>
      <c r="N211" s="40">
        <v>100</v>
      </c>
      <c r="O211" s="56" t="s">
        <v>17</v>
      </c>
    </row>
    <row r="212" spans="1:15" hidden="1">
      <c r="A212" s="49" t="s">
        <v>8291</v>
      </c>
      <c r="B212" s="41" t="s">
        <v>108</v>
      </c>
      <c r="C212" s="49" t="s">
        <v>65</v>
      </c>
      <c r="D212" s="49" t="s">
        <v>24</v>
      </c>
      <c r="E212" s="49"/>
      <c r="F212" s="41" t="s">
        <v>55</v>
      </c>
      <c r="G212" s="49" t="s">
        <v>8292</v>
      </c>
      <c r="H212" s="41" t="s">
        <v>1048</v>
      </c>
      <c r="I212" s="41" t="s">
        <v>7888</v>
      </c>
      <c r="J212" s="41"/>
      <c r="K212" s="41"/>
      <c r="L212" s="49"/>
      <c r="M212" s="49"/>
      <c r="N212" s="49"/>
      <c r="O212" s="64"/>
    </row>
    <row r="213" spans="1:15" hidden="1">
      <c r="A213" s="49" t="s">
        <v>8291</v>
      </c>
      <c r="B213" s="41" t="s">
        <v>108</v>
      </c>
      <c r="C213" s="49" t="s">
        <v>65</v>
      </c>
      <c r="D213" s="49" t="s">
        <v>24</v>
      </c>
      <c r="E213" s="49"/>
      <c r="F213" s="41" t="s">
        <v>55</v>
      </c>
      <c r="G213" s="49" t="s">
        <v>8292</v>
      </c>
      <c r="H213" s="41" t="s">
        <v>1048</v>
      </c>
      <c r="I213" s="41" t="s">
        <v>8244</v>
      </c>
      <c r="J213" s="42">
        <v>41884</v>
      </c>
      <c r="K213" s="41"/>
      <c r="L213" s="49"/>
      <c r="M213" s="49"/>
      <c r="N213" s="49"/>
      <c r="O213" s="64"/>
    </row>
    <row r="214" spans="1:15" hidden="1">
      <c r="A214" s="49" t="s">
        <v>8291</v>
      </c>
      <c r="B214" s="41" t="s">
        <v>108</v>
      </c>
      <c r="C214" s="49" t="s">
        <v>65</v>
      </c>
      <c r="D214" s="49" t="s">
        <v>24</v>
      </c>
      <c r="E214" s="49"/>
      <c r="F214" s="41" t="s">
        <v>55</v>
      </c>
      <c r="G214" s="49" t="s">
        <v>8292</v>
      </c>
      <c r="H214" s="41" t="s">
        <v>1048</v>
      </c>
      <c r="I214" s="41" t="s">
        <v>7889</v>
      </c>
      <c r="J214" s="42">
        <v>41946</v>
      </c>
      <c r="K214" s="41"/>
      <c r="L214" s="49"/>
      <c r="M214" s="49"/>
      <c r="N214" s="49"/>
      <c r="O214" s="64"/>
    </row>
    <row r="215" spans="1:15" hidden="1">
      <c r="A215" s="49" t="s">
        <v>8291</v>
      </c>
      <c r="B215" s="41" t="s">
        <v>108</v>
      </c>
      <c r="C215" s="49" t="s">
        <v>65</v>
      </c>
      <c r="D215" s="49" t="s">
        <v>24</v>
      </c>
      <c r="E215" s="49"/>
      <c r="F215" s="41" t="s">
        <v>55</v>
      </c>
      <c r="G215" s="49" t="s">
        <v>8292</v>
      </c>
      <c r="H215" s="41" t="s">
        <v>1048</v>
      </c>
      <c r="I215" s="41" t="s">
        <v>7890</v>
      </c>
      <c r="J215" s="42"/>
      <c r="K215" s="41"/>
      <c r="L215" s="49"/>
      <c r="M215" s="49"/>
      <c r="N215" s="49"/>
      <c r="O215" s="64"/>
    </row>
    <row r="216" spans="1:15" hidden="1">
      <c r="A216" s="49" t="s">
        <v>8291</v>
      </c>
      <c r="B216" s="41" t="s">
        <v>108</v>
      </c>
      <c r="C216" s="49" t="s">
        <v>65</v>
      </c>
      <c r="D216" s="49" t="s">
        <v>24</v>
      </c>
      <c r="E216" s="49"/>
      <c r="F216" s="41" t="s">
        <v>55</v>
      </c>
      <c r="G216" s="49" t="s">
        <v>8292</v>
      </c>
      <c r="H216" s="41" t="s">
        <v>1048</v>
      </c>
      <c r="I216" s="41" t="s">
        <v>7891</v>
      </c>
      <c r="J216" s="42">
        <v>41970</v>
      </c>
      <c r="K216" s="41"/>
      <c r="L216" s="49"/>
      <c r="M216" s="49"/>
      <c r="N216" s="49"/>
      <c r="O216" s="64"/>
    </row>
    <row r="217" spans="1:15" hidden="1">
      <c r="A217" s="49" t="s">
        <v>8291</v>
      </c>
      <c r="B217" s="41" t="s">
        <v>108</v>
      </c>
      <c r="C217" s="49" t="s">
        <v>65</v>
      </c>
      <c r="D217" s="49" t="s">
        <v>24</v>
      </c>
      <c r="E217" s="49"/>
      <c r="F217" s="41" t="s">
        <v>55</v>
      </c>
      <c r="G217" s="49" t="s">
        <v>8292</v>
      </c>
      <c r="H217" s="41" t="s">
        <v>1048</v>
      </c>
      <c r="I217" s="41" t="s">
        <v>7892</v>
      </c>
      <c r="J217" s="41"/>
      <c r="K217" s="41"/>
      <c r="L217" s="49"/>
      <c r="M217" s="49"/>
      <c r="N217" s="49"/>
      <c r="O217" s="64"/>
    </row>
    <row r="218" spans="1:15" hidden="1">
      <c r="A218" s="49" t="s">
        <v>8291</v>
      </c>
      <c r="B218" s="41" t="s">
        <v>108</v>
      </c>
      <c r="C218" s="49" t="s">
        <v>65</v>
      </c>
      <c r="D218" s="49" t="s">
        <v>24</v>
      </c>
      <c r="E218" s="49"/>
      <c r="F218" s="41" t="s">
        <v>55</v>
      </c>
      <c r="G218" s="49" t="s">
        <v>8292</v>
      </c>
      <c r="H218" s="41" t="s">
        <v>1048</v>
      </c>
      <c r="I218" s="41" t="s">
        <v>7893</v>
      </c>
      <c r="J218" s="41"/>
      <c r="K218" s="41"/>
      <c r="L218" s="49"/>
      <c r="M218" s="49"/>
      <c r="N218" s="49"/>
      <c r="O218" s="64"/>
    </row>
    <row r="219" spans="1:15" hidden="1">
      <c r="A219" s="49" t="s">
        <v>8291</v>
      </c>
      <c r="B219" s="41" t="s">
        <v>108</v>
      </c>
      <c r="C219" s="49" t="s">
        <v>65</v>
      </c>
      <c r="D219" s="49" t="s">
        <v>24</v>
      </c>
      <c r="E219" s="49"/>
      <c r="F219" s="41" t="s">
        <v>55</v>
      </c>
      <c r="G219" s="49" t="s">
        <v>8292</v>
      </c>
      <c r="H219" s="41" t="s">
        <v>1048</v>
      </c>
      <c r="I219" s="41" t="s">
        <v>7894</v>
      </c>
      <c r="J219" s="41"/>
      <c r="K219" s="41"/>
      <c r="L219" s="49"/>
      <c r="M219" s="49"/>
      <c r="N219" s="49"/>
      <c r="O219" s="64"/>
    </row>
    <row r="220" spans="1:15" hidden="1">
      <c r="A220" s="48" t="s">
        <v>8291</v>
      </c>
      <c r="B220" s="40" t="s">
        <v>108</v>
      </c>
      <c r="C220" s="48" t="s">
        <v>65</v>
      </c>
      <c r="D220" s="48" t="s">
        <v>24</v>
      </c>
      <c r="F220" s="41" t="s">
        <v>55</v>
      </c>
      <c r="G220" s="48" t="s">
        <v>8292</v>
      </c>
      <c r="H220" s="40" t="s">
        <v>7895</v>
      </c>
      <c r="I220" s="40" t="s">
        <v>8245</v>
      </c>
      <c r="J220" s="43">
        <f>J213</f>
        <v>41884</v>
      </c>
      <c r="K220" s="43">
        <f>J220+30</f>
        <v>41914</v>
      </c>
      <c r="L220" s="48" t="s">
        <v>8173</v>
      </c>
      <c r="M220" s="48" t="s">
        <v>14</v>
      </c>
      <c r="N220" s="48">
        <v>100</v>
      </c>
      <c r="O220" s="56" t="s">
        <v>8293</v>
      </c>
    </row>
    <row r="221" spans="1:15" hidden="1">
      <c r="A221" s="48" t="s">
        <v>8291</v>
      </c>
      <c r="B221" s="40" t="s">
        <v>108</v>
      </c>
      <c r="C221" s="48" t="s">
        <v>65</v>
      </c>
      <c r="D221" s="48" t="s">
        <v>24</v>
      </c>
      <c r="F221" s="41" t="s">
        <v>55</v>
      </c>
      <c r="G221" s="48" t="s">
        <v>8292</v>
      </c>
      <c r="H221" s="40" t="s">
        <v>8281</v>
      </c>
      <c r="I221" s="40" t="s">
        <v>8282</v>
      </c>
      <c r="J221" s="43">
        <f>K220</f>
        <v>41914</v>
      </c>
      <c r="K221" s="43">
        <f>J221+2</f>
        <v>41916</v>
      </c>
      <c r="L221" s="48" t="s">
        <v>8173</v>
      </c>
      <c r="M221" s="48" t="s">
        <v>149</v>
      </c>
      <c r="N221" s="48">
        <v>100</v>
      </c>
      <c r="O221" s="56" t="s">
        <v>8293</v>
      </c>
    </row>
    <row r="222" spans="1:15" hidden="1">
      <c r="A222" s="48" t="s">
        <v>8291</v>
      </c>
      <c r="B222" s="40" t="s">
        <v>108</v>
      </c>
      <c r="C222" s="48" t="s">
        <v>65</v>
      </c>
      <c r="D222" s="48" t="s">
        <v>24</v>
      </c>
      <c r="F222" s="41" t="s">
        <v>55</v>
      </c>
      <c r="G222" s="48" t="s">
        <v>8292</v>
      </c>
      <c r="H222" s="65" t="s">
        <v>8261</v>
      </c>
      <c r="I222" s="40" t="s">
        <v>8262</v>
      </c>
      <c r="J222" s="43">
        <f>K221</f>
        <v>41916</v>
      </c>
      <c r="K222" s="43">
        <f>J222</f>
        <v>41916</v>
      </c>
      <c r="L222" s="48" t="s">
        <v>8173</v>
      </c>
      <c r="M222" s="48" t="s">
        <v>149</v>
      </c>
      <c r="N222" s="48">
        <v>100</v>
      </c>
      <c r="O222" s="56" t="s">
        <v>8293</v>
      </c>
    </row>
    <row r="223" spans="1:15" hidden="1">
      <c r="A223" s="48" t="s">
        <v>8291</v>
      </c>
      <c r="B223" s="40" t="s">
        <v>108</v>
      </c>
      <c r="C223" s="48" t="s">
        <v>65</v>
      </c>
      <c r="D223" s="48" t="s">
        <v>24</v>
      </c>
      <c r="F223" s="41" t="s">
        <v>55</v>
      </c>
      <c r="G223" s="48" t="s">
        <v>8292</v>
      </c>
      <c r="H223" s="40" t="s">
        <v>8264</v>
      </c>
      <c r="I223" s="40" t="s">
        <v>8265</v>
      </c>
      <c r="J223" s="43">
        <f>K222</f>
        <v>41916</v>
      </c>
      <c r="K223" s="43">
        <f>J214-21</f>
        <v>41925</v>
      </c>
      <c r="L223" s="48" t="s">
        <v>8173</v>
      </c>
      <c r="M223" s="48" t="s">
        <v>14</v>
      </c>
      <c r="N223" s="48">
        <v>100</v>
      </c>
      <c r="O223" s="56" t="s">
        <v>8293</v>
      </c>
    </row>
    <row r="224" spans="1:15" hidden="1">
      <c r="A224" s="48" t="s">
        <v>8291</v>
      </c>
      <c r="B224" s="40" t="s">
        <v>108</v>
      </c>
      <c r="C224" s="48" t="s">
        <v>65</v>
      </c>
      <c r="D224" s="48" t="s">
        <v>24</v>
      </c>
      <c r="F224" s="41" t="s">
        <v>55</v>
      </c>
      <c r="G224" s="48" t="s">
        <v>8292</v>
      </c>
      <c r="H224" s="40" t="s">
        <v>8261</v>
      </c>
      <c r="I224" s="40" t="s">
        <v>8266</v>
      </c>
      <c r="J224" s="43">
        <f>K223</f>
        <v>41925</v>
      </c>
      <c r="K224" s="43">
        <f>J224</f>
        <v>41925</v>
      </c>
      <c r="L224" s="48" t="s">
        <v>8173</v>
      </c>
      <c r="M224" s="48" t="s">
        <v>149</v>
      </c>
      <c r="N224" s="48">
        <v>100</v>
      </c>
      <c r="O224" s="56" t="s">
        <v>8293</v>
      </c>
    </row>
    <row r="225" spans="1:15" hidden="1">
      <c r="A225" s="48" t="s">
        <v>8291</v>
      </c>
      <c r="B225" s="40" t="s">
        <v>108</v>
      </c>
      <c r="C225" s="48" t="s">
        <v>65</v>
      </c>
      <c r="D225" s="48" t="s">
        <v>24</v>
      </c>
      <c r="F225" s="41" t="s">
        <v>55</v>
      </c>
      <c r="G225" s="48" t="s">
        <v>8292</v>
      </c>
      <c r="H225" s="40" t="s">
        <v>7904</v>
      </c>
      <c r="I225" s="40" t="s">
        <v>7905</v>
      </c>
      <c r="J225" s="43">
        <f>K223</f>
        <v>41925</v>
      </c>
      <c r="K225" s="43">
        <f>J225+5</f>
        <v>41930</v>
      </c>
      <c r="L225" s="48" t="s">
        <v>8173</v>
      </c>
      <c r="M225" s="48" t="s">
        <v>14</v>
      </c>
      <c r="N225" s="48">
        <v>100</v>
      </c>
    </row>
    <row r="226" spans="1:15" hidden="1">
      <c r="A226" s="48" t="s">
        <v>8291</v>
      </c>
      <c r="B226" s="40" t="s">
        <v>108</v>
      </c>
      <c r="C226" s="48" t="s">
        <v>65</v>
      </c>
      <c r="D226" s="48" t="s">
        <v>24</v>
      </c>
      <c r="F226" s="41" t="s">
        <v>55</v>
      </c>
      <c r="G226" s="48" t="s">
        <v>8292</v>
      </c>
      <c r="H226" s="40" t="s">
        <v>7904</v>
      </c>
      <c r="I226" s="40" t="s">
        <v>7906</v>
      </c>
      <c r="J226" s="43">
        <f>K225</f>
        <v>41930</v>
      </c>
      <c r="K226" s="43">
        <f>J226+5</f>
        <v>41935</v>
      </c>
      <c r="L226" s="48" t="s">
        <v>8173</v>
      </c>
      <c r="M226" s="48" t="s">
        <v>14</v>
      </c>
      <c r="N226" s="48">
        <v>100</v>
      </c>
    </row>
    <row r="227" spans="1:15" hidden="1">
      <c r="A227" s="48" t="s">
        <v>8291</v>
      </c>
      <c r="B227" s="40" t="s">
        <v>108</v>
      </c>
      <c r="C227" s="48" t="s">
        <v>65</v>
      </c>
      <c r="D227" s="48" t="s">
        <v>24</v>
      </c>
      <c r="F227" s="41" t="s">
        <v>55</v>
      </c>
      <c r="G227" s="48" t="s">
        <v>8292</v>
      </c>
      <c r="H227" s="40" t="s">
        <v>7904</v>
      </c>
      <c r="I227" s="40" t="s">
        <v>7907</v>
      </c>
      <c r="J227" s="43">
        <f>K226</f>
        <v>41935</v>
      </c>
      <c r="K227" s="43">
        <f>J227+5</f>
        <v>41940</v>
      </c>
      <c r="L227" s="48" t="s">
        <v>8173</v>
      </c>
      <c r="M227" s="48" t="s">
        <v>14</v>
      </c>
      <c r="N227" s="48">
        <v>100</v>
      </c>
    </row>
    <row r="228" spans="1:15" hidden="1">
      <c r="A228" s="48" t="s">
        <v>8291</v>
      </c>
      <c r="B228" s="40" t="s">
        <v>108</v>
      </c>
      <c r="C228" s="48" t="s">
        <v>65</v>
      </c>
      <c r="D228" s="48" t="s">
        <v>24</v>
      </c>
      <c r="F228" s="41" t="s">
        <v>55</v>
      </c>
      <c r="G228" s="48" t="s">
        <v>8292</v>
      </c>
      <c r="H228" s="40" t="s">
        <v>7904</v>
      </c>
      <c r="I228" s="40" t="s">
        <v>8172</v>
      </c>
      <c r="J228" s="43">
        <f>K227</f>
        <v>41940</v>
      </c>
      <c r="K228" s="42">
        <v>41970</v>
      </c>
      <c r="L228" s="48" t="s">
        <v>8173</v>
      </c>
      <c r="M228" s="48" t="s">
        <v>14</v>
      </c>
      <c r="N228" s="48">
        <v>100</v>
      </c>
      <c r="O228" s="56" t="s">
        <v>17</v>
      </c>
    </row>
    <row r="229" spans="1:15" hidden="1">
      <c r="A229" s="49" t="s">
        <v>8204</v>
      </c>
      <c r="B229" s="41" t="s">
        <v>108</v>
      </c>
      <c r="C229" s="49" t="s">
        <v>65</v>
      </c>
      <c r="D229" s="49" t="s">
        <v>24</v>
      </c>
      <c r="E229" s="49"/>
      <c r="F229" s="49" t="s">
        <v>6175</v>
      </c>
      <c r="G229" s="49" t="s">
        <v>8294</v>
      </c>
      <c r="H229" s="41" t="s">
        <v>1048</v>
      </c>
      <c r="I229" s="41" t="s">
        <v>7888</v>
      </c>
      <c r="J229" s="41"/>
      <c r="K229" s="40"/>
      <c r="L229" s="40"/>
      <c r="M229" s="40"/>
      <c r="O229" s="40"/>
    </row>
    <row r="230" spans="1:15" hidden="1">
      <c r="A230" s="49" t="s">
        <v>8204</v>
      </c>
      <c r="B230" s="41" t="s">
        <v>108</v>
      </c>
      <c r="C230" s="49" t="s">
        <v>65</v>
      </c>
      <c r="D230" s="49" t="s">
        <v>24</v>
      </c>
      <c r="E230" s="49"/>
      <c r="F230" s="49" t="s">
        <v>6175</v>
      </c>
      <c r="G230" s="49" t="s">
        <v>8294</v>
      </c>
      <c r="H230" s="41" t="s">
        <v>1048</v>
      </c>
      <c r="I230" s="41" t="s">
        <v>8244</v>
      </c>
      <c r="J230" s="42">
        <v>41852</v>
      </c>
      <c r="K230" s="41"/>
      <c r="L230" s="41"/>
      <c r="M230" s="41"/>
      <c r="N230" s="49"/>
      <c r="O230" s="41"/>
    </row>
    <row r="231" spans="1:15" hidden="1">
      <c r="A231" s="49" t="s">
        <v>8204</v>
      </c>
      <c r="B231" s="41" t="s">
        <v>108</v>
      </c>
      <c r="C231" s="49" t="s">
        <v>65</v>
      </c>
      <c r="D231" s="49" t="s">
        <v>24</v>
      </c>
      <c r="E231" s="49"/>
      <c r="F231" s="49" t="s">
        <v>6175</v>
      </c>
      <c r="G231" s="49" t="s">
        <v>8294</v>
      </c>
      <c r="H231" s="41" t="s">
        <v>1048</v>
      </c>
      <c r="I231" s="41" t="s">
        <v>7889</v>
      </c>
      <c r="J231" s="42">
        <v>41925</v>
      </c>
      <c r="K231" s="41"/>
      <c r="L231" s="41"/>
      <c r="M231" s="41"/>
      <c r="N231" s="49"/>
      <c r="O231" s="41"/>
    </row>
    <row r="232" spans="1:15" hidden="1">
      <c r="A232" s="49" t="s">
        <v>8204</v>
      </c>
      <c r="B232" s="41" t="s">
        <v>108</v>
      </c>
      <c r="C232" s="49" t="s">
        <v>65</v>
      </c>
      <c r="D232" s="49" t="s">
        <v>24</v>
      </c>
      <c r="E232" s="49"/>
      <c r="F232" s="49" t="s">
        <v>6175</v>
      </c>
      <c r="G232" s="49" t="s">
        <v>8294</v>
      </c>
      <c r="H232" s="41" t="s">
        <v>1048</v>
      </c>
      <c r="I232" s="41" t="s">
        <v>7890</v>
      </c>
      <c r="J232" s="41"/>
      <c r="K232" s="41"/>
      <c r="L232" s="41"/>
      <c r="M232" s="41"/>
      <c r="N232" s="49"/>
      <c r="O232" s="41"/>
    </row>
    <row r="233" spans="1:15" hidden="1">
      <c r="A233" s="49" t="s">
        <v>8204</v>
      </c>
      <c r="B233" s="41" t="s">
        <v>108</v>
      </c>
      <c r="C233" s="49" t="s">
        <v>65</v>
      </c>
      <c r="D233" s="49" t="s">
        <v>24</v>
      </c>
      <c r="E233" s="49"/>
      <c r="F233" s="49" t="s">
        <v>6175</v>
      </c>
      <c r="G233" s="49" t="s">
        <v>8294</v>
      </c>
      <c r="H233" s="41" t="s">
        <v>1048</v>
      </c>
      <c r="I233" s="41" t="s">
        <v>7891</v>
      </c>
      <c r="J233" s="42">
        <v>41971</v>
      </c>
      <c r="K233" s="41"/>
      <c r="L233" s="41"/>
      <c r="M233" s="41"/>
      <c r="N233" s="49"/>
      <c r="O233" s="41"/>
    </row>
    <row r="234" spans="1:15" hidden="1">
      <c r="A234" s="49" t="s">
        <v>8204</v>
      </c>
      <c r="B234" s="41" t="s">
        <v>108</v>
      </c>
      <c r="C234" s="49" t="s">
        <v>65</v>
      </c>
      <c r="D234" s="49" t="s">
        <v>24</v>
      </c>
      <c r="E234" s="49"/>
      <c r="F234" s="49" t="s">
        <v>6175</v>
      </c>
      <c r="G234" s="49" t="s">
        <v>8294</v>
      </c>
      <c r="H234" s="41" t="s">
        <v>1048</v>
      </c>
      <c r="I234" s="41" t="s">
        <v>7892</v>
      </c>
      <c r="J234" s="42"/>
      <c r="K234" s="41"/>
      <c r="L234" s="41"/>
      <c r="M234" s="41"/>
      <c r="N234" s="49"/>
      <c r="O234" s="41"/>
    </row>
    <row r="235" spans="1:15" hidden="1">
      <c r="A235" s="49" t="s">
        <v>8204</v>
      </c>
      <c r="B235" s="41" t="s">
        <v>108</v>
      </c>
      <c r="C235" s="49" t="s">
        <v>65</v>
      </c>
      <c r="D235" s="49" t="s">
        <v>24</v>
      </c>
      <c r="E235" s="49"/>
      <c r="F235" s="49" t="s">
        <v>6175</v>
      </c>
      <c r="G235" s="49" t="s">
        <v>8294</v>
      </c>
      <c r="H235" s="41" t="s">
        <v>1048</v>
      </c>
      <c r="I235" s="41" t="s">
        <v>7893</v>
      </c>
      <c r="J235" s="41"/>
      <c r="K235" s="41"/>
      <c r="L235" s="41"/>
      <c r="M235" s="41"/>
      <c r="N235" s="49"/>
      <c r="O235" s="41"/>
    </row>
    <row r="236" spans="1:15" hidden="1">
      <c r="A236" s="49" t="s">
        <v>8204</v>
      </c>
      <c r="B236" s="41" t="s">
        <v>108</v>
      </c>
      <c r="C236" s="49" t="s">
        <v>65</v>
      </c>
      <c r="D236" s="49" t="s">
        <v>24</v>
      </c>
      <c r="E236" s="49"/>
      <c r="F236" s="49" t="s">
        <v>6175</v>
      </c>
      <c r="G236" s="49" t="s">
        <v>8294</v>
      </c>
      <c r="H236" s="41" t="s">
        <v>1048</v>
      </c>
      <c r="I236" s="41" t="s">
        <v>7894</v>
      </c>
      <c r="J236" s="41"/>
      <c r="K236" s="41"/>
      <c r="L236" s="41"/>
      <c r="M236" s="41"/>
      <c r="N236" s="49"/>
      <c r="O236" s="41"/>
    </row>
    <row r="237" spans="1:15" hidden="1">
      <c r="A237" s="48" t="s">
        <v>8204</v>
      </c>
      <c r="B237" s="40" t="s">
        <v>108</v>
      </c>
      <c r="C237" s="48" t="s">
        <v>65</v>
      </c>
      <c r="D237" s="48" t="s">
        <v>24</v>
      </c>
      <c r="F237" s="49" t="s">
        <v>6175</v>
      </c>
      <c r="G237" s="48" t="s">
        <v>8294</v>
      </c>
      <c r="H237" s="40" t="s">
        <v>7895</v>
      </c>
      <c r="I237" s="40" t="s">
        <v>8245</v>
      </c>
      <c r="J237" s="43">
        <f>J230</f>
        <v>41852</v>
      </c>
      <c r="K237" s="43">
        <f>J237+10</f>
        <v>41862</v>
      </c>
      <c r="L237" s="40" t="s">
        <v>8173</v>
      </c>
      <c r="M237" s="48" t="s">
        <v>8252</v>
      </c>
      <c r="N237" s="40">
        <v>100</v>
      </c>
      <c r="O237" s="40"/>
    </row>
    <row r="238" spans="1:15">
      <c r="A238" s="48" t="s">
        <v>8204</v>
      </c>
      <c r="B238" s="40" t="s">
        <v>108</v>
      </c>
      <c r="C238" s="48" t="s">
        <v>65</v>
      </c>
      <c r="D238" s="48" t="s">
        <v>24</v>
      </c>
      <c r="F238" s="49" t="s">
        <v>6175</v>
      </c>
      <c r="G238" s="48" t="s">
        <v>8294</v>
      </c>
      <c r="H238" s="40" t="s">
        <v>7898</v>
      </c>
      <c r="I238" s="40" t="s">
        <v>8247</v>
      </c>
      <c r="J238" s="43">
        <f>K237</f>
        <v>41862</v>
      </c>
      <c r="K238" s="43">
        <f>J238+2</f>
        <v>41864</v>
      </c>
      <c r="L238" s="40" t="s">
        <v>8173</v>
      </c>
      <c r="M238" s="48" t="s">
        <v>8252</v>
      </c>
      <c r="N238" s="40">
        <v>100</v>
      </c>
      <c r="O238" s="40"/>
    </row>
    <row r="239" spans="1:15" hidden="1">
      <c r="A239" s="48" t="s">
        <v>8204</v>
      </c>
      <c r="B239" s="40" t="s">
        <v>108</v>
      </c>
      <c r="C239" s="48" t="s">
        <v>65</v>
      </c>
      <c r="D239" s="48" t="s">
        <v>24</v>
      </c>
      <c r="F239" s="49" t="s">
        <v>6175</v>
      </c>
      <c r="G239" s="48" t="s">
        <v>8294</v>
      </c>
      <c r="H239" s="40" t="s">
        <v>7901</v>
      </c>
      <c r="I239" s="40" t="s">
        <v>7902</v>
      </c>
      <c r="J239" s="43">
        <f>K238</f>
        <v>41864</v>
      </c>
      <c r="K239" s="43">
        <f>J240</f>
        <v>41909</v>
      </c>
      <c r="L239" s="40" t="s">
        <v>8173</v>
      </c>
      <c r="M239" s="48" t="s">
        <v>161</v>
      </c>
      <c r="N239" s="40">
        <v>100</v>
      </c>
      <c r="O239" s="39" t="s">
        <v>8293</v>
      </c>
    </row>
    <row r="240" spans="1:15" hidden="1">
      <c r="A240" s="48" t="s">
        <v>8204</v>
      </c>
      <c r="B240" s="40" t="s">
        <v>108</v>
      </c>
      <c r="C240" s="48" t="s">
        <v>65</v>
      </c>
      <c r="D240" s="48" t="s">
        <v>24</v>
      </c>
      <c r="F240" s="49" t="s">
        <v>6175</v>
      </c>
      <c r="G240" s="48" t="s">
        <v>8294</v>
      </c>
      <c r="H240" s="40" t="s">
        <v>7904</v>
      </c>
      <c r="I240" s="40" t="s">
        <v>7905</v>
      </c>
      <c r="J240" s="43">
        <f>K240-5</f>
        <v>41909</v>
      </c>
      <c r="K240" s="43">
        <f>J241</f>
        <v>41914</v>
      </c>
      <c r="L240" s="40" t="s">
        <v>8173</v>
      </c>
      <c r="M240" s="48" t="s">
        <v>161</v>
      </c>
      <c r="N240" s="40">
        <v>100</v>
      </c>
      <c r="O240" s="40"/>
    </row>
    <row r="241" spans="1:15" hidden="1">
      <c r="A241" s="48" t="s">
        <v>8204</v>
      </c>
      <c r="B241" s="40" t="s">
        <v>108</v>
      </c>
      <c r="C241" s="48" t="s">
        <v>65</v>
      </c>
      <c r="D241" s="48" t="s">
        <v>24</v>
      </c>
      <c r="F241" s="49" t="s">
        <v>6175</v>
      </c>
      <c r="G241" s="48" t="s">
        <v>8294</v>
      </c>
      <c r="H241" s="40" t="s">
        <v>7904</v>
      </c>
      <c r="I241" s="40" t="s">
        <v>8249</v>
      </c>
      <c r="J241" s="43">
        <f>K241-5</f>
        <v>41914</v>
      </c>
      <c r="K241" s="43">
        <f>J242</f>
        <v>41919</v>
      </c>
      <c r="L241" s="40" t="s">
        <v>8173</v>
      </c>
      <c r="M241" s="48" t="s">
        <v>161</v>
      </c>
      <c r="N241" s="40">
        <v>100</v>
      </c>
      <c r="O241" s="40"/>
    </row>
    <row r="242" spans="1:15" hidden="1">
      <c r="A242" s="48" t="s">
        <v>8204</v>
      </c>
      <c r="B242" s="40" t="s">
        <v>108</v>
      </c>
      <c r="C242" s="48" t="s">
        <v>65</v>
      </c>
      <c r="D242" s="48" t="s">
        <v>24</v>
      </c>
      <c r="F242" s="49" t="s">
        <v>6175</v>
      </c>
      <c r="G242" s="48" t="s">
        <v>8294</v>
      </c>
      <c r="H242" s="40" t="s">
        <v>7904</v>
      </c>
      <c r="I242" s="40" t="s">
        <v>7907</v>
      </c>
      <c r="J242" s="43">
        <f>K242-5</f>
        <v>41919</v>
      </c>
      <c r="K242" s="43">
        <f>J243</f>
        <v>41924</v>
      </c>
      <c r="L242" s="40" t="s">
        <v>8173</v>
      </c>
      <c r="M242" s="48" t="s">
        <v>161</v>
      </c>
      <c r="N242" s="40">
        <v>100</v>
      </c>
      <c r="O242" s="40"/>
    </row>
    <row r="243" spans="1:15" hidden="1">
      <c r="A243" s="48" t="s">
        <v>8204</v>
      </c>
      <c r="B243" s="40" t="s">
        <v>108</v>
      </c>
      <c r="C243" s="48" t="s">
        <v>65</v>
      </c>
      <c r="D243" s="48" t="s">
        <v>24</v>
      </c>
      <c r="F243" s="49" t="s">
        <v>6175</v>
      </c>
      <c r="G243" s="48" t="s">
        <v>8294</v>
      </c>
      <c r="H243" s="40" t="s">
        <v>7904</v>
      </c>
      <c r="I243" s="40" t="s">
        <v>8172</v>
      </c>
      <c r="J243" s="43">
        <f>K243-1</f>
        <v>41924</v>
      </c>
      <c r="K243" s="43">
        <f>J231</f>
        <v>41925</v>
      </c>
      <c r="L243" s="40" t="s">
        <v>8173</v>
      </c>
      <c r="M243" s="48" t="s">
        <v>161</v>
      </c>
      <c r="N243" s="40">
        <v>100</v>
      </c>
      <c r="O243" s="56" t="s">
        <v>17</v>
      </c>
    </row>
    <row r="244" spans="1:15" hidden="1">
      <c r="A244" s="55" t="s">
        <v>3450</v>
      </c>
      <c r="B244" s="49" t="s">
        <v>108</v>
      </c>
      <c r="C244" s="55" t="s">
        <v>76</v>
      </c>
      <c r="D244" s="49" t="s">
        <v>24</v>
      </c>
      <c r="F244" s="49" t="s">
        <v>6175</v>
      </c>
      <c r="G244" s="49" t="s">
        <v>8295</v>
      </c>
      <c r="H244" s="41" t="s">
        <v>1048</v>
      </c>
      <c r="I244" s="41" t="s">
        <v>7888</v>
      </c>
      <c r="J244" s="41"/>
      <c r="K244" s="40"/>
      <c r="L244" s="40"/>
      <c r="M244" s="40"/>
      <c r="O244" s="40"/>
    </row>
    <row r="245" spans="1:15" hidden="1">
      <c r="A245" s="55" t="s">
        <v>3450</v>
      </c>
      <c r="B245" s="49" t="s">
        <v>108</v>
      </c>
      <c r="C245" s="55" t="s">
        <v>76</v>
      </c>
      <c r="D245" s="49" t="s">
        <v>24</v>
      </c>
      <c r="F245" s="49" t="s">
        <v>6175</v>
      </c>
      <c r="G245" s="49" t="s">
        <v>8295</v>
      </c>
      <c r="H245" s="41" t="s">
        <v>1048</v>
      </c>
      <c r="I245" s="41" t="s">
        <v>8244</v>
      </c>
      <c r="J245" s="42">
        <v>41855</v>
      </c>
      <c r="K245" s="41"/>
      <c r="L245" s="41"/>
      <c r="M245" s="41"/>
      <c r="N245" s="49"/>
      <c r="O245" s="41"/>
    </row>
    <row r="246" spans="1:15" hidden="1">
      <c r="A246" s="55" t="s">
        <v>3450</v>
      </c>
      <c r="B246" s="49" t="s">
        <v>108</v>
      </c>
      <c r="C246" s="55" t="s">
        <v>76</v>
      </c>
      <c r="D246" s="49" t="s">
        <v>24</v>
      </c>
      <c r="F246" s="49" t="s">
        <v>6175</v>
      </c>
      <c r="G246" s="49" t="s">
        <v>8295</v>
      </c>
      <c r="H246" s="41" t="s">
        <v>1048</v>
      </c>
      <c r="I246" s="41" t="s">
        <v>7889</v>
      </c>
      <c r="J246" s="42">
        <v>41943</v>
      </c>
      <c r="K246" s="41"/>
      <c r="L246" s="41"/>
      <c r="M246" s="41"/>
      <c r="N246" s="49"/>
      <c r="O246" s="41"/>
    </row>
    <row r="247" spans="1:15" hidden="1">
      <c r="A247" s="55" t="s">
        <v>3450</v>
      </c>
      <c r="B247" s="49" t="s">
        <v>108</v>
      </c>
      <c r="C247" s="55" t="s">
        <v>76</v>
      </c>
      <c r="D247" s="49" t="s">
        <v>24</v>
      </c>
      <c r="F247" s="49" t="s">
        <v>6175</v>
      </c>
      <c r="G247" s="49" t="s">
        <v>8295</v>
      </c>
      <c r="H247" s="41" t="s">
        <v>1048</v>
      </c>
      <c r="I247" s="41" t="s">
        <v>7890</v>
      </c>
      <c r="J247" s="42">
        <v>41947</v>
      </c>
      <c r="K247" s="41"/>
      <c r="L247" s="41"/>
      <c r="M247" s="41"/>
      <c r="N247" s="49"/>
      <c r="O247" s="41"/>
    </row>
    <row r="248" spans="1:15" hidden="1">
      <c r="A248" s="55" t="s">
        <v>3450</v>
      </c>
      <c r="B248" s="49" t="s">
        <v>108</v>
      </c>
      <c r="C248" s="55" t="s">
        <v>76</v>
      </c>
      <c r="D248" s="49" t="s">
        <v>24</v>
      </c>
      <c r="F248" s="49" t="s">
        <v>6175</v>
      </c>
      <c r="G248" s="49" t="s">
        <v>8295</v>
      </c>
      <c r="H248" s="41" t="s">
        <v>1048</v>
      </c>
      <c r="I248" s="41" t="s">
        <v>7891</v>
      </c>
      <c r="J248" s="42">
        <v>41963</v>
      </c>
      <c r="K248" s="41"/>
      <c r="L248" s="41"/>
      <c r="M248" s="41"/>
      <c r="N248" s="49"/>
      <c r="O248" s="41"/>
    </row>
    <row r="249" spans="1:15" hidden="1">
      <c r="A249" s="55" t="s">
        <v>3450</v>
      </c>
      <c r="B249" s="49" t="s">
        <v>108</v>
      </c>
      <c r="C249" s="55" t="s">
        <v>76</v>
      </c>
      <c r="D249" s="49" t="s">
        <v>24</v>
      </c>
      <c r="F249" s="49" t="s">
        <v>6175</v>
      </c>
      <c r="G249" s="49" t="s">
        <v>8295</v>
      </c>
      <c r="H249" s="41" t="s">
        <v>1048</v>
      </c>
      <c r="I249" s="41" t="s">
        <v>7892</v>
      </c>
      <c r="J249" s="42"/>
      <c r="K249" s="41"/>
      <c r="L249" s="41"/>
      <c r="M249" s="41"/>
      <c r="N249" s="49"/>
      <c r="O249" s="41"/>
    </row>
    <row r="250" spans="1:15" hidden="1">
      <c r="A250" s="55" t="s">
        <v>3450</v>
      </c>
      <c r="B250" s="49" t="s">
        <v>108</v>
      </c>
      <c r="C250" s="55" t="s">
        <v>76</v>
      </c>
      <c r="D250" s="49" t="s">
        <v>24</v>
      </c>
      <c r="F250" s="49" t="s">
        <v>6175</v>
      </c>
      <c r="G250" s="49" t="s">
        <v>8295</v>
      </c>
      <c r="H250" s="41" t="s">
        <v>1048</v>
      </c>
      <c r="I250" s="41" t="s">
        <v>7893</v>
      </c>
      <c r="J250" s="41"/>
      <c r="K250" s="41"/>
      <c r="L250" s="41"/>
      <c r="M250" s="41"/>
      <c r="N250" s="49"/>
      <c r="O250" s="41"/>
    </row>
    <row r="251" spans="1:15" hidden="1">
      <c r="A251" s="55" t="s">
        <v>3450</v>
      </c>
      <c r="B251" s="49" t="s">
        <v>108</v>
      </c>
      <c r="C251" s="55" t="s">
        <v>76</v>
      </c>
      <c r="D251" s="49" t="s">
        <v>24</v>
      </c>
      <c r="F251" s="49" t="s">
        <v>6175</v>
      </c>
      <c r="G251" s="49" t="s">
        <v>8295</v>
      </c>
      <c r="H251" s="41" t="s">
        <v>1048</v>
      </c>
      <c r="I251" s="41" t="s">
        <v>7894</v>
      </c>
      <c r="J251" s="41"/>
      <c r="K251" s="41"/>
      <c r="L251" s="41"/>
      <c r="M251" s="41"/>
      <c r="N251" s="49"/>
      <c r="O251" s="41"/>
    </row>
    <row r="252" spans="1:15" hidden="1">
      <c r="A252" s="54" t="s">
        <v>3450</v>
      </c>
      <c r="B252" s="48" t="s">
        <v>108</v>
      </c>
      <c r="C252" s="54" t="s">
        <v>76</v>
      </c>
      <c r="D252" s="48" t="s">
        <v>24</v>
      </c>
      <c r="F252" s="49" t="s">
        <v>6175</v>
      </c>
      <c r="G252" s="48" t="s">
        <v>8295</v>
      </c>
      <c r="H252" s="40" t="s">
        <v>7895</v>
      </c>
      <c r="I252" s="40" t="s">
        <v>8245</v>
      </c>
      <c r="J252" s="43">
        <f>J245</f>
        <v>41855</v>
      </c>
      <c r="K252" s="43">
        <f>J252+10</f>
        <v>41865</v>
      </c>
      <c r="L252" s="40" t="s">
        <v>8173</v>
      </c>
      <c r="M252" s="48" t="s">
        <v>5488</v>
      </c>
      <c r="N252" s="40">
        <v>100</v>
      </c>
      <c r="O252" s="39" t="s">
        <v>8293</v>
      </c>
    </row>
    <row r="253" spans="1:15">
      <c r="A253" s="54" t="s">
        <v>3450</v>
      </c>
      <c r="B253" s="48" t="s">
        <v>108</v>
      </c>
      <c r="C253" s="54" t="s">
        <v>76</v>
      </c>
      <c r="D253" s="48" t="s">
        <v>24</v>
      </c>
      <c r="F253" s="49" t="s">
        <v>6175</v>
      </c>
      <c r="G253" s="48" t="s">
        <v>8295</v>
      </c>
      <c r="H253" s="40" t="s">
        <v>7898</v>
      </c>
      <c r="I253" s="40" t="s">
        <v>8247</v>
      </c>
      <c r="J253" s="43">
        <f>K252</f>
        <v>41865</v>
      </c>
      <c r="K253" s="43">
        <f>J253+2</f>
        <v>41867</v>
      </c>
      <c r="L253" s="40" t="s">
        <v>8173</v>
      </c>
      <c r="M253" s="48" t="s">
        <v>149</v>
      </c>
      <c r="N253" s="40">
        <v>100</v>
      </c>
      <c r="O253" s="39" t="s">
        <v>8293</v>
      </c>
    </row>
    <row r="254" spans="1:15" hidden="1">
      <c r="A254" s="54" t="s">
        <v>3450</v>
      </c>
      <c r="B254" s="48" t="s">
        <v>108</v>
      </c>
      <c r="C254" s="54" t="s">
        <v>76</v>
      </c>
      <c r="D254" s="48" t="s">
        <v>24</v>
      </c>
      <c r="F254" s="49" t="s">
        <v>6175</v>
      </c>
      <c r="G254" s="48" t="s">
        <v>8295</v>
      </c>
      <c r="H254" s="40" t="s">
        <v>7901</v>
      </c>
      <c r="I254" s="40" t="s">
        <v>7902</v>
      </c>
      <c r="J254" s="43">
        <f>K253</f>
        <v>41867</v>
      </c>
      <c r="K254" s="43">
        <f>J255</f>
        <v>41927</v>
      </c>
      <c r="L254" s="40" t="s">
        <v>8173</v>
      </c>
      <c r="M254" s="48" t="s">
        <v>5488</v>
      </c>
      <c r="N254" s="40">
        <v>100</v>
      </c>
      <c r="O254" s="39" t="s">
        <v>8293</v>
      </c>
    </row>
    <row r="255" spans="1:15" hidden="1">
      <c r="A255" s="54" t="s">
        <v>3450</v>
      </c>
      <c r="B255" s="48" t="s">
        <v>108</v>
      </c>
      <c r="C255" s="54" t="s">
        <v>76</v>
      </c>
      <c r="D255" s="48" t="s">
        <v>24</v>
      </c>
      <c r="F255" s="49" t="s">
        <v>6175</v>
      </c>
      <c r="G255" s="48" t="s">
        <v>8295</v>
      </c>
      <c r="H255" s="40" t="s">
        <v>7904</v>
      </c>
      <c r="I255" s="40" t="s">
        <v>7905</v>
      </c>
      <c r="J255" s="43">
        <f>K255-5</f>
        <v>41927</v>
      </c>
      <c r="K255" s="43">
        <f>J256</f>
        <v>41932</v>
      </c>
      <c r="L255" s="40" t="s">
        <v>8173</v>
      </c>
      <c r="M255" s="48" t="s">
        <v>5488</v>
      </c>
      <c r="N255" s="40">
        <v>100</v>
      </c>
      <c r="O255" s="40"/>
    </row>
    <row r="256" spans="1:15" hidden="1">
      <c r="A256" s="54" t="s">
        <v>3450</v>
      </c>
      <c r="B256" s="48" t="s">
        <v>108</v>
      </c>
      <c r="C256" s="54" t="s">
        <v>76</v>
      </c>
      <c r="D256" s="48" t="s">
        <v>24</v>
      </c>
      <c r="F256" s="49" t="s">
        <v>6175</v>
      </c>
      <c r="G256" s="48" t="s">
        <v>8295</v>
      </c>
      <c r="H256" s="40" t="s">
        <v>7904</v>
      </c>
      <c r="I256" s="40" t="s">
        <v>8249</v>
      </c>
      <c r="J256" s="43">
        <f>K256-5</f>
        <v>41932</v>
      </c>
      <c r="K256" s="43">
        <f>J257</f>
        <v>41937</v>
      </c>
      <c r="L256" s="40" t="s">
        <v>8173</v>
      </c>
      <c r="M256" s="48" t="s">
        <v>5488</v>
      </c>
      <c r="N256" s="40">
        <v>100</v>
      </c>
      <c r="O256" s="40"/>
    </row>
    <row r="257" spans="1:15" hidden="1">
      <c r="A257" s="54" t="s">
        <v>3450</v>
      </c>
      <c r="B257" s="48" t="s">
        <v>108</v>
      </c>
      <c r="C257" s="54" t="s">
        <v>76</v>
      </c>
      <c r="D257" s="48" t="s">
        <v>24</v>
      </c>
      <c r="F257" s="49" t="s">
        <v>6175</v>
      </c>
      <c r="G257" s="48" t="s">
        <v>8295</v>
      </c>
      <c r="H257" s="40" t="s">
        <v>7904</v>
      </c>
      <c r="I257" s="40" t="s">
        <v>7907</v>
      </c>
      <c r="J257" s="43">
        <f>K257-5</f>
        <v>41937</v>
      </c>
      <c r="K257" s="43">
        <f>J258</f>
        <v>41942</v>
      </c>
      <c r="L257" s="40" t="s">
        <v>8173</v>
      </c>
      <c r="M257" s="48" t="s">
        <v>5488</v>
      </c>
      <c r="N257" s="40">
        <v>100</v>
      </c>
      <c r="O257" s="40"/>
    </row>
    <row r="258" spans="1:15" hidden="1">
      <c r="A258" s="54" t="s">
        <v>3450</v>
      </c>
      <c r="B258" s="48" t="s">
        <v>108</v>
      </c>
      <c r="C258" s="54" t="s">
        <v>76</v>
      </c>
      <c r="D258" s="48" t="s">
        <v>24</v>
      </c>
      <c r="F258" s="49" t="s">
        <v>6175</v>
      </c>
      <c r="G258" s="48" t="s">
        <v>8295</v>
      </c>
      <c r="H258" s="40" t="s">
        <v>7904</v>
      </c>
      <c r="I258" s="40" t="s">
        <v>8172</v>
      </c>
      <c r="J258" s="43">
        <f>K258-1</f>
        <v>41942</v>
      </c>
      <c r="K258" s="43">
        <f>J246</f>
        <v>41943</v>
      </c>
      <c r="L258" s="40" t="s">
        <v>8173</v>
      </c>
      <c r="M258" s="48" t="s">
        <v>5488</v>
      </c>
      <c r="N258" s="40">
        <v>100</v>
      </c>
      <c r="O258" s="56" t="s">
        <v>17</v>
      </c>
    </row>
    <row r="259" spans="1:15" hidden="1">
      <c r="A259" s="49" t="s">
        <v>6230</v>
      </c>
      <c r="B259" s="49" t="s">
        <v>108</v>
      </c>
      <c r="C259" s="55" t="s">
        <v>76</v>
      </c>
      <c r="D259" s="49" t="s">
        <v>24</v>
      </c>
      <c r="F259" s="49" t="s">
        <v>6175</v>
      </c>
      <c r="G259" s="49" t="s">
        <v>8296</v>
      </c>
      <c r="H259" s="41" t="s">
        <v>1048</v>
      </c>
      <c r="I259" s="41" t="s">
        <v>7888</v>
      </c>
      <c r="J259" s="41"/>
      <c r="K259" s="40"/>
      <c r="L259" s="40"/>
      <c r="M259" s="40"/>
      <c r="O259" s="40"/>
    </row>
    <row r="260" spans="1:15" hidden="1">
      <c r="A260" s="49" t="s">
        <v>6230</v>
      </c>
      <c r="B260" s="49" t="s">
        <v>108</v>
      </c>
      <c r="C260" s="55" t="s">
        <v>76</v>
      </c>
      <c r="D260" s="49" t="s">
        <v>24</v>
      </c>
      <c r="F260" s="49" t="s">
        <v>6175</v>
      </c>
      <c r="G260" s="49" t="s">
        <v>8296</v>
      </c>
      <c r="H260" s="41" t="s">
        <v>1048</v>
      </c>
      <c r="I260" s="41" t="s">
        <v>8244</v>
      </c>
      <c r="J260" s="42">
        <v>41855</v>
      </c>
      <c r="K260" s="41"/>
      <c r="L260" s="41"/>
      <c r="M260" s="41"/>
      <c r="N260" s="49"/>
      <c r="O260" s="41"/>
    </row>
    <row r="261" spans="1:15" hidden="1">
      <c r="A261" s="49" t="s">
        <v>6230</v>
      </c>
      <c r="B261" s="49" t="s">
        <v>108</v>
      </c>
      <c r="C261" s="55" t="s">
        <v>76</v>
      </c>
      <c r="D261" s="49" t="s">
        <v>24</v>
      </c>
      <c r="F261" s="49" t="s">
        <v>6175</v>
      </c>
      <c r="G261" s="49" t="s">
        <v>8296</v>
      </c>
      <c r="H261" s="41" t="s">
        <v>1048</v>
      </c>
      <c r="I261" s="41" t="s">
        <v>7889</v>
      </c>
      <c r="J261" s="42">
        <v>41949</v>
      </c>
      <c r="K261" s="41"/>
      <c r="L261" s="41"/>
      <c r="M261" s="41"/>
      <c r="N261" s="49"/>
      <c r="O261" s="41"/>
    </row>
    <row r="262" spans="1:15" hidden="1">
      <c r="A262" s="49" t="s">
        <v>6230</v>
      </c>
      <c r="B262" s="49" t="s">
        <v>108</v>
      </c>
      <c r="C262" s="55" t="s">
        <v>76</v>
      </c>
      <c r="D262" s="49" t="s">
        <v>24</v>
      </c>
      <c r="F262" s="49" t="s">
        <v>6175</v>
      </c>
      <c r="G262" s="49" t="s">
        <v>8296</v>
      </c>
      <c r="H262" s="41" t="s">
        <v>1048</v>
      </c>
      <c r="I262" s="41" t="s">
        <v>7890</v>
      </c>
      <c r="J262" s="42">
        <v>41954</v>
      </c>
      <c r="K262" s="41"/>
      <c r="L262" s="41"/>
      <c r="M262" s="41"/>
      <c r="N262" s="49"/>
      <c r="O262" s="41"/>
    </row>
    <row r="263" spans="1:15" hidden="1">
      <c r="A263" s="49" t="s">
        <v>6230</v>
      </c>
      <c r="B263" s="49" t="s">
        <v>108</v>
      </c>
      <c r="C263" s="55" t="s">
        <v>76</v>
      </c>
      <c r="D263" s="49" t="s">
        <v>24</v>
      </c>
      <c r="F263" s="49" t="s">
        <v>6175</v>
      </c>
      <c r="G263" s="49" t="s">
        <v>8296</v>
      </c>
      <c r="H263" s="41" t="s">
        <v>1048</v>
      </c>
      <c r="I263" s="41" t="s">
        <v>7891</v>
      </c>
      <c r="J263" s="42">
        <v>41963</v>
      </c>
      <c r="K263" s="41"/>
      <c r="L263" s="41"/>
      <c r="M263" s="41"/>
      <c r="N263" s="49"/>
      <c r="O263" s="41"/>
    </row>
    <row r="264" spans="1:15" hidden="1">
      <c r="A264" s="49" t="s">
        <v>6230</v>
      </c>
      <c r="B264" s="49" t="s">
        <v>108</v>
      </c>
      <c r="C264" s="55" t="s">
        <v>76</v>
      </c>
      <c r="D264" s="49" t="s">
        <v>24</v>
      </c>
      <c r="F264" s="49" t="s">
        <v>6175</v>
      </c>
      <c r="G264" s="49" t="s">
        <v>8296</v>
      </c>
      <c r="H264" s="41" t="s">
        <v>1048</v>
      </c>
      <c r="I264" s="41" t="s">
        <v>7892</v>
      </c>
      <c r="J264" s="42"/>
      <c r="K264" s="41"/>
      <c r="L264" s="41"/>
      <c r="M264" s="41"/>
      <c r="N264" s="49"/>
      <c r="O264" s="41"/>
    </row>
    <row r="265" spans="1:15" hidden="1">
      <c r="A265" s="49" t="s">
        <v>6230</v>
      </c>
      <c r="B265" s="49" t="s">
        <v>108</v>
      </c>
      <c r="C265" s="55" t="s">
        <v>76</v>
      </c>
      <c r="D265" s="49" t="s">
        <v>24</v>
      </c>
      <c r="F265" s="49" t="s">
        <v>6175</v>
      </c>
      <c r="G265" s="49" t="s">
        <v>8296</v>
      </c>
      <c r="H265" s="41" t="s">
        <v>1048</v>
      </c>
      <c r="I265" s="41" t="s">
        <v>7893</v>
      </c>
      <c r="J265" s="41"/>
      <c r="K265" s="41"/>
      <c r="L265" s="41"/>
      <c r="M265" s="41"/>
      <c r="N265" s="49"/>
      <c r="O265" s="41"/>
    </row>
    <row r="266" spans="1:15" hidden="1">
      <c r="A266" s="49" t="s">
        <v>6230</v>
      </c>
      <c r="B266" s="49" t="s">
        <v>108</v>
      </c>
      <c r="C266" s="55" t="s">
        <v>76</v>
      </c>
      <c r="D266" s="49" t="s">
        <v>24</v>
      </c>
      <c r="F266" s="49" t="s">
        <v>6175</v>
      </c>
      <c r="G266" s="49" t="s">
        <v>8296</v>
      </c>
      <c r="H266" s="41" t="s">
        <v>1048</v>
      </c>
      <c r="I266" s="41" t="s">
        <v>7894</v>
      </c>
      <c r="J266" s="41"/>
      <c r="K266" s="41"/>
      <c r="L266" s="41"/>
      <c r="M266" s="41"/>
      <c r="N266" s="49"/>
      <c r="O266" s="41"/>
    </row>
    <row r="267" spans="1:15" ht="39.6" hidden="1">
      <c r="A267" s="48" t="s">
        <v>6230</v>
      </c>
      <c r="B267" s="48" t="s">
        <v>108</v>
      </c>
      <c r="C267" s="54" t="s">
        <v>76</v>
      </c>
      <c r="D267" s="48" t="s">
        <v>24</v>
      </c>
      <c r="F267" s="49" t="s">
        <v>6175</v>
      </c>
      <c r="G267" s="48" t="s">
        <v>8296</v>
      </c>
      <c r="H267" s="40" t="s">
        <v>7895</v>
      </c>
      <c r="I267" s="40" t="s">
        <v>8245</v>
      </c>
      <c r="J267" s="43">
        <f>J260</f>
        <v>41855</v>
      </c>
      <c r="K267" s="43">
        <f>J267+10</f>
        <v>41865</v>
      </c>
      <c r="L267" s="40" t="s">
        <v>8173</v>
      </c>
      <c r="M267" s="48" t="s">
        <v>5488</v>
      </c>
      <c r="N267" s="40">
        <v>100</v>
      </c>
      <c r="O267" s="39" t="s">
        <v>8297</v>
      </c>
    </row>
    <row r="268" spans="1:15" ht="26.45">
      <c r="A268" s="48" t="s">
        <v>6230</v>
      </c>
      <c r="B268" s="48" t="s">
        <v>108</v>
      </c>
      <c r="C268" s="54" t="s">
        <v>76</v>
      </c>
      <c r="D268" s="48" t="s">
        <v>24</v>
      </c>
      <c r="F268" s="49" t="s">
        <v>6175</v>
      </c>
      <c r="G268" s="48" t="s">
        <v>8296</v>
      </c>
      <c r="H268" s="40" t="s">
        <v>7898</v>
      </c>
      <c r="I268" s="40" t="s">
        <v>8247</v>
      </c>
      <c r="J268" s="43">
        <f>K267</f>
        <v>41865</v>
      </c>
      <c r="K268" s="43">
        <f>J268+2</f>
        <v>41867</v>
      </c>
      <c r="L268" s="40" t="s">
        <v>8173</v>
      </c>
      <c r="M268" s="48" t="s">
        <v>149</v>
      </c>
      <c r="N268" s="40">
        <v>100</v>
      </c>
      <c r="O268" s="39" t="s">
        <v>8298</v>
      </c>
    </row>
    <row r="269" spans="1:15" ht="26.45" hidden="1">
      <c r="A269" s="48" t="s">
        <v>6230</v>
      </c>
      <c r="B269" s="48" t="s">
        <v>108</v>
      </c>
      <c r="C269" s="54" t="s">
        <v>76</v>
      </c>
      <c r="D269" s="48" t="s">
        <v>24</v>
      </c>
      <c r="F269" s="49" t="s">
        <v>6175</v>
      </c>
      <c r="G269" s="48" t="s">
        <v>8296</v>
      </c>
      <c r="H269" s="40" t="s">
        <v>7901</v>
      </c>
      <c r="I269" s="40" t="s">
        <v>7902</v>
      </c>
      <c r="J269" s="43">
        <f>K268</f>
        <v>41867</v>
      </c>
      <c r="K269" s="43">
        <f>J270</f>
        <v>41933</v>
      </c>
      <c r="L269" s="40" t="s">
        <v>8173</v>
      </c>
      <c r="M269" s="48" t="s">
        <v>5488</v>
      </c>
      <c r="N269" s="40">
        <v>100</v>
      </c>
      <c r="O269" s="39" t="s">
        <v>8298</v>
      </c>
    </row>
    <row r="270" spans="1:15" hidden="1">
      <c r="A270" s="48" t="s">
        <v>6230</v>
      </c>
      <c r="B270" s="48" t="s">
        <v>108</v>
      </c>
      <c r="C270" s="54" t="s">
        <v>76</v>
      </c>
      <c r="D270" s="48" t="s">
        <v>24</v>
      </c>
      <c r="F270" s="49" t="s">
        <v>6175</v>
      </c>
      <c r="G270" s="48" t="s">
        <v>8296</v>
      </c>
      <c r="H270" s="40" t="s">
        <v>7904</v>
      </c>
      <c r="I270" s="40" t="s">
        <v>7905</v>
      </c>
      <c r="J270" s="43">
        <f>K270-5</f>
        <v>41933</v>
      </c>
      <c r="K270" s="43">
        <f>J271</f>
        <v>41938</v>
      </c>
      <c r="L270" s="40" t="s">
        <v>8173</v>
      </c>
      <c r="M270" s="48" t="s">
        <v>5488</v>
      </c>
      <c r="N270" s="40">
        <v>100</v>
      </c>
      <c r="O270" s="40"/>
    </row>
    <row r="271" spans="1:15" hidden="1">
      <c r="A271" s="48" t="s">
        <v>6230</v>
      </c>
      <c r="B271" s="48" t="s">
        <v>108</v>
      </c>
      <c r="C271" s="54" t="s">
        <v>76</v>
      </c>
      <c r="D271" s="48" t="s">
        <v>24</v>
      </c>
      <c r="F271" s="49" t="s">
        <v>6175</v>
      </c>
      <c r="G271" s="48" t="s">
        <v>8296</v>
      </c>
      <c r="H271" s="40" t="s">
        <v>7904</v>
      </c>
      <c r="I271" s="40" t="s">
        <v>8249</v>
      </c>
      <c r="J271" s="43">
        <f>K271-5</f>
        <v>41938</v>
      </c>
      <c r="K271" s="43">
        <f>J272</f>
        <v>41943</v>
      </c>
      <c r="L271" s="40" t="s">
        <v>8173</v>
      </c>
      <c r="M271" s="48" t="s">
        <v>5488</v>
      </c>
      <c r="N271" s="40">
        <v>100</v>
      </c>
      <c r="O271" s="40"/>
    </row>
    <row r="272" spans="1:15" hidden="1">
      <c r="A272" s="48" t="s">
        <v>6230</v>
      </c>
      <c r="B272" s="48" t="s">
        <v>108</v>
      </c>
      <c r="C272" s="54" t="s">
        <v>76</v>
      </c>
      <c r="D272" s="48" t="s">
        <v>24</v>
      </c>
      <c r="F272" s="49" t="s">
        <v>6175</v>
      </c>
      <c r="G272" s="48" t="s">
        <v>8296</v>
      </c>
      <c r="H272" s="40" t="s">
        <v>7904</v>
      </c>
      <c r="I272" s="40" t="s">
        <v>7907</v>
      </c>
      <c r="J272" s="43">
        <f>K272-5</f>
        <v>41943</v>
      </c>
      <c r="K272" s="43">
        <f>J273</f>
        <v>41948</v>
      </c>
      <c r="L272" s="40" t="s">
        <v>8173</v>
      </c>
      <c r="M272" s="48" t="s">
        <v>5488</v>
      </c>
      <c r="N272" s="40">
        <v>100</v>
      </c>
      <c r="O272" s="40"/>
    </row>
    <row r="273" spans="1:15" hidden="1">
      <c r="A273" s="48" t="s">
        <v>6230</v>
      </c>
      <c r="B273" s="48" t="s">
        <v>108</v>
      </c>
      <c r="C273" s="54" t="s">
        <v>76</v>
      </c>
      <c r="D273" s="48" t="s">
        <v>24</v>
      </c>
      <c r="F273" s="49" t="s">
        <v>6175</v>
      </c>
      <c r="G273" s="48" t="s">
        <v>8296</v>
      </c>
      <c r="H273" s="40" t="s">
        <v>7904</v>
      </c>
      <c r="I273" s="40" t="s">
        <v>8172</v>
      </c>
      <c r="J273" s="43">
        <f>K273-1</f>
        <v>41948</v>
      </c>
      <c r="K273" s="43">
        <f>J261</f>
        <v>41949</v>
      </c>
      <c r="L273" s="40" t="s">
        <v>8173</v>
      </c>
      <c r="M273" s="48" t="s">
        <v>5488</v>
      </c>
      <c r="N273" s="40">
        <v>100</v>
      </c>
      <c r="O273" s="56" t="s">
        <v>17</v>
      </c>
    </row>
    <row r="274" spans="1:15" hidden="1">
      <c r="A274" s="49" t="s">
        <v>8181</v>
      </c>
      <c r="B274" s="49" t="s">
        <v>108</v>
      </c>
      <c r="C274" s="41" t="s">
        <v>65</v>
      </c>
      <c r="D274" s="49" t="s">
        <v>24</v>
      </c>
      <c r="E274" s="49"/>
      <c r="F274" s="49" t="s">
        <v>6175</v>
      </c>
      <c r="G274" s="41" t="s">
        <v>8182</v>
      </c>
      <c r="H274" s="41" t="s">
        <v>1048</v>
      </c>
      <c r="I274" s="41" t="s">
        <v>7888</v>
      </c>
      <c r="J274" s="41"/>
      <c r="K274" s="40"/>
      <c r="L274" s="40"/>
      <c r="M274" s="40"/>
      <c r="O274" s="40"/>
    </row>
    <row r="275" spans="1:15" hidden="1">
      <c r="A275" s="49" t="s">
        <v>8181</v>
      </c>
      <c r="B275" s="49" t="s">
        <v>108</v>
      </c>
      <c r="C275" s="41" t="s">
        <v>65</v>
      </c>
      <c r="D275" s="49" t="s">
        <v>24</v>
      </c>
      <c r="F275" s="49" t="s">
        <v>6175</v>
      </c>
      <c r="G275" s="41" t="s">
        <v>8182</v>
      </c>
      <c r="H275" s="41" t="s">
        <v>1048</v>
      </c>
      <c r="I275" s="41" t="s">
        <v>8244</v>
      </c>
      <c r="J275" s="42">
        <v>41913</v>
      </c>
      <c r="K275" s="41"/>
      <c r="L275" s="41"/>
      <c r="M275" s="41"/>
      <c r="N275" s="49"/>
      <c r="O275" s="41"/>
    </row>
    <row r="276" spans="1:15" hidden="1">
      <c r="A276" s="49" t="s">
        <v>8181</v>
      </c>
      <c r="B276" s="49" t="s">
        <v>108</v>
      </c>
      <c r="C276" s="41" t="s">
        <v>65</v>
      </c>
      <c r="D276" s="49" t="s">
        <v>24</v>
      </c>
      <c r="F276" s="49" t="s">
        <v>6175</v>
      </c>
      <c r="G276" s="41" t="s">
        <v>8182</v>
      </c>
      <c r="H276" s="41" t="s">
        <v>1048</v>
      </c>
      <c r="I276" s="41" t="s">
        <v>7889</v>
      </c>
      <c r="J276" s="42">
        <v>41973</v>
      </c>
      <c r="K276" s="41"/>
      <c r="L276" s="41"/>
      <c r="M276" s="41"/>
      <c r="N276" s="49"/>
      <c r="O276" s="41"/>
    </row>
    <row r="277" spans="1:15" hidden="1">
      <c r="A277" s="49" t="s">
        <v>8181</v>
      </c>
      <c r="B277" s="49" t="s">
        <v>108</v>
      </c>
      <c r="C277" s="41" t="s">
        <v>65</v>
      </c>
      <c r="D277" s="49" t="s">
        <v>24</v>
      </c>
      <c r="F277" s="49" t="s">
        <v>6175</v>
      </c>
      <c r="G277" s="41" t="s">
        <v>8182</v>
      </c>
      <c r="H277" s="41" t="s">
        <v>1048</v>
      </c>
      <c r="I277" s="41" t="s">
        <v>7890</v>
      </c>
      <c r="J277" s="42"/>
      <c r="K277" s="41"/>
      <c r="L277" s="41"/>
      <c r="M277" s="41"/>
      <c r="N277" s="49"/>
      <c r="O277" s="41"/>
    </row>
    <row r="278" spans="1:15" hidden="1">
      <c r="A278" s="49" t="s">
        <v>8181</v>
      </c>
      <c r="B278" s="49" t="s">
        <v>108</v>
      </c>
      <c r="C278" s="41" t="s">
        <v>65</v>
      </c>
      <c r="D278" s="49" t="s">
        <v>24</v>
      </c>
      <c r="F278" s="49" t="s">
        <v>6175</v>
      </c>
      <c r="G278" s="41" t="s">
        <v>8182</v>
      </c>
      <c r="H278" s="41" t="s">
        <v>1048</v>
      </c>
      <c r="I278" s="41" t="s">
        <v>7891</v>
      </c>
      <c r="J278" s="42">
        <v>41992</v>
      </c>
      <c r="K278" s="41"/>
      <c r="L278" s="41"/>
      <c r="M278" s="41"/>
      <c r="N278" s="49"/>
      <c r="O278" s="41"/>
    </row>
    <row r="279" spans="1:15" hidden="1">
      <c r="A279" s="49" t="s">
        <v>8181</v>
      </c>
      <c r="B279" s="49" t="s">
        <v>108</v>
      </c>
      <c r="C279" s="41" t="s">
        <v>65</v>
      </c>
      <c r="D279" s="49" t="s">
        <v>24</v>
      </c>
      <c r="F279" s="49" t="s">
        <v>6175</v>
      </c>
      <c r="G279" s="41" t="s">
        <v>8182</v>
      </c>
      <c r="H279" s="41" t="s">
        <v>1048</v>
      </c>
      <c r="I279" s="41" t="s">
        <v>7892</v>
      </c>
      <c r="J279" s="42"/>
      <c r="K279" s="41"/>
      <c r="L279" s="41"/>
      <c r="M279" s="41"/>
      <c r="N279" s="49"/>
      <c r="O279" s="41"/>
    </row>
    <row r="280" spans="1:15" hidden="1">
      <c r="A280" s="49" t="s">
        <v>8181</v>
      </c>
      <c r="B280" s="49" t="s">
        <v>108</v>
      </c>
      <c r="C280" s="41" t="s">
        <v>65</v>
      </c>
      <c r="D280" s="49" t="s">
        <v>24</v>
      </c>
      <c r="F280" s="49" t="s">
        <v>6175</v>
      </c>
      <c r="G280" s="41" t="s">
        <v>8182</v>
      </c>
      <c r="H280" s="41" t="s">
        <v>1048</v>
      </c>
      <c r="I280" s="41" t="s">
        <v>7893</v>
      </c>
      <c r="J280" s="41"/>
      <c r="K280" s="41"/>
      <c r="L280" s="41"/>
      <c r="M280" s="41"/>
      <c r="N280" s="49"/>
      <c r="O280" s="41"/>
    </row>
    <row r="281" spans="1:15" hidden="1">
      <c r="A281" s="49" t="s">
        <v>8181</v>
      </c>
      <c r="B281" s="49" t="s">
        <v>108</v>
      </c>
      <c r="C281" s="41" t="s">
        <v>65</v>
      </c>
      <c r="D281" s="49" t="s">
        <v>24</v>
      </c>
      <c r="F281" s="49" t="s">
        <v>6175</v>
      </c>
      <c r="G281" s="41" t="s">
        <v>8182</v>
      </c>
      <c r="H281" s="41" t="s">
        <v>1048</v>
      </c>
      <c r="I281" s="41" t="s">
        <v>7894</v>
      </c>
      <c r="J281" s="41"/>
      <c r="K281" s="41"/>
      <c r="L281" s="41"/>
      <c r="M281" s="41"/>
      <c r="N281" s="49"/>
      <c r="O281" s="41"/>
    </row>
    <row r="282" spans="1:15" hidden="1">
      <c r="A282" s="48" t="s">
        <v>8181</v>
      </c>
      <c r="B282" s="48" t="s">
        <v>108</v>
      </c>
      <c r="C282" s="40" t="s">
        <v>65</v>
      </c>
      <c r="D282" s="48" t="s">
        <v>24</v>
      </c>
      <c r="F282" s="48" t="s">
        <v>6175</v>
      </c>
      <c r="G282" s="40" t="s">
        <v>8182</v>
      </c>
      <c r="H282" s="40" t="s">
        <v>7895</v>
      </c>
      <c r="I282" s="40" t="s">
        <v>8245</v>
      </c>
      <c r="J282" s="43">
        <f>J275</f>
        <v>41913</v>
      </c>
      <c r="K282" s="43">
        <f>J282+10</f>
        <v>41923</v>
      </c>
      <c r="L282" s="40" t="s">
        <v>8173</v>
      </c>
      <c r="M282" s="48" t="s">
        <v>14</v>
      </c>
      <c r="N282" s="40">
        <v>100</v>
      </c>
      <c r="O282" s="39" t="s">
        <v>7917</v>
      </c>
    </row>
    <row r="283" spans="1:15">
      <c r="A283" s="48" t="s">
        <v>8181</v>
      </c>
      <c r="B283" s="48" t="s">
        <v>108</v>
      </c>
      <c r="C283" s="40" t="s">
        <v>65</v>
      </c>
      <c r="D283" s="48" t="s">
        <v>24</v>
      </c>
      <c r="F283" s="48" t="s">
        <v>6175</v>
      </c>
      <c r="G283" s="40" t="s">
        <v>8182</v>
      </c>
      <c r="H283" s="40" t="s">
        <v>7898</v>
      </c>
      <c r="I283" s="40" t="s">
        <v>8247</v>
      </c>
      <c r="J283" s="43">
        <f>K282</f>
        <v>41923</v>
      </c>
      <c r="K283" s="43">
        <f>J283+2</f>
        <v>41925</v>
      </c>
      <c r="L283" s="40" t="s">
        <v>8173</v>
      </c>
      <c r="M283" s="48" t="s">
        <v>145</v>
      </c>
      <c r="N283" s="40">
        <v>100</v>
      </c>
      <c r="O283" s="40"/>
    </row>
    <row r="284" spans="1:15" hidden="1">
      <c r="A284" s="48" t="s">
        <v>8181</v>
      </c>
      <c r="B284" s="48" t="s">
        <v>108</v>
      </c>
      <c r="C284" s="40" t="s">
        <v>65</v>
      </c>
      <c r="D284" s="48" t="s">
        <v>24</v>
      </c>
      <c r="F284" s="48" t="s">
        <v>6175</v>
      </c>
      <c r="G284" s="40" t="s">
        <v>8182</v>
      </c>
      <c r="H284" s="40" t="s">
        <v>7901</v>
      </c>
      <c r="I284" s="40" t="s">
        <v>7902</v>
      </c>
      <c r="J284" s="43">
        <f>K283</f>
        <v>41925</v>
      </c>
      <c r="K284" s="43">
        <f>J285</f>
        <v>-15</v>
      </c>
      <c r="L284" s="40" t="s">
        <v>8173</v>
      </c>
      <c r="M284" s="48" t="s">
        <v>14</v>
      </c>
      <c r="N284" s="40">
        <v>100</v>
      </c>
      <c r="O284" s="40"/>
    </row>
    <row r="285" spans="1:15" hidden="1">
      <c r="A285" s="48" t="s">
        <v>8181</v>
      </c>
      <c r="B285" s="48" t="s">
        <v>108</v>
      </c>
      <c r="C285" s="40" t="s">
        <v>65</v>
      </c>
      <c r="D285" s="48" t="s">
        <v>24</v>
      </c>
      <c r="F285" s="48" t="s">
        <v>6175</v>
      </c>
      <c r="G285" s="40" t="s">
        <v>8182</v>
      </c>
      <c r="H285" s="40" t="s">
        <v>7904</v>
      </c>
      <c r="I285" s="40" t="s">
        <v>7905</v>
      </c>
      <c r="J285" s="43">
        <f>K285-5</f>
        <v>-15</v>
      </c>
      <c r="K285" s="43">
        <f>J286</f>
        <v>-10</v>
      </c>
      <c r="L285" s="40" t="s">
        <v>8173</v>
      </c>
      <c r="M285" s="48" t="s">
        <v>14</v>
      </c>
      <c r="N285" s="40">
        <v>100</v>
      </c>
      <c r="O285" s="40"/>
    </row>
    <row r="286" spans="1:15" hidden="1">
      <c r="A286" s="48" t="s">
        <v>8181</v>
      </c>
      <c r="B286" s="48" t="s">
        <v>108</v>
      </c>
      <c r="C286" s="40" t="s">
        <v>65</v>
      </c>
      <c r="D286" s="48" t="s">
        <v>24</v>
      </c>
      <c r="F286" s="48" t="s">
        <v>6175</v>
      </c>
      <c r="G286" s="40" t="s">
        <v>8182</v>
      </c>
      <c r="H286" s="40" t="s">
        <v>7904</v>
      </c>
      <c r="I286" s="40" t="s">
        <v>8249</v>
      </c>
      <c r="J286" s="43">
        <f>K286-5</f>
        <v>-10</v>
      </c>
      <c r="K286" s="43">
        <f>J287</f>
        <v>-5</v>
      </c>
      <c r="L286" s="40" t="s">
        <v>8173</v>
      </c>
      <c r="M286" s="48" t="s">
        <v>14</v>
      </c>
      <c r="N286" s="40">
        <v>100</v>
      </c>
      <c r="O286" s="40"/>
    </row>
    <row r="287" spans="1:15" hidden="1">
      <c r="A287" s="48" t="s">
        <v>8181</v>
      </c>
      <c r="B287" s="48" t="s">
        <v>108</v>
      </c>
      <c r="C287" s="40" t="s">
        <v>65</v>
      </c>
      <c r="D287" s="48" t="s">
        <v>24</v>
      </c>
      <c r="F287" s="48" t="s">
        <v>6175</v>
      </c>
      <c r="G287" s="40" t="s">
        <v>8182</v>
      </c>
      <c r="H287" s="40" t="s">
        <v>7904</v>
      </c>
      <c r="I287" s="40" t="s">
        <v>7907</v>
      </c>
      <c r="J287" s="43">
        <f>K287-5</f>
        <v>-5</v>
      </c>
      <c r="K287" s="43">
        <f>J288</f>
        <v>0</v>
      </c>
      <c r="L287" s="40" t="s">
        <v>8173</v>
      </c>
      <c r="M287" s="48" t="s">
        <v>14</v>
      </c>
      <c r="N287" s="40">
        <v>100</v>
      </c>
      <c r="O287" s="40"/>
    </row>
    <row r="288" spans="1:15" hidden="1">
      <c r="A288" s="49" t="s">
        <v>8181</v>
      </c>
      <c r="B288" s="49" t="s">
        <v>108</v>
      </c>
      <c r="C288" s="41" t="s">
        <v>65</v>
      </c>
      <c r="D288" s="49" t="s">
        <v>24</v>
      </c>
      <c r="E288" s="49"/>
      <c r="F288" s="49" t="s">
        <v>6175</v>
      </c>
      <c r="G288" s="41" t="s">
        <v>8183</v>
      </c>
      <c r="H288" s="41" t="s">
        <v>1048</v>
      </c>
      <c r="I288" s="41" t="s">
        <v>7888</v>
      </c>
      <c r="J288" s="41"/>
      <c r="K288" s="40"/>
      <c r="L288" s="40"/>
      <c r="M288" s="40"/>
      <c r="O288" s="40"/>
    </row>
    <row r="289" spans="1:15" hidden="1">
      <c r="A289" s="49" t="s">
        <v>8181</v>
      </c>
      <c r="B289" s="49" t="s">
        <v>108</v>
      </c>
      <c r="C289" s="41" t="s">
        <v>65</v>
      </c>
      <c r="D289" s="49" t="s">
        <v>24</v>
      </c>
      <c r="F289" s="49" t="s">
        <v>6175</v>
      </c>
      <c r="G289" s="41" t="s">
        <v>8183</v>
      </c>
      <c r="H289" s="41" t="s">
        <v>1048</v>
      </c>
      <c r="I289" s="41" t="s">
        <v>8244</v>
      </c>
      <c r="J289" s="42">
        <v>41913</v>
      </c>
      <c r="K289" s="41"/>
      <c r="L289" s="41"/>
      <c r="M289" s="41"/>
      <c r="N289" s="49"/>
      <c r="O289" s="41"/>
    </row>
    <row r="290" spans="1:15" hidden="1">
      <c r="A290" s="49" t="s">
        <v>8181</v>
      </c>
      <c r="B290" s="49" t="s">
        <v>108</v>
      </c>
      <c r="C290" s="41" t="s">
        <v>65</v>
      </c>
      <c r="D290" s="49" t="s">
        <v>24</v>
      </c>
      <c r="F290" s="49" t="s">
        <v>6175</v>
      </c>
      <c r="G290" s="41" t="s">
        <v>8183</v>
      </c>
      <c r="H290" s="41" t="s">
        <v>1048</v>
      </c>
      <c r="I290" s="41" t="s">
        <v>7889</v>
      </c>
      <c r="J290" s="42">
        <v>41973</v>
      </c>
      <c r="K290" s="41"/>
      <c r="L290" s="41"/>
      <c r="M290" s="41"/>
      <c r="N290" s="49"/>
      <c r="O290" s="41"/>
    </row>
    <row r="291" spans="1:15" hidden="1">
      <c r="A291" s="49" t="s">
        <v>8181</v>
      </c>
      <c r="B291" s="49" t="s">
        <v>108</v>
      </c>
      <c r="C291" s="41" t="s">
        <v>65</v>
      </c>
      <c r="D291" s="49" t="s">
        <v>24</v>
      </c>
      <c r="F291" s="49" t="s">
        <v>6175</v>
      </c>
      <c r="G291" s="41" t="s">
        <v>8183</v>
      </c>
      <c r="H291" s="41" t="s">
        <v>1048</v>
      </c>
      <c r="I291" s="41" t="s">
        <v>7890</v>
      </c>
      <c r="J291" s="42"/>
      <c r="K291" s="41"/>
      <c r="L291" s="41"/>
      <c r="M291" s="41"/>
      <c r="N291" s="49"/>
      <c r="O291" s="41"/>
    </row>
    <row r="292" spans="1:15" hidden="1">
      <c r="A292" s="49" t="s">
        <v>8181</v>
      </c>
      <c r="B292" s="49" t="s">
        <v>108</v>
      </c>
      <c r="C292" s="41" t="s">
        <v>65</v>
      </c>
      <c r="D292" s="49" t="s">
        <v>24</v>
      </c>
      <c r="F292" s="49" t="s">
        <v>6175</v>
      </c>
      <c r="G292" s="41" t="s">
        <v>8183</v>
      </c>
      <c r="H292" s="41" t="s">
        <v>1048</v>
      </c>
      <c r="I292" s="41" t="s">
        <v>7891</v>
      </c>
      <c r="J292" s="42">
        <v>41992</v>
      </c>
      <c r="K292" s="41"/>
      <c r="L292" s="41"/>
      <c r="M292" s="41"/>
      <c r="N292" s="49"/>
      <c r="O292" s="41"/>
    </row>
    <row r="293" spans="1:15" hidden="1">
      <c r="A293" s="49" t="s">
        <v>8181</v>
      </c>
      <c r="B293" s="49" t="s">
        <v>108</v>
      </c>
      <c r="C293" s="41" t="s">
        <v>65</v>
      </c>
      <c r="D293" s="49" t="s">
        <v>24</v>
      </c>
      <c r="F293" s="49" t="s">
        <v>6175</v>
      </c>
      <c r="G293" s="41" t="s">
        <v>8183</v>
      </c>
      <c r="H293" s="41" t="s">
        <v>1048</v>
      </c>
      <c r="I293" s="41" t="s">
        <v>7892</v>
      </c>
      <c r="J293" s="42"/>
      <c r="K293" s="41"/>
      <c r="L293" s="41"/>
      <c r="M293" s="41"/>
      <c r="N293" s="49"/>
      <c r="O293" s="41"/>
    </row>
    <row r="294" spans="1:15" hidden="1">
      <c r="A294" s="49" t="s">
        <v>8181</v>
      </c>
      <c r="B294" s="49" t="s">
        <v>108</v>
      </c>
      <c r="C294" s="41" t="s">
        <v>65</v>
      </c>
      <c r="D294" s="49" t="s">
        <v>24</v>
      </c>
      <c r="F294" s="49" t="s">
        <v>6175</v>
      </c>
      <c r="G294" s="41" t="s">
        <v>8183</v>
      </c>
      <c r="H294" s="41" t="s">
        <v>1048</v>
      </c>
      <c r="I294" s="41" t="s">
        <v>7893</v>
      </c>
      <c r="J294" s="41"/>
      <c r="K294" s="41"/>
      <c r="L294" s="41"/>
      <c r="M294" s="41"/>
      <c r="N294" s="49"/>
      <c r="O294" s="41"/>
    </row>
    <row r="295" spans="1:15" hidden="1">
      <c r="A295" s="49" t="s">
        <v>8181</v>
      </c>
      <c r="B295" s="49" t="s">
        <v>108</v>
      </c>
      <c r="C295" s="41" t="s">
        <v>65</v>
      </c>
      <c r="D295" s="49" t="s">
        <v>24</v>
      </c>
      <c r="F295" s="49" t="s">
        <v>6175</v>
      </c>
      <c r="G295" s="41" t="s">
        <v>8183</v>
      </c>
      <c r="H295" s="41" t="s">
        <v>1048</v>
      </c>
      <c r="I295" s="41" t="s">
        <v>7894</v>
      </c>
      <c r="J295" s="41"/>
      <c r="K295" s="41"/>
      <c r="L295" s="41"/>
      <c r="M295" s="41"/>
      <c r="N295" s="49"/>
      <c r="O295" s="41"/>
    </row>
    <row r="296" spans="1:15" hidden="1">
      <c r="A296" s="48" t="s">
        <v>8181</v>
      </c>
      <c r="B296" s="48" t="s">
        <v>108</v>
      </c>
      <c r="C296" s="40" t="s">
        <v>65</v>
      </c>
      <c r="D296" s="48" t="s">
        <v>24</v>
      </c>
      <c r="F296" s="48" t="s">
        <v>6175</v>
      </c>
      <c r="G296" s="40" t="s">
        <v>8183</v>
      </c>
      <c r="H296" s="40" t="s">
        <v>7895</v>
      </c>
      <c r="I296" s="40" t="s">
        <v>8245</v>
      </c>
      <c r="J296" s="43">
        <f>J289</f>
        <v>41913</v>
      </c>
      <c r="K296" s="43">
        <f>J296+10</f>
        <v>41923</v>
      </c>
      <c r="L296" s="40" t="s">
        <v>8173</v>
      </c>
      <c r="M296" s="48" t="s">
        <v>14</v>
      </c>
      <c r="N296" s="40">
        <v>100</v>
      </c>
      <c r="O296" s="39" t="s">
        <v>7917</v>
      </c>
    </row>
    <row r="297" spans="1:15">
      <c r="A297" s="48" t="s">
        <v>8181</v>
      </c>
      <c r="B297" s="48" t="s">
        <v>108</v>
      </c>
      <c r="C297" s="40" t="s">
        <v>65</v>
      </c>
      <c r="D297" s="48" t="s">
        <v>24</v>
      </c>
      <c r="F297" s="48" t="s">
        <v>6175</v>
      </c>
      <c r="G297" s="40" t="s">
        <v>8183</v>
      </c>
      <c r="H297" s="40" t="s">
        <v>7898</v>
      </c>
      <c r="I297" s="40" t="s">
        <v>8247</v>
      </c>
      <c r="J297" s="43">
        <f>K296</f>
        <v>41923</v>
      </c>
      <c r="K297" s="43">
        <f>J297+2</f>
        <v>41925</v>
      </c>
      <c r="L297" s="40" t="s">
        <v>8173</v>
      </c>
      <c r="M297" s="48" t="s">
        <v>145</v>
      </c>
      <c r="N297" s="40">
        <v>100</v>
      </c>
      <c r="O297" s="40"/>
    </row>
    <row r="298" spans="1:15" hidden="1">
      <c r="A298" s="48" t="s">
        <v>8181</v>
      </c>
      <c r="B298" s="48" t="s">
        <v>108</v>
      </c>
      <c r="C298" s="40" t="s">
        <v>65</v>
      </c>
      <c r="D298" s="48" t="s">
        <v>24</v>
      </c>
      <c r="F298" s="48" t="s">
        <v>6175</v>
      </c>
      <c r="G298" s="40" t="s">
        <v>8183</v>
      </c>
      <c r="H298" s="40" t="s">
        <v>7901</v>
      </c>
      <c r="I298" s="40" t="s">
        <v>7902</v>
      </c>
      <c r="J298" s="43">
        <f>K297</f>
        <v>41925</v>
      </c>
      <c r="K298" s="43">
        <f>J299</f>
        <v>-15</v>
      </c>
      <c r="L298" s="40" t="s">
        <v>8173</v>
      </c>
      <c r="M298" s="48" t="s">
        <v>14</v>
      </c>
      <c r="N298" s="40">
        <v>100</v>
      </c>
      <c r="O298" s="40"/>
    </row>
    <row r="299" spans="1:15" ht="26.45" hidden="1">
      <c r="A299" s="48" t="s">
        <v>8181</v>
      </c>
      <c r="B299" s="48" t="s">
        <v>108</v>
      </c>
      <c r="C299" s="40" t="s">
        <v>65</v>
      </c>
      <c r="D299" s="48" t="s">
        <v>24</v>
      </c>
      <c r="F299" s="48" t="s">
        <v>6175</v>
      </c>
      <c r="G299" s="40" t="s">
        <v>8183</v>
      </c>
      <c r="H299" s="40" t="s">
        <v>7904</v>
      </c>
      <c r="I299" s="40" t="s">
        <v>7905</v>
      </c>
      <c r="J299" s="43">
        <f>K299-5</f>
        <v>-15</v>
      </c>
      <c r="K299" s="43">
        <f>J300</f>
        <v>-10</v>
      </c>
      <c r="L299" s="40" t="s">
        <v>8173</v>
      </c>
      <c r="M299" s="48" t="s">
        <v>14</v>
      </c>
      <c r="N299" s="40">
        <v>100</v>
      </c>
      <c r="O299" s="56" t="s">
        <v>8299</v>
      </c>
    </row>
    <row r="300" spans="1:15" hidden="1">
      <c r="A300" s="48" t="s">
        <v>8181</v>
      </c>
      <c r="B300" s="48" t="s">
        <v>108</v>
      </c>
      <c r="C300" s="40" t="s">
        <v>65</v>
      </c>
      <c r="D300" s="48" t="s">
        <v>24</v>
      </c>
      <c r="F300" s="48" t="s">
        <v>6175</v>
      </c>
      <c r="G300" s="40" t="s">
        <v>8183</v>
      </c>
      <c r="H300" s="40" t="s">
        <v>7904</v>
      </c>
      <c r="I300" s="40" t="s">
        <v>8249</v>
      </c>
      <c r="J300" s="43">
        <f>K300-5</f>
        <v>-10</v>
      </c>
      <c r="K300" s="43">
        <f>J301</f>
        <v>-5</v>
      </c>
      <c r="L300" s="40" t="s">
        <v>8173</v>
      </c>
      <c r="M300" s="48" t="s">
        <v>14</v>
      </c>
      <c r="N300" s="40">
        <v>100</v>
      </c>
      <c r="O300" s="40"/>
    </row>
    <row r="301" spans="1:15" hidden="1">
      <c r="A301" s="48" t="s">
        <v>8181</v>
      </c>
      <c r="B301" s="48" t="s">
        <v>108</v>
      </c>
      <c r="C301" s="40" t="s">
        <v>65</v>
      </c>
      <c r="D301" s="48" t="s">
        <v>24</v>
      </c>
      <c r="F301" s="48" t="s">
        <v>6175</v>
      </c>
      <c r="G301" s="40" t="s">
        <v>8183</v>
      </c>
      <c r="H301" s="40" t="s">
        <v>7904</v>
      </c>
      <c r="I301" s="40" t="s">
        <v>7907</v>
      </c>
      <c r="J301" s="43">
        <f>K301-5</f>
        <v>-5</v>
      </c>
      <c r="K301" s="43">
        <f>J302</f>
        <v>0</v>
      </c>
      <c r="L301" s="40" t="s">
        <v>8173</v>
      </c>
      <c r="M301" s="48" t="s">
        <v>14</v>
      </c>
      <c r="N301" s="40">
        <v>100</v>
      </c>
      <c r="O301" s="40"/>
    </row>
    <row r="302" spans="1:15" hidden="1">
      <c r="A302" s="49" t="s">
        <v>8202</v>
      </c>
      <c r="B302" s="41" t="s">
        <v>108</v>
      </c>
      <c r="C302" s="49" t="s">
        <v>65</v>
      </c>
      <c r="D302" s="49" t="s">
        <v>24</v>
      </c>
      <c r="E302" s="49"/>
      <c r="F302" s="49" t="s">
        <v>6175</v>
      </c>
      <c r="G302" s="49" t="s">
        <v>8300</v>
      </c>
      <c r="H302" s="41" t="s">
        <v>1048</v>
      </c>
      <c r="I302" s="41" t="s">
        <v>7888</v>
      </c>
      <c r="J302" s="41"/>
      <c r="K302" s="40"/>
      <c r="L302" s="40"/>
      <c r="M302" s="40"/>
      <c r="O302" s="40"/>
    </row>
    <row r="303" spans="1:15" hidden="1">
      <c r="A303" s="49" t="s">
        <v>8202</v>
      </c>
      <c r="B303" s="41" t="s">
        <v>108</v>
      </c>
      <c r="C303" s="49" t="s">
        <v>65</v>
      </c>
      <c r="D303" s="49" t="s">
        <v>24</v>
      </c>
      <c r="E303" s="49"/>
      <c r="F303" s="49" t="s">
        <v>6175</v>
      </c>
      <c r="G303" s="49" t="s">
        <v>8300</v>
      </c>
      <c r="H303" s="41" t="s">
        <v>1048</v>
      </c>
      <c r="I303" s="41" t="s">
        <v>8244</v>
      </c>
      <c r="J303" s="42">
        <v>41354</v>
      </c>
      <c r="K303" s="41"/>
      <c r="L303" s="41"/>
      <c r="M303" s="41"/>
      <c r="N303" s="49"/>
      <c r="O303" s="41"/>
    </row>
    <row r="304" spans="1:15" hidden="1">
      <c r="A304" s="49" t="s">
        <v>8202</v>
      </c>
      <c r="B304" s="41" t="s">
        <v>108</v>
      </c>
      <c r="C304" s="49" t="s">
        <v>65</v>
      </c>
      <c r="D304" s="49" t="s">
        <v>24</v>
      </c>
      <c r="E304" s="49"/>
      <c r="F304" s="49" t="s">
        <v>6175</v>
      </c>
      <c r="G304" s="49" t="s">
        <v>8300</v>
      </c>
      <c r="H304" s="41" t="s">
        <v>1048</v>
      </c>
      <c r="I304" s="41" t="s">
        <v>7889</v>
      </c>
      <c r="J304" s="42">
        <v>41841</v>
      </c>
      <c r="K304" s="41"/>
      <c r="L304" s="41"/>
      <c r="M304" s="41"/>
      <c r="N304" s="49"/>
      <c r="O304" s="41"/>
    </row>
    <row r="305" spans="1:15" hidden="1">
      <c r="A305" s="49" t="s">
        <v>8202</v>
      </c>
      <c r="B305" s="41" t="s">
        <v>108</v>
      </c>
      <c r="C305" s="49" t="s">
        <v>65</v>
      </c>
      <c r="D305" s="49" t="s">
        <v>24</v>
      </c>
      <c r="E305" s="49"/>
      <c r="F305" s="49" t="s">
        <v>6175</v>
      </c>
      <c r="G305" s="49" t="s">
        <v>8300</v>
      </c>
      <c r="H305" s="41" t="s">
        <v>1048</v>
      </c>
      <c r="I305" s="41" t="s">
        <v>7890</v>
      </c>
      <c r="J305" s="41"/>
      <c r="K305" s="41"/>
      <c r="L305" s="41"/>
      <c r="M305" s="41"/>
      <c r="N305" s="49"/>
      <c r="O305" s="41"/>
    </row>
    <row r="306" spans="1:15" hidden="1">
      <c r="A306" s="49" t="s">
        <v>8202</v>
      </c>
      <c r="B306" s="41" t="s">
        <v>108</v>
      </c>
      <c r="C306" s="49" t="s">
        <v>65</v>
      </c>
      <c r="D306" s="49" t="s">
        <v>24</v>
      </c>
      <c r="E306" s="49"/>
      <c r="F306" s="49" t="s">
        <v>6175</v>
      </c>
      <c r="G306" s="49" t="s">
        <v>8300</v>
      </c>
      <c r="H306" s="41" t="s">
        <v>1048</v>
      </c>
      <c r="I306" s="41" t="s">
        <v>7891</v>
      </c>
      <c r="J306" s="42">
        <v>41897</v>
      </c>
      <c r="K306" s="41"/>
      <c r="L306" s="41"/>
      <c r="M306" s="41"/>
      <c r="N306" s="49"/>
      <c r="O306" s="41"/>
    </row>
    <row r="307" spans="1:15" hidden="1">
      <c r="A307" s="49" t="s">
        <v>8202</v>
      </c>
      <c r="B307" s="41" t="s">
        <v>108</v>
      </c>
      <c r="C307" s="49" t="s">
        <v>65</v>
      </c>
      <c r="D307" s="49" t="s">
        <v>24</v>
      </c>
      <c r="E307" s="49"/>
      <c r="F307" s="49" t="s">
        <v>6175</v>
      </c>
      <c r="G307" s="49" t="s">
        <v>8300</v>
      </c>
      <c r="H307" s="41" t="s">
        <v>1048</v>
      </c>
      <c r="I307" s="41" t="s">
        <v>7892</v>
      </c>
      <c r="J307" s="42"/>
      <c r="K307" s="41"/>
      <c r="L307" s="41"/>
      <c r="M307" s="41"/>
      <c r="N307" s="49"/>
      <c r="O307" s="41"/>
    </row>
    <row r="308" spans="1:15" hidden="1">
      <c r="A308" s="49" t="s">
        <v>8202</v>
      </c>
      <c r="B308" s="41" t="s">
        <v>108</v>
      </c>
      <c r="C308" s="49" t="s">
        <v>65</v>
      </c>
      <c r="D308" s="49" t="s">
        <v>24</v>
      </c>
      <c r="E308" s="49"/>
      <c r="F308" s="49" t="s">
        <v>6175</v>
      </c>
      <c r="G308" s="49" t="s">
        <v>8300</v>
      </c>
      <c r="H308" s="41" t="s">
        <v>1048</v>
      </c>
      <c r="I308" s="41" t="s">
        <v>7893</v>
      </c>
      <c r="J308" s="41"/>
      <c r="K308" s="41"/>
      <c r="L308" s="41"/>
      <c r="M308" s="41"/>
      <c r="N308" s="49"/>
      <c r="O308" s="41"/>
    </row>
    <row r="309" spans="1:15" hidden="1">
      <c r="A309" s="49" t="s">
        <v>8202</v>
      </c>
      <c r="B309" s="41" t="s">
        <v>108</v>
      </c>
      <c r="C309" s="49" t="s">
        <v>65</v>
      </c>
      <c r="D309" s="49" t="s">
        <v>24</v>
      </c>
      <c r="E309" s="49"/>
      <c r="F309" s="49" t="s">
        <v>6175</v>
      </c>
      <c r="G309" s="49" t="s">
        <v>8300</v>
      </c>
      <c r="H309" s="41" t="s">
        <v>1048</v>
      </c>
      <c r="I309" s="41" t="s">
        <v>7894</v>
      </c>
      <c r="J309" s="41"/>
      <c r="K309" s="41"/>
      <c r="L309" s="41"/>
      <c r="M309" s="41"/>
      <c r="N309" s="49"/>
      <c r="O309" s="41"/>
    </row>
    <row r="310" spans="1:15" hidden="1">
      <c r="A310" s="48" t="s">
        <v>8202</v>
      </c>
      <c r="B310" s="40" t="s">
        <v>108</v>
      </c>
      <c r="C310" s="48" t="s">
        <v>65</v>
      </c>
      <c r="D310" s="48" t="s">
        <v>24</v>
      </c>
      <c r="F310" s="49" t="s">
        <v>6175</v>
      </c>
      <c r="G310" s="48" t="s">
        <v>8300</v>
      </c>
      <c r="H310" s="40" t="s">
        <v>7895</v>
      </c>
      <c r="I310" s="40" t="s">
        <v>8245</v>
      </c>
      <c r="J310" s="43">
        <f>J303</f>
        <v>41354</v>
      </c>
      <c r="K310" s="43">
        <f>J310+10</f>
        <v>41364</v>
      </c>
      <c r="L310" s="40" t="s">
        <v>8173</v>
      </c>
      <c r="M310" s="48" t="s">
        <v>8252</v>
      </c>
      <c r="N310" s="40">
        <v>100</v>
      </c>
      <c r="O310" s="40" t="s">
        <v>8293</v>
      </c>
    </row>
    <row r="311" spans="1:15">
      <c r="A311" s="48" t="s">
        <v>8202</v>
      </c>
      <c r="B311" s="40" t="s">
        <v>108</v>
      </c>
      <c r="C311" s="48" t="s">
        <v>65</v>
      </c>
      <c r="D311" s="48" t="s">
        <v>24</v>
      </c>
      <c r="F311" s="49" t="s">
        <v>6175</v>
      </c>
      <c r="G311" s="48" t="s">
        <v>8300</v>
      </c>
      <c r="H311" s="40" t="s">
        <v>7898</v>
      </c>
      <c r="I311" s="40" t="s">
        <v>8247</v>
      </c>
      <c r="J311" s="43">
        <f>K310</f>
        <v>41364</v>
      </c>
      <c r="K311" s="43">
        <f>J311+2</f>
        <v>41366</v>
      </c>
      <c r="L311" s="40" t="s">
        <v>8173</v>
      </c>
      <c r="M311" s="48" t="s">
        <v>8252</v>
      </c>
      <c r="N311" s="40">
        <v>100</v>
      </c>
      <c r="O311" s="40" t="s">
        <v>8293</v>
      </c>
    </row>
    <row r="312" spans="1:15" hidden="1">
      <c r="A312" s="48" t="s">
        <v>8202</v>
      </c>
      <c r="B312" s="40" t="s">
        <v>108</v>
      </c>
      <c r="C312" s="48" t="s">
        <v>65</v>
      </c>
      <c r="D312" s="48" t="s">
        <v>24</v>
      </c>
      <c r="F312" s="49" t="s">
        <v>6175</v>
      </c>
      <c r="G312" s="48" t="s">
        <v>8300</v>
      </c>
      <c r="H312" s="40" t="s">
        <v>7901</v>
      </c>
      <c r="I312" s="40" t="s">
        <v>7902</v>
      </c>
      <c r="J312" s="43">
        <f>K311</f>
        <v>41366</v>
      </c>
      <c r="K312" s="43">
        <f>J313</f>
        <v>41825</v>
      </c>
      <c r="L312" s="40" t="s">
        <v>8173</v>
      </c>
      <c r="M312" s="48" t="s">
        <v>161</v>
      </c>
      <c r="N312" s="40">
        <v>100</v>
      </c>
      <c r="O312" s="40"/>
    </row>
    <row r="313" spans="1:15" hidden="1">
      <c r="A313" s="48" t="s">
        <v>8202</v>
      </c>
      <c r="B313" s="40" t="s">
        <v>108</v>
      </c>
      <c r="C313" s="48" t="s">
        <v>65</v>
      </c>
      <c r="D313" s="48" t="s">
        <v>24</v>
      </c>
      <c r="F313" s="49" t="s">
        <v>6175</v>
      </c>
      <c r="G313" s="48" t="s">
        <v>8300</v>
      </c>
      <c r="H313" s="40" t="s">
        <v>7904</v>
      </c>
      <c r="I313" s="40" t="s">
        <v>7905</v>
      </c>
      <c r="J313" s="43">
        <f>K313-5</f>
        <v>41825</v>
      </c>
      <c r="K313" s="43">
        <f>J314</f>
        <v>41830</v>
      </c>
      <c r="L313" s="40" t="s">
        <v>8173</v>
      </c>
      <c r="M313" s="48" t="s">
        <v>161</v>
      </c>
      <c r="N313" s="40">
        <v>100</v>
      </c>
      <c r="O313" s="40"/>
    </row>
    <row r="314" spans="1:15" hidden="1">
      <c r="A314" s="48" t="s">
        <v>8202</v>
      </c>
      <c r="B314" s="40" t="s">
        <v>108</v>
      </c>
      <c r="C314" s="48" t="s">
        <v>65</v>
      </c>
      <c r="D314" s="48" t="s">
        <v>24</v>
      </c>
      <c r="F314" s="49" t="s">
        <v>6175</v>
      </c>
      <c r="G314" s="48" t="s">
        <v>8300</v>
      </c>
      <c r="H314" s="40" t="s">
        <v>7904</v>
      </c>
      <c r="I314" s="40" t="s">
        <v>8249</v>
      </c>
      <c r="J314" s="43">
        <f>K314-5</f>
        <v>41830</v>
      </c>
      <c r="K314" s="43">
        <f>J315</f>
        <v>41835</v>
      </c>
      <c r="L314" s="40" t="s">
        <v>8173</v>
      </c>
      <c r="M314" s="48" t="s">
        <v>161</v>
      </c>
      <c r="N314" s="40">
        <v>100</v>
      </c>
      <c r="O314" s="40"/>
    </row>
    <row r="315" spans="1:15" hidden="1">
      <c r="A315" s="48" t="s">
        <v>8202</v>
      </c>
      <c r="B315" s="40" t="s">
        <v>108</v>
      </c>
      <c r="C315" s="48" t="s">
        <v>65</v>
      </c>
      <c r="D315" s="48" t="s">
        <v>24</v>
      </c>
      <c r="F315" s="49" t="s">
        <v>6175</v>
      </c>
      <c r="G315" s="48" t="s">
        <v>8300</v>
      </c>
      <c r="H315" s="40" t="s">
        <v>7904</v>
      </c>
      <c r="I315" s="40" t="s">
        <v>7907</v>
      </c>
      <c r="J315" s="43">
        <f>K315-5</f>
        <v>41835</v>
      </c>
      <c r="K315" s="43">
        <f>J316</f>
        <v>41840</v>
      </c>
      <c r="L315" s="40" t="s">
        <v>8173</v>
      </c>
      <c r="M315" s="48" t="s">
        <v>161</v>
      </c>
      <c r="N315" s="40">
        <v>100</v>
      </c>
      <c r="O315" s="40"/>
    </row>
    <row r="316" spans="1:15" hidden="1">
      <c r="A316" s="48" t="s">
        <v>8202</v>
      </c>
      <c r="B316" s="40" t="s">
        <v>108</v>
      </c>
      <c r="C316" s="48" t="s">
        <v>65</v>
      </c>
      <c r="D316" s="48" t="s">
        <v>24</v>
      </c>
      <c r="F316" s="49" t="s">
        <v>6175</v>
      </c>
      <c r="G316" s="48" t="s">
        <v>8300</v>
      </c>
      <c r="H316" s="40" t="s">
        <v>7904</v>
      </c>
      <c r="I316" s="40" t="s">
        <v>8172</v>
      </c>
      <c r="J316" s="43">
        <f>K316-1</f>
        <v>41840</v>
      </c>
      <c r="K316" s="43">
        <f>J304</f>
        <v>41841</v>
      </c>
      <c r="L316" s="40" t="s">
        <v>8173</v>
      </c>
      <c r="M316" s="48" t="s">
        <v>161</v>
      </c>
      <c r="N316" s="40">
        <v>100</v>
      </c>
      <c r="O316" s="56" t="s">
        <v>17</v>
      </c>
    </row>
    <row r="317" spans="1:15" hidden="1">
      <c r="A317" s="49" t="s">
        <v>8202</v>
      </c>
      <c r="B317" s="41" t="s">
        <v>108</v>
      </c>
      <c r="C317" s="49" t="s">
        <v>65</v>
      </c>
      <c r="D317" s="49" t="s">
        <v>24</v>
      </c>
      <c r="E317" s="49"/>
      <c r="F317" s="49" t="s">
        <v>6175</v>
      </c>
      <c r="G317" s="49" t="s">
        <v>8301</v>
      </c>
      <c r="H317" s="41" t="s">
        <v>1048</v>
      </c>
      <c r="I317" s="41" t="s">
        <v>7888</v>
      </c>
      <c r="J317" s="41"/>
      <c r="K317" s="40"/>
      <c r="L317" s="40"/>
      <c r="M317" s="40"/>
      <c r="O317" s="40"/>
    </row>
    <row r="318" spans="1:15" hidden="1">
      <c r="A318" s="49" t="s">
        <v>8202</v>
      </c>
      <c r="B318" s="41" t="s">
        <v>108</v>
      </c>
      <c r="C318" s="49" t="s">
        <v>65</v>
      </c>
      <c r="D318" s="49" t="s">
        <v>24</v>
      </c>
      <c r="E318" s="49"/>
      <c r="F318" s="49" t="s">
        <v>6175</v>
      </c>
      <c r="G318" s="49" t="s">
        <v>8301</v>
      </c>
      <c r="H318" s="41" t="s">
        <v>1048</v>
      </c>
      <c r="I318" s="41" t="s">
        <v>8244</v>
      </c>
      <c r="J318" s="42">
        <v>41852</v>
      </c>
      <c r="K318" s="41"/>
      <c r="L318" s="41"/>
      <c r="M318" s="41"/>
      <c r="N318" s="49"/>
      <c r="O318" s="41"/>
    </row>
    <row r="319" spans="1:15" hidden="1">
      <c r="A319" s="49" t="s">
        <v>8202</v>
      </c>
      <c r="B319" s="41" t="s">
        <v>108</v>
      </c>
      <c r="C319" s="49" t="s">
        <v>65</v>
      </c>
      <c r="D319" s="49" t="s">
        <v>24</v>
      </c>
      <c r="E319" s="49"/>
      <c r="F319" s="49" t="s">
        <v>6175</v>
      </c>
      <c r="G319" s="49" t="s">
        <v>8301</v>
      </c>
      <c r="H319" s="41" t="s">
        <v>1048</v>
      </c>
      <c r="I319" s="41" t="s">
        <v>7889</v>
      </c>
      <c r="J319" s="42">
        <v>41925</v>
      </c>
      <c r="K319" s="41"/>
      <c r="L319" s="41"/>
      <c r="M319" s="41"/>
      <c r="N319" s="49"/>
      <c r="O319" s="41"/>
    </row>
    <row r="320" spans="1:15" hidden="1">
      <c r="A320" s="49" t="s">
        <v>8202</v>
      </c>
      <c r="B320" s="41" t="s">
        <v>108</v>
      </c>
      <c r="C320" s="49" t="s">
        <v>65</v>
      </c>
      <c r="D320" s="49" t="s">
        <v>24</v>
      </c>
      <c r="E320" s="49"/>
      <c r="F320" s="49" t="s">
        <v>6175</v>
      </c>
      <c r="G320" s="49" t="s">
        <v>8301</v>
      </c>
      <c r="H320" s="41" t="s">
        <v>1048</v>
      </c>
      <c r="I320" s="41" t="s">
        <v>7890</v>
      </c>
      <c r="J320" s="41"/>
      <c r="K320" s="41"/>
      <c r="L320" s="41"/>
      <c r="M320" s="41"/>
      <c r="N320" s="49"/>
      <c r="O320" s="41"/>
    </row>
    <row r="321" spans="1:15" hidden="1">
      <c r="A321" s="49" t="s">
        <v>8202</v>
      </c>
      <c r="B321" s="41" t="s">
        <v>108</v>
      </c>
      <c r="C321" s="49" t="s">
        <v>65</v>
      </c>
      <c r="D321" s="49" t="s">
        <v>24</v>
      </c>
      <c r="E321" s="49"/>
      <c r="F321" s="49" t="s">
        <v>6175</v>
      </c>
      <c r="G321" s="49" t="s">
        <v>8301</v>
      </c>
      <c r="H321" s="41" t="s">
        <v>1048</v>
      </c>
      <c r="I321" s="41" t="s">
        <v>7891</v>
      </c>
      <c r="J321" s="42">
        <v>41971</v>
      </c>
      <c r="K321" s="41"/>
      <c r="L321" s="41"/>
      <c r="M321" s="41"/>
      <c r="N321" s="49"/>
      <c r="O321" s="41"/>
    </row>
    <row r="322" spans="1:15" hidden="1">
      <c r="A322" s="49" t="s">
        <v>8202</v>
      </c>
      <c r="B322" s="41" t="s">
        <v>108</v>
      </c>
      <c r="C322" s="49" t="s">
        <v>65</v>
      </c>
      <c r="D322" s="49" t="s">
        <v>24</v>
      </c>
      <c r="E322" s="49"/>
      <c r="F322" s="49" t="s">
        <v>6175</v>
      </c>
      <c r="G322" s="49" t="s">
        <v>8301</v>
      </c>
      <c r="H322" s="41" t="s">
        <v>1048</v>
      </c>
      <c r="I322" s="41" t="s">
        <v>7892</v>
      </c>
      <c r="J322" s="42"/>
      <c r="K322" s="41"/>
      <c r="L322" s="41"/>
      <c r="M322" s="41"/>
      <c r="N322" s="49"/>
      <c r="O322" s="41"/>
    </row>
    <row r="323" spans="1:15" hidden="1">
      <c r="A323" s="49" t="s">
        <v>8202</v>
      </c>
      <c r="B323" s="41" t="s">
        <v>108</v>
      </c>
      <c r="C323" s="49" t="s">
        <v>65</v>
      </c>
      <c r="D323" s="49" t="s">
        <v>24</v>
      </c>
      <c r="E323" s="49"/>
      <c r="F323" s="49" t="s">
        <v>6175</v>
      </c>
      <c r="G323" s="49" t="s">
        <v>8301</v>
      </c>
      <c r="H323" s="41" t="s">
        <v>1048</v>
      </c>
      <c r="I323" s="41" t="s">
        <v>7893</v>
      </c>
      <c r="J323" s="41"/>
      <c r="K323" s="41"/>
      <c r="L323" s="41"/>
      <c r="M323" s="41"/>
      <c r="N323" s="49"/>
      <c r="O323" s="41"/>
    </row>
    <row r="324" spans="1:15" hidden="1">
      <c r="A324" s="49" t="s">
        <v>8202</v>
      </c>
      <c r="B324" s="41" t="s">
        <v>108</v>
      </c>
      <c r="C324" s="49" t="s">
        <v>65</v>
      </c>
      <c r="D324" s="49" t="s">
        <v>24</v>
      </c>
      <c r="E324" s="49"/>
      <c r="F324" s="49" t="s">
        <v>6175</v>
      </c>
      <c r="G324" s="49" t="s">
        <v>8301</v>
      </c>
      <c r="H324" s="41" t="s">
        <v>1048</v>
      </c>
      <c r="I324" s="41" t="s">
        <v>7894</v>
      </c>
      <c r="J324" s="41"/>
      <c r="K324" s="41"/>
      <c r="L324" s="41"/>
      <c r="M324" s="41"/>
      <c r="N324" s="49"/>
      <c r="O324" s="41"/>
    </row>
    <row r="325" spans="1:15" hidden="1">
      <c r="A325" s="48" t="s">
        <v>8202</v>
      </c>
      <c r="B325" s="40" t="s">
        <v>108</v>
      </c>
      <c r="C325" s="48" t="s">
        <v>65</v>
      </c>
      <c r="D325" s="48" t="s">
        <v>24</v>
      </c>
      <c r="F325" s="49" t="s">
        <v>6175</v>
      </c>
      <c r="G325" s="48" t="s">
        <v>8301</v>
      </c>
      <c r="H325" s="40" t="s">
        <v>7895</v>
      </c>
      <c r="I325" s="40" t="s">
        <v>8245</v>
      </c>
      <c r="J325" s="43">
        <f>J318</f>
        <v>41852</v>
      </c>
      <c r="K325" s="43">
        <f>J325+10</f>
        <v>41862</v>
      </c>
      <c r="L325" s="40" t="s">
        <v>8173</v>
      </c>
      <c r="M325" s="48" t="s">
        <v>8252</v>
      </c>
      <c r="N325" s="40">
        <v>100</v>
      </c>
      <c r="O325" s="40" t="s">
        <v>8293</v>
      </c>
    </row>
    <row r="326" spans="1:15">
      <c r="A326" s="48" t="s">
        <v>8202</v>
      </c>
      <c r="B326" s="40" t="s">
        <v>108</v>
      </c>
      <c r="C326" s="48" t="s">
        <v>65</v>
      </c>
      <c r="D326" s="48" t="s">
        <v>24</v>
      </c>
      <c r="F326" s="49" t="s">
        <v>6175</v>
      </c>
      <c r="G326" s="48" t="s">
        <v>8301</v>
      </c>
      <c r="H326" s="40" t="s">
        <v>7898</v>
      </c>
      <c r="I326" s="40" t="s">
        <v>8247</v>
      </c>
      <c r="J326" s="43">
        <f>K325</f>
        <v>41862</v>
      </c>
      <c r="K326" s="43">
        <f>J326+2</f>
        <v>41864</v>
      </c>
      <c r="L326" s="40" t="s">
        <v>8173</v>
      </c>
      <c r="M326" s="48" t="s">
        <v>8252</v>
      </c>
      <c r="N326" s="40">
        <v>100</v>
      </c>
      <c r="O326" s="40" t="s">
        <v>8293</v>
      </c>
    </row>
    <row r="327" spans="1:15" hidden="1">
      <c r="A327" s="48" t="s">
        <v>8202</v>
      </c>
      <c r="B327" s="40" t="s">
        <v>108</v>
      </c>
      <c r="C327" s="48" t="s">
        <v>65</v>
      </c>
      <c r="D327" s="48" t="s">
        <v>24</v>
      </c>
      <c r="F327" s="49" t="s">
        <v>6175</v>
      </c>
      <c r="G327" s="48" t="s">
        <v>8301</v>
      </c>
      <c r="H327" s="40" t="s">
        <v>7901</v>
      </c>
      <c r="I327" s="40" t="s">
        <v>7902</v>
      </c>
      <c r="J327" s="43">
        <f>K326</f>
        <v>41864</v>
      </c>
      <c r="K327" s="43">
        <f>J328</f>
        <v>41909</v>
      </c>
      <c r="L327" s="40" t="s">
        <v>8173</v>
      </c>
      <c r="M327" s="48" t="s">
        <v>161</v>
      </c>
      <c r="N327" s="40">
        <v>100</v>
      </c>
      <c r="O327" s="40"/>
    </row>
    <row r="328" spans="1:15" hidden="1">
      <c r="A328" s="48" t="s">
        <v>8202</v>
      </c>
      <c r="B328" s="40" t="s">
        <v>108</v>
      </c>
      <c r="C328" s="48" t="s">
        <v>65</v>
      </c>
      <c r="D328" s="48" t="s">
        <v>24</v>
      </c>
      <c r="F328" s="49" t="s">
        <v>6175</v>
      </c>
      <c r="G328" s="48" t="s">
        <v>8301</v>
      </c>
      <c r="H328" s="40" t="s">
        <v>7904</v>
      </c>
      <c r="I328" s="40" t="s">
        <v>7905</v>
      </c>
      <c r="J328" s="43">
        <f>K328-5</f>
        <v>41909</v>
      </c>
      <c r="K328" s="43">
        <f>J329</f>
        <v>41914</v>
      </c>
      <c r="L328" s="40" t="s">
        <v>8173</v>
      </c>
      <c r="M328" s="48" t="s">
        <v>161</v>
      </c>
      <c r="N328" s="40">
        <v>100</v>
      </c>
      <c r="O328" s="40"/>
    </row>
    <row r="329" spans="1:15" hidden="1">
      <c r="A329" s="48" t="s">
        <v>8202</v>
      </c>
      <c r="B329" s="40" t="s">
        <v>108</v>
      </c>
      <c r="C329" s="48" t="s">
        <v>65</v>
      </c>
      <c r="D329" s="48" t="s">
        <v>24</v>
      </c>
      <c r="F329" s="49" t="s">
        <v>6175</v>
      </c>
      <c r="G329" s="48" t="s">
        <v>8301</v>
      </c>
      <c r="H329" s="40" t="s">
        <v>7904</v>
      </c>
      <c r="I329" s="40" t="s">
        <v>8249</v>
      </c>
      <c r="J329" s="43">
        <f>K329-5</f>
        <v>41914</v>
      </c>
      <c r="K329" s="43">
        <f>J330</f>
        <v>41919</v>
      </c>
      <c r="L329" s="40" t="s">
        <v>8173</v>
      </c>
      <c r="M329" s="48" t="s">
        <v>161</v>
      </c>
      <c r="N329" s="40">
        <v>100</v>
      </c>
      <c r="O329" s="40"/>
    </row>
    <row r="330" spans="1:15" hidden="1">
      <c r="A330" s="48" t="s">
        <v>8202</v>
      </c>
      <c r="B330" s="40" t="s">
        <v>108</v>
      </c>
      <c r="C330" s="48" t="s">
        <v>65</v>
      </c>
      <c r="D330" s="48" t="s">
        <v>24</v>
      </c>
      <c r="F330" s="49" t="s">
        <v>6175</v>
      </c>
      <c r="G330" s="48" t="s">
        <v>8301</v>
      </c>
      <c r="H330" s="40" t="s">
        <v>7904</v>
      </c>
      <c r="I330" s="40" t="s">
        <v>7907</v>
      </c>
      <c r="J330" s="43">
        <f>K330-5</f>
        <v>41919</v>
      </c>
      <c r="K330" s="43">
        <f>J331</f>
        <v>41924</v>
      </c>
      <c r="L330" s="40" t="s">
        <v>8173</v>
      </c>
      <c r="M330" s="48" t="s">
        <v>161</v>
      </c>
      <c r="N330" s="40">
        <v>100</v>
      </c>
      <c r="O330" s="40"/>
    </row>
    <row r="331" spans="1:15" hidden="1">
      <c r="A331" s="48" t="s">
        <v>8202</v>
      </c>
      <c r="B331" s="40" t="s">
        <v>108</v>
      </c>
      <c r="C331" s="48" t="s">
        <v>65</v>
      </c>
      <c r="D331" s="48" t="s">
        <v>24</v>
      </c>
      <c r="F331" s="49" t="s">
        <v>6175</v>
      </c>
      <c r="G331" s="48" t="s">
        <v>8301</v>
      </c>
      <c r="H331" s="40" t="s">
        <v>7904</v>
      </c>
      <c r="I331" s="40" t="s">
        <v>8172</v>
      </c>
      <c r="J331" s="43">
        <f>K331-1</f>
        <v>41924</v>
      </c>
      <c r="K331" s="43">
        <f>J319</f>
        <v>41925</v>
      </c>
      <c r="L331" s="40" t="s">
        <v>8173</v>
      </c>
      <c r="M331" s="48" t="s">
        <v>161</v>
      </c>
      <c r="N331" s="40">
        <v>100</v>
      </c>
      <c r="O331" s="56" t="s">
        <v>17</v>
      </c>
    </row>
    <row r="332" spans="1:15" hidden="1">
      <c r="A332" s="49"/>
      <c r="B332" s="49" t="s">
        <v>52</v>
      </c>
      <c r="C332" s="49" t="s">
        <v>52</v>
      </c>
      <c r="D332" s="47" t="s">
        <v>26</v>
      </c>
      <c r="E332" s="49" t="s">
        <v>8302</v>
      </c>
      <c r="F332" s="49" t="s">
        <v>6175</v>
      </c>
      <c r="G332" s="49" t="s">
        <v>8303</v>
      </c>
      <c r="H332" s="41" t="s">
        <v>1048</v>
      </c>
      <c r="I332" s="41" t="s">
        <v>7888</v>
      </c>
      <c r="J332" s="41"/>
      <c r="K332" s="40"/>
    </row>
    <row r="333" spans="1:15" hidden="1">
      <c r="A333" s="49"/>
      <c r="B333" s="49" t="s">
        <v>52</v>
      </c>
      <c r="C333" s="49" t="s">
        <v>52</v>
      </c>
      <c r="D333" s="47" t="s">
        <v>26</v>
      </c>
      <c r="E333" s="49" t="s">
        <v>8302</v>
      </c>
      <c r="F333" s="49" t="s">
        <v>6175</v>
      </c>
      <c r="G333" s="49" t="s">
        <v>8303</v>
      </c>
      <c r="H333" s="41" t="s">
        <v>1048</v>
      </c>
      <c r="I333" s="41" t="s">
        <v>8244</v>
      </c>
      <c r="J333" s="59">
        <v>41913</v>
      </c>
      <c r="K333" s="40"/>
    </row>
    <row r="334" spans="1:15" hidden="1">
      <c r="A334" s="49"/>
      <c r="B334" s="49" t="s">
        <v>52</v>
      </c>
      <c r="C334" s="49" t="s">
        <v>52</v>
      </c>
      <c r="D334" s="47" t="s">
        <v>26</v>
      </c>
      <c r="E334" s="49" t="s">
        <v>8302</v>
      </c>
      <c r="F334" s="49" t="s">
        <v>6175</v>
      </c>
      <c r="G334" s="49" t="s">
        <v>8303</v>
      </c>
      <c r="H334" s="41" t="s">
        <v>1048</v>
      </c>
      <c r="I334" s="41" t="s">
        <v>7889</v>
      </c>
      <c r="J334" s="59">
        <v>42004</v>
      </c>
      <c r="K334" s="40"/>
    </row>
    <row r="335" spans="1:15" hidden="1">
      <c r="A335" s="49"/>
      <c r="B335" s="49" t="s">
        <v>52</v>
      </c>
      <c r="C335" s="49" t="s">
        <v>52</v>
      </c>
      <c r="D335" s="47" t="s">
        <v>26</v>
      </c>
      <c r="E335" s="49" t="s">
        <v>8302</v>
      </c>
      <c r="F335" s="49" t="s">
        <v>6175</v>
      </c>
      <c r="G335" s="49" t="s">
        <v>8303</v>
      </c>
      <c r="H335" s="41" t="s">
        <v>1048</v>
      </c>
      <c r="I335" s="41" t="s">
        <v>7890</v>
      </c>
      <c r="J335" s="41"/>
      <c r="K335" s="40"/>
    </row>
    <row r="336" spans="1:15" hidden="1">
      <c r="A336" s="49"/>
      <c r="B336" s="49" t="s">
        <v>52</v>
      </c>
      <c r="C336" s="49" t="s">
        <v>52</v>
      </c>
      <c r="D336" s="47" t="s">
        <v>26</v>
      </c>
      <c r="E336" s="49" t="s">
        <v>8302</v>
      </c>
      <c r="F336" s="49" t="s">
        <v>6175</v>
      </c>
      <c r="G336" s="49" t="s">
        <v>8303</v>
      </c>
      <c r="H336" s="41" t="s">
        <v>1048</v>
      </c>
      <c r="I336" s="41" t="s">
        <v>7891</v>
      </c>
      <c r="J336" s="41"/>
      <c r="K336" s="40"/>
    </row>
    <row r="337" spans="1:15" hidden="1">
      <c r="A337" s="49"/>
      <c r="B337" s="49" t="s">
        <v>52</v>
      </c>
      <c r="C337" s="49" t="s">
        <v>52</v>
      </c>
      <c r="D337" s="47" t="s">
        <v>26</v>
      </c>
      <c r="E337" s="49" t="s">
        <v>8302</v>
      </c>
      <c r="F337" s="49" t="s">
        <v>6175</v>
      </c>
      <c r="G337" s="49" t="s">
        <v>8303</v>
      </c>
      <c r="H337" s="41" t="s">
        <v>1048</v>
      </c>
      <c r="I337" s="41" t="s">
        <v>7892</v>
      </c>
      <c r="J337" s="41"/>
      <c r="K337" s="40"/>
    </row>
    <row r="338" spans="1:15" hidden="1">
      <c r="A338" s="49"/>
      <c r="B338" s="49" t="s">
        <v>52</v>
      </c>
      <c r="C338" s="49" t="s">
        <v>52</v>
      </c>
      <c r="D338" s="47" t="s">
        <v>26</v>
      </c>
      <c r="E338" s="49" t="s">
        <v>8302</v>
      </c>
      <c r="F338" s="49" t="s">
        <v>6175</v>
      </c>
      <c r="G338" s="49" t="s">
        <v>8303</v>
      </c>
      <c r="H338" s="41" t="s">
        <v>1048</v>
      </c>
      <c r="I338" s="41" t="s">
        <v>7893</v>
      </c>
      <c r="J338" s="41"/>
      <c r="K338" s="40"/>
    </row>
    <row r="339" spans="1:15" hidden="1">
      <c r="A339" s="49"/>
      <c r="B339" s="49" t="s">
        <v>52</v>
      </c>
      <c r="C339" s="49" t="s">
        <v>52</v>
      </c>
      <c r="D339" s="47" t="s">
        <v>26</v>
      </c>
      <c r="E339" s="49" t="s">
        <v>8302</v>
      </c>
      <c r="F339" s="49" t="s">
        <v>6175</v>
      </c>
      <c r="G339" s="49" t="s">
        <v>8303</v>
      </c>
      <c r="H339" s="41" t="s">
        <v>1048</v>
      </c>
      <c r="I339" s="41" t="s">
        <v>7894</v>
      </c>
      <c r="J339" s="41"/>
      <c r="K339" s="40"/>
    </row>
    <row r="340" spans="1:15" ht="52.5" hidden="1">
      <c r="B340" s="48" t="s">
        <v>52</v>
      </c>
      <c r="C340" s="48" t="s">
        <v>52</v>
      </c>
      <c r="D340" s="47" t="s">
        <v>26</v>
      </c>
      <c r="E340" s="48" t="s">
        <v>8302</v>
      </c>
      <c r="F340" s="49" t="s">
        <v>6175</v>
      </c>
      <c r="G340" s="48" t="s">
        <v>8303</v>
      </c>
      <c r="H340" s="40" t="s">
        <v>7895</v>
      </c>
      <c r="I340" s="40" t="s">
        <v>8245</v>
      </c>
      <c r="J340" s="43">
        <f>J333</f>
        <v>41913</v>
      </c>
      <c r="K340" s="43">
        <f>J340+10</f>
        <v>41923</v>
      </c>
      <c r="L340" s="40" t="s">
        <v>8173</v>
      </c>
      <c r="M340" s="48" t="s">
        <v>139</v>
      </c>
      <c r="N340" s="40">
        <v>100</v>
      </c>
      <c r="O340" s="39" t="s">
        <v>8304</v>
      </c>
    </row>
    <row r="341" spans="1:15">
      <c r="B341" s="48" t="s">
        <v>52</v>
      </c>
      <c r="C341" s="48" t="s">
        <v>52</v>
      </c>
      <c r="D341" s="47" t="s">
        <v>26</v>
      </c>
      <c r="E341" s="48" t="s">
        <v>8302</v>
      </c>
      <c r="F341" s="49" t="s">
        <v>6175</v>
      </c>
      <c r="G341" s="48" t="s">
        <v>8303</v>
      </c>
      <c r="H341" s="40" t="s">
        <v>7898</v>
      </c>
      <c r="I341" s="40" t="s">
        <v>8247</v>
      </c>
      <c r="J341" s="43">
        <f>K340</f>
        <v>41923</v>
      </c>
      <c r="K341" s="43">
        <f>J341+2</f>
        <v>41925</v>
      </c>
      <c r="L341" s="40" t="s">
        <v>8173</v>
      </c>
      <c r="M341" s="48" t="s">
        <v>149</v>
      </c>
      <c r="N341" s="40">
        <v>100</v>
      </c>
      <c r="O341" s="39"/>
    </row>
    <row r="342" spans="1:15" hidden="1">
      <c r="B342" s="48" t="s">
        <v>52</v>
      </c>
      <c r="C342" s="48" t="s">
        <v>52</v>
      </c>
      <c r="D342" s="47" t="s">
        <v>26</v>
      </c>
      <c r="E342" s="48" t="s">
        <v>8302</v>
      </c>
      <c r="F342" s="49" t="s">
        <v>6175</v>
      </c>
      <c r="G342" s="48" t="s">
        <v>8303</v>
      </c>
      <c r="H342" s="40" t="s">
        <v>7901</v>
      </c>
      <c r="I342" s="40" t="s">
        <v>7902</v>
      </c>
      <c r="J342" s="43">
        <f>K341</f>
        <v>41925</v>
      </c>
      <c r="K342" s="43">
        <f>J343</f>
        <v>41988</v>
      </c>
      <c r="L342" s="40" t="s">
        <v>8173</v>
      </c>
      <c r="M342" s="48" t="s">
        <v>139</v>
      </c>
      <c r="N342" s="40" t="s">
        <v>84</v>
      </c>
      <c r="O342" s="39"/>
    </row>
    <row r="343" spans="1:15" hidden="1">
      <c r="B343" s="48" t="s">
        <v>52</v>
      </c>
      <c r="C343" s="48" t="s">
        <v>52</v>
      </c>
      <c r="D343" s="47" t="s">
        <v>26</v>
      </c>
      <c r="E343" s="48" t="s">
        <v>8302</v>
      </c>
      <c r="F343" s="49" t="s">
        <v>6175</v>
      </c>
      <c r="G343" s="48" t="s">
        <v>8303</v>
      </c>
      <c r="H343" s="40" t="s">
        <v>7904</v>
      </c>
      <c r="I343" s="40" t="s">
        <v>7905</v>
      </c>
      <c r="J343" s="43">
        <f>K343-5</f>
        <v>41988</v>
      </c>
      <c r="K343" s="43">
        <f>J344</f>
        <v>41993</v>
      </c>
      <c r="L343" s="40" t="s">
        <v>8173</v>
      </c>
      <c r="M343" s="48" t="s">
        <v>139</v>
      </c>
      <c r="N343" s="40" t="s">
        <v>84</v>
      </c>
      <c r="O343" s="39"/>
    </row>
    <row r="344" spans="1:15" hidden="1">
      <c r="B344" s="48" t="s">
        <v>52</v>
      </c>
      <c r="C344" s="48" t="s">
        <v>52</v>
      </c>
      <c r="D344" s="47" t="s">
        <v>26</v>
      </c>
      <c r="E344" s="48" t="s">
        <v>8302</v>
      </c>
      <c r="F344" s="49" t="s">
        <v>6175</v>
      </c>
      <c r="G344" s="48" t="s">
        <v>8303</v>
      </c>
      <c r="H344" s="40" t="s">
        <v>7904</v>
      </c>
      <c r="I344" s="40" t="s">
        <v>8249</v>
      </c>
      <c r="J344" s="43">
        <f>K344-5</f>
        <v>41993</v>
      </c>
      <c r="K344" s="43">
        <f>J345</f>
        <v>41998</v>
      </c>
      <c r="L344" s="40" t="s">
        <v>8173</v>
      </c>
      <c r="M344" s="48" t="s">
        <v>139</v>
      </c>
      <c r="N344" s="40" t="s">
        <v>84</v>
      </c>
      <c r="O344" s="39"/>
    </row>
    <row r="345" spans="1:15" hidden="1">
      <c r="B345" s="48" t="s">
        <v>52</v>
      </c>
      <c r="C345" s="48" t="s">
        <v>52</v>
      </c>
      <c r="D345" s="47" t="s">
        <v>26</v>
      </c>
      <c r="E345" s="48" t="s">
        <v>8302</v>
      </c>
      <c r="F345" s="49" t="s">
        <v>6175</v>
      </c>
      <c r="G345" s="48" t="s">
        <v>8303</v>
      </c>
      <c r="H345" s="40" t="s">
        <v>7904</v>
      </c>
      <c r="I345" s="40" t="s">
        <v>7907</v>
      </c>
      <c r="J345" s="43">
        <f>K345-5</f>
        <v>41998</v>
      </c>
      <c r="K345" s="43">
        <f>J346</f>
        <v>42003</v>
      </c>
      <c r="L345" s="40" t="s">
        <v>8173</v>
      </c>
      <c r="M345" s="48" t="s">
        <v>139</v>
      </c>
      <c r="N345" s="40" t="s">
        <v>84</v>
      </c>
      <c r="O345" s="39"/>
    </row>
    <row r="346" spans="1:15" hidden="1">
      <c r="B346" s="48" t="s">
        <v>52</v>
      </c>
      <c r="C346" s="48" t="s">
        <v>52</v>
      </c>
      <c r="D346" s="47" t="s">
        <v>26</v>
      </c>
      <c r="E346" s="48" t="s">
        <v>8302</v>
      </c>
      <c r="F346" s="49" t="s">
        <v>6175</v>
      </c>
      <c r="G346" s="48" t="s">
        <v>8303</v>
      </c>
      <c r="H346" s="40" t="s">
        <v>7904</v>
      </c>
      <c r="I346" s="40" t="s">
        <v>8172</v>
      </c>
      <c r="J346" s="43">
        <f>K346-1</f>
        <v>42003</v>
      </c>
      <c r="K346" s="43">
        <f>J334</f>
        <v>42004</v>
      </c>
      <c r="L346" s="40" t="s">
        <v>8173</v>
      </c>
      <c r="M346" s="48" t="s">
        <v>139</v>
      </c>
      <c r="N346" s="40" t="s">
        <v>84</v>
      </c>
      <c r="O346" s="39"/>
    </row>
    <row r="347" spans="1:15" hidden="1">
      <c r="A347" s="49" t="s">
        <v>8184</v>
      </c>
      <c r="B347" s="49" t="s">
        <v>65</v>
      </c>
      <c r="C347" s="49" t="s">
        <v>65</v>
      </c>
      <c r="D347" s="49" t="s">
        <v>25</v>
      </c>
      <c r="E347" s="49"/>
      <c r="F347" s="41" t="s">
        <v>55</v>
      </c>
      <c r="G347" s="49" t="s">
        <v>8185</v>
      </c>
      <c r="H347" s="41" t="s">
        <v>1048</v>
      </c>
      <c r="I347" s="41" t="s">
        <v>7888</v>
      </c>
      <c r="J347" s="41"/>
      <c r="K347" s="41"/>
      <c r="L347" s="49"/>
      <c r="M347" s="49"/>
      <c r="N347" s="49"/>
      <c r="O347" s="64"/>
    </row>
    <row r="348" spans="1:15" hidden="1">
      <c r="A348" s="49" t="s">
        <v>8184</v>
      </c>
      <c r="B348" s="49" t="s">
        <v>65</v>
      </c>
      <c r="C348" s="49" t="s">
        <v>65</v>
      </c>
      <c r="D348" s="49" t="s">
        <v>25</v>
      </c>
      <c r="E348" s="49"/>
      <c r="F348" s="41" t="s">
        <v>55</v>
      </c>
      <c r="G348" s="49" t="s">
        <v>8185</v>
      </c>
      <c r="H348" s="41" t="s">
        <v>1048</v>
      </c>
      <c r="I348" s="41" t="s">
        <v>8244</v>
      </c>
      <c r="J348" s="42">
        <v>41918</v>
      </c>
      <c r="K348" s="41"/>
      <c r="L348" s="49"/>
      <c r="M348" s="49"/>
      <c r="N348" s="49"/>
      <c r="O348" s="64"/>
    </row>
    <row r="349" spans="1:15" hidden="1">
      <c r="A349" s="49" t="s">
        <v>8184</v>
      </c>
      <c r="B349" s="49" t="s">
        <v>65</v>
      </c>
      <c r="C349" s="49" t="s">
        <v>65</v>
      </c>
      <c r="D349" s="49" t="s">
        <v>25</v>
      </c>
      <c r="E349" s="49"/>
      <c r="F349" s="41" t="s">
        <v>55</v>
      </c>
      <c r="G349" s="49" t="s">
        <v>8185</v>
      </c>
      <c r="H349" s="41" t="s">
        <v>1048</v>
      </c>
      <c r="I349" s="41" t="s">
        <v>7889</v>
      </c>
      <c r="J349" s="42">
        <v>42006</v>
      </c>
      <c r="K349" s="41"/>
      <c r="L349" s="49"/>
      <c r="M349" s="49"/>
      <c r="N349" s="49"/>
      <c r="O349" s="64"/>
    </row>
    <row r="350" spans="1:15" hidden="1">
      <c r="A350" s="49" t="s">
        <v>8184</v>
      </c>
      <c r="B350" s="49" t="s">
        <v>65</v>
      </c>
      <c r="C350" s="49" t="s">
        <v>65</v>
      </c>
      <c r="D350" s="49" t="s">
        <v>25</v>
      </c>
      <c r="E350" s="49"/>
      <c r="F350" s="41" t="s">
        <v>55</v>
      </c>
      <c r="G350" s="49" t="s">
        <v>8185</v>
      </c>
      <c r="H350" s="41" t="s">
        <v>1048</v>
      </c>
      <c r="I350" s="41" t="s">
        <v>7890</v>
      </c>
      <c r="J350" s="42"/>
      <c r="K350" s="41"/>
      <c r="L350" s="49"/>
      <c r="M350" s="49"/>
      <c r="N350" s="49"/>
      <c r="O350" s="64"/>
    </row>
    <row r="351" spans="1:15" hidden="1">
      <c r="A351" s="49" t="s">
        <v>8184</v>
      </c>
      <c r="B351" s="49" t="s">
        <v>65</v>
      </c>
      <c r="C351" s="49" t="s">
        <v>65</v>
      </c>
      <c r="D351" s="49" t="s">
        <v>25</v>
      </c>
      <c r="E351" s="49"/>
      <c r="F351" s="41" t="s">
        <v>55</v>
      </c>
      <c r="G351" s="49" t="s">
        <v>8185</v>
      </c>
      <c r="H351" s="41" t="s">
        <v>1048</v>
      </c>
      <c r="I351" s="41" t="s">
        <v>7891</v>
      </c>
      <c r="J351" s="42">
        <v>42051</v>
      </c>
      <c r="K351" s="41"/>
      <c r="L351" s="49"/>
      <c r="M351" s="49"/>
      <c r="N351" s="49"/>
      <c r="O351" s="64"/>
    </row>
    <row r="352" spans="1:15" hidden="1">
      <c r="A352" s="49" t="s">
        <v>8184</v>
      </c>
      <c r="B352" s="49" t="s">
        <v>65</v>
      </c>
      <c r="C352" s="49" t="s">
        <v>65</v>
      </c>
      <c r="D352" s="49" t="s">
        <v>25</v>
      </c>
      <c r="E352" s="49"/>
      <c r="F352" s="41" t="s">
        <v>55</v>
      </c>
      <c r="G352" s="49" t="s">
        <v>8185</v>
      </c>
      <c r="H352" s="41" t="s">
        <v>1048</v>
      </c>
      <c r="I352" s="41" t="s">
        <v>7892</v>
      </c>
      <c r="J352" s="41"/>
      <c r="K352" s="41"/>
      <c r="L352" s="49"/>
      <c r="M352" s="49"/>
      <c r="N352" s="49"/>
      <c r="O352" s="64"/>
    </row>
    <row r="353" spans="1:15" hidden="1">
      <c r="A353" s="49" t="s">
        <v>8184</v>
      </c>
      <c r="B353" s="49" t="s">
        <v>65</v>
      </c>
      <c r="C353" s="49" t="s">
        <v>65</v>
      </c>
      <c r="D353" s="49" t="s">
        <v>25</v>
      </c>
      <c r="E353" s="49"/>
      <c r="F353" s="41" t="s">
        <v>55</v>
      </c>
      <c r="G353" s="49" t="s">
        <v>8185</v>
      </c>
      <c r="H353" s="41" t="s">
        <v>1048</v>
      </c>
      <c r="I353" s="41" t="s">
        <v>7893</v>
      </c>
      <c r="J353" s="41"/>
      <c r="K353" s="41"/>
      <c r="L353" s="49"/>
      <c r="M353" s="49"/>
      <c r="N353" s="49"/>
      <c r="O353" s="64"/>
    </row>
    <row r="354" spans="1:15" hidden="1">
      <c r="A354" s="49" t="s">
        <v>8184</v>
      </c>
      <c r="B354" s="49" t="s">
        <v>65</v>
      </c>
      <c r="C354" s="49" t="s">
        <v>65</v>
      </c>
      <c r="D354" s="49" t="s">
        <v>25</v>
      </c>
      <c r="E354" s="49"/>
      <c r="F354" s="41" t="s">
        <v>55</v>
      </c>
      <c r="G354" s="49" t="s">
        <v>8185</v>
      </c>
      <c r="H354" s="41" t="s">
        <v>1048</v>
      </c>
      <c r="I354" s="41" t="s">
        <v>7894</v>
      </c>
      <c r="J354" s="41"/>
      <c r="K354" s="41"/>
      <c r="L354" s="49"/>
      <c r="M354" s="49"/>
      <c r="N354" s="49"/>
      <c r="O354" s="64"/>
    </row>
    <row r="355" spans="1:15" hidden="1">
      <c r="A355" s="48" t="s">
        <v>8184</v>
      </c>
      <c r="B355" s="48" t="s">
        <v>65</v>
      </c>
      <c r="C355" s="48" t="s">
        <v>65</v>
      </c>
      <c r="D355" s="48" t="s">
        <v>25</v>
      </c>
      <c r="F355" s="41" t="s">
        <v>55</v>
      </c>
      <c r="G355" s="48" t="s">
        <v>8185</v>
      </c>
      <c r="H355" s="40" t="s">
        <v>7895</v>
      </c>
      <c r="I355" s="40" t="s">
        <v>8245</v>
      </c>
      <c r="J355" s="43">
        <f>J348</f>
        <v>41918</v>
      </c>
      <c r="K355" s="43">
        <f>J355+30</f>
        <v>41948</v>
      </c>
      <c r="L355" s="40" t="s">
        <v>9</v>
      </c>
      <c r="M355" s="48" t="s">
        <v>8305</v>
      </c>
      <c r="N355" s="40">
        <v>100</v>
      </c>
    </row>
    <row r="356" spans="1:15" ht="26.45" hidden="1">
      <c r="A356" s="48" t="s">
        <v>8184</v>
      </c>
      <c r="B356" s="48" t="s">
        <v>65</v>
      </c>
      <c r="C356" s="48" t="s">
        <v>65</v>
      </c>
      <c r="D356" s="48" t="s">
        <v>25</v>
      </c>
      <c r="F356" s="41" t="s">
        <v>55</v>
      </c>
      <c r="G356" s="48" t="s">
        <v>8185</v>
      </c>
      <c r="H356" s="40" t="s">
        <v>8281</v>
      </c>
      <c r="I356" s="40" t="s">
        <v>8282</v>
      </c>
      <c r="J356" s="43">
        <f>K355</f>
        <v>41948</v>
      </c>
      <c r="K356" s="43">
        <f>J356+2</f>
        <v>41950</v>
      </c>
      <c r="L356" s="40" t="s">
        <v>9</v>
      </c>
      <c r="M356" s="48" t="s">
        <v>145</v>
      </c>
      <c r="N356" s="40">
        <v>100</v>
      </c>
      <c r="O356" s="56" t="s">
        <v>8306</v>
      </c>
    </row>
    <row r="357" spans="1:15" hidden="1">
      <c r="A357" s="48" t="s">
        <v>8184</v>
      </c>
      <c r="B357" s="48" t="s">
        <v>65</v>
      </c>
      <c r="C357" s="48" t="s">
        <v>65</v>
      </c>
      <c r="D357" s="48" t="s">
        <v>25</v>
      </c>
      <c r="F357" s="41" t="s">
        <v>55</v>
      </c>
      <c r="G357" s="48" t="s">
        <v>8185</v>
      </c>
      <c r="H357" s="65" t="s">
        <v>8261</v>
      </c>
      <c r="I357" s="40" t="s">
        <v>8262</v>
      </c>
      <c r="J357" s="43">
        <f>K356</f>
        <v>41950</v>
      </c>
      <c r="K357" s="43">
        <f>J357</f>
        <v>41950</v>
      </c>
      <c r="L357" s="40" t="s">
        <v>9</v>
      </c>
      <c r="M357" s="48" t="s">
        <v>145</v>
      </c>
      <c r="N357" s="40">
        <v>100</v>
      </c>
    </row>
    <row r="358" spans="1:15" hidden="1">
      <c r="A358" s="48" t="s">
        <v>8184</v>
      </c>
      <c r="B358" s="48" t="s">
        <v>65</v>
      </c>
      <c r="C358" s="48" t="s">
        <v>65</v>
      </c>
      <c r="D358" s="48" t="s">
        <v>25</v>
      </c>
      <c r="F358" s="41" t="s">
        <v>55</v>
      </c>
      <c r="G358" s="48" t="s">
        <v>8185</v>
      </c>
      <c r="H358" s="40" t="s">
        <v>8264</v>
      </c>
      <c r="I358" s="40" t="s">
        <v>8265</v>
      </c>
      <c r="J358" s="43">
        <f>K357</f>
        <v>41950</v>
      </c>
      <c r="K358" s="43">
        <f>J349-21</f>
        <v>41985</v>
      </c>
      <c r="L358" s="40" t="s">
        <v>9</v>
      </c>
      <c r="M358" s="48" t="s">
        <v>6184</v>
      </c>
      <c r="N358" s="48">
        <v>100</v>
      </c>
      <c r="O358" s="56" t="s">
        <v>8263</v>
      </c>
    </row>
    <row r="359" spans="1:15" hidden="1">
      <c r="A359" s="48" t="s">
        <v>8184</v>
      </c>
      <c r="B359" s="48" t="s">
        <v>65</v>
      </c>
      <c r="C359" s="48" t="s">
        <v>65</v>
      </c>
      <c r="D359" s="48" t="s">
        <v>25</v>
      </c>
      <c r="F359" s="41" t="s">
        <v>55</v>
      </c>
      <c r="G359" s="48" t="s">
        <v>8185</v>
      </c>
      <c r="H359" s="40" t="s">
        <v>8261</v>
      </c>
      <c r="I359" s="40" t="s">
        <v>8266</v>
      </c>
      <c r="J359" s="43">
        <f>K358</f>
        <v>41985</v>
      </c>
      <c r="K359" s="43">
        <f>J359</f>
        <v>41985</v>
      </c>
      <c r="L359" s="40" t="s">
        <v>9</v>
      </c>
      <c r="M359" s="48" t="s">
        <v>145</v>
      </c>
      <c r="N359" s="48">
        <v>100</v>
      </c>
    </row>
    <row r="360" spans="1:15" hidden="1">
      <c r="A360" s="48" t="s">
        <v>8184</v>
      </c>
      <c r="B360" s="48" t="s">
        <v>65</v>
      </c>
      <c r="C360" s="48" t="s">
        <v>65</v>
      </c>
      <c r="D360" s="48" t="s">
        <v>25</v>
      </c>
      <c r="F360" s="41" t="s">
        <v>55</v>
      </c>
      <c r="G360" s="48" t="s">
        <v>8185</v>
      </c>
      <c r="H360" s="40" t="s">
        <v>7904</v>
      </c>
      <c r="I360" s="40" t="s">
        <v>7905</v>
      </c>
      <c r="J360" s="43">
        <f>K358</f>
        <v>41985</v>
      </c>
      <c r="K360" s="43">
        <f>J360+5</f>
        <v>41990</v>
      </c>
      <c r="L360" s="40" t="s">
        <v>9</v>
      </c>
      <c r="M360" s="48" t="s">
        <v>6184</v>
      </c>
      <c r="N360" s="40">
        <v>100</v>
      </c>
    </row>
    <row r="361" spans="1:15" hidden="1">
      <c r="A361" s="48" t="s">
        <v>8184</v>
      </c>
      <c r="B361" s="48" t="s">
        <v>65</v>
      </c>
      <c r="C361" s="48" t="s">
        <v>65</v>
      </c>
      <c r="D361" s="48" t="s">
        <v>25</v>
      </c>
      <c r="F361" s="41" t="s">
        <v>55</v>
      </c>
      <c r="G361" s="48" t="s">
        <v>8185</v>
      </c>
      <c r="H361" s="40" t="s">
        <v>7904</v>
      </c>
      <c r="I361" s="40" t="s">
        <v>7906</v>
      </c>
      <c r="J361" s="43">
        <f>K360</f>
        <v>41990</v>
      </c>
      <c r="K361" s="43">
        <f>J361+5</f>
        <v>41995</v>
      </c>
      <c r="L361" s="40" t="s">
        <v>9</v>
      </c>
      <c r="M361" s="48" t="s">
        <v>6184</v>
      </c>
      <c r="N361" s="40">
        <v>100</v>
      </c>
    </row>
    <row r="362" spans="1:15" hidden="1">
      <c r="A362" s="48" t="s">
        <v>8184</v>
      </c>
      <c r="B362" s="48" t="s">
        <v>65</v>
      </c>
      <c r="C362" s="48" t="s">
        <v>65</v>
      </c>
      <c r="D362" s="48" t="s">
        <v>25</v>
      </c>
      <c r="F362" s="41" t="s">
        <v>55</v>
      </c>
      <c r="G362" s="48" t="s">
        <v>8185</v>
      </c>
      <c r="H362" s="40" t="s">
        <v>7904</v>
      </c>
      <c r="I362" s="40" t="s">
        <v>7907</v>
      </c>
      <c r="J362" s="43">
        <f>K361</f>
        <v>41995</v>
      </c>
      <c r="K362" s="43">
        <f>J362+5</f>
        <v>42000</v>
      </c>
      <c r="L362" s="40" t="s">
        <v>9</v>
      </c>
      <c r="M362" s="48" t="s">
        <v>6184</v>
      </c>
      <c r="N362" s="40">
        <v>100</v>
      </c>
    </row>
    <row r="363" spans="1:15" hidden="1">
      <c r="A363" s="49" t="s">
        <v>8307</v>
      </c>
      <c r="B363" s="49" t="s">
        <v>108</v>
      </c>
      <c r="C363" s="47" t="s">
        <v>65</v>
      </c>
      <c r="D363" s="48" t="s">
        <v>24</v>
      </c>
      <c r="F363" s="41" t="s">
        <v>5399</v>
      </c>
      <c r="G363" s="49" t="s">
        <v>8308</v>
      </c>
      <c r="H363" s="41" t="s">
        <v>1048</v>
      </c>
      <c r="I363" s="41" t="s">
        <v>7888</v>
      </c>
      <c r="J363" s="41"/>
      <c r="K363" s="67"/>
      <c r="L363" s="40"/>
      <c r="N363" s="40"/>
    </row>
    <row r="364" spans="1:15" hidden="1">
      <c r="A364" s="49" t="s">
        <v>8307</v>
      </c>
      <c r="B364" s="49" t="s">
        <v>108</v>
      </c>
      <c r="C364" s="47" t="s">
        <v>65</v>
      </c>
      <c r="D364" s="48" t="s">
        <v>24</v>
      </c>
      <c r="F364" s="41" t="s">
        <v>5399</v>
      </c>
      <c r="G364" s="49" t="s">
        <v>8308</v>
      </c>
      <c r="H364" s="41" t="s">
        <v>1048</v>
      </c>
      <c r="I364" s="41" t="s">
        <v>8244</v>
      </c>
      <c r="J364" s="42">
        <v>42033</v>
      </c>
      <c r="K364" s="67"/>
      <c r="L364" s="40"/>
      <c r="N364" s="40"/>
    </row>
    <row r="365" spans="1:15" hidden="1">
      <c r="A365" s="49" t="s">
        <v>8307</v>
      </c>
      <c r="B365" s="49" t="s">
        <v>108</v>
      </c>
      <c r="C365" s="47" t="s">
        <v>65</v>
      </c>
      <c r="D365" s="48" t="s">
        <v>24</v>
      </c>
      <c r="F365" s="41" t="s">
        <v>5399</v>
      </c>
      <c r="G365" s="49" t="s">
        <v>8308</v>
      </c>
      <c r="H365" s="41" t="s">
        <v>1048</v>
      </c>
      <c r="I365" s="41" t="s">
        <v>7889</v>
      </c>
      <c r="J365" s="42">
        <v>42244</v>
      </c>
      <c r="K365" s="67"/>
      <c r="L365" s="40"/>
      <c r="N365" s="40"/>
    </row>
    <row r="366" spans="1:15" hidden="1">
      <c r="A366" s="49" t="s">
        <v>8307</v>
      </c>
      <c r="B366" s="49" t="s">
        <v>108</v>
      </c>
      <c r="C366" s="47" t="s">
        <v>65</v>
      </c>
      <c r="D366" s="48" t="s">
        <v>24</v>
      </c>
      <c r="F366" s="41" t="s">
        <v>5399</v>
      </c>
      <c r="G366" s="49" t="s">
        <v>8308</v>
      </c>
      <c r="H366" s="41" t="s">
        <v>1048</v>
      </c>
      <c r="I366" s="41" t="s">
        <v>7890</v>
      </c>
      <c r="J366" s="41"/>
      <c r="K366" s="67"/>
      <c r="L366" s="40"/>
      <c r="N366" s="40"/>
    </row>
    <row r="367" spans="1:15" hidden="1">
      <c r="A367" s="49" t="s">
        <v>8307</v>
      </c>
      <c r="B367" s="49" t="s">
        <v>108</v>
      </c>
      <c r="C367" s="47" t="s">
        <v>65</v>
      </c>
      <c r="D367" s="48" t="s">
        <v>24</v>
      </c>
      <c r="F367" s="41" t="s">
        <v>5399</v>
      </c>
      <c r="G367" s="49" t="s">
        <v>8308</v>
      </c>
      <c r="H367" s="41" t="s">
        <v>1048</v>
      </c>
      <c r="I367" s="41" t="s">
        <v>7891</v>
      </c>
      <c r="J367" s="42">
        <v>42307</v>
      </c>
      <c r="K367" s="67"/>
      <c r="L367" s="40"/>
      <c r="N367" s="40"/>
    </row>
    <row r="368" spans="1:15" hidden="1">
      <c r="A368" s="49" t="s">
        <v>8307</v>
      </c>
      <c r="B368" s="49" t="s">
        <v>108</v>
      </c>
      <c r="C368" s="47" t="s">
        <v>65</v>
      </c>
      <c r="D368" s="48" t="s">
        <v>24</v>
      </c>
      <c r="F368" s="41" t="s">
        <v>5399</v>
      </c>
      <c r="G368" s="49" t="s">
        <v>8308</v>
      </c>
      <c r="H368" s="41" t="s">
        <v>1048</v>
      </c>
      <c r="I368" s="41" t="s">
        <v>7892</v>
      </c>
      <c r="J368" s="41"/>
      <c r="K368" s="67"/>
      <c r="L368" s="40"/>
      <c r="N368" s="40"/>
    </row>
    <row r="369" spans="1:15" hidden="1">
      <c r="A369" s="49" t="s">
        <v>8307</v>
      </c>
      <c r="B369" s="49" t="s">
        <v>108</v>
      </c>
      <c r="C369" s="47" t="s">
        <v>65</v>
      </c>
      <c r="D369" s="48" t="s">
        <v>24</v>
      </c>
      <c r="F369" s="41" t="s">
        <v>5399</v>
      </c>
      <c r="G369" s="49" t="s">
        <v>8308</v>
      </c>
      <c r="H369" s="41" t="s">
        <v>1048</v>
      </c>
      <c r="I369" s="41" t="s">
        <v>7893</v>
      </c>
      <c r="J369" s="41"/>
      <c r="K369" s="67"/>
      <c r="L369" s="40"/>
      <c r="N369" s="40"/>
    </row>
    <row r="370" spans="1:15" hidden="1">
      <c r="A370" s="49" t="s">
        <v>8307</v>
      </c>
      <c r="B370" s="49" t="s">
        <v>108</v>
      </c>
      <c r="C370" s="47" t="s">
        <v>65</v>
      </c>
      <c r="D370" s="48" t="s">
        <v>24</v>
      </c>
      <c r="F370" s="41" t="s">
        <v>5399</v>
      </c>
      <c r="G370" s="49" t="s">
        <v>8308</v>
      </c>
      <c r="H370" s="41" t="s">
        <v>1048</v>
      </c>
      <c r="I370" s="41" t="s">
        <v>7894</v>
      </c>
      <c r="J370" s="41"/>
      <c r="K370" s="67"/>
      <c r="L370" s="40"/>
      <c r="N370" s="40"/>
    </row>
    <row r="371" spans="1:15" hidden="1">
      <c r="A371" s="48" t="s">
        <v>8307</v>
      </c>
      <c r="B371" s="48" t="s">
        <v>108</v>
      </c>
      <c r="C371" s="46" t="s">
        <v>65</v>
      </c>
      <c r="D371" s="48" t="s">
        <v>24</v>
      </c>
      <c r="F371" s="41" t="s">
        <v>5399</v>
      </c>
      <c r="G371" s="48" t="s">
        <v>8308</v>
      </c>
      <c r="H371" s="40" t="s">
        <v>7895</v>
      </c>
      <c r="I371" s="40" t="s">
        <v>8245</v>
      </c>
      <c r="J371" s="43">
        <f>J364</f>
        <v>42033</v>
      </c>
      <c r="K371" s="43">
        <f>J371+30</f>
        <v>42063</v>
      </c>
      <c r="L371" s="40" t="s">
        <v>9</v>
      </c>
      <c r="M371" s="48" t="s">
        <v>6184</v>
      </c>
      <c r="N371" s="40">
        <v>100</v>
      </c>
      <c r="O371" s="39"/>
    </row>
    <row r="372" spans="1:15">
      <c r="A372" s="48" t="s">
        <v>8307</v>
      </c>
      <c r="B372" s="48" t="s">
        <v>108</v>
      </c>
      <c r="C372" s="46" t="s">
        <v>65</v>
      </c>
      <c r="D372" s="48" t="s">
        <v>24</v>
      </c>
      <c r="F372" s="41" t="s">
        <v>5399</v>
      </c>
      <c r="G372" s="48" t="s">
        <v>8308</v>
      </c>
      <c r="H372" s="40" t="s">
        <v>7898</v>
      </c>
      <c r="I372" s="40" t="s">
        <v>8247</v>
      </c>
      <c r="J372" s="43">
        <f t="shared" ref="J372:J377" si="8">K371</f>
        <v>42063</v>
      </c>
      <c r="K372" s="43">
        <f>J372+5</f>
        <v>42068</v>
      </c>
      <c r="L372" s="40" t="s">
        <v>9</v>
      </c>
      <c r="M372" s="48" t="s">
        <v>94</v>
      </c>
      <c r="N372" s="40">
        <v>100</v>
      </c>
      <c r="O372" s="39"/>
    </row>
    <row r="373" spans="1:15" hidden="1">
      <c r="A373" s="48" t="s">
        <v>8307</v>
      </c>
      <c r="B373" s="48" t="s">
        <v>108</v>
      </c>
      <c r="C373" s="46" t="s">
        <v>65</v>
      </c>
      <c r="D373" s="48" t="s">
        <v>24</v>
      </c>
      <c r="F373" s="41" t="s">
        <v>5399</v>
      </c>
      <c r="G373" s="48" t="s">
        <v>8308</v>
      </c>
      <c r="H373" s="40" t="s">
        <v>8253</v>
      </c>
      <c r="I373" s="40" t="s">
        <v>8254</v>
      </c>
      <c r="J373" s="43">
        <f t="shared" si="8"/>
        <v>42068</v>
      </c>
      <c r="K373" s="43">
        <f>J373+30</f>
        <v>42098</v>
      </c>
      <c r="L373" s="40" t="s">
        <v>9</v>
      </c>
      <c r="M373" s="48" t="s">
        <v>6184</v>
      </c>
      <c r="N373" s="40">
        <v>100</v>
      </c>
      <c r="O373" s="39" t="s">
        <v>8263</v>
      </c>
    </row>
    <row r="374" spans="1:15" hidden="1">
      <c r="A374" s="48" t="s">
        <v>8307</v>
      </c>
      <c r="B374" s="48" t="s">
        <v>108</v>
      </c>
      <c r="C374" s="46" t="s">
        <v>65</v>
      </c>
      <c r="D374" s="48" t="s">
        <v>24</v>
      </c>
      <c r="F374" s="41" t="s">
        <v>5399</v>
      </c>
      <c r="G374" s="48" t="s">
        <v>8308</v>
      </c>
      <c r="H374" s="40" t="s">
        <v>8256</v>
      </c>
      <c r="I374" s="40" t="s">
        <v>8257</v>
      </c>
      <c r="J374" s="43">
        <f t="shared" si="8"/>
        <v>42098</v>
      </c>
      <c r="K374" s="43">
        <f>K373+10</f>
        <v>42108</v>
      </c>
      <c r="L374" s="40" t="s">
        <v>9</v>
      </c>
      <c r="M374" s="48" t="s">
        <v>6184</v>
      </c>
      <c r="N374" s="40">
        <v>100</v>
      </c>
      <c r="O374" s="39" t="s">
        <v>8263</v>
      </c>
    </row>
    <row r="375" spans="1:15" hidden="1">
      <c r="A375" s="48" t="s">
        <v>8307</v>
      </c>
      <c r="B375" s="48" t="s">
        <v>108</v>
      </c>
      <c r="C375" s="46" t="s">
        <v>65</v>
      </c>
      <c r="D375" s="48" t="s">
        <v>24</v>
      </c>
      <c r="F375" s="41" t="s">
        <v>5399</v>
      </c>
      <c r="G375" s="48" t="s">
        <v>8308</v>
      </c>
      <c r="H375" s="40" t="s">
        <v>8256</v>
      </c>
      <c r="I375" s="40" t="s">
        <v>8249</v>
      </c>
      <c r="J375" s="43">
        <f t="shared" si="8"/>
        <v>42108</v>
      </c>
      <c r="K375" s="43">
        <f>J375+10</f>
        <v>42118</v>
      </c>
      <c r="L375" s="40" t="s">
        <v>9</v>
      </c>
      <c r="M375" s="48" t="s">
        <v>6184</v>
      </c>
      <c r="N375" s="40">
        <v>100</v>
      </c>
      <c r="O375" s="39"/>
    </row>
    <row r="376" spans="1:15" hidden="1">
      <c r="A376" s="48" t="s">
        <v>8307</v>
      </c>
      <c r="B376" s="48" t="s">
        <v>108</v>
      </c>
      <c r="C376" s="46" t="s">
        <v>65</v>
      </c>
      <c r="D376" s="48" t="s">
        <v>24</v>
      </c>
      <c r="F376" s="41" t="s">
        <v>5399</v>
      </c>
      <c r="G376" s="48" t="s">
        <v>8308</v>
      </c>
      <c r="H376" s="40" t="s">
        <v>8256</v>
      </c>
      <c r="I376" s="40" t="s">
        <v>7907</v>
      </c>
      <c r="J376" s="43">
        <f t="shared" si="8"/>
        <v>42118</v>
      </c>
      <c r="K376" s="43">
        <f>J376+5</f>
        <v>42123</v>
      </c>
      <c r="L376" s="40" t="s">
        <v>9</v>
      </c>
      <c r="M376" s="48" t="s">
        <v>6184</v>
      </c>
      <c r="N376" s="40">
        <v>100</v>
      </c>
      <c r="O376" s="39"/>
    </row>
    <row r="377" spans="1:15" hidden="1">
      <c r="A377" s="48" t="s">
        <v>8307</v>
      </c>
      <c r="B377" s="48" t="s">
        <v>108</v>
      </c>
      <c r="C377" s="46" t="s">
        <v>65</v>
      </c>
      <c r="D377" s="48" t="s">
        <v>24</v>
      </c>
      <c r="F377" s="41" t="s">
        <v>5399</v>
      </c>
      <c r="G377" s="48" t="s">
        <v>8308</v>
      </c>
      <c r="H377" s="40" t="s">
        <v>8256</v>
      </c>
      <c r="I377" s="40" t="s">
        <v>8259</v>
      </c>
      <c r="J377" s="43">
        <f t="shared" si="8"/>
        <v>42123</v>
      </c>
      <c r="K377" s="43">
        <f>J377</f>
        <v>42123</v>
      </c>
      <c r="L377" s="40" t="s">
        <v>9</v>
      </c>
      <c r="M377" s="48" t="s">
        <v>6184</v>
      </c>
      <c r="N377" s="40">
        <v>100</v>
      </c>
      <c r="O377" s="39" t="s">
        <v>8263</v>
      </c>
    </row>
    <row r="378" spans="1:15" hidden="1">
      <c r="A378" s="48" t="s">
        <v>8307</v>
      </c>
      <c r="B378" s="48" t="s">
        <v>108</v>
      </c>
      <c r="C378" s="46" t="s">
        <v>65</v>
      </c>
      <c r="D378" s="48" t="s">
        <v>24</v>
      </c>
      <c r="F378" s="41" t="s">
        <v>5399</v>
      </c>
      <c r="G378" s="48" t="s">
        <v>8308</v>
      </c>
      <c r="H378" s="65" t="s">
        <v>8261</v>
      </c>
      <c r="I378" s="40" t="s">
        <v>8262</v>
      </c>
      <c r="J378" s="43">
        <f>K375</f>
        <v>42118</v>
      </c>
      <c r="K378" s="43">
        <f>J378+5</f>
        <v>42123</v>
      </c>
      <c r="L378" s="40" t="s">
        <v>9</v>
      </c>
      <c r="M378" s="48" t="s">
        <v>94</v>
      </c>
      <c r="N378" s="40">
        <v>100</v>
      </c>
      <c r="O378" s="39"/>
    </row>
    <row r="379" spans="1:15" hidden="1">
      <c r="A379" s="48" t="s">
        <v>8307</v>
      </c>
      <c r="B379" s="48" t="s">
        <v>108</v>
      </c>
      <c r="C379" s="46" t="s">
        <v>65</v>
      </c>
      <c r="D379" s="48" t="s">
        <v>24</v>
      </c>
      <c r="F379" s="41" t="s">
        <v>5399</v>
      </c>
      <c r="G379" s="48" t="s">
        <v>8308</v>
      </c>
      <c r="H379" s="40" t="s">
        <v>8264</v>
      </c>
      <c r="I379" s="40" t="s">
        <v>8265</v>
      </c>
      <c r="J379" s="43">
        <f>K378</f>
        <v>42123</v>
      </c>
      <c r="K379" s="43">
        <f>J365-21</f>
        <v>42223</v>
      </c>
      <c r="L379" s="40" t="s">
        <v>9</v>
      </c>
      <c r="M379" s="48" t="s">
        <v>6184</v>
      </c>
      <c r="N379" s="40">
        <v>100</v>
      </c>
      <c r="O379" s="39" t="s">
        <v>7917</v>
      </c>
    </row>
    <row r="380" spans="1:15" hidden="1">
      <c r="A380" s="48" t="s">
        <v>8307</v>
      </c>
      <c r="B380" s="48" t="s">
        <v>108</v>
      </c>
      <c r="C380" s="46" t="s">
        <v>65</v>
      </c>
      <c r="D380" s="48" t="s">
        <v>24</v>
      </c>
      <c r="F380" s="41" t="s">
        <v>5399</v>
      </c>
      <c r="G380" s="48" t="s">
        <v>8308</v>
      </c>
      <c r="H380" s="40" t="s">
        <v>8261</v>
      </c>
      <c r="I380" s="40" t="s">
        <v>8266</v>
      </c>
      <c r="J380" s="43">
        <f>K379</f>
        <v>42223</v>
      </c>
      <c r="K380" s="43">
        <f>J380</f>
        <v>42223</v>
      </c>
      <c r="L380" s="40" t="s">
        <v>9</v>
      </c>
      <c r="M380" s="48" t="s">
        <v>94</v>
      </c>
      <c r="N380" s="40">
        <v>100</v>
      </c>
      <c r="O380" s="39"/>
    </row>
    <row r="381" spans="1:15" hidden="1">
      <c r="A381" s="48" t="s">
        <v>8307</v>
      </c>
      <c r="B381" s="48" t="s">
        <v>108</v>
      </c>
      <c r="C381" s="46" t="s">
        <v>65</v>
      </c>
      <c r="D381" s="48" t="s">
        <v>24</v>
      </c>
      <c r="F381" s="41" t="s">
        <v>5399</v>
      </c>
      <c r="G381" s="48" t="s">
        <v>8308</v>
      </c>
      <c r="H381" s="40" t="s">
        <v>7904</v>
      </c>
      <c r="I381" s="40" t="s">
        <v>8267</v>
      </c>
      <c r="J381" s="43">
        <f>K379</f>
        <v>42223</v>
      </c>
      <c r="K381" s="43">
        <f>J381+5</f>
        <v>42228</v>
      </c>
      <c r="L381" s="40" t="s">
        <v>9</v>
      </c>
      <c r="M381" s="48" t="s">
        <v>6184</v>
      </c>
      <c r="N381" s="40">
        <v>100</v>
      </c>
      <c r="O381" s="39"/>
    </row>
    <row r="382" spans="1:15" hidden="1">
      <c r="A382" s="48" t="s">
        <v>8307</v>
      </c>
      <c r="B382" s="48" t="s">
        <v>108</v>
      </c>
      <c r="C382" s="46" t="s">
        <v>65</v>
      </c>
      <c r="D382" s="48" t="s">
        <v>24</v>
      </c>
      <c r="F382" s="41" t="s">
        <v>5399</v>
      </c>
      <c r="G382" s="48" t="s">
        <v>8308</v>
      </c>
      <c r="H382" s="40" t="s">
        <v>7904</v>
      </c>
      <c r="I382" s="40" t="s">
        <v>8268</v>
      </c>
      <c r="J382" s="43">
        <f>K381</f>
        <v>42228</v>
      </c>
      <c r="K382" s="43">
        <f>J382+5</f>
        <v>42233</v>
      </c>
      <c r="L382" s="40" t="s">
        <v>9</v>
      </c>
      <c r="M382" s="48" t="s">
        <v>6184</v>
      </c>
      <c r="N382" s="40">
        <v>100</v>
      </c>
      <c r="O382" s="39"/>
    </row>
    <row r="383" spans="1:15" hidden="1">
      <c r="A383" s="48" t="s">
        <v>8307</v>
      </c>
      <c r="B383" s="48" t="s">
        <v>108</v>
      </c>
      <c r="C383" s="46" t="s">
        <v>65</v>
      </c>
      <c r="D383" s="48" t="s">
        <v>24</v>
      </c>
      <c r="F383" s="41" t="s">
        <v>5399</v>
      </c>
      <c r="G383" s="48" t="s">
        <v>8308</v>
      </c>
      <c r="H383" s="40" t="s">
        <v>7904</v>
      </c>
      <c r="I383" s="40" t="s">
        <v>8269</v>
      </c>
      <c r="J383" s="43">
        <f>K382</f>
        <v>42233</v>
      </c>
      <c r="K383" s="43">
        <f>J383+5</f>
        <v>42238</v>
      </c>
      <c r="L383" s="40" t="s">
        <v>9</v>
      </c>
      <c r="M383" s="48" t="s">
        <v>6184</v>
      </c>
      <c r="N383" s="40">
        <v>100</v>
      </c>
      <c r="O383" s="39"/>
    </row>
    <row r="384" spans="1:15" hidden="1">
      <c r="A384" s="48" t="s">
        <v>8307</v>
      </c>
      <c r="B384" s="48" t="s">
        <v>108</v>
      </c>
      <c r="C384" s="46" t="s">
        <v>65</v>
      </c>
      <c r="D384" s="48" t="s">
        <v>24</v>
      </c>
      <c r="F384" s="41" t="s">
        <v>5399</v>
      </c>
      <c r="G384" s="48" t="s">
        <v>8308</v>
      </c>
      <c r="H384" s="40" t="s">
        <v>7904</v>
      </c>
      <c r="I384" s="40" t="s">
        <v>8172</v>
      </c>
      <c r="J384" s="43">
        <f>K383</f>
        <v>42238</v>
      </c>
      <c r="K384" s="67">
        <f>J384+1</f>
        <v>42239</v>
      </c>
      <c r="L384" s="40" t="s">
        <v>9</v>
      </c>
      <c r="M384" s="48" t="s">
        <v>6184</v>
      </c>
      <c r="N384" s="40">
        <v>100</v>
      </c>
      <c r="O384" s="56" t="s">
        <v>17</v>
      </c>
    </row>
    <row r="385" spans="1:15" hidden="1">
      <c r="A385" s="49" t="s">
        <v>8186</v>
      </c>
      <c r="B385" s="41" t="s">
        <v>108</v>
      </c>
      <c r="C385" s="49" t="s">
        <v>65</v>
      </c>
      <c r="D385" s="49" t="s">
        <v>24</v>
      </c>
      <c r="E385" s="49"/>
      <c r="F385" s="49" t="s">
        <v>6175</v>
      </c>
      <c r="G385" s="49" t="s">
        <v>8187</v>
      </c>
      <c r="H385" s="41" t="s">
        <v>1048</v>
      </c>
      <c r="I385" s="41" t="s">
        <v>7888</v>
      </c>
      <c r="J385" s="41"/>
      <c r="K385" s="40"/>
      <c r="L385" s="40"/>
      <c r="M385" s="40"/>
    </row>
    <row r="386" spans="1:15" hidden="1">
      <c r="A386" s="49" t="s">
        <v>8186</v>
      </c>
      <c r="B386" s="41" t="s">
        <v>108</v>
      </c>
      <c r="C386" s="49" t="s">
        <v>65</v>
      </c>
      <c r="D386" s="49" t="s">
        <v>24</v>
      </c>
      <c r="E386" s="49"/>
      <c r="F386" s="49" t="s">
        <v>6175</v>
      </c>
      <c r="G386" s="49" t="s">
        <v>8187</v>
      </c>
      <c r="H386" s="41" t="s">
        <v>1048</v>
      </c>
      <c r="I386" s="41" t="s">
        <v>8244</v>
      </c>
      <c r="J386" s="59">
        <v>41932</v>
      </c>
      <c r="K386" s="40"/>
      <c r="L386" s="40"/>
      <c r="M386" s="40"/>
    </row>
    <row r="387" spans="1:15" hidden="1">
      <c r="A387" s="49" t="s">
        <v>8186</v>
      </c>
      <c r="B387" s="41" t="s">
        <v>108</v>
      </c>
      <c r="C387" s="49" t="s">
        <v>65</v>
      </c>
      <c r="D387" s="49" t="s">
        <v>24</v>
      </c>
      <c r="E387" s="49"/>
      <c r="F387" s="49" t="s">
        <v>6175</v>
      </c>
      <c r="G387" s="49" t="s">
        <v>8187</v>
      </c>
      <c r="H387" s="41" t="s">
        <v>1048</v>
      </c>
      <c r="I387" s="41" t="s">
        <v>7889</v>
      </c>
      <c r="J387" s="59">
        <v>42033</v>
      </c>
      <c r="K387" s="40" t="s">
        <v>8309</v>
      </c>
      <c r="L387" s="40"/>
      <c r="M387" s="40"/>
    </row>
    <row r="388" spans="1:15" hidden="1">
      <c r="A388" s="49" t="s">
        <v>8186</v>
      </c>
      <c r="B388" s="41" t="s">
        <v>108</v>
      </c>
      <c r="C388" s="49" t="s">
        <v>65</v>
      </c>
      <c r="D388" s="49" t="s">
        <v>24</v>
      </c>
      <c r="E388" s="49"/>
      <c r="F388" s="49" t="s">
        <v>6175</v>
      </c>
      <c r="G388" s="49" t="s">
        <v>8187</v>
      </c>
      <c r="H388" s="41" t="s">
        <v>1048</v>
      </c>
      <c r="I388" s="41" t="s">
        <v>7890</v>
      </c>
      <c r="J388" s="42"/>
      <c r="K388" s="40"/>
      <c r="L388" s="40"/>
      <c r="M388" s="40"/>
    </row>
    <row r="389" spans="1:15" hidden="1">
      <c r="A389" s="49" t="s">
        <v>8186</v>
      </c>
      <c r="B389" s="41" t="s">
        <v>108</v>
      </c>
      <c r="C389" s="49" t="s">
        <v>65</v>
      </c>
      <c r="D389" s="49" t="s">
        <v>24</v>
      </c>
      <c r="E389" s="49"/>
      <c r="F389" s="49" t="s">
        <v>6175</v>
      </c>
      <c r="G389" s="49" t="s">
        <v>8187</v>
      </c>
      <c r="H389" s="41" t="s">
        <v>1048</v>
      </c>
      <c r="I389" s="41" t="s">
        <v>7891</v>
      </c>
      <c r="J389" s="42"/>
      <c r="K389" s="40"/>
      <c r="L389" s="40"/>
      <c r="M389" s="40"/>
    </row>
    <row r="390" spans="1:15" hidden="1">
      <c r="A390" s="49" t="s">
        <v>8186</v>
      </c>
      <c r="B390" s="41" t="s">
        <v>108</v>
      </c>
      <c r="C390" s="49" t="s">
        <v>65</v>
      </c>
      <c r="D390" s="49" t="s">
        <v>24</v>
      </c>
      <c r="E390" s="49"/>
      <c r="F390" s="49" t="s">
        <v>6175</v>
      </c>
      <c r="G390" s="49" t="s">
        <v>8187</v>
      </c>
      <c r="H390" s="41" t="s">
        <v>1048</v>
      </c>
      <c r="I390" s="41" t="s">
        <v>7892</v>
      </c>
      <c r="J390" s="59">
        <v>42033</v>
      </c>
      <c r="K390" s="40"/>
      <c r="L390" s="40"/>
      <c r="M390" s="40"/>
    </row>
    <row r="391" spans="1:15" hidden="1">
      <c r="A391" s="49" t="s">
        <v>8186</v>
      </c>
      <c r="B391" s="41" t="s">
        <v>108</v>
      </c>
      <c r="C391" s="49" t="s">
        <v>65</v>
      </c>
      <c r="D391" s="49" t="s">
        <v>24</v>
      </c>
      <c r="E391" s="49"/>
      <c r="F391" s="49" t="s">
        <v>6175</v>
      </c>
      <c r="G391" s="49" t="s">
        <v>8187</v>
      </c>
      <c r="H391" s="41" t="s">
        <v>1048</v>
      </c>
      <c r="I391" s="41" t="s">
        <v>7893</v>
      </c>
      <c r="J391" s="41"/>
      <c r="K391" s="40"/>
      <c r="L391" s="40"/>
      <c r="M391" s="40"/>
    </row>
    <row r="392" spans="1:15" hidden="1">
      <c r="A392" s="49" t="s">
        <v>8186</v>
      </c>
      <c r="B392" s="41" t="s">
        <v>108</v>
      </c>
      <c r="C392" s="49" t="s">
        <v>65</v>
      </c>
      <c r="D392" s="49" t="s">
        <v>24</v>
      </c>
      <c r="E392" s="49"/>
      <c r="F392" s="49" t="s">
        <v>6175</v>
      </c>
      <c r="G392" s="49" t="s">
        <v>8187</v>
      </c>
      <c r="H392" s="41" t="s">
        <v>1048</v>
      </c>
      <c r="I392" s="41" t="s">
        <v>7894</v>
      </c>
      <c r="J392" s="41"/>
      <c r="K392" s="40"/>
      <c r="L392" s="40"/>
      <c r="M392" s="40"/>
    </row>
    <row r="393" spans="1:15" hidden="1">
      <c r="A393" s="48" t="s">
        <v>8186</v>
      </c>
      <c r="B393" s="40" t="s">
        <v>108</v>
      </c>
      <c r="C393" s="48" t="s">
        <v>65</v>
      </c>
      <c r="D393" s="48" t="s">
        <v>24</v>
      </c>
      <c r="F393" s="49" t="s">
        <v>6175</v>
      </c>
      <c r="G393" s="48" t="s">
        <v>8187</v>
      </c>
      <c r="H393" s="40" t="s">
        <v>7895</v>
      </c>
      <c r="I393" s="40" t="s">
        <v>8245</v>
      </c>
      <c r="J393" s="43">
        <f>J386</f>
        <v>41932</v>
      </c>
      <c r="K393" s="43">
        <f>J393+10</f>
        <v>41942</v>
      </c>
      <c r="L393" s="40" t="s">
        <v>8173</v>
      </c>
      <c r="M393" s="40" t="s">
        <v>14</v>
      </c>
      <c r="N393" s="40">
        <v>100</v>
      </c>
    </row>
    <row r="394" spans="1:15">
      <c r="A394" s="48" t="s">
        <v>8186</v>
      </c>
      <c r="B394" s="40" t="s">
        <v>108</v>
      </c>
      <c r="C394" s="48" t="s">
        <v>65</v>
      </c>
      <c r="D394" s="48" t="s">
        <v>24</v>
      </c>
      <c r="F394" s="49" t="s">
        <v>6175</v>
      </c>
      <c r="G394" s="48" t="s">
        <v>8187</v>
      </c>
      <c r="H394" s="40" t="s">
        <v>7898</v>
      </c>
      <c r="I394" s="40" t="s">
        <v>8247</v>
      </c>
      <c r="J394" s="43">
        <f>K393</f>
        <v>41942</v>
      </c>
      <c r="K394" s="43">
        <f>J394+2</f>
        <v>41944</v>
      </c>
      <c r="L394" s="40" t="s">
        <v>8173</v>
      </c>
      <c r="M394" s="40" t="s">
        <v>149</v>
      </c>
      <c r="N394" s="40">
        <v>100</v>
      </c>
      <c r="O394" s="40"/>
    </row>
    <row r="395" spans="1:15" hidden="1">
      <c r="A395" s="48" t="s">
        <v>8186</v>
      </c>
      <c r="B395" s="40" t="s">
        <v>108</v>
      </c>
      <c r="C395" s="48" t="s">
        <v>65</v>
      </c>
      <c r="D395" s="48" t="s">
        <v>24</v>
      </c>
      <c r="F395" s="49" t="s">
        <v>6175</v>
      </c>
      <c r="G395" s="48" t="s">
        <v>8187</v>
      </c>
      <c r="H395" s="40" t="s">
        <v>7901</v>
      </c>
      <c r="I395" s="40" t="s">
        <v>7902</v>
      </c>
      <c r="J395" s="43">
        <f>K394</f>
        <v>41944</v>
      </c>
      <c r="K395" s="43">
        <f>J396</f>
        <v>-15</v>
      </c>
      <c r="L395" s="40" t="s">
        <v>8173</v>
      </c>
      <c r="M395" s="40" t="s">
        <v>14</v>
      </c>
      <c r="N395" s="40">
        <v>100</v>
      </c>
    </row>
    <row r="396" spans="1:15" hidden="1">
      <c r="A396" s="48" t="s">
        <v>8186</v>
      </c>
      <c r="B396" s="40" t="s">
        <v>108</v>
      </c>
      <c r="C396" s="48" t="s">
        <v>65</v>
      </c>
      <c r="D396" s="48" t="s">
        <v>24</v>
      </c>
      <c r="F396" s="49" t="s">
        <v>6175</v>
      </c>
      <c r="G396" s="48" t="s">
        <v>8187</v>
      </c>
      <c r="H396" s="40" t="s">
        <v>7904</v>
      </c>
      <c r="I396" s="40" t="s">
        <v>7905</v>
      </c>
      <c r="J396" s="43">
        <f>K396-5</f>
        <v>-15</v>
      </c>
      <c r="K396" s="43">
        <f>J397</f>
        <v>-10</v>
      </c>
      <c r="L396" s="40" t="s">
        <v>8173</v>
      </c>
      <c r="M396" s="40" t="s">
        <v>14</v>
      </c>
      <c r="N396" s="40">
        <v>100</v>
      </c>
    </row>
    <row r="397" spans="1:15" hidden="1">
      <c r="A397" s="48" t="s">
        <v>8186</v>
      </c>
      <c r="B397" s="40" t="s">
        <v>108</v>
      </c>
      <c r="C397" s="48" t="s">
        <v>65</v>
      </c>
      <c r="D397" s="48" t="s">
        <v>24</v>
      </c>
      <c r="F397" s="49" t="s">
        <v>6175</v>
      </c>
      <c r="G397" s="48" t="s">
        <v>8187</v>
      </c>
      <c r="H397" s="40" t="s">
        <v>7904</v>
      </c>
      <c r="I397" s="40" t="s">
        <v>8249</v>
      </c>
      <c r="J397" s="43">
        <f>K397-5</f>
        <v>-10</v>
      </c>
      <c r="K397" s="43">
        <f>J398</f>
        <v>-5</v>
      </c>
      <c r="L397" s="40" t="s">
        <v>8173</v>
      </c>
      <c r="M397" s="40" t="s">
        <v>14</v>
      </c>
      <c r="N397" s="40">
        <v>100</v>
      </c>
    </row>
    <row r="398" spans="1:15" hidden="1">
      <c r="A398" s="48" t="s">
        <v>8186</v>
      </c>
      <c r="B398" s="40" t="s">
        <v>108</v>
      </c>
      <c r="C398" s="48" t="s">
        <v>65</v>
      </c>
      <c r="D398" s="48" t="s">
        <v>24</v>
      </c>
      <c r="F398" s="49" t="s">
        <v>6175</v>
      </c>
      <c r="G398" s="48" t="s">
        <v>8187</v>
      </c>
      <c r="H398" s="40" t="s">
        <v>7904</v>
      </c>
      <c r="I398" s="40" t="s">
        <v>7907</v>
      </c>
      <c r="J398" s="43">
        <f>K398-5</f>
        <v>-5</v>
      </c>
      <c r="K398" s="43">
        <f>J399</f>
        <v>0</v>
      </c>
      <c r="L398" s="40" t="s">
        <v>8173</v>
      </c>
      <c r="M398" s="40" t="s">
        <v>14</v>
      </c>
      <c r="N398" s="40">
        <v>100</v>
      </c>
    </row>
    <row r="399" spans="1:15" hidden="1">
      <c r="A399" s="49" t="s">
        <v>8310</v>
      </c>
      <c r="B399" s="41" t="s">
        <v>108</v>
      </c>
      <c r="C399" s="49" t="s">
        <v>65</v>
      </c>
      <c r="D399" s="49" t="s">
        <v>24</v>
      </c>
      <c r="E399" s="49"/>
      <c r="F399" s="49" t="s">
        <v>6175</v>
      </c>
      <c r="G399" s="49" t="s">
        <v>8311</v>
      </c>
      <c r="H399" s="41" t="s">
        <v>1048</v>
      </c>
      <c r="I399" s="41" t="s">
        <v>7888</v>
      </c>
      <c r="J399" s="41"/>
      <c r="K399" s="40"/>
      <c r="L399" s="40"/>
      <c r="M399" s="40"/>
    </row>
    <row r="400" spans="1:15" hidden="1">
      <c r="A400" s="49" t="s">
        <v>8310</v>
      </c>
      <c r="B400" s="41" t="s">
        <v>108</v>
      </c>
      <c r="C400" s="49" t="s">
        <v>65</v>
      </c>
      <c r="D400" s="49" t="s">
        <v>24</v>
      </c>
      <c r="E400" s="49"/>
      <c r="F400" s="49" t="s">
        <v>6175</v>
      </c>
      <c r="G400" s="49" t="s">
        <v>8311</v>
      </c>
      <c r="H400" s="41" t="s">
        <v>1048</v>
      </c>
      <c r="I400" s="41" t="s">
        <v>8244</v>
      </c>
      <c r="J400" s="59">
        <v>41932</v>
      </c>
      <c r="K400" s="40"/>
      <c r="L400" s="40"/>
      <c r="M400" s="40"/>
    </row>
    <row r="401" spans="1:15" hidden="1">
      <c r="A401" s="49" t="s">
        <v>8310</v>
      </c>
      <c r="B401" s="41" t="s">
        <v>108</v>
      </c>
      <c r="C401" s="49" t="s">
        <v>65</v>
      </c>
      <c r="D401" s="49" t="s">
        <v>24</v>
      </c>
      <c r="E401" s="49"/>
      <c r="F401" s="49" t="s">
        <v>6175</v>
      </c>
      <c r="G401" s="49" t="s">
        <v>8311</v>
      </c>
      <c r="H401" s="41" t="s">
        <v>1048</v>
      </c>
      <c r="I401" s="41" t="s">
        <v>7889</v>
      </c>
      <c r="J401" s="59">
        <v>42033</v>
      </c>
      <c r="K401" s="40" t="s">
        <v>8309</v>
      </c>
      <c r="L401" s="40"/>
      <c r="M401" s="40"/>
    </row>
    <row r="402" spans="1:15" hidden="1">
      <c r="A402" s="49" t="s">
        <v>8310</v>
      </c>
      <c r="B402" s="41" t="s">
        <v>108</v>
      </c>
      <c r="C402" s="49" t="s">
        <v>65</v>
      </c>
      <c r="D402" s="49" t="s">
        <v>24</v>
      </c>
      <c r="E402" s="49"/>
      <c r="F402" s="49" t="s">
        <v>6175</v>
      </c>
      <c r="G402" s="49" t="s">
        <v>8311</v>
      </c>
      <c r="H402" s="41" t="s">
        <v>1048</v>
      </c>
      <c r="I402" s="41" t="s">
        <v>7890</v>
      </c>
      <c r="J402" s="42"/>
      <c r="K402" s="40"/>
      <c r="L402" s="40"/>
      <c r="M402" s="40"/>
    </row>
    <row r="403" spans="1:15" hidden="1">
      <c r="A403" s="49" t="s">
        <v>8310</v>
      </c>
      <c r="B403" s="41" t="s">
        <v>108</v>
      </c>
      <c r="C403" s="49" t="s">
        <v>65</v>
      </c>
      <c r="D403" s="49" t="s">
        <v>24</v>
      </c>
      <c r="E403" s="49"/>
      <c r="F403" s="49" t="s">
        <v>6175</v>
      </c>
      <c r="G403" s="49" t="s">
        <v>8311</v>
      </c>
      <c r="H403" s="41" t="s">
        <v>1048</v>
      </c>
      <c r="I403" s="41" t="s">
        <v>7891</v>
      </c>
      <c r="J403" s="42"/>
      <c r="K403" s="40"/>
      <c r="L403" s="40"/>
      <c r="M403" s="40"/>
    </row>
    <row r="404" spans="1:15" hidden="1">
      <c r="A404" s="49" t="s">
        <v>8310</v>
      </c>
      <c r="B404" s="41" t="s">
        <v>108</v>
      </c>
      <c r="C404" s="49" t="s">
        <v>65</v>
      </c>
      <c r="D404" s="49" t="s">
        <v>24</v>
      </c>
      <c r="E404" s="49"/>
      <c r="F404" s="49" t="s">
        <v>6175</v>
      </c>
      <c r="G404" s="49" t="s">
        <v>8311</v>
      </c>
      <c r="H404" s="41" t="s">
        <v>1048</v>
      </c>
      <c r="I404" s="41" t="s">
        <v>7892</v>
      </c>
      <c r="J404" s="59">
        <v>42033</v>
      </c>
      <c r="K404" s="40"/>
      <c r="L404" s="40"/>
      <c r="M404" s="40"/>
    </row>
    <row r="405" spans="1:15" hidden="1">
      <c r="A405" s="49" t="s">
        <v>8310</v>
      </c>
      <c r="B405" s="41" t="s">
        <v>108</v>
      </c>
      <c r="C405" s="49" t="s">
        <v>65</v>
      </c>
      <c r="D405" s="49" t="s">
        <v>24</v>
      </c>
      <c r="E405" s="49"/>
      <c r="F405" s="49" t="s">
        <v>6175</v>
      </c>
      <c r="G405" s="49" t="s">
        <v>8311</v>
      </c>
      <c r="H405" s="41" t="s">
        <v>1048</v>
      </c>
      <c r="I405" s="41" t="s">
        <v>7893</v>
      </c>
      <c r="J405" s="41"/>
      <c r="K405" s="40"/>
      <c r="L405" s="40"/>
      <c r="M405" s="40"/>
    </row>
    <row r="406" spans="1:15" hidden="1">
      <c r="A406" s="49" t="s">
        <v>8310</v>
      </c>
      <c r="B406" s="41" t="s">
        <v>108</v>
      </c>
      <c r="C406" s="49" t="s">
        <v>65</v>
      </c>
      <c r="D406" s="49" t="s">
        <v>24</v>
      </c>
      <c r="E406" s="49"/>
      <c r="F406" s="49" t="s">
        <v>6175</v>
      </c>
      <c r="G406" s="49" t="s">
        <v>8311</v>
      </c>
      <c r="H406" s="41" t="s">
        <v>1048</v>
      </c>
      <c r="I406" s="41" t="s">
        <v>7894</v>
      </c>
      <c r="J406" s="41"/>
      <c r="K406" s="40"/>
      <c r="L406" s="40"/>
      <c r="M406" s="40"/>
    </row>
    <row r="407" spans="1:15" hidden="1">
      <c r="A407" s="48" t="s">
        <v>8310</v>
      </c>
      <c r="B407" s="40" t="s">
        <v>108</v>
      </c>
      <c r="C407" s="48" t="s">
        <v>65</v>
      </c>
      <c r="D407" s="48" t="s">
        <v>24</v>
      </c>
      <c r="F407" s="49" t="s">
        <v>6175</v>
      </c>
      <c r="G407" s="48" t="s">
        <v>8311</v>
      </c>
      <c r="H407" s="40" t="s">
        <v>7895</v>
      </c>
      <c r="I407" s="40" t="s">
        <v>8245</v>
      </c>
      <c r="J407" s="43">
        <f>J400</f>
        <v>41932</v>
      </c>
      <c r="K407" s="43">
        <f>J407+10</f>
        <v>41942</v>
      </c>
      <c r="L407" s="40" t="s">
        <v>11</v>
      </c>
      <c r="M407" s="40" t="s">
        <v>12</v>
      </c>
      <c r="N407" s="40">
        <v>100</v>
      </c>
    </row>
    <row r="408" spans="1:15">
      <c r="A408" s="48" t="s">
        <v>8310</v>
      </c>
      <c r="B408" s="40" t="s">
        <v>108</v>
      </c>
      <c r="C408" s="48" t="s">
        <v>65</v>
      </c>
      <c r="D408" s="48" t="s">
        <v>24</v>
      </c>
      <c r="F408" s="49" t="s">
        <v>6175</v>
      </c>
      <c r="G408" s="48" t="s">
        <v>8311</v>
      </c>
      <c r="H408" s="40" t="s">
        <v>7898</v>
      </c>
      <c r="I408" s="40" t="s">
        <v>8247</v>
      </c>
      <c r="J408" s="43">
        <f>K407</f>
        <v>41942</v>
      </c>
      <c r="K408" s="43">
        <f>J408+2</f>
        <v>41944</v>
      </c>
      <c r="L408" s="40" t="s">
        <v>11</v>
      </c>
      <c r="M408" s="40" t="s">
        <v>12</v>
      </c>
      <c r="N408" s="40">
        <v>100</v>
      </c>
      <c r="O408" s="40"/>
    </row>
    <row r="409" spans="1:15" hidden="1">
      <c r="A409" s="48" t="s">
        <v>8310</v>
      </c>
      <c r="B409" s="40" t="s">
        <v>108</v>
      </c>
      <c r="C409" s="48" t="s">
        <v>65</v>
      </c>
      <c r="D409" s="48" t="s">
        <v>24</v>
      </c>
      <c r="F409" s="49" t="s">
        <v>6175</v>
      </c>
      <c r="G409" s="48" t="s">
        <v>8311</v>
      </c>
      <c r="H409" s="40" t="s">
        <v>7901</v>
      </c>
      <c r="I409" s="40" t="s">
        <v>7902</v>
      </c>
      <c r="J409" s="43">
        <f>K408</f>
        <v>41944</v>
      </c>
      <c r="K409" s="43">
        <f>J410</f>
        <v>42017</v>
      </c>
      <c r="L409" s="40" t="s">
        <v>11</v>
      </c>
      <c r="M409" s="40" t="s">
        <v>12</v>
      </c>
      <c r="N409" s="40">
        <v>100</v>
      </c>
    </row>
    <row r="410" spans="1:15" hidden="1">
      <c r="A410" s="48" t="s">
        <v>8310</v>
      </c>
      <c r="B410" s="40" t="s">
        <v>108</v>
      </c>
      <c r="C410" s="48" t="s">
        <v>65</v>
      </c>
      <c r="D410" s="48" t="s">
        <v>24</v>
      </c>
      <c r="F410" s="49" t="s">
        <v>6175</v>
      </c>
      <c r="G410" s="48" t="s">
        <v>8311</v>
      </c>
      <c r="H410" s="40" t="s">
        <v>7904</v>
      </c>
      <c r="I410" s="40" t="s">
        <v>7905</v>
      </c>
      <c r="J410" s="43">
        <f>K410-5</f>
        <v>42017</v>
      </c>
      <c r="K410" s="43">
        <f>J411</f>
        <v>42022</v>
      </c>
      <c r="L410" s="40" t="s">
        <v>11</v>
      </c>
      <c r="M410" s="40" t="s">
        <v>12</v>
      </c>
      <c r="N410" s="40">
        <v>100</v>
      </c>
    </row>
    <row r="411" spans="1:15" hidden="1">
      <c r="A411" s="48" t="s">
        <v>8310</v>
      </c>
      <c r="B411" s="40" t="s">
        <v>108</v>
      </c>
      <c r="C411" s="48" t="s">
        <v>65</v>
      </c>
      <c r="D411" s="48" t="s">
        <v>24</v>
      </c>
      <c r="F411" s="49" t="s">
        <v>6175</v>
      </c>
      <c r="G411" s="48" t="s">
        <v>8311</v>
      </c>
      <c r="H411" s="40" t="s">
        <v>7904</v>
      </c>
      <c r="I411" s="40" t="s">
        <v>8249</v>
      </c>
      <c r="J411" s="43">
        <f>K411-5</f>
        <v>42022</v>
      </c>
      <c r="K411" s="43">
        <f>J412</f>
        <v>42027</v>
      </c>
      <c r="L411" s="40" t="s">
        <v>11</v>
      </c>
      <c r="M411" s="40" t="s">
        <v>12</v>
      </c>
      <c r="N411" s="40">
        <v>100</v>
      </c>
    </row>
    <row r="412" spans="1:15" hidden="1">
      <c r="A412" s="48" t="s">
        <v>8310</v>
      </c>
      <c r="B412" s="40" t="s">
        <v>108</v>
      </c>
      <c r="C412" s="48" t="s">
        <v>65</v>
      </c>
      <c r="D412" s="48" t="s">
        <v>24</v>
      </c>
      <c r="F412" s="49" t="s">
        <v>6175</v>
      </c>
      <c r="G412" s="48" t="s">
        <v>8311</v>
      </c>
      <c r="H412" s="40" t="s">
        <v>7904</v>
      </c>
      <c r="I412" s="40" t="s">
        <v>7907</v>
      </c>
      <c r="J412" s="43">
        <f>K412-5</f>
        <v>42027</v>
      </c>
      <c r="K412" s="43">
        <f>J413</f>
        <v>42032</v>
      </c>
      <c r="L412" s="40" t="s">
        <v>11</v>
      </c>
      <c r="M412" s="40" t="s">
        <v>12</v>
      </c>
      <c r="N412" s="40">
        <v>100</v>
      </c>
    </row>
    <row r="413" spans="1:15" hidden="1">
      <c r="A413" s="48" t="s">
        <v>8310</v>
      </c>
      <c r="B413" s="40" t="s">
        <v>108</v>
      </c>
      <c r="C413" s="48" t="s">
        <v>65</v>
      </c>
      <c r="D413" s="48" t="s">
        <v>24</v>
      </c>
      <c r="F413" s="49" t="s">
        <v>6175</v>
      </c>
      <c r="G413" s="48" t="s">
        <v>8311</v>
      </c>
      <c r="H413" s="40" t="s">
        <v>7904</v>
      </c>
      <c r="I413" s="40" t="s">
        <v>8172</v>
      </c>
      <c r="J413" s="43">
        <f>K413-1</f>
        <v>42032</v>
      </c>
      <c r="K413" s="43">
        <f>J401</f>
        <v>42033</v>
      </c>
      <c r="L413" s="40" t="s">
        <v>11</v>
      </c>
      <c r="M413" s="40" t="s">
        <v>12</v>
      </c>
      <c r="N413" s="40">
        <v>100</v>
      </c>
      <c r="O413" s="56" t="s">
        <v>17</v>
      </c>
    </row>
    <row r="414" spans="1:15" hidden="1">
      <c r="A414" s="49" t="s">
        <v>6209</v>
      </c>
      <c r="B414" s="49" t="s">
        <v>108</v>
      </c>
      <c r="C414" s="47" t="s">
        <v>65</v>
      </c>
      <c r="D414" s="49" t="s">
        <v>24</v>
      </c>
      <c r="E414" s="49"/>
      <c r="F414" s="49" t="s">
        <v>6175</v>
      </c>
      <c r="G414" s="49" t="s">
        <v>8312</v>
      </c>
      <c r="H414" s="41" t="s">
        <v>1048</v>
      </c>
      <c r="I414" s="41" t="s">
        <v>7888</v>
      </c>
      <c r="J414" s="41"/>
      <c r="K414" s="40"/>
    </row>
    <row r="415" spans="1:15" hidden="1">
      <c r="A415" s="49" t="s">
        <v>6209</v>
      </c>
      <c r="B415" s="49" t="s">
        <v>108</v>
      </c>
      <c r="C415" s="47" t="s">
        <v>65</v>
      </c>
      <c r="D415" s="49" t="s">
        <v>24</v>
      </c>
      <c r="E415" s="49"/>
      <c r="F415" s="49" t="s">
        <v>6175</v>
      </c>
      <c r="G415" s="49" t="s">
        <v>8312</v>
      </c>
      <c r="H415" s="41" t="s">
        <v>1048</v>
      </c>
      <c r="I415" s="41" t="s">
        <v>8244</v>
      </c>
      <c r="J415" s="59">
        <v>41954</v>
      </c>
      <c r="K415" s="40"/>
    </row>
    <row r="416" spans="1:15" hidden="1">
      <c r="A416" s="49" t="s">
        <v>6209</v>
      </c>
      <c r="B416" s="49" t="s">
        <v>108</v>
      </c>
      <c r="C416" s="47" t="s">
        <v>65</v>
      </c>
      <c r="D416" s="49" t="s">
        <v>24</v>
      </c>
      <c r="E416" s="49"/>
      <c r="F416" s="49" t="s">
        <v>6175</v>
      </c>
      <c r="G416" s="49" t="s">
        <v>8312</v>
      </c>
      <c r="H416" s="41" t="s">
        <v>1048</v>
      </c>
      <c r="I416" s="41" t="s">
        <v>7889</v>
      </c>
      <c r="J416" s="59">
        <v>42038</v>
      </c>
      <c r="K416" s="40"/>
    </row>
    <row r="417" spans="1:15" hidden="1">
      <c r="A417" s="49" t="s">
        <v>6209</v>
      </c>
      <c r="B417" s="49" t="s">
        <v>108</v>
      </c>
      <c r="C417" s="47" t="s">
        <v>65</v>
      </c>
      <c r="D417" s="49" t="s">
        <v>24</v>
      </c>
      <c r="E417" s="49"/>
      <c r="F417" s="49" t="s">
        <v>6175</v>
      </c>
      <c r="G417" s="49" t="s">
        <v>8312</v>
      </c>
      <c r="H417" s="41" t="s">
        <v>1048</v>
      </c>
      <c r="I417" s="41" t="s">
        <v>7890</v>
      </c>
      <c r="J417" s="42"/>
      <c r="K417" s="40"/>
    </row>
    <row r="418" spans="1:15" hidden="1">
      <c r="A418" s="49" t="s">
        <v>6209</v>
      </c>
      <c r="B418" s="49" t="s">
        <v>108</v>
      </c>
      <c r="C418" s="47" t="s">
        <v>65</v>
      </c>
      <c r="D418" s="49" t="s">
        <v>24</v>
      </c>
      <c r="E418" s="49"/>
      <c r="F418" s="49" t="s">
        <v>6175</v>
      </c>
      <c r="G418" s="49" t="s">
        <v>8312</v>
      </c>
      <c r="H418" s="41" t="s">
        <v>1048</v>
      </c>
      <c r="I418" s="41" t="s">
        <v>7891</v>
      </c>
      <c r="J418" s="42"/>
      <c r="K418" s="40"/>
    </row>
    <row r="419" spans="1:15" hidden="1">
      <c r="A419" s="49" t="s">
        <v>6209</v>
      </c>
      <c r="B419" s="49" t="s">
        <v>108</v>
      </c>
      <c r="C419" s="47" t="s">
        <v>65</v>
      </c>
      <c r="D419" s="49" t="s">
        <v>24</v>
      </c>
      <c r="E419" s="49"/>
      <c r="F419" s="49" t="s">
        <v>6175</v>
      </c>
      <c r="G419" s="49" t="s">
        <v>8312</v>
      </c>
      <c r="H419" s="41" t="s">
        <v>1048</v>
      </c>
      <c r="I419" s="41" t="s">
        <v>7892</v>
      </c>
      <c r="J419" s="59">
        <v>42055</v>
      </c>
      <c r="K419" s="40"/>
    </row>
    <row r="420" spans="1:15" hidden="1">
      <c r="A420" s="49" t="s">
        <v>6209</v>
      </c>
      <c r="B420" s="49" t="s">
        <v>108</v>
      </c>
      <c r="C420" s="47" t="s">
        <v>65</v>
      </c>
      <c r="D420" s="49" t="s">
        <v>24</v>
      </c>
      <c r="E420" s="49"/>
      <c r="F420" s="49" t="s">
        <v>6175</v>
      </c>
      <c r="G420" s="49" t="s">
        <v>8312</v>
      </c>
      <c r="H420" s="41" t="s">
        <v>1048</v>
      </c>
      <c r="I420" s="41" t="s">
        <v>7893</v>
      </c>
      <c r="J420" s="41"/>
      <c r="K420" s="40"/>
    </row>
    <row r="421" spans="1:15" hidden="1">
      <c r="A421" s="49" t="s">
        <v>6209</v>
      </c>
      <c r="B421" s="49" t="s">
        <v>108</v>
      </c>
      <c r="C421" s="47" t="s">
        <v>65</v>
      </c>
      <c r="D421" s="49" t="s">
        <v>24</v>
      </c>
      <c r="E421" s="49"/>
      <c r="F421" s="49" t="s">
        <v>6175</v>
      </c>
      <c r="G421" s="49" t="s">
        <v>8312</v>
      </c>
      <c r="H421" s="41" t="s">
        <v>1048</v>
      </c>
      <c r="I421" s="41" t="s">
        <v>7894</v>
      </c>
      <c r="J421" s="41"/>
      <c r="K421" s="40"/>
    </row>
    <row r="422" spans="1:15" hidden="1">
      <c r="A422" s="48" t="s">
        <v>6209</v>
      </c>
      <c r="B422" s="48" t="s">
        <v>108</v>
      </c>
      <c r="C422" s="46" t="s">
        <v>65</v>
      </c>
      <c r="D422" s="48" t="s">
        <v>24</v>
      </c>
      <c r="F422" s="48" t="s">
        <v>6175</v>
      </c>
      <c r="G422" s="48" t="s">
        <v>8312</v>
      </c>
      <c r="H422" s="40" t="s">
        <v>7895</v>
      </c>
      <c r="I422" s="40" t="s">
        <v>8245</v>
      </c>
      <c r="J422" s="43">
        <f>J415</f>
        <v>41954</v>
      </c>
      <c r="K422" s="43">
        <f>J422+10</f>
        <v>41964</v>
      </c>
      <c r="L422" s="40" t="s">
        <v>8173</v>
      </c>
      <c r="M422" s="48" t="s">
        <v>5488</v>
      </c>
      <c r="N422" s="40">
        <v>100</v>
      </c>
      <c r="O422" s="39"/>
    </row>
    <row r="423" spans="1:15">
      <c r="A423" s="48" t="s">
        <v>6209</v>
      </c>
      <c r="B423" s="48" t="s">
        <v>108</v>
      </c>
      <c r="C423" s="46" t="s">
        <v>65</v>
      </c>
      <c r="D423" s="48" t="s">
        <v>24</v>
      </c>
      <c r="F423" s="48" t="s">
        <v>6175</v>
      </c>
      <c r="G423" s="48" t="s">
        <v>8312</v>
      </c>
      <c r="H423" s="40" t="s">
        <v>7898</v>
      </c>
      <c r="I423" s="40" t="s">
        <v>8247</v>
      </c>
      <c r="J423" s="43">
        <f>K422</f>
        <v>41964</v>
      </c>
      <c r="K423" s="43">
        <f>J423+2</f>
        <v>41966</v>
      </c>
      <c r="L423" s="40" t="s">
        <v>8173</v>
      </c>
      <c r="M423" s="48" t="s">
        <v>149</v>
      </c>
      <c r="N423" s="40">
        <v>100</v>
      </c>
      <c r="O423" s="39" t="s">
        <v>8263</v>
      </c>
    </row>
    <row r="424" spans="1:15" hidden="1">
      <c r="A424" s="48" t="s">
        <v>6209</v>
      </c>
      <c r="B424" s="48" t="s">
        <v>108</v>
      </c>
      <c r="C424" s="46" t="s">
        <v>65</v>
      </c>
      <c r="D424" s="48" t="s">
        <v>24</v>
      </c>
      <c r="F424" s="48" t="s">
        <v>6175</v>
      </c>
      <c r="G424" s="48" t="s">
        <v>8312</v>
      </c>
      <c r="H424" s="40" t="s">
        <v>7901</v>
      </c>
      <c r="I424" s="40" t="s">
        <v>7902</v>
      </c>
      <c r="J424" s="43">
        <f>K423</f>
        <v>41966</v>
      </c>
      <c r="K424" s="43">
        <f>J425</f>
        <v>42022</v>
      </c>
      <c r="L424" s="40" t="s">
        <v>8173</v>
      </c>
      <c r="M424" s="48" t="s">
        <v>5488</v>
      </c>
      <c r="N424" s="40">
        <v>100</v>
      </c>
      <c r="O424" s="39" t="s">
        <v>7917</v>
      </c>
    </row>
    <row r="425" spans="1:15" hidden="1">
      <c r="A425" s="48" t="s">
        <v>6209</v>
      </c>
      <c r="B425" s="48" t="s">
        <v>108</v>
      </c>
      <c r="C425" s="46" t="s">
        <v>65</v>
      </c>
      <c r="D425" s="48" t="s">
        <v>24</v>
      </c>
      <c r="F425" s="48" t="s">
        <v>6175</v>
      </c>
      <c r="G425" s="48" t="s">
        <v>8312</v>
      </c>
      <c r="H425" s="40" t="s">
        <v>7904</v>
      </c>
      <c r="I425" s="40" t="s">
        <v>7905</v>
      </c>
      <c r="J425" s="43">
        <f>K425-5</f>
        <v>42022</v>
      </c>
      <c r="K425" s="43">
        <f>J426</f>
        <v>42027</v>
      </c>
      <c r="L425" s="40" t="s">
        <v>8173</v>
      </c>
      <c r="M425" s="48" t="s">
        <v>5488</v>
      </c>
      <c r="N425" s="40">
        <v>100</v>
      </c>
      <c r="O425" s="40"/>
    </row>
    <row r="426" spans="1:15" hidden="1">
      <c r="A426" s="48" t="s">
        <v>6209</v>
      </c>
      <c r="B426" s="48" t="s">
        <v>108</v>
      </c>
      <c r="C426" s="46" t="s">
        <v>65</v>
      </c>
      <c r="D426" s="48" t="s">
        <v>24</v>
      </c>
      <c r="F426" s="48" t="s">
        <v>6175</v>
      </c>
      <c r="G426" s="48" t="s">
        <v>8312</v>
      </c>
      <c r="H426" s="40" t="s">
        <v>7904</v>
      </c>
      <c r="I426" s="40" t="s">
        <v>8249</v>
      </c>
      <c r="J426" s="43">
        <f>K426-5</f>
        <v>42027</v>
      </c>
      <c r="K426" s="43">
        <f>J427</f>
        <v>42032</v>
      </c>
      <c r="L426" s="40" t="s">
        <v>8173</v>
      </c>
      <c r="M426" s="48" t="s">
        <v>5488</v>
      </c>
      <c r="N426" s="40">
        <v>100</v>
      </c>
      <c r="O426" s="40"/>
    </row>
    <row r="427" spans="1:15" hidden="1">
      <c r="A427" s="48" t="s">
        <v>6209</v>
      </c>
      <c r="B427" s="48" t="s">
        <v>108</v>
      </c>
      <c r="C427" s="46" t="s">
        <v>65</v>
      </c>
      <c r="D427" s="48" t="s">
        <v>24</v>
      </c>
      <c r="F427" s="48" t="s">
        <v>6175</v>
      </c>
      <c r="G427" s="48" t="s">
        <v>8312</v>
      </c>
      <c r="H427" s="40" t="s">
        <v>7904</v>
      </c>
      <c r="I427" s="40" t="s">
        <v>7907</v>
      </c>
      <c r="J427" s="43">
        <f>K427-5</f>
        <v>42032</v>
      </c>
      <c r="K427" s="43">
        <f>J428</f>
        <v>42037</v>
      </c>
      <c r="L427" s="40" t="s">
        <v>8173</v>
      </c>
      <c r="M427" s="48" t="s">
        <v>5488</v>
      </c>
      <c r="N427" s="40">
        <v>100</v>
      </c>
      <c r="O427" s="39"/>
    </row>
    <row r="428" spans="1:15" hidden="1">
      <c r="A428" s="48" t="s">
        <v>6209</v>
      </c>
      <c r="B428" s="48" t="s">
        <v>108</v>
      </c>
      <c r="C428" s="46" t="s">
        <v>65</v>
      </c>
      <c r="D428" s="48" t="s">
        <v>24</v>
      </c>
      <c r="F428" s="48" t="s">
        <v>6175</v>
      </c>
      <c r="G428" s="48" t="s">
        <v>8312</v>
      </c>
      <c r="H428" s="40" t="s">
        <v>7904</v>
      </c>
      <c r="I428" s="40" t="s">
        <v>8172</v>
      </c>
      <c r="J428" s="43">
        <f>K428-1</f>
        <v>42037</v>
      </c>
      <c r="K428" s="43">
        <f>J416</f>
        <v>42038</v>
      </c>
      <c r="L428" s="40" t="s">
        <v>8173</v>
      </c>
      <c r="M428" s="48" t="s">
        <v>5488</v>
      </c>
      <c r="N428" s="40">
        <v>100</v>
      </c>
      <c r="O428" s="56" t="s">
        <v>17</v>
      </c>
    </row>
    <row r="429" spans="1:15" hidden="1">
      <c r="A429" s="49" t="s">
        <v>6209</v>
      </c>
      <c r="B429" s="49" t="s">
        <v>108</v>
      </c>
      <c r="C429" s="47" t="s">
        <v>65</v>
      </c>
      <c r="D429" s="49" t="s">
        <v>24</v>
      </c>
      <c r="E429" s="49"/>
      <c r="F429" s="49" t="s">
        <v>6175</v>
      </c>
      <c r="G429" s="49" t="s">
        <v>8313</v>
      </c>
      <c r="H429" s="41" t="s">
        <v>1048</v>
      </c>
      <c r="I429" s="41" t="s">
        <v>7888</v>
      </c>
      <c r="J429" s="41"/>
      <c r="K429" s="40"/>
    </row>
    <row r="430" spans="1:15" hidden="1">
      <c r="A430" s="49" t="s">
        <v>6209</v>
      </c>
      <c r="B430" s="49" t="s">
        <v>108</v>
      </c>
      <c r="C430" s="47" t="s">
        <v>65</v>
      </c>
      <c r="D430" s="49" t="s">
        <v>24</v>
      </c>
      <c r="E430" s="49"/>
      <c r="F430" s="49" t="s">
        <v>6175</v>
      </c>
      <c r="G430" s="49" t="s">
        <v>8313</v>
      </c>
      <c r="H430" s="41" t="s">
        <v>1048</v>
      </c>
      <c r="I430" s="41" t="s">
        <v>8244</v>
      </c>
      <c r="J430" s="59">
        <v>41967</v>
      </c>
      <c r="K430" s="40"/>
    </row>
    <row r="431" spans="1:15" hidden="1">
      <c r="A431" s="49" t="s">
        <v>6209</v>
      </c>
      <c r="B431" s="49" t="s">
        <v>108</v>
      </c>
      <c r="C431" s="47" t="s">
        <v>65</v>
      </c>
      <c r="D431" s="49" t="s">
        <v>24</v>
      </c>
      <c r="E431" s="49"/>
      <c r="F431" s="49" t="s">
        <v>6175</v>
      </c>
      <c r="G431" s="49" t="s">
        <v>8313</v>
      </c>
      <c r="H431" s="41" t="s">
        <v>1048</v>
      </c>
      <c r="I431" s="41" t="s">
        <v>7889</v>
      </c>
      <c r="J431" s="59">
        <v>42051</v>
      </c>
      <c r="K431" s="40"/>
    </row>
    <row r="432" spans="1:15" hidden="1">
      <c r="A432" s="49" t="s">
        <v>6209</v>
      </c>
      <c r="B432" s="49" t="s">
        <v>108</v>
      </c>
      <c r="C432" s="47" t="s">
        <v>65</v>
      </c>
      <c r="D432" s="49" t="s">
        <v>24</v>
      </c>
      <c r="E432" s="49"/>
      <c r="F432" s="49" t="s">
        <v>6175</v>
      </c>
      <c r="G432" s="49" t="s">
        <v>8313</v>
      </c>
      <c r="H432" s="41" t="s">
        <v>1048</v>
      </c>
      <c r="I432" s="41" t="s">
        <v>7890</v>
      </c>
      <c r="J432" s="42"/>
      <c r="K432" s="40"/>
    </row>
    <row r="433" spans="1:15" hidden="1">
      <c r="A433" s="49" t="s">
        <v>6209</v>
      </c>
      <c r="B433" s="49" t="s">
        <v>108</v>
      </c>
      <c r="C433" s="47" t="s">
        <v>65</v>
      </c>
      <c r="D433" s="49" t="s">
        <v>24</v>
      </c>
      <c r="E433" s="49"/>
      <c r="F433" s="49" t="s">
        <v>6175</v>
      </c>
      <c r="G433" s="49" t="s">
        <v>8313</v>
      </c>
      <c r="H433" s="41" t="s">
        <v>1048</v>
      </c>
      <c r="I433" s="41" t="s">
        <v>7891</v>
      </c>
      <c r="J433" s="42">
        <v>42062</v>
      </c>
      <c r="K433" s="40"/>
    </row>
    <row r="434" spans="1:15" hidden="1">
      <c r="A434" s="49" t="s">
        <v>6209</v>
      </c>
      <c r="B434" s="49" t="s">
        <v>108</v>
      </c>
      <c r="C434" s="47" t="s">
        <v>65</v>
      </c>
      <c r="D434" s="49" t="s">
        <v>24</v>
      </c>
      <c r="E434" s="49"/>
      <c r="F434" s="49" t="s">
        <v>6175</v>
      </c>
      <c r="G434" s="49" t="s">
        <v>8313</v>
      </c>
      <c r="H434" s="41" t="s">
        <v>1048</v>
      </c>
      <c r="I434" s="41" t="s">
        <v>7892</v>
      </c>
      <c r="J434" s="59"/>
      <c r="K434" s="40"/>
    </row>
    <row r="435" spans="1:15" hidden="1">
      <c r="A435" s="49" t="s">
        <v>6209</v>
      </c>
      <c r="B435" s="49" t="s">
        <v>108</v>
      </c>
      <c r="C435" s="47" t="s">
        <v>65</v>
      </c>
      <c r="D435" s="49" t="s">
        <v>24</v>
      </c>
      <c r="E435" s="49"/>
      <c r="F435" s="49" t="s">
        <v>6175</v>
      </c>
      <c r="G435" s="49" t="s">
        <v>8313</v>
      </c>
      <c r="H435" s="41" t="s">
        <v>1048</v>
      </c>
      <c r="I435" s="41" t="s">
        <v>7893</v>
      </c>
      <c r="J435" s="41"/>
      <c r="K435" s="40"/>
    </row>
    <row r="436" spans="1:15" hidden="1">
      <c r="A436" s="49" t="s">
        <v>6209</v>
      </c>
      <c r="B436" s="49" t="s">
        <v>108</v>
      </c>
      <c r="C436" s="47" t="s">
        <v>65</v>
      </c>
      <c r="D436" s="49" t="s">
        <v>24</v>
      </c>
      <c r="E436" s="49"/>
      <c r="F436" s="49" t="s">
        <v>6175</v>
      </c>
      <c r="G436" s="49" t="s">
        <v>8313</v>
      </c>
      <c r="H436" s="41" t="s">
        <v>1048</v>
      </c>
      <c r="I436" s="41" t="s">
        <v>7894</v>
      </c>
      <c r="J436" s="41"/>
      <c r="K436" s="40"/>
    </row>
    <row r="437" spans="1:15" hidden="1">
      <c r="A437" s="48" t="s">
        <v>6209</v>
      </c>
      <c r="B437" s="48" t="s">
        <v>108</v>
      </c>
      <c r="C437" s="46" t="s">
        <v>65</v>
      </c>
      <c r="D437" s="48" t="s">
        <v>24</v>
      </c>
      <c r="F437" s="48" t="s">
        <v>6175</v>
      </c>
      <c r="G437" s="48" t="s">
        <v>8313</v>
      </c>
      <c r="H437" s="40" t="s">
        <v>7895</v>
      </c>
      <c r="I437" s="40" t="s">
        <v>8245</v>
      </c>
      <c r="J437" s="43">
        <f>J430</f>
        <v>41967</v>
      </c>
      <c r="K437" s="43">
        <f>J437+10</f>
        <v>41977</v>
      </c>
      <c r="L437" s="40" t="s">
        <v>8173</v>
      </c>
      <c r="M437" s="48" t="s">
        <v>5488</v>
      </c>
      <c r="N437" s="40">
        <v>100</v>
      </c>
      <c r="O437" s="39"/>
    </row>
    <row r="438" spans="1:15">
      <c r="A438" s="48" t="s">
        <v>6209</v>
      </c>
      <c r="B438" s="48" t="s">
        <v>108</v>
      </c>
      <c r="C438" s="46" t="s">
        <v>65</v>
      </c>
      <c r="D438" s="48" t="s">
        <v>24</v>
      </c>
      <c r="F438" s="48" t="s">
        <v>6175</v>
      </c>
      <c r="G438" s="48" t="s">
        <v>8313</v>
      </c>
      <c r="H438" s="40" t="s">
        <v>7898</v>
      </c>
      <c r="I438" s="40" t="s">
        <v>8247</v>
      </c>
      <c r="J438" s="43">
        <f>K437</f>
        <v>41977</v>
      </c>
      <c r="K438" s="43">
        <f>J438+2</f>
        <v>41979</v>
      </c>
      <c r="L438" s="40" t="s">
        <v>8173</v>
      </c>
      <c r="M438" s="48" t="s">
        <v>149</v>
      </c>
      <c r="N438" s="40">
        <v>100</v>
      </c>
      <c r="O438" s="39" t="s">
        <v>8263</v>
      </c>
    </row>
    <row r="439" spans="1:15" hidden="1">
      <c r="A439" s="48" t="s">
        <v>6209</v>
      </c>
      <c r="B439" s="48" t="s">
        <v>108</v>
      </c>
      <c r="C439" s="46" t="s">
        <v>65</v>
      </c>
      <c r="D439" s="48" t="s">
        <v>24</v>
      </c>
      <c r="F439" s="48" t="s">
        <v>6175</v>
      </c>
      <c r="G439" s="48" t="s">
        <v>8313</v>
      </c>
      <c r="H439" s="40" t="s">
        <v>7901</v>
      </c>
      <c r="I439" s="40" t="s">
        <v>7902</v>
      </c>
      <c r="J439" s="43">
        <f>K438</f>
        <v>41979</v>
      </c>
      <c r="K439" s="43">
        <f>J440</f>
        <v>42035</v>
      </c>
      <c r="L439" s="40" t="s">
        <v>8173</v>
      </c>
      <c r="M439" s="48" t="s">
        <v>5488</v>
      </c>
      <c r="N439" s="40">
        <v>100</v>
      </c>
      <c r="O439" s="39" t="s">
        <v>7917</v>
      </c>
    </row>
    <row r="440" spans="1:15" hidden="1">
      <c r="A440" s="48" t="s">
        <v>6209</v>
      </c>
      <c r="B440" s="48" t="s">
        <v>108</v>
      </c>
      <c r="C440" s="46" t="s">
        <v>65</v>
      </c>
      <c r="D440" s="48" t="s">
        <v>24</v>
      </c>
      <c r="F440" s="48" t="s">
        <v>6175</v>
      </c>
      <c r="G440" s="48" t="s">
        <v>8313</v>
      </c>
      <c r="H440" s="40" t="s">
        <v>7904</v>
      </c>
      <c r="I440" s="40" t="s">
        <v>7905</v>
      </c>
      <c r="J440" s="43">
        <f>K440-5</f>
        <v>42035</v>
      </c>
      <c r="K440" s="43">
        <f>J441</f>
        <v>42040</v>
      </c>
      <c r="L440" s="40" t="s">
        <v>8173</v>
      </c>
      <c r="M440" s="48" t="s">
        <v>5488</v>
      </c>
      <c r="N440" s="40">
        <v>100</v>
      </c>
      <c r="O440" s="40"/>
    </row>
    <row r="441" spans="1:15" hidden="1">
      <c r="A441" s="48" t="s">
        <v>6209</v>
      </c>
      <c r="B441" s="48" t="s">
        <v>108</v>
      </c>
      <c r="C441" s="46" t="s">
        <v>65</v>
      </c>
      <c r="D441" s="48" t="s">
        <v>24</v>
      </c>
      <c r="F441" s="48" t="s">
        <v>6175</v>
      </c>
      <c r="G441" s="48" t="s">
        <v>8313</v>
      </c>
      <c r="H441" s="40" t="s">
        <v>7904</v>
      </c>
      <c r="I441" s="40" t="s">
        <v>8249</v>
      </c>
      <c r="J441" s="43">
        <f>K441-5</f>
        <v>42040</v>
      </c>
      <c r="K441" s="43">
        <f>J442</f>
        <v>42045</v>
      </c>
      <c r="L441" s="40" t="s">
        <v>8173</v>
      </c>
      <c r="M441" s="48" t="s">
        <v>5488</v>
      </c>
      <c r="N441" s="40">
        <v>100</v>
      </c>
      <c r="O441" s="40"/>
    </row>
    <row r="442" spans="1:15" hidden="1">
      <c r="A442" s="48" t="s">
        <v>6209</v>
      </c>
      <c r="B442" s="48" t="s">
        <v>108</v>
      </c>
      <c r="C442" s="46" t="s">
        <v>65</v>
      </c>
      <c r="D442" s="48" t="s">
        <v>24</v>
      </c>
      <c r="F442" s="48" t="s">
        <v>6175</v>
      </c>
      <c r="G442" s="48" t="s">
        <v>8313</v>
      </c>
      <c r="H442" s="40" t="s">
        <v>7904</v>
      </c>
      <c r="I442" s="40" t="s">
        <v>7907</v>
      </c>
      <c r="J442" s="43">
        <f>K442-5</f>
        <v>42045</v>
      </c>
      <c r="K442" s="43">
        <f>J443</f>
        <v>42050</v>
      </c>
      <c r="L442" s="40" t="s">
        <v>8173</v>
      </c>
      <c r="M442" s="48" t="s">
        <v>5488</v>
      </c>
      <c r="N442" s="40">
        <v>100</v>
      </c>
      <c r="O442" s="39"/>
    </row>
    <row r="443" spans="1:15" hidden="1">
      <c r="A443" s="48" t="s">
        <v>6209</v>
      </c>
      <c r="B443" s="48" t="s">
        <v>108</v>
      </c>
      <c r="C443" s="46" t="s">
        <v>65</v>
      </c>
      <c r="D443" s="48" t="s">
        <v>24</v>
      </c>
      <c r="F443" s="48" t="s">
        <v>6175</v>
      </c>
      <c r="G443" s="48" t="s">
        <v>8313</v>
      </c>
      <c r="H443" s="40" t="s">
        <v>7904</v>
      </c>
      <c r="I443" s="40" t="s">
        <v>8172</v>
      </c>
      <c r="J443" s="43">
        <f>K443-1</f>
        <v>42050</v>
      </c>
      <c r="K443" s="43">
        <f>J431</f>
        <v>42051</v>
      </c>
      <c r="L443" s="40" t="s">
        <v>8173</v>
      </c>
      <c r="M443" s="48" t="s">
        <v>5488</v>
      </c>
      <c r="N443" s="40">
        <v>100</v>
      </c>
      <c r="O443" s="56" t="s">
        <v>17</v>
      </c>
    </row>
    <row r="444" spans="1:15" hidden="1">
      <c r="A444" s="41" t="s">
        <v>8314</v>
      </c>
      <c r="B444" s="41" t="s">
        <v>52</v>
      </c>
      <c r="C444" s="41" t="s">
        <v>52</v>
      </c>
      <c r="D444" s="47" t="s">
        <v>26</v>
      </c>
      <c r="F444" s="41" t="s">
        <v>55</v>
      </c>
      <c r="G444" s="41" t="s">
        <v>8315</v>
      </c>
      <c r="H444" s="41" t="s">
        <v>1048</v>
      </c>
      <c r="I444" s="41" t="s">
        <v>7888</v>
      </c>
      <c r="J444" s="41"/>
      <c r="K444" s="41"/>
      <c r="L444" s="40"/>
      <c r="M444" s="40"/>
    </row>
    <row r="445" spans="1:15" hidden="1">
      <c r="A445" s="41" t="s">
        <v>8314</v>
      </c>
      <c r="B445" s="41" t="s">
        <v>52</v>
      </c>
      <c r="C445" s="41" t="s">
        <v>52</v>
      </c>
      <c r="D445" s="47" t="s">
        <v>26</v>
      </c>
      <c r="F445" s="41" t="s">
        <v>55</v>
      </c>
      <c r="G445" s="41" t="s">
        <v>8315</v>
      </c>
      <c r="H445" s="41" t="s">
        <v>1048</v>
      </c>
      <c r="I445" s="41" t="s">
        <v>8244</v>
      </c>
      <c r="J445" s="42">
        <v>41961</v>
      </c>
      <c r="K445" s="41"/>
      <c r="L445" s="40"/>
      <c r="M445" s="40"/>
    </row>
    <row r="446" spans="1:15" hidden="1">
      <c r="A446" s="41" t="s">
        <v>8314</v>
      </c>
      <c r="B446" s="41" t="s">
        <v>52</v>
      </c>
      <c r="C446" s="41" t="s">
        <v>52</v>
      </c>
      <c r="D446" s="47" t="s">
        <v>26</v>
      </c>
      <c r="F446" s="41" t="s">
        <v>55</v>
      </c>
      <c r="G446" s="41" t="s">
        <v>8315</v>
      </c>
      <c r="H446" s="41" t="s">
        <v>1048</v>
      </c>
      <c r="I446" s="41" t="s">
        <v>7889</v>
      </c>
      <c r="J446" s="42">
        <v>42310</v>
      </c>
      <c r="K446" s="41"/>
      <c r="L446" s="40"/>
      <c r="M446" s="40"/>
    </row>
    <row r="447" spans="1:15" hidden="1">
      <c r="A447" s="41" t="s">
        <v>8314</v>
      </c>
      <c r="B447" s="41" t="s">
        <v>52</v>
      </c>
      <c r="C447" s="41" t="s">
        <v>52</v>
      </c>
      <c r="D447" s="47" t="s">
        <v>26</v>
      </c>
      <c r="F447" s="41" t="s">
        <v>55</v>
      </c>
      <c r="G447" s="41" t="s">
        <v>8315</v>
      </c>
      <c r="H447" s="41" t="s">
        <v>1048</v>
      </c>
      <c r="I447" s="41" t="s">
        <v>7890</v>
      </c>
      <c r="J447" s="42"/>
      <c r="K447" s="41"/>
      <c r="L447" s="40"/>
      <c r="M447" s="40"/>
    </row>
    <row r="448" spans="1:15" hidden="1">
      <c r="A448" s="41" t="s">
        <v>8314</v>
      </c>
      <c r="B448" s="41" t="s">
        <v>52</v>
      </c>
      <c r="C448" s="41" t="s">
        <v>52</v>
      </c>
      <c r="D448" s="47" t="s">
        <v>26</v>
      </c>
      <c r="F448" s="41" t="s">
        <v>55</v>
      </c>
      <c r="G448" s="41" t="s">
        <v>8315</v>
      </c>
      <c r="H448" s="41" t="s">
        <v>1048</v>
      </c>
      <c r="I448" s="41" t="s">
        <v>7891</v>
      </c>
      <c r="J448" s="42"/>
      <c r="K448" s="41"/>
      <c r="L448" s="40"/>
      <c r="M448" s="40"/>
    </row>
    <row r="449" spans="1:15" hidden="1">
      <c r="A449" s="41" t="s">
        <v>8314</v>
      </c>
      <c r="B449" s="41" t="s">
        <v>52</v>
      </c>
      <c r="C449" s="41" t="s">
        <v>52</v>
      </c>
      <c r="D449" s="47" t="s">
        <v>26</v>
      </c>
      <c r="F449" s="41" t="s">
        <v>55</v>
      </c>
      <c r="G449" s="41" t="s">
        <v>8315</v>
      </c>
      <c r="H449" s="41" t="s">
        <v>1048</v>
      </c>
      <c r="I449" s="41" t="s">
        <v>7892</v>
      </c>
      <c r="J449" s="41"/>
      <c r="K449" s="41"/>
      <c r="L449" s="40"/>
      <c r="M449" s="40"/>
    </row>
    <row r="450" spans="1:15" hidden="1">
      <c r="A450" s="41" t="s">
        <v>8314</v>
      </c>
      <c r="B450" s="41" t="s">
        <v>52</v>
      </c>
      <c r="C450" s="41" t="s">
        <v>52</v>
      </c>
      <c r="D450" s="47" t="s">
        <v>26</v>
      </c>
      <c r="F450" s="41" t="s">
        <v>55</v>
      </c>
      <c r="G450" s="41" t="s">
        <v>8315</v>
      </c>
      <c r="H450" s="41" t="s">
        <v>1048</v>
      </c>
      <c r="I450" s="41" t="s">
        <v>7893</v>
      </c>
      <c r="J450" s="41"/>
      <c r="K450" s="41"/>
      <c r="L450" s="40"/>
      <c r="M450" s="40"/>
    </row>
    <row r="451" spans="1:15" hidden="1">
      <c r="A451" s="41" t="s">
        <v>8314</v>
      </c>
      <c r="B451" s="41" t="s">
        <v>52</v>
      </c>
      <c r="C451" s="41" t="s">
        <v>52</v>
      </c>
      <c r="D451" s="47" t="s">
        <v>26</v>
      </c>
      <c r="F451" s="41" t="s">
        <v>55</v>
      </c>
      <c r="G451" s="41" t="s">
        <v>8315</v>
      </c>
      <c r="H451" s="41" t="s">
        <v>1048</v>
      </c>
      <c r="I451" s="41" t="s">
        <v>7894</v>
      </c>
      <c r="J451" s="41"/>
      <c r="K451" s="41"/>
      <c r="L451" s="40"/>
      <c r="M451" s="40"/>
    </row>
    <row r="452" spans="1:15" hidden="1">
      <c r="A452" s="40" t="s">
        <v>8314</v>
      </c>
      <c r="B452" s="40" t="s">
        <v>52</v>
      </c>
      <c r="C452" s="40" t="s">
        <v>52</v>
      </c>
      <c r="D452" s="47" t="s">
        <v>26</v>
      </c>
      <c r="F452" s="41" t="s">
        <v>55</v>
      </c>
      <c r="G452" s="40" t="s">
        <v>8315</v>
      </c>
      <c r="H452" s="40" t="s">
        <v>7895</v>
      </c>
      <c r="I452" s="40" t="s">
        <v>8245</v>
      </c>
      <c r="J452" s="43">
        <f>J445</f>
        <v>41961</v>
      </c>
      <c r="K452" s="43">
        <f>J452+30</f>
        <v>41991</v>
      </c>
      <c r="L452" s="40" t="s">
        <v>9</v>
      </c>
      <c r="M452" s="40" t="s">
        <v>6184</v>
      </c>
      <c r="N452" s="40">
        <v>100</v>
      </c>
    </row>
    <row r="453" spans="1:15" hidden="1">
      <c r="A453" s="40" t="s">
        <v>8314</v>
      </c>
      <c r="B453" s="40" t="s">
        <v>52</v>
      </c>
      <c r="C453" s="40" t="s">
        <v>52</v>
      </c>
      <c r="D453" s="47" t="s">
        <v>26</v>
      </c>
      <c r="F453" s="41" t="s">
        <v>55</v>
      </c>
      <c r="G453" s="40" t="s">
        <v>8315</v>
      </c>
      <c r="H453" s="40" t="s">
        <v>8281</v>
      </c>
      <c r="I453" s="40" t="s">
        <v>8282</v>
      </c>
      <c r="J453" s="43">
        <f>K452</f>
        <v>41991</v>
      </c>
      <c r="K453" s="43">
        <f>J453+2</f>
        <v>41993</v>
      </c>
      <c r="L453" s="40" t="s">
        <v>9</v>
      </c>
      <c r="M453" s="40" t="s">
        <v>94</v>
      </c>
      <c r="N453" s="40">
        <v>100</v>
      </c>
    </row>
    <row r="454" spans="1:15" hidden="1">
      <c r="A454" s="40" t="s">
        <v>8314</v>
      </c>
      <c r="B454" s="40" t="s">
        <v>52</v>
      </c>
      <c r="C454" s="40" t="s">
        <v>52</v>
      </c>
      <c r="D454" s="47" t="s">
        <v>26</v>
      </c>
      <c r="F454" s="41" t="s">
        <v>55</v>
      </c>
      <c r="G454" s="40" t="s">
        <v>8315</v>
      </c>
      <c r="H454" s="65" t="s">
        <v>8261</v>
      </c>
      <c r="I454" s="40" t="s">
        <v>8262</v>
      </c>
      <c r="J454" s="43">
        <f>K453</f>
        <v>41993</v>
      </c>
      <c r="K454" s="43">
        <f>J454</f>
        <v>41993</v>
      </c>
      <c r="L454" s="40" t="s">
        <v>9</v>
      </c>
      <c r="M454" s="40" t="s">
        <v>94</v>
      </c>
      <c r="N454" s="40">
        <v>100</v>
      </c>
    </row>
    <row r="455" spans="1:15" hidden="1">
      <c r="A455" s="40" t="s">
        <v>8314</v>
      </c>
      <c r="B455" s="40" t="s">
        <v>52</v>
      </c>
      <c r="C455" s="40" t="s">
        <v>52</v>
      </c>
      <c r="D455" s="47" t="s">
        <v>26</v>
      </c>
      <c r="F455" s="41" t="s">
        <v>55</v>
      </c>
      <c r="G455" s="40" t="s">
        <v>8315</v>
      </c>
      <c r="H455" s="40" t="s">
        <v>8264</v>
      </c>
      <c r="I455" s="40" t="s">
        <v>8265</v>
      </c>
      <c r="J455" s="43">
        <f>K454</f>
        <v>41993</v>
      </c>
      <c r="K455" s="43">
        <f>J446-21</f>
        <v>42289</v>
      </c>
      <c r="L455" s="40" t="s">
        <v>9</v>
      </c>
      <c r="M455" s="40" t="s">
        <v>6184</v>
      </c>
      <c r="N455" s="40">
        <v>100</v>
      </c>
    </row>
    <row r="456" spans="1:15" hidden="1">
      <c r="A456" s="40" t="s">
        <v>8314</v>
      </c>
      <c r="B456" s="40" t="s">
        <v>52</v>
      </c>
      <c r="C456" s="40" t="s">
        <v>52</v>
      </c>
      <c r="D456" s="47" t="s">
        <v>26</v>
      </c>
      <c r="F456" s="41" t="s">
        <v>55</v>
      </c>
      <c r="G456" s="40" t="s">
        <v>8315</v>
      </c>
      <c r="H456" s="40" t="s">
        <v>8261</v>
      </c>
      <c r="I456" s="40" t="s">
        <v>8266</v>
      </c>
      <c r="J456" s="43">
        <f>K455</f>
        <v>42289</v>
      </c>
      <c r="K456" s="43">
        <f>J456</f>
        <v>42289</v>
      </c>
      <c r="L456" s="40" t="s">
        <v>9</v>
      </c>
      <c r="M456" s="40" t="s">
        <v>94</v>
      </c>
      <c r="N456" s="40">
        <v>100</v>
      </c>
    </row>
    <row r="457" spans="1:15" hidden="1">
      <c r="A457" s="40" t="s">
        <v>8314</v>
      </c>
      <c r="B457" s="40" t="s">
        <v>52</v>
      </c>
      <c r="C457" s="40" t="s">
        <v>52</v>
      </c>
      <c r="D457" s="47" t="s">
        <v>26</v>
      </c>
      <c r="F457" s="41" t="s">
        <v>55</v>
      </c>
      <c r="G457" s="40" t="s">
        <v>8315</v>
      </c>
      <c r="H457" s="40" t="s">
        <v>7904</v>
      </c>
      <c r="I457" s="40" t="s">
        <v>7905</v>
      </c>
      <c r="J457" s="43">
        <f>K455</f>
        <v>42289</v>
      </c>
      <c r="K457" s="43">
        <f>J457+5</f>
        <v>42294</v>
      </c>
      <c r="L457" s="40" t="s">
        <v>9</v>
      </c>
      <c r="M457" s="40" t="s">
        <v>6184</v>
      </c>
      <c r="N457" s="40">
        <v>100</v>
      </c>
    </row>
    <row r="458" spans="1:15" hidden="1">
      <c r="A458" s="40" t="s">
        <v>8314</v>
      </c>
      <c r="B458" s="40" t="s">
        <v>52</v>
      </c>
      <c r="C458" s="40" t="s">
        <v>52</v>
      </c>
      <c r="D458" s="47" t="s">
        <v>26</v>
      </c>
      <c r="F458" s="41" t="s">
        <v>55</v>
      </c>
      <c r="G458" s="40" t="s">
        <v>8315</v>
      </c>
      <c r="H458" s="40" t="s">
        <v>7904</v>
      </c>
      <c r="I458" s="40" t="s">
        <v>7906</v>
      </c>
      <c r="J458" s="43">
        <f>K457</f>
        <v>42294</v>
      </c>
      <c r="K458" s="43">
        <f>J458+5</f>
        <v>42299</v>
      </c>
      <c r="L458" s="40" t="s">
        <v>9</v>
      </c>
      <c r="M458" s="40" t="s">
        <v>6184</v>
      </c>
      <c r="N458" s="40">
        <v>100</v>
      </c>
    </row>
    <row r="459" spans="1:15" hidden="1">
      <c r="A459" s="40" t="s">
        <v>8314</v>
      </c>
      <c r="B459" s="40" t="s">
        <v>52</v>
      </c>
      <c r="C459" s="40" t="s">
        <v>52</v>
      </c>
      <c r="D459" s="47" t="s">
        <v>26</v>
      </c>
      <c r="F459" s="41" t="s">
        <v>55</v>
      </c>
      <c r="G459" s="40" t="s">
        <v>8315</v>
      </c>
      <c r="H459" s="40" t="s">
        <v>7904</v>
      </c>
      <c r="I459" s="40" t="s">
        <v>7907</v>
      </c>
      <c r="J459" s="43">
        <f>K458</f>
        <v>42299</v>
      </c>
      <c r="K459" s="43">
        <f>J459+5</f>
        <v>42304</v>
      </c>
      <c r="L459" s="40" t="s">
        <v>9</v>
      </c>
      <c r="M459" s="40" t="s">
        <v>6184</v>
      </c>
      <c r="N459" s="40">
        <v>100</v>
      </c>
    </row>
    <row r="460" spans="1:15" hidden="1">
      <c r="A460" s="40" t="s">
        <v>8314</v>
      </c>
      <c r="B460" s="40" t="s">
        <v>52</v>
      </c>
      <c r="C460" s="40" t="s">
        <v>52</v>
      </c>
      <c r="D460" s="47" t="s">
        <v>26</v>
      </c>
      <c r="F460" s="41" t="s">
        <v>55</v>
      </c>
      <c r="G460" s="40" t="s">
        <v>8315</v>
      </c>
      <c r="H460" s="40" t="s">
        <v>7904</v>
      </c>
      <c r="I460" s="40" t="s">
        <v>8172</v>
      </c>
      <c r="J460" s="43">
        <f>K459</f>
        <v>42304</v>
      </c>
      <c r="K460" s="67">
        <f>J460+1</f>
        <v>42305</v>
      </c>
      <c r="L460" s="40" t="s">
        <v>9</v>
      </c>
      <c r="M460" s="40" t="s">
        <v>6184</v>
      </c>
      <c r="N460" s="40">
        <v>100</v>
      </c>
      <c r="O460" s="56" t="s">
        <v>17</v>
      </c>
    </row>
    <row r="461" spans="1:15" hidden="1">
      <c r="A461" s="41" t="s">
        <v>8316</v>
      </c>
      <c r="B461" s="41" t="s">
        <v>65</v>
      </c>
      <c r="C461" s="41" t="s">
        <v>65</v>
      </c>
      <c r="D461" s="49" t="s">
        <v>25</v>
      </c>
      <c r="E461" s="49" t="s">
        <v>77</v>
      </c>
      <c r="F461" s="49" t="s">
        <v>6175</v>
      </c>
      <c r="G461" s="41" t="s">
        <v>8317</v>
      </c>
      <c r="H461" s="41" t="s">
        <v>1048</v>
      </c>
      <c r="I461" s="41" t="s">
        <v>7888</v>
      </c>
      <c r="J461" s="41"/>
      <c r="K461" s="40"/>
      <c r="L461" s="40"/>
      <c r="M461" s="40"/>
    </row>
    <row r="462" spans="1:15" hidden="1">
      <c r="A462" s="41" t="s">
        <v>8316</v>
      </c>
      <c r="B462" s="41" t="s">
        <v>65</v>
      </c>
      <c r="C462" s="41" t="s">
        <v>65</v>
      </c>
      <c r="D462" s="49" t="s">
        <v>25</v>
      </c>
      <c r="E462" s="49" t="s">
        <v>77</v>
      </c>
      <c r="F462" s="49" t="s">
        <v>6175</v>
      </c>
      <c r="G462" s="41" t="s">
        <v>8317</v>
      </c>
      <c r="H462" s="41" t="s">
        <v>1048</v>
      </c>
      <c r="I462" s="41" t="s">
        <v>8244</v>
      </c>
      <c r="J462" s="59">
        <v>41904</v>
      </c>
      <c r="K462" s="40"/>
      <c r="L462" s="40"/>
      <c r="M462" s="40"/>
    </row>
    <row r="463" spans="1:15" hidden="1">
      <c r="A463" s="41" t="s">
        <v>8316</v>
      </c>
      <c r="B463" s="41" t="s">
        <v>65</v>
      </c>
      <c r="C463" s="41" t="s">
        <v>65</v>
      </c>
      <c r="D463" s="49" t="s">
        <v>25</v>
      </c>
      <c r="E463" s="49" t="s">
        <v>77</v>
      </c>
      <c r="F463" s="49" t="s">
        <v>6175</v>
      </c>
      <c r="G463" s="41" t="s">
        <v>8317</v>
      </c>
      <c r="H463" s="41" t="s">
        <v>1048</v>
      </c>
      <c r="I463" s="41" t="s">
        <v>7889</v>
      </c>
      <c r="J463" s="59">
        <v>42027</v>
      </c>
      <c r="K463" s="40" t="s">
        <v>8309</v>
      </c>
      <c r="L463" s="40"/>
      <c r="M463" s="40"/>
    </row>
    <row r="464" spans="1:15" hidden="1">
      <c r="A464" s="41" t="s">
        <v>8316</v>
      </c>
      <c r="B464" s="41" t="s">
        <v>65</v>
      </c>
      <c r="C464" s="41" t="s">
        <v>65</v>
      </c>
      <c r="D464" s="49" t="s">
        <v>25</v>
      </c>
      <c r="E464" s="49" t="s">
        <v>77</v>
      </c>
      <c r="F464" s="49" t="s">
        <v>6175</v>
      </c>
      <c r="G464" s="41" t="s">
        <v>8317</v>
      </c>
      <c r="H464" s="41" t="s">
        <v>1048</v>
      </c>
      <c r="I464" s="41" t="s">
        <v>7890</v>
      </c>
      <c r="J464" s="41"/>
      <c r="K464" s="40"/>
      <c r="L464" s="40"/>
      <c r="M464" s="40"/>
    </row>
    <row r="465" spans="1:15" hidden="1">
      <c r="A465" s="41" t="s">
        <v>8316</v>
      </c>
      <c r="B465" s="41" t="s">
        <v>65</v>
      </c>
      <c r="C465" s="41" t="s">
        <v>65</v>
      </c>
      <c r="D465" s="49" t="s">
        <v>25</v>
      </c>
      <c r="E465" s="49" t="s">
        <v>77</v>
      </c>
      <c r="F465" s="49" t="s">
        <v>6175</v>
      </c>
      <c r="G465" s="41" t="s">
        <v>8317</v>
      </c>
      <c r="H465" s="41" t="s">
        <v>1048</v>
      </c>
      <c r="I465" s="41" t="s">
        <v>7891</v>
      </c>
      <c r="J465" s="42"/>
      <c r="K465" s="40"/>
      <c r="L465" s="40"/>
      <c r="M465" s="40"/>
    </row>
    <row r="466" spans="1:15" hidden="1">
      <c r="A466" s="41" t="s">
        <v>8316</v>
      </c>
      <c r="B466" s="41" t="s">
        <v>65</v>
      </c>
      <c r="C466" s="41" t="s">
        <v>65</v>
      </c>
      <c r="D466" s="49" t="s">
        <v>25</v>
      </c>
      <c r="E466" s="49" t="s">
        <v>77</v>
      </c>
      <c r="F466" s="49" t="s">
        <v>6175</v>
      </c>
      <c r="G466" s="41" t="s">
        <v>8317</v>
      </c>
      <c r="H466" s="41" t="s">
        <v>1048</v>
      </c>
      <c r="I466" s="41" t="s">
        <v>7892</v>
      </c>
      <c r="J466" s="59">
        <v>42086</v>
      </c>
      <c r="K466" s="40"/>
      <c r="L466" s="40"/>
      <c r="M466" s="40"/>
    </row>
    <row r="467" spans="1:15" hidden="1">
      <c r="A467" s="41" t="s">
        <v>8316</v>
      </c>
      <c r="B467" s="41" t="s">
        <v>65</v>
      </c>
      <c r="C467" s="41" t="s">
        <v>65</v>
      </c>
      <c r="D467" s="49" t="s">
        <v>25</v>
      </c>
      <c r="E467" s="49" t="s">
        <v>77</v>
      </c>
      <c r="F467" s="49" t="s">
        <v>6175</v>
      </c>
      <c r="G467" s="41" t="s">
        <v>8317</v>
      </c>
      <c r="H467" s="41" t="s">
        <v>1048</v>
      </c>
      <c r="I467" s="41" t="s">
        <v>7893</v>
      </c>
      <c r="J467" s="41"/>
      <c r="K467" s="40"/>
      <c r="L467" s="40"/>
      <c r="M467" s="40"/>
    </row>
    <row r="468" spans="1:15" hidden="1">
      <c r="A468" s="41" t="s">
        <v>8316</v>
      </c>
      <c r="B468" s="41" t="s">
        <v>65</v>
      </c>
      <c r="C468" s="41" t="s">
        <v>65</v>
      </c>
      <c r="D468" s="49" t="s">
        <v>25</v>
      </c>
      <c r="E468" s="49" t="s">
        <v>77</v>
      </c>
      <c r="F468" s="49" t="s">
        <v>6175</v>
      </c>
      <c r="G468" s="41" t="s">
        <v>8317</v>
      </c>
      <c r="H468" s="41" t="s">
        <v>1048</v>
      </c>
      <c r="I468" s="41" t="s">
        <v>7894</v>
      </c>
      <c r="J468" s="41"/>
      <c r="K468" s="40"/>
      <c r="L468" s="40"/>
      <c r="M468" s="40"/>
    </row>
    <row r="469" spans="1:15" hidden="1">
      <c r="A469" s="41" t="s">
        <v>8316</v>
      </c>
      <c r="B469" s="40" t="s">
        <v>65</v>
      </c>
      <c r="C469" s="40" t="s">
        <v>65</v>
      </c>
      <c r="D469" s="48" t="s">
        <v>25</v>
      </c>
      <c r="E469" s="48" t="s">
        <v>77</v>
      </c>
      <c r="F469" s="49" t="s">
        <v>6175</v>
      </c>
      <c r="G469" s="40" t="s">
        <v>8317</v>
      </c>
      <c r="H469" s="40" t="s">
        <v>7895</v>
      </c>
      <c r="I469" s="40" t="s">
        <v>8245</v>
      </c>
      <c r="J469" s="43">
        <f>J462</f>
        <v>41904</v>
      </c>
      <c r="K469" s="43">
        <f>J469+10</f>
        <v>41914</v>
      </c>
      <c r="L469" s="40" t="s">
        <v>11</v>
      </c>
      <c r="M469" s="40" t="s">
        <v>4365</v>
      </c>
      <c r="N469" s="40">
        <v>100</v>
      </c>
    </row>
    <row r="470" spans="1:15">
      <c r="A470" s="41" t="s">
        <v>8316</v>
      </c>
      <c r="B470" s="40" t="s">
        <v>65</v>
      </c>
      <c r="C470" s="40" t="s">
        <v>65</v>
      </c>
      <c r="D470" s="48" t="s">
        <v>25</v>
      </c>
      <c r="E470" s="48" t="s">
        <v>77</v>
      </c>
      <c r="F470" s="49" t="s">
        <v>6175</v>
      </c>
      <c r="G470" s="40" t="s">
        <v>8317</v>
      </c>
      <c r="H470" s="40" t="s">
        <v>7898</v>
      </c>
      <c r="I470" s="40" t="s">
        <v>8247</v>
      </c>
      <c r="J470" s="43">
        <f>K469</f>
        <v>41914</v>
      </c>
      <c r="K470" s="43">
        <f>J470+2</f>
        <v>41916</v>
      </c>
      <c r="L470" s="40" t="s">
        <v>11</v>
      </c>
      <c r="M470" s="40" t="s">
        <v>4365</v>
      </c>
      <c r="N470" s="40">
        <v>100</v>
      </c>
    </row>
    <row r="471" spans="1:15" hidden="1">
      <c r="A471" s="41" t="s">
        <v>8316</v>
      </c>
      <c r="B471" s="40" t="s">
        <v>65</v>
      </c>
      <c r="C471" s="40" t="s">
        <v>65</v>
      </c>
      <c r="D471" s="48" t="s">
        <v>25</v>
      </c>
      <c r="E471" s="48" t="s">
        <v>77</v>
      </c>
      <c r="F471" s="49" t="s">
        <v>6175</v>
      </c>
      <c r="G471" s="40" t="s">
        <v>8317</v>
      </c>
      <c r="H471" s="40" t="s">
        <v>7901</v>
      </c>
      <c r="I471" s="40" t="s">
        <v>7902</v>
      </c>
      <c r="J471" s="43">
        <f>K470</f>
        <v>41916</v>
      </c>
      <c r="K471" s="43">
        <f>J472</f>
        <v>42011</v>
      </c>
      <c r="L471" s="40" t="s">
        <v>11</v>
      </c>
      <c r="M471" s="40" t="s">
        <v>4365</v>
      </c>
      <c r="N471" s="40">
        <v>100</v>
      </c>
    </row>
    <row r="472" spans="1:15" hidden="1">
      <c r="A472" s="41" t="s">
        <v>8316</v>
      </c>
      <c r="B472" s="40" t="s">
        <v>65</v>
      </c>
      <c r="C472" s="40" t="s">
        <v>65</v>
      </c>
      <c r="D472" s="48" t="s">
        <v>25</v>
      </c>
      <c r="E472" s="48" t="s">
        <v>77</v>
      </c>
      <c r="F472" s="49" t="s">
        <v>6175</v>
      </c>
      <c r="G472" s="40" t="s">
        <v>8317</v>
      </c>
      <c r="H472" s="40" t="s">
        <v>7904</v>
      </c>
      <c r="I472" s="40" t="s">
        <v>7905</v>
      </c>
      <c r="J472" s="43">
        <f>K472-5</f>
        <v>42011</v>
      </c>
      <c r="K472" s="43">
        <f>J473</f>
        <v>42016</v>
      </c>
      <c r="L472" s="40" t="s">
        <v>11</v>
      </c>
      <c r="M472" s="40" t="s">
        <v>4365</v>
      </c>
      <c r="N472" s="40">
        <v>100</v>
      </c>
    </row>
    <row r="473" spans="1:15" hidden="1">
      <c r="A473" s="41" t="s">
        <v>8316</v>
      </c>
      <c r="B473" s="40" t="s">
        <v>65</v>
      </c>
      <c r="C473" s="40" t="s">
        <v>65</v>
      </c>
      <c r="D473" s="48" t="s">
        <v>25</v>
      </c>
      <c r="E473" s="48" t="s">
        <v>77</v>
      </c>
      <c r="F473" s="49" t="s">
        <v>6175</v>
      </c>
      <c r="G473" s="40" t="s">
        <v>8317</v>
      </c>
      <c r="H473" s="40" t="s">
        <v>7904</v>
      </c>
      <c r="I473" s="40" t="s">
        <v>8249</v>
      </c>
      <c r="J473" s="43">
        <f>K473-5</f>
        <v>42016</v>
      </c>
      <c r="K473" s="43">
        <f>J474</f>
        <v>42021</v>
      </c>
      <c r="L473" s="40" t="s">
        <v>11</v>
      </c>
      <c r="M473" s="40" t="s">
        <v>4365</v>
      </c>
      <c r="N473" s="40">
        <v>100</v>
      </c>
    </row>
    <row r="474" spans="1:15" hidden="1">
      <c r="A474" s="41" t="s">
        <v>8316</v>
      </c>
      <c r="B474" s="40" t="s">
        <v>65</v>
      </c>
      <c r="C474" s="40" t="s">
        <v>65</v>
      </c>
      <c r="D474" s="48" t="s">
        <v>25</v>
      </c>
      <c r="E474" s="48" t="s">
        <v>77</v>
      </c>
      <c r="F474" s="49" t="s">
        <v>6175</v>
      </c>
      <c r="G474" s="40" t="s">
        <v>8317</v>
      </c>
      <c r="H474" s="40" t="s">
        <v>7904</v>
      </c>
      <c r="I474" s="40" t="s">
        <v>7907</v>
      </c>
      <c r="J474" s="43">
        <f>K474-5</f>
        <v>42021</v>
      </c>
      <c r="K474" s="43">
        <f>J475</f>
        <v>42026</v>
      </c>
      <c r="L474" s="40" t="s">
        <v>11</v>
      </c>
      <c r="M474" s="40" t="s">
        <v>4365</v>
      </c>
      <c r="N474" s="40">
        <v>100</v>
      </c>
    </row>
    <row r="475" spans="1:15" hidden="1">
      <c r="A475" s="41" t="s">
        <v>8316</v>
      </c>
      <c r="B475" s="40" t="s">
        <v>65</v>
      </c>
      <c r="C475" s="40" t="s">
        <v>65</v>
      </c>
      <c r="D475" s="48" t="s">
        <v>25</v>
      </c>
      <c r="E475" s="48" t="s">
        <v>77</v>
      </c>
      <c r="F475" s="49" t="s">
        <v>6175</v>
      </c>
      <c r="G475" s="40" t="s">
        <v>8317</v>
      </c>
      <c r="H475" s="40" t="s">
        <v>7904</v>
      </c>
      <c r="I475" s="40" t="s">
        <v>8172</v>
      </c>
      <c r="J475" s="43">
        <f>K475-1</f>
        <v>42026</v>
      </c>
      <c r="K475" s="43">
        <f>J463</f>
        <v>42027</v>
      </c>
      <c r="L475" s="40" t="s">
        <v>11</v>
      </c>
      <c r="M475" s="40" t="s">
        <v>4365</v>
      </c>
      <c r="N475" s="40">
        <v>100</v>
      </c>
      <c r="O475" s="56" t="s">
        <v>17</v>
      </c>
    </row>
    <row r="476" spans="1:15" hidden="1">
      <c r="A476" s="49" t="s">
        <v>8318</v>
      </c>
      <c r="B476" s="41" t="s">
        <v>108</v>
      </c>
      <c r="C476" s="49" t="s">
        <v>65</v>
      </c>
      <c r="D476" s="49" t="s">
        <v>24</v>
      </c>
      <c r="E476" s="49" t="s">
        <v>66</v>
      </c>
      <c r="F476" s="41" t="s">
        <v>55</v>
      </c>
      <c r="G476" s="49" t="s">
        <v>8319</v>
      </c>
      <c r="H476" s="41" t="s">
        <v>1048</v>
      </c>
      <c r="I476" s="41" t="s">
        <v>7888</v>
      </c>
      <c r="J476" s="41"/>
      <c r="K476" s="41"/>
      <c r="L476" s="40"/>
      <c r="M476" s="40"/>
    </row>
    <row r="477" spans="1:15" hidden="1">
      <c r="A477" s="49" t="s">
        <v>8318</v>
      </c>
      <c r="B477" s="41" t="s">
        <v>108</v>
      </c>
      <c r="C477" s="49" t="s">
        <v>65</v>
      </c>
      <c r="D477" s="49" t="s">
        <v>24</v>
      </c>
      <c r="E477" s="49" t="s">
        <v>66</v>
      </c>
      <c r="F477" s="41" t="s">
        <v>55</v>
      </c>
      <c r="G477" s="49" t="s">
        <v>8319</v>
      </c>
      <c r="H477" s="41" t="s">
        <v>1048</v>
      </c>
      <c r="I477" s="41" t="s">
        <v>8244</v>
      </c>
      <c r="J477" s="42">
        <v>41745</v>
      </c>
      <c r="K477" s="41"/>
      <c r="L477" s="40"/>
      <c r="M477" s="40"/>
    </row>
    <row r="478" spans="1:15" hidden="1">
      <c r="A478" s="49" t="s">
        <v>8318</v>
      </c>
      <c r="B478" s="41" t="s">
        <v>108</v>
      </c>
      <c r="C478" s="49" t="s">
        <v>65</v>
      </c>
      <c r="D478" s="49" t="s">
        <v>24</v>
      </c>
      <c r="E478" s="49" t="s">
        <v>66</v>
      </c>
      <c r="F478" s="41" t="s">
        <v>55</v>
      </c>
      <c r="G478" s="49" t="s">
        <v>8319</v>
      </c>
      <c r="H478" s="41" t="s">
        <v>1048</v>
      </c>
      <c r="I478" s="41" t="s">
        <v>7889</v>
      </c>
      <c r="J478" s="42">
        <v>42067</v>
      </c>
      <c r="K478" s="41"/>
      <c r="L478" s="40"/>
      <c r="M478" s="40"/>
    </row>
    <row r="479" spans="1:15" hidden="1">
      <c r="A479" s="49" t="s">
        <v>8318</v>
      </c>
      <c r="B479" s="41" t="s">
        <v>108</v>
      </c>
      <c r="C479" s="49" t="s">
        <v>65</v>
      </c>
      <c r="D479" s="49" t="s">
        <v>24</v>
      </c>
      <c r="E479" s="49" t="s">
        <v>66</v>
      </c>
      <c r="F479" s="41" t="s">
        <v>55</v>
      </c>
      <c r="G479" s="49" t="s">
        <v>8319</v>
      </c>
      <c r="H479" s="41" t="s">
        <v>1048</v>
      </c>
      <c r="I479" s="41" t="s">
        <v>7890</v>
      </c>
      <c r="J479" s="42">
        <v>42108</v>
      </c>
      <c r="K479" s="41"/>
      <c r="L479" s="40"/>
      <c r="M479" s="40"/>
    </row>
    <row r="480" spans="1:15" hidden="1">
      <c r="A480" s="49" t="s">
        <v>8318</v>
      </c>
      <c r="B480" s="41" t="s">
        <v>108</v>
      </c>
      <c r="C480" s="49" t="s">
        <v>65</v>
      </c>
      <c r="D480" s="49" t="s">
        <v>24</v>
      </c>
      <c r="E480" s="49" t="s">
        <v>66</v>
      </c>
      <c r="F480" s="41" t="s">
        <v>55</v>
      </c>
      <c r="G480" s="49" t="s">
        <v>8319</v>
      </c>
      <c r="H480" s="41" t="s">
        <v>1048</v>
      </c>
      <c r="I480" s="41" t="s">
        <v>7891</v>
      </c>
      <c r="J480" s="42"/>
      <c r="K480" s="41"/>
      <c r="L480" s="40"/>
      <c r="M480" s="40"/>
    </row>
    <row r="481" spans="1:15" hidden="1">
      <c r="A481" s="49" t="s">
        <v>8318</v>
      </c>
      <c r="B481" s="41" t="s">
        <v>108</v>
      </c>
      <c r="C481" s="49" t="s">
        <v>65</v>
      </c>
      <c r="D481" s="49" t="s">
        <v>24</v>
      </c>
      <c r="E481" s="49" t="s">
        <v>66</v>
      </c>
      <c r="F481" s="41" t="s">
        <v>55</v>
      </c>
      <c r="G481" s="49" t="s">
        <v>8319</v>
      </c>
      <c r="H481" s="41" t="s">
        <v>1048</v>
      </c>
      <c r="I481" s="41" t="s">
        <v>7892</v>
      </c>
      <c r="J481" s="42">
        <v>407366</v>
      </c>
      <c r="K481" s="41"/>
      <c r="L481" s="40"/>
      <c r="M481" s="40"/>
    </row>
    <row r="482" spans="1:15" hidden="1">
      <c r="A482" s="49" t="s">
        <v>8318</v>
      </c>
      <c r="B482" s="41" t="s">
        <v>108</v>
      </c>
      <c r="C482" s="49" t="s">
        <v>65</v>
      </c>
      <c r="D482" s="49" t="s">
        <v>24</v>
      </c>
      <c r="E482" s="49" t="s">
        <v>66</v>
      </c>
      <c r="F482" s="41" t="s">
        <v>55</v>
      </c>
      <c r="G482" s="49" t="s">
        <v>8319</v>
      </c>
      <c r="H482" s="41" t="s">
        <v>1048</v>
      </c>
      <c r="I482" s="41" t="s">
        <v>7893</v>
      </c>
      <c r="J482" s="41"/>
      <c r="K482" s="41"/>
      <c r="L482" s="40"/>
      <c r="M482" s="40"/>
    </row>
    <row r="483" spans="1:15" hidden="1">
      <c r="A483" s="49" t="s">
        <v>8318</v>
      </c>
      <c r="B483" s="41" t="s">
        <v>108</v>
      </c>
      <c r="C483" s="49" t="s">
        <v>65</v>
      </c>
      <c r="D483" s="49" t="s">
        <v>24</v>
      </c>
      <c r="E483" s="49" t="s">
        <v>66</v>
      </c>
      <c r="F483" s="41" t="s">
        <v>55</v>
      </c>
      <c r="G483" s="49" t="s">
        <v>8319</v>
      </c>
      <c r="H483" s="41" t="s">
        <v>1048</v>
      </c>
      <c r="I483" s="41" t="s">
        <v>7894</v>
      </c>
      <c r="J483" s="41"/>
      <c r="K483" s="41"/>
      <c r="L483" s="40"/>
      <c r="M483" s="40"/>
    </row>
    <row r="484" spans="1:15" hidden="1">
      <c r="A484" s="48" t="s">
        <v>8318</v>
      </c>
      <c r="B484" s="40" t="s">
        <v>108</v>
      </c>
      <c r="C484" s="48" t="s">
        <v>65</v>
      </c>
      <c r="D484" s="48" t="s">
        <v>24</v>
      </c>
      <c r="E484" s="48" t="s">
        <v>66</v>
      </c>
      <c r="F484" s="41" t="s">
        <v>55</v>
      </c>
      <c r="G484" s="48" t="s">
        <v>8319</v>
      </c>
      <c r="H484" s="40" t="s">
        <v>7895</v>
      </c>
      <c r="I484" s="40" t="s">
        <v>8245</v>
      </c>
      <c r="J484" s="43">
        <f>J477</f>
        <v>41745</v>
      </c>
      <c r="K484" s="43">
        <f>J484+30</f>
        <v>41775</v>
      </c>
      <c r="L484" s="40" t="s">
        <v>7</v>
      </c>
      <c r="M484" s="40" t="s">
        <v>7945</v>
      </c>
      <c r="N484" s="40">
        <v>100</v>
      </c>
    </row>
    <row r="485" spans="1:15" hidden="1">
      <c r="A485" s="48" t="s">
        <v>8318</v>
      </c>
      <c r="B485" s="40" t="s">
        <v>108</v>
      </c>
      <c r="C485" s="48" t="s">
        <v>65</v>
      </c>
      <c r="D485" s="48" t="s">
        <v>24</v>
      </c>
      <c r="E485" s="48" t="s">
        <v>66</v>
      </c>
      <c r="F485" s="41" t="s">
        <v>55</v>
      </c>
      <c r="G485" s="48" t="s">
        <v>8319</v>
      </c>
      <c r="H485" s="40" t="s">
        <v>8281</v>
      </c>
      <c r="I485" s="40" t="s">
        <v>8282</v>
      </c>
      <c r="J485" s="43">
        <f>K484</f>
        <v>41775</v>
      </c>
      <c r="K485" s="43">
        <f>J485+2</f>
        <v>41777</v>
      </c>
      <c r="L485" s="40" t="s">
        <v>7</v>
      </c>
      <c r="M485" s="40" t="s">
        <v>6142</v>
      </c>
      <c r="N485" s="40">
        <v>100</v>
      </c>
    </row>
    <row r="486" spans="1:15" hidden="1">
      <c r="A486" s="48" t="s">
        <v>8318</v>
      </c>
      <c r="B486" s="40" t="s">
        <v>108</v>
      </c>
      <c r="C486" s="48" t="s">
        <v>65</v>
      </c>
      <c r="D486" s="48" t="s">
        <v>24</v>
      </c>
      <c r="E486" s="48" t="s">
        <v>66</v>
      </c>
      <c r="F486" s="41" t="s">
        <v>55</v>
      </c>
      <c r="G486" s="48" t="s">
        <v>8319</v>
      </c>
      <c r="H486" s="65" t="s">
        <v>8261</v>
      </c>
      <c r="I486" s="40" t="s">
        <v>8262</v>
      </c>
      <c r="J486" s="43">
        <f>K485</f>
        <v>41777</v>
      </c>
      <c r="K486" s="43">
        <f>J486</f>
        <v>41777</v>
      </c>
      <c r="L486" s="40" t="s">
        <v>7</v>
      </c>
      <c r="M486" s="40" t="s">
        <v>6142</v>
      </c>
      <c r="N486" s="40">
        <v>100</v>
      </c>
    </row>
    <row r="487" spans="1:15" hidden="1">
      <c r="A487" s="48" t="s">
        <v>8318</v>
      </c>
      <c r="B487" s="40" t="s">
        <v>108</v>
      </c>
      <c r="C487" s="48" t="s">
        <v>65</v>
      </c>
      <c r="D487" s="48" t="s">
        <v>24</v>
      </c>
      <c r="E487" s="48" t="s">
        <v>66</v>
      </c>
      <c r="F487" s="41" t="s">
        <v>55</v>
      </c>
      <c r="G487" s="48" t="s">
        <v>8319</v>
      </c>
      <c r="H487" s="40" t="s">
        <v>8264</v>
      </c>
      <c r="I487" s="40" t="s">
        <v>8265</v>
      </c>
      <c r="J487" s="43">
        <f>K486</f>
        <v>41777</v>
      </c>
      <c r="K487" s="43">
        <f>J478-21</f>
        <v>42046</v>
      </c>
      <c r="L487" s="40" t="s">
        <v>7</v>
      </c>
      <c r="M487" s="40" t="s">
        <v>7945</v>
      </c>
      <c r="N487" s="40">
        <v>100</v>
      </c>
    </row>
    <row r="488" spans="1:15" hidden="1">
      <c r="A488" s="48" t="s">
        <v>8318</v>
      </c>
      <c r="B488" s="40" t="s">
        <v>108</v>
      </c>
      <c r="C488" s="48" t="s">
        <v>65</v>
      </c>
      <c r="D488" s="48" t="s">
        <v>24</v>
      </c>
      <c r="E488" s="48" t="s">
        <v>66</v>
      </c>
      <c r="F488" s="41" t="s">
        <v>55</v>
      </c>
      <c r="G488" s="48" t="s">
        <v>8319</v>
      </c>
      <c r="H488" s="40" t="s">
        <v>8261</v>
      </c>
      <c r="I488" s="40" t="s">
        <v>8266</v>
      </c>
      <c r="J488" s="43">
        <f>K487</f>
        <v>42046</v>
      </c>
      <c r="K488" s="43">
        <f>J488</f>
        <v>42046</v>
      </c>
      <c r="L488" s="40" t="s">
        <v>7</v>
      </c>
      <c r="M488" s="40" t="s">
        <v>6142</v>
      </c>
      <c r="N488" s="40">
        <v>100</v>
      </c>
    </row>
    <row r="489" spans="1:15" hidden="1">
      <c r="A489" s="48" t="s">
        <v>8318</v>
      </c>
      <c r="B489" s="40" t="s">
        <v>108</v>
      </c>
      <c r="C489" s="48" t="s">
        <v>65</v>
      </c>
      <c r="D489" s="48" t="s">
        <v>24</v>
      </c>
      <c r="E489" s="48" t="s">
        <v>66</v>
      </c>
      <c r="F489" s="41" t="s">
        <v>55</v>
      </c>
      <c r="G489" s="48" t="s">
        <v>8319</v>
      </c>
      <c r="H489" s="40" t="s">
        <v>7904</v>
      </c>
      <c r="I489" s="40" t="s">
        <v>7905</v>
      </c>
      <c r="J489" s="43">
        <f>K487</f>
        <v>42046</v>
      </c>
      <c r="K489" s="43">
        <f>J489+5</f>
        <v>42051</v>
      </c>
      <c r="L489" s="40" t="s">
        <v>7</v>
      </c>
      <c r="M489" s="40" t="s">
        <v>7945</v>
      </c>
      <c r="N489" s="40">
        <v>100</v>
      </c>
    </row>
    <row r="490" spans="1:15" hidden="1">
      <c r="A490" s="48" t="s">
        <v>8318</v>
      </c>
      <c r="B490" s="40" t="s">
        <v>108</v>
      </c>
      <c r="C490" s="48" t="s">
        <v>65</v>
      </c>
      <c r="D490" s="48" t="s">
        <v>24</v>
      </c>
      <c r="E490" s="48" t="s">
        <v>66</v>
      </c>
      <c r="F490" s="41" t="s">
        <v>55</v>
      </c>
      <c r="G490" s="48" t="s">
        <v>8319</v>
      </c>
      <c r="H490" s="40" t="s">
        <v>7904</v>
      </c>
      <c r="I490" s="40" t="s">
        <v>7906</v>
      </c>
      <c r="J490" s="43">
        <f>K489</f>
        <v>42051</v>
      </c>
      <c r="K490" s="43">
        <f>J490+5</f>
        <v>42056</v>
      </c>
      <c r="L490" s="40" t="s">
        <v>7</v>
      </c>
      <c r="M490" s="40" t="s">
        <v>7945</v>
      </c>
      <c r="N490" s="40">
        <v>100</v>
      </c>
    </row>
    <row r="491" spans="1:15" hidden="1">
      <c r="A491" s="48" t="s">
        <v>8318</v>
      </c>
      <c r="B491" s="40" t="s">
        <v>108</v>
      </c>
      <c r="C491" s="48" t="s">
        <v>65</v>
      </c>
      <c r="D491" s="48" t="s">
        <v>24</v>
      </c>
      <c r="E491" s="48" t="s">
        <v>66</v>
      </c>
      <c r="F491" s="41" t="s">
        <v>55</v>
      </c>
      <c r="G491" s="48" t="s">
        <v>8319</v>
      </c>
      <c r="H491" s="40" t="s">
        <v>7904</v>
      </c>
      <c r="I491" s="40" t="s">
        <v>7907</v>
      </c>
      <c r="J491" s="43">
        <f>K490</f>
        <v>42056</v>
      </c>
      <c r="K491" s="43">
        <f>J491+5</f>
        <v>42061</v>
      </c>
      <c r="L491" s="40" t="s">
        <v>7</v>
      </c>
      <c r="M491" s="48" t="s">
        <v>7945</v>
      </c>
      <c r="N491" s="40">
        <v>100</v>
      </c>
    </row>
    <row r="492" spans="1:15" hidden="1">
      <c r="A492" s="48" t="s">
        <v>8318</v>
      </c>
      <c r="B492" s="40" t="s">
        <v>108</v>
      </c>
      <c r="C492" s="48" t="s">
        <v>65</v>
      </c>
      <c r="D492" s="48" t="s">
        <v>24</v>
      </c>
      <c r="E492" s="48" t="s">
        <v>66</v>
      </c>
      <c r="F492" s="41" t="s">
        <v>55</v>
      </c>
      <c r="G492" s="48" t="s">
        <v>8319</v>
      </c>
      <c r="H492" s="40" t="s">
        <v>7904</v>
      </c>
      <c r="I492" s="40" t="s">
        <v>8172</v>
      </c>
      <c r="J492" s="43">
        <f>K491</f>
        <v>42061</v>
      </c>
      <c r="K492" s="67">
        <f>J492+1</f>
        <v>42062</v>
      </c>
      <c r="L492" s="40" t="s">
        <v>7</v>
      </c>
      <c r="M492" s="48" t="s">
        <v>7945</v>
      </c>
      <c r="N492" s="40">
        <v>100</v>
      </c>
      <c r="O492" s="56" t="s">
        <v>17</v>
      </c>
    </row>
    <row r="493" spans="1:15" hidden="1">
      <c r="A493" s="49" t="s">
        <v>8188</v>
      </c>
      <c r="B493" s="41" t="s">
        <v>52</v>
      </c>
      <c r="C493" s="49" t="s">
        <v>52</v>
      </c>
      <c r="D493" s="47" t="s">
        <v>26</v>
      </c>
      <c r="E493" s="49"/>
      <c r="F493" s="41" t="s">
        <v>5399</v>
      </c>
      <c r="G493" s="49" t="s">
        <v>8189</v>
      </c>
      <c r="H493" s="41" t="s">
        <v>1048</v>
      </c>
      <c r="I493" s="41" t="s">
        <v>7888</v>
      </c>
      <c r="J493" s="41"/>
      <c r="K493" s="40"/>
    </row>
    <row r="494" spans="1:15" hidden="1">
      <c r="A494" s="49" t="s">
        <v>8188</v>
      </c>
      <c r="B494" s="41" t="s">
        <v>52</v>
      </c>
      <c r="C494" s="49" t="s">
        <v>52</v>
      </c>
      <c r="D494" s="47" t="s">
        <v>26</v>
      </c>
      <c r="E494" s="49"/>
      <c r="F494" s="41" t="s">
        <v>5399</v>
      </c>
      <c r="G494" s="49" t="s">
        <v>8189</v>
      </c>
      <c r="H494" s="41" t="s">
        <v>1048</v>
      </c>
      <c r="I494" s="41" t="s">
        <v>8244</v>
      </c>
      <c r="J494" s="42">
        <v>42005</v>
      </c>
      <c r="K494" s="40"/>
    </row>
    <row r="495" spans="1:15" hidden="1">
      <c r="A495" s="49" t="s">
        <v>8188</v>
      </c>
      <c r="B495" s="41" t="s">
        <v>52</v>
      </c>
      <c r="C495" s="49" t="s">
        <v>52</v>
      </c>
      <c r="D495" s="47" t="s">
        <v>26</v>
      </c>
      <c r="E495" s="49"/>
      <c r="F495" s="41" t="s">
        <v>5399</v>
      </c>
      <c r="G495" s="49" t="s">
        <v>8189</v>
      </c>
      <c r="H495" s="41" t="s">
        <v>1048</v>
      </c>
      <c r="I495" s="41" t="s">
        <v>7889</v>
      </c>
      <c r="J495" s="42">
        <v>42369</v>
      </c>
      <c r="K495" s="40"/>
    </row>
    <row r="496" spans="1:15" hidden="1">
      <c r="A496" s="49" t="s">
        <v>8188</v>
      </c>
      <c r="B496" s="41" t="s">
        <v>52</v>
      </c>
      <c r="C496" s="49" t="s">
        <v>52</v>
      </c>
      <c r="D496" s="47" t="s">
        <v>26</v>
      </c>
      <c r="E496" s="49"/>
      <c r="F496" s="41" t="s">
        <v>5399</v>
      </c>
      <c r="G496" s="49" t="s">
        <v>8189</v>
      </c>
      <c r="H496" s="41" t="s">
        <v>1048</v>
      </c>
      <c r="I496" s="41" t="s">
        <v>7890</v>
      </c>
      <c r="J496" s="41"/>
      <c r="K496" s="40"/>
    </row>
    <row r="497" spans="1:15" hidden="1">
      <c r="A497" s="49" t="s">
        <v>8188</v>
      </c>
      <c r="B497" s="41" t="s">
        <v>52</v>
      </c>
      <c r="C497" s="49" t="s">
        <v>52</v>
      </c>
      <c r="D497" s="47" t="s">
        <v>26</v>
      </c>
      <c r="E497" s="49"/>
      <c r="F497" s="41" t="s">
        <v>5399</v>
      </c>
      <c r="G497" s="49" t="s">
        <v>8189</v>
      </c>
      <c r="H497" s="41" t="s">
        <v>1048</v>
      </c>
      <c r="I497" s="41" t="s">
        <v>7891</v>
      </c>
      <c r="J497" s="41"/>
      <c r="K497" s="40"/>
    </row>
    <row r="498" spans="1:15" hidden="1">
      <c r="A498" s="49" t="s">
        <v>8188</v>
      </c>
      <c r="B498" s="41" t="s">
        <v>52</v>
      </c>
      <c r="C498" s="49" t="s">
        <v>52</v>
      </c>
      <c r="D498" s="47" t="s">
        <v>26</v>
      </c>
      <c r="E498" s="49"/>
      <c r="F498" s="41" t="s">
        <v>5399</v>
      </c>
      <c r="G498" s="49" t="s">
        <v>8189</v>
      </c>
      <c r="H498" s="41" t="s">
        <v>1048</v>
      </c>
      <c r="I498" s="41" t="s">
        <v>7892</v>
      </c>
      <c r="J498" s="41"/>
      <c r="K498" s="40"/>
    </row>
    <row r="499" spans="1:15" hidden="1">
      <c r="A499" s="49" t="s">
        <v>8188</v>
      </c>
      <c r="B499" s="41" t="s">
        <v>52</v>
      </c>
      <c r="C499" s="49" t="s">
        <v>52</v>
      </c>
      <c r="D499" s="47" t="s">
        <v>26</v>
      </c>
      <c r="E499" s="49"/>
      <c r="F499" s="41" t="s">
        <v>5399</v>
      </c>
      <c r="G499" s="49" t="s">
        <v>8189</v>
      </c>
      <c r="H499" s="41" t="s">
        <v>1048</v>
      </c>
      <c r="I499" s="41" t="s">
        <v>7893</v>
      </c>
      <c r="J499" s="41"/>
      <c r="K499" s="40"/>
    </row>
    <row r="500" spans="1:15" hidden="1">
      <c r="A500" s="49" t="s">
        <v>8188</v>
      </c>
      <c r="B500" s="41" t="s">
        <v>52</v>
      </c>
      <c r="C500" s="49" t="s">
        <v>52</v>
      </c>
      <c r="D500" s="47" t="s">
        <v>26</v>
      </c>
      <c r="E500" s="49"/>
      <c r="F500" s="41" t="s">
        <v>5399</v>
      </c>
      <c r="G500" s="49" t="s">
        <v>8189</v>
      </c>
      <c r="H500" s="41" t="s">
        <v>1048</v>
      </c>
      <c r="I500" s="41" t="s">
        <v>7894</v>
      </c>
      <c r="J500" s="41"/>
      <c r="K500" s="40"/>
    </row>
    <row r="501" spans="1:15" hidden="1">
      <c r="A501" s="48" t="s">
        <v>8188</v>
      </c>
      <c r="B501" s="40" t="s">
        <v>52</v>
      </c>
      <c r="C501" s="48" t="s">
        <v>52</v>
      </c>
      <c r="D501" s="47" t="s">
        <v>26</v>
      </c>
      <c r="F501" s="41" t="s">
        <v>5399</v>
      </c>
      <c r="G501" s="48" t="s">
        <v>8189</v>
      </c>
      <c r="H501" s="40" t="s">
        <v>7895</v>
      </c>
      <c r="I501" s="40" t="s">
        <v>8245</v>
      </c>
      <c r="J501" s="43">
        <f>J494</f>
        <v>42005</v>
      </c>
      <c r="K501" s="43">
        <f>J501+30</f>
        <v>42035</v>
      </c>
      <c r="L501" s="40" t="s">
        <v>8173</v>
      </c>
      <c r="M501" s="48" t="s">
        <v>14</v>
      </c>
      <c r="N501" s="48">
        <v>100</v>
      </c>
    </row>
    <row r="502" spans="1:15">
      <c r="A502" s="48" t="s">
        <v>8188</v>
      </c>
      <c r="B502" s="40" t="s">
        <v>52</v>
      </c>
      <c r="C502" s="48" t="s">
        <v>52</v>
      </c>
      <c r="D502" s="47" t="s">
        <v>26</v>
      </c>
      <c r="F502" s="41" t="s">
        <v>5399</v>
      </c>
      <c r="G502" s="48" t="s">
        <v>8189</v>
      </c>
      <c r="H502" s="40" t="s">
        <v>7898</v>
      </c>
      <c r="I502" s="40" t="s">
        <v>8247</v>
      </c>
      <c r="J502" s="43">
        <f t="shared" ref="J502:J507" si="9">K501</f>
        <v>42035</v>
      </c>
      <c r="K502" s="43">
        <f>J502+5</f>
        <v>42040</v>
      </c>
      <c r="L502" s="40" t="s">
        <v>8173</v>
      </c>
      <c r="M502" s="48" t="s">
        <v>145</v>
      </c>
      <c r="N502" s="48">
        <v>100</v>
      </c>
      <c r="O502" s="39" t="s">
        <v>8263</v>
      </c>
    </row>
    <row r="503" spans="1:15" hidden="1">
      <c r="A503" s="48" t="s">
        <v>8188</v>
      </c>
      <c r="B503" s="40" t="s">
        <v>52</v>
      </c>
      <c r="C503" s="48" t="s">
        <v>52</v>
      </c>
      <c r="D503" s="47" t="s">
        <v>26</v>
      </c>
      <c r="F503" s="41" t="s">
        <v>5399</v>
      </c>
      <c r="G503" s="48" t="s">
        <v>8189</v>
      </c>
      <c r="H503" s="40" t="s">
        <v>8253</v>
      </c>
      <c r="I503" s="40" t="s">
        <v>8254</v>
      </c>
      <c r="J503" s="43">
        <f t="shared" si="9"/>
        <v>42040</v>
      </c>
      <c r="K503" s="43">
        <f>J503+30</f>
        <v>42070</v>
      </c>
      <c r="L503" s="40" t="s">
        <v>8173</v>
      </c>
      <c r="M503" s="48" t="s">
        <v>98</v>
      </c>
      <c r="N503" s="48">
        <v>100</v>
      </c>
      <c r="O503" s="39"/>
    </row>
    <row r="504" spans="1:15" hidden="1">
      <c r="A504" s="48" t="s">
        <v>8188</v>
      </c>
      <c r="B504" s="40" t="s">
        <v>52</v>
      </c>
      <c r="C504" s="48" t="s">
        <v>52</v>
      </c>
      <c r="D504" s="47" t="s">
        <v>26</v>
      </c>
      <c r="F504" s="41" t="s">
        <v>5399</v>
      </c>
      <c r="G504" s="48" t="s">
        <v>8189</v>
      </c>
      <c r="H504" s="40" t="s">
        <v>8256</v>
      </c>
      <c r="I504" s="40" t="s">
        <v>8257</v>
      </c>
      <c r="J504" s="43">
        <f t="shared" si="9"/>
        <v>42070</v>
      </c>
      <c r="K504" s="43">
        <f>K503+10</f>
        <v>42080</v>
      </c>
      <c r="L504" s="40" t="s">
        <v>8173</v>
      </c>
      <c r="M504" s="48" t="s">
        <v>14</v>
      </c>
      <c r="N504" s="48" t="s">
        <v>84</v>
      </c>
      <c r="O504" s="39"/>
    </row>
    <row r="505" spans="1:15" hidden="1">
      <c r="A505" s="48" t="s">
        <v>8188</v>
      </c>
      <c r="B505" s="40" t="s">
        <v>52</v>
      </c>
      <c r="C505" s="48" t="s">
        <v>52</v>
      </c>
      <c r="D505" s="47" t="s">
        <v>26</v>
      </c>
      <c r="F505" s="41" t="s">
        <v>5399</v>
      </c>
      <c r="G505" s="48" t="s">
        <v>8189</v>
      </c>
      <c r="H505" s="40" t="s">
        <v>8256</v>
      </c>
      <c r="I505" s="40" t="s">
        <v>8249</v>
      </c>
      <c r="J505" s="43">
        <f t="shared" si="9"/>
        <v>42080</v>
      </c>
      <c r="K505" s="43">
        <f>J505+10</f>
        <v>42090</v>
      </c>
      <c r="L505" s="40" t="s">
        <v>8173</v>
      </c>
      <c r="M505" s="48" t="s">
        <v>14</v>
      </c>
      <c r="N505" s="48" t="s">
        <v>84</v>
      </c>
      <c r="O505" s="39"/>
    </row>
    <row r="506" spans="1:15" hidden="1">
      <c r="A506" s="48" t="s">
        <v>8188</v>
      </c>
      <c r="B506" s="40" t="s">
        <v>52</v>
      </c>
      <c r="C506" s="48" t="s">
        <v>52</v>
      </c>
      <c r="D506" s="47" t="s">
        <v>26</v>
      </c>
      <c r="F506" s="41" t="s">
        <v>5399</v>
      </c>
      <c r="G506" s="48" t="s">
        <v>8189</v>
      </c>
      <c r="H506" s="40" t="s">
        <v>8256</v>
      </c>
      <c r="I506" s="40" t="s">
        <v>7907</v>
      </c>
      <c r="J506" s="43">
        <f t="shared" si="9"/>
        <v>42090</v>
      </c>
      <c r="K506" s="43">
        <f>J506+5</f>
        <v>42095</v>
      </c>
      <c r="L506" s="40" t="s">
        <v>8173</v>
      </c>
      <c r="M506" s="48" t="s">
        <v>14</v>
      </c>
      <c r="N506" s="48" t="s">
        <v>84</v>
      </c>
      <c r="O506" s="39"/>
    </row>
    <row r="507" spans="1:15" hidden="1">
      <c r="A507" s="48" t="s">
        <v>8188</v>
      </c>
      <c r="B507" s="40" t="s">
        <v>52</v>
      </c>
      <c r="C507" s="48" t="s">
        <v>52</v>
      </c>
      <c r="D507" s="47" t="s">
        <v>26</v>
      </c>
      <c r="F507" s="41" t="s">
        <v>5399</v>
      </c>
      <c r="G507" s="48" t="s">
        <v>8189</v>
      </c>
      <c r="H507" s="40" t="s">
        <v>8256</v>
      </c>
      <c r="I507" s="40" t="s">
        <v>8259</v>
      </c>
      <c r="J507" s="43">
        <f t="shared" si="9"/>
        <v>42095</v>
      </c>
      <c r="K507" s="43">
        <f>J507</f>
        <v>42095</v>
      </c>
      <c r="L507" s="40" t="s">
        <v>8173</v>
      </c>
      <c r="M507" s="48" t="s">
        <v>14</v>
      </c>
      <c r="N507" s="48">
        <v>100</v>
      </c>
      <c r="O507" s="39"/>
    </row>
    <row r="508" spans="1:15" hidden="1">
      <c r="A508" s="48" t="s">
        <v>8188</v>
      </c>
      <c r="B508" s="40" t="s">
        <v>52</v>
      </c>
      <c r="C508" s="48" t="s">
        <v>52</v>
      </c>
      <c r="D508" s="47" t="s">
        <v>26</v>
      </c>
      <c r="F508" s="41" t="s">
        <v>5399</v>
      </c>
      <c r="G508" s="48" t="s">
        <v>8189</v>
      </c>
      <c r="H508" s="65" t="s">
        <v>8261</v>
      </c>
      <c r="I508" s="40" t="s">
        <v>8262</v>
      </c>
      <c r="J508" s="43">
        <f>K505</f>
        <v>42090</v>
      </c>
      <c r="K508" s="43">
        <f>J508+5</f>
        <v>42095</v>
      </c>
      <c r="L508" s="40" t="s">
        <v>8173</v>
      </c>
      <c r="M508" s="48" t="s">
        <v>145</v>
      </c>
      <c r="N508" s="48">
        <v>100</v>
      </c>
    </row>
    <row r="509" spans="1:15" hidden="1">
      <c r="A509" s="48" t="s">
        <v>8188</v>
      </c>
      <c r="B509" s="40" t="s">
        <v>52</v>
      </c>
      <c r="C509" s="48" t="s">
        <v>52</v>
      </c>
      <c r="D509" s="47" t="s">
        <v>26</v>
      </c>
      <c r="F509" s="41" t="s">
        <v>5399</v>
      </c>
      <c r="G509" s="48" t="s">
        <v>8189</v>
      </c>
      <c r="H509" s="40" t="s">
        <v>8264</v>
      </c>
      <c r="I509" s="40" t="s">
        <v>8265</v>
      </c>
      <c r="J509" s="43">
        <f>K508</f>
        <v>42095</v>
      </c>
      <c r="K509" s="43">
        <f>J495-21</f>
        <v>42348</v>
      </c>
      <c r="L509" s="40" t="s">
        <v>8173</v>
      </c>
      <c r="M509" s="48" t="s">
        <v>98</v>
      </c>
      <c r="N509" s="48">
        <v>100</v>
      </c>
      <c r="O509" s="39"/>
    </row>
    <row r="510" spans="1:15" hidden="1">
      <c r="A510" s="48" t="s">
        <v>8188</v>
      </c>
      <c r="B510" s="40" t="s">
        <v>52</v>
      </c>
      <c r="C510" s="48" t="s">
        <v>52</v>
      </c>
      <c r="D510" s="47" t="s">
        <v>26</v>
      </c>
      <c r="F510" s="41" t="s">
        <v>5399</v>
      </c>
      <c r="G510" s="48" t="s">
        <v>8189</v>
      </c>
      <c r="H510" s="40" t="s">
        <v>8261</v>
      </c>
      <c r="I510" s="40" t="s">
        <v>8266</v>
      </c>
      <c r="J510" s="43">
        <f>K509</f>
        <v>42348</v>
      </c>
      <c r="K510" s="43">
        <f>J510</f>
        <v>42348</v>
      </c>
      <c r="L510" s="40" t="s">
        <v>8173</v>
      </c>
      <c r="M510" s="48" t="s">
        <v>145</v>
      </c>
      <c r="N510" s="48">
        <v>100</v>
      </c>
      <c r="O510" s="39"/>
    </row>
    <row r="511" spans="1:15" hidden="1">
      <c r="A511" s="48" t="s">
        <v>8188</v>
      </c>
      <c r="B511" s="40" t="s">
        <v>52</v>
      </c>
      <c r="C511" s="48" t="s">
        <v>52</v>
      </c>
      <c r="D511" s="47" t="s">
        <v>26</v>
      </c>
      <c r="F511" s="41" t="s">
        <v>5399</v>
      </c>
      <c r="G511" s="48" t="s">
        <v>8189</v>
      </c>
      <c r="H511" s="40" t="s">
        <v>7904</v>
      </c>
      <c r="I511" s="40" t="s">
        <v>8267</v>
      </c>
      <c r="J511" s="43">
        <f>K509</f>
        <v>42348</v>
      </c>
      <c r="K511" s="43">
        <f>J511+5</f>
        <v>42353</v>
      </c>
      <c r="L511" s="40" t="s">
        <v>8173</v>
      </c>
      <c r="M511" s="48" t="s">
        <v>14</v>
      </c>
      <c r="N511" s="48" t="s">
        <v>84</v>
      </c>
    </row>
    <row r="512" spans="1:15" hidden="1">
      <c r="A512" s="48" t="s">
        <v>8188</v>
      </c>
      <c r="B512" s="40" t="s">
        <v>52</v>
      </c>
      <c r="C512" s="48" t="s">
        <v>52</v>
      </c>
      <c r="D512" s="47" t="s">
        <v>26</v>
      </c>
      <c r="F512" s="41" t="s">
        <v>5399</v>
      </c>
      <c r="G512" s="48" t="s">
        <v>8189</v>
      </c>
      <c r="H512" s="40" t="s">
        <v>7904</v>
      </c>
      <c r="I512" s="40" t="s">
        <v>8268</v>
      </c>
      <c r="J512" s="43">
        <f>K511</f>
        <v>42353</v>
      </c>
      <c r="K512" s="43">
        <f>J512+5</f>
        <v>42358</v>
      </c>
      <c r="L512" s="40" t="s">
        <v>8173</v>
      </c>
      <c r="M512" s="48" t="s">
        <v>14</v>
      </c>
      <c r="N512" s="48" t="s">
        <v>84</v>
      </c>
      <c r="O512" s="39"/>
    </row>
    <row r="513" spans="1:15" hidden="1">
      <c r="A513" s="48" t="s">
        <v>8188</v>
      </c>
      <c r="B513" s="40" t="s">
        <v>52</v>
      </c>
      <c r="C513" s="48" t="s">
        <v>52</v>
      </c>
      <c r="D513" s="47" t="s">
        <v>26</v>
      </c>
      <c r="F513" s="41" t="s">
        <v>5399</v>
      </c>
      <c r="G513" s="48" t="s">
        <v>8189</v>
      </c>
      <c r="H513" s="40" t="s">
        <v>7904</v>
      </c>
      <c r="I513" s="40" t="s">
        <v>8269</v>
      </c>
      <c r="J513" s="43">
        <f>K512</f>
        <v>42358</v>
      </c>
      <c r="K513" s="43">
        <f>J513+5</f>
        <v>42363</v>
      </c>
      <c r="L513" s="40" t="s">
        <v>8173</v>
      </c>
      <c r="M513" s="48" t="s">
        <v>14</v>
      </c>
      <c r="N513" s="48" t="s">
        <v>84</v>
      </c>
      <c r="O513" s="39"/>
    </row>
    <row r="514" spans="1:15" hidden="1">
      <c r="A514" s="49" t="s">
        <v>8188</v>
      </c>
      <c r="B514" s="41" t="s">
        <v>52</v>
      </c>
      <c r="C514" s="49" t="s">
        <v>52</v>
      </c>
      <c r="D514" s="47" t="s">
        <v>26</v>
      </c>
      <c r="E514" s="41"/>
      <c r="F514" s="41" t="s">
        <v>5399</v>
      </c>
      <c r="G514" s="49" t="s">
        <v>8320</v>
      </c>
      <c r="H514" s="41" t="s">
        <v>1048</v>
      </c>
      <c r="I514" s="41" t="s">
        <v>7888</v>
      </c>
      <c r="J514" s="41"/>
      <c r="K514" s="40"/>
    </row>
    <row r="515" spans="1:15" hidden="1">
      <c r="A515" s="49" t="s">
        <v>8188</v>
      </c>
      <c r="B515" s="41" t="s">
        <v>52</v>
      </c>
      <c r="C515" s="49" t="s">
        <v>52</v>
      </c>
      <c r="D515" s="47" t="s">
        <v>26</v>
      </c>
      <c r="E515" s="41"/>
      <c r="F515" s="41" t="s">
        <v>5399</v>
      </c>
      <c r="G515" s="49" t="s">
        <v>8320</v>
      </c>
      <c r="H515" s="41" t="s">
        <v>1048</v>
      </c>
      <c r="I515" s="41" t="s">
        <v>8244</v>
      </c>
      <c r="J515" s="42">
        <v>42005</v>
      </c>
      <c r="K515" s="40"/>
    </row>
    <row r="516" spans="1:15" hidden="1">
      <c r="A516" s="49" t="s">
        <v>8188</v>
      </c>
      <c r="B516" s="41" t="s">
        <v>52</v>
      </c>
      <c r="C516" s="49" t="s">
        <v>52</v>
      </c>
      <c r="D516" s="47" t="s">
        <v>26</v>
      </c>
      <c r="E516" s="41"/>
      <c r="F516" s="41" t="s">
        <v>5399</v>
      </c>
      <c r="G516" s="49" t="s">
        <v>8320</v>
      </c>
      <c r="H516" s="41" t="s">
        <v>1048</v>
      </c>
      <c r="I516" s="41" t="s">
        <v>7889</v>
      </c>
      <c r="J516" s="42">
        <v>42369</v>
      </c>
      <c r="K516" s="40"/>
    </row>
    <row r="517" spans="1:15" hidden="1">
      <c r="A517" s="49" t="s">
        <v>8188</v>
      </c>
      <c r="B517" s="41" t="s">
        <v>52</v>
      </c>
      <c r="C517" s="49" t="s">
        <v>52</v>
      </c>
      <c r="D517" s="47" t="s">
        <v>26</v>
      </c>
      <c r="E517" s="41"/>
      <c r="F517" s="41" t="s">
        <v>5399</v>
      </c>
      <c r="G517" s="49" t="s">
        <v>8320</v>
      </c>
      <c r="H517" s="41" t="s">
        <v>1048</v>
      </c>
      <c r="I517" s="41" t="s">
        <v>7890</v>
      </c>
      <c r="J517" s="41"/>
      <c r="K517" s="40"/>
    </row>
    <row r="518" spans="1:15" hidden="1">
      <c r="A518" s="49" t="s">
        <v>8188</v>
      </c>
      <c r="B518" s="41" t="s">
        <v>52</v>
      </c>
      <c r="C518" s="49" t="s">
        <v>52</v>
      </c>
      <c r="D518" s="47" t="s">
        <v>26</v>
      </c>
      <c r="E518" s="41"/>
      <c r="F518" s="41" t="s">
        <v>5399</v>
      </c>
      <c r="G518" s="49" t="s">
        <v>8320</v>
      </c>
      <c r="H518" s="41" t="s">
        <v>1048</v>
      </c>
      <c r="I518" s="41" t="s">
        <v>7891</v>
      </c>
      <c r="J518" s="41"/>
      <c r="K518" s="40"/>
    </row>
    <row r="519" spans="1:15" hidden="1">
      <c r="A519" s="49" t="s">
        <v>8188</v>
      </c>
      <c r="B519" s="41" t="s">
        <v>52</v>
      </c>
      <c r="C519" s="49" t="s">
        <v>52</v>
      </c>
      <c r="D519" s="47" t="s">
        <v>26</v>
      </c>
      <c r="E519" s="41"/>
      <c r="F519" s="41" t="s">
        <v>5399</v>
      </c>
      <c r="G519" s="49" t="s">
        <v>8320</v>
      </c>
      <c r="H519" s="41" t="s">
        <v>1048</v>
      </c>
      <c r="I519" s="41" t="s">
        <v>7892</v>
      </c>
      <c r="J519" s="41"/>
      <c r="K519" s="40"/>
    </row>
    <row r="520" spans="1:15" hidden="1">
      <c r="A520" s="49" t="s">
        <v>8188</v>
      </c>
      <c r="B520" s="41" t="s">
        <v>52</v>
      </c>
      <c r="C520" s="49" t="s">
        <v>52</v>
      </c>
      <c r="D520" s="47" t="s">
        <v>26</v>
      </c>
      <c r="E520" s="41"/>
      <c r="F520" s="41" t="s">
        <v>5399</v>
      </c>
      <c r="G520" s="49" t="s">
        <v>8320</v>
      </c>
      <c r="H520" s="41" t="s">
        <v>1048</v>
      </c>
      <c r="I520" s="41" t="s">
        <v>7893</v>
      </c>
      <c r="J520" s="41"/>
      <c r="K520" s="40"/>
    </row>
    <row r="521" spans="1:15" hidden="1">
      <c r="A521" s="49" t="s">
        <v>8188</v>
      </c>
      <c r="B521" s="41" t="s">
        <v>52</v>
      </c>
      <c r="C521" s="49" t="s">
        <v>52</v>
      </c>
      <c r="D521" s="47" t="s">
        <v>26</v>
      </c>
      <c r="E521" s="41"/>
      <c r="F521" s="41" t="s">
        <v>5399</v>
      </c>
      <c r="G521" s="49" t="s">
        <v>8320</v>
      </c>
      <c r="H521" s="41" t="s">
        <v>1048</v>
      </c>
      <c r="I521" s="41" t="s">
        <v>7894</v>
      </c>
      <c r="J521" s="41"/>
      <c r="K521" s="40"/>
    </row>
    <row r="522" spans="1:15" hidden="1">
      <c r="A522" s="48" t="s">
        <v>8188</v>
      </c>
      <c r="B522" s="40" t="s">
        <v>52</v>
      </c>
      <c r="C522" s="48" t="s">
        <v>52</v>
      </c>
      <c r="D522" s="47" t="s">
        <v>26</v>
      </c>
      <c r="E522" s="40"/>
      <c r="F522" s="41" t="s">
        <v>5399</v>
      </c>
      <c r="G522" s="48" t="s">
        <v>8320</v>
      </c>
      <c r="H522" s="40" t="s">
        <v>7895</v>
      </c>
      <c r="I522" s="40" t="s">
        <v>8245</v>
      </c>
      <c r="J522" s="43">
        <f>J515</f>
        <v>42005</v>
      </c>
      <c r="K522" s="43">
        <f>J522+30</f>
        <v>42035</v>
      </c>
      <c r="L522" s="40" t="s">
        <v>8173</v>
      </c>
      <c r="M522" s="48" t="s">
        <v>5488</v>
      </c>
      <c r="N522" s="48">
        <v>100</v>
      </c>
      <c r="O522" s="39" t="s">
        <v>8263</v>
      </c>
    </row>
    <row r="523" spans="1:15">
      <c r="A523" s="48" t="s">
        <v>8188</v>
      </c>
      <c r="B523" s="40" t="s">
        <v>52</v>
      </c>
      <c r="C523" s="48" t="s">
        <v>52</v>
      </c>
      <c r="D523" s="47" t="s">
        <v>26</v>
      </c>
      <c r="E523" s="40"/>
      <c r="F523" s="41" t="s">
        <v>5399</v>
      </c>
      <c r="G523" s="48" t="s">
        <v>8320</v>
      </c>
      <c r="H523" s="40" t="s">
        <v>7898</v>
      </c>
      <c r="I523" s="40" t="s">
        <v>8247</v>
      </c>
      <c r="J523" s="43">
        <f t="shared" ref="J523:J528" si="10">K522</f>
        <v>42035</v>
      </c>
      <c r="K523" s="43">
        <f>J523+5</f>
        <v>42040</v>
      </c>
      <c r="L523" s="40" t="s">
        <v>8173</v>
      </c>
      <c r="M523" s="48" t="s">
        <v>145</v>
      </c>
      <c r="N523" s="48">
        <v>100</v>
      </c>
      <c r="O523" s="39"/>
    </row>
    <row r="524" spans="1:15" hidden="1">
      <c r="A524" s="48" t="s">
        <v>8188</v>
      </c>
      <c r="B524" s="40" t="s">
        <v>52</v>
      </c>
      <c r="C524" s="48" t="s">
        <v>52</v>
      </c>
      <c r="D524" s="47" t="s">
        <v>26</v>
      </c>
      <c r="E524" s="40"/>
      <c r="F524" s="41" t="s">
        <v>5399</v>
      </c>
      <c r="G524" s="48" t="s">
        <v>8320</v>
      </c>
      <c r="H524" s="40" t="s">
        <v>8253</v>
      </c>
      <c r="I524" s="40" t="s">
        <v>8254</v>
      </c>
      <c r="J524" s="43">
        <f t="shared" si="10"/>
        <v>42040</v>
      </c>
      <c r="K524" s="43">
        <f>J524+30</f>
        <v>42070</v>
      </c>
      <c r="L524" s="40" t="s">
        <v>8173</v>
      </c>
      <c r="M524" s="48" t="s">
        <v>5488</v>
      </c>
      <c r="N524" s="48">
        <v>100</v>
      </c>
      <c r="O524" s="39"/>
    </row>
    <row r="525" spans="1:15" hidden="1">
      <c r="A525" s="48" t="s">
        <v>8188</v>
      </c>
      <c r="B525" s="40" t="s">
        <v>52</v>
      </c>
      <c r="C525" s="48" t="s">
        <v>52</v>
      </c>
      <c r="D525" s="47" t="s">
        <v>26</v>
      </c>
      <c r="E525" s="40"/>
      <c r="F525" s="41" t="s">
        <v>5399</v>
      </c>
      <c r="G525" s="48" t="s">
        <v>8320</v>
      </c>
      <c r="H525" s="40" t="s">
        <v>8256</v>
      </c>
      <c r="I525" s="40" t="s">
        <v>8257</v>
      </c>
      <c r="J525" s="43">
        <f t="shared" si="10"/>
        <v>42070</v>
      </c>
      <c r="K525" s="43">
        <f>K524+10</f>
        <v>42080</v>
      </c>
      <c r="L525" s="40" t="s">
        <v>8173</v>
      </c>
      <c r="M525" s="48" t="s">
        <v>5488</v>
      </c>
      <c r="N525" s="48" t="s">
        <v>84</v>
      </c>
      <c r="O525" s="39"/>
    </row>
    <row r="526" spans="1:15" hidden="1">
      <c r="A526" s="48" t="s">
        <v>8188</v>
      </c>
      <c r="B526" s="40" t="s">
        <v>52</v>
      </c>
      <c r="C526" s="48" t="s">
        <v>52</v>
      </c>
      <c r="D526" s="47" t="s">
        <v>26</v>
      </c>
      <c r="E526" s="40"/>
      <c r="F526" s="41" t="s">
        <v>5399</v>
      </c>
      <c r="G526" s="48" t="s">
        <v>8320</v>
      </c>
      <c r="H526" s="40" t="s">
        <v>8256</v>
      </c>
      <c r="I526" s="40" t="s">
        <v>8249</v>
      </c>
      <c r="J526" s="43">
        <f t="shared" si="10"/>
        <v>42080</v>
      </c>
      <c r="K526" s="43">
        <f>J526+10</f>
        <v>42090</v>
      </c>
      <c r="L526" s="40" t="s">
        <v>8173</v>
      </c>
      <c r="M526" s="48" t="s">
        <v>5488</v>
      </c>
      <c r="N526" s="48" t="s">
        <v>84</v>
      </c>
      <c r="O526" s="39"/>
    </row>
    <row r="527" spans="1:15" hidden="1">
      <c r="A527" s="48" t="s">
        <v>8188</v>
      </c>
      <c r="B527" s="40" t="s">
        <v>52</v>
      </c>
      <c r="C527" s="48" t="s">
        <v>52</v>
      </c>
      <c r="D527" s="47" t="s">
        <v>26</v>
      </c>
      <c r="E527" s="40"/>
      <c r="F527" s="41" t="s">
        <v>5399</v>
      </c>
      <c r="G527" s="48" t="s">
        <v>8320</v>
      </c>
      <c r="H527" s="40" t="s">
        <v>8256</v>
      </c>
      <c r="I527" s="40" t="s">
        <v>7907</v>
      </c>
      <c r="J527" s="43">
        <f t="shared" si="10"/>
        <v>42090</v>
      </c>
      <c r="K527" s="43">
        <f>J527+5</f>
        <v>42095</v>
      </c>
      <c r="L527" s="40" t="s">
        <v>8173</v>
      </c>
      <c r="M527" s="48" t="s">
        <v>5488</v>
      </c>
      <c r="N527" s="48" t="s">
        <v>84</v>
      </c>
      <c r="O527" s="39"/>
    </row>
    <row r="528" spans="1:15" hidden="1">
      <c r="A528" s="48" t="s">
        <v>8188</v>
      </c>
      <c r="B528" s="40" t="s">
        <v>52</v>
      </c>
      <c r="C528" s="48" t="s">
        <v>52</v>
      </c>
      <c r="D528" s="47" t="s">
        <v>26</v>
      </c>
      <c r="E528" s="40"/>
      <c r="F528" s="41" t="s">
        <v>5399</v>
      </c>
      <c r="G528" s="48" t="s">
        <v>8320</v>
      </c>
      <c r="H528" s="40" t="s">
        <v>8256</v>
      </c>
      <c r="I528" s="40" t="s">
        <v>8259</v>
      </c>
      <c r="J528" s="43">
        <f t="shared" si="10"/>
        <v>42095</v>
      </c>
      <c r="K528" s="43">
        <f>J528</f>
        <v>42095</v>
      </c>
      <c r="L528" s="40" t="s">
        <v>8173</v>
      </c>
      <c r="M528" s="48" t="s">
        <v>5488</v>
      </c>
      <c r="N528" s="48">
        <v>100</v>
      </c>
      <c r="O528" s="39"/>
    </row>
    <row r="529" spans="1:15" hidden="1">
      <c r="A529" s="48" t="s">
        <v>8188</v>
      </c>
      <c r="B529" s="40" t="s">
        <v>52</v>
      </c>
      <c r="C529" s="48" t="s">
        <v>52</v>
      </c>
      <c r="D529" s="47" t="s">
        <v>26</v>
      </c>
      <c r="E529" s="40"/>
      <c r="F529" s="41" t="s">
        <v>5399</v>
      </c>
      <c r="G529" s="48" t="s">
        <v>8320</v>
      </c>
      <c r="H529" s="65" t="s">
        <v>8261</v>
      </c>
      <c r="I529" s="40" t="s">
        <v>8262</v>
      </c>
      <c r="J529" s="43">
        <f>K526</f>
        <v>42090</v>
      </c>
      <c r="K529" s="43">
        <f>J529+5</f>
        <v>42095</v>
      </c>
      <c r="L529" s="40" t="s">
        <v>8173</v>
      </c>
      <c r="M529" s="48" t="s">
        <v>145</v>
      </c>
      <c r="N529" s="48">
        <v>100</v>
      </c>
      <c r="O529" s="39"/>
    </row>
    <row r="530" spans="1:15" hidden="1">
      <c r="A530" s="48" t="s">
        <v>8188</v>
      </c>
      <c r="B530" s="40" t="s">
        <v>52</v>
      </c>
      <c r="C530" s="48" t="s">
        <v>52</v>
      </c>
      <c r="D530" s="47" t="s">
        <v>26</v>
      </c>
      <c r="E530" s="40"/>
      <c r="F530" s="41" t="s">
        <v>5399</v>
      </c>
      <c r="G530" s="48" t="s">
        <v>8320</v>
      </c>
      <c r="H530" s="40" t="s">
        <v>8264</v>
      </c>
      <c r="I530" s="40" t="s">
        <v>8265</v>
      </c>
      <c r="J530" s="43">
        <f>K529</f>
        <v>42095</v>
      </c>
      <c r="K530" s="43">
        <f>J516-21</f>
        <v>42348</v>
      </c>
      <c r="L530" s="40" t="s">
        <v>8173</v>
      </c>
      <c r="M530" s="48" t="s">
        <v>5488</v>
      </c>
      <c r="N530" s="48">
        <v>100</v>
      </c>
      <c r="O530" s="39"/>
    </row>
    <row r="531" spans="1:15" hidden="1">
      <c r="A531" s="48" t="s">
        <v>8188</v>
      </c>
      <c r="B531" s="40" t="s">
        <v>52</v>
      </c>
      <c r="C531" s="48" t="s">
        <v>52</v>
      </c>
      <c r="D531" s="47" t="s">
        <v>26</v>
      </c>
      <c r="E531" s="40"/>
      <c r="F531" s="41" t="s">
        <v>5399</v>
      </c>
      <c r="G531" s="48" t="s">
        <v>8320</v>
      </c>
      <c r="H531" s="40" t="s">
        <v>8261</v>
      </c>
      <c r="I531" s="40" t="s">
        <v>8266</v>
      </c>
      <c r="J531" s="43">
        <f>K530</f>
        <v>42348</v>
      </c>
      <c r="K531" s="43">
        <f>J531</f>
        <v>42348</v>
      </c>
      <c r="L531" s="40" t="s">
        <v>8173</v>
      </c>
      <c r="M531" s="48" t="s">
        <v>145</v>
      </c>
      <c r="N531" s="48">
        <v>100</v>
      </c>
    </row>
    <row r="532" spans="1:15" hidden="1">
      <c r="A532" s="48" t="s">
        <v>8188</v>
      </c>
      <c r="B532" s="40" t="s">
        <v>52</v>
      </c>
      <c r="C532" s="48" t="s">
        <v>52</v>
      </c>
      <c r="D532" s="47" t="s">
        <v>26</v>
      </c>
      <c r="E532" s="40"/>
      <c r="F532" s="41" t="s">
        <v>5399</v>
      </c>
      <c r="G532" s="48" t="s">
        <v>8320</v>
      </c>
      <c r="H532" s="40" t="s">
        <v>7904</v>
      </c>
      <c r="I532" s="40" t="s">
        <v>8267</v>
      </c>
      <c r="J532" s="43">
        <f>K530</f>
        <v>42348</v>
      </c>
      <c r="K532" s="43">
        <f>J532+5</f>
        <v>42353</v>
      </c>
      <c r="L532" s="40" t="s">
        <v>8173</v>
      </c>
      <c r="M532" s="48" t="s">
        <v>5488</v>
      </c>
      <c r="N532" s="48" t="s">
        <v>84</v>
      </c>
      <c r="O532" s="39"/>
    </row>
    <row r="533" spans="1:15" hidden="1">
      <c r="A533" s="48" t="s">
        <v>8188</v>
      </c>
      <c r="B533" s="40" t="s">
        <v>52</v>
      </c>
      <c r="C533" s="48" t="s">
        <v>52</v>
      </c>
      <c r="D533" s="47" t="s">
        <v>26</v>
      </c>
      <c r="E533" s="40"/>
      <c r="F533" s="41" t="s">
        <v>5399</v>
      </c>
      <c r="G533" s="48" t="s">
        <v>8320</v>
      </c>
      <c r="H533" s="40" t="s">
        <v>7904</v>
      </c>
      <c r="I533" s="40" t="s">
        <v>8268</v>
      </c>
      <c r="J533" s="43">
        <f>K532</f>
        <v>42353</v>
      </c>
      <c r="K533" s="43">
        <f>J533+5</f>
        <v>42358</v>
      </c>
      <c r="L533" s="40" t="s">
        <v>8173</v>
      </c>
      <c r="M533" s="48" t="s">
        <v>5488</v>
      </c>
      <c r="N533" s="48" t="s">
        <v>84</v>
      </c>
      <c r="O533" s="39"/>
    </row>
    <row r="534" spans="1:15" hidden="1">
      <c r="A534" s="48" t="s">
        <v>8188</v>
      </c>
      <c r="B534" s="40" t="s">
        <v>52</v>
      </c>
      <c r="C534" s="48" t="s">
        <v>52</v>
      </c>
      <c r="D534" s="47" t="s">
        <v>26</v>
      </c>
      <c r="E534" s="40"/>
      <c r="F534" s="41" t="s">
        <v>5399</v>
      </c>
      <c r="G534" s="48" t="s">
        <v>8320</v>
      </c>
      <c r="H534" s="40" t="s">
        <v>7904</v>
      </c>
      <c r="I534" s="40" t="s">
        <v>8269</v>
      </c>
      <c r="J534" s="43">
        <f>K533</f>
        <v>42358</v>
      </c>
      <c r="K534" s="43">
        <f>J534+5</f>
        <v>42363</v>
      </c>
      <c r="L534" s="40" t="s">
        <v>8173</v>
      </c>
      <c r="M534" s="48" t="s">
        <v>5488</v>
      </c>
      <c r="N534" s="48" t="s">
        <v>84</v>
      </c>
      <c r="O534" s="39"/>
    </row>
    <row r="535" spans="1:15" hidden="1">
      <c r="A535" s="48" t="s">
        <v>8188</v>
      </c>
      <c r="B535" s="40" t="s">
        <v>52</v>
      </c>
      <c r="C535" s="48" t="s">
        <v>52</v>
      </c>
      <c r="D535" s="47" t="s">
        <v>26</v>
      </c>
      <c r="E535" s="40"/>
      <c r="F535" s="41" t="s">
        <v>5399</v>
      </c>
      <c r="G535" s="48" t="s">
        <v>8320</v>
      </c>
      <c r="H535" s="40" t="s">
        <v>7904</v>
      </c>
      <c r="I535" s="40" t="s">
        <v>8172</v>
      </c>
      <c r="J535" s="43">
        <f>K534</f>
        <v>42363</v>
      </c>
      <c r="K535" s="67">
        <f>J535+1</f>
        <v>42364</v>
      </c>
      <c r="L535" s="40" t="s">
        <v>8173</v>
      </c>
      <c r="M535" s="48" t="s">
        <v>5488</v>
      </c>
      <c r="N535" s="48">
        <v>100</v>
      </c>
      <c r="O535" s="56" t="s">
        <v>17</v>
      </c>
    </row>
    <row r="536" spans="1:15" hidden="1">
      <c r="A536" s="49" t="s">
        <v>8188</v>
      </c>
      <c r="B536" s="41" t="s">
        <v>52</v>
      </c>
      <c r="C536" s="49" t="s">
        <v>52</v>
      </c>
      <c r="D536" s="47" t="s">
        <v>26</v>
      </c>
      <c r="E536" s="41"/>
      <c r="F536" s="41" t="s">
        <v>5399</v>
      </c>
      <c r="G536" s="49" t="s">
        <v>8321</v>
      </c>
      <c r="H536" s="41" t="s">
        <v>1048</v>
      </c>
      <c r="I536" s="41" t="s">
        <v>7888</v>
      </c>
      <c r="J536" s="41"/>
      <c r="K536" s="40"/>
    </row>
    <row r="537" spans="1:15" hidden="1">
      <c r="A537" s="49" t="s">
        <v>8188</v>
      </c>
      <c r="B537" s="41" t="s">
        <v>52</v>
      </c>
      <c r="C537" s="49" t="s">
        <v>52</v>
      </c>
      <c r="D537" s="47" t="s">
        <v>26</v>
      </c>
      <c r="E537" s="41"/>
      <c r="F537" s="41" t="s">
        <v>5399</v>
      </c>
      <c r="G537" s="49" t="s">
        <v>8321</v>
      </c>
      <c r="H537" s="41" t="s">
        <v>1048</v>
      </c>
      <c r="I537" s="41" t="s">
        <v>8244</v>
      </c>
      <c r="J537" s="42">
        <v>42005</v>
      </c>
      <c r="K537" s="40"/>
    </row>
    <row r="538" spans="1:15" hidden="1">
      <c r="A538" s="49" t="s">
        <v>8188</v>
      </c>
      <c r="B538" s="41" t="s">
        <v>52</v>
      </c>
      <c r="C538" s="49" t="s">
        <v>52</v>
      </c>
      <c r="D538" s="47" t="s">
        <v>26</v>
      </c>
      <c r="E538" s="41"/>
      <c r="F538" s="41" t="s">
        <v>5399</v>
      </c>
      <c r="G538" s="49" t="s">
        <v>8321</v>
      </c>
      <c r="H538" s="41" t="s">
        <v>1048</v>
      </c>
      <c r="I538" s="41" t="s">
        <v>7889</v>
      </c>
      <c r="J538" s="42">
        <v>42369</v>
      </c>
      <c r="K538" s="40"/>
    </row>
    <row r="539" spans="1:15" hidden="1">
      <c r="A539" s="49" t="s">
        <v>8188</v>
      </c>
      <c r="B539" s="41" t="s">
        <v>52</v>
      </c>
      <c r="C539" s="49" t="s">
        <v>52</v>
      </c>
      <c r="D539" s="47" t="s">
        <v>26</v>
      </c>
      <c r="E539" s="41"/>
      <c r="F539" s="41" t="s">
        <v>5399</v>
      </c>
      <c r="G539" s="49" t="s">
        <v>8321</v>
      </c>
      <c r="H539" s="41" t="s">
        <v>1048</v>
      </c>
      <c r="I539" s="41" t="s">
        <v>7890</v>
      </c>
      <c r="J539" s="41"/>
      <c r="K539" s="40"/>
    </row>
    <row r="540" spans="1:15" hidden="1">
      <c r="A540" s="49" t="s">
        <v>8188</v>
      </c>
      <c r="B540" s="41" t="s">
        <v>52</v>
      </c>
      <c r="C540" s="49" t="s">
        <v>52</v>
      </c>
      <c r="D540" s="47" t="s">
        <v>26</v>
      </c>
      <c r="E540" s="41"/>
      <c r="F540" s="41" t="s">
        <v>5399</v>
      </c>
      <c r="G540" s="49" t="s">
        <v>8321</v>
      </c>
      <c r="H540" s="41" t="s">
        <v>1048</v>
      </c>
      <c r="I540" s="41" t="s">
        <v>7891</v>
      </c>
      <c r="J540" s="41"/>
      <c r="K540" s="40"/>
    </row>
    <row r="541" spans="1:15" hidden="1">
      <c r="A541" s="49" t="s">
        <v>8188</v>
      </c>
      <c r="B541" s="41" t="s">
        <v>52</v>
      </c>
      <c r="C541" s="49" t="s">
        <v>52</v>
      </c>
      <c r="D541" s="47" t="s">
        <v>26</v>
      </c>
      <c r="E541" s="41"/>
      <c r="F541" s="41" t="s">
        <v>5399</v>
      </c>
      <c r="G541" s="49" t="s">
        <v>8321</v>
      </c>
      <c r="H541" s="41" t="s">
        <v>1048</v>
      </c>
      <c r="I541" s="41" t="s">
        <v>7892</v>
      </c>
      <c r="J541" s="41"/>
      <c r="K541" s="40"/>
    </row>
    <row r="542" spans="1:15" hidden="1">
      <c r="A542" s="49" t="s">
        <v>8188</v>
      </c>
      <c r="B542" s="41" t="s">
        <v>52</v>
      </c>
      <c r="C542" s="49" t="s">
        <v>52</v>
      </c>
      <c r="D542" s="47" t="s">
        <v>26</v>
      </c>
      <c r="E542" s="41"/>
      <c r="F542" s="41" t="s">
        <v>5399</v>
      </c>
      <c r="G542" s="49" t="s">
        <v>8321</v>
      </c>
      <c r="H542" s="41" t="s">
        <v>1048</v>
      </c>
      <c r="I542" s="41" t="s">
        <v>7893</v>
      </c>
      <c r="J542" s="41"/>
      <c r="K542" s="40"/>
    </row>
    <row r="543" spans="1:15" hidden="1">
      <c r="A543" s="49" t="s">
        <v>8188</v>
      </c>
      <c r="B543" s="41" t="s">
        <v>52</v>
      </c>
      <c r="C543" s="49" t="s">
        <v>52</v>
      </c>
      <c r="D543" s="47" t="s">
        <v>26</v>
      </c>
      <c r="E543" s="41"/>
      <c r="F543" s="41" t="s">
        <v>5399</v>
      </c>
      <c r="G543" s="49" t="s">
        <v>8321</v>
      </c>
      <c r="H543" s="41" t="s">
        <v>1048</v>
      </c>
      <c r="I543" s="41" t="s">
        <v>7894</v>
      </c>
      <c r="J543" s="41"/>
      <c r="K543" s="40"/>
    </row>
    <row r="544" spans="1:15" hidden="1">
      <c r="A544" s="48" t="s">
        <v>8188</v>
      </c>
      <c r="B544" s="40" t="s">
        <v>52</v>
      </c>
      <c r="C544" s="48" t="s">
        <v>52</v>
      </c>
      <c r="D544" s="47" t="s">
        <v>26</v>
      </c>
      <c r="E544" s="40"/>
      <c r="F544" s="41" t="s">
        <v>5399</v>
      </c>
      <c r="G544" s="48" t="s">
        <v>8321</v>
      </c>
      <c r="H544" s="40" t="s">
        <v>7895</v>
      </c>
      <c r="I544" s="40" t="s">
        <v>8245</v>
      </c>
      <c r="J544" s="43">
        <f>J537</f>
        <v>42005</v>
      </c>
      <c r="K544" s="43">
        <f>J544+30</f>
        <v>42035</v>
      </c>
      <c r="L544" s="40" t="s">
        <v>8173</v>
      </c>
      <c r="M544" s="48" t="s">
        <v>5488</v>
      </c>
      <c r="N544" s="48">
        <v>100</v>
      </c>
    </row>
    <row r="545" spans="1:15">
      <c r="A545" s="48" t="s">
        <v>8188</v>
      </c>
      <c r="B545" s="40" t="s">
        <v>52</v>
      </c>
      <c r="C545" s="48" t="s">
        <v>52</v>
      </c>
      <c r="D545" s="47" t="s">
        <v>26</v>
      </c>
      <c r="E545" s="40"/>
      <c r="F545" s="41" t="s">
        <v>5399</v>
      </c>
      <c r="G545" s="48" t="s">
        <v>8321</v>
      </c>
      <c r="H545" s="40" t="s">
        <v>7898</v>
      </c>
      <c r="I545" s="40" t="s">
        <v>8247</v>
      </c>
      <c r="J545" s="43">
        <f t="shared" ref="J545:J550" si="11">K544</f>
        <v>42035</v>
      </c>
      <c r="K545" s="43">
        <f>J545+5</f>
        <v>42040</v>
      </c>
      <c r="L545" s="40" t="s">
        <v>8173</v>
      </c>
      <c r="M545" s="48" t="s">
        <v>145</v>
      </c>
      <c r="N545" s="48" t="s">
        <v>84</v>
      </c>
      <c r="O545" s="39" t="s">
        <v>8263</v>
      </c>
    </row>
    <row r="546" spans="1:15" hidden="1">
      <c r="A546" s="48" t="s">
        <v>8188</v>
      </c>
      <c r="B546" s="40" t="s">
        <v>52</v>
      </c>
      <c r="C546" s="48" t="s">
        <v>52</v>
      </c>
      <c r="D546" s="47" t="s">
        <v>26</v>
      </c>
      <c r="E546" s="40"/>
      <c r="F546" s="41" t="s">
        <v>5399</v>
      </c>
      <c r="G546" s="48" t="s">
        <v>8321</v>
      </c>
      <c r="H546" s="40" t="s">
        <v>8253</v>
      </c>
      <c r="I546" s="40" t="s">
        <v>8254</v>
      </c>
      <c r="J546" s="43">
        <f t="shared" si="11"/>
        <v>42040</v>
      </c>
      <c r="K546" s="43">
        <f>J546+30</f>
        <v>42070</v>
      </c>
      <c r="L546" s="40" t="s">
        <v>8173</v>
      </c>
      <c r="M546" s="48" t="s">
        <v>7945</v>
      </c>
      <c r="N546" s="48" t="s">
        <v>84</v>
      </c>
      <c r="O546" s="39"/>
    </row>
    <row r="547" spans="1:15" hidden="1">
      <c r="A547" s="48" t="s">
        <v>8188</v>
      </c>
      <c r="B547" s="40" t="s">
        <v>52</v>
      </c>
      <c r="C547" s="48" t="s">
        <v>52</v>
      </c>
      <c r="D547" s="47" t="s">
        <v>26</v>
      </c>
      <c r="E547" s="40"/>
      <c r="F547" s="41" t="s">
        <v>5399</v>
      </c>
      <c r="G547" s="48" t="s">
        <v>8321</v>
      </c>
      <c r="H547" s="40" t="s">
        <v>8256</v>
      </c>
      <c r="I547" s="40" t="s">
        <v>8257</v>
      </c>
      <c r="J547" s="43">
        <f t="shared" si="11"/>
        <v>42070</v>
      </c>
      <c r="K547" s="43">
        <f>K546+10</f>
        <v>42080</v>
      </c>
      <c r="L547" s="40" t="s">
        <v>8173</v>
      </c>
      <c r="M547" s="48" t="s">
        <v>7945</v>
      </c>
      <c r="N547" s="48" t="s">
        <v>84</v>
      </c>
      <c r="O547" s="39"/>
    </row>
    <row r="548" spans="1:15" hidden="1">
      <c r="A548" s="48" t="s">
        <v>8188</v>
      </c>
      <c r="B548" s="40" t="s">
        <v>52</v>
      </c>
      <c r="C548" s="48" t="s">
        <v>52</v>
      </c>
      <c r="D548" s="47" t="s">
        <v>26</v>
      </c>
      <c r="E548" s="40"/>
      <c r="F548" s="41" t="s">
        <v>5399</v>
      </c>
      <c r="G548" s="48" t="s">
        <v>8321</v>
      </c>
      <c r="H548" s="40" t="s">
        <v>8256</v>
      </c>
      <c r="I548" s="40" t="s">
        <v>8249</v>
      </c>
      <c r="J548" s="43">
        <f t="shared" si="11"/>
        <v>42080</v>
      </c>
      <c r="K548" s="43">
        <f>J548+10</f>
        <v>42090</v>
      </c>
      <c r="L548" s="40" t="s">
        <v>8173</v>
      </c>
      <c r="M548" s="48" t="s">
        <v>5488</v>
      </c>
      <c r="N548" s="48" t="s">
        <v>84</v>
      </c>
      <c r="O548" s="39"/>
    </row>
    <row r="549" spans="1:15" hidden="1">
      <c r="A549" s="48" t="s">
        <v>8188</v>
      </c>
      <c r="B549" s="40" t="s">
        <v>52</v>
      </c>
      <c r="C549" s="48" t="s">
        <v>52</v>
      </c>
      <c r="D549" s="47" t="s">
        <v>26</v>
      </c>
      <c r="E549" s="40"/>
      <c r="F549" s="41" t="s">
        <v>5399</v>
      </c>
      <c r="G549" s="48" t="s">
        <v>8321</v>
      </c>
      <c r="H549" s="40" t="s">
        <v>8256</v>
      </c>
      <c r="I549" s="40" t="s">
        <v>7907</v>
      </c>
      <c r="J549" s="43">
        <f t="shared" si="11"/>
        <v>42090</v>
      </c>
      <c r="K549" s="43">
        <f>J549+5</f>
        <v>42095</v>
      </c>
      <c r="L549" s="40" t="s">
        <v>8173</v>
      </c>
      <c r="M549" s="48" t="s">
        <v>5488</v>
      </c>
      <c r="N549" s="48" t="s">
        <v>84</v>
      </c>
      <c r="O549" s="39"/>
    </row>
    <row r="550" spans="1:15" hidden="1">
      <c r="A550" s="48" t="s">
        <v>8188</v>
      </c>
      <c r="B550" s="40" t="s">
        <v>52</v>
      </c>
      <c r="C550" s="48" t="s">
        <v>52</v>
      </c>
      <c r="D550" s="47" t="s">
        <v>26</v>
      </c>
      <c r="E550" s="40"/>
      <c r="F550" s="41" t="s">
        <v>5399</v>
      </c>
      <c r="G550" s="48" t="s">
        <v>8321</v>
      </c>
      <c r="H550" s="40" t="s">
        <v>8256</v>
      </c>
      <c r="I550" s="40" t="s">
        <v>8259</v>
      </c>
      <c r="J550" s="43">
        <f t="shared" si="11"/>
        <v>42095</v>
      </c>
      <c r="K550" s="43">
        <f>J550</f>
        <v>42095</v>
      </c>
      <c r="L550" s="40" t="s">
        <v>8173</v>
      </c>
      <c r="M550" s="48" t="s">
        <v>7945</v>
      </c>
      <c r="N550" s="48" t="s">
        <v>84</v>
      </c>
      <c r="O550" s="39"/>
    </row>
    <row r="551" spans="1:15" hidden="1">
      <c r="A551" s="48" t="s">
        <v>8188</v>
      </c>
      <c r="B551" s="40" t="s">
        <v>52</v>
      </c>
      <c r="C551" s="48" t="s">
        <v>52</v>
      </c>
      <c r="D551" s="47" t="s">
        <v>26</v>
      </c>
      <c r="E551" s="40"/>
      <c r="F551" s="41" t="s">
        <v>5399</v>
      </c>
      <c r="G551" s="48" t="s">
        <v>8321</v>
      </c>
      <c r="H551" s="65" t="s">
        <v>8261</v>
      </c>
      <c r="I551" s="40" t="s">
        <v>8262</v>
      </c>
      <c r="J551" s="43">
        <f>K548</f>
        <v>42090</v>
      </c>
      <c r="K551" s="43">
        <f>J551+5</f>
        <v>42095</v>
      </c>
      <c r="L551" s="40" t="s">
        <v>8173</v>
      </c>
      <c r="M551" s="48" t="s">
        <v>145</v>
      </c>
      <c r="N551" s="48" t="s">
        <v>84</v>
      </c>
      <c r="O551" s="39"/>
    </row>
    <row r="552" spans="1:15" hidden="1">
      <c r="A552" s="48" t="s">
        <v>8188</v>
      </c>
      <c r="B552" s="40" t="s">
        <v>52</v>
      </c>
      <c r="C552" s="48" t="s">
        <v>52</v>
      </c>
      <c r="D552" s="47" t="s">
        <v>26</v>
      </c>
      <c r="E552" s="40"/>
      <c r="F552" s="41" t="s">
        <v>5399</v>
      </c>
      <c r="G552" s="48" t="s">
        <v>8321</v>
      </c>
      <c r="H552" s="40" t="s">
        <v>8264</v>
      </c>
      <c r="I552" s="40" t="s">
        <v>8265</v>
      </c>
      <c r="J552" s="43">
        <f>K551</f>
        <v>42095</v>
      </c>
      <c r="K552" s="43">
        <f>J538-21</f>
        <v>42348</v>
      </c>
      <c r="L552" s="40" t="s">
        <v>8173</v>
      </c>
      <c r="M552" s="48" t="s">
        <v>7945</v>
      </c>
      <c r="N552" s="48" t="s">
        <v>84</v>
      </c>
      <c r="O552" s="39"/>
    </row>
    <row r="553" spans="1:15" hidden="1">
      <c r="A553" s="48" t="s">
        <v>8188</v>
      </c>
      <c r="B553" s="40" t="s">
        <v>52</v>
      </c>
      <c r="C553" s="48" t="s">
        <v>52</v>
      </c>
      <c r="D553" s="47" t="s">
        <v>26</v>
      </c>
      <c r="E553" s="40"/>
      <c r="F553" s="41" t="s">
        <v>5399</v>
      </c>
      <c r="G553" s="48" t="s">
        <v>8321</v>
      </c>
      <c r="H553" s="40" t="s">
        <v>8261</v>
      </c>
      <c r="I553" s="40" t="s">
        <v>8266</v>
      </c>
      <c r="J553" s="43">
        <f>K552</f>
        <v>42348</v>
      </c>
      <c r="K553" s="43">
        <f>J553</f>
        <v>42348</v>
      </c>
      <c r="L553" s="40" t="s">
        <v>8173</v>
      </c>
      <c r="M553" s="48" t="s">
        <v>145</v>
      </c>
      <c r="N553" s="48" t="s">
        <v>84</v>
      </c>
      <c r="O553" s="39"/>
    </row>
    <row r="554" spans="1:15" hidden="1">
      <c r="A554" s="48" t="s">
        <v>8188</v>
      </c>
      <c r="B554" s="40" t="s">
        <v>52</v>
      </c>
      <c r="C554" s="48" t="s">
        <v>52</v>
      </c>
      <c r="D554" s="47" t="s">
        <v>26</v>
      </c>
      <c r="E554" s="40"/>
      <c r="F554" s="41" t="s">
        <v>5399</v>
      </c>
      <c r="G554" s="48" t="s">
        <v>8321</v>
      </c>
      <c r="H554" s="40" t="s">
        <v>7904</v>
      </c>
      <c r="I554" s="40" t="s">
        <v>8267</v>
      </c>
      <c r="J554" s="43">
        <f>K552</f>
        <v>42348</v>
      </c>
      <c r="K554" s="43">
        <f>J554+5</f>
        <v>42353</v>
      </c>
      <c r="L554" s="40" t="s">
        <v>8173</v>
      </c>
      <c r="M554" s="48" t="s">
        <v>5488</v>
      </c>
      <c r="N554" s="48" t="s">
        <v>84</v>
      </c>
      <c r="O554" s="39"/>
    </row>
    <row r="555" spans="1:15" hidden="1">
      <c r="A555" s="48" t="s">
        <v>8188</v>
      </c>
      <c r="B555" s="40" t="s">
        <v>52</v>
      </c>
      <c r="C555" s="48" t="s">
        <v>52</v>
      </c>
      <c r="D555" s="47" t="s">
        <v>26</v>
      </c>
      <c r="E555" s="40"/>
      <c r="F555" s="41" t="s">
        <v>5399</v>
      </c>
      <c r="G555" s="48" t="s">
        <v>8321</v>
      </c>
      <c r="H555" s="40" t="s">
        <v>7904</v>
      </c>
      <c r="I555" s="40" t="s">
        <v>8268</v>
      </c>
      <c r="J555" s="43">
        <f>K554</f>
        <v>42353</v>
      </c>
      <c r="K555" s="43">
        <f>J555+5</f>
        <v>42358</v>
      </c>
      <c r="L555" s="40" t="s">
        <v>8173</v>
      </c>
      <c r="M555" s="48" t="s">
        <v>5488</v>
      </c>
      <c r="N555" s="48" t="s">
        <v>84</v>
      </c>
      <c r="O555" s="39"/>
    </row>
    <row r="556" spans="1:15" hidden="1">
      <c r="A556" s="48" t="s">
        <v>8188</v>
      </c>
      <c r="B556" s="40" t="s">
        <v>52</v>
      </c>
      <c r="C556" s="48" t="s">
        <v>52</v>
      </c>
      <c r="D556" s="47" t="s">
        <v>26</v>
      </c>
      <c r="E556" s="40"/>
      <c r="F556" s="41" t="s">
        <v>5399</v>
      </c>
      <c r="G556" s="48" t="s">
        <v>8321</v>
      </c>
      <c r="H556" s="40" t="s">
        <v>7904</v>
      </c>
      <c r="I556" s="40" t="s">
        <v>8269</v>
      </c>
      <c r="J556" s="43">
        <f>K555</f>
        <v>42358</v>
      </c>
      <c r="K556" s="43">
        <f>J556+5</f>
        <v>42363</v>
      </c>
      <c r="L556" s="40" t="s">
        <v>8173</v>
      </c>
      <c r="M556" s="48" t="s">
        <v>5488</v>
      </c>
      <c r="N556" s="48" t="s">
        <v>84</v>
      </c>
      <c r="O556" s="39"/>
    </row>
    <row r="557" spans="1:15" hidden="1">
      <c r="A557" s="48" t="s">
        <v>8188</v>
      </c>
      <c r="B557" s="40" t="s">
        <v>52</v>
      </c>
      <c r="C557" s="48" t="s">
        <v>52</v>
      </c>
      <c r="D557" s="47" t="s">
        <v>26</v>
      </c>
      <c r="E557" s="40"/>
      <c r="F557" s="41" t="s">
        <v>5399</v>
      </c>
      <c r="G557" s="48" t="s">
        <v>8321</v>
      </c>
      <c r="H557" s="40" t="s">
        <v>7904</v>
      </c>
      <c r="I557" s="40" t="s">
        <v>8172</v>
      </c>
      <c r="J557" s="43">
        <f>K556</f>
        <v>42363</v>
      </c>
      <c r="K557" s="67">
        <f>J557+1</f>
        <v>42364</v>
      </c>
      <c r="L557" s="40" t="s">
        <v>8173</v>
      </c>
      <c r="M557" s="48" t="s">
        <v>5488</v>
      </c>
      <c r="N557" s="48" t="s">
        <v>84</v>
      </c>
      <c r="O557" s="39" t="s">
        <v>8250</v>
      </c>
    </row>
    <row r="558" spans="1:15" hidden="1">
      <c r="A558" s="49" t="s">
        <v>8188</v>
      </c>
      <c r="B558" s="41" t="s">
        <v>52</v>
      </c>
      <c r="C558" s="49" t="s">
        <v>52</v>
      </c>
      <c r="D558" s="47" t="s">
        <v>26</v>
      </c>
      <c r="E558" s="41"/>
      <c r="F558" s="41" t="s">
        <v>5399</v>
      </c>
      <c r="G558" s="49" t="s">
        <v>8322</v>
      </c>
      <c r="H558" s="41" t="s">
        <v>1048</v>
      </c>
      <c r="I558" s="41" t="s">
        <v>7888</v>
      </c>
      <c r="J558" s="41"/>
      <c r="K558" s="40"/>
    </row>
    <row r="559" spans="1:15" hidden="1">
      <c r="A559" s="49" t="s">
        <v>8188</v>
      </c>
      <c r="B559" s="41" t="s">
        <v>52</v>
      </c>
      <c r="C559" s="49" t="s">
        <v>52</v>
      </c>
      <c r="D559" s="47" t="s">
        <v>26</v>
      </c>
      <c r="E559" s="41"/>
      <c r="F559" s="41" t="s">
        <v>5399</v>
      </c>
      <c r="G559" s="49" t="s">
        <v>8322</v>
      </c>
      <c r="H559" s="41" t="s">
        <v>1048</v>
      </c>
      <c r="I559" s="41" t="s">
        <v>8244</v>
      </c>
      <c r="J559" s="42">
        <v>42005</v>
      </c>
      <c r="K559" s="40"/>
    </row>
    <row r="560" spans="1:15" hidden="1">
      <c r="A560" s="49" t="s">
        <v>8188</v>
      </c>
      <c r="B560" s="41" t="s">
        <v>52</v>
      </c>
      <c r="C560" s="49" t="s">
        <v>52</v>
      </c>
      <c r="D560" s="47" t="s">
        <v>26</v>
      </c>
      <c r="E560" s="41"/>
      <c r="F560" s="41" t="s">
        <v>5399</v>
      </c>
      <c r="G560" s="49" t="s">
        <v>8322</v>
      </c>
      <c r="H560" s="41" t="s">
        <v>1048</v>
      </c>
      <c r="I560" s="41" t="s">
        <v>7889</v>
      </c>
      <c r="J560" s="42">
        <v>42369</v>
      </c>
      <c r="K560" s="40"/>
    </row>
    <row r="561" spans="1:15" hidden="1">
      <c r="A561" s="49" t="s">
        <v>8188</v>
      </c>
      <c r="B561" s="41" t="s">
        <v>52</v>
      </c>
      <c r="C561" s="49" t="s">
        <v>52</v>
      </c>
      <c r="D561" s="47" t="s">
        <v>26</v>
      </c>
      <c r="E561" s="41"/>
      <c r="F561" s="41" t="s">
        <v>5399</v>
      </c>
      <c r="G561" s="49" t="s">
        <v>8322</v>
      </c>
      <c r="H561" s="41" t="s">
        <v>1048</v>
      </c>
      <c r="I561" s="41" t="s">
        <v>7890</v>
      </c>
      <c r="J561" s="41"/>
      <c r="K561" s="40"/>
    </row>
    <row r="562" spans="1:15" hidden="1">
      <c r="A562" s="49" t="s">
        <v>8188</v>
      </c>
      <c r="B562" s="41" t="s">
        <v>52</v>
      </c>
      <c r="C562" s="49" t="s">
        <v>52</v>
      </c>
      <c r="D562" s="47" t="s">
        <v>26</v>
      </c>
      <c r="E562" s="41"/>
      <c r="F562" s="41" t="s">
        <v>5399</v>
      </c>
      <c r="G562" s="49" t="s">
        <v>8322</v>
      </c>
      <c r="H562" s="41" t="s">
        <v>1048</v>
      </c>
      <c r="I562" s="41" t="s">
        <v>7891</v>
      </c>
      <c r="J562" s="41"/>
      <c r="K562" s="40"/>
    </row>
    <row r="563" spans="1:15" hidden="1">
      <c r="A563" s="49" t="s">
        <v>8188</v>
      </c>
      <c r="B563" s="41" t="s">
        <v>52</v>
      </c>
      <c r="C563" s="49" t="s">
        <v>52</v>
      </c>
      <c r="D563" s="47" t="s">
        <v>26</v>
      </c>
      <c r="E563" s="41"/>
      <c r="F563" s="41" t="s">
        <v>5399</v>
      </c>
      <c r="G563" s="49" t="s">
        <v>8322</v>
      </c>
      <c r="H563" s="41" t="s">
        <v>1048</v>
      </c>
      <c r="I563" s="41" t="s">
        <v>7892</v>
      </c>
      <c r="J563" s="41"/>
      <c r="K563" s="40"/>
    </row>
    <row r="564" spans="1:15" hidden="1">
      <c r="A564" s="49" t="s">
        <v>8188</v>
      </c>
      <c r="B564" s="41" t="s">
        <v>52</v>
      </c>
      <c r="C564" s="49" t="s">
        <v>52</v>
      </c>
      <c r="D564" s="47" t="s">
        <v>26</v>
      </c>
      <c r="E564" s="41"/>
      <c r="F564" s="41" t="s">
        <v>5399</v>
      </c>
      <c r="G564" s="49" t="s">
        <v>8322</v>
      </c>
      <c r="H564" s="41" t="s">
        <v>1048</v>
      </c>
      <c r="I564" s="41" t="s">
        <v>7893</v>
      </c>
      <c r="J564" s="41"/>
      <c r="K564" s="40"/>
    </row>
    <row r="565" spans="1:15" hidden="1">
      <c r="A565" s="49" t="s">
        <v>8188</v>
      </c>
      <c r="B565" s="41" t="s">
        <v>52</v>
      </c>
      <c r="C565" s="49" t="s">
        <v>52</v>
      </c>
      <c r="D565" s="47" t="s">
        <v>26</v>
      </c>
      <c r="E565" s="41"/>
      <c r="F565" s="41" t="s">
        <v>5399</v>
      </c>
      <c r="G565" s="49" t="s">
        <v>8322</v>
      </c>
      <c r="H565" s="41" t="s">
        <v>1048</v>
      </c>
      <c r="I565" s="41" t="s">
        <v>7894</v>
      </c>
      <c r="J565" s="41"/>
      <c r="K565" s="40"/>
    </row>
    <row r="566" spans="1:15" hidden="1">
      <c r="A566" s="48" t="s">
        <v>8188</v>
      </c>
      <c r="B566" s="40" t="s">
        <v>52</v>
      </c>
      <c r="C566" s="48" t="s">
        <v>52</v>
      </c>
      <c r="D566" s="47" t="s">
        <v>26</v>
      </c>
      <c r="E566" s="40"/>
      <c r="F566" s="41" t="s">
        <v>5399</v>
      </c>
      <c r="G566" s="48" t="s">
        <v>8322</v>
      </c>
      <c r="H566" s="40" t="s">
        <v>7895</v>
      </c>
      <c r="I566" s="40" t="s">
        <v>8245</v>
      </c>
      <c r="J566" s="43">
        <f>J559</f>
        <v>42005</v>
      </c>
      <c r="K566" s="43">
        <f>J566+30</f>
        <v>42035</v>
      </c>
      <c r="L566" s="40" t="s">
        <v>8173</v>
      </c>
      <c r="M566" s="48" t="s">
        <v>5488</v>
      </c>
      <c r="N566" s="48">
        <v>100</v>
      </c>
      <c r="O566" s="39" t="s">
        <v>8263</v>
      </c>
    </row>
    <row r="567" spans="1:15">
      <c r="A567" s="48" t="s">
        <v>8188</v>
      </c>
      <c r="B567" s="40" t="s">
        <v>52</v>
      </c>
      <c r="C567" s="48" t="s">
        <v>52</v>
      </c>
      <c r="D567" s="47" t="s">
        <v>26</v>
      </c>
      <c r="E567" s="40"/>
      <c r="F567" s="41" t="s">
        <v>5399</v>
      </c>
      <c r="G567" s="48" t="s">
        <v>8322</v>
      </c>
      <c r="H567" s="40" t="s">
        <v>7898</v>
      </c>
      <c r="I567" s="40" t="s">
        <v>8247</v>
      </c>
      <c r="J567" s="43">
        <f t="shared" ref="J567:J572" si="12">K566</f>
        <v>42035</v>
      </c>
      <c r="K567" s="43">
        <f>J567+5</f>
        <v>42040</v>
      </c>
      <c r="L567" s="40" t="s">
        <v>8173</v>
      </c>
      <c r="M567" s="48" t="s">
        <v>145</v>
      </c>
      <c r="N567" s="48">
        <v>100</v>
      </c>
      <c r="O567" s="39"/>
    </row>
    <row r="568" spans="1:15" hidden="1">
      <c r="A568" s="48" t="s">
        <v>8188</v>
      </c>
      <c r="B568" s="40" t="s">
        <v>52</v>
      </c>
      <c r="C568" s="48" t="s">
        <v>52</v>
      </c>
      <c r="D568" s="47" t="s">
        <v>26</v>
      </c>
      <c r="E568" s="40"/>
      <c r="F568" s="41" t="s">
        <v>5399</v>
      </c>
      <c r="G568" s="48" t="s">
        <v>8322</v>
      </c>
      <c r="H568" s="40" t="s">
        <v>8253</v>
      </c>
      <c r="I568" s="40" t="s">
        <v>8254</v>
      </c>
      <c r="J568" s="43">
        <f t="shared" si="12"/>
        <v>42040</v>
      </c>
      <c r="K568" s="43">
        <f>J568+30</f>
        <v>42070</v>
      </c>
      <c r="L568" s="40" t="s">
        <v>8173</v>
      </c>
      <c r="M568" s="48" t="s">
        <v>5488</v>
      </c>
      <c r="N568" s="48">
        <v>100</v>
      </c>
      <c r="O568" s="39"/>
    </row>
    <row r="569" spans="1:15" hidden="1">
      <c r="A569" s="48" t="s">
        <v>8188</v>
      </c>
      <c r="B569" s="40" t="s">
        <v>52</v>
      </c>
      <c r="C569" s="48" t="s">
        <v>52</v>
      </c>
      <c r="D569" s="47" t="s">
        <v>26</v>
      </c>
      <c r="E569" s="40"/>
      <c r="F569" s="41" t="s">
        <v>5399</v>
      </c>
      <c r="G569" s="48" t="s">
        <v>8322</v>
      </c>
      <c r="H569" s="40" t="s">
        <v>8256</v>
      </c>
      <c r="I569" s="40" t="s">
        <v>8257</v>
      </c>
      <c r="J569" s="43">
        <f t="shared" si="12"/>
        <v>42070</v>
      </c>
      <c r="K569" s="43">
        <f>K568+10</f>
        <v>42080</v>
      </c>
      <c r="L569" s="40" t="s">
        <v>8173</v>
      </c>
      <c r="M569" s="48" t="s">
        <v>7945</v>
      </c>
      <c r="N569" s="48" t="s">
        <v>84</v>
      </c>
      <c r="O569" s="39"/>
    </row>
    <row r="570" spans="1:15" hidden="1">
      <c r="A570" s="48" t="s">
        <v>8188</v>
      </c>
      <c r="B570" s="40" t="s">
        <v>52</v>
      </c>
      <c r="C570" s="48" t="s">
        <v>52</v>
      </c>
      <c r="D570" s="47" t="s">
        <v>26</v>
      </c>
      <c r="E570" s="40"/>
      <c r="F570" s="41" t="s">
        <v>5399</v>
      </c>
      <c r="G570" s="48" t="s">
        <v>8322</v>
      </c>
      <c r="H570" s="40" t="s">
        <v>8256</v>
      </c>
      <c r="I570" s="40" t="s">
        <v>8249</v>
      </c>
      <c r="J570" s="43">
        <f t="shared" si="12"/>
        <v>42080</v>
      </c>
      <c r="K570" s="43">
        <f>J570+10</f>
        <v>42090</v>
      </c>
      <c r="L570" s="40" t="s">
        <v>8173</v>
      </c>
      <c r="M570" s="48" t="s">
        <v>5488</v>
      </c>
      <c r="N570" s="48" t="s">
        <v>84</v>
      </c>
      <c r="O570" s="39"/>
    </row>
    <row r="571" spans="1:15" hidden="1">
      <c r="A571" s="48" t="s">
        <v>8188</v>
      </c>
      <c r="B571" s="40" t="s">
        <v>52</v>
      </c>
      <c r="C571" s="48" t="s">
        <v>52</v>
      </c>
      <c r="D571" s="47" t="s">
        <v>26</v>
      </c>
      <c r="E571" s="40"/>
      <c r="F571" s="41" t="s">
        <v>5399</v>
      </c>
      <c r="G571" s="48" t="s">
        <v>8322</v>
      </c>
      <c r="H571" s="40" t="s">
        <v>8256</v>
      </c>
      <c r="I571" s="40" t="s">
        <v>7907</v>
      </c>
      <c r="J571" s="43">
        <f t="shared" si="12"/>
        <v>42090</v>
      </c>
      <c r="K571" s="43">
        <f>J571+5</f>
        <v>42095</v>
      </c>
      <c r="L571" s="40" t="s">
        <v>8173</v>
      </c>
      <c r="M571" s="48" t="s">
        <v>5488</v>
      </c>
      <c r="N571" s="48" t="s">
        <v>84</v>
      </c>
      <c r="O571" s="39"/>
    </row>
    <row r="572" spans="1:15" hidden="1">
      <c r="A572" s="48" t="s">
        <v>8188</v>
      </c>
      <c r="B572" s="40" t="s">
        <v>52</v>
      </c>
      <c r="C572" s="48" t="s">
        <v>52</v>
      </c>
      <c r="D572" s="47" t="s">
        <v>26</v>
      </c>
      <c r="E572" s="40"/>
      <c r="F572" s="41" t="s">
        <v>5399</v>
      </c>
      <c r="G572" s="48" t="s">
        <v>8322</v>
      </c>
      <c r="H572" s="40" t="s">
        <v>8256</v>
      </c>
      <c r="I572" s="40" t="s">
        <v>8259</v>
      </c>
      <c r="J572" s="43">
        <f t="shared" si="12"/>
        <v>42095</v>
      </c>
      <c r="K572" s="43">
        <f>J572</f>
        <v>42095</v>
      </c>
      <c r="L572" s="40" t="s">
        <v>8173</v>
      </c>
      <c r="M572" s="48" t="s">
        <v>5488</v>
      </c>
      <c r="N572" s="48">
        <v>100</v>
      </c>
      <c r="O572" s="39"/>
    </row>
    <row r="573" spans="1:15" hidden="1">
      <c r="A573" s="48" t="s">
        <v>8188</v>
      </c>
      <c r="B573" s="40" t="s">
        <v>52</v>
      </c>
      <c r="C573" s="48" t="s">
        <v>52</v>
      </c>
      <c r="D573" s="47" t="s">
        <v>26</v>
      </c>
      <c r="E573" s="40"/>
      <c r="F573" s="41" t="s">
        <v>5399</v>
      </c>
      <c r="G573" s="48" t="s">
        <v>8322</v>
      </c>
      <c r="H573" s="65" t="s">
        <v>8261</v>
      </c>
      <c r="I573" s="40" t="s">
        <v>8262</v>
      </c>
      <c r="J573" s="43">
        <f>K570</f>
        <v>42090</v>
      </c>
      <c r="K573" s="43">
        <f>J573+5</f>
        <v>42095</v>
      </c>
      <c r="L573" s="40" t="s">
        <v>8173</v>
      </c>
      <c r="M573" s="48" t="s">
        <v>145</v>
      </c>
      <c r="N573" s="48">
        <v>100</v>
      </c>
      <c r="O573" s="39"/>
    </row>
    <row r="574" spans="1:15" hidden="1">
      <c r="A574" s="48" t="s">
        <v>8188</v>
      </c>
      <c r="B574" s="40" t="s">
        <v>52</v>
      </c>
      <c r="C574" s="48" t="s">
        <v>52</v>
      </c>
      <c r="D574" s="47" t="s">
        <v>26</v>
      </c>
      <c r="E574" s="40"/>
      <c r="F574" s="41" t="s">
        <v>5399</v>
      </c>
      <c r="G574" s="48" t="s">
        <v>8322</v>
      </c>
      <c r="H574" s="40" t="s">
        <v>8264</v>
      </c>
      <c r="I574" s="40" t="s">
        <v>8265</v>
      </c>
      <c r="J574" s="43">
        <f>K573</f>
        <v>42095</v>
      </c>
      <c r="K574" s="43">
        <f>J560-21</f>
        <v>42348</v>
      </c>
      <c r="L574" s="40" t="s">
        <v>8173</v>
      </c>
      <c r="M574" s="48" t="s">
        <v>5488</v>
      </c>
      <c r="N574" s="48">
        <v>100</v>
      </c>
      <c r="O574" s="39"/>
    </row>
    <row r="575" spans="1:15" hidden="1">
      <c r="A575" s="48" t="s">
        <v>8188</v>
      </c>
      <c r="B575" s="40" t="s">
        <v>52</v>
      </c>
      <c r="C575" s="48" t="s">
        <v>52</v>
      </c>
      <c r="D575" s="47" t="s">
        <v>26</v>
      </c>
      <c r="E575" s="40"/>
      <c r="F575" s="41" t="s">
        <v>5399</v>
      </c>
      <c r="G575" s="48" t="s">
        <v>8322</v>
      </c>
      <c r="H575" s="40" t="s">
        <v>8261</v>
      </c>
      <c r="I575" s="40" t="s">
        <v>8266</v>
      </c>
      <c r="J575" s="43">
        <f>K574</f>
        <v>42348</v>
      </c>
      <c r="K575" s="43">
        <f>J575</f>
        <v>42348</v>
      </c>
      <c r="L575" s="40" t="s">
        <v>8173</v>
      </c>
      <c r="M575" s="48" t="s">
        <v>145</v>
      </c>
      <c r="N575" s="48">
        <v>100</v>
      </c>
      <c r="O575" s="39"/>
    </row>
    <row r="576" spans="1:15" hidden="1">
      <c r="A576" s="48" t="s">
        <v>8188</v>
      </c>
      <c r="B576" s="40" t="s">
        <v>52</v>
      </c>
      <c r="C576" s="48" t="s">
        <v>52</v>
      </c>
      <c r="D576" s="47" t="s">
        <v>26</v>
      </c>
      <c r="E576" s="40"/>
      <c r="F576" s="41" t="s">
        <v>5399</v>
      </c>
      <c r="G576" s="48" t="s">
        <v>8322</v>
      </c>
      <c r="H576" s="40" t="s">
        <v>7904</v>
      </c>
      <c r="I576" s="40" t="s">
        <v>8267</v>
      </c>
      <c r="J576" s="43">
        <f>K574</f>
        <v>42348</v>
      </c>
      <c r="K576" s="43">
        <f>J576+5</f>
        <v>42353</v>
      </c>
      <c r="L576" s="40" t="s">
        <v>8173</v>
      </c>
      <c r="M576" s="48" t="s">
        <v>5488</v>
      </c>
      <c r="N576" s="48" t="s">
        <v>84</v>
      </c>
      <c r="O576" s="39"/>
    </row>
    <row r="577" spans="1:15" hidden="1">
      <c r="A577" s="48" t="s">
        <v>8188</v>
      </c>
      <c r="B577" s="40" t="s">
        <v>52</v>
      </c>
      <c r="C577" s="48" t="s">
        <v>52</v>
      </c>
      <c r="D577" s="47" t="s">
        <v>26</v>
      </c>
      <c r="E577" s="40"/>
      <c r="F577" s="41" t="s">
        <v>5399</v>
      </c>
      <c r="G577" s="48" t="s">
        <v>8322</v>
      </c>
      <c r="H577" s="40" t="s">
        <v>7904</v>
      </c>
      <c r="I577" s="40" t="s">
        <v>8268</v>
      </c>
      <c r="J577" s="43">
        <f>K576</f>
        <v>42353</v>
      </c>
      <c r="K577" s="43">
        <f>J577+5</f>
        <v>42358</v>
      </c>
      <c r="L577" s="40" t="s">
        <v>8173</v>
      </c>
      <c r="M577" s="48" t="s">
        <v>5488</v>
      </c>
      <c r="N577" s="48" t="s">
        <v>84</v>
      </c>
      <c r="O577" s="39"/>
    </row>
    <row r="578" spans="1:15" hidden="1">
      <c r="A578" s="48" t="s">
        <v>8188</v>
      </c>
      <c r="B578" s="40" t="s">
        <v>52</v>
      </c>
      <c r="C578" s="48" t="s">
        <v>52</v>
      </c>
      <c r="D578" s="47" t="s">
        <v>26</v>
      </c>
      <c r="E578" s="40"/>
      <c r="F578" s="41" t="s">
        <v>5399</v>
      </c>
      <c r="G578" s="48" t="s">
        <v>8322</v>
      </c>
      <c r="H578" s="40" t="s">
        <v>7904</v>
      </c>
      <c r="I578" s="40" t="s">
        <v>8269</v>
      </c>
      <c r="J578" s="43">
        <f>K577</f>
        <v>42358</v>
      </c>
      <c r="K578" s="43">
        <f>J578+5</f>
        <v>42363</v>
      </c>
      <c r="L578" s="40" t="s">
        <v>8173</v>
      </c>
      <c r="M578" s="48" t="s">
        <v>5488</v>
      </c>
      <c r="N578" s="48" t="s">
        <v>84</v>
      </c>
      <c r="O578" s="39"/>
    </row>
    <row r="579" spans="1:15" hidden="1">
      <c r="A579" s="48" t="s">
        <v>8188</v>
      </c>
      <c r="B579" s="40" t="s">
        <v>52</v>
      </c>
      <c r="C579" s="48" t="s">
        <v>52</v>
      </c>
      <c r="D579" s="47" t="s">
        <v>26</v>
      </c>
      <c r="E579" s="40"/>
      <c r="F579" s="41" t="s">
        <v>5399</v>
      </c>
      <c r="G579" s="48" t="s">
        <v>8322</v>
      </c>
      <c r="H579" s="40" t="s">
        <v>7904</v>
      </c>
      <c r="I579" s="40" t="s">
        <v>8172</v>
      </c>
      <c r="J579" s="43">
        <f>K578</f>
        <v>42363</v>
      </c>
      <c r="K579" s="67">
        <f>J579+1</f>
        <v>42364</v>
      </c>
      <c r="L579" s="40" t="s">
        <v>8173</v>
      </c>
      <c r="M579" s="48" t="s">
        <v>5488</v>
      </c>
      <c r="N579" s="48">
        <v>100</v>
      </c>
      <c r="O579" s="56" t="s">
        <v>17</v>
      </c>
    </row>
    <row r="580" spans="1:15" hidden="1">
      <c r="A580" s="49" t="s">
        <v>8190</v>
      </c>
      <c r="B580" s="41" t="s">
        <v>108</v>
      </c>
      <c r="C580" s="49" t="s">
        <v>65</v>
      </c>
      <c r="D580" s="48" t="s">
        <v>24</v>
      </c>
      <c r="F580" s="49" t="s">
        <v>6175</v>
      </c>
      <c r="G580" s="49" t="s">
        <v>8191</v>
      </c>
      <c r="H580" s="41" t="s">
        <v>1048</v>
      </c>
      <c r="I580" s="41" t="s">
        <v>7888</v>
      </c>
      <c r="J580" s="41"/>
      <c r="K580" s="41"/>
      <c r="L580" s="49"/>
      <c r="M580" s="49"/>
      <c r="N580" s="49"/>
      <c r="O580" s="64"/>
    </row>
    <row r="581" spans="1:15" hidden="1">
      <c r="A581" s="49" t="s">
        <v>8190</v>
      </c>
      <c r="B581" s="41" t="s">
        <v>108</v>
      </c>
      <c r="C581" s="49" t="s">
        <v>65</v>
      </c>
      <c r="D581" s="48" t="s">
        <v>24</v>
      </c>
      <c r="F581" s="49" t="s">
        <v>6175</v>
      </c>
      <c r="G581" s="49" t="s">
        <v>8191</v>
      </c>
      <c r="H581" s="41" t="s">
        <v>1048</v>
      </c>
      <c r="I581" s="41" t="s">
        <v>8244</v>
      </c>
      <c r="J581" s="42">
        <v>41904</v>
      </c>
      <c r="K581" s="41"/>
      <c r="L581" s="49"/>
      <c r="M581" s="49"/>
      <c r="N581" s="49"/>
      <c r="O581" s="64"/>
    </row>
    <row r="582" spans="1:15" hidden="1">
      <c r="A582" s="49" t="s">
        <v>8190</v>
      </c>
      <c r="B582" s="41" t="s">
        <v>108</v>
      </c>
      <c r="C582" s="49" t="s">
        <v>65</v>
      </c>
      <c r="D582" s="48" t="s">
        <v>24</v>
      </c>
      <c r="F582" s="49" t="s">
        <v>6175</v>
      </c>
      <c r="G582" s="49" t="s">
        <v>8191</v>
      </c>
      <c r="H582" s="41" t="s">
        <v>1048</v>
      </c>
      <c r="I582" s="41" t="s">
        <v>7889</v>
      </c>
      <c r="J582" s="42">
        <v>42088</v>
      </c>
      <c r="K582" s="41"/>
      <c r="L582" s="49"/>
      <c r="M582" s="49"/>
      <c r="N582" s="49"/>
      <c r="O582" s="64"/>
    </row>
    <row r="583" spans="1:15" hidden="1">
      <c r="A583" s="49" t="s">
        <v>8190</v>
      </c>
      <c r="B583" s="41" t="s">
        <v>108</v>
      </c>
      <c r="C583" s="49" t="s">
        <v>65</v>
      </c>
      <c r="D583" s="48" t="s">
        <v>24</v>
      </c>
      <c r="F583" s="49" t="s">
        <v>6175</v>
      </c>
      <c r="G583" s="49" t="s">
        <v>8191</v>
      </c>
      <c r="H583" s="41" t="s">
        <v>1048</v>
      </c>
      <c r="I583" s="41" t="s">
        <v>7890</v>
      </c>
      <c r="J583" s="41"/>
      <c r="K583" s="41"/>
      <c r="L583" s="49"/>
      <c r="M583" s="49"/>
      <c r="N583" s="49"/>
      <c r="O583" s="64"/>
    </row>
    <row r="584" spans="1:15" hidden="1">
      <c r="A584" s="49" t="s">
        <v>8190</v>
      </c>
      <c r="B584" s="41" t="s">
        <v>108</v>
      </c>
      <c r="C584" s="49" t="s">
        <v>65</v>
      </c>
      <c r="D584" s="48" t="s">
        <v>24</v>
      </c>
      <c r="F584" s="49" t="s">
        <v>6175</v>
      </c>
      <c r="G584" s="49" t="s">
        <v>8191</v>
      </c>
      <c r="H584" s="41" t="s">
        <v>1048</v>
      </c>
      <c r="I584" s="41" t="s">
        <v>7891</v>
      </c>
      <c r="J584" s="42">
        <v>42094</v>
      </c>
      <c r="K584" s="41"/>
      <c r="L584" s="49"/>
      <c r="M584" s="49"/>
      <c r="N584" s="49"/>
      <c r="O584" s="64"/>
    </row>
    <row r="585" spans="1:15" hidden="1">
      <c r="A585" s="49" t="s">
        <v>8190</v>
      </c>
      <c r="B585" s="41" t="s">
        <v>108</v>
      </c>
      <c r="C585" s="49" t="s">
        <v>65</v>
      </c>
      <c r="D585" s="48" t="s">
        <v>24</v>
      </c>
      <c r="F585" s="49" t="s">
        <v>6175</v>
      </c>
      <c r="G585" s="49" t="s">
        <v>8191</v>
      </c>
      <c r="H585" s="41" t="s">
        <v>1048</v>
      </c>
      <c r="I585" s="41" t="s">
        <v>7892</v>
      </c>
      <c r="J585" s="41"/>
      <c r="K585" s="41"/>
      <c r="L585" s="49"/>
      <c r="M585" s="49"/>
      <c r="N585" s="49"/>
      <c r="O585" s="64"/>
    </row>
    <row r="586" spans="1:15" hidden="1">
      <c r="A586" s="49" t="s">
        <v>8190</v>
      </c>
      <c r="B586" s="41" t="s">
        <v>108</v>
      </c>
      <c r="C586" s="49" t="s">
        <v>65</v>
      </c>
      <c r="D586" s="48" t="s">
        <v>24</v>
      </c>
      <c r="F586" s="49" t="s">
        <v>6175</v>
      </c>
      <c r="G586" s="49" t="s">
        <v>8191</v>
      </c>
      <c r="H586" s="41" t="s">
        <v>1048</v>
      </c>
      <c r="I586" s="41" t="s">
        <v>7893</v>
      </c>
      <c r="J586" s="41"/>
      <c r="K586" s="41"/>
      <c r="L586" s="49"/>
      <c r="M586" s="49"/>
      <c r="N586" s="49"/>
      <c r="O586" s="64"/>
    </row>
    <row r="587" spans="1:15" hidden="1">
      <c r="A587" s="49" t="s">
        <v>8190</v>
      </c>
      <c r="B587" s="41" t="s">
        <v>108</v>
      </c>
      <c r="C587" s="49" t="s">
        <v>65</v>
      </c>
      <c r="D587" s="48" t="s">
        <v>24</v>
      </c>
      <c r="F587" s="49" t="s">
        <v>6175</v>
      </c>
      <c r="G587" s="49" t="s">
        <v>8191</v>
      </c>
      <c r="H587" s="41" t="s">
        <v>1048</v>
      </c>
      <c r="I587" s="41" t="s">
        <v>7894</v>
      </c>
      <c r="J587" s="41"/>
      <c r="K587" s="41"/>
      <c r="L587" s="49"/>
      <c r="M587" s="49"/>
      <c r="N587" s="49"/>
      <c r="O587" s="64"/>
    </row>
    <row r="588" spans="1:15" ht="52.5" hidden="1">
      <c r="A588" s="48" t="s">
        <v>8190</v>
      </c>
      <c r="B588" s="40" t="s">
        <v>108</v>
      </c>
      <c r="C588" s="48" t="s">
        <v>65</v>
      </c>
      <c r="D588" s="48" t="s">
        <v>24</v>
      </c>
      <c r="F588" s="49" t="s">
        <v>6175</v>
      </c>
      <c r="G588" s="48" t="s">
        <v>8191</v>
      </c>
      <c r="H588" s="40" t="s">
        <v>7895</v>
      </c>
      <c r="I588" s="40" t="s">
        <v>8245</v>
      </c>
      <c r="J588" s="43">
        <f>J581</f>
        <v>41904</v>
      </c>
      <c r="K588" s="43">
        <f>J588+10</f>
        <v>41914</v>
      </c>
      <c r="L588" s="48" t="s">
        <v>8173</v>
      </c>
      <c r="M588" s="48" t="s">
        <v>14</v>
      </c>
      <c r="N588" s="48">
        <v>100</v>
      </c>
      <c r="O588" s="56" t="s">
        <v>8323</v>
      </c>
    </row>
    <row r="589" spans="1:15">
      <c r="A589" s="48" t="s">
        <v>8190</v>
      </c>
      <c r="B589" s="40" t="s">
        <v>108</v>
      </c>
      <c r="C589" s="48" t="s">
        <v>65</v>
      </c>
      <c r="D589" s="48" t="s">
        <v>24</v>
      </c>
      <c r="F589" s="49" t="s">
        <v>6175</v>
      </c>
      <c r="G589" s="48" t="s">
        <v>8191</v>
      </c>
      <c r="H589" s="40" t="s">
        <v>7898</v>
      </c>
      <c r="I589" s="40" t="s">
        <v>8247</v>
      </c>
      <c r="J589" s="43">
        <f>K588</f>
        <v>41914</v>
      </c>
      <c r="K589" s="43">
        <f>J589+2</f>
        <v>41916</v>
      </c>
      <c r="L589" s="48" t="s">
        <v>8173</v>
      </c>
      <c r="M589" s="48" t="s">
        <v>149</v>
      </c>
      <c r="N589" s="48">
        <v>100</v>
      </c>
    </row>
    <row r="590" spans="1:15" hidden="1">
      <c r="A590" s="48" t="s">
        <v>8190</v>
      </c>
      <c r="B590" s="40" t="s">
        <v>108</v>
      </c>
      <c r="C590" s="48" t="s">
        <v>65</v>
      </c>
      <c r="D590" s="48" t="s">
        <v>24</v>
      </c>
      <c r="F590" s="49" t="s">
        <v>6175</v>
      </c>
      <c r="G590" s="48" t="s">
        <v>8191</v>
      </c>
      <c r="H590" s="40" t="s">
        <v>7901</v>
      </c>
      <c r="I590" s="40" t="s">
        <v>7902</v>
      </c>
      <c r="J590" s="43">
        <f>K589</f>
        <v>41916</v>
      </c>
      <c r="K590" s="43">
        <f>J591</f>
        <v>-15</v>
      </c>
      <c r="L590" s="48" t="s">
        <v>8173</v>
      </c>
      <c r="M590" s="48" t="s">
        <v>14</v>
      </c>
      <c r="N590" s="48">
        <v>100</v>
      </c>
      <c r="O590" s="56" t="s">
        <v>7917</v>
      </c>
    </row>
    <row r="591" spans="1:15" hidden="1">
      <c r="A591" s="48" t="s">
        <v>8190</v>
      </c>
      <c r="B591" s="40" t="s">
        <v>108</v>
      </c>
      <c r="C591" s="48" t="s">
        <v>65</v>
      </c>
      <c r="D591" s="48" t="s">
        <v>24</v>
      </c>
      <c r="F591" s="49" t="s">
        <v>6175</v>
      </c>
      <c r="G591" s="48" t="s">
        <v>8191</v>
      </c>
      <c r="H591" s="40" t="s">
        <v>7904</v>
      </c>
      <c r="I591" s="40" t="s">
        <v>7905</v>
      </c>
      <c r="J591" s="43">
        <f>K591-5</f>
        <v>-15</v>
      </c>
      <c r="K591" s="43">
        <f>J592</f>
        <v>-10</v>
      </c>
      <c r="L591" s="48" t="s">
        <v>8173</v>
      </c>
      <c r="M591" s="48" t="s">
        <v>14</v>
      </c>
      <c r="N591" s="48">
        <v>100</v>
      </c>
    </row>
    <row r="592" spans="1:15" hidden="1">
      <c r="A592" s="48" t="s">
        <v>8190</v>
      </c>
      <c r="B592" s="40" t="s">
        <v>108</v>
      </c>
      <c r="C592" s="48" t="s">
        <v>65</v>
      </c>
      <c r="D592" s="48" t="s">
        <v>24</v>
      </c>
      <c r="F592" s="49" t="s">
        <v>6175</v>
      </c>
      <c r="G592" s="48" t="s">
        <v>8191</v>
      </c>
      <c r="H592" s="40" t="s">
        <v>7904</v>
      </c>
      <c r="I592" s="40" t="s">
        <v>8249</v>
      </c>
      <c r="J592" s="43">
        <f>K592-5</f>
        <v>-10</v>
      </c>
      <c r="K592" s="43">
        <f>J593</f>
        <v>-5</v>
      </c>
      <c r="L592" s="48" t="s">
        <v>8173</v>
      </c>
      <c r="M592" s="48" t="s">
        <v>14</v>
      </c>
      <c r="N592" s="48">
        <v>100</v>
      </c>
    </row>
    <row r="593" spans="1:15" hidden="1">
      <c r="A593" s="48" t="s">
        <v>8190</v>
      </c>
      <c r="B593" s="40" t="s">
        <v>108</v>
      </c>
      <c r="C593" s="48" t="s">
        <v>65</v>
      </c>
      <c r="D593" s="48" t="s">
        <v>24</v>
      </c>
      <c r="F593" s="49" t="s">
        <v>6175</v>
      </c>
      <c r="G593" s="48" t="s">
        <v>8191</v>
      </c>
      <c r="H593" s="40" t="s">
        <v>7904</v>
      </c>
      <c r="I593" s="40" t="s">
        <v>7907</v>
      </c>
      <c r="J593" s="43">
        <f>K593-5</f>
        <v>-5</v>
      </c>
      <c r="K593" s="43">
        <f>J594</f>
        <v>0</v>
      </c>
      <c r="L593" s="48" t="s">
        <v>8173</v>
      </c>
      <c r="M593" s="48" t="s">
        <v>14</v>
      </c>
      <c r="N593" s="48">
        <v>100</v>
      </c>
    </row>
    <row r="594" spans="1:15" hidden="1">
      <c r="A594" s="41" t="s">
        <v>7158</v>
      </c>
      <c r="B594" s="49" t="s">
        <v>65</v>
      </c>
      <c r="C594" s="49" t="s">
        <v>65</v>
      </c>
      <c r="D594" s="49" t="s">
        <v>25</v>
      </c>
      <c r="E594" s="41"/>
      <c r="F594" s="49" t="s">
        <v>6175</v>
      </c>
      <c r="G594" s="49" t="s">
        <v>8324</v>
      </c>
      <c r="H594" s="41" t="s">
        <v>1048</v>
      </c>
      <c r="I594" s="41" t="s">
        <v>7888</v>
      </c>
      <c r="J594" s="41"/>
      <c r="K594" s="41"/>
    </row>
    <row r="595" spans="1:15" hidden="1">
      <c r="A595" s="41" t="s">
        <v>7158</v>
      </c>
      <c r="B595" s="49" t="s">
        <v>65</v>
      </c>
      <c r="C595" s="49" t="s">
        <v>65</v>
      </c>
      <c r="D595" s="49" t="s">
        <v>25</v>
      </c>
      <c r="E595" s="41"/>
      <c r="F595" s="49" t="s">
        <v>6175</v>
      </c>
      <c r="G595" s="49" t="s">
        <v>8324</v>
      </c>
      <c r="H595" s="41" t="s">
        <v>1048</v>
      </c>
      <c r="I595" s="41" t="s">
        <v>8244</v>
      </c>
      <c r="J595" s="42">
        <v>41897</v>
      </c>
      <c r="K595" s="41"/>
    </row>
    <row r="596" spans="1:15" hidden="1">
      <c r="A596" s="41" t="s">
        <v>7158</v>
      </c>
      <c r="B596" s="49" t="s">
        <v>65</v>
      </c>
      <c r="C596" s="49" t="s">
        <v>65</v>
      </c>
      <c r="D596" s="49" t="s">
        <v>25</v>
      </c>
      <c r="E596" s="41"/>
      <c r="F596" s="49" t="s">
        <v>6175</v>
      </c>
      <c r="G596" s="49" t="s">
        <v>8324</v>
      </c>
      <c r="H596" s="41" t="s">
        <v>1048</v>
      </c>
      <c r="I596" s="41" t="s">
        <v>7889</v>
      </c>
      <c r="J596" s="42">
        <v>42051</v>
      </c>
      <c r="K596" s="41"/>
    </row>
    <row r="597" spans="1:15" hidden="1">
      <c r="A597" s="41" t="s">
        <v>7158</v>
      </c>
      <c r="B597" s="49" t="s">
        <v>65</v>
      </c>
      <c r="C597" s="49" t="s">
        <v>65</v>
      </c>
      <c r="D597" s="49" t="s">
        <v>25</v>
      </c>
      <c r="E597" s="41"/>
      <c r="F597" s="49" t="s">
        <v>6175</v>
      </c>
      <c r="G597" s="49" t="s">
        <v>8324</v>
      </c>
      <c r="H597" s="41" t="s">
        <v>1048</v>
      </c>
      <c r="I597" s="41" t="s">
        <v>7890</v>
      </c>
      <c r="J597" s="41"/>
      <c r="K597" s="41"/>
    </row>
    <row r="598" spans="1:15" hidden="1">
      <c r="A598" s="41" t="s">
        <v>7158</v>
      </c>
      <c r="B598" s="49" t="s">
        <v>65</v>
      </c>
      <c r="C598" s="49" t="s">
        <v>65</v>
      </c>
      <c r="D598" s="49" t="s">
        <v>25</v>
      </c>
      <c r="E598" s="41"/>
      <c r="F598" s="49" t="s">
        <v>6175</v>
      </c>
      <c r="G598" s="49" t="s">
        <v>8324</v>
      </c>
      <c r="H598" s="41" t="s">
        <v>1048</v>
      </c>
      <c r="I598" s="41" t="s">
        <v>7891</v>
      </c>
      <c r="J598" s="42">
        <v>42076</v>
      </c>
      <c r="K598" s="41"/>
    </row>
    <row r="599" spans="1:15" hidden="1">
      <c r="A599" s="41" t="s">
        <v>7158</v>
      </c>
      <c r="B599" s="49" t="s">
        <v>65</v>
      </c>
      <c r="C599" s="49" t="s">
        <v>65</v>
      </c>
      <c r="D599" s="49" t="s">
        <v>25</v>
      </c>
      <c r="E599" s="41"/>
      <c r="F599" s="49" t="s">
        <v>6175</v>
      </c>
      <c r="G599" s="49" t="s">
        <v>8324</v>
      </c>
      <c r="H599" s="41" t="s">
        <v>1048</v>
      </c>
      <c r="I599" s="41" t="s">
        <v>7892</v>
      </c>
      <c r="J599" s="41"/>
      <c r="K599" s="41"/>
    </row>
    <row r="600" spans="1:15" hidden="1">
      <c r="A600" s="41" t="s">
        <v>7158</v>
      </c>
      <c r="B600" s="49" t="s">
        <v>65</v>
      </c>
      <c r="C600" s="49" t="s">
        <v>65</v>
      </c>
      <c r="D600" s="49" t="s">
        <v>25</v>
      </c>
      <c r="E600" s="41"/>
      <c r="F600" s="49" t="s">
        <v>6175</v>
      </c>
      <c r="G600" s="49" t="s">
        <v>8324</v>
      </c>
      <c r="H600" s="41" t="s">
        <v>1048</v>
      </c>
      <c r="I600" s="41" t="s">
        <v>7893</v>
      </c>
      <c r="J600" s="41"/>
      <c r="K600" s="41"/>
    </row>
    <row r="601" spans="1:15" hidden="1">
      <c r="A601" s="41" t="s">
        <v>7158</v>
      </c>
      <c r="B601" s="49" t="s">
        <v>65</v>
      </c>
      <c r="C601" s="49" t="s">
        <v>65</v>
      </c>
      <c r="D601" s="49" t="s">
        <v>25</v>
      </c>
      <c r="E601" s="41"/>
      <c r="F601" s="49" t="s">
        <v>6175</v>
      </c>
      <c r="G601" s="49" t="s">
        <v>8324</v>
      </c>
      <c r="H601" s="41" t="s">
        <v>1048</v>
      </c>
      <c r="I601" s="41" t="s">
        <v>7894</v>
      </c>
      <c r="J601" s="41"/>
      <c r="K601" s="41"/>
    </row>
    <row r="602" spans="1:15" hidden="1">
      <c r="A602" s="40" t="s">
        <v>7158</v>
      </c>
      <c r="B602" s="48" t="s">
        <v>65</v>
      </c>
      <c r="C602" s="48" t="s">
        <v>65</v>
      </c>
      <c r="D602" s="49" t="s">
        <v>25</v>
      </c>
      <c r="E602" s="40"/>
      <c r="F602" s="49" t="s">
        <v>6175</v>
      </c>
      <c r="G602" s="48" t="s">
        <v>8324</v>
      </c>
      <c r="H602" s="40" t="s">
        <v>7895</v>
      </c>
      <c r="I602" s="40" t="s">
        <v>8245</v>
      </c>
      <c r="J602" s="43">
        <f>J595</f>
        <v>41897</v>
      </c>
      <c r="K602" s="43">
        <f>J602+10</f>
        <v>41907</v>
      </c>
      <c r="L602" s="40" t="s">
        <v>7</v>
      </c>
      <c r="M602" s="48" t="s">
        <v>94</v>
      </c>
      <c r="N602" s="48">
        <v>100</v>
      </c>
      <c r="O602" s="39"/>
    </row>
    <row r="603" spans="1:15">
      <c r="A603" s="40" t="s">
        <v>7158</v>
      </c>
      <c r="B603" s="48" t="s">
        <v>65</v>
      </c>
      <c r="C603" s="48" t="s">
        <v>65</v>
      </c>
      <c r="D603" s="49" t="s">
        <v>25</v>
      </c>
      <c r="E603" s="40"/>
      <c r="F603" s="49" t="s">
        <v>6175</v>
      </c>
      <c r="G603" s="48" t="s">
        <v>8324</v>
      </c>
      <c r="H603" s="40" t="s">
        <v>7898</v>
      </c>
      <c r="I603" s="40" t="s">
        <v>8247</v>
      </c>
      <c r="J603" s="43">
        <f>K602</f>
        <v>41907</v>
      </c>
      <c r="K603" s="43">
        <f>J603+2</f>
        <v>41909</v>
      </c>
      <c r="L603" s="40" t="s">
        <v>7</v>
      </c>
      <c r="M603" s="48" t="s">
        <v>94</v>
      </c>
      <c r="N603" s="48">
        <v>100</v>
      </c>
      <c r="O603" s="39"/>
    </row>
    <row r="604" spans="1:15" hidden="1">
      <c r="A604" s="40" t="s">
        <v>7158</v>
      </c>
      <c r="B604" s="48" t="s">
        <v>65</v>
      </c>
      <c r="C604" s="48" t="s">
        <v>65</v>
      </c>
      <c r="D604" s="49" t="s">
        <v>25</v>
      </c>
      <c r="E604" s="40"/>
      <c r="F604" s="49" t="s">
        <v>6175</v>
      </c>
      <c r="G604" s="48" t="s">
        <v>8324</v>
      </c>
      <c r="H604" s="40" t="s">
        <v>7901</v>
      </c>
      <c r="I604" s="40" t="s">
        <v>7902</v>
      </c>
      <c r="J604" s="43">
        <f>K603</f>
        <v>41909</v>
      </c>
      <c r="K604" s="43">
        <f>J605</f>
        <v>42035</v>
      </c>
      <c r="L604" s="40" t="s">
        <v>7</v>
      </c>
      <c r="M604" s="48" t="s">
        <v>94</v>
      </c>
      <c r="N604" s="48">
        <v>100</v>
      </c>
      <c r="O604" s="39"/>
    </row>
    <row r="605" spans="1:15" hidden="1">
      <c r="A605" s="40" t="s">
        <v>7158</v>
      </c>
      <c r="B605" s="48" t="s">
        <v>65</v>
      </c>
      <c r="C605" s="48" t="s">
        <v>65</v>
      </c>
      <c r="D605" s="49" t="s">
        <v>25</v>
      </c>
      <c r="E605" s="40"/>
      <c r="F605" s="49" t="s">
        <v>6175</v>
      </c>
      <c r="G605" s="48" t="s">
        <v>8324</v>
      </c>
      <c r="H605" s="40" t="s">
        <v>7904</v>
      </c>
      <c r="I605" s="40" t="s">
        <v>7905</v>
      </c>
      <c r="J605" s="43">
        <f>K605-5</f>
        <v>42035</v>
      </c>
      <c r="K605" s="43">
        <f>J606</f>
        <v>42040</v>
      </c>
      <c r="L605" s="40" t="s">
        <v>7</v>
      </c>
      <c r="M605" s="48" t="s">
        <v>94</v>
      </c>
      <c r="N605" s="48">
        <v>100</v>
      </c>
      <c r="O605" s="39"/>
    </row>
    <row r="606" spans="1:15" hidden="1">
      <c r="A606" s="40" t="s">
        <v>7158</v>
      </c>
      <c r="B606" s="48" t="s">
        <v>65</v>
      </c>
      <c r="C606" s="48" t="s">
        <v>65</v>
      </c>
      <c r="D606" s="49" t="s">
        <v>25</v>
      </c>
      <c r="E606" s="40"/>
      <c r="F606" s="49" t="s">
        <v>6175</v>
      </c>
      <c r="G606" s="48" t="s">
        <v>8324</v>
      </c>
      <c r="H606" s="40" t="s">
        <v>7904</v>
      </c>
      <c r="I606" s="40" t="s">
        <v>8249</v>
      </c>
      <c r="J606" s="43">
        <f>K606-5</f>
        <v>42040</v>
      </c>
      <c r="K606" s="43">
        <f>J607</f>
        <v>42045</v>
      </c>
      <c r="L606" s="40" t="s">
        <v>7</v>
      </c>
      <c r="M606" s="48" t="s">
        <v>94</v>
      </c>
      <c r="N606" s="48">
        <v>100</v>
      </c>
      <c r="O606" s="39"/>
    </row>
    <row r="607" spans="1:15" hidden="1">
      <c r="A607" s="40" t="s">
        <v>7158</v>
      </c>
      <c r="B607" s="48" t="s">
        <v>65</v>
      </c>
      <c r="C607" s="48" t="s">
        <v>65</v>
      </c>
      <c r="D607" s="49" t="s">
        <v>25</v>
      </c>
      <c r="E607" s="40"/>
      <c r="F607" s="49" t="s">
        <v>6175</v>
      </c>
      <c r="G607" s="48" t="s">
        <v>8324</v>
      </c>
      <c r="H607" s="40" t="s">
        <v>7904</v>
      </c>
      <c r="I607" s="40" t="s">
        <v>7907</v>
      </c>
      <c r="J607" s="43">
        <f>K607-5</f>
        <v>42045</v>
      </c>
      <c r="K607" s="43">
        <f>J608</f>
        <v>42050</v>
      </c>
      <c r="L607" s="40" t="s">
        <v>7</v>
      </c>
      <c r="M607" s="48" t="s">
        <v>94</v>
      </c>
      <c r="N607" s="48">
        <v>100</v>
      </c>
      <c r="O607" s="39"/>
    </row>
    <row r="608" spans="1:15" hidden="1">
      <c r="A608" s="40" t="s">
        <v>7158</v>
      </c>
      <c r="B608" s="48" t="s">
        <v>65</v>
      </c>
      <c r="C608" s="48" t="s">
        <v>65</v>
      </c>
      <c r="D608" s="49" t="s">
        <v>25</v>
      </c>
      <c r="E608" s="40"/>
      <c r="F608" s="49" t="s">
        <v>6175</v>
      </c>
      <c r="G608" s="48" t="s">
        <v>8324</v>
      </c>
      <c r="H608" s="40" t="s">
        <v>7904</v>
      </c>
      <c r="I608" s="40" t="s">
        <v>8172</v>
      </c>
      <c r="J608" s="43">
        <f>K608-1</f>
        <v>42050</v>
      </c>
      <c r="K608" s="43">
        <f>J596</f>
        <v>42051</v>
      </c>
      <c r="L608" s="40" t="s">
        <v>7</v>
      </c>
      <c r="M608" s="48" t="s">
        <v>94</v>
      </c>
      <c r="N608" s="48">
        <v>100</v>
      </c>
      <c r="O608" s="56" t="s">
        <v>17</v>
      </c>
    </row>
    <row r="609" spans="1:15" hidden="1">
      <c r="A609" s="49" t="s">
        <v>8202</v>
      </c>
      <c r="B609" s="41" t="s">
        <v>108</v>
      </c>
      <c r="C609" s="49" t="s">
        <v>65</v>
      </c>
      <c r="D609" s="49" t="s">
        <v>24</v>
      </c>
      <c r="E609" s="49"/>
      <c r="F609" s="49" t="s">
        <v>6175</v>
      </c>
      <c r="G609" s="49" t="s">
        <v>8325</v>
      </c>
      <c r="H609" s="41" t="s">
        <v>1048</v>
      </c>
      <c r="I609" s="41" t="s">
        <v>7888</v>
      </c>
      <c r="J609" s="41"/>
      <c r="K609" s="40"/>
      <c r="L609" s="40"/>
      <c r="M609" s="40"/>
      <c r="O609" s="40"/>
    </row>
    <row r="610" spans="1:15" hidden="1">
      <c r="A610" s="49" t="s">
        <v>8202</v>
      </c>
      <c r="B610" s="41" t="s">
        <v>108</v>
      </c>
      <c r="C610" s="49" t="s">
        <v>65</v>
      </c>
      <c r="D610" s="49" t="s">
        <v>24</v>
      </c>
      <c r="E610" s="49"/>
      <c r="F610" s="49" t="s">
        <v>6175</v>
      </c>
      <c r="G610" s="49" t="s">
        <v>8325</v>
      </c>
      <c r="H610" s="41" t="s">
        <v>1048</v>
      </c>
      <c r="I610" s="41" t="s">
        <v>8244</v>
      </c>
      <c r="J610" s="42">
        <v>41925</v>
      </c>
      <c r="K610" s="41"/>
      <c r="L610" s="41"/>
      <c r="M610" s="41"/>
      <c r="N610" s="49"/>
      <c r="O610" s="41"/>
    </row>
    <row r="611" spans="1:15" hidden="1">
      <c r="A611" s="49" t="s">
        <v>8202</v>
      </c>
      <c r="B611" s="41" t="s">
        <v>108</v>
      </c>
      <c r="C611" s="49" t="s">
        <v>65</v>
      </c>
      <c r="D611" s="49" t="s">
        <v>24</v>
      </c>
      <c r="E611" s="49"/>
      <c r="F611" s="49" t="s">
        <v>6175</v>
      </c>
      <c r="G611" s="49" t="s">
        <v>8325</v>
      </c>
      <c r="H611" s="41" t="s">
        <v>1048</v>
      </c>
      <c r="I611" s="41" t="s">
        <v>7889</v>
      </c>
      <c r="J611" s="42">
        <v>42076</v>
      </c>
      <c r="K611" s="41"/>
      <c r="L611" s="41"/>
      <c r="M611" s="41"/>
      <c r="N611" s="49"/>
      <c r="O611" s="41"/>
    </row>
    <row r="612" spans="1:15" hidden="1">
      <c r="A612" s="49" t="s">
        <v>8202</v>
      </c>
      <c r="B612" s="41" t="s">
        <v>108</v>
      </c>
      <c r="C612" s="49" t="s">
        <v>65</v>
      </c>
      <c r="D612" s="49" t="s">
        <v>24</v>
      </c>
      <c r="E612" s="49"/>
      <c r="F612" s="49" t="s">
        <v>6175</v>
      </c>
      <c r="G612" s="49" t="s">
        <v>8325</v>
      </c>
      <c r="H612" s="41" t="s">
        <v>1048</v>
      </c>
      <c r="I612" s="41" t="s">
        <v>7890</v>
      </c>
      <c r="J612" s="41"/>
      <c r="K612" s="41"/>
      <c r="L612" s="41"/>
      <c r="M612" s="41"/>
      <c r="N612" s="49"/>
      <c r="O612" s="41"/>
    </row>
    <row r="613" spans="1:15" hidden="1">
      <c r="A613" s="49" t="s">
        <v>8202</v>
      </c>
      <c r="B613" s="41" t="s">
        <v>108</v>
      </c>
      <c r="C613" s="49" t="s">
        <v>65</v>
      </c>
      <c r="D613" s="49" t="s">
        <v>24</v>
      </c>
      <c r="E613" s="49"/>
      <c r="F613" s="49" t="s">
        <v>6175</v>
      </c>
      <c r="G613" s="49" t="s">
        <v>8325</v>
      </c>
      <c r="H613" s="41" t="s">
        <v>1048</v>
      </c>
      <c r="I613" s="41" t="s">
        <v>7891</v>
      </c>
      <c r="J613" s="42">
        <v>42104</v>
      </c>
      <c r="K613" s="41"/>
      <c r="L613" s="41"/>
      <c r="M613" s="41"/>
      <c r="N613" s="49"/>
      <c r="O613" s="41"/>
    </row>
    <row r="614" spans="1:15" hidden="1">
      <c r="A614" s="49" t="s">
        <v>8202</v>
      </c>
      <c r="B614" s="41" t="s">
        <v>108</v>
      </c>
      <c r="C614" s="49" t="s">
        <v>65</v>
      </c>
      <c r="D614" s="49" t="s">
        <v>24</v>
      </c>
      <c r="E614" s="49"/>
      <c r="F614" s="49" t="s">
        <v>6175</v>
      </c>
      <c r="G614" s="49" t="s">
        <v>8325</v>
      </c>
      <c r="H614" s="41" t="s">
        <v>1048</v>
      </c>
      <c r="I614" s="41" t="s">
        <v>7892</v>
      </c>
      <c r="J614" s="42"/>
      <c r="K614" s="41"/>
      <c r="L614" s="41"/>
      <c r="M614" s="41"/>
      <c r="N614" s="49"/>
      <c r="O614" s="41"/>
    </row>
    <row r="615" spans="1:15" hidden="1">
      <c r="A615" s="49" t="s">
        <v>8202</v>
      </c>
      <c r="B615" s="41" t="s">
        <v>108</v>
      </c>
      <c r="C615" s="49" t="s">
        <v>65</v>
      </c>
      <c r="D615" s="49" t="s">
        <v>24</v>
      </c>
      <c r="E615" s="49"/>
      <c r="F615" s="49" t="s">
        <v>6175</v>
      </c>
      <c r="G615" s="49" t="s">
        <v>8325</v>
      </c>
      <c r="H615" s="41" t="s">
        <v>1048</v>
      </c>
      <c r="I615" s="41" t="s">
        <v>7893</v>
      </c>
      <c r="J615" s="41"/>
      <c r="K615" s="41"/>
      <c r="L615" s="41"/>
      <c r="M615" s="41"/>
      <c r="N615" s="49"/>
      <c r="O615" s="41"/>
    </row>
    <row r="616" spans="1:15" hidden="1">
      <c r="A616" s="49" t="s">
        <v>8202</v>
      </c>
      <c r="B616" s="41" t="s">
        <v>108</v>
      </c>
      <c r="C616" s="49" t="s">
        <v>65</v>
      </c>
      <c r="D616" s="49" t="s">
        <v>24</v>
      </c>
      <c r="E616" s="49"/>
      <c r="F616" s="49" t="s">
        <v>6175</v>
      </c>
      <c r="G616" s="48" t="s">
        <v>8325</v>
      </c>
      <c r="H616" s="41" t="s">
        <v>1048</v>
      </c>
      <c r="I616" s="41" t="s">
        <v>7894</v>
      </c>
      <c r="J616" s="41"/>
      <c r="K616" s="41"/>
      <c r="L616" s="41"/>
      <c r="M616" s="41"/>
      <c r="N616" s="49"/>
      <c r="O616" s="41"/>
    </row>
    <row r="617" spans="1:15" hidden="1">
      <c r="A617" s="48" t="s">
        <v>8202</v>
      </c>
      <c r="B617" s="40" t="s">
        <v>108</v>
      </c>
      <c r="C617" s="48" t="s">
        <v>65</v>
      </c>
      <c r="D617" s="48" t="s">
        <v>24</v>
      </c>
      <c r="F617" s="49" t="s">
        <v>6175</v>
      </c>
      <c r="G617" s="48" t="s">
        <v>8325</v>
      </c>
      <c r="H617" s="40" t="s">
        <v>7895</v>
      </c>
      <c r="I617" s="40" t="s">
        <v>8245</v>
      </c>
      <c r="J617" s="43">
        <f>J610</f>
        <v>41925</v>
      </c>
      <c r="K617" s="43">
        <f>J617+10</f>
        <v>41935</v>
      </c>
      <c r="L617" s="40" t="s">
        <v>8173</v>
      </c>
      <c r="M617" s="48" t="s">
        <v>8252</v>
      </c>
      <c r="N617" s="40" t="s">
        <v>84</v>
      </c>
      <c r="O617" s="40" t="s">
        <v>8326</v>
      </c>
    </row>
    <row r="618" spans="1:15">
      <c r="A618" s="48" t="s">
        <v>8202</v>
      </c>
      <c r="B618" s="40" t="s">
        <v>108</v>
      </c>
      <c r="C618" s="48" t="s">
        <v>65</v>
      </c>
      <c r="D618" s="48" t="s">
        <v>24</v>
      </c>
      <c r="F618" s="49" t="s">
        <v>6175</v>
      </c>
      <c r="G618" s="48" t="s">
        <v>8325</v>
      </c>
      <c r="H618" s="40" t="s">
        <v>7898</v>
      </c>
      <c r="I618" s="40" t="s">
        <v>8247</v>
      </c>
      <c r="J618" s="43">
        <f>K617</f>
        <v>41935</v>
      </c>
      <c r="K618" s="43">
        <f>J618+2</f>
        <v>41937</v>
      </c>
      <c r="L618" s="40" t="s">
        <v>8173</v>
      </c>
      <c r="M618" s="48" t="s">
        <v>8252</v>
      </c>
      <c r="N618" s="40" t="s">
        <v>84</v>
      </c>
      <c r="O618" s="40"/>
    </row>
    <row r="619" spans="1:15" hidden="1">
      <c r="A619" s="48" t="s">
        <v>8202</v>
      </c>
      <c r="B619" s="40" t="s">
        <v>108</v>
      </c>
      <c r="C619" s="48" t="s">
        <v>65</v>
      </c>
      <c r="D619" s="48" t="s">
        <v>24</v>
      </c>
      <c r="F619" s="49" t="s">
        <v>6175</v>
      </c>
      <c r="G619" s="48" t="s">
        <v>8325</v>
      </c>
      <c r="H619" s="40" t="s">
        <v>7901</v>
      </c>
      <c r="I619" s="40" t="s">
        <v>7902</v>
      </c>
      <c r="J619" s="43">
        <f>K618</f>
        <v>41937</v>
      </c>
      <c r="K619" s="43">
        <f>J620</f>
        <v>42060</v>
      </c>
      <c r="L619" s="40" t="s">
        <v>8173</v>
      </c>
      <c r="M619" s="48" t="s">
        <v>161</v>
      </c>
      <c r="N619" s="40" t="s">
        <v>84</v>
      </c>
      <c r="O619" s="40"/>
    </row>
    <row r="620" spans="1:15" hidden="1">
      <c r="A620" s="48" t="s">
        <v>8202</v>
      </c>
      <c r="B620" s="40" t="s">
        <v>108</v>
      </c>
      <c r="C620" s="48" t="s">
        <v>65</v>
      </c>
      <c r="D620" s="48" t="s">
        <v>24</v>
      </c>
      <c r="F620" s="49" t="s">
        <v>6175</v>
      </c>
      <c r="G620" s="48" t="s">
        <v>8325</v>
      </c>
      <c r="H620" s="40" t="s">
        <v>7904</v>
      </c>
      <c r="I620" s="40" t="s">
        <v>7905</v>
      </c>
      <c r="J620" s="43">
        <f>K620-5</f>
        <v>42060</v>
      </c>
      <c r="K620" s="43">
        <f>J621</f>
        <v>42065</v>
      </c>
      <c r="L620" s="40" t="s">
        <v>8173</v>
      </c>
      <c r="M620" s="48" t="s">
        <v>161</v>
      </c>
      <c r="N620" s="40" t="s">
        <v>84</v>
      </c>
      <c r="O620" s="40"/>
    </row>
    <row r="621" spans="1:15" hidden="1">
      <c r="A621" s="48" t="s">
        <v>8202</v>
      </c>
      <c r="B621" s="40" t="s">
        <v>108</v>
      </c>
      <c r="C621" s="48" t="s">
        <v>65</v>
      </c>
      <c r="D621" s="48" t="s">
        <v>24</v>
      </c>
      <c r="F621" s="49" t="s">
        <v>6175</v>
      </c>
      <c r="G621" s="48" t="s">
        <v>8325</v>
      </c>
      <c r="H621" s="40" t="s">
        <v>7904</v>
      </c>
      <c r="I621" s="40" t="s">
        <v>8249</v>
      </c>
      <c r="J621" s="43">
        <f>K621-5</f>
        <v>42065</v>
      </c>
      <c r="K621" s="43">
        <f>J622</f>
        <v>42070</v>
      </c>
      <c r="L621" s="40" t="s">
        <v>8173</v>
      </c>
      <c r="M621" s="48" t="s">
        <v>161</v>
      </c>
      <c r="N621" s="40" t="s">
        <v>84</v>
      </c>
      <c r="O621" s="40"/>
    </row>
    <row r="622" spans="1:15" hidden="1">
      <c r="A622" s="48" t="s">
        <v>8202</v>
      </c>
      <c r="B622" s="40" t="s">
        <v>108</v>
      </c>
      <c r="C622" s="48" t="s">
        <v>65</v>
      </c>
      <c r="D622" s="48" t="s">
        <v>24</v>
      </c>
      <c r="F622" s="49" t="s">
        <v>6175</v>
      </c>
      <c r="G622" s="48" t="s">
        <v>8325</v>
      </c>
      <c r="H622" s="40" t="s">
        <v>7904</v>
      </c>
      <c r="I622" s="40" t="s">
        <v>7907</v>
      </c>
      <c r="J622" s="43">
        <f>K622-5</f>
        <v>42070</v>
      </c>
      <c r="K622" s="43">
        <f>J623</f>
        <v>42075</v>
      </c>
      <c r="L622" s="40" t="s">
        <v>8173</v>
      </c>
      <c r="M622" s="48" t="s">
        <v>161</v>
      </c>
      <c r="N622" s="40" t="s">
        <v>84</v>
      </c>
      <c r="O622" s="40"/>
    </row>
    <row r="623" spans="1:15" hidden="1">
      <c r="A623" s="48" t="s">
        <v>8202</v>
      </c>
      <c r="B623" s="40" t="s">
        <v>108</v>
      </c>
      <c r="C623" s="48" t="s">
        <v>65</v>
      </c>
      <c r="D623" s="48" t="s">
        <v>24</v>
      </c>
      <c r="F623" s="49" t="s">
        <v>6175</v>
      </c>
      <c r="G623" s="48" t="s">
        <v>8325</v>
      </c>
      <c r="H623" s="40" t="s">
        <v>7904</v>
      </c>
      <c r="I623" s="40" t="s">
        <v>8172</v>
      </c>
      <c r="J623" s="43">
        <f>K623-1</f>
        <v>42075</v>
      </c>
      <c r="K623" s="43">
        <f>J611</f>
        <v>42076</v>
      </c>
      <c r="L623" s="40" t="s">
        <v>8173</v>
      </c>
      <c r="M623" s="48" t="s">
        <v>161</v>
      </c>
      <c r="N623" s="40" t="s">
        <v>84</v>
      </c>
      <c r="O623" s="39" t="s">
        <v>8250</v>
      </c>
    </row>
    <row r="624" spans="1:15" hidden="1">
      <c r="A624" s="49" t="s">
        <v>8204</v>
      </c>
      <c r="B624" s="41" t="s">
        <v>108</v>
      </c>
      <c r="C624" s="49" t="s">
        <v>65</v>
      </c>
      <c r="D624" s="49" t="s">
        <v>24</v>
      </c>
      <c r="E624" s="49"/>
      <c r="F624" s="49" t="s">
        <v>6175</v>
      </c>
      <c r="G624" s="49" t="s">
        <v>8327</v>
      </c>
      <c r="H624" s="41" t="s">
        <v>1048</v>
      </c>
      <c r="I624" s="41" t="s">
        <v>7888</v>
      </c>
      <c r="J624" s="41"/>
      <c r="K624" s="40"/>
      <c r="L624" s="40"/>
      <c r="M624" s="40"/>
      <c r="O624" s="40"/>
    </row>
    <row r="625" spans="1:15" hidden="1">
      <c r="A625" s="49" t="s">
        <v>8204</v>
      </c>
      <c r="B625" s="41" t="s">
        <v>108</v>
      </c>
      <c r="C625" s="49" t="s">
        <v>65</v>
      </c>
      <c r="D625" s="49" t="s">
        <v>24</v>
      </c>
      <c r="E625" s="49"/>
      <c r="F625" s="49" t="s">
        <v>6175</v>
      </c>
      <c r="G625" s="49" t="s">
        <v>8327</v>
      </c>
      <c r="H625" s="41" t="s">
        <v>1048</v>
      </c>
      <c r="I625" s="41" t="s">
        <v>8244</v>
      </c>
      <c r="J625" s="42">
        <v>41925</v>
      </c>
      <c r="K625" s="41"/>
      <c r="L625" s="41"/>
      <c r="M625" s="41"/>
      <c r="N625" s="49"/>
      <c r="O625" s="41"/>
    </row>
    <row r="626" spans="1:15" hidden="1">
      <c r="A626" s="49" t="s">
        <v>8204</v>
      </c>
      <c r="B626" s="41" t="s">
        <v>108</v>
      </c>
      <c r="C626" s="49" t="s">
        <v>65</v>
      </c>
      <c r="D626" s="49" t="s">
        <v>24</v>
      </c>
      <c r="E626" s="49"/>
      <c r="F626" s="49" t="s">
        <v>6175</v>
      </c>
      <c r="G626" s="49" t="s">
        <v>8327</v>
      </c>
      <c r="H626" s="41" t="s">
        <v>1048</v>
      </c>
      <c r="I626" s="41" t="s">
        <v>7889</v>
      </c>
      <c r="J626" s="42">
        <v>42076</v>
      </c>
      <c r="K626" s="41"/>
      <c r="L626" s="41"/>
      <c r="M626" s="41"/>
      <c r="N626" s="49"/>
      <c r="O626" s="41"/>
    </row>
    <row r="627" spans="1:15" hidden="1">
      <c r="A627" s="49" t="s">
        <v>8204</v>
      </c>
      <c r="B627" s="41" t="s">
        <v>108</v>
      </c>
      <c r="C627" s="49" t="s">
        <v>65</v>
      </c>
      <c r="D627" s="49" t="s">
        <v>24</v>
      </c>
      <c r="E627" s="49"/>
      <c r="F627" s="49" t="s">
        <v>6175</v>
      </c>
      <c r="G627" s="49" t="s">
        <v>8327</v>
      </c>
      <c r="H627" s="41" t="s">
        <v>1048</v>
      </c>
      <c r="I627" s="41" t="s">
        <v>7890</v>
      </c>
      <c r="J627" s="41"/>
      <c r="K627" s="41"/>
      <c r="L627" s="41"/>
      <c r="M627" s="41"/>
      <c r="N627" s="49"/>
      <c r="O627" s="41"/>
    </row>
    <row r="628" spans="1:15" hidden="1">
      <c r="A628" s="49" t="s">
        <v>8204</v>
      </c>
      <c r="B628" s="41" t="s">
        <v>108</v>
      </c>
      <c r="C628" s="49" t="s">
        <v>65</v>
      </c>
      <c r="D628" s="49" t="s">
        <v>24</v>
      </c>
      <c r="E628" s="49"/>
      <c r="F628" s="49" t="s">
        <v>6175</v>
      </c>
      <c r="G628" s="49" t="s">
        <v>8327</v>
      </c>
      <c r="H628" s="41" t="s">
        <v>1048</v>
      </c>
      <c r="I628" s="41" t="s">
        <v>7891</v>
      </c>
      <c r="J628" s="42">
        <v>42104</v>
      </c>
      <c r="K628" s="41"/>
      <c r="L628" s="41"/>
      <c r="M628" s="41"/>
      <c r="N628" s="49"/>
      <c r="O628" s="41"/>
    </row>
    <row r="629" spans="1:15" hidden="1">
      <c r="A629" s="49" t="s">
        <v>8204</v>
      </c>
      <c r="B629" s="41" t="s">
        <v>108</v>
      </c>
      <c r="C629" s="49" t="s">
        <v>65</v>
      </c>
      <c r="D629" s="49" t="s">
        <v>24</v>
      </c>
      <c r="E629" s="49"/>
      <c r="F629" s="49" t="s">
        <v>6175</v>
      </c>
      <c r="G629" s="49" t="s">
        <v>8327</v>
      </c>
      <c r="H629" s="41" t="s">
        <v>1048</v>
      </c>
      <c r="I629" s="41" t="s">
        <v>7892</v>
      </c>
      <c r="J629" s="42"/>
      <c r="K629" s="41"/>
      <c r="L629" s="41"/>
      <c r="M629" s="41"/>
      <c r="N629" s="49"/>
      <c r="O629" s="41"/>
    </row>
    <row r="630" spans="1:15" hidden="1">
      <c r="A630" s="49" t="s">
        <v>8204</v>
      </c>
      <c r="B630" s="41" t="s">
        <v>108</v>
      </c>
      <c r="C630" s="49" t="s">
        <v>65</v>
      </c>
      <c r="D630" s="49" t="s">
        <v>24</v>
      </c>
      <c r="E630" s="49"/>
      <c r="F630" s="49" t="s">
        <v>6175</v>
      </c>
      <c r="G630" s="49" t="s">
        <v>8327</v>
      </c>
      <c r="H630" s="41" t="s">
        <v>1048</v>
      </c>
      <c r="I630" s="41" t="s">
        <v>7893</v>
      </c>
      <c r="J630" s="41"/>
      <c r="K630" s="41"/>
      <c r="L630" s="41"/>
      <c r="M630" s="41"/>
      <c r="N630" s="49"/>
      <c r="O630" s="41"/>
    </row>
    <row r="631" spans="1:15" hidden="1">
      <c r="A631" s="49" t="s">
        <v>8204</v>
      </c>
      <c r="B631" s="41" t="s">
        <v>108</v>
      </c>
      <c r="C631" s="49" t="s">
        <v>65</v>
      </c>
      <c r="D631" s="49" t="s">
        <v>24</v>
      </c>
      <c r="E631" s="49"/>
      <c r="F631" s="49" t="s">
        <v>6175</v>
      </c>
      <c r="G631" s="49" t="s">
        <v>8327</v>
      </c>
      <c r="H631" s="41" t="s">
        <v>1048</v>
      </c>
      <c r="I631" s="41" t="s">
        <v>7894</v>
      </c>
      <c r="J631" s="41"/>
      <c r="K631" s="41"/>
      <c r="L631" s="41"/>
      <c r="M631" s="41"/>
      <c r="N631" s="49"/>
      <c r="O631" s="41"/>
    </row>
    <row r="632" spans="1:15" hidden="1">
      <c r="A632" s="48" t="s">
        <v>8204</v>
      </c>
      <c r="B632" s="40" t="s">
        <v>108</v>
      </c>
      <c r="C632" s="48" t="s">
        <v>65</v>
      </c>
      <c r="D632" s="48" t="s">
        <v>24</v>
      </c>
      <c r="F632" s="49" t="s">
        <v>6175</v>
      </c>
      <c r="G632" s="48" t="s">
        <v>8327</v>
      </c>
      <c r="H632" s="40" t="s">
        <v>7895</v>
      </c>
      <c r="I632" s="40" t="s">
        <v>8245</v>
      </c>
      <c r="J632" s="43">
        <f>J625</f>
        <v>41925</v>
      </c>
      <c r="K632" s="43">
        <f>J632+10</f>
        <v>41935</v>
      </c>
      <c r="L632" s="40" t="s">
        <v>8173</v>
      </c>
      <c r="M632" s="48" t="s">
        <v>8252</v>
      </c>
      <c r="N632" s="40">
        <v>100</v>
      </c>
      <c r="O632" s="40" t="s">
        <v>8328</v>
      </c>
    </row>
    <row r="633" spans="1:15">
      <c r="A633" s="48" t="s">
        <v>8204</v>
      </c>
      <c r="B633" s="40" t="s">
        <v>108</v>
      </c>
      <c r="C633" s="48" t="s">
        <v>65</v>
      </c>
      <c r="D633" s="48" t="s">
        <v>24</v>
      </c>
      <c r="F633" s="49" t="s">
        <v>6175</v>
      </c>
      <c r="G633" s="48" t="s">
        <v>8327</v>
      </c>
      <c r="H633" s="40" t="s">
        <v>7898</v>
      </c>
      <c r="I633" s="40" t="s">
        <v>8247</v>
      </c>
      <c r="J633" s="43">
        <f>K632</f>
        <v>41935</v>
      </c>
      <c r="K633" s="43">
        <f>J633+2</f>
        <v>41937</v>
      </c>
      <c r="L633" s="40" t="s">
        <v>8173</v>
      </c>
      <c r="M633" s="48" t="s">
        <v>8252</v>
      </c>
      <c r="N633" s="40">
        <v>100</v>
      </c>
      <c r="O633" s="40"/>
    </row>
    <row r="634" spans="1:15" hidden="1">
      <c r="A634" s="48" t="s">
        <v>8204</v>
      </c>
      <c r="B634" s="40" t="s">
        <v>108</v>
      </c>
      <c r="C634" s="48" t="s">
        <v>65</v>
      </c>
      <c r="D634" s="48" t="s">
        <v>24</v>
      </c>
      <c r="F634" s="49" t="s">
        <v>6175</v>
      </c>
      <c r="G634" s="48" t="s">
        <v>8327</v>
      </c>
      <c r="H634" s="40" t="s">
        <v>7901</v>
      </c>
      <c r="I634" s="40" t="s">
        <v>7902</v>
      </c>
      <c r="J634" s="43">
        <f>K633</f>
        <v>41937</v>
      </c>
      <c r="K634" s="43">
        <f>J635</f>
        <v>42060</v>
      </c>
      <c r="L634" s="40" t="s">
        <v>8173</v>
      </c>
      <c r="M634" s="48" t="s">
        <v>161</v>
      </c>
      <c r="N634" s="40">
        <v>100</v>
      </c>
      <c r="O634" s="39" t="s">
        <v>8263</v>
      </c>
    </row>
    <row r="635" spans="1:15" hidden="1">
      <c r="A635" s="48" t="s">
        <v>8204</v>
      </c>
      <c r="B635" s="40" t="s">
        <v>108</v>
      </c>
      <c r="C635" s="48" t="s">
        <v>65</v>
      </c>
      <c r="D635" s="48" t="s">
        <v>24</v>
      </c>
      <c r="F635" s="49" t="s">
        <v>6175</v>
      </c>
      <c r="G635" s="48" t="s">
        <v>8327</v>
      </c>
      <c r="H635" s="40" t="s">
        <v>7904</v>
      </c>
      <c r="I635" s="40" t="s">
        <v>7905</v>
      </c>
      <c r="J635" s="43">
        <f>K635-5</f>
        <v>42060</v>
      </c>
      <c r="K635" s="43">
        <f>J636</f>
        <v>42065</v>
      </c>
      <c r="L635" s="40" t="s">
        <v>8173</v>
      </c>
      <c r="M635" s="48" t="s">
        <v>161</v>
      </c>
      <c r="N635" s="40">
        <v>100</v>
      </c>
      <c r="O635" s="40"/>
    </row>
    <row r="636" spans="1:15" hidden="1">
      <c r="A636" s="48" t="s">
        <v>8204</v>
      </c>
      <c r="B636" s="40" t="s">
        <v>108</v>
      </c>
      <c r="C636" s="48" t="s">
        <v>65</v>
      </c>
      <c r="D636" s="48" t="s">
        <v>24</v>
      </c>
      <c r="F636" s="49" t="s">
        <v>6175</v>
      </c>
      <c r="G636" s="48" t="s">
        <v>8327</v>
      </c>
      <c r="H636" s="40" t="s">
        <v>7904</v>
      </c>
      <c r="I636" s="40" t="s">
        <v>8249</v>
      </c>
      <c r="J636" s="43">
        <f>K636-5</f>
        <v>42065</v>
      </c>
      <c r="K636" s="43">
        <f>J637</f>
        <v>42070</v>
      </c>
      <c r="L636" s="40" t="s">
        <v>8173</v>
      </c>
      <c r="M636" s="48" t="s">
        <v>161</v>
      </c>
      <c r="N636" s="40">
        <v>100</v>
      </c>
      <c r="O636" s="40"/>
    </row>
    <row r="637" spans="1:15" hidden="1">
      <c r="A637" s="48" t="s">
        <v>8204</v>
      </c>
      <c r="B637" s="40" t="s">
        <v>108</v>
      </c>
      <c r="C637" s="48" t="s">
        <v>65</v>
      </c>
      <c r="D637" s="48" t="s">
        <v>24</v>
      </c>
      <c r="F637" s="49" t="s">
        <v>6175</v>
      </c>
      <c r="G637" s="48" t="s">
        <v>8327</v>
      </c>
      <c r="H637" s="40" t="s">
        <v>7904</v>
      </c>
      <c r="I637" s="40" t="s">
        <v>7907</v>
      </c>
      <c r="J637" s="43">
        <f>K637-5</f>
        <v>42070</v>
      </c>
      <c r="K637" s="43">
        <f>J638</f>
        <v>42075</v>
      </c>
      <c r="L637" s="40" t="s">
        <v>8173</v>
      </c>
      <c r="M637" s="48" t="s">
        <v>161</v>
      </c>
      <c r="N637" s="40">
        <v>100</v>
      </c>
      <c r="O637" s="40"/>
    </row>
    <row r="638" spans="1:15" hidden="1">
      <c r="A638" s="48" t="s">
        <v>8204</v>
      </c>
      <c r="B638" s="40" t="s">
        <v>108</v>
      </c>
      <c r="C638" s="48" t="s">
        <v>65</v>
      </c>
      <c r="D638" s="48" t="s">
        <v>24</v>
      </c>
      <c r="F638" s="49" t="s">
        <v>6175</v>
      </c>
      <c r="G638" s="48" t="s">
        <v>8327</v>
      </c>
      <c r="H638" s="40" t="s">
        <v>7904</v>
      </c>
      <c r="I638" s="40" t="s">
        <v>8172</v>
      </c>
      <c r="J638" s="43">
        <f>K638-1</f>
        <v>42075</v>
      </c>
      <c r="K638" s="43">
        <f>J626</f>
        <v>42076</v>
      </c>
      <c r="L638" s="40" t="s">
        <v>8173</v>
      </c>
      <c r="M638" s="48" t="s">
        <v>161</v>
      </c>
      <c r="N638" s="40">
        <v>100</v>
      </c>
      <c r="O638" s="56" t="s">
        <v>17</v>
      </c>
    </row>
    <row r="639" spans="1:15" hidden="1">
      <c r="A639" s="41" t="s">
        <v>7973</v>
      </c>
      <c r="B639" s="41" t="s">
        <v>52</v>
      </c>
      <c r="C639" s="41" t="s">
        <v>52</v>
      </c>
      <c r="D639" s="47" t="s">
        <v>26</v>
      </c>
      <c r="E639" s="41"/>
      <c r="F639" s="49" t="s">
        <v>6175</v>
      </c>
      <c r="G639" s="49" t="s">
        <v>8329</v>
      </c>
      <c r="H639" s="41" t="s">
        <v>1048</v>
      </c>
      <c r="I639" s="41" t="s">
        <v>7888</v>
      </c>
      <c r="J639" s="41"/>
      <c r="K639" s="41"/>
    </row>
    <row r="640" spans="1:15" hidden="1">
      <c r="A640" s="41" t="s">
        <v>7973</v>
      </c>
      <c r="B640" s="41" t="s">
        <v>52</v>
      </c>
      <c r="C640" s="41" t="s">
        <v>52</v>
      </c>
      <c r="D640" s="47" t="s">
        <v>26</v>
      </c>
      <c r="E640" s="41"/>
      <c r="F640" s="49" t="s">
        <v>6175</v>
      </c>
      <c r="G640" s="49" t="s">
        <v>8329</v>
      </c>
      <c r="H640" s="41" t="s">
        <v>1048</v>
      </c>
      <c r="I640" s="41" t="s">
        <v>8244</v>
      </c>
      <c r="J640" s="42">
        <v>41939</v>
      </c>
      <c r="K640" s="41"/>
    </row>
    <row r="641" spans="1:15" hidden="1">
      <c r="A641" s="41" t="s">
        <v>7973</v>
      </c>
      <c r="B641" s="41" t="s">
        <v>52</v>
      </c>
      <c r="C641" s="41" t="s">
        <v>52</v>
      </c>
      <c r="D641" s="47" t="s">
        <v>26</v>
      </c>
      <c r="E641" s="41"/>
      <c r="F641" s="49" t="s">
        <v>6175</v>
      </c>
      <c r="G641" s="49" t="s">
        <v>8329</v>
      </c>
      <c r="H641" s="41" t="s">
        <v>1048</v>
      </c>
      <c r="I641" s="41" t="s">
        <v>7889</v>
      </c>
      <c r="J641" s="42">
        <v>42005</v>
      </c>
      <c r="K641" s="41"/>
    </row>
    <row r="642" spans="1:15" hidden="1">
      <c r="A642" s="41" t="s">
        <v>7973</v>
      </c>
      <c r="B642" s="41" t="s">
        <v>52</v>
      </c>
      <c r="C642" s="41" t="s">
        <v>52</v>
      </c>
      <c r="D642" s="47" t="s">
        <v>26</v>
      </c>
      <c r="E642" s="41"/>
      <c r="F642" s="49" t="s">
        <v>6175</v>
      </c>
      <c r="G642" s="49" t="s">
        <v>8329</v>
      </c>
      <c r="H642" s="41" t="s">
        <v>1048</v>
      </c>
      <c r="I642" s="41" t="s">
        <v>7890</v>
      </c>
      <c r="J642" s="41"/>
      <c r="K642" s="41"/>
    </row>
    <row r="643" spans="1:15" hidden="1">
      <c r="A643" s="41" t="s">
        <v>7973</v>
      </c>
      <c r="B643" s="41" t="s">
        <v>52</v>
      </c>
      <c r="C643" s="41" t="s">
        <v>52</v>
      </c>
      <c r="D643" s="47" t="s">
        <v>26</v>
      </c>
      <c r="E643" s="41"/>
      <c r="F643" s="49" t="s">
        <v>6175</v>
      </c>
      <c r="G643" s="49" t="s">
        <v>8329</v>
      </c>
      <c r="H643" s="41" t="s">
        <v>1048</v>
      </c>
      <c r="I643" s="41" t="s">
        <v>7891</v>
      </c>
      <c r="J643" s="42">
        <v>42065</v>
      </c>
      <c r="K643" s="41"/>
    </row>
    <row r="644" spans="1:15" hidden="1">
      <c r="A644" s="41" t="s">
        <v>7973</v>
      </c>
      <c r="B644" s="41" t="s">
        <v>52</v>
      </c>
      <c r="C644" s="41" t="s">
        <v>52</v>
      </c>
      <c r="D644" s="47" t="s">
        <v>26</v>
      </c>
      <c r="E644" s="41"/>
      <c r="F644" s="49" t="s">
        <v>6175</v>
      </c>
      <c r="G644" s="49" t="s">
        <v>8329</v>
      </c>
      <c r="H644" s="41" t="s">
        <v>1048</v>
      </c>
      <c r="I644" s="41" t="s">
        <v>7892</v>
      </c>
      <c r="J644" s="41"/>
      <c r="K644" s="41"/>
    </row>
    <row r="645" spans="1:15" hidden="1">
      <c r="A645" s="41" t="s">
        <v>7973</v>
      </c>
      <c r="B645" s="41" t="s">
        <v>52</v>
      </c>
      <c r="C645" s="41" t="s">
        <v>52</v>
      </c>
      <c r="D645" s="47" t="s">
        <v>26</v>
      </c>
      <c r="E645" s="41"/>
      <c r="F645" s="49" t="s">
        <v>6175</v>
      </c>
      <c r="G645" s="49" t="s">
        <v>8329</v>
      </c>
      <c r="H645" s="41" t="s">
        <v>1048</v>
      </c>
      <c r="I645" s="41" t="s">
        <v>7893</v>
      </c>
      <c r="J645" s="41"/>
      <c r="K645" s="41"/>
    </row>
    <row r="646" spans="1:15" hidden="1">
      <c r="A646" s="41" t="s">
        <v>7973</v>
      </c>
      <c r="B646" s="41" t="s">
        <v>52</v>
      </c>
      <c r="C646" s="41" t="s">
        <v>52</v>
      </c>
      <c r="D646" s="47" t="s">
        <v>26</v>
      </c>
      <c r="E646" s="41"/>
      <c r="F646" s="49" t="s">
        <v>6175</v>
      </c>
      <c r="G646" s="49" t="s">
        <v>8329</v>
      </c>
      <c r="H646" s="41" t="s">
        <v>1048</v>
      </c>
      <c r="I646" s="41" t="s">
        <v>7894</v>
      </c>
      <c r="J646" s="41"/>
      <c r="K646" s="41"/>
    </row>
    <row r="647" spans="1:15" hidden="1">
      <c r="A647" s="40" t="s">
        <v>7973</v>
      </c>
      <c r="B647" s="40" t="s">
        <v>52</v>
      </c>
      <c r="C647" s="40" t="s">
        <v>52</v>
      </c>
      <c r="D647" s="47" t="s">
        <v>26</v>
      </c>
      <c r="E647" s="40"/>
      <c r="F647" s="49" t="s">
        <v>6175</v>
      </c>
      <c r="G647" s="49" t="s">
        <v>8329</v>
      </c>
      <c r="H647" s="40" t="s">
        <v>7895</v>
      </c>
      <c r="I647" s="40" t="s">
        <v>8245</v>
      </c>
      <c r="J647" s="43">
        <f>J640</f>
        <v>41939</v>
      </c>
      <c r="K647" s="43">
        <f>J647+10</f>
        <v>41949</v>
      </c>
      <c r="L647" s="40" t="s">
        <v>9</v>
      </c>
      <c r="M647" s="48" t="s">
        <v>6184</v>
      </c>
      <c r="N647" s="48">
        <v>100</v>
      </c>
      <c r="O647" s="39"/>
    </row>
    <row r="648" spans="1:15">
      <c r="A648" s="40" t="s">
        <v>7973</v>
      </c>
      <c r="B648" s="40" t="s">
        <v>52</v>
      </c>
      <c r="C648" s="40" t="s">
        <v>52</v>
      </c>
      <c r="D648" s="47" t="s">
        <v>26</v>
      </c>
      <c r="E648" s="40"/>
      <c r="F648" s="49" t="s">
        <v>6175</v>
      </c>
      <c r="G648" s="49" t="s">
        <v>8329</v>
      </c>
      <c r="H648" s="40" t="s">
        <v>7898</v>
      </c>
      <c r="I648" s="40" t="s">
        <v>8247</v>
      </c>
      <c r="J648" s="43">
        <f>K647</f>
        <v>41949</v>
      </c>
      <c r="K648" s="43">
        <f>J648+2</f>
        <v>41951</v>
      </c>
      <c r="L648" s="40" t="s">
        <v>9</v>
      </c>
      <c r="M648" s="48" t="s">
        <v>94</v>
      </c>
      <c r="N648" s="48">
        <v>100</v>
      </c>
      <c r="O648" s="39"/>
    </row>
    <row r="649" spans="1:15" hidden="1">
      <c r="A649" s="40" t="s">
        <v>7973</v>
      </c>
      <c r="B649" s="40" t="s">
        <v>52</v>
      </c>
      <c r="C649" s="40" t="s">
        <v>52</v>
      </c>
      <c r="D649" s="47" t="s">
        <v>26</v>
      </c>
      <c r="E649" s="40"/>
      <c r="F649" s="49" t="s">
        <v>6175</v>
      </c>
      <c r="G649" s="49" t="s">
        <v>8329</v>
      </c>
      <c r="H649" s="40" t="s">
        <v>7901</v>
      </c>
      <c r="I649" s="40" t="s">
        <v>7902</v>
      </c>
      <c r="J649" s="43">
        <f>K648</f>
        <v>41951</v>
      </c>
      <c r="K649" s="43">
        <f>J650</f>
        <v>41989</v>
      </c>
      <c r="L649" s="40" t="s">
        <v>9</v>
      </c>
      <c r="M649" s="48" t="s">
        <v>6184</v>
      </c>
      <c r="N649" s="48">
        <v>100</v>
      </c>
      <c r="O649" s="39"/>
    </row>
    <row r="650" spans="1:15" hidden="1">
      <c r="A650" s="40" t="s">
        <v>7973</v>
      </c>
      <c r="B650" s="40" t="s">
        <v>52</v>
      </c>
      <c r="C650" s="40" t="s">
        <v>52</v>
      </c>
      <c r="D650" s="47" t="s">
        <v>26</v>
      </c>
      <c r="E650" s="40"/>
      <c r="F650" s="49" t="s">
        <v>6175</v>
      </c>
      <c r="G650" s="49" t="s">
        <v>8329</v>
      </c>
      <c r="H650" s="40" t="s">
        <v>7904</v>
      </c>
      <c r="I650" s="40" t="s">
        <v>7905</v>
      </c>
      <c r="J650" s="43">
        <f>K650-5</f>
        <v>41989</v>
      </c>
      <c r="K650" s="43">
        <f>J651</f>
        <v>41994</v>
      </c>
      <c r="L650" s="40" t="s">
        <v>9</v>
      </c>
      <c r="M650" s="48" t="s">
        <v>6184</v>
      </c>
      <c r="N650" s="48">
        <v>100</v>
      </c>
      <c r="O650" s="39"/>
    </row>
    <row r="651" spans="1:15" hidden="1">
      <c r="A651" s="40" t="s">
        <v>7973</v>
      </c>
      <c r="B651" s="40" t="s">
        <v>52</v>
      </c>
      <c r="C651" s="40" t="s">
        <v>52</v>
      </c>
      <c r="D651" s="47" t="s">
        <v>26</v>
      </c>
      <c r="E651" s="40"/>
      <c r="F651" s="49" t="s">
        <v>6175</v>
      </c>
      <c r="G651" s="49" t="s">
        <v>8329</v>
      </c>
      <c r="H651" s="40" t="s">
        <v>7904</v>
      </c>
      <c r="I651" s="40" t="s">
        <v>8249</v>
      </c>
      <c r="J651" s="43">
        <f>K651-5</f>
        <v>41994</v>
      </c>
      <c r="K651" s="43">
        <f>J652</f>
        <v>41999</v>
      </c>
      <c r="L651" s="40" t="s">
        <v>9</v>
      </c>
      <c r="M651" s="48" t="s">
        <v>6184</v>
      </c>
      <c r="N651" s="48">
        <v>100</v>
      </c>
      <c r="O651" s="39"/>
    </row>
    <row r="652" spans="1:15" hidden="1">
      <c r="A652" s="40" t="s">
        <v>7973</v>
      </c>
      <c r="B652" s="40" t="s">
        <v>52</v>
      </c>
      <c r="C652" s="40" t="s">
        <v>52</v>
      </c>
      <c r="D652" s="47" t="s">
        <v>26</v>
      </c>
      <c r="E652" s="40"/>
      <c r="F652" s="49" t="s">
        <v>6175</v>
      </c>
      <c r="G652" s="49" t="s">
        <v>8329</v>
      </c>
      <c r="H652" s="40" t="s">
        <v>7904</v>
      </c>
      <c r="I652" s="40" t="s">
        <v>7907</v>
      </c>
      <c r="J652" s="43">
        <f>K652-5</f>
        <v>41999</v>
      </c>
      <c r="K652" s="43">
        <f>J653</f>
        <v>42004</v>
      </c>
      <c r="L652" s="40" t="s">
        <v>9</v>
      </c>
      <c r="M652" s="48" t="s">
        <v>6184</v>
      </c>
      <c r="N652" s="48">
        <v>100</v>
      </c>
      <c r="O652" s="39"/>
    </row>
    <row r="653" spans="1:15" hidden="1">
      <c r="A653" s="40" t="s">
        <v>7973</v>
      </c>
      <c r="B653" s="40" t="s">
        <v>52</v>
      </c>
      <c r="C653" s="40" t="s">
        <v>52</v>
      </c>
      <c r="D653" s="47" t="s">
        <v>26</v>
      </c>
      <c r="E653" s="40"/>
      <c r="F653" s="49" t="s">
        <v>6175</v>
      </c>
      <c r="G653" s="49" t="s">
        <v>8329</v>
      </c>
      <c r="H653" s="40" t="s">
        <v>7904</v>
      </c>
      <c r="I653" s="40" t="s">
        <v>8172</v>
      </c>
      <c r="J653" s="43">
        <f>K653-1</f>
        <v>42004</v>
      </c>
      <c r="K653" s="43">
        <f>J641</f>
        <v>42005</v>
      </c>
      <c r="L653" s="40" t="s">
        <v>9</v>
      </c>
      <c r="M653" s="48" t="s">
        <v>6184</v>
      </c>
      <c r="N653" s="48">
        <v>100</v>
      </c>
      <c r="O653" s="56" t="s">
        <v>17</v>
      </c>
    </row>
    <row r="654" spans="1:15" hidden="1">
      <c r="A654" s="49" t="s">
        <v>8330</v>
      </c>
      <c r="B654" s="49" t="s">
        <v>65</v>
      </c>
      <c r="C654" s="49" t="s">
        <v>65</v>
      </c>
      <c r="D654" s="49" t="s">
        <v>25</v>
      </c>
      <c r="E654" s="49"/>
      <c r="F654" s="41" t="s">
        <v>55</v>
      </c>
      <c r="G654" s="41" t="s">
        <v>8331</v>
      </c>
      <c r="H654" s="41" t="s">
        <v>1048</v>
      </c>
      <c r="I654" s="41" t="s">
        <v>7888</v>
      </c>
      <c r="J654" s="41"/>
      <c r="K654" s="41"/>
      <c r="L654" s="40"/>
      <c r="M654" s="40"/>
    </row>
    <row r="655" spans="1:15" hidden="1">
      <c r="A655" s="49" t="s">
        <v>8330</v>
      </c>
      <c r="B655" s="49" t="s">
        <v>65</v>
      </c>
      <c r="C655" s="49" t="s">
        <v>65</v>
      </c>
      <c r="D655" s="49" t="s">
        <v>25</v>
      </c>
      <c r="E655" s="49"/>
      <c r="F655" s="41" t="s">
        <v>55</v>
      </c>
      <c r="G655" s="41" t="s">
        <v>8331</v>
      </c>
      <c r="H655" s="41" t="s">
        <v>1048</v>
      </c>
      <c r="I655" s="41" t="s">
        <v>8244</v>
      </c>
      <c r="J655" s="42">
        <v>41988</v>
      </c>
      <c r="K655" s="41"/>
      <c r="L655" s="40"/>
      <c r="M655" s="40"/>
    </row>
    <row r="656" spans="1:15" hidden="1">
      <c r="A656" s="49" t="s">
        <v>8330</v>
      </c>
      <c r="B656" s="49" t="s">
        <v>65</v>
      </c>
      <c r="C656" s="49" t="s">
        <v>65</v>
      </c>
      <c r="D656" s="49" t="s">
        <v>25</v>
      </c>
      <c r="E656" s="49"/>
      <c r="F656" s="41" t="s">
        <v>55</v>
      </c>
      <c r="G656" s="41" t="s">
        <v>8331</v>
      </c>
      <c r="H656" s="41" t="s">
        <v>1048</v>
      </c>
      <c r="I656" s="41" t="s">
        <v>7889</v>
      </c>
      <c r="J656" s="42">
        <v>42072</v>
      </c>
      <c r="K656" s="41"/>
      <c r="L656" s="40"/>
      <c r="M656" s="40"/>
    </row>
    <row r="657" spans="1:15" hidden="1">
      <c r="A657" s="49" t="s">
        <v>8330</v>
      </c>
      <c r="B657" s="49" t="s">
        <v>65</v>
      </c>
      <c r="C657" s="49" t="s">
        <v>65</v>
      </c>
      <c r="D657" s="49" t="s">
        <v>25</v>
      </c>
      <c r="E657" s="49"/>
      <c r="F657" s="41" t="s">
        <v>55</v>
      </c>
      <c r="G657" s="41" t="s">
        <v>8331</v>
      </c>
      <c r="H657" s="41" t="s">
        <v>1048</v>
      </c>
      <c r="I657" s="41" t="s">
        <v>7890</v>
      </c>
      <c r="J657" s="42"/>
      <c r="K657" s="41"/>
      <c r="L657" s="40"/>
      <c r="M657" s="40"/>
    </row>
    <row r="658" spans="1:15" hidden="1">
      <c r="A658" s="49" t="s">
        <v>8330</v>
      </c>
      <c r="B658" s="49" t="s">
        <v>65</v>
      </c>
      <c r="C658" s="49" t="s">
        <v>65</v>
      </c>
      <c r="D658" s="49" t="s">
        <v>25</v>
      </c>
      <c r="E658" s="49"/>
      <c r="F658" s="41" t="s">
        <v>55</v>
      </c>
      <c r="G658" s="41" t="s">
        <v>8331</v>
      </c>
      <c r="H658" s="41" t="s">
        <v>1048</v>
      </c>
      <c r="I658" s="41" t="s">
        <v>7891</v>
      </c>
      <c r="J658" s="42"/>
      <c r="K658" s="41"/>
      <c r="L658" s="40"/>
      <c r="M658" s="40"/>
    </row>
    <row r="659" spans="1:15" hidden="1">
      <c r="A659" s="49" t="s">
        <v>8330</v>
      </c>
      <c r="B659" s="49" t="s">
        <v>65</v>
      </c>
      <c r="C659" s="49" t="s">
        <v>65</v>
      </c>
      <c r="D659" s="49" t="s">
        <v>25</v>
      </c>
      <c r="E659" s="49"/>
      <c r="F659" s="41" t="s">
        <v>55</v>
      </c>
      <c r="G659" s="41" t="s">
        <v>8331</v>
      </c>
      <c r="H659" s="41" t="s">
        <v>1048</v>
      </c>
      <c r="I659" s="41" t="s">
        <v>7892</v>
      </c>
      <c r="J659" s="42">
        <v>42088</v>
      </c>
      <c r="K659" s="41"/>
      <c r="L659" s="40"/>
      <c r="M659" s="40"/>
    </row>
    <row r="660" spans="1:15" hidden="1">
      <c r="A660" s="49" t="s">
        <v>8330</v>
      </c>
      <c r="B660" s="49" t="s">
        <v>65</v>
      </c>
      <c r="C660" s="49" t="s">
        <v>65</v>
      </c>
      <c r="D660" s="49" t="s">
        <v>25</v>
      </c>
      <c r="E660" s="49"/>
      <c r="F660" s="41" t="s">
        <v>55</v>
      </c>
      <c r="G660" s="41" t="s">
        <v>8331</v>
      </c>
      <c r="H660" s="41" t="s">
        <v>1048</v>
      </c>
      <c r="I660" s="41" t="s">
        <v>7893</v>
      </c>
      <c r="J660" s="41"/>
      <c r="K660" s="41"/>
      <c r="L660" s="40"/>
      <c r="M660" s="40"/>
    </row>
    <row r="661" spans="1:15" hidden="1">
      <c r="A661" s="49" t="s">
        <v>8330</v>
      </c>
      <c r="B661" s="49" t="s">
        <v>65</v>
      </c>
      <c r="C661" s="49" t="s">
        <v>65</v>
      </c>
      <c r="D661" s="49" t="s">
        <v>25</v>
      </c>
      <c r="E661" s="49"/>
      <c r="F661" s="41" t="s">
        <v>55</v>
      </c>
      <c r="G661" s="41" t="s">
        <v>8331</v>
      </c>
      <c r="H661" s="41" t="s">
        <v>1048</v>
      </c>
      <c r="I661" s="41" t="s">
        <v>7894</v>
      </c>
      <c r="J661" s="41"/>
      <c r="K661" s="41"/>
      <c r="L661" s="40"/>
      <c r="M661" s="40"/>
    </row>
    <row r="662" spans="1:15" hidden="1">
      <c r="A662" s="48" t="s">
        <v>8330</v>
      </c>
      <c r="B662" s="48" t="s">
        <v>65</v>
      </c>
      <c r="C662" s="48" t="s">
        <v>65</v>
      </c>
      <c r="D662" s="49" t="s">
        <v>25</v>
      </c>
      <c r="F662" s="41" t="s">
        <v>55</v>
      </c>
      <c r="G662" s="40" t="s">
        <v>8331</v>
      </c>
      <c r="H662" s="40" t="s">
        <v>7895</v>
      </c>
      <c r="I662" s="40" t="s">
        <v>8245</v>
      </c>
      <c r="J662" s="43">
        <f>J655</f>
        <v>41988</v>
      </c>
      <c r="K662" s="43">
        <f>J662+30</f>
        <v>42018</v>
      </c>
      <c r="L662" s="40" t="s">
        <v>9</v>
      </c>
      <c r="M662" s="40" t="s">
        <v>6184</v>
      </c>
      <c r="N662" s="40">
        <v>100</v>
      </c>
      <c r="O662" s="56" t="s">
        <v>8263</v>
      </c>
    </row>
    <row r="663" spans="1:15" hidden="1">
      <c r="A663" s="48" t="s">
        <v>8330</v>
      </c>
      <c r="B663" s="48" t="s">
        <v>65</v>
      </c>
      <c r="C663" s="48" t="s">
        <v>65</v>
      </c>
      <c r="D663" s="49" t="s">
        <v>25</v>
      </c>
      <c r="F663" s="41" t="s">
        <v>55</v>
      </c>
      <c r="G663" s="40" t="s">
        <v>8331</v>
      </c>
      <c r="H663" s="40" t="s">
        <v>8281</v>
      </c>
      <c r="I663" s="40" t="s">
        <v>8282</v>
      </c>
      <c r="J663" s="43">
        <f>K662</f>
        <v>42018</v>
      </c>
      <c r="K663" s="43">
        <f>J663+2</f>
        <v>42020</v>
      </c>
      <c r="L663" s="40" t="s">
        <v>9</v>
      </c>
      <c r="M663" s="40" t="s">
        <v>94</v>
      </c>
      <c r="N663" s="40">
        <v>100</v>
      </c>
    </row>
    <row r="664" spans="1:15" hidden="1">
      <c r="A664" s="48" t="s">
        <v>8330</v>
      </c>
      <c r="B664" s="48" t="s">
        <v>65</v>
      </c>
      <c r="C664" s="48" t="s">
        <v>65</v>
      </c>
      <c r="D664" s="49" t="s">
        <v>25</v>
      </c>
      <c r="F664" s="41" t="s">
        <v>55</v>
      </c>
      <c r="G664" s="40" t="s">
        <v>8331</v>
      </c>
      <c r="H664" s="65" t="s">
        <v>8261</v>
      </c>
      <c r="I664" s="40" t="s">
        <v>8262</v>
      </c>
      <c r="J664" s="43">
        <f>K663</f>
        <v>42020</v>
      </c>
      <c r="K664" s="43">
        <f>J664</f>
        <v>42020</v>
      </c>
      <c r="L664" s="40" t="s">
        <v>9</v>
      </c>
      <c r="M664" s="40" t="s">
        <v>94</v>
      </c>
      <c r="N664" s="40">
        <v>100</v>
      </c>
    </row>
    <row r="665" spans="1:15" hidden="1">
      <c r="A665" s="48" t="s">
        <v>8330</v>
      </c>
      <c r="B665" s="48" t="s">
        <v>65</v>
      </c>
      <c r="C665" s="48" t="s">
        <v>65</v>
      </c>
      <c r="D665" s="49" t="s">
        <v>25</v>
      </c>
      <c r="F665" s="41" t="s">
        <v>55</v>
      </c>
      <c r="G665" s="40" t="s">
        <v>8331</v>
      </c>
      <c r="H665" s="40" t="s">
        <v>8264</v>
      </c>
      <c r="I665" s="40" t="s">
        <v>8265</v>
      </c>
      <c r="J665" s="43">
        <f>K664</f>
        <v>42020</v>
      </c>
      <c r="K665" s="43">
        <f>J656-21</f>
        <v>42051</v>
      </c>
      <c r="L665" s="40" t="s">
        <v>9</v>
      </c>
      <c r="M665" s="40" t="s">
        <v>6184</v>
      </c>
      <c r="N665" s="40">
        <v>100</v>
      </c>
    </row>
    <row r="666" spans="1:15" hidden="1">
      <c r="A666" s="48" t="s">
        <v>8330</v>
      </c>
      <c r="B666" s="48" t="s">
        <v>65</v>
      </c>
      <c r="C666" s="48" t="s">
        <v>65</v>
      </c>
      <c r="D666" s="49" t="s">
        <v>25</v>
      </c>
      <c r="F666" s="41" t="s">
        <v>55</v>
      </c>
      <c r="G666" s="40" t="s">
        <v>8331</v>
      </c>
      <c r="H666" s="40" t="s">
        <v>8261</v>
      </c>
      <c r="I666" s="40" t="s">
        <v>8266</v>
      </c>
      <c r="J666" s="43">
        <f>K665</f>
        <v>42051</v>
      </c>
      <c r="K666" s="43">
        <f>J666</f>
        <v>42051</v>
      </c>
      <c r="L666" s="40" t="s">
        <v>9</v>
      </c>
      <c r="M666" s="40" t="s">
        <v>94</v>
      </c>
      <c r="N666" s="40">
        <v>100</v>
      </c>
    </row>
    <row r="667" spans="1:15" hidden="1">
      <c r="A667" s="48" t="s">
        <v>8330</v>
      </c>
      <c r="B667" s="48" t="s">
        <v>65</v>
      </c>
      <c r="C667" s="48" t="s">
        <v>65</v>
      </c>
      <c r="D667" s="49" t="s">
        <v>25</v>
      </c>
      <c r="F667" s="41" t="s">
        <v>55</v>
      </c>
      <c r="G667" s="40" t="s">
        <v>8331</v>
      </c>
      <c r="H667" s="40" t="s">
        <v>7904</v>
      </c>
      <c r="I667" s="40" t="s">
        <v>7905</v>
      </c>
      <c r="J667" s="43">
        <f>K665</f>
        <v>42051</v>
      </c>
      <c r="K667" s="43">
        <f>J667+5</f>
        <v>42056</v>
      </c>
      <c r="L667" s="40" t="s">
        <v>9</v>
      </c>
      <c r="M667" s="40" t="s">
        <v>6184</v>
      </c>
      <c r="N667" s="40">
        <v>100</v>
      </c>
    </row>
    <row r="668" spans="1:15" hidden="1">
      <c r="A668" s="48" t="s">
        <v>8330</v>
      </c>
      <c r="B668" s="48" t="s">
        <v>65</v>
      </c>
      <c r="C668" s="48" t="s">
        <v>65</v>
      </c>
      <c r="D668" s="49" t="s">
        <v>25</v>
      </c>
      <c r="F668" s="41" t="s">
        <v>55</v>
      </c>
      <c r="G668" s="40" t="s">
        <v>8331</v>
      </c>
      <c r="H668" s="40" t="s">
        <v>7904</v>
      </c>
      <c r="I668" s="40" t="s">
        <v>7906</v>
      </c>
      <c r="J668" s="43">
        <f>K667</f>
        <v>42056</v>
      </c>
      <c r="K668" s="43">
        <f>J668+5</f>
        <v>42061</v>
      </c>
      <c r="L668" s="40" t="s">
        <v>9</v>
      </c>
      <c r="M668" s="40" t="s">
        <v>6184</v>
      </c>
      <c r="N668" s="40">
        <v>100</v>
      </c>
    </row>
    <row r="669" spans="1:15" hidden="1">
      <c r="A669" s="48" t="s">
        <v>8330</v>
      </c>
      <c r="B669" s="48" t="s">
        <v>65</v>
      </c>
      <c r="C669" s="48" t="s">
        <v>65</v>
      </c>
      <c r="D669" s="49" t="s">
        <v>25</v>
      </c>
      <c r="F669" s="41" t="s">
        <v>55</v>
      </c>
      <c r="G669" s="40" t="s">
        <v>8331</v>
      </c>
      <c r="H669" s="40" t="s">
        <v>7904</v>
      </c>
      <c r="I669" s="40" t="s">
        <v>7907</v>
      </c>
      <c r="J669" s="43">
        <f>K668</f>
        <v>42061</v>
      </c>
      <c r="K669" s="43">
        <f>J669+5</f>
        <v>42066</v>
      </c>
      <c r="L669" s="40" t="s">
        <v>9</v>
      </c>
      <c r="M669" s="40" t="s">
        <v>6184</v>
      </c>
      <c r="N669" s="40">
        <v>100</v>
      </c>
    </row>
    <row r="670" spans="1:15" hidden="1">
      <c r="A670" s="48" t="s">
        <v>8330</v>
      </c>
      <c r="B670" s="48" t="s">
        <v>65</v>
      </c>
      <c r="C670" s="48" t="s">
        <v>65</v>
      </c>
      <c r="D670" s="49" t="s">
        <v>25</v>
      </c>
      <c r="F670" s="41" t="s">
        <v>55</v>
      </c>
      <c r="G670" s="40" t="s">
        <v>8331</v>
      </c>
      <c r="H670" s="40" t="s">
        <v>7904</v>
      </c>
      <c r="I670" s="40" t="s">
        <v>8172</v>
      </c>
      <c r="J670" s="43">
        <f>K669</f>
        <v>42066</v>
      </c>
      <c r="K670" s="67">
        <f>J670+1</f>
        <v>42067</v>
      </c>
      <c r="L670" s="40" t="s">
        <v>9</v>
      </c>
      <c r="M670" s="40" t="s">
        <v>6184</v>
      </c>
      <c r="N670" s="40">
        <v>100</v>
      </c>
      <c r="O670" s="56" t="s">
        <v>17</v>
      </c>
    </row>
    <row r="671" spans="1:15" hidden="1">
      <c r="A671" s="41" t="s">
        <v>8192</v>
      </c>
      <c r="B671" s="41" t="s">
        <v>65</v>
      </c>
      <c r="C671" s="41" t="s">
        <v>65</v>
      </c>
      <c r="D671" s="49" t="s">
        <v>25</v>
      </c>
      <c r="E671" s="49"/>
      <c r="F671" s="41" t="s">
        <v>55</v>
      </c>
      <c r="G671" s="41" t="s">
        <v>8193</v>
      </c>
      <c r="H671" s="41" t="s">
        <v>1048</v>
      </c>
      <c r="I671" s="41" t="s">
        <v>7888</v>
      </c>
      <c r="J671" s="41"/>
      <c r="K671" s="40"/>
      <c r="L671" s="40"/>
      <c r="M671" s="40"/>
    </row>
    <row r="672" spans="1:15" hidden="1">
      <c r="A672" s="41" t="s">
        <v>8192</v>
      </c>
      <c r="B672" s="41" t="s">
        <v>65</v>
      </c>
      <c r="C672" s="41" t="s">
        <v>65</v>
      </c>
      <c r="D672" s="49" t="s">
        <v>25</v>
      </c>
      <c r="E672" s="49"/>
      <c r="F672" s="41" t="s">
        <v>55</v>
      </c>
      <c r="G672" s="41" t="s">
        <v>8193</v>
      </c>
      <c r="H672" s="41" t="s">
        <v>1048</v>
      </c>
      <c r="I672" s="41" t="s">
        <v>8244</v>
      </c>
      <c r="J672" s="42">
        <v>41407</v>
      </c>
      <c r="K672" s="40"/>
      <c r="L672" s="40"/>
      <c r="M672" s="40"/>
    </row>
    <row r="673" spans="1:15" hidden="1">
      <c r="A673" s="41" t="s">
        <v>8192</v>
      </c>
      <c r="B673" s="41" t="s">
        <v>65</v>
      </c>
      <c r="C673" s="41" t="s">
        <v>65</v>
      </c>
      <c r="D673" s="49" t="s">
        <v>25</v>
      </c>
      <c r="E673" s="49"/>
      <c r="F673" s="41" t="s">
        <v>55</v>
      </c>
      <c r="G673" s="41" t="s">
        <v>8193</v>
      </c>
      <c r="H673" s="41" t="s">
        <v>1048</v>
      </c>
      <c r="I673" s="41" t="s">
        <v>7889</v>
      </c>
      <c r="J673" s="42">
        <v>41933</v>
      </c>
      <c r="K673" s="40"/>
      <c r="L673" s="40"/>
      <c r="M673" s="40"/>
    </row>
    <row r="674" spans="1:15" hidden="1">
      <c r="A674" s="41" t="s">
        <v>8192</v>
      </c>
      <c r="B674" s="41" t="s">
        <v>65</v>
      </c>
      <c r="C674" s="41" t="s">
        <v>65</v>
      </c>
      <c r="D674" s="49" t="s">
        <v>25</v>
      </c>
      <c r="E674" s="49"/>
      <c r="F674" s="41" t="s">
        <v>55</v>
      </c>
      <c r="G674" s="41" t="s">
        <v>8193</v>
      </c>
      <c r="H674" s="41" t="s">
        <v>1048</v>
      </c>
      <c r="I674" s="41" t="s">
        <v>7890</v>
      </c>
      <c r="J674" s="41"/>
      <c r="K674" s="40"/>
      <c r="L674" s="40"/>
      <c r="M674" s="40"/>
    </row>
    <row r="675" spans="1:15" hidden="1">
      <c r="A675" s="41" t="s">
        <v>8192</v>
      </c>
      <c r="B675" s="41" t="s">
        <v>65</v>
      </c>
      <c r="C675" s="41" t="s">
        <v>65</v>
      </c>
      <c r="D675" s="49" t="s">
        <v>25</v>
      </c>
      <c r="E675" s="49"/>
      <c r="F675" s="41" t="s">
        <v>55</v>
      </c>
      <c r="G675" s="41" t="s">
        <v>8193</v>
      </c>
      <c r="H675" s="41" t="s">
        <v>1048</v>
      </c>
      <c r="I675" s="41" t="s">
        <v>7891</v>
      </c>
      <c r="J675" s="42"/>
      <c r="K675" s="40"/>
      <c r="L675" s="40"/>
      <c r="M675" s="40"/>
    </row>
    <row r="676" spans="1:15" hidden="1">
      <c r="A676" s="41" t="s">
        <v>8192</v>
      </c>
      <c r="B676" s="41" t="s">
        <v>65</v>
      </c>
      <c r="C676" s="41" t="s">
        <v>65</v>
      </c>
      <c r="D676" s="49" t="s">
        <v>25</v>
      </c>
      <c r="E676" s="49"/>
      <c r="F676" s="41" t="s">
        <v>55</v>
      </c>
      <c r="G676" s="41" t="s">
        <v>8193</v>
      </c>
      <c r="H676" s="41" t="s">
        <v>1048</v>
      </c>
      <c r="I676" s="41" t="s">
        <v>7892</v>
      </c>
      <c r="J676" s="42">
        <v>42199</v>
      </c>
      <c r="K676" s="40"/>
      <c r="L676" s="40"/>
      <c r="M676" s="40"/>
    </row>
    <row r="677" spans="1:15" hidden="1">
      <c r="A677" s="41" t="s">
        <v>8192</v>
      </c>
      <c r="B677" s="41" t="s">
        <v>65</v>
      </c>
      <c r="C677" s="41" t="s">
        <v>65</v>
      </c>
      <c r="D677" s="49" t="s">
        <v>25</v>
      </c>
      <c r="E677" s="49"/>
      <c r="F677" s="41" t="s">
        <v>55</v>
      </c>
      <c r="G677" s="41" t="s">
        <v>8193</v>
      </c>
      <c r="H677" s="41" t="s">
        <v>1048</v>
      </c>
      <c r="I677" s="41" t="s">
        <v>7893</v>
      </c>
      <c r="J677" s="41"/>
      <c r="K677" s="40"/>
      <c r="L677" s="40"/>
      <c r="M677" s="40"/>
    </row>
    <row r="678" spans="1:15" hidden="1">
      <c r="A678" s="41" t="s">
        <v>8192</v>
      </c>
      <c r="B678" s="41" t="s">
        <v>65</v>
      </c>
      <c r="C678" s="41" t="s">
        <v>65</v>
      </c>
      <c r="D678" s="49" t="s">
        <v>25</v>
      </c>
      <c r="E678" s="49"/>
      <c r="F678" s="41" t="s">
        <v>55</v>
      </c>
      <c r="G678" s="41" t="s">
        <v>8193</v>
      </c>
      <c r="H678" s="41" t="s">
        <v>1048</v>
      </c>
      <c r="I678" s="41" t="s">
        <v>7894</v>
      </c>
      <c r="J678" s="41"/>
      <c r="K678" s="40"/>
      <c r="L678" s="40"/>
      <c r="M678" s="40"/>
    </row>
    <row r="679" spans="1:15" hidden="1">
      <c r="A679" s="40" t="s">
        <v>8192</v>
      </c>
      <c r="B679" s="40" t="s">
        <v>65</v>
      </c>
      <c r="C679" s="40" t="s">
        <v>65</v>
      </c>
      <c r="D679" s="49" t="s">
        <v>25</v>
      </c>
      <c r="F679" s="41" t="s">
        <v>55</v>
      </c>
      <c r="G679" s="40" t="s">
        <v>8193</v>
      </c>
      <c r="H679" s="40" t="s">
        <v>7895</v>
      </c>
      <c r="I679" s="40" t="s">
        <v>8245</v>
      </c>
      <c r="J679" s="43">
        <f>J672</f>
        <v>41407</v>
      </c>
      <c r="K679" s="43">
        <f>J679+30</f>
        <v>41437</v>
      </c>
      <c r="L679" s="40" t="s">
        <v>11</v>
      </c>
      <c r="M679" s="48" t="s">
        <v>6218</v>
      </c>
      <c r="N679" s="40">
        <v>100</v>
      </c>
      <c r="O679" s="39"/>
    </row>
    <row r="680" spans="1:15" hidden="1">
      <c r="A680" s="40" t="s">
        <v>8192</v>
      </c>
      <c r="B680" s="40" t="s">
        <v>65</v>
      </c>
      <c r="C680" s="40" t="s">
        <v>65</v>
      </c>
      <c r="D680" s="49" t="s">
        <v>25</v>
      </c>
      <c r="F680" s="41" t="s">
        <v>55</v>
      </c>
      <c r="G680" s="40" t="s">
        <v>8193</v>
      </c>
      <c r="H680" s="40" t="s">
        <v>8281</v>
      </c>
      <c r="I680" s="40" t="s">
        <v>8282</v>
      </c>
      <c r="J680" s="43">
        <f>K679</f>
        <v>41437</v>
      </c>
      <c r="K680" s="43">
        <f>J680+2</f>
        <v>41439</v>
      </c>
      <c r="L680" s="40" t="s">
        <v>11</v>
      </c>
      <c r="M680" s="48" t="s">
        <v>6218</v>
      </c>
      <c r="N680" s="40">
        <v>100</v>
      </c>
    </row>
    <row r="681" spans="1:15" hidden="1">
      <c r="A681" s="40" t="s">
        <v>8192</v>
      </c>
      <c r="B681" s="40" t="s">
        <v>65</v>
      </c>
      <c r="C681" s="40" t="s">
        <v>65</v>
      </c>
      <c r="D681" s="49" t="s">
        <v>25</v>
      </c>
      <c r="F681" s="41" t="s">
        <v>55</v>
      </c>
      <c r="G681" s="40" t="s">
        <v>8193</v>
      </c>
      <c r="H681" s="65" t="s">
        <v>8261</v>
      </c>
      <c r="I681" s="40" t="s">
        <v>8262</v>
      </c>
      <c r="J681" s="43">
        <f>K680</f>
        <v>41439</v>
      </c>
      <c r="K681" s="43">
        <f>J681</f>
        <v>41439</v>
      </c>
      <c r="L681" s="40" t="s">
        <v>11</v>
      </c>
      <c r="M681" s="48" t="s">
        <v>6218</v>
      </c>
      <c r="N681" s="40">
        <v>100</v>
      </c>
    </row>
    <row r="682" spans="1:15" hidden="1">
      <c r="A682" s="40" t="s">
        <v>8192</v>
      </c>
      <c r="B682" s="40" t="s">
        <v>65</v>
      </c>
      <c r="C682" s="40" t="s">
        <v>65</v>
      </c>
      <c r="D682" s="49" t="s">
        <v>25</v>
      </c>
      <c r="F682" s="41" t="s">
        <v>55</v>
      </c>
      <c r="G682" s="40" t="s">
        <v>8193</v>
      </c>
      <c r="H682" s="40" t="s">
        <v>8264</v>
      </c>
      <c r="I682" s="40" t="s">
        <v>8265</v>
      </c>
      <c r="J682" s="43">
        <f>K681</f>
        <v>41439</v>
      </c>
      <c r="K682" s="43">
        <f>J673-21</f>
        <v>41912</v>
      </c>
      <c r="L682" s="40" t="s">
        <v>11</v>
      </c>
      <c r="M682" s="48" t="s">
        <v>6142</v>
      </c>
      <c r="N682" s="40">
        <v>100</v>
      </c>
    </row>
    <row r="683" spans="1:15" hidden="1">
      <c r="A683" s="40" t="s">
        <v>8192</v>
      </c>
      <c r="B683" s="40" t="s">
        <v>65</v>
      </c>
      <c r="C683" s="40" t="s">
        <v>65</v>
      </c>
      <c r="D683" s="49" t="s">
        <v>25</v>
      </c>
      <c r="F683" s="41" t="s">
        <v>55</v>
      </c>
      <c r="G683" s="40" t="s">
        <v>8193</v>
      </c>
      <c r="H683" s="40" t="s">
        <v>8261</v>
      </c>
      <c r="I683" s="40" t="s">
        <v>8266</v>
      </c>
      <c r="J683" s="43">
        <f>K682</f>
        <v>41912</v>
      </c>
      <c r="K683" s="43">
        <f>J683</f>
        <v>41912</v>
      </c>
      <c r="L683" s="40" t="s">
        <v>11</v>
      </c>
      <c r="M683" s="48" t="s">
        <v>6218</v>
      </c>
      <c r="N683" s="40">
        <v>100</v>
      </c>
      <c r="O683" s="56" t="s">
        <v>7917</v>
      </c>
    </row>
    <row r="684" spans="1:15" hidden="1">
      <c r="A684" s="40" t="s">
        <v>8192</v>
      </c>
      <c r="B684" s="40" t="s">
        <v>65</v>
      </c>
      <c r="C684" s="40" t="s">
        <v>65</v>
      </c>
      <c r="D684" s="49" t="s">
        <v>25</v>
      </c>
      <c r="F684" s="41" t="s">
        <v>55</v>
      </c>
      <c r="G684" s="40" t="s">
        <v>8193</v>
      </c>
      <c r="H684" s="40" t="s">
        <v>7904</v>
      </c>
      <c r="I684" s="40" t="s">
        <v>7905</v>
      </c>
      <c r="J684" s="43">
        <f>K682</f>
        <v>41912</v>
      </c>
      <c r="K684" s="43">
        <f>J684+5</f>
        <v>41917</v>
      </c>
      <c r="L684" s="40" t="s">
        <v>11</v>
      </c>
      <c r="M684" s="48" t="s">
        <v>6142</v>
      </c>
      <c r="N684" s="40">
        <v>100</v>
      </c>
    </row>
    <row r="685" spans="1:15" hidden="1">
      <c r="A685" s="40" t="s">
        <v>8192</v>
      </c>
      <c r="B685" s="40" t="s">
        <v>65</v>
      </c>
      <c r="C685" s="40" t="s">
        <v>65</v>
      </c>
      <c r="D685" s="49" t="s">
        <v>25</v>
      </c>
      <c r="F685" s="41" t="s">
        <v>55</v>
      </c>
      <c r="G685" s="40" t="s">
        <v>8193</v>
      </c>
      <c r="H685" s="40" t="s">
        <v>7904</v>
      </c>
      <c r="I685" s="40" t="s">
        <v>7906</v>
      </c>
      <c r="J685" s="43">
        <f>K684</f>
        <v>41917</v>
      </c>
      <c r="K685" s="43">
        <f>J685+5</f>
        <v>41922</v>
      </c>
      <c r="L685" s="40" t="s">
        <v>11</v>
      </c>
      <c r="M685" s="48" t="s">
        <v>6142</v>
      </c>
      <c r="N685" s="40">
        <v>100</v>
      </c>
    </row>
    <row r="686" spans="1:15" hidden="1">
      <c r="A686" s="40" t="s">
        <v>8192</v>
      </c>
      <c r="B686" s="40" t="s">
        <v>65</v>
      </c>
      <c r="C686" s="40" t="s">
        <v>65</v>
      </c>
      <c r="D686" s="49" t="s">
        <v>25</v>
      </c>
      <c r="F686" s="41" t="s">
        <v>55</v>
      </c>
      <c r="G686" s="40" t="s">
        <v>8193</v>
      </c>
      <c r="H686" s="40" t="s">
        <v>7904</v>
      </c>
      <c r="I686" s="40" t="s">
        <v>7907</v>
      </c>
      <c r="J686" s="43">
        <f>K685</f>
        <v>41922</v>
      </c>
      <c r="K686" s="43">
        <f>J686+5</f>
        <v>41927</v>
      </c>
      <c r="L686" s="40" t="s">
        <v>11</v>
      </c>
      <c r="M686" s="48" t="s">
        <v>6142</v>
      </c>
      <c r="N686" s="40">
        <v>100</v>
      </c>
      <c r="O686" s="40"/>
    </row>
    <row r="687" spans="1:15" hidden="1">
      <c r="A687" s="41" t="s">
        <v>7561</v>
      </c>
      <c r="B687" s="49" t="s">
        <v>8332</v>
      </c>
      <c r="C687" s="49" t="s">
        <v>65</v>
      </c>
      <c r="D687" s="49" t="s">
        <v>25</v>
      </c>
      <c r="E687" s="49"/>
      <c r="F687" s="41" t="s">
        <v>55</v>
      </c>
      <c r="G687" s="41" t="s">
        <v>8333</v>
      </c>
      <c r="H687" s="41" t="s">
        <v>1048</v>
      </c>
      <c r="I687" s="41" t="s">
        <v>7888</v>
      </c>
      <c r="J687" s="41"/>
      <c r="K687" s="41"/>
      <c r="L687" s="49"/>
      <c r="M687" s="49"/>
      <c r="N687" s="49"/>
    </row>
    <row r="688" spans="1:15" hidden="1">
      <c r="A688" s="41" t="s">
        <v>7561</v>
      </c>
      <c r="B688" s="49" t="s">
        <v>8332</v>
      </c>
      <c r="C688" s="49" t="s">
        <v>65</v>
      </c>
      <c r="D688" s="49" t="s">
        <v>25</v>
      </c>
      <c r="E688" s="49"/>
      <c r="F688" s="41" t="s">
        <v>55</v>
      </c>
      <c r="G688" s="41" t="s">
        <v>8333</v>
      </c>
      <c r="H688" s="41" t="s">
        <v>1048</v>
      </c>
      <c r="I688" s="41" t="s">
        <v>8244</v>
      </c>
      <c r="J688" s="42">
        <v>41967</v>
      </c>
      <c r="K688" s="41"/>
      <c r="L688" s="49"/>
      <c r="M688" s="49"/>
      <c r="N688" s="49"/>
    </row>
    <row r="689" spans="1:15" hidden="1">
      <c r="A689" s="41" t="s">
        <v>7561</v>
      </c>
      <c r="B689" s="49" t="s">
        <v>8332</v>
      </c>
      <c r="C689" s="49" t="s">
        <v>65</v>
      </c>
      <c r="D689" s="49" t="s">
        <v>25</v>
      </c>
      <c r="E689" s="49"/>
      <c r="F689" s="41" t="s">
        <v>55</v>
      </c>
      <c r="G689" s="41" t="s">
        <v>8333</v>
      </c>
      <c r="H689" s="41" t="s">
        <v>1048</v>
      </c>
      <c r="I689" s="41" t="s">
        <v>7889</v>
      </c>
      <c r="J689" s="59">
        <v>42069</v>
      </c>
      <c r="K689" s="41"/>
      <c r="L689" s="49"/>
      <c r="M689" s="49"/>
      <c r="N689" s="49"/>
    </row>
    <row r="690" spans="1:15" hidden="1">
      <c r="A690" s="41" t="s">
        <v>7561</v>
      </c>
      <c r="B690" s="49" t="s">
        <v>8332</v>
      </c>
      <c r="C690" s="49" t="s">
        <v>65</v>
      </c>
      <c r="D690" s="49" t="s">
        <v>25</v>
      </c>
      <c r="E690" s="49"/>
      <c r="F690" s="41" t="s">
        <v>55</v>
      </c>
      <c r="G690" s="41" t="s">
        <v>8333</v>
      </c>
      <c r="H690" s="41" t="s">
        <v>1048</v>
      </c>
      <c r="I690" s="41" t="s">
        <v>7890</v>
      </c>
      <c r="J690" s="42">
        <v>42075</v>
      </c>
      <c r="K690" s="41"/>
      <c r="L690" s="49"/>
      <c r="M690" s="49"/>
      <c r="N690" s="49"/>
    </row>
    <row r="691" spans="1:15" hidden="1">
      <c r="A691" s="41" t="s">
        <v>7561</v>
      </c>
      <c r="B691" s="49" t="s">
        <v>8332</v>
      </c>
      <c r="C691" s="49" t="s">
        <v>65</v>
      </c>
      <c r="D691" s="49" t="s">
        <v>25</v>
      </c>
      <c r="E691" s="49"/>
      <c r="F691" s="41" t="s">
        <v>55</v>
      </c>
      <c r="G691" s="41" t="s">
        <v>8333</v>
      </c>
      <c r="H691" s="41" t="s">
        <v>1048</v>
      </c>
      <c r="I691" s="41" t="s">
        <v>7891</v>
      </c>
      <c r="J691" s="42"/>
      <c r="K691" s="41"/>
      <c r="L691" s="49"/>
      <c r="M691" s="49"/>
      <c r="N691" s="49"/>
    </row>
    <row r="692" spans="1:15" hidden="1">
      <c r="A692" s="41" t="s">
        <v>7561</v>
      </c>
      <c r="B692" s="49" t="s">
        <v>8332</v>
      </c>
      <c r="C692" s="49" t="s">
        <v>65</v>
      </c>
      <c r="D692" s="49" t="s">
        <v>25</v>
      </c>
      <c r="E692" s="49"/>
      <c r="F692" s="41" t="s">
        <v>55</v>
      </c>
      <c r="G692" s="41" t="s">
        <v>8333</v>
      </c>
      <c r="H692" s="41" t="s">
        <v>1048</v>
      </c>
      <c r="I692" s="41" t="s">
        <v>7892</v>
      </c>
      <c r="J692" s="42">
        <v>42115</v>
      </c>
      <c r="K692" s="41"/>
      <c r="L692" s="49"/>
      <c r="M692" s="49"/>
      <c r="N692" s="49"/>
    </row>
    <row r="693" spans="1:15" hidden="1">
      <c r="A693" s="41" t="s">
        <v>7561</v>
      </c>
      <c r="B693" s="49" t="s">
        <v>8332</v>
      </c>
      <c r="C693" s="49" t="s">
        <v>65</v>
      </c>
      <c r="D693" s="49" t="s">
        <v>25</v>
      </c>
      <c r="E693" s="49"/>
      <c r="F693" s="41" t="s">
        <v>55</v>
      </c>
      <c r="G693" s="41" t="s">
        <v>8333</v>
      </c>
      <c r="H693" s="41" t="s">
        <v>1048</v>
      </c>
      <c r="I693" s="41" t="s">
        <v>7893</v>
      </c>
      <c r="J693" s="41"/>
      <c r="K693" s="41"/>
      <c r="L693" s="49"/>
      <c r="M693" s="49"/>
      <c r="N693" s="49"/>
    </row>
    <row r="694" spans="1:15" hidden="1">
      <c r="A694" s="41" t="s">
        <v>7561</v>
      </c>
      <c r="B694" s="49" t="s">
        <v>8332</v>
      </c>
      <c r="C694" s="49" t="s">
        <v>65</v>
      </c>
      <c r="D694" s="49" t="s">
        <v>25</v>
      </c>
      <c r="E694" s="49"/>
      <c r="F694" s="41" t="s">
        <v>55</v>
      </c>
      <c r="G694" s="41" t="s">
        <v>8333</v>
      </c>
      <c r="H694" s="41" t="s">
        <v>1048</v>
      </c>
      <c r="I694" s="41" t="s">
        <v>7894</v>
      </c>
      <c r="J694" s="41"/>
      <c r="K694" s="41"/>
      <c r="L694" s="49"/>
      <c r="M694" s="49"/>
      <c r="N694" s="49"/>
    </row>
    <row r="695" spans="1:15" hidden="1">
      <c r="A695" s="40" t="s">
        <v>7561</v>
      </c>
      <c r="B695" s="48" t="s">
        <v>8332</v>
      </c>
      <c r="C695" s="48" t="s">
        <v>65</v>
      </c>
      <c r="D695" s="48" t="s">
        <v>25</v>
      </c>
      <c r="F695" s="41" t="s">
        <v>55</v>
      </c>
      <c r="G695" s="41" t="s">
        <v>8333</v>
      </c>
      <c r="H695" s="40" t="s">
        <v>7895</v>
      </c>
      <c r="I695" s="40" t="s">
        <v>8245</v>
      </c>
      <c r="J695" s="43">
        <f>J688</f>
        <v>41967</v>
      </c>
      <c r="K695" s="43">
        <f>J695+30</f>
        <v>41997</v>
      </c>
      <c r="L695" s="40" t="s">
        <v>11</v>
      </c>
      <c r="M695" s="48" t="s">
        <v>4365</v>
      </c>
      <c r="N695" s="40">
        <v>100</v>
      </c>
    </row>
    <row r="696" spans="1:15" hidden="1">
      <c r="A696" s="40" t="s">
        <v>7561</v>
      </c>
      <c r="B696" s="48" t="s">
        <v>8332</v>
      </c>
      <c r="C696" s="48" t="s">
        <v>65</v>
      </c>
      <c r="D696" s="48" t="s">
        <v>25</v>
      </c>
      <c r="F696" s="41" t="s">
        <v>55</v>
      </c>
      <c r="G696" s="40" t="s">
        <v>8333</v>
      </c>
      <c r="H696" s="40" t="s">
        <v>8281</v>
      </c>
      <c r="I696" s="40" t="s">
        <v>8282</v>
      </c>
      <c r="J696" s="43">
        <f>K695</f>
        <v>41997</v>
      </c>
      <c r="K696" s="43">
        <f>J696+2</f>
        <v>41999</v>
      </c>
      <c r="L696" s="40" t="s">
        <v>11</v>
      </c>
      <c r="M696" s="48" t="s">
        <v>4365</v>
      </c>
      <c r="N696" s="40">
        <v>100</v>
      </c>
    </row>
    <row r="697" spans="1:15" ht="15.6" hidden="1">
      <c r="A697" s="40" t="s">
        <v>7561</v>
      </c>
      <c r="B697" s="48" t="s">
        <v>8332</v>
      </c>
      <c r="C697" s="48" t="s">
        <v>65</v>
      </c>
      <c r="D697" s="48" t="s">
        <v>25</v>
      </c>
      <c r="F697" s="41" t="s">
        <v>55</v>
      </c>
      <c r="G697" s="40" t="s">
        <v>8333</v>
      </c>
      <c r="H697" s="65" t="s">
        <v>8261</v>
      </c>
      <c r="I697" s="40" t="s">
        <v>8262</v>
      </c>
      <c r="J697" s="43">
        <f>K696</f>
        <v>41999</v>
      </c>
      <c r="K697" s="43">
        <f>J697</f>
        <v>41999</v>
      </c>
      <c r="L697" s="40" t="s">
        <v>11</v>
      </c>
      <c r="M697" s="48" t="s">
        <v>4365</v>
      </c>
      <c r="N697" s="40">
        <v>100</v>
      </c>
      <c r="O697" s="66"/>
    </row>
    <row r="698" spans="1:15" hidden="1">
      <c r="A698" s="40" t="s">
        <v>7561</v>
      </c>
      <c r="B698" s="48" t="s">
        <v>8332</v>
      </c>
      <c r="C698" s="48" t="s">
        <v>65</v>
      </c>
      <c r="D698" s="48" t="s">
        <v>25</v>
      </c>
      <c r="F698" s="41" t="s">
        <v>55</v>
      </c>
      <c r="G698" s="40" t="s">
        <v>8333</v>
      </c>
      <c r="H698" s="40" t="s">
        <v>8264</v>
      </c>
      <c r="I698" s="40" t="s">
        <v>8265</v>
      </c>
      <c r="J698" s="43">
        <f>K697</f>
        <v>41999</v>
      </c>
      <c r="K698" s="43">
        <f>J689-21</f>
        <v>42048</v>
      </c>
      <c r="L698" s="40" t="s">
        <v>11</v>
      </c>
      <c r="M698" s="48" t="s">
        <v>4365</v>
      </c>
      <c r="N698" s="40">
        <v>100</v>
      </c>
    </row>
    <row r="699" spans="1:15" hidden="1">
      <c r="A699" s="40" t="s">
        <v>7561</v>
      </c>
      <c r="B699" s="48" t="s">
        <v>8332</v>
      </c>
      <c r="C699" s="48" t="s">
        <v>65</v>
      </c>
      <c r="D699" s="48" t="s">
        <v>25</v>
      </c>
      <c r="F699" s="41" t="s">
        <v>55</v>
      </c>
      <c r="G699" s="40" t="s">
        <v>8333</v>
      </c>
      <c r="H699" s="40" t="s">
        <v>8261</v>
      </c>
      <c r="I699" s="40" t="s">
        <v>8266</v>
      </c>
      <c r="J699" s="43">
        <f>K698</f>
        <v>42048</v>
      </c>
      <c r="K699" s="43">
        <f>J699</f>
        <v>42048</v>
      </c>
      <c r="L699" s="40" t="s">
        <v>11</v>
      </c>
      <c r="M699" s="48" t="s">
        <v>4365</v>
      </c>
      <c r="N699" s="40">
        <v>100</v>
      </c>
    </row>
    <row r="700" spans="1:15" hidden="1">
      <c r="A700" s="40" t="s">
        <v>7561</v>
      </c>
      <c r="B700" s="48" t="s">
        <v>8332</v>
      </c>
      <c r="C700" s="48" t="s">
        <v>65</v>
      </c>
      <c r="D700" s="48" t="s">
        <v>25</v>
      </c>
      <c r="F700" s="41" t="s">
        <v>55</v>
      </c>
      <c r="G700" s="40" t="s">
        <v>8333</v>
      </c>
      <c r="H700" s="40" t="s">
        <v>7904</v>
      </c>
      <c r="I700" s="40" t="s">
        <v>7905</v>
      </c>
      <c r="J700" s="43">
        <f>K698</f>
        <v>42048</v>
      </c>
      <c r="K700" s="43">
        <f>J700+5</f>
        <v>42053</v>
      </c>
      <c r="L700" s="40" t="s">
        <v>11</v>
      </c>
      <c r="M700" s="48" t="s">
        <v>4365</v>
      </c>
      <c r="N700" s="40">
        <v>100</v>
      </c>
    </row>
    <row r="701" spans="1:15" hidden="1">
      <c r="A701" s="40" t="s">
        <v>7561</v>
      </c>
      <c r="B701" s="48" t="s">
        <v>8332</v>
      </c>
      <c r="C701" s="48" t="s">
        <v>65</v>
      </c>
      <c r="D701" s="48" t="s">
        <v>25</v>
      </c>
      <c r="F701" s="41" t="s">
        <v>55</v>
      </c>
      <c r="G701" s="40" t="s">
        <v>8333</v>
      </c>
      <c r="H701" s="40" t="s">
        <v>7904</v>
      </c>
      <c r="I701" s="40" t="s">
        <v>7906</v>
      </c>
      <c r="J701" s="43">
        <f>K700</f>
        <v>42053</v>
      </c>
      <c r="K701" s="43">
        <f>J701+5</f>
        <v>42058</v>
      </c>
      <c r="L701" s="40" t="s">
        <v>11</v>
      </c>
      <c r="M701" s="48" t="s">
        <v>4365</v>
      </c>
      <c r="N701" s="40">
        <v>100</v>
      </c>
    </row>
    <row r="702" spans="1:15" hidden="1">
      <c r="A702" s="40" t="s">
        <v>7561</v>
      </c>
      <c r="B702" s="48" t="s">
        <v>8332</v>
      </c>
      <c r="C702" s="48" t="s">
        <v>65</v>
      </c>
      <c r="D702" s="48" t="s">
        <v>25</v>
      </c>
      <c r="F702" s="41" t="s">
        <v>55</v>
      </c>
      <c r="G702" s="40" t="s">
        <v>8333</v>
      </c>
      <c r="H702" s="40" t="s">
        <v>7904</v>
      </c>
      <c r="I702" s="40" t="s">
        <v>7907</v>
      </c>
      <c r="J702" s="43">
        <f>K701</f>
        <v>42058</v>
      </c>
      <c r="K702" s="43">
        <f>J702+5</f>
        <v>42063</v>
      </c>
      <c r="L702" s="40" t="s">
        <v>11</v>
      </c>
      <c r="M702" s="48" t="s">
        <v>4365</v>
      </c>
      <c r="N702" s="40">
        <v>100</v>
      </c>
    </row>
    <row r="703" spans="1:15" hidden="1">
      <c r="A703" s="40" t="s">
        <v>7561</v>
      </c>
      <c r="B703" s="48" t="s">
        <v>8332</v>
      </c>
      <c r="C703" s="48" t="s">
        <v>65</v>
      </c>
      <c r="D703" s="48" t="s">
        <v>25</v>
      </c>
      <c r="F703" s="41" t="s">
        <v>55</v>
      </c>
      <c r="G703" s="40" t="s">
        <v>8333</v>
      </c>
      <c r="H703" s="40" t="s">
        <v>7904</v>
      </c>
      <c r="I703" s="40" t="s">
        <v>8172</v>
      </c>
      <c r="J703" s="43">
        <f>K702</f>
        <v>42063</v>
      </c>
      <c r="K703" s="67">
        <f>J703+1</f>
        <v>42064</v>
      </c>
      <c r="L703" s="40" t="s">
        <v>11</v>
      </c>
      <c r="M703" s="48" t="s">
        <v>4365</v>
      </c>
      <c r="N703" s="40">
        <v>100</v>
      </c>
      <c r="O703" s="56" t="s">
        <v>17</v>
      </c>
    </row>
    <row r="704" spans="1:15" hidden="1">
      <c r="A704" s="49" t="s">
        <v>8334</v>
      </c>
      <c r="B704" s="41" t="s">
        <v>108</v>
      </c>
      <c r="C704" s="49" t="s">
        <v>65</v>
      </c>
      <c r="D704" s="45" t="s">
        <v>24</v>
      </c>
      <c r="E704" s="41"/>
      <c r="F704" s="49" t="s">
        <v>6175</v>
      </c>
      <c r="G704" s="49" t="s">
        <v>8335</v>
      </c>
      <c r="H704" s="41" t="s">
        <v>1048</v>
      </c>
      <c r="I704" s="41" t="s">
        <v>7888</v>
      </c>
      <c r="J704" s="41"/>
      <c r="K704" s="41"/>
      <c r="L704" s="49"/>
      <c r="M704" s="49"/>
      <c r="N704" s="49"/>
      <c r="O704" s="64"/>
    </row>
    <row r="705" spans="1:15" hidden="1">
      <c r="A705" s="49" t="s">
        <v>8334</v>
      </c>
      <c r="B705" s="41" t="s">
        <v>108</v>
      </c>
      <c r="C705" s="49" t="s">
        <v>65</v>
      </c>
      <c r="D705" s="45" t="s">
        <v>24</v>
      </c>
      <c r="E705" s="41"/>
      <c r="F705" s="49" t="s">
        <v>6175</v>
      </c>
      <c r="G705" s="49" t="s">
        <v>8335</v>
      </c>
      <c r="H705" s="41" t="s">
        <v>1048</v>
      </c>
      <c r="I705" s="41" t="s">
        <v>8244</v>
      </c>
      <c r="J705" s="42">
        <v>41967</v>
      </c>
      <c r="K705" s="41"/>
      <c r="L705" s="49"/>
      <c r="M705" s="49"/>
      <c r="N705" s="49"/>
      <c r="O705" s="64"/>
    </row>
    <row r="706" spans="1:15" hidden="1">
      <c r="A706" s="49" t="s">
        <v>8334</v>
      </c>
      <c r="B706" s="41" t="s">
        <v>108</v>
      </c>
      <c r="C706" s="49" t="s">
        <v>65</v>
      </c>
      <c r="D706" s="45" t="s">
        <v>24</v>
      </c>
      <c r="E706" s="41"/>
      <c r="F706" s="49" t="s">
        <v>6175</v>
      </c>
      <c r="G706" s="49" t="s">
        <v>8335</v>
      </c>
      <c r="H706" s="41" t="s">
        <v>1048</v>
      </c>
      <c r="I706" s="41" t="s">
        <v>7889</v>
      </c>
      <c r="J706" s="42">
        <v>42069</v>
      </c>
      <c r="K706" s="41"/>
      <c r="L706" s="49"/>
      <c r="M706" s="49"/>
      <c r="N706" s="49"/>
      <c r="O706" s="64"/>
    </row>
    <row r="707" spans="1:15" hidden="1">
      <c r="A707" s="49" t="s">
        <v>8334</v>
      </c>
      <c r="B707" s="41" t="s">
        <v>108</v>
      </c>
      <c r="C707" s="49" t="s">
        <v>65</v>
      </c>
      <c r="D707" s="45" t="s">
        <v>24</v>
      </c>
      <c r="E707" s="41"/>
      <c r="F707" s="49" t="s">
        <v>6175</v>
      </c>
      <c r="G707" s="49" t="s">
        <v>8335</v>
      </c>
      <c r="H707" s="41" t="s">
        <v>1048</v>
      </c>
      <c r="I707" s="41" t="s">
        <v>7890</v>
      </c>
      <c r="J707" s="42">
        <v>42111</v>
      </c>
      <c r="K707" s="41"/>
      <c r="L707" s="49"/>
      <c r="M707" s="49"/>
      <c r="N707" s="49"/>
      <c r="O707" s="64"/>
    </row>
    <row r="708" spans="1:15" hidden="1">
      <c r="A708" s="49" t="s">
        <v>8334</v>
      </c>
      <c r="B708" s="41" t="s">
        <v>108</v>
      </c>
      <c r="C708" s="49" t="s">
        <v>65</v>
      </c>
      <c r="D708" s="45" t="s">
        <v>24</v>
      </c>
      <c r="E708" s="41"/>
      <c r="F708" s="49" t="s">
        <v>6175</v>
      </c>
      <c r="G708" s="49" t="s">
        <v>8335</v>
      </c>
      <c r="H708" s="41" t="s">
        <v>1048</v>
      </c>
      <c r="I708" s="41" t="s">
        <v>7891</v>
      </c>
      <c r="J708" s="42"/>
      <c r="K708" s="41"/>
      <c r="L708" s="49"/>
      <c r="M708" s="49"/>
      <c r="N708" s="49"/>
      <c r="O708" s="64"/>
    </row>
    <row r="709" spans="1:15" hidden="1">
      <c r="A709" s="49" t="s">
        <v>8334</v>
      </c>
      <c r="B709" s="41" t="s">
        <v>108</v>
      </c>
      <c r="C709" s="49" t="s">
        <v>65</v>
      </c>
      <c r="D709" s="45" t="s">
        <v>24</v>
      </c>
      <c r="E709" s="41"/>
      <c r="F709" s="49" t="s">
        <v>6175</v>
      </c>
      <c r="G709" s="49" t="s">
        <v>8335</v>
      </c>
      <c r="H709" s="41" t="s">
        <v>1048</v>
      </c>
      <c r="I709" s="41" t="s">
        <v>7892</v>
      </c>
      <c r="J709" s="42">
        <v>42115</v>
      </c>
      <c r="K709" s="41"/>
      <c r="L709" s="49"/>
      <c r="M709" s="49"/>
      <c r="N709" s="49"/>
      <c r="O709" s="64"/>
    </row>
    <row r="710" spans="1:15" hidden="1">
      <c r="A710" s="49" t="s">
        <v>8334</v>
      </c>
      <c r="B710" s="41" t="s">
        <v>108</v>
      </c>
      <c r="C710" s="49" t="s">
        <v>65</v>
      </c>
      <c r="D710" s="45" t="s">
        <v>24</v>
      </c>
      <c r="E710" s="41"/>
      <c r="F710" s="49" t="s">
        <v>6175</v>
      </c>
      <c r="G710" s="49" t="s">
        <v>8335</v>
      </c>
      <c r="H710" s="41" t="s">
        <v>1048</v>
      </c>
      <c r="I710" s="41" t="s">
        <v>7893</v>
      </c>
      <c r="J710" s="41"/>
      <c r="K710" s="41"/>
      <c r="L710" s="49"/>
      <c r="M710" s="49"/>
      <c r="N710" s="49"/>
      <c r="O710" s="64"/>
    </row>
    <row r="711" spans="1:15" hidden="1">
      <c r="A711" s="49" t="s">
        <v>8334</v>
      </c>
      <c r="B711" s="41" t="s">
        <v>108</v>
      </c>
      <c r="C711" s="49" t="s">
        <v>65</v>
      </c>
      <c r="D711" s="45" t="s">
        <v>24</v>
      </c>
      <c r="E711" s="41"/>
      <c r="F711" s="49" t="s">
        <v>6175</v>
      </c>
      <c r="G711" s="49" t="s">
        <v>8335</v>
      </c>
      <c r="H711" s="41" t="s">
        <v>1048</v>
      </c>
      <c r="I711" s="41" t="s">
        <v>7894</v>
      </c>
      <c r="J711" s="42"/>
      <c r="K711" s="41"/>
      <c r="L711" s="49"/>
      <c r="M711" s="49"/>
      <c r="N711" s="49"/>
      <c r="O711" s="64"/>
    </row>
    <row r="712" spans="1:15" hidden="1">
      <c r="A712" s="48" t="s">
        <v>8334</v>
      </c>
      <c r="B712" s="40" t="s">
        <v>108</v>
      </c>
      <c r="C712" s="48" t="s">
        <v>65</v>
      </c>
      <c r="D712" s="44" t="s">
        <v>24</v>
      </c>
      <c r="E712" s="40"/>
      <c r="F712" s="49" t="s">
        <v>6175</v>
      </c>
      <c r="G712" s="48" t="s">
        <v>8335</v>
      </c>
      <c r="H712" s="40" t="s">
        <v>7895</v>
      </c>
      <c r="I712" s="40" t="s">
        <v>8245</v>
      </c>
      <c r="J712" s="43">
        <f>J705</f>
        <v>41967</v>
      </c>
      <c r="K712" s="43">
        <f>J712+10</f>
        <v>41977</v>
      </c>
      <c r="L712" s="48" t="s">
        <v>11</v>
      </c>
      <c r="M712" s="48" t="s">
        <v>4365</v>
      </c>
      <c r="N712" s="40">
        <v>100</v>
      </c>
    </row>
    <row r="713" spans="1:15">
      <c r="A713" s="48" t="s">
        <v>8334</v>
      </c>
      <c r="B713" s="40" t="s">
        <v>108</v>
      </c>
      <c r="C713" s="48" t="s">
        <v>65</v>
      </c>
      <c r="D713" s="44" t="s">
        <v>24</v>
      </c>
      <c r="E713" s="40"/>
      <c r="F713" s="49" t="s">
        <v>6175</v>
      </c>
      <c r="G713" s="48" t="s">
        <v>8335</v>
      </c>
      <c r="H713" s="40" t="s">
        <v>7898</v>
      </c>
      <c r="I713" s="40" t="s">
        <v>8247</v>
      </c>
      <c r="J713" s="43">
        <f>K712</f>
        <v>41977</v>
      </c>
      <c r="K713" s="43">
        <f>J713+2</f>
        <v>41979</v>
      </c>
      <c r="L713" s="48" t="s">
        <v>11</v>
      </c>
      <c r="M713" s="48" t="s">
        <v>4365</v>
      </c>
      <c r="N713" s="40">
        <v>100</v>
      </c>
    </row>
    <row r="714" spans="1:15" hidden="1">
      <c r="A714" s="48" t="s">
        <v>8334</v>
      </c>
      <c r="B714" s="40" t="s">
        <v>108</v>
      </c>
      <c r="C714" s="48" t="s">
        <v>65</v>
      </c>
      <c r="D714" s="44" t="s">
        <v>24</v>
      </c>
      <c r="E714" s="40"/>
      <c r="F714" s="49" t="s">
        <v>6175</v>
      </c>
      <c r="G714" s="48" t="s">
        <v>8335</v>
      </c>
      <c r="H714" s="40" t="s">
        <v>7901</v>
      </c>
      <c r="I714" s="40" t="s">
        <v>7902</v>
      </c>
      <c r="J714" s="43">
        <f>K713</f>
        <v>41979</v>
      </c>
      <c r="K714" s="43">
        <f>J715</f>
        <v>42053</v>
      </c>
      <c r="L714" s="48" t="s">
        <v>11</v>
      </c>
      <c r="M714" s="48" t="s">
        <v>4365</v>
      </c>
      <c r="N714" s="40">
        <v>100</v>
      </c>
    </row>
    <row r="715" spans="1:15" hidden="1">
      <c r="A715" s="48" t="s">
        <v>8334</v>
      </c>
      <c r="B715" s="40" t="s">
        <v>108</v>
      </c>
      <c r="C715" s="48" t="s">
        <v>65</v>
      </c>
      <c r="D715" s="44" t="s">
        <v>24</v>
      </c>
      <c r="E715" s="40"/>
      <c r="F715" s="49" t="s">
        <v>6175</v>
      </c>
      <c r="G715" s="48" t="s">
        <v>8335</v>
      </c>
      <c r="H715" s="40" t="s">
        <v>7904</v>
      </c>
      <c r="I715" s="40" t="s">
        <v>7905</v>
      </c>
      <c r="J715" s="43">
        <f>K715-5</f>
        <v>42053</v>
      </c>
      <c r="K715" s="43">
        <f>J716</f>
        <v>42058</v>
      </c>
      <c r="L715" s="48" t="s">
        <v>11</v>
      </c>
      <c r="M715" s="48" t="s">
        <v>4365</v>
      </c>
      <c r="N715" s="40">
        <v>100</v>
      </c>
    </row>
    <row r="716" spans="1:15" hidden="1">
      <c r="A716" s="48" t="s">
        <v>8334</v>
      </c>
      <c r="B716" s="40" t="s">
        <v>108</v>
      </c>
      <c r="C716" s="48" t="s">
        <v>65</v>
      </c>
      <c r="D716" s="44" t="s">
        <v>24</v>
      </c>
      <c r="E716" s="40"/>
      <c r="F716" s="49" t="s">
        <v>6175</v>
      </c>
      <c r="G716" s="48" t="s">
        <v>8335</v>
      </c>
      <c r="H716" s="40" t="s">
        <v>7904</v>
      </c>
      <c r="I716" s="40" t="s">
        <v>8249</v>
      </c>
      <c r="J716" s="43">
        <f>K716-5</f>
        <v>42058</v>
      </c>
      <c r="K716" s="43">
        <f>J717</f>
        <v>42063</v>
      </c>
      <c r="L716" s="48" t="s">
        <v>11</v>
      </c>
      <c r="M716" s="48" t="s">
        <v>4365</v>
      </c>
      <c r="N716" s="40">
        <v>100</v>
      </c>
    </row>
    <row r="717" spans="1:15" hidden="1">
      <c r="A717" s="48" t="s">
        <v>8334</v>
      </c>
      <c r="B717" s="40" t="s">
        <v>108</v>
      </c>
      <c r="C717" s="48" t="s">
        <v>65</v>
      </c>
      <c r="D717" s="44" t="s">
        <v>24</v>
      </c>
      <c r="E717" s="40"/>
      <c r="F717" s="49" t="s">
        <v>6175</v>
      </c>
      <c r="G717" s="48" t="s">
        <v>8335</v>
      </c>
      <c r="H717" s="40" t="s">
        <v>7904</v>
      </c>
      <c r="I717" s="40" t="s">
        <v>7907</v>
      </c>
      <c r="J717" s="43">
        <f>K717-5</f>
        <v>42063</v>
      </c>
      <c r="K717" s="43">
        <f>J718</f>
        <v>42068</v>
      </c>
      <c r="L717" s="48" t="s">
        <v>11</v>
      </c>
      <c r="M717" s="48" t="s">
        <v>4365</v>
      </c>
      <c r="N717" s="40">
        <v>100</v>
      </c>
    </row>
    <row r="718" spans="1:15" hidden="1">
      <c r="A718" s="48" t="s">
        <v>8334</v>
      </c>
      <c r="B718" s="40" t="s">
        <v>108</v>
      </c>
      <c r="C718" s="48" t="s">
        <v>65</v>
      </c>
      <c r="D718" s="44" t="s">
        <v>24</v>
      </c>
      <c r="E718" s="40"/>
      <c r="F718" s="49" t="s">
        <v>6175</v>
      </c>
      <c r="G718" s="48" t="s">
        <v>8335</v>
      </c>
      <c r="H718" s="40" t="s">
        <v>7904</v>
      </c>
      <c r="I718" s="40" t="s">
        <v>8172</v>
      </c>
      <c r="J718" s="43">
        <f>K718-1</f>
        <v>42068</v>
      </c>
      <c r="K718" s="43">
        <f>J706</f>
        <v>42069</v>
      </c>
      <c r="L718" s="48" t="s">
        <v>11</v>
      </c>
      <c r="M718" s="48" t="s">
        <v>4365</v>
      </c>
      <c r="N718" s="40">
        <v>100</v>
      </c>
      <c r="O718" s="56" t="s">
        <v>17</v>
      </c>
    </row>
    <row r="719" spans="1:15" hidden="1">
      <c r="A719" s="41" t="s">
        <v>8336</v>
      </c>
      <c r="B719" s="49" t="s">
        <v>65</v>
      </c>
      <c r="C719" s="47" t="s">
        <v>65</v>
      </c>
      <c r="D719" s="41" t="s">
        <v>25</v>
      </c>
      <c r="E719" s="41"/>
      <c r="F719" s="41" t="s">
        <v>55</v>
      </c>
      <c r="G719" s="41" t="s">
        <v>8337</v>
      </c>
      <c r="H719" s="41" t="s">
        <v>1048</v>
      </c>
      <c r="I719" s="41" t="s">
        <v>7888</v>
      </c>
      <c r="J719" s="41"/>
      <c r="K719" s="41"/>
      <c r="L719" s="49"/>
      <c r="M719" s="49"/>
      <c r="N719" s="49"/>
    </row>
    <row r="720" spans="1:15" hidden="1">
      <c r="A720" s="41" t="s">
        <v>8336</v>
      </c>
      <c r="B720" s="49" t="s">
        <v>65</v>
      </c>
      <c r="C720" s="47" t="s">
        <v>65</v>
      </c>
      <c r="D720" s="41" t="s">
        <v>25</v>
      </c>
      <c r="E720" s="41"/>
      <c r="F720" s="41" t="s">
        <v>55</v>
      </c>
      <c r="G720" s="41" t="s">
        <v>8337</v>
      </c>
      <c r="H720" s="41" t="s">
        <v>1048</v>
      </c>
      <c r="I720" s="41" t="s">
        <v>8244</v>
      </c>
      <c r="J720" s="42">
        <v>41979</v>
      </c>
      <c r="K720" s="41"/>
      <c r="L720" s="49"/>
      <c r="M720" s="49"/>
      <c r="N720" s="49"/>
    </row>
    <row r="721" spans="1:15" hidden="1">
      <c r="A721" s="41" t="s">
        <v>8336</v>
      </c>
      <c r="B721" s="49" t="s">
        <v>65</v>
      </c>
      <c r="C721" s="47" t="s">
        <v>65</v>
      </c>
      <c r="D721" s="41" t="s">
        <v>25</v>
      </c>
      <c r="E721" s="41"/>
      <c r="F721" s="41" t="s">
        <v>55</v>
      </c>
      <c r="G721" s="41" t="s">
        <v>8337</v>
      </c>
      <c r="H721" s="41" t="s">
        <v>1048</v>
      </c>
      <c r="I721" s="41" t="s">
        <v>7889</v>
      </c>
      <c r="J721" s="59">
        <v>42076</v>
      </c>
      <c r="K721" s="41"/>
      <c r="L721" s="49"/>
      <c r="M721" s="49"/>
      <c r="N721" s="49"/>
    </row>
    <row r="722" spans="1:15" hidden="1">
      <c r="A722" s="41" t="s">
        <v>8336</v>
      </c>
      <c r="B722" s="49" t="s">
        <v>65</v>
      </c>
      <c r="C722" s="47" t="s">
        <v>65</v>
      </c>
      <c r="D722" s="41" t="s">
        <v>25</v>
      </c>
      <c r="E722" s="41"/>
      <c r="F722" s="41" t="s">
        <v>55</v>
      </c>
      <c r="G722" s="41" t="s">
        <v>8337</v>
      </c>
      <c r="H722" s="41" t="s">
        <v>1048</v>
      </c>
      <c r="I722" s="41" t="s">
        <v>7890</v>
      </c>
      <c r="J722" s="59">
        <v>42076</v>
      </c>
      <c r="K722" s="41"/>
      <c r="L722" s="49"/>
      <c r="M722" s="49"/>
      <c r="N722" s="49"/>
    </row>
    <row r="723" spans="1:15" hidden="1">
      <c r="A723" s="41" t="s">
        <v>8336</v>
      </c>
      <c r="B723" s="49" t="s">
        <v>65</v>
      </c>
      <c r="C723" s="47" t="s">
        <v>65</v>
      </c>
      <c r="D723" s="41" t="s">
        <v>25</v>
      </c>
      <c r="E723" s="41"/>
      <c r="F723" s="41" t="s">
        <v>55</v>
      </c>
      <c r="G723" s="41" t="s">
        <v>8337</v>
      </c>
      <c r="H723" s="41" t="s">
        <v>1048</v>
      </c>
      <c r="I723" s="41" t="s">
        <v>7891</v>
      </c>
      <c r="J723" s="42">
        <v>42116</v>
      </c>
      <c r="K723" s="41"/>
      <c r="L723" s="49"/>
      <c r="M723" s="49"/>
      <c r="N723" s="49"/>
    </row>
    <row r="724" spans="1:15" hidden="1">
      <c r="A724" s="41" t="s">
        <v>8336</v>
      </c>
      <c r="B724" s="49" t="s">
        <v>65</v>
      </c>
      <c r="C724" s="47" t="s">
        <v>65</v>
      </c>
      <c r="D724" s="41" t="s">
        <v>25</v>
      </c>
      <c r="E724" s="41"/>
      <c r="F724" s="41" t="s">
        <v>55</v>
      </c>
      <c r="G724" s="41" t="s">
        <v>8337</v>
      </c>
      <c r="H724" s="41" t="s">
        <v>1048</v>
      </c>
      <c r="I724" s="41" t="s">
        <v>7892</v>
      </c>
      <c r="J724" s="42"/>
      <c r="K724" s="41"/>
      <c r="L724" s="49"/>
      <c r="M724" s="49"/>
      <c r="N724" s="49"/>
    </row>
    <row r="725" spans="1:15" hidden="1">
      <c r="A725" s="41" t="s">
        <v>8336</v>
      </c>
      <c r="B725" s="49" t="s">
        <v>65</v>
      </c>
      <c r="C725" s="47" t="s">
        <v>65</v>
      </c>
      <c r="D725" s="41" t="s">
        <v>25</v>
      </c>
      <c r="E725" s="41"/>
      <c r="F725" s="41" t="s">
        <v>55</v>
      </c>
      <c r="G725" s="41" t="s">
        <v>8337</v>
      </c>
      <c r="H725" s="41" t="s">
        <v>1048</v>
      </c>
      <c r="I725" s="41" t="s">
        <v>7893</v>
      </c>
      <c r="J725" s="41"/>
      <c r="K725" s="41"/>
      <c r="L725" s="49"/>
      <c r="M725" s="49"/>
      <c r="N725" s="49"/>
    </row>
    <row r="726" spans="1:15" hidden="1">
      <c r="A726" s="40" t="s">
        <v>8336</v>
      </c>
      <c r="B726" s="48" t="s">
        <v>65</v>
      </c>
      <c r="C726" s="46" t="s">
        <v>65</v>
      </c>
      <c r="D726" s="40" t="s">
        <v>25</v>
      </c>
      <c r="E726" s="40"/>
      <c r="F726" s="41" t="s">
        <v>55</v>
      </c>
      <c r="G726" s="41" t="s">
        <v>8337</v>
      </c>
      <c r="H726" s="41" t="s">
        <v>1048</v>
      </c>
      <c r="I726" s="41" t="s">
        <v>7894</v>
      </c>
      <c r="J726" s="41"/>
      <c r="K726" s="41"/>
      <c r="L726" s="49"/>
      <c r="M726" s="49"/>
      <c r="N726" s="49"/>
    </row>
    <row r="727" spans="1:15" ht="26.45" hidden="1">
      <c r="A727" s="40" t="s">
        <v>8336</v>
      </c>
      <c r="B727" s="48" t="s">
        <v>65</v>
      </c>
      <c r="C727" s="46" t="s">
        <v>65</v>
      </c>
      <c r="D727" s="40" t="s">
        <v>25</v>
      </c>
      <c r="E727" s="40"/>
      <c r="F727" s="41" t="s">
        <v>55</v>
      </c>
      <c r="G727" s="40" t="s">
        <v>8337</v>
      </c>
      <c r="H727" s="40" t="s">
        <v>7895</v>
      </c>
      <c r="I727" s="40" t="s">
        <v>8245</v>
      </c>
      <c r="J727" s="43">
        <f>J720</f>
        <v>41979</v>
      </c>
      <c r="K727" s="43">
        <f>J727+30</f>
        <v>42009</v>
      </c>
      <c r="L727" s="40" t="s">
        <v>11</v>
      </c>
      <c r="M727" s="48" t="s">
        <v>4365</v>
      </c>
      <c r="N727" s="40">
        <v>100</v>
      </c>
      <c r="O727" s="56" t="s">
        <v>8338</v>
      </c>
    </row>
    <row r="728" spans="1:15" hidden="1">
      <c r="A728" s="40" t="s">
        <v>8336</v>
      </c>
      <c r="B728" s="48" t="s">
        <v>65</v>
      </c>
      <c r="C728" s="46" t="s">
        <v>65</v>
      </c>
      <c r="D728" s="40" t="s">
        <v>25</v>
      </c>
      <c r="E728" s="40"/>
      <c r="F728" s="41" t="s">
        <v>55</v>
      </c>
      <c r="G728" s="40" t="s">
        <v>8337</v>
      </c>
      <c r="H728" s="40" t="s">
        <v>8281</v>
      </c>
      <c r="I728" s="40" t="s">
        <v>8282</v>
      </c>
      <c r="J728" s="43">
        <f>K727</f>
        <v>42009</v>
      </c>
      <c r="K728" s="43">
        <f>J728+2</f>
        <v>42011</v>
      </c>
      <c r="L728" s="40" t="s">
        <v>11</v>
      </c>
      <c r="M728" s="48" t="s">
        <v>4365</v>
      </c>
      <c r="N728" s="40">
        <v>100</v>
      </c>
    </row>
    <row r="729" spans="1:15" ht="15.6" hidden="1">
      <c r="A729" s="40" t="s">
        <v>8336</v>
      </c>
      <c r="B729" s="48" t="s">
        <v>65</v>
      </c>
      <c r="C729" s="46" t="s">
        <v>65</v>
      </c>
      <c r="D729" s="40" t="s">
        <v>25</v>
      </c>
      <c r="E729" s="40"/>
      <c r="F729" s="41" t="s">
        <v>55</v>
      </c>
      <c r="G729" s="40" t="s">
        <v>8337</v>
      </c>
      <c r="H729" s="65" t="s">
        <v>8261</v>
      </c>
      <c r="I729" s="40" t="s">
        <v>8262</v>
      </c>
      <c r="J729" s="43">
        <f>K728</f>
        <v>42011</v>
      </c>
      <c r="K729" s="43">
        <f>J729</f>
        <v>42011</v>
      </c>
      <c r="L729" s="40" t="s">
        <v>11</v>
      </c>
      <c r="M729" s="48" t="s">
        <v>4365</v>
      </c>
      <c r="N729" s="40">
        <v>100</v>
      </c>
      <c r="O729" s="66"/>
    </row>
    <row r="730" spans="1:15" hidden="1">
      <c r="A730" s="40" t="s">
        <v>8336</v>
      </c>
      <c r="B730" s="48" t="s">
        <v>65</v>
      </c>
      <c r="C730" s="46" t="s">
        <v>65</v>
      </c>
      <c r="D730" s="40" t="s">
        <v>25</v>
      </c>
      <c r="E730" s="40"/>
      <c r="F730" s="41" t="s">
        <v>55</v>
      </c>
      <c r="G730" s="40" t="s">
        <v>8337</v>
      </c>
      <c r="H730" s="40" t="s">
        <v>8264</v>
      </c>
      <c r="I730" s="40" t="s">
        <v>8265</v>
      </c>
      <c r="J730" s="43">
        <f>K729</f>
        <v>42011</v>
      </c>
      <c r="K730" s="43">
        <f>J721-21</f>
        <v>42055</v>
      </c>
      <c r="L730" s="40" t="s">
        <v>11</v>
      </c>
      <c r="M730" s="48" t="s">
        <v>4365</v>
      </c>
      <c r="N730" s="40">
        <v>100</v>
      </c>
    </row>
    <row r="731" spans="1:15" hidden="1">
      <c r="A731" s="40" t="s">
        <v>8336</v>
      </c>
      <c r="B731" s="48" t="s">
        <v>65</v>
      </c>
      <c r="C731" s="46" t="s">
        <v>65</v>
      </c>
      <c r="D731" s="40" t="s">
        <v>25</v>
      </c>
      <c r="E731" s="40"/>
      <c r="F731" s="41" t="s">
        <v>55</v>
      </c>
      <c r="G731" s="40" t="s">
        <v>8337</v>
      </c>
      <c r="H731" s="40" t="s">
        <v>8261</v>
      </c>
      <c r="I731" s="40" t="s">
        <v>8266</v>
      </c>
      <c r="J731" s="43">
        <f>K730</f>
        <v>42055</v>
      </c>
      <c r="K731" s="43">
        <f>J731</f>
        <v>42055</v>
      </c>
      <c r="L731" s="40" t="s">
        <v>11</v>
      </c>
      <c r="M731" s="48" t="s">
        <v>4365</v>
      </c>
      <c r="N731" s="40">
        <v>100</v>
      </c>
    </row>
    <row r="732" spans="1:15" hidden="1">
      <c r="A732" s="40" t="s">
        <v>8336</v>
      </c>
      <c r="B732" s="48" t="s">
        <v>65</v>
      </c>
      <c r="C732" s="46" t="s">
        <v>65</v>
      </c>
      <c r="D732" s="48" t="s">
        <v>25</v>
      </c>
      <c r="E732" s="40"/>
      <c r="F732" s="41" t="s">
        <v>55</v>
      </c>
      <c r="G732" s="40" t="s">
        <v>8337</v>
      </c>
      <c r="H732" s="40" t="s">
        <v>7904</v>
      </c>
      <c r="I732" s="40" t="s">
        <v>7905</v>
      </c>
      <c r="J732" s="43">
        <f>K730</f>
        <v>42055</v>
      </c>
      <c r="K732" s="43">
        <f>J732+5</f>
        <v>42060</v>
      </c>
      <c r="L732" s="40" t="s">
        <v>11</v>
      </c>
      <c r="M732" s="48" t="s">
        <v>4365</v>
      </c>
      <c r="N732" s="40">
        <v>100</v>
      </c>
    </row>
    <row r="733" spans="1:15" hidden="1">
      <c r="A733" s="40" t="s">
        <v>8336</v>
      </c>
      <c r="B733" s="48" t="s">
        <v>65</v>
      </c>
      <c r="C733" s="46" t="s">
        <v>65</v>
      </c>
      <c r="D733" s="48" t="s">
        <v>25</v>
      </c>
      <c r="F733" s="41" t="s">
        <v>55</v>
      </c>
      <c r="G733" s="40" t="s">
        <v>8337</v>
      </c>
      <c r="H733" s="40" t="s">
        <v>7904</v>
      </c>
      <c r="I733" s="40" t="s">
        <v>7906</v>
      </c>
      <c r="J733" s="43">
        <f>K732</f>
        <v>42060</v>
      </c>
      <c r="K733" s="43">
        <f>J733+5</f>
        <v>42065</v>
      </c>
      <c r="L733" s="40" t="s">
        <v>11</v>
      </c>
      <c r="M733" s="48" t="s">
        <v>4365</v>
      </c>
      <c r="N733" s="40">
        <v>100</v>
      </c>
    </row>
    <row r="734" spans="1:15" hidden="1">
      <c r="A734" s="40" t="s">
        <v>8336</v>
      </c>
      <c r="B734" s="48" t="s">
        <v>65</v>
      </c>
      <c r="C734" s="46" t="s">
        <v>65</v>
      </c>
      <c r="D734" s="48" t="s">
        <v>25</v>
      </c>
      <c r="F734" s="41" t="s">
        <v>55</v>
      </c>
      <c r="G734" s="40" t="s">
        <v>8337</v>
      </c>
      <c r="H734" s="40" t="s">
        <v>7904</v>
      </c>
      <c r="I734" s="40" t="s">
        <v>7907</v>
      </c>
      <c r="J734" s="43">
        <f>K733</f>
        <v>42065</v>
      </c>
      <c r="K734" s="43">
        <f>J734+5</f>
        <v>42070</v>
      </c>
      <c r="L734" s="40" t="s">
        <v>11</v>
      </c>
      <c r="M734" s="48" t="s">
        <v>4365</v>
      </c>
      <c r="N734" s="40">
        <v>100</v>
      </c>
    </row>
    <row r="735" spans="1:15" hidden="1">
      <c r="A735" s="40" t="s">
        <v>8336</v>
      </c>
      <c r="B735" s="48" t="s">
        <v>65</v>
      </c>
      <c r="C735" s="46" t="s">
        <v>65</v>
      </c>
      <c r="D735" s="48" t="s">
        <v>25</v>
      </c>
      <c r="F735" s="41" t="s">
        <v>55</v>
      </c>
      <c r="G735" s="40" t="s">
        <v>8337</v>
      </c>
      <c r="H735" s="40" t="s">
        <v>7904</v>
      </c>
      <c r="I735" s="40" t="s">
        <v>8172</v>
      </c>
      <c r="J735" s="43">
        <f>K734</f>
        <v>42070</v>
      </c>
      <c r="K735" s="67">
        <f>J735+1</f>
        <v>42071</v>
      </c>
      <c r="L735" s="40" t="s">
        <v>11</v>
      </c>
      <c r="M735" s="48" t="s">
        <v>4365</v>
      </c>
      <c r="N735" s="40">
        <v>100</v>
      </c>
      <c r="O735" s="56" t="s">
        <v>17</v>
      </c>
    </row>
    <row r="736" spans="1:15" hidden="1">
      <c r="A736" s="49" t="s">
        <v>8194</v>
      </c>
      <c r="B736" s="41" t="s">
        <v>108</v>
      </c>
      <c r="C736" s="49" t="s">
        <v>65</v>
      </c>
      <c r="D736" s="49" t="s">
        <v>24</v>
      </c>
      <c r="E736" s="49"/>
      <c r="F736" s="41" t="s">
        <v>55</v>
      </c>
      <c r="G736" s="49" t="s">
        <v>8195</v>
      </c>
      <c r="H736" s="41" t="s">
        <v>1048</v>
      </c>
      <c r="I736" s="41" t="s">
        <v>7888</v>
      </c>
      <c r="J736" s="41"/>
      <c r="K736" s="40"/>
      <c r="L736" s="40"/>
      <c r="M736" s="40"/>
    </row>
    <row r="737" spans="1:15" hidden="1">
      <c r="A737" s="49" t="s">
        <v>8194</v>
      </c>
      <c r="B737" s="41" t="s">
        <v>108</v>
      </c>
      <c r="C737" s="49" t="s">
        <v>65</v>
      </c>
      <c r="D737" s="49" t="s">
        <v>24</v>
      </c>
      <c r="E737" s="49"/>
      <c r="F737" s="41" t="s">
        <v>55</v>
      </c>
      <c r="G737" s="49" t="s">
        <v>8195</v>
      </c>
      <c r="H737" s="41" t="s">
        <v>1048</v>
      </c>
      <c r="I737" s="41" t="s">
        <v>8244</v>
      </c>
      <c r="J737" s="59">
        <v>41988</v>
      </c>
      <c r="K737" s="40"/>
      <c r="L737" s="40"/>
      <c r="M737" s="40"/>
    </row>
    <row r="738" spans="1:15" hidden="1">
      <c r="A738" s="49" t="s">
        <v>8194</v>
      </c>
      <c r="B738" s="41" t="s">
        <v>108</v>
      </c>
      <c r="C738" s="49" t="s">
        <v>65</v>
      </c>
      <c r="D738" s="49" t="s">
        <v>24</v>
      </c>
      <c r="E738" s="49"/>
      <c r="F738" s="41" t="s">
        <v>55</v>
      </c>
      <c r="G738" s="49" t="s">
        <v>8195</v>
      </c>
      <c r="H738" s="41" t="s">
        <v>1048</v>
      </c>
      <c r="I738" s="41" t="s">
        <v>7889</v>
      </c>
      <c r="J738" s="59">
        <v>42091</v>
      </c>
      <c r="K738" s="40" t="s">
        <v>8309</v>
      </c>
      <c r="L738" s="40"/>
      <c r="M738" s="40"/>
    </row>
    <row r="739" spans="1:15" hidden="1">
      <c r="A739" s="49" t="s">
        <v>8194</v>
      </c>
      <c r="B739" s="41" t="s">
        <v>108</v>
      </c>
      <c r="C739" s="49" t="s">
        <v>65</v>
      </c>
      <c r="D739" s="49" t="s">
        <v>24</v>
      </c>
      <c r="E739" s="49"/>
      <c r="F739" s="41" t="s">
        <v>55</v>
      </c>
      <c r="G739" s="49" t="s">
        <v>8195</v>
      </c>
      <c r="H739" s="41" t="s">
        <v>1048</v>
      </c>
      <c r="I739" s="41" t="s">
        <v>7890</v>
      </c>
      <c r="J739" s="42"/>
      <c r="K739" s="40"/>
      <c r="L739" s="40"/>
      <c r="M739" s="40"/>
    </row>
    <row r="740" spans="1:15" hidden="1">
      <c r="A740" s="49" t="s">
        <v>8194</v>
      </c>
      <c r="B740" s="41" t="s">
        <v>108</v>
      </c>
      <c r="C740" s="49" t="s">
        <v>65</v>
      </c>
      <c r="D740" s="49" t="s">
        <v>24</v>
      </c>
      <c r="E740" s="49"/>
      <c r="F740" s="41" t="s">
        <v>55</v>
      </c>
      <c r="G740" s="49" t="s">
        <v>8195</v>
      </c>
      <c r="H740" s="41" t="s">
        <v>1048</v>
      </c>
      <c r="I740" s="41" t="s">
        <v>7891</v>
      </c>
      <c r="J740" s="42"/>
      <c r="K740" s="40"/>
      <c r="L740" s="40"/>
      <c r="M740" s="40"/>
    </row>
    <row r="741" spans="1:15" hidden="1">
      <c r="A741" s="49" t="s">
        <v>8194</v>
      </c>
      <c r="B741" s="41" t="s">
        <v>108</v>
      </c>
      <c r="C741" s="49" t="s">
        <v>65</v>
      </c>
      <c r="D741" s="49" t="s">
        <v>24</v>
      </c>
      <c r="E741" s="49"/>
      <c r="F741" s="41" t="s">
        <v>55</v>
      </c>
      <c r="G741" s="49" t="s">
        <v>8195</v>
      </c>
      <c r="H741" s="41" t="s">
        <v>1048</v>
      </c>
      <c r="I741" s="41" t="s">
        <v>7892</v>
      </c>
      <c r="J741" s="59">
        <v>42116</v>
      </c>
      <c r="K741" s="40"/>
      <c r="L741" s="40"/>
      <c r="M741" s="40"/>
    </row>
    <row r="742" spans="1:15" hidden="1">
      <c r="A742" s="49" t="s">
        <v>8194</v>
      </c>
      <c r="B742" s="41" t="s">
        <v>108</v>
      </c>
      <c r="C742" s="49" t="s">
        <v>65</v>
      </c>
      <c r="D742" s="49" t="s">
        <v>24</v>
      </c>
      <c r="E742" s="49"/>
      <c r="F742" s="41" t="s">
        <v>55</v>
      </c>
      <c r="G742" s="49" t="s">
        <v>8195</v>
      </c>
      <c r="H742" s="41" t="s">
        <v>1048</v>
      </c>
      <c r="I742" s="41" t="s">
        <v>7893</v>
      </c>
      <c r="J742" s="41"/>
      <c r="K742" s="40"/>
      <c r="L742" s="40"/>
      <c r="M742" s="40"/>
    </row>
    <row r="743" spans="1:15" hidden="1">
      <c r="A743" s="49" t="s">
        <v>8194</v>
      </c>
      <c r="B743" s="41" t="s">
        <v>108</v>
      </c>
      <c r="C743" s="49" t="s">
        <v>65</v>
      </c>
      <c r="D743" s="49" t="s">
        <v>24</v>
      </c>
      <c r="E743" s="49"/>
      <c r="F743" s="41" t="s">
        <v>55</v>
      </c>
      <c r="G743" s="49" t="s">
        <v>8195</v>
      </c>
      <c r="H743" s="41" t="s">
        <v>1048</v>
      </c>
      <c r="I743" s="41" t="s">
        <v>7894</v>
      </c>
      <c r="J743" s="41"/>
      <c r="K743" s="40"/>
      <c r="L743" s="40"/>
      <c r="M743" s="40"/>
    </row>
    <row r="744" spans="1:15" hidden="1">
      <c r="A744" s="49" t="s">
        <v>8194</v>
      </c>
      <c r="B744" s="40" t="s">
        <v>108</v>
      </c>
      <c r="C744" s="48" t="s">
        <v>65</v>
      </c>
      <c r="D744" s="48" t="s">
        <v>24</v>
      </c>
      <c r="F744" s="41" t="s">
        <v>55</v>
      </c>
      <c r="G744" s="48" t="s">
        <v>8195</v>
      </c>
      <c r="H744" s="40" t="s">
        <v>7895</v>
      </c>
      <c r="I744" s="40" t="s">
        <v>8245</v>
      </c>
      <c r="J744" s="43">
        <f>J737</f>
        <v>41988</v>
      </c>
      <c r="K744" s="43">
        <f>J744+30</f>
        <v>42018</v>
      </c>
      <c r="L744" s="40" t="s">
        <v>8173</v>
      </c>
      <c r="M744" s="40" t="s">
        <v>14</v>
      </c>
      <c r="N744" s="40">
        <v>100</v>
      </c>
      <c r="O744" s="56" t="s">
        <v>8263</v>
      </c>
    </row>
    <row r="745" spans="1:15" hidden="1">
      <c r="A745" s="49" t="s">
        <v>8194</v>
      </c>
      <c r="B745" s="40" t="s">
        <v>108</v>
      </c>
      <c r="C745" s="48" t="s">
        <v>65</v>
      </c>
      <c r="D745" s="48" t="s">
        <v>24</v>
      </c>
      <c r="F745" s="41" t="s">
        <v>55</v>
      </c>
      <c r="G745" s="48" t="s">
        <v>8195</v>
      </c>
      <c r="H745" s="40" t="s">
        <v>8281</v>
      </c>
      <c r="I745" s="40" t="s">
        <v>8282</v>
      </c>
      <c r="J745" s="43">
        <f>K744</f>
        <v>42018</v>
      </c>
      <c r="K745" s="43">
        <f>J745+2</f>
        <v>42020</v>
      </c>
      <c r="L745" s="40" t="s">
        <v>8173</v>
      </c>
      <c r="M745" s="40" t="s">
        <v>149</v>
      </c>
      <c r="N745" s="40">
        <v>100</v>
      </c>
      <c r="O745" s="40"/>
    </row>
    <row r="746" spans="1:15" hidden="1">
      <c r="A746" s="49" t="s">
        <v>8194</v>
      </c>
      <c r="B746" s="40" t="s">
        <v>108</v>
      </c>
      <c r="C746" s="48" t="s">
        <v>65</v>
      </c>
      <c r="D746" s="48" t="s">
        <v>24</v>
      </c>
      <c r="F746" s="41" t="s">
        <v>55</v>
      </c>
      <c r="G746" s="48" t="s">
        <v>8195</v>
      </c>
      <c r="H746" s="65" t="s">
        <v>8261</v>
      </c>
      <c r="I746" s="40" t="s">
        <v>8262</v>
      </c>
      <c r="J746" s="43">
        <f>K745</f>
        <v>42020</v>
      </c>
      <c r="K746" s="43">
        <f>J746</f>
        <v>42020</v>
      </c>
      <c r="L746" s="40" t="s">
        <v>8173</v>
      </c>
      <c r="M746" s="40" t="s">
        <v>149</v>
      </c>
      <c r="N746" s="40">
        <v>100</v>
      </c>
    </row>
    <row r="747" spans="1:15" hidden="1">
      <c r="A747" s="49" t="s">
        <v>8194</v>
      </c>
      <c r="B747" s="40" t="s">
        <v>108</v>
      </c>
      <c r="C747" s="48" t="s">
        <v>65</v>
      </c>
      <c r="D747" s="48" t="s">
        <v>24</v>
      </c>
      <c r="F747" s="41" t="s">
        <v>55</v>
      </c>
      <c r="G747" s="48" t="s">
        <v>8195</v>
      </c>
      <c r="H747" s="40" t="s">
        <v>8264</v>
      </c>
      <c r="I747" s="40" t="s">
        <v>8265</v>
      </c>
      <c r="J747" s="43">
        <f>K746</f>
        <v>42020</v>
      </c>
      <c r="K747" s="43">
        <f>J738-21</f>
        <v>42070</v>
      </c>
      <c r="L747" s="40" t="s">
        <v>8173</v>
      </c>
      <c r="M747" s="40" t="s">
        <v>14</v>
      </c>
      <c r="N747" s="40">
        <v>100</v>
      </c>
      <c r="O747" s="56" t="s">
        <v>7917</v>
      </c>
    </row>
    <row r="748" spans="1:15" hidden="1">
      <c r="A748" s="49" t="s">
        <v>8194</v>
      </c>
      <c r="B748" s="40" t="s">
        <v>108</v>
      </c>
      <c r="C748" s="48" t="s">
        <v>65</v>
      </c>
      <c r="D748" s="48" t="s">
        <v>24</v>
      </c>
      <c r="F748" s="41" t="s">
        <v>55</v>
      </c>
      <c r="G748" s="48" t="s">
        <v>8195</v>
      </c>
      <c r="H748" s="40" t="s">
        <v>8261</v>
      </c>
      <c r="I748" s="40" t="s">
        <v>8266</v>
      </c>
      <c r="J748" s="43">
        <f>K747</f>
        <v>42070</v>
      </c>
      <c r="K748" s="43">
        <f>J748</f>
        <v>42070</v>
      </c>
      <c r="L748" s="40" t="s">
        <v>8173</v>
      </c>
      <c r="M748" s="40" t="s">
        <v>149</v>
      </c>
      <c r="N748" s="40">
        <v>100</v>
      </c>
    </row>
    <row r="749" spans="1:15" hidden="1">
      <c r="A749" s="49" t="s">
        <v>8194</v>
      </c>
      <c r="B749" s="40" t="s">
        <v>108</v>
      </c>
      <c r="C749" s="48" t="s">
        <v>65</v>
      </c>
      <c r="D749" s="48" t="s">
        <v>24</v>
      </c>
      <c r="F749" s="41" t="s">
        <v>55</v>
      </c>
      <c r="G749" s="48" t="s">
        <v>8195</v>
      </c>
      <c r="H749" s="40" t="s">
        <v>7904</v>
      </c>
      <c r="I749" s="40" t="s">
        <v>7905</v>
      </c>
      <c r="J749" s="43">
        <f>K747</f>
        <v>42070</v>
      </c>
      <c r="K749" s="43">
        <f>J749+5</f>
        <v>42075</v>
      </c>
      <c r="L749" s="40" t="s">
        <v>8173</v>
      </c>
      <c r="M749" s="40" t="s">
        <v>14</v>
      </c>
      <c r="N749" s="40">
        <v>100</v>
      </c>
    </row>
    <row r="750" spans="1:15" hidden="1">
      <c r="A750" s="49" t="s">
        <v>8194</v>
      </c>
      <c r="B750" s="40" t="s">
        <v>108</v>
      </c>
      <c r="C750" s="48" t="s">
        <v>65</v>
      </c>
      <c r="D750" s="48" t="s">
        <v>24</v>
      </c>
      <c r="F750" s="41" t="s">
        <v>55</v>
      </c>
      <c r="G750" s="48" t="s">
        <v>8195</v>
      </c>
      <c r="H750" s="40" t="s">
        <v>7904</v>
      </c>
      <c r="I750" s="40" t="s">
        <v>7906</v>
      </c>
      <c r="J750" s="43">
        <f>K749</f>
        <v>42075</v>
      </c>
      <c r="K750" s="43">
        <f>J750+5</f>
        <v>42080</v>
      </c>
      <c r="L750" s="40" t="s">
        <v>8173</v>
      </c>
      <c r="M750" s="40" t="s">
        <v>14</v>
      </c>
      <c r="N750" s="40">
        <v>100</v>
      </c>
    </row>
    <row r="751" spans="1:15" hidden="1">
      <c r="A751" s="49" t="s">
        <v>8194</v>
      </c>
      <c r="B751" s="40" t="s">
        <v>108</v>
      </c>
      <c r="C751" s="48" t="s">
        <v>65</v>
      </c>
      <c r="D751" s="48" t="s">
        <v>24</v>
      </c>
      <c r="F751" s="41" t="s">
        <v>55</v>
      </c>
      <c r="G751" s="48" t="s">
        <v>8195</v>
      </c>
      <c r="H751" s="40" t="s">
        <v>7904</v>
      </c>
      <c r="I751" s="40" t="s">
        <v>7907</v>
      </c>
      <c r="J751" s="43">
        <f>K750</f>
        <v>42080</v>
      </c>
      <c r="K751" s="43">
        <f>J751+5</f>
        <v>42085</v>
      </c>
      <c r="L751" s="40" t="s">
        <v>8173</v>
      </c>
      <c r="M751" s="48" t="s">
        <v>14</v>
      </c>
      <c r="N751" s="40">
        <v>100</v>
      </c>
    </row>
    <row r="752" spans="1:15" hidden="1">
      <c r="A752" s="49" t="s">
        <v>6230</v>
      </c>
      <c r="B752" s="49" t="s">
        <v>108</v>
      </c>
      <c r="C752" s="55" t="s">
        <v>76</v>
      </c>
      <c r="D752" s="49" t="s">
        <v>24</v>
      </c>
      <c r="F752" s="41" t="s">
        <v>55</v>
      </c>
      <c r="G752" s="49" t="s">
        <v>8196</v>
      </c>
      <c r="H752" s="41" t="s">
        <v>1048</v>
      </c>
      <c r="I752" s="41" t="s">
        <v>7888</v>
      </c>
      <c r="J752" s="41"/>
      <c r="K752" s="40"/>
      <c r="L752" s="40"/>
      <c r="M752" s="40"/>
      <c r="O752" s="40"/>
    </row>
    <row r="753" spans="1:15" hidden="1">
      <c r="A753" s="49" t="s">
        <v>6230</v>
      </c>
      <c r="B753" s="49" t="s">
        <v>108</v>
      </c>
      <c r="C753" s="55" t="s">
        <v>76</v>
      </c>
      <c r="D753" s="49" t="s">
        <v>24</v>
      </c>
      <c r="F753" s="41" t="s">
        <v>55</v>
      </c>
      <c r="G753" s="49" t="s">
        <v>8196</v>
      </c>
      <c r="H753" s="41" t="s">
        <v>1048</v>
      </c>
      <c r="I753" s="41" t="s">
        <v>8244</v>
      </c>
      <c r="J753" s="42">
        <v>42058</v>
      </c>
      <c r="K753" s="41"/>
      <c r="L753" s="41"/>
      <c r="M753" s="41"/>
      <c r="N753" s="49"/>
      <c r="O753" s="41"/>
    </row>
    <row r="754" spans="1:15" hidden="1">
      <c r="A754" s="49" t="s">
        <v>6230</v>
      </c>
      <c r="B754" s="49" t="s">
        <v>108</v>
      </c>
      <c r="C754" s="55" t="s">
        <v>76</v>
      </c>
      <c r="D754" s="49" t="s">
        <v>24</v>
      </c>
      <c r="F754" s="41" t="s">
        <v>55</v>
      </c>
      <c r="G754" s="49" t="s">
        <v>8196</v>
      </c>
      <c r="H754" s="41" t="s">
        <v>1048</v>
      </c>
      <c r="I754" s="41" t="s">
        <v>7889</v>
      </c>
      <c r="J754" s="42">
        <v>42094</v>
      </c>
      <c r="K754" s="41"/>
      <c r="L754" s="41"/>
      <c r="M754" s="41"/>
      <c r="N754" s="49"/>
      <c r="O754" s="41"/>
    </row>
    <row r="755" spans="1:15" hidden="1">
      <c r="A755" s="49" t="s">
        <v>6230</v>
      </c>
      <c r="B755" s="49" t="s">
        <v>108</v>
      </c>
      <c r="C755" s="55" t="s">
        <v>76</v>
      </c>
      <c r="D755" s="49" t="s">
        <v>24</v>
      </c>
      <c r="F755" s="41" t="s">
        <v>55</v>
      </c>
      <c r="G755" s="49" t="s">
        <v>8196</v>
      </c>
      <c r="H755" s="41" t="s">
        <v>1048</v>
      </c>
      <c r="I755" s="41" t="s">
        <v>7890</v>
      </c>
      <c r="J755" s="42"/>
      <c r="K755" s="41"/>
      <c r="L755" s="41"/>
      <c r="M755" s="41"/>
      <c r="N755" s="49"/>
      <c r="O755" s="41"/>
    </row>
    <row r="756" spans="1:15" hidden="1">
      <c r="A756" s="49" t="s">
        <v>6230</v>
      </c>
      <c r="B756" s="49" t="s">
        <v>108</v>
      </c>
      <c r="C756" s="55" t="s">
        <v>76</v>
      </c>
      <c r="D756" s="49" t="s">
        <v>24</v>
      </c>
      <c r="F756" s="41" t="s">
        <v>55</v>
      </c>
      <c r="G756" s="49" t="s">
        <v>8196</v>
      </c>
      <c r="H756" s="41" t="s">
        <v>1048</v>
      </c>
      <c r="I756" s="41" t="s">
        <v>7891</v>
      </c>
      <c r="J756" s="42">
        <v>42117</v>
      </c>
      <c r="K756" s="41"/>
      <c r="L756" s="41"/>
      <c r="M756" s="41"/>
      <c r="N756" s="49"/>
      <c r="O756" s="41"/>
    </row>
    <row r="757" spans="1:15" hidden="1">
      <c r="A757" s="49" t="s">
        <v>6230</v>
      </c>
      <c r="B757" s="49" t="s">
        <v>108</v>
      </c>
      <c r="C757" s="55" t="s">
        <v>76</v>
      </c>
      <c r="D757" s="49" t="s">
        <v>24</v>
      </c>
      <c r="F757" s="41" t="s">
        <v>55</v>
      </c>
      <c r="G757" s="49" t="s">
        <v>8196</v>
      </c>
      <c r="H757" s="41" t="s">
        <v>1048</v>
      </c>
      <c r="I757" s="41" t="s">
        <v>7892</v>
      </c>
      <c r="J757" s="42"/>
      <c r="K757" s="41"/>
      <c r="L757" s="41"/>
      <c r="M757" s="41"/>
      <c r="N757" s="49"/>
      <c r="O757" s="41"/>
    </row>
    <row r="758" spans="1:15" hidden="1">
      <c r="A758" s="49" t="s">
        <v>6230</v>
      </c>
      <c r="B758" s="49" t="s">
        <v>108</v>
      </c>
      <c r="C758" s="55" t="s">
        <v>76</v>
      </c>
      <c r="D758" s="49" t="s">
        <v>24</v>
      </c>
      <c r="F758" s="41" t="s">
        <v>55</v>
      </c>
      <c r="G758" s="49" t="s">
        <v>8196</v>
      </c>
      <c r="H758" s="41" t="s">
        <v>1048</v>
      </c>
      <c r="I758" s="41" t="s">
        <v>7893</v>
      </c>
      <c r="J758" s="41"/>
      <c r="K758" s="41"/>
      <c r="L758" s="41"/>
      <c r="M758" s="41"/>
      <c r="N758" s="49"/>
      <c r="O758" s="41"/>
    </row>
    <row r="759" spans="1:15" hidden="1">
      <c r="A759" s="49" t="s">
        <v>6230</v>
      </c>
      <c r="B759" s="49" t="s">
        <v>108</v>
      </c>
      <c r="C759" s="55" t="s">
        <v>76</v>
      </c>
      <c r="D759" s="49" t="s">
        <v>24</v>
      </c>
      <c r="F759" s="41" t="s">
        <v>55</v>
      </c>
      <c r="G759" s="49" t="s">
        <v>8196</v>
      </c>
      <c r="H759" s="41" t="s">
        <v>1048</v>
      </c>
      <c r="I759" s="41" t="s">
        <v>7894</v>
      </c>
      <c r="J759" s="41"/>
      <c r="K759" s="41"/>
      <c r="L759" s="41"/>
      <c r="M759" s="41"/>
      <c r="N759" s="49"/>
      <c r="O759" s="41"/>
    </row>
    <row r="760" spans="1:15" hidden="1">
      <c r="A760" s="48" t="s">
        <v>6230</v>
      </c>
      <c r="B760" s="48" t="s">
        <v>108</v>
      </c>
      <c r="C760" s="54" t="s">
        <v>76</v>
      </c>
      <c r="D760" s="48" t="s">
        <v>24</v>
      </c>
      <c r="F760" s="41" t="s">
        <v>55</v>
      </c>
      <c r="G760" s="48" t="s">
        <v>8196</v>
      </c>
      <c r="H760" s="40" t="s">
        <v>7895</v>
      </c>
      <c r="I760" s="40" t="s">
        <v>8245</v>
      </c>
      <c r="J760" s="43">
        <f>J753</f>
        <v>42058</v>
      </c>
      <c r="K760" s="43">
        <f>J760+30</f>
        <v>42088</v>
      </c>
      <c r="L760" s="40" t="s">
        <v>8173</v>
      </c>
      <c r="M760" s="48" t="s">
        <v>5488</v>
      </c>
      <c r="N760" s="40">
        <v>100</v>
      </c>
      <c r="O760" s="39" t="s">
        <v>8263</v>
      </c>
    </row>
    <row r="761" spans="1:15" hidden="1">
      <c r="A761" s="48" t="s">
        <v>6230</v>
      </c>
      <c r="B761" s="48" t="s">
        <v>108</v>
      </c>
      <c r="C761" s="54" t="s">
        <v>76</v>
      </c>
      <c r="D761" s="48" t="s">
        <v>24</v>
      </c>
      <c r="F761" s="41" t="s">
        <v>55</v>
      </c>
      <c r="G761" s="48" t="s">
        <v>8196</v>
      </c>
      <c r="H761" s="40" t="s">
        <v>8281</v>
      </c>
      <c r="I761" s="40" t="s">
        <v>8282</v>
      </c>
      <c r="J761" s="43">
        <f>K760</f>
        <v>42088</v>
      </c>
      <c r="K761" s="43">
        <f>J761+2</f>
        <v>42090</v>
      </c>
      <c r="L761" s="40" t="s">
        <v>8173</v>
      </c>
      <c r="M761" s="48" t="s">
        <v>149</v>
      </c>
      <c r="N761" s="40">
        <v>100</v>
      </c>
      <c r="O761" s="39"/>
    </row>
    <row r="762" spans="1:15" hidden="1">
      <c r="A762" s="48" t="s">
        <v>6230</v>
      </c>
      <c r="B762" s="48" t="s">
        <v>108</v>
      </c>
      <c r="C762" s="54" t="s">
        <v>76</v>
      </c>
      <c r="D762" s="48" t="s">
        <v>24</v>
      </c>
      <c r="F762" s="41" t="s">
        <v>55</v>
      </c>
      <c r="G762" s="48" t="s">
        <v>8196</v>
      </c>
      <c r="H762" s="65" t="s">
        <v>8261</v>
      </c>
      <c r="I762" s="40" t="s">
        <v>8262</v>
      </c>
      <c r="J762" s="43">
        <f>K761</f>
        <v>42090</v>
      </c>
      <c r="K762" s="43">
        <f>J762</f>
        <v>42090</v>
      </c>
      <c r="L762" s="40" t="s">
        <v>8173</v>
      </c>
      <c r="M762" s="48" t="s">
        <v>149</v>
      </c>
      <c r="N762" s="40">
        <v>100</v>
      </c>
      <c r="O762" s="39"/>
    </row>
    <row r="763" spans="1:15" hidden="1">
      <c r="A763" s="48" t="s">
        <v>6230</v>
      </c>
      <c r="B763" s="48" t="s">
        <v>108</v>
      </c>
      <c r="C763" s="54" t="s">
        <v>76</v>
      </c>
      <c r="D763" s="48" t="s">
        <v>24</v>
      </c>
      <c r="F763" s="41" t="s">
        <v>55</v>
      </c>
      <c r="G763" s="48" t="s">
        <v>8196</v>
      </c>
      <c r="H763" s="40" t="s">
        <v>8264</v>
      </c>
      <c r="I763" s="40" t="s">
        <v>8265</v>
      </c>
      <c r="J763" s="43">
        <f>K762</f>
        <v>42090</v>
      </c>
      <c r="K763" s="43">
        <f>J754-21</f>
        <v>42073</v>
      </c>
      <c r="L763" s="40" t="s">
        <v>8173</v>
      </c>
      <c r="M763" s="48" t="s">
        <v>5488</v>
      </c>
      <c r="N763" s="40">
        <v>100</v>
      </c>
      <c r="O763" s="40" t="s">
        <v>8263</v>
      </c>
    </row>
    <row r="764" spans="1:15" hidden="1">
      <c r="A764" s="48" t="s">
        <v>6230</v>
      </c>
      <c r="B764" s="48" t="s">
        <v>108</v>
      </c>
      <c r="C764" s="54" t="s">
        <v>76</v>
      </c>
      <c r="D764" s="48" t="s">
        <v>24</v>
      </c>
      <c r="F764" s="41" t="s">
        <v>55</v>
      </c>
      <c r="G764" s="48" t="s">
        <v>8196</v>
      </c>
      <c r="H764" s="40" t="s">
        <v>8261</v>
      </c>
      <c r="I764" s="40" t="s">
        <v>8266</v>
      </c>
      <c r="J764" s="43">
        <f>K763</f>
        <v>42073</v>
      </c>
      <c r="K764" s="43">
        <f>J764</f>
        <v>42073</v>
      </c>
      <c r="L764" s="40" t="s">
        <v>8173</v>
      </c>
      <c r="M764" s="48" t="s">
        <v>149</v>
      </c>
      <c r="N764" s="40">
        <v>100</v>
      </c>
      <c r="O764" s="40" t="s">
        <v>8263</v>
      </c>
    </row>
    <row r="765" spans="1:15" hidden="1">
      <c r="A765" s="48" t="s">
        <v>6230</v>
      </c>
      <c r="B765" s="48" t="s">
        <v>108</v>
      </c>
      <c r="C765" s="54" t="s">
        <v>76</v>
      </c>
      <c r="D765" s="48" t="s">
        <v>24</v>
      </c>
      <c r="F765" s="41" t="s">
        <v>55</v>
      </c>
      <c r="G765" s="48" t="s">
        <v>8196</v>
      </c>
      <c r="H765" s="40" t="s">
        <v>7904</v>
      </c>
      <c r="I765" s="40" t="s">
        <v>7905</v>
      </c>
      <c r="J765" s="43">
        <f>K763</f>
        <v>42073</v>
      </c>
      <c r="K765" s="43">
        <f>J765+5</f>
        <v>42078</v>
      </c>
      <c r="L765" s="40" t="s">
        <v>8173</v>
      </c>
      <c r="M765" s="48" t="s">
        <v>5488</v>
      </c>
      <c r="N765" s="40">
        <v>100</v>
      </c>
      <c r="O765" s="40"/>
    </row>
    <row r="766" spans="1:15" hidden="1">
      <c r="A766" s="48" t="s">
        <v>6230</v>
      </c>
      <c r="B766" s="48" t="s">
        <v>108</v>
      </c>
      <c r="C766" s="54" t="s">
        <v>76</v>
      </c>
      <c r="D766" s="48" t="s">
        <v>24</v>
      </c>
      <c r="F766" s="41" t="s">
        <v>55</v>
      </c>
      <c r="G766" s="48" t="s">
        <v>8196</v>
      </c>
      <c r="H766" s="40" t="s">
        <v>7904</v>
      </c>
      <c r="I766" s="40" t="s">
        <v>7906</v>
      </c>
      <c r="J766" s="43">
        <f>K765</f>
        <v>42078</v>
      </c>
      <c r="K766" s="43">
        <f>J766+5</f>
        <v>42083</v>
      </c>
      <c r="L766" s="40" t="s">
        <v>8173</v>
      </c>
      <c r="M766" s="48" t="s">
        <v>5488</v>
      </c>
      <c r="N766" s="40">
        <v>100</v>
      </c>
      <c r="O766" s="40"/>
    </row>
    <row r="767" spans="1:15" hidden="1">
      <c r="A767" s="48" t="s">
        <v>6230</v>
      </c>
      <c r="B767" s="48" t="s">
        <v>108</v>
      </c>
      <c r="C767" s="54" t="s">
        <v>76</v>
      </c>
      <c r="D767" s="48" t="s">
        <v>24</v>
      </c>
      <c r="F767" s="41" t="s">
        <v>55</v>
      </c>
      <c r="G767" s="48" t="s">
        <v>8196</v>
      </c>
      <c r="H767" s="40" t="s">
        <v>7904</v>
      </c>
      <c r="I767" s="40" t="s">
        <v>7907</v>
      </c>
      <c r="J767" s="43">
        <f>K766</f>
        <v>42083</v>
      </c>
      <c r="K767" s="43">
        <f>J767+5</f>
        <v>42088</v>
      </c>
      <c r="L767" s="40" t="s">
        <v>8173</v>
      </c>
      <c r="M767" s="48" t="s">
        <v>5488</v>
      </c>
      <c r="N767" s="40">
        <v>100</v>
      </c>
    </row>
    <row r="768" spans="1:15" hidden="1">
      <c r="A768" s="49" t="s">
        <v>8339</v>
      </c>
      <c r="B768" s="49" t="s">
        <v>65</v>
      </c>
      <c r="C768" s="49" t="s">
        <v>65</v>
      </c>
      <c r="D768" s="49" t="s">
        <v>25</v>
      </c>
      <c r="F768" s="41" t="s">
        <v>55</v>
      </c>
      <c r="G768" s="49" t="s">
        <v>8340</v>
      </c>
      <c r="H768" s="41" t="s">
        <v>1048</v>
      </c>
      <c r="I768" s="41" t="s">
        <v>7888</v>
      </c>
      <c r="J768" s="41"/>
      <c r="K768" s="40"/>
      <c r="L768" s="40"/>
      <c r="M768" s="40"/>
      <c r="O768" s="40"/>
    </row>
    <row r="769" spans="1:15" hidden="1">
      <c r="A769" s="49" t="s">
        <v>8339</v>
      </c>
      <c r="B769" s="49" t="s">
        <v>65</v>
      </c>
      <c r="C769" s="49" t="s">
        <v>65</v>
      </c>
      <c r="D769" s="49" t="s">
        <v>25</v>
      </c>
      <c r="F769" s="41" t="s">
        <v>55</v>
      </c>
      <c r="G769" s="49" t="s">
        <v>8340</v>
      </c>
      <c r="H769" s="41" t="s">
        <v>1048</v>
      </c>
      <c r="I769" s="41" t="s">
        <v>8244</v>
      </c>
      <c r="J769" s="42">
        <v>41673</v>
      </c>
      <c r="K769" s="41"/>
      <c r="L769" s="41"/>
      <c r="M769" s="41"/>
      <c r="N769" s="49"/>
      <c r="O769" s="41"/>
    </row>
    <row r="770" spans="1:15" hidden="1">
      <c r="A770" s="49" t="s">
        <v>8339</v>
      </c>
      <c r="B770" s="49" t="s">
        <v>65</v>
      </c>
      <c r="C770" s="49" t="s">
        <v>65</v>
      </c>
      <c r="D770" s="49" t="s">
        <v>25</v>
      </c>
      <c r="F770" s="41" t="s">
        <v>55</v>
      </c>
      <c r="G770" s="49" t="s">
        <v>8340</v>
      </c>
      <c r="H770" s="41" t="s">
        <v>1048</v>
      </c>
      <c r="I770" s="41" t="s">
        <v>7889</v>
      </c>
      <c r="J770" s="42">
        <v>42114</v>
      </c>
      <c r="K770" s="41"/>
      <c r="L770" s="41"/>
      <c r="M770" s="41"/>
      <c r="N770" s="49"/>
      <c r="O770" s="41"/>
    </row>
    <row r="771" spans="1:15" hidden="1">
      <c r="A771" s="49" t="s">
        <v>8339</v>
      </c>
      <c r="B771" s="49" t="s">
        <v>65</v>
      </c>
      <c r="C771" s="49" t="s">
        <v>65</v>
      </c>
      <c r="D771" s="49" t="s">
        <v>25</v>
      </c>
      <c r="F771" s="41" t="s">
        <v>55</v>
      </c>
      <c r="G771" s="49" t="s">
        <v>8340</v>
      </c>
      <c r="H771" s="41" t="s">
        <v>1048</v>
      </c>
      <c r="I771" s="41" t="s">
        <v>7890</v>
      </c>
      <c r="J771" s="42"/>
      <c r="K771" s="41"/>
      <c r="L771" s="41"/>
      <c r="M771" s="41"/>
      <c r="N771" s="49"/>
      <c r="O771" s="41"/>
    </row>
    <row r="772" spans="1:15" hidden="1">
      <c r="A772" s="49" t="s">
        <v>8339</v>
      </c>
      <c r="B772" s="49" t="s">
        <v>65</v>
      </c>
      <c r="C772" s="49" t="s">
        <v>65</v>
      </c>
      <c r="D772" s="49" t="s">
        <v>25</v>
      </c>
      <c r="F772" s="41" t="s">
        <v>55</v>
      </c>
      <c r="G772" s="49" t="s">
        <v>8340</v>
      </c>
      <c r="H772" s="41" t="s">
        <v>1048</v>
      </c>
      <c r="I772" s="41" t="s">
        <v>7891</v>
      </c>
      <c r="J772" s="42">
        <v>42153</v>
      </c>
      <c r="K772" s="41"/>
      <c r="L772" s="41"/>
      <c r="M772" s="41"/>
      <c r="N772" s="49"/>
      <c r="O772" s="41"/>
    </row>
    <row r="773" spans="1:15" hidden="1">
      <c r="A773" s="49" t="s">
        <v>8339</v>
      </c>
      <c r="B773" s="49" t="s">
        <v>65</v>
      </c>
      <c r="C773" s="49" t="s">
        <v>65</v>
      </c>
      <c r="D773" s="49" t="s">
        <v>25</v>
      </c>
      <c r="F773" s="41" t="s">
        <v>55</v>
      </c>
      <c r="G773" s="49" t="s">
        <v>8340</v>
      </c>
      <c r="H773" s="41" t="s">
        <v>1048</v>
      </c>
      <c r="I773" s="41" t="s">
        <v>7892</v>
      </c>
      <c r="J773" s="42"/>
      <c r="K773" s="41"/>
      <c r="L773" s="41"/>
      <c r="M773" s="41"/>
      <c r="N773" s="49"/>
      <c r="O773" s="41"/>
    </row>
    <row r="774" spans="1:15" hidden="1">
      <c r="A774" s="49" t="s">
        <v>8339</v>
      </c>
      <c r="B774" s="49" t="s">
        <v>65</v>
      </c>
      <c r="C774" s="49" t="s">
        <v>65</v>
      </c>
      <c r="D774" s="49" t="s">
        <v>25</v>
      </c>
      <c r="F774" s="41" t="s">
        <v>55</v>
      </c>
      <c r="G774" s="49" t="s">
        <v>8340</v>
      </c>
      <c r="H774" s="41" t="s">
        <v>1048</v>
      </c>
      <c r="I774" s="41" t="s">
        <v>7893</v>
      </c>
      <c r="J774" s="41"/>
      <c r="K774" s="41"/>
      <c r="L774" s="41"/>
      <c r="M774" s="41"/>
      <c r="N774" s="49"/>
      <c r="O774" s="41"/>
    </row>
    <row r="775" spans="1:15" hidden="1">
      <c r="A775" s="49" t="s">
        <v>8339</v>
      </c>
      <c r="B775" s="49" t="s">
        <v>65</v>
      </c>
      <c r="C775" s="49" t="s">
        <v>65</v>
      </c>
      <c r="D775" s="49" t="s">
        <v>25</v>
      </c>
      <c r="F775" s="41" t="s">
        <v>55</v>
      </c>
      <c r="G775" s="49" t="s">
        <v>8340</v>
      </c>
      <c r="H775" s="41" t="s">
        <v>1048</v>
      </c>
      <c r="I775" s="41" t="s">
        <v>7894</v>
      </c>
      <c r="J775" s="41"/>
      <c r="K775" s="41"/>
      <c r="L775" s="41"/>
      <c r="M775" s="41"/>
      <c r="N775" s="49"/>
      <c r="O775" s="41"/>
    </row>
    <row r="776" spans="1:15" hidden="1">
      <c r="A776" s="48" t="s">
        <v>8339</v>
      </c>
      <c r="B776" s="48" t="s">
        <v>65</v>
      </c>
      <c r="C776" s="48" t="s">
        <v>65</v>
      </c>
      <c r="D776" s="49" t="s">
        <v>25</v>
      </c>
      <c r="F776" s="41" t="s">
        <v>55</v>
      </c>
      <c r="G776" s="48" t="s">
        <v>8340</v>
      </c>
      <c r="H776" s="40" t="s">
        <v>7895</v>
      </c>
      <c r="I776" s="40" t="s">
        <v>8245</v>
      </c>
      <c r="J776" s="43">
        <f>J769</f>
        <v>41673</v>
      </c>
      <c r="K776" s="43">
        <f>J776+30</f>
        <v>41703</v>
      </c>
      <c r="L776" s="40" t="s">
        <v>8173</v>
      </c>
      <c r="M776" s="48" t="s">
        <v>94</v>
      </c>
      <c r="N776" s="40">
        <v>100</v>
      </c>
      <c r="O776" s="39" t="s">
        <v>8263</v>
      </c>
    </row>
    <row r="777" spans="1:15" hidden="1">
      <c r="A777" s="48" t="s">
        <v>8339</v>
      </c>
      <c r="B777" s="48" t="s">
        <v>65</v>
      </c>
      <c r="C777" s="48" t="s">
        <v>65</v>
      </c>
      <c r="D777" s="49" t="s">
        <v>25</v>
      </c>
      <c r="F777" s="41" t="s">
        <v>55</v>
      </c>
      <c r="G777" s="48" t="s">
        <v>8340</v>
      </c>
      <c r="H777" s="40" t="s">
        <v>8281</v>
      </c>
      <c r="I777" s="40" t="s">
        <v>8282</v>
      </c>
      <c r="J777" s="43">
        <f>K776</f>
        <v>41703</v>
      </c>
      <c r="K777" s="43">
        <f>J777+2</f>
        <v>41705</v>
      </c>
      <c r="L777" s="40" t="s">
        <v>8173</v>
      </c>
      <c r="M777" s="48" t="s">
        <v>94</v>
      </c>
      <c r="N777" s="40">
        <v>100</v>
      </c>
      <c r="O777" s="39"/>
    </row>
    <row r="778" spans="1:15" hidden="1">
      <c r="A778" s="48" t="s">
        <v>8339</v>
      </c>
      <c r="B778" s="48" t="s">
        <v>65</v>
      </c>
      <c r="C778" s="48" t="s">
        <v>65</v>
      </c>
      <c r="D778" s="49" t="s">
        <v>25</v>
      </c>
      <c r="F778" s="41" t="s">
        <v>55</v>
      </c>
      <c r="G778" s="48" t="s">
        <v>8340</v>
      </c>
      <c r="H778" s="65" t="s">
        <v>8261</v>
      </c>
      <c r="I778" s="40" t="s">
        <v>8262</v>
      </c>
      <c r="J778" s="43">
        <f>K777</f>
        <v>41705</v>
      </c>
      <c r="K778" s="43">
        <f>J778</f>
        <v>41705</v>
      </c>
      <c r="L778" s="40" t="s">
        <v>8173</v>
      </c>
      <c r="M778" s="48" t="s">
        <v>94</v>
      </c>
      <c r="N778" s="40">
        <v>100</v>
      </c>
      <c r="O778" s="39"/>
    </row>
    <row r="779" spans="1:15" hidden="1">
      <c r="A779" s="48" t="s">
        <v>8339</v>
      </c>
      <c r="B779" s="48" t="s">
        <v>65</v>
      </c>
      <c r="C779" s="48" t="s">
        <v>65</v>
      </c>
      <c r="D779" s="49" t="s">
        <v>25</v>
      </c>
      <c r="F779" s="41" t="s">
        <v>55</v>
      </c>
      <c r="G779" s="48" t="s">
        <v>8340</v>
      </c>
      <c r="H779" s="40" t="s">
        <v>8264</v>
      </c>
      <c r="I779" s="40" t="s">
        <v>8265</v>
      </c>
      <c r="J779" s="43">
        <f>K778</f>
        <v>41705</v>
      </c>
      <c r="K779" s="43">
        <f>J770-21</f>
        <v>42093</v>
      </c>
      <c r="L779" s="40" t="s">
        <v>8173</v>
      </c>
      <c r="M779" s="48" t="s">
        <v>94</v>
      </c>
      <c r="N779" s="40">
        <v>100</v>
      </c>
      <c r="O779" s="40" t="s">
        <v>8341</v>
      </c>
    </row>
    <row r="780" spans="1:15" hidden="1">
      <c r="A780" s="48" t="s">
        <v>8339</v>
      </c>
      <c r="B780" s="48" t="s">
        <v>65</v>
      </c>
      <c r="C780" s="48" t="s">
        <v>65</v>
      </c>
      <c r="D780" s="49" t="s">
        <v>25</v>
      </c>
      <c r="F780" s="41" t="s">
        <v>55</v>
      </c>
      <c r="G780" s="48" t="s">
        <v>8340</v>
      </c>
      <c r="H780" s="40" t="s">
        <v>8261</v>
      </c>
      <c r="I780" s="40" t="s">
        <v>8266</v>
      </c>
      <c r="J780" s="43">
        <f>K779</f>
        <v>42093</v>
      </c>
      <c r="K780" s="43">
        <f>J780</f>
        <v>42093</v>
      </c>
      <c r="L780" s="40" t="s">
        <v>8173</v>
      </c>
      <c r="M780" s="48" t="s">
        <v>94</v>
      </c>
      <c r="N780" s="40">
        <v>100</v>
      </c>
      <c r="O780" s="40"/>
    </row>
    <row r="781" spans="1:15" hidden="1">
      <c r="A781" s="48" t="s">
        <v>8339</v>
      </c>
      <c r="B781" s="48" t="s">
        <v>65</v>
      </c>
      <c r="C781" s="48" t="s">
        <v>65</v>
      </c>
      <c r="D781" s="49" t="s">
        <v>25</v>
      </c>
      <c r="F781" s="41" t="s">
        <v>55</v>
      </c>
      <c r="G781" s="48" t="s">
        <v>8340</v>
      </c>
      <c r="H781" s="40" t="s">
        <v>7904</v>
      </c>
      <c r="I781" s="40" t="s">
        <v>7905</v>
      </c>
      <c r="J781" s="43">
        <f>K779</f>
        <v>42093</v>
      </c>
      <c r="K781" s="43">
        <f>J781+5</f>
        <v>42098</v>
      </c>
      <c r="L781" s="40" t="s">
        <v>8173</v>
      </c>
      <c r="M781" s="48" t="s">
        <v>94</v>
      </c>
      <c r="N781" s="40">
        <v>100</v>
      </c>
      <c r="O781" s="40"/>
    </row>
    <row r="782" spans="1:15" hidden="1">
      <c r="A782" s="48" t="s">
        <v>8339</v>
      </c>
      <c r="B782" s="48" t="s">
        <v>65</v>
      </c>
      <c r="C782" s="48" t="s">
        <v>65</v>
      </c>
      <c r="D782" s="49" t="s">
        <v>25</v>
      </c>
      <c r="F782" s="41" t="s">
        <v>55</v>
      </c>
      <c r="G782" s="48" t="s">
        <v>8340</v>
      </c>
      <c r="H782" s="40" t="s">
        <v>7904</v>
      </c>
      <c r="I782" s="40" t="s">
        <v>7906</v>
      </c>
      <c r="J782" s="43">
        <f>K781</f>
        <v>42098</v>
      </c>
      <c r="K782" s="43">
        <f>J782+5</f>
        <v>42103</v>
      </c>
      <c r="L782" s="40" t="s">
        <v>8173</v>
      </c>
      <c r="M782" s="48" t="s">
        <v>94</v>
      </c>
      <c r="N782" s="40">
        <v>100</v>
      </c>
      <c r="O782" s="40"/>
    </row>
    <row r="783" spans="1:15" hidden="1">
      <c r="A783" s="48" t="s">
        <v>8339</v>
      </c>
      <c r="B783" s="48" t="s">
        <v>65</v>
      </c>
      <c r="C783" s="48" t="s">
        <v>65</v>
      </c>
      <c r="D783" s="49" t="s">
        <v>25</v>
      </c>
      <c r="F783" s="41" t="s">
        <v>55</v>
      </c>
      <c r="G783" s="48" t="s">
        <v>8340</v>
      </c>
      <c r="H783" s="40" t="s">
        <v>7904</v>
      </c>
      <c r="I783" s="40" t="s">
        <v>7907</v>
      </c>
      <c r="J783" s="43">
        <f>K782</f>
        <v>42103</v>
      </c>
      <c r="K783" s="43">
        <f>J783+5</f>
        <v>42108</v>
      </c>
      <c r="L783" s="40" t="s">
        <v>8173</v>
      </c>
      <c r="M783" s="48" t="s">
        <v>94</v>
      </c>
      <c r="N783" s="40">
        <v>100</v>
      </c>
    </row>
    <row r="784" spans="1:15" hidden="1">
      <c r="A784" s="48" t="s">
        <v>8339</v>
      </c>
      <c r="B784" s="48" t="s">
        <v>65</v>
      </c>
      <c r="C784" s="48" t="s">
        <v>65</v>
      </c>
      <c r="D784" s="49" t="s">
        <v>25</v>
      </c>
      <c r="F784" s="41" t="s">
        <v>55</v>
      </c>
      <c r="G784" s="48" t="s">
        <v>8340</v>
      </c>
      <c r="H784" s="40" t="s">
        <v>7904</v>
      </c>
      <c r="I784" s="40" t="s">
        <v>8172</v>
      </c>
      <c r="J784" s="43">
        <f>K783</f>
        <v>42108</v>
      </c>
      <c r="K784" s="67">
        <f>J784+1</f>
        <v>42109</v>
      </c>
      <c r="L784" s="40" t="s">
        <v>8173</v>
      </c>
      <c r="M784" s="48" t="s">
        <v>94</v>
      </c>
      <c r="N784" s="40">
        <v>100</v>
      </c>
      <c r="O784" s="56" t="s">
        <v>17</v>
      </c>
    </row>
    <row r="785" spans="1:15" hidden="1">
      <c r="A785" s="49" t="s">
        <v>8342</v>
      </c>
      <c r="B785" s="49" t="s">
        <v>52</v>
      </c>
      <c r="C785" s="49" t="s">
        <v>52</v>
      </c>
      <c r="D785" s="47" t="s">
        <v>26</v>
      </c>
      <c r="E785" s="49"/>
      <c r="F785" s="41" t="s">
        <v>55</v>
      </c>
      <c r="G785" s="49" t="s">
        <v>8343</v>
      </c>
      <c r="H785" s="41" t="s">
        <v>1048</v>
      </c>
      <c r="I785" s="41" t="s">
        <v>7888</v>
      </c>
      <c r="J785" s="41"/>
      <c r="K785" s="40"/>
      <c r="L785" s="40"/>
      <c r="M785" s="40"/>
      <c r="O785" s="40"/>
    </row>
    <row r="786" spans="1:15" hidden="1">
      <c r="A786" s="49" t="s">
        <v>8342</v>
      </c>
      <c r="B786" s="49" t="s">
        <v>52</v>
      </c>
      <c r="C786" s="49" t="s">
        <v>52</v>
      </c>
      <c r="D786" s="47" t="s">
        <v>26</v>
      </c>
      <c r="E786" s="49"/>
      <c r="F786" s="41" t="s">
        <v>55</v>
      </c>
      <c r="G786" s="49" t="s">
        <v>8343</v>
      </c>
      <c r="H786" s="41" t="s">
        <v>1048</v>
      </c>
      <c r="I786" s="41" t="s">
        <v>8244</v>
      </c>
      <c r="J786" s="42">
        <v>42038</v>
      </c>
      <c r="K786" s="41"/>
      <c r="L786" s="41"/>
      <c r="M786" s="41"/>
      <c r="N786" s="49"/>
      <c r="O786" s="41"/>
    </row>
    <row r="787" spans="1:15" hidden="1">
      <c r="A787" s="49" t="s">
        <v>8342</v>
      </c>
      <c r="B787" s="49" t="s">
        <v>52</v>
      </c>
      <c r="C787" s="49" t="s">
        <v>52</v>
      </c>
      <c r="D787" s="47" t="s">
        <v>26</v>
      </c>
      <c r="E787" s="49"/>
      <c r="F787" s="41" t="s">
        <v>55</v>
      </c>
      <c r="G787" s="49" t="s">
        <v>8343</v>
      </c>
      <c r="H787" s="41" t="s">
        <v>1048</v>
      </c>
      <c r="I787" s="41" t="s">
        <v>7889</v>
      </c>
      <c r="J787" s="42">
        <v>42219</v>
      </c>
      <c r="K787" s="41"/>
      <c r="L787" s="41"/>
      <c r="M787" s="41"/>
      <c r="N787" s="49"/>
      <c r="O787" s="41"/>
    </row>
    <row r="788" spans="1:15" hidden="1">
      <c r="A788" s="49" t="s">
        <v>8342</v>
      </c>
      <c r="B788" s="49" t="s">
        <v>52</v>
      </c>
      <c r="C788" s="49" t="s">
        <v>52</v>
      </c>
      <c r="D788" s="47" t="s">
        <v>26</v>
      </c>
      <c r="E788" s="49"/>
      <c r="F788" s="41" t="s">
        <v>55</v>
      </c>
      <c r="G788" s="49" t="s">
        <v>8343</v>
      </c>
      <c r="H788" s="41" t="s">
        <v>1048</v>
      </c>
      <c r="I788" s="41" t="s">
        <v>7890</v>
      </c>
      <c r="J788" s="42"/>
      <c r="K788" s="41"/>
      <c r="L788" s="41"/>
      <c r="M788" s="41"/>
      <c r="N788" s="49"/>
      <c r="O788" s="41"/>
    </row>
    <row r="789" spans="1:15" hidden="1">
      <c r="A789" s="49" t="s">
        <v>8342</v>
      </c>
      <c r="B789" s="49" t="s">
        <v>52</v>
      </c>
      <c r="C789" s="49" t="s">
        <v>52</v>
      </c>
      <c r="D789" s="47" t="s">
        <v>26</v>
      </c>
      <c r="E789" s="49"/>
      <c r="F789" s="41" t="s">
        <v>55</v>
      </c>
      <c r="G789" s="49" t="s">
        <v>8343</v>
      </c>
      <c r="H789" s="41" t="s">
        <v>1048</v>
      </c>
      <c r="I789" s="41" t="s">
        <v>7891</v>
      </c>
      <c r="J789" s="42"/>
      <c r="K789" s="41"/>
      <c r="L789" s="41"/>
      <c r="M789" s="41"/>
      <c r="N789" s="49"/>
      <c r="O789" s="41"/>
    </row>
    <row r="790" spans="1:15" hidden="1">
      <c r="A790" s="49" t="s">
        <v>8342</v>
      </c>
      <c r="B790" s="49" t="s">
        <v>52</v>
      </c>
      <c r="C790" s="49" t="s">
        <v>52</v>
      </c>
      <c r="D790" s="47" t="s">
        <v>26</v>
      </c>
      <c r="E790" s="49"/>
      <c r="F790" s="41" t="s">
        <v>55</v>
      </c>
      <c r="G790" s="49" t="s">
        <v>8343</v>
      </c>
      <c r="H790" s="41" t="s">
        <v>1048</v>
      </c>
      <c r="I790" s="41" t="s">
        <v>7892</v>
      </c>
      <c r="J790" s="42"/>
      <c r="K790" s="41"/>
      <c r="L790" s="41"/>
      <c r="M790" s="41"/>
      <c r="N790" s="49"/>
      <c r="O790" s="41"/>
    </row>
    <row r="791" spans="1:15" hidden="1">
      <c r="A791" s="49" t="s">
        <v>8342</v>
      </c>
      <c r="B791" s="49" t="s">
        <v>52</v>
      </c>
      <c r="C791" s="49" t="s">
        <v>52</v>
      </c>
      <c r="D791" s="47" t="s">
        <v>26</v>
      </c>
      <c r="E791" s="49"/>
      <c r="F791" s="41" t="s">
        <v>55</v>
      </c>
      <c r="G791" s="49" t="s">
        <v>8343</v>
      </c>
      <c r="H791" s="41" t="s">
        <v>1048</v>
      </c>
      <c r="I791" s="41" t="s">
        <v>7893</v>
      </c>
      <c r="J791" s="41"/>
      <c r="K791" s="41"/>
      <c r="L791" s="41"/>
      <c r="M791" s="41"/>
      <c r="N791" s="49"/>
      <c r="O791" s="41"/>
    </row>
    <row r="792" spans="1:15" hidden="1">
      <c r="A792" s="49" t="s">
        <v>8342</v>
      </c>
      <c r="B792" s="49" t="s">
        <v>52</v>
      </c>
      <c r="C792" s="49" t="s">
        <v>52</v>
      </c>
      <c r="D792" s="47" t="s">
        <v>26</v>
      </c>
      <c r="E792" s="49"/>
      <c r="F792" s="41" t="s">
        <v>55</v>
      </c>
      <c r="G792" s="49" t="s">
        <v>8343</v>
      </c>
      <c r="H792" s="41" t="s">
        <v>1048</v>
      </c>
      <c r="I792" s="41" t="s">
        <v>7894</v>
      </c>
      <c r="J792" s="41"/>
      <c r="K792" s="41"/>
      <c r="L792" s="41"/>
      <c r="M792" s="41"/>
      <c r="N792" s="49"/>
      <c r="O792" s="41"/>
    </row>
    <row r="793" spans="1:15" hidden="1">
      <c r="A793" s="48" t="s">
        <v>8342</v>
      </c>
      <c r="B793" s="48" t="s">
        <v>52</v>
      </c>
      <c r="C793" s="48" t="s">
        <v>52</v>
      </c>
      <c r="D793" s="47" t="s">
        <v>26</v>
      </c>
      <c r="F793" s="41" t="s">
        <v>55</v>
      </c>
      <c r="G793" s="48" t="s">
        <v>8343</v>
      </c>
      <c r="H793" s="40" t="s">
        <v>7895</v>
      </c>
      <c r="I793" s="40" t="s">
        <v>8245</v>
      </c>
      <c r="J793" s="43">
        <f>J786</f>
        <v>42038</v>
      </c>
      <c r="K793" s="43">
        <f>J793+30</f>
        <v>42068</v>
      </c>
      <c r="L793" s="40" t="s">
        <v>7</v>
      </c>
      <c r="M793" s="48" t="s">
        <v>94</v>
      </c>
      <c r="N793" s="40">
        <v>100</v>
      </c>
      <c r="O793" s="39" t="s">
        <v>8263</v>
      </c>
    </row>
    <row r="794" spans="1:15" hidden="1">
      <c r="A794" s="48" t="s">
        <v>8342</v>
      </c>
      <c r="B794" s="48" t="s">
        <v>52</v>
      </c>
      <c r="C794" s="48" t="s">
        <v>52</v>
      </c>
      <c r="D794" s="47" t="s">
        <v>26</v>
      </c>
      <c r="F794" s="41" t="s">
        <v>55</v>
      </c>
      <c r="G794" s="48" t="s">
        <v>8343</v>
      </c>
      <c r="H794" s="40" t="s">
        <v>8281</v>
      </c>
      <c r="I794" s="40" t="s">
        <v>8282</v>
      </c>
      <c r="J794" s="43">
        <f>K793</f>
        <v>42068</v>
      </c>
      <c r="K794" s="43">
        <f>J794+2</f>
        <v>42070</v>
      </c>
      <c r="L794" s="40" t="s">
        <v>7</v>
      </c>
      <c r="M794" s="48" t="s">
        <v>94</v>
      </c>
      <c r="N794" s="40">
        <v>100</v>
      </c>
      <c r="O794" s="39"/>
    </row>
    <row r="795" spans="1:15" hidden="1">
      <c r="A795" s="48" t="s">
        <v>8342</v>
      </c>
      <c r="B795" s="48" t="s">
        <v>52</v>
      </c>
      <c r="C795" s="48" t="s">
        <v>52</v>
      </c>
      <c r="D795" s="47" t="s">
        <v>26</v>
      </c>
      <c r="F795" s="41" t="s">
        <v>55</v>
      </c>
      <c r="G795" s="48" t="s">
        <v>8343</v>
      </c>
      <c r="H795" s="65" t="s">
        <v>8261</v>
      </c>
      <c r="I795" s="40" t="s">
        <v>8262</v>
      </c>
      <c r="J795" s="43">
        <f>K794</f>
        <v>42070</v>
      </c>
      <c r="K795" s="43">
        <f>J795</f>
        <v>42070</v>
      </c>
      <c r="L795" s="40" t="s">
        <v>7</v>
      </c>
      <c r="M795" s="48" t="s">
        <v>94</v>
      </c>
      <c r="N795" s="40">
        <v>100</v>
      </c>
      <c r="O795" s="39"/>
    </row>
    <row r="796" spans="1:15" hidden="1">
      <c r="A796" s="48" t="s">
        <v>8342</v>
      </c>
      <c r="B796" s="48" t="s">
        <v>52</v>
      </c>
      <c r="C796" s="48" t="s">
        <v>52</v>
      </c>
      <c r="D796" s="47" t="s">
        <v>26</v>
      </c>
      <c r="F796" s="41" t="s">
        <v>55</v>
      </c>
      <c r="G796" s="48" t="s">
        <v>8343</v>
      </c>
      <c r="H796" s="40" t="s">
        <v>8264</v>
      </c>
      <c r="I796" s="40" t="s">
        <v>8265</v>
      </c>
      <c r="J796" s="43">
        <f>K795</f>
        <v>42070</v>
      </c>
      <c r="K796" s="43">
        <f>J787-21</f>
        <v>42198</v>
      </c>
      <c r="L796" s="40" t="s">
        <v>7</v>
      </c>
      <c r="M796" s="48" t="s">
        <v>94</v>
      </c>
      <c r="N796" s="40">
        <v>100</v>
      </c>
      <c r="O796" s="40"/>
    </row>
    <row r="797" spans="1:15" hidden="1">
      <c r="A797" s="48" t="s">
        <v>8342</v>
      </c>
      <c r="B797" s="48" t="s">
        <v>52</v>
      </c>
      <c r="C797" s="48" t="s">
        <v>52</v>
      </c>
      <c r="D797" s="47" t="s">
        <v>26</v>
      </c>
      <c r="F797" s="41" t="s">
        <v>55</v>
      </c>
      <c r="G797" s="48" t="s">
        <v>8343</v>
      </c>
      <c r="H797" s="40" t="s">
        <v>8261</v>
      </c>
      <c r="I797" s="40" t="s">
        <v>8266</v>
      </c>
      <c r="J797" s="43">
        <f>K796</f>
        <v>42198</v>
      </c>
      <c r="K797" s="43">
        <f>J797</f>
        <v>42198</v>
      </c>
      <c r="L797" s="40" t="s">
        <v>7</v>
      </c>
      <c r="M797" s="48" t="s">
        <v>94</v>
      </c>
      <c r="N797" s="40">
        <v>100</v>
      </c>
      <c r="O797" s="40"/>
    </row>
    <row r="798" spans="1:15" hidden="1">
      <c r="A798" s="48" t="s">
        <v>8342</v>
      </c>
      <c r="B798" s="48" t="s">
        <v>52</v>
      </c>
      <c r="C798" s="48" t="s">
        <v>52</v>
      </c>
      <c r="D798" s="47" t="s">
        <v>26</v>
      </c>
      <c r="F798" s="41" t="s">
        <v>55</v>
      </c>
      <c r="G798" s="48" t="s">
        <v>8343</v>
      </c>
      <c r="H798" s="40" t="s">
        <v>7904</v>
      </c>
      <c r="I798" s="40" t="s">
        <v>7905</v>
      </c>
      <c r="J798" s="43">
        <f>K796</f>
        <v>42198</v>
      </c>
      <c r="K798" s="43">
        <f>J798+5</f>
        <v>42203</v>
      </c>
      <c r="L798" s="40" t="s">
        <v>7</v>
      </c>
      <c r="M798" s="48" t="s">
        <v>94</v>
      </c>
      <c r="N798" s="40">
        <v>100</v>
      </c>
      <c r="O798" s="40"/>
    </row>
    <row r="799" spans="1:15" hidden="1">
      <c r="A799" s="48" t="s">
        <v>8342</v>
      </c>
      <c r="B799" s="48" t="s">
        <v>52</v>
      </c>
      <c r="C799" s="48" t="s">
        <v>52</v>
      </c>
      <c r="D799" s="47" t="s">
        <v>26</v>
      </c>
      <c r="F799" s="41" t="s">
        <v>55</v>
      </c>
      <c r="G799" s="48" t="s">
        <v>8343</v>
      </c>
      <c r="H799" s="40" t="s">
        <v>7904</v>
      </c>
      <c r="I799" s="40" t="s">
        <v>7906</v>
      </c>
      <c r="J799" s="43">
        <f>K798</f>
        <v>42203</v>
      </c>
      <c r="K799" s="43">
        <f>J799+5</f>
        <v>42208</v>
      </c>
      <c r="L799" s="40" t="s">
        <v>7</v>
      </c>
      <c r="M799" s="48" t="s">
        <v>94</v>
      </c>
      <c r="N799" s="40">
        <v>100</v>
      </c>
      <c r="O799" s="40"/>
    </row>
    <row r="800" spans="1:15" hidden="1">
      <c r="A800" s="48" t="s">
        <v>8342</v>
      </c>
      <c r="B800" s="48" t="s">
        <v>52</v>
      </c>
      <c r="C800" s="48" t="s">
        <v>52</v>
      </c>
      <c r="D800" s="47" t="s">
        <v>26</v>
      </c>
      <c r="F800" s="41" t="s">
        <v>55</v>
      </c>
      <c r="G800" s="48" t="s">
        <v>8343</v>
      </c>
      <c r="H800" s="40" t="s">
        <v>7904</v>
      </c>
      <c r="I800" s="40" t="s">
        <v>7907</v>
      </c>
      <c r="J800" s="43">
        <f>K799</f>
        <v>42208</v>
      </c>
      <c r="K800" s="43">
        <f>J800+5</f>
        <v>42213</v>
      </c>
      <c r="L800" s="40" t="s">
        <v>7</v>
      </c>
      <c r="M800" s="48" t="s">
        <v>94</v>
      </c>
      <c r="N800" s="40">
        <v>100</v>
      </c>
    </row>
    <row r="801" spans="1:15" hidden="1">
      <c r="A801" s="48" t="s">
        <v>8342</v>
      </c>
      <c r="B801" s="48" t="s">
        <v>52</v>
      </c>
      <c r="C801" s="48" t="s">
        <v>52</v>
      </c>
      <c r="D801" s="47" t="s">
        <v>26</v>
      </c>
      <c r="F801" s="41" t="s">
        <v>55</v>
      </c>
      <c r="G801" s="48" t="s">
        <v>8343</v>
      </c>
      <c r="H801" s="40" t="s">
        <v>7904</v>
      </c>
      <c r="I801" s="40" t="s">
        <v>8172</v>
      </c>
      <c r="J801" s="43">
        <f>K800</f>
        <v>42213</v>
      </c>
      <c r="K801" s="67">
        <f>J801+1</f>
        <v>42214</v>
      </c>
      <c r="L801" s="40" t="s">
        <v>7</v>
      </c>
      <c r="M801" s="48" t="s">
        <v>94</v>
      </c>
      <c r="N801" s="40">
        <v>100</v>
      </c>
      <c r="O801" s="56" t="s">
        <v>17</v>
      </c>
    </row>
    <row r="802" spans="1:15" hidden="1">
      <c r="A802" s="69" t="s">
        <v>8344</v>
      </c>
      <c r="B802" s="41" t="s">
        <v>108</v>
      </c>
      <c r="C802" s="49" t="s">
        <v>65</v>
      </c>
      <c r="D802" s="49" t="s">
        <v>24</v>
      </c>
      <c r="E802" s="41"/>
      <c r="F802" s="41" t="s">
        <v>55</v>
      </c>
      <c r="G802" s="41" t="s">
        <v>8345</v>
      </c>
      <c r="H802" s="41" t="s">
        <v>1048</v>
      </c>
      <c r="I802" s="41" t="s">
        <v>7888</v>
      </c>
      <c r="J802" s="41"/>
      <c r="K802" s="40"/>
      <c r="L802" s="40"/>
      <c r="M802" s="40"/>
    </row>
    <row r="803" spans="1:15" hidden="1">
      <c r="A803" s="69" t="s">
        <v>8344</v>
      </c>
      <c r="B803" s="41" t="s">
        <v>108</v>
      </c>
      <c r="C803" s="49" t="s">
        <v>65</v>
      </c>
      <c r="D803" s="49" t="s">
        <v>24</v>
      </c>
      <c r="E803" s="41"/>
      <c r="F803" s="41" t="s">
        <v>55</v>
      </c>
      <c r="G803" s="41" t="s">
        <v>8345</v>
      </c>
      <c r="H803" s="41" t="s">
        <v>1048</v>
      </c>
      <c r="I803" s="41" t="s">
        <v>8244</v>
      </c>
      <c r="J803" s="59">
        <v>42037</v>
      </c>
      <c r="K803" s="40"/>
      <c r="L803" s="40"/>
      <c r="M803" s="40"/>
    </row>
    <row r="804" spans="1:15" hidden="1">
      <c r="A804" s="69" t="s">
        <v>8344</v>
      </c>
      <c r="B804" s="41" t="s">
        <v>108</v>
      </c>
      <c r="C804" s="49" t="s">
        <v>65</v>
      </c>
      <c r="D804" s="49" t="s">
        <v>24</v>
      </c>
      <c r="E804" s="41"/>
      <c r="F804" s="41" t="s">
        <v>55</v>
      </c>
      <c r="G804" s="41" t="s">
        <v>8345</v>
      </c>
      <c r="H804" s="41" t="s">
        <v>1048</v>
      </c>
      <c r="I804" s="41" t="s">
        <v>7889</v>
      </c>
      <c r="J804" s="59">
        <v>42109</v>
      </c>
      <c r="K804" s="40"/>
      <c r="L804" s="40"/>
      <c r="M804" s="40"/>
    </row>
    <row r="805" spans="1:15" hidden="1">
      <c r="A805" s="69" t="s">
        <v>8344</v>
      </c>
      <c r="B805" s="41" t="s">
        <v>108</v>
      </c>
      <c r="C805" s="49" t="s">
        <v>65</v>
      </c>
      <c r="D805" s="49" t="s">
        <v>24</v>
      </c>
      <c r="E805" s="41"/>
      <c r="F805" s="41" t="s">
        <v>55</v>
      </c>
      <c r="G805" s="41" t="s">
        <v>8345</v>
      </c>
      <c r="H805" s="41" t="s">
        <v>1048</v>
      </c>
      <c r="I805" s="41" t="s">
        <v>7890</v>
      </c>
      <c r="J805" s="41"/>
      <c r="K805" s="40"/>
      <c r="L805" s="40"/>
      <c r="M805" s="40"/>
    </row>
    <row r="806" spans="1:15" hidden="1">
      <c r="A806" s="69" t="s">
        <v>8344</v>
      </c>
      <c r="B806" s="41" t="s">
        <v>108</v>
      </c>
      <c r="C806" s="49" t="s">
        <v>65</v>
      </c>
      <c r="D806" s="49" t="s">
        <v>24</v>
      </c>
      <c r="E806" s="41"/>
      <c r="F806" s="41" t="s">
        <v>55</v>
      </c>
      <c r="G806" s="41" t="s">
        <v>8345</v>
      </c>
      <c r="H806" s="41" t="s">
        <v>1048</v>
      </c>
      <c r="I806" s="41" t="s">
        <v>7891</v>
      </c>
      <c r="J806" s="42">
        <v>42179</v>
      </c>
      <c r="K806" s="40"/>
      <c r="L806" s="40"/>
      <c r="M806" s="40"/>
    </row>
    <row r="807" spans="1:15" hidden="1">
      <c r="A807" s="69" t="s">
        <v>8344</v>
      </c>
      <c r="B807" s="41" t="s">
        <v>108</v>
      </c>
      <c r="C807" s="49" t="s">
        <v>65</v>
      </c>
      <c r="D807" s="49" t="s">
        <v>24</v>
      </c>
      <c r="E807" s="41"/>
      <c r="F807" s="41" t="s">
        <v>55</v>
      </c>
      <c r="G807" s="41" t="s">
        <v>8345</v>
      </c>
      <c r="H807" s="41" t="s">
        <v>1048</v>
      </c>
      <c r="I807" s="41" t="s">
        <v>7892</v>
      </c>
      <c r="J807" s="59"/>
      <c r="K807" s="40"/>
      <c r="L807" s="40"/>
      <c r="M807" s="40"/>
    </row>
    <row r="808" spans="1:15" hidden="1">
      <c r="A808" s="69" t="s">
        <v>8344</v>
      </c>
      <c r="B808" s="41" t="s">
        <v>108</v>
      </c>
      <c r="C808" s="49" t="s">
        <v>65</v>
      </c>
      <c r="D808" s="49" t="s">
        <v>24</v>
      </c>
      <c r="E808" s="41"/>
      <c r="F808" s="41" t="s">
        <v>55</v>
      </c>
      <c r="G808" s="41" t="s">
        <v>8345</v>
      </c>
      <c r="H808" s="41" t="s">
        <v>1048</v>
      </c>
      <c r="I808" s="41" t="s">
        <v>7893</v>
      </c>
      <c r="J808" s="42"/>
      <c r="K808" s="40"/>
      <c r="L808" s="40"/>
      <c r="M808" s="40"/>
    </row>
    <row r="809" spans="1:15" hidden="1">
      <c r="A809" s="69" t="s">
        <v>8344</v>
      </c>
      <c r="B809" s="41" t="s">
        <v>108</v>
      </c>
      <c r="C809" s="49" t="s">
        <v>65</v>
      </c>
      <c r="D809" s="49" t="s">
        <v>24</v>
      </c>
      <c r="E809" s="41"/>
      <c r="F809" s="41" t="s">
        <v>55</v>
      </c>
      <c r="G809" s="41" t="s">
        <v>8345</v>
      </c>
      <c r="H809" s="41" t="s">
        <v>1048</v>
      </c>
      <c r="I809" s="41" t="s">
        <v>7894</v>
      </c>
      <c r="J809" s="41"/>
      <c r="K809" s="40"/>
      <c r="L809" s="40"/>
      <c r="M809" s="40"/>
    </row>
    <row r="810" spans="1:15" hidden="1">
      <c r="A810" s="68" t="s">
        <v>8344</v>
      </c>
      <c r="B810" s="40" t="s">
        <v>108</v>
      </c>
      <c r="C810" s="48" t="s">
        <v>65</v>
      </c>
      <c r="D810" s="48" t="s">
        <v>24</v>
      </c>
      <c r="E810" s="40"/>
      <c r="F810" s="41" t="s">
        <v>55</v>
      </c>
      <c r="G810" s="40" t="s">
        <v>8345</v>
      </c>
      <c r="H810" s="40" t="s">
        <v>7895</v>
      </c>
      <c r="I810" s="40" t="s">
        <v>8245</v>
      </c>
      <c r="J810" s="43">
        <f>J803</f>
        <v>42037</v>
      </c>
      <c r="K810" s="43">
        <f>J810+30</f>
        <v>42067</v>
      </c>
      <c r="L810" s="40" t="s">
        <v>8173</v>
      </c>
      <c r="M810" s="40" t="s">
        <v>14</v>
      </c>
      <c r="N810" s="40">
        <v>100</v>
      </c>
      <c r="O810" s="56" t="s">
        <v>8263</v>
      </c>
    </row>
    <row r="811" spans="1:15" hidden="1">
      <c r="A811" s="68" t="s">
        <v>8344</v>
      </c>
      <c r="B811" s="40" t="s">
        <v>108</v>
      </c>
      <c r="C811" s="48" t="s">
        <v>65</v>
      </c>
      <c r="D811" s="48" t="s">
        <v>24</v>
      </c>
      <c r="E811" s="40"/>
      <c r="F811" s="41" t="s">
        <v>55</v>
      </c>
      <c r="G811" s="40" t="s">
        <v>8345</v>
      </c>
      <c r="H811" s="40" t="s">
        <v>8281</v>
      </c>
      <c r="I811" s="40" t="s">
        <v>8282</v>
      </c>
      <c r="J811" s="43">
        <f>K810</f>
        <v>42067</v>
      </c>
      <c r="K811" s="43">
        <f>J811+2</f>
        <v>42069</v>
      </c>
      <c r="L811" s="40" t="s">
        <v>8173</v>
      </c>
      <c r="M811" s="40" t="s">
        <v>149</v>
      </c>
      <c r="N811" s="40">
        <v>100</v>
      </c>
    </row>
    <row r="812" spans="1:15" hidden="1">
      <c r="A812" s="68" t="s">
        <v>8344</v>
      </c>
      <c r="B812" s="40" t="s">
        <v>108</v>
      </c>
      <c r="C812" s="48" t="s">
        <v>65</v>
      </c>
      <c r="D812" s="48" t="s">
        <v>24</v>
      </c>
      <c r="E812" s="40"/>
      <c r="F812" s="41" t="s">
        <v>55</v>
      </c>
      <c r="G812" s="40" t="s">
        <v>8345</v>
      </c>
      <c r="H812" s="65" t="s">
        <v>8261</v>
      </c>
      <c r="I812" s="40" t="s">
        <v>8262</v>
      </c>
      <c r="J812" s="43">
        <f>K811</f>
        <v>42069</v>
      </c>
      <c r="K812" s="43">
        <f>J812</f>
        <v>42069</v>
      </c>
      <c r="L812" s="40" t="s">
        <v>8173</v>
      </c>
      <c r="M812" s="40" t="s">
        <v>149</v>
      </c>
      <c r="N812" s="40">
        <v>100</v>
      </c>
    </row>
    <row r="813" spans="1:15" hidden="1">
      <c r="A813" s="68" t="s">
        <v>8344</v>
      </c>
      <c r="B813" s="40" t="s">
        <v>108</v>
      </c>
      <c r="C813" s="48" t="s">
        <v>65</v>
      </c>
      <c r="D813" s="48" t="s">
        <v>24</v>
      </c>
      <c r="E813" s="40"/>
      <c r="F813" s="41" t="s">
        <v>55</v>
      </c>
      <c r="G813" s="40" t="s">
        <v>8345</v>
      </c>
      <c r="H813" s="40" t="s">
        <v>8264</v>
      </c>
      <c r="I813" s="40" t="s">
        <v>8265</v>
      </c>
      <c r="J813" s="43">
        <f>K812</f>
        <v>42069</v>
      </c>
      <c r="K813" s="43">
        <f>J804-21</f>
        <v>42088</v>
      </c>
      <c r="L813" s="40" t="s">
        <v>8173</v>
      </c>
      <c r="M813" s="40" t="s">
        <v>14</v>
      </c>
      <c r="N813" s="40">
        <v>100</v>
      </c>
      <c r="O813" s="56" t="s">
        <v>8263</v>
      </c>
    </row>
    <row r="814" spans="1:15" hidden="1">
      <c r="A814" s="68" t="s">
        <v>8344</v>
      </c>
      <c r="B814" s="40" t="s">
        <v>108</v>
      </c>
      <c r="C814" s="48" t="s">
        <v>65</v>
      </c>
      <c r="D814" s="48" t="s">
        <v>24</v>
      </c>
      <c r="E814" s="40"/>
      <c r="F814" s="41" t="s">
        <v>55</v>
      </c>
      <c r="G814" s="40" t="s">
        <v>8345</v>
      </c>
      <c r="H814" s="40" t="s">
        <v>8261</v>
      </c>
      <c r="I814" s="40" t="s">
        <v>8266</v>
      </c>
      <c r="J814" s="43">
        <f>K813</f>
        <v>42088</v>
      </c>
      <c r="K814" s="43">
        <f>J814</f>
        <v>42088</v>
      </c>
      <c r="L814" s="40" t="s">
        <v>8173</v>
      </c>
      <c r="M814" s="40" t="s">
        <v>149</v>
      </c>
      <c r="N814" s="40">
        <v>100</v>
      </c>
    </row>
    <row r="815" spans="1:15" hidden="1">
      <c r="A815" s="68" t="s">
        <v>8344</v>
      </c>
      <c r="B815" s="40" t="s">
        <v>108</v>
      </c>
      <c r="C815" s="48" t="s">
        <v>65</v>
      </c>
      <c r="D815" s="48" t="s">
        <v>24</v>
      </c>
      <c r="E815" s="40"/>
      <c r="F815" s="41" t="s">
        <v>55</v>
      </c>
      <c r="G815" s="40" t="s">
        <v>8345</v>
      </c>
      <c r="H815" s="40" t="s">
        <v>7904</v>
      </c>
      <c r="I815" s="40" t="s">
        <v>7905</v>
      </c>
      <c r="J815" s="43">
        <f>K813</f>
        <v>42088</v>
      </c>
      <c r="K815" s="43">
        <f>J815+5</f>
        <v>42093</v>
      </c>
      <c r="L815" s="40" t="s">
        <v>8173</v>
      </c>
      <c r="M815" s="40" t="s">
        <v>14</v>
      </c>
      <c r="N815" s="40">
        <v>100</v>
      </c>
    </row>
    <row r="816" spans="1:15" hidden="1">
      <c r="A816" s="68" t="s">
        <v>8344</v>
      </c>
      <c r="B816" s="40" t="s">
        <v>108</v>
      </c>
      <c r="C816" s="48" t="s">
        <v>65</v>
      </c>
      <c r="D816" s="48" t="s">
        <v>24</v>
      </c>
      <c r="E816" s="40"/>
      <c r="F816" s="41" t="s">
        <v>55</v>
      </c>
      <c r="G816" s="40" t="s">
        <v>8345</v>
      </c>
      <c r="H816" s="40" t="s">
        <v>7904</v>
      </c>
      <c r="I816" s="40" t="s">
        <v>7906</v>
      </c>
      <c r="J816" s="43">
        <f>K815</f>
        <v>42093</v>
      </c>
      <c r="K816" s="43">
        <f>J816+5</f>
        <v>42098</v>
      </c>
      <c r="L816" s="40" t="s">
        <v>8173</v>
      </c>
      <c r="M816" s="40" t="s">
        <v>14</v>
      </c>
      <c r="N816" s="40">
        <v>100</v>
      </c>
    </row>
    <row r="817" spans="1:15" hidden="1">
      <c r="A817" s="68" t="s">
        <v>8344</v>
      </c>
      <c r="B817" s="40" t="s">
        <v>108</v>
      </c>
      <c r="C817" s="48" t="s">
        <v>65</v>
      </c>
      <c r="D817" s="48" t="s">
        <v>24</v>
      </c>
      <c r="F817" s="41" t="s">
        <v>55</v>
      </c>
      <c r="G817" s="40" t="s">
        <v>8345</v>
      </c>
      <c r="H817" s="40" t="s">
        <v>7904</v>
      </c>
      <c r="I817" s="40" t="s">
        <v>7907</v>
      </c>
      <c r="J817" s="43">
        <f>K816</f>
        <v>42098</v>
      </c>
      <c r="K817" s="43">
        <f>J817+5</f>
        <v>42103</v>
      </c>
      <c r="L817" s="40" t="s">
        <v>8173</v>
      </c>
      <c r="M817" s="48" t="s">
        <v>14</v>
      </c>
      <c r="N817" s="40">
        <v>100</v>
      </c>
    </row>
    <row r="818" spans="1:15" hidden="1">
      <c r="A818" s="68" t="s">
        <v>8344</v>
      </c>
      <c r="B818" s="40" t="s">
        <v>108</v>
      </c>
      <c r="C818" s="48" t="s">
        <v>65</v>
      </c>
      <c r="D818" s="48" t="s">
        <v>24</v>
      </c>
      <c r="F818" s="41" t="s">
        <v>55</v>
      </c>
      <c r="G818" s="40" t="s">
        <v>8345</v>
      </c>
      <c r="H818" s="40" t="s">
        <v>7904</v>
      </c>
      <c r="I818" s="40" t="s">
        <v>8172</v>
      </c>
      <c r="J818" s="43">
        <f>K817</f>
        <v>42103</v>
      </c>
      <c r="K818" s="67">
        <f>J818+1</f>
        <v>42104</v>
      </c>
      <c r="L818" s="40" t="s">
        <v>8173</v>
      </c>
      <c r="M818" s="48" t="s">
        <v>14</v>
      </c>
      <c r="N818" s="40">
        <v>100</v>
      </c>
      <c r="O818" s="56" t="s">
        <v>17</v>
      </c>
    </row>
    <row r="819" spans="1:15" hidden="1">
      <c r="A819" s="49" t="s">
        <v>6192</v>
      </c>
      <c r="B819" s="49" t="s">
        <v>108</v>
      </c>
      <c r="C819" s="47" t="s">
        <v>65</v>
      </c>
      <c r="D819" s="48" t="s">
        <v>24</v>
      </c>
      <c r="F819" s="41" t="s">
        <v>55</v>
      </c>
      <c r="G819" s="49" t="s">
        <v>8346</v>
      </c>
      <c r="H819" s="41" t="s">
        <v>1048</v>
      </c>
      <c r="I819" s="41" t="s">
        <v>7888</v>
      </c>
      <c r="J819" s="41"/>
      <c r="K819" s="40"/>
      <c r="L819" s="40"/>
      <c r="M819" s="40"/>
    </row>
    <row r="820" spans="1:15" hidden="1">
      <c r="A820" s="49" t="s">
        <v>6192</v>
      </c>
      <c r="B820" s="49" t="s">
        <v>108</v>
      </c>
      <c r="C820" s="47" t="s">
        <v>65</v>
      </c>
      <c r="D820" s="48" t="s">
        <v>24</v>
      </c>
      <c r="F820" s="41" t="s">
        <v>55</v>
      </c>
      <c r="G820" s="49" t="s">
        <v>8346</v>
      </c>
      <c r="H820" s="41" t="s">
        <v>1048</v>
      </c>
      <c r="I820" s="41" t="s">
        <v>8244</v>
      </c>
      <c r="J820" s="59">
        <v>42041</v>
      </c>
      <c r="K820" s="40"/>
      <c r="L820" s="40"/>
      <c r="M820" s="40"/>
    </row>
    <row r="821" spans="1:15" hidden="1">
      <c r="A821" s="49" t="s">
        <v>6192</v>
      </c>
      <c r="B821" s="49" t="s">
        <v>108</v>
      </c>
      <c r="C821" s="47" t="s">
        <v>65</v>
      </c>
      <c r="D821" s="48" t="s">
        <v>24</v>
      </c>
      <c r="F821" s="41" t="s">
        <v>55</v>
      </c>
      <c r="G821" s="49" t="s">
        <v>8346</v>
      </c>
      <c r="H821" s="41" t="s">
        <v>1048</v>
      </c>
      <c r="I821" s="41" t="s">
        <v>7889</v>
      </c>
      <c r="J821" s="59">
        <v>42111</v>
      </c>
      <c r="K821" s="40"/>
      <c r="L821" s="40"/>
      <c r="M821" s="40"/>
    </row>
    <row r="822" spans="1:15" hidden="1">
      <c r="A822" s="49" t="s">
        <v>6192</v>
      </c>
      <c r="B822" s="49" t="s">
        <v>108</v>
      </c>
      <c r="C822" s="47" t="s">
        <v>65</v>
      </c>
      <c r="D822" s="48" t="s">
        <v>24</v>
      </c>
      <c r="F822" s="41" t="s">
        <v>55</v>
      </c>
      <c r="G822" s="49" t="s">
        <v>8346</v>
      </c>
      <c r="H822" s="41" t="s">
        <v>1048</v>
      </c>
      <c r="I822" s="41" t="s">
        <v>7890</v>
      </c>
      <c r="J822" s="41"/>
      <c r="K822" s="40"/>
      <c r="L822" s="40"/>
      <c r="M822" s="40"/>
    </row>
    <row r="823" spans="1:15" hidden="1">
      <c r="A823" s="49" t="s">
        <v>6192</v>
      </c>
      <c r="B823" s="49" t="s">
        <v>108</v>
      </c>
      <c r="C823" s="47" t="s">
        <v>65</v>
      </c>
      <c r="D823" s="48" t="s">
        <v>24</v>
      </c>
      <c r="F823" s="41" t="s">
        <v>55</v>
      </c>
      <c r="G823" s="49" t="s">
        <v>8346</v>
      </c>
      <c r="H823" s="41" t="s">
        <v>1048</v>
      </c>
      <c r="I823" s="41" t="s">
        <v>7891</v>
      </c>
      <c r="J823" s="42">
        <v>42167</v>
      </c>
      <c r="K823" s="40"/>
      <c r="L823" s="40"/>
      <c r="M823" s="40"/>
    </row>
    <row r="824" spans="1:15" hidden="1">
      <c r="A824" s="49" t="s">
        <v>6192</v>
      </c>
      <c r="B824" s="49" t="s">
        <v>108</v>
      </c>
      <c r="C824" s="47" t="s">
        <v>65</v>
      </c>
      <c r="D824" s="48" t="s">
        <v>24</v>
      </c>
      <c r="F824" s="41" t="s">
        <v>55</v>
      </c>
      <c r="G824" s="49" t="s">
        <v>8346</v>
      </c>
      <c r="H824" s="41" t="s">
        <v>1048</v>
      </c>
      <c r="I824" s="41" t="s">
        <v>7892</v>
      </c>
      <c r="J824" s="59"/>
      <c r="K824" s="40"/>
      <c r="L824" s="40"/>
      <c r="M824" s="40"/>
    </row>
    <row r="825" spans="1:15" hidden="1">
      <c r="A825" s="49" t="s">
        <v>6192</v>
      </c>
      <c r="B825" s="49" t="s">
        <v>108</v>
      </c>
      <c r="C825" s="47" t="s">
        <v>65</v>
      </c>
      <c r="D825" s="48" t="s">
        <v>24</v>
      </c>
      <c r="F825" s="41" t="s">
        <v>55</v>
      </c>
      <c r="G825" s="49" t="s">
        <v>8346</v>
      </c>
      <c r="H825" s="41" t="s">
        <v>1048</v>
      </c>
      <c r="I825" s="41" t="s">
        <v>7893</v>
      </c>
      <c r="J825" s="42"/>
      <c r="K825" s="40"/>
      <c r="L825" s="40"/>
      <c r="M825" s="40"/>
    </row>
    <row r="826" spans="1:15" hidden="1">
      <c r="A826" s="49" t="s">
        <v>6192</v>
      </c>
      <c r="B826" s="49" t="s">
        <v>108</v>
      </c>
      <c r="C826" s="47" t="s">
        <v>65</v>
      </c>
      <c r="D826" s="48" t="s">
        <v>24</v>
      </c>
      <c r="F826" s="41" t="s">
        <v>55</v>
      </c>
      <c r="G826" s="49" t="s">
        <v>8346</v>
      </c>
      <c r="H826" s="41" t="s">
        <v>1048</v>
      </c>
      <c r="I826" s="41" t="s">
        <v>7894</v>
      </c>
      <c r="J826" s="41"/>
      <c r="K826" s="40"/>
      <c r="L826" s="40"/>
      <c r="M826" s="40"/>
    </row>
    <row r="827" spans="1:15" hidden="1">
      <c r="A827" s="48" t="s">
        <v>6192</v>
      </c>
      <c r="B827" s="48" t="s">
        <v>108</v>
      </c>
      <c r="C827" s="46" t="s">
        <v>65</v>
      </c>
      <c r="D827" s="48" t="s">
        <v>24</v>
      </c>
      <c r="F827" s="41" t="s">
        <v>55</v>
      </c>
      <c r="G827" s="48" t="s">
        <v>8346</v>
      </c>
      <c r="H827" s="40" t="s">
        <v>7895</v>
      </c>
      <c r="I827" s="40" t="s">
        <v>8245</v>
      </c>
      <c r="J827" s="43">
        <f>J820</f>
        <v>42041</v>
      </c>
      <c r="K827" s="43">
        <f>J827+30</f>
        <v>42071</v>
      </c>
      <c r="L827" s="40" t="s">
        <v>9</v>
      </c>
      <c r="M827" s="40" t="s">
        <v>6184</v>
      </c>
      <c r="N827" s="40">
        <v>100</v>
      </c>
    </row>
    <row r="828" spans="1:15" hidden="1">
      <c r="A828" s="48" t="s">
        <v>6192</v>
      </c>
      <c r="B828" s="48" t="s">
        <v>108</v>
      </c>
      <c r="C828" s="46" t="s">
        <v>65</v>
      </c>
      <c r="D828" s="48" t="s">
        <v>24</v>
      </c>
      <c r="F828" s="41" t="s">
        <v>55</v>
      </c>
      <c r="G828" s="48" t="s">
        <v>8346</v>
      </c>
      <c r="H828" s="40" t="s">
        <v>8281</v>
      </c>
      <c r="I828" s="40" t="s">
        <v>8282</v>
      </c>
      <c r="J828" s="43">
        <f>K827</f>
        <v>42071</v>
      </c>
      <c r="K828" s="43">
        <f>J828+2</f>
        <v>42073</v>
      </c>
      <c r="L828" s="40" t="s">
        <v>9</v>
      </c>
      <c r="M828" s="40" t="s">
        <v>145</v>
      </c>
      <c r="N828" s="40">
        <v>100</v>
      </c>
      <c r="O828" s="56" t="s">
        <v>8263</v>
      </c>
    </row>
    <row r="829" spans="1:15" hidden="1">
      <c r="A829" s="48" t="s">
        <v>6192</v>
      </c>
      <c r="B829" s="48" t="s">
        <v>108</v>
      </c>
      <c r="C829" s="46" t="s">
        <v>65</v>
      </c>
      <c r="D829" s="48" t="s">
        <v>24</v>
      </c>
      <c r="F829" s="41" t="s">
        <v>55</v>
      </c>
      <c r="G829" s="48" t="s">
        <v>8346</v>
      </c>
      <c r="H829" s="65" t="s">
        <v>8261</v>
      </c>
      <c r="I829" s="40" t="s">
        <v>8262</v>
      </c>
      <c r="J829" s="43">
        <f>K828</f>
        <v>42073</v>
      </c>
      <c r="K829" s="43">
        <f>J829</f>
        <v>42073</v>
      </c>
      <c r="L829" s="40" t="s">
        <v>9</v>
      </c>
      <c r="M829" s="40" t="s">
        <v>145</v>
      </c>
      <c r="N829" s="40">
        <v>100</v>
      </c>
    </row>
    <row r="830" spans="1:15" hidden="1">
      <c r="A830" s="48" t="s">
        <v>6192</v>
      </c>
      <c r="B830" s="48" t="s">
        <v>108</v>
      </c>
      <c r="C830" s="46" t="s">
        <v>65</v>
      </c>
      <c r="D830" s="48" t="s">
        <v>24</v>
      </c>
      <c r="F830" s="41" t="s">
        <v>55</v>
      </c>
      <c r="G830" s="48" t="s">
        <v>8346</v>
      </c>
      <c r="H830" s="40" t="s">
        <v>8264</v>
      </c>
      <c r="I830" s="40" t="s">
        <v>8265</v>
      </c>
      <c r="J830" s="43">
        <f>K829</f>
        <v>42073</v>
      </c>
      <c r="K830" s="43">
        <f>J821-21</f>
        <v>42090</v>
      </c>
      <c r="L830" s="40" t="s">
        <v>9</v>
      </c>
      <c r="M830" s="40" t="s">
        <v>6184</v>
      </c>
      <c r="N830" s="40">
        <v>100</v>
      </c>
    </row>
    <row r="831" spans="1:15" hidden="1">
      <c r="A831" s="48" t="s">
        <v>6192</v>
      </c>
      <c r="B831" s="48" t="s">
        <v>108</v>
      </c>
      <c r="C831" s="46" t="s">
        <v>65</v>
      </c>
      <c r="D831" s="48" t="s">
        <v>24</v>
      </c>
      <c r="F831" s="41" t="s">
        <v>55</v>
      </c>
      <c r="G831" s="48" t="s">
        <v>8346</v>
      </c>
      <c r="H831" s="40" t="s">
        <v>8261</v>
      </c>
      <c r="I831" s="40" t="s">
        <v>8266</v>
      </c>
      <c r="J831" s="43">
        <f>K830</f>
        <v>42090</v>
      </c>
      <c r="K831" s="43">
        <f>J831</f>
        <v>42090</v>
      </c>
      <c r="L831" s="40" t="s">
        <v>9</v>
      </c>
      <c r="M831" s="40" t="s">
        <v>145</v>
      </c>
      <c r="N831" s="40">
        <v>100</v>
      </c>
      <c r="O831" s="56" t="s">
        <v>8263</v>
      </c>
    </row>
    <row r="832" spans="1:15" hidden="1">
      <c r="A832" s="48" t="s">
        <v>6192</v>
      </c>
      <c r="B832" s="48" t="s">
        <v>108</v>
      </c>
      <c r="C832" s="46" t="s">
        <v>65</v>
      </c>
      <c r="D832" s="48" t="s">
        <v>24</v>
      </c>
      <c r="F832" s="41" t="s">
        <v>55</v>
      </c>
      <c r="G832" s="48" t="s">
        <v>8346</v>
      </c>
      <c r="H832" s="40" t="s">
        <v>7904</v>
      </c>
      <c r="I832" s="40" t="s">
        <v>7905</v>
      </c>
      <c r="J832" s="43">
        <f>K830</f>
        <v>42090</v>
      </c>
      <c r="K832" s="43">
        <f>J832+5</f>
        <v>42095</v>
      </c>
      <c r="L832" s="40" t="s">
        <v>9</v>
      </c>
      <c r="M832" s="40" t="s">
        <v>6184</v>
      </c>
      <c r="N832" s="40">
        <v>100</v>
      </c>
    </row>
    <row r="833" spans="1:15" hidden="1">
      <c r="A833" s="48" t="s">
        <v>6192</v>
      </c>
      <c r="B833" s="48" t="s">
        <v>108</v>
      </c>
      <c r="C833" s="46" t="s">
        <v>65</v>
      </c>
      <c r="D833" s="48" t="s">
        <v>24</v>
      </c>
      <c r="F833" s="41" t="s">
        <v>55</v>
      </c>
      <c r="G833" s="48" t="s">
        <v>8346</v>
      </c>
      <c r="H833" s="40" t="s">
        <v>7904</v>
      </c>
      <c r="I833" s="40" t="s">
        <v>7906</v>
      </c>
      <c r="J833" s="43">
        <f>K832</f>
        <v>42095</v>
      </c>
      <c r="K833" s="43">
        <f>J833+5</f>
        <v>42100</v>
      </c>
      <c r="L833" s="40" t="s">
        <v>9</v>
      </c>
      <c r="M833" s="40" t="s">
        <v>6184</v>
      </c>
      <c r="N833" s="40">
        <v>100</v>
      </c>
    </row>
    <row r="834" spans="1:15" hidden="1">
      <c r="A834" s="48" t="s">
        <v>6192</v>
      </c>
      <c r="B834" s="48" t="s">
        <v>108</v>
      </c>
      <c r="C834" s="46" t="s">
        <v>65</v>
      </c>
      <c r="D834" s="48" t="s">
        <v>24</v>
      </c>
      <c r="F834" s="41" t="s">
        <v>55</v>
      </c>
      <c r="G834" s="48" t="s">
        <v>8346</v>
      </c>
      <c r="H834" s="40" t="s">
        <v>7904</v>
      </c>
      <c r="I834" s="40" t="s">
        <v>7907</v>
      </c>
      <c r="J834" s="43">
        <f>K833</f>
        <v>42100</v>
      </c>
      <c r="K834" s="43">
        <f>J834+5</f>
        <v>42105</v>
      </c>
      <c r="L834" s="40" t="s">
        <v>9</v>
      </c>
      <c r="M834" s="40" t="s">
        <v>6184</v>
      </c>
      <c r="N834" s="40">
        <v>100</v>
      </c>
    </row>
    <row r="835" spans="1:15" hidden="1">
      <c r="A835" s="48" t="s">
        <v>6192</v>
      </c>
      <c r="B835" s="48" t="s">
        <v>108</v>
      </c>
      <c r="C835" s="46" t="s">
        <v>65</v>
      </c>
      <c r="D835" s="48" t="s">
        <v>24</v>
      </c>
      <c r="F835" s="41" t="s">
        <v>55</v>
      </c>
      <c r="G835" s="48" t="s">
        <v>8346</v>
      </c>
      <c r="H835" s="40" t="s">
        <v>7904</v>
      </c>
      <c r="I835" s="40" t="s">
        <v>8172</v>
      </c>
      <c r="J835" s="43">
        <f>K834</f>
        <v>42105</v>
      </c>
      <c r="K835" s="67">
        <f>J835+1</f>
        <v>42106</v>
      </c>
      <c r="L835" s="40" t="s">
        <v>9</v>
      </c>
      <c r="M835" s="40" t="s">
        <v>6184</v>
      </c>
      <c r="N835" s="40">
        <v>100</v>
      </c>
      <c r="O835" s="56" t="s">
        <v>17</v>
      </c>
    </row>
    <row r="836" spans="1:15" hidden="1">
      <c r="A836" s="71" t="s">
        <v>8347</v>
      </c>
      <c r="B836" s="41" t="s">
        <v>108</v>
      </c>
      <c r="C836" s="49" t="s">
        <v>65</v>
      </c>
      <c r="D836" s="49" t="s">
        <v>24</v>
      </c>
      <c r="F836" s="49" t="s">
        <v>6175</v>
      </c>
      <c r="G836" s="49" t="s">
        <v>8348</v>
      </c>
      <c r="H836" s="41" t="s">
        <v>1048</v>
      </c>
      <c r="I836" s="41" t="s">
        <v>7888</v>
      </c>
      <c r="J836" s="41"/>
      <c r="K836" s="41"/>
      <c r="L836" s="49"/>
      <c r="M836" s="49"/>
      <c r="N836" s="49"/>
      <c r="O836" s="64"/>
    </row>
    <row r="837" spans="1:15" hidden="1">
      <c r="A837" s="71" t="s">
        <v>8347</v>
      </c>
      <c r="B837" s="41" t="s">
        <v>108</v>
      </c>
      <c r="C837" s="49" t="s">
        <v>65</v>
      </c>
      <c r="D837" s="49" t="s">
        <v>24</v>
      </c>
      <c r="F837" s="49" t="s">
        <v>6175</v>
      </c>
      <c r="G837" s="49" t="s">
        <v>8348</v>
      </c>
      <c r="H837" s="41" t="s">
        <v>1048</v>
      </c>
      <c r="I837" s="41" t="s">
        <v>8244</v>
      </c>
      <c r="J837" s="42">
        <v>42037</v>
      </c>
      <c r="K837" s="41"/>
      <c r="L837" s="49"/>
      <c r="M837" s="49"/>
      <c r="N837" s="49"/>
      <c r="O837" s="64"/>
    </row>
    <row r="838" spans="1:15" hidden="1">
      <c r="A838" s="71" t="s">
        <v>8347</v>
      </c>
      <c r="B838" s="41" t="s">
        <v>108</v>
      </c>
      <c r="C838" s="49" t="s">
        <v>65</v>
      </c>
      <c r="D838" s="49" t="s">
        <v>24</v>
      </c>
      <c r="F838" s="49" t="s">
        <v>6175</v>
      </c>
      <c r="G838" s="49" t="s">
        <v>8348</v>
      </c>
      <c r="H838" s="41" t="s">
        <v>1048</v>
      </c>
      <c r="I838" s="41" t="s">
        <v>7889</v>
      </c>
      <c r="J838" s="42">
        <v>42202</v>
      </c>
      <c r="K838" s="41"/>
      <c r="L838" s="49"/>
      <c r="M838" s="49"/>
      <c r="N838" s="49"/>
      <c r="O838" s="64"/>
    </row>
    <row r="839" spans="1:15" hidden="1">
      <c r="A839" s="71" t="s">
        <v>8347</v>
      </c>
      <c r="B839" s="41" t="s">
        <v>108</v>
      </c>
      <c r="C839" s="49" t="s">
        <v>65</v>
      </c>
      <c r="D839" s="49" t="s">
        <v>24</v>
      </c>
      <c r="F839" s="49" t="s">
        <v>6175</v>
      </c>
      <c r="G839" s="49" t="s">
        <v>8348</v>
      </c>
      <c r="H839" s="41" t="s">
        <v>1048</v>
      </c>
      <c r="I839" s="41" t="s">
        <v>7890</v>
      </c>
      <c r="J839" s="42"/>
      <c r="K839" s="41"/>
      <c r="L839" s="49"/>
      <c r="M839" s="49"/>
      <c r="N839" s="49"/>
      <c r="O839" s="64"/>
    </row>
    <row r="840" spans="1:15" hidden="1">
      <c r="A840" s="71" t="s">
        <v>8347</v>
      </c>
      <c r="B840" s="41" t="s">
        <v>108</v>
      </c>
      <c r="C840" s="49" t="s">
        <v>65</v>
      </c>
      <c r="D840" s="49" t="s">
        <v>24</v>
      </c>
      <c r="F840" s="49" t="s">
        <v>6175</v>
      </c>
      <c r="G840" s="49" t="s">
        <v>8348</v>
      </c>
      <c r="H840" s="41" t="s">
        <v>1048</v>
      </c>
      <c r="I840" s="41" t="s">
        <v>7891</v>
      </c>
      <c r="J840" s="42"/>
      <c r="K840" s="41"/>
      <c r="L840" s="49"/>
      <c r="M840" s="49"/>
      <c r="N840" s="49"/>
      <c r="O840" s="64"/>
    </row>
    <row r="841" spans="1:15" hidden="1">
      <c r="A841" s="71" t="s">
        <v>8347</v>
      </c>
      <c r="B841" s="41" t="s">
        <v>108</v>
      </c>
      <c r="C841" s="49" t="s">
        <v>65</v>
      </c>
      <c r="D841" s="49" t="s">
        <v>24</v>
      </c>
      <c r="F841" s="49" t="s">
        <v>6175</v>
      </c>
      <c r="G841" s="49" t="s">
        <v>8348</v>
      </c>
      <c r="H841" s="41" t="s">
        <v>1048</v>
      </c>
      <c r="I841" s="41" t="s">
        <v>7892</v>
      </c>
      <c r="J841" s="41"/>
      <c r="K841" s="41"/>
      <c r="L841" s="49"/>
      <c r="M841" s="49"/>
      <c r="N841" s="49"/>
      <c r="O841" s="64"/>
    </row>
    <row r="842" spans="1:15" hidden="1">
      <c r="A842" s="71" t="s">
        <v>8347</v>
      </c>
      <c r="B842" s="41" t="s">
        <v>108</v>
      </c>
      <c r="C842" s="49" t="s">
        <v>65</v>
      </c>
      <c r="D842" s="49" t="s">
        <v>24</v>
      </c>
      <c r="F842" s="49" t="s">
        <v>6175</v>
      </c>
      <c r="G842" s="49" t="s">
        <v>8348</v>
      </c>
      <c r="H842" s="41" t="s">
        <v>1048</v>
      </c>
      <c r="I842" s="41" t="s">
        <v>7893</v>
      </c>
      <c r="J842" s="41"/>
      <c r="K842" s="41"/>
      <c r="L842" s="49"/>
      <c r="M842" s="49"/>
      <c r="N842" s="49"/>
      <c r="O842" s="64"/>
    </row>
    <row r="843" spans="1:15" hidden="1">
      <c r="A843" s="71" t="s">
        <v>8347</v>
      </c>
      <c r="B843" s="41" t="s">
        <v>108</v>
      </c>
      <c r="C843" s="49" t="s">
        <v>65</v>
      </c>
      <c r="D843" s="49" t="s">
        <v>24</v>
      </c>
      <c r="F843" s="49" t="s">
        <v>6175</v>
      </c>
      <c r="G843" s="49" t="s">
        <v>8348</v>
      </c>
      <c r="H843" s="41" t="s">
        <v>1048</v>
      </c>
      <c r="I843" s="41" t="s">
        <v>7894</v>
      </c>
      <c r="J843" s="41"/>
      <c r="K843" s="41"/>
      <c r="L843" s="49"/>
      <c r="M843" s="49"/>
      <c r="N843" s="49"/>
      <c r="O843" s="64"/>
    </row>
    <row r="844" spans="1:15" hidden="1">
      <c r="A844" s="70" t="s">
        <v>8347</v>
      </c>
      <c r="B844" s="40" t="s">
        <v>108</v>
      </c>
      <c r="C844" s="48" t="s">
        <v>65</v>
      </c>
      <c r="D844" s="48" t="s">
        <v>24</v>
      </c>
      <c r="F844" s="49" t="s">
        <v>6175</v>
      </c>
      <c r="G844" s="48" t="s">
        <v>8348</v>
      </c>
      <c r="H844" s="40" t="s">
        <v>7895</v>
      </c>
      <c r="I844" s="40" t="s">
        <v>8245</v>
      </c>
      <c r="J844" s="43">
        <f>J837</f>
        <v>42037</v>
      </c>
      <c r="K844" s="43">
        <f>J844+10</f>
        <v>42047</v>
      </c>
      <c r="L844" s="48" t="s">
        <v>9</v>
      </c>
      <c r="M844" s="48" t="s">
        <v>6184</v>
      </c>
      <c r="N844" s="48">
        <v>100</v>
      </c>
      <c r="O844" s="56" t="s">
        <v>8349</v>
      </c>
    </row>
    <row r="845" spans="1:15">
      <c r="A845" s="70" t="s">
        <v>8347</v>
      </c>
      <c r="B845" s="40" t="s">
        <v>108</v>
      </c>
      <c r="C845" s="48" t="s">
        <v>65</v>
      </c>
      <c r="D845" s="48" t="s">
        <v>24</v>
      </c>
      <c r="F845" s="49" t="s">
        <v>6175</v>
      </c>
      <c r="G845" s="48" t="s">
        <v>8348</v>
      </c>
      <c r="H845" s="40" t="s">
        <v>7898</v>
      </c>
      <c r="I845" s="40" t="s">
        <v>8247</v>
      </c>
      <c r="J845" s="43">
        <f>K844</f>
        <v>42047</v>
      </c>
      <c r="K845" s="43">
        <f>J845+2</f>
        <v>42049</v>
      </c>
      <c r="L845" s="48" t="s">
        <v>9</v>
      </c>
      <c r="M845" s="48" t="s">
        <v>94</v>
      </c>
      <c r="N845" s="48">
        <v>100</v>
      </c>
    </row>
    <row r="846" spans="1:15" hidden="1">
      <c r="A846" s="70" t="s">
        <v>8347</v>
      </c>
      <c r="B846" s="40" t="s">
        <v>108</v>
      </c>
      <c r="C846" s="48" t="s">
        <v>65</v>
      </c>
      <c r="D846" s="48" t="s">
        <v>24</v>
      </c>
      <c r="F846" s="49" t="s">
        <v>6175</v>
      </c>
      <c r="G846" s="48" t="s">
        <v>8348</v>
      </c>
      <c r="H846" s="40" t="s">
        <v>7901</v>
      </c>
      <c r="I846" s="40" t="s">
        <v>7902</v>
      </c>
      <c r="J846" s="43">
        <f>K845</f>
        <v>42049</v>
      </c>
      <c r="K846" s="43">
        <f>J847</f>
        <v>42186</v>
      </c>
      <c r="L846" s="48" t="s">
        <v>9</v>
      </c>
      <c r="M846" s="48" t="s">
        <v>6184</v>
      </c>
      <c r="N846" s="40">
        <v>100</v>
      </c>
    </row>
    <row r="847" spans="1:15" hidden="1">
      <c r="A847" s="70" t="s">
        <v>8347</v>
      </c>
      <c r="B847" s="40" t="s">
        <v>108</v>
      </c>
      <c r="C847" s="48" t="s">
        <v>65</v>
      </c>
      <c r="D847" s="48" t="s">
        <v>24</v>
      </c>
      <c r="F847" s="49" t="s">
        <v>6175</v>
      </c>
      <c r="G847" s="48" t="s">
        <v>8348</v>
      </c>
      <c r="H847" s="40" t="s">
        <v>7904</v>
      </c>
      <c r="I847" s="40" t="s">
        <v>7905</v>
      </c>
      <c r="J847" s="43">
        <f>K847-5</f>
        <v>42186</v>
      </c>
      <c r="K847" s="43">
        <f>J848</f>
        <v>42191</v>
      </c>
      <c r="L847" s="48" t="s">
        <v>9</v>
      </c>
      <c r="M847" s="48" t="s">
        <v>6184</v>
      </c>
      <c r="N847" s="40">
        <v>100</v>
      </c>
    </row>
    <row r="848" spans="1:15" hidden="1">
      <c r="A848" s="70" t="s">
        <v>8347</v>
      </c>
      <c r="B848" s="40" t="s">
        <v>108</v>
      </c>
      <c r="C848" s="48" t="s">
        <v>65</v>
      </c>
      <c r="D848" s="48" t="s">
        <v>24</v>
      </c>
      <c r="F848" s="49" t="s">
        <v>6175</v>
      </c>
      <c r="G848" s="48" t="s">
        <v>8348</v>
      </c>
      <c r="H848" s="40" t="s">
        <v>7904</v>
      </c>
      <c r="I848" s="40" t="s">
        <v>8249</v>
      </c>
      <c r="J848" s="43">
        <f>K848-5</f>
        <v>42191</v>
      </c>
      <c r="K848" s="43">
        <f>J849</f>
        <v>42196</v>
      </c>
      <c r="L848" s="48" t="s">
        <v>9</v>
      </c>
      <c r="M848" s="48" t="s">
        <v>6184</v>
      </c>
      <c r="N848" s="40">
        <v>100</v>
      </c>
    </row>
    <row r="849" spans="1:15" hidden="1">
      <c r="A849" s="70" t="s">
        <v>8347</v>
      </c>
      <c r="B849" s="40" t="s">
        <v>108</v>
      </c>
      <c r="C849" s="48" t="s">
        <v>65</v>
      </c>
      <c r="D849" s="48" t="s">
        <v>24</v>
      </c>
      <c r="F849" s="49" t="s">
        <v>6175</v>
      </c>
      <c r="G849" s="48" t="s">
        <v>8348</v>
      </c>
      <c r="H849" s="40" t="s">
        <v>7904</v>
      </c>
      <c r="I849" s="40" t="s">
        <v>7907</v>
      </c>
      <c r="J849" s="43">
        <f>K849-5</f>
        <v>42196</v>
      </c>
      <c r="K849" s="43">
        <f>J850</f>
        <v>42201</v>
      </c>
      <c r="L849" s="48" t="s">
        <v>9</v>
      </c>
      <c r="M849" s="48" t="s">
        <v>6184</v>
      </c>
      <c r="N849" s="40">
        <v>100</v>
      </c>
    </row>
    <row r="850" spans="1:15" hidden="1">
      <c r="A850" s="70" t="s">
        <v>8347</v>
      </c>
      <c r="B850" s="40" t="s">
        <v>108</v>
      </c>
      <c r="C850" s="48" t="s">
        <v>65</v>
      </c>
      <c r="D850" s="48" t="s">
        <v>24</v>
      </c>
      <c r="F850" s="49" t="s">
        <v>6175</v>
      </c>
      <c r="G850" s="48" t="s">
        <v>8348</v>
      </c>
      <c r="H850" s="40" t="s">
        <v>7904</v>
      </c>
      <c r="I850" s="40" t="s">
        <v>8172</v>
      </c>
      <c r="J850" s="43">
        <f>K850-1</f>
        <v>42201</v>
      </c>
      <c r="K850" s="43">
        <f>J838</f>
        <v>42202</v>
      </c>
      <c r="L850" s="48" t="s">
        <v>9</v>
      </c>
      <c r="M850" s="48" t="s">
        <v>6184</v>
      </c>
      <c r="N850" s="40">
        <v>100</v>
      </c>
      <c r="O850" s="56" t="s">
        <v>17</v>
      </c>
    </row>
    <row r="851" spans="1:15" hidden="1">
      <c r="A851" s="41" t="s">
        <v>6216</v>
      </c>
      <c r="B851" s="41" t="s">
        <v>108</v>
      </c>
      <c r="C851" s="49" t="s">
        <v>65</v>
      </c>
      <c r="D851" s="41" t="s">
        <v>24</v>
      </c>
      <c r="E851" s="41"/>
      <c r="F851" s="49" t="s">
        <v>6175</v>
      </c>
      <c r="G851" s="41" t="s">
        <v>8350</v>
      </c>
      <c r="H851" s="41" t="s">
        <v>1048</v>
      </c>
      <c r="I851" s="41" t="s">
        <v>7888</v>
      </c>
      <c r="J851" s="41"/>
      <c r="K851" s="40"/>
      <c r="L851" s="40"/>
      <c r="M851" s="40"/>
    </row>
    <row r="852" spans="1:15" hidden="1">
      <c r="A852" s="41" t="s">
        <v>6216</v>
      </c>
      <c r="B852" s="41" t="s">
        <v>108</v>
      </c>
      <c r="C852" s="49" t="s">
        <v>65</v>
      </c>
      <c r="D852" s="41" t="s">
        <v>24</v>
      </c>
      <c r="E852" s="41"/>
      <c r="F852" s="49" t="s">
        <v>6175</v>
      </c>
      <c r="G852" s="41" t="s">
        <v>8350</v>
      </c>
      <c r="H852" s="41" t="s">
        <v>1048</v>
      </c>
      <c r="I852" s="41" t="s">
        <v>8244</v>
      </c>
      <c r="J852" s="59">
        <v>42038</v>
      </c>
      <c r="K852" s="40"/>
      <c r="L852" s="40"/>
      <c r="M852" s="40"/>
    </row>
    <row r="853" spans="1:15" hidden="1">
      <c r="A853" s="41" t="s">
        <v>6216</v>
      </c>
      <c r="B853" s="41" t="s">
        <v>108</v>
      </c>
      <c r="C853" s="49" t="s">
        <v>65</v>
      </c>
      <c r="D853" s="41" t="s">
        <v>24</v>
      </c>
      <c r="E853" s="41"/>
      <c r="F853" s="49" t="s">
        <v>6175</v>
      </c>
      <c r="G853" s="41" t="s">
        <v>8350</v>
      </c>
      <c r="H853" s="41" t="s">
        <v>1048</v>
      </c>
      <c r="I853" s="41" t="s">
        <v>7889</v>
      </c>
      <c r="J853" s="59">
        <v>42123</v>
      </c>
      <c r="K853" s="40"/>
      <c r="L853" s="40"/>
      <c r="M853" s="40"/>
    </row>
    <row r="854" spans="1:15" hidden="1">
      <c r="A854" s="41" t="s">
        <v>6216</v>
      </c>
      <c r="B854" s="41" t="s">
        <v>108</v>
      </c>
      <c r="C854" s="49" t="s">
        <v>65</v>
      </c>
      <c r="D854" s="41" t="s">
        <v>24</v>
      </c>
      <c r="E854" s="41"/>
      <c r="F854" s="49" t="s">
        <v>6175</v>
      </c>
      <c r="G854" s="41" t="s">
        <v>8350</v>
      </c>
      <c r="H854" s="41" t="s">
        <v>1048</v>
      </c>
      <c r="I854" s="41" t="s">
        <v>7890</v>
      </c>
      <c r="J854" s="42">
        <v>42150</v>
      </c>
      <c r="K854" s="40"/>
      <c r="L854" s="40"/>
      <c r="M854" s="40"/>
    </row>
    <row r="855" spans="1:15" hidden="1">
      <c r="A855" s="41" t="s">
        <v>6216</v>
      </c>
      <c r="B855" s="41" t="s">
        <v>108</v>
      </c>
      <c r="C855" s="49" t="s">
        <v>65</v>
      </c>
      <c r="D855" s="41" t="s">
        <v>24</v>
      </c>
      <c r="E855" s="41"/>
      <c r="F855" s="49" t="s">
        <v>6175</v>
      </c>
      <c r="G855" s="41" t="s">
        <v>8350</v>
      </c>
      <c r="H855" s="41" t="s">
        <v>1048</v>
      </c>
      <c r="I855" s="41" t="s">
        <v>7891</v>
      </c>
      <c r="J855" s="42">
        <v>42179</v>
      </c>
      <c r="K855" s="40"/>
      <c r="L855" s="40"/>
      <c r="M855" s="40"/>
    </row>
    <row r="856" spans="1:15" hidden="1">
      <c r="A856" s="41" t="s">
        <v>6216</v>
      </c>
      <c r="B856" s="41" t="s">
        <v>108</v>
      </c>
      <c r="C856" s="49" t="s">
        <v>65</v>
      </c>
      <c r="D856" s="41" t="s">
        <v>24</v>
      </c>
      <c r="E856" s="41"/>
      <c r="F856" s="49" t="s">
        <v>6175</v>
      </c>
      <c r="G856" s="41" t="s">
        <v>8350</v>
      </c>
      <c r="H856" s="41" t="s">
        <v>1048</v>
      </c>
      <c r="I856" s="41" t="s">
        <v>7892</v>
      </c>
      <c r="J856" s="59"/>
      <c r="K856" s="40"/>
      <c r="L856" s="40"/>
      <c r="M856" s="40"/>
    </row>
    <row r="857" spans="1:15" hidden="1">
      <c r="A857" s="41" t="s">
        <v>6216</v>
      </c>
      <c r="B857" s="41" t="s">
        <v>108</v>
      </c>
      <c r="C857" s="49" t="s">
        <v>65</v>
      </c>
      <c r="D857" s="41" t="s">
        <v>24</v>
      </c>
      <c r="E857" s="41"/>
      <c r="F857" s="49" t="s">
        <v>6175</v>
      </c>
      <c r="G857" s="41" t="s">
        <v>8350</v>
      </c>
      <c r="H857" s="41" t="s">
        <v>1048</v>
      </c>
      <c r="I857" s="41" t="s">
        <v>7893</v>
      </c>
      <c r="J857" s="42"/>
      <c r="K857" s="40"/>
      <c r="L857" s="40"/>
      <c r="M857" s="40"/>
    </row>
    <row r="858" spans="1:15" hidden="1">
      <c r="A858" s="41" t="s">
        <v>6216</v>
      </c>
      <c r="B858" s="41" t="s">
        <v>108</v>
      </c>
      <c r="C858" s="49" t="s">
        <v>65</v>
      </c>
      <c r="D858" s="41" t="s">
        <v>24</v>
      </c>
      <c r="E858" s="41"/>
      <c r="F858" s="49" t="s">
        <v>6175</v>
      </c>
      <c r="G858" s="41" t="s">
        <v>8350</v>
      </c>
      <c r="H858" s="41" t="s">
        <v>1048</v>
      </c>
      <c r="I858" s="41" t="s">
        <v>7894</v>
      </c>
      <c r="J858" s="41"/>
      <c r="K858" s="40"/>
      <c r="L858" s="40"/>
      <c r="M858" s="40"/>
    </row>
    <row r="859" spans="1:15" hidden="1">
      <c r="A859" s="40" t="s">
        <v>6216</v>
      </c>
      <c r="B859" s="40" t="s">
        <v>108</v>
      </c>
      <c r="C859" s="48" t="s">
        <v>65</v>
      </c>
      <c r="D859" s="40" t="s">
        <v>24</v>
      </c>
      <c r="E859" s="40"/>
      <c r="F859" s="49" t="s">
        <v>6175</v>
      </c>
      <c r="G859" s="40" t="s">
        <v>8350</v>
      </c>
      <c r="H859" s="40" t="s">
        <v>7895</v>
      </c>
      <c r="I859" s="40" t="s">
        <v>8245</v>
      </c>
      <c r="J859" s="43">
        <f>J852</f>
        <v>42038</v>
      </c>
      <c r="K859" s="43">
        <f>J859+10</f>
        <v>42048</v>
      </c>
      <c r="L859" s="40" t="s">
        <v>11</v>
      </c>
      <c r="M859" s="48" t="s">
        <v>6218</v>
      </c>
      <c r="N859" s="40">
        <v>100</v>
      </c>
    </row>
    <row r="860" spans="1:15">
      <c r="A860" s="40" t="s">
        <v>6216</v>
      </c>
      <c r="B860" s="40" t="s">
        <v>108</v>
      </c>
      <c r="C860" s="48" t="s">
        <v>65</v>
      </c>
      <c r="D860" s="40" t="s">
        <v>24</v>
      </c>
      <c r="E860" s="40"/>
      <c r="F860" s="49" t="s">
        <v>6175</v>
      </c>
      <c r="G860" s="40" t="s">
        <v>8350</v>
      </c>
      <c r="H860" s="40" t="s">
        <v>7898</v>
      </c>
      <c r="I860" s="40" t="s">
        <v>8247</v>
      </c>
      <c r="J860" s="43">
        <f>K859</f>
        <v>42048</v>
      </c>
      <c r="K860" s="43">
        <f>J860+2</f>
        <v>42050</v>
      </c>
      <c r="L860" s="40" t="s">
        <v>11</v>
      </c>
      <c r="M860" s="48" t="s">
        <v>6218</v>
      </c>
      <c r="N860" s="40">
        <v>100</v>
      </c>
    </row>
    <row r="861" spans="1:15" hidden="1">
      <c r="A861" s="40" t="s">
        <v>6216</v>
      </c>
      <c r="B861" s="40" t="s">
        <v>108</v>
      </c>
      <c r="C861" s="48" t="s">
        <v>65</v>
      </c>
      <c r="D861" s="40" t="s">
        <v>24</v>
      </c>
      <c r="E861" s="40"/>
      <c r="F861" s="49" t="s">
        <v>6175</v>
      </c>
      <c r="G861" s="40" t="s">
        <v>8350</v>
      </c>
      <c r="H861" s="40" t="s">
        <v>7901</v>
      </c>
      <c r="I861" s="40" t="s">
        <v>7902</v>
      </c>
      <c r="J861" s="43">
        <f>K860</f>
        <v>42050</v>
      </c>
      <c r="K861" s="43">
        <f>J862</f>
        <v>42107</v>
      </c>
      <c r="L861" s="40" t="s">
        <v>11</v>
      </c>
      <c r="M861" s="48" t="s">
        <v>6218</v>
      </c>
      <c r="N861" s="40">
        <v>100</v>
      </c>
    </row>
    <row r="862" spans="1:15" hidden="1">
      <c r="A862" s="40" t="s">
        <v>6216</v>
      </c>
      <c r="B862" s="40" t="s">
        <v>108</v>
      </c>
      <c r="C862" s="48" t="s">
        <v>65</v>
      </c>
      <c r="D862" s="40" t="s">
        <v>24</v>
      </c>
      <c r="E862" s="40"/>
      <c r="F862" s="49" t="s">
        <v>6175</v>
      </c>
      <c r="G862" s="40" t="s">
        <v>8350</v>
      </c>
      <c r="H862" s="40" t="s">
        <v>7904</v>
      </c>
      <c r="I862" s="40" t="s">
        <v>7905</v>
      </c>
      <c r="J862" s="43">
        <f>K862-5</f>
        <v>42107</v>
      </c>
      <c r="K862" s="43">
        <f>J863</f>
        <v>42112</v>
      </c>
      <c r="L862" s="40" t="s">
        <v>11</v>
      </c>
      <c r="M862" s="48" t="s">
        <v>6218</v>
      </c>
      <c r="N862" s="40">
        <v>100</v>
      </c>
    </row>
    <row r="863" spans="1:15" hidden="1">
      <c r="A863" s="40" t="s">
        <v>6216</v>
      </c>
      <c r="B863" s="40" t="s">
        <v>108</v>
      </c>
      <c r="C863" s="48" t="s">
        <v>65</v>
      </c>
      <c r="D863" s="40" t="s">
        <v>24</v>
      </c>
      <c r="E863" s="40"/>
      <c r="F863" s="49" t="s">
        <v>6175</v>
      </c>
      <c r="G863" s="40" t="s">
        <v>8350</v>
      </c>
      <c r="H863" s="40" t="s">
        <v>7904</v>
      </c>
      <c r="I863" s="40" t="s">
        <v>8249</v>
      </c>
      <c r="J863" s="43">
        <f>K863-5</f>
        <v>42112</v>
      </c>
      <c r="K863" s="43">
        <f>J864</f>
        <v>42117</v>
      </c>
      <c r="L863" s="40" t="s">
        <v>11</v>
      </c>
      <c r="M863" s="48" t="s">
        <v>6218</v>
      </c>
      <c r="N863" s="40">
        <v>100</v>
      </c>
    </row>
    <row r="864" spans="1:15" hidden="1">
      <c r="A864" s="40" t="s">
        <v>6216</v>
      </c>
      <c r="B864" s="40" t="s">
        <v>108</v>
      </c>
      <c r="C864" s="48" t="s">
        <v>65</v>
      </c>
      <c r="D864" s="40" t="s">
        <v>24</v>
      </c>
      <c r="E864" s="40"/>
      <c r="F864" s="49" t="s">
        <v>6175</v>
      </c>
      <c r="G864" s="40" t="s">
        <v>8350</v>
      </c>
      <c r="H864" s="40" t="s">
        <v>7904</v>
      </c>
      <c r="I864" s="40" t="s">
        <v>7907</v>
      </c>
      <c r="J864" s="43">
        <f>K864-5</f>
        <v>42117</v>
      </c>
      <c r="K864" s="43">
        <f>J865</f>
        <v>42122</v>
      </c>
      <c r="L864" s="40" t="s">
        <v>11</v>
      </c>
      <c r="M864" s="48" t="s">
        <v>6218</v>
      </c>
      <c r="N864" s="40">
        <v>100</v>
      </c>
    </row>
    <row r="865" spans="1:15" hidden="1">
      <c r="A865" s="40" t="s">
        <v>6216</v>
      </c>
      <c r="B865" s="40" t="s">
        <v>108</v>
      </c>
      <c r="C865" s="48" t="s">
        <v>65</v>
      </c>
      <c r="D865" s="40" t="s">
        <v>24</v>
      </c>
      <c r="E865" s="40"/>
      <c r="F865" s="49" t="s">
        <v>6175</v>
      </c>
      <c r="G865" s="40" t="s">
        <v>8350</v>
      </c>
      <c r="H865" s="40" t="s">
        <v>7904</v>
      </c>
      <c r="I865" s="40" t="s">
        <v>8172</v>
      </c>
      <c r="J865" s="43">
        <f>K865-1</f>
        <v>42122</v>
      </c>
      <c r="K865" s="43">
        <f>J853</f>
        <v>42123</v>
      </c>
      <c r="L865" s="40" t="s">
        <v>11</v>
      </c>
      <c r="M865" s="48" t="s">
        <v>6218</v>
      </c>
      <c r="N865" s="40">
        <v>100</v>
      </c>
      <c r="O865" s="56" t="s">
        <v>17</v>
      </c>
    </row>
    <row r="866" spans="1:15" hidden="1">
      <c r="A866" s="49" t="s">
        <v>8351</v>
      </c>
      <c r="B866" s="49" t="s">
        <v>65</v>
      </c>
      <c r="C866" s="49" t="s">
        <v>65</v>
      </c>
      <c r="D866" s="45" t="s">
        <v>25</v>
      </c>
      <c r="E866" s="41"/>
      <c r="F866" s="49" t="s">
        <v>6175</v>
      </c>
      <c r="G866" s="49" t="s">
        <v>8352</v>
      </c>
      <c r="H866" s="41" t="s">
        <v>1048</v>
      </c>
      <c r="I866" s="41" t="s">
        <v>7888</v>
      </c>
      <c r="J866" s="41"/>
      <c r="K866" s="41"/>
      <c r="L866" s="49"/>
      <c r="M866" s="49"/>
      <c r="N866" s="49"/>
      <c r="O866" s="64"/>
    </row>
    <row r="867" spans="1:15" hidden="1">
      <c r="A867" s="49" t="s">
        <v>8351</v>
      </c>
      <c r="B867" s="49" t="s">
        <v>65</v>
      </c>
      <c r="C867" s="49" t="s">
        <v>65</v>
      </c>
      <c r="D867" s="45" t="s">
        <v>25</v>
      </c>
      <c r="E867" s="41"/>
      <c r="F867" s="49" t="s">
        <v>6175</v>
      </c>
      <c r="G867" s="49" t="s">
        <v>8352</v>
      </c>
      <c r="H867" s="41" t="s">
        <v>1048</v>
      </c>
      <c r="I867" s="41" t="s">
        <v>8244</v>
      </c>
      <c r="J867" s="42">
        <v>42064</v>
      </c>
      <c r="K867" s="41"/>
      <c r="L867" s="49"/>
      <c r="M867" s="49"/>
      <c r="N867" s="49"/>
      <c r="O867" s="64"/>
    </row>
    <row r="868" spans="1:15" hidden="1">
      <c r="A868" s="49" t="s">
        <v>8351</v>
      </c>
      <c r="B868" s="49" t="s">
        <v>65</v>
      </c>
      <c r="C868" s="49" t="s">
        <v>65</v>
      </c>
      <c r="D868" s="45" t="s">
        <v>25</v>
      </c>
      <c r="E868" s="41"/>
      <c r="F868" s="49" t="s">
        <v>6175</v>
      </c>
      <c r="G868" s="49" t="s">
        <v>8352</v>
      </c>
      <c r="H868" s="41" t="s">
        <v>1048</v>
      </c>
      <c r="I868" s="41" t="s">
        <v>7889</v>
      </c>
      <c r="J868" s="42">
        <v>42109</v>
      </c>
      <c r="K868" s="41"/>
      <c r="L868" s="49"/>
      <c r="M868" s="49"/>
      <c r="N868" s="49"/>
      <c r="O868" s="64"/>
    </row>
    <row r="869" spans="1:15" hidden="1">
      <c r="A869" s="49" t="s">
        <v>8351</v>
      </c>
      <c r="B869" s="49" t="s">
        <v>65</v>
      </c>
      <c r="C869" s="49" t="s">
        <v>65</v>
      </c>
      <c r="D869" s="45" t="s">
        <v>25</v>
      </c>
      <c r="E869" s="41"/>
      <c r="F869" s="49" t="s">
        <v>6175</v>
      </c>
      <c r="G869" s="49" t="s">
        <v>8352</v>
      </c>
      <c r="H869" s="41" t="s">
        <v>1048</v>
      </c>
      <c r="I869" s="41" t="s">
        <v>7890</v>
      </c>
      <c r="J869" s="42"/>
      <c r="K869" s="41"/>
      <c r="L869" s="49"/>
      <c r="M869" s="49"/>
      <c r="N869" s="49"/>
      <c r="O869" s="64"/>
    </row>
    <row r="870" spans="1:15" hidden="1">
      <c r="A870" s="49" t="s">
        <v>8351</v>
      </c>
      <c r="B870" s="49" t="s">
        <v>65</v>
      </c>
      <c r="C870" s="49" t="s">
        <v>65</v>
      </c>
      <c r="D870" s="45" t="s">
        <v>25</v>
      </c>
      <c r="E870" s="41"/>
      <c r="F870" s="49" t="s">
        <v>6175</v>
      </c>
      <c r="G870" s="49" t="s">
        <v>8352</v>
      </c>
      <c r="H870" s="41" t="s">
        <v>1048</v>
      </c>
      <c r="I870" s="41" t="s">
        <v>7891</v>
      </c>
      <c r="J870" s="42"/>
      <c r="K870" s="41"/>
      <c r="L870" s="49"/>
      <c r="M870" s="49"/>
      <c r="N870" s="49"/>
      <c r="O870" s="64"/>
    </row>
    <row r="871" spans="1:15" hidden="1">
      <c r="A871" s="49" t="s">
        <v>8351</v>
      </c>
      <c r="B871" s="49" t="s">
        <v>65</v>
      </c>
      <c r="C871" s="49" t="s">
        <v>65</v>
      </c>
      <c r="D871" s="45" t="s">
        <v>25</v>
      </c>
      <c r="E871" s="41"/>
      <c r="F871" s="49" t="s">
        <v>6175</v>
      </c>
      <c r="G871" s="49" t="s">
        <v>8352</v>
      </c>
      <c r="H871" s="41" t="s">
        <v>1048</v>
      </c>
      <c r="I871" s="41" t="s">
        <v>7892</v>
      </c>
      <c r="J871" s="42"/>
      <c r="K871" s="41"/>
      <c r="L871" s="49"/>
      <c r="M871" s="49"/>
      <c r="N871" s="49"/>
      <c r="O871" s="64"/>
    </row>
    <row r="872" spans="1:15" hidden="1">
      <c r="A872" s="49" t="s">
        <v>8351</v>
      </c>
      <c r="B872" s="49" t="s">
        <v>65</v>
      </c>
      <c r="C872" s="49" t="s">
        <v>65</v>
      </c>
      <c r="D872" s="45" t="s">
        <v>25</v>
      </c>
      <c r="E872" s="41"/>
      <c r="F872" s="49" t="s">
        <v>6175</v>
      </c>
      <c r="G872" s="49" t="s">
        <v>8352</v>
      </c>
      <c r="H872" s="41" t="s">
        <v>1048</v>
      </c>
      <c r="I872" s="41" t="s">
        <v>7893</v>
      </c>
      <c r="J872" s="41"/>
      <c r="K872" s="41"/>
      <c r="L872" s="49"/>
      <c r="M872" s="49"/>
      <c r="N872" s="49"/>
      <c r="O872" s="64"/>
    </row>
    <row r="873" spans="1:15" hidden="1">
      <c r="A873" s="49" t="s">
        <v>8351</v>
      </c>
      <c r="B873" s="49" t="s">
        <v>65</v>
      </c>
      <c r="C873" s="49" t="s">
        <v>65</v>
      </c>
      <c r="D873" s="45" t="s">
        <v>25</v>
      </c>
      <c r="E873" s="41"/>
      <c r="F873" s="49" t="s">
        <v>6175</v>
      </c>
      <c r="G873" s="49" t="s">
        <v>8352</v>
      </c>
      <c r="H873" s="41" t="s">
        <v>1048</v>
      </c>
      <c r="I873" s="41" t="s">
        <v>7894</v>
      </c>
      <c r="J873" s="42"/>
      <c r="K873" s="41"/>
      <c r="L873" s="49"/>
      <c r="M873" s="49"/>
      <c r="N873" s="49"/>
      <c r="O873" s="64"/>
    </row>
    <row r="874" spans="1:15" hidden="1">
      <c r="A874" s="48" t="s">
        <v>8351</v>
      </c>
      <c r="B874" s="48" t="s">
        <v>65</v>
      </c>
      <c r="C874" s="48" t="s">
        <v>65</v>
      </c>
      <c r="D874" s="45" t="s">
        <v>25</v>
      </c>
      <c r="E874" s="40"/>
      <c r="F874" s="49" t="s">
        <v>6175</v>
      </c>
      <c r="G874" s="48" t="s">
        <v>8352</v>
      </c>
      <c r="H874" s="40" t="s">
        <v>7895</v>
      </c>
      <c r="I874" s="40" t="s">
        <v>8245</v>
      </c>
      <c r="J874" s="43">
        <f>J867</f>
        <v>42064</v>
      </c>
      <c r="K874" s="43">
        <f>J874+10</f>
        <v>42074</v>
      </c>
      <c r="L874" s="48" t="s">
        <v>7</v>
      </c>
      <c r="M874" s="48" t="s">
        <v>94</v>
      </c>
      <c r="N874" s="40">
        <v>100</v>
      </c>
    </row>
    <row r="875" spans="1:15">
      <c r="A875" s="48" t="s">
        <v>8351</v>
      </c>
      <c r="B875" s="48" t="s">
        <v>65</v>
      </c>
      <c r="C875" s="48" t="s">
        <v>65</v>
      </c>
      <c r="D875" s="45" t="s">
        <v>25</v>
      </c>
      <c r="E875" s="40"/>
      <c r="F875" s="49" t="s">
        <v>6175</v>
      </c>
      <c r="G875" s="48" t="s">
        <v>8352</v>
      </c>
      <c r="H875" s="40" t="s">
        <v>7898</v>
      </c>
      <c r="I875" s="40" t="s">
        <v>8247</v>
      </c>
      <c r="J875" s="43">
        <f>K874</f>
        <v>42074</v>
      </c>
      <c r="K875" s="43">
        <f>J875+2</f>
        <v>42076</v>
      </c>
      <c r="L875" s="48" t="s">
        <v>7</v>
      </c>
      <c r="M875" s="48" t="s">
        <v>94</v>
      </c>
      <c r="N875" s="40">
        <v>100</v>
      </c>
    </row>
    <row r="876" spans="1:15" hidden="1">
      <c r="A876" s="48" t="s">
        <v>8351</v>
      </c>
      <c r="B876" s="48" t="s">
        <v>65</v>
      </c>
      <c r="C876" s="48" t="s">
        <v>65</v>
      </c>
      <c r="D876" s="45" t="s">
        <v>25</v>
      </c>
      <c r="E876" s="40"/>
      <c r="F876" s="49" t="s">
        <v>6175</v>
      </c>
      <c r="G876" s="48" t="s">
        <v>8352</v>
      </c>
      <c r="H876" s="40" t="s">
        <v>7901</v>
      </c>
      <c r="I876" s="40" t="s">
        <v>7902</v>
      </c>
      <c r="J876" s="43">
        <f>K875</f>
        <v>42076</v>
      </c>
      <c r="K876" s="43">
        <f>J877</f>
        <v>42093</v>
      </c>
      <c r="L876" s="48" t="s">
        <v>7</v>
      </c>
      <c r="M876" s="48" t="s">
        <v>94</v>
      </c>
      <c r="N876" s="40">
        <v>100</v>
      </c>
    </row>
    <row r="877" spans="1:15" hidden="1">
      <c r="A877" s="48" t="s">
        <v>8351</v>
      </c>
      <c r="B877" s="48" t="s">
        <v>65</v>
      </c>
      <c r="C877" s="48" t="s">
        <v>65</v>
      </c>
      <c r="D877" s="45" t="s">
        <v>25</v>
      </c>
      <c r="E877" s="40"/>
      <c r="F877" s="49" t="s">
        <v>6175</v>
      </c>
      <c r="G877" s="48" t="s">
        <v>8352</v>
      </c>
      <c r="H877" s="40" t="s">
        <v>7904</v>
      </c>
      <c r="I877" s="40" t="s">
        <v>7905</v>
      </c>
      <c r="J877" s="43">
        <f>K877-5</f>
        <v>42093</v>
      </c>
      <c r="K877" s="43">
        <f>J878</f>
        <v>42098</v>
      </c>
      <c r="L877" s="48" t="s">
        <v>7</v>
      </c>
      <c r="M877" s="48" t="s">
        <v>94</v>
      </c>
      <c r="N877" s="40">
        <v>100</v>
      </c>
    </row>
    <row r="878" spans="1:15" hidden="1">
      <c r="A878" s="48" t="s">
        <v>8351</v>
      </c>
      <c r="B878" s="48" t="s">
        <v>65</v>
      </c>
      <c r="C878" s="48" t="s">
        <v>65</v>
      </c>
      <c r="D878" s="45" t="s">
        <v>25</v>
      </c>
      <c r="E878" s="40"/>
      <c r="F878" s="49" t="s">
        <v>6175</v>
      </c>
      <c r="G878" s="48" t="s">
        <v>8352</v>
      </c>
      <c r="H878" s="40" t="s">
        <v>7904</v>
      </c>
      <c r="I878" s="40" t="s">
        <v>8249</v>
      </c>
      <c r="J878" s="43">
        <f>K878-5</f>
        <v>42098</v>
      </c>
      <c r="K878" s="43">
        <f>J879</f>
        <v>42103</v>
      </c>
      <c r="L878" s="48" t="s">
        <v>7</v>
      </c>
      <c r="M878" s="48" t="s">
        <v>94</v>
      </c>
      <c r="N878" s="40">
        <v>100</v>
      </c>
    </row>
    <row r="879" spans="1:15" hidden="1">
      <c r="A879" s="48" t="s">
        <v>8351</v>
      </c>
      <c r="B879" s="48" t="s">
        <v>65</v>
      </c>
      <c r="C879" s="48" t="s">
        <v>65</v>
      </c>
      <c r="D879" s="45" t="s">
        <v>25</v>
      </c>
      <c r="E879" s="40"/>
      <c r="F879" s="49" t="s">
        <v>6175</v>
      </c>
      <c r="G879" s="48" t="s">
        <v>8352</v>
      </c>
      <c r="H879" s="40" t="s">
        <v>7904</v>
      </c>
      <c r="I879" s="40" t="s">
        <v>7907</v>
      </c>
      <c r="J879" s="43">
        <f>K879-5</f>
        <v>42103</v>
      </c>
      <c r="K879" s="43">
        <f>J880</f>
        <v>42108</v>
      </c>
      <c r="L879" s="48" t="s">
        <v>7</v>
      </c>
      <c r="M879" s="48" t="s">
        <v>94</v>
      </c>
      <c r="N879" s="40">
        <v>100</v>
      </c>
    </row>
    <row r="880" spans="1:15" hidden="1">
      <c r="A880" s="48" t="s">
        <v>8351</v>
      </c>
      <c r="B880" s="48" t="s">
        <v>65</v>
      </c>
      <c r="C880" s="48" t="s">
        <v>65</v>
      </c>
      <c r="D880" s="45" t="s">
        <v>25</v>
      </c>
      <c r="E880" s="40"/>
      <c r="F880" s="49" t="s">
        <v>6175</v>
      </c>
      <c r="G880" s="48" t="s">
        <v>8352</v>
      </c>
      <c r="H880" s="40" t="s">
        <v>7904</v>
      </c>
      <c r="I880" s="40" t="s">
        <v>8172</v>
      </c>
      <c r="J880" s="43">
        <f>K880-1</f>
        <v>42108</v>
      </c>
      <c r="K880" s="43">
        <f>J868</f>
        <v>42109</v>
      </c>
      <c r="L880" s="48" t="s">
        <v>7</v>
      </c>
      <c r="M880" s="48" t="s">
        <v>94</v>
      </c>
      <c r="N880" s="40">
        <v>100</v>
      </c>
      <c r="O880" s="56" t="s">
        <v>17</v>
      </c>
    </row>
    <row r="881" spans="1:15" hidden="1">
      <c r="A881" s="49" t="s">
        <v>8351</v>
      </c>
      <c r="B881" s="49" t="s">
        <v>65</v>
      </c>
      <c r="C881" s="49" t="s">
        <v>65</v>
      </c>
      <c r="D881" s="45" t="s">
        <v>25</v>
      </c>
      <c r="E881" s="41"/>
      <c r="F881" s="49" t="s">
        <v>6175</v>
      </c>
      <c r="G881" s="49" t="s">
        <v>8353</v>
      </c>
      <c r="H881" s="41" t="s">
        <v>1048</v>
      </c>
      <c r="I881" s="41" t="s">
        <v>7888</v>
      </c>
      <c r="J881" s="41"/>
      <c r="K881" s="41"/>
      <c r="L881" s="49"/>
      <c r="M881" s="49"/>
      <c r="N881" s="49"/>
      <c r="O881" s="64"/>
    </row>
    <row r="882" spans="1:15" hidden="1">
      <c r="A882" s="49" t="s">
        <v>8351</v>
      </c>
      <c r="B882" s="49" t="s">
        <v>65</v>
      </c>
      <c r="C882" s="49" t="s">
        <v>65</v>
      </c>
      <c r="D882" s="45" t="s">
        <v>25</v>
      </c>
      <c r="E882" s="41"/>
      <c r="F882" s="49" t="s">
        <v>6175</v>
      </c>
      <c r="G882" s="49" t="s">
        <v>8353</v>
      </c>
      <c r="H882" s="41" t="s">
        <v>1048</v>
      </c>
      <c r="I882" s="41" t="s">
        <v>8244</v>
      </c>
      <c r="J882" s="42">
        <v>42064</v>
      </c>
      <c r="K882" s="41"/>
      <c r="L882" s="49"/>
      <c r="M882" s="49"/>
      <c r="N882" s="49"/>
      <c r="O882" s="64"/>
    </row>
    <row r="883" spans="1:15" hidden="1">
      <c r="A883" s="49" t="s">
        <v>8351</v>
      </c>
      <c r="B883" s="49" t="s">
        <v>65</v>
      </c>
      <c r="C883" s="49" t="s">
        <v>65</v>
      </c>
      <c r="D883" s="45" t="s">
        <v>25</v>
      </c>
      <c r="E883" s="41"/>
      <c r="F883" s="49" t="s">
        <v>6175</v>
      </c>
      <c r="G883" s="49" t="s">
        <v>8353</v>
      </c>
      <c r="H883" s="41" t="s">
        <v>1048</v>
      </c>
      <c r="I883" s="41" t="s">
        <v>7889</v>
      </c>
      <c r="J883" s="42">
        <v>42109</v>
      </c>
      <c r="K883" s="41"/>
      <c r="L883" s="49"/>
      <c r="M883" s="49"/>
      <c r="N883" s="49"/>
      <c r="O883" s="64"/>
    </row>
    <row r="884" spans="1:15" hidden="1">
      <c r="A884" s="49" t="s">
        <v>8351</v>
      </c>
      <c r="B884" s="49" t="s">
        <v>65</v>
      </c>
      <c r="C884" s="49" t="s">
        <v>65</v>
      </c>
      <c r="D884" s="45" t="s">
        <v>25</v>
      </c>
      <c r="E884" s="41"/>
      <c r="F884" s="49" t="s">
        <v>6175</v>
      </c>
      <c r="G884" s="49" t="s">
        <v>8353</v>
      </c>
      <c r="H884" s="41" t="s">
        <v>1048</v>
      </c>
      <c r="I884" s="41" t="s">
        <v>7890</v>
      </c>
      <c r="J884" s="42"/>
      <c r="K884" s="41"/>
      <c r="L884" s="49"/>
      <c r="M884" s="49"/>
      <c r="N884" s="49"/>
      <c r="O884" s="64"/>
    </row>
    <row r="885" spans="1:15" hidden="1">
      <c r="A885" s="49" t="s">
        <v>8351</v>
      </c>
      <c r="B885" s="49" t="s">
        <v>65</v>
      </c>
      <c r="C885" s="49" t="s">
        <v>65</v>
      </c>
      <c r="D885" s="45" t="s">
        <v>25</v>
      </c>
      <c r="E885" s="41"/>
      <c r="F885" s="49" t="s">
        <v>6175</v>
      </c>
      <c r="G885" s="49" t="s">
        <v>8353</v>
      </c>
      <c r="H885" s="41" t="s">
        <v>1048</v>
      </c>
      <c r="I885" s="41" t="s">
        <v>7891</v>
      </c>
      <c r="J885" s="42"/>
      <c r="K885" s="41"/>
      <c r="L885" s="49"/>
      <c r="M885" s="49"/>
      <c r="N885" s="49"/>
      <c r="O885" s="64"/>
    </row>
    <row r="886" spans="1:15" hidden="1">
      <c r="A886" s="49" t="s">
        <v>8351</v>
      </c>
      <c r="B886" s="49" t="s">
        <v>65</v>
      </c>
      <c r="C886" s="49" t="s">
        <v>65</v>
      </c>
      <c r="D886" s="45" t="s">
        <v>25</v>
      </c>
      <c r="E886" s="41"/>
      <c r="F886" s="49" t="s">
        <v>6175</v>
      </c>
      <c r="G886" s="49" t="s">
        <v>8353</v>
      </c>
      <c r="H886" s="41" t="s">
        <v>1048</v>
      </c>
      <c r="I886" s="41" t="s">
        <v>7892</v>
      </c>
      <c r="J886" s="42"/>
      <c r="K886" s="41"/>
      <c r="L886" s="49"/>
      <c r="M886" s="49"/>
      <c r="N886" s="49"/>
      <c r="O886" s="64"/>
    </row>
    <row r="887" spans="1:15" hidden="1">
      <c r="A887" s="49" t="s">
        <v>8351</v>
      </c>
      <c r="B887" s="49" t="s">
        <v>65</v>
      </c>
      <c r="C887" s="49" t="s">
        <v>65</v>
      </c>
      <c r="D887" s="45" t="s">
        <v>25</v>
      </c>
      <c r="E887" s="41"/>
      <c r="F887" s="49" t="s">
        <v>6175</v>
      </c>
      <c r="G887" s="49" t="s">
        <v>8353</v>
      </c>
      <c r="H887" s="41" t="s">
        <v>1048</v>
      </c>
      <c r="I887" s="41" t="s">
        <v>7893</v>
      </c>
      <c r="J887" s="41"/>
      <c r="K887" s="41"/>
      <c r="L887" s="49"/>
      <c r="M887" s="49"/>
      <c r="N887" s="49"/>
      <c r="O887" s="64"/>
    </row>
    <row r="888" spans="1:15" hidden="1">
      <c r="A888" s="49" t="s">
        <v>8351</v>
      </c>
      <c r="B888" s="49" t="s">
        <v>65</v>
      </c>
      <c r="C888" s="49" t="s">
        <v>65</v>
      </c>
      <c r="D888" s="45" t="s">
        <v>25</v>
      </c>
      <c r="E888" s="41"/>
      <c r="F888" s="49" t="s">
        <v>6175</v>
      </c>
      <c r="G888" s="49" t="s">
        <v>8353</v>
      </c>
      <c r="H888" s="41" t="s">
        <v>1048</v>
      </c>
      <c r="I888" s="41" t="s">
        <v>7894</v>
      </c>
      <c r="J888" s="42"/>
      <c r="K888" s="41"/>
      <c r="L888" s="49"/>
      <c r="M888" s="49"/>
      <c r="N888" s="49"/>
      <c r="O888" s="64"/>
    </row>
    <row r="889" spans="1:15" hidden="1">
      <c r="A889" s="48" t="s">
        <v>8351</v>
      </c>
      <c r="B889" s="48" t="s">
        <v>65</v>
      </c>
      <c r="C889" s="48" t="s">
        <v>65</v>
      </c>
      <c r="D889" s="45" t="s">
        <v>25</v>
      </c>
      <c r="E889" s="40"/>
      <c r="F889" s="49" t="s">
        <v>6175</v>
      </c>
      <c r="G889" s="48" t="s">
        <v>8353</v>
      </c>
      <c r="H889" s="40" t="s">
        <v>7895</v>
      </c>
      <c r="I889" s="40" t="s">
        <v>8245</v>
      </c>
      <c r="J889" s="43">
        <f>J882</f>
        <v>42064</v>
      </c>
      <c r="K889" s="43">
        <f>J889+10</f>
        <v>42074</v>
      </c>
      <c r="L889" s="48" t="s">
        <v>7</v>
      </c>
      <c r="M889" s="48" t="s">
        <v>94</v>
      </c>
      <c r="N889" s="40">
        <v>100</v>
      </c>
    </row>
    <row r="890" spans="1:15">
      <c r="A890" s="48" t="s">
        <v>8351</v>
      </c>
      <c r="B890" s="48" t="s">
        <v>65</v>
      </c>
      <c r="C890" s="48" t="s">
        <v>65</v>
      </c>
      <c r="D890" s="45" t="s">
        <v>25</v>
      </c>
      <c r="E890" s="40"/>
      <c r="F890" s="49" t="s">
        <v>6175</v>
      </c>
      <c r="G890" s="48" t="s">
        <v>8353</v>
      </c>
      <c r="H890" s="40" t="s">
        <v>7898</v>
      </c>
      <c r="I890" s="40" t="s">
        <v>8247</v>
      </c>
      <c r="J890" s="43">
        <f>K889</f>
        <v>42074</v>
      </c>
      <c r="K890" s="43">
        <f>J890+2</f>
        <v>42076</v>
      </c>
      <c r="L890" s="48" t="s">
        <v>7</v>
      </c>
      <c r="M890" s="48" t="s">
        <v>94</v>
      </c>
      <c r="N890" s="40">
        <v>100</v>
      </c>
    </row>
    <row r="891" spans="1:15" hidden="1">
      <c r="A891" s="48" t="s">
        <v>8351</v>
      </c>
      <c r="B891" s="48" t="s">
        <v>65</v>
      </c>
      <c r="C891" s="48" t="s">
        <v>65</v>
      </c>
      <c r="D891" s="45" t="s">
        <v>25</v>
      </c>
      <c r="E891" s="40"/>
      <c r="F891" s="49" t="s">
        <v>6175</v>
      </c>
      <c r="G891" s="48" t="s">
        <v>8353</v>
      </c>
      <c r="H891" s="40" t="s">
        <v>7901</v>
      </c>
      <c r="I891" s="40" t="s">
        <v>7902</v>
      </c>
      <c r="J891" s="43">
        <f>K890</f>
        <v>42076</v>
      </c>
      <c r="K891" s="43">
        <f>J892</f>
        <v>42093</v>
      </c>
      <c r="L891" s="48" t="s">
        <v>7</v>
      </c>
      <c r="M891" s="48" t="s">
        <v>94</v>
      </c>
      <c r="N891" s="40">
        <v>100</v>
      </c>
    </row>
    <row r="892" spans="1:15" hidden="1">
      <c r="A892" s="48" t="s">
        <v>8351</v>
      </c>
      <c r="B892" s="48" t="s">
        <v>65</v>
      </c>
      <c r="C892" s="48" t="s">
        <v>65</v>
      </c>
      <c r="D892" s="45" t="s">
        <v>25</v>
      </c>
      <c r="E892" s="40"/>
      <c r="F892" s="49" t="s">
        <v>6175</v>
      </c>
      <c r="G892" s="48" t="s">
        <v>8353</v>
      </c>
      <c r="H892" s="40" t="s">
        <v>7904</v>
      </c>
      <c r="I892" s="40" t="s">
        <v>7905</v>
      </c>
      <c r="J892" s="43">
        <f>K892-5</f>
        <v>42093</v>
      </c>
      <c r="K892" s="43">
        <f>J893</f>
        <v>42098</v>
      </c>
      <c r="L892" s="48" t="s">
        <v>7</v>
      </c>
      <c r="M892" s="48" t="s">
        <v>94</v>
      </c>
      <c r="N892" s="40">
        <v>100</v>
      </c>
    </row>
    <row r="893" spans="1:15" hidden="1">
      <c r="A893" s="48" t="s">
        <v>8351</v>
      </c>
      <c r="B893" s="48" t="s">
        <v>65</v>
      </c>
      <c r="C893" s="48" t="s">
        <v>65</v>
      </c>
      <c r="D893" s="45" t="s">
        <v>25</v>
      </c>
      <c r="E893" s="40"/>
      <c r="F893" s="49" t="s">
        <v>6175</v>
      </c>
      <c r="G893" s="48" t="s">
        <v>8353</v>
      </c>
      <c r="H893" s="40" t="s">
        <v>7904</v>
      </c>
      <c r="I893" s="40" t="s">
        <v>8249</v>
      </c>
      <c r="J893" s="43">
        <f>K893-5</f>
        <v>42098</v>
      </c>
      <c r="K893" s="43">
        <f>J894</f>
        <v>42103</v>
      </c>
      <c r="L893" s="48" t="s">
        <v>7</v>
      </c>
      <c r="M893" s="48" t="s">
        <v>94</v>
      </c>
      <c r="N893" s="40">
        <v>100</v>
      </c>
    </row>
    <row r="894" spans="1:15" hidden="1">
      <c r="A894" s="48" t="s">
        <v>8351</v>
      </c>
      <c r="B894" s="48" t="s">
        <v>65</v>
      </c>
      <c r="C894" s="48" t="s">
        <v>65</v>
      </c>
      <c r="D894" s="45" t="s">
        <v>25</v>
      </c>
      <c r="E894" s="40"/>
      <c r="F894" s="49" t="s">
        <v>6175</v>
      </c>
      <c r="G894" s="48" t="s">
        <v>8353</v>
      </c>
      <c r="H894" s="40" t="s">
        <v>7904</v>
      </c>
      <c r="I894" s="40" t="s">
        <v>7907</v>
      </c>
      <c r="J894" s="43">
        <f>K894-5</f>
        <v>42103</v>
      </c>
      <c r="K894" s="43">
        <f>J895</f>
        <v>42108</v>
      </c>
      <c r="L894" s="48" t="s">
        <v>7</v>
      </c>
      <c r="M894" s="48" t="s">
        <v>94</v>
      </c>
      <c r="N894" s="40">
        <v>100</v>
      </c>
    </row>
    <row r="895" spans="1:15" hidden="1">
      <c r="A895" s="48" t="s">
        <v>8351</v>
      </c>
      <c r="B895" s="48" t="s">
        <v>65</v>
      </c>
      <c r="C895" s="48" t="s">
        <v>65</v>
      </c>
      <c r="D895" s="45" t="s">
        <v>25</v>
      </c>
      <c r="E895" s="40"/>
      <c r="F895" s="49" t="s">
        <v>6175</v>
      </c>
      <c r="G895" s="48" t="s">
        <v>8353</v>
      </c>
      <c r="H895" s="40" t="s">
        <v>7904</v>
      </c>
      <c r="I895" s="40" t="s">
        <v>8172</v>
      </c>
      <c r="J895" s="43">
        <f>K895-1</f>
        <v>42108</v>
      </c>
      <c r="K895" s="43">
        <f>J883</f>
        <v>42109</v>
      </c>
      <c r="L895" s="48" t="s">
        <v>7</v>
      </c>
      <c r="M895" s="48" t="s">
        <v>94</v>
      </c>
      <c r="N895" s="40">
        <v>100</v>
      </c>
      <c r="O895" s="56" t="s">
        <v>17</v>
      </c>
    </row>
    <row r="896" spans="1:15" hidden="1">
      <c r="A896" s="55" t="s">
        <v>3450</v>
      </c>
      <c r="B896" s="49" t="s">
        <v>108</v>
      </c>
      <c r="C896" s="55" t="s">
        <v>76</v>
      </c>
      <c r="D896" s="49" t="s">
        <v>24</v>
      </c>
      <c r="F896" s="49" t="s">
        <v>6175</v>
      </c>
      <c r="G896" s="49" t="s">
        <v>8354</v>
      </c>
      <c r="H896" s="41" t="s">
        <v>1048</v>
      </c>
      <c r="I896" s="41" t="s">
        <v>7888</v>
      </c>
      <c r="J896" s="41"/>
      <c r="K896" s="40"/>
      <c r="L896" s="40"/>
      <c r="M896" s="40"/>
      <c r="O896" s="40"/>
    </row>
    <row r="897" spans="1:15" hidden="1">
      <c r="A897" s="55" t="s">
        <v>3450</v>
      </c>
      <c r="B897" s="49" t="s">
        <v>108</v>
      </c>
      <c r="C897" s="55" t="s">
        <v>76</v>
      </c>
      <c r="D897" s="49" t="s">
        <v>24</v>
      </c>
      <c r="F897" s="49" t="s">
        <v>6175</v>
      </c>
      <c r="G897" s="49" t="s">
        <v>8354</v>
      </c>
      <c r="H897" s="41" t="s">
        <v>1048</v>
      </c>
      <c r="I897" s="41" t="s">
        <v>8244</v>
      </c>
      <c r="J897" s="42">
        <v>42034</v>
      </c>
      <c r="K897" s="41"/>
      <c r="L897" s="41"/>
      <c r="M897" s="41"/>
      <c r="N897" s="49"/>
      <c r="O897" s="41"/>
    </row>
    <row r="898" spans="1:15" hidden="1">
      <c r="A898" s="55" t="s">
        <v>3450</v>
      </c>
      <c r="B898" s="49" t="s">
        <v>108</v>
      </c>
      <c r="C898" s="55" t="s">
        <v>76</v>
      </c>
      <c r="D898" s="49" t="s">
        <v>24</v>
      </c>
      <c r="F898" s="49" t="s">
        <v>6175</v>
      </c>
      <c r="G898" s="49" t="s">
        <v>8354</v>
      </c>
      <c r="H898" s="41" t="s">
        <v>1048</v>
      </c>
      <c r="I898" s="41" t="s">
        <v>7889</v>
      </c>
      <c r="J898" s="42">
        <v>42095</v>
      </c>
      <c r="K898" s="41"/>
      <c r="L898" s="41"/>
      <c r="M898" s="41"/>
      <c r="N898" s="49"/>
      <c r="O898" s="41"/>
    </row>
    <row r="899" spans="1:15" hidden="1">
      <c r="A899" s="55" t="s">
        <v>3450</v>
      </c>
      <c r="B899" s="49" t="s">
        <v>108</v>
      </c>
      <c r="C899" s="55" t="s">
        <v>76</v>
      </c>
      <c r="D899" s="49" t="s">
        <v>24</v>
      </c>
      <c r="F899" s="49" t="s">
        <v>6175</v>
      </c>
      <c r="G899" s="49" t="s">
        <v>8354</v>
      </c>
      <c r="H899" s="41" t="s">
        <v>1048</v>
      </c>
      <c r="I899" s="41" t="s">
        <v>7890</v>
      </c>
      <c r="J899" s="42">
        <v>42114</v>
      </c>
      <c r="K899" s="41"/>
      <c r="L899" s="41"/>
      <c r="M899" s="41"/>
      <c r="N899" s="49"/>
      <c r="O899" s="41"/>
    </row>
    <row r="900" spans="1:15" hidden="1">
      <c r="A900" s="55" t="s">
        <v>3450</v>
      </c>
      <c r="B900" s="49" t="s">
        <v>108</v>
      </c>
      <c r="C900" s="55" t="s">
        <v>76</v>
      </c>
      <c r="D900" s="49" t="s">
        <v>24</v>
      </c>
      <c r="F900" s="49" t="s">
        <v>6175</v>
      </c>
      <c r="G900" s="49" t="s">
        <v>8354</v>
      </c>
      <c r="H900" s="41" t="s">
        <v>1048</v>
      </c>
      <c r="I900" s="41" t="s">
        <v>7891</v>
      </c>
      <c r="J900" s="42">
        <v>42115</v>
      </c>
      <c r="K900" s="41"/>
      <c r="L900" s="41"/>
      <c r="M900" s="41"/>
      <c r="N900" s="49"/>
      <c r="O900" s="41"/>
    </row>
    <row r="901" spans="1:15" hidden="1">
      <c r="A901" s="55" t="s">
        <v>3450</v>
      </c>
      <c r="B901" s="49" t="s">
        <v>108</v>
      </c>
      <c r="C901" s="55" t="s">
        <v>76</v>
      </c>
      <c r="D901" s="49" t="s">
        <v>24</v>
      </c>
      <c r="F901" s="49" t="s">
        <v>6175</v>
      </c>
      <c r="G901" s="49" t="s">
        <v>8354</v>
      </c>
      <c r="H901" s="41" t="s">
        <v>1048</v>
      </c>
      <c r="I901" s="41" t="s">
        <v>7892</v>
      </c>
      <c r="J901" s="42"/>
      <c r="K901" s="41"/>
      <c r="L901" s="41"/>
      <c r="M901" s="41"/>
      <c r="N901" s="49"/>
      <c r="O901" s="41"/>
    </row>
    <row r="902" spans="1:15" hidden="1">
      <c r="A902" s="55" t="s">
        <v>3450</v>
      </c>
      <c r="B902" s="49" t="s">
        <v>108</v>
      </c>
      <c r="C902" s="55" t="s">
        <v>76</v>
      </c>
      <c r="D902" s="49" t="s">
        <v>24</v>
      </c>
      <c r="F902" s="49" t="s">
        <v>6175</v>
      </c>
      <c r="G902" s="49" t="s">
        <v>8354</v>
      </c>
      <c r="H902" s="41" t="s">
        <v>1048</v>
      </c>
      <c r="I902" s="41" t="s">
        <v>7893</v>
      </c>
      <c r="J902" s="41"/>
      <c r="K902" s="41"/>
      <c r="L902" s="41"/>
      <c r="M902" s="41"/>
      <c r="N902" s="49"/>
      <c r="O902" s="41"/>
    </row>
    <row r="903" spans="1:15" hidden="1">
      <c r="A903" s="55" t="s">
        <v>3450</v>
      </c>
      <c r="B903" s="49" t="s">
        <v>108</v>
      </c>
      <c r="C903" s="55" t="s">
        <v>76</v>
      </c>
      <c r="D903" s="49" t="s">
        <v>24</v>
      </c>
      <c r="F903" s="49" t="s">
        <v>6175</v>
      </c>
      <c r="G903" s="49" t="s">
        <v>8354</v>
      </c>
      <c r="H903" s="41" t="s">
        <v>1048</v>
      </c>
      <c r="I903" s="41" t="s">
        <v>7894</v>
      </c>
      <c r="J903" s="41"/>
      <c r="K903" s="41"/>
      <c r="L903" s="41"/>
      <c r="M903" s="41"/>
      <c r="N903" s="49"/>
      <c r="O903" s="41"/>
    </row>
    <row r="904" spans="1:15" hidden="1">
      <c r="A904" s="54" t="s">
        <v>3450</v>
      </c>
      <c r="B904" s="48" t="s">
        <v>108</v>
      </c>
      <c r="C904" s="54" t="s">
        <v>76</v>
      </c>
      <c r="D904" s="48" t="s">
        <v>24</v>
      </c>
      <c r="F904" s="49" t="s">
        <v>6175</v>
      </c>
      <c r="G904" s="48" t="s">
        <v>8354</v>
      </c>
      <c r="H904" s="40" t="s">
        <v>7895</v>
      </c>
      <c r="I904" s="40" t="s">
        <v>8245</v>
      </c>
      <c r="J904" s="43">
        <f>J897</f>
        <v>42034</v>
      </c>
      <c r="K904" s="43">
        <f>J904+10</f>
        <v>42044</v>
      </c>
      <c r="L904" s="40" t="s">
        <v>8173</v>
      </c>
      <c r="M904" s="48" t="s">
        <v>5488</v>
      </c>
      <c r="N904" s="40">
        <v>100</v>
      </c>
      <c r="O904" s="39"/>
    </row>
    <row r="905" spans="1:15">
      <c r="A905" s="54" t="s">
        <v>3450</v>
      </c>
      <c r="B905" s="48" t="s">
        <v>108</v>
      </c>
      <c r="C905" s="54" t="s">
        <v>76</v>
      </c>
      <c r="D905" s="48" t="s">
        <v>24</v>
      </c>
      <c r="F905" s="49" t="s">
        <v>6175</v>
      </c>
      <c r="G905" s="48" t="s">
        <v>8354</v>
      </c>
      <c r="H905" s="40" t="s">
        <v>7898</v>
      </c>
      <c r="I905" s="40" t="s">
        <v>8247</v>
      </c>
      <c r="J905" s="43">
        <f>K904</f>
        <v>42044</v>
      </c>
      <c r="K905" s="43">
        <f>J905+2</f>
        <v>42046</v>
      </c>
      <c r="L905" s="40" t="s">
        <v>8173</v>
      </c>
      <c r="M905" s="48" t="s">
        <v>149</v>
      </c>
      <c r="N905" s="40">
        <v>100</v>
      </c>
      <c r="O905" s="39"/>
    </row>
    <row r="906" spans="1:15" hidden="1">
      <c r="A906" s="54" t="s">
        <v>3450</v>
      </c>
      <c r="B906" s="48" t="s">
        <v>108</v>
      </c>
      <c r="C906" s="54" t="s">
        <v>76</v>
      </c>
      <c r="D906" s="48" t="s">
        <v>24</v>
      </c>
      <c r="F906" s="49" t="s">
        <v>6175</v>
      </c>
      <c r="G906" s="48" t="s">
        <v>8354</v>
      </c>
      <c r="H906" s="40" t="s">
        <v>7901</v>
      </c>
      <c r="I906" s="40" t="s">
        <v>7902</v>
      </c>
      <c r="J906" s="43">
        <f>K905</f>
        <v>42046</v>
      </c>
      <c r="K906" s="43">
        <f>J907</f>
        <v>42079</v>
      </c>
      <c r="L906" s="40" t="s">
        <v>8173</v>
      </c>
      <c r="M906" s="48" t="s">
        <v>5488</v>
      </c>
      <c r="N906" s="40">
        <v>100</v>
      </c>
      <c r="O906" s="39" t="s">
        <v>8263</v>
      </c>
    </row>
    <row r="907" spans="1:15" hidden="1">
      <c r="A907" s="54" t="s">
        <v>3450</v>
      </c>
      <c r="B907" s="48" t="s">
        <v>108</v>
      </c>
      <c r="C907" s="54" t="s">
        <v>76</v>
      </c>
      <c r="D907" s="48" t="s">
        <v>24</v>
      </c>
      <c r="F907" s="49" t="s">
        <v>6175</v>
      </c>
      <c r="G907" s="48" t="s">
        <v>8354</v>
      </c>
      <c r="H907" s="40" t="s">
        <v>7904</v>
      </c>
      <c r="I907" s="40" t="s">
        <v>7905</v>
      </c>
      <c r="J907" s="43">
        <f>K907-5</f>
        <v>42079</v>
      </c>
      <c r="K907" s="43">
        <f>J908</f>
        <v>42084</v>
      </c>
      <c r="L907" s="40" t="s">
        <v>8173</v>
      </c>
      <c r="M907" s="48" t="s">
        <v>5488</v>
      </c>
      <c r="N907" s="40">
        <v>100</v>
      </c>
      <c r="O907" s="40"/>
    </row>
    <row r="908" spans="1:15" hidden="1">
      <c r="A908" s="54" t="s">
        <v>3450</v>
      </c>
      <c r="B908" s="48" t="s">
        <v>108</v>
      </c>
      <c r="C908" s="54" t="s">
        <v>76</v>
      </c>
      <c r="D908" s="48" t="s">
        <v>24</v>
      </c>
      <c r="F908" s="49" t="s">
        <v>6175</v>
      </c>
      <c r="G908" s="48" t="s">
        <v>8354</v>
      </c>
      <c r="H908" s="40" t="s">
        <v>7904</v>
      </c>
      <c r="I908" s="40" t="s">
        <v>8249</v>
      </c>
      <c r="J908" s="43">
        <f>K908-5</f>
        <v>42084</v>
      </c>
      <c r="K908" s="43">
        <f>J909</f>
        <v>42089</v>
      </c>
      <c r="L908" s="40" t="s">
        <v>8173</v>
      </c>
      <c r="M908" s="48" t="s">
        <v>5488</v>
      </c>
      <c r="N908" s="40">
        <v>100</v>
      </c>
      <c r="O908" s="40"/>
    </row>
    <row r="909" spans="1:15" hidden="1">
      <c r="A909" s="54" t="s">
        <v>3450</v>
      </c>
      <c r="B909" s="48" t="s">
        <v>108</v>
      </c>
      <c r="C909" s="54" t="s">
        <v>76</v>
      </c>
      <c r="D909" s="48" t="s">
        <v>24</v>
      </c>
      <c r="F909" s="49" t="s">
        <v>6175</v>
      </c>
      <c r="G909" s="48" t="s">
        <v>8354</v>
      </c>
      <c r="H909" s="40" t="s">
        <v>7904</v>
      </c>
      <c r="I909" s="40" t="s">
        <v>7907</v>
      </c>
      <c r="J909" s="43">
        <f>K909-5</f>
        <v>42089</v>
      </c>
      <c r="K909" s="43">
        <f>J910</f>
        <v>42094</v>
      </c>
      <c r="L909" s="40" t="s">
        <v>8173</v>
      </c>
      <c r="M909" s="48" t="s">
        <v>5488</v>
      </c>
      <c r="N909" s="40">
        <v>100</v>
      </c>
      <c r="O909" s="40"/>
    </row>
    <row r="910" spans="1:15" hidden="1">
      <c r="A910" s="54" t="s">
        <v>3450</v>
      </c>
      <c r="B910" s="48" t="s">
        <v>108</v>
      </c>
      <c r="C910" s="54" t="s">
        <v>76</v>
      </c>
      <c r="D910" s="48" t="s">
        <v>24</v>
      </c>
      <c r="F910" s="49" t="s">
        <v>6175</v>
      </c>
      <c r="G910" s="48" t="s">
        <v>8354</v>
      </c>
      <c r="H910" s="40" t="s">
        <v>7904</v>
      </c>
      <c r="I910" s="40" t="s">
        <v>8172</v>
      </c>
      <c r="J910" s="43">
        <f>K910-1</f>
        <v>42094</v>
      </c>
      <c r="K910" s="43">
        <f>J898</f>
        <v>42095</v>
      </c>
      <c r="L910" s="40" t="s">
        <v>8173</v>
      </c>
      <c r="M910" s="48" t="s">
        <v>5488</v>
      </c>
      <c r="N910" s="40">
        <v>100</v>
      </c>
      <c r="O910" s="56" t="s">
        <v>17</v>
      </c>
    </row>
    <row r="911" spans="1:15" hidden="1">
      <c r="A911" s="55" t="s">
        <v>3450</v>
      </c>
      <c r="B911" s="49" t="s">
        <v>108</v>
      </c>
      <c r="C911" s="55" t="s">
        <v>76</v>
      </c>
      <c r="D911" s="49" t="s">
        <v>24</v>
      </c>
      <c r="F911" s="49" t="s">
        <v>6175</v>
      </c>
      <c r="G911" s="49" t="s">
        <v>8355</v>
      </c>
      <c r="H911" s="41" t="s">
        <v>1048</v>
      </c>
      <c r="I911" s="41" t="s">
        <v>7888</v>
      </c>
      <c r="J911" s="41"/>
      <c r="K911" s="40"/>
      <c r="L911" s="40"/>
      <c r="M911" s="40"/>
      <c r="O911" s="40"/>
    </row>
    <row r="912" spans="1:15" hidden="1">
      <c r="A912" s="55" t="s">
        <v>3450</v>
      </c>
      <c r="B912" s="49" t="s">
        <v>108</v>
      </c>
      <c r="C912" s="55" t="s">
        <v>76</v>
      </c>
      <c r="D912" s="49" t="s">
        <v>24</v>
      </c>
      <c r="F912" s="49" t="s">
        <v>6175</v>
      </c>
      <c r="G912" s="49" t="s">
        <v>8355</v>
      </c>
      <c r="H912" s="41" t="s">
        <v>1048</v>
      </c>
      <c r="I912" s="41" t="s">
        <v>8244</v>
      </c>
      <c r="J912" s="42">
        <v>42034</v>
      </c>
      <c r="K912" s="41"/>
      <c r="L912" s="41"/>
      <c r="M912" s="41"/>
      <c r="N912" s="49"/>
      <c r="O912" s="41"/>
    </row>
    <row r="913" spans="1:15" hidden="1">
      <c r="A913" s="55" t="s">
        <v>3450</v>
      </c>
      <c r="B913" s="49" t="s">
        <v>108</v>
      </c>
      <c r="C913" s="55" t="s">
        <v>76</v>
      </c>
      <c r="D913" s="49" t="s">
        <v>24</v>
      </c>
      <c r="F913" s="49" t="s">
        <v>6175</v>
      </c>
      <c r="G913" s="49" t="s">
        <v>8355</v>
      </c>
      <c r="H913" s="41" t="s">
        <v>1048</v>
      </c>
      <c r="I913" s="41" t="s">
        <v>7889</v>
      </c>
      <c r="J913" s="42">
        <v>42095</v>
      </c>
      <c r="K913" s="41"/>
      <c r="L913" s="41"/>
      <c r="M913" s="41"/>
      <c r="N913" s="49"/>
      <c r="O913" s="41"/>
    </row>
    <row r="914" spans="1:15" hidden="1">
      <c r="A914" s="55" t="s">
        <v>3450</v>
      </c>
      <c r="B914" s="49" t="s">
        <v>108</v>
      </c>
      <c r="C914" s="55" t="s">
        <v>76</v>
      </c>
      <c r="D914" s="49" t="s">
        <v>24</v>
      </c>
      <c r="F914" s="49" t="s">
        <v>6175</v>
      </c>
      <c r="G914" s="49" t="s">
        <v>8355</v>
      </c>
      <c r="H914" s="41" t="s">
        <v>1048</v>
      </c>
      <c r="I914" s="41" t="s">
        <v>7890</v>
      </c>
      <c r="J914" s="42">
        <v>42114</v>
      </c>
      <c r="K914" s="41"/>
      <c r="L914" s="41"/>
      <c r="M914" s="41"/>
      <c r="N914" s="49"/>
      <c r="O914" s="41"/>
    </row>
    <row r="915" spans="1:15" hidden="1">
      <c r="A915" s="55" t="s">
        <v>3450</v>
      </c>
      <c r="B915" s="49" t="s">
        <v>108</v>
      </c>
      <c r="C915" s="55" t="s">
        <v>76</v>
      </c>
      <c r="D915" s="49" t="s">
        <v>24</v>
      </c>
      <c r="F915" s="49" t="s">
        <v>6175</v>
      </c>
      <c r="G915" s="49" t="s">
        <v>8355</v>
      </c>
      <c r="H915" s="41" t="s">
        <v>1048</v>
      </c>
      <c r="I915" s="41" t="s">
        <v>7891</v>
      </c>
      <c r="J915" s="42">
        <v>42115</v>
      </c>
      <c r="K915" s="41"/>
      <c r="L915" s="41"/>
      <c r="M915" s="41"/>
      <c r="N915" s="49"/>
      <c r="O915" s="41"/>
    </row>
    <row r="916" spans="1:15" hidden="1">
      <c r="A916" s="55" t="s">
        <v>3450</v>
      </c>
      <c r="B916" s="49" t="s">
        <v>108</v>
      </c>
      <c r="C916" s="55" t="s">
        <v>76</v>
      </c>
      <c r="D916" s="49" t="s">
        <v>24</v>
      </c>
      <c r="F916" s="49" t="s">
        <v>6175</v>
      </c>
      <c r="G916" s="49" t="s">
        <v>8355</v>
      </c>
      <c r="H916" s="41" t="s">
        <v>1048</v>
      </c>
      <c r="I916" s="41" t="s">
        <v>7892</v>
      </c>
      <c r="J916" s="42"/>
      <c r="K916" s="41"/>
      <c r="L916" s="41"/>
      <c r="M916" s="41"/>
      <c r="N916" s="49"/>
      <c r="O916" s="41"/>
    </row>
    <row r="917" spans="1:15" hidden="1">
      <c r="A917" s="55" t="s">
        <v>3450</v>
      </c>
      <c r="B917" s="49" t="s">
        <v>108</v>
      </c>
      <c r="C917" s="55" t="s">
        <v>76</v>
      </c>
      <c r="D917" s="49" t="s">
        <v>24</v>
      </c>
      <c r="F917" s="49" t="s">
        <v>6175</v>
      </c>
      <c r="G917" s="49" t="s">
        <v>8355</v>
      </c>
      <c r="H917" s="41" t="s">
        <v>1048</v>
      </c>
      <c r="I917" s="41" t="s">
        <v>7893</v>
      </c>
      <c r="J917" s="41"/>
      <c r="K917" s="41"/>
      <c r="L917" s="41"/>
      <c r="M917" s="41"/>
      <c r="N917" s="49"/>
      <c r="O917" s="41"/>
    </row>
    <row r="918" spans="1:15" hidden="1">
      <c r="A918" s="55" t="s">
        <v>3450</v>
      </c>
      <c r="B918" s="49" t="s">
        <v>108</v>
      </c>
      <c r="C918" s="55" t="s">
        <v>76</v>
      </c>
      <c r="D918" s="49" t="s">
        <v>24</v>
      </c>
      <c r="F918" s="49" t="s">
        <v>6175</v>
      </c>
      <c r="G918" s="49" t="s">
        <v>8355</v>
      </c>
      <c r="H918" s="41" t="s">
        <v>1048</v>
      </c>
      <c r="I918" s="41" t="s">
        <v>7894</v>
      </c>
      <c r="J918" s="41"/>
      <c r="K918" s="41"/>
      <c r="L918" s="41"/>
      <c r="M918" s="41"/>
      <c r="N918" s="49"/>
      <c r="O918" s="41"/>
    </row>
    <row r="919" spans="1:15" hidden="1">
      <c r="A919" s="54" t="s">
        <v>3450</v>
      </c>
      <c r="B919" s="48" t="s">
        <v>108</v>
      </c>
      <c r="C919" s="54" t="s">
        <v>76</v>
      </c>
      <c r="D919" s="48" t="s">
        <v>24</v>
      </c>
      <c r="F919" s="49" t="s">
        <v>6175</v>
      </c>
      <c r="G919" s="48" t="s">
        <v>8355</v>
      </c>
      <c r="H919" s="40" t="s">
        <v>7895</v>
      </c>
      <c r="I919" s="40" t="s">
        <v>8245</v>
      </c>
      <c r="J919" s="43">
        <f>J912</f>
        <v>42034</v>
      </c>
      <c r="K919" s="43">
        <f>J919+10</f>
        <v>42044</v>
      </c>
      <c r="L919" s="40" t="s">
        <v>8173</v>
      </c>
      <c r="M919" s="48" t="s">
        <v>5488</v>
      </c>
      <c r="N919" s="40">
        <v>100</v>
      </c>
      <c r="O919" s="39"/>
    </row>
    <row r="920" spans="1:15">
      <c r="A920" s="54" t="s">
        <v>3450</v>
      </c>
      <c r="B920" s="48" t="s">
        <v>108</v>
      </c>
      <c r="C920" s="54" t="s">
        <v>76</v>
      </c>
      <c r="D920" s="48" t="s">
        <v>24</v>
      </c>
      <c r="F920" s="49" t="s">
        <v>6175</v>
      </c>
      <c r="G920" s="48" t="s">
        <v>8355</v>
      </c>
      <c r="H920" s="40" t="s">
        <v>7898</v>
      </c>
      <c r="I920" s="40" t="s">
        <v>8247</v>
      </c>
      <c r="J920" s="43">
        <f>K919</f>
        <v>42044</v>
      </c>
      <c r="K920" s="43">
        <f>J920+2</f>
        <v>42046</v>
      </c>
      <c r="L920" s="40" t="s">
        <v>8173</v>
      </c>
      <c r="M920" s="48" t="s">
        <v>149</v>
      </c>
      <c r="N920" s="40">
        <v>100</v>
      </c>
      <c r="O920" s="39"/>
    </row>
    <row r="921" spans="1:15" hidden="1">
      <c r="A921" s="54" t="s">
        <v>3450</v>
      </c>
      <c r="B921" s="48" t="s">
        <v>108</v>
      </c>
      <c r="C921" s="54" t="s">
        <v>76</v>
      </c>
      <c r="D921" s="48" t="s">
        <v>24</v>
      </c>
      <c r="F921" s="49" t="s">
        <v>6175</v>
      </c>
      <c r="G921" s="48" t="s">
        <v>8355</v>
      </c>
      <c r="H921" s="40" t="s">
        <v>7901</v>
      </c>
      <c r="I921" s="40" t="s">
        <v>7902</v>
      </c>
      <c r="J921" s="43">
        <f>K920</f>
        <v>42046</v>
      </c>
      <c r="K921" s="43">
        <f>J922</f>
        <v>42079</v>
      </c>
      <c r="L921" s="40" t="s">
        <v>8173</v>
      </c>
      <c r="M921" s="48" t="s">
        <v>5488</v>
      </c>
      <c r="N921" s="40">
        <v>100</v>
      </c>
      <c r="O921" s="39" t="s">
        <v>7917</v>
      </c>
    </row>
    <row r="922" spans="1:15" hidden="1">
      <c r="A922" s="54" t="s">
        <v>3450</v>
      </c>
      <c r="B922" s="48" t="s">
        <v>108</v>
      </c>
      <c r="C922" s="54" t="s">
        <v>76</v>
      </c>
      <c r="D922" s="48" t="s">
        <v>24</v>
      </c>
      <c r="F922" s="49" t="s">
        <v>6175</v>
      </c>
      <c r="G922" s="48" t="s">
        <v>8355</v>
      </c>
      <c r="H922" s="40" t="s">
        <v>7904</v>
      </c>
      <c r="I922" s="40" t="s">
        <v>7905</v>
      </c>
      <c r="J922" s="43">
        <f>K922-5</f>
        <v>42079</v>
      </c>
      <c r="K922" s="43">
        <f>J923</f>
        <v>42084</v>
      </c>
      <c r="L922" s="40" t="s">
        <v>8173</v>
      </c>
      <c r="M922" s="48" t="s">
        <v>5488</v>
      </c>
      <c r="N922" s="40">
        <v>100</v>
      </c>
      <c r="O922" s="40"/>
    </row>
    <row r="923" spans="1:15" hidden="1">
      <c r="A923" s="54" t="s">
        <v>3450</v>
      </c>
      <c r="B923" s="48" t="s">
        <v>108</v>
      </c>
      <c r="C923" s="54" t="s">
        <v>76</v>
      </c>
      <c r="D923" s="48" t="s">
        <v>24</v>
      </c>
      <c r="F923" s="49" t="s">
        <v>6175</v>
      </c>
      <c r="G923" s="48" t="s">
        <v>8355</v>
      </c>
      <c r="H923" s="40" t="s">
        <v>7904</v>
      </c>
      <c r="I923" s="40" t="s">
        <v>8249</v>
      </c>
      <c r="J923" s="43">
        <f>K923-5</f>
        <v>42084</v>
      </c>
      <c r="K923" s="43">
        <f>J924</f>
        <v>42089</v>
      </c>
      <c r="L923" s="40" t="s">
        <v>8173</v>
      </c>
      <c r="M923" s="48" t="s">
        <v>5488</v>
      </c>
      <c r="N923" s="40">
        <v>100</v>
      </c>
      <c r="O923" s="40"/>
    </row>
    <row r="924" spans="1:15" hidden="1">
      <c r="A924" s="54" t="s">
        <v>3450</v>
      </c>
      <c r="B924" s="48" t="s">
        <v>108</v>
      </c>
      <c r="C924" s="54" t="s">
        <v>76</v>
      </c>
      <c r="D924" s="48" t="s">
        <v>24</v>
      </c>
      <c r="F924" s="49" t="s">
        <v>6175</v>
      </c>
      <c r="G924" s="48" t="s">
        <v>8355</v>
      </c>
      <c r="H924" s="40" t="s">
        <v>7904</v>
      </c>
      <c r="I924" s="40" t="s">
        <v>7907</v>
      </c>
      <c r="J924" s="43">
        <f>K924-5</f>
        <v>42089</v>
      </c>
      <c r="K924" s="43">
        <f>J925</f>
        <v>42094</v>
      </c>
      <c r="L924" s="40" t="s">
        <v>8173</v>
      </c>
      <c r="M924" s="48" t="s">
        <v>5488</v>
      </c>
      <c r="N924" s="40">
        <v>100</v>
      </c>
      <c r="O924" s="40"/>
    </row>
    <row r="925" spans="1:15" hidden="1">
      <c r="A925" s="54" t="s">
        <v>3450</v>
      </c>
      <c r="B925" s="48" t="s">
        <v>108</v>
      </c>
      <c r="C925" s="54" t="s">
        <v>76</v>
      </c>
      <c r="D925" s="48" t="s">
        <v>24</v>
      </c>
      <c r="F925" s="49" t="s">
        <v>6175</v>
      </c>
      <c r="G925" s="48" t="s">
        <v>8355</v>
      </c>
      <c r="H925" s="40" t="s">
        <v>7904</v>
      </c>
      <c r="I925" s="40" t="s">
        <v>8172</v>
      </c>
      <c r="J925" s="43">
        <f>K925-1</f>
        <v>42094</v>
      </c>
      <c r="K925" s="43">
        <f>J913</f>
        <v>42095</v>
      </c>
      <c r="L925" s="40" t="s">
        <v>8173</v>
      </c>
      <c r="M925" s="48" t="s">
        <v>5488</v>
      </c>
      <c r="N925" s="40">
        <v>100</v>
      </c>
      <c r="O925" s="56" t="s">
        <v>17</v>
      </c>
    </row>
    <row r="926" spans="1:15" hidden="1">
      <c r="A926" s="49" t="s">
        <v>8356</v>
      </c>
      <c r="B926" s="47" t="s">
        <v>65</v>
      </c>
      <c r="C926" s="47" t="s">
        <v>65</v>
      </c>
      <c r="D926" s="48" t="s">
        <v>25</v>
      </c>
      <c r="F926" s="49" t="s">
        <v>6175</v>
      </c>
      <c r="G926" s="49" t="s">
        <v>8357</v>
      </c>
      <c r="H926" s="41" t="s">
        <v>1048</v>
      </c>
      <c r="I926" s="41" t="s">
        <v>7888</v>
      </c>
      <c r="J926" s="41"/>
      <c r="K926" s="40"/>
    </row>
    <row r="927" spans="1:15" hidden="1">
      <c r="A927" s="49" t="s">
        <v>8356</v>
      </c>
      <c r="B927" s="47" t="s">
        <v>65</v>
      </c>
      <c r="C927" s="47" t="s">
        <v>65</v>
      </c>
      <c r="D927" s="48" t="s">
        <v>25</v>
      </c>
      <c r="F927" s="49" t="s">
        <v>6175</v>
      </c>
      <c r="G927" s="49" t="s">
        <v>8357</v>
      </c>
      <c r="H927" s="41" t="s">
        <v>1048</v>
      </c>
      <c r="I927" s="41" t="s">
        <v>8244</v>
      </c>
      <c r="J927" s="42">
        <v>41988</v>
      </c>
      <c r="K927" s="40"/>
    </row>
    <row r="928" spans="1:15" hidden="1">
      <c r="A928" s="49" t="s">
        <v>8356</v>
      </c>
      <c r="B928" s="47" t="s">
        <v>65</v>
      </c>
      <c r="C928" s="47" t="s">
        <v>65</v>
      </c>
      <c r="D928" s="48" t="s">
        <v>25</v>
      </c>
      <c r="F928" s="49" t="s">
        <v>6175</v>
      </c>
      <c r="G928" s="49" t="s">
        <v>8357</v>
      </c>
      <c r="H928" s="41" t="s">
        <v>1048</v>
      </c>
      <c r="I928" s="41" t="s">
        <v>7889</v>
      </c>
      <c r="J928" s="42">
        <v>42077</v>
      </c>
      <c r="K928" s="40"/>
    </row>
    <row r="929" spans="1:15" hidden="1">
      <c r="A929" s="49" t="s">
        <v>8356</v>
      </c>
      <c r="B929" s="47" t="s">
        <v>65</v>
      </c>
      <c r="C929" s="47" t="s">
        <v>65</v>
      </c>
      <c r="D929" s="48" t="s">
        <v>25</v>
      </c>
      <c r="F929" s="49" t="s">
        <v>6175</v>
      </c>
      <c r="G929" s="49" t="s">
        <v>8357</v>
      </c>
      <c r="H929" s="41" t="s">
        <v>1048</v>
      </c>
      <c r="I929" s="41" t="s">
        <v>7890</v>
      </c>
      <c r="J929" s="42"/>
      <c r="K929" s="40"/>
    </row>
    <row r="930" spans="1:15" hidden="1">
      <c r="A930" s="49" t="s">
        <v>8356</v>
      </c>
      <c r="B930" s="47" t="s">
        <v>65</v>
      </c>
      <c r="C930" s="47" t="s">
        <v>65</v>
      </c>
      <c r="D930" s="48" t="s">
        <v>25</v>
      </c>
      <c r="F930" s="49" t="s">
        <v>6175</v>
      </c>
      <c r="G930" s="49" t="s">
        <v>8357</v>
      </c>
      <c r="H930" s="41" t="s">
        <v>1048</v>
      </c>
      <c r="I930" s="41" t="s">
        <v>7891</v>
      </c>
      <c r="J930" s="42">
        <v>42153</v>
      </c>
      <c r="K930" s="40"/>
    </row>
    <row r="931" spans="1:15" hidden="1">
      <c r="A931" s="49" t="s">
        <v>8356</v>
      </c>
      <c r="B931" s="47" t="s">
        <v>65</v>
      </c>
      <c r="C931" s="47" t="s">
        <v>65</v>
      </c>
      <c r="D931" s="48" t="s">
        <v>25</v>
      </c>
      <c r="F931" s="49" t="s">
        <v>6175</v>
      </c>
      <c r="G931" s="49" t="s">
        <v>8357</v>
      </c>
      <c r="H931" s="41" t="s">
        <v>1048</v>
      </c>
      <c r="I931" s="41" t="s">
        <v>7892</v>
      </c>
      <c r="J931" s="41"/>
      <c r="K931" s="40"/>
    </row>
    <row r="932" spans="1:15" hidden="1">
      <c r="A932" s="49" t="s">
        <v>8356</v>
      </c>
      <c r="B932" s="47" t="s">
        <v>65</v>
      </c>
      <c r="C932" s="47" t="s">
        <v>65</v>
      </c>
      <c r="D932" s="48" t="s">
        <v>25</v>
      </c>
      <c r="F932" s="49" t="s">
        <v>6175</v>
      </c>
      <c r="G932" s="49" t="s">
        <v>8357</v>
      </c>
      <c r="H932" s="41" t="s">
        <v>1048</v>
      </c>
      <c r="I932" s="41" t="s">
        <v>7893</v>
      </c>
      <c r="J932" s="41"/>
      <c r="K932" s="40"/>
    </row>
    <row r="933" spans="1:15" hidden="1">
      <c r="A933" s="49" t="s">
        <v>8356</v>
      </c>
      <c r="B933" s="47" t="s">
        <v>65</v>
      </c>
      <c r="C933" s="47" t="s">
        <v>65</v>
      </c>
      <c r="D933" s="48" t="s">
        <v>25</v>
      </c>
      <c r="F933" s="49" t="s">
        <v>6175</v>
      </c>
      <c r="G933" s="49" t="s">
        <v>8357</v>
      </c>
      <c r="H933" s="41" t="s">
        <v>1048</v>
      </c>
      <c r="I933" s="41" t="s">
        <v>7894</v>
      </c>
      <c r="J933" s="41"/>
      <c r="K933" s="40"/>
    </row>
    <row r="934" spans="1:15" hidden="1">
      <c r="A934" s="48" t="s">
        <v>8356</v>
      </c>
      <c r="B934" s="46" t="s">
        <v>65</v>
      </c>
      <c r="C934" s="46" t="s">
        <v>65</v>
      </c>
      <c r="D934" s="48" t="s">
        <v>25</v>
      </c>
      <c r="F934" s="49" t="s">
        <v>6175</v>
      </c>
      <c r="G934" s="48" t="s">
        <v>8357</v>
      </c>
      <c r="H934" s="40" t="s">
        <v>7895</v>
      </c>
      <c r="I934" s="40" t="s">
        <v>8245</v>
      </c>
      <c r="J934" s="43">
        <f>J927</f>
        <v>41988</v>
      </c>
      <c r="K934" s="43">
        <f>J934+10</f>
        <v>41998</v>
      </c>
      <c r="L934" s="40" t="s">
        <v>7</v>
      </c>
      <c r="M934" s="48" t="s">
        <v>6142</v>
      </c>
      <c r="N934" s="40">
        <v>100</v>
      </c>
      <c r="O934" s="39"/>
    </row>
    <row r="935" spans="1:15">
      <c r="A935" s="48" t="s">
        <v>8356</v>
      </c>
      <c r="B935" s="46" t="s">
        <v>65</v>
      </c>
      <c r="C935" s="46" t="s">
        <v>65</v>
      </c>
      <c r="D935" s="48" t="s">
        <v>25</v>
      </c>
      <c r="F935" s="49" t="s">
        <v>6175</v>
      </c>
      <c r="G935" s="48" t="s">
        <v>8357</v>
      </c>
      <c r="H935" s="40" t="s">
        <v>7898</v>
      </c>
      <c r="I935" s="40" t="s">
        <v>8247</v>
      </c>
      <c r="J935" s="43">
        <f>K934</f>
        <v>41998</v>
      </c>
      <c r="K935" s="43">
        <f>J935+2</f>
        <v>42000</v>
      </c>
      <c r="L935" s="40" t="s">
        <v>7</v>
      </c>
      <c r="M935" s="48" t="s">
        <v>6142</v>
      </c>
      <c r="N935" s="40">
        <v>100</v>
      </c>
      <c r="O935" s="39"/>
    </row>
    <row r="936" spans="1:15" hidden="1">
      <c r="A936" s="48" t="s">
        <v>8356</v>
      </c>
      <c r="B936" s="46" t="s">
        <v>65</v>
      </c>
      <c r="C936" s="46" t="s">
        <v>65</v>
      </c>
      <c r="D936" s="48" t="s">
        <v>25</v>
      </c>
      <c r="F936" s="49" t="s">
        <v>6175</v>
      </c>
      <c r="G936" s="48" t="s">
        <v>8357</v>
      </c>
      <c r="H936" s="40" t="s">
        <v>7901</v>
      </c>
      <c r="I936" s="40" t="s">
        <v>7902</v>
      </c>
      <c r="J936" s="43">
        <f>K935</f>
        <v>42000</v>
      </c>
      <c r="K936" s="43">
        <f>J937</f>
        <v>42061</v>
      </c>
      <c r="L936" s="40" t="s">
        <v>7</v>
      </c>
      <c r="M936" s="48" t="s">
        <v>6142</v>
      </c>
      <c r="N936" s="40">
        <v>100</v>
      </c>
      <c r="O936" s="39"/>
    </row>
    <row r="937" spans="1:15" hidden="1">
      <c r="A937" s="48" t="s">
        <v>8356</v>
      </c>
      <c r="B937" s="46" t="s">
        <v>65</v>
      </c>
      <c r="C937" s="46" t="s">
        <v>65</v>
      </c>
      <c r="D937" s="48" t="s">
        <v>25</v>
      </c>
      <c r="F937" s="49" t="s">
        <v>6175</v>
      </c>
      <c r="G937" s="48" t="s">
        <v>8357</v>
      </c>
      <c r="H937" s="40" t="s">
        <v>7904</v>
      </c>
      <c r="I937" s="40" t="s">
        <v>7905</v>
      </c>
      <c r="J937" s="43">
        <f>K937-5</f>
        <v>42061</v>
      </c>
      <c r="K937" s="43">
        <f>J938</f>
        <v>42066</v>
      </c>
      <c r="L937" s="40" t="s">
        <v>7</v>
      </c>
      <c r="M937" s="48" t="s">
        <v>6142</v>
      </c>
      <c r="N937" s="40">
        <v>100</v>
      </c>
      <c r="O937" s="39"/>
    </row>
    <row r="938" spans="1:15" hidden="1">
      <c r="A938" s="48" t="s">
        <v>8356</v>
      </c>
      <c r="B938" s="46" t="s">
        <v>65</v>
      </c>
      <c r="C938" s="46" t="s">
        <v>65</v>
      </c>
      <c r="D938" s="48" t="s">
        <v>25</v>
      </c>
      <c r="F938" s="49" t="s">
        <v>6175</v>
      </c>
      <c r="G938" s="48" t="s">
        <v>8357</v>
      </c>
      <c r="H938" s="40" t="s">
        <v>7904</v>
      </c>
      <c r="I938" s="40" t="s">
        <v>8249</v>
      </c>
      <c r="J938" s="43">
        <f>K938-5</f>
        <v>42066</v>
      </c>
      <c r="K938" s="43">
        <f>J939</f>
        <v>42071</v>
      </c>
      <c r="L938" s="40" t="s">
        <v>7</v>
      </c>
      <c r="M938" s="48" t="s">
        <v>6142</v>
      </c>
      <c r="N938" s="40">
        <v>100</v>
      </c>
      <c r="O938" s="39"/>
    </row>
    <row r="939" spans="1:15" hidden="1">
      <c r="A939" s="48" t="s">
        <v>8356</v>
      </c>
      <c r="B939" s="46" t="s">
        <v>65</v>
      </c>
      <c r="C939" s="46" t="s">
        <v>65</v>
      </c>
      <c r="D939" s="48" t="s">
        <v>25</v>
      </c>
      <c r="F939" s="49" t="s">
        <v>6175</v>
      </c>
      <c r="G939" s="48" t="s">
        <v>8357</v>
      </c>
      <c r="H939" s="40" t="s">
        <v>7904</v>
      </c>
      <c r="I939" s="40" t="s">
        <v>7907</v>
      </c>
      <c r="J939" s="43">
        <f>K939-5</f>
        <v>42071</v>
      </c>
      <c r="K939" s="43">
        <f>J940</f>
        <v>42076</v>
      </c>
      <c r="L939" s="40" t="s">
        <v>7</v>
      </c>
      <c r="M939" s="48" t="s">
        <v>6142</v>
      </c>
      <c r="N939" s="40">
        <v>100</v>
      </c>
      <c r="O939" s="39"/>
    </row>
    <row r="940" spans="1:15" hidden="1">
      <c r="A940" s="48" t="s">
        <v>8356</v>
      </c>
      <c r="B940" s="46" t="s">
        <v>65</v>
      </c>
      <c r="C940" s="46" t="s">
        <v>65</v>
      </c>
      <c r="D940" s="48" t="s">
        <v>25</v>
      </c>
      <c r="F940" s="49" t="s">
        <v>6175</v>
      </c>
      <c r="G940" s="48" t="s">
        <v>8357</v>
      </c>
      <c r="H940" s="40" t="s">
        <v>7904</v>
      </c>
      <c r="I940" s="40" t="s">
        <v>8172</v>
      </c>
      <c r="J940" s="43">
        <f>K940-1</f>
        <v>42076</v>
      </c>
      <c r="K940" s="43">
        <f>J928</f>
        <v>42077</v>
      </c>
      <c r="L940" s="40" t="s">
        <v>7</v>
      </c>
      <c r="M940" s="48" t="s">
        <v>6142</v>
      </c>
      <c r="N940" s="40">
        <v>100</v>
      </c>
      <c r="O940" s="56" t="s">
        <v>17</v>
      </c>
    </row>
    <row r="941" spans="1:15" hidden="1">
      <c r="A941" s="41" t="s">
        <v>8358</v>
      </c>
      <c r="B941" s="49" t="s">
        <v>108</v>
      </c>
      <c r="C941" s="49" t="s">
        <v>65</v>
      </c>
      <c r="D941" s="40" t="s">
        <v>24</v>
      </c>
      <c r="E941" s="40"/>
      <c r="F941" s="49" t="s">
        <v>6175</v>
      </c>
      <c r="G941" s="41" t="s">
        <v>8359</v>
      </c>
      <c r="H941" s="41" t="s">
        <v>1048</v>
      </c>
      <c r="I941" s="41" t="s">
        <v>7888</v>
      </c>
      <c r="J941" s="41"/>
      <c r="K941" s="40"/>
      <c r="L941" s="40"/>
      <c r="M941" s="40"/>
    </row>
    <row r="942" spans="1:15" hidden="1">
      <c r="A942" s="41" t="s">
        <v>8358</v>
      </c>
      <c r="B942" s="49" t="s">
        <v>108</v>
      </c>
      <c r="C942" s="49" t="s">
        <v>65</v>
      </c>
      <c r="D942" s="40" t="s">
        <v>24</v>
      </c>
      <c r="E942" s="40"/>
      <c r="F942" s="49" t="s">
        <v>6175</v>
      </c>
      <c r="G942" s="41" t="s">
        <v>8359</v>
      </c>
      <c r="H942" s="41" t="s">
        <v>1048</v>
      </c>
      <c r="I942" s="41" t="s">
        <v>8244</v>
      </c>
      <c r="J942" s="59">
        <v>41939</v>
      </c>
      <c r="K942" s="40"/>
      <c r="L942" s="40"/>
      <c r="M942" s="40"/>
    </row>
    <row r="943" spans="1:15" hidden="1">
      <c r="A943" s="41" t="s">
        <v>8358</v>
      </c>
      <c r="B943" s="49" t="s">
        <v>108</v>
      </c>
      <c r="C943" s="49" t="s">
        <v>65</v>
      </c>
      <c r="D943" s="40" t="s">
        <v>24</v>
      </c>
      <c r="E943" s="40"/>
      <c r="F943" s="49" t="s">
        <v>6175</v>
      </c>
      <c r="G943" s="41" t="s">
        <v>8359</v>
      </c>
      <c r="H943" s="41" t="s">
        <v>1048</v>
      </c>
      <c r="I943" s="41" t="s">
        <v>7889</v>
      </c>
      <c r="J943" s="59">
        <v>42055</v>
      </c>
      <c r="K943" s="40"/>
      <c r="L943" s="40"/>
      <c r="M943" s="40"/>
    </row>
    <row r="944" spans="1:15" hidden="1">
      <c r="A944" s="41" t="s">
        <v>8358</v>
      </c>
      <c r="B944" s="49" t="s">
        <v>108</v>
      </c>
      <c r="C944" s="49" t="s">
        <v>65</v>
      </c>
      <c r="D944" s="40" t="s">
        <v>24</v>
      </c>
      <c r="E944" s="40"/>
      <c r="F944" s="49" t="s">
        <v>6175</v>
      </c>
      <c r="G944" s="41" t="s">
        <v>8359</v>
      </c>
      <c r="H944" s="41" t="s">
        <v>1048</v>
      </c>
      <c r="I944" s="41" t="s">
        <v>7890</v>
      </c>
      <c r="J944" s="42">
        <v>42109</v>
      </c>
      <c r="K944" s="40"/>
      <c r="L944" s="40"/>
      <c r="M944" s="40"/>
    </row>
    <row r="945" spans="1:15" hidden="1">
      <c r="A945" s="41" t="s">
        <v>8358</v>
      </c>
      <c r="B945" s="49" t="s">
        <v>108</v>
      </c>
      <c r="C945" s="49" t="s">
        <v>65</v>
      </c>
      <c r="D945" s="40" t="s">
        <v>24</v>
      </c>
      <c r="E945" s="40"/>
      <c r="F945" s="49" t="s">
        <v>6175</v>
      </c>
      <c r="G945" s="41" t="s">
        <v>8359</v>
      </c>
      <c r="H945" s="41" t="s">
        <v>1048</v>
      </c>
      <c r="I945" s="41" t="s">
        <v>7891</v>
      </c>
      <c r="J945" s="42">
        <v>42151</v>
      </c>
      <c r="K945" s="40"/>
      <c r="L945" s="40"/>
      <c r="M945" s="40"/>
    </row>
    <row r="946" spans="1:15" hidden="1">
      <c r="A946" s="41" t="s">
        <v>8358</v>
      </c>
      <c r="B946" s="49" t="s">
        <v>108</v>
      </c>
      <c r="C946" s="49" t="s">
        <v>65</v>
      </c>
      <c r="D946" s="40" t="s">
        <v>24</v>
      </c>
      <c r="E946" s="40"/>
      <c r="F946" s="49" t="s">
        <v>6175</v>
      </c>
      <c r="G946" s="41" t="s">
        <v>8359</v>
      </c>
      <c r="H946" s="41" t="s">
        <v>1048</v>
      </c>
      <c r="I946" s="41" t="s">
        <v>7892</v>
      </c>
      <c r="J946" s="59"/>
      <c r="K946" s="40"/>
      <c r="L946" s="40"/>
      <c r="M946" s="40"/>
    </row>
    <row r="947" spans="1:15" hidden="1">
      <c r="A947" s="41" t="s">
        <v>8358</v>
      </c>
      <c r="B947" s="49" t="s">
        <v>108</v>
      </c>
      <c r="C947" s="49" t="s">
        <v>65</v>
      </c>
      <c r="D947" s="40" t="s">
        <v>24</v>
      </c>
      <c r="E947" s="40"/>
      <c r="F947" s="49" t="s">
        <v>6175</v>
      </c>
      <c r="G947" s="41" t="s">
        <v>8359</v>
      </c>
      <c r="H947" s="41" t="s">
        <v>1048</v>
      </c>
      <c r="I947" s="41" t="s">
        <v>7893</v>
      </c>
      <c r="J947" s="42"/>
      <c r="K947" s="40"/>
      <c r="L947" s="40"/>
      <c r="M947" s="40"/>
    </row>
    <row r="948" spans="1:15" hidden="1">
      <c r="A948" s="41" t="s">
        <v>8358</v>
      </c>
      <c r="B948" s="49" t="s">
        <v>108</v>
      </c>
      <c r="C948" s="49" t="s">
        <v>65</v>
      </c>
      <c r="D948" s="40" t="s">
        <v>24</v>
      </c>
      <c r="E948" s="40"/>
      <c r="F948" s="49" t="s">
        <v>6175</v>
      </c>
      <c r="G948" s="41" t="s">
        <v>8359</v>
      </c>
      <c r="H948" s="41" t="s">
        <v>1048</v>
      </c>
      <c r="I948" s="41" t="s">
        <v>7894</v>
      </c>
      <c r="J948" s="41"/>
      <c r="K948" s="40"/>
      <c r="L948" s="40"/>
      <c r="M948" s="40"/>
    </row>
    <row r="949" spans="1:15" hidden="1">
      <c r="A949" s="40" t="s">
        <v>8358</v>
      </c>
      <c r="B949" s="49" t="s">
        <v>108</v>
      </c>
      <c r="C949" s="49" t="s">
        <v>65</v>
      </c>
      <c r="D949" s="40" t="s">
        <v>24</v>
      </c>
      <c r="E949" s="40"/>
      <c r="F949" s="49" t="s">
        <v>6175</v>
      </c>
      <c r="G949" s="40" t="s">
        <v>8359</v>
      </c>
      <c r="H949" s="40" t="s">
        <v>7895</v>
      </c>
      <c r="I949" s="40" t="s">
        <v>8245</v>
      </c>
      <c r="J949" s="43">
        <f>J942</f>
        <v>41939</v>
      </c>
      <c r="K949" s="43">
        <f>J949+10</f>
        <v>41949</v>
      </c>
      <c r="L949" s="40" t="s">
        <v>7</v>
      </c>
      <c r="M949" s="48" t="s">
        <v>6142</v>
      </c>
      <c r="N949" s="40">
        <v>100</v>
      </c>
    </row>
    <row r="950" spans="1:15">
      <c r="A950" s="40" t="s">
        <v>8358</v>
      </c>
      <c r="B950" s="49" t="s">
        <v>108</v>
      </c>
      <c r="C950" s="49" t="s">
        <v>65</v>
      </c>
      <c r="D950" s="40" t="s">
        <v>24</v>
      </c>
      <c r="E950" s="40"/>
      <c r="F950" s="49" t="s">
        <v>6175</v>
      </c>
      <c r="G950" s="40" t="s">
        <v>8359</v>
      </c>
      <c r="H950" s="40" t="s">
        <v>7898</v>
      </c>
      <c r="I950" s="40" t="s">
        <v>8247</v>
      </c>
      <c r="J950" s="43">
        <f>K949</f>
        <v>41949</v>
      </c>
      <c r="K950" s="43">
        <f>J950+2</f>
        <v>41951</v>
      </c>
      <c r="L950" s="40" t="s">
        <v>7</v>
      </c>
      <c r="M950" s="48" t="s">
        <v>6142</v>
      </c>
      <c r="N950" s="40">
        <v>100</v>
      </c>
    </row>
    <row r="951" spans="1:15" hidden="1">
      <c r="A951" s="40" t="s">
        <v>8358</v>
      </c>
      <c r="B951" s="49" t="s">
        <v>108</v>
      </c>
      <c r="C951" s="49" t="s">
        <v>65</v>
      </c>
      <c r="D951" s="40" t="s">
        <v>24</v>
      </c>
      <c r="E951" s="40"/>
      <c r="F951" s="49" t="s">
        <v>6175</v>
      </c>
      <c r="G951" s="40" t="s">
        <v>8359</v>
      </c>
      <c r="H951" s="40" t="s">
        <v>7901</v>
      </c>
      <c r="I951" s="40" t="s">
        <v>7902</v>
      </c>
      <c r="J951" s="43">
        <f>K950</f>
        <v>41951</v>
      </c>
      <c r="K951" s="43">
        <f>J952</f>
        <v>42039</v>
      </c>
      <c r="L951" s="40" t="s">
        <v>7</v>
      </c>
      <c r="M951" s="48" t="s">
        <v>6142</v>
      </c>
      <c r="N951" s="40">
        <v>100</v>
      </c>
    </row>
    <row r="952" spans="1:15" hidden="1">
      <c r="A952" s="40" t="s">
        <v>8358</v>
      </c>
      <c r="B952" s="49" t="s">
        <v>108</v>
      </c>
      <c r="C952" s="49" t="s">
        <v>65</v>
      </c>
      <c r="D952" s="40" t="s">
        <v>24</v>
      </c>
      <c r="E952" s="40"/>
      <c r="F952" s="49" t="s">
        <v>6175</v>
      </c>
      <c r="G952" s="40" t="s">
        <v>8359</v>
      </c>
      <c r="H952" s="40" t="s">
        <v>7904</v>
      </c>
      <c r="I952" s="40" t="s">
        <v>7905</v>
      </c>
      <c r="J952" s="43">
        <f>K952-5</f>
        <v>42039</v>
      </c>
      <c r="K952" s="43">
        <f>J953</f>
        <v>42044</v>
      </c>
      <c r="L952" s="40" t="s">
        <v>7</v>
      </c>
      <c r="M952" s="48" t="s">
        <v>6142</v>
      </c>
      <c r="N952" s="40">
        <v>100</v>
      </c>
    </row>
    <row r="953" spans="1:15" hidden="1">
      <c r="A953" s="40" t="s">
        <v>8358</v>
      </c>
      <c r="B953" s="49" t="s">
        <v>108</v>
      </c>
      <c r="C953" s="49" t="s">
        <v>65</v>
      </c>
      <c r="D953" s="40" t="s">
        <v>24</v>
      </c>
      <c r="E953" s="40"/>
      <c r="F953" s="49" t="s">
        <v>6175</v>
      </c>
      <c r="G953" s="40" t="s">
        <v>8359</v>
      </c>
      <c r="H953" s="40" t="s">
        <v>7904</v>
      </c>
      <c r="I953" s="40" t="s">
        <v>8249</v>
      </c>
      <c r="J953" s="43">
        <f>K953-5</f>
        <v>42044</v>
      </c>
      <c r="K953" s="43">
        <f>J954</f>
        <v>42049</v>
      </c>
      <c r="L953" s="40" t="s">
        <v>7</v>
      </c>
      <c r="M953" s="48" t="s">
        <v>6142</v>
      </c>
      <c r="N953" s="40">
        <v>100</v>
      </c>
    </row>
    <row r="954" spans="1:15" hidden="1">
      <c r="A954" s="40" t="s">
        <v>8358</v>
      </c>
      <c r="B954" s="49" t="s">
        <v>108</v>
      </c>
      <c r="C954" s="49" t="s">
        <v>65</v>
      </c>
      <c r="D954" s="40" t="s">
        <v>24</v>
      </c>
      <c r="E954" s="40"/>
      <c r="F954" s="49" t="s">
        <v>6175</v>
      </c>
      <c r="G954" s="40" t="s">
        <v>8359</v>
      </c>
      <c r="H954" s="40" t="s">
        <v>7904</v>
      </c>
      <c r="I954" s="40" t="s">
        <v>7907</v>
      </c>
      <c r="J954" s="43">
        <f>K954-5</f>
        <v>42049</v>
      </c>
      <c r="K954" s="43">
        <f>J955</f>
        <v>42054</v>
      </c>
      <c r="L954" s="40" t="s">
        <v>7</v>
      </c>
      <c r="M954" s="48" t="s">
        <v>6142</v>
      </c>
      <c r="N954" s="40">
        <v>100</v>
      </c>
    </row>
    <row r="955" spans="1:15" hidden="1">
      <c r="A955" s="40" t="s">
        <v>8358</v>
      </c>
      <c r="B955" s="49" t="s">
        <v>108</v>
      </c>
      <c r="C955" s="49" t="s">
        <v>65</v>
      </c>
      <c r="D955" s="40" t="s">
        <v>24</v>
      </c>
      <c r="E955" s="40"/>
      <c r="F955" s="49" t="s">
        <v>6175</v>
      </c>
      <c r="G955" s="40" t="s">
        <v>8359</v>
      </c>
      <c r="H955" s="40" t="s">
        <v>7904</v>
      </c>
      <c r="I955" s="40" t="s">
        <v>8172</v>
      </c>
      <c r="J955" s="43">
        <f>K955-1</f>
        <v>42054</v>
      </c>
      <c r="K955" s="43">
        <f>J943</f>
        <v>42055</v>
      </c>
      <c r="L955" s="40" t="s">
        <v>7</v>
      </c>
      <c r="M955" s="48" t="s">
        <v>6142</v>
      </c>
      <c r="N955" s="40">
        <v>100</v>
      </c>
      <c r="O955" s="56" t="s">
        <v>17</v>
      </c>
    </row>
    <row r="956" spans="1:15" hidden="1">
      <c r="A956" s="41" t="s">
        <v>8360</v>
      </c>
      <c r="B956" s="41" t="s">
        <v>108</v>
      </c>
      <c r="C956" s="47" t="s">
        <v>65</v>
      </c>
      <c r="D956" s="49" t="s">
        <v>24</v>
      </c>
      <c r="E956" s="49"/>
      <c r="F956" s="49" t="s">
        <v>6175</v>
      </c>
      <c r="G956" s="41" t="s">
        <v>8361</v>
      </c>
      <c r="H956" s="41" t="s">
        <v>1048</v>
      </c>
      <c r="I956" s="41" t="s">
        <v>7888</v>
      </c>
      <c r="J956" s="41"/>
      <c r="K956" s="40"/>
      <c r="L956" s="40"/>
      <c r="M956" s="40"/>
    </row>
    <row r="957" spans="1:15" hidden="1">
      <c r="A957" s="41" t="s">
        <v>8360</v>
      </c>
      <c r="B957" s="41" t="s">
        <v>108</v>
      </c>
      <c r="C957" s="47" t="s">
        <v>65</v>
      </c>
      <c r="D957" s="49" t="s">
        <v>24</v>
      </c>
      <c r="E957" s="49"/>
      <c r="F957" s="49" t="s">
        <v>6175</v>
      </c>
      <c r="G957" s="41" t="s">
        <v>8361</v>
      </c>
      <c r="H957" s="41" t="s">
        <v>1048</v>
      </c>
      <c r="I957" s="41" t="s">
        <v>8244</v>
      </c>
      <c r="J957" s="59">
        <v>41944</v>
      </c>
      <c r="K957" s="40"/>
      <c r="L957" s="40"/>
      <c r="M957" s="40"/>
    </row>
    <row r="958" spans="1:15" hidden="1">
      <c r="A958" s="41" t="s">
        <v>8360</v>
      </c>
      <c r="B958" s="41" t="s">
        <v>108</v>
      </c>
      <c r="C958" s="47" t="s">
        <v>65</v>
      </c>
      <c r="D958" s="49" t="s">
        <v>24</v>
      </c>
      <c r="E958" s="49"/>
      <c r="F958" s="49" t="s">
        <v>6175</v>
      </c>
      <c r="G958" s="41" t="s">
        <v>8361</v>
      </c>
      <c r="H958" s="41" t="s">
        <v>1048</v>
      </c>
      <c r="I958" s="41" t="s">
        <v>7889</v>
      </c>
      <c r="J958" s="59">
        <v>42093</v>
      </c>
      <c r="K958" s="40" t="s">
        <v>8309</v>
      </c>
      <c r="L958" s="40"/>
      <c r="M958" s="40"/>
    </row>
    <row r="959" spans="1:15" hidden="1">
      <c r="A959" s="41" t="s">
        <v>8360</v>
      </c>
      <c r="B959" s="41" t="s">
        <v>108</v>
      </c>
      <c r="C959" s="47" t="s">
        <v>65</v>
      </c>
      <c r="D959" s="49" t="s">
        <v>24</v>
      </c>
      <c r="E959" s="49"/>
      <c r="F959" s="49" t="s">
        <v>6175</v>
      </c>
      <c r="G959" s="41" t="s">
        <v>8361</v>
      </c>
      <c r="H959" s="41" t="s">
        <v>1048</v>
      </c>
      <c r="I959" s="41" t="s">
        <v>7890</v>
      </c>
      <c r="J959" s="41"/>
      <c r="K959" s="40"/>
      <c r="L959" s="40"/>
      <c r="M959" s="40"/>
    </row>
    <row r="960" spans="1:15" hidden="1">
      <c r="A960" s="41" t="s">
        <v>8360</v>
      </c>
      <c r="B960" s="41" t="s">
        <v>108</v>
      </c>
      <c r="C960" s="47" t="s">
        <v>65</v>
      </c>
      <c r="D960" s="49" t="s">
        <v>24</v>
      </c>
      <c r="E960" s="49"/>
      <c r="F960" s="49" t="s">
        <v>6175</v>
      </c>
      <c r="G960" s="41" t="s">
        <v>8361</v>
      </c>
      <c r="H960" s="41" t="s">
        <v>1048</v>
      </c>
      <c r="I960" s="41" t="s">
        <v>7891</v>
      </c>
      <c r="J960" s="41"/>
      <c r="K960" s="40"/>
      <c r="L960" s="40"/>
      <c r="M960" s="40"/>
    </row>
    <row r="961" spans="1:15" hidden="1">
      <c r="A961" s="41" t="s">
        <v>8360</v>
      </c>
      <c r="B961" s="41" t="s">
        <v>108</v>
      </c>
      <c r="C961" s="47" t="s">
        <v>65</v>
      </c>
      <c r="D961" s="49" t="s">
        <v>24</v>
      </c>
      <c r="E961" s="49"/>
      <c r="F961" s="49" t="s">
        <v>6175</v>
      </c>
      <c r="G961" s="41" t="s">
        <v>8361</v>
      </c>
      <c r="H961" s="41" t="s">
        <v>1048</v>
      </c>
      <c r="I961" s="41" t="s">
        <v>7892</v>
      </c>
      <c r="J961" s="59">
        <v>42156</v>
      </c>
      <c r="K961" s="40"/>
      <c r="L961" s="40"/>
      <c r="M961" s="40"/>
    </row>
    <row r="962" spans="1:15" hidden="1">
      <c r="A962" s="41" t="s">
        <v>8360</v>
      </c>
      <c r="B962" s="41" t="s">
        <v>108</v>
      </c>
      <c r="C962" s="47" t="s">
        <v>65</v>
      </c>
      <c r="D962" s="49" t="s">
        <v>24</v>
      </c>
      <c r="E962" s="49"/>
      <c r="F962" s="49" t="s">
        <v>6175</v>
      </c>
      <c r="G962" s="41" t="s">
        <v>8361</v>
      </c>
      <c r="H962" s="41" t="s">
        <v>1048</v>
      </c>
      <c r="I962" s="41" t="s">
        <v>7893</v>
      </c>
      <c r="J962" s="41"/>
      <c r="K962" s="40"/>
      <c r="L962" s="40"/>
      <c r="M962" s="40"/>
    </row>
    <row r="963" spans="1:15" hidden="1">
      <c r="A963" s="41" t="s">
        <v>8360</v>
      </c>
      <c r="B963" s="41" t="s">
        <v>108</v>
      </c>
      <c r="C963" s="47" t="s">
        <v>65</v>
      </c>
      <c r="D963" s="49" t="s">
        <v>24</v>
      </c>
      <c r="E963" s="49"/>
      <c r="F963" s="49" t="s">
        <v>6175</v>
      </c>
      <c r="G963" s="41" t="s">
        <v>8361</v>
      </c>
      <c r="H963" s="41" t="s">
        <v>1048</v>
      </c>
      <c r="I963" s="41" t="s">
        <v>7894</v>
      </c>
      <c r="J963" s="41"/>
      <c r="K963" s="40"/>
      <c r="L963" s="40"/>
      <c r="M963" s="40"/>
    </row>
    <row r="964" spans="1:15" hidden="1">
      <c r="A964" s="40" t="s">
        <v>8360</v>
      </c>
      <c r="B964" s="40" t="s">
        <v>108</v>
      </c>
      <c r="C964" s="46" t="s">
        <v>65</v>
      </c>
      <c r="D964" s="48" t="s">
        <v>24</v>
      </c>
      <c r="F964" s="49" t="s">
        <v>6175</v>
      </c>
      <c r="G964" s="40" t="s">
        <v>8361</v>
      </c>
      <c r="H964" s="40" t="s">
        <v>7895</v>
      </c>
      <c r="I964" s="40" t="s">
        <v>8245</v>
      </c>
      <c r="J964" s="43">
        <f>J957</f>
        <v>41944</v>
      </c>
      <c r="K964" s="43">
        <f>J964+10</f>
        <v>41954</v>
      </c>
      <c r="L964" s="40" t="s">
        <v>11</v>
      </c>
      <c r="M964" s="40" t="s">
        <v>6218</v>
      </c>
      <c r="N964" s="40">
        <v>100</v>
      </c>
    </row>
    <row r="965" spans="1:15">
      <c r="A965" s="40" t="s">
        <v>8360</v>
      </c>
      <c r="B965" s="40" t="s">
        <v>108</v>
      </c>
      <c r="C965" s="46" t="s">
        <v>65</v>
      </c>
      <c r="D965" s="48" t="s">
        <v>24</v>
      </c>
      <c r="F965" s="49" t="s">
        <v>6175</v>
      </c>
      <c r="G965" s="40" t="s">
        <v>8361</v>
      </c>
      <c r="H965" s="40" t="s">
        <v>7898</v>
      </c>
      <c r="I965" s="40" t="s">
        <v>8247</v>
      </c>
      <c r="J965" s="43">
        <f>K964</f>
        <v>41954</v>
      </c>
      <c r="K965" s="43">
        <f>J965+2</f>
        <v>41956</v>
      </c>
      <c r="L965" s="40" t="s">
        <v>11</v>
      </c>
      <c r="M965" s="40" t="s">
        <v>6218</v>
      </c>
      <c r="N965" s="40">
        <v>100</v>
      </c>
    </row>
    <row r="966" spans="1:15" hidden="1">
      <c r="A966" s="40" t="s">
        <v>8360</v>
      </c>
      <c r="B966" s="40" t="s">
        <v>108</v>
      </c>
      <c r="C966" s="46" t="s">
        <v>65</v>
      </c>
      <c r="D966" s="48" t="s">
        <v>24</v>
      </c>
      <c r="F966" s="49" t="s">
        <v>6175</v>
      </c>
      <c r="G966" s="40" t="s">
        <v>8361</v>
      </c>
      <c r="H966" s="40" t="s">
        <v>7901</v>
      </c>
      <c r="I966" s="40" t="s">
        <v>7902</v>
      </c>
      <c r="J966" s="43">
        <f>K965</f>
        <v>41956</v>
      </c>
      <c r="K966" s="43">
        <f>J967</f>
        <v>42077</v>
      </c>
      <c r="L966" s="40" t="s">
        <v>11</v>
      </c>
      <c r="M966" s="40" t="s">
        <v>6218</v>
      </c>
      <c r="N966" s="40">
        <v>100</v>
      </c>
    </row>
    <row r="967" spans="1:15" hidden="1">
      <c r="A967" s="40" t="s">
        <v>8360</v>
      </c>
      <c r="B967" s="40" t="s">
        <v>108</v>
      </c>
      <c r="C967" s="46" t="s">
        <v>65</v>
      </c>
      <c r="D967" s="48" t="s">
        <v>24</v>
      </c>
      <c r="F967" s="49" t="s">
        <v>6175</v>
      </c>
      <c r="G967" s="40" t="s">
        <v>8361</v>
      </c>
      <c r="H967" s="40" t="s">
        <v>7904</v>
      </c>
      <c r="I967" s="40" t="s">
        <v>7905</v>
      </c>
      <c r="J967" s="43">
        <f>K967-5</f>
        <v>42077</v>
      </c>
      <c r="K967" s="43">
        <f>J968</f>
        <v>42082</v>
      </c>
      <c r="L967" s="40" t="s">
        <v>11</v>
      </c>
      <c r="M967" s="40" t="s">
        <v>6218</v>
      </c>
      <c r="N967" s="40">
        <v>100</v>
      </c>
    </row>
    <row r="968" spans="1:15" hidden="1">
      <c r="A968" s="40" t="s">
        <v>8360</v>
      </c>
      <c r="B968" s="40" t="s">
        <v>108</v>
      </c>
      <c r="C968" s="46" t="s">
        <v>65</v>
      </c>
      <c r="D968" s="48" t="s">
        <v>24</v>
      </c>
      <c r="F968" s="49" t="s">
        <v>6175</v>
      </c>
      <c r="G968" s="40" t="s">
        <v>8361</v>
      </c>
      <c r="H968" s="40" t="s">
        <v>7904</v>
      </c>
      <c r="I968" s="40" t="s">
        <v>8249</v>
      </c>
      <c r="J968" s="43">
        <f>K968-5</f>
        <v>42082</v>
      </c>
      <c r="K968" s="43">
        <f>J969</f>
        <v>42087</v>
      </c>
      <c r="L968" s="40" t="s">
        <v>11</v>
      </c>
      <c r="M968" s="40" t="s">
        <v>6218</v>
      </c>
      <c r="N968" s="40">
        <v>100</v>
      </c>
    </row>
    <row r="969" spans="1:15" hidden="1">
      <c r="A969" s="40" t="s">
        <v>8360</v>
      </c>
      <c r="B969" s="40" t="s">
        <v>108</v>
      </c>
      <c r="C969" s="46" t="s">
        <v>65</v>
      </c>
      <c r="D969" s="48" t="s">
        <v>24</v>
      </c>
      <c r="F969" s="49" t="s">
        <v>6175</v>
      </c>
      <c r="G969" s="40" t="s">
        <v>8361</v>
      </c>
      <c r="H969" s="40" t="s">
        <v>7904</v>
      </c>
      <c r="I969" s="40" t="s">
        <v>7907</v>
      </c>
      <c r="J969" s="43">
        <f>K969-5</f>
        <v>42087</v>
      </c>
      <c r="K969" s="43">
        <f>J970</f>
        <v>42092</v>
      </c>
      <c r="L969" s="40" t="s">
        <v>11</v>
      </c>
      <c r="M969" s="40" t="s">
        <v>6218</v>
      </c>
      <c r="N969" s="40">
        <v>100</v>
      </c>
    </row>
    <row r="970" spans="1:15" hidden="1">
      <c r="A970" s="40" t="s">
        <v>8360</v>
      </c>
      <c r="B970" s="40" t="s">
        <v>108</v>
      </c>
      <c r="C970" s="46" t="s">
        <v>65</v>
      </c>
      <c r="D970" s="48" t="s">
        <v>24</v>
      </c>
      <c r="F970" s="49" t="s">
        <v>6175</v>
      </c>
      <c r="G970" s="40" t="s">
        <v>8361</v>
      </c>
      <c r="H970" s="40" t="s">
        <v>7904</v>
      </c>
      <c r="I970" s="40" t="s">
        <v>8172</v>
      </c>
      <c r="J970" s="43">
        <f>K970-1</f>
        <v>42092</v>
      </c>
      <c r="K970" s="43">
        <f>J958</f>
        <v>42093</v>
      </c>
      <c r="L970" s="40" t="s">
        <v>11</v>
      </c>
      <c r="M970" s="40" t="s">
        <v>6218</v>
      </c>
      <c r="N970" s="40">
        <v>100</v>
      </c>
      <c r="O970" s="56" t="s">
        <v>17</v>
      </c>
    </row>
    <row r="971" spans="1:15" hidden="1">
      <c r="A971" s="49" t="s">
        <v>8362</v>
      </c>
      <c r="B971" s="47" t="s">
        <v>65</v>
      </c>
      <c r="C971" s="47" t="s">
        <v>65</v>
      </c>
      <c r="D971" s="48" t="s">
        <v>25</v>
      </c>
      <c r="F971" s="49" t="s">
        <v>6175</v>
      </c>
      <c r="G971" s="49" t="s">
        <v>8363</v>
      </c>
      <c r="H971" s="41" t="s">
        <v>1048</v>
      </c>
      <c r="I971" s="41" t="s">
        <v>7888</v>
      </c>
      <c r="J971" s="41"/>
      <c r="K971" s="40"/>
      <c r="L971" s="40"/>
      <c r="M971" s="40"/>
    </row>
    <row r="972" spans="1:15" hidden="1">
      <c r="A972" s="49" t="s">
        <v>8362</v>
      </c>
      <c r="B972" s="47" t="s">
        <v>65</v>
      </c>
      <c r="C972" s="47" t="s">
        <v>65</v>
      </c>
      <c r="D972" s="48" t="s">
        <v>25</v>
      </c>
      <c r="F972" s="49" t="s">
        <v>6175</v>
      </c>
      <c r="G972" s="49" t="s">
        <v>8363</v>
      </c>
      <c r="H972" s="41" t="s">
        <v>1048</v>
      </c>
      <c r="I972" s="41" t="s">
        <v>8244</v>
      </c>
      <c r="J972" s="59">
        <v>41946</v>
      </c>
      <c r="K972" s="40"/>
      <c r="L972" s="40"/>
      <c r="M972" s="40"/>
    </row>
    <row r="973" spans="1:15" hidden="1">
      <c r="A973" s="49" t="s">
        <v>8362</v>
      </c>
      <c r="B973" s="47" t="s">
        <v>65</v>
      </c>
      <c r="C973" s="47" t="s">
        <v>65</v>
      </c>
      <c r="D973" s="48" t="s">
        <v>25</v>
      </c>
      <c r="F973" s="49" t="s">
        <v>6175</v>
      </c>
      <c r="G973" s="49" t="s">
        <v>8363</v>
      </c>
      <c r="H973" s="41" t="s">
        <v>1048</v>
      </c>
      <c r="I973" s="41" t="s">
        <v>7889</v>
      </c>
      <c r="J973" s="59">
        <v>42062</v>
      </c>
      <c r="K973" s="40"/>
      <c r="L973" s="40"/>
      <c r="M973" s="40"/>
    </row>
    <row r="974" spans="1:15" hidden="1">
      <c r="A974" s="49" t="s">
        <v>8362</v>
      </c>
      <c r="B974" s="47" t="s">
        <v>65</v>
      </c>
      <c r="C974" s="47" t="s">
        <v>65</v>
      </c>
      <c r="D974" s="48" t="s">
        <v>25</v>
      </c>
      <c r="F974" s="49" t="s">
        <v>6175</v>
      </c>
      <c r="G974" s="49" t="s">
        <v>8363</v>
      </c>
      <c r="H974" s="41" t="s">
        <v>1048</v>
      </c>
      <c r="I974" s="41" t="s">
        <v>7890</v>
      </c>
      <c r="J974" s="42">
        <v>42129</v>
      </c>
      <c r="K974" s="40"/>
      <c r="L974" s="40"/>
      <c r="M974" s="40"/>
    </row>
    <row r="975" spans="1:15" hidden="1">
      <c r="A975" s="49" t="s">
        <v>8362</v>
      </c>
      <c r="B975" s="47" t="s">
        <v>65</v>
      </c>
      <c r="C975" s="47" t="s">
        <v>65</v>
      </c>
      <c r="D975" s="48" t="s">
        <v>25</v>
      </c>
      <c r="F975" s="49" t="s">
        <v>6175</v>
      </c>
      <c r="G975" s="49" t="s">
        <v>8363</v>
      </c>
      <c r="H975" s="41" t="s">
        <v>1048</v>
      </c>
      <c r="I975" s="41" t="s">
        <v>7891</v>
      </c>
      <c r="J975" s="42">
        <v>42129</v>
      </c>
      <c r="K975" s="40"/>
      <c r="L975" s="40"/>
      <c r="M975" s="40"/>
    </row>
    <row r="976" spans="1:15" hidden="1">
      <c r="A976" s="49" t="s">
        <v>8362</v>
      </c>
      <c r="B976" s="47" t="s">
        <v>65</v>
      </c>
      <c r="C976" s="47" t="s">
        <v>65</v>
      </c>
      <c r="D976" s="48" t="s">
        <v>25</v>
      </c>
      <c r="F976" s="49" t="s">
        <v>6175</v>
      </c>
      <c r="G976" s="49" t="s">
        <v>8363</v>
      </c>
      <c r="H976" s="41" t="s">
        <v>1048</v>
      </c>
      <c r="I976" s="41" t="s">
        <v>7892</v>
      </c>
      <c r="J976" s="59"/>
      <c r="K976" s="40"/>
      <c r="L976" s="40"/>
      <c r="M976" s="40"/>
    </row>
    <row r="977" spans="1:15" hidden="1">
      <c r="A977" s="49" t="s">
        <v>8362</v>
      </c>
      <c r="B977" s="47" t="s">
        <v>65</v>
      </c>
      <c r="C977" s="47" t="s">
        <v>65</v>
      </c>
      <c r="D977" s="48" t="s">
        <v>25</v>
      </c>
      <c r="F977" s="49" t="s">
        <v>6175</v>
      </c>
      <c r="G977" s="49" t="s">
        <v>8363</v>
      </c>
      <c r="H977" s="41" t="s">
        <v>1048</v>
      </c>
      <c r="I977" s="41" t="s">
        <v>7893</v>
      </c>
      <c r="J977" s="42"/>
      <c r="K977" s="40"/>
      <c r="L977" s="40"/>
      <c r="M977" s="40"/>
    </row>
    <row r="978" spans="1:15" hidden="1">
      <c r="A978" s="49" t="s">
        <v>8362</v>
      </c>
      <c r="B978" s="47" t="s">
        <v>65</v>
      </c>
      <c r="C978" s="47" t="s">
        <v>65</v>
      </c>
      <c r="D978" s="48" t="s">
        <v>25</v>
      </c>
      <c r="F978" s="49" t="s">
        <v>6175</v>
      </c>
      <c r="G978" s="49" t="s">
        <v>8363</v>
      </c>
      <c r="H978" s="41" t="s">
        <v>1048</v>
      </c>
      <c r="I978" s="41" t="s">
        <v>7894</v>
      </c>
      <c r="J978" s="41"/>
      <c r="K978" s="40"/>
      <c r="L978" s="40"/>
      <c r="M978" s="40"/>
    </row>
    <row r="979" spans="1:15" hidden="1">
      <c r="A979" s="48" t="s">
        <v>8362</v>
      </c>
      <c r="B979" s="47" t="s">
        <v>65</v>
      </c>
      <c r="C979" s="47" t="s">
        <v>65</v>
      </c>
      <c r="D979" s="48" t="s">
        <v>25</v>
      </c>
      <c r="F979" s="49" t="s">
        <v>6175</v>
      </c>
      <c r="G979" s="48" t="s">
        <v>8363</v>
      </c>
      <c r="H979" s="40" t="s">
        <v>7895</v>
      </c>
      <c r="I979" s="40" t="s">
        <v>8245</v>
      </c>
      <c r="J979" s="43">
        <f>J972</f>
        <v>41946</v>
      </c>
      <c r="K979" s="43">
        <f>J979+10</f>
        <v>41956</v>
      </c>
      <c r="L979" s="40" t="s">
        <v>7</v>
      </c>
      <c r="M979" s="48" t="s">
        <v>8060</v>
      </c>
      <c r="N979" s="40" t="s">
        <v>84</v>
      </c>
      <c r="O979" s="56" t="s">
        <v>8364</v>
      </c>
    </row>
    <row r="980" spans="1:15">
      <c r="A980" s="48" t="s">
        <v>8362</v>
      </c>
      <c r="B980" s="47" t="s">
        <v>65</v>
      </c>
      <c r="C980" s="47" t="s">
        <v>65</v>
      </c>
      <c r="D980" s="48" t="s">
        <v>25</v>
      </c>
      <c r="F980" s="49" t="s">
        <v>6175</v>
      </c>
      <c r="G980" s="48" t="s">
        <v>8363</v>
      </c>
      <c r="H980" s="40" t="s">
        <v>7898</v>
      </c>
      <c r="I980" s="40" t="s">
        <v>8247</v>
      </c>
      <c r="J980" s="43">
        <f>K979</f>
        <v>41956</v>
      </c>
      <c r="K980" s="43">
        <f>J980+2</f>
        <v>41958</v>
      </c>
      <c r="L980" s="40" t="s">
        <v>7</v>
      </c>
      <c r="M980" s="48" t="s">
        <v>6142</v>
      </c>
      <c r="N980" s="40" t="s">
        <v>84</v>
      </c>
    </row>
    <row r="981" spans="1:15" hidden="1">
      <c r="A981" s="48" t="s">
        <v>8362</v>
      </c>
      <c r="B981" s="47" t="s">
        <v>65</v>
      </c>
      <c r="C981" s="47" t="s">
        <v>65</v>
      </c>
      <c r="D981" s="48" t="s">
        <v>25</v>
      </c>
      <c r="F981" s="49" t="s">
        <v>6175</v>
      </c>
      <c r="G981" s="48" t="s">
        <v>8363</v>
      </c>
      <c r="H981" s="40" t="s">
        <v>7901</v>
      </c>
      <c r="I981" s="40" t="s">
        <v>7902</v>
      </c>
      <c r="J981" s="43">
        <f>K980</f>
        <v>41958</v>
      </c>
      <c r="K981" s="43">
        <f>J982</f>
        <v>42046</v>
      </c>
      <c r="L981" s="40" t="s">
        <v>7</v>
      </c>
      <c r="M981" s="48" t="s">
        <v>8060</v>
      </c>
      <c r="N981" s="40" t="s">
        <v>84</v>
      </c>
    </row>
    <row r="982" spans="1:15" hidden="1">
      <c r="A982" s="48" t="s">
        <v>8362</v>
      </c>
      <c r="B982" s="47" t="s">
        <v>65</v>
      </c>
      <c r="C982" s="47" t="s">
        <v>65</v>
      </c>
      <c r="D982" s="48" t="s">
        <v>25</v>
      </c>
      <c r="F982" s="49" t="s">
        <v>6175</v>
      </c>
      <c r="G982" s="48" t="s">
        <v>8363</v>
      </c>
      <c r="H982" s="40" t="s">
        <v>7904</v>
      </c>
      <c r="I982" s="40" t="s">
        <v>7905</v>
      </c>
      <c r="J982" s="43">
        <f>K982-5</f>
        <v>42046</v>
      </c>
      <c r="K982" s="43">
        <f>J983</f>
        <v>42051</v>
      </c>
      <c r="L982" s="40" t="s">
        <v>7</v>
      </c>
      <c r="M982" s="48" t="s">
        <v>8060</v>
      </c>
      <c r="N982" s="40" t="s">
        <v>84</v>
      </c>
    </row>
    <row r="983" spans="1:15" hidden="1">
      <c r="A983" s="48" t="s">
        <v>8362</v>
      </c>
      <c r="B983" s="47" t="s">
        <v>65</v>
      </c>
      <c r="C983" s="47" t="s">
        <v>65</v>
      </c>
      <c r="D983" s="48" t="s">
        <v>25</v>
      </c>
      <c r="F983" s="49" t="s">
        <v>6175</v>
      </c>
      <c r="G983" s="48" t="s">
        <v>8363</v>
      </c>
      <c r="H983" s="40" t="s">
        <v>7904</v>
      </c>
      <c r="I983" s="40" t="s">
        <v>8249</v>
      </c>
      <c r="J983" s="43">
        <f>K983-5</f>
        <v>42051</v>
      </c>
      <c r="K983" s="43">
        <f>J984</f>
        <v>42056</v>
      </c>
      <c r="L983" s="40" t="s">
        <v>7</v>
      </c>
      <c r="M983" s="48" t="s">
        <v>8060</v>
      </c>
      <c r="N983" s="40" t="s">
        <v>84</v>
      </c>
    </row>
    <row r="984" spans="1:15" hidden="1">
      <c r="A984" s="48" t="s">
        <v>8362</v>
      </c>
      <c r="B984" s="47" t="s">
        <v>65</v>
      </c>
      <c r="C984" s="47" t="s">
        <v>65</v>
      </c>
      <c r="D984" s="48" t="s">
        <v>25</v>
      </c>
      <c r="F984" s="49" t="s">
        <v>6175</v>
      </c>
      <c r="G984" s="48" t="s">
        <v>8363</v>
      </c>
      <c r="H984" s="40" t="s">
        <v>7904</v>
      </c>
      <c r="I984" s="40" t="s">
        <v>7907</v>
      </c>
      <c r="J984" s="43">
        <f>K984-5</f>
        <v>42056</v>
      </c>
      <c r="K984" s="43">
        <f>J985</f>
        <v>42061</v>
      </c>
      <c r="L984" s="40" t="s">
        <v>7</v>
      </c>
      <c r="M984" s="48" t="s">
        <v>8060</v>
      </c>
      <c r="N984" s="40" t="s">
        <v>84</v>
      </c>
    </row>
    <row r="985" spans="1:15" hidden="1">
      <c r="A985" s="48" t="s">
        <v>8362</v>
      </c>
      <c r="B985" s="47" t="s">
        <v>65</v>
      </c>
      <c r="C985" s="47" t="s">
        <v>65</v>
      </c>
      <c r="D985" s="48" t="s">
        <v>25</v>
      </c>
      <c r="F985" s="49" t="s">
        <v>6175</v>
      </c>
      <c r="G985" s="48" t="s">
        <v>8363</v>
      </c>
      <c r="H985" s="40" t="s">
        <v>7904</v>
      </c>
      <c r="I985" s="40" t="s">
        <v>8172</v>
      </c>
      <c r="J985" s="43">
        <f>K985-1</f>
        <v>42061</v>
      </c>
      <c r="K985" s="43">
        <f>J973</f>
        <v>42062</v>
      </c>
      <c r="L985" s="40" t="s">
        <v>7</v>
      </c>
      <c r="M985" s="48" t="s">
        <v>8060</v>
      </c>
      <c r="N985" s="40" t="s">
        <v>84</v>
      </c>
      <c r="O985" s="39" t="s">
        <v>8250</v>
      </c>
    </row>
    <row r="986" spans="1:15" hidden="1">
      <c r="A986" s="49" t="s">
        <v>8365</v>
      </c>
      <c r="B986" s="41" t="s">
        <v>108</v>
      </c>
      <c r="C986" s="47" t="s">
        <v>65</v>
      </c>
      <c r="D986" s="49" t="s">
        <v>24</v>
      </c>
      <c r="F986" s="49" t="s">
        <v>6175</v>
      </c>
      <c r="G986" s="49" t="s">
        <v>8366</v>
      </c>
      <c r="H986" s="41" t="s">
        <v>1048</v>
      </c>
      <c r="I986" s="41" t="s">
        <v>7888</v>
      </c>
      <c r="J986" s="41"/>
      <c r="K986" s="40"/>
      <c r="L986" s="40"/>
      <c r="M986" s="40"/>
    </row>
    <row r="987" spans="1:15" hidden="1">
      <c r="A987" s="49" t="s">
        <v>8365</v>
      </c>
      <c r="B987" s="41" t="s">
        <v>108</v>
      </c>
      <c r="C987" s="47" t="s">
        <v>65</v>
      </c>
      <c r="D987" s="49" t="s">
        <v>24</v>
      </c>
      <c r="F987" s="49" t="s">
        <v>6175</v>
      </c>
      <c r="G987" s="49" t="s">
        <v>8366</v>
      </c>
      <c r="H987" s="41" t="s">
        <v>1048</v>
      </c>
      <c r="I987" s="41" t="s">
        <v>8244</v>
      </c>
      <c r="J987" s="59">
        <v>41883</v>
      </c>
      <c r="K987" s="40"/>
      <c r="L987" s="40"/>
      <c r="M987" s="40"/>
    </row>
    <row r="988" spans="1:15" hidden="1">
      <c r="A988" s="49" t="s">
        <v>8365</v>
      </c>
      <c r="B988" s="41" t="s">
        <v>108</v>
      </c>
      <c r="C988" s="47" t="s">
        <v>65</v>
      </c>
      <c r="D988" s="49" t="s">
        <v>24</v>
      </c>
      <c r="F988" s="49" t="s">
        <v>6175</v>
      </c>
      <c r="G988" s="49" t="s">
        <v>8366</v>
      </c>
      <c r="H988" s="41" t="s">
        <v>1048</v>
      </c>
      <c r="I988" s="41" t="s">
        <v>7889</v>
      </c>
      <c r="J988" s="59">
        <v>42080</v>
      </c>
      <c r="K988" s="40" t="s">
        <v>8309</v>
      </c>
      <c r="L988" s="40"/>
      <c r="M988" s="40"/>
    </row>
    <row r="989" spans="1:15" hidden="1">
      <c r="A989" s="49" t="s">
        <v>8365</v>
      </c>
      <c r="B989" s="41" t="s">
        <v>108</v>
      </c>
      <c r="C989" s="47" t="s">
        <v>65</v>
      </c>
      <c r="D989" s="49" t="s">
        <v>24</v>
      </c>
      <c r="F989" s="49" t="s">
        <v>6175</v>
      </c>
      <c r="G989" s="49" t="s">
        <v>8366</v>
      </c>
      <c r="H989" s="41" t="s">
        <v>1048</v>
      </c>
      <c r="I989" s="41" t="s">
        <v>7890</v>
      </c>
      <c r="J989" s="59">
        <v>42080</v>
      </c>
      <c r="K989" s="40"/>
      <c r="L989" s="40"/>
      <c r="M989" s="40"/>
    </row>
    <row r="990" spans="1:15" hidden="1">
      <c r="A990" s="49" t="s">
        <v>8365</v>
      </c>
      <c r="B990" s="41" t="s">
        <v>108</v>
      </c>
      <c r="C990" s="47" t="s">
        <v>65</v>
      </c>
      <c r="D990" s="49" t="s">
        <v>24</v>
      </c>
      <c r="F990" s="49" t="s">
        <v>6175</v>
      </c>
      <c r="G990" s="49" t="s">
        <v>8366</v>
      </c>
      <c r="H990" s="41" t="s">
        <v>1048</v>
      </c>
      <c r="I990" s="41" t="s">
        <v>7891</v>
      </c>
      <c r="J990" s="42"/>
      <c r="K990" s="40"/>
      <c r="L990" s="40"/>
      <c r="M990" s="40"/>
    </row>
    <row r="991" spans="1:15" hidden="1">
      <c r="A991" s="49" t="s">
        <v>8365</v>
      </c>
      <c r="B991" s="41" t="s">
        <v>108</v>
      </c>
      <c r="C991" s="47" t="s">
        <v>65</v>
      </c>
      <c r="D991" s="49" t="s">
        <v>24</v>
      </c>
      <c r="F991" s="49" t="s">
        <v>6175</v>
      </c>
      <c r="G991" s="49" t="s">
        <v>8366</v>
      </c>
      <c r="H991" s="41" t="s">
        <v>1048</v>
      </c>
      <c r="I991" s="41" t="s">
        <v>7892</v>
      </c>
      <c r="J991" s="42">
        <v>42109</v>
      </c>
      <c r="K991" s="40"/>
      <c r="L991" s="40"/>
      <c r="M991" s="40"/>
    </row>
    <row r="992" spans="1:15" hidden="1">
      <c r="A992" s="49" t="s">
        <v>8365</v>
      </c>
      <c r="B992" s="41" t="s">
        <v>108</v>
      </c>
      <c r="C992" s="47" t="s">
        <v>65</v>
      </c>
      <c r="D992" s="49" t="s">
        <v>24</v>
      </c>
      <c r="F992" s="49" t="s">
        <v>6175</v>
      </c>
      <c r="G992" s="49" t="s">
        <v>8366</v>
      </c>
      <c r="H992" s="41" t="s">
        <v>1048</v>
      </c>
      <c r="I992" s="41" t="s">
        <v>7893</v>
      </c>
      <c r="J992" s="41"/>
      <c r="K992" s="40"/>
      <c r="L992" s="40"/>
      <c r="M992" s="40"/>
    </row>
    <row r="993" spans="1:15" hidden="1">
      <c r="A993" s="49" t="s">
        <v>8365</v>
      </c>
      <c r="B993" s="41" t="s">
        <v>108</v>
      </c>
      <c r="C993" s="47" t="s">
        <v>65</v>
      </c>
      <c r="D993" s="49" t="s">
        <v>24</v>
      </c>
      <c r="F993" s="49" t="s">
        <v>6175</v>
      </c>
      <c r="G993" s="49" t="s">
        <v>8366</v>
      </c>
      <c r="H993" s="41" t="s">
        <v>1048</v>
      </c>
      <c r="I993" s="41" t="s">
        <v>7894</v>
      </c>
      <c r="J993" s="41"/>
      <c r="K993" s="40"/>
      <c r="L993" s="40"/>
      <c r="M993" s="40"/>
    </row>
    <row r="994" spans="1:15" hidden="1">
      <c r="A994" s="48" t="s">
        <v>8365</v>
      </c>
      <c r="B994" s="40" t="s">
        <v>108</v>
      </c>
      <c r="C994" s="46" t="s">
        <v>65</v>
      </c>
      <c r="D994" s="48" t="s">
        <v>24</v>
      </c>
      <c r="F994" s="49" t="s">
        <v>6175</v>
      </c>
      <c r="G994" s="48" t="s">
        <v>8366</v>
      </c>
      <c r="H994" s="40" t="s">
        <v>7895</v>
      </c>
      <c r="I994" s="40" t="s">
        <v>8245</v>
      </c>
      <c r="J994" s="43">
        <f>J987</f>
        <v>41883</v>
      </c>
      <c r="K994" s="43">
        <f>J994+10</f>
        <v>41893</v>
      </c>
      <c r="L994" s="40" t="s">
        <v>7</v>
      </c>
      <c r="M994" s="48" t="s">
        <v>8060</v>
      </c>
      <c r="N994" s="40">
        <v>100</v>
      </c>
    </row>
    <row r="995" spans="1:15">
      <c r="A995" s="48" t="s">
        <v>8365</v>
      </c>
      <c r="B995" s="40" t="s">
        <v>108</v>
      </c>
      <c r="C995" s="46" t="s">
        <v>65</v>
      </c>
      <c r="D995" s="48" t="s">
        <v>24</v>
      </c>
      <c r="F995" s="49" t="s">
        <v>6175</v>
      </c>
      <c r="G995" s="48" t="s">
        <v>8366</v>
      </c>
      <c r="H995" s="40" t="s">
        <v>7898</v>
      </c>
      <c r="I995" s="40" t="s">
        <v>8247</v>
      </c>
      <c r="J995" s="43">
        <f>K994</f>
        <v>41893</v>
      </c>
      <c r="K995" s="43">
        <f>J995+2</f>
        <v>41895</v>
      </c>
      <c r="L995" s="40" t="s">
        <v>7</v>
      </c>
      <c r="M995" s="48" t="s">
        <v>6142</v>
      </c>
      <c r="N995" s="40">
        <v>100</v>
      </c>
    </row>
    <row r="996" spans="1:15" hidden="1">
      <c r="A996" s="48" t="s">
        <v>8365</v>
      </c>
      <c r="B996" s="40" t="s">
        <v>108</v>
      </c>
      <c r="C996" s="46" t="s">
        <v>65</v>
      </c>
      <c r="D996" s="48" t="s">
        <v>24</v>
      </c>
      <c r="F996" s="49" t="s">
        <v>6175</v>
      </c>
      <c r="G996" s="48" t="s">
        <v>8366</v>
      </c>
      <c r="H996" s="40" t="s">
        <v>7901</v>
      </c>
      <c r="I996" s="40" t="s">
        <v>7902</v>
      </c>
      <c r="J996" s="43">
        <f>K995</f>
        <v>41895</v>
      </c>
      <c r="K996" s="43">
        <f>J997</f>
        <v>42064</v>
      </c>
      <c r="L996" s="40" t="s">
        <v>7</v>
      </c>
      <c r="M996" s="48" t="s">
        <v>8060</v>
      </c>
      <c r="N996" s="40">
        <v>100</v>
      </c>
      <c r="O996" s="56" t="s">
        <v>8263</v>
      </c>
    </row>
    <row r="997" spans="1:15" hidden="1">
      <c r="A997" s="48" t="s">
        <v>8365</v>
      </c>
      <c r="B997" s="40" t="s">
        <v>108</v>
      </c>
      <c r="C997" s="46" t="s">
        <v>65</v>
      </c>
      <c r="D997" s="48" t="s">
        <v>24</v>
      </c>
      <c r="F997" s="49" t="s">
        <v>6175</v>
      </c>
      <c r="G997" s="48" t="s">
        <v>8366</v>
      </c>
      <c r="H997" s="40" t="s">
        <v>7904</v>
      </c>
      <c r="I997" s="40" t="s">
        <v>7905</v>
      </c>
      <c r="J997" s="43">
        <f>K997-5</f>
        <v>42064</v>
      </c>
      <c r="K997" s="43">
        <f>J998</f>
        <v>42069</v>
      </c>
      <c r="L997" s="40" t="s">
        <v>7</v>
      </c>
      <c r="M997" s="48" t="s">
        <v>98</v>
      </c>
      <c r="N997" s="40">
        <v>100</v>
      </c>
      <c r="O997" s="56" t="s">
        <v>7917</v>
      </c>
    </row>
    <row r="998" spans="1:15" hidden="1">
      <c r="A998" s="48" t="s">
        <v>8365</v>
      </c>
      <c r="B998" s="40" t="s">
        <v>108</v>
      </c>
      <c r="C998" s="46" t="s">
        <v>65</v>
      </c>
      <c r="D998" s="48" t="s">
        <v>24</v>
      </c>
      <c r="F998" s="49" t="s">
        <v>6175</v>
      </c>
      <c r="G998" s="48" t="s">
        <v>8366</v>
      </c>
      <c r="H998" s="40" t="s">
        <v>7904</v>
      </c>
      <c r="I998" s="40" t="s">
        <v>8249</v>
      </c>
      <c r="J998" s="43">
        <f>K998-5</f>
        <v>42069</v>
      </c>
      <c r="K998" s="43">
        <f>J999</f>
        <v>42074</v>
      </c>
      <c r="L998" s="40" t="s">
        <v>7</v>
      </c>
      <c r="M998" s="48" t="s">
        <v>98</v>
      </c>
      <c r="N998" s="40">
        <v>100</v>
      </c>
    </row>
    <row r="999" spans="1:15" hidden="1">
      <c r="A999" s="48" t="s">
        <v>8365</v>
      </c>
      <c r="B999" s="40" t="s">
        <v>108</v>
      </c>
      <c r="C999" s="46" t="s">
        <v>65</v>
      </c>
      <c r="D999" s="48" t="s">
        <v>24</v>
      </c>
      <c r="F999" s="49" t="s">
        <v>6175</v>
      </c>
      <c r="G999" s="48" t="s">
        <v>8366</v>
      </c>
      <c r="H999" s="40" t="s">
        <v>7904</v>
      </c>
      <c r="I999" s="40" t="s">
        <v>7907</v>
      </c>
      <c r="J999" s="43">
        <f>K999-5</f>
        <v>42074</v>
      </c>
      <c r="K999" s="43">
        <f>J1000</f>
        <v>42079</v>
      </c>
      <c r="L999" s="40" t="s">
        <v>7</v>
      </c>
      <c r="M999" s="48" t="s">
        <v>98</v>
      </c>
      <c r="N999" s="40">
        <v>100</v>
      </c>
    </row>
    <row r="1000" spans="1:15" hidden="1">
      <c r="A1000" s="48" t="s">
        <v>8365</v>
      </c>
      <c r="B1000" s="40" t="s">
        <v>108</v>
      </c>
      <c r="C1000" s="46" t="s">
        <v>65</v>
      </c>
      <c r="D1000" s="48" t="s">
        <v>24</v>
      </c>
      <c r="F1000" s="49" t="s">
        <v>6175</v>
      </c>
      <c r="G1000" s="48" t="s">
        <v>8366</v>
      </c>
      <c r="H1000" s="40" t="s">
        <v>7904</v>
      </c>
      <c r="I1000" s="40" t="s">
        <v>8172</v>
      </c>
      <c r="J1000" s="43">
        <f>K1000-1</f>
        <v>42079</v>
      </c>
      <c r="K1000" s="43">
        <f>J988</f>
        <v>42080</v>
      </c>
      <c r="L1000" s="40" t="s">
        <v>7</v>
      </c>
      <c r="M1000" s="48" t="s">
        <v>98</v>
      </c>
      <c r="N1000" s="40">
        <v>100</v>
      </c>
      <c r="O1000" s="56" t="s">
        <v>17</v>
      </c>
    </row>
    <row r="1001" spans="1:15" hidden="1">
      <c r="A1001" s="49" t="s">
        <v>6630</v>
      </c>
      <c r="B1001" s="49" t="s">
        <v>52</v>
      </c>
      <c r="C1001" s="49" t="s">
        <v>52</v>
      </c>
      <c r="D1001" s="47" t="s">
        <v>26</v>
      </c>
      <c r="F1001" s="49" t="s">
        <v>6175</v>
      </c>
      <c r="G1001" s="49" t="s">
        <v>8367</v>
      </c>
      <c r="H1001" s="41" t="s">
        <v>1048</v>
      </c>
      <c r="I1001" s="41" t="s">
        <v>7888</v>
      </c>
      <c r="J1001" s="41"/>
      <c r="K1001" s="40"/>
      <c r="L1001" s="40"/>
      <c r="M1001" s="40"/>
    </row>
    <row r="1002" spans="1:15" hidden="1">
      <c r="A1002" s="49" t="s">
        <v>6630</v>
      </c>
      <c r="B1002" s="49" t="s">
        <v>52</v>
      </c>
      <c r="C1002" s="49" t="s">
        <v>52</v>
      </c>
      <c r="D1002" s="47" t="s">
        <v>26</v>
      </c>
      <c r="F1002" s="49" t="s">
        <v>6175</v>
      </c>
      <c r="G1002" s="49" t="s">
        <v>8367</v>
      </c>
      <c r="H1002" s="41" t="s">
        <v>1048</v>
      </c>
      <c r="I1002" s="41" t="s">
        <v>8244</v>
      </c>
      <c r="J1002" s="59">
        <v>42033</v>
      </c>
      <c r="K1002" s="40"/>
      <c r="L1002" s="40"/>
      <c r="M1002" s="40"/>
    </row>
    <row r="1003" spans="1:15" hidden="1">
      <c r="A1003" s="49" t="s">
        <v>6630</v>
      </c>
      <c r="B1003" s="49" t="s">
        <v>52</v>
      </c>
      <c r="C1003" s="49" t="s">
        <v>52</v>
      </c>
      <c r="D1003" s="47" t="s">
        <v>26</v>
      </c>
      <c r="F1003" s="49" t="s">
        <v>6175</v>
      </c>
      <c r="G1003" s="49" t="s">
        <v>8367</v>
      </c>
      <c r="H1003" s="41" t="s">
        <v>1048</v>
      </c>
      <c r="I1003" s="41" t="s">
        <v>7889</v>
      </c>
      <c r="J1003" s="59">
        <v>42109</v>
      </c>
      <c r="K1003" s="40"/>
      <c r="L1003" s="40"/>
      <c r="M1003" s="40"/>
    </row>
    <row r="1004" spans="1:15" hidden="1">
      <c r="A1004" s="49" t="s">
        <v>6630</v>
      </c>
      <c r="B1004" s="49" t="s">
        <v>52</v>
      </c>
      <c r="C1004" s="49" t="s">
        <v>52</v>
      </c>
      <c r="D1004" s="47" t="s">
        <v>26</v>
      </c>
      <c r="F1004" s="49" t="s">
        <v>6175</v>
      </c>
      <c r="G1004" s="49" t="s">
        <v>8367</v>
      </c>
      <c r="H1004" s="41" t="s">
        <v>1048</v>
      </c>
      <c r="I1004" s="45" t="s">
        <v>7890</v>
      </c>
      <c r="J1004" s="59"/>
      <c r="K1004" s="40"/>
      <c r="L1004" s="40"/>
      <c r="M1004" s="40"/>
    </row>
    <row r="1005" spans="1:15" hidden="1">
      <c r="A1005" s="49" t="s">
        <v>6630</v>
      </c>
      <c r="B1005" s="49" t="s">
        <v>52</v>
      </c>
      <c r="C1005" s="49" t="s">
        <v>52</v>
      </c>
      <c r="D1005" s="47" t="s">
        <v>26</v>
      </c>
      <c r="F1005" s="49" t="s">
        <v>6175</v>
      </c>
      <c r="G1005" s="49" t="s">
        <v>8367</v>
      </c>
      <c r="H1005" s="41" t="s">
        <v>1048</v>
      </c>
      <c r="I1005" s="41" t="s">
        <v>7891</v>
      </c>
      <c r="J1005" s="42"/>
      <c r="K1005" s="40"/>
      <c r="L1005" s="40"/>
      <c r="M1005" s="40"/>
    </row>
    <row r="1006" spans="1:15" hidden="1">
      <c r="A1006" s="49" t="s">
        <v>6630</v>
      </c>
      <c r="B1006" s="49" t="s">
        <v>52</v>
      </c>
      <c r="C1006" s="49" t="s">
        <v>52</v>
      </c>
      <c r="D1006" s="47" t="s">
        <v>26</v>
      </c>
      <c r="F1006" s="49" t="s">
        <v>6175</v>
      </c>
      <c r="G1006" s="49" t="s">
        <v>8367</v>
      </c>
      <c r="H1006" s="41" t="s">
        <v>1048</v>
      </c>
      <c r="I1006" s="41" t="s">
        <v>7892</v>
      </c>
      <c r="J1006" s="42">
        <v>42132</v>
      </c>
      <c r="K1006" s="40"/>
      <c r="L1006" s="40"/>
      <c r="M1006" s="40"/>
    </row>
    <row r="1007" spans="1:15" hidden="1">
      <c r="A1007" s="49" t="s">
        <v>6630</v>
      </c>
      <c r="B1007" s="49" t="s">
        <v>52</v>
      </c>
      <c r="C1007" s="49" t="s">
        <v>52</v>
      </c>
      <c r="D1007" s="47" t="s">
        <v>26</v>
      </c>
      <c r="F1007" s="49" t="s">
        <v>6175</v>
      </c>
      <c r="G1007" s="49" t="s">
        <v>8367</v>
      </c>
      <c r="H1007" s="41" t="s">
        <v>1048</v>
      </c>
      <c r="I1007" s="41" t="s">
        <v>7893</v>
      </c>
      <c r="J1007" s="41"/>
      <c r="K1007" s="40"/>
      <c r="L1007" s="40"/>
      <c r="M1007" s="40"/>
    </row>
    <row r="1008" spans="1:15" hidden="1">
      <c r="A1008" s="49" t="s">
        <v>6630</v>
      </c>
      <c r="B1008" s="49" t="s">
        <v>52</v>
      </c>
      <c r="C1008" s="49" t="s">
        <v>52</v>
      </c>
      <c r="D1008" s="47" t="s">
        <v>26</v>
      </c>
      <c r="F1008" s="49" t="s">
        <v>6175</v>
      </c>
      <c r="G1008" s="49" t="s">
        <v>8367</v>
      </c>
      <c r="H1008" s="41" t="s">
        <v>1048</v>
      </c>
      <c r="I1008" s="41" t="s">
        <v>7894</v>
      </c>
      <c r="J1008" s="41"/>
      <c r="K1008" s="40"/>
      <c r="L1008" s="40"/>
      <c r="M1008" s="40"/>
    </row>
    <row r="1009" spans="1:15" hidden="1">
      <c r="A1009" s="48" t="s">
        <v>6630</v>
      </c>
      <c r="B1009" s="48" t="s">
        <v>52</v>
      </c>
      <c r="C1009" s="48" t="s">
        <v>52</v>
      </c>
      <c r="D1009" s="47" t="s">
        <v>26</v>
      </c>
      <c r="F1009" s="49" t="s">
        <v>6175</v>
      </c>
      <c r="G1009" s="48" t="s">
        <v>8367</v>
      </c>
      <c r="H1009" s="40" t="s">
        <v>7895</v>
      </c>
      <c r="I1009" s="40" t="s">
        <v>8245</v>
      </c>
      <c r="J1009" s="43">
        <f>J1002</f>
        <v>42033</v>
      </c>
      <c r="K1009" s="43">
        <f>J1009+10</f>
        <v>42043</v>
      </c>
      <c r="L1009" s="40" t="s">
        <v>9</v>
      </c>
      <c r="M1009" s="48" t="s">
        <v>7945</v>
      </c>
      <c r="N1009" s="40">
        <v>100</v>
      </c>
    </row>
    <row r="1010" spans="1:15">
      <c r="A1010" s="48" t="s">
        <v>6630</v>
      </c>
      <c r="B1010" s="48" t="s">
        <v>52</v>
      </c>
      <c r="C1010" s="48" t="s">
        <v>52</v>
      </c>
      <c r="D1010" s="47" t="s">
        <v>26</v>
      </c>
      <c r="F1010" s="49" t="s">
        <v>6175</v>
      </c>
      <c r="G1010" s="48" t="s">
        <v>8367</v>
      </c>
      <c r="H1010" s="40" t="s">
        <v>7898</v>
      </c>
      <c r="I1010" s="40" t="s">
        <v>8247</v>
      </c>
      <c r="J1010" s="43">
        <f>K1009</f>
        <v>42043</v>
      </c>
      <c r="K1010" s="43">
        <f>J1010+2</f>
        <v>42045</v>
      </c>
      <c r="L1010" s="40" t="s">
        <v>9</v>
      </c>
      <c r="M1010" s="48" t="s">
        <v>94</v>
      </c>
      <c r="N1010" s="40">
        <v>100</v>
      </c>
    </row>
    <row r="1011" spans="1:15" hidden="1">
      <c r="A1011" s="48" t="s">
        <v>6630</v>
      </c>
      <c r="B1011" s="48" t="s">
        <v>52</v>
      </c>
      <c r="C1011" s="48" t="s">
        <v>52</v>
      </c>
      <c r="D1011" s="47" t="s">
        <v>26</v>
      </c>
      <c r="F1011" s="49" t="s">
        <v>6175</v>
      </c>
      <c r="G1011" s="48" t="s">
        <v>8367</v>
      </c>
      <c r="H1011" s="40" t="s">
        <v>7901</v>
      </c>
      <c r="I1011" s="40" t="s">
        <v>7902</v>
      </c>
      <c r="J1011" s="43">
        <f>K1010</f>
        <v>42045</v>
      </c>
      <c r="K1011" s="43">
        <f>J1012</f>
        <v>42093</v>
      </c>
      <c r="L1011" s="40" t="s">
        <v>9</v>
      </c>
      <c r="M1011" s="48" t="s">
        <v>7945</v>
      </c>
      <c r="N1011" s="40">
        <v>100</v>
      </c>
    </row>
    <row r="1012" spans="1:15" hidden="1">
      <c r="A1012" s="48" t="s">
        <v>6630</v>
      </c>
      <c r="B1012" s="48" t="s">
        <v>52</v>
      </c>
      <c r="C1012" s="48" t="s">
        <v>52</v>
      </c>
      <c r="D1012" s="47" t="s">
        <v>26</v>
      </c>
      <c r="F1012" s="49" t="s">
        <v>6175</v>
      </c>
      <c r="G1012" s="48" t="s">
        <v>8367</v>
      </c>
      <c r="H1012" s="40" t="s">
        <v>7904</v>
      </c>
      <c r="I1012" s="40" t="s">
        <v>7905</v>
      </c>
      <c r="J1012" s="43">
        <f>K1012-5</f>
        <v>42093</v>
      </c>
      <c r="K1012" s="43">
        <f>J1013</f>
        <v>42098</v>
      </c>
      <c r="L1012" s="40" t="s">
        <v>9</v>
      </c>
      <c r="M1012" s="48" t="s">
        <v>6305</v>
      </c>
      <c r="N1012" s="40">
        <v>100</v>
      </c>
    </row>
    <row r="1013" spans="1:15" hidden="1">
      <c r="A1013" s="48" t="s">
        <v>6630</v>
      </c>
      <c r="B1013" s="48" t="s">
        <v>52</v>
      </c>
      <c r="C1013" s="48" t="s">
        <v>52</v>
      </c>
      <c r="D1013" s="47" t="s">
        <v>26</v>
      </c>
      <c r="F1013" s="49" t="s">
        <v>6175</v>
      </c>
      <c r="G1013" s="48" t="s">
        <v>8367</v>
      </c>
      <c r="H1013" s="40" t="s">
        <v>7904</v>
      </c>
      <c r="I1013" s="40" t="s">
        <v>8249</v>
      </c>
      <c r="J1013" s="43">
        <f>K1013-5</f>
        <v>42098</v>
      </c>
      <c r="K1013" s="43">
        <f>J1014</f>
        <v>42103</v>
      </c>
      <c r="L1013" s="40" t="s">
        <v>9</v>
      </c>
      <c r="M1013" s="48" t="s">
        <v>6305</v>
      </c>
      <c r="N1013" s="40">
        <v>100</v>
      </c>
    </row>
    <row r="1014" spans="1:15" hidden="1">
      <c r="A1014" s="48" t="s">
        <v>6630</v>
      </c>
      <c r="B1014" s="48" t="s">
        <v>52</v>
      </c>
      <c r="C1014" s="48" t="s">
        <v>52</v>
      </c>
      <c r="D1014" s="47" t="s">
        <v>26</v>
      </c>
      <c r="F1014" s="49" t="s">
        <v>6175</v>
      </c>
      <c r="G1014" s="48" t="s">
        <v>8367</v>
      </c>
      <c r="H1014" s="40" t="s">
        <v>7904</v>
      </c>
      <c r="I1014" s="40" t="s">
        <v>7907</v>
      </c>
      <c r="J1014" s="43">
        <f>K1014-5</f>
        <v>42103</v>
      </c>
      <c r="K1014" s="43">
        <f>J1015</f>
        <v>42108</v>
      </c>
      <c r="L1014" s="40" t="s">
        <v>9</v>
      </c>
      <c r="M1014" s="48" t="s">
        <v>6305</v>
      </c>
      <c r="N1014" s="40">
        <v>100</v>
      </c>
    </row>
    <row r="1015" spans="1:15" hidden="1">
      <c r="A1015" s="48" t="s">
        <v>6630</v>
      </c>
      <c r="B1015" s="48" t="s">
        <v>52</v>
      </c>
      <c r="C1015" s="48" t="s">
        <v>52</v>
      </c>
      <c r="D1015" s="47" t="s">
        <v>26</v>
      </c>
      <c r="F1015" s="49" t="s">
        <v>6175</v>
      </c>
      <c r="G1015" s="48" t="s">
        <v>8367</v>
      </c>
      <c r="H1015" s="40" t="s">
        <v>7904</v>
      </c>
      <c r="I1015" s="40" t="s">
        <v>8172</v>
      </c>
      <c r="J1015" s="43">
        <f>K1015-1</f>
        <v>42108</v>
      </c>
      <c r="K1015" s="43">
        <f>J1003</f>
        <v>42109</v>
      </c>
      <c r="L1015" s="40" t="s">
        <v>9</v>
      </c>
      <c r="M1015" s="48" t="s">
        <v>6305</v>
      </c>
      <c r="N1015" s="40">
        <v>100</v>
      </c>
      <c r="O1015" s="56" t="s">
        <v>17</v>
      </c>
    </row>
    <row r="1016" spans="1:15" hidden="1">
      <c r="A1016" s="49" t="s">
        <v>8368</v>
      </c>
      <c r="B1016" s="49" t="s">
        <v>65</v>
      </c>
      <c r="C1016" s="49" t="s">
        <v>65</v>
      </c>
      <c r="D1016" s="49" t="s">
        <v>25</v>
      </c>
      <c r="E1016" s="49"/>
      <c r="F1016" s="49" t="s">
        <v>6175</v>
      </c>
      <c r="G1016" s="49" t="s">
        <v>8369</v>
      </c>
      <c r="H1016" s="41" t="s">
        <v>1048</v>
      </c>
      <c r="I1016" s="41" t="s">
        <v>7888</v>
      </c>
      <c r="J1016" s="41"/>
      <c r="K1016" s="40"/>
      <c r="L1016" s="40"/>
      <c r="M1016" s="40"/>
    </row>
    <row r="1017" spans="1:15" hidden="1">
      <c r="A1017" s="49" t="s">
        <v>8368</v>
      </c>
      <c r="B1017" s="49" t="s">
        <v>65</v>
      </c>
      <c r="C1017" s="49" t="s">
        <v>65</v>
      </c>
      <c r="D1017" s="49" t="s">
        <v>25</v>
      </c>
      <c r="E1017" s="49"/>
      <c r="F1017" s="49" t="s">
        <v>6175</v>
      </c>
      <c r="G1017" s="49" t="s">
        <v>8369</v>
      </c>
      <c r="H1017" s="41" t="s">
        <v>1048</v>
      </c>
      <c r="I1017" s="41" t="s">
        <v>8244</v>
      </c>
      <c r="J1017" s="59">
        <v>41944</v>
      </c>
      <c r="K1017" s="40"/>
      <c r="L1017" s="40"/>
      <c r="M1017" s="40"/>
    </row>
    <row r="1018" spans="1:15" hidden="1">
      <c r="A1018" s="49" t="s">
        <v>8368</v>
      </c>
      <c r="B1018" s="49" t="s">
        <v>65</v>
      </c>
      <c r="C1018" s="49" t="s">
        <v>65</v>
      </c>
      <c r="D1018" s="49" t="s">
        <v>25</v>
      </c>
      <c r="E1018" s="49"/>
      <c r="F1018" s="49" t="s">
        <v>6175</v>
      </c>
      <c r="G1018" s="49" t="s">
        <v>8369</v>
      </c>
      <c r="H1018" s="41" t="s">
        <v>1048</v>
      </c>
      <c r="I1018" s="41" t="s">
        <v>7889</v>
      </c>
      <c r="J1018" s="59">
        <v>42094</v>
      </c>
      <c r="K1018" s="40"/>
      <c r="L1018" s="40"/>
      <c r="M1018" s="40"/>
    </row>
    <row r="1019" spans="1:15" hidden="1">
      <c r="A1019" s="49" t="s">
        <v>8368</v>
      </c>
      <c r="B1019" s="49" t="s">
        <v>65</v>
      </c>
      <c r="C1019" s="49" t="s">
        <v>65</v>
      </c>
      <c r="D1019" s="49" t="s">
        <v>25</v>
      </c>
      <c r="E1019" s="49"/>
      <c r="F1019" s="49" t="s">
        <v>6175</v>
      </c>
      <c r="G1019" s="49" t="s">
        <v>8369</v>
      </c>
      <c r="H1019" s="41" t="s">
        <v>1048</v>
      </c>
      <c r="I1019" s="45" t="s">
        <v>7890</v>
      </c>
      <c r="J1019" s="59">
        <v>42142</v>
      </c>
      <c r="K1019" s="40"/>
      <c r="L1019" s="40"/>
      <c r="M1019" s="40"/>
    </row>
    <row r="1020" spans="1:15" hidden="1">
      <c r="A1020" s="49" t="s">
        <v>8368</v>
      </c>
      <c r="B1020" s="49" t="s">
        <v>65</v>
      </c>
      <c r="C1020" s="49" t="s">
        <v>65</v>
      </c>
      <c r="D1020" s="49" t="s">
        <v>25</v>
      </c>
      <c r="E1020" s="49"/>
      <c r="F1020" s="49" t="s">
        <v>6175</v>
      </c>
      <c r="G1020" s="49" t="s">
        <v>8369</v>
      </c>
      <c r="H1020" s="41" t="s">
        <v>1048</v>
      </c>
      <c r="I1020" s="41" t="s">
        <v>7891</v>
      </c>
      <c r="J1020" s="42"/>
      <c r="K1020" s="40"/>
      <c r="L1020" s="40"/>
      <c r="M1020" s="40"/>
    </row>
    <row r="1021" spans="1:15" hidden="1">
      <c r="A1021" s="49" t="s">
        <v>8368</v>
      </c>
      <c r="B1021" s="49" t="s">
        <v>65</v>
      </c>
      <c r="C1021" s="49" t="s">
        <v>65</v>
      </c>
      <c r="D1021" s="49" t="s">
        <v>25</v>
      </c>
      <c r="E1021" s="49"/>
      <c r="F1021" s="49" t="s">
        <v>6175</v>
      </c>
      <c r="G1021" s="49" t="s">
        <v>8369</v>
      </c>
      <c r="H1021" s="41" t="s">
        <v>1048</v>
      </c>
      <c r="I1021" s="41" t="s">
        <v>7892</v>
      </c>
      <c r="J1021" s="42">
        <v>42170</v>
      </c>
      <c r="K1021" s="40"/>
      <c r="L1021" s="40"/>
      <c r="M1021" s="40"/>
    </row>
    <row r="1022" spans="1:15" hidden="1">
      <c r="A1022" s="49" t="s">
        <v>8368</v>
      </c>
      <c r="B1022" s="49" t="s">
        <v>65</v>
      </c>
      <c r="C1022" s="49" t="s">
        <v>65</v>
      </c>
      <c r="D1022" s="49" t="s">
        <v>25</v>
      </c>
      <c r="E1022" s="49"/>
      <c r="F1022" s="49" t="s">
        <v>6175</v>
      </c>
      <c r="G1022" s="49" t="s">
        <v>8369</v>
      </c>
      <c r="H1022" s="41" t="s">
        <v>1048</v>
      </c>
      <c r="I1022" s="41" t="s">
        <v>7893</v>
      </c>
      <c r="J1022" s="41"/>
      <c r="K1022" s="40"/>
      <c r="L1022" s="40"/>
      <c r="M1022" s="40"/>
    </row>
    <row r="1023" spans="1:15" hidden="1">
      <c r="A1023" s="49" t="s">
        <v>8368</v>
      </c>
      <c r="B1023" s="49" t="s">
        <v>65</v>
      </c>
      <c r="C1023" s="49" t="s">
        <v>65</v>
      </c>
      <c r="D1023" s="49" t="s">
        <v>25</v>
      </c>
      <c r="E1023" s="49"/>
      <c r="F1023" s="49" t="s">
        <v>6175</v>
      </c>
      <c r="G1023" s="49" t="s">
        <v>8369</v>
      </c>
      <c r="H1023" s="41" t="s">
        <v>1048</v>
      </c>
      <c r="I1023" s="41" t="s">
        <v>7894</v>
      </c>
      <c r="J1023" s="41"/>
      <c r="K1023" s="40"/>
      <c r="L1023" s="40"/>
      <c r="M1023" s="40"/>
    </row>
    <row r="1024" spans="1:15" hidden="1">
      <c r="A1024" s="48" t="s">
        <v>8368</v>
      </c>
      <c r="B1024" s="48" t="s">
        <v>65</v>
      </c>
      <c r="C1024" s="48" t="s">
        <v>65</v>
      </c>
      <c r="D1024" s="49" t="s">
        <v>25</v>
      </c>
      <c r="F1024" s="49" t="s">
        <v>6175</v>
      </c>
      <c r="G1024" s="48" t="s">
        <v>8369</v>
      </c>
      <c r="H1024" s="40" t="s">
        <v>7895</v>
      </c>
      <c r="I1024" s="40" t="s">
        <v>8245</v>
      </c>
      <c r="J1024" s="43">
        <f>J1017</f>
        <v>41944</v>
      </c>
      <c r="K1024" s="43">
        <f>J1024+10</f>
        <v>41954</v>
      </c>
      <c r="L1024" s="40" t="s">
        <v>7</v>
      </c>
      <c r="M1024" s="48" t="s">
        <v>7945</v>
      </c>
      <c r="N1024" s="40">
        <v>100</v>
      </c>
      <c r="O1024" s="56" t="s">
        <v>8370</v>
      </c>
    </row>
    <row r="1025" spans="1:15">
      <c r="A1025" s="48" t="s">
        <v>8368</v>
      </c>
      <c r="B1025" s="48" t="s">
        <v>65</v>
      </c>
      <c r="C1025" s="48" t="s">
        <v>65</v>
      </c>
      <c r="D1025" s="49" t="s">
        <v>25</v>
      </c>
      <c r="F1025" s="49" t="s">
        <v>6175</v>
      </c>
      <c r="G1025" s="48" t="s">
        <v>8369</v>
      </c>
      <c r="H1025" s="40" t="s">
        <v>7898</v>
      </c>
      <c r="I1025" s="40" t="s">
        <v>8247</v>
      </c>
      <c r="J1025" s="43">
        <f>K1024</f>
        <v>41954</v>
      </c>
      <c r="K1025" s="43">
        <f>J1025+2</f>
        <v>41956</v>
      </c>
      <c r="L1025" s="40" t="s">
        <v>7</v>
      </c>
      <c r="M1025" s="48" t="s">
        <v>94</v>
      </c>
      <c r="N1025" s="40">
        <v>100</v>
      </c>
    </row>
    <row r="1026" spans="1:15" hidden="1">
      <c r="A1026" s="48" t="s">
        <v>8368</v>
      </c>
      <c r="B1026" s="48" t="s">
        <v>65</v>
      </c>
      <c r="C1026" s="48" t="s">
        <v>65</v>
      </c>
      <c r="D1026" s="49" t="s">
        <v>25</v>
      </c>
      <c r="F1026" s="49" t="s">
        <v>6175</v>
      </c>
      <c r="G1026" s="48" t="s">
        <v>8369</v>
      </c>
      <c r="H1026" s="40" t="s">
        <v>7901</v>
      </c>
      <c r="I1026" s="40" t="s">
        <v>7902</v>
      </c>
      <c r="J1026" s="43">
        <f>K1025</f>
        <v>41956</v>
      </c>
      <c r="K1026" s="43">
        <f>J1027</f>
        <v>42078</v>
      </c>
      <c r="L1026" s="40" t="s">
        <v>7</v>
      </c>
      <c r="M1026" s="48" t="s">
        <v>7945</v>
      </c>
      <c r="N1026" s="40">
        <v>100</v>
      </c>
    </row>
    <row r="1027" spans="1:15" hidden="1">
      <c r="A1027" s="48" t="s">
        <v>8368</v>
      </c>
      <c r="B1027" s="48" t="s">
        <v>65</v>
      </c>
      <c r="C1027" s="48" t="s">
        <v>65</v>
      </c>
      <c r="D1027" s="49" t="s">
        <v>25</v>
      </c>
      <c r="F1027" s="49" t="s">
        <v>6175</v>
      </c>
      <c r="G1027" s="48" t="s">
        <v>8369</v>
      </c>
      <c r="H1027" s="40" t="s">
        <v>7904</v>
      </c>
      <c r="I1027" s="40" t="s">
        <v>7905</v>
      </c>
      <c r="J1027" s="43">
        <f>K1027-5</f>
        <v>42078</v>
      </c>
      <c r="K1027" s="43">
        <f>J1028</f>
        <v>42083</v>
      </c>
      <c r="L1027" s="40" t="s">
        <v>7</v>
      </c>
      <c r="M1027" s="48" t="s">
        <v>7945</v>
      </c>
      <c r="N1027" s="40">
        <v>100</v>
      </c>
    </row>
    <row r="1028" spans="1:15" hidden="1">
      <c r="A1028" s="48" t="s">
        <v>8368</v>
      </c>
      <c r="B1028" s="48" t="s">
        <v>65</v>
      </c>
      <c r="C1028" s="48" t="s">
        <v>65</v>
      </c>
      <c r="D1028" s="49" t="s">
        <v>25</v>
      </c>
      <c r="F1028" s="49" t="s">
        <v>6175</v>
      </c>
      <c r="G1028" s="48" t="s">
        <v>8369</v>
      </c>
      <c r="H1028" s="40" t="s">
        <v>7904</v>
      </c>
      <c r="I1028" s="40" t="s">
        <v>8249</v>
      </c>
      <c r="J1028" s="43">
        <f>K1028-5</f>
        <v>42083</v>
      </c>
      <c r="K1028" s="43">
        <f>J1029</f>
        <v>42088</v>
      </c>
      <c r="L1028" s="40" t="s">
        <v>7</v>
      </c>
      <c r="M1028" s="48" t="s">
        <v>7945</v>
      </c>
      <c r="N1028" s="40">
        <v>100</v>
      </c>
    </row>
    <row r="1029" spans="1:15" hidden="1">
      <c r="A1029" s="48" t="s">
        <v>8368</v>
      </c>
      <c r="B1029" s="48" t="s">
        <v>65</v>
      </c>
      <c r="C1029" s="48" t="s">
        <v>65</v>
      </c>
      <c r="D1029" s="49" t="s">
        <v>25</v>
      </c>
      <c r="F1029" s="49" t="s">
        <v>6175</v>
      </c>
      <c r="G1029" s="48" t="s">
        <v>8369</v>
      </c>
      <c r="H1029" s="40" t="s">
        <v>7904</v>
      </c>
      <c r="I1029" s="40" t="s">
        <v>7907</v>
      </c>
      <c r="J1029" s="43">
        <f>K1029-5</f>
        <v>42088</v>
      </c>
      <c r="K1029" s="43">
        <f>J1030</f>
        <v>42093</v>
      </c>
      <c r="L1029" s="40" t="s">
        <v>7</v>
      </c>
      <c r="M1029" s="48" t="s">
        <v>7945</v>
      </c>
      <c r="N1029" s="40">
        <v>100</v>
      </c>
    </row>
    <row r="1030" spans="1:15" hidden="1">
      <c r="A1030" s="48" t="s">
        <v>8368</v>
      </c>
      <c r="B1030" s="48" t="s">
        <v>65</v>
      </c>
      <c r="C1030" s="48" t="s">
        <v>65</v>
      </c>
      <c r="D1030" s="49" t="s">
        <v>25</v>
      </c>
      <c r="F1030" s="49" t="s">
        <v>6175</v>
      </c>
      <c r="G1030" s="48" t="s">
        <v>8369</v>
      </c>
      <c r="H1030" s="40" t="s">
        <v>7904</v>
      </c>
      <c r="I1030" s="40" t="s">
        <v>8172</v>
      </c>
      <c r="J1030" s="43">
        <f>K1030-1</f>
        <v>42093</v>
      </c>
      <c r="K1030" s="43">
        <f>J1018</f>
        <v>42094</v>
      </c>
      <c r="L1030" s="40" t="s">
        <v>7</v>
      </c>
      <c r="M1030" s="48" t="s">
        <v>7945</v>
      </c>
      <c r="N1030" s="40">
        <v>100</v>
      </c>
      <c r="O1030" s="56" t="s">
        <v>17</v>
      </c>
    </row>
    <row r="1031" spans="1:15" hidden="1">
      <c r="A1031" s="49" t="s">
        <v>8371</v>
      </c>
      <c r="B1031" s="49" t="s">
        <v>52</v>
      </c>
      <c r="C1031" s="49" t="s">
        <v>52</v>
      </c>
      <c r="D1031" s="47" t="s">
        <v>26</v>
      </c>
      <c r="E1031" s="49"/>
      <c r="F1031" s="49" t="s">
        <v>6175</v>
      </c>
      <c r="G1031" s="49" t="s">
        <v>8372</v>
      </c>
      <c r="H1031" s="41" t="s">
        <v>1048</v>
      </c>
      <c r="I1031" s="41" t="s">
        <v>7888</v>
      </c>
      <c r="J1031" s="41"/>
      <c r="K1031" s="40"/>
      <c r="L1031" s="40"/>
      <c r="M1031" s="40"/>
    </row>
    <row r="1032" spans="1:15" hidden="1">
      <c r="A1032" s="49" t="s">
        <v>8371</v>
      </c>
      <c r="B1032" s="49" t="s">
        <v>52</v>
      </c>
      <c r="C1032" s="49" t="s">
        <v>52</v>
      </c>
      <c r="D1032" s="47" t="s">
        <v>26</v>
      </c>
      <c r="E1032" s="49"/>
      <c r="F1032" s="49" t="s">
        <v>6175</v>
      </c>
      <c r="G1032" s="49" t="s">
        <v>8372</v>
      </c>
      <c r="H1032" s="41" t="s">
        <v>1048</v>
      </c>
      <c r="I1032" s="41" t="s">
        <v>8244</v>
      </c>
      <c r="J1032" s="59">
        <v>41946</v>
      </c>
      <c r="K1032" s="40"/>
      <c r="L1032" s="40"/>
      <c r="M1032" s="40"/>
    </row>
    <row r="1033" spans="1:15" hidden="1">
      <c r="A1033" s="49" t="s">
        <v>8371</v>
      </c>
      <c r="B1033" s="49" t="s">
        <v>52</v>
      </c>
      <c r="C1033" s="49" t="s">
        <v>52</v>
      </c>
      <c r="D1033" s="47" t="s">
        <v>26</v>
      </c>
      <c r="E1033" s="49"/>
      <c r="F1033" s="49" t="s">
        <v>6175</v>
      </c>
      <c r="G1033" s="49" t="s">
        <v>8372</v>
      </c>
      <c r="H1033" s="41" t="s">
        <v>1048</v>
      </c>
      <c r="I1033" s="41" t="s">
        <v>7889</v>
      </c>
      <c r="J1033" s="59">
        <v>42114</v>
      </c>
      <c r="K1033" s="40"/>
      <c r="L1033" s="40"/>
      <c r="M1033" s="40"/>
    </row>
    <row r="1034" spans="1:15" hidden="1">
      <c r="A1034" s="49" t="s">
        <v>8371</v>
      </c>
      <c r="B1034" s="49" t="s">
        <v>52</v>
      </c>
      <c r="C1034" s="49" t="s">
        <v>52</v>
      </c>
      <c r="D1034" s="47" t="s">
        <v>26</v>
      </c>
      <c r="E1034" s="49"/>
      <c r="F1034" s="49" t="s">
        <v>6175</v>
      </c>
      <c r="G1034" s="49" t="s">
        <v>8372</v>
      </c>
      <c r="H1034" s="41" t="s">
        <v>1048</v>
      </c>
      <c r="I1034" s="45" t="s">
        <v>7890</v>
      </c>
      <c r="J1034" s="59"/>
      <c r="K1034" s="40"/>
      <c r="L1034" s="40"/>
      <c r="M1034" s="40"/>
    </row>
    <row r="1035" spans="1:15" hidden="1">
      <c r="A1035" s="49" t="s">
        <v>8371</v>
      </c>
      <c r="B1035" s="49" t="s">
        <v>52</v>
      </c>
      <c r="C1035" s="49" t="s">
        <v>52</v>
      </c>
      <c r="D1035" s="47" t="s">
        <v>26</v>
      </c>
      <c r="E1035" s="49"/>
      <c r="F1035" s="49" t="s">
        <v>6175</v>
      </c>
      <c r="G1035" s="49" t="s">
        <v>8372</v>
      </c>
      <c r="H1035" s="41" t="s">
        <v>1048</v>
      </c>
      <c r="I1035" s="41" t="s">
        <v>7891</v>
      </c>
      <c r="J1035" s="42"/>
      <c r="K1035" s="40"/>
      <c r="L1035" s="40"/>
      <c r="M1035" s="40"/>
    </row>
    <row r="1036" spans="1:15" hidden="1">
      <c r="A1036" s="49" t="s">
        <v>8371</v>
      </c>
      <c r="B1036" s="49" t="s">
        <v>52</v>
      </c>
      <c r="C1036" s="49" t="s">
        <v>52</v>
      </c>
      <c r="D1036" s="47" t="s">
        <v>26</v>
      </c>
      <c r="E1036" s="49"/>
      <c r="F1036" s="49" t="s">
        <v>6175</v>
      </c>
      <c r="G1036" s="49" t="s">
        <v>8372</v>
      </c>
      <c r="H1036" s="41" t="s">
        <v>1048</v>
      </c>
      <c r="I1036" s="41" t="s">
        <v>7892</v>
      </c>
      <c r="J1036" s="42">
        <v>42174</v>
      </c>
      <c r="K1036" s="40"/>
      <c r="L1036" s="40"/>
      <c r="M1036" s="40"/>
    </row>
    <row r="1037" spans="1:15" hidden="1">
      <c r="A1037" s="49" t="s">
        <v>8371</v>
      </c>
      <c r="B1037" s="49" t="s">
        <v>52</v>
      </c>
      <c r="C1037" s="49" t="s">
        <v>52</v>
      </c>
      <c r="D1037" s="47" t="s">
        <v>26</v>
      </c>
      <c r="E1037" s="49"/>
      <c r="F1037" s="49" t="s">
        <v>6175</v>
      </c>
      <c r="G1037" s="49" t="s">
        <v>8372</v>
      </c>
      <c r="H1037" s="41" t="s">
        <v>1048</v>
      </c>
      <c r="I1037" s="41" t="s">
        <v>7893</v>
      </c>
      <c r="J1037" s="41"/>
      <c r="K1037" s="40"/>
      <c r="L1037" s="40"/>
      <c r="M1037" s="40"/>
    </row>
    <row r="1038" spans="1:15" hidden="1">
      <c r="A1038" s="49" t="s">
        <v>8371</v>
      </c>
      <c r="B1038" s="49" t="s">
        <v>52</v>
      </c>
      <c r="C1038" s="49" t="s">
        <v>52</v>
      </c>
      <c r="D1038" s="47" t="s">
        <v>26</v>
      </c>
      <c r="E1038" s="49"/>
      <c r="F1038" s="49" t="s">
        <v>6175</v>
      </c>
      <c r="G1038" s="49" t="s">
        <v>8372</v>
      </c>
      <c r="H1038" s="41" t="s">
        <v>1048</v>
      </c>
      <c r="I1038" s="41" t="s">
        <v>7894</v>
      </c>
      <c r="J1038" s="41"/>
      <c r="K1038" s="40"/>
      <c r="L1038" s="40"/>
      <c r="M1038" s="40"/>
    </row>
    <row r="1039" spans="1:15" hidden="1">
      <c r="A1039" s="48" t="s">
        <v>8371</v>
      </c>
      <c r="B1039" s="48" t="s">
        <v>52</v>
      </c>
      <c r="C1039" s="48" t="s">
        <v>52</v>
      </c>
      <c r="D1039" s="47" t="s">
        <v>26</v>
      </c>
      <c r="F1039" s="49" t="s">
        <v>6175</v>
      </c>
      <c r="G1039" s="48" t="s">
        <v>8372</v>
      </c>
      <c r="H1039" s="40" t="s">
        <v>7895</v>
      </c>
      <c r="I1039" s="40" t="s">
        <v>8245</v>
      </c>
      <c r="J1039" s="43">
        <f>J1032</f>
        <v>41946</v>
      </c>
      <c r="K1039" s="43">
        <f>J1039+10</f>
        <v>41956</v>
      </c>
      <c r="L1039" s="40" t="s">
        <v>7</v>
      </c>
      <c r="M1039" s="48" t="s">
        <v>7945</v>
      </c>
      <c r="N1039" s="40">
        <v>100</v>
      </c>
    </row>
    <row r="1040" spans="1:15">
      <c r="A1040" s="48" t="s">
        <v>8371</v>
      </c>
      <c r="B1040" s="48" t="s">
        <v>52</v>
      </c>
      <c r="C1040" s="48" t="s">
        <v>52</v>
      </c>
      <c r="D1040" s="47" t="s">
        <v>26</v>
      </c>
      <c r="F1040" s="49" t="s">
        <v>6175</v>
      </c>
      <c r="G1040" s="48" t="s">
        <v>8372</v>
      </c>
      <c r="H1040" s="40" t="s">
        <v>7898</v>
      </c>
      <c r="I1040" s="40" t="s">
        <v>8247</v>
      </c>
      <c r="J1040" s="43">
        <f>K1039</f>
        <v>41956</v>
      </c>
      <c r="K1040" s="43">
        <f>J1040+2</f>
        <v>41958</v>
      </c>
      <c r="L1040" s="40" t="s">
        <v>7</v>
      </c>
      <c r="M1040" s="48" t="s">
        <v>94</v>
      </c>
      <c r="N1040" s="40">
        <v>100</v>
      </c>
    </row>
    <row r="1041" spans="1:15" hidden="1">
      <c r="A1041" s="48" t="s">
        <v>8371</v>
      </c>
      <c r="B1041" s="48" t="s">
        <v>52</v>
      </c>
      <c r="C1041" s="48" t="s">
        <v>52</v>
      </c>
      <c r="D1041" s="47" t="s">
        <v>26</v>
      </c>
      <c r="F1041" s="49" t="s">
        <v>6175</v>
      </c>
      <c r="G1041" s="48" t="s">
        <v>8372</v>
      </c>
      <c r="H1041" s="40" t="s">
        <v>7901</v>
      </c>
      <c r="I1041" s="40" t="s">
        <v>7902</v>
      </c>
      <c r="J1041" s="43">
        <f>K1040</f>
        <v>41958</v>
      </c>
      <c r="K1041" s="43">
        <f>J1042</f>
        <v>42098</v>
      </c>
      <c r="L1041" s="40" t="s">
        <v>7</v>
      </c>
      <c r="M1041" s="48" t="s">
        <v>7945</v>
      </c>
      <c r="N1041" s="40">
        <v>100</v>
      </c>
    </row>
    <row r="1042" spans="1:15" hidden="1">
      <c r="A1042" s="48" t="s">
        <v>8371</v>
      </c>
      <c r="B1042" s="48" t="s">
        <v>52</v>
      </c>
      <c r="C1042" s="48" t="s">
        <v>52</v>
      </c>
      <c r="D1042" s="47" t="s">
        <v>26</v>
      </c>
      <c r="F1042" s="49" t="s">
        <v>6175</v>
      </c>
      <c r="G1042" s="48" t="s">
        <v>8372</v>
      </c>
      <c r="H1042" s="40" t="s">
        <v>7904</v>
      </c>
      <c r="I1042" s="40" t="s">
        <v>7905</v>
      </c>
      <c r="J1042" s="43">
        <f>K1042-5</f>
        <v>42098</v>
      </c>
      <c r="K1042" s="43">
        <f>J1043</f>
        <v>42103</v>
      </c>
      <c r="L1042" s="40" t="s">
        <v>7</v>
      </c>
      <c r="M1042" s="48" t="s">
        <v>7945</v>
      </c>
      <c r="N1042" s="40">
        <v>100</v>
      </c>
    </row>
    <row r="1043" spans="1:15" hidden="1">
      <c r="A1043" s="48" t="s">
        <v>8371</v>
      </c>
      <c r="B1043" s="48" t="s">
        <v>52</v>
      </c>
      <c r="C1043" s="48" t="s">
        <v>52</v>
      </c>
      <c r="D1043" s="47" t="s">
        <v>26</v>
      </c>
      <c r="F1043" s="49" t="s">
        <v>6175</v>
      </c>
      <c r="G1043" s="48" t="s">
        <v>8372</v>
      </c>
      <c r="H1043" s="40" t="s">
        <v>7904</v>
      </c>
      <c r="I1043" s="40" t="s">
        <v>8249</v>
      </c>
      <c r="J1043" s="43">
        <f>K1043-5</f>
        <v>42103</v>
      </c>
      <c r="K1043" s="43">
        <f>J1044</f>
        <v>42108</v>
      </c>
      <c r="L1043" s="40" t="s">
        <v>7</v>
      </c>
      <c r="M1043" s="48" t="s">
        <v>7945</v>
      </c>
      <c r="N1043" s="40">
        <v>100</v>
      </c>
    </row>
    <row r="1044" spans="1:15" hidden="1">
      <c r="A1044" s="48" t="s">
        <v>8371</v>
      </c>
      <c r="B1044" s="48" t="s">
        <v>52</v>
      </c>
      <c r="C1044" s="48" t="s">
        <v>52</v>
      </c>
      <c r="D1044" s="47" t="s">
        <v>26</v>
      </c>
      <c r="F1044" s="49" t="s">
        <v>6175</v>
      </c>
      <c r="G1044" s="48" t="s">
        <v>8372</v>
      </c>
      <c r="H1044" s="40" t="s">
        <v>7904</v>
      </c>
      <c r="I1044" s="40" t="s">
        <v>7907</v>
      </c>
      <c r="J1044" s="43">
        <f>K1044-5</f>
        <v>42108</v>
      </c>
      <c r="K1044" s="43">
        <f>J1045</f>
        <v>42113</v>
      </c>
      <c r="L1044" s="40" t="s">
        <v>7</v>
      </c>
      <c r="M1044" s="48" t="s">
        <v>7945</v>
      </c>
      <c r="N1044" s="40">
        <v>100</v>
      </c>
    </row>
    <row r="1045" spans="1:15" hidden="1">
      <c r="A1045" s="48" t="s">
        <v>8371</v>
      </c>
      <c r="B1045" s="48" t="s">
        <v>52</v>
      </c>
      <c r="C1045" s="48" t="s">
        <v>52</v>
      </c>
      <c r="D1045" s="47" t="s">
        <v>26</v>
      </c>
      <c r="F1045" s="49" t="s">
        <v>6175</v>
      </c>
      <c r="G1045" s="48" t="s">
        <v>8372</v>
      </c>
      <c r="H1045" s="40" t="s">
        <v>7904</v>
      </c>
      <c r="I1045" s="40" t="s">
        <v>8172</v>
      </c>
      <c r="J1045" s="43">
        <f>K1045-1</f>
        <v>42113</v>
      </c>
      <c r="K1045" s="43">
        <f>J1033</f>
        <v>42114</v>
      </c>
      <c r="L1045" s="40" t="s">
        <v>7</v>
      </c>
      <c r="M1045" s="48" t="s">
        <v>7945</v>
      </c>
      <c r="N1045" s="40">
        <v>100</v>
      </c>
      <c r="O1045" s="56" t="s">
        <v>17</v>
      </c>
    </row>
    <row r="1046" spans="1:15" hidden="1">
      <c r="A1046" s="41" t="s">
        <v>8373</v>
      </c>
      <c r="B1046" s="49" t="s">
        <v>65</v>
      </c>
      <c r="C1046" s="49" t="s">
        <v>65</v>
      </c>
      <c r="D1046" s="49" t="s">
        <v>25</v>
      </c>
      <c r="E1046" s="49"/>
      <c r="F1046" s="49" t="s">
        <v>6175</v>
      </c>
      <c r="G1046" s="41" t="s">
        <v>8374</v>
      </c>
      <c r="H1046" s="41" t="s">
        <v>1048</v>
      </c>
      <c r="I1046" s="41" t="s">
        <v>7888</v>
      </c>
      <c r="J1046" s="41"/>
      <c r="K1046" s="40"/>
      <c r="L1046" s="40"/>
      <c r="M1046" s="40"/>
    </row>
    <row r="1047" spans="1:15" hidden="1">
      <c r="A1047" s="41" t="s">
        <v>8373</v>
      </c>
      <c r="B1047" s="49" t="s">
        <v>65</v>
      </c>
      <c r="C1047" s="49" t="s">
        <v>65</v>
      </c>
      <c r="D1047" s="49" t="s">
        <v>25</v>
      </c>
      <c r="E1047" s="49"/>
      <c r="F1047" s="49" t="s">
        <v>6175</v>
      </c>
      <c r="G1047" s="41" t="s">
        <v>8374</v>
      </c>
      <c r="H1047" s="41" t="s">
        <v>1048</v>
      </c>
      <c r="I1047" s="41" t="s">
        <v>8244</v>
      </c>
      <c r="J1047" s="42">
        <v>41985</v>
      </c>
      <c r="K1047" s="40"/>
      <c r="L1047" s="40"/>
      <c r="M1047" s="40"/>
    </row>
    <row r="1048" spans="1:15" hidden="1">
      <c r="A1048" s="41" t="s">
        <v>8373</v>
      </c>
      <c r="B1048" s="49" t="s">
        <v>65</v>
      </c>
      <c r="C1048" s="49" t="s">
        <v>65</v>
      </c>
      <c r="D1048" s="49" t="s">
        <v>25</v>
      </c>
      <c r="E1048" s="49"/>
      <c r="F1048" s="49" t="s">
        <v>6175</v>
      </c>
      <c r="G1048" s="41" t="s">
        <v>8374</v>
      </c>
      <c r="H1048" s="41" t="s">
        <v>1048</v>
      </c>
      <c r="I1048" s="41" t="s">
        <v>7889</v>
      </c>
      <c r="J1048" s="42">
        <v>42104</v>
      </c>
      <c r="K1048" s="40"/>
      <c r="L1048" s="40"/>
      <c r="M1048" s="40"/>
    </row>
    <row r="1049" spans="1:15" hidden="1">
      <c r="A1049" s="41" t="s">
        <v>8373</v>
      </c>
      <c r="B1049" s="49" t="s">
        <v>65</v>
      </c>
      <c r="C1049" s="49" t="s">
        <v>65</v>
      </c>
      <c r="D1049" s="49" t="s">
        <v>25</v>
      </c>
      <c r="E1049" s="49"/>
      <c r="F1049" s="49" t="s">
        <v>6175</v>
      </c>
      <c r="G1049" s="41" t="s">
        <v>8374</v>
      </c>
      <c r="H1049" s="41" t="s">
        <v>1048</v>
      </c>
      <c r="I1049" s="41" t="s">
        <v>7890</v>
      </c>
      <c r="J1049" s="42">
        <v>42177</v>
      </c>
      <c r="K1049" s="40"/>
      <c r="L1049" s="40"/>
      <c r="M1049" s="40"/>
    </row>
    <row r="1050" spans="1:15" hidden="1">
      <c r="A1050" s="41" t="s">
        <v>8373</v>
      </c>
      <c r="B1050" s="49" t="s">
        <v>65</v>
      </c>
      <c r="C1050" s="49" t="s">
        <v>65</v>
      </c>
      <c r="D1050" s="49" t="s">
        <v>25</v>
      </c>
      <c r="E1050" s="49"/>
      <c r="F1050" s="49" t="s">
        <v>6175</v>
      </c>
      <c r="G1050" s="41" t="s">
        <v>8374</v>
      </c>
      <c r="H1050" s="41" t="s">
        <v>1048</v>
      </c>
      <c r="I1050" s="41" t="s">
        <v>7891</v>
      </c>
      <c r="J1050" s="42">
        <v>42178</v>
      </c>
      <c r="K1050" s="40"/>
      <c r="L1050" s="40"/>
      <c r="M1050" s="40"/>
    </row>
    <row r="1051" spans="1:15" hidden="1">
      <c r="A1051" s="41" t="s">
        <v>8373</v>
      </c>
      <c r="B1051" s="49" t="s">
        <v>65</v>
      </c>
      <c r="C1051" s="49" t="s">
        <v>65</v>
      </c>
      <c r="D1051" s="49" t="s">
        <v>25</v>
      </c>
      <c r="E1051" s="49"/>
      <c r="F1051" s="49" t="s">
        <v>6175</v>
      </c>
      <c r="G1051" s="41" t="s">
        <v>8374</v>
      </c>
      <c r="H1051" s="41" t="s">
        <v>1048</v>
      </c>
      <c r="I1051" s="41" t="s">
        <v>7892</v>
      </c>
      <c r="J1051" s="42"/>
      <c r="K1051" s="40"/>
      <c r="L1051" s="40"/>
      <c r="M1051" s="40"/>
    </row>
    <row r="1052" spans="1:15" hidden="1">
      <c r="A1052" s="41" t="s">
        <v>8373</v>
      </c>
      <c r="B1052" s="49" t="s">
        <v>65</v>
      </c>
      <c r="C1052" s="49" t="s">
        <v>65</v>
      </c>
      <c r="D1052" s="49" t="s">
        <v>25</v>
      </c>
      <c r="E1052" s="49"/>
      <c r="F1052" s="49" t="s">
        <v>6175</v>
      </c>
      <c r="G1052" s="41" t="s">
        <v>8374</v>
      </c>
      <c r="H1052" s="41" t="s">
        <v>1048</v>
      </c>
      <c r="I1052" s="41" t="s">
        <v>7893</v>
      </c>
      <c r="J1052" s="41"/>
      <c r="K1052" s="40"/>
      <c r="L1052" s="40"/>
      <c r="M1052" s="40"/>
    </row>
    <row r="1053" spans="1:15" hidden="1">
      <c r="A1053" s="41" t="s">
        <v>8373</v>
      </c>
      <c r="B1053" s="49" t="s">
        <v>65</v>
      </c>
      <c r="C1053" s="49" t="s">
        <v>65</v>
      </c>
      <c r="D1053" s="49" t="s">
        <v>25</v>
      </c>
      <c r="E1053" s="49"/>
      <c r="F1053" s="49" t="s">
        <v>6175</v>
      </c>
      <c r="G1053" s="41" t="s">
        <v>8374</v>
      </c>
      <c r="H1053" s="41" t="s">
        <v>1048</v>
      </c>
      <c r="I1053" s="41" t="s">
        <v>7894</v>
      </c>
      <c r="J1053" s="41"/>
      <c r="K1053" s="40"/>
      <c r="L1053" s="40"/>
      <c r="M1053" s="40"/>
    </row>
    <row r="1054" spans="1:15" hidden="1">
      <c r="A1054" s="40" t="s">
        <v>8373</v>
      </c>
      <c r="B1054" s="48" t="s">
        <v>65</v>
      </c>
      <c r="C1054" s="48" t="s">
        <v>65</v>
      </c>
      <c r="D1054" s="49" t="s">
        <v>25</v>
      </c>
      <c r="F1054" s="49" t="s">
        <v>6175</v>
      </c>
      <c r="G1054" s="40" t="s">
        <v>8374</v>
      </c>
      <c r="H1054" s="40" t="s">
        <v>7895</v>
      </c>
      <c r="I1054" s="40" t="s">
        <v>8245</v>
      </c>
      <c r="J1054" s="43">
        <f>J1047</f>
        <v>41985</v>
      </c>
      <c r="K1054" s="43">
        <f>J1054+10</f>
        <v>41995</v>
      </c>
      <c r="L1054" s="40" t="s">
        <v>7</v>
      </c>
      <c r="M1054" s="48" t="s">
        <v>94</v>
      </c>
      <c r="N1054" s="40">
        <v>100</v>
      </c>
    </row>
    <row r="1055" spans="1:15" hidden="1">
      <c r="A1055" s="40" t="s">
        <v>8373</v>
      </c>
      <c r="B1055" s="48" t="s">
        <v>65</v>
      </c>
      <c r="C1055" s="48" t="s">
        <v>65</v>
      </c>
      <c r="D1055" s="49" t="s">
        <v>25</v>
      </c>
      <c r="F1055" s="49" t="s">
        <v>6175</v>
      </c>
      <c r="G1055" s="40" t="s">
        <v>8374</v>
      </c>
      <c r="H1055" s="40" t="s">
        <v>8281</v>
      </c>
      <c r="I1055" s="40" t="s">
        <v>8247</v>
      </c>
      <c r="J1055" s="43">
        <f>K1054</f>
        <v>41995</v>
      </c>
      <c r="K1055" s="43">
        <f>J1055+2</f>
        <v>41997</v>
      </c>
      <c r="L1055" s="40" t="s">
        <v>7</v>
      </c>
      <c r="M1055" s="48" t="s">
        <v>94</v>
      </c>
      <c r="N1055" s="40">
        <v>100</v>
      </c>
    </row>
    <row r="1056" spans="1:15" hidden="1">
      <c r="A1056" s="40" t="s">
        <v>8373</v>
      </c>
      <c r="B1056" s="48" t="s">
        <v>65</v>
      </c>
      <c r="C1056" s="48" t="s">
        <v>65</v>
      </c>
      <c r="D1056" s="49" t="s">
        <v>25</v>
      </c>
      <c r="F1056" s="49" t="s">
        <v>6175</v>
      </c>
      <c r="G1056" s="40" t="s">
        <v>8374</v>
      </c>
      <c r="H1056" s="65" t="s">
        <v>8261</v>
      </c>
      <c r="I1056" s="40" t="s">
        <v>7902</v>
      </c>
      <c r="J1056" s="43">
        <f>K1055</f>
        <v>41997</v>
      </c>
      <c r="K1056" s="43">
        <f>J1057</f>
        <v>42088</v>
      </c>
      <c r="L1056" s="40" t="s">
        <v>7</v>
      </c>
      <c r="M1056" s="48" t="s">
        <v>94</v>
      </c>
      <c r="N1056" s="40">
        <v>100</v>
      </c>
    </row>
    <row r="1057" spans="1:15" hidden="1">
      <c r="A1057" s="40" t="s">
        <v>8373</v>
      </c>
      <c r="B1057" s="48" t="s">
        <v>65</v>
      </c>
      <c r="C1057" s="48" t="s">
        <v>65</v>
      </c>
      <c r="D1057" s="49" t="s">
        <v>25</v>
      </c>
      <c r="F1057" s="49" t="s">
        <v>6175</v>
      </c>
      <c r="G1057" s="40" t="s">
        <v>8374</v>
      </c>
      <c r="H1057" s="40" t="s">
        <v>8264</v>
      </c>
      <c r="I1057" s="40" t="s">
        <v>7905</v>
      </c>
      <c r="J1057" s="43">
        <f>K1057-5</f>
        <v>42088</v>
      </c>
      <c r="K1057" s="43">
        <f>J1058</f>
        <v>42093</v>
      </c>
      <c r="L1057" s="40" t="s">
        <v>7</v>
      </c>
      <c r="M1057" s="48" t="s">
        <v>94</v>
      </c>
      <c r="N1057" s="40">
        <v>100</v>
      </c>
    </row>
    <row r="1058" spans="1:15" hidden="1">
      <c r="A1058" s="40" t="s">
        <v>8373</v>
      </c>
      <c r="B1058" s="48" t="s">
        <v>65</v>
      </c>
      <c r="C1058" s="48" t="s">
        <v>65</v>
      </c>
      <c r="D1058" s="49" t="s">
        <v>25</v>
      </c>
      <c r="F1058" s="49" t="s">
        <v>6175</v>
      </c>
      <c r="G1058" s="40" t="s">
        <v>8374</v>
      </c>
      <c r="H1058" s="40" t="s">
        <v>8261</v>
      </c>
      <c r="I1058" s="40" t="s">
        <v>8249</v>
      </c>
      <c r="J1058" s="43">
        <f>K1058-5</f>
        <v>42093</v>
      </c>
      <c r="K1058" s="43">
        <f>J1059</f>
        <v>42098</v>
      </c>
      <c r="L1058" s="40" t="s">
        <v>7</v>
      </c>
      <c r="M1058" s="48" t="s">
        <v>94</v>
      </c>
      <c r="N1058" s="40">
        <v>100</v>
      </c>
    </row>
    <row r="1059" spans="1:15" hidden="1">
      <c r="A1059" s="40" t="s">
        <v>8373</v>
      </c>
      <c r="B1059" s="48" t="s">
        <v>65</v>
      </c>
      <c r="C1059" s="48" t="s">
        <v>65</v>
      </c>
      <c r="D1059" s="49" t="s">
        <v>25</v>
      </c>
      <c r="F1059" s="49" t="s">
        <v>6175</v>
      </c>
      <c r="G1059" s="40" t="s">
        <v>8374</v>
      </c>
      <c r="H1059" s="40" t="s">
        <v>7904</v>
      </c>
      <c r="I1059" s="40" t="s">
        <v>7907</v>
      </c>
      <c r="J1059" s="43">
        <f>K1059-5</f>
        <v>42098</v>
      </c>
      <c r="K1059" s="43">
        <f>J1060</f>
        <v>42103</v>
      </c>
      <c r="L1059" s="40" t="s">
        <v>7</v>
      </c>
      <c r="M1059" s="48" t="s">
        <v>94</v>
      </c>
      <c r="N1059" s="40">
        <v>100</v>
      </c>
    </row>
    <row r="1060" spans="1:15" hidden="1">
      <c r="A1060" s="40" t="s">
        <v>8373</v>
      </c>
      <c r="B1060" s="48" t="s">
        <v>65</v>
      </c>
      <c r="C1060" s="48" t="s">
        <v>65</v>
      </c>
      <c r="D1060" s="49" t="s">
        <v>25</v>
      </c>
      <c r="F1060" s="49" t="s">
        <v>6175</v>
      </c>
      <c r="G1060" s="40" t="s">
        <v>8374</v>
      </c>
      <c r="H1060" s="40" t="s">
        <v>7904</v>
      </c>
      <c r="I1060" s="40" t="s">
        <v>8172</v>
      </c>
      <c r="J1060" s="43">
        <f>K1060-1</f>
        <v>42103</v>
      </c>
      <c r="K1060" s="43">
        <f>J1048</f>
        <v>42104</v>
      </c>
      <c r="L1060" s="40" t="s">
        <v>7</v>
      </c>
      <c r="M1060" s="48" t="s">
        <v>94</v>
      </c>
      <c r="N1060" s="40">
        <v>100</v>
      </c>
      <c r="O1060" s="56" t="s">
        <v>17</v>
      </c>
    </row>
    <row r="1061" spans="1:15" hidden="1">
      <c r="A1061" s="49" t="s">
        <v>8375</v>
      </c>
      <c r="B1061" s="49" t="s">
        <v>108</v>
      </c>
      <c r="C1061" s="49" t="s">
        <v>65</v>
      </c>
      <c r="D1061" s="49" t="s">
        <v>24</v>
      </c>
      <c r="E1061" s="49"/>
      <c r="F1061" s="49" t="s">
        <v>6175</v>
      </c>
      <c r="G1061" s="49" t="s">
        <v>8376</v>
      </c>
      <c r="H1061" s="41" t="s">
        <v>1048</v>
      </c>
      <c r="I1061" s="41" t="s">
        <v>7888</v>
      </c>
      <c r="J1061" s="41"/>
      <c r="K1061" s="40"/>
      <c r="L1061" s="40"/>
      <c r="M1061" s="40"/>
    </row>
    <row r="1062" spans="1:15" hidden="1">
      <c r="A1062" s="49" t="s">
        <v>8375</v>
      </c>
      <c r="B1062" s="49" t="s">
        <v>108</v>
      </c>
      <c r="C1062" s="49" t="s">
        <v>65</v>
      </c>
      <c r="D1062" s="49" t="s">
        <v>24</v>
      </c>
      <c r="E1062" s="49"/>
      <c r="F1062" s="49" t="s">
        <v>6175</v>
      </c>
      <c r="G1062" s="49" t="s">
        <v>8376</v>
      </c>
      <c r="H1062" s="41" t="s">
        <v>1048</v>
      </c>
      <c r="I1062" s="41" t="s">
        <v>8244</v>
      </c>
      <c r="J1062" s="59">
        <v>41944</v>
      </c>
      <c r="K1062" s="40"/>
      <c r="L1062" s="40"/>
      <c r="M1062" s="40"/>
    </row>
    <row r="1063" spans="1:15" hidden="1">
      <c r="A1063" s="49" t="s">
        <v>8375</v>
      </c>
      <c r="B1063" s="49" t="s">
        <v>108</v>
      </c>
      <c r="C1063" s="49" t="s">
        <v>65</v>
      </c>
      <c r="D1063" s="49" t="s">
        <v>24</v>
      </c>
      <c r="E1063" s="49"/>
      <c r="F1063" s="49" t="s">
        <v>6175</v>
      </c>
      <c r="G1063" s="49" t="s">
        <v>8376</v>
      </c>
      <c r="H1063" s="41" t="s">
        <v>1048</v>
      </c>
      <c r="I1063" s="41" t="s">
        <v>7889</v>
      </c>
      <c r="J1063" s="59">
        <v>42123</v>
      </c>
      <c r="K1063" s="40" t="s">
        <v>8309</v>
      </c>
      <c r="L1063" s="40"/>
      <c r="M1063" s="40"/>
    </row>
    <row r="1064" spans="1:15" hidden="1">
      <c r="A1064" s="49" t="s">
        <v>8375</v>
      </c>
      <c r="B1064" s="49" t="s">
        <v>108</v>
      </c>
      <c r="C1064" s="49" t="s">
        <v>65</v>
      </c>
      <c r="D1064" s="49" t="s">
        <v>24</v>
      </c>
      <c r="E1064" s="49"/>
      <c r="F1064" s="49" t="s">
        <v>6175</v>
      </c>
      <c r="G1064" s="49" t="s">
        <v>8376</v>
      </c>
      <c r="H1064" s="41" t="s">
        <v>1048</v>
      </c>
      <c r="I1064" s="41" t="s">
        <v>7890</v>
      </c>
      <c r="J1064" s="59">
        <v>42150</v>
      </c>
      <c r="K1064" s="40"/>
      <c r="L1064" s="40"/>
      <c r="M1064" s="40"/>
    </row>
    <row r="1065" spans="1:15" hidden="1">
      <c r="A1065" s="49" t="s">
        <v>8375</v>
      </c>
      <c r="B1065" s="49" t="s">
        <v>108</v>
      </c>
      <c r="C1065" s="49" t="s">
        <v>65</v>
      </c>
      <c r="D1065" s="49" t="s">
        <v>24</v>
      </c>
      <c r="E1065" s="49"/>
      <c r="F1065" s="49" t="s">
        <v>6175</v>
      </c>
      <c r="G1065" s="49" t="s">
        <v>8376</v>
      </c>
      <c r="H1065" s="41" t="s">
        <v>1048</v>
      </c>
      <c r="I1065" s="41" t="s">
        <v>7891</v>
      </c>
      <c r="J1065" s="42"/>
      <c r="K1065" s="40"/>
      <c r="L1065" s="40"/>
      <c r="M1065" s="40"/>
    </row>
    <row r="1066" spans="1:15" hidden="1">
      <c r="A1066" s="49" t="s">
        <v>8375</v>
      </c>
      <c r="B1066" s="49" t="s">
        <v>108</v>
      </c>
      <c r="C1066" s="49" t="s">
        <v>65</v>
      </c>
      <c r="D1066" s="49" t="s">
        <v>24</v>
      </c>
      <c r="E1066" s="49"/>
      <c r="F1066" s="49" t="s">
        <v>6175</v>
      </c>
      <c r="G1066" s="49" t="s">
        <v>8376</v>
      </c>
      <c r="H1066" s="41" t="s">
        <v>1048</v>
      </c>
      <c r="I1066" s="41" t="s">
        <v>7892</v>
      </c>
      <c r="J1066" s="42">
        <v>42179</v>
      </c>
      <c r="K1066" s="40"/>
      <c r="L1066" s="40"/>
      <c r="M1066" s="40"/>
    </row>
    <row r="1067" spans="1:15" hidden="1">
      <c r="A1067" s="49" t="s">
        <v>8375</v>
      </c>
      <c r="B1067" s="49" t="s">
        <v>108</v>
      </c>
      <c r="C1067" s="49" t="s">
        <v>65</v>
      </c>
      <c r="D1067" s="49" t="s">
        <v>24</v>
      </c>
      <c r="E1067" s="49"/>
      <c r="F1067" s="49" t="s">
        <v>6175</v>
      </c>
      <c r="G1067" s="49" t="s">
        <v>8376</v>
      </c>
      <c r="H1067" s="41" t="s">
        <v>1048</v>
      </c>
      <c r="I1067" s="41" t="s">
        <v>7893</v>
      </c>
      <c r="J1067" s="41"/>
      <c r="K1067" s="40"/>
      <c r="L1067" s="40"/>
      <c r="M1067" s="40"/>
    </row>
    <row r="1068" spans="1:15" hidden="1">
      <c r="A1068" s="49" t="s">
        <v>8375</v>
      </c>
      <c r="B1068" s="49" t="s">
        <v>108</v>
      </c>
      <c r="C1068" s="49" t="s">
        <v>65</v>
      </c>
      <c r="D1068" s="49" t="s">
        <v>24</v>
      </c>
      <c r="E1068" s="49"/>
      <c r="F1068" s="49" t="s">
        <v>6175</v>
      </c>
      <c r="G1068" s="49" t="s">
        <v>8376</v>
      </c>
      <c r="H1068" s="41" t="s">
        <v>1048</v>
      </c>
      <c r="I1068" s="41" t="s">
        <v>7894</v>
      </c>
      <c r="J1068" s="41"/>
      <c r="K1068" s="40"/>
      <c r="L1068" s="40"/>
      <c r="M1068" s="40"/>
    </row>
    <row r="1069" spans="1:15" ht="26.45" hidden="1">
      <c r="A1069" s="48" t="s">
        <v>8375</v>
      </c>
      <c r="B1069" s="49" t="s">
        <v>108</v>
      </c>
      <c r="C1069" s="48" t="s">
        <v>65</v>
      </c>
      <c r="D1069" s="48" t="s">
        <v>24</v>
      </c>
      <c r="F1069" s="49" t="s">
        <v>6175</v>
      </c>
      <c r="G1069" s="48" t="s">
        <v>8376</v>
      </c>
      <c r="H1069" s="40" t="s">
        <v>7895</v>
      </c>
      <c r="I1069" s="40" t="s">
        <v>8245</v>
      </c>
      <c r="J1069" s="43">
        <f>J1062</f>
        <v>41944</v>
      </c>
      <c r="K1069" s="43">
        <f>J1069+10</f>
        <v>41954</v>
      </c>
      <c r="L1069" s="40" t="s">
        <v>8173</v>
      </c>
      <c r="M1069" s="48" t="s">
        <v>14</v>
      </c>
      <c r="N1069" s="40" t="s">
        <v>84</v>
      </c>
      <c r="O1069" s="56" t="s">
        <v>8377</v>
      </c>
    </row>
    <row r="1070" spans="1:15">
      <c r="A1070" s="48" t="s">
        <v>8375</v>
      </c>
      <c r="B1070" s="49" t="s">
        <v>108</v>
      </c>
      <c r="C1070" s="48" t="s">
        <v>65</v>
      </c>
      <c r="D1070" s="48" t="s">
        <v>24</v>
      </c>
      <c r="F1070" s="49" t="s">
        <v>6175</v>
      </c>
      <c r="G1070" s="48" t="s">
        <v>8376</v>
      </c>
      <c r="H1070" s="40" t="s">
        <v>7898</v>
      </c>
      <c r="I1070" s="40" t="s">
        <v>8247</v>
      </c>
      <c r="J1070" s="43">
        <f>K1069</f>
        <v>41954</v>
      </c>
      <c r="K1070" s="43">
        <f>J1070+2</f>
        <v>41956</v>
      </c>
      <c r="L1070" s="40" t="s">
        <v>8173</v>
      </c>
      <c r="M1070" s="48" t="s">
        <v>149</v>
      </c>
      <c r="N1070" s="40" t="s">
        <v>84</v>
      </c>
    </row>
    <row r="1071" spans="1:15" hidden="1">
      <c r="A1071" s="48" t="s">
        <v>8375</v>
      </c>
      <c r="B1071" s="49" t="s">
        <v>108</v>
      </c>
      <c r="C1071" s="48" t="s">
        <v>65</v>
      </c>
      <c r="D1071" s="48" t="s">
        <v>24</v>
      </c>
      <c r="F1071" s="49" t="s">
        <v>6175</v>
      </c>
      <c r="G1071" s="48" t="s">
        <v>8376</v>
      </c>
      <c r="H1071" s="40" t="s">
        <v>7901</v>
      </c>
      <c r="I1071" s="40" t="s">
        <v>7902</v>
      </c>
      <c r="J1071" s="43">
        <f>K1070</f>
        <v>41956</v>
      </c>
      <c r="K1071" s="43">
        <f>J1072</f>
        <v>42107</v>
      </c>
      <c r="L1071" s="40" t="s">
        <v>8173</v>
      </c>
      <c r="M1071" s="48" t="s">
        <v>14</v>
      </c>
      <c r="N1071" s="40" t="s">
        <v>84</v>
      </c>
    </row>
    <row r="1072" spans="1:15" hidden="1">
      <c r="A1072" s="48" t="s">
        <v>8375</v>
      </c>
      <c r="B1072" s="49" t="s">
        <v>108</v>
      </c>
      <c r="C1072" s="48" t="s">
        <v>65</v>
      </c>
      <c r="D1072" s="48" t="s">
        <v>24</v>
      </c>
      <c r="F1072" s="49" t="s">
        <v>6175</v>
      </c>
      <c r="G1072" s="48" t="s">
        <v>8376</v>
      </c>
      <c r="H1072" s="40" t="s">
        <v>7904</v>
      </c>
      <c r="I1072" s="40" t="s">
        <v>7905</v>
      </c>
      <c r="J1072" s="43">
        <f>K1072-5</f>
        <v>42107</v>
      </c>
      <c r="K1072" s="43">
        <f>J1073</f>
        <v>42112</v>
      </c>
      <c r="L1072" s="40" t="s">
        <v>8173</v>
      </c>
      <c r="M1072" s="48" t="s">
        <v>14</v>
      </c>
      <c r="N1072" s="40" t="s">
        <v>84</v>
      </c>
    </row>
    <row r="1073" spans="1:15" hidden="1">
      <c r="A1073" s="48" t="s">
        <v>8375</v>
      </c>
      <c r="B1073" s="49" t="s">
        <v>108</v>
      </c>
      <c r="C1073" s="48" t="s">
        <v>65</v>
      </c>
      <c r="D1073" s="48" t="s">
        <v>24</v>
      </c>
      <c r="F1073" s="49" t="s">
        <v>6175</v>
      </c>
      <c r="G1073" s="48" t="s">
        <v>8376</v>
      </c>
      <c r="H1073" s="40" t="s">
        <v>7904</v>
      </c>
      <c r="I1073" s="40" t="s">
        <v>8249</v>
      </c>
      <c r="J1073" s="43">
        <f>K1073-5</f>
        <v>42112</v>
      </c>
      <c r="K1073" s="43">
        <f>J1074</f>
        <v>42117</v>
      </c>
      <c r="L1073" s="40" t="s">
        <v>8173</v>
      </c>
      <c r="M1073" s="48" t="s">
        <v>14</v>
      </c>
      <c r="N1073" s="40" t="s">
        <v>84</v>
      </c>
    </row>
    <row r="1074" spans="1:15" hidden="1">
      <c r="A1074" s="48" t="s">
        <v>8375</v>
      </c>
      <c r="B1074" s="49" t="s">
        <v>108</v>
      </c>
      <c r="C1074" s="48" t="s">
        <v>65</v>
      </c>
      <c r="D1074" s="48" t="s">
        <v>24</v>
      </c>
      <c r="F1074" s="49" t="s">
        <v>6175</v>
      </c>
      <c r="G1074" s="48" t="s">
        <v>8376</v>
      </c>
      <c r="H1074" s="40" t="s">
        <v>7904</v>
      </c>
      <c r="I1074" s="40" t="s">
        <v>7907</v>
      </c>
      <c r="J1074" s="43">
        <f>K1074-5</f>
        <v>42117</v>
      </c>
      <c r="K1074" s="43">
        <f>J1075</f>
        <v>42122</v>
      </c>
      <c r="L1074" s="40" t="s">
        <v>8173</v>
      </c>
      <c r="M1074" s="48" t="s">
        <v>14</v>
      </c>
      <c r="N1074" s="40" t="s">
        <v>84</v>
      </c>
    </row>
    <row r="1075" spans="1:15" hidden="1">
      <c r="A1075" s="48" t="s">
        <v>8375</v>
      </c>
      <c r="B1075" s="49" t="s">
        <v>108</v>
      </c>
      <c r="C1075" s="48" t="s">
        <v>65</v>
      </c>
      <c r="D1075" s="48" t="s">
        <v>24</v>
      </c>
      <c r="F1075" s="49" t="s">
        <v>6175</v>
      </c>
      <c r="G1075" s="48" t="s">
        <v>8376</v>
      </c>
      <c r="H1075" s="40" t="s">
        <v>7904</v>
      </c>
      <c r="I1075" s="40" t="s">
        <v>8172</v>
      </c>
      <c r="J1075" s="43">
        <f>K1075-1</f>
        <v>42122</v>
      </c>
      <c r="K1075" s="43">
        <f>J1063</f>
        <v>42123</v>
      </c>
      <c r="L1075" s="40" t="s">
        <v>8173</v>
      </c>
      <c r="M1075" s="48" t="s">
        <v>14</v>
      </c>
      <c r="N1075" s="40" t="s">
        <v>84</v>
      </c>
      <c r="O1075" s="39" t="s">
        <v>8378</v>
      </c>
    </row>
    <row r="1076" spans="1:15" hidden="1">
      <c r="A1076" s="49" t="s">
        <v>8137</v>
      </c>
      <c r="B1076" s="49" t="s">
        <v>65</v>
      </c>
      <c r="C1076" s="49" t="s">
        <v>65</v>
      </c>
      <c r="D1076" s="49" t="s">
        <v>25</v>
      </c>
      <c r="E1076" s="49"/>
      <c r="F1076" s="49" t="s">
        <v>6175</v>
      </c>
      <c r="G1076" s="49" t="s">
        <v>8379</v>
      </c>
      <c r="H1076" s="41" t="s">
        <v>1048</v>
      </c>
      <c r="I1076" s="41" t="s">
        <v>7888</v>
      </c>
      <c r="J1076" s="41"/>
      <c r="K1076" s="40"/>
      <c r="L1076" s="40"/>
      <c r="M1076" s="40"/>
    </row>
    <row r="1077" spans="1:15" hidden="1">
      <c r="A1077" s="49" t="s">
        <v>8137</v>
      </c>
      <c r="B1077" s="49" t="s">
        <v>65</v>
      </c>
      <c r="C1077" s="49" t="s">
        <v>65</v>
      </c>
      <c r="D1077" s="49" t="s">
        <v>25</v>
      </c>
      <c r="E1077" s="49"/>
      <c r="F1077" s="49" t="s">
        <v>6175</v>
      </c>
      <c r="G1077" s="49" t="s">
        <v>8379</v>
      </c>
      <c r="H1077" s="41" t="s">
        <v>1048</v>
      </c>
      <c r="I1077" s="41" t="s">
        <v>8244</v>
      </c>
      <c r="J1077" s="42">
        <v>41995</v>
      </c>
      <c r="K1077" s="40"/>
      <c r="L1077" s="40"/>
      <c r="M1077" s="40"/>
    </row>
    <row r="1078" spans="1:15" hidden="1">
      <c r="A1078" s="49" t="s">
        <v>8137</v>
      </c>
      <c r="B1078" s="49" t="s">
        <v>65</v>
      </c>
      <c r="C1078" s="49" t="s">
        <v>65</v>
      </c>
      <c r="D1078" s="49" t="s">
        <v>25</v>
      </c>
      <c r="E1078" s="49"/>
      <c r="F1078" s="49" t="s">
        <v>6175</v>
      </c>
      <c r="G1078" s="49" t="s">
        <v>8379</v>
      </c>
      <c r="H1078" s="41" t="s">
        <v>1048</v>
      </c>
      <c r="I1078" s="41" t="s">
        <v>7889</v>
      </c>
      <c r="J1078" s="42">
        <v>42069</v>
      </c>
      <c r="K1078" s="40"/>
      <c r="L1078" s="40"/>
      <c r="M1078" s="40"/>
    </row>
    <row r="1079" spans="1:15" hidden="1">
      <c r="A1079" s="49" t="s">
        <v>8137</v>
      </c>
      <c r="B1079" s="49" t="s">
        <v>65</v>
      </c>
      <c r="C1079" s="49" t="s">
        <v>65</v>
      </c>
      <c r="D1079" s="49" t="s">
        <v>25</v>
      </c>
      <c r="E1079" s="49"/>
      <c r="F1079" s="49" t="s">
        <v>6175</v>
      </c>
      <c r="G1079" s="49" t="s">
        <v>8379</v>
      </c>
      <c r="H1079" s="41" t="s">
        <v>1048</v>
      </c>
      <c r="I1079" s="41" t="s">
        <v>7890</v>
      </c>
      <c r="J1079" s="42">
        <v>42138</v>
      </c>
      <c r="K1079" s="40"/>
      <c r="L1079" s="40"/>
      <c r="M1079" s="40"/>
    </row>
    <row r="1080" spans="1:15" hidden="1">
      <c r="A1080" s="49" t="s">
        <v>8137</v>
      </c>
      <c r="B1080" s="49" t="s">
        <v>65</v>
      </c>
      <c r="C1080" s="49" t="s">
        <v>65</v>
      </c>
      <c r="D1080" s="49" t="s">
        <v>25</v>
      </c>
      <c r="E1080" s="49"/>
      <c r="F1080" s="49" t="s">
        <v>6175</v>
      </c>
      <c r="G1080" s="49" t="s">
        <v>8379</v>
      </c>
      <c r="H1080" s="41" t="s">
        <v>1048</v>
      </c>
      <c r="I1080" s="41" t="s">
        <v>7891</v>
      </c>
      <c r="J1080" s="42">
        <v>42139</v>
      </c>
      <c r="K1080" s="40"/>
      <c r="L1080" s="40"/>
      <c r="M1080" s="40"/>
    </row>
    <row r="1081" spans="1:15" hidden="1">
      <c r="A1081" s="49" t="s">
        <v>8137</v>
      </c>
      <c r="B1081" s="49" t="s">
        <v>65</v>
      </c>
      <c r="C1081" s="49" t="s">
        <v>65</v>
      </c>
      <c r="D1081" s="49" t="s">
        <v>25</v>
      </c>
      <c r="E1081" s="49"/>
      <c r="F1081" s="49" t="s">
        <v>6175</v>
      </c>
      <c r="G1081" s="49" t="s">
        <v>8379</v>
      </c>
      <c r="H1081" s="41" t="s">
        <v>1048</v>
      </c>
      <c r="I1081" s="41" t="s">
        <v>7892</v>
      </c>
      <c r="J1081" s="42"/>
      <c r="K1081" s="40"/>
      <c r="L1081" s="40"/>
      <c r="M1081" s="40"/>
    </row>
    <row r="1082" spans="1:15" hidden="1">
      <c r="A1082" s="49" t="s">
        <v>8137</v>
      </c>
      <c r="B1082" s="49" t="s">
        <v>65</v>
      </c>
      <c r="C1082" s="49" t="s">
        <v>65</v>
      </c>
      <c r="D1082" s="49" t="s">
        <v>25</v>
      </c>
      <c r="E1082" s="49"/>
      <c r="F1082" s="49" t="s">
        <v>6175</v>
      </c>
      <c r="G1082" s="49" t="s">
        <v>8379</v>
      </c>
      <c r="H1082" s="41" t="s">
        <v>1048</v>
      </c>
      <c r="I1082" s="41" t="s">
        <v>7893</v>
      </c>
      <c r="J1082" s="41"/>
      <c r="K1082" s="40"/>
      <c r="L1082" s="40"/>
      <c r="M1082" s="40"/>
    </row>
    <row r="1083" spans="1:15" hidden="1">
      <c r="A1083" s="49" t="s">
        <v>8137</v>
      </c>
      <c r="B1083" s="49" t="s">
        <v>65</v>
      </c>
      <c r="C1083" s="49" t="s">
        <v>65</v>
      </c>
      <c r="D1083" s="49" t="s">
        <v>25</v>
      </c>
      <c r="E1083" s="49"/>
      <c r="F1083" s="49" t="s">
        <v>6175</v>
      </c>
      <c r="G1083" s="49" t="s">
        <v>8379</v>
      </c>
      <c r="H1083" s="41" t="s">
        <v>1048</v>
      </c>
      <c r="I1083" s="41" t="s">
        <v>7894</v>
      </c>
      <c r="J1083" s="41"/>
      <c r="K1083" s="40"/>
      <c r="L1083" s="40"/>
      <c r="M1083" s="40"/>
    </row>
    <row r="1084" spans="1:15" hidden="1">
      <c r="A1084" s="48" t="s">
        <v>8137</v>
      </c>
      <c r="B1084" s="48" t="s">
        <v>65</v>
      </c>
      <c r="C1084" s="48" t="s">
        <v>65</v>
      </c>
      <c r="D1084" s="49" t="s">
        <v>25</v>
      </c>
      <c r="F1084" s="49" t="s">
        <v>6175</v>
      </c>
      <c r="G1084" s="48" t="s">
        <v>8379</v>
      </c>
      <c r="H1084" s="40" t="s">
        <v>7895</v>
      </c>
      <c r="I1084" s="40" t="s">
        <v>8245</v>
      </c>
      <c r="J1084" s="43">
        <f>J1077</f>
        <v>41995</v>
      </c>
      <c r="K1084" s="43">
        <f>J1084+10</f>
        <v>42005</v>
      </c>
      <c r="L1084" s="40" t="s">
        <v>7</v>
      </c>
      <c r="M1084" s="48" t="s">
        <v>8060</v>
      </c>
      <c r="N1084" s="40">
        <v>100</v>
      </c>
      <c r="O1084" s="56" t="s">
        <v>8380</v>
      </c>
    </row>
    <row r="1085" spans="1:15" hidden="1">
      <c r="A1085" s="48" t="s">
        <v>8137</v>
      </c>
      <c r="B1085" s="48" t="s">
        <v>65</v>
      </c>
      <c r="C1085" s="48" t="s">
        <v>65</v>
      </c>
      <c r="D1085" s="49" t="s">
        <v>25</v>
      </c>
      <c r="F1085" s="49" t="s">
        <v>6175</v>
      </c>
      <c r="G1085" s="48" t="s">
        <v>8379</v>
      </c>
      <c r="H1085" s="40" t="s">
        <v>8281</v>
      </c>
      <c r="I1085" s="40" t="s">
        <v>8247</v>
      </c>
      <c r="J1085" s="43">
        <f>K1084</f>
        <v>42005</v>
      </c>
      <c r="K1085" s="43">
        <f>J1085+2</f>
        <v>42007</v>
      </c>
      <c r="L1085" s="40" t="s">
        <v>7</v>
      </c>
      <c r="M1085" s="48" t="s">
        <v>94</v>
      </c>
      <c r="N1085" s="40">
        <v>100</v>
      </c>
    </row>
    <row r="1086" spans="1:15" hidden="1">
      <c r="A1086" s="48" t="s">
        <v>8137</v>
      </c>
      <c r="B1086" s="48" t="s">
        <v>65</v>
      </c>
      <c r="C1086" s="48" t="s">
        <v>65</v>
      </c>
      <c r="D1086" s="49" t="s">
        <v>25</v>
      </c>
      <c r="F1086" s="49" t="s">
        <v>6175</v>
      </c>
      <c r="G1086" s="48" t="s">
        <v>8379</v>
      </c>
      <c r="H1086" s="65" t="s">
        <v>8261</v>
      </c>
      <c r="I1086" s="40" t="s">
        <v>7902</v>
      </c>
      <c r="J1086" s="43">
        <f>K1085</f>
        <v>42007</v>
      </c>
      <c r="K1086" s="43">
        <f>J1087</f>
        <v>42053</v>
      </c>
      <c r="L1086" s="40" t="s">
        <v>7</v>
      </c>
      <c r="M1086" s="48" t="s">
        <v>8060</v>
      </c>
      <c r="N1086" s="40">
        <v>100</v>
      </c>
    </row>
    <row r="1087" spans="1:15" hidden="1">
      <c r="A1087" s="48" t="s">
        <v>8137</v>
      </c>
      <c r="B1087" s="48" t="s">
        <v>65</v>
      </c>
      <c r="C1087" s="48" t="s">
        <v>65</v>
      </c>
      <c r="D1087" s="49" t="s">
        <v>25</v>
      </c>
      <c r="F1087" s="49" t="s">
        <v>6175</v>
      </c>
      <c r="G1087" s="48" t="s">
        <v>8379</v>
      </c>
      <c r="H1087" s="40" t="s">
        <v>8264</v>
      </c>
      <c r="I1087" s="40" t="s">
        <v>7905</v>
      </c>
      <c r="J1087" s="43">
        <f>K1087-5</f>
        <v>42053</v>
      </c>
      <c r="K1087" s="43">
        <f>J1088</f>
        <v>42058</v>
      </c>
      <c r="L1087" s="40" t="s">
        <v>7</v>
      </c>
      <c r="M1087" s="48" t="s">
        <v>8060</v>
      </c>
      <c r="N1087" s="40">
        <v>100</v>
      </c>
    </row>
    <row r="1088" spans="1:15" hidden="1">
      <c r="A1088" s="48" t="s">
        <v>8137</v>
      </c>
      <c r="B1088" s="48" t="s">
        <v>65</v>
      </c>
      <c r="C1088" s="48" t="s">
        <v>65</v>
      </c>
      <c r="D1088" s="49" t="s">
        <v>25</v>
      </c>
      <c r="F1088" s="49" t="s">
        <v>6175</v>
      </c>
      <c r="G1088" s="48" t="s">
        <v>8379</v>
      </c>
      <c r="H1088" s="40" t="s">
        <v>8261</v>
      </c>
      <c r="I1088" s="40" t="s">
        <v>8249</v>
      </c>
      <c r="J1088" s="43">
        <f>K1088-5</f>
        <v>42058</v>
      </c>
      <c r="K1088" s="43">
        <f>J1089</f>
        <v>42063</v>
      </c>
      <c r="L1088" s="40" t="s">
        <v>7</v>
      </c>
      <c r="M1088" s="48" t="s">
        <v>8060</v>
      </c>
      <c r="N1088" s="40">
        <v>100</v>
      </c>
    </row>
    <row r="1089" spans="1:15" hidden="1">
      <c r="A1089" s="48" t="s">
        <v>8137</v>
      </c>
      <c r="B1089" s="48" t="s">
        <v>65</v>
      </c>
      <c r="C1089" s="48" t="s">
        <v>65</v>
      </c>
      <c r="D1089" s="49" t="s">
        <v>25</v>
      </c>
      <c r="F1089" s="49" t="s">
        <v>6175</v>
      </c>
      <c r="G1089" s="48" t="s">
        <v>8379</v>
      </c>
      <c r="H1089" s="40" t="s">
        <v>7904</v>
      </c>
      <c r="I1089" s="40" t="s">
        <v>7907</v>
      </c>
      <c r="J1089" s="43">
        <f>K1089-5</f>
        <v>42063</v>
      </c>
      <c r="K1089" s="43">
        <f>J1090</f>
        <v>42068</v>
      </c>
      <c r="L1089" s="40" t="s">
        <v>7</v>
      </c>
      <c r="M1089" s="48" t="s">
        <v>8060</v>
      </c>
      <c r="N1089" s="40">
        <v>100</v>
      </c>
    </row>
    <row r="1090" spans="1:15" hidden="1">
      <c r="A1090" s="48" t="s">
        <v>8137</v>
      </c>
      <c r="B1090" s="48" t="s">
        <v>65</v>
      </c>
      <c r="C1090" s="48" t="s">
        <v>65</v>
      </c>
      <c r="D1090" s="49" t="s">
        <v>25</v>
      </c>
      <c r="F1090" s="49" t="s">
        <v>6175</v>
      </c>
      <c r="G1090" s="48" t="s">
        <v>8379</v>
      </c>
      <c r="H1090" s="40" t="s">
        <v>7904</v>
      </c>
      <c r="I1090" s="40" t="s">
        <v>8172</v>
      </c>
      <c r="J1090" s="43">
        <f>K1090-1</f>
        <v>42068</v>
      </c>
      <c r="K1090" s="43">
        <f>J1078</f>
        <v>42069</v>
      </c>
      <c r="L1090" s="40" t="s">
        <v>7</v>
      </c>
      <c r="M1090" s="48" t="s">
        <v>8060</v>
      </c>
      <c r="N1090" s="40">
        <v>100</v>
      </c>
      <c r="O1090" s="56" t="s">
        <v>17</v>
      </c>
    </row>
    <row r="1091" spans="1:15" hidden="1">
      <c r="A1091" s="49" t="s">
        <v>8381</v>
      </c>
      <c r="B1091" s="49" t="s">
        <v>52</v>
      </c>
      <c r="C1091" s="49" t="s">
        <v>52</v>
      </c>
      <c r="D1091" s="47" t="s">
        <v>26</v>
      </c>
      <c r="E1091" s="49"/>
      <c r="F1091" s="49" t="s">
        <v>6175</v>
      </c>
      <c r="G1091" s="49" t="s">
        <v>8382</v>
      </c>
      <c r="H1091" s="41" t="s">
        <v>1048</v>
      </c>
      <c r="I1091" s="41" t="s">
        <v>7888</v>
      </c>
      <c r="J1091" s="41"/>
      <c r="K1091" s="40"/>
      <c r="L1091" s="40"/>
      <c r="M1091" s="40"/>
    </row>
    <row r="1092" spans="1:15" hidden="1">
      <c r="A1092" s="49" t="s">
        <v>8381</v>
      </c>
      <c r="B1092" s="49" t="s">
        <v>52</v>
      </c>
      <c r="C1092" s="49" t="s">
        <v>52</v>
      </c>
      <c r="D1092" s="47" t="s">
        <v>26</v>
      </c>
      <c r="E1092" s="49"/>
      <c r="F1092" s="49" t="s">
        <v>6175</v>
      </c>
      <c r="G1092" s="49" t="s">
        <v>8382</v>
      </c>
      <c r="H1092" s="41" t="s">
        <v>1048</v>
      </c>
      <c r="I1092" s="41" t="s">
        <v>8244</v>
      </c>
      <c r="J1092" s="42">
        <v>42020</v>
      </c>
      <c r="K1092" s="40"/>
      <c r="L1092" s="40"/>
      <c r="M1092" s="40"/>
    </row>
    <row r="1093" spans="1:15" hidden="1">
      <c r="A1093" s="49" t="s">
        <v>8381</v>
      </c>
      <c r="B1093" s="49" t="s">
        <v>52</v>
      </c>
      <c r="C1093" s="49" t="s">
        <v>52</v>
      </c>
      <c r="D1093" s="47" t="s">
        <v>26</v>
      </c>
      <c r="E1093" s="49"/>
      <c r="F1093" s="49" t="s">
        <v>6175</v>
      </c>
      <c r="G1093" s="49" t="s">
        <v>8382</v>
      </c>
      <c r="H1093" s="41" t="s">
        <v>1048</v>
      </c>
      <c r="I1093" s="41" t="s">
        <v>7889</v>
      </c>
      <c r="J1093" s="42">
        <v>42107</v>
      </c>
      <c r="K1093" s="40"/>
      <c r="L1093" s="40"/>
      <c r="M1093" s="40"/>
    </row>
    <row r="1094" spans="1:15" hidden="1">
      <c r="A1094" s="49" t="s">
        <v>8381</v>
      </c>
      <c r="B1094" s="49" t="s">
        <v>52</v>
      </c>
      <c r="C1094" s="49" t="s">
        <v>52</v>
      </c>
      <c r="D1094" s="47" t="s">
        <v>26</v>
      </c>
      <c r="E1094" s="49"/>
      <c r="F1094" s="49" t="s">
        <v>6175</v>
      </c>
      <c r="G1094" s="49" t="s">
        <v>8382</v>
      </c>
      <c r="H1094" s="41" t="s">
        <v>1048</v>
      </c>
      <c r="I1094" s="41" t="s">
        <v>7890</v>
      </c>
      <c r="J1094" s="42"/>
      <c r="K1094" s="40"/>
      <c r="L1094" s="40"/>
      <c r="M1094" s="40"/>
    </row>
    <row r="1095" spans="1:15" hidden="1">
      <c r="A1095" s="49" t="s">
        <v>8381</v>
      </c>
      <c r="B1095" s="49" t="s">
        <v>52</v>
      </c>
      <c r="C1095" s="49" t="s">
        <v>52</v>
      </c>
      <c r="D1095" s="47" t="s">
        <v>26</v>
      </c>
      <c r="E1095" s="49"/>
      <c r="F1095" s="49" t="s">
        <v>6175</v>
      </c>
      <c r="G1095" s="49" t="s">
        <v>8382</v>
      </c>
      <c r="H1095" s="41" t="s">
        <v>1048</v>
      </c>
      <c r="I1095" s="41" t="s">
        <v>7891</v>
      </c>
      <c r="J1095" s="42">
        <v>42114</v>
      </c>
      <c r="K1095" s="40"/>
      <c r="L1095" s="40"/>
      <c r="M1095" s="40"/>
    </row>
    <row r="1096" spans="1:15" hidden="1">
      <c r="A1096" s="49" t="s">
        <v>8381</v>
      </c>
      <c r="B1096" s="49" t="s">
        <v>52</v>
      </c>
      <c r="C1096" s="49" t="s">
        <v>52</v>
      </c>
      <c r="D1096" s="47" t="s">
        <v>26</v>
      </c>
      <c r="E1096" s="49"/>
      <c r="F1096" s="49" t="s">
        <v>6175</v>
      </c>
      <c r="G1096" s="49" t="s">
        <v>8382</v>
      </c>
      <c r="H1096" s="41" t="s">
        <v>1048</v>
      </c>
      <c r="I1096" s="41" t="s">
        <v>7892</v>
      </c>
      <c r="J1096" s="42"/>
      <c r="K1096" s="40"/>
      <c r="L1096" s="40"/>
      <c r="M1096" s="40"/>
    </row>
    <row r="1097" spans="1:15" hidden="1">
      <c r="A1097" s="49" t="s">
        <v>8381</v>
      </c>
      <c r="B1097" s="49" t="s">
        <v>52</v>
      </c>
      <c r="C1097" s="49" t="s">
        <v>52</v>
      </c>
      <c r="D1097" s="47" t="s">
        <v>26</v>
      </c>
      <c r="E1097" s="49"/>
      <c r="F1097" s="49" t="s">
        <v>6175</v>
      </c>
      <c r="G1097" s="49" t="s">
        <v>8382</v>
      </c>
      <c r="H1097" s="41" t="s">
        <v>1048</v>
      </c>
      <c r="I1097" s="41" t="s">
        <v>7893</v>
      </c>
      <c r="J1097" s="41"/>
      <c r="K1097" s="40"/>
      <c r="L1097" s="40"/>
      <c r="M1097" s="40"/>
    </row>
    <row r="1098" spans="1:15" hidden="1">
      <c r="A1098" s="49" t="s">
        <v>8381</v>
      </c>
      <c r="B1098" s="49" t="s">
        <v>52</v>
      </c>
      <c r="C1098" s="49" t="s">
        <v>52</v>
      </c>
      <c r="D1098" s="47" t="s">
        <v>26</v>
      </c>
      <c r="E1098" s="49"/>
      <c r="F1098" s="49" t="s">
        <v>6175</v>
      </c>
      <c r="G1098" s="49" t="s">
        <v>8382</v>
      </c>
      <c r="H1098" s="41" t="s">
        <v>1048</v>
      </c>
      <c r="I1098" s="41" t="s">
        <v>7894</v>
      </c>
      <c r="J1098" s="41"/>
      <c r="K1098" s="40"/>
      <c r="L1098" s="40"/>
      <c r="M1098" s="40"/>
    </row>
    <row r="1099" spans="1:15" hidden="1">
      <c r="A1099" s="48" t="s">
        <v>8381</v>
      </c>
      <c r="B1099" s="48" t="s">
        <v>52</v>
      </c>
      <c r="C1099" s="48" t="s">
        <v>52</v>
      </c>
      <c r="D1099" s="47" t="s">
        <v>26</v>
      </c>
      <c r="F1099" s="49" t="s">
        <v>6175</v>
      </c>
      <c r="G1099" s="48" t="s">
        <v>8382</v>
      </c>
      <c r="H1099" s="40" t="s">
        <v>7895</v>
      </c>
      <c r="I1099" s="40" t="s">
        <v>8245</v>
      </c>
      <c r="J1099" s="43">
        <f>J1092</f>
        <v>42020</v>
      </c>
      <c r="K1099" s="43">
        <f>J1099+10</f>
        <v>42030</v>
      </c>
      <c r="L1099" s="40" t="s">
        <v>7</v>
      </c>
      <c r="M1099" s="48" t="s">
        <v>7945</v>
      </c>
      <c r="N1099" s="40">
        <v>100</v>
      </c>
    </row>
    <row r="1100" spans="1:15" hidden="1">
      <c r="A1100" s="48" t="s">
        <v>8381</v>
      </c>
      <c r="B1100" s="48" t="s">
        <v>52</v>
      </c>
      <c r="C1100" s="48" t="s">
        <v>52</v>
      </c>
      <c r="D1100" s="47" t="s">
        <v>26</v>
      </c>
      <c r="F1100" s="49" t="s">
        <v>6175</v>
      </c>
      <c r="G1100" s="48" t="s">
        <v>8382</v>
      </c>
      <c r="H1100" s="40" t="s">
        <v>8281</v>
      </c>
      <c r="I1100" s="40" t="s">
        <v>8247</v>
      </c>
      <c r="J1100" s="43">
        <f>K1099</f>
        <v>42030</v>
      </c>
      <c r="K1100" s="43">
        <f>J1100+2</f>
        <v>42032</v>
      </c>
      <c r="L1100" s="40" t="s">
        <v>7</v>
      </c>
      <c r="M1100" s="48" t="s">
        <v>94</v>
      </c>
      <c r="N1100" s="40">
        <v>100</v>
      </c>
    </row>
    <row r="1101" spans="1:15" hidden="1">
      <c r="A1101" s="48" t="s">
        <v>8381</v>
      </c>
      <c r="B1101" s="48" t="s">
        <v>52</v>
      </c>
      <c r="C1101" s="48" t="s">
        <v>52</v>
      </c>
      <c r="D1101" s="47" t="s">
        <v>26</v>
      </c>
      <c r="F1101" s="49" t="s">
        <v>6175</v>
      </c>
      <c r="G1101" s="48" t="s">
        <v>8382</v>
      </c>
      <c r="H1101" s="65" t="s">
        <v>8261</v>
      </c>
      <c r="I1101" s="40" t="s">
        <v>7902</v>
      </c>
      <c r="J1101" s="43">
        <f>K1100</f>
        <v>42032</v>
      </c>
      <c r="K1101" s="43">
        <f>J1102</f>
        <v>42091</v>
      </c>
      <c r="L1101" s="40" t="s">
        <v>7</v>
      </c>
      <c r="M1101" s="48" t="s">
        <v>7945</v>
      </c>
      <c r="N1101" s="40">
        <v>100</v>
      </c>
    </row>
    <row r="1102" spans="1:15" hidden="1">
      <c r="A1102" s="48" t="s">
        <v>8381</v>
      </c>
      <c r="B1102" s="48" t="s">
        <v>52</v>
      </c>
      <c r="C1102" s="48" t="s">
        <v>52</v>
      </c>
      <c r="D1102" s="47" t="s">
        <v>26</v>
      </c>
      <c r="F1102" s="49" t="s">
        <v>6175</v>
      </c>
      <c r="G1102" s="48" t="s">
        <v>8382</v>
      </c>
      <c r="H1102" s="40" t="s">
        <v>8264</v>
      </c>
      <c r="I1102" s="40" t="s">
        <v>7905</v>
      </c>
      <c r="J1102" s="43">
        <f>K1102-5</f>
        <v>42091</v>
      </c>
      <c r="K1102" s="43">
        <f>J1103</f>
        <v>42096</v>
      </c>
      <c r="L1102" s="40" t="s">
        <v>7</v>
      </c>
      <c r="M1102" s="48" t="s">
        <v>7945</v>
      </c>
      <c r="N1102" s="40">
        <v>100</v>
      </c>
    </row>
    <row r="1103" spans="1:15" hidden="1">
      <c r="A1103" s="48" t="s">
        <v>8381</v>
      </c>
      <c r="B1103" s="48" t="s">
        <v>52</v>
      </c>
      <c r="C1103" s="48" t="s">
        <v>52</v>
      </c>
      <c r="D1103" s="47" t="s">
        <v>26</v>
      </c>
      <c r="F1103" s="49" t="s">
        <v>6175</v>
      </c>
      <c r="G1103" s="48" t="s">
        <v>8382</v>
      </c>
      <c r="H1103" s="40" t="s">
        <v>8261</v>
      </c>
      <c r="I1103" s="40" t="s">
        <v>8249</v>
      </c>
      <c r="J1103" s="43">
        <f>K1103-5</f>
        <v>42096</v>
      </c>
      <c r="K1103" s="43">
        <f>J1104</f>
        <v>42101</v>
      </c>
      <c r="L1103" s="40" t="s">
        <v>7</v>
      </c>
      <c r="M1103" s="48" t="s">
        <v>7945</v>
      </c>
      <c r="N1103" s="40">
        <v>100</v>
      </c>
    </row>
    <row r="1104" spans="1:15" hidden="1">
      <c r="A1104" s="48" t="s">
        <v>8381</v>
      </c>
      <c r="B1104" s="48" t="s">
        <v>52</v>
      </c>
      <c r="C1104" s="48" t="s">
        <v>52</v>
      </c>
      <c r="D1104" s="47" t="s">
        <v>26</v>
      </c>
      <c r="F1104" s="49" t="s">
        <v>6175</v>
      </c>
      <c r="G1104" s="48" t="s">
        <v>8382</v>
      </c>
      <c r="H1104" s="40" t="s">
        <v>7904</v>
      </c>
      <c r="I1104" s="40" t="s">
        <v>7907</v>
      </c>
      <c r="J1104" s="43">
        <f>K1104-5</f>
        <v>42101</v>
      </c>
      <c r="K1104" s="43">
        <f>J1105</f>
        <v>42106</v>
      </c>
      <c r="L1104" s="40" t="s">
        <v>7</v>
      </c>
      <c r="M1104" s="48" t="s">
        <v>7945</v>
      </c>
      <c r="N1104" s="40">
        <v>100</v>
      </c>
    </row>
    <row r="1105" spans="1:15" hidden="1">
      <c r="A1105" s="48" t="s">
        <v>8381</v>
      </c>
      <c r="B1105" s="48" t="s">
        <v>52</v>
      </c>
      <c r="C1105" s="48" t="s">
        <v>52</v>
      </c>
      <c r="D1105" s="47" t="s">
        <v>26</v>
      </c>
      <c r="F1105" s="49" t="s">
        <v>6175</v>
      </c>
      <c r="G1105" s="48" t="s">
        <v>8382</v>
      </c>
      <c r="H1105" s="40" t="s">
        <v>7904</v>
      </c>
      <c r="I1105" s="40" t="s">
        <v>8172</v>
      </c>
      <c r="J1105" s="43">
        <f>K1105-1</f>
        <v>42106</v>
      </c>
      <c r="K1105" s="43">
        <f>J1093</f>
        <v>42107</v>
      </c>
      <c r="L1105" s="40" t="s">
        <v>7</v>
      </c>
      <c r="M1105" s="48" t="s">
        <v>7945</v>
      </c>
      <c r="N1105" s="40">
        <v>100</v>
      </c>
      <c r="O1105" s="56" t="s">
        <v>17</v>
      </c>
    </row>
    <row r="1106" spans="1:15" hidden="1">
      <c r="A1106" s="49"/>
      <c r="B1106" s="49" t="s">
        <v>65</v>
      </c>
      <c r="C1106" s="49" t="s">
        <v>65</v>
      </c>
      <c r="D1106" s="49" t="s">
        <v>25</v>
      </c>
      <c r="E1106" s="49"/>
      <c r="F1106" s="49" t="s">
        <v>6175</v>
      </c>
      <c r="G1106" s="49" t="s">
        <v>8383</v>
      </c>
      <c r="H1106" s="41" t="s">
        <v>1048</v>
      </c>
      <c r="I1106" s="41" t="s">
        <v>7888</v>
      </c>
      <c r="J1106" s="41"/>
      <c r="K1106" s="40"/>
    </row>
    <row r="1107" spans="1:15" hidden="1">
      <c r="A1107" s="49"/>
      <c r="B1107" s="49" t="s">
        <v>65</v>
      </c>
      <c r="C1107" s="49" t="s">
        <v>65</v>
      </c>
      <c r="D1107" s="49" t="s">
        <v>25</v>
      </c>
      <c r="E1107" s="49"/>
      <c r="F1107" s="49" t="s">
        <v>6175</v>
      </c>
      <c r="G1107" s="49" t="s">
        <v>8383</v>
      </c>
      <c r="H1107" s="41" t="s">
        <v>1048</v>
      </c>
      <c r="I1107" s="41" t="s">
        <v>8244</v>
      </c>
      <c r="J1107" s="42">
        <v>41974</v>
      </c>
      <c r="K1107" s="40"/>
    </row>
    <row r="1108" spans="1:15" hidden="1">
      <c r="A1108" s="49"/>
      <c r="B1108" s="49" t="s">
        <v>65</v>
      </c>
      <c r="C1108" s="49" t="s">
        <v>65</v>
      </c>
      <c r="D1108" s="49" t="s">
        <v>25</v>
      </c>
      <c r="E1108" s="49"/>
      <c r="F1108" s="49" t="s">
        <v>6175</v>
      </c>
      <c r="G1108" s="49" t="s">
        <v>8383</v>
      </c>
      <c r="H1108" s="41" t="s">
        <v>1048</v>
      </c>
      <c r="I1108" s="41" t="s">
        <v>7889</v>
      </c>
      <c r="J1108" s="42">
        <v>42107</v>
      </c>
      <c r="K1108" s="40"/>
    </row>
    <row r="1109" spans="1:15" hidden="1">
      <c r="A1109" s="49"/>
      <c r="B1109" s="49" t="s">
        <v>65</v>
      </c>
      <c r="C1109" s="49" t="s">
        <v>65</v>
      </c>
      <c r="D1109" s="49" t="s">
        <v>25</v>
      </c>
      <c r="E1109" s="49"/>
      <c r="F1109" s="49" t="s">
        <v>6175</v>
      </c>
      <c r="G1109" s="49" t="s">
        <v>8383</v>
      </c>
      <c r="H1109" s="41" t="s">
        <v>1048</v>
      </c>
      <c r="I1109" s="41" t="s">
        <v>7890</v>
      </c>
      <c r="J1109" s="42"/>
      <c r="K1109" s="40"/>
    </row>
    <row r="1110" spans="1:15" hidden="1">
      <c r="A1110" s="49"/>
      <c r="B1110" s="49" t="s">
        <v>65</v>
      </c>
      <c r="C1110" s="49" t="s">
        <v>65</v>
      </c>
      <c r="D1110" s="49" t="s">
        <v>25</v>
      </c>
      <c r="E1110" s="49"/>
      <c r="F1110" s="49" t="s">
        <v>6175</v>
      </c>
      <c r="G1110" s="49" t="s">
        <v>8383</v>
      </c>
      <c r="H1110" s="41" t="s">
        <v>1048</v>
      </c>
      <c r="I1110" s="41" t="s">
        <v>7891</v>
      </c>
      <c r="J1110" s="42">
        <v>42135</v>
      </c>
      <c r="K1110" s="40"/>
    </row>
    <row r="1111" spans="1:15" hidden="1">
      <c r="A1111" s="49"/>
      <c r="B1111" s="49" t="s">
        <v>65</v>
      </c>
      <c r="C1111" s="49" t="s">
        <v>65</v>
      </c>
      <c r="D1111" s="49" t="s">
        <v>25</v>
      </c>
      <c r="E1111" s="49"/>
      <c r="F1111" s="49" t="s">
        <v>6175</v>
      </c>
      <c r="G1111" s="49" t="s">
        <v>8383</v>
      </c>
      <c r="H1111" s="41" t="s">
        <v>1048</v>
      </c>
      <c r="I1111" s="41" t="s">
        <v>7892</v>
      </c>
      <c r="J1111" s="42"/>
      <c r="K1111" s="40"/>
    </row>
    <row r="1112" spans="1:15" hidden="1">
      <c r="A1112" s="49"/>
      <c r="B1112" s="49" t="s">
        <v>65</v>
      </c>
      <c r="C1112" s="49" t="s">
        <v>65</v>
      </c>
      <c r="D1112" s="49" t="s">
        <v>25</v>
      </c>
      <c r="E1112" s="49"/>
      <c r="F1112" s="49" t="s">
        <v>6175</v>
      </c>
      <c r="G1112" s="49" t="s">
        <v>8383</v>
      </c>
      <c r="H1112" s="41" t="s">
        <v>1048</v>
      </c>
      <c r="I1112" s="41" t="s">
        <v>7893</v>
      </c>
      <c r="J1112" s="41"/>
      <c r="K1112" s="40"/>
    </row>
    <row r="1113" spans="1:15" hidden="1">
      <c r="A1113" s="49"/>
      <c r="B1113" s="49" t="s">
        <v>65</v>
      </c>
      <c r="C1113" s="49" t="s">
        <v>65</v>
      </c>
      <c r="D1113" s="49" t="s">
        <v>25</v>
      </c>
      <c r="E1113" s="49"/>
      <c r="F1113" s="49" t="s">
        <v>6175</v>
      </c>
      <c r="G1113" s="49" t="s">
        <v>8383</v>
      </c>
      <c r="H1113" s="41" t="s">
        <v>1048</v>
      </c>
      <c r="I1113" s="41" t="s">
        <v>7894</v>
      </c>
      <c r="J1113" s="41"/>
      <c r="K1113" s="40"/>
    </row>
    <row r="1114" spans="1:15" hidden="1">
      <c r="B1114" s="48" t="s">
        <v>65</v>
      </c>
      <c r="C1114" s="48" t="s">
        <v>65</v>
      </c>
      <c r="D1114" s="48" t="s">
        <v>25</v>
      </c>
      <c r="F1114" s="49" t="s">
        <v>6175</v>
      </c>
      <c r="G1114" s="48" t="s">
        <v>8383</v>
      </c>
      <c r="H1114" s="40" t="s">
        <v>7895</v>
      </c>
      <c r="I1114" s="40" t="s">
        <v>8245</v>
      </c>
      <c r="J1114" s="43">
        <f>J1107</f>
        <v>41974</v>
      </c>
      <c r="K1114" s="43">
        <f>J1114+10</f>
        <v>41984</v>
      </c>
      <c r="L1114" s="40" t="s">
        <v>11</v>
      </c>
      <c r="M1114" s="40" t="s">
        <v>12</v>
      </c>
      <c r="N1114" s="40">
        <v>100</v>
      </c>
    </row>
    <row r="1115" spans="1:15" hidden="1">
      <c r="B1115" s="48" t="s">
        <v>65</v>
      </c>
      <c r="C1115" s="48" t="s">
        <v>65</v>
      </c>
      <c r="D1115" s="48" t="s">
        <v>25</v>
      </c>
      <c r="F1115" s="49" t="s">
        <v>6175</v>
      </c>
      <c r="G1115" s="48" t="s">
        <v>8383</v>
      </c>
      <c r="H1115" s="40" t="s">
        <v>8281</v>
      </c>
      <c r="I1115" s="40" t="s">
        <v>8247</v>
      </c>
      <c r="J1115" s="43">
        <f>K1114</f>
        <v>41984</v>
      </c>
      <c r="K1115" s="43">
        <f>J1115+2</f>
        <v>41986</v>
      </c>
      <c r="L1115" s="40" t="s">
        <v>11</v>
      </c>
      <c r="M1115" s="40" t="s">
        <v>12</v>
      </c>
      <c r="N1115" s="40">
        <v>100</v>
      </c>
    </row>
    <row r="1116" spans="1:15" hidden="1">
      <c r="B1116" s="48" t="s">
        <v>65</v>
      </c>
      <c r="C1116" s="48" t="s">
        <v>65</v>
      </c>
      <c r="D1116" s="48" t="s">
        <v>25</v>
      </c>
      <c r="F1116" s="49" t="s">
        <v>6175</v>
      </c>
      <c r="G1116" s="48" t="s">
        <v>8383</v>
      </c>
      <c r="H1116" s="65" t="s">
        <v>8261</v>
      </c>
      <c r="I1116" s="40" t="s">
        <v>7902</v>
      </c>
      <c r="J1116" s="43">
        <f>K1115</f>
        <v>41986</v>
      </c>
      <c r="K1116" s="43">
        <f>J1117</f>
        <v>42091</v>
      </c>
      <c r="L1116" s="40" t="s">
        <v>11</v>
      </c>
      <c r="M1116" s="40" t="s">
        <v>12</v>
      </c>
      <c r="N1116" s="40">
        <v>100</v>
      </c>
    </row>
    <row r="1117" spans="1:15" hidden="1">
      <c r="B1117" s="48" t="s">
        <v>65</v>
      </c>
      <c r="C1117" s="48" t="s">
        <v>65</v>
      </c>
      <c r="D1117" s="48" t="s">
        <v>25</v>
      </c>
      <c r="F1117" s="49" t="s">
        <v>6175</v>
      </c>
      <c r="G1117" s="48" t="s">
        <v>8383</v>
      </c>
      <c r="H1117" s="40" t="s">
        <v>8264</v>
      </c>
      <c r="I1117" s="40" t="s">
        <v>7905</v>
      </c>
      <c r="J1117" s="43">
        <f>K1117-5</f>
        <v>42091</v>
      </c>
      <c r="K1117" s="43">
        <f>J1118</f>
        <v>42096</v>
      </c>
      <c r="L1117" s="40" t="s">
        <v>11</v>
      </c>
      <c r="M1117" s="40" t="s">
        <v>12</v>
      </c>
      <c r="N1117" s="40">
        <v>100</v>
      </c>
    </row>
    <row r="1118" spans="1:15" hidden="1">
      <c r="B1118" s="48" t="s">
        <v>65</v>
      </c>
      <c r="C1118" s="48" t="s">
        <v>65</v>
      </c>
      <c r="D1118" s="48" t="s">
        <v>25</v>
      </c>
      <c r="F1118" s="49" t="s">
        <v>6175</v>
      </c>
      <c r="G1118" s="48" t="s">
        <v>8383</v>
      </c>
      <c r="H1118" s="40" t="s">
        <v>8261</v>
      </c>
      <c r="I1118" s="40" t="s">
        <v>8249</v>
      </c>
      <c r="J1118" s="43">
        <f>K1118-5</f>
        <v>42096</v>
      </c>
      <c r="K1118" s="43">
        <f>J1119</f>
        <v>42101</v>
      </c>
      <c r="L1118" s="40" t="s">
        <v>11</v>
      </c>
      <c r="M1118" s="40" t="s">
        <v>12</v>
      </c>
      <c r="N1118" s="40">
        <v>100</v>
      </c>
    </row>
    <row r="1119" spans="1:15" hidden="1">
      <c r="B1119" s="48" t="s">
        <v>65</v>
      </c>
      <c r="C1119" s="48" t="s">
        <v>65</v>
      </c>
      <c r="D1119" s="48" t="s">
        <v>25</v>
      </c>
      <c r="F1119" s="49" t="s">
        <v>6175</v>
      </c>
      <c r="G1119" s="48" t="s">
        <v>8383</v>
      </c>
      <c r="H1119" s="40" t="s">
        <v>7904</v>
      </c>
      <c r="I1119" s="40" t="s">
        <v>7907</v>
      </c>
      <c r="J1119" s="43">
        <f>K1119-5</f>
        <v>42101</v>
      </c>
      <c r="K1119" s="43">
        <f>J1120</f>
        <v>42106</v>
      </c>
      <c r="L1119" s="40" t="s">
        <v>11</v>
      </c>
      <c r="M1119" s="40" t="s">
        <v>12</v>
      </c>
      <c r="N1119" s="40">
        <v>100</v>
      </c>
    </row>
    <row r="1120" spans="1:15" hidden="1">
      <c r="B1120" s="48" t="s">
        <v>65</v>
      </c>
      <c r="C1120" s="48" t="s">
        <v>65</v>
      </c>
      <c r="D1120" s="48" t="s">
        <v>25</v>
      </c>
      <c r="F1120" s="49" t="s">
        <v>6175</v>
      </c>
      <c r="G1120" s="48" t="s">
        <v>8383</v>
      </c>
      <c r="H1120" s="40" t="s">
        <v>7904</v>
      </c>
      <c r="I1120" s="40" t="s">
        <v>8172</v>
      </c>
      <c r="J1120" s="43">
        <f>K1120-1</f>
        <v>42106</v>
      </c>
      <c r="K1120" s="43">
        <f>J1108</f>
        <v>42107</v>
      </c>
      <c r="L1120" s="40" t="s">
        <v>11</v>
      </c>
      <c r="M1120" s="40" t="s">
        <v>12</v>
      </c>
      <c r="N1120" s="40">
        <v>100</v>
      </c>
      <c r="O1120" s="56" t="s">
        <v>17</v>
      </c>
    </row>
    <row r="1121" spans="1:15" hidden="1">
      <c r="A1121" s="49" t="s">
        <v>6209</v>
      </c>
      <c r="B1121" s="49" t="s">
        <v>108</v>
      </c>
      <c r="C1121" s="47" t="s">
        <v>65</v>
      </c>
      <c r="D1121" s="49" t="s">
        <v>24</v>
      </c>
      <c r="E1121" s="49"/>
      <c r="F1121" s="49" t="s">
        <v>6175</v>
      </c>
      <c r="G1121" s="49" t="s">
        <v>8384</v>
      </c>
      <c r="H1121" s="41" t="s">
        <v>1048</v>
      </c>
      <c r="I1121" s="41" t="s">
        <v>7888</v>
      </c>
      <c r="J1121" s="41"/>
      <c r="K1121" s="40"/>
    </row>
    <row r="1122" spans="1:15" hidden="1">
      <c r="A1122" s="49" t="s">
        <v>6209</v>
      </c>
      <c r="B1122" s="49" t="s">
        <v>108</v>
      </c>
      <c r="C1122" s="47" t="s">
        <v>65</v>
      </c>
      <c r="D1122" s="49" t="s">
        <v>24</v>
      </c>
      <c r="E1122" s="49"/>
      <c r="F1122" s="49" t="s">
        <v>6175</v>
      </c>
      <c r="G1122" s="49" t="s">
        <v>8384</v>
      </c>
      <c r="H1122" s="41" t="s">
        <v>1048</v>
      </c>
      <c r="I1122" s="41" t="s">
        <v>8244</v>
      </c>
      <c r="J1122" s="59">
        <v>41954</v>
      </c>
      <c r="K1122" s="40"/>
    </row>
    <row r="1123" spans="1:15" hidden="1">
      <c r="A1123" s="49" t="s">
        <v>6209</v>
      </c>
      <c r="B1123" s="49" t="s">
        <v>108</v>
      </c>
      <c r="C1123" s="47" t="s">
        <v>65</v>
      </c>
      <c r="D1123" s="49" t="s">
        <v>24</v>
      </c>
      <c r="E1123" s="49"/>
      <c r="F1123" s="49" t="s">
        <v>6175</v>
      </c>
      <c r="G1123" s="49" t="s">
        <v>8384</v>
      </c>
      <c r="H1123" s="41" t="s">
        <v>1048</v>
      </c>
      <c r="I1123" s="41" t="s">
        <v>7889</v>
      </c>
      <c r="J1123" s="59">
        <v>42038</v>
      </c>
      <c r="K1123" s="40"/>
    </row>
    <row r="1124" spans="1:15" hidden="1">
      <c r="A1124" s="49" t="s">
        <v>6209</v>
      </c>
      <c r="B1124" s="49" t="s">
        <v>108</v>
      </c>
      <c r="C1124" s="47" t="s">
        <v>65</v>
      </c>
      <c r="D1124" s="49" t="s">
        <v>24</v>
      </c>
      <c r="E1124" s="49"/>
      <c r="F1124" s="49" t="s">
        <v>6175</v>
      </c>
      <c r="G1124" s="49" t="s">
        <v>8384</v>
      </c>
      <c r="H1124" s="41" t="s">
        <v>1048</v>
      </c>
      <c r="I1124" s="41" t="s">
        <v>7890</v>
      </c>
      <c r="J1124" s="42"/>
      <c r="K1124" s="40"/>
    </row>
    <row r="1125" spans="1:15" hidden="1">
      <c r="A1125" s="49" t="s">
        <v>6209</v>
      </c>
      <c r="B1125" s="49" t="s">
        <v>108</v>
      </c>
      <c r="C1125" s="47" t="s">
        <v>65</v>
      </c>
      <c r="D1125" s="49" t="s">
        <v>24</v>
      </c>
      <c r="E1125" s="49"/>
      <c r="F1125" s="49" t="s">
        <v>6175</v>
      </c>
      <c r="G1125" s="49" t="s">
        <v>8384</v>
      </c>
      <c r="H1125" s="41" t="s">
        <v>1048</v>
      </c>
      <c r="I1125" s="41" t="s">
        <v>7891</v>
      </c>
      <c r="J1125" s="42"/>
      <c r="K1125" s="40"/>
    </row>
    <row r="1126" spans="1:15" hidden="1">
      <c r="A1126" s="49" t="s">
        <v>6209</v>
      </c>
      <c r="B1126" s="49" t="s">
        <v>108</v>
      </c>
      <c r="C1126" s="47" t="s">
        <v>65</v>
      </c>
      <c r="D1126" s="49" t="s">
        <v>24</v>
      </c>
      <c r="E1126" s="49"/>
      <c r="F1126" s="49" t="s">
        <v>6175</v>
      </c>
      <c r="G1126" s="49" t="s">
        <v>8384</v>
      </c>
      <c r="H1126" s="41" t="s">
        <v>1048</v>
      </c>
      <c r="I1126" s="41" t="s">
        <v>7892</v>
      </c>
      <c r="J1126" s="59">
        <v>42055</v>
      </c>
      <c r="K1126" s="40"/>
    </row>
    <row r="1127" spans="1:15" hidden="1">
      <c r="A1127" s="49" t="s">
        <v>6209</v>
      </c>
      <c r="B1127" s="49" t="s">
        <v>108</v>
      </c>
      <c r="C1127" s="47" t="s">
        <v>65</v>
      </c>
      <c r="D1127" s="49" t="s">
        <v>24</v>
      </c>
      <c r="E1127" s="49"/>
      <c r="F1127" s="49" t="s">
        <v>6175</v>
      </c>
      <c r="G1127" s="49" t="s">
        <v>8384</v>
      </c>
      <c r="H1127" s="41" t="s">
        <v>1048</v>
      </c>
      <c r="I1127" s="41" t="s">
        <v>7893</v>
      </c>
      <c r="J1127" s="41"/>
      <c r="K1127" s="40"/>
    </row>
    <row r="1128" spans="1:15" hidden="1">
      <c r="A1128" s="49" t="s">
        <v>6209</v>
      </c>
      <c r="B1128" s="49" t="s">
        <v>108</v>
      </c>
      <c r="C1128" s="47" t="s">
        <v>65</v>
      </c>
      <c r="D1128" s="49" t="s">
        <v>24</v>
      </c>
      <c r="E1128" s="49"/>
      <c r="F1128" s="49" t="s">
        <v>6175</v>
      </c>
      <c r="G1128" s="49" t="s">
        <v>8384</v>
      </c>
      <c r="H1128" s="41" t="s">
        <v>1048</v>
      </c>
      <c r="I1128" s="41" t="s">
        <v>7894</v>
      </c>
      <c r="J1128" s="41"/>
      <c r="K1128" s="40"/>
    </row>
    <row r="1129" spans="1:15" hidden="1">
      <c r="A1129" s="48" t="s">
        <v>6209</v>
      </c>
      <c r="B1129" s="48" t="s">
        <v>108</v>
      </c>
      <c r="C1129" s="46" t="s">
        <v>65</v>
      </c>
      <c r="D1129" s="48" t="s">
        <v>24</v>
      </c>
      <c r="F1129" s="49" t="s">
        <v>6175</v>
      </c>
      <c r="G1129" s="48" t="s">
        <v>8384</v>
      </c>
      <c r="H1129" s="40" t="s">
        <v>7895</v>
      </c>
      <c r="I1129" s="40" t="s">
        <v>8245</v>
      </c>
      <c r="J1129" s="43">
        <f>J1122</f>
        <v>41954</v>
      </c>
      <c r="K1129" s="43">
        <f>J1129+10</f>
        <v>41964</v>
      </c>
      <c r="L1129" s="40" t="s">
        <v>8173</v>
      </c>
      <c r="M1129" s="48" t="s">
        <v>5488</v>
      </c>
      <c r="N1129" s="40">
        <v>100</v>
      </c>
      <c r="O1129" s="39" t="s">
        <v>8263</v>
      </c>
    </row>
    <row r="1130" spans="1:15">
      <c r="A1130" s="48" t="s">
        <v>6209</v>
      </c>
      <c r="B1130" s="48" t="s">
        <v>108</v>
      </c>
      <c r="C1130" s="46" t="s">
        <v>65</v>
      </c>
      <c r="D1130" s="48" t="s">
        <v>24</v>
      </c>
      <c r="F1130" s="49" t="s">
        <v>6175</v>
      </c>
      <c r="G1130" s="48" t="s">
        <v>8384</v>
      </c>
      <c r="H1130" s="40" t="s">
        <v>7898</v>
      </c>
      <c r="I1130" s="40" t="s">
        <v>8247</v>
      </c>
      <c r="J1130" s="43">
        <f>K1129</f>
        <v>41964</v>
      </c>
      <c r="K1130" s="43">
        <f>J1130+2</f>
        <v>41966</v>
      </c>
      <c r="L1130" s="40" t="s">
        <v>8173</v>
      </c>
      <c r="M1130" s="48" t="s">
        <v>149</v>
      </c>
      <c r="N1130" s="40">
        <v>100</v>
      </c>
      <c r="O1130" s="39" t="s">
        <v>8263</v>
      </c>
    </row>
    <row r="1131" spans="1:15" hidden="1">
      <c r="A1131" s="48" t="s">
        <v>6209</v>
      </c>
      <c r="B1131" s="48" t="s">
        <v>108</v>
      </c>
      <c r="C1131" s="46" t="s">
        <v>65</v>
      </c>
      <c r="D1131" s="48" t="s">
        <v>24</v>
      </c>
      <c r="F1131" s="49" t="s">
        <v>6175</v>
      </c>
      <c r="G1131" s="48" t="s">
        <v>8384</v>
      </c>
      <c r="H1131" s="40" t="s">
        <v>7901</v>
      </c>
      <c r="I1131" s="40" t="s">
        <v>7902</v>
      </c>
      <c r="J1131" s="43">
        <f>K1130</f>
        <v>41966</v>
      </c>
      <c r="K1131" s="43">
        <f>J1132</f>
        <v>42022</v>
      </c>
      <c r="L1131" s="40" t="s">
        <v>8173</v>
      </c>
      <c r="M1131" s="48" t="s">
        <v>5488</v>
      </c>
      <c r="N1131" s="40">
        <v>100</v>
      </c>
      <c r="O1131" s="39" t="s">
        <v>7917</v>
      </c>
    </row>
    <row r="1132" spans="1:15" hidden="1">
      <c r="A1132" s="48" t="s">
        <v>6209</v>
      </c>
      <c r="B1132" s="48" t="s">
        <v>108</v>
      </c>
      <c r="C1132" s="46" t="s">
        <v>65</v>
      </c>
      <c r="D1132" s="48" t="s">
        <v>24</v>
      </c>
      <c r="F1132" s="49" t="s">
        <v>6175</v>
      </c>
      <c r="G1132" s="48" t="s">
        <v>8384</v>
      </c>
      <c r="H1132" s="40" t="s">
        <v>7904</v>
      </c>
      <c r="I1132" s="40" t="s">
        <v>7905</v>
      </c>
      <c r="J1132" s="43">
        <f>K1132-5</f>
        <v>42022</v>
      </c>
      <c r="K1132" s="43">
        <f>J1133</f>
        <v>42027</v>
      </c>
      <c r="L1132" s="40" t="s">
        <v>8173</v>
      </c>
      <c r="M1132" s="48" t="s">
        <v>5488</v>
      </c>
      <c r="N1132" s="40">
        <v>100</v>
      </c>
      <c r="O1132" s="40"/>
    </row>
    <row r="1133" spans="1:15" hidden="1">
      <c r="A1133" s="48" t="s">
        <v>6209</v>
      </c>
      <c r="B1133" s="48" t="s">
        <v>108</v>
      </c>
      <c r="C1133" s="46" t="s">
        <v>65</v>
      </c>
      <c r="D1133" s="48" t="s">
        <v>24</v>
      </c>
      <c r="F1133" s="49" t="s">
        <v>6175</v>
      </c>
      <c r="G1133" s="48" t="s">
        <v>8384</v>
      </c>
      <c r="H1133" s="40" t="s">
        <v>7904</v>
      </c>
      <c r="I1133" s="40" t="s">
        <v>8249</v>
      </c>
      <c r="J1133" s="43">
        <f>K1133-5</f>
        <v>42027</v>
      </c>
      <c r="K1133" s="43">
        <f>J1134</f>
        <v>42032</v>
      </c>
      <c r="L1133" s="40" t="s">
        <v>8173</v>
      </c>
      <c r="M1133" s="48" t="s">
        <v>5488</v>
      </c>
      <c r="N1133" s="40">
        <v>100</v>
      </c>
      <c r="O1133" s="40"/>
    </row>
    <row r="1134" spans="1:15" hidden="1">
      <c r="A1134" s="48" t="s">
        <v>6209</v>
      </c>
      <c r="B1134" s="48" t="s">
        <v>108</v>
      </c>
      <c r="C1134" s="46" t="s">
        <v>65</v>
      </c>
      <c r="D1134" s="48" t="s">
        <v>24</v>
      </c>
      <c r="F1134" s="49" t="s">
        <v>6175</v>
      </c>
      <c r="G1134" s="48" t="s">
        <v>8384</v>
      </c>
      <c r="H1134" s="40" t="s">
        <v>7904</v>
      </c>
      <c r="I1134" s="40" t="s">
        <v>7907</v>
      </c>
      <c r="J1134" s="43">
        <f>K1134-5</f>
        <v>42032</v>
      </c>
      <c r="K1134" s="43">
        <f>J1135</f>
        <v>42037</v>
      </c>
      <c r="L1134" s="40" t="s">
        <v>8173</v>
      </c>
      <c r="M1134" s="48" t="s">
        <v>5488</v>
      </c>
      <c r="N1134" s="40">
        <v>100</v>
      </c>
      <c r="O1134" s="39"/>
    </row>
    <row r="1135" spans="1:15" hidden="1">
      <c r="A1135" s="48" t="s">
        <v>6209</v>
      </c>
      <c r="B1135" s="48" t="s">
        <v>108</v>
      </c>
      <c r="C1135" s="46" t="s">
        <v>65</v>
      </c>
      <c r="D1135" s="48" t="s">
        <v>24</v>
      </c>
      <c r="F1135" s="49" t="s">
        <v>6175</v>
      </c>
      <c r="G1135" s="48" t="s">
        <v>8384</v>
      </c>
      <c r="H1135" s="40" t="s">
        <v>7904</v>
      </c>
      <c r="I1135" s="40" t="s">
        <v>8172</v>
      </c>
      <c r="J1135" s="43">
        <f>K1135-1</f>
        <v>42037</v>
      </c>
      <c r="K1135" s="43">
        <f>J1123</f>
        <v>42038</v>
      </c>
      <c r="L1135" s="40" t="s">
        <v>8173</v>
      </c>
      <c r="M1135" s="48" t="s">
        <v>5488</v>
      </c>
      <c r="N1135" s="40">
        <v>100</v>
      </c>
      <c r="O1135" s="56" t="s">
        <v>17</v>
      </c>
    </row>
    <row r="1136" spans="1:15" hidden="1">
      <c r="A1136" s="49" t="s">
        <v>6209</v>
      </c>
      <c r="B1136" s="49" t="s">
        <v>108</v>
      </c>
      <c r="C1136" s="47" t="s">
        <v>65</v>
      </c>
      <c r="D1136" s="49" t="s">
        <v>24</v>
      </c>
      <c r="E1136" s="49"/>
      <c r="F1136" s="49" t="s">
        <v>6175</v>
      </c>
      <c r="G1136" s="49" t="s">
        <v>8197</v>
      </c>
      <c r="H1136" s="41" t="s">
        <v>1048</v>
      </c>
      <c r="I1136" s="41" t="s">
        <v>7888</v>
      </c>
      <c r="J1136" s="41"/>
      <c r="K1136" s="40"/>
    </row>
    <row r="1137" spans="1:15" hidden="1">
      <c r="A1137" s="49" t="s">
        <v>6209</v>
      </c>
      <c r="B1137" s="49" t="s">
        <v>108</v>
      </c>
      <c r="C1137" s="47" t="s">
        <v>65</v>
      </c>
      <c r="D1137" s="49" t="s">
        <v>24</v>
      </c>
      <c r="E1137" s="49"/>
      <c r="F1137" s="49" t="s">
        <v>6175</v>
      </c>
      <c r="G1137" s="49" t="s">
        <v>8197</v>
      </c>
      <c r="H1137" s="41" t="s">
        <v>1048</v>
      </c>
      <c r="I1137" s="41" t="s">
        <v>8244</v>
      </c>
      <c r="J1137" s="59">
        <v>41967</v>
      </c>
      <c r="K1137" s="40"/>
    </row>
    <row r="1138" spans="1:15" hidden="1">
      <c r="A1138" s="49" t="s">
        <v>6209</v>
      </c>
      <c r="B1138" s="49" t="s">
        <v>108</v>
      </c>
      <c r="C1138" s="47" t="s">
        <v>65</v>
      </c>
      <c r="D1138" s="49" t="s">
        <v>24</v>
      </c>
      <c r="E1138" s="49"/>
      <c r="F1138" s="49" t="s">
        <v>6175</v>
      </c>
      <c r="G1138" s="49" t="s">
        <v>8197</v>
      </c>
      <c r="H1138" s="41" t="s">
        <v>1048</v>
      </c>
      <c r="I1138" s="41" t="s">
        <v>7889</v>
      </c>
      <c r="J1138" s="59">
        <v>42051</v>
      </c>
      <c r="K1138" s="40"/>
    </row>
    <row r="1139" spans="1:15" hidden="1">
      <c r="A1139" s="49" t="s">
        <v>6209</v>
      </c>
      <c r="B1139" s="49" t="s">
        <v>108</v>
      </c>
      <c r="C1139" s="47" t="s">
        <v>65</v>
      </c>
      <c r="D1139" s="49" t="s">
        <v>24</v>
      </c>
      <c r="E1139" s="49"/>
      <c r="F1139" s="49" t="s">
        <v>6175</v>
      </c>
      <c r="G1139" s="49" t="s">
        <v>8197</v>
      </c>
      <c r="H1139" s="41" t="s">
        <v>1048</v>
      </c>
      <c r="I1139" s="41" t="s">
        <v>7890</v>
      </c>
      <c r="J1139" s="42"/>
      <c r="K1139" s="40"/>
    </row>
    <row r="1140" spans="1:15" hidden="1">
      <c r="A1140" s="49" t="s">
        <v>6209</v>
      </c>
      <c r="B1140" s="49" t="s">
        <v>108</v>
      </c>
      <c r="C1140" s="47" t="s">
        <v>65</v>
      </c>
      <c r="D1140" s="49" t="s">
        <v>24</v>
      </c>
      <c r="E1140" s="49"/>
      <c r="F1140" s="49" t="s">
        <v>6175</v>
      </c>
      <c r="G1140" s="49" t="s">
        <v>8197</v>
      </c>
      <c r="H1140" s="41" t="s">
        <v>1048</v>
      </c>
      <c r="I1140" s="41" t="s">
        <v>7891</v>
      </c>
      <c r="J1140" s="42">
        <v>42062</v>
      </c>
      <c r="K1140" s="40"/>
    </row>
    <row r="1141" spans="1:15" hidden="1">
      <c r="A1141" s="49" t="s">
        <v>6209</v>
      </c>
      <c r="B1141" s="49" t="s">
        <v>108</v>
      </c>
      <c r="C1141" s="47" t="s">
        <v>65</v>
      </c>
      <c r="D1141" s="49" t="s">
        <v>24</v>
      </c>
      <c r="E1141" s="49"/>
      <c r="F1141" s="49" t="s">
        <v>6175</v>
      </c>
      <c r="G1141" s="49" t="s">
        <v>8197</v>
      </c>
      <c r="H1141" s="41" t="s">
        <v>1048</v>
      </c>
      <c r="I1141" s="41" t="s">
        <v>7892</v>
      </c>
      <c r="J1141" s="59"/>
      <c r="K1141" s="40"/>
    </row>
    <row r="1142" spans="1:15" hidden="1">
      <c r="A1142" s="49" t="s">
        <v>6209</v>
      </c>
      <c r="B1142" s="49" t="s">
        <v>108</v>
      </c>
      <c r="C1142" s="47" t="s">
        <v>65</v>
      </c>
      <c r="D1142" s="49" t="s">
        <v>24</v>
      </c>
      <c r="E1142" s="49"/>
      <c r="F1142" s="49" t="s">
        <v>6175</v>
      </c>
      <c r="G1142" s="49" t="s">
        <v>8197</v>
      </c>
      <c r="H1142" s="41" t="s">
        <v>1048</v>
      </c>
      <c r="I1142" s="41" t="s">
        <v>7893</v>
      </c>
      <c r="J1142" s="41"/>
      <c r="K1142" s="40"/>
    </row>
    <row r="1143" spans="1:15" hidden="1">
      <c r="A1143" s="49" t="s">
        <v>6209</v>
      </c>
      <c r="B1143" s="49" t="s">
        <v>108</v>
      </c>
      <c r="C1143" s="47" t="s">
        <v>65</v>
      </c>
      <c r="D1143" s="49" t="s">
        <v>24</v>
      </c>
      <c r="E1143" s="49"/>
      <c r="F1143" s="49" t="s">
        <v>6175</v>
      </c>
      <c r="G1143" s="49" t="s">
        <v>8197</v>
      </c>
      <c r="H1143" s="41" t="s">
        <v>1048</v>
      </c>
      <c r="I1143" s="41" t="s">
        <v>7894</v>
      </c>
      <c r="J1143" s="41"/>
      <c r="K1143" s="40"/>
    </row>
    <row r="1144" spans="1:15" hidden="1">
      <c r="A1144" s="48" t="s">
        <v>6209</v>
      </c>
      <c r="B1144" s="48" t="s">
        <v>108</v>
      </c>
      <c r="C1144" s="46" t="s">
        <v>65</v>
      </c>
      <c r="D1144" s="48" t="s">
        <v>24</v>
      </c>
      <c r="F1144" s="49" t="s">
        <v>6175</v>
      </c>
      <c r="G1144" s="48" t="s">
        <v>8197</v>
      </c>
      <c r="H1144" s="40" t="s">
        <v>7895</v>
      </c>
      <c r="I1144" s="40" t="s">
        <v>8245</v>
      </c>
      <c r="J1144" s="43">
        <f>J1137</f>
        <v>41967</v>
      </c>
      <c r="K1144" s="43">
        <f>J1144+10</f>
        <v>41977</v>
      </c>
      <c r="L1144" s="40" t="s">
        <v>8173</v>
      </c>
      <c r="M1144" s="48" t="s">
        <v>5488</v>
      </c>
      <c r="N1144" s="40">
        <v>100</v>
      </c>
      <c r="O1144" s="39" t="s">
        <v>7917</v>
      </c>
    </row>
    <row r="1145" spans="1:15">
      <c r="A1145" s="48" t="s">
        <v>6209</v>
      </c>
      <c r="B1145" s="48" t="s">
        <v>108</v>
      </c>
      <c r="C1145" s="46" t="s">
        <v>65</v>
      </c>
      <c r="D1145" s="48" t="s">
        <v>24</v>
      </c>
      <c r="F1145" s="49" t="s">
        <v>6175</v>
      </c>
      <c r="G1145" s="48" t="s">
        <v>8197</v>
      </c>
      <c r="H1145" s="40" t="s">
        <v>7898</v>
      </c>
      <c r="I1145" s="40" t="s">
        <v>8247</v>
      </c>
      <c r="J1145" s="43">
        <f>K1144</f>
        <v>41977</v>
      </c>
      <c r="K1145" s="43">
        <f>J1145+2</f>
        <v>41979</v>
      </c>
      <c r="L1145" s="40" t="s">
        <v>8173</v>
      </c>
      <c r="M1145" s="48" t="s">
        <v>149</v>
      </c>
      <c r="N1145" s="40">
        <v>100</v>
      </c>
      <c r="O1145" s="39" t="s">
        <v>8263</v>
      </c>
    </row>
    <row r="1146" spans="1:15" hidden="1">
      <c r="A1146" s="48" t="s">
        <v>6209</v>
      </c>
      <c r="B1146" s="48" t="s">
        <v>108</v>
      </c>
      <c r="C1146" s="46" t="s">
        <v>65</v>
      </c>
      <c r="D1146" s="48" t="s">
        <v>24</v>
      </c>
      <c r="F1146" s="49" t="s">
        <v>6175</v>
      </c>
      <c r="G1146" s="48" t="s">
        <v>8197</v>
      </c>
      <c r="H1146" s="40" t="s">
        <v>7901</v>
      </c>
      <c r="I1146" s="40" t="s">
        <v>7902</v>
      </c>
      <c r="J1146" s="43">
        <f>K1145</f>
        <v>41979</v>
      </c>
      <c r="K1146" s="43">
        <f>J1147</f>
        <v>-15</v>
      </c>
      <c r="L1146" s="40" t="s">
        <v>8173</v>
      </c>
      <c r="M1146" s="48" t="s">
        <v>5488</v>
      </c>
      <c r="N1146" s="40">
        <v>100</v>
      </c>
      <c r="O1146" s="39" t="s">
        <v>7917</v>
      </c>
    </row>
    <row r="1147" spans="1:15" hidden="1">
      <c r="A1147" s="48" t="s">
        <v>6209</v>
      </c>
      <c r="B1147" s="48" t="s">
        <v>108</v>
      </c>
      <c r="C1147" s="46" t="s">
        <v>65</v>
      </c>
      <c r="D1147" s="48" t="s">
        <v>24</v>
      </c>
      <c r="F1147" s="49" t="s">
        <v>6175</v>
      </c>
      <c r="G1147" s="48" t="s">
        <v>8197</v>
      </c>
      <c r="H1147" s="40" t="s">
        <v>7904</v>
      </c>
      <c r="I1147" s="40" t="s">
        <v>7905</v>
      </c>
      <c r="J1147" s="43">
        <f>K1147-5</f>
        <v>-15</v>
      </c>
      <c r="K1147" s="43">
        <f>J1148</f>
        <v>-10</v>
      </c>
      <c r="L1147" s="40" t="s">
        <v>8173</v>
      </c>
      <c r="M1147" s="48" t="s">
        <v>5488</v>
      </c>
      <c r="N1147" s="40">
        <v>100</v>
      </c>
      <c r="O1147" s="40"/>
    </row>
    <row r="1148" spans="1:15" hidden="1">
      <c r="A1148" s="48" t="s">
        <v>6209</v>
      </c>
      <c r="B1148" s="48" t="s">
        <v>108</v>
      </c>
      <c r="C1148" s="46" t="s">
        <v>65</v>
      </c>
      <c r="D1148" s="48" t="s">
        <v>24</v>
      </c>
      <c r="F1148" s="49" t="s">
        <v>6175</v>
      </c>
      <c r="G1148" s="48" t="s">
        <v>8197</v>
      </c>
      <c r="H1148" s="40" t="s">
        <v>7904</v>
      </c>
      <c r="I1148" s="40" t="s">
        <v>8249</v>
      </c>
      <c r="J1148" s="43">
        <f>K1148-5</f>
        <v>-10</v>
      </c>
      <c r="K1148" s="43">
        <f>J1149</f>
        <v>-5</v>
      </c>
      <c r="L1148" s="40" t="s">
        <v>8173</v>
      </c>
      <c r="M1148" s="48" t="s">
        <v>5488</v>
      </c>
      <c r="N1148" s="40">
        <v>100</v>
      </c>
      <c r="O1148" s="40"/>
    </row>
    <row r="1149" spans="1:15" hidden="1">
      <c r="A1149" s="48" t="s">
        <v>6209</v>
      </c>
      <c r="B1149" s="48" t="s">
        <v>108</v>
      </c>
      <c r="C1149" s="46" t="s">
        <v>65</v>
      </c>
      <c r="D1149" s="48" t="s">
        <v>24</v>
      </c>
      <c r="F1149" s="49" t="s">
        <v>6175</v>
      </c>
      <c r="G1149" s="48" t="s">
        <v>8197</v>
      </c>
      <c r="H1149" s="40" t="s">
        <v>7904</v>
      </c>
      <c r="I1149" s="40" t="s">
        <v>7907</v>
      </c>
      <c r="J1149" s="43">
        <f>K1149-5</f>
        <v>-5</v>
      </c>
      <c r="K1149" s="43">
        <f>J1150</f>
        <v>0</v>
      </c>
      <c r="L1149" s="40" t="s">
        <v>8173</v>
      </c>
      <c r="M1149" s="48" t="s">
        <v>5488</v>
      </c>
      <c r="N1149" s="40">
        <v>100</v>
      </c>
      <c r="O1149" s="39"/>
    </row>
    <row r="1150" spans="1:15" hidden="1">
      <c r="A1150" s="49" t="s">
        <v>8198</v>
      </c>
      <c r="B1150" s="41" t="s">
        <v>108</v>
      </c>
      <c r="C1150" s="49" t="s">
        <v>65</v>
      </c>
      <c r="D1150" s="49" t="s">
        <v>24</v>
      </c>
      <c r="E1150" s="49"/>
      <c r="F1150" s="49" t="s">
        <v>6175</v>
      </c>
      <c r="G1150" s="49" t="s">
        <v>8199</v>
      </c>
      <c r="H1150" s="41" t="s">
        <v>1048</v>
      </c>
      <c r="I1150" s="41" t="s">
        <v>7888</v>
      </c>
      <c r="J1150" s="41"/>
      <c r="K1150" s="41"/>
      <c r="L1150" s="49"/>
      <c r="M1150" s="49"/>
      <c r="N1150" s="49"/>
      <c r="O1150" s="64"/>
    </row>
    <row r="1151" spans="1:15" hidden="1">
      <c r="A1151" s="49" t="s">
        <v>8198</v>
      </c>
      <c r="B1151" s="41" t="s">
        <v>108</v>
      </c>
      <c r="C1151" s="49" t="s">
        <v>65</v>
      </c>
      <c r="D1151" s="49" t="s">
        <v>24</v>
      </c>
      <c r="E1151" s="49"/>
      <c r="F1151" s="49" t="s">
        <v>6175</v>
      </c>
      <c r="G1151" s="49" t="s">
        <v>8199</v>
      </c>
      <c r="H1151" s="41" t="s">
        <v>1048</v>
      </c>
      <c r="I1151" s="41" t="s">
        <v>8244</v>
      </c>
      <c r="J1151" s="42">
        <v>42023</v>
      </c>
      <c r="K1151" s="41"/>
      <c r="L1151" s="49"/>
      <c r="M1151" s="49"/>
      <c r="N1151" s="49"/>
      <c r="O1151" s="64"/>
    </row>
    <row r="1152" spans="1:15" hidden="1">
      <c r="A1152" s="49" t="s">
        <v>8198</v>
      </c>
      <c r="B1152" s="41" t="s">
        <v>108</v>
      </c>
      <c r="C1152" s="49" t="s">
        <v>65</v>
      </c>
      <c r="D1152" s="49" t="s">
        <v>24</v>
      </c>
      <c r="E1152" s="49"/>
      <c r="F1152" s="49" t="s">
        <v>6175</v>
      </c>
      <c r="G1152" s="49" t="s">
        <v>8199</v>
      </c>
      <c r="H1152" s="41" t="s">
        <v>1048</v>
      </c>
      <c r="I1152" s="41" t="s">
        <v>7889</v>
      </c>
      <c r="J1152" s="42">
        <v>42095</v>
      </c>
      <c r="K1152" s="41"/>
      <c r="L1152" s="49"/>
      <c r="M1152" s="49"/>
      <c r="N1152" s="49"/>
      <c r="O1152" s="64"/>
    </row>
    <row r="1153" spans="1:15" hidden="1">
      <c r="A1153" s="49" t="s">
        <v>8198</v>
      </c>
      <c r="B1153" s="41" t="s">
        <v>108</v>
      </c>
      <c r="C1153" s="49" t="s">
        <v>65</v>
      </c>
      <c r="D1153" s="49" t="s">
        <v>24</v>
      </c>
      <c r="E1153" s="49"/>
      <c r="F1153" s="49" t="s">
        <v>6175</v>
      </c>
      <c r="G1153" s="49" t="s">
        <v>8199</v>
      </c>
      <c r="H1153" s="41" t="s">
        <v>1048</v>
      </c>
      <c r="I1153" s="41" t="s">
        <v>7890</v>
      </c>
      <c r="J1153" s="41"/>
      <c r="K1153" s="41"/>
      <c r="L1153" s="49"/>
      <c r="M1153" s="49"/>
      <c r="N1153" s="49"/>
      <c r="O1153" s="64"/>
    </row>
    <row r="1154" spans="1:15" hidden="1">
      <c r="A1154" s="49" t="s">
        <v>8198</v>
      </c>
      <c r="B1154" s="41" t="s">
        <v>108</v>
      </c>
      <c r="C1154" s="49" t="s">
        <v>65</v>
      </c>
      <c r="D1154" s="49" t="s">
        <v>24</v>
      </c>
      <c r="E1154" s="49"/>
      <c r="F1154" s="49" t="s">
        <v>6175</v>
      </c>
      <c r="G1154" s="49" t="s">
        <v>8199</v>
      </c>
      <c r="H1154" s="41" t="s">
        <v>1048</v>
      </c>
      <c r="I1154" s="41" t="s">
        <v>7891</v>
      </c>
      <c r="J1154" s="41"/>
      <c r="K1154" s="41"/>
      <c r="L1154" s="49"/>
      <c r="M1154" s="49"/>
      <c r="N1154" s="49"/>
      <c r="O1154" s="64"/>
    </row>
    <row r="1155" spans="1:15" hidden="1">
      <c r="A1155" s="49" t="s">
        <v>8198</v>
      </c>
      <c r="B1155" s="41" t="s">
        <v>108</v>
      </c>
      <c r="C1155" s="49" t="s">
        <v>65</v>
      </c>
      <c r="D1155" s="49" t="s">
        <v>24</v>
      </c>
      <c r="E1155" s="49"/>
      <c r="F1155" s="49" t="s">
        <v>6175</v>
      </c>
      <c r="G1155" s="49" t="s">
        <v>8199</v>
      </c>
      <c r="H1155" s="41" t="s">
        <v>1048</v>
      </c>
      <c r="I1155" s="41" t="s">
        <v>7892</v>
      </c>
      <c r="J1155" s="41"/>
      <c r="K1155" s="41"/>
      <c r="L1155" s="49"/>
      <c r="M1155" s="49"/>
      <c r="N1155" s="49"/>
      <c r="O1155" s="64"/>
    </row>
    <row r="1156" spans="1:15" hidden="1">
      <c r="A1156" s="49" t="s">
        <v>8198</v>
      </c>
      <c r="B1156" s="41" t="s">
        <v>108</v>
      </c>
      <c r="C1156" s="49" t="s">
        <v>65</v>
      </c>
      <c r="D1156" s="49" t="s">
        <v>24</v>
      </c>
      <c r="E1156" s="49"/>
      <c r="F1156" s="49" t="s">
        <v>6175</v>
      </c>
      <c r="G1156" s="49" t="s">
        <v>8199</v>
      </c>
      <c r="H1156" s="41" t="s">
        <v>1048</v>
      </c>
      <c r="I1156" s="41" t="s">
        <v>7893</v>
      </c>
      <c r="J1156" s="41"/>
      <c r="K1156" s="41"/>
      <c r="L1156" s="49"/>
      <c r="M1156" s="49"/>
      <c r="N1156" s="49"/>
      <c r="O1156" s="64"/>
    </row>
    <row r="1157" spans="1:15" hidden="1">
      <c r="A1157" s="49" t="s">
        <v>8198</v>
      </c>
      <c r="B1157" s="41" t="s">
        <v>108</v>
      </c>
      <c r="C1157" s="49" t="s">
        <v>65</v>
      </c>
      <c r="D1157" s="49" t="s">
        <v>24</v>
      </c>
      <c r="E1157" s="49"/>
      <c r="F1157" s="49" t="s">
        <v>6175</v>
      </c>
      <c r="G1157" s="49" t="s">
        <v>8199</v>
      </c>
      <c r="H1157" s="41" t="s">
        <v>1048</v>
      </c>
      <c r="I1157" s="41" t="s">
        <v>7894</v>
      </c>
      <c r="J1157" s="41"/>
      <c r="K1157" s="41"/>
      <c r="L1157" s="49"/>
      <c r="M1157" s="49"/>
      <c r="N1157" s="49"/>
      <c r="O1157" s="64"/>
    </row>
    <row r="1158" spans="1:15" hidden="1">
      <c r="A1158" s="48" t="s">
        <v>8198</v>
      </c>
      <c r="B1158" s="40" t="s">
        <v>108</v>
      </c>
      <c r="C1158" s="48" t="s">
        <v>65</v>
      </c>
      <c r="D1158" s="48" t="s">
        <v>24</v>
      </c>
      <c r="F1158" s="49" t="s">
        <v>6175</v>
      </c>
      <c r="G1158" s="48" t="s">
        <v>8199</v>
      </c>
      <c r="H1158" s="40" t="s">
        <v>7895</v>
      </c>
      <c r="I1158" s="40" t="s">
        <v>8245</v>
      </c>
      <c r="J1158" s="43">
        <f>J1151</f>
        <v>42023</v>
      </c>
      <c r="K1158" s="43">
        <f>J1158+10</f>
        <v>42033</v>
      </c>
      <c r="L1158" s="40" t="s">
        <v>8173</v>
      </c>
      <c r="M1158" s="48" t="s">
        <v>14</v>
      </c>
      <c r="N1158" s="40">
        <v>100</v>
      </c>
    </row>
    <row r="1159" spans="1:15" hidden="1">
      <c r="A1159" s="48" t="s">
        <v>8198</v>
      </c>
      <c r="B1159" s="40" t="s">
        <v>108</v>
      </c>
      <c r="C1159" s="48" t="s">
        <v>65</v>
      </c>
      <c r="D1159" s="48" t="s">
        <v>24</v>
      </c>
      <c r="F1159" s="49" t="s">
        <v>6175</v>
      </c>
      <c r="G1159" s="48" t="s">
        <v>8199</v>
      </c>
      <c r="H1159" s="40" t="s">
        <v>8281</v>
      </c>
      <c r="I1159" s="40" t="s">
        <v>8247</v>
      </c>
      <c r="J1159" s="43">
        <f>K1158</f>
        <v>42033</v>
      </c>
      <c r="K1159" s="43">
        <f>J1159+2</f>
        <v>42035</v>
      </c>
      <c r="L1159" s="40" t="s">
        <v>8173</v>
      </c>
      <c r="M1159" s="48" t="s">
        <v>149</v>
      </c>
      <c r="N1159" s="40">
        <v>100</v>
      </c>
    </row>
    <row r="1160" spans="1:15" hidden="1">
      <c r="A1160" s="48" t="s">
        <v>8198</v>
      </c>
      <c r="B1160" s="40" t="s">
        <v>108</v>
      </c>
      <c r="C1160" s="48" t="s">
        <v>65</v>
      </c>
      <c r="D1160" s="48" t="s">
        <v>24</v>
      </c>
      <c r="F1160" s="49" t="s">
        <v>6175</v>
      </c>
      <c r="G1160" s="48" t="s">
        <v>8199</v>
      </c>
      <c r="H1160" s="65" t="s">
        <v>8261</v>
      </c>
      <c r="I1160" s="40" t="s">
        <v>7902</v>
      </c>
      <c r="J1160" s="43">
        <f>K1159</f>
        <v>42035</v>
      </c>
      <c r="K1160" s="43">
        <f>J1161</f>
        <v>-15</v>
      </c>
      <c r="L1160" s="40" t="s">
        <v>8173</v>
      </c>
      <c r="M1160" s="48" t="s">
        <v>14</v>
      </c>
      <c r="N1160" s="40">
        <v>100</v>
      </c>
      <c r="O1160" s="56" t="s">
        <v>8263</v>
      </c>
    </row>
    <row r="1161" spans="1:15" hidden="1">
      <c r="A1161" s="48" t="s">
        <v>8198</v>
      </c>
      <c r="B1161" s="40" t="s">
        <v>108</v>
      </c>
      <c r="C1161" s="48" t="s">
        <v>65</v>
      </c>
      <c r="D1161" s="48" t="s">
        <v>24</v>
      </c>
      <c r="F1161" s="49" t="s">
        <v>6175</v>
      </c>
      <c r="G1161" s="48" t="s">
        <v>8199</v>
      </c>
      <c r="H1161" s="40" t="s">
        <v>8264</v>
      </c>
      <c r="I1161" s="40" t="s">
        <v>7905</v>
      </c>
      <c r="J1161" s="43">
        <f>K1161-5</f>
        <v>-15</v>
      </c>
      <c r="K1161" s="43">
        <f>J1162</f>
        <v>-10</v>
      </c>
      <c r="L1161" s="40" t="s">
        <v>8173</v>
      </c>
      <c r="M1161" s="48" t="s">
        <v>14</v>
      </c>
      <c r="N1161" s="40">
        <v>100</v>
      </c>
    </row>
    <row r="1162" spans="1:15" hidden="1">
      <c r="A1162" s="48" t="s">
        <v>8198</v>
      </c>
      <c r="B1162" s="40" t="s">
        <v>108</v>
      </c>
      <c r="C1162" s="48" t="s">
        <v>65</v>
      </c>
      <c r="D1162" s="48" t="s">
        <v>24</v>
      </c>
      <c r="F1162" s="49" t="s">
        <v>6175</v>
      </c>
      <c r="G1162" s="48" t="s">
        <v>8199</v>
      </c>
      <c r="H1162" s="40" t="s">
        <v>8261</v>
      </c>
      <c r="I1162" s="40" t="s">
        <v>8249</v>
      </c>
      <c r="J1162" s="43">
        <f>K1162-5</f>
        <v>-10</v>
      </c>
      <c r="K1162" s="43">
        <f>J1163</f>
        <v>-5</v>
      </c>
      <c r="L1162" s="40" t="s">
        <v>8173</v>
      </c>
      <c r="M1162" s="48" t="s">
        <v>14</v>
      </c>
      <c r="N1162" s="40">
        <v>100</v>
      </c>
    </row>
    <row r="1163" spans="1:15" hidden="1">
      <c r="A1163" s="48" t="s">
        <v>8198</v>
      </c>
      <c r="B1163" s="40" t="s">
        <v>108</v>
      </c>
      <c r="C1163" s="48" t="s">
        <v>65</v>
      </c>
      <c r="D1163" s="48" t="s">
        <v>24</v>
      </c>
      <c r="F1163" s="49" t="s">
        <v>6175</v>
      </c>
      <c r="G1163" s="48" t="s">
        <v>8199</v>
      </c>
      <c r="H1163" s="40" t="s">
        <v>7904</v>
      </c>
      <c r="I1163" s="40" t="s">
        <v>7907</v>
      </c>
      <c r="J1163" s="43">
        <f>K1163-5</f>
        <v>-5</v>
      </c>
      <c r="K1163" s="43">
        <f>J1164</f>
        <v>0</v>
      </c>
      <c r="L1163" s="40" t="s">
        <v>8173</v>
      </c>
      <c r="M1163" s="48" t="s">
        <v>14</v>
      </c>
      <c r="N1163" s="40">
        <v>100</v>
      </c>
    </row>
    <row r="1164" spans="1:15" hidden="1">
      <c r="A1164" s="49" t="s">
        <v>8200</v>
      </c>
      <c r="B1164" s="41" t="s">
        <v>108</v>
      </c>
      <c r="C1164" s="49" t="s">
        <v>65</v>
      </c>
      <c r="D1164" s="49" t="s">
        <v>24</v>
      </c>
      <c r="E1164" s="49"/>
      <c r="F1164" s="49" t="s">
        <v>6175</v>
      </c>
      <c r="G1164" s="49" t="s">
        <v>8201</v>
      </c>
      <c r="H1164" s="41" t="s">
        <v>1048</v>
      </c>
      <c r="I1164" s="41" t="s">
        <v>7888</v>
      </c>
      <c r="J1164" s="41"/>
      <c r="K1164" s="41"/>
      <c r="L1164" s="49"/>
      <c r="M1164" s="49"/>
      <c r="N1164" s="49"/>
      <c r="O1164" s="64"/>
    </row>
    <row r="1165" spans="1:15" hidden="1">
      <c r="A1165" s="49" t="s">
        <v>8200</v>
      </c>
      <c r="B1165" s="41" t="s">
        <v>108</v>
      </c>
      <c r="C1165" s="49" t="s">
        <v>65</v>
      </c>
      <c r="D1165" s="49" t="s">
        <v>24</v>
      </c>
      <c r="E1165" s="49"/>
      <c r="F1165" s="49" t="s">
        <v>6175</v>
      </c>
      <c r="G1165" s="49" t="s">
        <v>8201</v>
      </c>
      <c r="H1165" s="41" t="s">
        <v>1048</v>
      </c>
      <c r="I1165" s="41" t="s">
        <v>8244</v>
      </c>
      <c r="J1165" s="42">
        <v>42023</v>
      </c>
      <c r="K1165" s="41"/>
      <c r="L1165" s="49"/>
      <c r="M1165" s="49"/>
      <c r="N1165" s="49"/>
      <c r="O1165" s="64"/>
    </row>
    <row r="1166" spans="1:15" hidden="1">
      <c r="A1166" s="49" t="s">
        <v>8200</v>
      </c>
      <c r="B1166" s="41" t="s">
        <v>108</v>
      </c>
      <c r="C1166" s="49" t="s">
        <v>65</v>
      </c>
      <c r="D1166" s="49" t="s">
        <v>24</v>
      </c>
      <c r="E1166" s="49"/>
      <c r="F1166" s="49" t="s">
        <v>6175</v>
      </c>
      <c r="G1166" s="49" t="s">
        <v>8201</v>
      </c>
      <c r="H1166" s="41" t="s">
        <v>1048</v>
      </c>
      <c r="I1166" s="41" t="s">
        <v>7889</v>
      </c>
      <c r="J1166" s="42">
        <v>42095</v>
      </c>
      <c r="K1166" s="41"/>
      <c r="L1166" s="49"/>
      <c r="M1166" s="49"/>
      <c r="N1166" s="49"/>
      <c r="O1166" s="64"/>
    </row>
    <row r="1167" spans="1:15" hidden="1">
      <c r="A1167" s="49" t="s">
        <v>8200</v>
      </c>
      <c r="B1167" s="41" t="s">
        <v>108</v>
      </c>
      <c r="C1167" s="49" t="s">
        <v>65</v>
      </c>
      <c r="D1167" s="49" t="s">
        <v>24</v>
      </c>
      <c r="E1167" s="49"/>
      <c r="F1167" s="49" t="s">
        <v>6175</v>
      </c>
      <c r="G1167" s="49" t="s">
        <v>8201</v>
      </c>
      <c r="H1167" s="41" t="s">
        <v>1048</v>
      </c>
      <c r="I1167" s="41" t="s">
        <v>7890</v>
      </c>
      <c r="J1167" s="41"/>
      <c r="K1167" s="41"/>
      <c r="L1167" s="49"/>
      <c r="M1167" s="49"/>
      <c r="N1167" s="49"/>
      <c r="O1167" s="64"/>
    </row>
    <row r="1168" spans="1:15" hidden="1">
      <c r="A1168" s="49" t="s">
        <v>8200</v>
      </c>
      <c r="B1168" s="41" t="s">
        <v>108</v>
      </c>
      <c r="C1168" s="49" t="s">
        <v>65</v>
      </c>
      <c r="D1168" s="49" t="s">
        <v>24</v>
      </c>
      <c r="E1168" s="49"/>
      <c r="F1168" s="49" t="s">
        <v>6175</v>
      </c>
      <c r="G1168" s="49" t="s">
        <v>8201</v>
      </c>
      <c r="H1168" s="41" t="s">
        <v>1048</v>
      </c>
      <c r="I1168" s="41" t="s">
        <v>7891</v>
      </c>
      <c r="J1168" s="41"/>
      <c r="K1168" s="41"/>
      <c r="L1168" s="49"/>
      <c r="M1168" s="49"/>
      <c r="N1168" s="49"/>
      <c r="O1168" s="64"/>
    </row>
    <row r="1169" spans="1:15" hidden="1">
      <c r="A1169" s="49" t="s">
        <v>8200</v>
      </c>
      <c r="B1169" s="41" t="s">
        <v>108</v>
      </c>
      <c r="C1169" s="49" t="s">
        <v>65</v>
      </c>
      <c r="D1169" s="49" t="s">
        <v>24</v>
      </c>
      <c r="E1169" s="49"/>
      <c r="F1169" s="49" t="s">
        <v>6175</v>
      </c>
      <c r="G1169" s="49" t="s">
        <v>8201</v>
      </c>
      <c r="H1169" s="41" t="s">
        <v>1048</v>
      </c>
      <c r="I1169" s="41" t="s">
        <v>7892</v>
      </c>
      <c r="J1169" s="41"/>
      <c r="K1169" s="41"/>
      <c r="L1169" s="49"/>
      <c r="M1169" s="49"/>
      <c r="N1169" s="49"/>
      <c r="O1169" s="64"/>
    </row>
    <row r="1170" spans="1:15" hidden="1">
      <c r="A1170" s="49" t="s">
        <v>8200</v>
      </c>
      <c r="B1170" s="41" t="s">
        <v>108</v>
      </c>
      <c r="C1170" s="49" t="s">
        <v>65</v>
      </c>
      <c r="D1170" s="49" t="s">
        <v>24</v>
      </c>
      <c r="E1170" s="49"/>
      <c r="F1170" s="49" t="s">
        <v>6175</v>
      </c>
      <c r="G1170" s="49" t="s">
        <v>8201</v>
      </c>
      <c r="H1170" s="41" t="s">
        <v>1048</v>
      </c>
      <c r="I1170" s="41" t="s">
        <v>7893</v>
      </c>
      <c r="J1170" s="41"/>
      <c r="K1170" s="41"/>
      <c r="L1170" s="49"/>
      <c r="M1170" s="49"/>
      <c r="N1170" s="49"/>
      <c r="O1170" s="64"/>
    </row>
    <row r="1171" spans="1:15" hidden="1">
      <c r="A1171" s="49" t="s">
        <v>8200</v>
      </c>
      <c r="B1171" s="41" t="s">
        <v>108</v>
      </c>
      <c r="C1171" s="49" t="s">
        <v>65</v>
      </c>
      <c r="D1171" s="49" t="s">
        <v>24</v>
      </c>
      <c r="E1171" s="49"/>
      <c r="F1171" s="49" t="s">
        <v>6175</v>
      </c>
      <c r="G1171" s="49" t="s">
        <v>8201</v>
      </c>
      <c r="H1171" s="41" t="s">
        <v>1048</v>
      </c>
      <c r="I1171" s="41" t="s">
        <v>7894</v>
      </c>
      <c r="J1171" s="41"/>
      <c r="K1171" s="41"/>
      <c r="L1171" s="49"/>
      <c r="M1171" s="49"/>
      <c r="N1171" s="49"/>
      <c r="O1171" s="64"/>
    </row>
    <row r="1172" spans="1:15" hidden="1">
      <c r="A1172" s="48" t="s">
        <v>8200</v>
      </c>
      <c r="B1172" s="40" t="s">
        <v>108</v>
      </c>
      <c r="C1172" s="48" t="s">
        <v>65</v>
      </c>
      <c r="D1172" s="48" t="s">
        <v>24</v>
      </c>
      <c r="F1172" s="49" t="s">
        <v>6175</v>
      </c>
      <c r="G1172" s="48" t="s">
        <v>8201</v>
      </c>
      <c r="H1172" s="40" t="s">
        <v>7895</v>
      </c>
      <c r="I1172" s="40" t="s">
        <v>8245</v>
      </c>
      <c r="J1172" s="43">
        <f>J1165</f>
        <v>42023</v>
      </c>
      <c r="K1172" s="43">
        <f>J1172+10</f>
        <v>42033</v>
      </c>
      <c r="L1172" s="40" t="s">
        <v>8173</v>
      </c>
      <c r="M1172" s="48" t="s">
        <v>14</v>
      </c>
      <c r="N1172" s="40">
        <v>100</v>
      </c>
      <c r="O1172" s="56" t="s">
        <v>8263</v>
      </c>
    </row>
    <row r="1173" spans="1:15" hidden="1">
      <c r="A1173" s="48" t="s">
        <v>8200</v>
      </c>
      <c r="B1173" s="40" t="s">
        <v>108</v>
      </c>
      <c r="C1173" s="48" t="s">
        <v>65</v>
      </c>
      <c r="D1173" s="48" t="s">
        <v>24</v>
      </c>
      <c r="F1173" s="49" t="s">
        <v>6175</v>
      </c>
      <c r="G1173" s="48" t="s">
        <v>8201</v>
      </c>
      <c r="H1173" s="40" t="s">
        <v>8281</v>
      </c>
      <c r="I1173" s="40" t="s">
        <v>8247</v>
      </c>
      <c r="J1173" s="43">
        <f>K1172</f>
        <v>42033</v>
      </c>
      <c r="K1173" s="43">
        <f>J1173+2</f>
        <v>42035</v>
      </c>
      <c r="L1173" s="40" t="s">
        <v>8173</v>
      </c>
      <c r="M1173" s="48" t="s">
        <v>149</v>
      </c>
      <c r="N1173" s="40">
        <v>100</v>
      </c>
    </row>
    <row r="1174" spans="1:15" hidden="1">
      <c r="A1174" s="48" t="s">
        <v>8200</v>
      </c>
      <c r="B1174" s="40" t="s">
        <v>108</v>
      </c>
      <c r="C1174" s="48" t="s">
        <v>65</v>
      </c>
      <c r="D1174" s="48" t="s">
        <v>24</v>
      </c>
      <c r="F1174" s="49" t="s">
        <v>6175</v>
      </c>
      <c r="G1174" s="48" t="s">
        <v>8201</v>
      </c>
      <c r="H1174" s="65" t="s">
        <v>8261</v>
      </c>
      <c r="I1174" s="40" t="s">
        <v>7902</v>
      </c>
      <c r="J1174" s="43">
        <f>K1173</f>
        <v>42035</v>
      </c>
      <c r="K1174" s="43">
        <f>J1175</f>
        <v>-15</v>
      </c>
      <c r="L1174" s="40" t="s">
        <v>8173</v>
      </c>
      <c r="M1174" s="48" t="s">
        <v>14</v>
      </c>
      <c r="N1174" s="40">
        <v>100</v>
      </c>
      <c r="O1174" s="56" t="s">
        <v>7917</v>
      </c>
    </row>
    <row r="1175" spans="1:15" hidden="1">
      <c r="A1175" s="48" t="s">
        <v>8200</v>
      </c>
      <c r="B1175" s="40" t="s">
        <v>108</v>
      </c>
      <c r="C1175" s="48" t="s">
        <v>65</v>
      </c>
      <c r="D1175" s="48" t="s">
        <v>24</v>
      </c>
      <c r="F1175" s="49" t="s">
        <v>6175</v>
      </c>
      <c r="G1175" s="48" t="s">
        <v>8201</v>
      </c>
      <c r="H1175" s="40" t="s">
        <v>8264</v>
      </c>
      <c r="I1175" s="40" t="s">
        <v>7905</v>
      </c>
      <c r="J1175" s="43">
        <f>K1175-5</f>
        <v>-15</v>
      </c>
      <c r="K1175" s="43">
        <f>J1176</f>
        <v>-10</v>
      </c>
      <c r="L1175" s="40" t="s">
        <v>8173</v>
      </c>
      <c r="M1175" s="48" t="s">
        <v>14</v>
      </c>
      <c r="N1175" s="40">
        <v>100</v>
      </c>
    </row>
    <row r="1176" spans="1:15" hidden="1">
      <c r="A1176" s="48" t="s">
        <v>8200</v>
      </c>
      <c r="B1176" s="40" t="s">
        <v>108</v>
      </c>
      <c r="C1176" s="48" t="s">
        <v>65</v>
      </c>
      <c r="D1176" s="48" t="s">
        <v>24</v>
      </c>
      <c r="F1176" s="49" t="s">
        <v>6175</v>
      </c>
      <c r="G1176" s="48" t="s">
        <v>8201</v>
      </c>
      <c r="H1176" s="40" t="s">
        <v>8261</v>
      </c>
      <c r="I1176" s="40" t="s">
        <v>8249</v>
      </c>
      <c r="J1176" s="43">
        <f>K1176-5</f>
        <v>-10</v>
      </c>
      <c r="K1176" s="43">
        <f>J1177</f>
        <v>-5</v>
      </c>
      <c r="L1176" s="40" t="s">
        <v>8173</v>
      </c>
      <c r="M1176" s="48" t="s">
        <v>14</v>
      </c>
      <c r="N1176" s="40">
        <v>100</v>
      </c>
    </row>
    <row r="1177" spans="1:15" hidden="1">
      <c r="A1177" s="48" t="s">
        <v>8200</v>
      </c>
      <c r="B1177" s="40" t="s">
        <v>108</v>
      </c>
      <c r="C1177" s="48" t="s">
        <v>65</v>
      </c>
      <c r="D1177" s="48" t="s">
        <v>24</v>
      </c>
      <c r="F1177" s="49" t="s">
        <v>6175</v>
      </c>
      <c r="G1177" s="48" t="s">
        <v>8201</v>
      </c>
      <c r="H1177" s="40" t="s">
        <v>7904</v>
      </c>
      <c r="I1177" s="40" t="s">
        <v>7907</v>
      </c>
      <c r="J1177" s="43">
        <f>K1177-5</f>
        <v>-5</v>
      </c>
      <c r="K1177" s="43">
        <f>J1178</f>
        <v>0</v>
      </c>
      <c r="L1177" s="40" t="s">
        <v>8173</v>
      </c>
      <c r="M1177" s="48" t="s">
        <v>14</v>
      </c>
      <c r="N1177" s="40">
        <v>100</v>
      </c>
    </row>
    <row r="1178" spans="1:15" hidden="1">
      <c r="A1178" s="71" t="s">
        <v>8347</v>
      </c>
      <c r="B1178" s="41" t="s">
        <v>108</v>
      </c>
      <c r="C1178" s="49" t="s">
        <v>65</v>
      </c>
      <c r="D1178" s="49" t="s">
        <v>24</v>
      </c>
      <c r="F1178" s="49" t="s">
        <v>6175</v>
      </c>
      <c r="G1178" s="49" t="s">
        <v>8385</v>
      </c>
      <c r="H1178" s="41" t="s">
        <v>1048</v>
      </c>
      <c r="I1178" s="41" t="s">
        <v>7888</v>
      </c>
      <c r="J1178" s="41"/>
      <c r="K1178" s="41"/>
      <c r="L1178" s="49"/>
      <c r="M1178" s="49"/>
      <c r="N1178" s="49"/>
      <c r="O1178" s="64"/>
    </row>
    <row r="1179" spans="1:15" hidden="1">
      <c r="A1179" s="71" t="s">
        <v>8347</v>
      </c>
      <c r="B1179" s="41" t="s">
        <v>108</v>
      </c>
      <c r="C1179" s="49" t="s">
        <v>65</v>
      </c>
      <c r="D1179" s="49" t="s">
        <v>24</v>
      </c>
      <c r="F1179" s="49" t="s">
        <v>6175</v>
      </c>
      <c r="G1179" s="49" t="s">
        <v>8385</v>
      </c>
      <c r="H1179" s="41" t="s">
        <v>1048</v>
      </c>
      <c r="I1179" s="41" t="s">
        <v>8244</v>
      </c>
      <c r="J1179" s="42">
        <v>42037</v>
      </c>
      <c r="K1179" s="41"/>
      <c r="L1179" s="49"/>
      <c r="M1179" s="49"/>
      <c r="N1179" s="49"/>
      <c r="O1179" s="64"/>
    </row>
    <row r="1180" spans="1:15" hidden="1">
      <c r="A1180" s="71" t="s">
        <v>8347</v>
      </c>
      <c r="B1180" s="41" t="s">
        <v>108</v>
      </c>
      <c r="C1180" s="49" t="s">
        <v>65</v>
      </c>
      <c r="D1180" s="49" t="s">
        <v>24</v>
      </c>
      <c r="F1180" s="49" t="s">
        <v>6175</v>
      </c>
      <c r="G1180" s="49" t="s">
        <v>8385</v>
      </c>
      <c r="H1180" s="41" t="s">
        <v>1048</v>
      </c>
      <c r="I1180" s="41" t="s">
        <v>7889</v>
      </c>
      <c r="J1180" s="42">
        <v>42090</v>
      </c>
      <c r="K1180" s="41"/>
      <c r="L1180" s="49"/>
      <c r="M1180" s="49"/>
      <c r="N1180" s="49"/>
      <c r="O1180" s="64"/>
    </row>
    <row r="1181" spans="1:15" hidden="1">
      <c r="A1181" s="71" t="s">
        <v>8347</v>
      </c>
      <c r="B1181" s="41" t="s">
        <v>108</v>
      </c>
      <c r="C1181" s="49" t="s">
        <v>65</v>
      </c>
      <c r="D1181" s="49" t="s">
        <v>24</v>
      </c>
      <c r="F1181" s="49" t="s">
        <v>6175</v>
      </c>
      <c r="G1181" s="49" t="s">
        <v>8385</v>
      </c>
      <c r="H1181" s="41" t="s">
        <v>1048</v>
      </c>
      <c r="I1181" s="41" t="s">
        <v>7890</v>
      </c>
      <c r="J1181" s="42"/>
      <c r="K1181" s="41"/>
      <c r="L1181" s="49"/>
      <c r="M1181" s="49"/>
      <c r="N1181" s="49"/>
      <c r="O1181" s="64"/>
    </row>
    <row r="1182" spans="1:15" hidden="1">
      <c r="A1182" s="71" t="s">
        <v>8347</v>
      </c>
      <c r="B1182" s="41" t="s">
        <v>108</v>
      </c>
      <c r="C1182" s="49" t="s">
        <v>65</v>
      </c>
      <c r="D1182" s="49" t="s">
        <v>24</v>
      </c>
      <c r="F1182" s="49" t="s">
        <v>6175</v>
      </c>
      <c r="G1182" s="49" t="s">
        <v>8385</v>
      </c>
      <c r="H1182" s="41" t="s">
        <v>1048</v>
      </c>
      <c r="I1182" s="41" t="s">
        <v>7891</v>
      </c>
      <c r="J1182" s="42"/>
      <c r="K1182" s="41"/>
      <c r="L1182" s="49"/>
      <c r="M1182" s="49"/>
      <c r="N1182" s="49"/>
      <c r="O1182" s="64"/>
    </row>
    <row r="1183" spans="1:15" hidden="1">
      <c r="A1183" s="71" t="s">
        <v>8347</v>
      </c>
      <c r="B1183" s="41" t="s">
        <v>108</v>
      </c>
      <c r="C1183" s="49" t="s">
        <v>65</v>
      </c>
      <c r="D1183" s="49" t="s">
        <v>24</v>
      </c>
      <c r="F1183" s="49" t="s">
        <v>6175</v>
      </c>
      <c r="G1183" s="49" t="s">
        <v>8385</v>
      </c>
      <c r="H1183" s="41" t="s">
        <v>1048</v>
      </c>
      <c r="I1183" s="41" t="s">
        <v>7892</v>
      </c>
      <c r="J1183" s="41"/>
      <c r="K1183" s="41"/>
      <c r="L1183" s="49"/>
      <c r="M1183" s="49"/>
      <c r="N1183" s="49"/>
      <c r="O1183" s="64"/>
    </row>
    <row r="1184" spans="1:15" hidden="1">
      <c r="A1184" s="71" t="s">
        <v>8347</v>
      </c>
      <c r="B1184" s="41" t="s">
        <v>108</v>
      </c>
      <c r="C1184" s="49" t="s">
        <v>65</v>
      </c>
      <c r="D1184" s="49" t="s">
        <v>24</v>
      </c>
      <c r="F1184" s="49" t="s">
        <v>6175</v>
      </c>
      <c r="G1184" s="49" t="s">
        <v>8385</v>
      </c>
      <c r="H1184" s="41" t="s">
        <v>1048</v>
      </c>
      <c r="I1184" s="41" t="s">
        <v>7893</v>
      </c>
      <c r="J1184" s="41"/>
      <c r="K1184" s="41"/>
      <c r="L1184" s="49"/>
      <c r="M1184" s="49"/>
      <c r="N1184" s="49"/>
      <c r="O1184" s="64"/>
    </row>
    <row r="1185" spans="1:15" hidden="1">
      <c r="A1185" s="71" t="s">
        <v>8347</v>
      </c>
      <c r="B1185" s="41" t="s">
        <v>108</v>
      </c>
      <c r="C1185" s="49" t="s">
        <v>65</v>
      </c>
      <c r="D1185" s="49" t="s">
        <v>24</v>
      </c>
      <c r="F1185" s="49" t="s">
        <v>6175</v>
      </c>
      <c r="G1185" s="49" t="s">
        <v>8385</v>
      </c>
      <c r="H1185" s="41" t="s">
        <v>1048</v>
      </c>
      <c r="I1185" s="41" t="s">
        <v>7894</v>
      </c>
      <c r="J1185" s="41"/>
      <c r="K1185" s="41"/>
      <c r="L1185" s="49"/>
      <c r="M1185" s="49"/>
      <c r="N1185" s="49"/>
      <c r="O1185" s="64"/>
    </row>
    <row r="1186" spans="1:15" hidden="1">
      <c r="A1186" s="70" t="s">
        <v>8347</v>
      </c>
      <c r="B1186" s="40" t="s">
        <v>108</v>
      </c>
      <c r="C1186" s="48" t="s">
        <v>65</v>
      </c>
      <c r="D1186" s="48" t="s">
        <v>24</v>
      </c>
      <c r="F1186" s="49" t="s">
        <v>6175</v>
      </c>
      <c r="G1186" s="48" t="s">
        <v>8385</v>
      </c>
      <c r="H1186" s="40" t="s">
        <v>7895</v>
      </c>
      <c r="I1186" s="40" t="s">
        <v>8245</v>
      </c>
      <c r="J1186" s="43">
        <f>J1179</f>
        <v>42037</v>
      </c>
      <c r="K1186" s="43">
        <f>J1186+10</f>
        <v>42047</v>
      </c>
      <c r="L1186" s="48" t="s">
        <v>9</v>
      </c>
      <c r="M1186" s="48" t="s">
        <v>6184</v>
      </c>
      <c r="N1186" s="48">
        <v>100</v>
      </c>
      <c r="O1186" s="56" t="s">
        <v>8349</v>
      </c>
    </row>
    <row r="1187" spans="1:15">
      <c r="A1187" s="70" t="s">
        <v>8347</v>
      </c>
      <c r="B1187" s="40" t="s">
        <v>108</v>
      </c>
      <c r="C1187" s="48" t="s">
        <v>65</v>
      </c>
      <c r="D1187" s="48" t="s">
        <v>24</v>
      </c>
      <c r="F1187" s="49" t="s">
        <v>6175</v>
      </c>
      <c r="G1187" s="48" t="s">
        <v>8385</v>
      </c>
      <c r="H1187" s="40" t="s">
        <v>7898</v>
      </c>
      <c r="I1187" s="40" t="s">
        <v>8247</v>
      </c>
      <c r="J1187" s="43">
        <f>K1186</f>
        <v>42047</v>
      </c>
      <c r="K1187" s="43">
        <f>J1187+2</f>
        <v>42049</v>
      </c>
      <c r="L1187" s="48" t="s">
        <v>9</v>
      </c>
      <c r="M1187" s="48" t="s">
        <v>94</v>
      </c>
      <c r="N1187" s="48">
        <v>100</v>
      </c>
    </row>
    <row r="1188" spans="1:15" hidden="1">
      <c r="A1188" s="70" t="s">
        <v>8347</v>
      </c>
      <c r="B1188" s="40" t="s">
        <v>108</v>
      </c>
      <c r="C1188" s="48" t="s">
        <v>65</v>
      </c>
      <c r="D1188" s="48" t="s">
        <v>24</v>
      </c>
      <c r="F1188" s="49" t="s">
        <v>6175</v>
      </c>
      <c r="G1188" s="48" t="s">
        <v>8385</v>
      </c>
      <c r="H1188" s="40" t="s">
        <v>7901</v>
      </c>
      <c r="I1188" s="40" t="s">
        <v>7902</v>
      </c>
      <c r="J1188" s="43">
        <f>K1187</f>
        <v>42049</v>
      </c>
      <c r="K1188" s="43">
        <f>J1189</f>
        <v>42074</v>
      </c>
      <c r="L1188" s="48" t="s">
        <v>9</v>
      </c>
      <c r="M1188" s="48" t="s">
        <v>6184</v>
      </c>
      <c r="N1188" s="48">
        <v>100</v>
      </c>
    </row>
    <row r="1189" spans="1:15" hidden="1">
      <c r="A1189" s="70" t="s">
        <v>8347</v>
      </c>
      <c r="B1189" s="40" t="s">
        <v>108</v>
      </c>
      <c r="C1189" s="48" t="s">
        <v>65</v>
      </c>
      <c r="D1189" s="48" t="s">
        <v>24</v>
      </c>
      <c r="F1189" s="49" t="s">
        <v>6175</v>
      </c>
      <c r="G1189" s="48" t="s">
        <v>8385</v>
      </c>
      <c r="H1189" s="40" t="s">
        <v>7904</v>
      </c>
      <c r="I1189" s="40" t="s">
        <v>7905</v>
      </c>
      <c r="J1189" s="43">
        <f>K1189-5</f>
        <v>42074</v>
      </c>
      <c r="K1189" s="43">
        <f>J1190</f>
        <v>42079</v>
      </c>
      <c r="L1189" s="48" t="s">
        <v>9</v>
      </c>
      <c r="M1189" s="48" t="s">
        <v>6184</v>
      </c>
      <c r="N1189" s="48">
        <v>100</v>
      </c>
    </row>
    <row r="1190" spans="1:15" hidden="1">
      <c r="A1190" s="70" t="s">
        <v>8347</v>
      </c>
      <c r="B1190" s="40" t="s">
        <v>108</v>
      </c>
      <c r="C1190" s="48" t="s">
        <v>65</v>
      </c>
      <c r="D1190" s="48" t="s">
        <v>24</v>
      </c>
      <c r="F1190" s="49" t="s">
        <v>6175</v>
      </c>
      <c r="G1190" s="48" t="s">
        <v>8385</v>
      </c>
      <c r="H1190" s="40" t="s">
        <v>7904</v>
      </c>
      <c r="I1190" s="40" t="s">
        <v>8249</v>
      </c>
      <c r="J1190" s="43">
        <f>K1190-5</f>
        <v>42079</v>
      </c>
      <c r="K1190" s="43">
        <f>J1191</f>
        <v>42084</v>
      </c>
      <c r="L1190" s="48" t="s">
        <v>9</v>
      </c>
      <c r="M1190" s="48" t="s">
        <v>6184</v>
      </c>
      <c r="N1190" s="48">
        <v>100</v>
      </c>
    </row>
    <row r="1191" spans="1:15" hidden="1">
      <c r="A1191" s="70" t="s">
        <v>8347</v>
      </c>
      <c r="B1191" s="40" t="s">
        <v>108</v>
      </c>
      <c r="C1191" s="48" t="s">
        <v>65</v>
      </c>
      <c r="D1191" s="48" t="s">
        <v>24</v>
      </c>
      <c r="F1191" s="49" t="s">
        <v>6175</v>
      </c>
      <c r="G1191" s="48" t="s">
        <v>8385</v>
      </c>
      <c r="H1191" s="40" t="s">
        <v>7904</v>
      </c>
      <c r="I1191" s="40" t="s">
        <v>7907</v>
      </c>
      <c r="J1191" s="43">
        <f>K1191-5</f>
        <v>42084</v>
      </c>
      <c r="K1191" s="43">
        <f>J1192</f>
        <v>42089</v>
      </c>
      <c r="L1191" s="48" t="s">
        <v>9</v>
      </c>
      <c r="M1191" s="48" t="s">
        <v>6184</v>
      </c>
      <c r="N1191" s="48">
        <v>100</v>
      </c>
    </row>
    <row r="1192" spans="1:15" hidden="1">
      <c r="A1192" s="70" t="s">
        <v>8347</v>
      </c>
      <c r="B1192" s="40" t="s">
        <v>108</v>
      </c>
      <c r="C1192" s="48" t="s">
        <v>65</v>
      </c>
      <c r="D1192" s="48" t="s">
        <v>24</v>
      </c>
      <c r="F1192" s="49" t="s">
        <v>6175</v>
      </c>
      <c r="G1192" s="48" t="s">
        <v>8385</v>
      </c>
      <c r="H1192" s="40" t="s">
        <v>7904</v>
      </c>
      <c r="I1192" s="40" t="s">
        <v>8172</v>
      </c>
      <c r="J1192" s="43">
        <f>K1192-1</f>
        <v>42089</v>
      </c>
      <c r="K1192" s="43">
        <f>J1180</f>
        <v>42090</v>
      </c>
      <c r="L1192" s="48" t="s">
        <v>9</v>
      </c>
      <c r="M1192" s="48" t="s">
        <v>6184</v>
      </c>
      <c r="N1192" s="48">
        <v>100</v>
      </c>
      <c r="O1192" s="56" t="s">
        <v>17</v>
      </c>
    </row>
    <row r="1193" spans="1:15" hidden="1">
      <c r="A1193" s="41" t="s">
        <v>7561</v>
      </c>
      <c r="B1193" s="49" t="s">
        <v>8332</v>
      </c>
      <c r="C1193" s="49" t="s">
        <v>65</v>
      </c>
      <c r="D1193" s="49" t="s">
        <v>25</v>
      </c>
      <c r="E1193" s="49"/>
      <c r="F1193" s="41" t="s">
        <v>55</v>
      </c>
      <c r="G1193" s="41" t="s">
        <v>8386</v>
      </c>
      <c r="H1193" s="41" t="s">
        <v>1048</v>
      </c>
      <c r="I1193" s="41" t="s">
        <v>7888</v>
      </c>
      <c r="J1193" s="41"/>
      <c r="K1193" s="41"/>
      <c r="L1193" s="49"/>
      <c r="M1193" s="49"/>
      <c r="N1193" s="49"/>
    </row>
    <row r="1194" spans="1:15" hidden="1">
      <c r="A1194" s="41" t="s">
        <v>7561</v>
      </c>
      <c r="B1194" s="49" t="s">
        <v>8332</v>
      </c>
      <c r="C1194" s="49" t="s">
        <v>65</v>
      </c>
      <c r="D1194" s="49" t="s">
        <v>25</v>
      </c>
      <c r="E1194" s="49"/>
      <c r="F1194" s="41" t="s">
        <v>55</v>
      </c>
      <c r="G1194" s="41" t="s">
        <v>8386</v>
      </c>
      <c r="H1194" s="41" t="s">
        <v>1048</v>
      </c>
      <c r="I1194" s="41" t="s">
        <v>8244</v>
      </c>
      <c r="J1194" s="42">
        <v>42095</v>
      </c>
      <c r="K1194" s="41"/>
      <c r="L1194" s="49"/>
      <c r="M1194" s="49"/>
      <c r="N1194" s="49"/>
    </row>
    <row r="1195" spans="1:15" hidden="1">
      <c r="A1195" s="41" t="s">
        <v>7561</v>
      </c>
      <c r="B1195" s="49" t="s">
        <v>8332</v>
      </c>
      <c r="C1195" s="49" t="s">
        <v>65</v>
      </c>
      <c r="D1195" s="49" t="s">
        <v>25</v>
      </c>
      <c r="E1195" s="49"/>
      <c r="F1195" s="41" t="s">
        <v>55</v>
      </c>
      <c r="G1195" s="41" t="s">
        <v>8386</v>
      </c>
      <c r="H1195" s="41" t="s">
        <v>1048</v>
      </c>
      <c r="I1195" s="41" t="s">
        <v>7889</v>
      </c>
      <c r="J1195" s="59">
        <v>42176</v>
      </c>
      <c r="K1195" s="41"/>
      <c r="L1195" s="49"/>
      <c r="M1195" s="49"/>
      <c r="N1195" s="49"/>
    </row>
    <row r="1196" spans="1:15" hidden="1">
      <c r="A1196" s="41" t="s">
        <v>7561</v>
      </c>
      <c r="B1196" s="49" t="s">
        <v>8332</v>
      </c>
      <c r="C1196" s="49" t="s">
        <v>65</v>
      </c>
      <c r="D1196" s="49" t="s">
        <v>25</v>
      </c>
      <c r="E1196" s="49"/>
      <c r="F1196" s="41" t="s">
        <v>55</v>
      </c>
      <c r="G1196" s="41" t="s">
        <v>8386</v>
      </c>
      <c r="H1196" s="41" t="s">
        <v>1048</v>
      </c>
      <c r="I1196" s="41" t="s">
        <v>7890</v>
      </c>
      <c r="J1196" s="42"/>
      <c r="K1196" s="41"/>
      <c r="L1196" s="49"/>
      <c r="M1196" s="49"/>
      <c r="N1196" s="49"/>
    </row>
    <row r="1197" spans="1:15" hidden="1">
      <c r="A1197" s="41" t="s">
        <v>7561</v>
      </c>
      <c r="B1197" s="49" t="s">
        <v>8332</v>
      </c>
      <c r="C1197" s="49" t="s">
        <v>65</v>
      </c>
      <c r="D1197" s="49" t="s">
        <v>25</v>
      </c>
      <c r="E1197" s="49"/>
      <c r="F1197" s="41" t="s">
        <v>55</v>
      </c>
      <c r="G1197" s="41" t="s">
        <v>8386</v>
      </c>
      <c r="H1197" s="41" t="s">
        <v>1048</v>
      </c>
      <c r="I1197" s="41" t="s">
        <v>7891</v>
      </c>
      <c r="J1197" s="42"/>
      <c r="K1197" s="41"/>
      <c r="L1197" s="49"/>
      <c r="M1197" s="49"/>
      <c r="N1197" s="49"/>
    </row>
    <row r="1198" spans="1:15" hidden="1">
      <c r="A1198" s="41" t="s">
        <v>7561</v>
      </c>
      <c r="B1198" s="49" t="s">
        <v>8332</v>
      </c>
      <c r="C1198" s="49" t="s">
        <v>65</v>
      </c>
      <c r="D1198" s="49" t="s">
        <v>25</v>
      </c>
      <c r="E1198" s="49"/>
      <c r="F1198" s="41" t="s">
        <v>55</v>
      </c>
      <c r="G1198" s="41" t="s">
        <v>8386</v>
      </c>
      <c r="H1198" s="41" t="s">
        <v>1048</v>
      </c>
      <c r="I1198" s="41" t="s">
        <v>7892</v>
      </c>
      <c r="J1198" s="42">
        <v>42194</v>
      </c>
      <c r="K1198" s="41"/>
      <c r="L1198" s="49"/>
      <c r="M1198" s="49"/>
      <c r="N1198" s="49"/>
    </row>
    <row r="1199" spans="1:15" hidden="1">
      <c r="A1199" s="41" t="s">
        <v>7561</v>
      </c>
      <c r="B1199" s="49" t="s">
        <v>8332</v>
      </c>
      <c r="C1199" s="49" t="s">
        <v>65</v>
      </c>
      <c r="D1199" s="49" t="s">
        <v>25</v>
      </c>
      <c r="E1199" s="49"/>
      <c r="F1199" s="41" t="s">
        <v>55</v>
      </c>
      <c r="G1199" s="41" t="s">
        <v>8386</v>
      </c>
      <c r="H1199" s="41" t="s">
        <v>1048</v>
      </c>
      <c r="I1199" s="41" t="s">
        <v>7893</v>
      </c>
      <c r="J1199" s="41"/>
      <c r="K1199" s="41"/>
      <c r="L1199" s="49"/>
      <c r="M1199" s="49"/>
      <c r="N1199" s="49"/>
    </row>
    <row r="1200" spans="1:15" hidden="1">
      <c r="A1200" s="41" t="s">
        <v>7561</v>
      </c>
      <c r="B1200" s="49" t="s">
        <v>8332</v>
      </c>
      <c r="C1200" s="49" t="s">
        <v>65</v>
      </c>
      <c r="D1200" s="49" t="s">
        <v>25</v>
      </c>
      <c r="E1200" s="49"/>
      <c r="F1200" s="41" t="s">
        <v>55</v>
      </c>
      <c r="G1200" s="41" t="s">
        <v>8386</v>
      </c>
      <c r="H1200" s="41" t="s">
        <v>1048</v>
      </c>
      <c r="I1200" s="41" t="s">
        <v>7894</v>
      </c>
      <c r="J1200" s="41"/>
      <c r="K1200" s="41"/>
      <c r="L1200" s="49"/>
      <c r="M1200" s="49"/>
      <c r="N1200" s="49"/>
    </row>
    <row r="1201" spans="1:15" hidden="1">
      <c r="A1201" s="40" t="s">
        <v>7561</v>
      </c>
      <c r="B1201" s="48" t="s">
        <v>8332</v>
      </c>
      <c r="C1201" s="48" t="s">
        <v>65</v>
      </c>
      <c r="D1201" s="48" t="s">
        <v>25</v>
      </c>
      <c r="F1201" s="41" t="s">
        <v>55</v>
      </c>
      <c r="G1201" s="40" t="s">
        <v>8386</v>
      </c>
      <c r="H1201" s="40" t="s">
        <v>7895</v>
      </c>
      <c r="I1201" s="40" t="s">
        <v>8245</v>
      </c>
      <c r="J1201" s="43">
        <f>J1194</f>
        <v>42095</v>
      </c>
      <c r="K1201" s="43">
        <f>J1201+30</f>
        <v>42125</v>
      </c>
      <c r="L1201" s="40" t="s">
        <v>11</v>
      </c>
      <c r="M1201" s="48" t="s">
        <v>4365</v>
      </c>
      <c r="N1201" s="40">
        <v>100</v>
      </c>
    </row>
    <row r="1202" spans="1:15" hidden="1">
      <c r="A1202" s="40" t="s">
        <v>7561</v>
      </c>
      <c r="B1202" s="48" t="s">
        <v>8332</v>
      </c>
      <c r="C1202" s="48" t="s">
        <v>65</v>
      </c>
      <c r="D1202" s="48" t="s">
        <v>25</v>
      </c>
      <c r="F1202" s="41" t="s">
        <v>55</v>
      </c>
      <c r="G1202" s="40" t="s">
        <v>8386</v>
      </c>
      <c r="H1202" s="40" t="s">
        <v>8281</v>
      </c>
      <c r="I1202" s="40" t="s">
        <v>8282</v>
      </c>
      <c r="J1202" s="43">
        <f>K1201</f>
        <v>42125</v>
      </c>
      <c r="K1202" s="43">
        <f>J1202+2</f>
        <v>42127</v>
      </c>
      <c r="L1202" s="40" t="s">
        <v>11</v>
      </c>
      <c r="M1202" s="48" t="s">
        <v>4365</v>
      </c>
      <c r="N1202" s="40">
        <v>100</v>
      </c>
    </row>
    <row r="1203" spans="1:15" ht="15.6" hidden="1">
      <c r="A1203" s="40" t="s">
        <v>7561</v>
      </c>
      <c r="B1203" s="48" t="s">
        <v>8332</v>
      </c>
      <c r="C1203" s="48" t="s">
        <v>65</v>
      </c>
      <c r="D1203" s="48" t="s">
        <v>25</v>
      </c>
      <c r="F1203" s="41" t="s">
        <v>55</v>
      </c>
      <c r="G1203" s="40" t="s">
        <v>8386</v>
      </c>
      <c r="H1203" s="65" t="s">
        <v>8261</v>
      </c>
      <c r="I1203" s="40" t="s">
        <v>8262</v>
      </c>
      <c r="J1203" s="43">
        <f>K1202</f>
        <v>42127</v>
      </c>
      <c r="K1203" s="43">
        <f>J1203</f>
        <v>42127</v>
      </c>
      <c r="L1203" s="40" t="s">
        <v>11</v>
      </c>
      <c r="M1203" s="48" t="s">
        <v>4365</v>
      </c>
      <c r="N1203" s="40">
        <v>100</v>
      </c>
      <c r="O1203" s="66"/>
    </row>
    <row r="1204" spans="1:15" hidden="1">
      <c r="A1204" s="40" t="s">
        <v>7561</v>
      </c>
      <c r="B1204" s="48" t="s">
        <v>8332</v>
      </c>
      <c r="C1204" s="48" t="s">
        <v>65</v>
      </c>
      <c r="D1204" s="48" t="s">
        <v>25</v>
      </c>
      <c r="F1204" s="41" t="s">
        <v>55</v>
      </c>
      <c r="G1204" s="40" t="s">
        <v>8386</v>
      </c>
      <c r="H1204" s="40" t="s">
        <v>8264</v>
      </c>
      <c r="I1204" s="40" t="s">
        <v>8265</v>
      </c>
      <c r="J1204" s="43">
        <f>K1203</f>
        <v>42127</v>
      </c>
      <c r="K1204" s="43">
        <f>J1195-21</f>
        <v>42155</v>
      </c>
      <c r="L1204" s="40" t="s">
        <v>11</v>
      </c>
      <c r="M1204" s="48" t="s">
        <v>4365</v>
      </c>
      <c r="N1204" s="40">
        <v>100</v>
      </c>
    </row>
    <row r="1205" spans="1:15" hidden="1">
      <c r="A1205" s="40" t="s">
        <v>7561</v>
      </c>
      <c r="B1205" s="48" t="s">
        <v>8332</v>
      </c>
      <c r="C1205" s="48" t="s">
        <v>65</v>
      </c>
      <c r="D1205" s="48" t="s">
        <v>25</v>
      </c>
      <c r="F1205" s="41" t="s">
        <v>55</v>
      </c>
      <c r="G1205" s="40" t="s">
        <v>8386</v>
      </c>
      <c r="H1205" s="40" t="s">
        <v>8261</v>
      </c>
      <c r="I1205" s="40" t="s">
        <v>8266</v>
      </c>
      <c r="J1205" s="43">
        <f>K1204</f>
        <v>42155</v>
      </c>
      <c r="K1205" s="43">
        <f>J1205</f>
        <v>42155</v>
      </c>
      <c r="L1205" s="40" t="s">
        <v>11</v>
      </c>
      <c r="M1205" s="48" t="s">
        <v>4365</v>
      </c>
      <c r="N1205" s="40">
        <v>100</v>
      </c>
    </row>
    <row r="1206" spans="1:15" hidden="1">
      <c r="A1206" s="40" t="s">
        <v>7561</v>
      </c>
      <c r="B1206" s="48" t="s">
        <v>8332</v>
      </c>
      <c r="C1206" s="48" t="s">
        <v>65</v>
      </c>
      <c r="D1206" s="48" t="s">
        <v>25</v>
      </c>
      <c r="F1206" s="41" t="s">
        <v>55</v>
      </c>
      <c r="G1206" s="40" t="s">
        <v>8386</v>
      </c>
      <c r="H1206" s="40" t="s">
        <v>7904</v>
      </c>
      <c r="I1206" s="40" t="s">
        <v>7905</v>
      </c>
      <c r="J1206" s="43">
        <f>K1204</f>
        <v>42155</v>
      </c>
      <c r="K1206" s="43">
        <f>J1206+5</f>
        <v>42160</v>
      </c>
      <c r="L1206" s="40" t="s">
        <v>11</v>
      </c>
      <c r="M1206" s="48" t="s">
        <v>4365</v>
      </c>
      <c r="N1206" s="40">
        <v>100</v>
      </c>
    </row>
    <row r="1207" spans="1:15" hidden="1">
      <c r="A1207" s="40" t="s">
        <v>7561</v>
      </c>
      <c r="B1207" s="48" t="s">
        <v>8332</v>
      </c>
      <c r="C1207" s="48" t="s">
        <v>65</v>
      </c>
      <c r="D1207" s="48" t="s">
        <v>25</v>
      </c>
      <c r="F1207" s="41" t="s">
        <v>55</v>
      </c>
      <c r="G1207" s="40" t="s">
        <v>8386</v>
      </c>
      <c r="H1207" s="40" t="s">
        <v>7904</v>
      </c>
      <c r="I1207" s="40" t="s">
        <v>7906</v>
      </c>
      <c r="J1207" s="43">
        <f>K1206</f>
        <v>42160</v>
      </c>
      <c r="K1207" s="43">
        <f>J1207+5</f>
        <v>42165</v>
      </c>
      <c r="L1207" s="40" t="s">
        <v>11</v>
      </c>
      <c r="M1207" s="48" t="s">
        <v>4365</v>
      </c>
      <c r="N1207" s="40">
        <v>100</v>
      </c>
    </row>
    <row r="1208" spans="1:15" hidden="1">
      <c r="A1208" s="40" t="s">
        <v>7561</v>
      </c>
      <c r="B1208" s="48" t="s">
        <v>8332</v>
      </c>
      <c r="C1208" s="48" t="s">
        <v>65</v>
      </c>
      <c r="D1208" s="48" t="s">
        <v>25</v>
      </c>
      <c r="F1208" s="41" t="s">
        <v>55</v>
      </c>
      <c r="G1208" s="40" t="s">
        <v>8386</v>
      </c>
      <c r="H1208" s="40" t="s">
        <v>7904</v>
      </c>
      <c r="I1208" s="40" t="s">
        <v>7907</v>
      </c>
      <c r="J1208" s="43">
        <f>K1207</f>
        <v>42165</v>
      </c>
      <c r="K1208" s="43">
        <f>J1208+5</f>
        <v>42170</v>
      </c>
      <c r="L1208" s="40" t="s">
        <v>11</v>
      </c>
      <c r="M1208" s="48" t="s">
        <v>4365</v>
      </c>
      <c r="N1208" s="40">
        <v>100</v>
      </c>
    </row>
    <row r="1209" spans="1:15" hidden="1">
      <c r="A1209" s="40" t="s">
        <v>7561</v>
      </c>
      <c r="B1209" s="48" t="s">
        <v>8332</v>
      </c>
      <c r="C1209" s="48" t="s">
        <v>65</v>
      </c>
      <c r="D1209" s="48" t="s">
        <v>25</v>
      </c>
      <c r="F1209" s="41" t="s">
        <v>55</v>
      </c>
      <c r="G1209" s="40" t="s">
        <v>8386</v>
      </c>
      <c r="H1209" s="40" t="s">
        <v>7904</v>
      </c>
      <c r="I1209" s="40" t="s">
        <v>8172</v>
      </c>
      <c r="J1209" s="43">
        <f>K1208</f>
        <v>42170</v>
      </c>
      <c r="K1209" s="67">
        <f>J1209+1</f>
        <v>42171</v>
      </c>
      <c r="L1209" s="40" t="s">
        <v>11</v>
      </c>
      <c r="M1209" s="48" t="s">
        <v>4365</v>
      </c>
      <c r="N1209" s="40">
        <v>100</v>
      </c>
      <c r="O1209" s="56" t="s">
        <v>17</v>
      </c>
    </row>
    <row r="1210" spans="1:15" hidden="1">
      <c r="A1210" s="49" t="s">
        <v>8334</v>
      </c>
      <c r="B1210" s="41" t="s">
        <v>108</v>
      </c>
      <c r="C1210" s="49" t="s">
        <v>65</v>
      </c>
      <c r="D1210" s="45" t="s">
        <v>24</v>
      </c>
      <c r="E1210" s="41"/>
      <c r="F1210" s="41" t="s">
        <v>55</v>
      </c>
      <c r="G1210" s="49" t="s">
        <v>8387</v>
      </c>
      <c r="H1210" s="41" t="s">
        <v>1048</v>
      </c>
      <c r="I1210" s="41" t="s">
        <v>7888</v>
      </c>
      <c r="J1210" s="41"/>
      <c r="K1210" s="41"/>
      <c r="L1210" s="49"/>
      <c r="M1210" s="49"/>
      <c r="N1210" s="49"/>
      <c r="O1210" s="64"/>
    </row>
    <row r="1211" spans="1:15" hidden="1">
      <c r="A1211" s="49" t="s">
        <v>8334</v>
      </c>
      <c r="B1211" s="41" t="s">
        <v>108</v>
      </c>
      <c r="C1211" s="49" t="s">
        <v>65</v>
      </c>
      <c r="D1211" s="45" t="s">
        <v>24</v>
      </c>
      <c r="E1211" s="41"/>
      <c r="F1211" s="41" t="s">
        <v>55</v>
      </c>
      <c r="G1211" s="49" t="s">
        <v>8387</v>
      </c>
      <c r="H1211" s="41" t="s">
        <v>1048</v>
      </c>
      <c r="I1211" s="41" t="s">
        <v>8244</v>
      </c>
      <c r="J1211" s="42">
        <v>42072</v>
      </c>
      <c r="K1211" s="41"/>
      <c r="L1211" s="49"/>
      <c r="M1211" s="49"/>
      <c r="N1211" s="49"/>
      <c r="O1211" s="64"/>
    </row>
    <row r="1212" spans="1:15" hidden="1">
      <c r="A1212" s="49" t="s">
        <v>8334</v>
      </c>
      <c r="B1212" s="41" t="s">
        <v>108</v>
      </c>
      <c r="C1212" s="49" t="s">
        <v>65</v>
      </c>
      <c r="D1212" s="45" t="s">
        <v>24</v>
      </c>
      <c r="E1212" s="41"/>
      <c r="F1212" s="41" t="s">
        <v>55</v>
      </c>
      <c r="G1212" s="49" t="s">
        <v>8387</v>
      </c>
      <c r="H1212" s="41" t="s">
        <v>1048</v>
      </c>
      <c r="I1212" s="41" t="s">
        <v>7889</v>
      </c>
      <c r="J1212" s="59">
        <v>42176</v>
      </c>
      <c r="K1212" s="41"/>
      <c r="L1212" s="49"/>
      <c r="M1212" s="49"/>
      <c r="N1212" s="49"/>
      <c r="O1212" s="64"/>
    </row>
    <row r="1213" spans="1:15" hidden="1">
      <c r="A1213" s="49" t="s">
        <v>8334</v>
      </c>
      <c r="B1213" s="41" t="s">
        <v>108</v>
      </c>
      <c r="C1213" s="49" t="s">
        <v>65</v>
      </c>
      <c r="D1213" s="45" t="s">
        <v>24</v>
      </c>
      <c r="E1213" s="41"/>
      <c r="F1213" s="41" t="s">
        <v>55</v>
      </c>
      <c r="G1213" s="49" t="s">
        <v>8387</v>
      </c>
      <c r="H1213" s="41" t="s">
        <v>1048</v>
      </c>
      <c r="I1213" s="41" t="s">
        <v>7890</v>
      </c>
      <c r="J1213" s="42">
        <v>42111</v>
      </c>
      <c r="K1213" s="41"/>
      <c r="L1213" s="49"/>
      <c r="M1213" s="49"/>
      <c r="N1213" s="49"/>
      <c r="O1213" s="64"/>
    </row>
    <row r="1214" spans="1:15" hidden="1">
      <c r="A1214" s="49" t="s">
        <v>8334</v>
      </c>
      <c r="B1214" s="41" t="s">
        <v>108</v>
      </c>
      <c r="C1214" s="49" t="s">
        <v>65</v>
      </c>
      <c r="D1214" s="45" t="s">
        <v>24</v>
      </c>
      <c r="E1214" s="41"/>
      <c r="F1214" s="41" t="s">
        <v>55</v>
      </c>
      <c r="G1214" s="49" t="s">
        <v>8387</v>
      </c>
      <c r="H1214" s="41" t="s">
        <v>1048</v>
      </c>
      <c r="I1214" s="41" t="s">
        <v>7891</v>
      </c>
      <c r="J1214" s="42"/>
      <c r="K1214" s="41"/>
      <c r="L1214" s="49"/>
      <c r="M1214" s="49"/>
      <c r="N1214" s="49"/>
      <c r="O1214" s="64"/>
    </row>
    <row r="1215" spans="1:15" hidden="1">
      <c r="A1215" s="49" t="s">
        <v>8334</v>
      </c>
      <c r="B1215" s="41" t="s">
        <v>108</v>
      </c>
      <c r="C1215" s="49" t="s">
        <v>65</v>
      </c>
      <c r="D1215" s="45" t="s">
        <v>24</v>
      </c>
      <c r="E1215" s="41"/>
      <c r="F1215" s="41" t="s">
        <v>55</v>
      </c>
      <c r="G1215" s="49" t="s">
        <v>8387</v>
      </c>
      <c r="H1215" s="41" t="s">
        <v>1048</v>
      </c>
      <c r="I1215" s="41" t="s">
        <v>7892</v>
      </c>
      <c r="J1215" s="42">
        <v>42115</v>
      </c>
      <c r="K1215" s="41"/>
      <c r="L1215" s="49"/>
      <c r="M1215" s="49"/>
      <c r="N1215" s="49"/>
      <c r="O1215" s="64"/>
    </row>
    <row r="1216" spans="1:15" hidden="1">
      <c r="A1216" s="49" t="s">
        <v>8334</v>
      </c>
      <c r="B1216" s="41" t="s">
        <v>108</v>
      </c>
      <c r="C1216" s="49" t="s">
        <v>65</v>
      </c>
      <c r="D1216" s="45" t="s">
        <v>24</v>
      </c>
      <c r="E1216" s="41"/>
      <c r="F1216" s="41" t="s">
        <v>55</v>
      </c>
      <c r="G1216" s="49" t="s">
        <v>8387</v>
      </c>
      <c r="H1216" s="41" t="s">
        <v>1048</v>
      </c>
      <c r="I1216" s="41" t="s">
        <v>7893</v>
      </c>
      <c r="J1216" s="41"/>
      <c r="K1216" s="41"/>
      <c r="L1216" s="49"/>
      <c r="M1216" s="49"/>
      <c r="N1216" s="49"/>
      <c r="O1216" s="64"/>
    </row>
    <row r="1217" spans="1:15" hidden="1">
      <c r="A1217" s="49" t="s">
        <v>8334</v>
      </c>
      <c r="B1217" s="41" t="s">
        <v>108</v>
      </c>
      <c r="C1217" s="49" t="s">
        <v>65</v>
      </c>
      <c r="D1217" s="45" t="s">
        <v>24</v>
      </c>
      <c r="E1217" s="41"/>
      <c r="F1217" s="41" t="s">
        <v>55</v>
      </c>
      <c r="G1217" s="49" t="s">
        <v>8387</v>
      </c>
      <c r="H1217" s="41" t="s">
        <v>1048</v>
      </c>
      <c r="I1217" s="41" t="s">
        <v>7894</v>
      </c>
      <c r="J1217" s="42"/>
      <c r="K1217" s="41"/>
      <c r="L1217" s="49"/>
      <c r="M1217" s="49"/>
      <c r="N1217" s="49"/>
      <c r="O1217" s="64"/>
    </row>
    <row r="1218" spans="1:15" hidden="1">
      <c r="A1218" s="48" t="s">
        <v>8334</v>
      </c>
      <c r="B1218" s="40" t="s">
        <v>108</v>
      </c>
      <c r="C1218" s="48" t="s">
        <v>65</v>
      </c>
      <c r="D1218" s="44" t="s">
        <v>24</v>
      </c>
      <c r="E1218" s="40"/>
      <c r="F1218" s="41" t="s">
        <v>55</v>
      </c>
      <c r="G1218" s="48" t="s">
        <v>8387</v>
      </c>
      <c r="H1218" s="40" t="s">
        <v>7895</v>
      </c>
      <c r="I1218" s="40" t="s">
        <v>8245</v>
      </c>
      <c r="J1218" s="43">
        <f>J1211</f>
        <v>42072</v>
      </c>
      <c r="K1218" s="43">
        <f>J1218+30</f>
        <v>42102</v>
      </c>
      <c r="L1218" s="40" t="s">
        <v>11</v>
      </c>
      <c r="M1218" s="48" t="s">
        <v>4365</v>
      </c>
      <c r="N1218" s="40">
        <v>100</v>
      </c>
    </row>
    <row r="1219" spans="1:15" hidden="1">
      <c r="A1219" s="48" t="s">
        <v>8334</v>
      </c>
      <c r="B1219" s="40" t="s">
        <v>108</v>
      </c>
      <c r="C1219" s="48" t="s">
        <v>65</v>
      </c>
      <c r="D1219" s="44" t="s">
        <v>24</v>
      </c>
      <c r="E1219" s="40"/>
      <c r="F1219" s="41" t="s">
        <v>55</v>
      </c>
      <c r="G1219" s="48" t="s">
        <v>8387</v>
      </c>
      <c r="H1219" s="40" t="s">
        <v>8281</v>
      </c>
      <c r="I1219" s="40" t="s">
        <v>8282</v>
      </c>
      <c r="J1219" s="43">
        <f>K1218</f>
        <v>42102</v>
      </c>
      <c r="K1219" s="43">
        <f>J1219+2</f>
        <v>42104</v>
      </c>
      <c r="L1219" s="40" t="s">
        <v>11</v>
      </c>
      <c r="M1219" s="48" t="s">
        <v>4365</v>
      </c>
      <c r="N1219" s="40">
        <v>100</v>
      </c>
    </row>
    <row r="1220" spans="1:15" hidden="1">
      <c r="A1220" s="48" t="s">
        <v>8334</v>
      </c>
      <c r="B1220" s="40" t="s">
        <v>108</v>
      </c>
      <c r="C1220" s="48" t="s">
        <v>65</v>
      </c>
      <c r="D1220" s="44" t="s">
        <v>24</v>
      </c>
      <c r="E1220" s="40"/>
      <c r="F1220" s="41" t="s">
        <v>55</v>
      </c>
      <c r="G1220" s="48" t="s">
        <v>8387</v>
      </c>
      <c r="H1220" s="65" t="s">
        <v>8261</v>
      </c>
      <c r="I1220" s="40" t="s">
        <v>8262</v>
      </c>
      <c r="J1220" s="43">
        <f>K1219</f>
        <v>42104</v>
      </c>
      <c r="K1220" s="43">
        <f>J1220</f>
        <v>42104</v>
      </c>
      <c r="L1220" s="40" t="s">
        <v>11</v>
      </c>
      <c r="M1220" s="48" t="s">
        <v>4365</v>
      </c>
      <c r="N1220" s="40">
        <v>100</v>
      </c>
    </row>
    <row r="1221" spans="1:15" hidden="1">
      <c r="A1221" s="48" t="s">
        <v>8334</v>
      </c>
      <c r="B1221" s="40" t="s">
        <v>108</v>
      </c>
      <c r="C1221" s="48" t="s">
        <v>65</v>
      </c>
      <c r="D1221" s="44" t="s">
        <v>24</v>
      </c>
      <c r="E1221" s="40"/>
      <c r="F1221" s="41" t="s">
        <v>55</v>
      </c>
      <c r="G1221" s="48" t="s">
        <v>8387</v>
      </c>
      <c r="H1221" s="40" t="s">
        <v>8264</v>
      </c>
      <c r="I1221" s="40" t="s">
        <v>8265</v>
      </c>
      <c r="J1221" s="43">
        <f>K1220</f>
        <v>42104</v>
      </c>
      <c r="K1221" s="43">
        <f>J1212-21</f>
        <v>42155</v>
      </c>
      <c r="L1221" s="40" t="s">
        <v>11</v>
      </c>
      <c r="M1221" s="48" t="s">
        <v>4365</v>
      </c>
      <c r="N1221" s="40">
        <v>100</v>
      </c>
    </row>
    <row r="1222" spans="1:15" hidden="1">
      <c r="A1222" s="48" t="s">
        <v>8334</v>
      </c>
      <c r="B1222" s="40" t="s">
        <v>108</v>
      </c>
      <c r="C1222" s="48" t="s">
        <v>65</v>
      </c>
      <c r="D1222" s="44" t="s">
        <v>24</v>
      </c>
      <c r="E1222" s="40"/>
      <c r="F1222" s="41" t="s">
        <v>55</v>
      </c>
      <c r="G1222" s="48" t="s">
        <v>8387</v>
      </c>
      <c r="H1222" s="40" t="s">
        <v>8261</v>
      </c>
      <c r="I1222" s="40" t="s">
        <v>8266</v>
      </c>
      <c r="J1222" s="43">
        <f>K1221</f>
        <v>42155</v>
      </c>
      <c r="K1222" s="43">
        <f>J1222</f>
        <v>42155</v>
      </c>
      <c r="L1222" s="40" t="s">
        <v>11</v>
      </c>
      <c r="M1222" s="48" t="s">
        <v>4365</v>
      </c>
      <c r="N1222" s="40">
        <v>100</v>
      </c>
    </row>
    <row r="1223" spans="1:15" hidden="1">
      <c r="A1223" s="48" t="s">
        <v>8334</v>
      </c>
      <c r="B1223" s="40" t="s">
        <v>108</v>
      </c>
      <c r="C1223" s="48" t="s">
        <v>65</v>
      </c>
      <c r="D1223" s="44" t="s">
        <v>24</v>
      </c>
      <c r="E1223" s="40"/>
      <c r="F1223" s="41" t="s">
        <v>55</v>
      </c>
      <c r="G1223" s="48" t="s">
        <v>8387</v>
      </c>
      <c r="H1223" s="40" t="s">
        <v>7904</v>
      </c>
      <c r="I1223" s="40" t="s">
        <v>7905</v>
      </c>
      <c r="J1223" s="43">
        <f>K1221</f>
        <v>42155</v>
      </c>
      <c r="K1223" s="43">
        <f>J1223+5</f>
        <v>42160</v>
      </c>
      <c r="L1223" s="40" t="s">
        <v>11</v>
      </c>
      <c r="M1223" s="48" t="s">
        <v>4365</v>
      </c>
      <c r="N1223" s="40">
        <v>100</v>
      </c>
    </row>
    <row r="1224" spans="1:15" hidden="1">
      <c r="A1224" s="48" t="s">
        <v>8334</v>
      </c>
      <c r="B1224" s="40" t="s">
        <v>108</v>
      </c>
      <c r="C1224" s="48" t="s">
        <v>65</v>
      </c>
      <c r="D1224" s="44" t="s">
        <v>24</v>
      </c>
      <c r="E1224" s="40"/>
      <c r="F1224" s="41" t="s">
        <v>55</v>
      </c>
      <c r="G1224" s="48" t="s">
        <v>8387</v>
      </c>
      <c r="H1224" s="40" t="s">
        <v>7904</v>
      </c>
      <c r="I1224" s="40" t="s">
        <v>7906</v>
      </c>
      <c r="J1224" s="43">
        <f>K1223</f>
        <v>42160</v>
      </c>
      <c r="K1224" s="43">
        <f>J1224+5</f>
        <v>42165</v>
      </c>
      <c r="L1224" s="40" t="s">
        <v>11</v>
      </c>
      <c r="M1224" s="48" t="s">
        <v>4365</v>
      </c>
      <c r="N1224" s="40">
        <v>100</v>
      </c>
    </row>
    <row r="1225" spans="1:15" hidden="1">
      <c r="A1225" s="48" t="s">
        <v>8334</v>
      </c>
      <c r="B1225" s="40" t="s">
        <v>108</v>
      </c>
      <c r="C1225" s="48" t="s">
        <v>65</v>
      </c>
      <c r="D1225" s="44" t="s">
        <v>24</v>
      </c>
      <c r="F1225" s="41" t="s">
        <v>55</v>
      </c>
      <c r="G1225" s="48" t="s">
        <v>8387</v>
      </c>
      <c r="H1225" s="40" t="s">
        <v>7904</v>
      </c>
      <c r="I1225" s="40" t="s">
        <v>7907</v>
      </c>
      <c r="J1225" s="43">
        <f>K1224</f>
        <v>42165</v>
      </c>
      <c r="K1225" s="43">
        <f>J1225+5</f>
        <v>42170</v>
      </c>
      <c r="L1225" s="40" t="s">
        <v>11</v>
      </c>
      <c r="M1225" s="48" t="s">
        <v>4365</v>
      </c>
      <c r="N1225" s="40">
        <v>100</v>
      </c>
    </row>
    <row r="1226" spans="1:15" hidden="1">
      <c r="A1226" s="48" t="s">
        <v>8334</v>
      </c>
      <c r="B1226" s="40" t="s">
        <v>108</v>
      </c>
      <c r="C1226" s="48" t="s">
        <v>65</v>
      </c>
      <c r="D1226" s="44" t="s">
        <v>24</v>
      </c>
      <c r="F1226" s="41" t="s">
        <v>55</v>
      </c>
      <c r="G1226" s="48" t="s">
        <v>8387</v>
      </c>
      <c r="H1226" s="40" t="s">
        <v>7904</v>
      </c>
      <c r="I1226" s="40" t="s">
        <v>8172</v>
      </c>
      <c r="J1226" s="43">
        <f>K1225</f>
        <v>42170</v>
      </c>
      <c r="K1226" s="67">
        <f>J1226+1</f>
        <v>42171</v>
      </c>
      <c r="L1226" s="40" t="s">
        <v>11</v>
      </c>
      <c r="M1226" s="48" t="s">
        <v>4365</v>
      </c>
      <c r="N1226" s="40">
        <v>100</v>
      </c>
      <c r="O1226" s="56" t="s">
        <v>17</v>
      </c>
    </row>
    <row r="1227" spans="1:15" hidden="1">
      <c r="A1227" s="49" t="s">
        <v>6460</v>
      </c>
      <c r="B1227" s="49" t="s">
        <v>52</v>
      </c>
      <c r="C1227" s="49" t="s">
        <v>52</v>
      </c>
      <c r="D1227" s="47" t="s">
        <v>26</v>
      </c>
      <c r="E1227" s="49"/>
      <c r="F1227" s="41" t="s">
        <v>55</v>
      </c>
      <c r="G1227" s="49" t="s">
        <v>8388</v>
      </c>
      <c r="H1227" s="41" t="s">
        <v>1048</v>
      </c>
      <c r="I1227" s="41" t="s">
        <v>7888</v>
      </c>
      <c r="J1227" s="41"/>
      <c r="K1227" s="41"/>
      <c r="L1227" s="49"/>
      <c r="M1227" s="49"/>
      <c r="N1227" s="49"/>
    </row>
    <row r="1228" spans="1:15" hidden="1">
      <c r="A1228" s="49" t="s">
        <v>6460</v>
      </c>
      <c r="B1228" s="49" t="s">
        <v>52</v>
      </c>
      <c r="C1228" s="49" t="s">
        <v>52</v>
      </c>
      <c r="D1228" s="47" t="s">
        <v>26</v>
      </c>
      <c r="E1228" s="49"/>
      <c r="F1228" s="41" t="s">
        <v>55</v>
      </c>
      <c r="G1228" s="49" t="s">
        <v>8388</v>
      </c>
      <c r="H1228" s="41" t="s">
        <v>1048</v>
      </c>
      <c r="I1228" s="41" t="s">
        <v>8244</v>
      </c>
      <c r="J1228" s="42">
        <v>42036</v>
      </c>
      <c r="K1228" s="41"/>
      <c r="L1228" s="49"/>
      <c r="M1228" s="49"/>
      <c r="N1228" s="49"/>
    </row>
    <row r="1229" spans="1:15" hidden="1">
      <c r="A1229" s="49" t="s">
        <v>6460</v>
      </c>
      <c r="B1229" s="49" t="s">
        <v>52</v>
      </c>
      <c r="C1229" s="49" t="s">
        <v>52</v>
      </c>
      <c r="D1229" s="47" t="s">
        <v>26</v>
      </c>
      <c r="E1229" s="49"/>
      <c r="F1229" s="41" t="s">
        <v>55</v>
      </c>
      <c r="G1229" s="49" t="s">
        <v>8388</v>
      </c>
      <c r="H1229" s="41" t="s">
        <v>1048</v>
      </c>
      <c r="I1229" s="41" t="s">
        <v>7889</v>
      </c>
      <c r="J1229" s="59">
        <v>42719</v>
      </c>
      <c r="K1229" s="41"/>
      <c r="L1229" s="49"/>
      <c r="M1229" s="49"/>
      <c r="N1229" s="49"/>
    </row>
    <row r="1230" spans="1:15" hidden="1">
      <c r="A1230" s="49" t="s">
        <v>6460</v>
      </c>
      <c r="B1230" s="49" t="s">
        <v>52</v>
      </c>
      <c r="C1230" s="49" t="s">
        <v>52</v>
      </c>
      <c r="D1230" s="47" t="s">
        <v>26</v>
      </c>
      <c r="E1230" s="49"/>
      <c r="F1230" s="41" t="s">
        <v>55</v>
      </c>
      <c r="G1230" s="49" t="s">
        <v>8388</v>
      </c>
      <c r="H1230" s="41" t="s">
        <v>1048</v>
      </c>
      <c r="I1230" s="41" t="s">
        <v>7890</v>
      </c>
      <c r="J1230" s="42"/>
      <c r="K1230" s="41"/>
      <c r="L1230" s="49"/>
      <c r="M1230" s="49"/>
      <c r="N1230" s="49"/>
    </row>
    <row r="1231" spans="1:15" hidden="1">
      <c r="A1231" s="49" t="s">
        <v>6460</v>
      </c>
      <c r="B1231" s="49" t="s">
        <v>52</v>
      </c>
      <c r="C1231" s="49" t="s">
        <v>52</v>
      </c>
      <c r="D1231" s="47" t="s">
        <v>26</v>
      </c>
      <c r="E1231" s="49"/>
      <c r="F1231" s="41" t="s">
        <v>55</v>
      </c>
      <c r="G1231" s="49" t="s">
        <v>8388</v>
      </c>
      <c r="H1231" s="41" t="s">
        <v>1048</v>
      </c>
      <c r="I1231" s="41" t="s">
        <v>7891</v>
      </c>
      <c r="J1231" s="42"/>
      <c r="K1231" s="41"/>
      <c r="L1231" s="49"/>
      <c r="M1231" s="49"/>
      <c r="N1231" s="49"/>
    </row>
    <row r="1232" spans="1:15" hidden="1">
      <c r="A1232" s="49" t="s">
        <v>6460</v>
      </c>
      <c r="B1232" s="49" t="s">
        <v>52</v>
      </c>
      <c r="C1232" s="49" t="s">
        <v>52</v>
      </c>
      <c r="D1232" s="47" t="s">
        <v>26</v>
      </c>
      <c r="E1232" s="49"/>
      <c r="F1232" s="41" t="s">
        <v>55</v>
      </c>
      <c r="G1232" s="49" t="s">
        <v>8388</v>
      </c>
      <c r="H1232" s="41" t="s">
        <v>1048</v>
      </c>
      <c r="I1232" s="41" t="s">
        <v>7892</v>
      </c>
      <c r="J1232" s="42">
        <v>42194</v>
      </c>
      <c r="K1232" s="41"/>
      <c r="L1232" s="49"/>
      <c r="M1232" s="49"/>
      <c r="N1232" s="49"/>
    </row>
    <row r="1233" spans="1:15" hidden="1">
      <c r="A1233" s="49" t="s">
        <v>6460</v>
      </c>
      <c r="B1233" s="49" t="s">
        <v>52</v>
      </c>
      <c r="C1233" s="49" t="s">
        <v>52</v>
      </c>
      <c r="D1233" s="47" t="s">
        <v>26</v>
      </c>
      <c r="E1233" s="49"/>
      <c r="F1233" s="41" t="s">
        <v>55</v>
      </c>
      <c r="G1233" s="49" t="s">
        <v>8388</v>
      </c>
      <c r="H1233" s="41" t="s">
        <v>1048</v>
      </c>
      <c r="I1233" s="41" t="s">
        <v>7893</v>
      </c>
      <c r="J1233" s="41"/>
      <c r="K1233" s="41"/>
      <c r="L1233" s="49"/>
      <c r="M1233" s="49"/>
      <c r="N1233" s="49"/>
    </row>
    <row r="1234" spans="1:15" hidden="1">
      <c r="A1234" s="49" t="s">
        <v>6460</v>
      </c>
      <c r="B1234" s="49" t="s">
        <v>52</v>
      </c>
      <c r="C1234" s="49" t="s">
        <v>52</v>
      </c>
      <c r="D1234" s="47" t="s">
        <v>26</v>
      </c>
      <c r="E1234" s="49"/>
      <c r="F1234" s="41" t="s">
        <v>55</v>
      </c>
      <c r="G1234" s="49" t="s">
        <v>8388</v>
      </c>
      <c r="H1234" s="41" t="s">
        <v>1048</v>
      </c>
      <c r="I1234" s="41" t="s">
        <v>7894</v>
      </c>
      <c r="J1234" s="41"/>
      <c r="K1234" s="41"/>
      <c r="L1234" s="49"/>
      <c r="M1234" s="49"/>
      <c r="N1234" s="49"/>
    </row>
    <row r="1235" spans="1:15" hidden="1">
      <c r="A1235" s="49" t="s">
        <v>6460</v>
      </c>
      <c r="B1235" s="49" t="s">
        <v>52</v>
      </c>
      <c r="C1235" s="49" t="s">
        <v>52</v>
      </c>
      <c r="D1235" s="47" t="s">
        <v>26</v>
      </c>
      <c r="E1235" s="49"/>
      <c r="F1235" s="41" t="s">
        <v>55</v>
      </c>
      <c r="G1235" s="48" t="s">
        <v>8388</v>
      </c>
      <c r="H1235" s="40" t="s">
        <v>7895</v>
      </c>
      <c r="I1235" s="40" t="s">
        <v>8245</v>
      </c>
      <c r="J1235" s="43">
        <f>J1228</f>
        <v>42036</v>
      </c>
      <c r="K1235" s="43">
        <f>J1235+30</f>
        <v>42066</v>
      </c>
      <c r="L1235" s="40" t="s">
        <v>11</v>
      </c>
      <c r="M1235" s="48" t="s">
        <v>128</v>
      </c>
      <c r="N1235" s="40">
        <v>100</v>
      </c>
    </row>
    <row r="1236" spans="1:15" hidden="1">
      <c r="A1236" s="49" t="s">
        <v>6460</v>
      </c>
      <c r="B1236" s="49" t="s">
        <v>52</v>
      </c>
      <c r="C1236" s="49" t="s">
        <v>52</v>
      </c>
      <c r="D1236" s="47" t="s">
        <v>26</v>
      </c>
      <c r="E1236" s="49"/>
      <c r="F1236" s="41" t="s">
        <v>55</v>
      </c>
      <c r="G1236" s="48" t="s">
        <v>8388</v>
      </c>
      <c r="H1236" s="40" t="s">
        <v>8281</v>
      </c>
      <c r="I1236" s="40" t="s">
        <v>8282</v>
      </c>
      <c r="J1236" s="43">
        <f>K1235</f>
        <v>42066</v>
      </c>
      <c r="K1236" s="43">
        <f>J1236+2</f>
        <v>42068</v>
      </c>
      <c r="L1236" s="40" t="s">
        <v>11</v>
      </c>
      <c r="M1236" s="48" t="s">
        <v>128</v>
      </c>
      <c r="N1236" s="40">
        <v>100</v>
      </c>
    </row>
    <row r="1237" spans="1:15" ht="15.6" hidden="1">
      <c r="A1237" s="48" t="s">
        <v>6460</v>
      </c>
      <c r="B1237" s="48" t="s">
        <v>52</v>
      </c>
      <c r="C1237" s="48" t="s">
        <v>52</v>
      </c>
      <c r="D1237" s="47" t="s">
        <v>26</v>
      </c>
      <c r="F1237" s="41" t="s">
        <v>55</v>
      </c>
      <c r="G1237" s="48" t="s">
        <v>8388</v>
      </c>
      <c r="H1237" s="65" t="s">
        <v>8261</v>
      </c>
      <c r="I1237" s="40" t="s">
        <v>8262</v>
      </c>
      <c r="J1237" s="43">
        <f>K1236</f>
        <v>42068</v>
      </c>
      <c r="K1237" s="43">
        <f>J1237</f>
        <v>42068</v>
      </c>
      <c r="L1237" s="40" t="s">
        <v>11</v>
      </c>
      <c r="M1237" s="48" t="s">
        <v>128</v>
      </c>
      <c r="N1237" s="40">
        <v>100</v>
      </c>
      <c r="O1237" s="66"/>
    </row>
    <row r="1238" spans="1:15" hidden="1">
      <c r="A1238" s="48" t="s">
        <v>6460</v>
      </c>
      <c r="B1238" s="48" t="s">
        <v>52</v>
      </c>
      <c r="C1238" s="48" t="s">
        <v>52</v>
      </c>
      <c r="D1238" s="47" t="s">
        <v>26</v>
      </c>
      <c r="F1238" s="41" t="s">
        <v>55</v>
      </c>
      <c r="G1238" s="48" t="s">
        <v>8388</v>
      </c>
      <c r="H1238" s="40" t="s">
        <v>8264</v>
      </c>
      <c r="I1238" s="40" t="s">
        <v>8265</v>
      </c>
      <c r="J1238" s="43">
        <f>K1237</f>
        <v>42068</v>
      </c>
      <c r="K1238" s="43">
        <f>J1229-21</f>
        <v>42698</v>
      </c>
      <c r="L1238" s="40" t="s">
        <v>11</v>
      </c>
      <c r="M1238" s="48" t="s">
        <v>128</v>
      </c>
      <c r="N1238" s="40">
        <v>100</v>
      </c>
    </row>
    <row r="1239" spans="1:15" hidden="1">
      <c r="A1239" s="48" t="s">
        <v>6460</v>
      </c>
      <c r="B1239" s="48" t="s">
        <v>52</v>
      </c>
      <c r="C1239" s="48" t="s">
        <v>52</v>
      </c>
      <c r="D1239" s="47" t="s">
        <v>26</v>
      </c>
      <c r="F1239" s="41" t="s">
        <v>55</v>
      </c>
      <c r="G1239" s="48" t="s">
        <v>8388</v>
      </c>
      <c r="H1239" s="40" t="s">
        <v>8261</v>
      </c>
      <c r="I1239" s="40" t="s">
        <v>8266</v>
      </c>
      <c r="J1239" s="43">
        <f>K1238</f>
        <v>42698</v>
      </c>
      <c r="K1239" s="43">
        <f>J1239</f>
        <v>42698</v>
      </c>
      <c r="L1239" s="40" t="s">
        <v>11</v>
      </c>
      <c r="M1239" s="48" t="s">
        <v>128</v>
      </c>
      <c r="N1239" s="40">
        <v>100</v>
      </c>
    </row>
    <row r="1240" spans="1:15" hidden="1">
      <c r="A1240" s="48" t="s">
        <v>6460</v>
      </c>
      <c r="B1240" s="48" t="s">
        <v>52</v>
      </c>
      <c r="C1240" s="48" t="s">
        <v>52</v>
      </c>
      <c r="D1240" s="47" t="s">
        <v>26</v>
      </c>
      <c r="F1240" s="41" t="s">
        <v>55</v>
      </c>
      <c r="G1240" s="48" t="s">
        <v>8388</v>
      </c>
      <c r="H1240" s="40" t="s">
        <v>7904</v>
      </c>
      <c r="I1240" s="40" t="s">
        <v>7905</v>
      </c>
      <c r="J1240" s="43">
        <f>K1238</f>
        <v>42698</v>
      </c>
      <c r="K1240" s="43">
        <f>J1240+5</f>
        <v>42703</v>
      </c>
      <c r="L1240" s="40" t="s">
        <v>11</v>
      </c>
      <c r="M1240" s="48" t="s">
        <v>128</v>
      </c>
      <c r="N1240" s="40">
        <v>100</v>
      </c>
    </row>
    <row r="1241" spans="1:15" hidden="1">
      <c r="A1241" s="48" t="s">
        <v>6460</v>
      </c>
      <c r="B1241" s="48" t="s">
        <v>52</v>
      </c>
      <c r="C1241" s="48" t="s">
        <v>52</v>
      </c>
      <c r="D1241" s="47" t="s">
        <v>26</v>
      </c>
      <c r="F1241" s="41" t="s">
        <v>55</v>
      </c>
      <c r="G1241" s="48" t="s">
        <v>8388</v>
      </c>
      <c r="H1241" s="40" t="s">
        <v>7904</v>
      </c>
      <c r="I1241" s="40" t="s">
        <v>7906</v>
      </c>
      <c r="J1241" s="43">
        <f>K1240</f>
        <v>42703</v>
      </c>
      <c r="K1241" s="43">
        <f>J1241+5</f>
        <v>42708</v>
      </c>
      <c r="L1241" s="40" t="s">
        <v>11</v>
      </c>
      <c r="M1241" s="48" t="s">
        <v>128</v>
      </c>
      <c r="N1241" s="40">
        <v>100</v>
      </c>
    </row>
    <row r="1242" spans="1:15" hidden="1">
      <c r="A1242" s="48" t="s">
        <v>6460</v>
      </c>
      <c r="B1242" s="48" t="s">
        <v>52</v>
      </c>
      <c r="C1242" s="48" t="s">
        <v>52</v>
      </c>
      <c r="D1242" s="47" t="s">
        <v>26</v>
      </c>
      <c r="F1242" s="41" t="s">
        <v>55</v>
      </c>
      <c r="G1242" s="48" t="s">
        <v>8388</v>
      </c>
      <c r="H1242" s="40" t="s">
        <v>7904</v>
      </c>
      <c r="I1242" s="40" t="s">
        <v>7907</v>
      </c>
      <c r="J1242" s="43">
        <f>K1241</f>
        <v>42708</v>
      </c>
      <c r="K1242" s="43">
        <f>J1242+5</f>
        <v>42713</v>
      </c>
      <c r="L1242" s="40" t="s">
        <v>11</v>
      </c>
      <c r="M1242" s="48" t="s">
        <v>128</v>
      </c>
      <c r="N1242" s="40">
        <v>100</v>
      </c>
    </row>
    <row r="1243" spans="1:15" hidden="1">
      <c r="A1243" s="48" t="s">
        <v>6460</v>
      </c>
      <c r="B1243" s="48" t="s">
        <v>52</v>
      </c>
      <c r="C1243" s="48" t="s">
        <v>52</v>
      </c>
      <c r="D1243" s="47" t="s">
        <v>26</v>
      </c>
      <c r="F1243" s="41" t="s">
        <v>55</v>
      </c>
      <c r="G1243" s="48" t="s">
        <v>8388</v>
      </c>
      <c r="H1243" s="40" t="s">
        <v>7904</v>
      </c>
      <c r="I1243" s="40" t="s">
        <v>8172</v>
      </c>
      <c r="J1243" s="43">
        <f>K1242</f>
        <v>42713</v>
      </c>
      <c r="K1243" s="67">
        <f>J1243+1</f>
        <v>42714</v>
      </c>
      <c r="L1243" s="40" t="s">
        <v>11</v>
      </c>
      <c r="M1243" s="48" t="s">
        <v>128</v>
      </c>
      <c r="N1243" s="40">
        <v>100</v>
      </c>
      <c r="O1243" s="56" t="s">
        <v>17</v>
      </c>
    </row>
    <row r="1244" spans="1:15" hidden="1">
      <c r="A1244" s="49" t="s">
        <v>8202</v>
      </c>
      <c r="B1244" s="41" t="s">
        <v>108</v>
      </c>
      <c r="C1244" s="49" t="s">
        <v>65</v>
      </c>
      <c r="D1244" s="49" t="s">
        <v>24</v>
      </c>
      <c r="E1244" s="49"/>
      <c r="F1244" s="49" t="s">
        <v>6175</v>
      </c>
      <c r="G1244" s="49" t="s">
        <v>8203</v>
      </c>
      <c r="H1244" s="41" t="s">
        <v>1048</v>
      </c>
      <c r="I1244" s="41" t="s">
        <v>7888</v>
      </c>
      <c r="J1244" s="41"/>
      <c r="K1244" s="40"/>
      <c r="L1244" s="40"/>
      <c r="M1244" s="40"/>
      <c r="O1244" s="40"/>
    </row>
    <row r="1245" spans="1:15" hidden="1">
      <c r="A1245" s="49" t="s">
        <v>8202</v>
      </c>
      <c r="B1245" s="41" t="s">
        <v>108</v>
      </c>
      <c r="C1245" s="49" t="s">
        <v>65</v>
      </c>
      <c r="D1245" s="49" t="s">
        <v>24</v>
      </c>
      <c r="E1245" s="49"/>
      <c r="F1245" s="49" t="s">
        <v>6175</v>
      </c>
      <c r="G1245" s="49" t="s">
        <v>8203</v>
      </c>
      <c r="H1245" s="41" t="s">
        <v>1048</v>
      </c>
      <c r="I1245" s="41" t="s">
        <v>8244</v>
      </c>
      <c r="J1245" s="42">
        <v>42108</v>
      </c>
      <c r="K1245" s="41"/>
      <c r="L1245" s="41"/>
      <c r="M1245" s="41"/>
      <c r="N1245" s="49"/>
      <c r="O1245" s="41"/>
    </row>
    <row r="1246" spans="1:15" hidden="1">
      <c r="A1246" s="49" t="s">
        <v>8202</v>
      </c>
      <c r="B1246" s="41" t="s">
        <v>108</v>
      </c>
      <c r="C1246" s="49" t="s">
        <v>65</v>
      </c>
      <c r="D1246" s="49" t="s">
        <v>24</v>
      </c>
      <c r="E1246" s="49"/>
      <c r="F1246" s="49" t="s">
        <v>6175</v>
      </c>
      <c r="G1246" s="49" t="s">
        <v>8203</v>
      </c>
      <c r="H1246" s="41" t="s">
        <v>1048</v>
      </c>
      <c r="I1246" s="41" t="s">
        <v>7889</v>
      </c>
      <c r="J1246" s="42">
        <v>42158</v>
      </c>
      <c r="K1246" s="41"/>
      <c r="L1246" s="41"/>
      <c r="M1246" s="41"/>
      <c r="N1246" s="49"/>
      <c r="O1246" s="41"/>
    </row>
    <row r="1247" spans="1:15" hidden="1">
      <c r="A1247" s="49" t="s">
        <v>8202</v>
      </c>
      <c r="B1247" s="41" t="s">
        <v>108</v>
      </c>
      <c r="C1247" s="49" t="s">
        <v>65</v>
      </c>
      <c r="D1247" s="49" t="s">
        <v>24</v>
      </c>
      <c r="E1247" s="49"/>
      <c r="F1247" s="49" t="s">
        <v>6175</v>
      </c>
      <c r="G1247" s="49" t="s">
        <v>8203</v>
      </c>
      <c r="H1247" s="41" t="s">
        <v>1048</v>
      </c>
      <c r="I1247" s="41" t="s">
        <v>7890</v>
      </c>
      <c r="J1247" s="41"/>
      <c r="K1247" s="41"/>
      <c r="L1247" s="41"/>
      <c r="M1247" s="41"/>
      <c r="N1247" s="49"/>
      <c r="O1247" s="41"/>
    </row>
    <row r="1248" spans="1:15" hidden="1">
      <c r="A1248" s="49" t="s">
        <v>8202</v>
      </c>
      <c r="B1248" s="41" t="s">
        <v>108</v>
      </c>
      <c r="C1248" s="49" t="s">
        <v>65</v>
      </c>
      <c r="D1248" s="49" t="s">
        <v>24</v>
      </c>
      <c r="E1248" s="49"/>
      <c r="F1248" s="49" t="s">
        <v>6175</v>
      </c>
      <c r="G1248" s="49" t="s">
        <v>8203</v>
      </c>
      <c r="H1248" s="41" t="s">
        <v>1048</v>
      </c>
      <c r="I1248" s="41" t="s">
        <v>7891</v>
      </c>
      <c r="J1248" s="42">
        <v>42201</v>
      </c>
      <c r="K1248" s="41"/>
      <c r="L1248" s="41"/>
      <c r="M1248" s="41"/>
      <c r="N1248" s="49"/>
      <c r="O1248" s="41"/>
    </row>
    <row r="1249" spans="1:15" hidden="1">
      <c r="A1249" s="49" t="s">
        <v>8202</v>
      </c>
      <c r="B1249" s="41" t="s">
        <v>108</v>
      </c>
      <c r="C1249" s="49" t="s">
        <v>65</v>
      </c>
      <c r="D1249" s="49" t="s">
        <v>24</v>
      </c>
      <c r="E1249" s="49"/>
      <c r="F1249" s="49" t="s">
        <v>6175</v>
      </c>
      <c r="G1249" s="49" t="s">
        <v>8203</v>
      </c>
      <c r="H1249" s="41" t="s">
        <v>1048</v>
      </c>
      <c r="I1249" s="41" t="s">
        <v>7892</v>
      </c>
      <c r="J1249" s="42"/>
      <c r="K1249" s="41"/>
      <c r="L1249" s="41"/>
      <c r="M1249" s="41"/>
      <c r="N1249" s="49"/>
      <c r="O1249" s="41"/>
    </row>
    <row r="1250" spans="1:15" hidden="1">
      <c r="A1250" s="49" t="s">
        <v>8202</v>
      </c>
      <c r="B1250" s="41" t="s">
        <v>108</v>
      </c>
      <c r="C1250" s="49" t="s">
        <v>65</v>
      </c>
      <c r="D1250" s="49" t="s">
        <v>24</v>
      </c>
      <c r="E1250" s="49"/>
      <c r="F1250" s="49" t="s">
        <v>6175</v>
      </c>
      <c r="G1250" s="49" t="s">
        <v>8203</v>
      </c>
      <c r="H1250" s="41" t="s">
        <v>1048</v>
      </c>
      <c r="I1250" s="41" t="s">
        <v>7893</v>
      </c>
      <c r="J1250" s="41"/>
      <c r="K1250" s="41"/>
      <c r="L1250" s="41"/>
      <c r="M1250" s="41"/>
      <c r="N1250" s="49"/>
      <c r="O1250" s="41"/>
    </row>
    <row r="1251" spans="1:15" hidden="1">
      <c r="A1251" s="49" t="s">
        <v>8202</v>
      </c>
      <c r="B1251" s="41" t="s">
        <v>108</v>
      </c>
      <c r="C1251" s="49" t="s">
        <v>65</v>
      </c>
      <c r="D1251" s="49" t="s">
        <v>24</v>
      </c>
      <c r="E1251" s="49"/>
      <c r="F1251" s="49" t="s">
        <v>6175</v>
      </c>
      <c r="G1251" s="49" t="s">
        <v>8203</v>
      </c>
      <c r="H1251" s="41" t="s">
        <v>1048</v>
      </c>
      <c r="I1251" s="41" t="s">
        <v>7894</v>
      </c>
      <c r="J1251" s="41"/>
      <c r="K1251" s="41"/>
      <c r="L1251" s="41"/>
      <c r="M1251" s="41"/>
      <c r="N1251" s="49"/>
      <c r="O1251" s="41"/>
    </row>
    <row r="1252" spans="1:15" hidden="1">
      <c r="A1252" s="48" t="s">
        <v>8202</v>
      </c>
      <c r="B1252" s="40" t="s">
        <v>108</v>
      </c>
      <c r="C1252" s="48" t="s">
        <v>65</v>
      </c>
      <c r="D1252" s="48" t="s">
        <v>24</v>
      </c>
      <c r="F1252" s="49" t="s">
        <v>6175</v>
      </c>
      <c r="G1252" s="48" t="s">
        <v>8203</v>
      </c>
      <c r="H1252" s="40" t="s">
        <v>7895</v>
      </c>
      <c r="I1252" s="40" t="s">
        <v>8245</v>
      </c>
      <c r="J1252" s="43">
        <f>J1245</f>
        <v>42108</v>
      </c>
      <c r="K1252" s="43">
        <f>J1252+10</f>
        <v>42118</v>
      </c>
      <c r="L1252" s="40" t="s">
        <v>8173</v>
      </c>
      <c r="M1252" s="48" t="s">
        <v>6196</v>
      </c>
      <c r="N1252" s="40">
        <v>100</v>
      </c>
      <c r="O1252" s="40" t="s">
        <v>8263</v>
      </c>
    </row>
    <row r="1253" spans="1:15">
      <c r="A1253" s="48" t="s">
        <v>8202</v>
      </c>
      <c r="B1253" s="40" t="s">
        <v>108</v>
      </c>
      <c r="C1253" s="48" t="s">
        <v>65</v>
      </c>
      <c r="D1253" s="48" t="s">
        <v>24</v>
      </c>
      <c r="F1253" s="49" t="s">
        <v>6175</v>
      </c>
      <c r="G1253" s="48" t="s">
        <v>8203</v>
      </c>
      <c r="H1253" s="40" t="s">
        <v>7898</v>
      </c>
      <c r="I1253" s="40" t="s">
        <v>8247</v>
      </c>
      <c r="J1253" s="43">
        <f>K1252</f>
        <v>42118</v>
      </c>
      <c r="K1253" s="43">
        <f>J1253+2</f>
        <v>42120</v>
      </c>
      <c r="L1253" s="40" t="s">
        <v>8173</v>
      </c>
      <c r="M1253" s="48" t="s">
        <v>6218</v>
      </c>
      <c r="N1253" s="40">
        <v>100</v>
      </c>
      <c r="O1253" s="40"/>
    </row>
    <row r="1254" spans="1:15" hidden="1">
      <c r="A1254" s="48" t="s">
        <v>8202</v>
      </c>
      <c r="B1254" s="40" t="s">
        <v>108</v>
      </c>
      <c r="C1254" s="48" t="s">
        <v>65</v>
      </c>
      <c r="D1254" s="48" t="s">
        <v>24</v>
      </c>
      <c r="F1254" s="49" t="s">
        <v>6175</v>
      </c>
      <c r="G1254" s="48" t="s">
        <v>8203</v>
      </c>
      <c r="H1254" s="40" t="s">
        <v>7901</v>
      </c>
      <c r="I1254" s="40" t="s">
        <v>7902</v>
      </c>
      <c r="J1254" s="43">
        <f>K1253</f>
        <v>42120</v>
      </c>
      <c r="K1254" s="43">
        <f>J1255</f>
        <v>-15</v>
      </c>
      <c r="L1254" s="40" t="s">
        <v>8173</v>
      </c>
      <c r="M1254" s="48" t="s">
        <v>6196</v>
      </c>
      <c r="N1254" s="40">
        <v>100</v>
      </c>
      <c r="O1254" s="40"/>
    </row>
    <row r="1255" spans="1:15" hidden="1">
      <c r="A1255" s="48" t="s">
        <v>8202</v>
      </c>
      <c r="B1255" s="40" t="s">
        <v>108</v>
      </c>
      <c r="C1255" s="48" t="s">
        <v>65</v>
      </c>
      <c r="D1255" s="48" t="s">
        <v>24</v>
      </c>
      <c r="F1255" s="49" t="s">
        <v>6175</v>
      </c>
      <c r="G1255" s="48" t="s">
        <v>8203</v>
      </c>
      <c r="H1255" s="40" t="s">
        <v>7904</v>
      </c>
      <c r="I1255" s="40" t="s">
        <v>7905</v>
      </c>
      <c r="J1255" s="43">
        <f>K1255-5</f>
        <v>-15</v>
      </c>
      <c r="K1255" s="43">
        <f>J1256</f>
        <v>-10</v>
      </c>
      <c r="L1255" s="40" t="s">
        <v>8173</v>
      </c>
      <c r="M1255" s="48" t="s">
        <v>6196</v>
      </c>
      <c r="N1255" s="40">
        <v>100</v>
      </c>
      <c r="O1255" s="40"/>
    </row>
    <row r="1256" spans="1:15" hidden="1">
      <c r="A1256" s="48" t="s">
        <v>8202</v>
      </c>
      <c r="B1256" s="40" t="s">
        <v>108</v>
      </c>
      <c r="C1256" s="48" t="s">
        <v>65</v>
      </c>
      <c r="D1256" s="48" t="s">
        <v>24</v>
      </c>
      <c r="F1256" s="49" t="s">
        <v>6175</v>
      </c>
      <c r="G1256" s="48" t="s">
        <v>8203</v>
      </c>
      <c r="H1256" s="40" t="s">
        <v>7904</v>
      </c>
      <c r="I1256" s="40" t="s">
        <v>8249</v>
      </c>
      <c r="J1256" s="43">
        <f>K1256-5</f>
        <v>-10</v>
      </c>
      <c r="K1256" s="43">
        <f>J1257</f>
        <v>-5</v>
      </c>
      <c r="L1256" s="40" t="s">
        <v>8173</v>
      </c>
      <c r="M1256" s="48" t="s">
        <v>6196</v>
      </c>
      <c r="N1256" s="40">
        <v>100</v>
      </c>
      <c r="O1256" s="40"/>
    </row>
    <row r="1257" spans="1:15" hidden="1">
      <c r="A1257" s="48" t="s">
        <v>8202</v>
      </c>
      <c r="B1257" s="40" t="s">
        <v>108</v>
      </c>
      <c r="C1257" s="48" t="s">
        <v>65</v>
      </c>
      <c r="D1257" s="48" t="s">
        <v>24</v>
      </c>
      <c r="F1257" s="49" t="s">
        <v>6175</v>
      </c>
      <c r="G1257" s="48" t="s">
        <v>8203</v>
      </c>
      <c r="H1257" s="40" t="s">
        <v>7904</v>
      </c>
      <c r="I1257" s="40" t="s">
        <v>7907</v>
      </c>
      <c r="J1257" s="43">
        <f>K1257-5</f>
        <v>-5</v>
      </c>
      <c r="K1257" s="43">
        <f>J1258</f>
        <v>0</v>
      </c>
      <c r="L1257" s="40" t="s">
        <v>8173</v>
      </c>
      <c r="M1257" s="48" t="s">
        <v>6196</v>
      </c>
      <c r="N1257" s="40">
        <v>100</v>
      </c>
      <c r="O1257" s="40"/>
    </row>
    <row r="1258" spans="1:15" hidden="1">
      <c r="A1258" s="49" t="s">
        <v>8204</v>
      </c>
      <c r="B1258" s="41" t="s">
        <v>108</v>
      </c>
      <c r="C1258" s="49" t="s">
        <v>65</v>
      </c>
      <c r="D1258" s="49" t="s">
        <v>24</v>
      </c>
      <c r="E1258" s="49"/>
      <c r="F1258" s="49" t="s">
        <v>6175</v>
      </c>
      <c r="G1258" s="49" t="s">
        <v>8205</v>
      </c>
      <c r="H1258" s="41" t="s">
        <v>1048</v>
      </c>
      <c r="I1258" s="41" t="s">
        <v>7888</v>
      </c>
      <c r="J1258" s="41"/>
      <c r="K1258" s="40"/>
      <c r="L1258" s="40"/>
      <c r="M1258" s="40"/>
      <c r="O1258" s="40"/>
    </row>
    <row r="1259" spans="1:15" hidden="1">
      <c r="A1259" s="49" t="s">
        <v>8204</v>
      </c>
      <c r="B1259" s="41" t="s">
        <v>108</v>
      </c>
      <c r="C1259" s="49" t="s">
        <v>65</v>
      </c>
      <c r="D1259" s="49" t="s">
        <v>24</v>
      </c>
      <c r="E1259" s="49"/>
      <c r="F1259" s="49" t="s">
        <v>6175</v>
      </c>
      <c r="G1259" s="49" t="s">
        <v>8205</v>
      </c>
      <c r="H1259" s="41" t="s">
        <v>1048</v>
      </c>
      <c r="I1259" s="41" t="s">
        <v>8244</v>
      </c>
      <c r="J1259" s="42">
        <v>42108</v>
      </c>
      <c r="K1259" s="41"/>
      <c r="L1259" s="41"/>
      <c r="M1259" s="41"/>
      <c r="N1259" s="49"/>
      <c r="O1259" s="41"/>
    </row>
    <row r="1260" spans="1:15" hidden="1">
      <c r="A1260" s="49" t="s">
        <v>8204</v>
      </c>
      <c r="B1260" s="41" t="s">
        <v>108</v>
      </c>
      <c r="C1260" s="49" t="s">
        <v>65</v>
      </c>
      <c r="D1260" s="49" t="s">
        <v>24</v>
      </c>
      <c r="E1260" s="49"/>
      <c r="F1260" s="49" t="s">
        <v>6175</v>
      </c>
      <c r="G1260" s="49" t="s">
        <v>8205</v>
      </c>
      <c r="H1260" s="41" t="s">
        <v>1048</v>
      </c>
      <c r="I1260" s="41" t="s">
        <v>7889</v>
      </c>
      <c r="J1260" s="42">
        <v>42158</v>
      </c>
      <c r="K1260" s="41"/>
      <c r="L1260" s="41"/>
      <c r="M1260" s="41"/>
      <c r="N1260" s="49"/>
      <c r="O1260" s="41"/>
    </row>
    <row r="1261" spans="1:15" hidden="1">
      <c r="A1261" s="49" t="s">
        <v>8204</v>
      </c>
      <c r="B1261" s="41" t="s">
        <v>108</v>
      </c>
      <c r="C1261" s="49" t="s">
        <v>65</v>
      </c>
      <c r="D1261" s="49" t="s">
        <v>24</v>
      </c>
      <c r="E1261" s="49"/>
      <c r="F1261" s="49" t="s">
        <v>6175</v>
      </c>
      <c r="G1261" s="49" t="s">
        <v>8205</v>
      </c>
      <c r="H1261" s="41" t="s">
        <v>1048</v>
      </c>
      <c r="I1261" s="41" t="s">
        <v>7890</v>
      </c>
      <c r="J1261" s="41"/>
      <c r="K1261" s="41"/>
      <c r="L1261" s="41"/>
      <c r="M1261" s="41"/>
      <c r="N1261" s="49"/>
      <c r="O1261" s="41"/>
    </row>
    <row r="1262" spans="1:15" hidden="1">
      <c r="A1262" s="49" t="s">
        <v>8204</v>
      </c>
      <c r="B1262" s="41" t="s">
        <v>108</v>
      </c>
      <c r="C1262" s="49" t="s">
        <v>65</v>
      </c>
      <c r="D1262" s="49" t="s">
        <v>24</v>
      </c>
      <c r="E1262" s="49"/>
      <c r="F1262" s="49" t="s">
        <v>6175</v>
      </c>
      <c r="G1262" s="49" t="s">
        <v>8205</v>
      </c>
      <c r="H1262" s="41" t="s">
        <v>1048</v>
      </c>
      <c r="I1262" s="41" t="s">
        <v>7891</v>
      </c>
      <c r="J1262" s="42">
        <v>42201</v>
      </c>
      <c r="K1262" s="41"/>
      <c r="L1262" s="41"/>
      <c r="M1262" s="41"/>
      <c r="N1262" s="49"/>
      <c r="O1262" s="41"/>
    </row>
    <row r="1263" spans="1:15" hidden="1">
      <c r="A1263" s="49" t="s">
        <v>8204</v>
      </c>
      <c r="B1263" s="41" t="s">
        <v>108</v>
      </c>
      <c r="C1263" s="49" t="s">
        <v>65</v>
      </c>
      <c r="D1263" s="49" t="s">
        <v>24</v>
      </c>
      <c r="E1263" s="49"/>
      <c r="F1263" s="49" t="s">
        <v>6175</v>
      </c>
      <c r="G1263" s="49" t="s">
        <v>8205</v>
      </c>
      <c r="H1263" s="41" t="s">
        <v>1048</v>
      </c>
      <c r="I1263" s="41" t="s">
        <v>7892</v>
      </c>
      <c r="J1263" s="42"/>
      <c r="K1263" s="41"/>
      <c r="L1263" s="41"/>
      <c r="M1263" s="41"/>
      <c r="N1263" s="49"/>
      <c r="O1263" s="41"/>
    </row>
    <row r="1264" spans="1:15" hidden="1">
      <c r="A1264" s="49" t="s">
        <v>8204</v>
      </c>
      <c r="B1264" s="41" t="s">
        <v>108</v>
      </c>
      <c r="C1264" s="49" t="s">
        <v>65</v>
      </c>
      <c r="D1264" s="49" t="s">
        <v>24</v>
      </c>
      <c r="E1264" s="49"/>
      <c r="F1264" s="49" t="s">
        <v>6175</v>
      </c>
      <c r="G1264" s="49" t="s">
        <v>8205</v>
      </c>
      <c r="H1264" s="41" t="s">
        <v>1048</v>
      </c>
      <c r="I1264" s="41" t="s">
        <v>7893</v>
      </c>
      <c r="J1264" s="41"/>
      <c r="K1264" s="41"/>
      <c r="L1264" s="41"/>
      <c r="M1264" s="41"/>
      <c r="N1264" s="49"/>
      <c r="O1264" s="41"/>
    </row>
    <row r="1265" spans="1:15" hidden="1">
      <c r="A1265" s="49" t="s">
        <v>8204</v>
      </c>
      <c r="B1265" s="41" t="s">
        <v>108</v>
      </c>
      <c r="C1265" s="49" t="s">
        <v>65</v>
      </c>
      <c r="D1265" s="49" t="s">
        <v>24</v>
      </c>
      <c r="E1265" s="49"/>
      <c r="F1265" s="49" t="s">
        <v>6175</v>
      </c>
      <c r="G1265" s="49" t="s">
        <v>8205</v>
      </c>
      <c r="H1265" s="41" t="s">
        <v>1048</v>
      </c>
      <c r="I1265" s="41" t="s">
        <v>7894</v>
      </c>
      <c r="J1265" s="41"/>
      <c r="K1265" s="41"/>
      <c r="L1265" s="41"/>
      <c r="M1265" s="41"/>
      <c r="N1265" s="49"/>
      <c r="O1265" s="41"/>
    </row>
    <row r="1266" spans="1:15" hidden="1">
      <c r="A1266" s="48" t="s">
        <v>8204</v>
      </c>
      <c r="B1266" s="40" t="s">
        <v>108</v>
      </c>
      <c r="C1266" s="48" t="s">
        <v>65</v>
      </c>
      <c r="D1266" s="48" t="s">
        <v>24</v>
      </c>
      <c r="F1266" s="49" t="s">
        <v>6175</v>
      </c>
      <c r="G1266" s="48" t="s">
        <v>8205</v>
      </c>
      <c r="H1266" s="40" t="s">
        <v>7895</v>
      </c>
      <c r="I1266" s="40" t="s">
        <v>8245</v>
      </c>
      <c r="J1266" s="43">
        <f>J1259</f>
        <v>42108</v>
      </c>
      <c r="K1266" s="43">
        <f>J1266+10</f>
        <v>42118</v>
      </c>
      <c r="L1266" s="40" t="s">
        <v>8173</v>
      </c>
      <c r="M1266" s="48" t="s">
        <v>6218</v>
      </c>
      <c r="N1266" s="40">
        <v>100</v>
      </c>
      <c r="O1266" s="40" t="s">
        <v>8263</v>
      </c>
    </row>
    <row r="1267" spans="1:15">
      <c r="A1267" s="48" t="s">
        <v>8204</v>
      </c>
      <c r="B1267" s="40" t="s">
        <v>108</v>
      </c>
      <c r="C1267" s="48" t="s">
        <v>65</v>
      </c>
      <c r="D1267" s="48" t="s">
        <v>24</v>
      </c>
      <c r="F1267" s="49" t="s">
        <v>6175</v>
      </c>
      <c r="G1267" s="48" t="s">
        <v>8205</v>
      </c>
      <c r="H1267" s="40" t="s">
        <v>7898</v>
      </c>
      <c r="I1267" s="40" t="s">
        <v>8247</v>
      </c>
      <c r="J1267" s="43">
        <f>K1266</f>
        <v>42118</v>
      </c>
      <c r="K1267" s="43">
        <f>J1267+2</f>
        <v>42120</v>
      </c>
      <c r="L1267" s="40" t="s">
        <v>8173</v>
      </c>
      <c r="M1267" s="48" t="s">
        <v>6218</v>
      </c>
      <c r="N1267" s="40">
        <v>100</v>
      </c>
      <c r="O1267" s="40"/>
    </row>
    <row r="1268" spans="1:15" hidden="1">
      <c r="A1268" s="48" t="s">
        <v>8204</v>
      </c>
      <c r="B1268" s="40" t="s">
        <v>108</v>
      </c>
      <c r="C1268" s="48" t="s">
        <v>65</v>
      </c>
      <c r="D1268" s="48" t="s">
        <v>24</v>
      </c>
      <c r="F1268" s="49" t="s">
        <v>6175</v>
      </c>
      <c r="G1268" s="48" t="s">
        <v>8205</v>
      </c>
      <c r="H1268" s="40" t="s">
        <v>7901</v>
      </c>
      <c r="I1268" s="40" t="s">
        <v>7902</v>
      </c>
      <c r="J1268" s="43">
        <f>K1267</f>
        <v>42120</v>
      </c>
      <c r="K1268" s="43">
        <f>J1269</f>
        <v>-15</v>
      </c>
      <c r="L1268" s="40" t="s">
        <v>8173</v>
      </c>
      <c r="M1268" s="48" t="s">
        <v>6196</v>
      </c>
      <c r="N1268" s="40">
        <v>100</v>
      </c>
      <c r="O1268" s="39"/>
    </row>
    <row r="1269" spans="1:15" hidden="1">
      <c r="A1269" s="48" t="s">
        <v>8204</v>
      </c>
      <c r="B1269" s="40" t="s">
        <v>108</v>
      </c>
      <c r="C1269" s="48" t="s">
        <v>65</v>
      </c>
      <c r="D1269" s="48" t="s">
        <v>24</v>
      </c>
      <c r="F1269" s="49" t="s">
        <v>6175</v>
      </c>
      <c r="G1269" s="48" t="s">
        <v>8205</v>
      </c>
      <c r="H1269" s="40" t="s">
        <v>7904</v>
      </c>
      <c r="I1269" s="40" t="s">
        <v>7905</v>
      </c>
      <c r="J1269" s="43">
        <f>K1269-5</f>
        <v>-15</v>
      </c>
      <c r="K1269" s="43">
        <f>J1270</f>
        <v>-10</v>
      </c>
      <c r="L1269" s="40" t="s">
        <v>8173</v>
      </c>
      <c r="M1269" s="48" t="s">
        <v>6196</v>
      </c>
      <c r="N1269" s="40">
        <v>100</v>
      </c>
      <c r="O1269" s="40"/>
    </row>
    <row r="1270" spans="1:15" hidden="1">
      <c r="A1270" s="48" t="s">
        <v>8204</v>
      </c>
      <c r="B1270" s="40" t="s">
        <v>108</v>
      </c>
      <c r="C1270" s="48" t="s">
        <v>65</v>
      </c>
      <c r="D1270" s="48" t="s">
        <v>24</v>
      </c>
      <c r="F1270" s="49" t="s">
        <v>6175</v>
      </c>
      <c r="G1270" s="48" t="s">
        <v>8205</v>
      </c>
      <c r="H1270" s="40" t="s">
        <v>7904</v>
      </c>
      <c r="I1270" s="40" t="s">
        <v>8249</v>
      </c>
      <c r="J1270" s="43">
        <f>K1270-5</f>
        <v>-10</v>
      </c>
      <c r="K1270" s="43">
        <f>J1271</f>
        <v>-5</v>
      </c>
      <c r="L1270" s="40" t="s">
        <v>8173</v>
      </c>
      <c r="M1270" s="48" t="s">
        <v>6196</v>
      </c>
      <c r="N1270" s="40">
        <v>100</v>
      </c>
      <c r="O1270" s="40"/>
    </row>
    <row r="1271" spans="1:15" hidden="1">
      <c r="A1271" s="48" t="s">
        <v>8204</v>
      </c>
      <c r="B1271" s="40" t="s">
        <v>108</v>
      </c>
      <c r="C1271" s="48" t="s">
        <v>65</v>
      </c>
      <c r="D1271" s="48" t="s">
        <v>24</v>
      </c>
      <c r="F1271" s="49" t="s">
        <v>6175</v>
      </c>
      <c r="G1271" s="48" t="s">
        <v>8205</v>
      </c>
      <c r="H1271" s="40" t="s">
        <v>7904</v>
      </c>
      <c r="I1271" s="40" t="s">
        <v>7907</v>
      </c>
      <c r="J1271" s="43">
        <f>K1271-5</f>
        <v>-5</v>
      </c>
      <c r="K1271" s="43">
        <f>J1272</f>
        <v>0</v>
      </c>
      <c r="L1271" s="40" t="s">
        <v>8173</v>
      </c>
      <c r="M1271" s="48" t="s">
        <v>6196</v>
      </c>
      <c r="N1271" s="40">
        <v>100</v>
      </c>
      <c r="O1271" s="40"/>
    </row>
    <row r="1272" spans="1:15" hidden="1">
      <c r="A1272" s="41" t="s">
        <v>8389</v>
      </c>
      <c r="B1272" s="49" t="s">
        <v>65</v>
      </c>
      <c r="C1272" s="49" t="s">
        <v>65</v>
      </c>
      <c r="D1272" s="48" t="s">
        <v>25</v>
      </c>
      <c r="F1272" s="49" t="s">
        <v>6175</v>
      </c>
      <c r="G1272" s="49" t="s">
        <v>8390</v>
      </c>
      <c r="H1272" s="41" t="s">
        <v>1048</v>
      </c>
      <c r="I1272" s="41" t="s">
        <v>7888</v>
      </c>
      <c r="J1272" s="41"/>
      <c r="K1272" s="40"/>
    </row>
    <row r="1273" spans="1:15" hidden="1">
      <c r="A1273" s="41" t="s">
        <v>8389</v>
      </c>
      <c r="B1273" s="49" t="s">
        <v>65</v>
      </c>
      <c r="C1273" s="49" t="s">
        <v>65</v>
      </c>
      <c r="D1273" s="48" t="s">
        <v>25</v>
      </c>
      <c r="F1273" s="49" t="s">
        <v>6175</v>
      </c>
      <c r="G1273" s="49" t="s">
        <v>8390</v>
      </c>
      <c r="H1273" s="41" t="s">
        <v>1048</v>
      </c>
      <c r="I1273" s="41" t="s">
        <v>8244</v>
      </c>
      <c r="J1273" s="42">
        <v>42032</v>
      </c>
      <c r="K1273" s="40"/>
    </row>
    <row r="1274" spans="1:15" hidden="1">
      <c r="A1274" s="41" t="s">
        <v>8389</v>
      </c>
      <c r="B1274" s="49" t="s">
        <v>65</v>
      </c>
      <c r="C1274" s="49" t="s">
        <v>65</v>
      </c>
      <c r="D1274" s="48" t="s">
        <v>25</v>
      </c>
      <c r="F1274" s="49" t="s">
        <v>6175</v>
      </c>
      <c r="G1274" s="49" t="s">
        <v>8390</v>
      </c>
      <c r="H1274" s="41" t="s">
        <v>1048</v>
      </c>
      <c r="I1274" s="41" t="s">
        <v>7889</v>
      </c>
      <c r="J1274" s="42">
        <v>42122</v>
      </c>
      <c r="K1274" s="40"/>
    </row>
    <row r="1275" spans="1:15" hidden="1">
      <c r="A1275" s="41" t="s">
        <v>8389</v>
      </c>
      <c r="B1275" s="49" t="s">
        <v>65</v>
      </c>
      <c r="C1275" s="49" t="s">
        <v>65</v>
      </c>
      <c r="D1275" s="48" t="s">
        <v>25</v>
      </c>
      <c r="F1275" s="49" t="s">
        <v>6175</v>
      </c>
      <c r="G1275" s="49" t="s">
        <v>8390</v>
      </c>
      <c r="H1275" s="41" t="s">
        <v>1048</v>
      </c>
      <c r="I1275" s="41" t="s">
        <v>7890</v>
      </c>
      <c r="J1275" s="41"/>
      <c r="K1275" s="40"/>
    </row>
    <row r="1276" spans="1:15" hidden="1">
      <c r="A1276" s="41" t="s">
        <v>8389</v>
      </c>
      <c r="B1276" s="49" t="s">
        <v>65</v>
      </c>
      <c r="C1276" s="49" t="s">
        <v>65</v>
      </c>
      <c r="D1276" s="48" t="s">
        <v>25</v>
      </c>
      <c r="F1276" s="49" t="s">
        <v>6175</v>
      </c>
      <c r="G1276" s="49" t="s">
        <v>8390</v>
      </c>
      <c r="H1276" s="41" t="s">
        <v>1048</v>
      </c>
      <c r="I1276" s="41" t="s">
        <v>7891</v>
      </c>
      <c r="J1276" s="42">
        <v>42130</v>
      </c>
      <c r="K1276" s="40"/>
    </row>
    <row r="1277" spans="1:15" hidden="1">
      <c r="A1277" s="41" t="s">
        <v>8389</v>
      </c>
      <c r="B1277" s="49" t="s">
        <v>65</v>
      </c>
      <c r="C1277" s="49" t="s">
        <v>65</v>
      </c>
      <c r="D1277" s="48" t="s">
        <v>25</v>
      </c>
      <c r="F1277" s="49" t="s">
        <v>6175</v>
      </c>
      <c r="G1277" s="49" t="s">
        <v>8390</v>
      </c>
      <c r="H1277" s="41" t="s">
        <v>1048</v>
      </c>
      <c r="I1277" s="41" t="s">
        <v>7892</v>
      </c>
      <c r="J1277" s="41"/>
      <c r="K1277" s="40"/>
    </row>
    <row r="1278" spans="1:15" hidden="1">
      <c r="A1278" s="41" t="s">
        <v>8389</v>
      </c>
      <c r="B1278" s="49" t="s">
        <v>65</v>
      </c>
      <c r="C1278" s="49" t="s">
        <v>65</v>
      </c>
      <c r="D1278" s="48" t="s">
        <v>25</v>
      </c>
      <c r="F1278" s="49" t="s">
        <v>6175</v>
      </c>
      <c r="G1278" s="49" t="s">
        <v>8390</v>
      </c>
      <c r="H1278" s="41" t="s">
        <v>1048</v>
      </c>
      <c r="I1278" s="41" t="s">
        <v>7893</v>
      </c>
      <c r="J1278" s="41"/>
      <c r="K1278" s="40"/>
    </row>
    <row r="1279" spans="1:15" hidden="1">
      <c r="A1279" s="41" t="s">
        <v>8389</v>
      </c>
      <c r="B1279" s="49" t="s">
        <v>65</v>
      </c>
      <c r="C1279" s="49" t="s">
        <v>65</v>
      </c>
      <c r="D1279" s="48" t="s">
        <v>25</v>
      </c>
      <c r="F1279" s="49" t="s">
        <v>6175</v>
      </c>
      <c r="G1279" s="49" t="s">
        <v>8390</v>
      </c>
      <c r="H1279" s="41" t="s">
        <v>1048</v>
      </c>
      <c r="I1279" s="41" t="s">
        <v>7894</v>
      </c>
      <c r="J1279" s="41"/>
      <c r="K1279" s="40"/>
    </row>
    <row r="1280" spans="1:15" hidden="1">
      <c r="A1280" s="40" t="s">
        <v>8389</v>
      </c>
      <c r="B1280" s="48" t="s">
        <v>65</v>
      </c>
      <c r="C1280" s="48" t="s">
        <v>65</v>
      </c>
      <c r="D1280" s="48" t="s">
        <v>25</v>
      </c>
      <c r="F1280" s="49" t="s">
        <v>6175</v>
      </c>
      <c r="G1280" s="48" t="s">
        <v>8390</v>
      </c>
      <c r="H1280" s="40" t="s">
        <v>7895</v>
      </c>
      <c r="I1280" s="40" t="s">
        <v>8245</v>
      </c>
      <c r="J1280" s="43">
        <f>J1273</f>
        <v>42032</v>
      </c>
      <c r="K1280" s="43">
        <f>J1280+10</f>
        <v>42042</v>
      </c>
      <c r="L1280" s="40" t="s">
        <v>11</v>
      </c>
      <c r="M1280" s="48" t="s">
        <v>4365</v>
      </c>
      <c r="N1280" s="40">
        <v>100</v>
      </c>
      <c r="O1280" s="39"/>
    </row>
    <row r="1281" spans="1:15">
      <c r="A1281" s="40" t="s">
        <v>8389</v>
      </c>
      <c r="B1281" s="48" t="s">
        <v>65</v>
      </c>
      <c r="C1281" s="48" t="s">
        <v>65</v>
      </c>
      <c r="D1281" s="48" t="s">
        <v>25</v>
      </c>
      <c r="F1281" s="49" t="s">
        <v>6175</v>
      </c>
      <c r="G1281" s="48" t="s">
        <v>8390</v>
      </c>
      <c r="H1281" s="40" t="s">
        <v>7898</v>
      </c>
      <c r="I1281" s="40" t="s">
        <v>8247</v>
      </c>
      <c r="J1281" s="43">
        <f>K1280</f>
        <v>42042</v>
      </c>
      <c r="K1281" s="43">
        <f>J1281+2</f>
        <v>42044</v>
      </c>
      <c r="L1281" s="40" t="s">
        <v>11</v>
      </c>
      <c r="M1281" s="48" t="s">
        <v>4365</v>
      </c>
      <c r="N1281" s="40">
        <v>100</v>
      </c>
      <c r="O1281" s="65"/>
    </row>
    <row r="1282" spans="1:15" hidden="1">
      <c r="A1282" s="40" t="s">
        <v>8389</v>
      </c>
      <c r="B1282" s="48" t="s">
        <v>65</v>
      </c>
      <c r="C1282" s="48" t="s">
        <v>65</v>
      </c>
      <c r="D1282" s="48" t="s">
        <v>25</v>
      </c>
      <c r="F1282" s="49" t="s">
        <v>6175</v>
      </c>
      <c r="G1282" s="48" t="s">
        <v>8390</v>
      </c>
      <c r="H1282" s="40" t="s">
        <v>7901</v>
      </c>
      <c r="I1282" s="40" t="s">
        <v>7902</v>
      </c>
      <c r="J1282" s="43">
        <f>K1281</f>
        <v>42044</v>
      </c>
      <c r="K1282" s="43">
        <f>J1283</f>
        <v>42106</v>
      </c>
      <c r="L1282" s="40" t="s">
        <v>11</v>
      </c>
      <c r="M1282" s="48" t="s">
        <v>4365</v>
      </c>
      <c r="N1282" s="40">
        <v>100</v>
      </c>
      <c r="O1282" s="39"/>
    </row>
    <row r="1283" spans="1:15" hidden="1">
      <c r="A1283" s="40" t="s">
        <v>8389</v>
      </c>
      <c r="B1283" s="48" t="s">
        <v>65</v>
      </c>
      <c r="C1283" s="48" t="s">
        <v>65</v>
      </c>
      <c r="D1283" s="48" t="s">
        <v>25</v>
      </c>
      <c r="F1283" s="49" t="s">
        <v>6175</v>
      </c>
      <c r="G1283" s="48" t="s">
        <v>8390</v>
      </c>
      <c r="H1283" s="40" t="s">
        <v>7904</v>
      </c>
      <c r="I1283" s="40" t="s">
        <v>7905</v>
      </c>
      <c r="J1283" s="43">
        <f>K1283-5</f>
        <v>42106</v>
      </c>
      <c r="K1283" s="43">
        <f>J1284</f>
        <v>42111</v>
      </c>
      <c r="L1283" s="40" t="s">
        <v>11</v>
      </c>
      <c r="M1283" s="48" t="s">
        <v>12</v>
      </c>
      <c r="N1283" s="40">
        <v>100</v>
      </c>
      <c r="O1283" s="39"/>
    </row>
    <row r="1284" spans="1:15" hidden="1">
      <c r="A1284" s="40" t="s">
        <v>8389</v>
      </c>
      <c r="B1284" s="48" t="s">
        <v>65</v>
      </c>
      <c r="C1284" s="48" t="s">
        <v>65</v>
      </c>
      <c r="D1284" s="48" t="s">
        <v>25</v>
      </c>
      <c r="F1284" s="49" t="s">
        <v>6175</v>
      </c>
      <c r="G1284" s="48" t="s">
        <v>8390</v>
      </c>
      <c r="H1284" s="40" t="s">
        <v>7904</v>
      </c>
      <c r="I1284" s="40" t="s">
        <v>8249</v>
      </c>
      <c r="J1284" s="43">
        <f>K1284-5</f>
        <v>42111</v>
      </c>
      <c r="K1284" s="43">
        <f>J1285</f>
        <v>42116</v>
      </c>
      <c r="L1284" s="40" t="s">
        <v>11</v>
      </c>
      <c r="M1284" s="48" t="s">
        <v>12</v>
      </c>
      <c r="N1284" s="40">
        <v>100</v>
      </c>
      <c r="O1284" s="39"/>
    </row>
    <row r="1285" spans="1:15" hidden="1">
      <c r="A1285" s="40" t="s">
        <v>8389</v>
      </c>
      <c r="B1285" s="48" t="s">
        <v>65</v>
      </c>
      <c r="C1285" s="48" t="s">
        <v>65</v>
      </c>
      <c r="D1285" s="48" t="s">
        <v>25</v>
      </c>
      <c r="F1285" s="49" t="s">
        <v>6175</v>
      </c>
      <c r="G1285" s="48" t="s">
        <v>8390</v>
      </c>
      <c r="H1285" s="40" t="s">
        <v>7904</v>
      </c>
      <c r="I1285" s="40" t="s">
        <v>7907</v>
      </c>
      <c r="J1285" s="43">
        <f>K1285-5</f>
        <v>42116</v>
      </c>
      <c r="K1285" s="43">
        <f>J1286</f>
        <v>42121</v>
      </c>
      <c r="L1285" s="40" t="s">
        <v>11</v>
      </c>
      <c r="M1285" s="48" t="s">
        <v>12</v>
      </c>
      <c r="N1285" s="40">
        <v>100</v>
      </c>
      <c r="O1285" s="39"/>
    </row>
    <row r="1286" spans="1:15" hidden="1">
      <c r="A1286" s="40" t="s">
        <v>8389</v>
      </c>
      <c r="B1286" s="48" t="s">
        <v>65</v>
      </c>
      <c r="C1286" s="48" t="s">
        <v>65</v>
      </c>
      <c r="D1286" s="48" t="s">
        <v>25</v>
      </c>
      <c r="F1286" s="49" t="s">
        <v>6175</v>
      </c>
      <c r="G1286" s="48" t="s">
        <v>8390</v>
      </c>
      <c r="H1286" s="40" t="s">
        <v>7904</v>
      </c>
      <c r="I1286" s="40" t="s">
        <v>8172</v>
      </c>
      <c r="J1286" s="43">
        <f>K1286-1</f>
        <v>42121</v>
      </c>
      <c r="K1286" s="43">
        <f>J1274</f>
        <v>42122</v>
      </c>
      <c r="L1286" s="40" t="s">
        <v>11</v>
      </c>
      <c r="M1286" s="48" t="s">
        <v>12</v>
      </c>
      <c r="N1286" s="40">
        <v>100</v>
      </c>
      <c r="O1286" s="56" t="s">
        <v>17</v>
      </c>
    </row>
    <row r="1287" spans="1:15" hidden="1">
      <c r="A1287" s="41" t="s">
        <v>7989</v>
      </c>
      <c r="B1287" s="49" t="s">
        <v>52</v>
      </c>
      <c r="C1287" s="49" t="s">
        <v>52</v>
      </c>
      <c r="D1287" s="47" t="s">
        <v>26</v>
      </c>
      <c r="F1287" s="49" t="s">
        <v>6175</v>
      </c>
      <c r="G1287" s="49" t="s">
        <v>8391</v>
      </c>
      <c r="H1287" s="41" t="s">
        <v>1048</v>
      </c>
      <c r="I1287" s="41" t="s">
        <v>7888</v>
      </c>
      <c r="J1287" s="41"/>
      <c r="K1287" s="40"/>
    </row>
    <row r="1288" spans="1:15" hidden="1">
      <c r="A1288" s="41" t="s">
        <v>7989</v>
      </c>
      <c r="B1288" s="49" t="s">
        <v>52</v>
      </c>
      <c r="C1288" s="49" t="s">
        <v>52</v>
      </c>
      <c r="D1288" s="47" t="s">
        <v>26</v>
      </c>
      <c r="F1288" s="49" t="s">
        <v>6175</v>
      </c>
      <c r="G1288" s="49" t="s">
        <v>8391</v>
      </c>
      <c r="H1288" s="41" t="s">
        <v>1048</v>
      </c>
      <c r="I1288" s="41" t="s">
        <v>8244</v>
      </c>
      <c r="J1288" s="42">
        <v>42062</v>
      </c>
      <c r="K1288" s="40"/>
    </row>
    <row r="1289" spans="1:15" hidden="1">
      <c r="A1289" s="41" t="s">
        <v>7989</v>
      </c>
      <c r="B1289" s="49" t="s">
        <v>52</v>
      </c>
      <c r="C1289" s="49" t="s">
        <v>52</v>
      </c>
      <c r="D1289" s="47" t="s">
        <v>26</v>
      </c>
      <c r="F1289" s="49" t="s">
        <v>6175</v>
      </c>
      <c r="G1289" s="49" t="s">
        <v>8391</v>
      </c>
      <c r="H1289" s="41" t="s">
        <v>1048</v>
      </c>
      <c r="I1289" s="41" t="s">
        <v>7889</v>
      </c>
      <c r="J1289" s="42">
        <v>42132</v>
      </c>
      <c r="K1289" s="40"/>
    </row>
    <row r="1290" spans="1:15" hidden="1">
      <c r="A1290" s="41" t="s">
        <v>7989</v>
      </c>
      <c r="B1290" s="49" t="s">
        <v>52</v>
      </c>
      <c r="C1290" s="49" t="s">
        <v>52</v>
      </c>
      <c r="D1290" s="47" t="s">
        <v>26</v>
      </c>
      <c r="F1290" s="49" t="s">
        <v>6175</v>
      </c>
      <c r="G1290" s="49" t="s">
        <v>8391</v>
      </c>
      <c r="H1290" s="41" t="s">
        <v>1048</v>
      </c>
      <c r="I1290" s="41" t="s">
        <v>7890</v>
      </c>
      <c r="J1290" s="41"/>
      <c r="K1290" s="40"/>
    </row>
    <row r="1291" spans="1:15" hidden="1">
      <c r="A1291" s="41" t="s">
        <v>7989</v>
      </c>
      <c r="B1291" s="49" t="s">
        <v>52</v>
      </c>
      <c r="C1291" s="49" t="s">
        <v>52</v>
      </c>
      <c r="D1291" s="47" t="s">
        <v>26</v>
      </c>
      <c r="F1291" s="49" t="s">
        <v>6175</v>
      </c>
      <c r="G1291" s="49" t="s">
        <v>8391</v>
      </c>
      <c r="H1291" s="41" t="s">
        <v>1048</v>
      </c>
      <c r="I1291" s="41" t="s">
        <v>7891</v>
      </c>
      <c r="J1291" s="42">
        <v>42197</v>
      </c>
      <c r="K1291" s="40"/>
    </row>
    <row r="1292" spans="1:15" hidden="1">
      <c r="A1292" s="41" t="s">
        <v>7989</v>
      </c>
      <c r="B1292" s="49" t="s">
        <v>52</v>
      </c>
      <c r="C1292" s="49" t="s">
        <v>52</v>
      </c>
      <c r="D1292" s="47" t="s">
        <v>26</v>
      </c>
      <c r="F1292" s="49" t="s">
        <v>6175</v>
      </c>
      <c r="G1292" s="49" t="s">
        <v>8391</v>
      </c>
      <c r="H1292" s="41" t="s">
        <v>1048</v>
      </c>
      <c r="I1292" s="41" t="s">
        <v>7892</v>
      </c>
      <c r="J1292" s="41"/>
      <c r="K1292" s="40"/>
    </row>
    <row r="1293" spans="1:15" hidden="1">
      <c r="A1293" s="41" t="s">
        <v>7989</v>
      </c>
      <c r="B1293" s="49" t="s">
        <v>52</v>
      </c>
      <c r="C1293" s="49" t="s">
        <v>52</v>
      </c>
      <c r="D1293" s="47" t="s">
        <v>26</v>
      </c>
      <c r="F1293" s="49" t="s">
        <v>6175</v>
      </c>
      <c r="G1293" s="49" t="s">
        <v>8391</v>
      </c>
      <c r="H1293" s="41" t="s">
        <v>1048</v>
      </c>
      <c r="I1293" s="41" t="s">
        <v>7893</v>
      </c>
      <c r="J1293" s="41"/>
      <c r="K1293" s="40"/>
    </row>
    <row r="1294" spans="1:15" hidden="1">
      <c r="A1294" s="41" t="s">
        <v>7989</v>
      </c>
      <c r="B1294" s="49" t="s">
        <v>52</v>
      </c>
      <c r="C1294" s="49" t="s">
        <v>52</v>
      </c>
      <c r="D1294" s="47" t="s">
        <v>26</v>
      </c>
      <c r="E1294" s="49"/>
      <c r="F1294" s="49" t="s">
        <v>6175</v>
      </c>
      <c r="G1294" s="49" t="s">
        <v>8391</v>
      </c>
      <c r="H1294" s="41" t="s">
        <v>1048</v>
      </c>
      <c r="I1294" s="41" t="s">
        <v>7894</v>
      </c>
      <c r="J1294" s="41"/>
      <c r="K1294" s="41"/>
      <c r="L1294" s="49"/>
      <c r="M1294" s="49"/>
      <c r="N1294" s="49"/>
      <c r="O1294" s="64"/>
    </row>
    <row r="1295" spans="1:15" hidden="1">
      <c r="A1295" s="40" t="s">
        <v>7989</v>
      </c>
      <c r="B1295" s="48" t="s">
        <v>52</v>
      </c>
      <c r="C1295" s="48" t="s">
        <v>52</v>
      </c>
      <c r="D1295" s="47" t="s">
        <v>26</v>
      </c>
      <c r="F1295" s="48" t="s">
        <v>6175</v>
      </c>
      <c r="G1295" s="48" t="s">
        <v>8391</v>
      </c>
      <c r="H1295" s="40" t="s">
        <v>7895</v>
      </c>
      <c r="I1295" s="40" t="s">
        <v>8245</v>
      </c>
      <c r="J1295" s="43">
        <f>J1288</f>
        <v>42062</v>
      </c>
      <c r="K1295" s="43">
        <f>J1295+10</f>
        <v>42072</v>
      </c>
      <c r="L1295" s="40" t="s">
        <v>11</v>
      </c>
      <c r="M1295" s="48" t="s">
        <v>12</v>
      </c>
      <c r="N1295" s="40">
        <v>100</v>
      </c>
      <c r="O1295" s="39" t="s">
        <v>7917</v>
      </c>
    </row>
    <row r="1296" spans="1:15">
      <c r="A1296" s="40" t="s">
        <v>7989</v>
      </c>
      <c r="B1296" s="48" t="s">
        <v>52</v>
      </c>
      <c r="C1296" s="48" t="s">
        <v>52</v>
      </c>
      <c r="D1296" s="47" t="s">
        <v>26</v>
      </c>
      <c r="F1296" s="48" t="s">
        <v>6175</v>
      </c>
      <c r="G1296" s="48" t="s">
        <v>8391</v>
      </c>
      <c r="H1296" s="40" t="s">
        <v>7898</v>
      </c>
      <c r="I1296" s="40" t="s">
        <v>8247</v>
      </c>
      <c r="J1296" s="43">
        <f>K1295</f>
        <v>42072</v>
      </c>
      <c r="K1296" s="43">
        <f>J1296+2</f>
        <v>42074</v>
      </c>
      <c r="L1296" s="40" t="s">
        <v>11</v>
      </c>
      <c r="M1296" s="48" t="s">
        <v>12</v>
      </c>
      <c r="N1296" s="40">
        <v>100</v>
      </c>
      <c r="O1296" s="65"/>
    </row>
    <row r="1297" spans="1:15" hidden="1">
      <c r="A1297" s="40" t="s">
        <v>7989</v>
      </c>
      <c r="B1297" s="48" t="s">
        <v>52</v>
      </c>
      <c r="C1297" s="48" t="s">
        <v>52</v>
      </c>
      <c r="D1297" s="47" t="s">
        <v>26</v>
      </c>
      <c r="F1297" s="48" t="s">
        <v>6175</v>
      </c>
      <c r="G1297" s="48" t="s">
        <v>8391</v>
      </c>
      <c r="H1297" s="40" t="s">
        <v>7901</v>
      </c>
      <c r="I1297" s="40" t="s">
        <v>7902</v>
      </c>
      <c r="J1297" s="43">
        <f>K1296</f>
        <v>42074</v>
      </c>
      <c r="K1297" s="43">
        <f>J1298</f>
        <v>42116</v>
      </c>
      <c r="L1297" s="40" t="s">
        <v>11</v>
      </c>
      <c r="M1297" s="48" t="s">
        <v>12</v>
      </c>
      <c r="N1297" s="40">
        <v>100</v>
      </c>
      <c r="O1297" s="39"/>
    </row>
    <row r="1298" spans="1:15" hidden="1">
      <c r="A1298" s="40" t="s">
        <v>7989</v>
      </c>
      <c r="B1298" s="48" t="s">
        <v>52</v>
      </c>
      <c r="C1298" s="48" t="s">
        <v>52</v>
      </c>
      <c r="D1298" s="47" t="s">
        <v>26</v>
      </c>
      <c r="F1298" s="48" t="s">
        <v>6175</v>
      </c>
      <c r="G1298" s="48" t="s">
        <v>8391</v>
      </c>
      <c r="H1298" s="40" t="s">
        <v>7904</v>
      </c>
      <c r="I1298" s="40" t="s">
        <v>7905</v>
      </c>
      <c r="J1298" s="43">
        <f>K1298-5</f>
        <v>42116</v>
      </c>
      <c r="K1298" s="43">
        <f>J1299</f>
        <v>42121</v>
      </c>
      <c r="L1298" s="40" t="s">
        <v>11</v>
      </c>
      <c r="M1298" s="48" t="s">
        <v>12</v>
      </c>
      <c r="N1298" s="40">
        <v>100</v>
      </c>
      <c r="O1298" s="39"/>
    </row>
    <row r="1299" spans="1:15" hidden="1">
      <c r="A1299" s="40" t="s">
        <v>7989</v>
      </c>
      <c r="B1299" s="48" t="s">
        <v>52</v>
      </c>
      <c r="C1299" s="48" t="s">
        <v>52</v>
      </c>
      <c r="D1299" s="47" t="s">
        <v>26</v>
      </c>
      <c r="F1299" s="48" t="s">
        <v>6175</v>
      </c>
      <c r="G1299" s="48" t="s">
        <v>8391</v>
      </c>
      <c r="H1299" s="40" t="s">
        <v>7904</v>
      </c>
      <c r="I1299" s="40" t="s">
        <v>8249</v>
      </c>
      <c r="J1299" s="43">
        <f>K1299-5</f>
        <v>42121</v>
      </c>
      <c r="K1299" s="43">
        <f>J1300</f>
        <v>42126</v>
      </c>
      <c r="L1299" s="40" t="s">
        <v>11</v>
      </c>
      <c r="M1299" s="48" t="s">
        <v>12</v>
      </c>
      <c r="N1299" s="40">
        <v>100</v>
      </c>
      <c r="O1299" s="39"/>
    </row>
    <row r="1300" spans="1:15" hidden="1">
      <c r="A1300" s="40" t="s">
        <v>7989</v>
      </c>
      <c r="B1300" s="48" t="s">
        <v>52</v>
      </c>
      <c r="C1300" s="48" t="s">
        <v>52</v>
      </c>
      <c r="D1300" s="47" t="s">
        <v>26</v>
      </c>
      <c r="F1300" s="48" t="s">
        <v>6175</v>
      </c>
      <c r="G1300" s="48" t="s">
        <v>8391</v>
      </c>
      <c r="H1300" s="40" t="s">
        <v>7904</v>
      </c>
      <c r="I1300" s="40" t="s">
        <v>7907</v>
      </c>
      <c r="J1300" s="43">
        <f>K1300-5</f>
        <v>42126</v>
      </c>
      <c r="K1300" s="43">
        <f>J1301</f>
        <v>42131</v>
      </c>
      <c r="L1300" s="40" t="s">
        <v>11</v>
      </c>
      <c r="M1300" s="48" t="s">
        <v>12</v>
      </c>
      <c r="N1300" s="40">
        <v>100</v>
      </c>
      <c r="O1300" s="39"/>
    </row>
    <row r="1301" spans="1:15" hidden="1">
      <c r="A1301" s="40" t="s">
        <v>7989</v>
      </c>
      <c r="B1301" s="48" t="s">
        <v>52</v>
      </c>
      <c r="C1301" s="48" t="s">
        <v>52</v>
      </c>
      <c r="D1301" s="47" t="s">
        <v>26</v>
      </c>
      <c r="F1301" s="48" t="s">
        <v>6175</v>
      </c>
      <c r="G1301" s="48" t="s">
        <v>8391</v>
      </c>
      <c r="H1301" s="40" t="s">
        <v>7904</v>
      </c>
      <c r="I1301" s="40" t="s">
        <v>8172</v>
      </c>
      <c r="J1301" s="43">
        <f>K1301-1</f>
        <v>42131</v>
      </c>
      <c r="K1301" s="43">
        <f>J1289</f>
        <v>42132</v>
      </c>
      <c r="L1301" s="40" t="s">
        <v>11</v>
      </c>
      <c r="M1301" s="48" t="s">
        <v>12</v>
      </c>
      <c r="N1301" s="40">
        <v>100</v>
      </c>
      <c r="O1301" s="56" t="s">
        <v>17</v>
      </c>
    </row>
    <row r="1302" spans="1:15" hidden="1">
      <c r="A1302" s="49" t="s">
        <v>8392</v>
      </c>
      <c r="B1302" s="49" t="s">
        <v>65</v>
      </c>
      <c r="C1302" s="49" t="s">
        <v>65</v>
      </c>
      <c r="D1302" s="49" t="s">
        <v>25</v>
      </c>
      <c r="F1302" s="49" t="s">
        <v>6175</v>
      </c>
      <c r="G1302" s="49" t="s">
        <v>8393</v>
      </c>
      <c r="H1302" s="41" t="s">
        <v>1048</v>
      </c>
      <c r="I1302" s="41" t="s">
        <v>7888</v>
      </c>
      <c r="J1302" s="41"/>
      <c r="K1302" s="40"/>
    </row>
    <row r="1303" spans="1:15" hidden="1">
      <c r="A1303" s="49" t="s">
        <v>8392</v>
      </c>
      <c r="B1303" s="49" t="s">
        <v>65</v>
      </c>
      <c r="C1303" s="49" t="s">
        <v>65</v>
      </c>
      <c r="D1303" s="49" t="s">
        <v>25</v>
      </c>
      <c r="F1303" s="49" t="s">
        <v>6175</v>
      </c>
      <c r="G1303" s="49" t="s">
        <v>8393</v>
      </c>
      <c r="H1303" s="41" t="s">
        <v>1048</v>
      </c>
      <c r="I1303" s="41" t="s">
        <v>8244</v>
      </c>
      <c r="J1303" s="42">
        <v>42093</v>
      </c>
      <c r="K1303" s="40"/>
    </row>
    <row r="1304" spans="1:15" hidden="1">
      <c r="A1304" s="49" t="s">
        <v>8392</v>
      </c>
      <c r="B1304" s="49" t="s">
        <v>65</v>
      </c>
      <c r="C1304" s="49" t="s">
        <v>65</v>
      </c>
      <c r="D1304" s="49" t="s">
        <v>25</v>
      </c>
      <c r="F1304" s="49" t="s">
        <v>6175</v>
      </c>
      <c r="G1304" s="49" t="s">
        <v>8393</v>
      </c>
      <c r="H1304" s="41" t="s">
        <v>1048</v>
      </c>
      <c r="I1304" s="41" t="s">
        <v>7889</v>
      </c>
      <c r="J1304" s="42">
        <v>42153</v>
      </c>
      <c r="K1304" s="40"/>
    </row>
    <row r="1305" spans="1:15" hidden="1">
      <c r="A1305" s="49" t="s">
        <v>8392</v>
      </c>
      <c r="B1305" s="49" t="s">
        <v>65</v>
      </c>
      <c r="C1305" s="49" t="s">
        <v>65</v>
      </c>
      <c r="D1305" s="49" t="s">
        <v>25</v>
      </c>
      <c r="F1305" s="49" t="s">
        <v>6175</v>
      </c>
      <c r="G1305" s="49" t="s">
        <v>8393</v>
      </c>
      <c r="H1305" s="41" t="s">
        <v>1048</v>
      </c>
      <c r="I1305" s="41" t="s">
        <v>7890</v>
      </c>
      <c r="J1305" s="41"/>
      <c r="K1305" s="40"/>
    </row>
    <row r="1306" spans="1:15" hidden="1">
      <c r="A1306" s="49" t="s">
        <v>8392</v>
      </c>
      <c r="B1306" s="49" t="s">
        <v>65</v>
      </c>
      <c r="C1306" s="49" t="s">
        <v>65</v>
      </c>
      <c r="D1306" s="49" t="s">
        <v>25</v>
      </c>
      <c r="F1306" s="49" t="s">
        <v>6175</v>
      </c>
      <c r="G1306" s="49" t="s">
        <v>8393</v>
      </c>
      <c r="H1306" s="41" t="s">
        <v>1048</v>
      </c>
      <c r="I1306" s="41" t="s">
        <v>7891</v>
      </c>
      <c r="J1306" s="42">
        <v>42153</v>
      </c>
      <c r="K1306" s="40"/>
    </row>
    <row r="1307" spans="1:15" hidden="1">
      <c r="A1307" s="49" t="s">
        <v>8392</v>
      </c>
      <c r="B1307" s="49" t="s">
        <v>65</v>
      </c>
      <c r="C1307" s="49" t="s">
        <v>65</v>
      </c>
      <c r="D1307" s="49" t="s">
        <v>25</v>
      </c>
      <c r="F1307" s="49" t="s">
        <v>6175</v>
      </c>
      <c r="G1307" s="49" t="s">
        <v>8393</v>
      </c>
      <c r="H1307" s="41" t="s">
        <v>1048</v>
      </c>
      <c r="I1307" s="41" t="s">
        <v>7892</v>
      </c>
      <c r="J1307" s="41"/>
      <c r="K1307" s="40"/>
    </row>
    <row r="1308" spans="1:15" hidden="1">
      <c r="A1308" s="49" t="s">
        <v>8392</v>
      </c>
      <c r="B1308" s="49" t="s">
        <v>65</v>
      </c>
      <c r="C1308" s="49" t="s">
        <v>65</v>
      </c>
      <c r="D1308" s="49" t="s">
        <v>25</v>
      </c>
      <c r="F1308" s="49" t="s">
        <v>6175</v>
      </c>
      <c r="G1308" s="49" t="s">
        <v>8393</v>
      </c>
      <c r="H1308" s="41" t="s">
        <v>1048</v>
      </c>
      <c r="I1308" s="41" t="s">
        <v>7893</v>
      </c>
      <c r="J1308" s="41"/>
      <c r="K1308" s="40"/>
    </row>
    <row r="1309" spans="1:15" hidden="1">
      <c r="A1309" s="49" t="s">
        <v>8392</v>
      </c>
      <c r="B1309" s="49" t="s">
        <v>65</v>
      </c>
      <c r="C1309" s="49" t="s">
        <v>65</v>
      </c>
      <c r="D1309" s="49" t="s">
        <v>25</v>
      </c>
      <c r="F1309" s="49" t="s">
        <v>6175</v>
      </c>
      <c r="G1309" s="49" t="s">
        <v>8393</v>
      </c>
      <c r="H1309" s="41" t="s">
        <v>1048</v>
      </c>
      <c r="I1309" s="41" t="s">
        <v>7894</v>
      </c>
      <c r="J1309" s="41"/>
      <c r="K1309" s="41"/>
      <c r="L1309" s="49"/>
      <c r="M1309" s="49"/>
      <c r="N1309" s="49"/>
      <c r="O1309" s="64"/>
    </row>
    <row r="1310" spans="1:15" hidden="1">
      <c r="A1310" s="48" t="s">
        <v>8392</v>
      </c>
      <c r="B1310" s="48" t="s">
        <v>65</v>
      </c>
      <c r="C1310" s="48" t="s">
        <v>65</v>
      </c>
      <c r="D1310" s="48" t="s">
        <v>25</v>
      </c>
      <c r="F1310" s="48" t="s">
        <v>6175</v>
      </c>
      <c r="G1310" s="48" t="s">
        <v>8393</v>
      </c>
      <c r="H1310" s="40" t="s">
        <v>7895</v>
      </c>
      <c r="I1310" s="40" t="s">
        <v>8245</v>
      </c>
      <c r="J1310" s="43">
        <f>J1303</f>
        <v>42093</v>
      </c>
      <c r="K1310" s="43">
        <f>J1310+10</f>
        <v>42103</v>
      </c>
      <c r="L1310" s="40" t="s">
        <v>11</v>
      </c>
      <c r="M1310" s="48" t="s">
        <v>128</v>
      </c>
      <c r="N1310" s="40">
        <v>100</v>
      </c>
      <c r="O1310" s="39"/>
    </row>
    <row r="1311" spans="1:15">
      <c r="A1311" s="48" t="s">
        <v>8392</v>
      </c>
      <c r="B1311" s="48" t="s">
        <v>65</v>
      </c>
      <c r="C1311" s="48" t="s">
        <v>65</v>
      </c>
      <c r="D1311" s="48" t="s">
        <v>25</v>
      </c>
      <c r="F1311" s="48" t="s">
        <v>6175</v>
      </c>
      <c r="G1311" s="48" t="s">
        <v>8393</v>
      </c>
      <c r="H1311" s="40" t="s">
        <v>7898</v>
      </c>
      <c r="I1311" s="40" t="s">
        <v>8247</v>
      </c>
      <c r="J1311" s="43">
        <f>K1310</f>
        <v>42103</v>
      </c>
      <c r="K1311" s="43">
        <f>J1311+2</f>
        <v>42105</v>
      </c>
      <c r="L1311" s="40" t="s">
        <v>11</v>
      </c>
      <c r="M1311" s="48" t="s">
        <v>128</v>
      </c>
      <c r="N1311" s="40">
        <v>100</v>
      </c>
      <c r="O1311" s="65"/>
    </row>
    <row r="1312" spans="1:15" hidden="1">
      <c r="A1312" s="48" t="s">
        <v>8392</v>
      </c>
      <c r="B1312" s="48" t="s">
        <v>65</v>
      </c>
      <c r="C1312" s="48" t="s">
        <v>65</v>
      </c>
      <c r="D1312" s="48" t="s">
        <v>25</v>
      </c>
      <c r="F1312" s="48" t="s">
        <v>6175</v>
      </c>
      <c r="G1312" s="48" t="s">
        <v>8393</v>
      </c>
      <c r="H1312" s="40" t="s">
        <v>7901</v>
      </c>
      <c r="I1312" s="40" t="s">
        <v>7902</v>
      </c>
      <c r="J1312" s="43">
        <f>K1311</f>
        <v>42105</v>
      </c>
      <c r="K1312" s="43">
        <f>J1313</f>
        <v>42137</v>
      </c>
      <c r="L1312" s="40" t="s">
        <v>11</v>
      </c>
      <c r="M1312" s="48" t="s">
        <v>128</v>
      </c>
      <c r="N1312" s="40">
        <v>100</v>
      </c>
      <c r="O1312" s="39"/>
    </row>
    <row r="1313" spans="1:15" hidden="1">
      <c r="A1313" s="48" t="s">
        <v>8392</v>
      </c>
      <c r="B1313" s="48" t="s">
        <v>65</v>
      </c>
      <c r="C1313" s="48" t="s">
        <v>65</v>
      </c>
      <c r="D1313" s="48" t="s">
        <v>25</v>
      </c>
      <c r="F1313" s="48" t="s">
        <v>6175</v>
      </c>
      <c r="G1313" s="48" t="s">
        <v>8393</v>
      </c>
      <c r="H1313" s="40" t="s">
        <v>7904</v>
      </c>
      <c r="I1313" s="40" t="s">
        <v>7905</v>
      </c>
      <c r="J1313" s="43">
        <f>K1313-5</f>
        <v>42137</v>
      </c>
      <c r="K1313" s="43">
        <f>J1314</f>
        <v>42142</v>
      </c>
      <c r="L1313" s="40" t="s">
        <v>11</v>
      </c>
      <c r="M1313" s="48" t="s">
        <v>128</v>
      </c>
      <c r="N1313" s="40">
        <v>100</v>
      </c>
      <c r="O1313" s="39"/>
    </row>
    <row r="1314" spans="1:15" hidden="1">
      <c r="A1314" s="48" t="s">
        <v>8392</v>
      </c>
      <c r="B1314" s="48" t="s">
        <v>65</v>
      </c>
      <c r="C1314" s="48" t="s">
        <v>65</v>
      </c>
      <c r="D1314" s="48" t="s">
        <v>25</v>
      </c>
      <c r="F1314" s="48" t="s">
        <v>6175</v>
      </c>
      <c r="G1314" s="48" t="s">
        <v>8393</v>
      </c>
      <c r="H1314" s="40" t="s">
        <v>7904</v>
      </c>
      <c r="I1314" s="40" t="s">
        <v>8249</v>
      </c>
      <c r="J1314" s="43">
        <f>K1314-5</f>
        <v>42142</v>
      </c>
      <c r="K1314" s="43">
        <f>J1315</f>
        <v>42147</v>
      </c>
      <c r="L1314" s="40" t="s">
        <v>11</v>
      </c>
      <c r="M1314" s="48" t="s">
        <v>128</v>
      </c>
      <c r="N1314" s="40">
        <v>100</v>
      </c>
      <c r="O1314" s="39"/>
    </row>
    <row r="1315" spans="1:15" hidden="1">
      <c r="A1315" s="48" t="s">
        <v>8392</v>
      </c>
      <c r="B1315" s="48" t="s">
        <v>65</v>
      </c>
      <c r="C1315" s="48" t="s">
        <v>65</v>
      </c>
      <c r="D1315" s="48" t="s">
        <v>25</v>
      </c>
      <c r="F1315" s="48" t="s">
        <v>6175</v>
      </c>
      <c r="G1315" s="48" t="s">
        <v>8393</v>
      </c>
      <c r="H1315" s="40" t="s">
        <v>7904</v>
      </c>
      <c r="I1315" s="40" t="s">
        <v>7907</v>
      </c>
      <c r="J1315" s="43">
        <f>K1315-5</f>
        <v>42147</v>
      </c>
      <c r="K1315" s="43">
        <f>J1316</f>
        <v>42152</v>
      </c>
      <c r="L1315" s="40" t="s">
        <v>11</v>
      </c>
      <c r="M1315" s="48" t="s">
        <v>128</v>
      </c>
      <c r="N1315" s="40">
        <v>100</v>
      </c>
      <c r="O1315" s="39"/>
    </row>
    <row r="1316" spans="1:15" hidden="1">
      <c r="A1316" s="48" t="s">
        <v>8392</v>
      </c>
      <c r="B1316" s="48" t="s">
        <v>65</v>
      </c>
      <c r="C1316" s="48" t="s">
        <v>65</v>
      </c>
      <c r="D1316" s="48" t="s">
        <v>25</v>
      </c>
      <c r="F1316" s="48" t="s">
        <v>6175</v>
      </c>
      <c r="G1316" s="48" t="s">
        <v>8393</v>
      </c>
      <c r="H1316" s="40" t="s">
        <v>7904</v>
      </c>
      <c r="I1316" s="40" t="s">
        <v>8172</v>
      </c>
      <c r="J1316" s="43">
        <f>K1316-1</f>
        <v>42152</v>
      </c>
      <c r="K1316" s="43">
        <f>J1304</f>
        <v>42153</v>
      </c>
      <c r="L1316" s="40" t="s">
        <v>11</v>
      </c>
      <c r="M1316" s="48" t="s">
        <v>128</v>
      </c>
      <c r="N1316" s="40">
        <v>100</v>
      </c>
      <c r="O1316" s="56" t="s">
        <v>17</v>
      </c>
    </row>
    <row r="1317" spans="1:15" hidden="1">
      <c r="A1317" s="49" t="s">
        <v>8394</v>
      </c>
      <c r="B1317" s="49" t="s">
        <v>65</v>
      </c>
      <c r="C1317" s="49" t="s">
        <v>65</v>
      </c>
      <c r="D1317" s="49" t="s">
        <v>25</v>
      </c>
      <c r="F1317" s="41" t="s">
        <v>55</v>
      </c>
      <c r="G1317" s="49" t="s">
        <v>8395</v>
      </c>
      <c r="H1317" s="41" t="s">
        <v>1048</v>
      </c>
      <c r="I1317" s="41" t="s">
        <v>7888</v>
      </c>
      <c r="J1317" s="41"/>
      <c r="K1317" s="41"/>
      <c r="L1317" s="49"/>
      <c r="M1317" s="49"/>
      <c r="N1317" s="49"/>
    </row>
    <row r="1318" spans="1:15" hidden="1">
      <c r="A1318" s="49" t="s">
        <v>8394</v>
      </c>
      <c r="B1318" s="49" t="s">
        <v>65</v>
      </c>
      <c r="C1318" s="49" t="s">
        <v>65</v>
      </c>
      <c r="D1318" s="49" t="s">
        <v>25</v>
      </c>
      <c r="F1318" s="41" t="s">
        <v>55</v>
      </c>
      <c r="G1318" s="49" t="s">
        <v>8395</v>
      </c>
      <c r="H1318" s="41" t="s">
        <v>1048</v>
      </c>
      <c r="I1318" s="41" t="s">
        <v>8244</v>
      </c>
      <c r="J1318" s="42">
        <v>42044</v>
      </c>
      <c r="K1318" s="41"/>
      <c r="L1318" s="49"/>
      <c r="M1318" s="49"/>
      <c r="N1318" s="49"/>
    </row>
    <row r="1319" spans="1:15" hidden="1">
      <c r="A1319" s="49" t="s">
        <v>8394</v>
      </c>
      <c r="B1319" s="49" t="s">
        <v>65</v>
      </c>
      <c r="C1319" s="49" t="s">
        <v>65</v>
      </c>
      <c r="D1319" s="49" t="s">
        <v>25</v>
      </c>
      <c r="F1319" s="41" t="s">
        <v>55</v>
      </c>
      <c r="G1319" s="49" t="s">
        <v>8395</v>
      </c>
      <c r="H1319" s="41" t="s">
        <v>1048</v>
      </c>
      <c r="I1319" s="41" t="s">
        <v>7889</v>
      </c>
      <c r="J1319" s="42">
        <v>42251</v>
      </c>
      <c r="K1319" s="41"/>
      <c r="L1319" s="49"/>
      <c r="M1319" s="49"/>
      <c r="N1319" s="49"/>
    </row>
    <row r="1320" spans="1:15" hidden="1">
      <c r="A1320" s="49" t="s">
        <v>8394</v>
      </c>
      <c r="B1320" s="49" t="s">
        <v>65</v>
      </c>
      <c r="C1320" s="49" t="s">
        <v>65</v>
      </c>
      <c r="D1320" s="49" t="s">
        <v>25</v>
      </c>
      <c r="F1320" s="41" t="s">
        <v>55</v>
      </c>
      <c r="G1320" s="49" t="s">
        <v>8395</v>
      </c>
      <c r="H1320" s="41" t="s">
        <v>1048</v>
      </c>
      <c r="I1320" s="41" t="s">
        <v>7890</v>
      </c>
      <c r="J1320" s="42"/>
      <c r="K1320" s="41"/>
      <c r="L1320" s="49"/>
      <c r="M1320" s="49"/>
      <c r="N1320" s="49"/>
    </row>
    <row r="1321" spans="1:15" hidden="1">
      <c r="A1321" s="49" t="s">
        <v>8394</v>
      </c>
      <c r="B1321" s="49" t="s">
        <v>65</v>
      </c>
      <c r="C1321" s="49" t="s">
        <v>65</v>
      </c>
      <c r="D1321" s="49" t="s">
        <v>25</v>
      </c>
      <c r="F1321" s="41" t="s">
        <v>55</v>
      </c>
      <c r="G1321" s="49" t="s">
        <v>8395</v>
      </c>
      <c r="H1321" s="41" t="s">
        <v>1048</v>
      </c>
      <c r="I1321" s="41" t="s">
        <v>7891</v>
      </c>
      <c r="J1321" s="42">
        <v>42318</v>
      </c>
      <c r="K1321" s="41"/>
      <c r="L1321" s="49"/>
      <c r="M1321" s="49"/>
      <c r="N1321" s="49"/>
    </row>
    <row r="1322" spans="1:15" hidden="1">
      <c r="A1322" s="49" t="s">
        <v>8394</v>
      </c>
      <c r="B1322" s="49" t="s">
        <v>65</v>
      </c>
      <c r="C1322" s="49" t="s">
        <v>65</v>
      </c>
      <c r="D1322" s="49" t="s">
        <v>25</v>
      </c>
      <c r="F1322" s="41" t="s">
        <v>55</v>
      </c>
      <c r="G1322" s="49" t="s">
        <v>8395</v>
      </c>
      <c r="H1322" s="41" t="s">
        <v>1048</v>
      </c>
      <c r="I1322" s="41" t="s">
        <v>7892</v>
      </c>
      <c r="J1322" s="42"/>
      <c r="K1322" s="41"/>
      <c r="L1322" s="49"/>
      <c r="M1322" s="49"/>
      <c r="N1322" s="49"/>
    </row>
    <row r="1323" spans="1:15" hidden="1">
      <c r="A1323" s="49" t="s">
        <v>8394</v>
      </c>
      <c r="B1323" s="49" t="s">
        <v>65</v>
      </c>
      <c r="C1323" s="49" t="s">
        <v>65</v>
      </c>
      <c r="D1323" s="49" t="s">
        <v>25</v>
      </c>
      <c r="F1323" s="41" t="s">
        <v>55</v>
      </c>
      <c r="G1323" s="49" t="s">
        <v>8395</v>
      </c>
      <c r="H1323" s="41" t="s">
        <v>1048</v>
      </c>
      <c r="I1323" s="41" t="s">
        <v>7893</v>
      </c>
      <c r="J1323" s="41"/>
      <c r="K1323" s="41"/>
      <c r="L1323" s="49"/>
      <c r="M1323" s="49"/>
      <c r="N1323" s="49"/>
    </row>
    <row r="1324" spans="1:15" hidden="1">
      <c r="A1324" s="49" t="s">
        <v>8394</v>
      </c>
      <c r="B1324" s="49" t="s">
        <v>65</v>
      </c>
      <c r="C1324" s="49" t="s">
        <v>65</v>
      </c>
      <c r="D1324" s="49" t="s">
        <v>25</v>
      </c>
      <c r="F1324" s="41" t="s">
        <v>55</v>
      </c>
      <c r="G1324" s="49" t="s">
        <v>8395</v>
      </c>
      <c r="H1324" s="41" t="s">
        <v>1048</v>
      </c>
      <c r="I1324" s="41" t="s">
        <v>7894</v>
      </c>
      <c r="J1324" s="42"/>
      <c r="K1324" s="41"/>
      <c r="L1324" s="49"/>
      <c r="M1324" s="49"/>
      <c r="N1324" s="49"/>
    </row>
    <row r="1325" spans="1:15" hidden="1">
      <c r="A1325" s="48" t="s">
        <v>8394</v>
      </c>
      <c r="B1325" s="48" t="s">
        <v>65</v>
      </c>
      <c r="C1325" s="48" t="s">
        <v>65</v>
      </c>
      <c r="D1325" s="48" t="s">
        <v>25</v>
      </c>
      <c r="F1325" s="41" t="s">
        <v>55</v>
      </c>
      <c r="G1325" s="48" t="s">
        <v>8395</v>
      </c>
      <c r="H1325" s="40" t="s">
        <v>7895</v>
      </c>
      <c r="I1325" s="40" t="s">
        <v>8245</v>
      </c>
      <c r="J1325" s="43">
        <f>J1318</f>
        <v>42044</v>
      </c>
      <c r="K1325" s="43">
        <f>J1325+30</f>
        <v>42074</v>
      </c>
      <c r="L1325" s="40" t="s">
        <v>11</v>
      </c>
      <c r="M1325" s="48" t="s">
        <v>4365</v>
      </c>
      <c r="N1325" s="40">
        <v>100</v>
      </c>
      <c r="O1325" s="56" t="s">
        <v>8263</v>
      </c>
    </row>
    <row r="1326" spans="1:15" hidden="1">
      <c r="A1326" s="48" t="s">
        <v>8394</v>
      </c>
      <c r="B1326" s="48" t="s">
        <v>65</v>
      </c>
      <c r="C1326" s="48" t="s">
        <v>65</v>
      </c>
      <c r="D1326" s="48" t="s">
        <v>25</v>
      </c>
      <c r="F1326" s="41" t="s">
        <v>55</v>
      </c>
      <c r="G1326" s="48" t="s">
        <v>8395</v>
      </c>
      <c r="H1326" s="40" t="s">
        <v>8281</v>
      </c>
      <c r="I1326" s="40" t="s">
        <v>8282</v>
      </c>
      <c r="J1326" s="43">
        <f>K1325</f>
        <v>42074</v>
      </c>
      <c r="K1326" s="43">
        <f>J1326+2</f>
        <v>42076</v>
      </c>
      <c r="L1326" s="40" t="s">
        <v>11</v>
      </c>
      <c r="M1326" s="48" t="s">
        <v>4365</v>
      </c>
      <c r="N1326" s="40">
        <v>100</v>
      </c>
    </row>
    <row r="1327" spans="1:15" hidden="1">
      <c r="A1327" s="48" t="s">
        <v>8394</v>
      </c>
      <c r="B1327" s="48" t="s">
        <v>65</v>
      </c>
      <c r="C1327" s="48" t="s">
        <v>65</v>
      </c>
      <c r="D1327" s="48" t="s">
        <v>25</v>
      </c>
      <c r="F1327" s="41" t="s">
        <v>55</v>
      </c>
      <c r="G1327" s="48" t="s">
        <v>8395</v>
      </c>
      <c r="H1327" s="65" t="s">
        <v>8261</v>
      </c>
      <c r="I1327" s="40" t="s">
        <v>8262</v>
      </c>
      <c r="J1327" s="43">
        <f>K1326</f>
        <v>42076</v>
      </c>
      <c r="K1327" s="43">
        <f>J1327</f>
        <v>42076</v>
      </c>
      <c r="L1327" s="40" t="s">
        <v>11</v>
      </c>
      <c r="M1327" s="48" t="s">
        <v>4365</v>
      </c>
      <c r="N1327" s="40">
        <v>100</v>
      </c>
    </row>
    <row r="1328" spans="1:15" hidden="1">
      <c r="A1328" s="48" t="s">
        <v>8394</v>
      </c>
      <c r="B1328" s="48" t="s">
        <v>65</v>
      </c>
      <c r="C1328" s="48" t="s">
        <v>65</v>
      </c>
      <c r="D1328" s="48" t="s">
        <v>25</v>
      </c>
      <c r="F1328" s="41" t="s">
        <v>55</v>
      </c>
      <c r="G1328" s="48" t="s">
        <v>8395</v>
      </c>
      <c r="H1328" s="40" t="s">
        <v>8264</v>
      </c>
      <c r="I1328" s="40" t="s">
        <v>8265</v>
      </c>
      <c r="J1328" s="43">
        <f>K1327</f>
        <v>42076</v>
      </c>
      <c r="K1328" s="43">
        <f>J1319-21</f>
        <v>42230</v>
      </c>
      <c r="L1328" s="40" t="s">
        <v>11</v>
      </c>
      <c r="M1328" s="48" t="s">
        <v>98</v>
      </c>
      <c r="N1328" s="40">
        <v>100</v>
      </c>
    </row>
    <row r="1329" spans="1:15" hidden="1">
      <c r="A1329" s="48" t="s">
        <v>8394</v>
      </c>
      <c r="B1329" s="48" t="s">
        <v>65</v>
      </c>
      <c r="C1329" s="48" t="s">
        <v>65</v>
      </c>
      <c r="D1329" s="48" t="s">
        <v>25</v>
      </c>
      <c r="F1329" s="41" t="s">
        <v>55</v>
      </c>
      <c r="G1329" s="48" t="s">
        <v>8395</v>
      </c>
      <c r="H1329" s="40" t="s">
        <v>8261</v>
      </c>
      <c r="I1329" s="40" t="s">
        <v>8266</v>
      </c>
      <c r="J1329" s="43">
        <f>K1328</f>
        <v>42230</v>
      </c>
      <c r="K1329" s="43">
        <f>J1329</f>
        <v>42230</v>
      </c>
      <c r="L1329" s="40" t="s">
        <v>11</v>
      </c>
      <c r="M1329" s="48" t="s">
        <v>4365</v>
      </c>
      <c r="N1329" s="40">
        <v>100</v>
      </c>
    </row>
    <row r="1330" spans="1:15" hidden="1">
      <c r="A1330" s="48" t="s">
        <v>8394</v>
      </c>
      <c r="B1330" s="48" t="s">
        <v>65</v>
      </c>
      <c r="C1330" s="48" t="s">
        <v>65</v>
      </c>
      <c r="D1330" s="48" t="s">
        <v>25</v>
      </c>
      <c r="F1330" s="41" t="s">
        <v>55</v>
      </c>
      <c r="G1330" s="48" t="s">
        <v>8395</v>
      </c>
      <c r="H1330" s="40" t="s">
        <v>7904</v>
      </c>
      <c r="I1330" s="40" t="s">
        <v>7905</v>
      </c>
      <c r="J1330" s="43">
        <f>K1328</f>
        <v>42230</v>
      </c>
      <c r="K1330" s="43">
        <f>J1330+5</f>
        <v>42235</v>
      </c>
      <c r="L1330" s="40" t="s">
        <v>11</v>
      </c>
      <c r="M1330" s="48" t="s">
        <v>4365</v>
      </c>
      <c r="N1330" s="40">
        <v>100</v>
      </c>
    </row>
    <row r="1331" spans="1:15" hidden="1">
      <c r="A1331" s="48" t="s">
        <v>8394</v>
      </c>
      <c r="B1331" s="48" t="s">
        <v>65</v>
      </c>
      <c r="C1331" s="48" t="s">
        <v>65</v>
      </c>
      <c r="D1331" s="48" t="s">
        <v>25</v>
      </c>
      <c r="F1331" s="41" t="s">
        <v>55</v>
      </c>
      <c r="G1331" s="48" t="s">
        <v>8395</v>
      </c>
      <c r="H1331" s="40" t="s">
        <v>7904</v>
      </c>
      <c r="I1331" s="40" t="s">
        <v>7906</v>
      </c>
      <c r="J1331" s="43">
        <f>K1330</f>
        <v>42235</v>
      </c>
      <c r="K1331" s="43">
        <f>J1331+5</f>
        <v>42240</v>
      </c>
      <c r="L1331" s="40" t="s">
        <v>11</v>
      </c>
      <c r="M1331" s="48" t="s">
        <v>4365</v>
      </c>
      <c r="N1331" s="40">
        <v>100</v>
      </c>
    </row>
    <row r="1332" spans="1:15" hidden="1">
      <c r="A1332" s="48" t="s">
        <v>8394</v>
      </c>
      <c r="B1332" s="48" t="s">
        <v>65</v>
      </c>
      <c r="C1332" s="48" t="s">
        <v>65</v>
      </c>
      <c r="D1332" s="48" t="s">
        <v>25</v>
      </c>
      <c r="F1332" s="41" t="s">
        <v>55</v>
      </c>
      <c r="G1332" s="48" t="s">
        <v>8395</v>
      </c>
      <c r="H1332" s="40" t="s">
        <v>7904</v>
      </c>
      <c r="I1332" s="40" t="s">
        <v>7907</v>
      </c>
      <c r="J1332" s="43">
        <f>K1331</f>
        <v>42240</v>
      </c>
      <c r="K1332" s="43">
        <f>J1332+5</f>
        <v>42245</v>
      </c>
      <c r="L1332" s="40" t="s">
        <v>11</v>
      </c>
      <c r="M1332" s="48" t="s">
        <v>4365</v>
      </c>
      <c r="N1332" s="40">
        <v>100</v>
      </c>
    </row>
    <row r="1333" spans="1:15" hidden="1">
      <c r="A1333" s="48" t="s">
        <v>8394</v>
      </c>
      <c r="B1333" s="48" t="s">
        <v>65</v>
      </c>
      <c r="C1333" s="48" t="s">
        <v>65</v>
      </c>
      <c r="D1333" s="48" t="s">
        <v>25</v>
      </c>
      <c r="F1333" s="41" t="s">
        <v>55</v>
      </c>
      <c r="G1333" s="48" t="s">
        <v>8395</v>
      </c>
      <c r="H1333" s="40" t="s">
        <v>7904</v>
      </c>
      <c r="I1333" s="40" t="s">
        <v>8172</v>
      </c>
      <c r="J1333" s="43">
        <f>K1332</f>
        <v>42245</v>
      </c>
      <c r="K1333" s="67">
        <f>J1333+1</f>
        <v>42246</v>
      </c>
      <c r="L1333" s="40" t="s">
        <v>11</v>
      </c>
      <c r="M1333" s="48" t="s">
        <v>4365</v>
      </c>
      <c r="N1333" s="40">
        <v>100</v>
      </c>
      <c r="O1333" s="56" t="s">
        <v>17</v>
      </c>
    </row>
    <row r="1334" spans="1:15" hidden="1">
      <c r="A1334" s="49" t="s">
        <v>8394</v>
      </c>
      <c r="B1334" s="49" t="s">
        <v>65</v>
      </c>
      <c r="C1334" s="49" t="s">
        <v>65</v>
      </c>
      <c r="D1334" s="49" t="s">
        <v>25</v>
      </c>
      <c r="F1334" s="41" t="s">
        <v>55</v>
      </c>
      <c r="G1334" s="49" t="s">
        <v>8396</v>
      </c>
      <c r="H1334" s="41" t="s">
        <v>1048</v>
      </c>
      <c r="I1334" s="41" t="s">
        <v>7888</v>
      </c>
      <c r="J1334" s="41"/>
      <c r="K1334" s="41"/>
      <c r="L1334" s="49"/>
      <c r="M1334" s="49"/>
      <c r="N1334" s="49"/>
    </row>
    <row r="1335" spans="1:15" hidden="1">
      <c r="A1335" s="49" t="s">
        <v>8394</v>
      </c>
      <c r="B1335" s="49" t="s">
        <v>65</v>
      </c>
      <c r="C1335" s="49" t="s">
        <v>65</v>
      </c>
      <c r="D1335" s="49" t="s">
        <v>25</v>
      </c>
      <c r="F1335" s="41" t="s">
        <v>55</v>
      </c>
      <c r="G1335" s="49" t="s">
        <v>8396</v>
      </c>
      <c r="H1335" s="41" t="s">
        <v>1048</v>
      </c>
      <c r="I1335" s="41" t="s">
        <v>8244</v>
      </c>
      <c r="J1335" s="42">
        <v>42062</v>
      </c>
      <c r="K1335" s="41"/>
      <c r="L1335" s="49"/>
      <c r="M1335" s="49"/>
      <c r="N1335" s="49"/>
    </row>
    <row r="1336" spans="1:15" hidden="1">
      <c r="A1336" s="49" t="s">
        <v>8394</v>
      </c>
      <c r="B1336" s="49" t="s">
        <v>65</v>
      </c>
      <c r="C1336" s="49" t="s">
        <v>65</v>
      </c>
      <c r="D1336" s="49" t="s">
        <v>25</v>
      </c>
      <c r="F1336" s="41" t="s">
        <v>55</v>
      </c>
      <c r="G1336" s="49" t="s">
        <v>8396</v>
      </c>
      <c r="H1336" s="41" t="s">
        <v>1048</v>
      </c>
      <c r="I1336" s="41" t="s">
        <v>7889</v>
      </c>
      <c r="J1336" s="42">
        <v>42181</v>
      </c>
      <c r="K1336" s="41"/>
      <c r="L1336" s="49"/>
      <c r="M1336" s="49"/>
      <c r="N1336" s="49"/>
    </row>
    <row r="1337" spans="1:15" hidden="1">
      <c r="A1337" s="49" t="s">
        <v>8394</v>
      </c>
      <c r="B1337" s="49" t="s">
        <v>65</v>
      </c>
      <c r="C1337" s="49" t="s">
        <v>65</v>
      </c>
      <c r="D1337" s="49" t="s">
        <v>25</v>
      </c>
      <c r="F1337" s="41" t="s">
        <v>55</v>
      </c>
      <c r="G1337" s="49" t="s">
        <v>8396</v>
      </c>
      <c r="H1337" s="41" t="s">
        <v>1048</v>
      </c>
      <c r="I1337" s="41" t="s">
        <v>7890</v>
      </c>
      <c r="J1337" s="42"/>
      <c r="K1337" s="41"/>
      <c r="L1337" s="49"/>
      <c r="M1337" s="49"/>
      <c r="N1337" s="49"/>
    </row>
    <row r="1338" spans="1:15" hidden="1">
      <c r="A1338" s="49" t="s">
        <v>8394</v>
      </c>
      <c r="B1338" s="49" t="s">
        <v>65</v>
      </c>
      <c r="C1338" s="49" t="s">
        <v>65</v>
      </c>
      <c r="D1338" s="49" t="s">
        <v>25</v>
      </c>
      <c r="F1338" s="41" t="s">
        <v>55</v>
      </c>
      <c r="G1338" s="49" t="s">
        <v>8396</v>
      </c>
      <c r="H1338" s="41" t="s">
        <v>1048</v>
      </c>
      <c r="I1338" s="41" t="s">
        <v>7891</v>
      </c>
      <c r="J1338" s="42">
        <v>42389</v>
      </c>
      <c r="K1338" s="41"/>
      <c r="L1338" s="49"/>
      <c r="M1338" s="49"/>
      <c r="N1338" s="49"/>
    </row>
    <row r="1339" spans="1:15" hidden="1">
      <c r="A1339" s="49" t="s">
        <v>8394</v>
      </c>
      <c r="B1339" s="49" t="s">
        <v>65</v>
      </c>
      <c r="C1339" s="49" t="s">
        <v>65</v>
      </c>
      <c r="D1339" s="49" t="s">
        <v>25</v>
      </c>
      <c r="F1339" s="41" t="s">
        <v>55</v>
      </c>
      <c r="G1339" s="49" t="s">
        <v>8396</v>
      </c>
      <c r="H1339" s="41" t="s">
        <v>1048</v>
      </c>
      <c r="I1339" s="41" t="s">
        <v>7892</v>
      </c>
      <c r="J1339" s="42"/>
      <c r="K1339" s="41"/>
      <c r="L1339" s="49"/>
      <c r="M1339" s="49"/>
      <c r="N1339" s="49"/>
    </row>
    <row r="1340" spans="1:15" hidden="1">
      <c r="A1340" s="49" t="s">
        <v>8394</v>
      </c>
      <c r="B1340" s="49" t="s">
        <v>65</v>
      </c>
      <c r="C1340" s="49" t="s">
        <v>65</v>
      </c>
      <c r="D1340" s="49" t="s">
        <v>25</v>
      </c>
      <c r="F1340" s="41" t="s">
        <v>55</v>
      </c>
      <c r="G1340" s="49" t="s">
        <v>8396</v>
      </c>
      <c r="H1340" s="41" t="s">
        <v>1048</v>
      </c>
      <c r="I1340" s="41" t="s">
        <v>7893</v>
      </c>
      <c r="J1340" s="41"/>
      <c r="K1340" s="41"/>
      <c r="L1340" s="49"/>
      <c r="M1340" s="49"/>
      <c r="N1340" s="49"/>
    </row>
    <row r="1341" spans="1:15" hidden="1">
      <c r="A1341" s="49" t="s">
        <v>8394</v>
      </c>
      <c r="B1341" s="49" t="s">
        <v>65</v>
      </c>
      <c r="C1341" s="49" t="s">
        <v>65</v>
      </c>
      <c r="D1341" s="49" t="s">
        <v>25</v>
      </c>
      <c r="F1341" s="41" t="s">
        <v>55</v>
      </c>
      <c r="G1341" s="49" t="s">
        <v>8396</v>
      </c>
      <c r="H1341" s="41" t="s">
        <v>1048</v>
      </c>
      <c r="I1341" s="41" t="s">
        <v>7894</v>
      </c>
      <c r="J1341" s="42"/>
      <c r="K1341" s="41"/>
      <c r="L1341" s="49"/>
      <c r="M1341" s="49"/>
      <c r="N1341" s="49"/>
    </row>
    <row r="1342" spans="1:15" hidden="1">
      <c r="A1342" s="48" t="s">
        <v>8394</v>
      </c>
      <c r="B1342" s="48" t="s">
        <v>65</v>
      </c>
      <c r="C1342" s="48" t="s">
        <v>65</v>
      </c>
      <c r="D1342" s="48" t="s">
        <v>25</v>
      </c>
      <c r="F1342" s="41" t="s">
        <v>55</v>
      </c>
      <c r="G1342" s="49" t="s">
        <v>8396</v>
      </c>
      <c r="H1342" s="40" t="s">
        <v>7895</v>
      </c>
      <c r="I1342" s="40" t="s">
        <v>8245</v>
      </c>
      <c r="J1342" s="43">
        <f>J1335</f>
        <v>42062</v>
      </c>
      <c r="K1342" s="43">
        <f>J1342+30</f>
        <v>42092</v>
      </c>
      <c r="L1342" s="40" t="s">
        <v>11</v>
      </c>
      <c r="M1342" s="48" t="s">
        <v>4365</v>
      </c>
      <c r="N1342" s="40">
        <v>100</v>
      </c>
    </row>
    <row r="1343" spans="1:15" hidden="1">
      <c r="A1343" s="48" t="s">
        <v>8394</v>
      </c>
      <c r="B1343" s="48" t="s">
        <v>65</v>
      </c>
      <c r="C1343" s="48" t="s">
        <v>65</v>
      </c>
      <c r="D1343" s="48" t="s">
        <v>25</v>
      </c>
      <c r="F1343" s="41" t="s">
        <v>55</v>
      </c>
      <c r="G1343" s="48" t="s">
        <v>8396</v>
      </c>
      <c r="H1343" s="40" t="s">
        <v>8281</v>
      </c>
      <c r="I1343" s="40" t="s">
        <v>8282</v>
      </c>
      <c r="J1343" s="43">
        <f>K1342</f>
        <v>42092</v>
      </c>
      <c r="K1343" s="43">
        <f>J1343+2</f>
        <v>42094</v>
      </c>
      <c r="L1343" s="40" t="s">
        <v>11</v>
      </c>
      <c r="M1343" s="48" t="s">
        <v>4365</v>
      </c>
      <c r="N1343" s="40">
        <v>100</v>
      </c>
      <c r="O1343" s="56" t="s">
        <v>8263</v>
      </c>
    </row>
    <row r="1344" spans="1:15" hidden="1">
      <c r="A1344" s="48" t="s">
        <v>8394</v>
      </c>
      <c r="B1344" s="48" t="s">
        <v>65</v>
      </c>
      <c r="C1344" s="48" t="s">
        <v>65</v>
      </c>
      <c r="D1344" s="48" t="s">
        <v>25</v>
      </c>
      <c r="F1344" s="41" t="s">
        <v>55</v>
      </c>
      <c r="G1344" s="48" t="s">
        <v>8396</v>
      </c>
      <c r="H1344" s="65" t="s">
        <v>8261</v>
      </c>
      <c r="I1344" s="40" t="s">
        <v>8262</v>
      </c>
      <c r="J1344" s="43">
        <f>K1343</f>
        <v>42094</v>
      </c>
      <c r="K1344" s="43">
        <f>J1344</f>
        <v>42094</v>
      </c>
      <c r="L1344" s="40" t="s">
        <v>11</v>
      </c>
      <c r="M1344" s="48" t="s">
        <v>4365</v>
      </c>
      <c r="N1344" s="40">
        <v>100</v>
      </c>
    </row>
    <row r="1345" spans="1:15" hidden="1">
      <c r="A1345" s="48" t="s">
        <v>8394</v>
      </c>
      <c r="B1345" s="48" t="s">
        <v>65</v>
      </c>
      <c r="C1345" s="48" t="s">
        <v>65</v>
      </c>
      <c r="D1345" s="48" t="s">
        <v>25</v>
      </c>
      <c r="F1345" s="41" t="s">
        <v>55</v>
      </c>
      <c r="G1345" s="48" t="s">
        <v>8396</v>
      </c>
      <c r="H1345" s="40" t="s">
        <v>8264</v>
      </c>
      <c r="I1345" s="40" t="s">
        <v>8265</v>
      </c>
      <c r="J1345" s="43">
        <f>K1344</f>
        <v>42094</v>
      </c>
      <c r="K1345" s="43">
        <f>J1336-21</f>
        <v>42160</v>
      </c>
      <c r="L1345" s="40" t="s">
        <v>11</v>
      </c>
      <c r="M1345" s="48" t="s">
        <v>98</v>
      </c>
      <c r="N1345" s="40">
        <v>100</v>
      </c>
    </row>
    <row r="1346" spans="1:15" hidden="1">
      <c r="A1346" s="48" t="s">
        <v>8394</v>
      </c>
      <c r="B1346" s="48" t="s">
        <v>65</v>
      </c>
      <c r="C1346" s="48" t="s">
        <v>65</v>
      </c>
      <c r="D1346" s="48" t="s">
        <v>25</v>
      </c>
      <c r="F1346" s="41" t="s">
        <v>55</v>
      </c>
      <c r="G1346" s="48" t="s">
        <v>8396</v>
      </c>
      <c r="H1346" s="40" t="s">
        <v>8261</v>
      </c>
      <c r="I1346" s="40" t="s">
        <v>8266</v>
      </c>
      <c r="J1346" s="43">
        <f>K1345</f>
        <v>42160</v>
      </c>
      <c r="K1346" s="43">
        <f>J1346</f>
        <v>42160</v>
      </c>
      <c r="L1346" s="40" t="s">
        <v>11</v>
      </c>
      <c r="M1346" s="48" t="s">
        <v>4365</v>
      </c>
      <c r="N1346" s="40">
        <v>100</v>
      </c>
    </row>
    <row r="1347" spans="1:15" hidden="1">
      <c r="A1347" s="48" t="s">
        <v>8394</v>
      </c>
      <c r="B1347" s="48" t="s">
        <v>65</v>
      </c>
      <c r="C1347" s="48" t="s">
        <v>65</v>
      </c>
      <c r="D1347" s="48" t="s">
        <v>25</v>
      </c>
      <c r="F1347" s="41" t="s">
        <v>55</v>
      </c>
      <c r="G1347" s="48" t="s">
        <v>8396</v>
      </c>
      <c r="H1347" s="40" t="s">
        <v>7904</v>
      </c>
      <c r="I1347" s="40" t="s">
        <v>7905</v>
      </c>
      <c r="J1347" s="43">
        <f>K1345</f>
        <v>42160</v>
      </c>
      <c r="K1347" s="43">
        <f>J1347+5</f>
        <v>42165</v>
      </c>
      <c r="L1347" s="40" t="s">
        <v>11</v>
      </c>
      <c r="M1347" s="48" t="s">
        <v>4365</v>
      </c>
      <c r="N1347" s="40">
        <v>100</v>
      </c>
    </row>
    <row r="1348" spans="1:15" hidden="1">
      <c r="A1348" s="48" t="s">
        <v>8394</v>
      </c>
      <c r="B1348" s="48" t="s">
        <v>65</v>
      </c>
      <c r="C1348" s="48" t="s">
        <v>65</v>
      </c>
      <c r="D1348" s="48" t="s">
        <v>25</v>
      </c>
      <c r="F1348" s="41" t="s">
        <v>55</v>
      </c>
      <c r="G1348" s="48" t="s">
        <v>8396</v>
      </c>
      <c r="H1348" s="40" t="s">
        <v>7904</v>
      </c>
      <c r="I1348" s="40" t="s">
        <v>7906</v>
      </c>
      <c r="J1348" s="43">
        <f>K1347</f>
        <v>42165</v>
      </c>
      <c r="K1348" s="43">
        <f>J1348+5</f>
        <v>42170</v>
      </c>
      <c r="L1348" s="40" t="s">
        <v>11</v>
      </c>
      <c r="M1348" s="48" t="s">
        <v>4365</v>
      </c>
      <c r="N1348" s="40">
        <v>100</v>
      </c>
    </row>
    <row r="1349" spans="1:15" hidden="1">
      <c r="A1349" s="48" t="s">
        <v>8394</v>
      </c>
      <c r="B1349" s="48" t="s">
        <v>65</v>
      </c>
      <c r="C1349" s="48" t="s">
        <v>65</v>
      </c>
      <c r="D1349" s="48" t="s">
        <v>25</v>
      </c>
      <c r="F1349" s="41" t="s">
        <v>55</v>
      </c>
      <c r="G1349" s="48" t="s">
        <v>8396</v>
      </c>
      <c r="H1349" s="40" t="s">
        <v>7904</v>
      </c>
      <c r="I1349" s="40" t="s">
        <v>7907</v>
      </c>
      <c r="J1349" s="43">
        <f>K1348</f>
        <v>42170</v>
      </c>
      <c r="K1349" s="43">
        <f>J1349+5</f>
        <v>42175</v>
      </c>
      <c r="L1349" s="40" t="s">
        <v>11</v>
      </c>
      <c r="M1349" s="48" t="s">
        <v>4365</v>
      </c>
      <c r="N1349" s="40">
        <v>100</v>
      </c>
    </row>
    <row r="1350" spans="1:15" hidden="1">
      <c r="A1350" s="48" t="s">
        <v>8394</v>
      </c>
      <c r="B1350" s="48" t="s">
        <v>65</v>
      </c>
      <c r="C1350" s="48" t="s">
        <v>65</v>
      </c>
      <c r="D1350" s="48" t="s">
        <v>25</v>
      </c>
      <c r="F1350" s="41" t="s">
        <v>55</v>
      </c>
      <c r="G1350" s="48" t="s">
        <v>8396</v>
      </c>
      <c r="H1350" s="40" t="s">
        <v>7904</v>
      </c>
      <c r="I1350" s="40" t="s">
        <v>8172</v>
      </c>
      <c r="J1350" s="43">
        <f>K1349</f>
        <v>42175</v>
      </c>
      <c r="K1350" s="67">
        <f>J1350+1</f>
        <v>42176</v>
      </c>
      <c r="L1350" s="40" t="s">
        <v>11</v>
      </c>
      <c r="M1350" s="48" t="s">
        <v>4365</v>
      </c>
      <c r="N1350" s="40">
        <v>100</v>
      </c>
      <c r="O1350" s="56" t="s">
        <v>17</v>
      </c>
    </row>
    <row r="1351" spans="1:15" hidden="1">
      <c r="A1351" s="49" t="s">
        <v>6162</v>
      </c>
      <c r="B1351" s="49" t="s">
        <v>65</v>
      </c>
      <c r="C1351" s="49" t="s">
        <v>65</v>
      </c>
      <c r="D1351" s="49" t="s">
        <v>25</v>
      </c>
      <c r="E1351" s="49"/>
      <c r="F1351" s="49" t="s">
        <v>6175</v>
      </c>
      <c r="G1351" s="49" t="s">
        <v>8397</v>
      </c>
      <c r="H1351" s="41" t="s">
        <v>1048</v>
      </c>
      <c r="I1351" s="41" t="s">
        <v>7888</v>
      </c>
      <c r="J1351" s="41"/>
      <c r="K1351" s="40"/>
    </row>
    <row r="1352" spans="1:15" hidden="1">
      <c r="A1352" s="49" t="s">
        <v>6162</v>
      </c>
      <c r="B1352" s="49" t="s">
        <v>65</v>
      </c>
      <c r="C1352" s="49" t="s">
        <v>65</v>
      </c>
      <c r="D1352" s="49" t="s">
        <v>25</v>
      </c>
      <c r="E1352" s="49"/>
      <c r="F1352" s="49" t="s">
        <v>6175</v>
      </c>
      <c r="G1352" s="49" t="s">
        <v>8397</v>
      </c>
      <c r="H1352" s="41" t="s">
        <v>1048</v>
      </c>
      <c r="I1352" s="41" t="s">
        <v>8244</v>
      </c>
      <c r="J1352" s="42">
        <v>41848</v>
      </c>
      <c r="K1352" s="40"/>
    </row>
    <row r="1353" spans="1:15" hidden="1">
      <c r="A1353" s="49" t="s">
        <v>6162</v>
      </c>
      <c r="B1353" s="49" t="s">
        <v>65</v>
      </c>
      <c r="C1353" s="49" t="s">
        <v>65</v>
      </c>
      <c r="D1353" s="49" t="s">
        <v>25</v>
      </c>
      <c r="E1353" s="49"/>
      <c r="F1353" s="49" t="s">
        <v>6175</v>
      </c>
      <c r="G1353" s="49" t="s">
        <v>8397</v>
      </c>
      <c r="H1353" s="41" t="s">
        <v>1048</v>
      </c>
      <c r="I1353" s="41" t="s">
        <v>7889</v>
      </c>
      <c r="J1353" s="42">
        <v>42167</v>
      </c>
      <c r="K1353" s="40"/>
    </row>
    <row r="1354" spans="1:15" hidden="1">
      <c r="A1354" s="49" t="s">
        <v>6162</v>
      </c>
      <c r="B1354" s="49" t="s">
        <v>65</v>
      </c>
      <c r="C1354" s="49" t="s">
        <v>65</v>
      </c>
      <c r="D1354" s="49" t="s">
        <v>25</v>
      </c>
      <c r="E1354" s="49"/>
      <c r="F1354" s="49" t="s">
        <v>6175</v>
      </c>
      <c r="G1354" s="49" t="s">
        <v>8397</v>
      </c>
      <c r="H1354" s="41" t="s">
        <v>1048</v>
      </c>
      <c r="I1354" s="41" t="s">
        <v>7890</v>
      </c>
      <c r="J1354" s="42">
        <v>42170</v>
      </c>
      <c r="K1354" s="40"/>
    </row>
    <row r="1355" spans="1:15" hidden="1">
      <c r="A1355" s="49" t="s">
        <v>6162</v>
      </c>
      <c r="B1355" s="49" t="s">
        <v>65</v>
      </c>
      <c r="C1355" s="49" t="s">
        <v>65</v>
      </c>
      <c r="D1355" s="49" t="s">
        <v>25</v>
      </c>
      <c r="E1355" s="49"/>
      <c r="F1355" s="49" t="s">
        <v>6175</v>
      </c>
      <c r="G1355" s="49" t="s">
        <v>8397</v>
      </c>
      <c r="H1355" s="41" t="s">
        <v>1048</v>
      </c>
      <c r="I1355" s="41" t="s">
        <v>7891</v>
      </c>
      <c r="J1355" s="42">
        <v>42216</v>
      </c>
      <c r="K1355" s="40"/>
    </row>
    <row r="1356" spans="1:15" hidden="1">
      <c r="A1356" s="49" t="s">
        <v>6162</v>
      </c>
      <c r="B1356" s="49" t="s">
        <v>65</v>
      </c>
      <c r="C1356" s="49" t="s">
        <v>65</v>
      </c>
      <c r="D1356" s="49" t="s">
        <v>25</v>
      </c>
      <c r="E1356" s="49"/>
      <c r="F1356" s="49" t="s">
        <v>6175</v>
      </c>
      <c r="G1356" s="49" t="s">
        <v>8397</v>
      </c>
      <c r="H1356" s="41" t="s">
        <v>1048</v>
      </c>
      <c r="I1356" s="41" t="s">
        <v>7892</v>
      </c>
      <c r="J1356" s="41"/>
      <c r="K1356" s="40"/>
    </row>
    <row r="1357" spans="1:15" hidden="1">
      <c r="A1357" s="49" t="s">
        <v>6162</v>
      </c>
      <c r="B1357" s="49" t="s">
        <v>65</v>
      </c>
      <c r="C1357" s="49" t="s">
        <v>65</v>
      </c>
      <c r="D1357" s="49" t="s">
        <v>25</v>
      </c>
      <c r="E1357" s="49"/>
      <c r="F1357" s="49" t="s">
        <v>6175</v>
      </c>
      <c r="G1357" s="49" t="s">
        <v>8397</v>
      </c>
      <c r="H1357" s="41" t="s">
        <v>1048</v>
      </c>
      <c r="I1357" s="41" t="s">
        <v>7893</v>
      </c>
      <c r="J1357" s="41"/>
      <c r="K1357" s="40"/>
    </row>
    <row r="1358" spans="1:15" hidden="1">
      <c r="A1358" s="49" t="s">
        <v>6162</v>
      </c>
      <c r="B1358" s="49" t="s">
        <v>65</v>
      </c>
      <c r="C1358" s="49" t="s">
        <v>65</v>
      </c>
      <c r="D1358" s="49" t="s">
        <v>25</v>
      </c>
      <c r="E1358" s="49"/>
      <c r="F1358" s="49" t="s">
        <v>6175</v>
      </c>
      <c r="G1358" s="49" t="s">
        <v>8397</v>
      </c>
      <c r="H1358" s="41" t="s">
        <v>1048</v>
      </c>
      <c r="I1358" s="41" t="s">
        <v>7894</v>
      </c>
      <c r="J1358" s="41"/>
      <c r="K1358" s="41"/>
      <c r="L1358" s="49"/>
      <c r="M1358" s="49"/>
      <c r="N1358" s="49"/>
      <c r="O1358" s="64"/>
    </row>
    <row r="1359" spans="1:15" hidden="1">
      <c r="A1359" s="48" t="s">
        <v>6162</v>
      </c>
      <c r="B1359" s="48" t="s">
        <v>65</v>
      </c>
      <c r="C1359" s="48" t="s">
        <v>65</v>
      </c>
      <c r="D1359" s="48" t="s">
        <v>25</v>
      </c>
      <c r="F1359" s="48" t="s">
        <v>6175</v>
      </c>
      <c r="G1359" s="48" t="s">
        <v>8397</v>
      </c>
      <c r="H1359" s="40" t="s">
        <v>7895</v>
      </c>
      <c r="I1359" s="40" t="s">
        <v>8245</v>
      </c>
      <c r="J1359" s="43">
        <f>J1352</f>
        <v>41848</v>
      </c>
      <c r="K1359" s="43">
        <f>J1359+10</f>
        <v>41858</v>
      </c>
      <c r="L1359" s="40" t="s">
        <v>7</v>
      </c>
      <c r="M1359" s="48" t="s">
        <v>7945</v>
      </c>
      <c r="N1359" s="40">
        <v>100</v>
      </c>
      <c r="O1359" s="39"/>
    </row>
    <row r="1360" spans="1:15">
      <c r="A1360" s="48" t="s">
        <v>6162</v>
      </c>
      <c r="B1360" s="48" t="s">
        <v>65</v>
      </c>
      <c r="C1360" s="48" t="s">
        <v>65</v>
      </c>
      <c r="D1360" s="48" t="s">
        <v>25</v>
      </c>
      <c r="F1360" s="48" t="s">
        <v>6175</v>
      </c>
      <c r="G1360" s="48" t="s">
        <v>8397</v>
      </c>
      <c r="H1360" s="40" t="s">
        <v>7898</v>
      </c>
      <c r="I1360" s="40" t="s">
        <v>8247</v>
      </c>
      <c r="J1360" s="43">
        <f>K1359</f>
        <v>41858</v>
      </c>
      <c r="K1360" s="43">
        <f>J1360+2</f>
        <v>41860</v>
      </c>
      <c r="L1360" s="40" t="s">
        <v>7</v>
      </c>
      <c r="M1360" s="48" t="s">
        <v>94</v>
      </c>
      <c r="N1360" s="40">
        <v>100</v>
      </c>
      <c r="O1360" s="65"/>
    </row>
    <row r="1361" spans="1:15" hidden="1">
      <c r="A1361" s="48" t="s">
        <v>6162</v>
      </c>
      <c r="B1361" s="48" t="s">
        <v>65</v>
      </c>
      <c r="C1361" s="48" t="s">
        <v>65</v>
      </c>
      <c r="D1361" s="48" t="s">
        <v>25</v>
      </c>
      <c r="F1361" s="48" t="s">
        <v>6175</v>
      </c>
      <c r="G1361" s="48" t="s">
        <v>8397</v>
      </c>
      <c r="H1361" s="40" t="s">
        <v>7901</v>
      </c>
      <c r="I1361" s="40" t="s">
        <v>7902</v>
      </c>
      <c r="J1361" s="43">
        <f>K1360</f>
        <v>41860</v>
      </c>
      <c r="K1361" s="43">
        <f>J1362</f>
        <v>42151</v>
      </c>
      <c r="L1361" s="40" t="s">
        <v>7</v>
      </c>
      <c r="M1361" s="48" t="s">
        <v>7945</v>
      </c>
      <c r="N1361" s="40">
        <v>100</v>
      </c>
      <c r="O1361" s="39"/>
    </row>
    <row r="1362" spans="1:15" hidden="1">
      <c r="A1362" s="48" t="s">
        <v>6162</v>
      </c>
      <c r="B1362" s="48" t="s">
        <v>65</v>
      </c>
      <c r="C1362" s="48" t="s">
        <v>65</v>
      </c>
      <c r="D1362" s="48" t="s">
        <v>25</v>
      </c>
      <c r="F1362" s="48" t="s">
        <v>6175</v>
      </c>
      <c r="G1362" s="48" t="s">
        <v>8397</v>
      </c>
      <c r="H1362" s="40" t="s">
        <v>7904</v>
      </c>
      <c r="I1362" s="40" t="s">
        <v>7905</v>
      </c>
      <c r="J1362" s="43">
        <f>K1362-5</f>
        <v>42151</v>
      </c>
      <c r="K1362" s="43">
        <f>J1363</f>
        <v>42156</v>
      </c>
      <c r="L1362" s="40" t="s">
        <v>7</v>
      </c>
      <c r="M1362" s="48" t="s">
        <v>7945</v>
      </c>
      <c r="N1362" s="40">
        <v>100</v>
      </c>
      <c r="O1362" s="39"/>
    </row>
    <row r="1363" spans="1:15" hidden="1">
      <c r="A1363" s="48" t="s">
        <v>6162</v>
      </c>
      <c r="B1363" s="48" t="s">
        <v>65</v>
      </c>
      <c r="C1363" s="48" t="s">
        <v>65</v>
      </c>
      <c r="D1363" s="48" t="s">
        <v>25</v>
      </c>
      <c r="F1363" s="48" t="s">
        <v>6175</v>
      </c>
      <c r="G1363" s="48" t="s">
        <v>8397</v>
      </c>
      <c r="H1363" s="40" t="s">
        <v>7904</v>
      </c>
      <c r="I1363" s="40" t="s">
        <v>8249</v>
      </c>
      <c r="J1363" s="43">
        <f>K1363-5</f>
        <v>42156</v>
      </c>
      <c r="K1363" s="43">
        <f>J1364</f>
        <v>42161</v>
      </c>
      <c r="L1363" s="40" t="s">
        <v>7</v>
      </c>
      <c r="M1363" s="48" t="s">
        <v>7945</v>
      </c>
      <c r="N1363" s="40">
        <v>100</v>
      </c>
      <c r="O1363" s="39"/>
    </row>
    <row r="1364" spans="1:15" hidden="1">
      <c r="A1364" s="48" t="s">
        <v>6162</v>
      </c>
      <c r="B1364" s="48" t="s">
        <v>65</v>
      </c>
      <c r="C1364" s="48" t="s">
        <v>65</v>
      </c>
      <c r="D1364" s="48" t="s">
        <v>25</v>
      </c>
      <c r="F1364" s="48" t="s">
        <v>6175</v>
      </c>
      <c r="G1364" s="48" t="s">
        <v>8397</v>
      </c>
      <c r="H1364" s="40" t="s">
        <v>7904</v>
      </c>
      <c r="I1364" s="40" t="s">
        <v>7907</v>
      </c>
      <c r="J1364" s="43">
        <f>K1364-5</f>
        <v>42161</v>
      </c>
      <c r="K1364" s="43">
        <f>J1365</f>
        <v>42166</v>
      </c>
      <c r="L1364" s="40" t="s">
        <v>7</v>
      </c>
      <c r="M1364" s="48" t="s">
        <v>7945</v>
      </c>
      <c r="N1364" s="40">
        <v>100</v>
      </c>
      <c r="O1364" s="39"/>
    </row>
    <row r="1365" spans="1:15" hidden="1">
      <c r="A1365" s="48" t="s">
        <v>6162</v>
      </c>
      <c r="B1365" s="48" t="s">
        <v>65</v>
      </c>
      <c r="C1365" s="48" t="s">
        <v>65</v>
      </c>
      <c r="D1365" s="48" t="s">
        <v>25</v>
      </c>
      <c r="F1365" s="48" t="s">
        <v>6175</v>
      </c>
      <c r="G1365" s="48" t="s">
        <v>8397</v>
      </c>
      <c r="H1365" s="40" t="s">
        <v>7904</v>
      </c>
      <c r="I1365" s="40" t="s">
        <v>8172</v>
      </c>
      <c r="J1365" s="43">
        <f>K1365-1</f>
        <v>42166</v>
      </c>
      <c r="K1365" s="43">
        <f>J1353</f>
        <v>42167</v>
      </c>
      <c r="L1365" s="40" t="s">
        <v>7</v>
      </c>
      <c r="M1365" s="48" t="s">
        <v>7945</v>
      </c>
      <c r="N1365" s="40">
        <v>100</v>
      </c>
      <c r="O1365" s="56" t="s">
        <v>17</v>
      </c>
    </row>
    <row r="1366" spans="1:15" hidden="1">
      <c r="A1366" s="55" t="s">
        <v>3450</v>
      </c>
      <c r="B1366" s="49" t="s">
        <v>108</v>
      </c>
      <c r="C1366" s="55" t="s">
        <v>76</v>
      </c>
      <c r="D1366" s="49" t="s">
        <v>24</v>
      </c>
      <c r="F1366" s="49" t="s">
        <v>6175</v>
      </c>
      <c r="G1366" s="49" t="s">
        <v>8206</v>
      </c>
      <c r="H1366" s="41" t="s">
        <v>1048</v>
      </c>
      <c r="I1366" s="41" t="s">
        <v>7888</v>
      </c>
      <c r="J1366" s="41"/>
      <c r="K1366" s="40"/>
      <c r="L1366" s="40"/>
      <c r="M1366" s="40"/>
      <c r="O1366" s="40"/>
    </row>
    <row r="1367" spans="1:15" hidden="1">
      <c r="A1367" s="55" t="s">
        <v>3450</v>
      </c>
      <c r="B1367" s="49" t="s">
        <v>108</v>
      </c>
      <c r="C1367" s="55" t="s">
        <v>76</v>
      </c>
      <c r="D1367" s="49" t="s">
        <v>24</v>
      </c>
      <c r="F1367" s="49" t="s">
        <v>6175</v>
      </c>
      <c r="G1367" s="49" t="s">
        <v>8206</v>
      </c>
      <c r="H1367" s="41" t="s">
        <v>1048</v>
      </c>
      <c r="I1367" s="41" t="s">
        <v>8244</v>
      </c>
      <c r="J1367" s="42">
        <v>42034</v>
      </c>
      <c r="K1367" s="41"/>
      <c r="L1367" s="41"/>
      <c r="M1367" s="41"/>
      <c r="N1367" s="49"/>
      <c r="O1367" s="41"/>
    </row>
    <row r="1368" spans="1:15" hidden="1">
      <c r="A1368" s="55" t="s">
        <v>3450</v>
      </c>
      <c r="B1368" s="49" t="s">
        <v>108</v>
      </c>
      <c r="C1368" s="55" t="s">
        <v>76</v>
      </c>
      <c r="D1368" s="49" t="s">
        <v>24</v>
      </c>
      <c r="F1368" s="49" t="s">
        <v>6175</v>
      </c>
      <c r="G1368" s="49" t="s">
        <v>8206</v>
      </c>
      <c r="H1368" s="41" t="s">
        <v>1048</v>
      </c>
      <c r="I1368" s="41" t="s">
        <v>7889</v>
      </c>
      <c r="J1368" s="42">
        <v>42156</v>
      </c>
      <c r="K1368" s="41"/>
      <c r="L1368" s="41"/>
      <c r="M1368" s="41"/>
      <c r="N1368" s="49"/>
      <c r="O1368" s="41"/>
    </row>
    <row r="1369" spans="1:15" hidden="1">
      <c r="A1369" s="55" t="s">
        <v>3450</v>
      </c>
      <c r="B1369" s="49" t="s">
        <v>108</v>
      </c>
      <c r="C1369" s="55" t="s">
        <v>76</v>
      </c>
      <c r="D1369" s="49" t="s">
        <v>24</v>
      </c>
      <c r="F1369" s="49" t="s">
        <v>6175</v>
      </c>
      <c r="G1369" s="49" t="s">
        <v>8206</v>
      </c>
      <c r="H1369" s="41" t="s">
        <v>1048</v>
      </c>
      <c r="I1369" s="41" t="s">
        <v>7890</v>
      </c>
      <c r="J1369" s="42">
        <v>42167</v>
      </c>
      <c r="K1369" s="41"/>
      <c r="L1369" s="41"/>
      <c r="M1369" s="41"/>
      <c r="N1369" s="49"/>
      <c r="O1369" s="41"/>
    </row>
    <row r="1370" spans="1:15" hidden="1">
      <c r="A1370" s="55" t="s">
        <v>3450</v>
      </c>
      <c r="B1370" s="49" t="s">
        <v>108</v>
      </c>
      <c r="C1370" s="55" t="s">
        <v>76</v>
      </c>
      <c r="D1370" s="49" t="s">
        <v>24</v>
      </c>
      <c r="F1370" s="49" t="s">
        <v>6175</v>
      </c>
      <c r="G1370" s="49" t="s">
        <v>8206</v>
      </c>
      <c r="H1370" s="41" t="s">
        <v>1048</v>
      </c>
      <c r="I1370" s="41" t="s">
        <v>7891</v>
      </c>
      <c r="J1370" s="42">
        <v>42170</v>
      </c>
      <c r="K1370" s="41"/>
      <c r="L1370" s="41"/>
      <c r="M1370" s="41"/>
      <c r="N1370" s="49"/>
      <c r="O1370" s="41"/>
    </row>
    <row r="1371" spans="1:15" hidden="1">
      <c r="A1371" s="55" t="s">
        <v>3450</v>
      </c>
      <c r="B1371" s="49" t="s">
        <v>108</v>
      </c>
      <c r="C1371" s="55" t="s">
        <v>76</v>
      </c>
      <c r="D1371" s="49" t="s">
        <v>24</v>
      </c>
      <c r="F1371" s="49" t="s">
        <v>6175</v>
      </c>
      <c r="G1371" s="49" t="s">
        <v>8206</v>
      </c>
      <c r="H1371" s="41" t="s">
        <v>1048</v>
      </c>
      <c r="I1371" s="41" t="s">
        <v>7892</v>
      </c>
      <c r="J1371" s="42"/>
      <c r="K1371" s="41"/>
      <c r="L1371" s="41"/>
      <c r="M1371" s="41"/>
      <c r="N1371" s="49"/>
      <c r="O1371" s="41"/>
    </row>
    <row r="1372" spans="1:15" hidden="1">
      <c r="A1372" s="55" t="s">
        <v>3450</v>
      </c>
      <c r="B1372" s="49" t="s">
        <v>108</v>
      </c>
      <c r="C1372" s="55" t="s">
        <v>76</v>
      </c>
      <c r="D1372" s="49" t="s">
        <v>24</v>
      </c>
      <c r="F1372" s="49" t="s">
        <v>6175</v>
      </c>
      <c r="G1372" s="49" t="s">
        <v>8206</v>
      </c>
      <c r="H1372" s="41" t="s">
        <v>1048</v>
      </c>
      <c r="I1372" s="41" t="s">
        <v>7893</v>
      </c>
      <c r="J1372" s="41"/>
      <c r="K1372" s="41"/>
      <c r="L1372" s="41"/>
      <c r="M1372" s="41"/>
      <c r="N1372" s="49"/>
      <c r="O1372" s="41"/>
    </row>
    <row r="1373" spans="1:15" hidden="1">
      <c r="A1373" s="55" t="s">
        <v>3450</v>
      </c>
      <c r="B1373" s="49" t="s">
        <v>108</v>
      </c>
      <c r="C1373" s="55" t="s">
        <v>76</v>
      </c>
      <c r="D1373" s="49" t="s">
        <v>24</v>
      </c>
      <c r="F1373" s="49" t="s">
        <v>6175</v>
      </c>
      <c r="G1373" s="49" t="s">
        <v>8206</v>
      </c>
      <c r="H1373" s="41" t="s">
        <v>1048</v>
      </c>
      <c r="I1373" s="41" t="s">
        <v>7894</v>
      </c>
      <c r="J1373" s="41"/>
      <c r="K1373" s="41"/>
      <c r="L1373" s="41"/>
      <c r="M1373" s="41"/>
      <c r="N1373" s="49"/>
      <c r="O1373" s="41"/>
    </row>
    <row r="1374" spans="1:15" hidden="1">
      <c r="A1374" s="54" t="s">
        <v>3450</v>
      </c>
      <c r="B1374" s="48" t="s">
        <v>108</v>
      </c>
      <c r="C1374" s="54" t="s">
        <v>76</v>
      </c>
      <c r="D1374" s="48" t="s">
        <v>24</v>
      </c>
      <c r="F1374" s="49" t="s">
        <v>6175</v>
      </c>
      <c r="G1374" s="48" t="s">
        <v>8206</v>
      </c>
      <c r="H1374" s="40" t="s">
        <v>7895</v>
      </c>
      <c r="I1374" s="40" t="s">
        <v>8245</v>
      </c>
      <c r="J1374" s="43">
        <f>J1367</f>
        <v>42034</v>
      </c>
      <c r="K1374" s="43">
        <f>J1374+10</f>
        <v>42044</v>
      </c>
      <c r="L1374" s="40" t="s">
        <v>8173</v>
      </c>
      <c r="M1374" s="48" t="s">
        <v>5488</v>
      </c>
      <c r="N1374" s="40">
        <v>100</v>
      </c>
      <c r="O1374" s="39" t="s">
        <v>8293</v>
      </c>
    </row>
    <row r="1375" spans="1:15">
      <c r="A1375" s="54" t="s">
        <v>3450</v>
      </c>
      <c r="B1375" s="48" t="s">
        <v>108</v>
      </c>
      <c r="C1375" s="54" t="s">
        <v>76</v>
      </c>
      <c r="D1375" s="48" t="s">
        <v>24</v>
      </c>
      <c r="F1375" s="49" t="s">
        <v>6175</v>
      </c>
      <c r="G1375" s="48" t="s">
        <v>8206</v>
      </c>
      <c r="H1375" s="40" t="s">
        <v>7898</v>
      </c>
      <c r="I1375" s="40" t="s">
        <v>8247</v>
      </c>
      <c r="J1375" s="43">
        <f>K1374</f>
        <v>42044</v>
      </c>
      <c r="K1375" s="43">
        <f>J1375+2</f>
        <v>42046</v>
      </c>
      <c r="L1375" s="40" t="s">
        <v>8173</v>
      </c>
      <c r="M1375" s="48" t="s">
        <v>149</v>
      </c>
      <c r="N1375" s="40">
        <v>100</v>
      </c>
      <c r="O1375" s="39" t="s">
        <v>8293</v>
      </c>
    </row>
    <row r="1376" spans="1:15" hidden="1">
      <c r="A1376" s="54" t="s">
        <v>3450</v>
      </c>
      <c r="B1376" s="48" t="s">
        <v>108</v>
      </c>
      <c r="C1376" s="54" t="s">
        <v>76</v>
      </c>
      <c r="D1376" s="48" t="s">
        <v>24</v>
      </c>
      <c r="F1376" s="49" t="s">
        <v>6175</v>
      </c>
      <c r="G1376" s="48" t="s">
        <v>8206</v>
      </c>
      <c r="H1376" s="40" t="s">
        <v>7901</v>
      </c>
      <c r="I1376" s="40" t="s">
        <v>7902</v>
      </c>
      <c r="J1376" s="43">
        <f>K1375</f>
        <v>42046</v>
      </c>
      <c r="K1376" s="43">
        <f>J1377</f>
        <v>-15</v>
      </c>
      <c r="L1376" s="40" t="s">
        <v>8173</v>
      </c>
      <c r="M1376" s="48" t="s">
        <v>5488</v>
      </c>
      <c r="N1376" s="40">
        <v>100</v>
      </c>
      <c r="O1376" s="39" t="s">
        <v>8293</v>
      </c>
    </row>
    <row r="1377" spans="1:15" hidden="1">
      <c r="A1377" s="54" t="s">
        <v>3450</v>
      </c>
      <c r="B1377" s="48" t="s">
        <v>108</v>
      </c>
      <c r="C1377" s="54" t="s">
        <v>76</v>
      </c>
      <c r="D1377" s="48" t="s">
        <v>24</v>
      </c>
      <c r="F1377" s="49" t="s">
        <v>6175</v>
      </c>
      <c r="G1377" s="48" t="s">
        <v>8206</v>
      </c>
      <c r="H1377" s="40" t="s">
        <v>7904</v>
      </c>
      <c r="I1377" s="40" t="s">
        <v>7905</v>
      </c>
      <c r="J1377" s="43">
        <f>K1377-5</f>
        <v>-15</v>
      </c>
      <c r="K1377" s="43">
        <f>J1378</f>
        <v>-10</v>
      </c>
      <c r="L1377" s="40" t="s">
        <v>8173</v>
      </c>
      <c r="M1377" s="48" t="s">
        <v>5488</v>
      </c>
      <c r="N1377" s="40">
        <v>100</v>
      </c>
      <c r="O1377" s="40"/>
    </row>
    <row r="1378" spans="1:15" hidden="1">
      <c r="A1378" s="54" t="s">
        <v>3450</v>
      </c>
      <c r="B1378" s="48" t="s">
        <v>108</v>
      </c>
      <c r="C1378" s="54" t="s">
        <v>76</v>
      </c>
      <c r="D1378" s="48" t="s">
        <v>24</v>
      </c>
      <c r="F1378" s="49" t="s">
        <v>6175</v>
      </c>
      <c r="G1378" s="48" t="s">
        <v>8206</v>
      </c>
      <c r="H1378" s="40" t="s">
        <v>7904</v>
      </c>
      <c r="I1378" s="40" t="s">
        <v>8249</v>
      </c>
      <c r="J1378" s="43">
        <f>K1378-5</f>
        <v>-10</v>
      </c>
      <c r="K1378" s="43">
        <f>J1379</f>
        <v>-5</v>
      </c>
      <c r="L1378" s="40" t="s">
        <v>8173</v>
      </c>
      <c r="M1378" s="48" t="s">
        <v>5488</v>
      </c>
      <c r="N1378" s="40">
        <v>100</v>
      </c>
      <c r="O1378" s="40"/>
    </row>
    <row r="1379" spans="1:15" hidden="1">
      <c r="A1379" s="54" t="s">
        <v>3450</v>
      </c>
      <c r="B1379" s="48" t="s">
        <v>108</v>
      </c>
      <c r="C1379" s="54" t="s">
        <v>76</v>
      </c>
      <c r="D1379" s="48" t="s">
        <v>24</v>
      </c>
      <c r="F1379" s="49" t="s">
        <v>6175</v>
      </c>
      <c r="G1379" s="48" t="s">
        <v>8206</v>
      </c>
      <c r="H1379" s="40" t="s">
        <v>7904</v>
      </c>
      <c r="I1379" s="40" t="s">
        <v>7907</v>
      </c>
      <c r="J1379" s="43">
        <f>K1379-5</f>
        <v>-5</v>
      </c>
      <c r="K1379" s="43">
        <f>J1380</f>
        <v>0</v>
      </c>
      <c r="L1379" s="40" t="s">
        <v>8173</v>
      </c>
      <c r="M1379" s="48" t="s">
        <v>5488</v>
      </c>
      <c r="N1379" s="40">
        <v>100</v>
      </c>
      <c r="O1379" s="40"/>
    </row>
    <row r="1380" spans="1:15" hidden="1">
      <c r="A1380" s="49" t="s">
        <v>8398</v>
      </c>
      <c r="B1380" s="49" t="s">
        <v>52</v>
      </c>
      <c r="C1380" s="49" t="s">
        <v>52</v>
      </c>
      <c r="D1380" s="47" t="s">
        <v>26</v>
      </c>
      <c r="E1380" s="49"/>
      <c r="F1380" s="49" t="s">
        <v>6175</v>
      </c>
      <c r="G1380" s="49" t="s">
        <v>8399</v>
      </c>
      <c r="H1380" s="41" t="s">
        <v>1048</v>
      </c>
      <c r="I1380" s="41" t="s">
        <v>7888</v>
      </c>
      <c r="J1380" s="41"/>
      <c r="K1380" s="40"/>
    </row>
    <row r="1381" spans="1:15" hidden="1">
      <c r="A1381" s="49" t="s">
        <v>8398</v>
      </c>
      <c r="B1381" s="49" t="s">
        <v>52</v>
      </c>
      <c r="C1381" s="49" t="s">
        <v>52</v>
      </c>
      <c r="D1381" s="47" t="s">
        <v>26</v>
      </c>
      <c r="E1381" s="49"/>
      <c r="F1381" s="49" t="s">
        <v>6175</v>
      </c>
      <c r="G1381" s="49" t="s">
        <v>8399</v>
      </c>
      <c r="H1381" s="41" t="s">
        <v>1048</v>
      </c>
      <c r="I1381" s="41" t="s">
        <v>8244</v>
      </c>
      <c r="J1381" s="42">
        <v>41749</v>
      </c>
      <c r="K1381" s="40"/>
    </row>
    <row r="1382" spans="1:15" hidden="1">
      <c r="A1382" s="49" t="s">
        <v>8398</v>
      </c>
      <c r="B1382" s="49" t="s">
        <v>52</v>
      </c>
      <c r="C1382" s="49" t="s">
        <v>52</v>
      </c>
      <c r="D1382" s="47" t="s">
        <v>26</v>
      </c>
      <c r="E1382" s="49"/>
      <c r="F1382" s="49" t="s">
        <v>6175</v>
      </c>
      <c r="G1382" s="49" t="s">
        <v>8399</v>
      </c>
      <c r="H1382" s="41" t="s">
        <v>1048</v>
      </c>
      <c r="I1382" s="41" t="s">
        <v>7889</v>
      </c>
      <c r="J1382" s="42">
        <v>42160</v>
      </c>
      <c r="K1382" s="40"/>
    </row>
    <row r="1383" spans="1:15" hidden="1">
      <c r="A1383" s="49" t="s">
        <v>8398</v>
      </c>
      <c r="B1383" s="49" t="s">
        <v>52</v>
      </c>
      <c r="C1383" s="49" t="s">
        <v>52</v>
      </c>
      <c r="D1383" s="47" t="s">
        <v>26</v>
      </c>
      <c r="E1383" s="49"/>
      <c r="F1383" s="49" t="s">
        <v>6175</v>
      </c>
      <c r="G1383" s="49" t="s">
        <v>8399</v>
      </c>
      <c r="H1383" s="41" t="s">
        <v>1048</v>
      </c>
      <c r="I1383" s="41" t="s">
        <v>7890</v>
      </c>
      <c r="J1383" s="42">
        <v>42160</v>
      </c>
      <c r="K1383" s="40"/>
    </row>
    <row r="1384" spans="1:15" hidden="1">
      <c r="A1384" s="49" t="s">
        <v>8398</v>
      </c>
      <c r="B1384" s="49" t="s">
        <v>52</v>
      </c>
      <c r="C1384" s="49" t="s">
        <v>52</v>
      </c>
      <c r="D1384" s="47" t="s">
        <v>26</v>
      </c>
      <c r="E1384" s="49"/>
      <c r="F1384" s="49" t="s">
        <v>6175</v>
      </c>
      <c r="G1384" s="49" t="s">
        <v>8399</v>
      </c>
      <c r="H1384" s="41" t="s">
        <v>1048</v>
      </c>
      <c r="I1384" s="41" t="s">
        <v>7891</v>
      </c>
      <c r="J1384" s="42">
        <v>42160</v>
      </c>
      <c r="K1384" s="40"/>
    </row>
    <row r="1385" spans="1:15" hidden="1">
      <c r="A1385" s="49" t="s">
        <v>8398</v>
      </c>
      <c r="B1385" s="49" t="s">
        <v>52</v>
      </c>
      <c r="C1385" s="49" t="s">
        <v>52</v>
      </c>
      <c r="D1385" s="47" t="s">
        <v>26</v>
      </c>
      <c r="E1385" s="49"/>
      <c r="F1385" s="49" t="s">
        <v>6175</v>
      </c>
      <c r="G1385" s="49" t="s">
        <v>8399</v>
      </c>
      <c r="H1385" s="41" t="s">
        <v>1048</v>
      </c>
      <c r="I1385" s="41" t="s">
        <v>7892</v>
      </c>
      <c r="J1385" s="41"/>
      <c r="K1385" s="40"/>
    </row>
    <row r="1386" spans="1:15" hidden="1">
      <c r="A1386" s="49" t="s">
        <v>8398</v>
      </c>
      <c r="B1386" s="49" t="s">
        <v>52</v>
      </c>
      <c r="C1386" s="49" t="s">
        <v>52</v>
      </c>
      <c r="D1386" s="47" t="s">
        <v>26</v>
      </c>
      <c r="E1386" s="49"/>
      <c r="F1386" s="49" t="s">
        <v>6175</v>
      </c>
      <c r="G1386" s="49" t="s">
        <v>8399</v>
      </c>
      <c r="H1386" s="41" t="s">
        <v>1048</v>
      </c>
      <c r="I1386" s="41" t="s">
        <v>7893</v>
      </c>
      <c r="J1386" s="41"/>
      <c r="K1386" s="40"/>
    </row>
    <row r="1387" spans="1:15" hidden="1">
      <c r="A1387" s="49" t="s">
        <v>8398</v>
      </c>
      <c r="B1387" s="49" t="s">
        <v>52</v>
      </c>
      <c r="C1387" s="49" t="s">
        <v>52</v>
      </c>
      <c r="D1387" s="47" t="s">
        <v>26</v>
      </c>
      <c r="E1387" s="49"/>
      <c r="F1387" s="49" t="s">
        <v>6175</v>
      </c>
      <c r="G1387" s="49" t="s">
        <v>8399</v>
      </c>
      <c r="H1387" s="41" t="s">
        <v>1048</v>
      </c>
      <c r="I1387" s="41" t="s">
        <v>7894</v>
      </c>
      <c r="J1387" s="41"/>
      <c r="K1387" s="41"/>
      <c r="L1387" s="49"/>
      <c r="M1387" s="49"/>
      <c r="N1387" s="49"/>
      <c r="O1387" s="64"/>
    </row>
    <row r="1388" spans="1:15" hidden="1">
      <c r="A1388" s="48" t="s">
        <v>8398</v>
      </c>
      <c r="B1388" s="48" t="s">
        <v>52</v>
      </c>
      <c r="C1388" s="48" t="s">
        <v>52</v>
      </c>
      <c r="D1388" s="47" t="s">
        <v>26</v>
      </c>
      <c r="F1388" s="49" t="s">
        <v>6175</v>
      </c>
      <c r="G1388" s="48" t="s">
        <v>8399</v>
      </c>
      <c r="H1388" s="40" t="s">
        <v>7895</v>
      </c>
      <c r="I1388" s="40" t="s">
        <v>8245</v>
      </c>
      <c r="J1388" s="43">
        <f>J1381</f>
        <v>41749</v>
      </c>
      <c r="K1388" s="43">
        <f>J1388+10</f>
        <v>41759</v>
      </c>
      <c r="L1388" s="40" t="s">
        <v>9</v>
      </c>
      <c r="M1388" s="48" t="s">
        <v>6184</v>
      </c>
      <c r="N1388" s="40">
        <v>100</v>
      </c>
      <c r="O1388" s="39" t="s">
        <v>8263</v>
      </c>
    </row>
    <row r="1389" spans="1:15">
      <c r="A1389" s="48" t="s">
        <v>8398</v>
      </c>
      <c r="B1389" s="48" t="s">
        <v>52</v>
      </c>
      <c r="C1389" s="48" t="s">
        <v>52</v>
      </c>
      <c r="D1389" s="47" t="s">
        <v>26</v>
      </c>
      <c r="F1389" s="49" t="s">
        <v>6175</v>
      </c>
      <c r="G1389" s="48" t="s">
        <v>8399</v>
      </c>
      <c r="H1389" s="40" t="s">
        <v>7898</v>
      </c>
      <c r="I1389" s="40" t="s">
        <v>8247</v>
      </c>
      <c r="J1389" s="43">
        <f>K1388</f>
        <v>41759</v>
      </c>
      <c r="K1389" s="43">
        <f>J1389+2</f>
        <v>41761</v>
      </c>
      <c r="L1389" s="40" t="s">
        <v>9</v>
      </c>
      <c r="M1389" s="48" t="s">
        <v>94</v>
      </c>
      <c r="N1389" s="40">
        <v>100</v>
      </c>
      <c r="O1389" s="65"/>
    </row>
    <row r="1390" spans="1:15" hidden="1">
      <c r="A1390" s="48" t="s">
        <v>8398</v>
      </c>
      <c r="B1390" s="48" t="s">
        <v>52</v>
      </c>
      <c r="C1390" s="48" t="s">
        <v>52</v>
      </c>
      <c r="D1390" s="47" t="s">
        <v>26</v>
      </c>
      <c r="F1390" s="49" t="s">
        <v>6175</v>
      </c>
      <c r="G1390" s="48" t="s">
        <v>8399</v>
      </c>
      <c r="H1390" s="40" t="s">
        <v>7901</v>
      </c>
      <c r="I1390" s="40" t="s">
        <v>7902</v>
      </c>
      <c r="J1390" s="43">
        <f>K1389</f>
        <v>41761</v>
      </c>
      <c r="K1390" s="43">
        <f>J1391</f>
        <v>42144</v>
      </c>
      <c r="L1390" s="40" t="s">
        <v>9</v>
      </c>
      <c r="M1390" s="48" t="s">
        <v>6305</v>
      </c>
      <c r="N1390" s="40">
        <v>100</v>
      </c>
      <c r="O1390" s="39"/>
    </row>
    <row r="1391" spans="1:15" hidden="1">
      <c r="A1391" s="48" t="s">
        <v>8398</v>
      </c>
      <c r="B1391" s="48" t="s">
        <v>52</v>
      </c>
      <c r="C1391" s="48" t="s">
        <v>52</v>
      </c>
      <c r="D1391" s="47" t="s">
        <v>26</v>
      </c>
      <c r="F1391" s="49" t="s">
        <v>6175</v>
      </c>
      <c r="G1391" s="48" t="s">
        <v>8399</v>
      </c>
      <c r="H1391" s="40" t="s">
        <v>7904</v>
      </c>
      <c r="I1391" s="40" t="s">
        <v>7905</v>
      </c>
      <c r="J1391" s="43">
        <f>K1391-5</f>
        <v>42144</v>
      </c>
      <c r="K1391" s="43">
        <f>J1392</f>
        <v>42149</v>
      </c>
      <c r="L1391" s="40" t="s">
        <v>9</v>
      </c>
      <c r="M1391" s="48" t="s">
        <v>6184</v>
      </c>
      <c r="N1391" s="40">
        <v>100</v>
      </c>
      <c r="O1391" s="39" t="s">
        <v>8400</v>
      </c>
    </row>
    <row r="1392" spans="1:15" hidden="1">
      <c r="A1392" s="48" t="s">
        <v>8398</v>
      </c>
      <c r="B1392" s="48" t="s">
        <v>52</v>
      </c>
      <c r="C1392" s="48" t="s">
        <v>52</v>
      </c>
      <c r="D1392" s="47" t="s">
        <v>26</v>
      </c>
      <c r="F1392" s="49" t="s">
        <v>6175</v>
      </c>
      <c r="G1392" s="48" t="s">
        <v>8399</v>
      </c>
      <c r="H1392" s="40" t="s">
        <v>7904</v>
      </c>
      <c r="I1392" s="40" t="s">
        <v>8249</v>
      </c>
      <c r="J1392" s="43">
        <f>K1392-5</f>
        <v>42149</v>
      </c>
      <c r="K1392" s="43">
        <f>J1393</f>
        <v>42154</v>
      </c>
      <c r="L1392" s="40" t="s">
        <v>9</v>
      </c>
      <c r="M1392" s="48" t="s">
        <v>6184</v>
      </c>
      <c r="N1392" s="40">
        <v>100</v>
      </c>
      <c r="O1392" s="39"/>
    </row>
    <row r="1393" spans="1:15" hidden="1">
      <c r="A1393" s="48" t="s">
        <v>8398</v>
      </c>
      <c r="B1393" s="48" t="s">
        <v>52</v>
      </c>
      <c r="C1393" s="48" t="s">
        <v>52</v>
      </c>
      <c r="D1393" s="47" t="s">
        <v>26</v>
      </c>
      <c r="F1393" s="49" t="s">
        <v>6175</v>
      </c>
      <c r="G1393" s="48" t="s">
        <v>8399</v>
      </c>
      <c r="H1393" s="40" t="s">
        <v>7904</v>
      </c>
      <c r="I1393" s="40" t="s">
        <v>7907</v>
      </c>
      <c r="J1393" s="43">
        <f>K1393-5</f>
        <v>42154</v>
      </c>
      <c r="K1393" s="43">
        <f>J1394</f>
        <v>42159</v>
      </c>
      <c r="L1393" s="40" t="s">
        <v>9</v>
      </c>
      <c r="M1393" s="48" t="s">
        <v>6184</v>
      </c>
      <c r="N1393" s="40">
        <v>100</v>
      </c>
      <c r="O1393" s="39"/>
    </row>
    <row r="1394" spans="1:15" hidden="1">
      <c r="A1394" s="48" t="s">
        <v>8398</v>
      </c>
      <c r="B1394" s="48" t="s">
        <v>52</v>
      </c>
      <c r="C1394" s="48" t="s">
        <v>52</v>
      </c>
      <c r="D1394" s="47" t="s">
        <v>26</v>
      </c>
      <c r="F1394" s="49" t="s">
        <v>6175</v>
      </c>
      <c r="G1394" s="48" t="s">
        <v>8399</v>
      </c>
      <c r="H1394" s="40" t="s">
        <v>7904</v>
      </c>
      <c r="I1394" s="40" t="s">
        <v>8172</v>
      </c>
      <c r="J1394" s="43">
        <f>K1394-1</f>
        <v>42159</v>
      </c>
      <c r="K1394" s="43">
        <f>J1382</f>
        <v>42160</v>
      </c>
      <c r="L1394" s="40" t="s">
        <v>9</v>
      </c>
      <c r="M1394" s="48" t="s">
        <v>6184</v>
      </c>
      <c r="N1394" s="40">
        <v>100</v>
      </c>
      <c r="O1394" s="56" t="s">
        <v>17</v>
      </c>
    </row>
    <row r="1395" spans="1:15" hidden="1">
      <c r="A1395" s="41" t="s">
        <v>8401</v>
      </c>
      <c r="B1395" s="49" t="s">
        <v>65</v>
      </c>
      <c r="C1395" s="47" t="s">
        <v>65</v>
      </c>
      <c r="D1395" s="41" t="s">
        <v>25</v>
      </c>
      <c r="E1395" s="41"/>
      <c r="F1395" s="41" t="s">
        <v>55</v>
      </c>
      <c r="G1395" s="41" t="s">
        <v>8402</v>
      </c>
      <c r="H1395" s="41" t="s">
        <v>1048</v>
      </c>
      <c r="I1395" s="41" t="s">
        <v>7888</v>
      </c>
      <c r="J1395" s="41"/>
      <c r="K1395" s="41"/>
      <c r="L1395" s="49"/>
      <c r="M1395" s="49"/>
      <c r="N1395" s="49"/>
    </row>
    <row r="1396" spans="1:15" hidden="1">
      <c r="A1396" s="41" t="s">
        <v>8401</v>
      </c>
      <c r="B1396" s="49" t="s">
        <v>65</v>
      </c>
      <c r="C1396" s="47" t="s">
        <v>65</v>
      </c>
      <c r="D1396" s="41" t="s">
        <v>25</v>
      </c>
      <c r="E1396" s="41"/>
      <c r="F1396" s="41" t="s">
        <v>55</v>
      </c>
      <c r="G1396" s="41" t="s">
        <v>8402</v>
      </c>
      <c r="H1396" s="41" t="s">
        <v>1048</v>
      </c>
      <c r="I1396" s="41" t="s">
        <v>8244</v>
      </c>
      <c r="J1396" s="42">
        <v>42079</v>
      </c>
      <c r="K1396" s="41"/>
      <c r="L1396" s="49"/>
      <c r="M1396" s="49"/>
      <c r="N1396" s="49"/>
    </row>
    <row r="1397" spans="1:15" hidden="1">
      <c r="A1397" s="41" t="s">
        <v>8401</v>
      </c>
      <c r="B1397" s="49" t="s">
        <v>65</v>
      </c>
      <c r="C1397" s="47" t="s">
        <v>65</v>
      </c>
      <c r="D1397" s="41" t="s">
        <v>25</v>
      </c>
      <c r="E1397" s="41"/>
      <c r="F1397" s="41" t="s">
        <v>55</v>
      </c>
      <c r="G1397" s="41" t="s">
        <v>8402</v>
      </c>
      <c r="H1397" s="41" t="s">
        <v>1048</v>
      </c>
      <c r="I1397" s="41" t="s">
        <v>7889</v>
      </c>
      <c r="J1397" s="59">
        <v>42160</v>
      </c>
      <c r="K1397" s="41"/>
      <c r="L1397" s="49"/>
      <c r="M1397" s="49"/>
      <c r="N1397" s="49"/>
    </row>
    <row r="1398" spans="1:15" hidden="1">
      <c r="A1398" s="41" t="s">
        <v>8401</v>
      </c>
      <c r="B1398" s="49" t="s">
        <v>65</v>
      </c>
      <c r="C1398" s="47" t="s">
        <v>65</v>
      </c>
      <c r="D1398" s="41" t="s">
        <v>25</v>
      </c>
      <c r="E1398" s="41"/>
      <c r="F1398" s="41" t="s">
        <v>55</v>
      </c>
      <c r="G1398" s="41" t="s">
        <v>8402</v>
      </c>
      <c r="H1398" s="41" t="s">
        <v>1048</v>
      </c>
      <c r="I1398" s="41" t="s">
        <v>7890</v>
      </c>
      <c r="J1398" s="59">
        <v>42160</v>
      </c>
      <c r="K1398" s="41"/>
      <c r="L1398" s="49"/>
      <c r="M1398" s="49"/>
      <c r="N1398" s="49"/>
    </row>
    <row r="1399" spans="1:15" hidden="1">
      <c r="A1399" s="41" t="s">
        <v>8401</v>
      </c>
      <c r="B1399" s="49" t="s">
        <v>65</v>
      </c>
      <c r="C1399" s="47" t="s">
        <v>65</v>
      </c>
      <c r="D1399" s="41" t="s">
        <v>25</v>
      </c>
      <c r="E1399" s="41"/>
      <c r="F1399" s="41" t="s">
        <v>55</v>
      </c>
      <c r="G1399" s="41" t="s">
        <v>8402</v>
      </c>
      <c r="H1399" s="41" t="s">
        <v>1048</v>
      </c>
      <c r="I1399" s="41" t="s">
        <v>7891</v>
      </c>
      <c r="J1399" s="42">
        <v>42198</v>
      </c>
      <c r="K1399" s="41"/>
      <c r="L1399" s="49"/>
      <c r="M1399" s="49"/>
      <c r="N1399" s="49"/>
    </row>
    <row r="1400" spans="1:15" hidden="1">
      <c r="A1400" s="41" t="s">
        <v>8401</v>
      </c>
      <c r="B1400" s="49" t="s">
        <v>65</v>
      </c>
      <c r="C1400" s="47" t="s">
        <v>65</v>
      </c>
      <c r="D1400" s="41" t="s">
        <v>25</v>
      </c>
      <c r="E1400" s="41"/>
      <c r="F1400" s="41" t="s">
        <v>55</v>
      </c>
      <c r="G1400" s="41" t="s">
        <v>8402</v>
      </c>
      <c r="H1400" s="41" t="s">
        <v>1048</v>
      </c>
      <c r="I1400" s="41" t="s">
        <v>7892</v>
      </c>
      <c r="J1400" s="42"/>
      <c r="K1400" s="41"/>
      <c r="L1400" s="49"/>
      <c r="M1400" s="49"/>
      <c r="N1400" s="49"/>
    </row>
    <row r="1401" spans="1:15" hidden="1">
      <c r="A1401" s="41" t="s">
        <v>8401</v>
      </c>
      <c r="B1401" s="49" t="s">
        <v>65</v>
      </c>
      <c r="C1401" s="47" t="s">
        <v>65</v>
      </c>
      <c r="D1401" s="41" t="s">
        <v>25</v>
      </c>
      <c r="E1401" s="41"/>
      <c r="F1401" s="41" t="s">
        <v>55</v>
      </c>
      <c r="G1401" s="41" t="s">
        <v>8402</v>
      </c>
      <c r="H1401" s="41" t="s">
        <v>1048</v>
      </c>
      <c r="I1401" s="41" t="s">
        <v>7893</v>
      </c>
      <c r="J1401" s="41"/>
      <c r="K1401" s="41"/>
      <c r="L1401" s="49"/>
      <c r="M1401" s="49"/>
      <c r="N1401" s="49"/>
    </row>
    <row r="1402" spans="1:15" hidden="1">
      <c r="A1402" s="40" t="s">
        <v>8401</v>
      </c>
      <c r="B1402" s="48" t="s">
        <v>65</v>
      </c>
      <c r="C1402" s="46" t="s">
        <v>65</v>
      </c>
      <c r="D1402" s="40" t="s">
        <v>25</v>
      </c>
      <c r="E1402" s="40"/>
      <c r="F1402" s="41" t="s">
        <v>55</v>
      </c>
      <c r="G1402" s="41" t="s">
        <v>8402</v>
      </c>
      <c r="H1402" s="41" t="s">
        <v>1048</v>
      </c>
      <c r="I1402" s="41" t="s">
        <v>7894</v>
      </c>
      <c r="J1402" s="41"/>
      <c r="K1402" s="41"/>
      <c r="L1402" s="49"/>
      <c r="M1402" s="49"/>
      <c r="N1402" s="49"/>
    </row>
    <row r="1403" spans="1:15" hidden="1">
      <c r="A1403" s="40" t="s">
        <v>8401</v>
      </c>
      <c r="B1403" s="48" t="s">
        <v>65</v>
      </c>
      <c r="C1403" s="46" t="s">
        <v>65</v>
      </c>
      <c r="D1403" s="40" t="s">
        <v>25</v>
      </c>
      <c r="E1403" s="40"/>
      <c r="F1403" s="41" t="s">
        <v>55</v>
      </c>
      <c r="G1403" s="40" t="s">
        <v>8402</v>
      </c>
      <c r="H1403" s="40" t="s">
        <v>7895</v>
      </c>
      <c r="I1403" s="40" t="s">
        <v>8245</v>
      </c>
      <c r="J1403" s="43">
        <f>J1396</f>
        <v>42079</v>
      </c>
      <c r="K1403" s="43">
        <f>J1403+30</f>
        <v>42109</v>
      </c>
      <c r="L1403" s="40" t="s">
        <v>11</v>
      </c>
      <c r="M1403" s="48" t="s">
        <v>4365</v>
      </c>
      <c r="N1403" s="40">
        <v>100</v>
      </c>
      <c r="O1403" s="56" t="s">
        <v>8403</v>
      </c>
    </row>
    <row r="1404" spans="1:15" hidden="1">
      <c r="A1404" s="40" t="s">
        <v>8401</v>
      </c>
      <c r="B1404" s="48" t="s">
        <v>65</v>
      </c>
      <c r="C1404" s="46" t="s">
        <v>65</v>
      </c>
      <c r="D1404" s="40" t="s">
        <v>25</v>
      </c>
      <c r="E1404" s="40"/>
      <c r="F1404" s="41" t="s">
        <v>55</v>
      </c>
      <c r="G1404" s="40" t="s">
        <v>8402</v>
      </c>
      <c r="H1404" s="40" t="s">
        <v>8281</v>
      </c>
      <c r="I1404" s="40" t="s">
        <v>8282</v>
      </c>
      <c r="J1404" s="43">
        <f>K1403</f>
        <v>42109</v>
      </c>
      <c r="K1404" s="43">
        <f>J1404+2</f>
        <v>42111</v>
      </c>
      <c r="L1404" s="40" t="s">
        <v>11</v>
      </c>
      <c r="M1404" s="48" t="s">
        <v>4365</v>
      </c>
      <c r="N1404" s="40">
        <v>100</v>
      </c>
    </row>
    <row r="1405" spans="1:15" ht="15.6" hidden="1">
      <c r="A1405" s="40" t="s">
        <v>8401</v>
      </c>
      <c r="B1405" s="48" t="s">
        <v>65</v>
      </c>
      <c r="C1405" s="46" t="s">
        <v>65</v>
      </c>
      <c r="D1405" s="40" t="s">
        <v>25</v>
      </c>
      <c r="E1405" s="40"/>
      <c r="F1405" s="41" t="s">
        <v>55</v>
      </c>
      <c r="G1405" s="40" t="s">
        <v>8402</v>
      </c>
      <c r="H1405" s="65" t="s">
        <v>8261</v>
      </c>
      <c r="I1405" s="40" t="s">
        <v>8262</v>
      </c>
      <c r="J1405" s="43">
        <f>K1404</f>
        <v>42111</v>
      </c>
      <c r="K1405" s="43">
        <f>J1405</f>
        <v>42111</v>
      </c>
      <c r="L1405" s="40" t="s">
        <v>11</v>
      </c>
      <c r="M1405" s="48" t="s">
        <v>4365</v>
      </c>
      <c r="N1405" s="40">
        <v>100</v>
      </c>
      <c r="O1405" s="66"/>
    </row>
    <row r="1406" spans="1:15" hidden="1">
      <c r="A1406" s="40" t="s">
        <v>8401</v>
      </c>
      <c r="B1406" s="48" t="s">
        <v>65</v>
      </c>
      <c r="C1406" s="46" t="s">
        <v>65</v>
      </c>
      <c r="D1406" s="40" t="s">
        <v>25</v>
      </c>
      <c r="E1406" s="40"/>
      <c r="F1406" s="41" t="s">
        <v>55</v>
      </c>
      <c r="G1406" s="40" t="s">
        <v>8402</v>
      </c>
      <c r="H1406" s="40" t="s">
        <v>8264</v>
      </c>
      <c r="I1406" s="40" t="s">
        <v>8265</v>
      </c>
      <c r="J1406" s="43">
        <f>K1405</f>
        <v>42111</v>
      </c>
      <c r="K1406" s="43">
        <f>J1397-21</f>
        <v>42139</v>
      </c>
      <c r="L1406" s="40" t="s">
        <v>11</v>
      </c>
      <c r="M1406" s="48" t="s">
        <v>4365</v>
      </c>
      <c r="N1406" s="40">
        <v>100</v>
      </c>
    </row>
    <row r="1407" spans="1:15" hidden="1">
      <c r="A1407" s="40" t="s">
        <v>8401</v>
      </c>
      <c r="B1407" s="48" t="s">
        <v>65</v>
      </c>
      <c r="C1407" s="46" t="s">
        <v>65</v>
      </c>
      <c r="D1407" s="40" t="s">
        <v>25</v>
      </c>
      <c r="E1407" s="40"/>
      <c r="F1407" s="41" t="s">
        <v>55</v>
      </c>
      <c r="G1407" s="40" t="s">
        <v>8402</v>
      </c>
      <c r="H1407" s="40" t="s">
        <v>8261</v>
      </c>
      <c r="I1407" s="40" t="s">
        <v>8266</v>
      </c>
      <c r="J1407" s="43">
        <f>K1406</f>
        <v>42139</v>
      </c>
      <c r="K1407" s="43">
        <f>J1407</f>
        <v>42139</v>
      </c>
      <c r="L1407" s="40" t="s">
        <v>11</v>
      </c>
      <c r="M1407" s="48" t="s">
        <v>4365</v>
      </c>
      <c r="N1407" s="40">
        <v>100</v>
      </c>
    </row>
    <row r="1408" spans="1:15" hidden="1">
      <c r="A1408" s="40" t="s">
        <v>8401</v>
      </c>
      <c r="B1408" s="48" t="s">
        <v>65</v>
      </c>
      <c r="C1408" s="46" t="s">
        <v>65</v>
      </c>
      <c r="D1408" s="48" t="s">
        <v>25</v>
      </c>
      <c r="E1408" s="40"/>
      <c r="F1408" s="41" t="s">
        <v>55</v>
      </c>
      <c r="G1408" s="40" t="s">
        <v>8402</v>
      </c>
      <c r="H1408" s="40" t="s">
        <v>7904</v>
      </c>
      <c r="I1408" s="40" t="s">
        <v>7905</v>
      </c>
      <c r="J1408" s="43">
        <f>K1406</f>
        <v>42139</v>
      </c>
      <c r="K1408" s="43">
        <f>J1408+5</f>
        <v>42144</v>
      </c>
      <c r="L1408" s="40" t="s">
        <v>11</v>
      </c>
      <c r="M1408" s="48" t="s">
        <v>4365</v>
      </c>
      <c r="N1408" s="40">
        <v>100</v>
      </c>
    </row>
    <row r="1409" spans="1:15" hidden="1">
      <c r="A1409" s="40" t="s">
        <v>8401</v>
      </c>
      <c r="B1409" s="48" t="s">
        <v>65</v>
      </c>
      <c r="C1409" s="46" t="s">
        <v>65</v>
      </c>
      <c r="D1409" s="48" t="s">
        <v>25</v>
      </c>
      <c r="F1409" s="41" t="s">
        <v>55</v>
      </c>
      <c r="G1409" s="40" t="s">
        <v>8402</v>
      </c>
      <c r="H1409" s="40" t="s">
        <v>7904</v>
      </c>
      <c r="I1409" s="40" t="s">
        <v>7906</v>
      </c>
      <c r="J1409" s="43">
        <f>K1408</f>
        <v>42144</v>
      </c>
      <c r="K1409" s="43">
        <f>J1409+5</f>
        <v>42149</v>
      </c>
      <c r="L1409" s="40" t="s">
        <v>11</v>
      </c>
      <c r="M1409" s="48" t="s">
        <v>4365</v>
      </c>
      <c r="N1409" s="40">
        <v>100</v>
      </c>
    </row>
    <row r="1410" spans="1:15" hidden="1">
      <c r="A1410" s="40" t="s">
        <v>8401</v>
      </c>
      <c r="B1410" s="48" t="s">
        <v>65</v>
      </c>
      <c r="C1410" s="46" t="s">
        <v>65</v>
      </c>
      <c r="D1410" s="48" t="s">
        <v>25</v>
      </c>
      <c r="F1410" s="41" t="s">
        <v>55</v>
      </c>
      <c r="G1410" s="40" t="s">
        <v>8402</v>
      </c>
      <c r="H1410" s="40" t="s">
        <v>7904</v>
      </c>
      <c r="I1410" s="40" t="s">
        <v>7907</v>
      </c>
      <c r="J1410" s="43">
        <f>K1409</f>
        <v>42149</v>
      </c>
      <c r="K1410" s="43">
        <f>J1410+5</f>
        <v>42154</v>
      </c>
      <c r="L1410" s="40" t="s">
        <v>11</v>
      </c>
      <c r="M1410" s="48" t="s">
        <v>4365</v>
      </c>
      <c r="N1410" s="40">
        <v>100</v>
      </c>
    </row>
    <row r="1411" spans="1:15" hidden="1">
      <c r="A1411" s="40" t="s">
        <v>8401</v>
      </c>
      <c r="B1411" s="48" t="s">
        <v>65</v>
      </c>
      <c r="C1411" s="46" t="s">
        <v>65</v>
      </c>
      <c r="D1411" s="48" t="s">
        <v>25</v>
      </c>
      <c r="F1411" s="41" t="s">
        <v>55</v>
      </c>
      <c r="G1411" s="40" t="s">
        <v>8402</v>
      </c>
      <c r="H1411" s="40" t="s">
        <v>7904</v>
      </c>
      <c r="I1411" s="40" t="s">
        <v>8172</v>
      </c>
      <c r="J1411" s="43">
        <f>K1410</f>
        <v>42154</v>
      </c>
      <c r="K1411" s="67">
        <f>J1411+1</f>
        <v>42155</v>
      </c>
      <c r="L1411" s="40" t="s">
        <v>11</v>
      </c>
      <c r="M1411" s="48" t="s">
        <v>4365</v>
      </c>
      <c r="N1411" s="40">
        <v>100</v>
      </c>
      <c r="O1411" s="56" t="s">
        <v>17</v>
      </c>
    </row>
    <row r="1412" spans="1:15" hidden="1">
      <c r="A1412" s="49" t="s">
        <v>8404</v>
      </c>
      <c r="B1412" s="49" t="s">
        <v>108</v>
      </c>
      <c r="C1412" s="47" t="s">
        <v>65</v>
      </c>
      <c r="D1412" s="49" t="s">
        <v>24</v>
      </c>
      <c r="F1412" s="41" t="s">
        <v>55</v>
      </c>
      <c r="G1412" s="49" t="s">
        <v>8405</v>
      </c>
      <c r="H1412" s="41" t="s">
        <v>1048</v>
      </c>
      <c r="I1412" s="41" t="s">
        <v>7888</v>
      </c>
      <c r="J1412" s="41"/>
      <c r="K1412" s="41"/>
    </row>
    <row r="1413" spans="1:15" hidden="1">
      <c r="A1413" s="49" t="s">
        <v>8404</v>
      </c>
      <c r="B1413" s="49" t="s">
        <v>108</v>
      </c>
      <c r="C1413" s="47" t="s">
        <v>65</v>
      </c>
      <c r="D1413" s="49" t="s">
        <v>24</v>
      </c>
      <c r="F1413" s="41" t="s">
        <v>55</v>
      </c>
      <c r="G1413" s="49" t="s">
        <v>8405</v>
      </c>
      <c r="H1413" s="41" t="s">
        <v>1048</v>
      </c>
      <c r="I1413" s="41" t="s">
        <v>8244</v>
      </c>
      <c r="J1413" s="42">
        <v>42153</v>
      </c>
      <c r="K1413" s="41"/>
    </row>
    <row r="1414" spans="1:15" hidden="1">
      <c r="A1414" s="49" t="s">
        <v>8404</v>
      </c>
      <c r="B1414" s="49" t="s">
        <v>108</v>
      </c>
      <c r="C1414" s="47" t="s">
        <v>65</v>
      </c>
      <c r="D1414" s="49" t="s">
        <v>24</v>
      </c>
      <c r="F1414" s="41" t="s">
        <v>55</v>
      </c>
      <c r="G1414" s="49" t="s">
        <v>8405</v>
      </c>
      <c r="H1414" s="41" t="s">
        <v>1048</v>
      </c>
      <c r="I1414" s="41" t="s">
        <v>7889</v>
      </c>
      <c r="J1414" s="59">
        <v>42246</v>
      </c>
      <c r="K1414" s="41"/>
    </row>
    <row r="1415" spans="1:15" hidden="1">
      <c r="A1415" s="49" t="s">
        <v>8404</v>
      </c>
      <c r="B1415" s="49" t="s">
        <v>108</v>
      </c>
      <c r="C1415" s="47" t="s">
        <v>65</v>
      </c>
      <c r="D1415" s="49" t="s">
        <v>24</v>
      </c>
      <c r="F1415" s="41" t="s">
        <v>55</v>
      </c>
      <c r="G1415" s="49" t="s">
        <v>8405</v>
      </c>
      <c r="H1415" s="41" t="s">
        <v>1048</v>
      </c>
      <c r="I1415" s="41" t="s">
        <v>7890</v>
      </c>
      <c r="J1415" s="59"/>
      <c r="K1415" s="41"/>
    </row>
    <row r="1416" spans="1:15" hidden="1">
      <c r="A1416" s="49" t="s">
        <v>8404</v>
      </c>
      <c r="B1416" s="49" t="s">
        <v>108</v>
      </c>
      <c r="C1416" s="47" t="s">
        <v>65</v>
      </c>
      <c r="D1416" s="49" t="s">
        <v>24</v>
      </c>
      <c r="F1416" s="41" t="s">
        <v>55</v>
      </c>
      <c r="G1416" s="49" t="s">
        <v>8405</v>
      </c>
      <c r="H1416" s="41" t="s">
        <v>1048</v>
      </c>
      <c r="I1416" s="41" t="s">
        <v>7891</v>
      </c>
      <c r="J1416" s="42"/>
      <c r="K1416" s="41"/>
    </row>
    <row r="1417" spans="1:15" hidden="1">
      <c r="A1417" s="49" t="s">
        <v>8404</v>
      </c>
      <c r="B1417" s="49" t="s">
        <v>108</v>
      </c>
      <c r="C1417" s="47" t="s">
        <v>65</v>
      </c>
      <c r="D1417" s="49" t="s">
        <v>24</v>
      </c>
      <c r="F1417" s="41" t="s">
        <v>55</v>
      </c>
      <c r="G1417" s="49" t="s">
        <v>8405</v>
      </c>
      <c r="H1417" s="41" t="s">
        <v>1048</v>
      </c>
      <c r="I1417" s="41" t="s">
        <v>7892</v>
      </c>
      <c r="J1417" s="42"/>
      <c r="K1417" s="41"/>
    </row>
    <row r="1418" spans="1:15" hidden="1">
      <c r="A1418" s="49" t="s">
        <v>8404</v>
      </c>
      <c r="B1418" s="49" t="s">
        <v>108</v>
      </c>
      <c r="C1418" s="47" t="s">
        <v>65</v>
      </c>
      <c r="D1418" s="49" t="s">
        <v>24</v>
      </c>
      <c r="F1418" s="41" t="s">
        <v>55</v>
      </c>
      <c r="G1418" s="49" t="s">
        <v>8405</v>
      </c>
      <c r="H1418" s="41" t="s">
        <v>1048</v>
      </c>
      <c r="I1418" s="41" t="s">
        <v>7893</v>
      </c>
      <c r="J1418" s="41"/>
      <c r="K1418" s="41"/>
    </row>
    <row r="1419" spans="1:15" hidden="1">
      <c r="A1419" s="49" t="s">
        <v>8404</v>
      </c>
      <c r="B1419" s="49" t="s">
        <v>108</v>
      </c>
      <c r="C1419" s="47" t="s">
        <v>65</v>
      </c>
      <c r="D1419" s="49" t="s">
        <v>24</v>
      </c>
      <c r="F1419" s="41" t="s">
        <v>55</v>
      </c>
      <c r="G1419" s="49" t="s">
        <v>8405</v>
      </c>
      <c r="H1419" s="41" t="s">
        <v>1048</v>
      </c>
      <c r="I1419" s="41" t="s">
        <v>7894</v>
      </c>
      <c r="J1419" s="41"/>
      <c r="K1419" s="41"/>
    </row>
    <row r="1420" spans="1:15" ht="26.45" hidden="1">
      <c r="A1420" s="48" t="s">
        <v>8404</v>
      </c>
      <c r="B1420" s="48" t="s">
        <v>108</v>
      </c>
      <c r="C1420" s="46" t="s">
        <v>65</v>
      </c>
      <c r="D1420" s="48" t="s">
        <v>24</v>
      </c>
      <c r="F1420" s="41" t="s">
        <v>55</v>
      </c>
      <c r="G1420" s="48" t="s">
        <v>8405</v>
      </c>
      <c r="H1420" s="40" t="s">
        <v>7895</v>
      </c>
      <c r="I1420" s="40" t="s">
        <v>8245</v>
      </c>
      <c r="J1420" s="43">
        <f>J1413</f>
        <v>42153</v>
      </c>
      <c r="K1420" s="43">
        <f>J1420+30</f>
        <v>42183</v>
      </c>
      <c r="L1420" s="40" t="s">
        <v>7</v>
      </c>
      <c r="M1420" s="48" t="s">
        <v>94</v>
      </c>
      <c r="N1420" s="40">
        <v>100</v>
      </c>
      <c r="O1420" s="39" t="s">
        <v>8406</v>
      </c>
    </row>
    <row r="1421" spans="1:15" hidden="1">
      <c r="A1421" s="48" t="s">
        <v>8404</v>
      </c>
      <c r="B1421" s="48" t="s">
        <v>108</v>
      </c>
      <c r="C1421" s="46" t="s">
        <v>65</v>
      </c>
      <c r="D1421" s="48" t="s">
        <v>24</v>
      </c>
      <c r="F1421" s="41" t="s">
        <v>55</v>
      </c>
      <c r="G1421" s="48" t="s">
        <v>8405</v>
      </c>
      <c r="H1421" s="40" t="s">
        <v>8281</v>
      </c>
      <c r="I1421" s="40" t="s">
        <v>8282</v>
      </c>
      <c r="J1421" s="43">
        <f>K1420</f>
        <v>42183</v>
      </c>
      <c r="K1421" s="43">
        <f>J1421+2</f>
        <v>42185</v>
      </c>
      <c r="L1421" s="40" t="s">
        <v>7</v>
      </c>
      <c r="M1421" s="48" t="s">
        <v>94</v>
      </c>
      <c r="N1421" s="40">
        <v>100</v>
      </c>
      <c r="O1421" s="39"/>
    </row>
    <row r="1422" spans="1:15" hidden="1">
      <c r="A1422" s="48" t="s">
        <v>8404</v>
      </c>
      <c r="B1422" s="48" t="s">
        <v>108</v>
      </c>
      <c r="C1422" s="46" t="s">
        <v>65</v>
      </c>
      <c r="D1422" s="48" t="s">
        <v>24</v>
      </c>
      <c r="F1422" s="41" t="s">
        <v>55</v>
      </c>
      <c r="G1422" s="48" t="s">
        <v>8405</v>
      </c>
      <c r="H1422" s="65" t="s">
        <v>8261</v>
      </c>
      <c r="I1422" s="40" t="s">
        <v>8262</v>
      </c>
      <c r="J1422" s="43">
        <f>K1421</f>
        <v>42185</v>
      </c>
      <c r="K1422" s="43">
        <f>J1422</f>
        <v>42185</v>
      </c>
      <c r="L1422" s="40" t="s">
        <v>7</v>
      </c>
      <c r="M1422" s="48" t="s">
        <v>94</v>
      </c>
      <c r="N1422" s="40">
        <v>100</v>
      </c>
      <c r="O1422" s="39"/>
    </row>
    <row r="1423" spans="1:15" hidden="1">
      <c r="A1423" s="48" t="s">
        <v>8404</v>
      </c>
      <c r="B1423" s="48" t="s">
        <v>108</v>
      </c>
      <c r="C1423" s="46" t="s">
        <v>65</v>
      </c>
      <c r="D1423" s="48" t="s">
        <v>24</v>
      </c>
      <c r="F1423" s="41" t="s">
        <v>55</v>
      </c>
      <c r="G1423" s="48" t="s">
        <v>8405</v>
      </c>
      <c r="H1423" s="40" t="s">
        <v>8264</v>
      </c>
      <c r="I1423" s="40" t="s">
        <v>8265</v>
      </c>
      <c r="J1423" s="43">
        <f>K1422</f>
        <v>42185</v>
      </c>
      <c r="K1423" s="43">
        <f>J1414-21</f>
        <v>42225</v>
      </c>
      <c r="L1423" s="40" t="s">
        <v>7</v>
      </c>
      <c r="M1423" s="48" t="s">
        <v>94</v>
      </c>
      <c r="N1423" s="40">
        <v>100</v>
      </c>
      <c r="O1423" s="39"/>
    </row>
    <row r="1424" spans="1:15" hidden="1">
      <c r="A1424" s="48" t="s">
        <v>8404</v>
      </c>
      <c r="B1424" s="48" t="s">
        <v>108</v>
      </c>
      <c r="C1424" s="46" t="s">
        <v>65</v>
      </c>
      <c r="D1424" s="48" t="s">
        <v>24</v>
      </c>
      <c r="F1424" s="41" t="s">
        <v>55</v>
      </c>
      <c r="G1424" s="48" t="s">
        <v>8405</v>
      </c>
      <c r="H1424" s="40" t="s">
        <v>8261</v>
      </c>
      <c r="I1424" s="40" t="s">
        <v>8266</v>
      </c>
      <c r="J1424" s="43">
        <f>K1423</f>
        <v>42225</v>
      </c>
      <c r="K1424" s="43">
        <f>J1424</f>
        <v>42225</v>
      </c>
      <c r="L1424" s="40" t="s">
        <v>7</v>
      </c>
      <c r="M1424" s="48" t="s">
        <v>94</v>
      </c>
      <c r="N1424" s="40">
        <v>100</v>
      </c>
      <c r="O1424" s="39"/>
    </row>
    <row r="1425" spans="1:15" hidden="1">
      <c r="A1425" s="48" t="s">
        <v>8404</v>
      </c>
      <c r="B1425" s="48" t="s">
        <v>108</v>
      </c>
      <c r="C1425" s="46" t="s">
        <v>65</v>
      </c>
      <c r="D1425" s="48" t="s">
        <v>24</v>
      </c>
      <c r="F1425" s="41" t="s">
        <v>55</v>
      </c>
      <c r="G1425" s="48" t="s">
        <v>8405</v>
      </c>
      <c r="H1425" s="40" t="s">
        <v>7904</v>
      </c>
      <c r="I1425" s="40" t="s">
        <v>7905</v>
      </c>
      <c r="J1425" s="43">
        <f>K1423</f>
        <v>42225</v>
      </c>
      <c r="K1425" s="43">
        <f>J1425+5</f>
        <v>42230</v>
      </c>
      <c r="L1425" s="40" t="s">
        <v>7</v>
      </c>
      <c r="M1425" s="48" t="s">
        <v>94</v>
      </c>
      <c r="N1425" s="40">
        <v>100</v>
      </c>
      <c r="O1425" s="39"/>
    </row>
    <row r="1426" spans="1:15" hidden="1">
      <c r="A1426" s="48" t="s">
        <v>8404</v>
      </c>
      <c r="B1426" s="48" t="s">
        <v>108</v>
      </c>
      <c r="C1426" s="46" t="s">
        <v>65</v>
      </c>
      <c r="D1426" s="48" t="s">
        <v>24</v>
      </c>
      <c r="F1426" s="41" t="s">
        <v>55</v>
      </c>
      <c r="G1426" s="48" t="s">
        <v>8405</v>
      </c>
      <c r="H1426" s="40" t="s">
        <v>7904</v>
      </c>
      <c r="I1426" s="40" t="s">
        <v>7906</v>
      </c>
      <c r="J1426" s="43">
        <f>K1425</f>
        <v>42230</v>
      </c>
      <c r="K1426" s="43">
        <f>J1426+5</f>
        <v>42235</v>
      </c>
      <c r="L1426" s="40" t="s">
        <v>7</v>
      </c>
      <c r="M1426" s="48" t="s">
        <v>94</v>
      </c>
      <c r="N1426" s="40">
        <v>100</v>
      </c>
      <c r="O1426" s="39"/>
    </row>
    <row r="1427" spans="1:15" hidden="1">
      <c r="A1427" s="48" t="s">
        <v>8404</v>
      </c>
      <c r="B1427" s="48" t="s">
        <v>108</v>
      </c>
      <c r="C1427" s="46" t="s">
        <v>65</v>
      </c>
      <c r="D1427" s="48" t="s">
        <v>24</v>
      </c>
      <c r="F1427" s="41" t="s">
        <v>55</v>
      </c>
      <c r="G1427" s="48" t="s">
        <v>8405</v>
      </c>
      <c r="H1427" s="40" t="s">
        <v>7904</v>
      </c>
      <c r="I1427" s="40" t="s">
        <v>7907</v>
      </c>
      <c r="J1427" s="43">
        <f>K1426</f>
        <v>42235</v>
      </c>
      <c r="K1427" s="43">
        <f>J1427+5</f>
        <v>42240</v>
      </c>
      <c r="L1427" s="40" t="s">
        <v>7</v>
      </c>
      <c r="M1427" s="48" t="s">
        <v>94</v>
      </c>
      <c r="N1427" s="40">
        <v>100</v>
      </c>
    </row>
    <row r="1428" spans="1:15" hidden="1">
      <c r="A1428" s="48" t="s">
        <v>8404</v>
      </c>
      <c r="B1428" s="48" t="s">
        <v>108</v>
      </c>
      <c r="C1428" s="46" t="s">
        <v>65</v>
      </c>
      <c r="D1428" s="48" t="s">
        <v>24</v>
      </c>
      <c r="F1428" s="41" t="s">
        <v>55</v>
      </c>
      <c r="G1428" s="48" t="s">
        <v>8405</v>
      </c>
      <c r="H1428" s="40" t="s">
        <v>7904</v>
      </c>
      <c r="I1428" s="40" t="s">
        <v>8172</v>
      </c>
      <c r="J1428" s="43">
        <f>K1427</f>
        <v>42240</v>
      </c>
      <c r="K1428" s="67">
        <f>J1428+1</f>
        <v>42241</v>
      </c>
      <c r="L1428" s="40" t="s">
        <v>7</v>
      </c>
      <c r="M1428" s="48" t="s">
        <v>94</v>
      </c>
      <c r="N1428" s="40">
        <v>100</v>
      </c>
      <c r="O1428" s="56" t="s">
        <v>17</v>
      </c>
    </row>
    <row r="1429" spans="1:15" hidden="1">
      <c r="A1429" s="49" t="s">
        <v>8407</v>
      </c>
      <c r="B1429" s="49" t="s">
        <v>65</v>
      </c>
      <c r="C1429" s="49" t="s">
        <v>65</v>
      </c>
      <c r="D1429" s="49" t="s">
        <v>25</v>
      </c>
      <c r="F1429" s="49" t="s">
        <v>6175</v>
      </c>
      <c r="G1429" s="49" t="s">
        <v>8408</v>
      </c>
      <c r="H1429" s="41" t="s">
        <v>1048</v>
      </c>
      <c r="I1429" s="41" t="s">
        <v>7888</v>
      </c>
      <c r="J1429" s="41"/>
      <c r="K1429" s="40"/>
      <c r="L1429" s="49"/>
      <c r="M1429" s="49"/>
      <c r="N1429" s="49"/>
    </row>
    <row r="1430" spans="1:15" hidden="1">
      <c r="A1430" s="49" t="s">
        <v>8407</v>
      </c>
      <c r="B1430" s="49" t="s">
        <v>65</v>
      </c>
      <c r="C1430" s="49" t="s">
        <v>65</v>
      </c>
      <c r="D1430" s="49" t="s">
        <v>25</v>
      </c>
      <c r="F1430" s="49" t="s">
        <v>6175</v>
      </c>
      <c r="G1430" s="49" t="s">
        <v>8408</v>
      </c>
      <c r="H1430" s="41" t="s">
        <v>1048</v>
      </c>
      <c r="I1430" s="41" t="s">
        <v>8244</v>
      </c>
      <c r="J1430" s="42">
        <v>42107</v>
      </c>
      <c r="K1430" s="40"/>
      <c r="L1430" s="49"/>
      <c r="M1430" s="49"/>
      <c r="N1430" s="49"/>
    </row>
    <row r="1431" spans="1:15" hidden="1">
      <c r="A1431" s="49" t="s">
        <v>8407</v>
      </c>
      <c r="B1431" s="49" t="s">
        <v>65</v>
      </c>
      <c r="C1431" s="49" t="s">
        <v>65</v>
      </c>
      <c r="D1431" s="49" t="s">
        <v>25</v>
      </c>
      <c r="F1431" s="49" t="s">
        <v>6175</v>
      </c>
      <c r="G1431" s="49" t="s">
        <v>8408</v>
      </c>
      <c r="H1431" s="41" t="s">
        <v>1048</v>
      </c>
      <c r="I1431" s="41" t="s">
        <v>7889</v>
      </c>
      <c r="J1431" s="42">
        <v>42167</v>
      </c>
      <c r="K1431" s="40"/>
      <c r="L1431" s="49"/>
      <c r="M1431" s="49"/>
      <c r="N1431" s="49"/>
    </row>
    <row r="1432" spans="1:15" hidden="1">
      <c r="A1432" s="49" t="s">
        <v>8407</v>
      </c>
      <c r="B1432" s="49" t="s">
        <v>65</v>
      </c>
      <c r="C1432" s="49" t="s">
        <v>65</v>
      </c>
      <c r="D1432" s="49" t="s">
        <v>25</v>
      </c>
      <c r="F1432" s="49" t="s">
        <v>6175</v>
      </c>
      <c r="G1432" s="49" t="s">
        <v>8408</v>
      </c>
      <c r="H1432" s="41" t="s">
        <v>1048</v>
      </c>
      <c r="I1432" s="41" t="s">
        <v>7890</v>
      </c>
      <c r="J1432" s="42">
        <v>42180</v>
      </c>
      <c r="K1432" s="40"/>
      <c r="L1432" s="49"/>
      <c r="M1432" s="49"/>
      <c r="N1432" s="49"/>
    </row>
    <row r="1433" spans="1:15" hidden="1">
      <c r="A1433" s="49" t="s">
        <v>8407</v>
      </c>
      <c r="B1433" s="49" t="s">
        <v>65</v>
      </c>
      <c r="C1433" s="49" t="s">
        <v>65</v>
      </c>
      <c r="D1433" s="49" t="s">
        <v>25</v>
      </c>
      <c r="F1433" s="49" t="s">
        <v>6175</v>
      </c>
      <c r="G1433" s="49" t="s">
        <v>8408</v>
      </c>
      <c r="H1433" s="41" t="s">
        <v>1048</v>
      </c>
      <c r="I1433" s="41" t="s">
        <v>7891</v>
      </c>
      <c r="J1433" s="42">
        <v>42187</v>
      </c>
      <c r="K1433" s="40"/>
      <c r="L1433" s="49"/>
      <c r="M1433" s="49"/>
      <c r="N1433" s="49"/>
    </row>
    <row r="1434" spans="1:15" hidden="1">
      <c r="A1434" s="49" t="s">
        <v>8407</v>
      </c>
      <c r="B1434" s="49" t="s">
        <v>65</v>
      </c>
      <c r="C1434" s="49" t="s">
        <v>65</v>
      </c>
      <c r="D1434" s="49" t="s">
        <v>25</v>
      </c>
      <c r="F1434" s="49" t="s">
        <v>6175</v>
      </c>
      <c r="G1434" s="49" t="s">
        <v>8408</v>
      </c>
      <c r="H1434" s="41" t="s">
        <v>1048</v>
      </c>
      <c r="I1434" s="41" t="s">
        <v>7892</v>
      </c>
      <c r="J1434" s="41"/>
      <c r="K1434" s="40"/>
      <c r="L1434" s="49"/>
      <c r="M1434" s="49"/>
      <c r="N1434" s="49"/>
    </row>
    <row r="1435" spans="1:15" hidden="1">
      <c r="A1435" s="49" t="s">
        <v>8407</v>
      </c>
      <c r="B1435" s="49" t="s">
        <v>65</v>
      </c>
      <c r="C1435" s="49" t="s">
        <v>65</v>
      </c>
      <c r="D1435" s="49" t="s">
        <v>25</v>
      </c>
      <c r="F1435" s="49" t="s">
        <v>6175</v>
      </c>
      <c r="G1435" s="49" t="s">
        <v>8408</v>
      </c>
      <c r="H1435" s="41" t="s">
        <v>1048</v>
      </c>
      <c r="I1435" s="41" t="s">
        <v>7893</v>
      </c>
      <c r="J1435" s="41"/>
      <c r="K1435" s="40"/>
      <c r="L1435" s="49"/>
      <c r="M1435" s="49"/>
      <c r="N1435" s="49"/>
    </row>
    <row r="1436" spans="1:15" hidden="1">
      <c r="A1436" s="49" t="s">
        <v>8407</v>
      </c>
      <c r="B1436" s="49" t="s">
        <v>65</v>
      </c>
      <c r="C1436" s="49" t="s">
        <v>65</v>
      </c>
      <c r="D1436" s="49" t="s">
        <v>25</v>
      </c>
      <c r="F1436" s="49" t="s">
        <v>6175</v>
      </c>
      <c r="G1436" s="49" t="s">
        <v>8408</v>
      </c>
      <c r="H1436" s="41" t="s">
        <v>1048</v>
      </c>
      <c r="I1436" s="41" t="s">
        <v>7894</v>
      </c>
      <c r="J1436" s="41"/>
      <c r="K1436" s="41"/>
      <c r="L1436" s="49"/>
      <c r="M1436" s="49"/>
      <c r="N1436" s="49"/>
    </row>
    <row r="1437" spans="1:15" hidden="1">
      <c r="A1437" s="48" t="s">
        <v>8407</v>
      </c>
      <c r="B1437" s="48" t="s">
        <v>65</v>
      </c>
      <c r="C1437" s="48" t="s">
        <v>65</v>
      </c>
      <c r="D1437" s="49" t="s">
        <v>25</v>
      </c>
      <c r="F1437" s="49" t="s">
        <v>6175</v>
      </c>
      <c r="G1437" s="48" t="s">
        <v>8408</v>
      </c>
      <c r="H1437" s="40" t="s">
        <v>7895</v>
      </c>
      <c r="I1437" s="40" t="s">
        <v>8245</v>
      </c>
      <c r="J1437" s="43">
        <f>J1430</f>
        <v>42107</v>
      </c>
      <c r="K1437" s="43">
        <f>J1437+10</f>
        <v>42117</v>
      </c>
      <c r="L1437" s="40" t="s">
        <v>11</v>
      </c>
      <c r="M1437" s="48" t="s">
        <v>12</v>
      </c>
      <c r="N1437" s="40">
        <v>100</v>
      </c>
    </row>
    <row r="1438" spans="1:15">
      <c r="A1438" s="48" t="s">
        <v>8407</v>
      </c>
      <c r="B1438" s="48" t="s">
        <v>65</v>
      </c>
      <c r="C1438" s="48" t="s">
        <v>65</v>
      </c>
      <c r="D1438" s="49" t="s">
        <v>25</v>
      </c>
      <c r="F1438" s="49" t="s">
        <v>6175</v>
      </c>
      <c r="G1438" s="48" t="s">
        <v>8408</v>
      </c>
      <c r="H1438" s="40" t="s">
        <v>7898</v>
      </c>
      <c r="I1438" s="40" t="s">
        <v>8247</v>
      </c>
      <c r="J1438" s="43">
        <f>K1437</f>
        <v>42117</v>
      </c>
      <c r="K1438" s="43">
        <f>J1438+2</f>
        <v>42119</v>
      </c>
      <c r="L1438" s="40" t="s">
        <v>11</v>
      </c>
      <c r="M1438" s="40" t="s">
        <v>12</v>
      </c>
      <c r="N1438" s="40">
        <v>100</v>
      </c>
    </row>
    <row r="1439" spans="1:15" hidden="1">
      <c r="A1439" s="48" t="s">
        <v>8407</v>
      </c>
      <c r="B1439" s="48" t="s">
        <v>65</v>
      </c>
      <c r="C1439" s="48" t="s">
        <v>65</v>
      </c>
      <c r="D1439" s="49" t="s">
        <v>25</v>
      </c>
      <c r="F1439" s="49" t="s">
        <v>6175</v>
      </c>
      <c r="G1439" s="48" t="s">
        <v>8408</v>
      </c>
      <c r="H1439" s="40" t="s">
        <v>7901</v>
      </c>
      <c r="I1439" s="40" t="s">
        <v>7902</v>
      </c>
      <c r="J1439" s="43">
        <f>K1438</f>
        <v>42119</v>
      </c>
      <c r="K1439" s="43">
        <f>J1440</f>
        <v>42151</v>
      </c>
      <c r="L1439" s="40" t="s">
        <v>11</v>
      </c>
      <c r="M1439" s="40" t="s">
        <v>12</v>
      </c>
      <c r="N1439" s="40">
        <v>100</v>
      </c>
    </row>
    <row r="1440" spans="1:15" hidden="1">
      <c r="A1440" s="48" t="s">
        <v>8407</v>
      </c>
      <c r="B1440" s="48" t="s">
        <v>65</v>
      </c>
      <c r="C1440" s="48" t="s">
        <v>65</v>
      </c>
      <c r="D1440" s="49" t="s">
        <v>25</v>
      </c>
      <c r="F1440" s="49" t="s">
        <v>6175</v>
      </c>
      <c r="G1440" s="48" t="s">
        <v>8408</v>
      </c>
      <c r="H1440" s="40" t="s">
        <v>7904</v>
      </c>
      <c r="I1440" s="40" t="s">
        <v>7905</v>
      </c>
      <c r="J1440" s="43">
        <f>K1440-5</f>
        <v>42151</v>
      </c>
      <c r="K1440" s="43">
        <f>J1441</f>
        <v>42156</v>
      </c>
      <c r="L1440" s="40" t="s">
        <v>11</v>
      </c>
      <c r="M1440" s="48" t="s">
        <v>12</v>
      </c>
      <c r="N1440" s="40">
        <v>100</v>
      </c>
    </row>
    <row r="1441" spans="1:15" hidden="1">
      <c r="A1441" s="48" t="s">
        <v>8407</v>
      </c>
      <c r="B1441" s="48" t="s">
        <v>65</v>
      </c>
      <c r="C1441" s="48" t="s">
        <v>65</v>
      </c>
      <c r="D1441" s="49" t="s">
        <v>25</v>
      </c>
      <c r="F1441" s="49" t="s">
        <v>6175</v>
      </c>
      <c r="G1441" s="48" t="s">
        <v>8408</v>
      </c>
      <c r="H1441" s="40" t="s">
        <v>7904</v>
      </c>
      <c r="I1441" s="40" t="s">
        <v>8249</v>
      </c>
      <c r="J1441" s="43">
        <f>K1441-5</f>
        <v>42156</v>
      </c>
      <c r="K1441" s="43">
        <f>J1442</f>
        <v>42161</v>
      </c>
      <c r="L1441" s="40" t="s">
        <v>11</v>
      </c>
      <c r="M1441" s="40" t="s">
        <v>12</v>
      </c>
      <c r="N1441" s="40">
        <v>100</v>
      </c>
    </row>
    <row r="1442" spans="1:15" hidden="1">
      <c r="A1442" s="48" t="s">
        <v>8407</v>
      </c>
      <c r="B1442" s="48" t="s">
        <v>65</v>
      </c>
      <c r="C1442" s="48" t="s">
        <v>65</v>
      </c>
      <c r="D1442" s="49" t="s">
        <v>25</v>
      </c>
      <c r="F1442" s="49" t="s">
        <v>6175</v>
      </c>
      <c r="G1442" s="48" t="s">
        <v>8408</v>
      </c>
      <c r="H1442" s="40" t="s">
        <v>7904</v>
      </c>
      <c r="I1442" s="40" t="s">
        <v>7907</v>
      </c>
      <c r="J1442" s="43">
        <f>K1442-5</f>
        <v>42161</v>
      </c>
      <c r="K1442" s="43">
        <f>J1443</f>
        <v>42166</v>
      </c>
      <c r="L1442" s="40" t="s">
        <v>11</v>
      </c>
      <c r="M1442" s="48" t="s">
        <v>12</v>
      </c>
      <c r="N1442" s="40">
        <v>100</v>
      </c>
    </row>
    <row r="1443" spans="1:15" hidden="1">
      <c r="A1443" s="48" t="s">
        <v>8407</v>
      </c>
      <c r="B1443" s="48" t="s">
        <v>65</v>
      </c>
      <c r="C1443" s="48" t="s">
        <v>65</v>
      </c>
      <c r="D1443" s="49" t="s">
        <v>25</v>
      </c>
      <c r="F1443" s="49" t="s">
        <v>6175</v>
      </c>
      <c r="G1443" s="48" t="s">
        <v>8408</v>
      </c>
      <c r="H1443" s="40" t="s">
        <v>7904</v>
      </c>
      <c r="I1443" s="40" t="s">
        <v>8172</v>
      </c>
      <c r="J1443" s="43">
        <f>K1443-1</f>
        <v>42166</v>
      </c>
      <c r="K1443" s="43">
        <f>J1431</f>
        <v>42167</v>
      </c>
      <c r="L1443" s="40" t="s">
        <v>11</v>
      </c>
      <c r="M1443" s="48" t="s">
        <v>12</v>
      </c>
      <c r="N1443" s="40">
        <v>100</v>
      </c>
      <c r="O1443" s="56" t="s">
        <v>17</v>
      </c>
    </row>
    <row r="1444" spans="1:15" hidden="1">
      <c r="A1444" s="49" t="s">
        <v>5847</v>
      </c>
      <c r="B1444" s="49" t="s">
        <v>65</v>
      </c>
      <c r="C1444" s="49" t="s">
        <v>65</v>
      </c>
      <c r="D1444" s="49" t="s">
        <v>25</v>
      </c>
      <c r="F1444" s="49" t="s">
        <v>6175</v>
      </c>
      <c r="G1444" s="49" t="s">
        <v>8409</v>
      </c>
      <c r="H1444" s="41" t="s">
        <v>1048</v>
      </c>
      <c r="I1444" s="41" t="s">
        <v>7888</v>
      </c>
      <c r="J1444" s="41"/>
      <c r="K1444" s="40"/>
      <c r="L1444" s="49"/>
      <c r="M1444" s="49"/>
      <c r="N1444" s="49"/>
    </row>
    <row r="1445" spans="1:15" hidden="1">
      <c r="A1445" s="49" t="s">
        <v>5847</v>
      </c>
      <c r="B1445" s="49" t="s">
        <v>65</v>
      </c>
      <c r="C1445" s="49" t="s">
        <v>65</v>
      </c>
      <c r="D1445" s="49" t="s">
        <v>25</v>
      </c>
      <c r="F1445" s="49" t="s">
        <v>6175</v>
      </c>
      <c r="G1445" s="49" t="s">
        <v>8409</v>
      </c>
      <c r="H1445" s="41" t="s">
        <v>1048</v>
      </c>
      <c r="I1445" s="41" t="s">
        <v>8244</v>
      </c>
      <c r="J1445" s="42">
        <v>42121</v>
      </c>
      <c r="K1445" s="40"/>
      <c r="L1445" s="49"/>
      <c r="M1445" s="49"/>
      <c r="N1445" s="49"/>
    </row>
    <row r="1446" spans="1:15" hidden="1">
      <c r="A1446" s="49" t="s">
        <v>5847</v>
      </c>
      <c r="B1446" s="49" t="s">
        <v>65</v>
      </c>
      <c r="C1446" s="49" t="s">
        <v>65</v>
      </c>
      <c r="D1446" s="49" t="s">
        <v>25</v>
      </c>
      <c r="F1446" s="49" t="s">
        <v>6175</v>
      </c>
      <c r="G1446" s="49" t="s">
        <v>8409</v>
      </c>
      <c r="H1446" s="41" t="s">
        <v>1048</v>
      </c>
      <c r="I1446" s="41" t="s">
        <v>7889</v>
      </c>
      <c r="J1446" s="42">
        <v>42146</v>
      </c>
      <c r="K1446" s="40"/>
      <c r="L1446" s="49"/>
      <c r="M1446" s="49"/>
      <c r="N1446" s="49"/>
    </row>
    <row r="1447" spans="1:15" hidden="1">
      <c r="A1447" s="49" t="s">
        <v>5847</v>
      </c>
      <c r="B1447" s="49" t="s">
        <v>65</v>
      </c>
      <c r="C1447" s="49" t="s">
        <v>65</v>
      </c>
      <c r="D1447" s="49" t="s">
        <v>25</v>
      </c>
      <c r="F1447" s="49" t="s">
        <v>6175</v>
      </c>
      <c r="G1447" s="49" t="s">
        <v>8409</v>
      </c>
      <c r="H1447" s="41" t="s">
        <v>1048</v>
      </c>
      <c r="I1447" s="41" t="s">
        <v>7890</v>
      </c>
      <c r="J1447" s="42">
        <v>42177</v>
      </c>
      <c r="K1447" s="40"/>
      <c r="L1447" s="49"/>
      <c r="M1447" s="49"/>
      <c r="N1447" s="49"/>
    </row>
    <row r="1448" spans="1:15" hidden="1">
      <c r="A1448" s="49" t="s">
        <v>5847</v>
      </c>
      <c r="B1448" s="49" t="s">
        <v>65</v>
      </c>
      <c r="C1448" s="49" t="s">
        <v>65</v>
      </c>
      <c r="D1448" s="49" t="s">
        <v>25</v>
      </c>
      <c r="F1448" s="49" t="s">
        <v>6175</v>
      </c>
      <c r="G1448" s="49" t="s">
        <v>8409</v>
      </c>
      <c r="H1448" s="41" t="s">
        <v>1048</v>
      </c>
      <c r="I1448" s="41" t="s">
        <v>7891</v>
      </c>
      <c r="J1448" s="42">
        <v>42181</v>
      </c>
      <c r="K1448" s="40"/>
      <c r="L1448" s="49"/>
      <c r="M1448" s="49"/>
      <c r="N1448" s="49"/>
    </row>
    <row r="1449" spans="1:15" hidden="1">
      <c r="A1449" s="49" t="s">
        <v>5847</v>
      </c>
      <c r="B1449" s="49" t="s">
        <v>65</v>
      </c>
      <c r="C1449" s="49" t="s">
        <v>65</v>
      </c>
      <c r="D1449" s="49" t="s">
        <v>25</v>
      </c>
      <c r="F1449" s="49" t="s">
        <v>6175</v>
      </c>
      <c r="G1449" s="49" t="s">
        <v>8409</v>
      </c>
      <c r="H1449" s="41" t="s">
        <v>1048</v>
      </c>
      <c r="I1449" s="41" t="s">
        <v>7892</v>
      </c>
      <c r="J1449" s="41"/>
      <c r="K1449" s="40"/>
      <c r="L1449" s="49"/>
      <c r="M1449" s="49"/>
      <c r="N1449" s="49"/>
    </row>
    <row r="1450" spans="1:15" hidden="1">
      <c r="A1450" s="49" t="s">
        <v>5847</v>
      </c>
      <c r="B1450" s="49" t="s">
        <v>65</v>
      </c>
      <c r="C1450" s="49" t="s">
        <v>65</v>
      </c>
      <c r="D1450" s="49" t="s">
        <v>25</v>
      </c>
      <c r="F1450" s="49" t="s">
        <v>6175</v>
      </c>
      <c r="G1450" s="49" t="s">
        <v>8409</v>
      </c>
      <c r="H1450" s="41" t="s">
        <v>1048</v>
      </c>
      <c r="I1450" s="41" t="s">
        <v>7893</v>
      </c>
      <c r="J1450" s="41"/>
      <c r="K1450" s="40"/>
      <c r="L1450" s="49"/>
      <c r="M1450" s="49"/>
      <c r="N1450" s="49"/>
    </row>
    <row r="1451" spans="1:15" hidden="1">
      <c r="A1451" s="49" t="s">
        <v>5847</v>
      </c>
      <c r="B1451" s="49" t="s">
        <v>65</v>
      </c>
      <c r="C1451" s="49" t="s">
        <v>65</v>
      </c>
      <c r="D1451" s="49" t="s">
        <v>25</v>
      </c>
      <c r="F1451" s="49" t="s">
        <v>6175</v>
      </c>
      <c r="G1451" s="49" t="s">
        <v>8409</v>
      </c>
      <c r="H1451" s="41" t="s">
        <v>1048</v>
      </c>
      <c r="I1451" s="41" t="s">
        <v>7894</v>
      </c>
      <c r="J1451" s="41"/>
      <c r="K1451" s="41"/>
      <c r="L1451" s="49"/>
      <c r="M1451" s="49"/>
      <c r="N1451" s="49"/>
    </row>
    <row r="1452" spans="1:15" hidden="1">
      <c r="A1452" s="49" t="s">
        <v>5847</v>
      </c>
      <c r="B1452" s="48" t="s">
        <v>65</v>
      </c>
      <c r="C1452" s="48" t="s">
        <v>65</v>
      </c>
      <c r="D1452" s="49" t="s">
        <v>25</v>
      </c>
      <c r="F1452" s="49" t="s">
        <v>6175</v>
      </c>
      <c r="G1452" s="48" t="s">
        <v>8409</v>
      </c>
      <c r="H1452" s="40" t="s">
        <v>7895</v>
      </c>
      <c r="I1452" s="40" t="s">
        <v>8245</v>
      </c>
      <c r="J1452" s="43">
        <f>J1445</f>
        <v>42121</v>
      </c>
      <c r="K1452" s="43">
        <f>J1452+10</f>
        <v>42131</v>
      </c>
      <c r="L1452" s="40" t="s">
        <v>11</v>
      </c>
      <c r="M1452" s="48" t="s">
        <v>12</v>
      </c>
      <c r="N1452" s="40">
        <v>100</v>
      </c>
    </row>
    <row r="1453" spans="1:15">
      <c r="A1453" s="49" t="s">
        <v>5847</v>
      </c>
      <c r="B1453" s="48" t="s">
        <v>65</v>
      </c>
      <c r="C1453" s="48" t="s">
        <v>65</v>
      </c>
      <c r="D1453" s="49" t="s">
        <v>25</v>
      </c>
      <c r="F1453" s="49" t="s">
        <v>6175</v>
      </c>
      <c r="G1453" s="48" t="s">
        <v>8409</v>
      </c>
      <c r="H1453" s="40" t="s">
        <v>7898</v>
      </c>
      <c r="I1453" s="40" t="s">
        <v>8247</v>
      </c>
      <c r="J1453" s="43">
        <f>K1452</f>
        <v>42131</v>
      </c>
      <c r="K1453" s="43">
        <f>J1453+2</f>
        <v>42133</v>
      </c>
      <c r="L1453" s="40" t="s">
        <v>11</v>
      </c>
      <c r="M1453" s="40" t="s">
        <v>12</v>
      </c>
      <c r="N1453" s="40">
        <v>100</v>
      </c>
    </row>
    <row r="1454" spans="1:15" hidden="1">
      <c r="A1454" s="49" t="s">
        <v>5847</v>
      </c>
      <c r="B1454" s="48" t="s">
        <v>65</v>
      </c>
      <c r="C1454" s="48" t="s">
        <v>65</v>
      </c>
      <c r="D1454" s="49" t="s">
        <v>25</v>
      </c>
      <c r="F1454" s="49" t="s">
        <v>6175</v>
      </c>
      <c r="G1454" s="48" t="s">
        <v>8409</v>
      </c>
      <c r="H1454" s="40" t="s">
        <v>7901</v>
      </c>
      <c r="I1454" s="40" t="s">
        <v>7902</v>
      </c>
      <c r="J1454" s="43">
        <f>K1453</f>
        <v>42133</v>
      </c>
      <c r="K1454" s="43">
        <f>J1455</f>
        <v>42130</v>
      </c>
      <c r="L1454" s="40" t="s">
        <v>11</v>
      </c>
      <c r="M1454" s="40" t="s">
        <v>12</v>
      </c>
      <c r="N1454" s="40">
        <v>100</v>
      </c>
    </row>
    <row r="1455" spans="1:15" hidden="1">
      <c r="A1455" s="49" t="s">
        <v>5847</v>
      </c>
      <c r="B1455" s="48" t="s">
        <v>65</v>
      </c>
      <c r="C1455" s="48" t="s">
        <v>65</v>
      </c>
      <c r="D1455" s="49" t="s">
        <v>25</v>
      </c>
      <c r="F1455" s="49" t="s">
        <v>6175</v>
      </c>
      <c r="G1455" s="48" t="s">
        <v>8409</v>
      </c>
      <c r="H1455" s="40" t="s">
        <v>7904</v>
      </c>
      <c r="I1455" s="40" t="s">
        <v>7905</v>
      </c>
      <c r="J1455" s="43">
        <f>K1455-5</f>
        <v>42130</v>
      </c>
      <c r="K1455" s="43">
        <f>J1456</f>
        <v>42135</v>
      </c>
      <c r="L1455" s="40" t="s">
        <v>11</v>
      </c>
      <c r="M1455" s="48" t="s">
        <v>12</v>
      </c>
      <c r="N1455" s="40">
        <v>100</v>
      </c>
    </row>
    <row r="1456" spans="1:15" hidden="1">
      <c r="A1456" s="49" t="s">
        <v>5847</v>
      </c>
      <c r="B1456" s="48" t="s">
        <v>65</v>
      </c>
      <c r="C1456" s="48" t="s">
        <v>65</v>
      </c>
      <c r="D1456" s="49" t="s">
        <v>25</v>
      </c>
      <c r="F1456" s="49" t="s">
        <v>6175</v>
      </c>
      <c r="G1456" s="48" t="s">
        <v>8409</v>
      </c>
      <c r="H1456" s="40" t="s">
        <v>7904</v>
      </c>
      <c r="I1456" s="40" t="s">
        <v>8249</v>
      </c>
      <c r="J1456" s="43">
        <f>K1456-5</f>
        <v>42135</v>
      </c>
      <c r="K1456" s="43">
        <f>J1457</f>
        <v>42140</v>
      </c>
      <c r="L1456" s="40" t="s">
        <v>11</v>
      </c>
      <c r="M1456" s="40" t="s">
        <v>12</v>
      </c>
      <c r="N1456" s="40">
        <v>100</v>
      </c>
    </row>
    <row r="1457" spans="1:15" hidden="1">
      <c r="A1457" s="49" t="s">
        <v>5847</v>
      </c>
      <c r="B1457" s="48" t="s">
        <v>65</v>
      </c>
      <c r="C1457" s="48" t="s">
        <v>65</v>
      </c>
      <c r="D1457" s="49" t="s">
        <v>25</v>
      </c>
      <c r="F1457" s="49" t="s">
        <v>6175</v>
      </c>
      <c r="G1457" s="48" t="s">
        <v>8409</v>
      </c>
      <c r="H1457" s="40" t="s">
        <v>7904</v>
      </c>
      <c r="I1457" s="40" t="s">
        <v>7907</v>
      </c>
      <c r="J1457" s="43">
        <f>K1457-5</f>
        <v>42140</v>
      </c>
      <c r="K1457" s="43">
        <f>J1458</f>
        <v>42145</v>
      </c>
      <c r="L1457" s="40" t="s">
        <v>11</v>
      </c>
      <c r="M1457" s="48" t="s">
        <v>12</v>
      </c>
      <c r="N1457" s="40">
        <v>100</v>
      </c>
    </row>
    <row r="1458" spans="1:15" hidden="1">
      <c r="A1458" s="49" t="s">
        <v>5847</v>
      </c>
      <c r="B1458" s="48" t="s">
        <v>65</v>
      </c>
      <c r="C1458" s="48" t="s">
        <v>65</v>
      </c>
      <c r="D1458" s="49" t="s">
        <v>25</v>
      </c>
      <c r="F1458" s="49" t="s">
        <v>6175</v>
      </c>
      <c r="G1458" s="48" t="s">
        <v>8409</v>
      </c>
      <c r="H1458" s="40" t="s">
        <v>7904</v>
      </c>
      <c r="I1458" s="40" t="s">
        <v>8172</v>
      </c>
      <c r="J1458" s="43">
        <f>K1458-1</f>
        <v>42145</v>
      </c>
      <c r="K1458" s="43">
        <f>J1446</f>
        <v>42146</v>
      </c>
      <c r="L1458" s="40" t="s">
        <v>11</v>
      </c>
      <c r="M1458" s="48" t="s">
        <v>12</v>
      </c>
      <c r="N1458" s="40">
        <v>100</v>
      </c>
      <c r="O1458" s="56" t="s">
        <v>17</v>
      </c>
    </row>
    <row r="1459" spans="1:15" hidden="1">
      <c r="A1459" s="49" t="s">
        <v>8410</v>
      </c>
      <c r="B1459" s="49" t="s">
        <v>52</v>
      </c>
      <c r="C1459" s="49" t="s">
        <v>52</v>
      </c>
      <c r="D1459" s="47" t="s">
        <v>26</v>
      </c>
      <c r="E1459" s="49"/>
      <c r="F1459" s="49" t="s">
        <v>6175</v>
      </c>
      <c r="G1459" s="49" t="s">
        <v>8411</v>
      </c>
      <c r="H1459" s="41" t="s">
        <v>1048</v>
      </c>
      <c r="I1459" s="41" t="s">
        <v>7888</v>
      </c>
      <c r="J1459" s="41"/>
      <c r="K1459" s="40"/>
      <c r="L1459" s="49"/>
      <c r="M1459" s="49"/>
      <c r="N1459" s="49"/>
    </row>
    <row r="1460" spans="1:15" hidden="1">
      <c r="A1460" s="49" t="s">
        <v>8410</v>
      </c>
      <c r="B1460" s="49" t="s">
        <v>52</v>
      </c>
      <c r="C1460" s="49" t="s">
        <v>52</v>
      </c>
      <c r="D1460" s="47" t="s">
        <v>26</v>
      </c>
      <c r="E1460" s="49"/>
      <c r="F1460" s="49" t="s">
        <v>6175</v>
      </c>
      <c r="G1460" s="49" t="s">
        <v>8411</v>
      </c>
      <c r="H1460" s="41" t="s">
        <v>1048</v>
      </c>
      <c r="I1460" s="41" t="s">
        <v>8244</v>
      </c>
      <c r="J1460" s="42">
        <v>42044</v>
      </c>
      <c r="K1460" s="40"/>
      <c r="L1460" s="49"/>
      <c r="M1460" s="49"/>
      <c r="N1460" s="49"/>
    </row>
    <row r="1461" spans="1:15" hidden="1">
      <c r="A1461" s="49" t="s">
        <v>8410</v>
      </c>
      <c r="B1461" s="49" t="s">
        <v>52</v>
      </c>
      <c r="C1461" s="49" t="s">
        <v>52</v>
      </c>
      <c r="D1461" s="47" t="s">
        <v>26</v>
      </c>
      <c r="E1461" s="49"/>
      <c r="F1461" s="49" t="s">
        <v>6175</v>
      </c>
      <c r="G1461" s="49" t="s">
        <v>8411</v>
      </c>
      <c r="H1461" s="41" t="s">
        <v>1048</v>
      </c>
      <c r="I1461" s="41" t="s">
        <v>7889</v>
      </c>
      <c r="J1461" s="42">
        <v>42125</v>
      </c>
      <c r="K1461" s="40"/>
      <c r="L1461" s="49"/>
      <c r="M1461" s="49"/>
      <c r="N1461" s="49"/>
    </row>
    <row r="1462" spans="1:15" hidden="1">
      <c r="A1462" s="49" t="s">
        <v>8410</v>
      </c>
      <c r="B1462" s="49" t="s">
        <v>52</v>
      </c>
      <c r="C1462" s="49" t="s">
        <v>52</v>
      </c>
      <c r="D1462" s="47" t="s">
        <v>26</v>
      </c>
      <c r="E1462" s="49"/>
      <c r="F1462" s="49" t="s">
        <v>6175</v>
      </c>
      <c r="G1462" s="49" t="s">
        <v>8411</v>
      </c>
      <c r="H1462" s="41" t="s">
        <v>1048</v>
      </c>
      <c r="I1462" s="41" t="s">
        <v>7890</v>
      </c>
      <c r="J1462" s="42">
        <v>42184</v>
      </c>
      <c r="K1462" s="40"/>
      <c r="L1462" s="49"/>
      <c r="M1462" s="49"/>
      <c r="N1462" s="49"/>
    </row>
    <row r="1463" spans="1:15" hidden="1">
      <c r="A1463" s="49" t="s">
        <v>8410</v>
      </c>
      <c r="B1463" s="49" t="s">
        <v>52</v>
      </c>
      <c r="C1463" s="49" t="s">
        <v>52</v>
      </c>
      <c r="D1463" s="47" t="s">
        <v>26</v>
      </c>
      <c r="E1463" s="49"/>
      <c r="F1463" s="49" t="s">
        <v>6175</v>
      </c>
      <c r="G1463" s="49" t="s">
        <v>8411</v>
      </c>
      <c r="H1463" s="41" t="s">
        <v>1048</v>
      </c>
      <c r="I1463" s="41" t="s">
        <v>7891</v>
      </c>
      <c r="J1463" s="42">
        <v>42185</v>
      </c>
      <c r="K1463" s="40"/>
      <c r="L1463" s="49"/>
      <c r="M1463" s="49"/>
      <c r="N1463" s="49"/>
    </row>
    <row r="1464" spans="1:15" hidden="1">
      <c r="A1464" s="49" t="s">
        <v>8410</v>
      </c>
      <c r="B1464" s="49" t="s">
        <v>52</v>
      </c>
      <c r="C1464" s="49" t="s">
        <v>52</v>
      </c>
      <c r="D1464" s="47" t="s">
        <v>26</v>
      </c>
      <c r="E1464" s="49"/>
      <c r="F1464" s="49" t="s">
        <v>6175</v>
      </c>
      <c r="G1464" s="49" t="s">
        <v>8411</v>
      </c>
      <c r="H1464" s="41" t="s">
        <v>1048</v>
      </c>
      <c r="I1464" s="41" t="s">
        <v>7892</v>
      </c>
      <c r="J1464" s="41"/>
      <c r="K1464" s="40"/>
      <c r="L1464" s="49"/>
      <c r="M1464" s="49"/>
      <c r="N1464" s="49"/>
    </row>
    <row r="1465" spans="1:15" hidden="1">
      <c r="A1465" s="49" t="s">
        <v>8410</v>
      </c>
      <c r="B1465" s="49" t="s">
        <v>52</v>
      </c>
      <c r="C1465" s="49" t="s">
        <v>52</v>
      </c>
      <c r="D1465" s="47" t="s">
        <v>26</v>
      </c>
      <c r="E1465" s="49"/>
      <c r="F1465" s="49" t="s">
        <v>6175</v>
      </c>
      <c r="G1465" s="49" t="s">
        <v>8411</v>
      </c>
      <c r="H1465" s="41" t="s">
        <v>1048</v>
      </c>
      <c r="I1465" s="41" t="s">
        <v>7893</v>
      </c>
      <c r="J1465" s="41"/>
      <c r="K1465" s="40"/>
      <c r="L1465" s="49"/>
      <c r="M1465" s="49"/>
      <c r="N1465" s="49"/>
    </row>
    <row r="1466" spans="1:15" hidden="1">
      <c r="A1466" s="49" t="s">
        <v>8410</v>
      </c>
      <c r="B1466" s="49" t="s">
        <v>52</v>
      </c>
      <c r="C1466" s="49" t="s">
        <v>52</v>
      </c>
      <c r="D1466" s="47" t="s">
        <v>26</v>
      </c>
      <c r="E1466" s="49"/>
      <c r="F1466" s="49" t="s">
        <v>6175</v>
      </c>
      <c r="G1466" s="49" t="s">
        <v>8411</v>
      </c>
      <c r="H1466" s="41" t="s">
        <v>1048</v>
      </c>
      <c r="I1466" s="41" t="s">
        <v>7894</v>
      </c>
      <c r="J1466" s="41"/>
      <c r="K1466" s="41"/>
      <c r="L1466" s="49"/>
      <c r="M1466" s="49"/>
      <c r="N1466" s="49"/>
    </row>
    <row r="1467" spans="1:15" hidden="1">
      <c r="A1467" s="48" t="s">
        <v>8410</v>
      </c>
      <c r="B1467" s="48" t="s">
        <v>52</v>
      </c>
      <c r="C1467" s="48" t="s">
        <v>52</v>
      </c>
      <c r="D1467" s="47" t="s">
        <v>26</v>
      </c>
      <c r="F1467" s="49" t="s">
        <v>6175</v>
      </c>
      <c r="G1467" s="48" t="s">
        <v>8411</v>
      </c>
      <c r="H1467" s="40" t="s">
        <v>7895</v>
      </c>
      <c r="I1467" s="40" t="s">
        <v>8245</v>
      </c>
      <c r="J1467" s="43">
        <f>J1460</f>
        <v>42044</v>
      </c>
      <c r="K1467" s="43">
        <f>J1467+10</f>
        <v>42054</v>
      </c>
      <c r="L1467" s="40" t="s">
        <v>7</v>
      </c>
      <c r="M1467" s="48" t="s">
        <v>8060</v>
      </c>
      <c r="N1467" s="40">
        <v>100</v>
      </c>
      <c r="O1467" s="56" t="s">
        <v>7917</v>
      </c>
    </row>
    <row r="1468" spans="1:15">
      <c r="A1468" s="48" t="s">
        <v>8410</v>
      </c>
      <c r="B1468" s="48" t="s">
        <v>52</v>
      </c>
      <c r="C1468" s="48" t="s">
        <v>52</v>
      </c>
      <c r="D1468" s="47" t="s">
        <v>26</v>
      </c>
      <c r="F1468" s="49" t="s">
        <v>6175</v>
      </c>
      <c r="G1468" s="48" t="s">
        <v>8411</v>
      </c>
      <c r="H1468" s="40" t="s">
        <v>7898</v>
      </c>
      <c r="I1468" s="40" t="s">
        <v>8247</v>
      </c>
      <c r="J1468" s="43">
        <f>K1467</f>
        <v>42054</v>
      </c>
      <c r="K1468" s="43">
        <f>J1468+2</f>
        <v>42056</v>
      </c>
      <c r="L1468" s="40" t="s">
        <v>7</v>
      </c>
      <c r="M1468" s="48" t="s">
        <v>8060</v>
      </c>
      <c r="N1468" s="40">
        <v>100</v>
      </c>
    </row>
    <row r="1469" spans="1:15" hidden="1">
      <c r="A1469" s="48" t="s">
        <v>8410</v>
      </c>
      <c r="B1469" s="48" t="s">
        <v>52</v>
      </c>
      <c r="C1469" s="48" t="s">
        <v>52</v>
      </c>
      <c r="D1469" s="47" t="s">
        <v>26</v>
      </c>
      <c r="F1469" s="49" t="s">
        <v>6175</v>
      </c>
      <c r="G1469" s="48" t="s">
        <v>8411</v>
      </c>
      <c r="H1469" s="40" t="s">
        <v>7901</v>
      </c>
      <c r="I1469" s="40" t="s">
        <v>7902</v>
      </c>
      <c r="J1469" s="43">
        <f>K1468</f>
        <v>42056</v>
      </c>
      <c r="K1469" s="43">
        <f>J1470</f>
        <v>42109</v>
      </c>
      <c r="L1469" s="40" t="s">
        <v>7</v>
      </c>
      <c r="M1469" s="48" t="s">
        <v>8060</v>
      </c>
      <c r="N1469" s="40">
        <v>100</v>
      </c>
    </row>
    <row r="1470" spans="1:15" hidden="1">
      <c r="A1470" s="48" t="s">
        <v>8410</v>
      </c>
      <c r="B1470" s="48" t="s">
        <v>52</v>
      </c>
      <c r="C1470" s="48" t="s">
        <v>52</v>
      </c>
      <c r="D1470" s="47" t="s">
        <v>26</v>
      </c>
      <c r="F1470" s="49" t="s">
        <v>6175</v>
      </c>
      <c r="G1470" s="48" t="s">
        <v>8411</v>
      </c>
      <c r="H1470" s="40" t="s">
        <v>7904</v>
      </c>
      <c r="I1470" s="40" t="s">
        <v>7905</v>
      </c>
      <c r="J1470" s="43">
        <f>K1470-5</f>
        <v>42109</v>
      </c>
      <c r="K1470" s="43">
        <f>J1471</f>
        <v>42114</v>
      </c>
      <c r="L1470" s="40" t="s">
        <v>7</v>
      </c>
      <c r="M1470" s="48" t="s">
        <v>8060</v>
      </c>
      <c r="N1470" s="40">
        <v>100</v>
      </c>
    </row>
    <row r="1471" spans="1:15" hidden="1">
      <c r="A1471" s="48" t="s">
        <v>8410</v>
      </c>
      <c r="B1471" s="48" t="s">
        <v>52</v>
      </c>
      <c r="C1471" s="48" t="s">
        <v>52</v>
      </c>
      <c r="D1471" s="47" t="s">
        <v>26</v>
      </c>
      <c r="F1471" s="49" t="s">
        <v>6175</v>
      </c>
      <c r="G1471" s="48" t="s">
        <v>8411</v>
      </c>
      <c r="H1471" s="40" t="s">
        <v>7904</v>
      </c>
      <c r="I1471" s="40" t="s">
        <v>8249</v>
      </c>
      <c r="J1471" s="43">
        <f>K1471-5</f>
        <v>42114</v>
      </c>
      <c r="K1471" s="43">
        <f>J1472</f>
        <v>42119</v>
      </c>
      <c r="L1471" s="40" t="s">
        <v>7</v>
      </c>
      <c r="M1471" s="48" t="s">
        <v>8060</v>
      </c>
      <c r="N1471" s="40">
        <v>100</v>
      </c>
    </row>
    <row r="1472" spans="1:15" hidden="1">
      <c r="A1472" s="48" t="s">
        <v>8410</v>
      </c>
      <c r="B1472" s="48" t="s">
        <v>52</v>
      </c>
      <c r="C1472" s="48" t="s">
        <v>52</v>
      </c>
      <c r="D1472" s="47" t="s">
        <v>26</v>
      </c>
      <c r="F1472" s="49" t="s">
        <v>6175</v>
      </c>
      <c r="G1472" s="48" t="s">
        <v>8411</v>
      </c>
      <c r="H1472" s="40" t="s">
        <v>7904</v>
      </c>
      <c r="I1472" s="40" t="s">
        <v>7907</v>
      </c>
      <c r="J1472" s="43">
        <f>K1472-5</f>
        <v>42119</v>
      </c>
      <c r="K1472" s="43">
        <f>J1473</f>
        <v>42124</v>
      </c>
      <c r="L1472" s="40" t="s">
        <v>7</v>
      </c>
      <c r="M1472" s="48" t="s">
        <v>8060</v>
      </c>
      <c r="N1472" s="40">
        <v>100</v>
      </c>
    </row>
    <row r="1473" spans="1:15" hidden="1">
      <c r="A1473" s="48" t="s">
        <v>8410</v>
      </c>
      <c r="B1473" s="48" t="s">
        <v>52</v>
      </c>
      <c r="C1473" s="48" t="s">
        <v>52</v>
      </c>
      <c r="D1473" s="47" t="s">
        <v>26</v>
      </c>
      <c r="F1473" s="49" t="s">
        <v>6175</v>
      </c>
      <c r="G1473" s="48" t="s">
        <v>8411</v>
      </c>
      <c r="H1473" s="40" t="s">
        <v>7904</v>
      </c>
      <c r="I1473" s="40" t="s">
        <v>8172</v>
      </c>
      <c r="J1473" s="43">
        <f>K1473-1</f>
        <v>42124</v>
      </c>
      <c r="K1473" s="43">
        <f>J1461</f>
        <v>42125</v>
      </c>
      <c r="L1473" s="40" t="s">
        <v>7</v>
      </c>
      <c r="M1473" s="48" t="s">
        <v>8060</v>
      </c>
      <c r="N1473" s="40">
        <v>100</v>
      </c>
      <c r="O1473" s="56" t="s">
        <v>17</v>
      </c>
    </row>
    <row r="1474" spans="1:15" hidden="1">
      <c r="A1474" s="49" t="s">
        <v>8207</v>
      </c>
      <c r="B1474" s="49" t="s">
        <v>52</v>
      </c>
      <c r="C1474" s="49" t="s">
        <v>65</v>
      </c>
      <c r="D1474" s="49" t="s">
        <v>25</v>
      </c>
      <c r="F1474" s="41" t="s">
        <v>55</v>
      </c>
      <c r="G1474" s="41" t="s">
        <v>8208</v>
      </c>
      <c r="H1474" s="41" t="s">
        <v>1048</v>
      </c>
      <c r="I1474" s="41" t="s">
        <v>7888</v>
      </c>
      <c r="J1474" s="41"/>
      <c r="K1474" s="41"/>
      <c r="L1474" s="49"/>
      <c r="M1474" s="49"/>
      <c r="N1474" s="49"/>
    </row>
    <row r="1475" spans="1:15" hidden="1">
      <c r="A1475" s="49" t="s">
        <v>8207</v>
      </c>
      <c r="B1475" s="49" t="s">
        <v>52</v>
      </c>
      <c r="C1475" s="49" t="s">
        <v>65</v>
      </c>
      <c r="D1475" s="49" t="s">
        <v>25</v>
      </c>
      <c r="F1475" s="41" t="s">
        <v>55</v>
      </c>
      <c r="G1475" s="41" t="s">
        <v>8208</v>
      </c>
      <c r="H1475" s="41" t="s">
        <v>1048</v>
      </c>
      <c r="I1475" s="41" t="s">
        <v>8244</v>
      </c>
      <c r="J1475" s="42">
        <v>42005</v>
      </c>
      <c r="K1475" s="41"/>
      <c r="L1475" s="49"/>
      <c r="M1475" s="49"/>
      <c r="N1475" s="49"/>
    </row>
    <row r="1476" spans="1:15" hidden="1">
      <c r="A1476" s="49" t="s">
        <v>8207</v>
      </c>
      <c r="B1476" s="49" t="s">
        <v>52</v>
      </c>
      <c r="C1476" s="49" t="s">
        <v>65</v>
      </c>
      <c r="D1476" s="49" t="s">
        <v>25</v>
      </c>
      <c r="F1476" s="41" t="s">
        <v>55</v>
      </c>
      <c r="G1476" s="41" t="s">
        <v>8208</v>
      </c>
      <c r="H1476" s="41" t="s">
        <v>1048</v>
      </c>
      <c r="I1476" s="41" t="s">
        <v>7889</v>
      </c>
      <c r="J1476" s="59">
        <v>42209</v>
      </c>
      <c r="K1476" s="41"/>
      <c r="L1476" s="49"/>
      <c r="M1476" s="49"/>
      <c r="N1476" s="49"/>
    </row>
    <row r="1477" spans="1:15" hidden="1">
      <c r="A1477" s="49" t="s">
        <v>8207</v>
      </c>
      <c r="B1477" s="49" t="s">
        <v>52</v>
      </c>
      <c r="C1477" s="49" t="s">
        <v>65</v>
      </c>
      <c r="D1477" s="49" t="s">
        <v>25</v>
      </c>
      <c r="F1477" s="41" t="s">
        <v>55</v>
      </c>
      <c r="G1477" s="41" t="s">
        <v>8208</v>
      </c>
      <c r="H1477" s="41" t="s">
        <v>1048</v>
      </c>
      <c r="I1477" s="41" t="s">
        <v>7890</v>
      </c>
      <c r="J1477" s="59"/>
      <c r="K1477" s="41"/>
      <c r="L1477" s="49"/>
      <c r="M1477" s="49"/>
      <c r="N1477" s="49"/>
    </row>
    <row r="1478" spans="1:15" hidden="1">
      <c r="A1478" s="49" t="s">
        <v>8207</v>
      </c>
      <c r="B1478" s="49" t="s">
        <v>52</v>
      </c>
      <c r="C1478" s="49" t="s">
        <v>65</v>
      </c>
      <c r="D1478" s="49" t="s">
        <v>25</v>
      </c>
      <c r="F1478" s="41" t="s">
        <v>55</v>
      </c>
      <c r="G1478" s="41" t="s">
        <v>8208</v>
      </c>
      <c r="H1478" s="41" t="s">
        <v>1048</v>
      </c>
      <c r="I1478" s="41" t="s">
        <v>7891</v>
      </c>
      <c r="J1478" s="42"/>
      <c r="K1478" s="41"/>
      <c r="L1478" s="49"/>
      <c r="M1478" s="49"/>
      <c r="N1478" s="49"/>
    </row>
    <row r="1479" spans="1:15" hidden="1">
      <c r="A1479" s="49" t="s">
        <v>8207</v>
      </c>
      <c r="B1479" s="49" t="s">
        <v>52</v>
      </c>
      <c r="C1479" s="49" t="s">
        <v>65</v>
      </c>
      <c r="D1479" s="49" t="s">
        <v>25</v>
      </c>
      <c r="F1479" s="41" t="s">
        <v>55</v>
      </c>
      <c r="G1479" s="41" t="s">
        <v>8208</v>
      </c>
      <c r="H1479" s="41" t="s">
        <v>1048</v>
      </c>
      <c r="I1479" s="41" t="s">
        <v>7892</v>
      </c>
      <c r="J1479" s="42"/>
      <c r="K1479" s="41"/>
      <c r="L1479" s="49"/>
      <c r="M1479" s="49"/>
      <c r="N1479" s="49"/>
    </row>
    <row r="1480" spans="1:15" hidden="1">
      <c r="A1480" s="49" t="s">
        <v>8207</v>
      </c>
      <c r="B1480" s="49" t="s">
        <v>52</v>
      </c>
      <c r="C1480" s="49" t="s">
        <v>65</v>
      </c>
      <c r="D1480" s="49" t="s">
        <v>25</v>
      </c>
      <c r="F1480" s="41" t="s">
        <v>55</v>
      </c>
      <c r="G1480" s="41" t="s">
        <v>8208</v>
      </c>
      <c r="H1480" s="41" t="s">
        <v>1048</v>
      </c>
      <c r="I1480" s="41" t="s">
        <v>7893</v>
      </c>
      <c r="J1480" s="41"/>
      <c r="K1480" s="41"/>
      <c r="L1480" s="49"/>
      <c r="M1480" s="49"/>
      <c r="N1480" s="49"/>
    </row>
    <row r="1481" spans="1:15" hidden="1">
      <c r="A1481" s="49" t="s">
        <v>8207</v>
      </c>
      <c r="B1481" s="49" t="s">
        <v>52</v>
      </c>
      <c r="C1481" s="49" t="s">
        <v>65</v>
      </c>
      <c r="D1481" s="49" t="s">
        <v>25</v>
      </c>
      <c r="F1481" s="41" t="s">
        <v>55</v>
      </c>
      <c r="G1481" s="41" t="s">
        <v>8208</v>
      </c>
      <c r="H1481" s="41" t="s">
        <v>1048</v>
      </c>
      <c r="I1481" s="41" t="s">
        <v>7894</v>
      </c>
      <c r="J1481" s="41"/>
      <c r="K1481" s="41"/>
      <c r="L1481" s="49"/>
      <c r="M1481" s="49"/>
      <c r="N1481" s="49"/>
    </row>
    <row r="1482" spans="1:15" hidden="1">
      <c r="A1482" s="49" t="s">
        <v>8207</v>
      </c>
      <c r="B1482" s="49" t="s">
        <v>52</v>
      </c>
      <c r="C1482" s="49" t="s">
        <v>65</v>
      </c>
      <c r="D1482" s="49" t="s">
        <v>25</v>
      </c>
      <c r="F1482" s="41" t="s">
        <v>55</v>
      </c>
      <c r="G1482" s="40" t="s">
        <v>8208</v>
      </c>
      <c r="H1482" s="40" t="s">
        <v>7895</v>
      </c>
      <c r="I1482" s="40" t="s">
        <v>8245</v>
      </c>
      <c r="J1482" s="43">
        <f>J1475</f>
        <v>42005</v>
      </c>
      <c r="K1482" s="43">
        <f>J1482+30</f>
        <v>42035</v>
      </c>
      <c r="L1482" s="40" t="s">
        <v>11</v>
      </c>
      <c r="M1482" s="48" t="s">
        <v>128</v>
      </c>
      <c r="N1482" s="40">
        <v>100</v>
      </c>
      <c r="O1482" s="56" t="s">
        <v>8263</v>
      </c>
    </row>
    <row r="1483" spans="1:15" ht="26.45" hidden="1">
      <c r="A1483" s="49" t="s">
        <v>8207</v>
      </c>
      <c r="B1483" s="49" t="s">
        <v>52</v>
      </c>
      <c r="C1483" s="49" t="s">
        <v>65</v>
      </c>
      <c r="D1483" s="49" t="s">
        <v>25</v>
      </c>
      <c r="F1483" s="41" t="s">
        <v>55</v>
      </c>
      <c r="G1483" s="40" t="s">
        <v>8208</v>
      </c>
      <c r="H1483" s="40" t="s">
        <v>8281</v>
      </c>
      <c r="I1483" s="40" t="s">
        <v>8282</v>
      </c>
      <c r="J1483" s="43">
        <f>K1482</f>
        <v>42035</v>
      </c>
      <c r="K1483" s="43">
        <f>J1483+2</f>
        <v>42037</v>
      </c>
      <c r="L1483" s="40" t="s">
        <v>11</v>
      </c>
      <c r="M1483" s="48" t="s">
        <v>128</v>
      </c>
      <c r="N1483" s="40">
        <v>100</v>
      </c>
      <c r="O1483" s="56" t="s">
        <v>8412</v>
      </c>
    </row>
    <row r="1484" spans="1:15" ht="15.6" hidden="1">
      <c r="A1484" s="48" t="s">
        <v>8207</v>
      </c>
      <c r="B1484" s="48" t="s">
        <v>52</v>
      </c>
      <c r="C1484" s="48" t="s">
        <v>65</v>
      </c>
      <c r="D1484" s="49" t="s">
        <v>25</v>
      </c>
      <c r="F1484" s="41" t="s">
        <v>55</v>
      </c>
      <c r="G1484" s="40" t="s">
        <v>8208</v>
      </c>
      <c r="H1484" s="65" t="s">
        <v>8261</v>
      </c>
      <c r="I1484" s="40" t="s">
        <v>8262</v>
      </c>
      <c r="J1484" s="43">
        <f>K1483</f>
        <v>42037</v>
      </c>
      <c r="K1484" s="43">
        <f>J1484</f>
        <v>42037</v>
      </c>
      <c r="L1484" s="40" t="s">
        <v>11</v>
      </c>
      <c r="M1484" s="48" t="s">
        <v>128</v>
      </c>
      <c r="N1484" s="40">
        <v>100</v>
      </c>
      <c r="O1484" s="66"/>
    </row>
    <row r="1485" spans="1:15" hidden="1">
      <c r="A1485" s="48" t="s">
        <v>8207</v>
      </c>
      <c r="B1485" s="48" t="s">
        <v>52</v>
      </c>
      <c r="C1485" s="48" t="s">
        <v>65</v>
      </c>
      <c r="D1485" s="49" t="s">
        <v>25</v>
      </c>
      <c r="F1485" s="41" t="s">
        <v>55</v>
      </c>
      <c r="G1485" s="40" t="s">
        <v>8208</v>
      </c>
      <c r="H1485" s="40" t="s">
        <v>8264</v>
      </c>
      <c r="I1485" s="40" t="s">
        <v>8265</v>
      </c>
      <c r="J1485" s="43">
        <f>K1484</f>
        <v>42037</v>
      </c>
      <c r="K1485" s="43">
        <f>J1476-21</f>
        <v>42188</v>
      </c>
      <c r="L1485" s="40" t="s">
        <v>11</v>
      </c>
      <c r="M1485" s="48" t="s">
        <v>128</v>
      </c>
      <c r="N1485" s="40">
        <v>100</v>
      </c>
    </row>
    <row r="1486" spans="1:15" hidden="1">
      <c r="A1486" s="48" t="s">
        <v>8207</v>
      </c>
      <c r="B1486" s="48" t="s">
        <v>52</v>
      </c>
      <c r="C1486" s="48" t="s">
        <v>65</v>
      </c>
      <c r="D1486" s="49" t="s">
        <v>25</v>
      </c>
      <c r="F1486" s="41" t="s">
        <v>55</v>
      </c>
      <c r="G1486" s="40" t="s">
        <v>8208</v>
      </c>
      <c r="H1486" s="40" t="s">
        <v>8261</v>
      </c>
      <c r="I1486" s="40" t="s">
        <v>8266</v>
      </c>
      <c r="J1486" s="43">
        <f>K1485</f>
        <v>42188</v>
      </c>
      <c r="K1486" s="43">
        <f>J1486</f>
        <v>42188</v>
      </c>
      <c r="L1486" s="40" t="s">
        <v>11</v>
      </c>
      <c r="M1486" s="48" t="s">
        <v>128</v>
      </c>
      <c r="N1486" s="40">
        <v>100</v>
      </c>
    </row>
    <row r="1487" spans="1:15" hidden="1">
      <c r="A1487" s="48" t="s">
        <v>8207</v>
      </c>
      <c r="B1487" s="48" t="s">
        <v>52</v>
      </c>
      <c r="C1487" s="48" t="s">
        <v>65</v>
      </c>
      <c r="D1487" s="49" t="s">
        <v>25</v>
      </c>
      <c r="F1487" s="41" t="s">
        <v>55</v>
      </c>
      <c r="G1487" s="40" t="s">
        <v>8208</v>
      </c>
      <c r="H1487" s="40" t="s">
        <v>7904</v>
      </c>
      <c r="I1487" s="40" t="s">
        <v>7905</v>
      </c>
      <c r="J1487" s="43">
        <f>K1485</f>
        <v>42188</v>
      </c>
      <c r="K1487" s="43">
        <f>J1487+5</f>
        <v>42193</v>
      </c>
      <c r="L1487" s="40" t="s">
        <v>11</v>
      </c>
      <c r="M1487" s="48" t="s">
        <v>128</v>
      </c>
      <c r="N1487" s="40">
        <v>100</v>
      </c>
    </row>
    <row r="1488" spans="1:15" hidden="1">
      <c r="A1488" s="48" t="s">
        <v>8207</v>
      </c>
      <c r="B1488" s="48" t="s">
        <v>52</v>
      </c>
      <c r="C1488" s="48" t="s">
        <v>65</v>
      </c>
      <c r="D1488" s="49" t="s">
        <v>25</v>
      </c>
      <c r="F1488" s="41" t="s">
        <v>55</v>
      </c>
      <c r="G1488" s="40" t="s">
        <v>8208</v>
      </c>
      <c r="H1488" s="40" t="s">
        <v>7904</v>
      </c>
      <c r="I1488" s="40" t="s">
        <v>7906</v>
      </c>
      <c r="J1488" s="43">
        <f>K1487</f>
        <v>42193</v>
      </c>
      <c r="K1488" s="43">
        <f>J1488+5</f>
        <v>42198</v>
      </c>
      <c r="L1488" s="40" t="s">
        <v>11</v>
      </c>
      <c r="M1488" s="48" t="s">
        <v>128</v>
      </c>
      <c r="N1488" s="40">
        <v>100</v>
      </c>
    </row>
    <row r="1489" spans="1:15" hidden="1">
      <c r="A1489" s="48" t="s">
        <v>8207</v>
      </c>
      <c r="B1489" s="48" t="s">
        <v>52</v>
      </c>
      <c r="C1489" s="48" t="s">
        <v>65</v>
      </c>
      <c r="D1489" s="49" t="s">
        <v>25</v>
      </c>
      <c r="F1489" s="41" t="s">
        <v>55</v>
      </c>
      <c r="G1489" s="40" t="s">
        <v>8208</v>
      </c>
      <c r="H1489" s="40" t="s">
        <v>7904</v>
      </c>
      <c r="I1489" s="40" t="s">
        <v>7907</v>
      </c>
      <c r="J1489" s="43">
        <f>K1488</f>
        <v>42198</v>
      </c>
      <c r="K1489" s="43">
        <f>J1489+5</f>
        <v>42203</v>
      </c>
      <c r="L1489" s="40" t="s">
        <v>11</v>
      </c>
      <c r="M1489" s="48" t="s">
        <v>128</v>
      </c>
      <c r="N1489" s="40">
        <v>100</v>
      </c>
    </row>
    <row r="1490" spans="1:15" hidden="1">
      <c r="A1490" s="49" t="s">
        <v>4722</v>
      </c>
      <c r="B1490" s="49" t="s">
        <v>65</v>
      </c>
      <c r="C1490" s="49" t="s">
        <v>65</v>
      </c>
      <c r="D1490" s="49" t="s">
        <v>25</v>
      </c>
      <c r="E1490" s="49"/>
      <c r="F1490" s="41" t="s">
        <v>55</v>
      </c>
      <c r="G1490" s="49" t="s">
        <v>8413</v>
      </c>
      <c r="H1490" s="41" t="s">
        <v>1048</v>
      </c>
      <c r="I1490" s="41" t="s">
        <v>7888</v>
      </c>
      <c r="J1490" s="41"/>
      <c r="K1490" s="41"/>
      <c r="L1490" s="49"/>
      <c r="M1490" s="49"/>
      <c r="N1490" s="49"/>
    </row>
    <row r="1491" spans="1:15" hidden="1">
      <c r="A1491" s="49" t="s">
        <v>4722</v>
      </c>
      <c r="B1491" s="49" t="s">
        <v>65</v>
      </c>
      <c r="C1491" s="49" t="s">
        <v>65</v>
      </c>
      <c r="D1491" s="49" t="s">
        <v>25</v>
      </c>
      <c r="E1491" s="49"/>
      <c r="F1491" s="41" t="s">
        <v>55</v>
      </c>
      <c r="G1491" s="49" t="s">
        <v>8413</v>
      </c>
      <c r="H1491" s="41" t="s">
        <v>1048</v>
      </c>
      <c r="I1491" s="41" t="s">
        <v>8244</v>
      </c>
      <c r="J1491" s="42">
        <v>42170</v>
      </c>
      <c r="K1491" s="41"/>
      <c r="L1491" s="49"/>
      <c r="M1491" s="49"/>
      <c r="N1491" s="49"/>
    </row>
    <row r="1492" spans="1:15" hidden="1">
      <c r="A1492" s="49" t="s">
        <v>4722</v>
      </c>
      <c r="B1492" s="49" t="s">
        <v>65</v>
      </c>
      <c r="C1492" s="49" t="s">
        <v>65</v>
      </c>
      <c r="D1492" s="49" t="s">
        <v>25</v>
      </c>
      <c r="E1492" s="49"/>
      <c r="F1492" s="41" t="s">
        <v>55</v>
      </c>
      <c r="G1492" s="49" t="s">
        <v>8413</v>
      </c>
      <c r="H1492" s="41" t="s">
        <v>1048</v>
      </c>
      <c r="I1492" s="41" t="s">
        <v>7889</v>
      </c>
      <c r="J1492" s="59">
        <v>42290</v>
      </c>
      <c r="K1492" s="41"/>
      <c r="L1492" s="49"/>
      <c r="M1492" s="49"/>
      <c r="N1492" s="49"/>
    </row>
    <row r="1493" spans="1:15" hidden="1">
      <c r="A1493" s="49" t="s">
        <v>4722</v>
      </c>
      <c r="B1493" s="49" t="s">
        <v>65</v>
      </c>
      <c r="C1493" s="49" t="s">
        <v>65</v>
      </c>
      <c r="D1493" s="49" t="s">
        <v>25</v>
      </c>
      <c r="E1493" s="49"/>
      <c r="F1493" s="41" t="s">
        <v>55</v>
      </c>
      <c r="G1493" s="49" t="s">
        <v>8413</v>
      </c>
      <c r="H1493" s="41" t="s">
        <v>1048</v>
      </c>
      <c r="I1493" s="41" t="s">
        <v>7890</v>
      </c>
      <c r="J1493" s="59"/>
      <c r="K1493" s="41"/>
      <c r="L1493" s="49"/>
      <c r="M1493" s="49"/>
      <c r="N1493" s="49"/>
    </row>
    <row r="1494" spans="1:15" hidden="1">
      <c r="A1494" s="49" t="s">
        <v>4722</v>
      </c>
      <c r="B1494" s="49" t="s">
        <v>65</v>
      </c>
      <c r="C1494" s="49" t="s">
        <v>65</v>
      </c>
      <c r="D1494" s="49" t="s">
        <v>25</v>
      </c>
      <c r="E1494" s="49"/>
      <c r="F1494" s="41" t="s">
        <v>55</v>
      </c>
      <c r="G1494" s="49" t="s">
        <v>8413</v>
      </c>
      <c r="H1494" s="41" t="s">
        <v>1048</v>
      </c>
      <c r="I1494" s="41" t="s">
        <v>7891</v>
      </c>
      <c r="J1494" s="42"/>
      <c r="K1494" s="41"/>
      <c r="L1494" s="49"/>
      <c r="M1494" s="49"/>
      <c r="N1494" s="49"/>
    </row>
    <row r="1495" spans="1:15" hidden="1">
      <c r="A1495" s="49" t="s">
        <v>4722</v>
      </c>
      <c r="B1495" s="49" t="s">
        <v>65</v>
      </c>
      <c r="C1495" s="49" t="s">
        <v>65</v>
      </c>
      <c r="D1495" s="49" t="s">
        <v>25</v>
      </c>
      <c r="E1495" s="49"/>
      <c r="F1495" s="41" t="s">
        <v>55</v>
      </c>
      <c r="G1495" s="49" t="s">
        <v>8413</v>
      </c>
      <c r="H1495" s="41" t="s">
        <v>1048</v>
      </c>
      <c r="I1495" s="41" t="s">
        <v>7892</v>
      </c>
      <c r="J1495" s="42"/>
      <c r="K1495" s="41"/>
      <c r="L1495" s="49"/>
      <c r="M1495" s="49"/>
      <c r="N1495" s="49"/>
    </row>
    <row r="1496" spans="1:15" hidden="1">
      <c r="A1496" s="49" t="s">
        <v>4722</v>
      </c>
      <c r="B1496" s="49" t="s">
        <v>65</v>
      </c>
      <c r="C1496" s="49" t="s">
        <v>65</v>
      </c>
      <c r="D1496" s="49" t="s">
        <v>25</v>
      </c>
      <c r="E1496" s="49"/>
      <c r="F1496" s="41" t="s">
        <v>55</v>
      </c>
      <c r="G1496" s="49" t="s">
        <v>8413</v>
      </c>
      <c r="H1496" s="41" t="s">
        <v>1048</v>
      </c>
      <c r="I1496" s="41" t="s">
        <v>7893</v>
      </c>
      <c r="J1496" s="41"/>
      <c r="K1496" s="41"/>
      <c r="L1496" s="49"/>
      <c r="M1496" s="49"/>
      <c r="N1496" s="49"/>
    </row>
    <row r="1497" spans="1:15" hidden="1">
      <c r="A1497" s="49" t="s">
        <v>4722</v>
      </c>
      <c r="B1497" s="49" t="s">
        <v>65</v>
      </c>
      <c r="C1497" s="49" t="s">
        <v>65</v>
      </c>
      <c r="D1497" s="49" t="s">
        <v>25</v>
      </c>
      <c r="E1497" s="49"/>
      <c r="F1497" s="41" t="s">
        <v>55</v>
      </c>
      <c r="G1497" s="49" t="s">
        <v>8413</v>
      </c>
      <c r="H1497" s="41" t="s">
        <v>1048</v>
      </c>
      <c r="I1497" s="41" t="s">
        <v>7894</v>
      </c>
      <c r="J1497" s="41"/>
      <c r="K1497" s="41"/>
      <c r="L1497" s="49"/>
      <c r="M1497" s="49"/>
      <c r="N1497" s="49"/>
    </row>
    <row r="1498" spans="1:15" hidden="1">
      <c r="A1498" s="48" t="s">
        <v>4722</v>
      </c>
      <c r="B1498" s="48" t="s">
        <v>65</v>
      </c>
      <c r="C1498" s="48" t="s">
        <v>65</v>
      </c>
      <c r="D1498" s="49" t="s">
        <v>25</v>
      </c>
      <c r="F1498" s="41" t="s">
        <v>55</v>
      </c>
      <c r="G1498" s="48" t="s">
        <v>8413</v>
      </c>
      <c r="H1498" s="40" t="s">
        <v>7895</v>
      </c>
      <c r="I1498" s="40" t="s">
        <v>8245</v>
      </c>
      <c r="J1498" s="43">
        <f>J1491</f>
        <v>42170</v>
      </c>
      <c r="K1498" s="43">
        <f>J1498+30</f>
        <v>42200</v>
      </c>
      <c r="L1498" s="40" t="s">
        <v>7</v>
      </c>
      <c r="M1498" s="48" t="s">
        <v>94</v>
      </c>
      <c r="N1498" s="40">
        <v>100</v>
      </c>
    </row>
    <row r="1499" spans="1:15" hidden="1">
      <c r="A1499" s="48" t="s">
        <v>4722</v>
      </c>
      <c r="B1499" s="48" t="s">
        <v>65</v>
      </c>
      <c r="C1499" s="48" t="s">
        <v>65</v>
      </c>
      <c r="D1499" s="49" t="s">
        <v>25</v>
      </c>
      <c r="F1499" s="41" t="s">
        <v>55</v>
      </c>
      <c r="G1499" s="48" t="s">
        <v>8413</v>
      </c>
      <c r="H1499" s="40" t="s">
        <v>8281</v>
      </c>
      <c r="I1499" s="40" t="s">
        <v>8282</v>
      </c>
      <c r="J1499" s="43">
        <f>K1498</f>
        <v>42200</v>
      </c>
      <c r="K1499" s="43">
        <f>J1499+2</f>
        <v>42202</v>
      </c>
      <c r="L1499" s="40" t="s">
        <v>7</v>
      </c>
      <c r="M1499" s="48" t="s">
        <v>94</v>
      </c>
      <c r="N1499" s="40">
        <v>100</v>
      </c>
    </row>
    <row r="1500" spans="1:15" ht="15.6" hidden="1">
      <c r="A1500" s="48" t="s">
        <v>4722</v>
      </c>
      <c r="B1500" s="48" t="s">
        <v>65</v>
      </c>
      <c r="C1500" s="48" t="s">
        <v>65</v>
      </c>
      <c r="D1500" s="49" t="s">
        <v>25</v>
      </c>
      <c r="F1500" s="41" t="s">
        <v>55</v>
      </c>
      <c r="G1500" s="48" t="s">
        <v>8413</v>
      </c>
      <c r="H1500" s="65" t="s">
        <v>8261</v>
      </c>
      <c r="I1500" s="40" t="s">
        <v>8262</v>
      </c>
      <c r="J1500" s="43">
        <f>K1499</f>
        <v>42202</v>
      </c>
      <c r="K1500" s="43">
        <f>J1500</f>
        <v>42202</v>
      </c>
      <c r="L1500" s="40" t="s">
        <v>7</v>
      </c>
      <c r="M1500" s="48" t="s">
        <v>94</v>
      </c>
      <c r="N1500" s="40">
        <v>100</v>
      </c>
      <c r="O1500" s="66"/>
    </row>
    <row r="1501" spans="1:15" hidden="1">
      <c r="A1501" s="48" t="s">
        <v>4722</v>
      </c>
      <c r="B1501" s="48" t="s">
        <v>65</v>
      </c>
      <c r="C1501" s="48" t="s">
        <v>65</v>
      </c>
      <c r="D1501" s="49" t="s">
        <v>25</v>
      </c>
      <c r="F1501" s="41" t="s">
        <v>55</v>
      </c>
      <c r="G1501" s="48" t="s">
        <v>8413</v>
      </c>
      <c r="H1501" s="40" t="s">
        <v>8264</v>
      </c>
      <c r="I1501" s="40" t="s">
        <v>8265</v>
      </c>
      <c r="J1501" s="43">
        <f>K1500</f>
        <v>42202</v>
      </c>
      <c r="K1501" s="43">
        <f>J1492-21</f>
        <v>42269</v>
      </c>
      <c r="L1501" s="40" t="s">
        <v>7</v>
      </c>
      <c r="M1501" s="48" t="s">
        <v>94</v>
      </c>
      <c r="N1501" s="40">
        <v>100</v>
      </c>
    </row>
    <row r="1502" spans="1:15" hidden="1">
      <c r="A1502" s="48" t="s">
        <v>4722</v>
      </c>
      <c r="B1502" s="48" t="s">
        <v>65</v>
      </c>
      <c r="C1502" s="48" t="s">
        <v>65</v>
      </c>
      <c r="D1502" s="49" t="s">
        <v>25</v>
      </c>
      <c r="F1502" s="41" t="s">
        <v>55</v>
      </c>
      <c r="G1502" s="48" t="s">
        <v>8413</v>
      </c>
      <c r="H1502" s="40" t="s">
        <v>8261</v>
      </c>
      <c r="I1502" s="40" t="s">
        <v>8266</v>
      </c>
      <c r="J1502" s="43">
        <f>K1501</f>
        <v>42269</v>
      </c>
      <c r="K1502" s="43">
        <f>J1502</f>
        <v>42269</v>
      </c>
      <c r="L1502" s="40" t="s">
        <v>7</v>
      </c>
      <c r="M1502" s="48" t="s">
        <v>94</v>
      </c>
      <c r="N1502" s="40">
        <v>100</v>
      </c>
    </row>
    <row r="1503" spans="1:15" hidden="1">
      <c r="A1503" s="48" t="s">
        <v>4722</v>
      </c>
      <c r="B1503" s="48" t="s">
        <v>65</v>
      </c>
      <c r="C1503" s="48" t="s">
        <v>65</v>
      </c>
      <c r="D1503" s="49" t="s">
        <v>25</v>
      </c>
      <c r="F1503" s="41" t="s">
        <v>55</v>
      </c>
      <c r="G1503" s="48" t="s">
        <v>8413</v>
      </c>
      <c r="H1503" s="40" t="s">
        <v>7904</v>
      </c>
      <c r="I1503" s="40" t="s">
        <v>7905</v>
      </c>
      <c r="J1503" s="43">
        <f>K1501</f>
        <v>42269</v>
      </c>
      <c r="K1503" s="43">
        <f>J1503+5</f>
        <v>42274</v>
      </c>
      <c r="L1503" s="40" t="s">
        <v>7</v>
      </c>
      <c r="M1503" s="48" t="s">
        <v>94</v>
      </c>
      <c r="N1503" s="40">
        <v>100</v>
      </c>
    </row>
    <row r="1504" spans="1:15" hidden="1">
      <c r="A1504" s="48" t="s">
        <v>4722</v>
      </c>
      <c r="B1504" s="48" t="s">
        <v>65</v>
      </c>
      <c r="C1504" s="48" t="s">
        <v>65</v>
      </c>
      <c r="D1504" s="49" t="s">
        <v>25</v>
      </c>
      <c r="F1504" s="41" t="s">
        <v>55</v>
      </c>
      <c r="G1504" s="48" t="s">
        <v>8413</v>
      </c>
      <c r="H1504" s="40" t="s">
        <v>7904</v>
      </c>
      <c r="I1504" s="40" t="s">
        <v>7906</v>
      </c>
      <c r="J1504" s="43">
        <f>K1503</f>
        <v>42274</v>
      </c>
      <c r="K1504" s="43">
        <f>J1504+5</f>
        <v>42279</v>
      </c>
      <c r="L1504" s="40" t="s">
        <v>7</v>
      </c>
      <c r="M1504" s="48" t="s">
        <v>94</v>
      </c>
      <c r="N1504" s="40">
        <v>100</v>
      </c>
    </row>
    <row r="1505" spans="1:15" hidden="1">
      <c r="A1505" s="48" t="s">
        <v>4722</v>
      </c>
      <c r="B1505" s="48" t="s">
        <v>65</v>
      </c>
      <c r="C1505" s="48" t="s">
        <v>65</v>
      </c>
      <c r="D1505" s="49" t="s">
        <v>25</v>
      </c>
      <c r="F1505" s="41" t="s">
        <v>55</v>
      </c>
      <c r="G1505" s="48" t="s">
        <v>8413</v>
      </c>
      <c r="H1505" s="40" t="s">
        <v>7904</v>
      </c>
      <c r="I1505" s="40" t="s">
        <v>7907</v>
      </c>
      <c r="J1505" s="43">
        <f>K1504</f>
        <v>42279</v>
      </c>
      <c r="K1505" s="43">
        <f>J1505+5</f>
        <v>42284</v>
      </c>
      <c r="L1505" s="40" t="s">
        <v>7</v>
      </c>
      <c r="M1505" s="48" t="s">
        <v>94</v>
      </c>
      <c r="N1505" s="40">
        <v>100</v>
      </c>
    </row>
    <row r="1506" spans="1:15" hidden="1">
      <c r="A1506" s="48" t="s">
        <v>4722</v>
      </c>
      <c r="B1506" s="48" t="s">
        <v>65</v>
      </c>
      <c r="C1506" s="48" t="s">
        <v>65</v>
      </c>
      <c r="D1506" s="49" t="s">
        <v>25</v>
      </c>
      <c r="F1506" s="41" t="s">
        <v>55</v>
      </c>
      <c r="G1506" s="48" t="s">
        <v>8413</v>
      </c>
      <c r="H1506" s="40" t="s">
        <v>7904</v>
      </c>
      <c r="I1506" s="40" t="s">
        <v>8172</v>
      </c>
      <c r="J1506" s="43">
        <f>K1505</f>
        <v>42284</v>
      </c>
      <c r="K1506" s="67">
        <f>J1506+1</f>
        <v>42285</v>
      </c>
      <c r="L1506" s="40" t="s">
        <v>7</v>
      </c>
      <c r="M1506" s="48" t="s">
        <v>94</v>
      </c>
      <c r="N1506" s="40">
        <v>100</v>
      </c>
      <c r="O1506" s="56" t="s">
        <v>17</v>
      </c>
    </row>
    <row r="1507" spans="1:15" hidden="1">
      <c r="A1507" s="49" t="s">
        <v>7417</v>
      </c>
      <c r="B1507" s="49" t="s">
        <v>52</v>
      </c>
      <c r="C1507" s="49" t="s">
        <v>52</v>
      </c>
      <c r="D1507" s="47" t="s">
        <v>26</v>
      </c>
      <c r="E1507" s="49"/>
      <c r="F1507" s="41" t="s">
        <v>55</v>
      </c>
      <c r="G1507" s="49" t="s">
        <v>8414</v>
      </c>
      <c r="H1507" s="41" t="s">
        <v>1048</v>
      </c>
      <c r="I1507" s="41" t="s">
        <v>7888</v>
      </c>
      <c r="J1507" s="41"/>
      <c r="K1507" s="41"/>
      <c r="L1507" s="49"/>
      <c r="M1507" s="49"/>
      <c r="N1507" s="49"/>
    </row>
    <row r="1508" spans="1:15" hidden="1">
      <c r="A1508" s="49" t="s">
        <v>7417</v>
      </c>
      <c r="B1508" s="49" t="s">
        <v>52</v>
      </c>
      <c r="C1508" s="49" t="s">
        <v>52</v>
      </c>
      <c r="D1508" s="47" t="s">
        <v>26</v>
      </c>
      <c r="E1508" s="49"/>
      <c r="F1508" s="41" t="s">
        <v>55</v>
      </c>
      <c r="G1508" s="49" t="s">
        <v>8414</v>
      </c>
      <c r="H1508" s="41" t="s">
        <v>1048</v>
      </c>
      <c r="I1508" s="41" t="s">
        <v>8244</v>
      </c>
      <c r="J1508" s="42">
        <v>41709</v>
      </c>
      <c r="K1508" s="41"/>
      <c r="L1508" s="49"/>
      <c r="M1508" s="49"/>
      <c r="N1508" s="49"/>
    </row>
    <row r="1509" spans="1:15" hidden="1">
      <c r="A1509" s="49" t="s">
        <v>7417</v>
      </c>
      <c r="B1509" s="49" t="s">
        <v>52</v>
      </c>
      <c r="C1509" s="49" t="s">
        <v>52</v>
      </c>
      <c r="D1509" s="47" t="s">
        <v>26</v>
      </c>
      <c r="E1509" s="49"/>
      <c r="F1509" s="41" t="s">
        <v>55</v>
      </c>
      <c r="G1509" s="49" t="s">
        <v>8414</v>
      </c>
      <c r="H1509" s="41" t="s">
        <v>1048</v>
      </c>
      <c r="I1509" s="41" t="s">
        <v>7889</v>
      </c>
      <c r="J1509" s="59">
        <v>42226</v>
      </c>
      <c r="K1509" s="41"/>
      <c r="L1509" s="49"/>
      <c r="M1509" s="49"/>
      <c r="N1509" s="49"/>
    </row>
    <row r="1510" spans="1:15" hidden="1">
      <c r="A1510" s="49" t="s">
        <v>7417</v>
      </c>
      <c r="B1510" s="49" t="s">
        <v>52</v>
      </c>
      <c r="C1510" s="49" t="s">
        <v>52</v>
      </c>
      <c r="D1510" s="47" t="s">
        <v>26</v>
      </c>
      <c r="E1510" s="49"/>
      <c r="F1510" s="41" t="s">
        <v>55</v>
      </c>
      <c r="G1510" s="49" t="s">
        <v>8414</v>
      </c>
      <c r="H1510" s="41" t="s">
        <v>1048</v>
      </c>
      <c r="I1510" s="41" t="s">
        <v>7890</v>
      </c>
      <c r="J1510" s="59"/>
      <c r="K1510" s="41"/>
      <c r="L1510" s="49"/>
      <c r="M1510" s="49"/>
      <c r="N1510" s="49"/>
    </row>
    <row r="1511" spans="1:15" hidden="1">
      <c r="A1511" s="49" t="s">
        <v>7417</v>
      </c>
      <c r="B1511" s="49" t="s">
        <v>52</v>
      </c>
      <c r="C1511" s="49" t="s">
        <v>52</v>
      </c>
      <c r="D1511" s="47" t="s">
        <v>26</v>
      </c>
      <c r="E1511" s="49"/>
      <c r="F1511" s="41" t="s">
        <v>55</v>
      </c>
      <c r="G1511" s="49" t="s">
        <v>8414</v>
      </c>
      <c r="H1511" s="41" t="s">
        <v>1048</v>
      </c>
      <c r="I1511" s="41" t="s">
        <v>7891</v>
      </c>
      <c r="J1511" s="42"/>
      <c r="K1511" s="41"/>
      <c r="L1511" s="49"/>
      <c r="M1511" s="49"/>
      <c r="N1511" s="49"/>
    </row>
    <row r="1512" spans="1:15" hidden="1">
      <c r="A1512" s="49" t="s">
        <v>7417</v>
      </c>
      <c r="B1512" s="49" t="s">
        <v>52</v>
      </c>
      <c r="C1512" s="49" t="s">
        <v>52</v>
      </c>
      <c r="D1512" s="47" t="s">
        <v>26</v>
      </c>
      <c r="E1512" s="49"/>
      <c r="F1512" s="41" t="s">
        <v>55</v>
      </c>
      <c r="G1512" s="49" t="s">
        <v>8414</v>
      </c>
      <c r="H1512" s="41" t="s">
        <v>1048</v>
      </c>
      <c r="I1512" s="41" t="s">
        <v>7892</v>
      </c>
      <c r="J1512" s="42">
        <v>42251</v>
      </c>
      <c r="K1512" s="41"/>
      <c r="L1512" s="49"/>
      <c r="M1512" s="49"/>
      <c r="N1512" s="49"/>
    </row>
    <row r="1513" spans="1:15" hidden="1">
      <c r="A1513" s="49" t="s">
        <v>7417</v>
      </c>
      <c r="B1513" s="49" t="s">
        <v>52</v>
      </c>
      <c r="C1513" s="49" t="s">
        <v>52</v>
      </c>
      <c r="D1513" s="47" t="s">
        <v>26</v>
      </c>
      <c r="E1513" s="49"/>
      <c r="F1513" s="41" t="s">
        <v>55</v>
      </c>
      <c r="G1513" s="49" t="s">
        <v>8414</v>
      </c>
      <c r="H1513" s="41" t="s">
        <v>1048</v>
      </c>
      <c r="I1513" s="41" t="s">
        <v>7893</v>
      </c>
      <c r="J1513" s="41"/>
      <c r="K1513" s="41"/>
      <c r="L1513" s="49"/>
      <c r="M1513" s="49"/>
      <c r="N1513" s="49"/>
    </row>
    <row r="1514" spans="1:15" hidden="1">
      <c r="A1514" s="49" t="s">
        <v>7417</v>
      </c>
      <c r="B1514" s="49" t="s">
        <v>52</v>
      </c>
      <c r="C1514" s="49" t="s">
        <v>52</v>
      </c>
      <c r="D1514" s="47" t="s">
        <v>26</v>
      </c>
      <c r="E1514" s="49"/>
      <c r="F1514" s="41" t="s">
        <v>55</v>
      </c>
      <c r="G1514" s="49" t="s">
        <v>8414</v>
      </c>
      <c r="H1514" s="41" t="s">
        <v>1048</v>
      </c>
      <c r="I1514" s="41" t="s">
        <v>7894</v>
      </c>
      <c r="J1514" s="41"/>
      <c r="K1514" s="41"/>
      <c r="L1514" s="49"/>
      <c r="M1514" s="49"/>
      <c r="N1514" s="49"/>
    </row>
    <row r="1515" spans="1:15" hidden="1">
      <c r="A1515" s="48" t="s">
        <v>7417</v>
      </c>
      <c r="B1515" s="48" t="s">
        <v>52</v>
      </c>
      <c r="C1515" s="48" t="s">
        <v>52</v>
      </c>
      <c r="D1515" s="47" t="s">
        <v>26</v>
      </c>
      <c r="F1515" s="41" t="s">
        <v>55</v>
      </c>
      <c r="G1515" s="48" t="s">
        <v>8414</v>
      </c>
      <c r="H1515" s="40" t="s">
        <v>7895</v>
      </c>
      <c r="I1515" s="40" t="s">
        <v>8245</v>
      </c>
      <c r="J1515" s="43">
        <f>J1508</f>
        <v>41709</v>
      </c>
      <c r="K1515" s="43">
        <f>J1515+30</f>
        <v>41739</v>
      </c>
      <c r="L1515" s="40" t="s">
        <v>11</v>
      </c>
      <c r="M1515" s="48" t="s">
        <v>6305</v>
      </c>
      <c r="N1515" s="40">
        <v>100</v>
      </c>
      <c r="O1515" s="56" t="s">
        <v>8263</v>
      </c>
    </row>
    <row r="1516" spans="1:15" hidden="1">
      <c r="A1516" s="48" t="s">
        <v>7417</v>
      </c>
      <c r="B1516" s="48" t="s">
        <v>52</v>
      </c>
      <c r="C1516" s="48" t="s">
        <v>52</v>
      </c>
      <c r="D1516" s="47" t="s">
        <v>26</v>
      </c>
      <c r="F1516" s="41" t="s">
        <v>55</v>
      </c>
      <c r="G1516" s="48" t="s">
        <v>8414</v>
      </c>
      <c r="H1516" s="40" t="s">
        <v>8281</v>
      </c>
      <c r="I1516" s="40" t="s">
        <v>8282</v>
      </c>
      <c r="J1516" s="43">
        <f>K1515</f>
        <v>41739</v>
      </c>
      <c r="K1516" s="43">
        <f>J1516+2</f>
        <v>41741</v>
      </c>
      <c r="L1516" s="40" t="s">
        <v>11</v>
      </c>
      <c r="M1516" s="48" t="s">
        <v>6305</v>
      </c>
      <c r="N1516" s="40">
        <v>100</v>
      </c>
    </row>
    <row r="1517" spans="1:15" ht="15.6" hidden="1">
      <c r="A1517" s="48" t="s">
        <v>7417</v>
      </c>
      <c r="B1517" s="48" t="s">
        <v>52</v>
      </c>
      <c r="C1517" s="48" t="s">
        <v>52</v>
      </c>
      <c r="D1517" s="47" t="s">
        <v>26</v>
      </c>
      <c r="F1517" s="41" t="s">
        <v>55</v>
      </c>
      <c r="G1517" s="48" t="s">
        <v>8414</v>
      </c>
      <c r="H1517" s="65" t="s">
        <v>8261</v>
      </c>
      <c r="I1517" s="40" t="s">
        <v>8262</v>
      </c>
      <c r="J1517" s="43">
        <f>K1516</f>
        <v>41741</v>
      </c>
      <c r="K1517" s="43">
        <f>J1517</f>
        <v>41741</v>
      </c>
      <c r="L1517" s="40" t="s">
        <v>11</v>
      </c>
      <c r="M1517" s="48" t="s">
        <v>6305</v>
      </c>
      <c r="N1517" s="40">
        <v>100</v>
      </c>
      <c r="O1517" s="66"/>
    </row>
    <row r="1518" spans="1:15" hidden="1">
      <c r="A1518" s="48" t="s">
        <v>7417</v>
      </c>
      <c r="B1518" s="48" t="s">
        <v>52</v>
      </c>
      <c r="C1518" s="48" t="s">
        <v>52</v>
      </c>
      <c r="D1518" s="47" t="s">
        <v>26</v>
      </c>
      <c r="F1518" s="41" t="s">
        <v>55</v>
      </c>
      <c r="G1518" s="48" t="s">
        <v>8414</v>
      </c>
      <c r="H1518" s="40" t="s">
        <v>8264</v>
      </c>
      <c r="I1518" s="40" t="s">
        <v>8265</v>
      </c>
      <c r="J1518" s="43">
        <f>K1517</f>
        <v>41741</v>
      </c>
      <c r="K1518" s="43">
        <f>J1509-21</f>
        <v>42205</v>
      </c>
      <c r="L1518" s="40" t="s">
        <v>11</v>
      </c>
      <c r="M1518" s="48" t="s">
        <v>6305</v>
      </c>
      <c r="N1518" s="40">
        <v>100</v>
      </c>
    </row>
    <row r="1519" spans="1:15" hidden="1">
      <c r="A1519" s="48" t="s">
        <v>7417</v>
      </c>
      <c r="B1519" s="48" t="s">
        <v>52</v>
      </c>
      <c r="C1519" s="48" t="s">
        <v>52</v>
      </c>
      <c r="D1519" s="47" t="s">
        <v>26</v>
      </c>
      <c r="F1519" s="41" t="s">
        <v>55</v>
      </c>
      <c r="G1519" s="48" t="s">
        <v>8414</v>
      </c>
      <c r="H1519" s="40" t="s">
        <v>8261</v>
      </c>
      <c r="I1519" s="40" t="s">
        <v>8266</v>
      </c>
      <c r="J1519" s="43">
        <f>K1518</f>
        <v>42205</v>
      </c>
      <c r="K1519" s="43">
        <f>J1519</f>
        <v>42205</v>
      </c>
      <c r="L1519" s="40" t="s">
        <v>11</v>
      </c>
      <c r="M1519" s="48" t="s">
        <v>6305</v>
      </c>
      <c r="N1519" s="40">
        <v>100</v>
      </c>
    </row>
    <row r="1520" spans="1:15" hidden="1">
      <c r="A1520" s="48" t="s">
        <v>7417</v>
      </c>
      <c r="B1520" s="48" t="s">
        <v>52</v>
      </c>
      <c r="C1520" s="48" t="s">
        <v>52</v>
      </c>
      <c r="D1520" s="47" t="s">
        <v>26</v>
      </c>
      <c r="F1520" s="41" t="s">
        <v>55</v>
      </c>
      <c r="G1520" s="48" t="s">
        <v>8414</v>
      </c>
      <c r="H1520" s="40" t="s">
        <v>7904</v>
      </c>
      <c r="I1520" s="40" t="s">
        <v>7905</v>
      </c>
      <c r="J1520" s="43">
        <f>K1518</f>
        <v>42205</v>
      </c>
      <c r="K1520" s="43">
        <f>J1520+5</f>
        <v>42210</v>
      </c>
      <c r="L1520" s="40" t="s">
        <v>11</v>
      </c>
      <c r="M1520" s="48" t="s">
        <v>6305</v>
      </c>
      <c r="N1520" s="40">
        <v>100</v>
      </c>
    </row>
    <row r="1521" spans="1:15" hidden="1">
      <c r="A1521" s="48" t="s">
        <v>7417</v>
      </c>
      <c r="B1521" s="48" t="s">
        <v>52</v>
      </c>
      <c r="C1521" s="48" t="s">
        <v>52</v>
      </c>
      <c r="D1521" s="47" t="s">
        <v>26</v>
      </c>
      <c r="F1521" s="41" t="s">
        <v>55</v>
      </c>
      <c r="G1521" s="48" t="s">
        <v>8414</v>
      </c>
      <c r="H1521" s="40" t="s">
        <v>7904</v>
      </c>
      <c r="I1521" s="40" t="s">
        <v>7906</v>
      </c>
      <c r="J1521" s="43">
        <f>K1520</f>
        <v>42210</v>
      </c>
      <c r="K1521" s="43">
        <f>J1521+5</f>
        <v>42215</v>
      </c>
      <c r="L1521" s="40" t="s">
        <v>11</v>
      </c>
      <c r="M1521" s="48" t="s">
        <v>6305</v>
      </c>
      <c r="N1521" s="40">
        <v>100</v>
      </c>
    </row>
    <row r="1522" spans="1:15" hidden="1">
      <c r="A1522" s="48" t="s">
        <v>7417</v>
      </c>
      <c r="B1522" s="48" t="s">
        <v>52</v>
      </c>
      <c r="C1522" s="48" t="s">
        <v>52</v>
      </c>
      <c r="D1522" s="47" t="s">
        <v>26</v>
      </c>
      <c r="F1522" s="41" t="s">
        <v>55</v>
      </c>
      <c r="G1522" s="48" t="s">
        <v>8414</v>
      </c>
      <c r="H1522" s="40" t="s">
        <v>7904</v>
      </c>
      <c r="I1522" s="40" t="s">
        <v>7907</v>
      </c>
      <c r="J1522" s="43">
        <f>K1521</f>
        <v>42215</v>
      </c>
      <c r="K1522" s="43">
        <f>J1522+5</f>
        <v>42220</v>
      </c>
      <c r="L1522" s="40" t="s">
        <v>11</v>
      </c>
      <c r="M1522" s="48" t="s">
        <v>6305</v>
      </c>
      <c r="N1522" s="40">
        <v>100</v>
      </c>
    </row>
    <row r="1523" spans="1:15" hidden="1">
      <c r="A1523" s="48" t="s">
        <v>7417</v>
      </c>
      <c r="B1523" s="48" t="s">
        <v>52</v>
      </c>
      <c r="C1523" s="48" t="s">
        <v>52</v>
      </c>
      <c r="D1523" s="47" t="s">
        <v>26</v>
      </c>
      <c r="F1523" s="41" t="s">
        <v>55</v>
      </c>
      <c r="G1523" s="48" t="s">
        <v>8414</v>
      </c>
      <c r="H1523" s="40" t="s">
        <v>7904</v>
      </c>
      <c r="I1523" s="40" t="s">
        <v>8172</v>
      </c>
      <c r="J1523" s="43">
        <f>K1522</f>
        <v>42220</v>
      </c>
      <c r="K1523" s="67">
        <f>J1523+1</f>
        <v>42221</v>
      </c>
      <c r="L1523" s="40" t="s">
        <v>11</v>
      </c>
      <c r="M1523" s="48" t="s">
        <v>6305</v>
      </c>
      <c r="N1523" s="40">
        <v>100</v>
      </c>
      <c r="O1523" s="56" t="s">
        <v>17</v>
      </c>
    </row>
    <row r="1524" spans="1:15" hidden="1">
      <c r="A1524" s="49" t="s">
        <v>8415</v>
      </c>
      <c r="B1524" s="41" t="s">
        <v>108</v>
      </c>
      <c r="C1524" s="55" t="s">
        <v>65</v>
      </c>
      <c r="D1524" s="49" t="s">
        <v>24</v>
      </c>
      <c r="F1524" s="49" t="s">
        <v>6175</v>
      </c>
      <c r="G1524" s="49" t="s">
        <v>8416</v>
      </c>
      <c r="H1524" s="41" t="s">
        <v>1048</v>
      </c>
      <c r="I1524" s="41" t="s">
        <v>7888</v>
      </c>
      <c r="J1524" s="41"/>
      <c r="K1524" s="40"/>
      <c r="L1524" s="49"/>
      <c r="M1524" s="49"/>
      <c r="N1524" s="49"/>
    </row>
    <row r="1525" spans="1:15" hidden="1">
      <c r="A1525" s="49" t="s">
        <v>8415</v>
      </c>
      <c r="B1525" s="41" t="s">
        <v>108</v>
      </c>
      <c r="C1525" s="55" t="s">
        <v>65</v>
      </c>
      <c r="D1525" s="49" t="s">
        <v>24</v>
      </c>
      <c r="F1525" s="49" t="s">
        <v>6175</v>
      </c>
      <c r="G1525" s="49" t="s">
        <v>8416</v>
      </c>
      <c r="H1525" s="41" t="s">
        <v>1048</v>
      </c>
      <c r="I1525" s="41" t="s">
        <v>8244</v>
      </c>
      <c r="J1525" s="42">
        <v>42037</v>
      </c>
      <c r="K1525" s="40"/>
      <c r="L1525" s="49"/>
      <c r="M1525" s="49"/>
      <c r="N1525" s="49"/>
    </row>
    <row r="1526" spans="1:15" hidden="1">
      <c r="A1526" s="49" t="s">
        <v>8415</v>
      </c>
      <c r="B1526" s="41" t="s">
        <v>108</v>
      </c>
      <c r="C1526" s="55" t="s">
        <v>65</v>
      </c>
      <c r="D1526" s="49" t="s">
        <v>24</v>
      </c>
      <c r="F1526" s="49" t="s">
        <v>6175</v>
      </c>
      <c r="G1526" s="49" t="s">
        <v>8416</v>
      </c>
      <c r="H1526" s="41" t="s">
        <v>1048</v>
      </c>
      <c r="I1526" s="41" t="s">
        <v>7889</v>
      </c>
      <c r="J1526" s="42">
        <v>42153</v>
      </c>
      <c r="K1526" s="40"/>
      <c r="L1526" s="49"/>
      <c r="M1526" s="49"/>
      <c r="N1526" s="49"/>
    </row>
    <row r="1527" spans="1:15" hidden="1">
      <c r="A1527" s="49" t="s">
        <v>8415</v>
      </c>
      <c r="B1527" s="41" t="s">
        <v>108</v>
      </c>
      <c r="C1527" s="55" t="s">
        <v>65</v>
      </c>
      <c r="D1527" s="49" t="s">
        <v>24</v>
      </c>
      <c r="F1527" s="49" t="s">
        <v>6175</v>
      </c>
      <c r="G1527" s="49" t="s">
        <v>8416</v>
      </c>
      <c r="H1527" s="41" t="s">
        <v>1048</v>
      </c>
      <c r="I1527" s="41" t="s">
        <v>7890</v>
      </c>
      <c r="J1527" s="42">
        <v>42230</v>
      </c>
      <c r="K1527" s="40"/>
      <c r="L1527" s="49"/>
      <c r="M1527" s="49"/>
      <c r="N1527" s="49"/>
    </row>
    <row r="1528" spans="1:15" hidden="1">
      <c r="A1528" s="49" t="s">
        <v>8415</v>
      </c>
      <c r="B1528" s="41" t="s">
        <v>108</v>
      </c>
      <c r="C1528" s="55" t="s">
        <v>65</v>
      </c>
      <c r="D1528" s="49" t="s">
        <v>24</v>
      </c>
      <c r="F1528" s="49" t="s">
        <v>6175</v>
      </c>
      <c r="G1528" s="49" t="s">
        <v>8416</v>
      </c>
      <c r="H1528" s="41" t="s">
        <v>1048</v>
      </c>
      <c r="I1528" s="41" t="s">
        <v>7891</v>
      </c>
      <c r="J1528" s="42">
        <v>42256</v>
      </c>
      <c r="K1528" s="40"/>
      <c r="L1528" s="49"/>
      <c r="M1528" s="49"/>
      <c r="N1528" s="49"/>
    </row>
    <row r="1529" spans="1:15" hidden="1">
      <c r="A1529" s="49" t="s">
        <v>8415</v>
      </c>
      <c r="B1529" s="41" t="s">
        <v>108</v>
      </c>
      <c r="C1529" s="55" t="s">
        <v>65</v>
      </c>
      <c r="D1529" s="49" t="s">
        <v>24</v>
      </c>
      <c r="F1529" s="49" t="s">
        <v>6175</v>
      </c>
      <c r="G1529" s="49" t="s">
        <v>8416</v>
      </c>
      <c r="H1529" s="41" t="s">
        <v>1048</v>
      </c>
      <c r="I1529" s="41" t="s">
        <v>7892</v>
      </c>
      <c r="J1529" s="41"/>
      <c r="K1529" s="40"/>
      <c r="L1529" s="49"/>
      <c r="M1529" s="49"/>
      <c r="N1529" s="49"/>
    </row>
    <row r="1530" spans="1:15" hidden="1">
      <c r="A1530" s="49" t="s">
        <v>8415</v>
      </c>
      <c r="B1530" s="41" t="s">
        <v>108</v>
      </c>
      <c r="C1530" s="55" t="s">
        <v>65</v>
      </c>
      <c r="D1530" s="49" t="s">
        <v>24</v>
      </c>
      <c r="F1530" s="49" t="s">
        <v>6175</v>
      </c>
      <c r="G1530" s="49" t="s">
        <v>8416</v>
      </c>
      <c r="H1530" s="41" t="s">
        <v>1048</v>
      </c>
      <c r="I1530" s="41" t="s">
        <v>7893</v>
      </c>
      <c r="J1530" s="41"/>
      <c r="K1530" s="40"/>
      <c r="L1530" s="49"/>
      <c r="M1530" s="49"/>
      <c r="N1530" s="49"/>
    </row>
    <row r="1531" spans="1:15" hidden="1">
      <c r="A1531" s="49" t="s">
        <v>8415</v>
      </c>
      <c r="B1531" s="41" t="s">
        <v>108</v>
      </c>
      <c r="C1531" s="55" t="s">
        <v>65</v>
      </c>
      <c r="D1531" s="49" t="s">
        <v>24</v>
      </c>
      <c r="F1531" s="49" t="s">
        <v>6175</v>
      </c>
      <c r="G1531" s="49" t="s">
        <v>8416</v>
      </c>
      <c r="H1531" s="41" t="s">
        <v>1048</v>
      </c>
      <c r="I1531" s="41" t="s">
        <v>7894</v>
      </c>
      <c r="J1531" s="41"/>
      <c r="K1531" s="41"/>
      <c r="L1531" s="49"/>
      <c r="M1531" s="49"/>
      <c r="N1531" s="49"/>
    </row>
    <row r="1532" spans="1:15" hidden="1">
      <c r="A1532" s="49" t="s">
        <v>8415</v>
      </c>
      <c r="B1532" s="41" t="s">
        <v>108</v>
      </c>
      <c r="C1532" s="55" t="s">
        <v>65</v>
      </c>
      <c r="D1532" s="49" t="s">
        <v>24</v>
      </c>
      <c r="F1532" s="49" t="s">
        <v>6175</v>
      </c>
      <c r="G1532" s="48" t="s">
        <v>8416</v>
      </c>
      <c r="H1532" s="40" t="s">
        <v>7895</v>
      </c>
      <c r="I1532" s="40" t="s">
        <v>8245</v>
      </c>
      <c r="J1532" s="43">
        <f>J1525</f>
        <v>42037</v>
      </c>
      <c r="K1532" s="43">
        <f>J1532+10</f>
        <v>42047</v>
      </c>
      <c r="L1532" s="40" t="s">
        <v>9</v>
      </c>
      <c r="M1532" s="48" t="s">
        <v>6184</v>
      </c>
      <c r="N1532" s="40">
        <v>100</v>
      </c>
      <c r="O1532" s="56" t="s">
        <v>8263</v>
      </c>
    </row>
    <row r="1533" spans="1:15">
      <c r="A1533" s="49" t="s">
        <v>8415</v>
      </c>
      <c r="B1533" s="41" t="s">
        <v>108</v>
      </c>
      <c r="C1533" s="55" t="s">
        <v>65</v>
      </c>
      <c r="D1533" s="49" t="s">
        <v>24</v>
      </c>
      <c r="F1533" s="49" t="s">
        <v>6175</v>
      </c>
      <c r="G1533" s="48" t="s">
        <v>8416</v>
      </c>
      <c r="H1533" s="40" t="s">
        <v>7898</v>
      </c>
      <c r="I1533" s="40" t="s">
        <v>8247</v>
      </c>
      <c r="J1533" s="43">
        <f>K1532</f>
        <v>42047</v>
      </c>
      <c r="K1533" s="43">
        <f>J1533+2</f>
        <v>42049</v>
      </c>
      <c r="L1533" s="40" t="s">
        <v>9</v>
      </c>
      <c r="M1533" s="40" t="s">
        <v>6218</v>
      </c>
      <c r="N1533" s="40">
        <v>100</v>
      </c>
    </row>
    <row r="1534" spans="1:15" hidden="1">
      <c r="A1534" s="49" t="s">
        <v>8415</v>
      </c>
      <c r="B1534" s="41" t="s">
        <v>108</v>
      </c>
      <c r="C1534" s="55" t="s">
        <v>65</v>
      </c>
      <c r="D1534" s="49" t="s">
        <v>24</v>
      </c>
      <c r="F1534" s="49" t="s">
        <v>6175</v>
      </c>
      <c r="G1534" s="48" t="s">
        <v>8416</v>
      </c>
      <c r="H1534" s="40" t="s">
        <v>7901</v>
      </c>
      <c r="I1534" s="40" t="s">
        <v>7902</v>
      </c>
      <c r="J1534" s="43">
        <f>K1533</f>
        <v>42049</v>
      </c>
      <c r="K1534" s="43">
        <f>J1535</f>
        <v>42137</v>
      </c>
      <c r="L1534" s="40" t="s">
        <v>9</v>
      </c>
      <c r="M1534" s="40" t="s">
        <v>6184</v>
      </c>
      <c r="N1534" s="40">
        <v>100</v>
      </c>
    </row>
    <row r="1535" spans="1:15" hidden="1">
      <c r="A1535" s="49" t="s">
        <v>8415</v>
      </c>
      <c r="B1535" s="41" t="s">
        <v>108</v>
      </c>
      <c r="C1535" s="55" t="s">
        <v>65</v>
      </c>
      <c r="D1535" s="49" t="s">
        <v>24</v>
      </c>
      <c r="F1535" s="49" t="s">
        <v>6175</v>
      </c>
      <c r="G1535" s="48" t="s">
        <v>8416</v>
      </c>
      <c r="H1535" s="40" t="s">
        <v>7904</v>
      </c>
      <c r="I1535" s="40" t="s">
        <v>7905</v>
      </c>
      <c r="J1535" s="43">
        <f>K1535-5</f>
        <v>42137</v>
      </c>
      <c r="K1535" s="43">
        <f>J1536</f>
        <v>42142</v>
      </c>
      <c r="L1535" s="40" t="s">
        <v>9</v>
      </c>
      <c r="M1535" s="40" t="s">
        <v>6184</v>
      </c>
      <c r="N1535" s="40">
        <v>100</v>
      </c>
    </row>
    <row r="1536" spans="1:15" hidden="1">
      <c r="A1536" s="49" t="s">
        <v>8415</v>
      </c>
      <c r="B1536" s="41" t="s">
        <v>108</v>
      </c>
      <c r="C1536" s="55" t="s">
        <v>65</v>
      </c>
      <c r="D1536" s="49" t="s">
        <v>24</v>
      </c>
      <c r="F1536" s="49" t="s">
        <v>6175</v>
      </c>
      <c r="G1536" s="48" t="s">
        <v>8416</v>
      </c>
      <c r="H1536" s="40" t="s">
        <v>7904</v>
      </c>
      <c r="I1536" s="40" t="s">
        <v>8249</v>
      </c>
      <c r="J1536" s="43">
        <f>K1536-5</f>
        <v>42142</v>
      </c>
      <c r="K1536" s="43">
        <f>J1537</f>
        <v>42147</v>
      </c>
      <c r="L1536" s="40" t="s">
        <v>9</v>
      </c>
      <c r="M1536" s="40" t="s">
        <v>6184</v>
      </c>
      <c r="N1536" s="40">
        <v>100</v>
      </c>
    </row>
    <row r="1537" spans="1:15" hidden="1">
      <c r="A1537" s="49" t="s">
        <v>8415</v>
      </c>
      <c r="B1537" s="41" t="s">
        <v>108</v>
      </c>
      <c r="C1537" s="55" t="s">
        <v>65</v>
      </c>
      <c r="D1537" s="49" t="s">
        <v>24</v>
      </c>
      <c r="F1537" s="49" t="s">
        <v>6175</v>
      </c>
      <c r="G1537" s="48" t="s">
        <v>8416</v>
      </c>
      <c r="H1537" s="40" t="s">
        <v>7904</v>
      </c>
      <c r="I1537" s="40" t="s">
        <v>7907</v>
      </c>
      <c r="J1537" s="43">
        <f>K1537-5</f>
        <v>42147</v>
      </c>
      <c r="K1537" s="43">
        <f>J1538</f>
        <v>42152</v>
      </c>
      <c r="L1537" s="40" t="s">
        <v>9</v>
      </c>
      <c r="M1537" s="40" t="s">
        <v>6184</v>
      </c>
      <c r="N1537" s="40">
        <v>100</v>
      </c>
    </row>
    <row r="1538" spans="1:15" hidden="1">
      <c r="A1538" s="49" t="s">
        <v>8415</v>
      </c>
      <c r="B1538" s="41" t="s">
        <v>108</v>
      </c>
      <c r="C1538" s="55" t="s">
        <v>65</v>
      </c>
      <c r="D1538" s="49" t="s">
        <v>24</v>
      </c>
      <c r="F1538" s="49" t="s">
        <v>6175</v>
      </c>
      <c r="G1538" s="48" t="s">
        <v>8416</v>
      </c>
      <c r="H1538" s="40" t="s">
        <v>7904</v>
      </c>
      <c r="I1538" s="40" t="s">
        <v>8172</v>
      </c>
      <c r="J1538" s="43">
        <f>K1538-1</f>
        <v>42152</v>
      </c>
      <c r="K1538" s="43">
        <f>J1526</f>
        <v>42153</v>
      </c>
      <c r="L1538" s="40" t="s">
        <v>9</v>
      </c>
      <c r="M1538" s="40" t="s">
        <v>6184</v>
      </c>
      <c r="N1538" s="40">
        <v>100</v>
      </c>
      <c r="O1538" s="56" t="s">
        <v>17</v>
      </c>
    </row>
    <row r="1539" spans="1:15" hidden="1">
      <c r="A1539" s="49" t="s">
        <v>6209</v>
      </c>
      <c r="B1539" s="49" t="s">
        <v>108</v>
      </c>
      <c r="C1539" s="47" t="s">
        <v>65</v>
      </c>
      <c r="D1539" s="49" t="s">
        <v>24</v>
      </c>
      <c r="E1539" s="49"/>
      <c r="F1539" s="49" t="s">
        <v>6175</v>
      </c>
      <c r="G1539" s="49" t="s">
        <v>8417</v>
      </c>
      <c r="H1539" s="41" t="s">
        <v>1048</v>
      </c>
      <c r="I1539" s="41" t="s">
        <v>7888</v>
      </c>
      <c r="J1539" s="41"/>
      <c r="K1539" s="40"/>
    </row>
    <row r="1540" spans="1:15" hidden="1">
      <c r="A1540" s="49" t="s">
        <v>6209</v>
      </c>
      <c r="B1540" s="49" t="s">
        <v>108</v>
      </c>
      <c r="C1540" s="47" t="s">
        <v>65</v>
      </c>
      <c r="D1540" s="49" t="s">
        <v>24</v>
      </c>
      <c r="E1540" s="49"/>
      <c r="F1540" s="49" t="s">
        <v>6175</v>
      </c>
      <c r="G1540" s="49" t="s">
        <v>8417</v>
      </c>
      <c r="H1540" s="41" t="s">
        <v>1048</v>
      </c>
      <c r="I1540" s="41" t="s">
        <v>8244</v>
      </c>
      <c r="J1540" s="59">
        <v>42051</v>
      </c>
      <c r="K1540" s="40"/>
    </row>
    <row r="1541" spans="1:15" hidden="1">
      <c r="A1541" s="49" t="s">
        <v>6209</v>
      </c>
      <c r="B1541" s="49" t="s">
        <v>108</v>
      </c>
      <c r="C1541" s="47" t="s">
        <v>65</v>
      </c>
      <c r="D1541" s="49" t="s">
        <v>24</v>
      </c>
      <c r="E1541" s="49"/>
      <c r="F1541" s="49" t="s">
        <v>6175</v>
      </c>
      <c r="G1541" s="49" t="s">
        <v>8417</v>
      </c>
      <c r="H1541" s="41" t="s">
        <v>1048</v>
      </c>
      <c r="I1541" s="41" t="s">
        <v>7889</v>
      </c>
      <c r="J1541" s="59">
        <v>42164</v>
      </c>
      <c r="K1541" s="40"/>
    </row>
    <row r="1542" spans="1:15" hidden="1">
      <c r="A1542" s="49" t="s">
        <v>6209</v>
      </c>
      <c r="B1542" s="49" t="s">
        <v>108</v>
      </c>
      <c r="C1542" s="47" t="s">
        <v>65</v>
      </c>
      <c r="D1542" s="49" t="s">
        <v>24</v>
      </c>
      <c r="E1542" s="49"/>
      <c r="F1542" s="49" t="s">
        <v>6175</v>
      </c>
      <c r="G1542" s="49" t="s">
        <v>8417</v>
      </c>
      <c r="H1542" s="41" t="s">
        <v>1048</v>
      </c>
      <c r="I1542" s="41" t="s">
        <v>7890</v>
      </c>
      <c r="J1542" s="42">
        <v>42180</v>
      </c>
      <c r="K1542" s="40"/>
    </row>
    <row r="1543" spans="1:15" hidden="1">
      <c r="A1543" s="49" t="s">
        <v>6209</v>
      </c>
      <c r="B1543" s="49" t="s">
        <v>108</v>
      </c>
      <c r="C1543" s="47" t="s">
        <v>65</v>
      </c>
      <c r="D1543" s="49" t="s">
        <v>24</v>
      </c>
      <c r="E1543" s="49"/>
      <c r="F1543" s="49" t="s">
        <v>6175</v>
      </c>
      <c r="G1543" s="49" t="s">
        <v>8417</v>
      </c>
      <c r="H1543" s="41" t="s">
        <v>1048</v>
      </c>
      <c r="I1543" s="41" t="s">
        <v>7891</v>
      </c>
      <c r="J1543" s="42">
        <v>42181</v>
      </c>
      <c r="K1543" s="40"/>
    </row>
    <row r="1544" spans="1:15" hidden="1">
      <c r="A1544" s="49" t="s">
        <v>6209</v>
      </c>
      <c r="B1544" s="49" t="s">
        <v>108</v>
      </c>
      <c r="C1544" s="47" t="s">
        <v>65</v>
      </c>
      <c r="D1544" s="49" t="s">
        <v>24</v>
      </c>
      <c r="E1544" s="49"/>
      <c r="F1544" s="49" t="s">
        <v>6175</v>
      </c>
      <c r="G1544" s="49" t="s">
        <v>8417</v>
      </c>
      <c r="H1544" s="41" t="s">
        <v>1048</v>
      </c>
      <c r="I1544" s="41" t="s">
        <v>7892</v>
      </c>
      <c r="J1544" s="59"/>
      <c r="K1544" s="40"/>
    </row>
    <row r="1545" spans="1:15" hidden="1">
      <c r="A1545" s="49" t="s">
        <v>6209</v>
      </c>
      <c r="B1545" s="49" t="s">
        <v>108</v>
      </c>
      <c r="C1545" s="47" t="s">
        <v>65</v>
      </c>
      <c r="D1545" s="49" t="s">
        <v>24</v>
      </c>
      <c r="E1545" s="49"/>
      <c r="F1545" s="49" t="s">
        <v>6175</v>
      </c>
      <c r="G1545" s="49" t="s">
        <v>8417</v>
      </c>
      <c r="H1545" s="41" t="s">
        <v>1048</v>
      </c>
      <c r="I1545" s="41" t="s">
        <v>7893</v>
      </c>
      <c r="J1545" s="41"/>
      <c r="K1545" s="40"/>
    </row>
    <row r="1546" spans="1:15" hidden="1">
      <c r="A1546" s="49" t="s">
        <v>6209</v>
      </c>
      <c r="B1546" s="49" t="s">
        <v>108</v>
      </c>
      <c r="C1546" s="47" t="s">
        <v>65</v>
      </c>
      <c r="D1546" s="49" t="s">
        <v>24</v>
      </c>
      <c r="E1546" s="49"/>
      <c r="F1546" s="49" t="s">
        <v>6175</v>
      </c>
      <c r="G1546" s="48" t="s">
        <v>8417</v>
      </c>
      <c r="H1546" s="41" t="s">
        <v>1048</v>
      </c>
      <c r="I1546" s="41" t="s">
        <v>7894</v>
      </c>
      <c r="J1546" s="41"/>
      <c r="K1546" s="40"/>
    </row>
    <row r="1547" spans="1:15" hidden="1">
      <c r="A1547" s="48" t="s">
        <v>6209</v>
      </c>
      <c r="B1547" s="48" t="s">
        <v>108</v>
      </c>
      <c r="C1547" s="46" t="s">
        <v>65</v>
      </c>
      <c r="D1547" s="48" t="s">
        <v>24</v>
      </c>
      <c r="F1547" s="49" t="s">
        <v>6175</v>
      </c>
      <c r="G1547" s="48" t="s">
        <v>8417</v>
      </c>
      <c r="H1547" s="40" t="s">
        <v>7895</v>
      </c>
      <c r="I1547" s="40" t="s">
        <v>8245</v>
      </c>
      <c r="J1547" s="43">
        <f>J1540</f>
        <v>42051</v>
      </c>
      <c r="K1547" s="43">
        <f>J1547+10</f>
        <v>42061</v>
      </c>
      <c r="L1547" s="40" t="s">
        <v>8173</v>
      </c>
      <c r="M1547" s="48" t="s">
        <v>5488</v>
      </c>
      <c r="N1547" s="40">
        <v>100</v>
      </c>
      <c r="O1547" s="39" t="s">
        <v>8263</v>
      </c>
    </row>
    <row r="1548" spans="1:15">
      <c r="A1548" s="48" t="s">
        <v>6209</v>
      </c>
      <c r="B1548" s="48" t="s">
        <v>108</v>
      </c>
      <c r="C1548" s="46" t="s">
        <v>65</v>
      </c>
      <c r="D1548" s="48" t="s">
        <v>24</v>
      </c>
      <c r="F1548" s="49" t="s">
        <v>6175</v>
      </c>
      <c r="G1548" s="48" t="s">
        <v>8417</v>
      </c>
      <c r="H1548" s="40" t="s">
        <v>7898</v>
      </c>
      <c r="I1548" s="40" t="s">
        <v>8247</v>
      </c>
      <c r="J1548" s="43">
        <f>K1547</f>
        <v>42061</v>
      </c>
      <c r="K1548" s="43">
        <f>J1548+2</f>
        <v>42063</v>
      </c>
      <c r="L1548" s="40" t="s">
        <v>8173</v>
      </c>
      <c r="M1548" s="48" t="s">
        <v>149</v>
      </c>
      <c r="N1548" s="40">
        <v>100</v>
      </c>
      <c r="O1548" s="39" t="s">
        <v>8263</v>
      </c>
    </row>
    <row r="1549" spans="1:15" hidden="1">
      <c r="A1549" s="48" t="s">
        <v>6209</v>
      </c>
      <c r="B1549" s="48" t="s">
        <v>108</v>
      </c>
      <c r="C1549" s="46" t="s">
        <v>65</v>
      </c>
      <c r="D1549" s="48" t="s">
        <v>24</v>
      </c>
      <c r="F1549" s="49" t="s">
        <v>6175</v>
      </c>
      <c r="G1549" s="48" t="s">
        <v>8417</v>
      </c>
      <c r="H1549" s="40" t="s">
        <v>7901</v>
      </c>
      <c r="I1549" s="40" t="s">
        <v>7902</v>
      </c>
      <c r="J1549" s="43">
        <f>K1548</f>
        <v>42063</v>
      </c>
      <c r="K1549" s="43">
        <f>J1550</f>
        <v>42148</v>
      </c>
      <c r="L1549" s="40" t="s">
        <v>8173</v>
      </c>
      <c r="M1549" s="48" t="s">
        <v>5488</v>
      </c>
      <c r="N1549" s="40">
        <v>100</v>
      </c>
      <c r="O1549" s="39" t="s">
        <v>8263</v>
      </c>
    </row>
    <row r="1550" spans="1:15" hidden="1">
      <c r="A1550" s="48" t="s">
        <v>6209</v>
      </c>
      <c r="B1550" s="48" t="s">
        <v>108</v>
      </c>
      <c r="C1550" s="46" t="s">
        <v>65</v>
      </c>
      <c r="D1550" s="48" t="s">
        <v>24</v>
      </c>
      <c r="F1550" s="49" t="s">
        <v>6175</v>
      </c>
      <c r="G1550" s="48" t="s">
        <v>8417</v>
      </c>
      <c r="H1550" s="40" t="s">
        <v>7904</v>
      </c>
      <c r="I1550" s="40" t="s">
        <v>7905</v>
      </c>
      <c r="J1550" s="43">
        <f>K1550-5</f>
        <v>42148</v>
      </c>
      <c r="K1550" s="43">
        <f>J1551</f>
        <v>42153</v>
      </c>
      <c r="L1550" s="40" t="s">
        <v>8173</v>
      </c>
      <c r="M1550" s="48" t="s">
        <v>5488</v>
      </c>
      <c r="N1550" s="40">
        <v>100</v>
      </c>
      <c r="O1550" s="40"/>
    </row>
    <row r="1551" spans="1:15" hidden="1">
      <c r="A1551" s="48" t="s">
        <v>6209</v>
      </c>
      <c r="B1551" s="48" t="s">
        <v>108</v>
      </c>
      <c r="C1551" s="46" t="s">
        <v>65</v>
      </c>
      <c r="D1551" s="48" t="s">
        <v>24</v>
      </c>
      <c r="F1551" s="49" t="s">
        <v>6175</v>
      </c>
      <c r="G1551" s="48" t="s">
        <v>8417</v>
      </c>
      <c r="H1551" s="40" t="s">
        <v>7904</v>
      </c>
      <c r="I1551" s="40" t="s">
        <v>8249</v>
      </c>
      <c r="J1551" s="43">
        <f>K1551-5</f>
        <v>42153</v>
      </c>
      <c r="K1551" s="43">
        <f>J1552</f>
        <v>42158</v>
      </c>
      <c r="L1551" s="40" t="s">
        <v>8173</v>
      </c>
      <c r="M1551" s="48" t="s">
        <v>5488</v>
      </c>
      <c r="N1551" s="40">
        <v>100</v>
      </c>
      <c r="O1551" s="40"/>
    </row>
    <row r="1552" spans="1:15" hidden="1">
      <c r="A1552" s="48" t="s">
        <v>6209</v>
      </c>
      <c r="B1552" s="48" t="s">
        <v>108</v>
      </c>
      <c r="C1552" s="46" t="s">
        <v>65</v>
      </c>
      <c r="D1552" s="48" t="s">
        <v>24</v>
      </c>
      <c r="F1552" s="49" t="s">
        <v>6175</v>
      </c>
      <c r="G1552" s="48" t="s">
        <v>8417</v>
      </c>
      <c r="H1552" s="40" t="s">
        <v>7904</v>
      </c>
      <c r="I1552" s="40" t="s">
        <v>7907</v>
      </c>
      <c r="J1552" s="43">
        <f>K1552-5</f>
        <v>42158</v>
      </c>
      <c r="K1552" s="43">
        <f>J1553</f>
        <v>42163</v>
      </c>
      <c r="L1552" s="40" t="s">
        <v>8173</v>
      </c>
      <c r="M1552" s="48" t="s">
        <v>5488</v>
      </c>
      <c r="N1552" s="40">
        <v>100</v>
      </c>
      <c r="O1552" s="39"/>
    </row>
    <row r="1553" spans="1:15" hidden="1">
      <c r="A1553" s="48" t="s">
        <v>6209</v>
      </c>
      <c r="B1553" s="48" t="s">
        <v>108</v>
      </c>
      <c r="C1553" s="46" t="s">
        <v>65</v>
      </c>
      <c r="D1553" s="48" t="s">
        <v>24</v>
      </c>
      <c r="F1553" s="49" t="s">
        <v>6175</v>
      </c>
      <c r="G1553" s="48" t="s">
        <v>8417</v>
      </c>
      <c r="H1553" s="40" t="s">
        <v>7904</v>
      </c>
      <c r="I1553" s="40" t="s">
        <v>8172</v>
      </c>
      <c r="J1553" s="43">
        <f>K1553-1</f>
        <v>42163</v>
      </c>
      <c r="K1553" s="43">
        <f>J1541</f>
        <v>42164</v>
      </c>
      <c r="L1553" s="40" t="s">
        <v>8173</v>
      </c>
      <c r="M1553" s="48" t="s">
        <v>5488</v>
      </c>
      <c r="N1553" s="40">
        <v>100</v>
      </c>
      <c r="O1553" s="56" t="s">
        <v>17</v>
      </c>
    </row>
    <row r="1554" spans="1:15" hidden="1">
      <c r="A1554" s="49" t="s">
        <v>6209</v>
      </c>
      <c r="B1554" s="49" t="s">
        <v>108</v>
      </c>
      <c r="C1554" s="47" t="s">
        <v>65</v>
      </c>
      <c r="D1554" s="49" t="s">
        <v>24</v>
      </c>
      <c r="E1554" s="49"/>
      <c r="F1554" s="49" t="s">
        <v>6175</v>
      </c>
      <c r="G1554" s="49" t="s">
        <v>8209</v>
      </c>
      <c r="H1554" s="41" t="s">
        <v>1048</v>
      </c>
      <c r="I1554" s="41" t="s">
        <v>7888</v>
      </c>
      <c r="J1554" s="41"/>
      <c r="K1554" s="40"/>
    </row>
    <row r="1555" spans="1:15" hidden="1">
      <c r="A1555" s="49" t="s">
        <v>6209</v>
      </c>
      <c r="B1555" s="49" t="s">
        <v>108</v>
      </c>
      <c r="C1555" s="47" t="s">
        <v>65</v>
      </c>
      <c r="D1555" s="49" t="s">
        <v>24</v>
      </c>
      <c r="E1555" s="49"/>
      <c r="F1555" s="49" t="s">
        <v>6175</v>
      </c>
      <c r="G1555" s="49" t="s">
        <v>8209</v>
      </c>
      <c r="H1555" s="41" t="s">
        <v>1048</v>
      </c>
      <c r="I1555" s="41" t="s">
        <v>8244</v>
      </c>
      <c r="J1555" s="59">
        <v>42080</v>
      </c>
      <c r="K1555" s="40"/>
    </row>
    <row r="1556" spans="1:15" hidden="1">
      <c r="A1556" s="49" t="s">
        <v>6209</v>
      </c>
      <c r="B1556" s="49" t="s">
        <v>108</v>
      </c>
      <c r="C1556" s="47" t="s">
        <v>65</v>
      </c>
      <c r="D1556" s="49" t="s">
        <v>24</v>
      </c>
      <c r="E1556" s="49"/>
      <c r="F1556" s="49" t="s">
        <v>6175</v>
      </c>
      <c r="G1556" s="49" t="s">
        <v>8209</v>
      </c>
      <c r="H1556" s="41" t="s">
        <v>1048</v>
      </c>
      <c r="I1556" s="41" t="s">
        <v>7889</v>
      </c>
      <c r="J1556" s="59">
        <v>42135</v>
      </c>
      <c r="K1556" s="40"/>
    </row>
    <row r="1557" spans="1:15" hidden="1">
      <c r="A1557" s="49" t="s">
        <v>6209</v>
      </c>
      <c r="B1557" s="49" t="s">
        <v>108</v>
      </c>
      <c r="C1557" s="47" t="s">
        <v>65</v>
      </c>
      <c r="D1557" s="49" t="s">
        <v>24</v>
      </c>
      <c r="E1557" s="49"/>
      <c r="F1557" s="49" t="s">
        <v>6175</v>
      </c>
      <c r="G1557" s="49" t="s">
        <v>8209</v>
      </c>
      <c r="H1557" s="41" t="s">
        <v>1048</v>
      </c>
      <c r="I1557" s="41" t="s">
        <v>7890</v>
      </c>
      <c r="J1557" s="42">
        <v>42200</v>
      </c>
      <c r="K1557" s="40"/>
    </row>
    <row r="1558" spans="1:15" hidden="1">
      <c r="A1558" s="49" t="s">
        <v>6209</v>
      </c>
      <c r="B1558" s="49" t="s">
        <v>108</v>
      </c>
      <c r="C1558" s="47" t="s">
        <v>65</v>
      </c>
      <c r="D1558" s="49" t="s">
        <v>24</v>
      </c>
      <c r="E1558" s="49"/>
      <c r="F1558" s="49" t="s">
        <v>6175</v>
      </c>
      <c r="G1558" s="49" t="s">
        <v>8209</v>
      </c>
      <c r="H1558" s="41" t="s">
        <v>1048</v>
      </c>
      <c r="I1558" s="41" t="s">
        <v>7891</v>
      </c>
      <c r="J1558" s="42">
        <v>42201</v>
      </c>
      <c r="K1558" s="40"/>
    </row>
    <row r="1559" spans="1:15" hidden="1">
      <c r="A1559" s="49" t="s">
        <v>6209</v>
      </c>
      <c r="B1559" s="49" t="s">
        <v>108</v>
      </c>
      <c r="C1559" s="47" t="s">
        <v>65</v>
      </c>
      <c r="D1559" s="49" t="s">
        <v>24</v>
      </c>
      <c r="E1559" s="49"/>
      <c r="F1559" s="49" t="s">
        <v>6175</v>
      </c>
      <c r="G1559" s="49" t="s">
        <v>8209</v>
      </c>
      <c r="H1559" s="41" t="s">
        <v>1048</v>
      </c>
      <c r="I1559" s="41" t="s">
        <v>7892</v>
      </c>
      <c r="J1559" s="59"/>
      <c r="K1559" s="40"/>
    </row>
    <row r="1560" spans="1:15" hidden="1">
      <c r="A1560" s="49" t="s">
        <v>6209</v>
      </c>
      <c r="B1560" s="49" t="s">
        <v>108</v>
      </c>
      <c r="C1560" s="47" t="s">
        <v>65</v>
      </c>
      <c r="D1560" s="49" t="s">
        <v>24</v>
      </c>
      <c r="E1560" s="49"/>
      <c r="F1560" s="49" t="s">
        <v>6175</v>
      </c>
      <c r="G1560" s="49" t="s">
        <v>8209</v>
      </c>
      <c r="H1560" s="41" t="s">
        <v>1048</v>
      </c>
      <c r="I1560" s="41" t="s">
        <v>7893</v>
      </c>
      <c r="J1560" s="41"/>
      <c r="K1560" s="40"/>
    </row>
    <row r="1561" spans="1:15" hidden="1">
      <c r="A1561" s="49" t="s">
        <v>6209</v>
      </c>
      <c r="B1561" s="49" t="s">
        <v>108</v>
      </c>
      <c r="C1561" s="47" t="s">
        <v>65</v>
      </c>
      <c r="D1561" s="49" t="s">
        <v>24</v>
      </c>
      <c r="E1561" s="49"/>
      <c r="F1561" s="49" t="s">
        <v>6175</v>
      </c>
      <c r="G1561" s="49" t="s">
        <v>8209</v>
      </c>
      <c r="H1561" s="41" t="s">
        <v>1048</v>
      </c>
      <c r="I1561" s="41" t="s">
        <v>7894</v>
      </c>
      <c r="J1561" s="41"/>
      <c r="K1561" s="40"/>
    </row>
    <row r="1562" spans="1:15" hidden="1">
      <c r="A1562" s="48" t="s">
        <v>6209</v>
      </c>
      <c r="B1562" s="48" t="s">
        <v>108</v>
      </c>
      <c r="C1562" s="46" t="s">
        <v>65</v>
      </c>
      <c r="D1562" s="48" t="s">
        <v>24</v>
      </c>
      <c r="F1562" s="49" t="s">
        <v>6175</v>
      </c>
      <c r="G1562" s="48" t="s">
        <v>8209</v>
      </c>
      <c r="H1562" s="40" t="s">
        <v>7895</v>
      </c>
      <c r="I1562" s="40" t="s">
        <v>8245</v>
      </c>
      <c r="J1562" s="43">
        <f>J1555</f>
        <v>42080</v>
      </c>
      <c r="K1562" s="43">
        <f>J1562+10</f>
        <v>42090</v>
      </c>
      <c r="L1562" s="40" t="s">
        <v>8173</v>
      </c>
      <c r="M1562" s="48" t="s">
        <v>5488</v>
      </c>
      <c r="N1562" s="40">
        <v>100</v>
      </c>
      <c r="O1562" s="39" t="s">
        <v>8263</v>
      </c>
    </row>
    <row r="1563" spans="1:15">
      <c r="A1563" s="48" t="s">
        <v>6209</v>
      </c>
      <c r="B1563" s="48" t="s">
        <v>108</v>
      </c>
      <c r="C1563" s="46" t="s">
        <v>65</v>
      </c>
      <c r="D1563" s="48" t="s">
        <v>24</v>
      </c>
      <c r="F1563" s="49" t="s">
        <v>6175</v>
      </c>
      <c r="G1563" s="48" t="s">
        <v>8209</v>
      </c>
      <c r="H1563" s="40" t="s">
        <v>7898</v>
      </c>
      <c r="I1563" s="40" t="s">
        <v>8247</v>
      </c>
      <c r="J1563" s="43">
        <f>K1562</f>
        <v>42090</v>
      </c>
      <c r="K1563" s="43">
        <f>J1563+2</f>
        <v>42092</v>
      </c>
      <c r="L1563" s="40" t="s">
        <v>8173</v>
      </c>
      <c r="M1563" s="48" t="s">
        <v>149</v>
      </c>
      <c r="N1563" s="40">
        <v>100</v>
      </c>
      <c r="O1563" s="39" t="s">
        <v>8263</v>
      </c>
    </row>
    <row r="1564" spans="1:15" hidden="1">
      <c r="A1564" s="48" t="s">
        <v>6209</v>
      </c>
      <c r="B1564" s="48" t="s">
        <v>108</v>
      </c>
      <c r="C1564" s="46" t="s">
        <v>65</v>
      </c>
      <c r="D1564" s="48" t="s">
        <v>24</v>
      </c>
      <c r="F1564" s="49" t="s">
        <v>6175</v>
      </c>
      <c r="G1564" s="48" t="s">
        <v>8209</v>
      </c>
      <c r="H1564" s="40" t="s">
        <v>7901</v>
      </c>
      <c r="I1564" s="40" t="s">
        <v>7902</v>
      </c>
      <c r="J1564" s="43">
        <f>K1563</f>
        <v>42092</v>
      </c>
      <c r="K1564" s="43">
        <f>J1565</f>
        <v>-15</v>
      </c>
      <c r="L1564" s="40" t="s">
        <v>8173</v>
      </c>
      <c r="M1564" s="48" t="s">
        <v>5488</v>
      </c>
      <c r="N1564" s="40">
        <v>100</v>
      </c>
      <c r="O1564" s="39" t="s">
        <v>8263</v>
      </c>
    </row>
    <row r="1565" spans="1:15" hidden="1">
      <c r="A1565" s="48" t="s">
        <v>6209</v>
      </c>
      <c r="B1565" s="48" t="s">
        <v>108</v>
      </c>
      <c r="C1565" s="46" t="s">
        <v>65</v>
      </c>
      <c r="D1565" s="48" t="s">
        <v>24</v>
      </c>
      <c r="F1565" s="49" t="s">
        <v>6175</v>
      </c>
      <c r="G1565" s="48" t="s">
        <v>8209</v>
      </c>
      <c r="H1565" s="40" t="s">
        <v>7904</v>
      </c>
      <c r="I1565" s="40" t="s">
        <v>7905</v>
      </c>
      <c r="J1565" s="43">
        <f>K1565-5</f>
        <v>-15</v>
      </c>
      <c r="K1565" s="43">
        <f>J1566</f>
        <v>-10</v>
      </c>
      <c r="L1565" s="40" t="s">
        <v>8173</v>
      </c>
      <c r="M1565" s="48" t="s">
        <v>5488</v>
      </c>
      <c r="N1565" s="40">
        <v>100</v>
      </c>
      <c r="O1565" s="40"/>
    </row>
    <row r="1566" spans="1:15" hidden="1">
      <c r="A1566" s="48" t="s">
        <v>6209</v>
      </c>
      <c r="B1566" s="48" t="s">
        <v>108</v>
      </c>
      <c r="C1566" s="46" t="s">
        <v>65</v>
      </c>
      <c r="D1566" s="48" t="s">
        <v>24</v>
      </c>
      <c r="F1566" s="49" t="s">
        <v>6175</v>
      </c>
      <c r="G1566" s="48" t="s">
        <v>8209</v>
      </c>
      <c r="H1566" s="40" t="s">
        <v>7904</v>
      </c>
      <c r="I1566" s="40" t="s">
        <v>8249</v>
      </c>
      <c r="J1566" s="43">
        <f>K1566-5</f>
        <v>-10</v>
      </c>
      <c r="K1566" s="43">
        <f>J1567</f>
        <v>-5</v>
      </c>
      <c r="L1566" s="40" t="s">
        <v>8173</v>
      </c>
      <c r="M1566" s="48" t="s">
        <v>5488</v>
      </c>
      <c r="N1566" s="40">
        <v>100</v>
      </c>
      <c r="O1566" s="40"/>
    </row>
    <row r="1567" spans="1:15" hidden="1">
      <c r="A1567" s="48" t="s">
        <v>6209</v>
      </c>
      <c r="B1567" s="48" t="s">
        <v>108</v>
      </c>
      <c r="C1567" s="46" t="s">
        <v>65</v>
      </c>
      <c r="D1567" s="48" t="s">
        <v>24</v>
      </c>
      <c r="F1567" s="49" t="s">
        <v>6175</v>
      </c>
      <c r="G1567" s="48" t="s">
        <v>8209</v>
      </c>
      <c r="H1567" s="40" t="s">
        <v>7904</v>
      </c>
      <c r="I1567" s="40" t="s">
        <v>7907</v>
      </c>
      <c r="J1567" s="43">
        <f>K1567-5</f>
        <v>-5</v>
      </c>
      <c r="K1567" s="43">
        <f>J1568</f>
        <v>0</v>
      </c>
      <c r="L1567" s="40" t="s">
        <v>8173</v>
      </c>
      <c r="M1567" s="48" t="s">
        <v>5488</v>
      </c>
      <c r="N1567" s="40">
        <v>100</v>
      </c>
      <c r="O1567" s="39"/>
    </row>
    <row r="1568" spans="1:15" hidden="1">
      <c r="A1568" s="41" t="s">
        <v>7158</v>
      </c>
      <c r="B1568" s="49" t="s">
        <v>65</v>
      </c>
      <c r="C1568" s="49" t="s">
        <v>65</v>
      </c>
      <c r="D1568" s="49" t="s">
        <v>25</v>
      </c>
      <c r="E1568" s="41"/>
      <c r="F1568" s="41" t="s">
        <v>55</v>
      </c>
      <c r="G1568" s="49" t="s">
        <v>8418</v>
      </c>
      <c r="H1568" s="41" t="s">
        <v>1048</v>
      </c>
      <c r="I1568" s="41" t="s">
        <v>7888</v>
      </c>
      <c r="J1568" s="41"/>
      <c r="K1568" s="41"/>
    </row>
    <row r="1569" spans="1:15" hidden="1">
      <c r="A1569" s="41" t="s">
        <v>7158</v>
      </c>
      <c r="B1569" s="49" t="s">
        <v>65</v>
      </c>
      <c r="C1569" s="49" t="s">
        <v>65</v>
      </c>
      <c r="D1569" s="49" t="s">
        <v>25</v>
      </c>
      <c r="E1569" s="41"/>
      <c r="F1569" s="41" t="s">
        <v>55</v>
      </c>
      <c r="G1569" s="49" t="s">
        <v>8418</v>
      </c>
      <c r="H1569" s="41" t="s">
        <v>1048</v>
      </c>
      <c r="I1569" s="41" t="s">
        <v>8244</v>
      </c>
      <c r="J1569" s="42">
        <v>42128</v>
      </c>
      <c r="K1569" s="41"/>
    </row>
    <row r="1570" spans="1:15" hidden="1">
      <c r="A1570" s="41" t="s">
        <v>7158</v>
      </c>
      <c r="B1570" s="49" t="s">
        <v>65</v>
      </c>
      <c r="C1570" s="49" t="s">
        <v>65</v>
      </c>
      <c r="D1570" s="49" t="s">
        <v>25</v>
      </c>
      <c r="E1570" s="41"/>
      <c r="F1570" s="41" t="s">
        <v>55</v>
      </c>
      <c r="G1570" s="49" t="s">
        <v>8418</v>
      </c>
      <c r="H1570" s="41" t="s">
        <v>1048</v>
      </c>
      <c r="I1570" s="41" t="s">
        <v>7889</v>
      </c>
      <c r="J1570" s="59">
        <v>42209</v>
      </c>
      <c r="K1570" s="41"/>
    </row>
    <row r="1571" spans="1:15" hidden="1">
      <c r="A1571" s="41" t="s">
        <v>7158</v>
      </c>
      <c r="B1571" s="49" t="s">
        <v>65</v>
      </c>
      <c r="C1571" s="49" t="s">
        <v>65</v>
      </c>
      <c r="D1571" s="49" t="s">
        <v>25</v>
      </c>
      <c r="E1571" s="41"/>
      <c r="F1571" s="41" t="s">
        <v>55</v>
      </c>
      <c r="G1571" s="49" t="s">
        <v>8418</v>
      </c>
      <c r="H1571" s="41" t="s">
        <v>1048</v>
      </c>
      <c r="I1571" s="41" t="s">
        <v>7890</v>
      </c>
      <c r="J1571" s="59">
        <v>42233</v>
      </c>
      <c r="K1571" s="41"/>
    </row>
    <row r="1572" spans="1:15" hidden="1">
      <c r="A1572" s="41" t="s">
        <v>7158</v>
      </c>
      <c r="B1572" s="49" t="s">
        <v>65</v>
      </c>
      <c r="C1572" s="49" t="s">
        <v>65</v>
      </c>
      <c r="D1572" s="49" t="s">
        <v>25</v>
      </c>
      <c r="E1572" s="41"/>
      <c r="F1572" s="41" t="s">
        <v>55</v>
      </c>
      <c r="G1572" s="49" t="s">
        <v>8418</v>
      </c>
      <c r="H1572" s="41" t="s">
        <v>1048</v>
      </c>
      <c r="I1572" s="41" t="s">
        <v>7891</v>
      </c>
      <c r="J1572" s="42">
        <v>42258</v>
      </c>
      <c r="K1572" s="41"/>
    </row>
    <row r="1573" spans="1:15" hidden="1">
      <c r="A1573" s="41" t="s">
        <v>7158</v>
      </c>
      <c r="B1573" s="49" t="s">
        <v>65</v>
      </c>
      <c r="C1573" s="49" t="s">
        <v>65</v>
      </c>
      <c r="D1573" s="49" t="s">
        <v>25</v>
      </c>
      <c r="E1573" s="41"/>
      <c r="F1573" s="41" t="s">
        <v>55</v>
      </c>
      <c r="G1573" s="49" t="s">
        <v>8418</v>
      </c>
      <c r="H1573" s="41" t="s">
        <v>1048</v>
      </c>
      <c r="I1573" s="41" t="s">
        <v>7892</v>
      </c>
      <c r="J1573" s="42"/>
      <c r="K1573" s="41"/>
    </row>
    <row r="1574" spans="1:15" hidden="1">
      <c r="A1574" s="41" t="s">
        <v>7158</v>
      </c>
      <c r="B1574" s="49" t="s">
        <v>65</v>
      </c>
      <c r="C1574" s="49" t="s">
        <v>65</v>
      </c>
      <c r="D1574" s="49" t="s">
        <v>25</v>
      </c>
      <c r="E1574" s="41"/>
      <c r="F1574" s="41" t="s">
        <v>55</v>
      </c>
      <c r="G1574" s="49" t="s">
        <v>8418</v>
      </c>
      <c r="H1574" s="41" t="s">
        <v>1048</v>
      </c>
      <c r="I1574" s="41" t="s">
        <v>7893</v>
      </c>
      <c r="J1574" s="41"/>
      <c r="K1574" s="41"/>
    </row>
    <row r="1575" spans="1:15" hidden="1">
      <c r="A1575" s="41" t="s">
        <v>7158</v>
      </c>
      <c r="B1575" s="49" t="s">
        <v>65</v>
      </c>
      <c r="C1575" s="49" t="s">
        <v>65</v>
      </c>
      <c r="D1575" s="49" t="s">
        <v>25</v>
      </c>
      <c r="E1575" s="41"/>
      <c r="F1575" s="41" t="s">
        <v>55</v>
      </c>
      <c r="G1575" s="49" t="s">
        <v>8418</v>
      </c>
      <c r="H1575" s="41" t="s">
        <v>1048</v>
      </c>
      <c r="I1575" s="41" t="s">
        <v>7894</v>
      </c>
      <c r="J1575" s="41"/>
      <c r="K1575" s="41"/>
    </row>
    <row r="1576" spans="1:15" hidden="1">
      <c r="A1576" s="40" t="s">
        <v>7158</v>
      </c>
      <c r="B1576" s="48" t="s">
        <v>65</v>
      </c>
      <c r="C1576" s="48" t="s">
        <v>65</v>
      </c>
      <c r="D1576" s="49" t="s">
        <v>25</v>
      </c>
      <c r="E1576" s="40"/>
      <c r="F1576" s="41" t="s">
        <v>55</v>
      </c>
      <c r="G1576" s="48" t="s">
        <v>8418</v>
      </c>
      <c r="H1576" s="40" t="s">
        <v>7895</v>
      </c>
      <c r="I1576" s="40" t="s">
        <v>8245</v>
      </c>
      <c r="J1576" s="43">
        <f>J1569</f>
        <v>42128</v>
      </c>
      <c r="K1576" s="43">
        <f>J1576+30</f>
        <v>42158</v>
      </c>
      <c r="L1576" s="40" t="s">
        <v>7</v>
      </c>
      <c r="M1576" s="48" t="s">
        <v>94</v>
      </c>
      <c r="N1576" s="40">
        <v>100</v>
      </c>
      <c r="O1576" s="39"/>
    </row>
    <row r="1577" spans="1:15" hidden="1">
      <c r="A1577" s="40" t="s">
        <v>7158</v>
      </c>
      <c r="B1577" s="48" t="s">
        <v>65</v>
      </c>
      <c r="C1577" s="48" t="s">
        <v>65</v>
      </c>
      <c r="D1577" s="49" t="s">
        <v>25</v>
      </c>
      <c r="E1577" s="40"/>
      <c r="F1577" s="41" t="s">
        <v>55</v>
      </c>
      <c r="G1577" s="48" t="s">
        <v>8418</v>
      </c>
      <c r="H1577" s="40" t="s">
        <v>8281</v>
      </c>
      <c r="I1577" s="40" t="s">
        <v>8282</v>
      </c>
      <c r="J1577" s="43">
        <f>K1576</f>
        <v>42158</v>
      </c>
      <c r="K1577" s="43">
        <f>J1577+2</f>
        <v>42160</v>
      </c>
      <c r="L1577" s="40" t="s">
        <v>7</v>
      </c>
      <c r="M1577" s="48" t="s">
        <v>94</v>
      </c>
      <c r="N1577" s="40">
        <v>100</v>
      </c>
      <c r="O1577" s="39"/>
    </row>
    <row r="1578" spans="1:15" hidden="1">
      <c r="A1578" s="40" t="s">
        <v>7158</v>
      </c>
      <c r="B1578" s="48" t="s">
        <v>65</v>
      </c>
      <c r="C1578" s="48" t="s">
        <v>65</v>
      </c>
      <c r="D1578" s="49" t="s">
        <v>25</v>
      </c>
      <c r="E1578" s="40"/>
      <c r="F1578" s="41" t="s">
        <v>55</v>
      </c>
      <c r="G1578" s="48" t="s">
        <v>8418</v>
      </c>
      <c r="H1578" s="65" t="s">
        <v>8261</v>
      </c>
      <c r="I1578" s="40" t="s">
        <v>8262</v>
      </c>
      <c r="J1578" s="43">
        <f>K1577</f>
        <v>42160</v>
      </c>
      <c r="K1578" s="43">
        <f>J1578</f>
        <v>42160</v>
      </c>
      <c r="L1578" s="40" t="s">
        <v>7</v>
      </c>
      <c r="M1578" s="48" t="s">
        <v>94</v>
      </c>
      <c r="N1578" s="40">
        <v>100</v>
      </c>
      <c r="O1578" s="39"/>
    </row>
    <row r="1579" spans="1:15" hidden="1">
      <c r="A1579" s="40" t="s">
        <v>7158</v>
      </c>
      <c r="B1579" s="48" t="s">
        <v>65</v>
      </c>
      <c r="C1579" s="48" t="s">
        <v>65</v>
      </c>
      <c r="D1579" s="49" t="s">
        <v>25</v>
      </c>
      <c r="E1579" s="40"/>
      <c r="F1579" s="41" t="s">
        <v>55</v>
      </c>
      <c r="G1579" s="48" t="s">
        <v>8418</v>
      </c>
      <c r="H1579" s="40" t="s">
        <v>8264</v>
      </c>
      <c r="I1579" s="40" t="s">
        <v>8265</v>
      </c>
      <c r="J1579" s="43">
        <f>K1578</f>
        <v>42160</v>
      </c>
      <c r="K1579" s="43">
        <f>J1570-21</f>
        <v>42188</v>
      </c>
      <c r="L1579" s="40" t="s">
        <v>7</v>
      </c>
      <c r="M1579" s="48" t="s">
        <v>94</v>
      </c>
      <c r="N1579" s="40">
        <v>100</v>
      </c>
      <c r="O1579" s="39"/>
    </row>
    <row r="1580" spans="1:15" hidden="1">
      <c r="A1580" s="40" t="s">
        <v>7158</v>
      </c>
      <c r="B1580" s="48" t="s">
        <v>65</v>
      </c>
      <c r="C1580" s="48" t="s">
        <v>65</v>
      </c>
      <c r="D1580" s="49" t="s">
        <v>25</v>
      </c>
      <c r="E1580" s="40"/>
      <c r="F1580" s="41" t="s">
        <v>55</v>
      </c>
      <c r="G1580" s="48" t="s">
        <v>8418</v>
      </c>
      <c r="H1580" s="40" t="s">
        <v>8261</v>
      </c>
      <c r="I1580" s="40" t="s">
        <v>8266</v>
      </c>
      <c r="J1580" s="43">
        <f>K1579</f>
        <v>42188</v>
      </c>
      <c r="K1580" s="43">
        <f>J1580</f>
        <v>42188</v>
      </c>
      <c r="L1580" s="40" t="s">
        <v>7</v>
      </c>
      <c r="M1580" s="48" t="s">
        <v>94</v>
      </c>
      <c r="N1580" s="40">
        <v>100</v>
      </c>
      <c r="O1580" s="39"/>
    </row>
    <row r="1581" spans="1:15" hidden="1">
      <c r="A1581" s="40" t="s">
        <v>7158</v>
      </c>
      <c r="B1581" s="48" t="s">
        <v>65</v>
      </c>
      <c r="C1581" s="48" t="s">
        <v>65</v>
      </c>
      <c r="D1581" s="49" t="s">
        <v>25</v>
      </c>
      <c r="E1581" s="40"/>
      <c r="F1581" s="41" t="s">
        <v>55</v>
      </c>
      <c r="G1581" s="48" t="s">
        <v>8418</v>
      </c>
      <c r="H1581" s="40" t="s">
        <v>7904</v>
      </c>
      <c r="I1581" s="40" t="s">
        <v>7905</v>
      </c>
      <c r="J1581" s="43">
        <f>K1579</f>
        <v>42188</v>
      </c>
      <c r="K1581" s="43">
        <f>J1581+5</f>
        <v>42193</v>
      </c>
      <c r="L1581" s="40" t="s">
        <v>7</v>
      </c>
      <c r="M1581" s="48" t="s">
        <v>94</v>
      </c>
      <c r="N1581" s="40">
        <v>100</v>
      </c>
      <c r="O1581" s="39"/>
    </row>
    <row r="1582" spans="1:15" hidden="1">
      <c r="A1582" s="40" t="s">
        <v>7158</v>
      </c>
      <c r="B1582" s="48" t="s">
        <v>65</v>
      </c>
      <c r="C1582" s="48" t="s">
        <v>65</v>
      </c>
      <c r="D1582" s="49" t="s">
        <v>25</v>
      </c>
      <c r="E1582" s="40"/>
      <c r="F1582" s="41" t="s">
        <v>55</v>
      </c>
      <c r="G1582" s="48" t="s">
        <v>8418</v>
      </c>
      <c r="H1582" s="40" t="s">
        <v>7904</v>
      </c>
      <c r="I1582" s="40" t="s">
        <v>7906</v>
      </c>
      <c r="J1582" s="43">
        <f>K1581</f>
        <v>42193</v>
      </c>
      <c r="K1582" s="43">
        <f>J1582+5</f>
        <v>42198</v>
      </c>
      <c r="L1582" s="40" t="s">
        <v>7</v>
      </c>
      <c r="M1582" s="48" t="s">
        <v>94</v>
      </c>
      <c r="N1582" s="40">
        <v>100</v>
      </c>
      <c r="O1582" s="39"/>
    </row>
    <row r="1583" spans="1:15" hidden="1">
      <c r="A1583" s="40" t="s">
        <v>7158</v>
      </c>
      <c r="B1583" s="48" t="s">
        <v>65</v>
      </c>
      <c r="C1583" s="48" t="s">
        <v>65</v>
      </c>
      <c r="D1583" s="49" t="s">
        <v>25</v>
      </c>
      <c r="E1583" s="40"/>
      <c r="F1583" s="41" t="s">
        <v>55</v>
      </c>
      <c r="G1583" s="48" t="s">
        <v>8418</v>
      </c>
      <c r="H1583" s="40" t="s">
        <v>7904</v>
      </c>
      <c r="I1583" s="40" t="s">
        <v>7907</v>
      </c>
      <c r="J1583" s="43">
        <f>K1582</f>
        <v>42198</v>
      </c>
      <c r="K1583" s="43">
        <f>J1583+5</f>
        <v>42203</v>
      </c>
      <c r="L1583" s="40" t="s">
        <v>7</v>
      </c>
      <c r="M1583" s="48" t="s">
        <v>94</v>
      </c>
      <c r="N1583" s="40">
        <v>100</v>
      </c>
    </row>
    <row r="1584" spans="1:15" hidden="1">
      <c r="A1584" s="40" t="s">
        <v>7158</v>
      </c>
      <c r="B1584" s="48" t="s">
        <v>65</v>
      </c>
      <c r="C1584" s="48" t="s">
        <v>65</v>
      </c>
      <c r="D1584" s="49" t="s">
        <v>25</v>
      </c>
      <c r="E1584" s="40"/>
      <c r="F1584" s="41" t="s">
        <v>55</v>
      </c>
      <c r="G1584" s="48" t="s">
        <v>8418</v>
      </c>
      <c r="H1584" s="40" t="s">
        <v>7904</v>
      </c>
      <c r="I1584" s="40" t="s">
        <v>8172</v>
      </c>
      <c r="J1584" s="43">
        <f>K1583</f>
        <v>42203</v>
      </c>
      <c r="K1584" s="67">
        <f>J1584+1</f>
        <v>42204</v>
      </c>
      <c r="L1584" s="40" t="s">
        <v>7</v>
      </c>
      <c r="M1584" s="48" t="s">
        <v>94</v>
      </c>
      <c r="N1584" s="40">
        <v>100</v>
      </c>
      <c r="O1584" s="56" t="s">
        <v>17</v>
      </c>
    </row>
    <row r="1585" spans="1:15" hidden="1">
      <c r="A1585" s="49" t="s">
        <v>8419</v>
      </c>
      <c r="B1585" s="47" t="s">
        <v>65</v>
      </c>
      <c r="C1585" s="47" t="s">
        <v>65</v>
      </c>
      <c r="D1585" s="49" t="s">
        <v>25</v>
      </c>
      <c r="E1585" s="49"/>
      <c r="F1585" s="49" t="s">
        <v>6175</v>
      </c>
      <c r="G1585" s="49" t="s">
        <v>8420</v>
      </c>
      <c r="H1585" s="41" t="s">
        <v>1048</v>
      </c>
      <c r="I1585" s="41" t="s">
        <v>7888</v>
      </c>
      <c r="J1585" s="41"/>
      <c r="K1585" s="40"/>
    </row>
    <row r="1586" spans="1:15" hidden="1">
      <c r="A1586" s="49" t="s">
        <v>8419</v>
      </c>
      <c r="B1586" s="47" t="s">
        <v>65</v>
      </c>
      <c r="C1586" s="47" t="s">
        <v>65</v>
      </c>
      <c r="D1586" s="49" t="s">
        <v>25</v>
      </c>
      <c r="E1586" s="49"/>
      <c r="F1586" s="49" t="s">
        <v>6175</v>
      </c>
      <c r="G1586" s="49" t="s">
        <v>8420</v>
      </c>
      <c r="H1586" s="41" t="s">
        <v>1048</v>
      </c>
      <c r="I1586" s="41" t="s">
        <v>8244</v>
      </c>
      <c r="J1586" s="59">
        <v>42010</v>
      </c>
      <c r="K1586" s="40"/>
    </row>
    <row r="1587" spans="1:15" hidden="1">
      <c r="A1587" s="49" t="s">
        <v>8419</v>
      </c>
      <c r="B1587" s="47" t="s">
        <v>65</v>
      </c>
      <c r="C1587" s="47" t="s">
        <v>65</v>
      </c>
      <c r="D1587" s="49" t="s">
        <v>25</v>
      </c>
      <c r="E1587" s="49"/>
      <c r="F1587" s="49" t="s">
        <v>6175</v>
      </c>
      <c r="G1587" s="49" t="s">
        <v>8420</v>
      </c>
      <c r="H1587" s="41" t="s">
        <v>1048</v>
      </c>
      <c r="I1587" s="41" t="s">
        <v>7889</v>
      </c>
      <c r="J1587" s="59">
        <v>42171</v>
      </c>
      <c r="K1587" s="40"/>
    </row>
    <row r="1588" spans="1:15" hidden="1">
      <c r="A1588" s="49" t="s">
        <v>8419</v>
      </c>
      <c r="B1588" s="47" t="s">
        <v>65</v>
      </c>
      <c r="C1588" s="47" t="s">
        <v>65</v>
      </c>
      <c r="D1588" s="49" t="s">
        <v>25</v>
      </c>
      <c r="E1588" s="49"/>
      <c r="F1588" s="49" t="s">
        <v>6175</v>
      </c>
      <c r="G1588" s="49" t="s">
        <v>8420</v>
      </c>
      <c r="H1588" s="41" t="s">
        <v>1048</v>
      </c>
      <c r="I1588" s="41" t="s">
        <v>7890</v>
      </c>
      <c r="J1588" s="42">
        <v>42172</v>
      </c>
      <c r="K1588" s="40"/>
    </row>
    <row r="1589" spans="1:15" hidden="1">
      <c r="A1589" s="49" t="s">
        <v>8419</v>
      </c>
      <c r="B1589" s="47" t="s">
        <v>65</v>
      </c>
      <c r="C1589" s="47" t="s">
        <v>65</v>
      </c>
      <c r="D1589" s="49" t="s">
        <v>25</v>
      </c>
      <c r="E1589" s="49"/>
      <c r="F1589" s="49" t="s">
        <v>6175</v>
      </c>
      <c r="G1589" s="49" t="s">
        <v>8420</v>
      </c>
      <c r="H1589" s="41" t="s">
        <v>1048</v>
      </c>
      <c r="I1589" s="41" t="s">
        <v>7891</v>
      </c>
      <c r="J1589" s="42">
        <v>42185</v>
      </c>
      <c r="K1589" s="40"/>
    </row>
    <row r="1590" spans="1:15" hidden="1">
      <c r="A1590" s="49" t="s">
        <v>8419</v>
      </c>
      <c r="B1590" s="47" t="s">
        <v>65</v>
      </c>
      <c r="C1590" s="47" t="s">
        <v>65</v>
      </c>
      <c r="D1590" s="49" t="s">
        <v>25</v>
      </c>
      <c r="E1590" s="49"/>
      <c r="F1590" s="49" t="s">
        <v>6175</v>
      </c>
      <c r="G1590" s="49" t="s">
        <v>8420</v>
      </c>
      <c r="H1590" s="41" t="s">
        <v>1048</v>
      </c>
      <c r="I1590" s="41" t="s">
        <v>7892</v>
      </c>
      <c r="J1590" s="59"/>
      <c r="K1590" s="40"/>
    </row>
    <row r="1591" spans="1:15" hidden="1">
      <c r="A1591" s="49" t="s">
        <v>8419</v>
      </c>
      <c r="B1591" s="47" t="s">
        <v>65</v>
      </c>
      <c r="C1591" s="47" t="s">
        <v>65</v>
      </c>
      <c r="D1591" s="49" t="s">
        <v>25</v>
      </c>
      <c r="E1591" s="49"/>
      <c r="F1591" s="49" t="s">
        <v>6175</v>
      </c>
      <c r="G1591" s="49" t="s">
        <v>8420</v>
      </c>
      <c r="H1591" s="41" t="s">
        <v>1048</v>
      </c>
      <c r="I1591" s="41" t="s">
        <v>7893</v>
      </c>
      <c r="J1591" s="41"/>
      <c r="K1591" s="40"/>
    </row>
    <row r="1592" spans="1:15" hidden="1">
      <c r="A1592" s="49" t="s">
        <v>8419</v>
      </c>
      <c r="B1592" s="47" t="s">
        <v>65</v>
      </c>
      <c r="C1592" s="47" t="s">
        <v>65</v>
      </c>
      <c r="D1592" s="49" t="s">
        <v>25</v>
      </c>
      <c r="E1592" s="49"/>
      <c r="F1592" s="49" t="s">
        <v>6175</v>
      </c>
      <c r="G1592" s="49" t="s">
        <v>8420</v>
      </c>
      <c r="H1592" s="41" t="s">
        <v>1048</v>
      </c>
      <c r="I1592" s="41" t="s">
        <v>7894</v>
      </c>
      <c r="J1592" s="41"/>
      <c r="K1592" s="40"/>
    </row>
    <row r="1593" spans="1:15" hidden="1">
      <c r="A1593" s="48" t="s">
        <v>8419</v>
      </c>
      <c r="B1593" s="46" t="s">
        <v>65</v>
      </c>
      <c r="C1593" s="46" t="s">
        <v>65</v>
      </c>
      <c r="D1593" s="49" t="s">
        <v>25</v>
      </c>
      <c r="F1593" s="49" t="s">
        <v>6175</v>
      </c>
      <c r="G1593" s="48" t="s">
        <v>8420</v>
      </c>
      <c r="H1593" s="40" t="s">
        <v>7895</v>
      </c>
      <c r="I1593" s="40" t="s">
        <v>8245</v>
      </c>
      <c r="J1593" s="43">
        <f>J1586</f>
        <v>42010</v>
      </c>
      <c r="K1593" s="43">
        <f>J1593+10</f>
        <v>42020</v>
      </c>
      <c r="L1593" s="40" t="s">
        <v>9</v>
      </c>
      <c r="M1593" s="48" t="s">
        <v>6267</v>
      </c>
      <c r="N1593" s="40">
        <v>100</v>
      </c>
    </row>
    <row r="1594" spans="1:15">
      <c r="A1594" s="48" t="s">
        <v>8419</v>
      </c>
      <c r="B1594" s="46" t="s">
        <v>65</v>
      </c>
      <c r="C1594" s="46" t="s">
        <v>65</v>
      </c>
      <c r="D1594" s="49" t="s">
        <v>25</v>
      </c>
      <c r="F1594" s="49" t="s">
        <v>6175</v>
      </c>
      <c r="G1594" s="48" t="s">
        <v>8420</v>
      </c>
      <c r="H1594" s="40" t="s">
        <v>7898</v>
      </c>
      <c r="I1594" s="40" t="s">
        <v>8247</v>
      </c>
      <c r="J1594" s="43">
        <f>K1593</f>
        <v>42020</v>
      </c>
      <c r="K1594" s="43">
        <f>J1594+2</f>
        <v>42022</v>
      </c>
      <c r="L1594" s="40" t="s">
        <v>9</v>
      </c>
      <c r="M1594" s="48" t="s">
        <v>6305</v>
      </c>
      <c r="N1594" s="40">
        <v>100</v>
      </c>
      <c r="O1594" s="39" t="s">
        <v>8263</v>
      </c>
    </row>
    <row r="1595" spans="1:15" hidden="1">
      <c r="A1595" s="48" t="s">
        <v>8419</v>
      </c>
      <c r="B1595" s="46" t="s">
        <v>65</v>
      </c>
      <c r="C1595" s="46" t="s">
        <v>65</v>
      </c>
      <c r="D1595" s="49" t="s">
        <v>25</v>
      </c>
      <c r="F1595" s="49" t="s">
        <v>6175</v>
      </c>
      <c r="G1595" s="48" t="s">
        <v>8420</v>
      </c>
      <c r="H1595" s="40" t="s">
        <v>7901</v>
      </c>
      <c r="I1595" s="40" t="s">
        <v>7902</v>
      </c>
      <c r="J1595" s="43">
        <f>K1594</f>
        <v>42022</v>
      </c>
      <c r="K1595" s="43">
        <f>J1596</f>
        <v>42155</v>
      </c>
      <c r="L1595" s="40" t="s">
        <v>9</v>
      </c>
      <c r="M1595" s="48" t="s">
        <v>6267</v>
      </c>
      <c r="N1595" s="40">
        <v>100</v>
      </c>
      <c r="O1595" s="39"/>
    </row>
    <row r="1596" spans="1:15" hidden="1">
      <c r="A1596" s="48" t="s">
        <v>8419</v>
      </c>
      <c r="B1596" s="46" t="s">
        <v>65</v>
      </c>
      <c r="C1596" s="46" t="s">
        <v>65</v>
      </c>
      <c r="D1596" s="49" t="s">
        <v>25</v>
      </c>
      <c r="F1596" s="49" t="s">
        <v>6175</v>
      </c>
      <c r="G1596" s="48" t="s">
        <v>8420</v>
      </c>
      <c r="H1596" s="40" t="s">
        <v>7904</v>
      </c>
      <c r="I1596" s="40" t="s">
        <v>7905</v>
      </c>
      <c r="J1596" s="43">
        <f>K1596-5</f>
        <v>42155</v>
      </c>
      <c r="K1596" s="43">
        <f>J1597</f>
        <v>42160</v>
      </c>
      <c r="L1596" s="40" t="s">
        <v>9</v>
      </c>
      <c r="M1596" s="48" t="s">
        <v>6267</v>
      </c>
      <c r="N1596" s="40">
        <v>100</v>
      </c>
      <c r="O1596" s="40"/>
    </row>
    <row r="1597" spans="1:15" hidden="1">
      <c r="A1597" s="48" t="s">
        <v>8419</v>
      </c>
      <c r="B1597" s="46" t="s">
        <v>65</v>
      </c>
      <c r="C1597" s="46" t="s">
        <v>65</v>
      </c>
      <c r="D1597" s="49" t="s">
        <v>25</v>
      </c>
      <c r="F1597" s="49" t="s">
        <v>6175</v>
      </c>
      <c r="G1597" s="48" t="s">
        <v>8420</v>
      </c>
      <c r="H1597" s="40" t="s">
        <v>7904</v>
      </c>
      <c r="I1597" s="40" t="s">
        <v>8249</v>
      </c>
      <c r="J1597" s="43">
        <f>K1597-5</f>
        <v>42160</v>
      </c>
      <c r="K1597" s="43">
        <f>J1598</f>
        <v>42165</v>
      </c>
      <c r="L1597" s="40" t="s">
        <v>9</v>
      </c>
      <c r="M1597" s="48" t="s">
        <v>6267</v>
      </c>
      <c r="N1597" s="40">
        <v>100</v>
      </c>
      <c r="O1597" s="40"/>
    </row>
    <row r="1598" spans="1:15" hidden="1">
      <c r="A1598" s="48" t="s">
        <v>8419</v>
      </c>
      <c r="B1598" s="46" t="s">
        <v>65</v>
      </c>
      <c r="C1598" s="46" t="s">
        <v>65</v>
      </c>
      <c r="D1598" s="49" t="s">
        <v>25</v>
      </c>
      <c r="F1598" s="49" t="s">
        <v>6175</v>
      </c>
      <c r="G1598" s="48" t="s">
        <v>8420</v>
      </c>
      <c r="H1598" s="40" t="s">
        <v>7904</v>
      </c>
      <c r="I1598" s="40" t="s">
        <v>7907</v>
      </c>
      <c r="J1598" s="43">
        <f>K1598-5</f>
        <v>42165</v>
      </c>
      <c r="K1598" s="43">
        <f>J1599</f>
        <v>42170</v>
      </c>
      <c r="L1598" s="40" t="s">
        <v>9</v>
      </c>
      <c r="M1598" s="48" t="s">
        <v>6267</v>
      </c>
      <c r="N1598" s="40">
        <v>100</v>
      </c>
      <c r="O1598" s="39"/>
    </row>
    <row r="1599" spans="1:15" hidden="1">
      <c r="A1599" s="48" t="s">
        <v>8419</v>
      </c>
      <c r="B1599" s="46" t="s">
        <v>65</v>
      </c>
      <c r="C1599" s="46" t="s">
        <v>65</v>
      </c>
      <c r="D1599" s="49" t="s">
        <v>25</v>
      </c>
      <c r="F1599" s="49" t="s">
        <v>6175</v>
      </c>
      <c r="G1599" s="48" t="s">
        <v>8420</v>
      </c>
      <c r="H1599" s="40" t="s">
        <v>7904</v>
      </c>
      <c r="I1599" s="40" t="s">
        <v>8172</v>
      </c>
      <c r="J1599" s="43">
        <f>K1599-1</f>
        <v>42170</v>
      </c>
      <c r="K1599" s="43">
        <f>J1587</f>
        <v>42171</v>
      </c>
      <c r="L1599" s="40" t="s">
        <v>9</v>
      </c>
      <c r="M1599" s="48" t="s">
        <v>6267</v>
      </c>
      <c r="N1599" s="40">
        <v>100</v>
      </c>
      <c r="O1599" s="56" t="s">
        <v>17</v>
      </c>
    </row>
    <row r="1600" spans="1:15" hidden="1">
      <c r="A1600" s="49" t="s">
        <v>7484</v>
      </c>
      <c r="B1600" s="49" t="s">
        <v>65</v>
      </c>
      <c r="C1600" s="49" t="s">
        <v>65</v>
      </c>
      <c r="D1600" s="49" t="s">
        <v>25</v>
      </c>
      <c r="E1600" s="49"/>
      <c r="F1600" s="49" t="s">
        <v>6175</v>
      </c>
      <c r="G1600" s="49" t="s">
        <v>8421</v>
      </c>
      <c r="H1600" s="41" t="s">
        <v>1048</v>
      </c>
      <c r="I1600" s="41" t="s">
        <v>7888</v>
      </c>
      <c r="J1600" s="41"/>
      <c r="K1600" s="40"/>
    </row>
    <row r="1601" spans="1:15" hidden="1">
      <c r="A1601" s="49" t="s">
        <v>7484</v>
      </c>
      <c r="B1601" s="49" t="s">
        <v>65</v>
      </c>
      <c r="C1601" s="49" t="s">
        <v>65</v>
      </c>
      <c r="D1601" s="49" t="s">
        <v>25</v>
      </c>
      <c r="E1601" s="49"/>
      <c r="F1601" s="49" t="s">
        <v>6175</v>
      </c>
      <c r="G1601" s="49" t="s">
        <v>8421</v>
      </c>
      <c r="H1601" s="41" t="s">
        <v>1048</v>
      </c>
      <c r="I1601" s="41" t="s">
        <v>8244</v>
      </c>
      <c r="J1601" s="59">
        <v>42121</v>
      </c>
      <c r="K1601" s="40"/>
    </row>
    <row r="1602" spans="1:15" hidden="1">
      <c r="A1602" s="49" t="s">
        <v>7484</v>
      </c>
      <c r="B1602" s="49" t="s">
        <v>65</v>
      </c>
      <c r="C1602" s="49" t="s">
        <v>65</v>
      </c>
      <c r="D1602" s="49" t="s">
        <v>25</v>
      </c>
      <c r="E1602" s="49"/>
      <c r="F1602" s="49" t="s">
        <v>6175</v>
      </c>
      <c r="G1602" s="49" t="s">
        <v>8421</v>
      </c>
      <c r="H1602" s="41" t="s">
        <v>1048</v>
      </c>
      <c r="I1602" s="41" t="s">
        <v>7889</v>
      </c>
      <c r="J1602" s="59">
        <v>42153</v>
      </c>
      <c r="K1602" s="40"/>
    </row>
    <row r="1603" spans="1:15" hidden="1">
      <c r="A1603" s="49" t="s">
        <v>7484</v>
      </c>
      <c r="B1603" s="49" t="s">
        <v>65</v>
      </c>
      <c r="C1603" s="49" t="s">
        <v>65</v>
      </c>
      <c r="D1603" s="49" t="s">
        <v>25</v>
      </c>
      <c r="E1603" s="49"/>
      <c r="F1603" s="49" t="s">
        <v>6175</v>
      </c>
      <c r="G1603" s="49" t="s">
        <v>8421</v>
      </c>
      <c r="H1603" s="41" t="s">
        <v>1048</v>
      </c>
      <c r="I1603" s="41" t="s">
        <v>7890</v>
      </c>
      <c r="J1603" s="42"/>
      <c r="K1603" s="40"/>
    </row>
    <row r="1604" spans="1:15" hidden="1">
      <c r="A1604" s="49" t="s">
        <v>7484</v>
      </c>
      <c r="B1604" s="49" t="s">
        <v>65</v>
      </c>
      <c r="C1604" s="49" t="s">
        <v>65</v>
      </c>
      <c r="D1604" s="49" t="s">
        <v>25</v>
      </c>
      <c r="E1604" s="49"/>
      <c r="F1604" s="49" t="s">
        <v>6175</v>
      </c>
      <c r="G1604" s="49" t="s">
        <v>8421</v>
      </c>
      <c r="H1604" s="41" t="s">
        <v>1048</v>
      </c>
      <c r="I1604" s="41" t="s">
        <v>7891</v>
      </c>
      <c r="J1604" s="42">
        <v>42198</v>
      </c>
      <c r="K1604" s="40"/>
    </row>
    <row r="1605" spans="1:15" hidden="1">
      <c r="A1605" s="49" t="s">
        <v>7484</v>
      </c>
      <c r="B1605" s="49" t="s">
        <v>65</v>
      </c>
      <c r="C1605" s="49" t="s">
        <v>65</v>
      </c>
      <c r="D1605" s="49" t="s">
        <v>25</v>
      </c>
      <c r="E1605" s="49"/>
      <c r="F1605" s="49" t="s">
        <v>6175</v>
      </c>
      <c r="G1605" s="49" t="s">
        <v>8421</v>
      </c>
      <c r="H1605" s="41" t="s">
        <v>1048</v>
      </c>
      <c r="I1605" s="41" t="s">
        <v>7892</v>
      </c>
      <c r="J1605" s="59"/>
      <c r="K1605" s="40"/>
    </row>
    <row r="1606" spans="1:15" hidden="1">
      <c r="A1606" s="49" t="s">
        <v>7484</v>
      </c>
      <c r="B1606" s="49" t="s">
        <v>65</v>
      </c>
      <c r="C1606" s="49" t="s">
        <v>65</v>
      </c>
      <c r="D1606" s="49" t="s">
        <v>25</v>
      </c>
      <c r="E1606" s="49"/>
      <c r="F1606" s="49" t="s">
        <v>6175</v>
      </c>
      <c r="G1606" s="49" t="s">
        <v>8421</v>
      </c>
      <c r="H1606" s="41" t="s">
        <v>1048</v>
      </c>
      <c r="I1606" s="41" t="s">
        <v>7893</v>
      </c>
      <c r="J1606" s="41"/>
      <c r="K1606" s="40"/>
    </row>
    <row r="1607" spans="1:15" hidden="1">
      <c r="A1607" s="49" t="s">
        <v>7484</v>
      </c>
      <c r="B1607" s="49" t="s">
        <v>65</v>
      </c>
      <c r="C1607" s="49" t="s">
        <v>65</v>
      </c>
      <c r="D1607" s="49" t="s">
        <v>25</v>
      </c>
      <c r="E1607" s="49"/>
      <c r="F1607" s="49" t="s">
        <v>6175</v>
      </c>
      <c r="G1607" s="49" t="s">
        <v>8421</v>
      </c>
      <c r="H1607" s="41" t="s">
        <v>1048</v>
      </c>
      <c r="I1607" s="41" t="s">
        <v>7894</v>
      </c>
      <c r="J1607" s="41"/>
      <c r="K1607" s="40"/>
    </row>
    <row r="1608" spans="1:15" hidden="1">
      <c r="A1608" s="48" t="s">
        <v>7484</v>
      </c>
      <c r="B1608" s="48" t="s">
        <v>65</v>
      </c>
      <c r="C1608" s="48" t="s">
        <v>65</v>
      </c>
      <c r="D1608" s="49" t="s">
        <v>25</v>
      </c>
      <c r="F1608" s="49" t="s">
        <v>6175</v>
      </c>
      <c r="G1608" s="48" t="s">
        <v>8421</v>
      </c>
      <c r="H1608" s="40" t="s">
        <v>7895</v>
      </c>
      <c r="I1608" s="40" t="s">
        <v>8245</v>
      </c>
      <c r="J1608" s="43">
        <f>J1601</f>
        <v>42121</v>
      </c>
      <c r="K1608" s="43">
        <f>J1608+10</f>
        <v>42131</v>
      </c>
      <c r="L1608" s="40" t="s">
        <v>9</v>
      </c>
      <c r="M1608" s="48" t="s">
        <v>6267</v>
      </c>
      <c r="N1608" s="40">
        <v>100</v>
      </c>
    </row>
    <row r="1609" spans="1:15">
      <c r="A1609" s="48" t="s">
        <v>7484</v>
      </c>
      <c r="B1609" s="48" t="s">
        <v>65</v>
      </c>
      <c r="C1609" s="48" t="s">
        <v>65</v>
      </c>
      <c r="D1609" s="49" t="s">
        <v>25</v>
      </c>
      <c r="F1609" s="49" t="s">
        <v>6175</v>
      </c>
      <c r="G1609" s="48" t="s">
        <v>8421</v>
      </c>
      <c r="H1609" s="40" t="s">
        <v>7898</v>
      </c>
      <c r="I1609" s="40" t="s">
        <v>8247</v>
      </c>
      <c r="J1609" s="43">
        <f>K1608</f>
        <v>42131</v>
      </c>
      <c r="K1609" s="43">
        <f>J1609+2</f>
        <v>42133</v>
      </c>
      <c r="L1609" s="40" t="s">
        <v>9</v>
      </c>
      <c r="M1609" s="48" t="s">
        <v>6305</v>
      </c>
      <c r="N1609" s="40">
        <v>100</v>
      </c>
      <c r="O1609" s="39" t="s">
        <v>8263</v>
      </c>
    </row>
    <row r="1610" spans="1:15" hidden="1">
      <c r="A1610" s="48" t="s">
        <v>7484</v>
      </c>
      <c r="B1610" s="48" t="s">
        <v>65</v>
      </c>
      <c r="C1610" s="48" t="s">
        <v>65</v>
      </c>
      <c r="D1610" s="49" t="s">
        <v>25</v>
      </c>
      <c r="F1610" s="49" t="s">
        <v>6175</v>
      </c>
      <c r="G1610" s="48" t="s">
        <v>8421</v>
      </c>
      <c r="H1610" s="40" t="s">
        <v>7901</v>
      </c>
      <c r="I1610" s="40" t="s">
        <v>7902</v>
      </c>
      <c r="J1610" s="43">
        <f>K1609</f>
        <v>42133</v>
      </c>
      <c r="K1610" s="43">
        <f>J1611</f>
        <v>42137</v>
      </c>
      <c r="L1610" s="40" t="s">
        <v>9</v>
      </c>
      <c r="M1610" s="48" t="s">
        <v>6267</v>
      </c>
      <c r="N1610" s="40">
        <v>100</v>
      </c>
      <c r="O1610" s="39"/>
    </row>
    <row r="1611" spans="1:15" hidden="1">
      <c r="A1611" s="48" t="s">
        <v>7484</v>
      </c>
      <c r="B1611" s="48" t="s">
        <v>65</v>
      </c>
      <c r="C1611" s="48" t="s">
        <v>65</v>
      </c>
      <c r="D1611" s="49" t="s">
        <v>25</v>
      </c>
      <c r="F1611" s="49" t="s">
        <v>6175</v>
      </c>
      <c r="G1611" s="48" t="s">
        <v>8421</v>
      </c>
      <c r="H1611" s="40" t="s">
        <v>7904</v>
      </c>
      <c r="I1611" s="40" t="s">
        <v>7905</v>
      </c>
      <c r="J1611" s="43">
        <f>K1611-5</f>
        <v>42137</v>
      </c>
      <c r="K1611" s="43">
        <f>J1612</f>
        <v>42142</v>
      </c>
      <c r="L1611" s="40" t="s">
        <v>9</v>
      </c>
      <c r="M1611" s="48" t="s">
        <v>6267</v>
      </c>
      <c r="N1611" s="40">
        <v>100</v>
      </c>
      <c r="O1611" s="40"/>
    </row>
    <row r="1612" spans="1:15" hidden="1">
      <c r="A1612" s="48" t="s">
        <v>7484</v>
      </c>
      <c r="B1612" s="48" t="s">
        <v>65</v>
      </c>
      <c r="C1612" s="48" t="s">
        <v>65</v>
      </c>
      <c r="D1612" s="49" t="s">
        <v>25</v>
      </c>
      <c r="F1612" s="49" t="s">
        <v>6175</v>
      </c>
      <c r="G1612" s="48" t="s">
        <v>8421</v>
      </c>
      <c r="H1612" s="40" t="s">
        <v>7904</v>
      </c>
      <c r="I1612" s="40" t="s">
        <v>8249</v>
      </c>
      <c r="J1612" s="43">
        <f>K1612-5</f>
        <v>42142</v>
      </c>
      <c r="K1612" s="43">
        <f>J1613</f>
        <v>42147</v>
      </c>
      <c r="L1612" s="40" t="s">
        <v>9</v>
      </c>
      <c r="M1612" s="48" t="s">
        <v>6267</v>
      </c>
      <c r="N1612" s="40">
        <v>100</v>
      </c>
      <c r="O1612" s="40"/>
    </row>
    <row r="1613" spans="1:15" hidden="1">
      <c r="A1613" s="48" t="s">
        <v>7484</v>
      </c>
      <c r="B1613" s="48" t="s">
        <v>65</v>
      </c>
      <c r="C1613" s="48" t="s">
        <v>65</v>
      </c>
      <c r="D1613" s="49" t="s">
        <v>25</v>
      </c>
      <c r="F1613" s="49" t="s">
        <v>6175</v>
      </c>
      <c r="G1613" s="48" t="s">
        <v>8421</v>
      </c>
      <c r="H1613" s="40" t="s">
        <v>7904</v>
      </c>
      <c r="I1613" s="40" t="s">
        <v>7907</v>
      </c>
      <c r="J1613" s="43">
        <f>K1613-5</f>
        <v>42147</v>
      </c>
      <c r="K1613" s="43">
        <f>J1614</f>
        <v>42152</v>
      </c>
      <c r="L1613" s="40" t="s">
        <v>9</v>
      </c>
      <c r="M1613" s="48" t="s">
        <v>6267</v>
      </c>
      <c r="N1613" s="40">
        <v>100</v>
      </c>
      <c r="O1613" s="39"/>
    </row>
    <row r="1614" spans="1:15" hidden="1">
      <c r="A1614" s="48" t="s">
        <v>7484</v>
      </c>
      <c r="B1614" s="48" t="s">
        <v>65</v>
      </c>
      <c r="C1614" s="48" t="s">
        <v>65</v>
      </c>
      <c r="D1614" s="49" t="s">
        <v>25</v>
      </c>
      <c r="F1614" s="49" t="s">
        <v>6175</v>
      </c>
      <c r="G1614" s="48" t="s">
        <v>8421</v>
      </c>
      <c r="H1614" s="40" t="s">
        <v>7904</v>
      </c>
      <c r="I1614" s="40" t="s">
        <v>8172</v>
      </c>
      <c r="J1614" s="43">
        <f>K1614-1</f>
        <v>42152</v>
      </c>
      <c r="K1614" s="43">
        <f>J1602</f>
        <v>42153</v>
      </c>
      <c r="L1614" s="40" t="s">
        <v>9</v>
      </c>
      <c r="M1614" s="48" t="s">
        <v>6267</v>
      </c>
      <c r="N1614" s="40">
        <v>100</v>
      </c>
      <c r="O1614" s="56" t="s">
        <v>17</v>
      </c>
    </row>
    <row r="1615" spans="1:15" hidden="1">
      <c r="A1615" s="49" t="s">
        <v>8422</v>
      </c>
      <c r="B1615" s="49" t="s">
        <v>65</v>
      </c>
      <c r="C1615" s="49" t="s">
        <v>65</v>
      </c>
      <c r="D1615" s="49" t="s">
        <v>25</v>
      </c>
      <c r="F1615" s="41" t="s">
        <v>55</v>
      </c>
      <c r="G1615" s="49" t="s">
        <v>8423</v>
      </c>
      <c r="H1615" s="41" t="s">
        <v>1048</v>
      </c>
      <c r="I1615" s="41" t="s">
        <v>7888</v>
      </c>
      <c r="J1615" s="41"/>
      <c r="K1615" s="41"/>
    </row>
    <row r="1616" spans="1:15" hidden="1">
      <c r="A1616" s="49" t="s">
        <v>8422</v>
      </c>
      <c r="B1616" s="49" t="s">
        <v>65</v>
      </c>
      <c r="C1616" s="49" t="s">
        <v>65</v>
      </c>
      <c r="D1616" s="49" t="s">
        <v>25</v>
      </c>
      <c r="F1616" s="41" t="s">
        <v>55</v>
      </c>
      <c r="G1616" s="49" t="s">
        <v>8423</v>
      </c>
      <c r="H1616" s="41" t="s">
        <v>1048</v>
      </c>
      <c r="I1616" s="41" t="s">
        <v>8244</v>
      </c>
      <c r="J1616" s="42">
        <v>42129</v>
      </c>
      <c r="K1616" s="41"/>
    </row>
    <row r="1617" spans="1:15" hidden="1">
      <c r="A1617" s="49" t="s">
        <v>8422</v>
      </c>
      <c r="B1617" s="49" t="s">
        <v>65</v>
      </c>
      <c r="C1617" s="49" t="s">
        <v>65</v>
      </c>
      <c r="D1617" s="49" t="s">
        <v>25</v>
      </c>
      <c r="F1617" s="41" t="s">
        <v>55</v>
      </c>
      <c r="G1617" s="49" t="s">
        <v>8423</v>
      </c>
      <c r="H1617" s="41" t="s">
        <v>1048</v>
      </c>
      <c r="I1617" s="41" t="s">
        <v>7889</v>
      </c>
      <c r="J1617" s="59">
        <v>42259</v>
      </c>
      <c r="K1617" s="41"/>
    </row>
    <row r="1618" spans="1:15" hidden="1">
      <c r="A1618" s="49" t="s">
        <v>8422</v>
      </c>
      <c r="B1618" s="49" t="s">
        <v>65</v>
      </c>
      <c r="C1618" s="49" t="s">
        <v>65</v>
      </c>
      <c r="D1618" s="49" t="s">
        <v>25</v>
      </c>
      <c r="F1618" s="41" t="s">
        <v>55</v>
      </c>
      <c r="G1618" s="49" t="s">
        <v>8423</v>
      </c>
      <c r="H1618" s="41" t="s">
        <v>1048</v>
      </c>
      <c r="I1618" s="41" t="s">
        <v>7890</v>
      </c>
      <c r="J1618" s="59"/>
      <c r="K1618" s="41"/>
    </row>
    <row r="1619" spans="1:15" hidden="1">
      <c r="A1619" s="49" t="s">
        <v>8422</v>
      </c>
      <c r="B1619" s="49" t="s">
        <v>65</v>
      </c>
      <c r="C1619" s="49" t="s">
        <v>65</v>
      </c>
      <c r="D1619" s="49" t="s">
        <v>25</v>
      </c>
      <c r="F1619" s="41" t="s">
        <v>55</v>
      </c>
      <c r="G1619" s="49" t="s">
        <v>8423</v>
      </c>
      <c r="H1619" s="41" t="s">
        <v>1048</v>
      </c>
      <c r="I1619" s="41" t="s">
        <v>7891</v>
      </c>
      <c r="J1619" s="42"/>
      <c r="K1619" s="41"/>
    </row>
    <row r="1620" spans="1:15" hidden="1">
      <c r="A1620" s="49" t="s">
        <v>8422</v>
      </c>
      <c r="B1620" s="49" t="s">
        <v>65</v>
      </c>
      <c r="C1620" s="49" t="s">
        <v>65</v>
      </c>
      <c r="D1620" s="49" t="s">
        <v>25</v>
      </c>
      <c r="F1620" s="41" t="s">
        <v>55</v>
      </c>
      <c r="G1620" s="49" t="s">
        <v>8423</v>
      </c>
      <c r="H1620" s="41" t="s">
        <v>1048</v>
      </c>
      <c r="I1620" s="41" t="s">
        <v>7892</v>
      </c>
      <c r="J1620" s="42"/>
      <c r="K1620" s="41"/>
    </row>
    <row r="1621" spans="1:15" hidden="1">
      <c r="A1621" s="49" t="s">
        <v>8422</v>
      </c>
      <c r="B1621" s="49" t="s">
        <v>65</v>
      </c>
      <c r="C1621" s="49" t="s">
        <v>65</v>
      </c>
      <c r="D1621" s="49" t="s">
        <v>25</v>
      </c>
      <c r="F1621" s="41" t="s">
        <v>55</v>
      </c>
      <c r="G1621" s="49" t="s">
        <v>8423</v>
      </c>
      <c r="H1621" s="41" t="s">
        <v>1048</v>
      </c>
      <c r="I1621" s="41" t="s">
        <v>7893</v>
      </c>
      <c r="J1621" s="41"/>
      <c r="K1621" s="41"/>
    </row>
    <row r="1622" spans="1:15" hidden="1">
      <c r="A1622" s="49" t="s">
        <v>8422</v>
      </c>
      <c r="B1622" s="49" t="s">
        <v>65</v>
      </c>
      <c r="C1622" s="49" t="s">
        <v>65</v>
      </c>
      <c r="D1622" s="49" t="s">
        <v>25</v>
      </c>
      <c r="F1622" s="41" t="s">
        <v>55</v>
      </c>
      <c r="G1622" s="49" t="s">
        <v>8423</v>
      </c>
      <c r="H1622" s="41" t="s">
        <v>1048</v>
      </c>
      <c r="I1622" s="41" t="s">
        <v>7894</v>
      </c>
      <c r="J1622" s="41"/>
      <c r="K1622" s="41"/>
    </row>
    <row r="1623" spans="1:15" hidden="1">
      <c r="A1623" s="48" t="s">
        <v>8422</v>
      </c>
      <c r="B1623" s="48" t="s">
        <v>65</v>
      </c>
      <c r="C1623" s="48" t="s">
        <v>65</v>
      </c>
      <c r="D1623" s="48" t="s">
        <v>25</v>
      </c>
      <c r="F1623" s="41" t="s">
        <v>55</v>
      </c>
      <c r="G1623" s="48" t="s">
        <v>8423</v>
      </c>
      <c r="H1623" s="40" t="s">
        <v>7895</v>
      </c>
      <c r="I1623" s="40" t="s">
        <v>8245</v>
      </c>
      <c r="J1623" s="43">
        <f>J1616</f>
        <v>42129</v>
      </c>
      <c r="K1623" s="43">
        <f>J1623+30</f>
        <v>42159</v>
      </c>
      <c r="L1623" s="40" t="s">
        <v>11</v>
      </c>
      <c r="M1623" s="48" t="s">
        <v>4365</v>
      </c>
      <c r="N1623" s="40">
        <v>100</v>
      </c>
      <c r="O1623" s="39"/>
    </row>
    <row r="1624" spans="1:15" hidden="1">
      <c r="A1624" s="48" t="s">
        <v>8422</v>
      </c>
      <c r="B1624" s="48" t="s">
        <v>65</v>
      </c>
      <c r="C1624" s="48" t="s">
        <v>65</v>
      </c>
      <c r="D1624" s="48" t="s">
        <v>25</v>
      </c>
      <c r="F1624" s="41" t="s">
        <v>55</v>
      </c>
      <c r="G1624" s="48" t="s">
        <v>8423</v>
      </c>
      <c r="H1624" s="40" t="s">
        <v>8281</v>
      </c>
      <c r="I1624" s="40" t="s">
        <v>8282</v>
      </c>
      <c r="J1624" s="43">
        <f>K1623</f>
        <v>42159</v>
      </c>
      <c r="K1624" s="43">
        <f>J1624+2</f>
        <v>42161</v>
      </c>
      <c r="L1624" s="40" t="s">
        <v>11</v>
      </c>
      <c r="M1624" s="48" t="s">
        <v>4365</v>
      </c>
      <c r="N1624" s="40">
        <v>100</v>
      </c>
      <c r="O1624" s="39"/>
    </row>
    <row r="1625" spans="1:15" hidden="1">
      <c r="A1625" s="48" t="s">
        <v>8422</v>
      </c>
      <c r="B1625" s="48" t="s">
        <v>65</v>
      </c>
      <c r="C1625" s="48" t="s">
        <v>65</v>
      </c>
      <c r="D1625" s="48" t="s">
        <v>25</v>
      </c>
      <c r="F1625" s="41" t="s">
        <v>55</v>
      </c>
      <c r="G1625" s="48" t="s">
        <v>8423</v>
      </c>
      <c r="H1625" s="65" t="s">
        <v>8261</v>
      </c>
      <c r="I1625" s="40" t="s">
        <v>8262</v>
      </c>
      <c r="J1625" s="43">
        <f>K1624</f>
        <v>42161</v>
      </c>
      <c r="K1625" s="43">
        <f>J1625</f>
        <v>42161</v>
      </c>
      <c r="L1625" s="40" t="s">
        <v>11</v>
      </c>
      <c r="M1625" s="48" t="s">
        <v>4365</v>
      </c>
      <c r="N1625" s="40">
        <v>100</v>
      </c>
      <c r="O1625" s="39"/>
    </row>
    <row r="1626" spans="1:15" hidden="1">
      <c r="A1626" s="48" t="s">
        <v>8422</v>
      </c>
      <c r="B1626" s="48" t="s">
        <v>65</v>
      </c>
      <c r="C1626" s="48" t="s">
        <v>65</v>
      </c>
      <c r="D1626" s="48" t="s">
        <v>25</v>
      </c>
      <c r="F1626" s="41" t="s">
        <v>55</v>
      </c>
      <c r="G1626" s="48" t="s">
        <v>8423</v>
      </c>
      <c r="H1626" s="40" t="s">
        <v>8264</v>
      </c>
      <c r="I1626" s="40" t="s">
        <v>8265</v>
      </c>
      <c r="J1626" s="43">
        <f>K1625</f>
        <v>42161</v>
      </c>
      <c r="K1626" s="43">
        <f>J1617-21</f>
        <v>42238</v>
      </c>
      <c r="L1626" s="40" t="s">
        <v>11</v>
      </c>
      <c r="M1626" s="48" t="s">
        <v>4365</v>
      </c>
      <c r="N1626" s="40">
        <v>100</v>
      </c>
      <c r="O1626" s="39"/>
    </row>
    <row r="1627" spans="1:15" hidden="1">
      <c r="A1627" s="48" t="s">
        <v>8422</v>
      </c>
      <c r="B1627" s="48" t="s">
        <v>65</v>
      </c>
      <c r="C1627" s="48" t="s">
        <v>65</v>
      </c>
      <c r="D1627" s="48" t="s">
        <v>25</v>
      </c>
      <c r="F1627" s="41" t="s">
        <v>55</v>
      </c>
      <c r="G1627" s="48" t="s">
        <v>8423</v>
      </c>
      <c r="H1627" s="40" t="s">
        <v>8261</v>
      </c>
      <c r="I1627" s="40" t="s">
        <v>8266</v>
      </c>
      <c r="J1627" s="43">
        <f>K1626</f>
        <v>42238</v>
      </c>
      <c r="K1627" s="43">
        <f>J1627</f>
        <v>42238</v>
      </c>
      <c r="L1627" s="40" t="s">
        <v>11</v>
      </c>
      <c r="M1627" s="48" t="s">
        <v>4365</v>
      </c>
      <c r="N1627" s="40">
        <v>100</v>
      </c>
      <c r="O1627" s="39"/>
    </row>
    <row r="1628" spans="1:15" hidden="1">
      <c r="A1628" s="48" t="s">
        <v>8422</v>
      </c>
      <c r="B1628" s="48" t="s">
        <v>65</v>
      </c>
      <c r="C1628" s="48" t="s">
        <v>65</v>
      </c>
      <c r="D1628" s="48" t="s">
        <v>25</v>
      </c>
      <c r="F1628" s="41" t="s">
        <v>55</v>
      </c>
      <c r="G1628" s="48" t="s">
        <v>8423</v>
      </c>
      <c r="H1628" s="40" t="s">
        <v>7904</v>
      </c>
      <c r="I1628" s="40" t="s">
        <v>7905</v>
      </c>
      <c r="J1628" s="43">
        <f>K1626</f>
        <v>42238</v>
      </c>
      <c r="K1628" s="43">
        <f>J1628+5</f>
        <v>42243</v>
      </c>
      <c r="L1628" s="40" t="s">
        <v>11</v>
      </c>
      <c r="M1628" s="48" t="s">
        <v>4365</v>
      </c>
      <c r="N1628" s="40">
        <v>100</v>
      </c>
      <c r="O1628" s="39"/>
    </row>
    <row r="1629" spans="1:15" hidden="1">
      <c r="A1629" s="48" t="s">
        <v>8422</v>
      </c>
      <c r="B1629" s="48" t="s">
        <v>65</v>
      </c>
      <c r="C1629" s="48" t="s">
        <v>65</v>
      </c>
      <c r="D1629" s="48" t="s">
        <v>25</v>
      </c>
      <c r="F1629" s="41" t="s">
        <v>55</v>
      </c>
      <c r="G1629" s="48" t="s">
        <v>8423</v>
      </c>
      <c r="H1629" s="40" t="s">
        <v>7904</v>
      </c>
      <c r="I1629" s="40" t="s">
        <v>7906</v>
      </c>
      <c r="J1629" s="43">
        <f>K1628</f>
        <v>42243</v>
      </c>
      <c r="K1629" s="43">
        <f>J1629+5</f>
        <v>42248</v>
      </c>
      <c r="L1629" s="40" t="s">
        <v>11</v>
      </c>
      <c r="M1629" s="48" t="s">
        <v>4365</v>
      </c>
      <c r="N1629" s="40">
        <v>100</v>
      </c>
      <c r="O1629" s="39"/>
    </row>
    <row r="1630" spans="1:15" hidden="1">
      <c r="A1630" s="48" t="s">
        <v>8422</v>
      </c>
      <c r="B1630" s="48" t="s">
        <v>65</v>
      </c>
      <c r="C1630" s="48" t="s">
        <v>65</v>
      </c>
      <c r="D1630" s="48" t="s">
        <v>25</v>
      </c>
      <c r="F1630" s="41" t="s">
        <v>55</v>
      </c>
      <c r="G1630" s="48" t="s">
        <v>8423</v>
      </c>
      <c r="H1630" s="40" t="s">
        <v>7904</v>
      </c>
      <c r="I1630" s="40" t="s">
        <v>7907</v>
      </c>
      <c r="J1630" s="43">
        <f>K1629</f>
        <v>42248</v>
      </c>
      <c r="K1630" s="43">
        <f>J1630+5</f>
        <v>42253</v>
      </c>
      <c r="L1630" s="40" t="s">
        <v>11</v>
      </c>
      <c r="M1630" s="48" t="s">
        <v>4365</v>
      </c>
      <c r="N1630" s="40">
        <v>100</v>
      </c>
    </row>
    <row r="1631" spans="1:15" hidden="1">
      <c r="A1631" s="48" t="s">
        <v>8422</v>
      </c>
      <c r="B1631" s="48" t="s">
        <v>65</v>
      </c>
      <c r="C1631" s="48" t="s">
        <v>65</v>
      </c>
      <c r="D1631" s="48" t="s">
        <v>25</v>
      </c>
      <c r="F1631" s="41" t="s">
        <v>55</v>
      </c>
      <c r="G1631" s="48" t="s">
        <v>8423</v>
      </c>
      <c r="H1631" s="40" t="s">
        <v>7904</v>
      </c>
      <c r="I1631" s="40" t="s">
        <v>8172</v>
      </c>
      <c r="J1631" s="43">
        <f>K1630</f>
        <v>42253</v>
      </c>
      <c r="K1631" s="67">
        <f>J1631+1</f>
        <v>42254</v>
      </c>
      <c r="L1631" s="40" t="s">
        <v>11</v>
      </c>
      <c r="M1631" s="48" t="s">
        <v>4365</v>
      </c>
      <c r="N1631" s="40">
        <v>100</v>
      </c>
      <c r="O1631" s="56" t="s">
        <v>17</v>
      </c>
    </row>
    <row r="1632" spans="1:15" hidden="1">
      <c r="A1632" s="49" t="s">
        <v>8210</v>
      </c>
      <c r="B1632" s="41" t="s">
        <v>108</v>
      </c>
      <c r="C1632" s="49" t="s">
        <v>65</v>
      </c>
      <c r="D1632" s="49" t="s">
        <v>24</v>
      </c>
      <c r="E1632" s="49"/>
      <c r="F1632" s="49" t="s">
        <v>6175</v>
      </c>
      <c r="G1632" s="49" t="s">
        <v>8211</v>
      </c>
      <c r="H1632" s="41" t="s">
        <v>1048</v>
      </c>
      <c r="I1632" s="41" t="s">
        <v>7888</v>
      </c>
      <c r="J1632" s="41"/>
      <c r="K1632" s="40"/>
    </row>
    <row r="1633" spans="1:15" hidden="1">
      <c r="A1633" s="49" t="s">
        <v>8210</v>
      </c>
      <c r="B1633" s="41" t="s">
        <v>108</v>
      </c>
      <c r="C1633" s="49" t="s">
        <v>65</v>
      </c>
      <c r="D1633" s="49" t="s">
        <v>24</v>
      </c>
      <c r="F1633" s="49" t="s">
        <v>6175</v>
      </c>
      <c r="G1633" s="49" t="s">
        <v>8211</v>
      </c>
      <c r="H1633" s="41" t="s">
        <v>1048</v>
      </c>
      <c r="I1633" s="41" t="s">
        <v>8244</v>
      </c>
      <c r="J1633" s="59">
        <v>42157</v>
      </c>
      <c r="K1633" s="40"/>
    </row>
    <row r="1634" spans="1:15" hidden="1">
      <c r="A1634" s="49" t="s">
        <v>8210</v>
      </c>
      <c r="B1634" s="41" t="s">
        <v>108</v>
      </c>
      <c r="C1634" s="49" t="s">
        <v>65</v>
      </c>
      <c r="D1634" s="49" t="s">
        <v>24</v>
      </c>
      <c r="F1634" s="49" t="s">
        <v>6175</v>
      </c>
      <c r="G1634" s="49" t="s">
        <v>8211</v>
      </c>
      <c r="H1634" s="41" t="s">
        <v>1048</v>
      </c>
      <c r="I1634" s="41" t="s">
        <v>7889</v>
      </c>
      <c r="J1634" s="59">
        <v>42200</v>
      </c>
      <c r="K1634" s="40"/>
    </row>
    <row r="1635" spans="1:15" hidden="1">
      <c r="A1635" s="49" t="s">
        <v>8210</v>
      </c>
      <c r="B1635" s="41" t="s">
        <v>108</v>
      </c>
      <c r="C1635" s="49" t="s">
        <v>65</v>
      </c>
      <c r="D1635" s="49" t="s">
        <v>24</v>
      </c>
      <c r="F1635" s="49" t="s">
        <v>6175</v>
      </c>
      <c r="G1635" s="49" t="s">
        <v>8211</v>
      </c>
      <c r="H1635" s="41" t="s">
        <v>1048</v>
      </c>
      <c r="I1635" s="41" t="s">
        <v>7890</v>
      </c>
      <c r="J1635" s="42"/>
      <c r="K1635" s="40"/>
    </row>
    <row r="1636" spans="1:15" hidden="1">
      <c r="A1636" s="49" t="s">
        <v>8210</v>
      </c>
      <c r="B1636" s="41" t="s">
        <v>108</v>
      </c>
      <c r="C1636" s="49" t="s">
        <v>65</v>
      </c>
      <c r="D1636" s="49" t="s">
        <v>24</v>
      </c>
      <c r="F1636" s="49" t="s">
        <v>6175</v>
      </c>
      <c r="G1636" s="49" t="s">
        <v>8211</v>
      </c>
      <c r="H1636" s="41" t="s">
        <v>1048</v>
      </c>
      <c r="I1636" s="41" t="s">
        <v>7891</v>
      </c>
      <c r="J1636" s="42"/>
      <c r="K1636" s="40"/>
    </row>
    <row r="1637" spans="1:15" hidden="1">
      <c r="A1637" s="49" t="s">
        <v>8210</v>
      </c>
      <c r="B1637" s="41" t="s">
        <v>108</v>
      </c>
      <c r="C1637" s="49" t="s">
        <v>65</v>
      </c>
      <c r="D1637" s="49" t="s">
        <v>24</v>
      </c>
      <c r="F1637" s="49" t="s">
        <v>6175</v>
      </c>
      <c r="G1637" s="49" t="s">
        <v>8211</v>
      </c>
      <c r="H1637" s="41" t="s">
        <v>1048</v>
      </c>
      <c r="I1637" s="41" t="s">
        <v>7892</v>
      </c>
      <c r="J1637" s="59"/>
      <c r="K1637" s="40"/>
    </row>
    <row r="1638" spans="1:15" hidden="1">
      <c r="A1638" s="49" t="s">
        <v>8210</v>
      </c>
      <c r="B1638" s="41" t="s">
        <v>108</v>
      </c>
      <c r="C1638" s="49" t="s">
        <v>65</v>
      </c>
      <c r="D1638" s="49" t="s">
        <v>24</v>
      </c>
      <c r="F1638" s="49" t="s">
        <v>6175</v>
      </c>
      <c r="G1638" s="49" t="s">
        <v>8211</v>
      </c>
      <c r="H1638" s="41" t="s">
        <v>1048</v>
      </c>
      <c r="I1638" s="41" t="s">
        <v>7893</v>
      </c>
      <c r="J1638" s="41"/>
      <c r="K1638" s="40"/>
    </row>
    <row r="1639" spans="1:15" hidden="1">
      <c r="A1639" s="49" t="s">
        <v>8210</v>
      </c>
      <c r="B1639" s="41" t="s">
        <v>108</v>
      </c>
      <c r="C1639" s="49" t="s">
        <v>65</v>
      </c>
      <c r="D1639" s="49" t="s">
        <v>24</v>
      </c>
      <c r="F1639" s="49" t="s">
        <v>6175</v>
      </c>
      <c r="G1639" s="49" t="s">
        <v>8211</v>
      </c>
      <c r="H1639" s="41" t="s">
        <v>1048</v>
      </c>
      <c r="I1639" s="41" t="s">
        <v>7894</v>
      </c>
      <c r="J1639" s="41"/>
      <c r="K1639" s="40"/>
    </row>
    <row r="1640" spans="1:15" hidden="1">
      <c r="A1640" s="48" t="s">
        <v>8210</v>
      </c>
      <c r="B1640" s="40" t="s">
        <v>108</v>
      </c>
      <c r="C1640" s="48" t="s">
        <v>65</v>
      </c>
      <c r="D1640" s="48" t="s">
        <v>24</v>
      </c>
      <c r="F1640" s="49" t="s">
        <v>6175</v>
      </c>
      <c r="G1640" s="48" t="s">
        <v>8211</v>
      </c>
      <c r="H1640" s="40" t="s">
        <v>7895</v>
      </c>
      <c r="I1640" s="40" t="s">
        <v>8245</v>
      </c>
      <c r="J1640" s="43">
        <f>J1633</f>
        <v>42157</v>
      </c>
      <c r="K1640" s="43">
        <f>J1640+10</f>
        <v>42167</v>
      </c>
      <c r="L1640" s="40" t="s">
        <v>8173</v>
      </c>
      <c r="M1640" s="48" t="s">
        <v>14</v>
      </c>
      <c r="N1640" s="40">
        <v>100</v>
      </c>
      <c r="O1640" s="39" t="s">
        <v>8263</v>
      </c>
    </row>
    <row r="1641" spans="1:15">
      <c r="A1641" s="48" t="s">
        <v>8210</v>
      </c>
      <c r="B1641" s="40" t="s">
        <v>108</v>
      </c>
      <c r="C1641" s="48" t="s">
        <v>65</v>
      </c>
      <c r="D1641" s="48" t="s">
        <v>24</v>
      </c>
      <c r="F1641" s="49" t="s">
        <v>6175</v>
      </c>
      <c r="G1641" s="48" t="s">
        <v>8211</v>
      </c>
      <c r="H1641" s="40" t="s">
        <v>7898</v>
      </c>
      <c r="I1641" s="40" t="s">
        <v>8247</v>
      </c>
      <c r="J1641" s="43">
        <f>K1640</f>
        <v>42167</v>
      </c>
      <c r="K1641" s="43">
        <f>J1641+2</f>
        <v>42169</v>
      </c>
      <c r="L1641" s="40" t="s">
        <v>8173</v>
      </c>
      <c r="M1641" s="48" t="s">
        <v>149</v>
      </c>
      <c r="N1641" s="40">
        <v>100</v>
      </c>
      <c r="O1641" s="39" t="s">
        <v>8263</v>
      </c>
    </row>
    <row r="1642" spans="1:15" hidden="1">
      <c r="A1642" s="48" t="s">
        <v>8210</v>
      </c>
      <c r="B1642" s="40" t="s">
        <v>108</v>
      </c>
      <c r="C1642" s="48" t="s">
        <v>65</v>
      </c>
      <c r="D1642" s="48" t="s">
        <v>24</v>
      </c>
      <c r="F1642" s="49" t="s">
        <v>6175</v>
      </c>
      <c r="G1642" s="48" t="s">
        <v>8211</v>
      </c>
      <c r="H1642" s="40" t="s">
        <v>7901</v>
      </c>
      <c r="I1642" s="40" t="s">
        <v>7902</v>
      </c>
      <c r="J1642" s="43">
        <f>K1641</f>
        <v>42169</v>
      </c>
      <c r="K1642" s="43">
        <f>J1643</f>
        <v>-15</v>
      </c>
      <c r="L1642" s="40" t="s">
        <v>8173</v>
      </c>
      <c r="M1642" s="48" t="s">
        <v>14</v>
      </c>
      <c r="N1642" s="40">
        <v>100</v>
      </c>
      <c r="O1642" s="39" t="s">
        <v>8263</v>
      </c>
    </row>
    <row r="1643" spans="1:15" hidden="1">
      <c r="A1643" s="48" t="s">
        <v>8210</v>
      </c>
      <c r="B1643" s="40" t="s">
        <v>108</v>
      </c>
      <c r="C1643" s="48" t="s">
        <v>65</v>
      </c>
      <c r="D1643" s="48" t="s">
        <v>24</v>
      </c>
      <c r="F1643" s="49" t="s">
        <v>6175</v>
      </c>
      <c r="G1643" s="48" t="s">
        <v>8211</v>
      </c>
      <c r="H1643" s="40" t="s">
        <v>7904</v>
      </c>
      <c r="I1643" s="40" t="s">
        <v>7905</v>
      </c>
      <c r="J1643" s="43">
        <f>K1643-5</f>
        <v>-15</v>
      </c>
      <c r="K1643" s="43">
        <f>J1644</f>
        <v>-10</v>
      </c>
      <c r="L1643" s="40" t="s">
        <v>8173</v>
      </c>
      <c r="M1643" s="48" t="s">
        <v>14</v>
      </c>
      <c r="N1643" s="40">
        <v>100</v>
      </c>
      <c r="O1643" s="40"/>
    </row>
    <row r="1644" spans="1:15" hidden="1">
      <c r="A1644" s="48" t="s">
        <v>8210</v>
      </c>
      <c r="B1644" s="40" t="s">
        <v>108</v>
      </c>
      <c r="C1644" s="48" t="s">
        <v>65</v>
      </c>
      <c r="D1644" s="48" t="s">
        <v>24</v>
      </c>
      <c r="F1644" s="49" t="s">
        <v>6175</v>
      </c>
      <c r="G1644" s="48" t="s">
        <v>8211</v>
      </c>
      <c r="H1644" s="40" t="s">
        <v>7904</v>
      </c>
      <c r="I1644" s="40" t="s">
        <v>8249</v>
      </c>
      <c r="J1644" s="43">
        <f>K1644-5</f>
        <v>-10</v>
      </c>
      <c r="K1644" s="43">
        <f>J1645</f>
        <v>-5</v>
      </c>
      <c r="L1644" s="40" t="s">
        <v>8173</v>
      </c>
      <c r="M1644" s="48" t="s">
        <v>14</v>
      </c>
      <c r="N1644" s="40">
        <v>100</v>
      </c>
      <c r="O1644" s="40"/>
    </row>
    <row r="1645" spans="1:15" hidden="1">
      <c r="A1645" s="48" t="s">
        <v>8210</v>
      </c>
      <c r="B1645" s="40" t="s">
        <v>108</v>
      </c>
      <c r="C1645" s="48" t="s">
        <v>65</v>
      </c>
      <c r="D1645" s="48" t="s">
        <v>24</v>
      </c>
      <c r="F1645" s="49" t="s">
        <v>6175</v>
      </c>
      <c r="G1645" s="48" t="s">
        <v>8211</v>
      </c>
      <c r="H1645" s="40" t="s">
        <v>7904</v>
      </c>
      <c r="I1645" s="40" t="s">
        <v>7907</v>
      </c>
      <c r="J1645" s="43">
        <f>K1645-5</f>
        <v>-5</v>
      </c>
      <c r="K1645" s="43">
        <f>J1646</f>
        <v>0</v>
      </c>
      <c r="L1645" s="40" t="s">
        <v>8173</v>
      </c>
      <c r="M1645" s="48" t="s">
        <v>14</v>
      </c>
      <c r="N1645" s="40">
        <v>100</v>
      </c>
      <c r="O1645" s="39"/>
    </row>
    <row r="1646" spans="1:15" hidden="1">
      <c r="A1646" s="49" t="s">
        <v>8210</v>
      </c>
      <c r="B1646" s="41" t="s">
        <v>108</v>
      </c>
      <c r="C1646" s="49" t="s">
        <v>65</v>
      </c>
      <c r="D1646" s="49" t="s">
        <v>24</v>
      </c>
      <c r="E1646" s="49"/>
      <c r="F1646" s="49" t="s">
        <v>6175</v>
      </c>
      <c r="G1646" s="49" t="s">
        <v>8212</v>
      </c>
      <c r="H1646" s="41" t="s">
        <v>1048</v>
      </c>
      <c r="I1646" s="41" t="s">
        <v>7888</v>
      </c>
      <c r="J1646" s="41"/>
      <c r="K1646" s="40"/>
    </row>
    <row r="1647" spans="1:15" hidden="1">
      <c r="A1647" s="49" t="s">
        <v>8210</v>
      </c>
      <c r="B1647" s="41" t="s">
        <v>108</v>
      </c>
      <c r="C1647" s="49" t="s">
        <v>65</v>
      </c>
      <c r="D1647" s="49" t="s">
        <v>24</v>
      </c>
      <c r="F1647" s="49" t="s">
        <v>6175</v>
      </c>
      <c r="G1647" s="49" t="s">
        <v>8212</v>
      </c>
      <c r="H1647" s="41" t="s">
        <v>1048</v>
      </c>
      <c r="I1647" s="41" t="s">
        <v>8244</v>
      </c>
      <c r="J1647" s="59">
        <v>42157</v>
      </c>
      <c r="K1647" s="40"/>
    </row>
    <row r="1648" spans="1:15" hidden="1">
      <c r="A1648" s="49" t="s">
        <v>8210</v>
      </c>
      <c r="B1648" s="41" t="s">
        <v>108</v>
      </c>
      <c r="C1648" s="49" t="s">
        <v>65</v>
      </c>
      <c r="D1648" s="49" t="s">
        <v>24</v>
      </c>
      <c r="F1648" s="49" t="s">
        <v>6175</v>
      </c>
      <c r="G1648" s="49" t="s">
        <v>8212</v>
      </c>
      <c r="H1648" s="41" t="s">
        <v>1048</v>
      </c>
      <c r="I1648" s="41" t="s">
        <v>7889</v>
      </c>
      <c r="J1648" s="59">
        <v>42200</v>
      </c>
      <c r="K1648" s="40"/>
    </row>
    <row r="1649" spans="1:15" hidden="1">
      <c r="A1649" s="49" t="s">
        <v>8210</v>
      </c>
      <c r="B1649" s="41" t="s">
        <v>108</v>
      </c>
      <c r="C1649" s="49" t="s">
        <v>65</v>
      </c>
      <c r="D1649" s="49" t="s">
        <v>24</v>
      </c>
      <c r="F1649" s="49" t="s">
        <v>6175</v>
      </c>
      <c r="G1649" s="49" t="s">
        <v>8212</v>
      </c>
      <c r="H1649" s="41" t="s">
        <v>1048</v>
      </c>
      <c r="I1649" s="41" t="s">
        <v>7890</v>
      </c>
      <c r="J1649" s="42"/>
      <c r="K1649" s="40"/>
    </row>
    <row r="1650" spans="1:15" hidden="1">
      <c r="A1650" s="49" t="s">
        <v>8210</v>
      </c>
      <c r="B1650" s="41" t="s">
        <v>108</v>
      </c>
      <c r="C1650" s="49" t="s">
        <v>65</v>
      </c>
      <c r="D1650" s="49" t="s">
        <v>24</v>
      </c>
      <c r="F1650" s="49" t="s">
        <v>6175</v>
      </c>
      <c r="G1650" s="49" t="s">
        <v>8212</v>
      </c>
      <c r="H1650" s="41" t="s">
        <v>1048</v>
      </c>
      <c r="I1650" s="41" t="s">
        <v>7891</v>
      </c>
      <c r="J1650" s="42"/>
      <c r="K1650" s="40"/>
    </row>
    <row r="1651" spans="1:15" hidden="1">
      <c r="A1651" s="49" t="s">
        <v>8210</v>
      </c>
      <c r="B1651" s="41" t="s">
        <v>108</v>
      </c>
      <c r="C1651" s="49" t="s">
        <v>65</v>
      </c>
      <c r="D1651" s="49" t="s">
        <v>24</v>
      </c>
      <c r="F1651" s="49" t="s">
        <v>6175</v>
      </c>
      <c r="G1651" s="49" t="s">
        <v>8212</v>
      </c>
      <c r="H1651" s="41" t="s">
        <v>1048</v>
      </c>
      <c r="I1651" s="41" t="s">
        <v>7892</v>
      </c>
      <c r="J1651" s="59"/>
      <c r="K1651" s="40"/>
    </row>
    <row r="1652" spans="1:15" hidden="1">
      <c r="A1652" s="49" t="s">
        <v>8210</v>
      </c>
      <c r="B1652" s="41" t="s">
        <v>108</v>
      </c>
      <c r="C1652" s="49" t="s">
        <v>65</v>
      </c>
      <c r="D1652" s="49" t="s">
        <v>24</v>
      </c>
      <c r="F1652" s="49" t="s">
        <v>6175</v>
      </c>
      <c r="G1652" s="49" t="s">
        <v>8212</v>
      </c>
      <c r="H1652" s="41" t="s">
        <v>1048</v>
      </c>
      <c r="I1652" s="41" t="s">
        <v>7893</v>
      </c>
      <c r="J1652" s="41"/>
      <c r="K1652" s="40"/>
    </row>
    <row r="1653" spans="1:15" hidden="1">
      <c r="A1653" s="49" t="s">
        <v>8210</v>
      </c>
      <c r="B1653" s="41" t="s">
        <v>108</v>
      </c>
      <c r="C1653" s="49" t="s">
        <v>65</v>
      </c>
      <c r="D1653" s="49" t="s">
        <v>24</v>
      </c>
      <c r="F1653" s="49" t="s">
        <v>6175</v>
      </c>
      <c r="G1653" s="49" t="s">
        <v>8212</v>
      </c>
      <c r="H1653" s="41" t="s">
        <v>1048</v>
      </c>
      <c r="I1653" s="41" t="s">
        <v>7894</v>
      </c>
      <c r="J1653" s="41"/>
      <c r="K1653" s="40"/>
    </row>
    <row r="1654" spans="1:15" hidden="1">
      <c r="A1654" s="48" t="s">
        <v>8210</v>
      </c>
      <c r="B1654" s="40" t="s">
        <v>108</v>
      </c>
      <c r="C1654" s="48" t="s">
        <v>65</v>
      </c>
      <c r="D1654" s="48" t="s">
        <v>24</v>
      </c>
      <c r="F1654" s="49" t="s">
        <v>6175</v>
      </c>
      <c r="G1654" s="48" t="s">
        <v>8212</v>
      </c>
      <c r="H1654" s="40" t="s">
        <v>7895</v>
      </c>
      <c r="I1654" s="40" t="s">
        <v>8245</v>
      </c>
      <c r="J1654" s="43">
        <f>J1647</f>
        <v>42157</v>
      </c>
      <c r="K1654" s="43">
        <f>J1654+10</f>
        <v>42167</v>
      </c>
      <c r="L1654" s="40" t="s">
        <v>8173</v>
      </c>
      <c r="M1654" s="48" t="s">
        <v>14</v>
      </c>
      <c r="N1654" s="40">
        <v>100</v>
      </c>
      <c r="O1654" s="39" t="s">
        <v>8263</v>
      </c>
    </row>
    <row r="1655" spans="1:15">
      <c r="A1655" s="48" t="s">
        <v>8210</v>
      </c>
      <c r="B1655" s="40" t="s">
        <v>108</v>
      </c>
      <c r="C1655" s="48" t="s">
        <v>65</v>
      </c>
      <c r="D1655" s="48" t="s">
        <v>24</v>
      </c>
      <c r="F1655" s="49" t="s">
        <v>6175</v>
      </c>
      <c r="G1655" s="48" t="s">
        <v>8212</v>
      </c>
      <c r="H1655" s="40" t="s">
        <v>7898</v>
      </c>
      <c r="I1655" s="40" t="s">
        <v>8247</v>
      </c>
      <c r="J1655" s="43">
        <f>K1654</f>
        <v>42167</v>
      </c>
      <c r="K1655" s="43">
        <f>J1655+2</f>
        <v>42169</v>
      </c>
      <c r="L1655" s="40" t="s">
        <v>8173</v>
      </c>
      <c r="M1655" s="48" t="s">
        <v>149</v>
      </c>
      <c r="N1655" s="40">
        <v>100</v>
      </c>
      <c r="O1655" s="39" t="s">
        <v>8263</v>
      </c>
    </row>
    <row r="1656" spans="1:15" hidden="1">
      <c r="A1656" s="48" t="s">
        <v>8210</v>
      </c>
      <c r="B1656" s="40" t="s">
        <v>108</v>
      </c>
      <c r="C1656" s="48" t="s">
        <v>65</v>
      </c>
      <c r="D1656" s="48" t="s">
        <v>24</v>
      </c>
      <c r="F1656" s="49" t="s">
        <v>6175</v>
      </c>
      <c r="G1656" s="48" t="s">
        <v>8212</v>
      </c>
      <c r="H1656" s="40" t="s">
        <v>7901</v>
      </c>
      <c r="I1656" s="40" t="s">
        <v>7902</v>
      </c>
      <c r="J1656" s="43">
        <f>K1655</f>
        <v>42169</v>
      </c>
      <c r="K1656" s="43">
        <f>J1657</f>
        <v>-15</v>
      </c>
      <c r="L1656" s="40" t="s">
        <v>8173</v>
      </c>
      <c r="M1656" s="48" t="s">
        <v>14</v>
      </c>
      <c r="N1656" s="40">
        <v>100</v>
      </c>
      <c r="O1656" s="39" t="s">
        <v>8263</v>
      </c>
    </row>
    <row r="1657" spans="1:15" ht="26.45" hidden="1">
      <c r="A1657" s="48" t="s">
        <v>8210</v>
      </c>
      <c r="B1657" s="40" t="s">
        <v>108</v>
      </c>
      <c r="C1657" s="48" t="s">
        <v>65</v>
      </c>
      <c r="D1657" s="48" t="s">
        <v>24</v>
      </c>
      <c r="F1657" s="49" t="s">
        <v>6175</v>
      </c>
      <c r="G1657" s="48" t="s">
        <v>8212</v>
      </c>
      <c r="H1657" s="40" t="s">
        <v>7904</v>
      </c>
      <c r="I1657" s="40" t="s">
        <v>7905</v>
      </c>
      <c r="J1657" s="43">
        <f>K1657-5</f>
        <v>-15</v>
      </c>
      <c r="K1657" s="43">
        <f>J1658</f>
        <v>-10</v>
      </c>
      <c r="L1657" s="40" t="s">
        <v>8173</v>
      </c>
      <c r="M1657" s="48" t="s">
        <v>14</v>
      </c>
      <c r="N1657" s="40">
        <v>100</v>
      </c>
      <c r="O1657" s="56" t="s">
        <v>8299</v>
      </c>
    </row>
    <row r="1658" spans="1:15" hidden="1">
      <c r="A1658" s="48" t="s">
        <v>8210</v>
      </c>
      <c r="B1658" s="40" t="s">
        <v>108</v>
      </c>
      <c r="C1658" s="48" t="s">
        <v>65</v>
      </c>
      <c r="D1658" s="48" t="s">
        <v>24</v>
      </c>
      <c r="F1658" s="49" t="s">
        <v>6175</v>
      </c>
      <c r="G1658" s="48" t="s">
        <v>8212</v>
      </c>
      <c r="H1658" s="40" t="s">
        <v>7904</v>
      </c>
      <c r="I1658" s="40" t="s">
        <v>8249</v>
      </c>
      <c r="J1658" s="43">
        <f>K1658-5</f>
        <v>-10</v>
      </c>
      <c r="K1658" s="43">
        <f>J1659</f>
        <v>-5</v>
      </c>
      <c r="L1658" s="40" t="s">
        <v>8173</v>
      </c>
      <c r="M1658" s="48" t="s">
        <v>14</v>
      </c>
      <c r="N1658" s="40">
        <v>100</v>
      </c>
      <c r="O1658" s="40"/>
    </row>
    <row r="1659" spans="1:15" hidden="1">
      <c r="A1659" s="48" t="s">
        <v>8210</v>
      </c>
      <c r="B1659" s="40" t="s">
        <v>108</v>
      </c>
      <c r="C1659" s="48" t="s">
        <v>65</v>
      </c>
      <c r="D1659" s="48" t="s">
        <v>24</v>
      </c>
      <c r="F1659" s="49" t="s">
        <v>6175</v>
      </c>
      <c r="G1659" s="48" t="s">
        <v>8212</v>
      </c>
      <c r="H1659" s="40" t="s">
        <v>7904</v>
      </c>
      <c r="I1659" s="40" t="s">
        <v>7907</v>
      </c>
      <c r="J1659" s="43">
        <f>K1659-5</f>
        <v>-5</v>
      </c>
      <c r="K1659" s="43">
        <f>J1660</f>
        <v>0</v>
      </c>
      <c r="L1659" s="40" t="s">
        <v>8173</v>
      </c>
      <c r="M1659" s="48" t="s">
        <v>14</v>
      </c>
      <c r="N1659" s="40">
        <v>100</v>
      </c>
      <c r="O1659" s="39"/>
    </row>
    <row r="1660" spans="1:15" hidden="1">
      <c r="A1660" s="49" t="s">
        <v>8210</v>
      </c>
      <c r="B1660" s="41" t="s">
        <v>108</v>
      </c>
      <c r="C1660" s="49" t="s">
        <v>65</v>
      </c>
      <c r="D1660" s="49" t="s">
        <v>24</v>
      </c>
      <c r="E1660" s="49"/>
      <c r="F1660" s="49" t="s">
        <v>6175</v>
      </c>
      <c r="G1660" s="49" t="s">
        <v>8213</v>
      </c>
      <c r="H1660" s="41" t="s">
        <v>1048</v>
      </c>
      <c r="I1660" s="41" t="s">
        <v>7888</v>
      </c>
      <c r="J1660" s="41"/>
      <c r="K1660" s="40"/>
      <c r="N1660" s="40"/>
    </row>
    <row r="1661" spans="1:15" hidden="1">
      <c r="A1661" s="49" t="s">
        <v>8210</v>
      </c>
      <c r="B1661" s="41" t="s">
        <v>108</v>
      </c>
      <c r="C1661" s="49" t="s">
        <v>65</v>
      </c>
      <c r="D1661" s="49" t="s">
        <v>24</v>
      </c>
      <c r="F1661" s="49" t="s">
        <v>6175</v>
      </c>
      <c r="G1661" s="49" t="s">
        <v>8213</v>
      </c>
      <c r="H1661" s="41" t="s">
        <v>1048</v>
      </c>
      <c r="I1661" s="41" t="s">
        <v>8244</v>
      </c>
      <c r="J1661" s="59">
        <v>42157</v>
      </c>
      <c r="K1661" s="40"/>
    </row>
    <row r="1662" spans="1:15" hidden="1">
      <c r="A1662" s="49" t="s">
        <v>8210</v>
      </c>
      <c r="B1662" s="41" t="s">
        <v>108</v>
      </c>
      <c r="C1662" s="49" t="s">
        <v>65</v>
      </c>
      <c r="D1662" s="49" t="s">
        <v>24</v>
      </c>
      <c r="F1662" s="49" t="s">
        <v>6175</v>
      </c>
      <c r="G1662" s="49" t="s">
        <v>8213</v>
      </c>
      <c r="H1662" s="41" t="s">
        <v>1048</v>
      </c>
      <c r="I1662" s="41" t="s">
        <v>7889</v>
      </c>
      <c r="J1662" s="59">
        <v>42200</v>
      </c>
      <c r="K1662" s="40"/>
    </row>
    <row r="1663" spans="1:15" hidden="1">
      <c r="A1663" s="49" t="s">
        <v>8210</v>
      </c>
      <c r="B1663" s="41" t="s">
        <v>108</v>
      </c>
      <c r="C1663" s="49" t="s">
        <v>65</v>
      </c>
      <c r="D1663" s="49" t="s">
        <v>24</v>
      </c>
      <c r="F1663" s="49" t="s">
        <v>6175</v>
      </c>
      <c r="G1663" s="49" t="s">
        <v>8213</v>
      </c>
      <c r="H1663" s="41" t="s">
        <v>1048</v>
      </c>
      <c r="I1663" s="41" t="s">
        <v>7890</v>
      </c>
      <c r="J1663" s="42"/>
      <c r="K1663" s="40"/>
    </row>
    <row r="1664" spans="1:15" hidden="1">
      <c r="A1664" s="49" t="s">
        <v>8210</v>
      </c>
      <c r="B1664" s="41" t="s">
        <v>108</v>
      </c>
      <c r="C1664" s="49" t="s">
        <v>65</v>
      </c>
      <c r="D1664" s="49" t="s">
        <v>24</v>
      </c>
      <c r="F1664" s="49" t="s">
        <v>6175</v>
      </c>
      <c r="G1664" s="49" t="s">
        <v>8213</v>
      </c>
      <c r="H1664" s="41" t="s">
        <v>1048</v>
      </c>
      <c r="I1664" s="41" t="s">
        <v>7891</v>
      </c>
      <c r="J1664" s="42"/>
      <c r="K1664" s="40"/>
    </row>
    <row r="1665" spans="1:15" hidden="1">
      <c r="A1665" s="49" t="s">
        <v>8210</v>
      </c>
      <c r="B1665" s="41" t="s">
        <v>108</v>
      </c>
      <c r="C1665" s="49" t="s">
        <v>65</v>
      </c>
      <c r="D1665" s="49" t="s">
        <v>24</v>
      </c>
      <c r="F1665" s="49" t="s">
        <v>6175</v>
      </c>
      <c r="G1665" s="49" t="s">
        <v>8213</v>
      </c>
      <c r="H1665" s="41" t="s">
        <v>1048</v>
      </c>
      <c r="I1665" s="41" t="s">
        <v>7892</v>
      </c>
      <c r="J1665" s="59"/>
      <c r="K1665" s="40"/>
    </row>
    <row r="1666" spans="1:15" hidden="1">
      <c r="A1666" s="49" t="s">
        <v>8210</v>
      </c>
      <c r="B1666" s="41" t="s">
        <v>108</v>
      </c>
      <c r="C1666" s="49" t="s">
        <v>65</v>
      </c>
      <c r="D1666" s="49" t="s">
        <v>24</v>
      </c>
      <c r="F1666" s="49" t="s">
        <v>6175</v>
      </c>
      <c r="G1666" s="49" t="s">
        <v>8213</v>
      </c>
      <c r="H1666" s="41" t="s">
        <v>1048</v>
      </c>
      <c r="I1666" s="41" t="s">
        <v>7893</v>
      </c>
      <c r="J1666" s="41"/>
      <c r="K1666" s="40"/>
    </row>
    <row r="1667" spans="1:15" hidden="1">
      <c r="A1667" s="49" t="s">
        <v>8210</v>
      </c>
      <c r="B1667" s="41" t="s">
        <v>108</v>
      </c>
      <c r="C1667" s="49" t="s">
        <v>65</v>
      </c>
      <c r="D1667" s="49" t="s">
        <v>24</v>
      </c>
      <c r="F1667" s="49" t="s">
        <v>6175</v>
      </c>
      <c r="G1667" s="49" t="s">
        <v>8213</v>
      </c>
      <c r="H1667" s="41" t="s">
        <v>1048</v>
      </c>
      <c r="I1667" s="41" t="s">
        <v>7894</v>
      </c>
      <c r="J1667" s="41"/>
      <c r="K1667" s="40"/>
    </row>
    <row r="1668" spans="1:15" hidden="1">
      <c r="A1668" s="48" t="s">
        <v>8210</v>
      </c>
      <c r="B1668" s="40" t="s">
        <v>108</v>
      </c>
      <c r="C1668" s="48" t="s">
        <v>65</v>
      </c>
      <c r="D1668" s="48" t="s">
        <v>24</v>
      </c>
      <c r="F1668" s="49" t="s">
        <v>6175</v>
      </c>
      <c r="G1668" s="48" t="s">
        <v>8213</v>
      </c>
      <c r="H1668" s="40" t="s">
        <v>7895</v>
      </c>
      <c r="I1668" s="40" t="s">
        <v>8245</v>
      </c>
      <c r="J1668" s="43">
        <f>J1661</f>
        <v>42157</v>
      </c>
      <c r="K1668" s="43">
        <f>J1668+10</f>
        <v>42167</v>
      </c>
      <c r="L1668" s="40" t="s">
        <v>8173</v>
      </c>
      <c r="M1668" s="48" t="s">
        <v>14</v>
      </c>
      <c r="N1668" s="40">
        <v>100</v>
      </c>
      <c r="O1668" s="39" t="s">
        <v>8263</v>
      </c>
    </row>
    <row r="1669" spans="1:15">
      <c r="A1669" s="48" t="s">
        <v>8210</v>
      </c>
      <c r="B1669" s="40" t="s">
        <v>108</v>
      </c>
      <c r="C1669" s="48" t="s">
        <v>65</v>
      </c>
      <c r="D1669" s="48" t="s">
        <v>24</v>
      </c>
      <c r="F1669" s="49" t="s">
        <v>6175</v>
      </c>
      <c r="G1669" s="48" t="s">
        <v>8213</v>
      </c>
      <c r="H1669" s="40" t="s">
        <v>7898</v>
      </c>
      <c r="I1669" s="40" t="s">
        <v>8247</v>
      </c>
      <c r="J1669" s="43">
        <f>K1668</f>
        <v>42167</v>
      </c>
      <c r="K1669" s="43">
        <f>J1669+2</f>
        <v>42169</v>
      </c>
      <c r="L1669" s="40" t="s">
        <v>8173</v>
      </c>
      <c r="M1669" s="48" t="s">
        <v>149</v>
      </c>
      <c r="N1669" s="40">
        <v>100</v>
      </c>
      <c r="O1669" s="39" t="s">
        <v>8263</v>
      </c>
    </row>
    <row r="1670" spans="1:15" hidden="1">
      <c r="A1670" s="48" t="s">
        <v>8210</v>
      </c>
      <c r="B1670" s="40" t="s">
        <v>108</v>
      </c>
      <c r="C1670" s="48" t="s">
        <v>65</v>
      </c>
      <c r="D1670" s="48" t="s">
        <v>24</v>
      </c>
      <c r="F1670" s="49" t="s">
        <v>6175</v>
      </c>
      <c r="G1670" s="48" t="s">
        <v>8213</v>
      </c>
      <c r="H1670" s="40" t="s">
        <v>7901</v>
      </c>
      <c r="I1670" s="40" t="s">
        <v>7902</v>
      </c>
      <c r="J1670" s="43">
        <f>K1669</f>
        <v>42169</v>
      </c>
      <c r="K1670" s="43">
        <f>J1671</f>
        <v>-15</v>
      </c>
      <c r="L1670" s="40" t="s">
        <v>8173</v>
      </c>
      <c r="M1670" s="48" t="s">
        <v>14</v>
      </c>
      <c r="N1670" s="40">
        <v>100</v>
      </c>
      <c r="O1670" s="39" t="s">
        <v>8263</v>
      </c>
    </row>
    <row r="1671" spans="1:15" ht="26.45" hidden="1">
      <c r="A1671" s="48" t="s">
        <v>8210</v>
      </c>
      <c r="B1671" s="40" t="s">
        <v>108</v>
      </c>
      <c r="C1671" s="48" t="s">
        <v>65</v>
      </c>
      <c r="D1671" s="48" t="s">
        <v>24</v>
      </c>
      <c r="F1671" s="49" t="s">
        <v>6175</v>
      </c>
      <c r="G1671" s="48" t="s">
        <v>8213</v>
      </c>
      <c r="H1671" s="40" t="s">
        <v>7904</v>
      </c>
      <c r="I1671" s="40" t="s">
        <v>7905</v>
      </c>
      <c r="J1671" s="43">
        <f>K1671-5</f>
        <v>-15</v>
      </c>
      <c r="K1671" s="43">
        <f>J1672</f>
        <v>-10</v>
      </c>
      <c r="L1671" s="40" t="s">
        <v>8173</v>
      </c>
      <c r="M1671" s="48" t="s">
        <v>14</v>
      </c>
      <c r="N1671" s="48">
        <v>100</v>
      </c>
      <c r="O1671" s="56" t="s">
        <v>8299</v>
      </c>
    </row>
    <row r="1672" spans="1:15" hidden="1">
      <c r="A1672" s="48" t="s">
        <v>8210</v>
      </c>
      <c r="B1672" s="40" t="s">
        <v>108</v>
      </c>
      <c r="C1672" s="48" t="s">
        <v>65</v>
      </c>
      <c r="D1672" s="48" t="s">
        <v>24</v>
      </c>
      <c r="F1672" s="49" t="s">
        <v>6175</v>
      </c>
      <c r="G1672" s="48" t="s">
        <v>8213</v>
      </c>
      <c r="H1672" s="40" t="s">
        <v>7904</v>
      </c>
      <c r="I1672" s="40" t="s">
        <v>8249</v>
      </c>
      <c r="J1672" s="43">
        <f>K1672-5</f>
        <v>-10</v>
      </c>
      <c r="K1672" s="43">
        <f>J1673</f>
        <v>-5</v>
      </c>
      <c r="L1672" s="40" t="s">
        <v>8173</v>
      </c>
      <c r="M1672" s="48" t="s">
        <v>14</v>
      </c>
      <c r="N1672" s="40">
        <v>100</v>
      </c>
      <c r="O1672" s="40"/>
    </row>
    <row r="1673" spans="1:15" hidden="1">
      <c r="A1673" s="48" t="s">
        <v>8210</v>
      </c>
      <c r="B1673" s="40" t="s">
        <v>108</v>
      </c>
      <c r="C1673" s="48" t="s">
        <v>65</v>
      </c>
      <c r="D1673" s="48" t="s">
        <v>24</v>
      </c>
      <c r="F1673" s="49" t="s">
        <v>6175</v>
      </c>
      <c r="G1673" s="48" t="s">
        <v>8213</v>
      </c>
      <c r="H1673" s="40" t="s">
        <v>7904</v>
      </c>
      <c r="I1673" s="40" t="s">
        <v>7907</v>
      </c>
      <c r="J1673" s="43">
        <f>K1673-5</f>
        <v>-5</v>
      </c>
      <c r="K1673" s="43">
        <f>J1674</f>
        <v>0</v>
      </c>
      <c r="L1673" s="40" t="s">
        <v>8173</v>
      </c>
      <c r="M1673" s="48" t="s">
        <v>14</v>
      </c>
      <c r="N1673" s="40">
        <v>100</v>
      </c>
      <c r="O1673" s="39"/>
    </row>
    <row r="1674" spans="1:15" hidden="1">
      <c r="A1674" s="49" t="s">
        <v>8210</v>
      </c>
      <c r="B1674" s="41" t="s">
        <v>108</v>
      </c>
      <c r="C1674" s="49" t="s">
        <v>65</v>
      </c>
      <c r="D1674" s="49" t="s">
        <v>24</v>
      </c>
      <c r="E1674" s="49"/>
      <c r="F1674" s="49" t="s">
        <v>6175</v>
      </c>
      <c r="G1674" s="49" t="s">
        <v>8214</v>
      </c>
      <c r="H1674" s="41" t="s">
        <v>1048</v>
      </c>
      <c r="I1674" s="41" t="s">
        <v>7888</v>
      </c>
      <c r="J1674" s="41"/>
      <c r="K1674" s="40"/>
    </row>
    <row r="1675" spans="1:15" hidden="1">
      <c r="A1675" s="49" t="s">
        <v>8210</v>
      </c>
      <c r="B1675" s="41" t="s">
        <v>108</v>
      </c>
      <c r="C1675" s="49" t="s">
        <v>65</v>
      </c>
      <c r="D1675" s="49" t="s">
        <v>24</v>
      </c>
      <c r="F1675" s="49" t="s">
        <v>6175</v>
      </c>
      <c r="G1675" s="49" t="s">
        <v>8214</v>
      </c>
      <c r="H1675" s="41" t="s">
        <v>1048</v>
      </c>
      <c r="I1675" s="41" t="s">
        <v>8244</v>
      </c>
      <c r="J1675" s="59">
        <v>42157</v>
      </c>
      <c r="K1675" s="40"/>
    </row>
    <row r="1676" spans="1:15" hidden="1">
      <c r="A1676" s="49" t="s">
        <v>8210</v>
      </c>
      <c r="B1676" s="41" t="s">
        <v>108</v>
      </c>
      <c r="C1676" s="49" t="s">
        <v>65</v>
      </c>
      <c r="D1676" s="49" t="s">
        <v>24</v>
      </c>
      <c r="F1676" s="49" t="s">
        <v>6175</v>
      </c>
      <c r="G1676" s="49" t="s">
        <v>8214</v>
      </c>
      <c r="H1676" s="41" t="s">
        <v>1048</v>
      </c>
      <c r="I1676" s="41" t="s">
        <v>7889</v>
      </c>
      <c r="J1676" s="59">
        <v>42200</v>
      </c>
      <c r="K1676" s="40"/>
    </row>
    <row r="1677" spans="1:15" hidden="1">
      <c r="A1677" s="49" t="s">
        <v>8210</v>
      </c>
      <c r="B1677" s="41" t="s">
        <v>108</v>
      </c>
      <c r="C1677" s="49" t="s">
        <v>65</v>
      </c>
      <c r="D1677" s="49" t="s">
        <v>24</v>
      </c>
      <c r="F1677" s="49" t="s">
        <v>6175</v>
      </c>
      <c r="G1677" s="49" t="s">
        <v>8214</v>
      </c>
      <c r="H1677" s="41" t="s">
        <v>1048</v>
      </c>
      <c r="I1677" s="41" t="s">
        <v>7890</v>
      </c>
      <c r="J1677" s="42"/>
      <c r="K1677" s="40"/>
    </row>
    <row r="1678" spans="1:15" hidden="1">
      <c r="A1678" s="49" t="s">
        <v>8210</v>
      </c>
      <c r="B1678" s="41" t="s">
        <v>108</v>
      </c>
      <c r="C1678" s="49" t="s">
        <v>65</v>
      </c>
      <c r="D1678" s="49" t="s">
        <v>24</v>
      </c>
      <c r="F1678" s="49" t="s">
        <v>6175</v>
      </c>
      <c r="G1678" s="49" t="s">
        <v>8214</v>
      </c>
      <c r="H1678" s="41" t="s">
        <v>1048</v>
      </c>
      <c r="I1678" s="41" t="s">
        <v>7891</v>
      </c>
      <c r="J1678" s="42"/>
      <c r="K1678" s="40"/>
    </row>
    <row r="1679" spans="1:15" hidden="1">
      <c r="A1679" s="49" t="s">
        <v>8210</v>
      </c>
      <c r="B1679" s="41" t="s">
        <v>108</v>
      </c>
      <c r="C1679" s="49" t="s">
        <v>65</v>
      </c>
      <c r="D1679" s="49" t="s">
        <v>24</v>
      </c>
      <c r="F1679" s="49" t="s">
        <v>6175</v>
      </c>
      <c r="G1679" s="49" t="s">
        <v>8214</v>
      </c>
      <c r="H1679" s="41" t="s">
        <v>1048</v>
      </c>
      <c r="I1679" s="41" t="s">
        <v>7892</v>
      </c>
      <c r="J1679" s="59"/>
      <c r="K1679" s="40"/>
    </row>
    <row r="1680" spans="1:15" hidden="1">
      <c r="A1680" s="49" t="s">
        <v>8210</v>
      </c>
      <c r="B1680" s="41" t="s">
        <v>108</v>
      </c>
      <c r="C1680" s="49" t="s">
        <v>65</v>
      </c>
      <c r="D1680" s="49" t="s">
        <v>24</v>
      </c>
      <c r="F1680" s="49" t="s">
        <v>6175</v>
      </c>
      <c r="G1680" s="49" t="s">
        <v>8214</v>
      </c>
      <c r="H1680" s="41" t="s">
        <v>1048</v>
      </c>
      <c r="I1680" s="41" t="s">
        <v>7893</v>
      </c>
      <c r="J1680" s="41"/>
      <c r="K1680" s="40"/>
    </row>
    <row r="1681" spans="1:15" hidden="1">
      <c r="A1681" s="49" t="s">
        <v>8210</v>
      </c>
      <c r="B1681" s="41" t="s">
        <v>108</v>
      </c>
      <c r="C1681" s="49" t="s">
        <v>65</v>
      </c>
      <c r="D1681" s="49" t="s">
        <v>24</v>
      </c>
      <c r="F1681" s="49" t="s">
        <v>6175</v>
      </c>
      <c r="G1681" s="49" t="s">
        <v>8214</v>
      </c>
      <c r="H1681" s="41" t="s">
        <v>1048</v>
      </c>
      <c r="I1681" s="41" t="s">
        <v>7894</v>
      </c>
      <c r="J1681" s="41"/>
      <c r="K1681" s="40"/>
    </row>
    <row r="1682" spans="1:15" hidden="1">
      <c r="A1682" s="48" t="s">
        <v>8210</v>
      </c>
      <c r="B1682" s="40" t="s">
        <v>108</v>
      </c>
      <c r="C1682" s="48" t="s">
        <v>65</v>
      </c>
      <c r="D1682" s="48" t="s">
        <v>24</v>
      </c>
      <c r="F1682" s="49" t="s">
        <v>6175</v>
      </c>
      <c r="G1682" s="48" t="s">
        <v>8214</v>
      </c>
      <c r="H1682" s="40" t="s">
        <v>7895</v>
      </c>
      <c r="I1682" s="40" t="s">
        <v>8245</v>
      </c>
      <c r="J1682" s="43">
        <f>J1675</f>
        <v>42157</v>
      </c>
      <c r="K1682" s="43">
        <f>J1682+10</f>
        <v>42167</v>
      </c>
      <c r="L1682" s="40" t="s">
        <v>8173</v>
      </c>
      <c r="M1682" s="48" t="s">
        <v>14</v>
      </c>
      <c r="N1682" s="40">
        <v>100</v>
      </c>
      <c r="O1682" s="39" t="s">
        <v>8263</v>
      </c>
    </row>
    <row r="1683" spans="1:15">
      <c r="A1683" s="48" t="s">
        <v>8210</v>
      </c>
      <c r="B1683" s="40" t="s">
        <v>108</v>
      </c>
      <c r="C1683" s="48" t="s">
        <v>65</v>
      </c>
      <c r="D1683" s="48" t="s">
        <v>24</v>
      </c>
      <c r="F1683" s="49" t="s">
        <v>6175</v>
      </c>
      <c r="G1683" s="48" t="s">
        <v>8214</v>
      </c>
      <c r="H1683" s="40" t="s">
        <v>7898</v>
      </c>
      <c r="I1683" s="40" t="s">
        <v>8247</v>
      </c>
      <c r="J1683" s="43">
        <f>K1682</f>
        <v>42167</v>
      </c>
      <c r="K1683" s="43">
        <f>J1683+2</f>
        <v>42169</v>
      </c>
      <c r="L1683" s="40" t="s">
        <v>8173</v>
      </c>
      <c r="M1683" s="48" t="s">
        <v>149</v>
      </c>
      <c r="N1683" s="40">
        <v>100</v>
      </c>
      <c r="O1683" s="39" t="s">
        <v>8263</v>
      </c>
    </row>
    <row r="1684" spans="1:15" hidden="1">
      <c r="A1684" s="48" t="s">
        <v>8210</v>
      </c>
      <c r="B1684" s="40" t="s">
        <v>108</v>
      </c>
      <c r="C1684" s="48" t="s">
        <v>65</v>
      </c>
      <c r="D1684" s="48" t="s">
        <v>24</v>
      </c>
      <c r="F1684" s="49" t="s">
        <v>6175</v>
      </c>
      <c r="G1684" s="48" t="s">
        <v>8214</v>
      </c>
      <c r="H1684" s="40" t="s">
        <v>7901</v>
      </c>
      <c r="I1684" s="40" t="s">
        <v>7902</v>
      </c>
      <c r="J1684" s="43">
        <f>K1683</f>
        <v>42169</v>
      </c>
      <c r="K1684" s="43">
        <f>J1685</f>
        <v>-15</v>
      </c>
      <c r="L1684" s="40" t="s">
        <v>8173</v>
      </c>
      <c r="M1684" s="48" t="s">
        <v>14</v>
      </c>
      <c r="N1684" s="40">
        <v>100</v>
      </c>
      <c r="O1684" s="39" t="s">
        <v>8263</v>
      </c>
    </row>
    <row r="1685" spans="1:15" hidden="1">
      <c r="A1685" s="48" t="s">
        <v>8210</v>
      </c>
      <c r="B1685" s="40" t="s">
        <v>108</v>
      </c>
      <c r="C1685" s="48" t="s">
        <v>65</v>
      </c>
      <c r="D1685" s="48" t="s">
        <v>24</v>
      </c>
      <c r="F1685" s="49" t="s">
        <v>6175</v>
      </c>
      <c r="G1685" s="48" t="s">
        <v>8214</v>
      </c>
      <c r="H1685" s="40" t="s">
        <v>7904</v>
      </c>
      <c r="I1685" s="40" t="s">
        <v>7905</v>
      </c>
      <c r="J1685" s="43">
        <f>K1685-5</f>
        <v>-15</v>
      </c>
      <c r="K1685" s="43">
        <f>J1686</f>
        <v>-10</v>
      </c>
      <c r="L1685" s="40" t="s">
        <v>8173</v>
      </c>
      <c r="M1685" s="48" t="s">
        <v>14</v>
      </c>
      <c r="N1685" s="40">
        <v>100</v>
      </c>
      <c r="O1685" s="40"/>
    </row>
    <row r="1686" spans="1:15" hidden="1">
      <c r="A1686" s="48" t="s">
        <v>8210</v>
      </c>
      <c r="B1686" s="40" t="s">
        <v>108</v>
      </c>
      <c r="C1686" s="48" t="s">
        <v>65</v>
      </c>
      <c r="D1686" s="48" t="s">
        <v>24</v>
      </c>
      <c r="F1686" s="49" t="s">
        <v>6175</v>
      </c>
      <c r="G1686" s="48" t="s">
        <v>8214</v>
      </c>
      <c r="H1686" s="40" t="s">
        <v>7904</v>
      </c>
      <c r="I1686" s="40" t="s">
        <v>8249</v>
      </c>
      <c r="J1686" s="43">
        <f>K1686-5</f>
        <v>-10</v>
      </c>
      <c r="K1686" s="43">
        <f>J1687</f>
        <v>-5</v>
      </c>
      <c r="L1686" s="40" t="s">
        <v>8173</v>
      </c>
      <c r="M1686" s="48" t="s">
        <v>14</v>
      </c>
      <c r="N1686" s="40">
        <v>100</v>
      </c>
      <c r="O1686" s="40"/>
    </row>
    <row r="1687" spans="1:15" hidden="1">
      <c r="A1687" s="48" t="s">
        <v>8210</v>
      </c>
      <c r="B1687" s="40" t="s">
        <v>108</v>
      </c>
      <c r="C1687" s="48" t="s">
        <v>65</v>
      </c>
      <c r="D1687" s="48" t="s">
        <v>24</v>
      </c>
      <c r="F1687" s="49" t="s">
        <v>6175</v>
      </c>
      <c r="G1687" s="48" t="s">
        <v>8214</v>
      </c>
      <c r="H1687" s="40" t="s">
        <v>7904</v>
      </c>
      <c r="I1687" s="40" t="s">
        <v>7907</v>
      </c>
      <c r="J1687" s="43">
        <f>K1687-5</f>
        <v>-5</v>
      </c>
      <c r="K1687" s="43">
        <f>J1688</f>
        <v>0</v>
      </c>
      <c r="L1687" s="40" t="s">
        <v>8173</v>
      </c>
      <c r="M1687" s="48" t="s">
        <v>14</v>
      </c>
      <c r="N1687" s="40">
        <v>100</v>
      </c>
      <c r="O1687" s="39"/>
    </row>
    <row r="1688" spans="1:15" hidden="1">
      <c r="A1688" s="49" t="s">
        <v>8210</v>
      </c>
      <c r="B1688" s="41" t="s">
        <v>108</v>
      </c>
      <c r="C1688" s="49" t="s">
        <v>65</v>
      </c>
      <c r="D1688" s="49" t="s">
        <v>24</v>
      </c>
      <c r="E1688" s="49"/>
      <c r="F1688" s="49" t="s">
        <v>6175</v>
      </c>
      <c r="G1688" s="49" t="s">
        <v>8215</v>
      </c>
      <c r="H1688" s="41" t="s">
        <v>1048</v>
      </c>
      <c r="I1688" s="41" t="s">
        <v>7888</v>
      </c>
      <c r="J1688" s="41"/>
      <c r="K1688" s="40"/>
    </row>
    <row r="1689" spans="1:15" hidden="1">
      <c r="A1689" s="49" t="s">
        <v>8210</v>
      </c>
      <c r="B1689" s="41" t="s">
        <v>108</v>
      </c>
      <c r="C1689" s="49" t="s">
        <v>65</v>
      </c>
      <c r="D1689" s="49" t="s">
        <v>24</v>
      </c>
      <c r="F1689" s="49" t="s">
        <v>6175</v>
      </c>
      <c r="G1689" s="49" t="s">
        <v>8215</v>
      </c>
      <c r="H1689" s="41" t="s">
        <v>1048</v>
      </c>
      <c r="I1689" s="41" t="s">
        <v>8244</v>
      </c>
      <c r="J1689" s="59">
        <v>42157</v>
      </c>
      <c r="K1689" s="40"/>
    </row>
    <row r="1690" spans="1:15" hidden="1">
      <c r="A1690" s="49" t="s">
        <v>8210</v>
      </c>
      <c r="B1690" s="41" t="s">
        <v>108</v>
      </c>
      <c r="C1690" s="49" t="s">
        <v>65</v>
      </c>
      <c r="D1690" s="49" t="s">
        <v>24</v>
      </c>
      <c r="F1690" s="49" t="s">
        <v>6175</v>
      </c>
      <c r="G1690" s="49" t="s">
        <v>8215</v>
      </c>
      <c r="H1690" s="41" t="s">
        <v>1048</v>
      </c>
      <c r="I1690" s="41" t="s">
        <v>7889</v>
      </c>
      <c r="J1690" s="59">
        <v>42200</v>
      </c>
      <c r="K1690" s="40"/>
    </row>
    <row r="1691" spans="1:15" hidden="1">
      <c r="A1691" s="49" t="s">
        <v>8210</v>
      </c>
      <c r="B1691" s="41" t="s">
        <v>108</v>
      </c>
      <c r="C1691" s="49" t="s">
        <v>65</v>
      </c>
      <c r="D1691" s="49" t="s">
        <v>24</v>
      </c>
      <c r="F1691" s="49" t="s">
        <v>6175</v>
      </c>
      <c r="G1691" s="49" t="s">
        <v>8215</v>
      </c>
      <c r="H1691" s="41" t="s">
        <v>1048</v>
      </c>
      <c r="I1691" s="41" t="s">
        <v>7890</v>
      </c>
      <c r="J1691" s="42"/>
      <c r="K1691" s="40"/>
    </row>
    <row r="1692" spans="1:15" hidden="1">
      <c r="A1692" s="49" t="s">
        <v>8210</v>
      </c>
      <c r="B1692" s="41" t="s">
        <v>108</v>
      </c>
      <c r="C1692" s="49" t="s">
        <v>65</v>
      </c>
      <c r="D1692" s="49" t="s">
        <v>24</v>
      </c>
      <c r="F1692" s="49" t="s">
        <v>6175</v>
      </c>
      <c r="G1692" s="49" t="s">
        <v>8215</v>
      </c>
      <c r="H1692" s="41" t="s">
        <v>1048</v>
      </c>
      <c r="I1692" s="41" t="s">
        <v>7891</v>
      </c>
      <c r="J1692" s="42"/>
      <c r="K1692" s="40"/>
    </row>
    <row r="1693" spans="1:15" hidden="1">
      <c r="A1693" s="49" t="s">
        <v>8210</v>
      </c>
      <c r="B1693" s="41" t="s">
        <v>108</v>
      </c>
      <c r="C1693" s="49" t="s">
        <v>65</v>
      </c>
      <c r="D1693" s="49" t="s">
        <v>24</v>
      </c>
      <c r="F1693" s="49" t="s">
        <v>6175</v>
      </c>
      <c r="G1693" s="49" t="s">
        <v>8215</v>
      </c>
      <c r="H1693" s="41" t="s">
        <v>1048</v>
      </c>
      <c r="I1693" s="41" t="s">
        <v>7892</v>
      </c>
      <c r="J1693" s="59"/>
      <c r="K1693" s="40"/>
    </row>
    <row r="1694" spans="1:15" hidden="1">
      <c r="A1694" s="49" t="s">
        <v>8210</v>
      </c>
      <c r="B1694" s="41" t="s">
        <v>108</v>
      </c>
      <c r="C1694" s="49" t="s">
        <v>65</v>
      </c>
      <c r="D1694" s="49" t="s">
        <v>24</v>
      </c>
      <c r="F1694" s="49" t="s">
        <v>6175</v>
      </c>
      <c r="G1694" s="49" t="s">
        <v>8215</v>
      </c>
      <c r="H1694" s="41" t="s">
        <v>1048</v>
      </c>
      <c r="I1694" s="41" t="s">
        <v>7893</v>
      </c>
      <c r="J1694" s="41"/>
      <c r="K1694" s="40"/>
    </row>
    <row r="1695" spans="1:15" hidden="1">
      <c r="A1695" s="49" t="s">
        <v>8210</v>
      </c>
      <c r="B1695" s="41" t="s">
        <v>108</v>
      </c>
      <c r="C1695" s="49" t="s">
        <v>65</v>
      </c>
      <c r="D1695" s="49" t="s">
        <v>24</v>
      </c>
      <c r="F1695" s="49" t="s">
        <v>6175</v>
      </c>
      <c r="G1695" s="49" t="s">
        <v>8215</v>
      </c>
      <c r="H1695" s="41" t="s">
        <v>1048</v>
      </c>
      <c r="I1695" s="41" t="s">
        <v>7894</v>
      </c>
      <c r="J1695" s="41"/>
      <c r="K1695" s="40"/>
    </row>
    <row r="1696" spans="1:15" hidden="1">
      <c r="A1696" s="48" t="s">
        <v>8210</v>
      </c>
      <c r="B1696" s="40" t="s">
        <v>108</v>
      </c>
      <c r="C1696" s="48" t="s">
        <v>65</v>
      </c>
      <c r="D1696" s="48" t="s">
        <v>24</v>
      </c>
      <c r="F1696" s="49" t="s">
        <v>6175</v>
      </c>
      <c r="G1696" s="48" t="s">
        <v>8215</v>
      </c>
      <c r="H1696" s="40" t="s">
        <v>7895</v>
      </c>
      <c r="I1696" s="40" t="s">
        <v>8245</v>
      </c>
      <c r="J1696" s="43">
        <f>J1689</f>
        <v>42157</v>
      </c>
      <c r="K1696" s="43">
        <f>J1696+10</f>
        <v>42167</v>
      </c>
      <c r="L1696" s="40" t="s">
        <v>8173</v>
      </c>
      <c r="M1696" s="48" t="s">
        <v>14</v>
      </c>
      <c r="N1696" s="40">
        <v>100</v>
      </c>
      <c r="O1696" s="39" t="s">
        <v>8263</v>
      </c>
    </row>
    <row r="1697" spans="1:15">
      <c r="A1697" s="48" t="s">
        <v>8210</v>
      </c>
      <c r="B1697" s="40" t="s">
        <v>108</v>
      </c>
      <c r="C1697" s="48" t="s">
        <v>65</v>
      </c>
      <c r="D1697" s="48" t="s">
        <v>24</v>
      </c>
      <c r="F1697" s="49" t="s">
        <v>6175</v>
      </c>
      <c r="G1697" s="48" t="s">
        <v>8215</v>
      </c>
      <c r="H1697" s="40" t="s">
        <v>7898</v>
      </c>
      <c r="I1697" s="40" t="s">
        <v>8247</v>
      </c>
      <c r="J1697" s="43">
        <f>K1696</f>
        <v>42167</v>
      </c>
      <c r="K1697" s="43">
        <f>J1697+2</f>
        <v>42169</v>
      </c>
      <c r="L1697" s="40" t="s">
        <v>8173</v>
      </c>
      <c r="M1697" s="48" t="s">
        <v>149</v>
      </c>
      <c r="N1697" s="40">
        <v>100</v>
      </c>
      <c r="O1697" s="39" t="s">
        <v>8263</v>
      </c>
    </row>
    <row r="1698" spans="1:15" hidden="1">
      <c r="A1698" s="48" t="s">
        <v>8210</v>
      </c>
      <c r="B1698" s="40" t="s">
        <v>108</v>
      </c>
      <c r="C1698" s="48" t="s">
        <v>65</v>
      </c>
      <c r="D1698" s="48" t="s">
        <v>24</v>
      </c>
      <c r="F1698" s="49" t="s">
        <v>6175</v>
      </c>
      <c r="G1698" s="48" t="s">
        <v>8215</v>
      </c>
      <c r="H1698" s="40" t="s">
        <v>7901</v>
      </c>
      <c r="I1698" s="40" t="s">
        <v>7902</v>
      </c>
      <c r="J1698" s="43">
        <f>K1697</f>
        <v>42169</v>
      </c>
      <c r="K1698" s="43">
        <f>J1699</f>
        <v>-15</v>
      </c>
      <c r="L1698" s="40" t="s">
        <v>8173</v>
      </c>
      <c r="M1698" s="48" t="s">
        <v>14</v>
      </c>
      <c r="N1698" s="40">
        <v>100</v>
      </c>
      <c r="O1698" s="39" t="s">
        <v>8263</v>
      </c>
    </row>
    <row r="1699" spans="1:15" hidden="1">
      <c r="A1699" s="48" t="s">
        <v>8210</v>
      </c>
      <c r="B1699" s="40" t="s">
        <v>108</v>
      </c>
      <c r="C1699" s="48" t="s">
        <v>65</v>
      </c>
      <c r="D1699" s="48" t="s">
        <v>24</v>
      </c>
      <c r="F1699" s="49" t="s">
        <v>6175</v>
      </c>
      <c r="G1699" s="48" t="s">
        <v>8215</v>
      </c>
      <c r="H1699" s="40" t="s">
        <v>7904</v>
      </c>
      <c r="I1699" s="40" t="s">
        <v>7905</v>
      </c>
      <c r="J1699" s="43">
        <f>K1699-5</f>
        <v>-15</v>
      </c>
      <c r="K1699" s="43">
        <f>J1700</f>
        <v>-10</v>
      </c>
      <c r="L1699" s="40" t="s">
        <v>8173</v>
      </c>
      <c r="M1699" s="48" t="s">
        <v>14</v>
      </c>
      <c r="N1699" s="40">
        <v>100</v>
      </c>
      <c r="O1699" s="40"/>
    </row>
    <row r="1700" spans="1:15" hidden="1">
      <c r="A1700" s="48" t="s">
        <v>8210</v>
      </c>
      <c r="B1700" s="40" t="s">
        <v>108</v>
      </c>
      <c r="C1700" s="48" t="s">
        <v>65</v>
      </c>
      <c r="D1700" s="48" t="s">
        <v>24</v>
      </c>
      <c r="F1700" s="49" t="s">
        <v>6175</v>
      </c>
      <c r="G1700" s="48" t="s">
        <v>8215</v>
      </c>
      <c r="H1700" s="40" t="s">
        <v>7904</v>
      </c>
      <c r="I1700" s="40" t="s">
        <v>8249</v>
      </c>
      <c r="J1700" s="43">
        <f>K1700-5</f>
        <v>-10</v>
      </c>
      <c r="K1700" s="43">
        <f>J1701</f>
        <v>-5</v>
      </c>
      <c r="L1700" s="40" t="s">
        <v>8173</v>
      </c>
      <c r="M1700" s="48" t="s">
        <v>14</v>
      </c>
      <c r="N1700" s="40">
        <v>100</v>
      </c>
      <c r="O1700" s="40"/>
    </row>
    <row r="1701" spans="1:15" hidden="1">
      <c r="A1701" s="48" t="s">
        <v>8210</v>
      </c>
      <c r="B1701" s="40" t="s">
        <v>108</v>
      </c>
      <c r="C1701" s="48" t="s">
        <v>65</v>
      </c>
      <c r="D1701" s="48" t="s">
        <v>24</v>
      </c>
      <c r="F1701" s="49" t="s">
        <v>6175</v>
      </c>
      <c r="G1701" s="48" t="s">
        <v>8215</v>
      </c>
      <c r="H1701" s="40" t="s">
        <v>7904</v>
      </c>
      <c r="I1701" s="40" t="s">
        <v>7907</v>
      </c>
      <c r="J1701" s="43">
        <f>K1701-5</f>
        <v>-5</v>
      </c>
      <c r="K1701" s="43">
        <f>J1702</f>
        <v>0</v>
      </c>
      <c r="L1701" s="40" t="s">
        <v>8173</v>
      </c>
      <c r="M1701" s="48" t="s">
        <v>14</v>
      </c>
      <c r="N1701" s="40">
        <v>100</v>
      </c>
      <c r="O1701" s="39"/>
    </row>
    <row r="1702" spans="1:15" hidden="1">
      <c r="A1702" s="49" t="s">
        <v>8424</v>
      </c>
      <c r="B1702" s="49" t="s">
        <v>52</v>
      </c>
      <c r="C1702" s="49" t="s">
        <v>52</v>
      </c>
      <c r="D1702" s="47" t="s">
        <v>26</v>
      </c>
      <c r="F1702" s="49" t="s">
        <v>6175</v>
      </c>
      <c r="G1702" s="49" t="s">
        <v>8425</v>
      </c>
      <c r="H1702" s="41" t="s">
        <v>1048</v>
      </c>
      <c r="I1702" s="41" t="s">
        <v>7888</v>
      </c>
      <c r="J1702" s="41"/>
      <c r="K1702" s="40"/>
    </row>
    <row r="1703" spans="1:15" hidden="1">
      <c r="A1703" s="49" t="s">
        <v>8424</v>
      </c>
      <c r="B1703" s="49" t="s">
        <v>52</v>
      </c>
      <c r="C1703" s="49" t="s">
        <v>52</v>
      </c>
      <c r="D1703" s="47" t="s">
        <v>26</v>
      </c>
      <c r="F1703" s="49" t="s">
        <v>6175</v>
      </c>
      <c r="G1703" s="49" t="s">
        <v>8425</v>
      </c>
      <c r="H1703" s="41" t="s">
        <v>1048</v>
      </c>
      <c r="I1703" s="41" t="s">
        <v>8244</v>
      </c>
      <c r="J1703" s="42">
        <v>42030</v>
      </c>
      <c r="K1703" s="40"/>
    </row>
    <row r="1704" spans="1:15" hidden="1">
      <c r="A1704" s="49" t="s">
        <v>8424</v>
      </c>
      <c r="B1704" s="49" t="s">
        <v>52</v>
      </c>
      <c r="C1704" s="49" t="s">
        <v>52</v>
      </c>
      <c r="D1704" s="47" t="s">
        <v>26</v>
      </c>
      <c r="F1704" s="49" t="s">
        <v>6175</v>
      </c>
      <c r="G1704" s="49" t="s">
        <v>8425</v>
      </c>
      <c r="H1704" s="41" t="s">
        <v>1048</v>
      </c>
      <c r="I1704" s="41" t="s">
        <v>7889</v>
      </c>
      <c r="J1704" s="42">
        <v>42132</v>
      </c>
      <c r="K1704" s="40"/>
    </row>
    <row r="1705" spans="1:15" hidden="1">
      <c r="A1705" s="49" t="s">
        <v>8424</v>
      </c>
      <c r="B1705" s="49" t="s">
        <v>52</v>
      </c>
      <c r="C1705" s="49" t="s">
        <v>52</v>
      </c>
      <c r="D1705" s="47" t="s">
        <v>26</v>
      </c>
      <c r="F1705" s="49" t="s">
        <v>6175</v>
      </c>
      <c r="G1705" s="49" t="s">
        <v>8425</v>
      </c>
      <c r="H1705" s="41" t="s">
        <v>1048</v>
      </c>
      <c r="I1705" s="41" t="s">
        <v>7890</v>
      </c>
      <c r="J1705" s="42"/>
      <c r="K1705" s="40"/>
    </row>
    <row r="1706" spans="1:15" hidden="1">
      <c r="A1706" s="49" t="s">
        <v>8424</v>
      </c>
      <c r="B1706" s="49" t="s">
        <v>52</v>
      </c>
      <c r="C1706" s="49" t="s">
        <v>52</v>
      </c>
      <c r="D1706" s="47" t="s">
        <v>26</v>
      </c>
      <c r="F1706" s="49" t="s">
        <v>6175</v>
      </c>
      <c r="G1706" s="49" t="s">
        <v>8425</v>
      </c>
      <c r="H1706" s="41" t="s">
        <v>1048</v>
      </c>
      <c r="I1706" s="41" t="s">
        <v>7891</v>
      </c>
      <c r="J1706" s="42">
        <v>42203</v>
      </c>
      <c r="K1706" s="40"/>
    </row>
    <row r="1707" spans="1:15" hidden="1">
      <c r="A1707" s="49" t="s">
        <v>8424</v>
      </c>
      <c r="B1707" s="49" t="s">
        <v>52</v>
      </c>
      <c r="C1707" s="49" t="s">
        <v>52</v>
      </c>
      <c r="D1707" s="47" t="s">
        <v>26</v>
      </c>
      <c r="F1707" s="49" t="s">
        <v>6175</v>
      </c>
      <c r="G1707" s="49" t="s">
        <v>8425</v>
      </c>
      <c r="H1707" s="41" t="s">
        <v>1048</v>
      </c>
      <c r="I1707" s="41" t="s">
        <v>7892</v>
      </c>
      <c r="J1707" s="41"/>
      <c r="K1707" s="40"/>
    </row>
    <row r="1708" spans="1:15" hidden="1">
      <c r="A1708" s="49" t="s">
        <v>8424</v>
      </c>
      <c r="B1708" s="49" t="s">
        <v>52</v>
      </c>
      <c r="C1708" s="49" t="s">
        <v>52</v>
      </c>
      <c r="D1708" s="47" t="s">
        <v>26</v>
      </c>
      <c r="F1708" s="49" t="s">
        <v>6175</v>
      </c>
      <c r="G1708" s="49" t="s">
        <v>8425</v>
      </c>
      <c r="H1708" s="41" t="s">
        <v>1048</v>
      </c>
      <c r="I1708" s="41" t="s">
        <v>7893</v>
      </c>
      <c r="J1708" s="41"/>
      <c r="K1708" s="40"/>
    </row>
    <row r="1709" spans="1:15" hidden="1">
      <c r="A1709" s="49" t="s">
        <v>8424</v>
      </c>
      <c r="B1709" s="49" t="s">
        <v>52</v>
      </c>
      <c r="C1709" s="49" t="s">
        <v>52</v>
      </c>
      <c r="D1709" s="47" t="s">
        <v>26</v>
      </c>
      <c r="F1709" s="49" t="s">
        <v>6175</v>
      </c>
      <c r="G1709" s="49" t="s">
        <v>8425</v>
      </c>
      <c r="H1709" s="41" t="s">
        <v>1048</v>
      </c>
      <c r="I1709" s="41" t="s">
        <v>7894</v>
      </c>
      <c r="J1709" s="41"/>
      <c r="K1709" s="41"/>
      <c r="L1709" s="49"/>
      <c r="M1709" s="49"/>
      <c r="N1709" s="49"/>
      <c r="O1709" s="64"/>
    </row>
    <row r="1710" spans="1:15" hidden="1">
      <c r="A1710" s="48" t="s">
        <v>8424</v>
      </c>
      <c r="B1710" s="48" t="s">
        <v>52</v>
      </c>
      <c r="C1710" s="48" t="s">
        <v>52</v>
      </c>
      <c r="D1710" s="47" t="s">
        <v>26</v>
      </c>
      <c r="F1710" s="49" t="s">
        <v>6175</v>
      </c>
      <c r="G1710" s="48" t="s">
        <v>8425</v>
      </c>
      <c r="H1710" s="40" t="s">
        <v>7895</v>
      </c>
      <c r="I1710" s="40" t="s">
        <v>8245</v>
      </c>
      <c r="J1710" s="43">
        <f>J1703</f>
        <v>42030</v>
      </c>
      <c r="K1710" s="43">
        <f>J1710+10</f>
        <v>42040</v>
      </c>
      <c r="L1710" s="40" t="s">
        <v>9</v>
      </c>
      <c r="M1710" s="48" t="s">
        <v>6305</v>
      </c>
      <c r="N1710" s="40">
        <v>100</v>
      </c>
      <c r="O1710" s="39" t="s">
        <v>8263</v>
      </c>
    </row>
    <row r="1711" spans="1:15">
      <c r="A1711" s="48" t="s">
        <v>8424</v>
      </c>
      <c r="B1711" s="48" t="s">
        <v>52</v>
      </c>
      <c r="C1711" s="48" t="s">
        <v>52</v>
      </c>
      <c r="D1711" s="47" t="s">
        <v>26</v>
      </c>
      <c r="F1711" s="49" t="s">
        <v>6175</v>
      </c>
      <c r="G1711" s="48" t="s">
        <v>8425</v>
      </c>
      <c r="H1711" s="40" t="s">
        <v>7898</v>
      </c>
      <c r="I1711" s="40" t="s">
        <v>8247</v>
      </c>
      <c r="J1711" s="43">
        <f>K1710</f>
        <v>42040</v>
      </c>
      <c r="K1711" s="43">
        <f>J1711+2</f>
        <v>42042</v>
      </c>
      <c r="L1711" s="40" t="s">
        <v>9</v>
      </c>
      <c r="M1711" s="48" t="s">
        <v>6305</v>
      </c>
      <c r="N1711" s="40">
        <v>100</v>
      </c>
      <c r="O1711" s="65"/>
    </row>
    <row r="1712" spans="1:15" hidden="1">
      <c r="A1712" s="48" t="s">
        <v>8424</v>
      </c>
      <c r="B1712" s="48" t="s">
        <v>52</v>
      </c>
      <c r="C1712" s="48" t="s">
        <v>52</v>
      </c>
      <c r="D1712" s="47" t="s">
        <v>26</v>
      </c>
      <c r="F1712" s="49" t="s">
        <v>6175</v>
      </c>
      <c r="G1712" s="48" t="s">
        <v>8425</v>
      </c>
      <c r="H1712" s="40" t="s">
        <v>7901</v>
      </c>
      <c r="I1712" s="40" t="s">
        <v>7902</v>
      </c>
      <c r="J1712" s="43">
        <f>K1711</f>
        <v>42042</v>
      </c>
      <c r="K1712" s="43">
        <f>J1713</f>
        <v>42116</v>
      </c>
      <c r="L1712" s="40" t="s">
        <v>9</v>
      </c>
      <c r="M1712" s="48" t="s">
        <v>6305</v>
      </c>
      <c r="N1712" s="40">
        <v>100</v>
      </c>
      <c r="O1712" s="39" t="s">
        <v>8426</v>
      </c>
    </row>
    <row r="1713" spans="1:15" hidden="1">
      <c r="A1713" s="48" t="s">
        <v>8424</v>
      </c>
      <c r="B1713" s="48" t="s">
        <v>52</v>
      </c>
      <c r="C1713" s="48" t="s">
        <v>52</v>
      </c>
      <c r="D1713" s="47" t="s">
        <v>26</v>
      </c>
      <c r="F1713" s="49" t="s">
        <v>6175</v>
      </c>
      <c r="G1713" s="48" t="s">
        <v>8425</v>
      </c>
      <c r="H1713" s="40" t="s">
        <v>7904</v>
      </c>
      <c r="I1713" s="40" t="s">
        <v>7905</v>
      </c>
      <c r="J1713" s="43">
        <f>K1713-5</f>
        <v>42116</v>
      </c>
      <c r="K1713" s="43">
        <f>J1714</f>
        <v>42121</v>
      </c>
      <c r="L1713" s="40" t="s">
        <v>9</v>
      </c>
      <c r="M1713" s="48" t="s">
        <v>6305</v>
      </c>
      <c r="N1713" s="40">
        <v>100</v>
      </c>
      <c r="O1713" s="39"/>
    </row>
    <row r="1714" spans="1:15" hidden="1">
      <c r="A1714" s="48" t="s">
        <v>8424</v>
      </c>
      <c r="B1714" s="48" t="s">
        <v>52</v>
      </c>
      <c r="C1714" s="48" t="s">
        <v>52</v>
      </c>
      <c r="D1714" s="47" t="s">
        <v>26</v>
      </c>
      <c r="F1714" s="49" t="s">
        <v>6175</v>
      </c>
      <c r="G1714" s="48" t="s">
        <v>8425</v>
      </c>
      <c r="H1714" s="40" t="s">
        <v>7904</v>
      </c>
      <c r="I1714" s="40" t="s">
        <v>8249</v>
      </c>
      <c r="J1714" s="43">
        <f>K1714-5</f>
        <v>42121</v>
      </c>
      <c r="K1714" s="43">
        <f>J1715</f>
        <v>42126</v>
      </c>
      <c r="L1714" s="40" t="s">
        <v>9</v>
      </c>
      <c r="M1714" s="48" t="s">
        <v>6305</v>
      </c>
      <c r="N1714" s="40">
        <v>100</v>
      </c>
      <c r="O1714" s="39"/>
    </row>
    <row r="1715" spans="1:15" hidden="1">
      <c r="A1715" s="48" t="s">
        <v>8424</v>
      </c>
      <c r="B1715" s="48" t="s">
        <v>52</v>
      </c>
      <c r="C1715" s="48" t="s">
        <v>52</v>
      </c>
      <c r="D1715" s="47" t="s">
        <v>26</v>
      </c>
      <c r="F1715" s="49" t="s">
        <v>6175</v>
      </c>
      <c r="G1715" s="48" t="s">
        <v>8425</v>
      </c>
      <c r="H1715" s="40" t="s">
        <v>7904</v>
      </c>
      <c r="I1715" s="40" t="s">
        <v>7907</v>
      </c>
      <c r="J1715" s="43">
        <f>K1715-5</f>
        <v>42126</v>
      </c>
      <c r="K1715" s="43">
        <f>J1716</f>
        <v>42131</v>
      </c>
      <c r="L1715" s="40" t="s">
        <v>9</v>
      </c>
      <c r="M1715" s="48" t="s">
        <v>6305</v>
      </c>
      <c r="N1715" s="40">
        <v>100</v>
      </c>
      <c r="O1715" s="39"/>
    </row>
    <row r="1716" spans="1:15" hidden="1">
      <c r="A1716" s="48" t="s">
        <v>8424</v>
      </c>
      <c r="B1716" s="48" t="s">
        <v>52</v>
      </c>
      <c r="C1716" s="48" t="s">
        <v>52</v>
      </c>
      <c r="D1716" s="47" t="s">
        <v>26</v>
      </c>
      <c r="F1716" s="49" t="s">
        <v>6175</v>
      </c>
      <c r="G1716" s="48" t="s">
        <v>8425</v>
      </c>
      <c r="H1716" s="40" t="s">
        <v>7904</v>
      </c>
      <c r="I1716" s="40" t="s">
        <v>8172</v>
      </c>
      <c r="J1716" s="43">
        <f>K1716-1</f>
        <v>42131</v>
      </c>
      <c r="K1716" s="43">
        <f>J1704</f>
        <v>42132</v>
      </c>
      <c r="L1716" s="40" t="s">
        <v>9</v>
      </c>
      <c r="M1716" s="48" t="s">
        <v>6305</v>
      </c>
      <c r="N1716" s="40">
        <v>100</v>
      </c>
      <c r="O1716" s="56" t="s">
        <v>17</v>
      </c>
    </row>
    <row r="1717" spans="1:15" hidden="1">
      <c r="A1717" s="49" t="s">
        <v>8427</v>
      </c>
      <c r="B1717" s="49" t="s">
        <v>52</v>
      </c>
      <c r="C1717" s="49" t="s">
        <v>52</v>
      </c>
      <c r="D1717" s="47" t="s">
        <v>26</v>
      </c>
      <c r="F1717" s="49" t="s">
        <v>6175</v>
      </c>
      <c r="G1717" s="49" t="s">
        <v>8428</v>
      </c>
      <c r="H1717" s="41" t="s">
        <v>1048</v>
      </c>
      <c r="I1717" s="41" t="s">
        <v>7888</v>
      </c>
      <c r="J1717" s="41"/>
      <c r="K1717" s="40"/>
    </row>
    <row r="1718" spans="1:15" hidden="1">
      <c r="A1718" s="49" t="s">
        <v>8427</v>
      </c>
      <c r="B1718" s="49" t="s">
        <v>52</v>
      </c>
      <c r="C1718" s="49" t="s">
        <v>52</v>
      </c>
      <c r="D1718" s="47" t="s">
        <v>26</v>
      </c>
      <c r="F1718" s="49" t="s">
        <v>6175</v>
      </c>
      <c r="G1718" s="49" t="s">
        <v>8428</v>
      </c>
      <c r="H1718" s="41" t="s">
        <v>1048</v>
      </c>
      <c r="I1718" s="41" t="s">
        <v>8244</v>
      </c>
      <c r="J1718" s="42">
        <v>42192</v>
      </c>
      <c r="K1718" s="40"/>
    </row>
    <row r="1719" spans="1:15" hidden="1">
      <c r="A1719" s="49" t="s">
        <v>8427</v>
      </c>
      <c r="B1719" s="49" t="s">
        <v>52</v>
      </c>
      <c r="C1719" s="49" t="s">
        <v>52</v>
      </c>
      <c r="D1719" s="47" t="s">
        <v>26</v>
      </c>
      <c r="F1719" s="49" t="s">
        <v>6175</v>
      </c>
      <c r="G1719" s="49" t="s">
        <v>8428</v>
      </c>
      <c r="H1719" s="41" t="s">
        <v>1048</v>
      </c>
      <c r="I1719" s="41" t="s">
        <v>7889</v>
      </c>
      <c r="J1719" s="42">
        <v>42204</v>
      </c>
      <c r="K1719" s="40"/>
    </row>
    <row r="1720" spans="1:15" hidden="1">
      <c r="A1720" s="49" t="s">
        <v>8427</v>
      </c>
      <c r="B1720" s="49" t="s">
        <v>52</v>
      </c>
      <c r="C1720" s="49" t="s">
        <v>52</v>
      </c>
      <c r="D1720" s="47" t="s">
        <v>26</v>
      </c>
      <c r="F1720" s="49" t="s">
        <v>6175</v>
      </c>
      <c r="G1720" s="49" t="s">
        <v>8428</v>
      </c>
      <c r="H1720" s="41" t="s">
        <v>1048</v>
      </c>
      <c r="I1720" s="41" t="s">
        <v>7890</v>
      </c>
      <c r="J1720" s="42"/>
      <c r="K1720" s="40"/>
    </row>
    <row r="1721" spans="1:15" hidden="1">
      <c r="A1721" s="49" t="s">
        <v>8427</v>
      </c>
      <c r="B1721" s="49" t="s">
        <v>52</v>
      </c>
      <c r="C1721" s="49" t="s">
        <v>52</v>
      </c>
      <c r="D1721" s="47" t="s">
        <v>26</v>
      </c>
      <c r="F1721" s="49" t="s">
        <v>6175</v>
      </c>
      <c r="G1721" s="49" t="s">
        <v>8428</v>
      </c>
      <c r="H1721" s="41" t="s">
        <v>1048</v>
      </c>
      <c r="I1721" s="41" t="s">
        <v>7891</v>
      </c>
      <c r="J1721" s="42">
        <v>42213</v>
      </c>
      <c r="K1721" s="40"/>
    </row>
    <row r="1722" spans="1:15" hidden="1">
      <c r="A1722" s="49" t="s">
        <v>8427</v>
      </c>
      <c r="B1722" s="49" t="s">
        <v>52</v>
      </c>
      <c r="C1722" s="49" t="s">
        <v>52</v>
      </c>
      <c r="D1722" s="47" t="s">
        <v>26</v>
      </c>
      <c r="F1722" s="49" t="s">
        <v>6175</v>
      </c>
      <c r="G1722" s="49" t="s">
        <v>8428</v>
      </c>
      <c r="H1722" s="41" t="s">
        <v>1048</v>
      </c>
      <c r="I1722" s="41" t="s">
        <v>7892</v>
      </c>
      <c r="J1722" s="41"/>
      <c r="K1722" s="40"/>
    </row>
    <row r="1723" spans="1:15" hidden="1">
      <c r="A1723" s="49" t="s">
        <v>8427</v>
      </c>
      <c r="B1723" s="49" t="s">
        <v>52</v>
      </c>
      <c r="C1723" s="49" t="s">
        <v>52</v>
      </c>
      <c r="D1723" s="47" t="s">
        <v>26</v>
      </c>
      <c r="F1723" s="49" t="s">
        <v>6175</v>
      </c>
      <c r="G1723" s="49" t="s">
        <v>8428</v>
      </c>
      <c r="H1723" s="41" t="s">
        <v>1048</v>
      </c>
      <c r="I1723" s="41" t="s">
        <v>7893</v>
      </c>
      <c r="J1723" s="41"/>
      <c r="K1723" s="40"/>
    </row>
    <row r="1724" spans="1:15" hidden="1">
      <c r="A1724" s="49" t="s">
        <v>8427</v>
      </c>
      <c r="B1724" s="49" t="s">
        <v>52</v>
      </c>
      <c r="C1724" s="49" t="s">
        <v>52</v>
      </c>
      <c r="D1724" s="47" t="s">
        <v>26</v>
      </c>
      <c r="F1724" s="49" t="s">
        <v>6175</v>
      </c>
      <c r="G1724" s="49" t="s">
        <v>8428</v>
      </c>
      <c r="H1724" s="41" t="s">
        <v>1048</v>
      </c>
      <c r="I1724" s="41" t="s">
        <v>7894</v>
      </c>
      <c r="J1724" s="41"/>
      <c r="K1724" s="41"/>
      <c r="L1724" s="49"/>
      <c r="M1724" s="49"/>
      <c r="N1724" s="49"/>
      <c r="O1724" s="64"/>
    </row>
    <row r="1725" spans="1:15" hidden="1">
      <c r="A1725" s="48" t="s">
        <v>8427</v>
      </c>
      <c r="B1725" s="48" t="s">
        <v>52</v>
      </c>
      <c r="C1725" s="48" t="s">
        <v>52</v>
      </c>
      <c r="D1725" s="47" t="s">
        <v>26</v>
      </c>
      <c r="F1725" s="49" t="s">
        <v>6175</v>
      </c>
      <c r="G1725" s="48" t="s">
        <v>8428</v>
      </c>
      <c r="H1725" s="40" t="s">
        <v>7895</v>
      </c>
      <c r="I1725" s="40" t="s">
        <v>8245</v>
      </c>
      <c r="J1725" s="43">
        <f>J1718</f>
        <v>42192</v>
      </c>
      <c r="K1725" s="43">
        <f>J1725+10</f>
        <v>42202</v>
      </c>
      <c r="L1725" s="40" t="s">
        <v>9</v>
      </c>
      <c r="M1725" s="48" t="s">
        <v>6267</v>
      </c>
      <c r="N1725" s="40">
        <v>100</v>
      </c>
      <c r="O1725" s="39"/>
    </row>
    <row r="1726" spans="1:15">
      <c r="A1726" s="48" t="s">
        <v>8427</v>
      </c>
      <c r="B1726" s="48" t="s">
        <v>52</v>
      </c>
      <c r="C1726" s="48" t="s">
        <v>52</v>
      </c>
      <c r="D1726" s="47" t="s">
        <v>26</v>
      </c>
      <c r="F1726" s="49" t="s">
        <v>6175</v>
      </c>
      <c r="G1726" s="48" t="s">
        <v>8428</v>
      </c>
      <c r="H1726" s="40" t="s">
        <v>7898</v>
      </c>
      <c r="I1726" s="40" t="s">
        <v>8247</v>
      </c>
      <c r="J1726" s="43">
        <f>K1725</f>
        <v>42202</v>
      </c>
      <c r="K1726" s="43">
        <f>J1726+2</f>
        <v>42204</v>
      </c>
      <c r="L1726" s="40" t="s">
        <v>9</v>
      </c>
      <c r="M1726" s="48" t="s">
        <v>6305</v>
      </c>
      <c r="N1726" s="40">
        <v>100</v>
      </c>
      <c r="O1726" s="65" t="s">
        <v>8263</v>
      </c>
    </row>
    <row r="1727" spans="1:15" hidden="1">
      <c r="A1727" s="48" t="s">
        <v>8427</v>
      </c>
      <c r="B1727" s="48" t="s">
        <v>52</v>
      </c>
      <c r="C1727" s="48" t="s">
        <v>52</v>
      </c>
      <c r="D1727" s="47" t="s">
        <v>26</v>
      </c>
      <c r="F1727" s="49" t="s">
        <v>6175</v>
      </c>
      <c r="G1727" s="48" t="s">
        <v>8428</v>
      </c>
      <c r="H1727" s="40" t="s">
        <v>7901</v>
      </c>
      <c r="I1727" s="40" t="s">
        <v>7902</v>
      </c>
      <c r="J1727" s="43">
        <f>K1726</f>
        <v>42204</v>
      </c>
      <c r="K1727" s="43">
        <f>J1728</f>
        <v>42188</v>
      </c>
      <c r="L1727" s="40" t="s">
        <v>9</v>
      </c>
      <c r="M1727" s="48" t="s">
        <v>6267</v>
      </c>
      <c r="N1727" s="40">
        <v>100</v>
      </c>
      <c r="O1727" s="39"/>
    </row>
    <row r="1728" spans="1:15" hidden="1">
      <c r="A1728" s="48" t="s">
        <v>8427</v>
      </c>
      <c r="B1728" s="48" t="s">
        <v>52</v>
      </c>
      <c r="C1728" s="48" t="s">
        <v>52</v>
      </c>
      <c r="D1728" s="47" t="s">
        <v>26</v>
      </c>
      <c r="F1728" s="49" t="s">
        <v>6175</v>
      </c>
      <c r="G1728" s="48" t="s">
        <v>8428</v>
      </c>
      <c r="H1728" s="40" t="s">
        <v>7904</v>
      </c>
      <c r="I1728" s="40" t="s">
        <v>7905</v>
      </c>
      <c r="J1728" s="43">
        <f>K1728-5</f>
        <v>42188</v>
      </c>
      <c r="K1728" s="43">
        <f>J1729</f>
        <v>42193</v>
      </c>
      <c r="L1728" s="40" t="s">
        <v>9</v>
      </c>
      <c r="M1728" s="48" t="s">
        <v>6267</v>
      </c>
      <c r="N1728" s="40">
        <v>100</v>
      </c>
      <c r="O1728" s="39"/>
    </row>
    <row r="1729" spans="1:15" hidden="1">
      <c r="A1729" s="48" t="s">
        <v>8427</v>
      </c>
      <c r="B1729" s="48" t="s">
        <v>52</v>
      </c>
      <c r="C1729" s="48" t="s">
        <v>52</v>
      </c>
      <c r="D1729" s="47" t="s">
        <v>26</v>
      </c>
      <c r="F1729" s="49" t="s">
        <v>6175</v>
      </c>
      <c r="G1729" s="48" t="s">
        <v>8428</v>
      </c>
      <c r="H1729" s="40" t="s">
        <v>7904</v>
      </c>
      <c r="I1729" s="40" t="s">
        <v>8249</v>
      </c>
      <c r="J1729" s="43">
        <f>K1729-5</f>
        <v>42193</v>
      </c>
      <c r="K1729" s="43">
        <f>J1730</f>
        <v>42198</v>
      </c>
      <c r="L1729" s="40" t="s">
        <v>9</v>
      </c>
      <c r="M1729" s="48" t="s">
        <v>6267</v>
      </c>
      <c r="N1729" s="40">
        <v>100</v>
      </c>
      <c r="O1729" s="39"/>
    </row>
    <row r="1730" spans="1:15" hidden="1">
      <c r="A1730" s="48" t="s">
        <v>8427</v>
      </c>
      <c r="B1730" s="48" t="s">
        <v>52</v>
      </c>
      <c r="C1730" s="48" t="s">
        <v>52</v>
      </c>
      <c r="D1730" s="47" t="s">
        <v>26</v>
      </c>
      <c r="F1730" s="49" t="s">
        <v>6175</v>
      </c>
      <c r="G1730" s="48" t="s">
        <v>8428</v>
      </c>
      <c r="H1730" s="40" t="s">
        <v>7904</v>
      </c>
      <c r="I1730" s="40" t="s">
        <v>7907</v>
      </c>
      <c r="J1730" s="43">
        <f>K1730-5</f>
        <v>42198</v>
      </c>
      <c r="K1730" s="43">
        <f>J1731</f>
        <v>42203</v>
      </c>
      <c r="L1730" s="40" t="s">
        <v>9</v>
      </c>
      <c r="M1730" s="48" t="s">
        <v>6267</v>
      </c>
      <c r="N1730" s="40">
        <v>100</v>
      </c>
      <c r="O1730" s="39"/>
    </row>
    <row r="1731" spans="1:15" hidden="1">
      <c r="A1731" s="48" t="s">
        <v>8427</v>
      </c>
      <c r="B1731" s="48" t="s">
        <v>52</v>
      </c>
      <c r="C1731" s="48" t="s">
        <v>52</v>
      </c>
      <c r="D1731" s="47" t="s">
        <v>26</v>
      </c>
      <c r="F1731" s="49" t="s">
        <v>6175</v>
      </c>
      <c r="G1731" s="48" t="s">
        <v>8428</v>
      </c>
      <c r="H1731" s="40" t="s">
        <v>7904</v>
      </c>
      <c r="I1731" s="40" t="s">
        <v>8172</v>
      </c>
      <c r="J1731" s="43">
        <f>K1731-1</f>
        <v>42203</v>
      </c>
      <c r="K1731" s="43">
        <f>J1719</f>
        <v>42204</v>
      </c>
      <c r="L1731" s="40" t="s">
        <v>9</v>
      </c>
      <c r="M1731" s="48" t="s">
        <v>6267</v>
      </c>
      <c r="N1731" s="40">
        <v>100</v>
      </c>
      <c r="O1731" s="56" t="s">
        <v>17</v>
      </c>
    </row>
    <row r="1732" spans="1:15" hidden="1">
      <c r="A1732" s="49" t="s">
        <v>8427</v>
      </c>
      <c r="B1732" s="49" t="s">
        <v>52</v>
      </c>
      <c r="C1732" s="49" t="s">
        <v>52</v>
      </c>
      <c r="D1732" s="47" t="s">
        <v>26</v>
      </c>
      <c r="F1732" s="49" t="s">
        <v>6175</v>
      </c>
      <c r="G1732" s="49" t="s">
        <v>8429</v>
      </c>
      <c r="H1732" s="41" t="s">
        <v>1048</v>
      </c>
      <c r="I1732" s="41" t="s">
        <v>7888</v>
      </c>
      <c r="J1732" s="41"/>
      <c r="K1732" s="40"/>
    </row>
    <row r="1733" spans="1:15" hidden="1">
      <c r="A1733" s="49" t="s">
        <v>8427</v>
      </c>
      <c r="B1733" s="49" t="s">
        <v>52</v>
      </c>
      <c r="C1733" s="49" t="s">
        <v>52</v>
      </c>
      <c r="D1733" s="47" t="s">
        <v>26</v>
      </c>
      <c r="F1733" s="49" t="s">
        <v>6175</v>
      </c>
      <c r="G1733" s="49" t="s">
        <v>8429</v>
      </c>
      <c r="H1733" s="41" t="s">
        <v>1048</v>
      </c>
      <c r="I1733" s="41" t="s">
        <v>8244</v>
      </c>
      <c r="J1733" s="42">
        <v>42162</v>
      </c>
      <c r="K1733" s="40"/>
    </row>
    <row r="1734" spans="1:15" hidden="1">
      <c r="A1734" s="49" t="s">
        <v>8427</v>
      </c>
      <c r="B1734" s="49" t="s">
        <v>52</v>
      </c>
      <c r="C1734" s="49" t="s">
        <v>52</v>
      </c>
      <c r="D1734" s="47" t="s">
        <v>26</v>
      </c>
      <c r="F1734" s="49" t="s">
        <v>6175</v>
      </c>
      <c r="G1734" s="49" t="s">
        <v>8429</v>
      </c>
      <c r="H1734" s="41" t="s">
        <v>1048</v>
      </c>
      <c r="I1734" s="41" t="s">
        <v>7889</v>
      </c>
      <c r="J1734" s="42">
        <v>42202</v>
      </c>
      <c r="K1734" s="40"/>
    </row>
    <row r="1735" spans="1:15" hidden="1">
      <c r="A1735" s="49" t="s">
        <v>8427</v>
      </c>
      <c r="B1735" s="49" t="s">
        <v>52</v>
      </c>
      <c r="C1735" s="49" t="s">
        <v>52</v>
      </c>
      <c r="D1735" s="47" t="s">
        <v>26</v>
      </c>
      <c r="F1735" s="49" t="s">
        <v>6175</v>
      </c>
      <c r="G1735" s="49" t="s">
        <v>8429</v>
      </c>
      <c r="H1735" s="41" t="s">
        <v>1048</v>
      </c>
      <c r="I1735" s="41" t="s">
        <v>7890</v>
      </c>
      <c r="J1735" s="42"/>
      <c r="K1735" s="40"/>
    </row>
    <row r="1736" spans="1:15" hidden="1">
      <c r="A1736" s="49" t="s">
        <v>8427</v>
      </c>
      <c r="B1736" s="49" t="s">
        <v>52</v>
      </c>
      <c r="C1736" s="49" t="s">
        <v>52</v>
      </c>
      <c r="D1736" s="47" t="s">
        <v>26</v>
      </c>
      <c r="F1736" s="49" t="s">
        <v>6175</v>
      </c>
      <c r="G1736" s="49" t="s">
        <v>8429</v>
      </c>
      <c r="H1736" s="41" t="s">
        <v>1048</v>
      </c>
      <c r="I1736" s="41" t="s">
        <v>7891</v>
      </c>
      <c r="J1736" s="42">
        <v>42213</v>
      </c>
      <c r="K1736" s="40"/>
    </row>
    <row r="1737" spans="1:15" hidden="1">
      <c r="A1737" s="49" t="s">
        <v>8427</v>
      </c>
      <c r="B1737" s="49" t="s">
        <v>52</v>
      </c>
      <c r="C1737" s="49" t="s">
        <v>52</v>
      </c>
      <c r="D1737" s="47" t="s">
        <v>26</v>
      </c>
      <c r="F1737" s="49" t="s">
        <v>6175</v>
      </c>
      <c r="G1737" s="49" t="s">
        <v>8429</v>
      </c>
      <c r="H1737" s="41" t="s">
        <v>1048</v>
      </c>
      <c r="I1737" s="41" t="s">
        <v>7892</v>
      </c>
      <c r="J1737" s="41"/>
      <c r="K1737" s="40"/>
    </row>
    <row r="1738" spans="1:15" hidden="1">
      <c r="A1738" s="49" t="s">
        <v>8427</v>
      </c>
      <c r="B1738" s="49" t="s">
        <v>52</v>
      </c>
      <c r="C1738" s="49" t="s">
        <v>52</v>
      </c>
      <c r="D1738" s="47" t="s">
        <v>26</v>
      </c>
      <c r="F1738" s="49" t="s">
        <v>6175</v>
      </c>
      <c r="G1738" s="49" t="s">
        <v>8429</v>
      </c>
      <c r="H1738" s="41" t="s">
        <v>1048</v>
      </c>
      <c r="I1738" s="41" t="s">
        <v>7893</v>
      </c>
      <c r="J1738" s="41"/>
      <c r="K1738" s="40"/>
    </row>
    <row r="1739" spans="1:15" hidden="1">
      <c r="A1739" s="49" t="s">
        <v>8427</v>
      </c>
      <c r="B1739" s="49" t="s">
        <v>52</v>
      </c>
      <c r="C1739" s="49" t="s">
        <v>52</v>
      </c>
      <c r="D1739" s="47" t="s">
        <v>26</v>
      </c>
      <c r="F1739" s="49" t="s">
        <v>6175</v>
      </c>
      <c r="G1739" s="49" t="s">
        <v>8429</v>
      </c>
      <c r="H1739" s="41" t="s">
        <v>1048</v>
      </c>
      <c r="I1739" s="41" t="s">
        <v>7894</v>
      </c>
      <c r="J1739" s="41"/>
      <c r="K1739" s="41"/>
      <c r="L1739" s="49"/>
      <c r="M1739" s="49"/>
      <c r="N1739" s="49"/>
      <c r="O1739" s="64"/>
    </row>
    <row r="1740" spans="1:15" hidden="1">
      <c r="A1740" s="48" t="s">
        <v>8427</v>
      </c>
      <c r="B1740" s="48" t="s">
        <v>52</v>
      </c>
      <c r="C1740" s="48" t="s">
        <v>52</v>
      </c>
      <c r="D1740" s="47" t="s">
        <v>26</v>
      </c>
      <c r="F1740" s="49" t="s">
        <v>6175</v>
      </c>
      <c r="G1740" s="48" t="s">
        <v>8429</v>
      </c>
      <c r="H1740" s="40" t="s">
        <v>7895</v>
      </c>
      <c r="I1740" s="40" t="s">
        <v>8245</v>
      </c>
      <c r="J1740" s="43">
        <f>J1733</f>
        <v>42162</v>
      </c>
      <c r="K1740" s="43">
        <f>J1740+10</f>
        <v>42172</v>
      </c>
      <c r="L1740" s="40" t="s">
        <v>9</v>
      </c>
      <c r="M1740" s="48" t="s">
        <v>6267</v>
      </c>
      <c r="N1740" s="40">
        <v>100</v>
      </c>
      <c r="O1740" s="39"/>
    </row>
    <row r="1741" spans="1:15">
      <c r="A1741" s="48" t="s">
        <v>8427</v>
      </c>
      <c r="B1741" s="48" t="s">
        <v>52</v>
      </c>
      <c r="C1741" s="48" t="s">
        <v>52</v>
      </c>
      <c r="D1741" s="47" t="s">
        <v>26</v>
      </c>
      <c r="F1741" s="49" t="s">
        <v>6175</v>
      </c>
      <c r="G1741" s="48" t="s">
        <v>8429</v>
      </c>
      <c r="H1741" s="40" t="s">
        <v>7898</v>
      </c>
      <c r="I1741" s="40" t="s">
        <v>8247</v>
      </c>
      <c r="J1741" s="43">
        <f>K1740</f>
        <v>42172</v>
      </c>
      <c r="K1741" s="43">
        <f>J1741+2</f>
        <v>42174</v>
      </c>
      <c r="L1741" s="40" t="s">
        <v>9</v>
      </c>
      <c r="M1741" s="48" t="s">
        <v>6305</v>
      </c>
      <c r="N1741" s="40">
        <v>100</v>
      </c>
      <c r="O1741" s="65" t="s">
        <v>8263</v>
      </c>
    </row>
    <row r="1742" spans="1:15" hidden="1">
      <c r="A1742" s="48" t="s">
        <v>8427</v>
      </c>
      <c r="B1742" s="48" t="s">
        <v>52</v>
      </c>
      <c r="C1742" s="48" t="s">
        <v>52</v>
      </c>
      <c r="D1742" s="47" t="s">
        <v>26</v>
      </c>
      <c r="F1742" s="49" t="s">
        <v>6175</v>
      </c>
      <c r="G1742" s="48" t="s">
        <v>8429</v>
      </c>
      <c r="H1742" s="40" t="s">
        <v>7901</v>
      </c>
      <c r="I1742" s="40" t="s">
        <v>7902</v>
      </c>
      <c r="J1742" s="43">
        <f>K1741</f>
        <v>42174</v>
      </c>
      <c r="K1742" s="43">
        <f>J1743</f>
        <v>42186</v>
      </c>
      <c r="L1742" s="40" t="s">
        <v>9</v>
      </c>
      <c r="M1742" s="48" t="s">
        <v>6267</v>
      </c>
      <c r="N1742" s="40">
        <v>100</v>
      </c>
      <c r="O1742" s="39"/>
    </row>
    <row r="1743" spans="1:15" hidden="1">
      <c r="A1743" s="48" t="s">
        <v>8427</v>
      </c>
      <c r="B1743" s="48" t="s">
        <v>52</v>
      </c>
      <c r="C1743" s="48" t="s">
        <v>52</v>
      </c>
      <c r="D1743" s="47" t="s">
        <v>26</v>
      </c>
      <c r="F1743" s="49" t="s">
        <v>6175</v>
      </c>
      <c r="G1743" s="48" t="s">
        <v>8429</v>
      </c>
      <c r="H1743" s="40" t="s">
        <v>7904</v>
      </c>
      <c r="I1743" s="40" t="s">
        <v>7905</v>
      </c>
      <c r="J1743" s="43">
        <f>K1743-5</f>
        <v>42186</v>
      </c>
      <c r="K1743" s="43">
        <f>J1744</f>
        <v>42191</v>
      </c>
      <c r="L1743" s="40" t="s">
        <v>9</v>
      </c>
      <c r="M1743" s="48" t="s">
        <v>6267</v>
      </c>
      <c r="N1743" s="40">
        <v>100</v>
      </c>
      <c r="O1743" s="39"/>
    </row>
    <row r="1744" spans="1:15" hidden="1">
      <c r="A1744" s="48" t="s">
        <v>8427</v>
      </c>
      <c r="B1744" s="48" t="s">
        <v>52</v>
      </c>
      <c r="C1744" s="48" t="s">
        <v>52</v>
      </c>
      <c r="D1744" s="47" t="s">
        <v>26</v>
      </c>
      <c r="F1744" s="49" t="s">
        <v>6175</v>
      </c>
      <c r="G1744" s="48" t="s">
        <v>8429</v>
      </c>
      <c r="H1744" s="40" t="s">
        <v>7904</v>
      </c>
      <c r="I1744" s="40" t="s">
        <v>8249</v>
      </c>
      <c r="J1744" s="43">
        <f>K1744-5</f>
        <v>42191</v>
      </c>
      <c r="K1744" s="43">
        <f>J1745</f>
        <v>42196</v>
      </c>
      <c r="L1744" s="40" t="s">
        <v>9</v>
      </c>
      <c r="M1744" s="48" t="s">
        <v>6267</v>
      </c>
      <c r="N1744" s="40">
        <v>100</v>
      </c>
      <c r="O1744" s="39"/>
    </row>
    <row r="1745" spans="1:15" hidden="1">
      <c r="A1745" s="48" t="s">
        <v>8427</v>
      </c>
      <c r="B1745" s="48" t="s">
        <v>52</v>
      </c>
      <c r="C1745" s="48" t="s">
        <v>52</v>
      </c>
      <c r="D1745" s="47" t="s">
        <v>26</v>
      </c>
      <c r="F1745" s="49" t="s">
        <v>6175</v>
      </c>
      <c r="G1745" s="48" t="s">
        <v>8429</v>
      </c>
      <c r="H1745" s="40" t="s">
        <v>7904</v>
      </c>
      <c r="I1745" s="40" t="s">
        <v>7907</v>
      </c>
      <c r="J1745" s="43">
        <f>K1745-5</f>
        <v>42196</v>
      </c>
      <c r="K1745" s="43">
        <f>J1746</f>
        <v>42201</v>
      </c>
      <c r="L1745" s="40" t="s">
        <v>9</v>
      </c>
      <c r="M1745" s="48" t="s">
        <v>6267</v>
      </c>
      <c r="N1745" s="40">
        <v>100</v>
      </c>
      <c r="O1745" s="39"/>
    </row>
    <row r="1746" spans="1:15" hidden="1">
      <c r="A1746" s="48" t="s">
        <v>8427</v>
      </c>
      <c r="B1746" s="48" t="s">
        <v>52</v>
      </c>
      <c r="C1746" s="48" t="s">
        <v>52</v>
      </c>
      <c r="D1746" s="47" t="s">
        <v>26</v>
      </c>
      <c r="F1746" s="49" t="s">
        <v>6175</v>
      </c>
      <c r="G1746" s="48" t="s">
        <v>8429</v>
      </c>
      <c r="H1746" s="40" t="s">
        <v>7904</v>
      </c>
      <c r="I1746" s="40" t="s">
        <v>8172</v>
      </c>
      <c r="J1746" s="43">
        <f>K1746-1</f>
        <v>42201</v>
      </c>
      <c r="K1746" s="43">
        <f>J1734</f>
        <v>42202</v>
      </c>
      <c r="L1746" s="40" t="s">
        <v>9</v>
      </c>
      <c r="M1746" s="48" t="s">
        <v>6267</v>
      </c>
      <c r="N1746" s="40">
        <v>100</v>
      </c>
      <c r="O1746" s="56" t="s">
        <v>17</v>
      </c>
    </row>
    <row r="1747" spans="1:15" hidden="1">
      <c r="A1747" s="49" t="s">
        <v>8216</v>
      </c>
      <c r="B1747" s="49" t="s">
        <v>65</v>
      </c>
      <c r="C1747" s="49" t="s">
        <v>65</v>
      </c>
      <c r="D1747" s="49" t="s">
        <v>25</v>
      </c>
      <c r="F1747" s="49" t="s">
        <v>6175</v>
      </c>
      <c r="G1747" s="49" t="s">
        <v>8217</v>
      </c>
      <c r="H1747" s="41" t="s">
        <v>1048</v>
      </c>
      <c r="I1747" s="41" t="s">
        <v>7888</v>
      </c>
      <c r="J1747" s="41"/>
      <c r="K1747" s="40"/>
    </row>
    <row r="1748" spans="1:15" hidden="1">
      <c r="A1748" s="49" t="s">
        <v>8216</v>
      </c>
      <c r="B1748" s="49" t="s">
        <v>65</v>
      </c>
      <c r="C1748" s="49" t="s">
        <v>65</v>
      </c>
      <c r="D1748" s="49" t="s">
        <v>25</v>
      </c>
      <c r="F1748" s="49" t="s">
        <v>6175</v>
      </c>
      <c r="G1748" s="49" t="s">
        <v>8217</v>
      </c>
      <c r="H1748" s="41" t="s">
        <v>1048</v>
      </c>
      <c r="I1748" s="41" t="s">
        <v>8244</v>
      </c>
      <c r="J1748" s="42">
        <v>42208</v>
      </c>
      <c r="K1748" s="40"/>
    </row>
    <row r="1749" spans="1:15" hidden="1">
      <c r="A1749" s="49" t="s">
        <v>8216</v>
      </c>
      <c r="B1749" s="49" t="s">
        <v>65</v>
      </c>
      <c r="C1749" s="49" t="s">
        <v>65</v>
      </c>
      <c r="D1749" s="49" t="s">
        <v>25</v>
      </c>
      <c r="F1749" s="49" t="s">
        <v>6175</v>
      </c>
      <c r="G1749" s="49" t="s">
        <v>8217</v>
      </c>
      <c r="H1749" s="41" t="s">
        <v>1048</v>
      </c>
      <c r="I1749" s="41" t="s">
        <v>7889</v>
      </c>
      <c r="J1749" s="42">
        <v>42227</v>
      </c>
      <c r="K1749" s="40"/>
    </row>
    <row r="1750" spans="1:15" hidden="1">
      <c r="A1750" s="49" t="s">
        <v>8216</v>
      </c>
      <c r="B1750" s="49" t="s">
        <v>65</v>
      </c>
      <c r="C1750" s="49" t="s">
        <v>65</v>
      </c>
      <c r="D1750" s="49" t="s">
        <v>25</v>
      </c>
      <c r="F1750" s="49" t="s">
        <v>6175</v>
      </c>
      <c r="G1750" s="49" t="s">
        <v>8217</v>
      </c>
      <c r="H1750" s="41" t="s">
        <v>1048</v>
      </c>
      <c r="I1750" s="41" t="s">
        <v>7890</v>
      </c>
      <c r="J1750" s="42">
        <v>42230</v>
      </c>
      <c r="K1750" s="40"/>
    </row>
    <row r="1751" spans="1:15" hidden="1">
      <c r="A1751" s="49" t="s">
        <v>8216</v>
      </c>
      <c r="B1751" s="49" t="s">
        <v>65</v>
      </c>
      <c r="C1751" s="49" t="s">
        <v>65</v>
      </c>
      <c r="D1751" s="49" t="s">
        <v>25</v>
      </c>
      <c r="F1751" s="49" t="s">
        <v>6175</v>
      </c>
      <c r="G1751" s="49" t="s">
        <v>8217</v>
      </c>
      <c r="H1751" s="41" t="s">
        <v>1048</v>
      </c>
      <c r="I1751" s="41" t="s">
        <v>7891</v>
      </c>
      <c r="J1751" s="42">
        <v>42265</v>
      </c>
      <c r="K1751" s="40"/>
    </row>
    <row r="1752" spans="1:15" hidden="1">
      <c r="A1752" s="49" t="s">
        <v>8216</v>
      </c>
      <c r="B1752" s="49" t="s">
        <v>65</v>
      </c>
      <c r="C1752" s="49" t="s">
        <v>65</v>
      </c>
      <c r="D1752" s="49" t="s">
        <v>25</v>
      </c>
      <c r="F1752" s="49" t="s">
        <v>6175</v>
      </c>
      <c r="G1752" s="49" t="s">
        <v>8217</v>
      </c>
      <c r="H1752" s="41" t="s">
        <v>1048</v>
      </c>
      <c r="I1752" s="41" t="s">
        <v>7892</v>
      </c>
      <c r="J1752" s="41"/>
      <c r="K1752" s="40"/>
    </row>
    <row r="1753" spans="1:15" hidden="1">
      <c r="A1753" s="49" t="s">
        <v>8216</v>
      </c>
      <c r="B1753" s="49" t="s">
        <v>65</v>
      </c>
      <c r="C1753" s="49" t="s">
        <v>65</v>
      </c>
      <c r="D1753" s="49" t="s">
        <v>25</v>
      </c>
      <c r="F1753" s="49" t="s">
        <v>6175</v>
      </c>
      <c r="G1753" s="49" t="s">
        <v>8217</v>
      </c>
      <c r="H1753" s="41" t="s">
        <v>1048</v>
      </c>
      <c r="I1753" s="41" t="s">
        <v>7893</v>
      </c>
      <c r="J1753" s="41"/>
      <c r="K1753" s="40"/>
    </row>
    <row r="1754" spans="1:15" hidden="1">
      <c r="A1754" s="49" t="s">
        <v>8216</v>
      </c>
      <c r="B1754" s="49" t="s">
        <v>65</v>
      </c>
      <c r="C1754" s="49" t="s">
        <v>65</v>
      </c>
      <c r="D1754" s="49" t="s">
        <v>25</v>
      </c>
      <c r="F1754" s="49" t="s">
        <v>6175</v>
      </c>
      <c r="G1754" s="49" t="s">
        <v>8217</v>
      </c>
      <c r="H1754" s="41" t="s">
        <v>1048</v>
      </c>
      <c r="I1754" s="41" t="s">
        <v>7894</v>
      </c>
      <c r="J1754" s="41"/>
      <c r="K1754" s="41"/>
      <c r="L1754" s="49"/>
      <c r="M1754" s="49"/>
      <c r="N1754" s="49"/>
      <c r="O1754" s="64"/>
    </row>
    <row r="1755" spans="1:15" hidden="1">
      <c r="A1755" s="48" t="s">
        <v>8216</v>
      </c>
      <c r="B1755" s="48" t="s">
        <v>65</v>
      </c>
      <c r="C1755" s="48" t="s">
        <v>65</v>
      </c>
      <c r="D1755" s="48" t="s">
        <v>25</v>
      </c>
      <c r="F1755" s="49" t="s">
        <v>6175</v>
      </c>
      <c r="G1755" s="48" t="s">
        <v>8217</v>
      </c>
      <c r="H1755" s="40" t="s">
        <v>7895</v>
      </c>
      <c r="I1755" s="40" t="s">
        <v>8245</v>
      </c>
      <c r="J1755" s="43">
        <f>J1748</f>
        <v>42208</v>
      </c>
      <c r="K1755" s="43">
        <f>J1755+10</f>
        <v>42218</v>
      </c>
      <c r="L1755" s="40" t="s">
        <v>8173</v>
      </c>
      <c r="M1755" s="48" t="s">
        <v>6196</v>
      </c>
      <c r="N1755" s="40">
        <v>100</v>
      </c>
      <c r="O1755" s="39"/>
    </row>
    <row r="1756" spans="1:15">
      <c r="A1756" s="48" t="s">
        <v>8216</v>
      </c>
      <c r="B1756" s="48" t="s">
        <v>65</v>
      </c>
      <c r="C1756" s="48" t="s">
        <v>65</v>
      </c>
      <c r="D1756" s="48" t="s">
        <v>25</v>
      </c>
      <c r="F1756" s="49" t="s">
        <v>6175</v>
      </c>
      <c r="G1756" s="48" t="s">
        <v>8217</v>
      </c>
      <c r="H1756" s="40" t="s">
        <v>7898</v>
      </c>
      <c r="I1756" s="40" t="s">
        <v>8247</v>
      </c>
      <c r="J1756" s="43">
        <f>K1755</f>
        <v>42218</v>
      </c>
      <c r="K1756" s="43">
        <f>J1756+2</f>
        <v>42220</v>
      </c>
      <c r="L1756" s="40" t="s">
        <v>8173</v>
      </c>
      <c r="M1756" s="48" t="s">
        <v>6218</v>
      </c>
      <c r="N1756" s="40">
        <v>100</v>
      </c>
      <c r="O1756" s="65"/>
    </row>
    <row r="1757" spans="1:15" hidden="1">
      <c r="A1757" s="48" t="s">
        <v>8216</v>
      </c>
      <c r="B1757" s="48" t="s">
        <v>65</v>
      </c>
      <c r="C1757" s="48" t="s">
        <v>65</v>
      </c>
      <c r="D1757" s="48" t="s">
        <v>25</v>
      </c>
      <c r="F1757" s="49" t="s">
        <v>6175</v>
      </c>
      <c r="G1757" s="48" t="s">
        <v>8217</v>
      </c>
      <c r="H1757" s="40" t="s">
        <v>7901</v>
      </c>
      <c r="I1757" s="40" t="s">
        <v>7902</v>
      </c>
      <c r="J1757" s="43">
        <f>K1756</f>
        <v>42220</v>
      </c>
      <c r="K1757" s="43">
        <f>J1758</f>
        <v>-15</v>
      </c>
      <c r="L1757" s="40" t="s">
        <v>8173</v>
      </c>
      <c r="M1757" s="48" t="s">
        <v>6196</v>
      </c>
      <c r="N1757" s="40">
        <v>100</v>
      </c>
      <c r="O1757" s="39" t="s">
        <v>7917</v>
      </c>
    </row>
    <row r="1758" spans="1:15" hidden="1">
      <c r="A1758" s="48" t="s">
        <v>8216</v>
      </c>
      <c r="B1758" s="48" t="s">
        <v>65</v>
      </c>
      <c r="C1758" s="48" t="s">
        <v>65</v>
      </c>
      <c r="D1758" s="48" t="s">
        <v>25</v>
      </c>
      <c r="F1758" s="49" t="s">
        <v>6175</v>
      </c>
      <c r="G1758" s="48" t="s">
        <v>8217</v>
      </c>
      <c r="H1758" s="40" t="s">
        <v>7904</v>
      </c>
      <c r="I1758" s="40" t="s">
        <v>7905</v>
      </c>
      <c r="J1758" s="43">
        <f>K1758-5</f>
        <v>-15</v>
      </c>
      <c r="K1758" s="43">
        <f>J1759</f>
        <v>-10</v>
      </c>
      <c r="L1758" s="40" t="s">
        <v>8173</v>
      </c>
      <c r="M1758" s="48" t="s">
        <v>6196</v>
      </c>
      <c r="N1758" s="40">
        <v>100</v>
      </c>
      <c r="O1758" s="39"/>
    </row>
    <row r="1759" spans="1:15" hidden="1">
      <c r="A1759" s="48" t="s">
        <v>8216</v>
      </c>
      <c r="B1759" s="48" t="s">
        <v>65</v>
      </c>
      <c r="C1759" s="48" t="s">
        <v>65</v>
      </c>
      <c r="D1759" s="48" t="s">
        <v>25</v>
      </c>
      <c r="F1759" s="49" t="s">
        <v>6175</v>
      </c>
      <c r="G1759" s="48" t="s">
        <v>8217</v>
      </c>
      <c r="H1759" s="40" t="s">
        <v>7904</v>
      </c>
      <c r="I1759" s="40" t="s">
        <v>8249</v>
      </c>
      <c r="J1759" s="43">
        <f>K1759-5</f>
        <v>-10</v>
      </c>
      <c r="K1759" s="43">
        <f>J1760</f>
        <v>-5</v>
      </c>
      <c r="L1759" s="40" t="s">
        <v>8173</v>
      </c>
      <c r="M1759" s="48" t="s">
        <v>6196</v>
      </c>
      <c r="N1759" s="40">
        <v>100</v>
      </c>
      <c r="O1759" s="39"/>
    </row>
    <row r="1760" spans="1:15" hidden="1">
      <c r="A1760" s="48" t="s">
        <v>8216</v>
      </c>
      <c r="B1760" s="48" t="s">
        <v>65</v>
      </c>
      <c r="C1760" s="48" t="s">
        <v>65</v>
      </c>
      <c r="D1760" s="48" t="s">
        <v>25</v>
      </c>
      <c r="F1760" s="49" t="s">
        <v>6175</v>
      </c>
      <c r="G1760" s="48" t="s">
        <v>8217</v>
      </c>
      <c r="H1760" s="40" t="s">
        <v>7904</v>
      </c>
      <c r="I1760" s="40" t="s">
        <v>7907</v>
      </c>
      <c r="J1760" s="43">
        <f>K1760-5</f>
        <v>-5</v>
      </c>
      <c r="K1760" s="43">
        <f>J1761</f>
        <v>0</v>
      </c>
      <c r="L1760" s="40" t="s">
        <v>8173</v>
      </c>
      <c r="M1760" s="48" t="s">
        <v>6196</v>
      </c>
      <c r="N1760" s="40">
        <v>100</v>
      </c>
      <c r="O1760" s="39"/>
    </row>
    <row r="1761" spans="1:15" hidden="1">
      <c r="A1761" s="45" t="s">
        <v>8218</v>
      </c>
      <c r="B1761" s="49" t="s">
        <v>108</v>
      </c>
      <c r="C1761" s="41" t="s">
        <v>65</v>
      </c>
      <c r="D1761" s="49" t="s">
        <v>24</v>
      </c>
      <c r="E1761" s="49"/>
      <c r="F1761" s="41" t="s">
        <v>55</v>
      </c>
      <c r="G1761" s="49" t="s">
        <v>8219</v>
      </c>
      <c r="H1761" s="41" t="s">
        <v>1048</v>
      </c>
      <c r="I1761" s="41" t="s">
        <v>7888</v>
      </c>
      <c r="J1761" s="41"/>
      <c r="K1761" s="41"/>
    </row>
    <row r="1762" spans="1:15" hidden="1">
      <c r="A1762" s="45" t="s">
        <v>8218</v>
      </c>
      <c r="B1762" s="49" t="s">
        <v>108</v>
      </c>
      <c r="C1762" s="41" t="s">
        <v>65</v>
      </c>
      <c r="D1762" s="49" t="s">
        <v>24</v>
      </c>
      <c r="E1762" s="49"/>
      <c r="F1762" s="41" t="s">
        <v>55</v>
      </c>
      <c r="G1762" s="49" t="s">
        <v>8219</v>
      </c>
      <c r="H1762" s="41" t="s">
        <v>1048</v>
      </c>
      <c r="I1762" s="41" t="s">
        <v>8244</v>
      </c>
      <c r="J1762" s="42">
        <v>42186</v>
      </c>
      <c r="K1762" s="41"/>
    </row>
    <row r="1763" spans="1:15" hidden="1">
      <c r="A1763" s="45" t="s">
        <v>8218</v>
      </c>
      <c r="B1763" s="49" t="s">
        <v>108</v>
      </c>
      <c r="C1763" s="41" t="s">
        <v>65</v>
      </c>
      <c r="D1763" s="49" t="s">
        <v>24</v>
      </c>
      <c r="E1763" s="49"/>
      <c r="F1763" s="41" t="s">
        <v>55</v>
      </c>
      <c r="G1763" s="49" t="s">
        <v>8219</v>
      </c>
      <c r="H1763" s="41" t="s">
        <v>1048</v>
      </c>
      <c r="I1763" s="41" t="s">
        <v>7889</v>
      </c>
      <c r="J1763" s="59">
        <v>42332</v>
      </c>
      <c r="K1763" s="41"/>
    </row>
    <row r="1764" spans="1:15" hidden="1">
      <c r="A1764" s="45" t="s">
        <v>8218</v>
      </c>
      <c r="B1764" s="49" t="s">
        <v>108</v>
      </c>
      <c r="C1764" s="41" t="s">
        <v>65</v>
      </c>
      <c r="D1764" s="49" t="s">
        <v>24</v>
      </c>
      <c r="E1764" s="49"/>
      <c r="F1764" s="41" t="s">
        <v>55</v>
      </c>
      <c r="G1764" s="49" t="s">
        <v>8219</v>
      </c>
      <c r="H1764" s="41" t="s">
        <v>1048</v>
      </c>
      <c r="I1764" s="41" t="s">
        <v>7890</v>
      </c>
      <c r="J1764" s="59"/>
      <c r="K1764" s="41"/>
    </row>
    <row r="1765" spans="1:15" hidden="1">
      <c r="A1765" s="45" t="s">
        <v>8218</v>
      </c>
      <c r="B1765" s="49" t="s">
        <v>108</v>
      </c>
      <c r="C1765" s="41" t="s">
        <v>65</v>
      </c>
      <c r="D1765" s="49" t="s">
        <v>24</v>
      </c>
      <c r="E1765" s="49"/>
      <c r="F1765" s="41" t="s">
        <v>55</v>
      </c>
      <c r="G1765" s="49" t="s">
        <v>8219</v>
      </c>
      <c r="H1765" s="41" t="s">
        <v>1048</v>
      </c>
      <c r="I1765" s="41" t="s">
        <v>7891</v>
      </c>
      <c r="J1765" s="42"/>
      <c r="K1765" s="41"/>
    </row>
    <row r="1766" spans="1:15" hidden="1">
      <c r="A1766" s="45" t="s">
        <v>8218</v>
      </c>
      <c r="B1766" s="49" t="s">
        <v>108</v>
      </c>
      <c r="C1766" s="41" t="s">
        <v>65</v>
      </c>
      <c r="D1766" s="49" t="s">
        <v>24</v>
      </c>
      <c r="E1766" s="49"/>
      <c r="F1766" s="41" t="s">
        <v>55</v>
      </c>
      <c r="G1766" s="49" t="s">
        <v>8219</v>
      </c>
      <c r="H1766" s="41" t="s">
        <v>1048</v>
      </c>
      <c r="I1766" s="41" t="s">
        <v>7892</v>
      </c>
      <c r="J1766" s="42"/>
      <c r="K1766" s="41"/>
    </row>
    <row r="1767" spans="1:15" hidden="1">
      <c r="A1767" s="45" t="s">
        <v>8218</v>
      </c>
      <c r="B1767" s="49" t="s">
        <v>108</v>
      </c>
      <c r="C1767" s="41" t="s">
        <v>65</v>
      </c>
      <c r="D1767" s="49" t="s">
        <v>24</v>
      </c>
      <c r="E1767" s="49"/>
      <c r="F1767" s="41" t="s">
        <v>55</v>
      </c>
      <c r="G1767" s="49" t="s">
        <v>8219</v>
      </c>
      <c r="H1767" s="41" t="s">
        <v>1048</v>
      </c>
      <c r="I1767" s="41" t="s">
        <v>7893</v>
      </c>
      <c r="J1767" s="41"/>
      <c r="K1767" s="41"/>
    </row>
    <row r="1768" spans="1:15" hidden="1">
      <c r="A1768" s="45" t="s">
        <v>8218</v>
      </c>
      <c r="B1768" s="49" t="s">
        <v>108</v>
      </c>
      <c r="C1768" s="41" t="s">
        <v>65</v>
      </c>
      <c r="D1768" s="49" t="s">
        <v>24</v>
      </c>
      <c r="E1768" s="49"/>
      <c r="F1768" s="41" t="s">
        <v>55</v>
      </c>
      <c r="G1768" s="49" t="s">
        <v>8219</v>
      </c>
      <c r="H1768" s="41" t="s">
        <v>1048</v>
      </c>
      <c r="I1768" s="41" t="s">
        <v>7894</v>
      </c>
      <c r="J1768" s="41"/>
      <c r="K1768" s="41"/>
    </row>
    <row r="1769" spans="1:15" hidden="1">
      <c r="A1769" s="44" t="s">
        <v>8218</v>
      </c>
      <c r="B1769" s="48" t="s">
        <v>108</v>
      </c>
      <c r="C1769" s="40" t="s">
        <v>65</v>
      </c>
      <c r="D1769" s="49" t="s">
        <v>24</v>
      </c>
      <c r="F1769" s="41" t="s">
        <v>55</v>
      </c>
      <c r="G1769" s="48" t="s">
        <v>8219</v>
      </c>
      <c r="H1769" s="40" t="s">
        <v>7895</v>
      </c>
      <c r="I1769" s="40" t="s">
        <v>8245</v>
      </c>
      <c r="J1769" s="43">
        <f>J1762</f>
        <v>42186</v>
      </c>
      <c r="K1769" s="43">
        <f>J1769+30</f>
        <v>42216</v>
      </c>
      <c r="L1769" s="40" t="s">
        <v>8220</v>
      </c>
      <c r="M1769" s="48" t="s">
        <v>14</v>
      </c>
      <c r="N1769" s="40">
        <v>100</v>
      </c>
      <c r="O1769" s="39" t="s">
        <v>8263</v>
      </c>
    </row>
    <row r="1770" spans="1:15" hidden="1">
      <c r="A1770" s="44" t="s">
        <v>8218</v>
      </c>
      <c r="B1770" s="48" t="s">
        <v>108</v>
      </c>
      <c r="C1770" s="40" t="s">
        <v>65</v>
      </c>
      <c r="D1770" s="49" t="s">
        <v>24</v>
      </c>
      <c r="F1770" s="41" t="s">
        <v>55</v>
      </c>
      <c r="G1770" s="48" t="s">
        <v>8219</v>
      </c>
      <c r="H1770" s="40" t="s">
        <v>8281</v>
      </c>
      <c r="I1770" s="40" t="s">
        <v>8282</v>
      </c>
      <c r="J1770" s="43">
        <f>K1769</f>
        <v>42216</v>
      </c>
      <c r="K1770" s="43">
        <f>J1770+2</f>
        <v>42218</v>
      </c>
      <c r="L1770" s="40" t="s">
        <v>8220</v>
      </c>
      <c r="M1770" s="48" t="s">
        <v>149</v>
      </c>
      <c r="N1770" s="40">
        <v>100</v>
      </c>
      <c r="O1770" s="39"/>
    </row>
    <row r="1771" spans="1:15" hidden="1">
      <c r="A1771" s="44" t="s">
        <v>8218</v>
      </c>
      <c r="B1771" s="48" t="s">
        <v>108</v>
      </c>
      <c r="C1771" s="40" t="s">
        <v>65</v>
      </c>
      <c r="D1771" s="49" t="s">
        <v>24</v>
      </c>
      <c r="F1771" s="41" t="s">
        <v>55</v>
      </c>
      <c r="G1771" s="48" t="s">
        <v>8219</v>
      </c>
      <c r="H1771" s="65" t="s">
        <v>8261</v>
      </c>
      <c r="I1771" s="40" t="s">
        <v>8262</v>
      </c>
      <c r="J1771" s="43">
        <f>K1770</f>
        <v>42218</v>
      </c>
      <c r="K1771" s="43">
        <f>J1771</f>
        <v>42218</v>
      </c>
      <c r="L1771" s="40" t="s">
        <v>8220</v>
      </c>
      <c r="M1771" s="48" t="s">
        <v>149</v>
      </c>
      <c r="N1771" s="40">
        <v>100</v>
      </c>
      <c r="O1771" s="39"/>
    </row>
    <row r="1772" spans="1:15" hidden="1">
      <c r="A1772" s="44" t="s">
        <v>8218</v>
      </c>
      <c r="B1772" s="48" t="s">
        <v>108</v>
      </c>
      <c r="C1772" s="40" t="s">
        <v>65</v>
      </c>
      <c r="D1772" s="49" t="s">
        <v>24</v>
      </c>
      <c r="F1772" s="41" t="s">
        <v>55</v>
      </c>
      <c r="G1772" s="48" t="s">
        <v>8219</v>
      </c>
      <c r="H1772" s="40" t="s">
        <v>8264</v>
      </c>
      <c r="I1772" s="40" t="s">
        <v>8265</v>
      </c>
      <c r="J1772" s="43">
        <f>K1771</f>
        <v>42218</v>
      </c>
      <c r="K1772" s="43">
        <f>J1763-21</f>
        <v>42311</v>
      </c>
      <c r="L1772" s="40" t="s">
        <v>8220</v>
      </c>
      <c r="M1772" s="48" t="s">
        <v>14</v>
      </c>
      <c r="N1772" s="40">
        <v>100</v>
      </c>
      <c r="O1772" s="39"/>
    </row>
    <row r="1773" spans="1:15" hidden="1">
      <c r="A1773" s="44" t="s">
        <v>8218</v>
      </c>
      <c r="B1773" s="48" t="s">
        <v>108</v>
      </c>
      <c r="C1773" s="40" t="s">
        <v>65</v>
      </c>
      <c r="D1773" s="49" t="s">
        <v>24</v>
      </c>
      <c r="F1773" s="41" t="s">
        <v>55</v>
      </c>
      <c r="G1773" s="48" t="s">
        <v>8219</v>
      </c>
      <c r="H1773" s="40" t="s">
        <v>8261</v>
      </c>
      <c r="I1773" s="40" t="s">
        <v>8266</v>
      </c>
      <c r="J1773" s="43">
        <f>K1772</f>
        <v>42311</v>
      </c>
      <c r="K1773" s="43">
        <f>J1773</f>
        <v>42311</v>
      </c>
      <c r="L1773" s="40" t="s">
        <v>8220</v>
      </c>
      <c r="M1773" s="48" t="s">
        <v>14</v>
      </c>
      <c r="N1773" s="40">
        <v>100</v>
      </c>
      <c r="O1773" s="39"/>
    </row>
    <row r="1774" spans="1:15" hidden="1">
      <c r="A1774" s="44" t="s">
        <v>8218</v>
      </c>
      <c r="B1774" s="48" t="s">
        <v>108</v>
      </c>
      <c r="C1774" s="40" t="s">
        <v>65</v>
      </c>
      <c r="D1774" s="49" t="s">
        <v>24</v>
      </c>
      <c r="F1774" s="41" t="s">
        <v>55</v>
      </c>
      <c r="G1774" s="48" t="s">
        <v>8219</v>
      </c>
      <c r="H1774" s="40" t="s">
        <v>7904</v>
      </c>
      <c r="I1774" s="40" t="s">
        <v>7905</v>
      </c>
      <c r="J1774" s="43">
        <f>K1772</f>
        <v>42311</v>
      </c>
      <c r="K1774" s="43">
        <f>J1774+5</f>
        <v>42316</v>
      </c>
      <c r="L1774" s="40" t="s">
        <v>8220</v>
      </c>
      <c r="M1774" s="48" t="s">
        <v>14</v>
      </c>
      <c r="N1774" s="40">
        <v>100</v>
      </c>
      <c r="O1774" s="39"/>
    </row>
    <row r="1775" spans="1:15" hidden="1">
      <c r="A1775" s="44" t="s">
        <v>8218</v>
      </c>
      <c r="B1775" s="48" t="s">
        <v>108</v>
      </c>
      <c r="C1775" s="40" t="s">
        <v>65</v>
      </c>
      <c r="D1775" s="49" t="s">
        <v>24</v>
      </c>
      <c r="F1775" s="41" t="s">
        <v>55</v>
      </c>
      <c r="G1775" s="48" t="s">
        <v>8219</v>
      </c>
      <c r="H1775" s="40" t="s">
        <v>7904</v>
      </c>
      <c r="I1775" s="40" t="s">
        <v>7906</v>
      </c>
      <c r="J1775" s="43">
        <f>K1774</f>
        <v>42316</v>
      </c>
      <c r="K1775" s="43">
        <f>J1775+5</f>
        <v>42321</v>
      </c>
      <c r="L1775" s="40" t="s">
        <v>8220</v>
      </c>
      <c r="M1775" s="48" t="s">
        <v>14</v>
      </c>
      <c r="N1775" s="40">
        <v>100</v>
      </c>
      <c r="O1775" s="39"/>
    </row>
    <row r="1776" spans="1:15" hidden="1">
      <c r="A1776" s="44" t="s">
        <v>8218</v>
      </c>
      <c r="B1776" s="48" t="s">
        <v>108</v>
      </c>
      <c r="C1776" s="40" t="s">
        <v>65</v>
      </c>
      <c r="D1776" s="49" t="s">
        <v>24</v>
      </c>
      <c r="F1776" s="41" t="s">
        <v>55</v>
      </c>
      <c r="G1776" s="48" t="s">
        <v>8219</v>
      </c>
      <c r="H1776" s="40" t="s">
        <v>7904</v>
      </c>
      <c r="I1776" s="40" t="s">
        <v>7907</v>
      </c>
      <c r="J1776" s="43">
        <f>K1775</f>
        <v>42321</v>
      </c>
      <c r="K1776" s="43">
        <f>J1776+5</f>
        <v>42326</v>
      </c>
      <c r="L1776" s="40" t="s">
        <v>8220</v>
      </c>
      <c r="M1776" s="48" t="s">
        <v>14</v>
      </c>
      <c r="N1776" s="40">
        <v>100</v>
      </c>
    </row>
    <row r="1777" spans="1:15" hidden="1">
      <c r="A1777" s="49" t="s">
        <v>8210</v>
      </c>
      <c r="B1777" s="41" t="s">
        <v>108</v>
      </c>
      <c r="C1777" s="49" t="s">
        <v>65</v>
      </c>
      <c r="D1777" s="49" t="s">
        <v>24</v>
      </c>
      <c r="F1777" s="49" t="s">
        <v>6175</v>
      </c>
      <c r="G1777" s="49" t="s">
        <v>8221</v>
      </c>
      <c r="H1777" s="41" t="s">
        <v>1048</v>
      </c>
      <c r="I1777" s="41" t="s">
        <v>7888</v>
      </c>
      <c r="J1777" s="41"/>
      <c r="K1777" s="40"/>
    </row>
    <row r="1778" spans="1:15" hidden="1">
      <c r="A1778" s="49" t="s">
        <v>8210</v>
      </c>
      <c r="B1778" s="41" t="s">
        <v>108</v>
      </c>
      <c r="C1778" s="49" t="s">
        <v>65</v>
      </c>
      <c r="D1778" s="49" t="s">
        <v>24</v>
      </c>
      <c r="F1778" s="49" t="s">
        <v>6175</v>
      </c>
      <c r="G1778" s="49" t="s">
        <v>8221</v>
      </c>
      <c r="H1778" s="41" t="s">
        <v>1048</v>
      </c>
      <c r="I1778" s="41" t="s">
        <v>8244</v>
      </c>
      <c r="J1778" s="59">
        <v>42157</v>
      </c>
      <c r="K1778" s="40"/>
    </row>
    <row r="1779" spans="1:15" hidden="1">
      <c r="A1779" s="49" t="s">
        <v>8210</v>
      </c>
      <c r="B1779" s="41" t="s">
        <v>108</v>
      </c>
      <c r="C1779" s="49" t="s">
        <v>65</v>
      </c>
      <c r="D1779" s="49" t="s">
        <v>24</v>
      </c>
      <c r="F1779" s="49" t="s">
        <v>6175</v>
      </c>
      <c r="G1779" s="49" t="s">
        <v>8221</v>
      </c>
      <c r="H1779" s="41" t="s">
        <v>1048</v>
      </c>
      <c r="I1779" s="41" t="s">
        <v>7889</v>
      </c>
      <c r="J1779" s="59">
        <v>42200</v>
      </c>
      <c r="K1779" s="40"/>
    </row>
    <row r="1780" spans="1:15" hidden="1">
      <c r="A1780" s="49" t="s">
        <v>8210</v>
      </c>
      <c r="B1780" s="41" t="s">
        <v>108</v>
      </c>
      <c r="C1780" s="49" t="s">
        <v>65</v>
      </c>
      <c r="D1780" s="49" t="s">
        <v>24</v>
      </c>
      <c r="F1780" s="49" t="s">
        <v>6175</v>
      </c>
      <c r="G1780" s="49" t="s">
        <v>8221</v>
      </c>
      <c r="H1780" s="41" t="s">
        <v>1048</v>
      </c>
      <c r="I1780" s="41" t="s">
        <v>7890</v>
      </c>
      <c r="J1780" s="42"/>
      <c r="K1780" s="40"/>
    </row>
    <row r="1781" spans="1:15" hidden="1">
      <c r="A1781" s="49" t="s">
        <v>8210</v>
      </c>
      <c r="B1781" s="41" t="s">
        <v>108</v>
      </c>
      <c r="C1781" s="49" t="s">
        <v>65</v>
      </c>
      <c r="D1781" s="49" t="s">
        <v>24</v>
      </c>
      <c r="F1781" s="49" t="s">
        <v>6175</v>
      </c>
      <c r="G1781" s="49" t="s">
        <v>8221</v>
      </c>
      <c r="H1781" s="41" t="s">
        <v>1048</v>
      </c>
      <c r="I1781" s="41" t="s">
        <v>7891</v>
      </c>
      <c r="J1781" s="42"/>
      <c r="K1781" s="40"/>
    </row>
    <row r="1782" spans="1:15" hidden="1">
      <c r="A1782" s="49" t="s">
        <v>8210</v>
      </c>
      <c r="B1782" s="41" t="s">
        <v>108</v>
      </c>
      <c r="C1782" s="49" t="s">
        <v>65</v>
      </c>
      <c r="D1782" s="49" t="s">
        <v>24</v>
      </c>
      <c r="F1782" s="49" t="s">
        <v>6175</v>
      </c>
      <c r="G1782" s="49" t="s">
        <v>8221</v>
      </c>
      <c r="H1782" s="41" t="s">
        <v>1048</v>
      </c>
      <c r="I1782" s="41" t="s">
        <v>7892</v>
      </c>
      <c r="J1782" s="59"/>
      <c r="K1782" s="40"/>
    </row>
    <row r="1783" spans="1:15" hidden="1">
      <c r="A1783" s="49" t="s">
        <v>8210</v>
      </c>
      <c r="B1783" s="41" t="s">
        <v>108</v>
      </c>
      <c r="C1783" s="49" t="s">
        <v>65</v>
      </c>
      <c r="D1783" s="49" t="s">
        <v>24</v>
      </c>
      <c r="F1783" s="49" t="s">
        <v>6175</v>
      </c>
      <c r="G1783" s="49" t="s">
        <v>8221</v>
      </c>
      <c r="H1783" s="41" t="s">
        <v>1048</v>
      </c>
      <c r="I1783" s="41" t="s">
        <v>7893</v>
      </c>
      <c r="J1783" s="41"/>
      <c r="K1783" s="40"/>
    </row>
    <row r="1784" spans="1:15" hidden="1">
      <c r="A1784" s="49" t="s">
        <v>8210</v>
      </c>
      <c r="B1784" s="41" t="s">
        <v>108</v>
      </c>
      <c r="C1784" s="49" t="s">
        <v>65</v>
      </c>
      <c r="D1784" s="49" t="s">
        <v>24</v>
      </c>
      <c r="F1784" s="49" t="s">
        <v>6175</v>
      </c>
      <c r="G1784" s="49" t="s">
        <v>8221</v>
      </c>
      <c r="H1784" s="41" t="s">
        <v>1048</v>
      </c>
      <c r="I1784" s="41" t="s">
        <v>7894</v>
      </c>
      <c r="J1784" s="41"/>
      <c r="K1784" s="40"/>
    </row>
    <row r="1785" spans="1:15" hidden="1">
      <c r="A1785" s="48" t="s">
        <v>8210</v>
      </c>
      <c r="B1785" s="40" t="s">
        <v>108</v>
      </c>
      <c r="C1785" s="48" t="s">
        <v>65</v>
      </c>
      <c r="D1785" s="48" t="s">
        <v>24</v>
      </c>
      <c r="F1785" s="49" t="s">
        <v>6175</v>
      </c>
      <c r="G1785" s="48" t="s">
        <v>8221</v>
      </c>
      <c r="H1785" s="40" t="s">
        <v>7895</v>
      </c>
      <c r="I1785" s="40" t="s">
        <v>8245</v>
      </c>
      <c r="J1785" s="43">
        <f>J1778</f>
        <v>42157</v>
      </c>
      <c r="K1785" s="43">
        <f>J1785+10</f>
        <v>42167</v>
      </c>
      <c r="L1785" s="40" t="s">
        <v>8173</v>
      </c>
      <c r="M1785" s="48" t="s">
        <v>14</v>
      </c>
      <c r="N1785" s="40">
        <v>100</v>
      </c>
      <c r="O1785" s="39" t="s">
        <v>7917</v>
      </c>
    </row>
    <row r="1786" spans="1:15">
      <c r="A1786" s="48" t="s">
        <v>8210</v>
      </c>
      <c r="B1786" s="40" t="s">
        <v>108</v>
      </c>
      <c r="C1786" s="48" t="s">
        <v>65</v>
      </c>
      <c r="D1786" s="48" t="s">
        <v>24</v>
      </c>
      <c r="F1786" s="49" t="s">
        <v>6175</v>
      </c>
      <c r="G1786" s="48" t="s">
        <v>8221</v>
      </c>
      <c r="H1786" s="40" t="s">
        <v>7898</v>
      </c>
      <c r="I1786" s="40" t="s">
        <v>8247</v>
      </c>
      <c r="J1786" s="43">
        <f>K1785</f>
        <v>42167</v>
      </c>
      <c r="K1786" s="43">
        <f>J1786+2</f>
        <v>42169</v>
      </c>
      <c r="L1786" s="40" t="s">
        <v>8173</v>
      </c>
      <c r="M1786" s="48" t="s">
        <v>149</v>
      </c>
      <c r="N1786" s="40">
        <v>100</v>
      </c>
      <c r="O1786" s="39"/>
    </row>
    <row r="1787" spans="1:15" hidden="1">
      <c r="A1787" s="48" t="s">
        <v>8210</v>
      </c>
      <c r="B1787" s="40" t="s">
        <v>108</v>
      </c>
      <c r="C1787" s="48" t="s">
        <v>65</v>
      </c>
      <c r="D1787" s="48" t="s">
        <v>24</v>
      </c>
      <c r="F1787" s="49" t="s">
        <v>6175</v>
      </c>
      <c r="G1787" s="48" t="s">
        <v>8221</v>
      </c>
      <c r="H1787" s="40" t="s">
        <v>7901</v>
      </c>
      <c r="I1787" s="40" t="s">
        <v>7902</v>
      </c>
      <c r="J1787" s="43">
        <f>K1786</f>
        <v>42169</v>
      </c>
      <c r="K1787" s="43">
        <f>J1788</f>
        <v>-15</v>
      </c>
      <c r="L1787" s="40" t="s">
        <v>8173</v>
      </c>
      <c r="M1787" s="48" t="s">
        <v>14</v>
      </c>
      <c r="N1787" s="40">
        <v>100</v>
      </c>
      <c r="O1787" s="39"/>
    </row>
    <row r="1788" spans="1:15" hidden="1">
      <c r="A1788" s="48" t="s">
        <v>8210</v>
      </c>
      <c r="B1788" s="40" t="s">
        <v>108</v>
      </c>
      <c r="C1788" s="48" t="s">
        <v>65</v>
      </c>
      <c r="D1788" s="48" t="s">
        <v>24</v>
      </c>
      <c r="F1788" s="49" t="s">
        <v>6175</v>
      </c>
      <c r="G1788" s="48" t="s">
        <v>8221</v>
      </c>
      <c r="H1788" s="40" t="s">
        <v>7904</v>
      </c>
      <c r="I1788" s="40" t="s">
        <v>7905</v>
      </c>
      <c r="J1788" s="43">
        <f>K1788-5</f>
        <v>-15</v>
      </c>
      <c r="K1788" s="43">
        <f>J1789</f>
        <v>-10</v>
      </c>
      <c r="L1788" s="40" t="s">
        <v>8173</v>
      </c>
      <c r="M1788" s="48" t="s">
        <v>14</v>
      </c>
      <c r="N1788" s="40">
        <v>100</v>
      </c>
      <c r="O1788" s="40"/>
    </row>
    <row r="1789" spans="1:15" hidden="1">
      <c r="A1789" s="48" t="s">
        <v>8210</v>
      </c>
      <c r="B1789" s="40" t="s">
        <v>108</v>
      </c>
      <c r="C1789" s="48" t="s">
        <v>65</v>
      </c>
      <c r="D1789" s="48" t="s">
        <v>24</v>
      </c>
      <c r="F1789" s="49" t="s">
        <v>6175</v>
      </c>
      <c r="G1789" s="48" t="s">
        <v>8221</v>
      </c>
      <c r="H1789" s="40" t="s">
        <v>7904</v>
      </c>
      <c r="I1789" s="40" t="s">
        <v>8249</v>
      </c>
      <c r="J1789" s="43">
        <f>K1789-5</f>
        <v>-10</v>
      </c>
      <c r="K1789" s="43">
        <f>J1790</f>
        <v>-5</v>
      </c>
      <c r="L1789" s="40" t="s">
        <v>8173</v>
      </c>
      <c r="M1789" s="48" t="s">
        <v>14</v>
      </c>
      <c r="N1789" s="40">
        <v>100</v>
      </c>
      <c r="O1789" s="40"/>
    </row>
    <row r="1790" spans="1:15" hidden="1">
      <c r="A1790" s="48" t="s">
        <v>8210</v>
      </c>
      <c r="B1790" s="40" t="s">
        <v>108</v>
      </c>
      <c r="C1790" s="48" t="s">
        <v>65</v>
      </c>
      <c r="D1790" s="48" t="s">
        <v>24</v>
      </c>
      <c r="F1790" s="49" t="s">
        <v>6175</v>
      </c>
      <c r="G1790" s="48" t="s">
        <v>8221</v>
      </c>
      <c r="H1790" s="40" t="s">
        <v>7904</v>
      </c>
      <c r="I1790" s="40" t="s">
        <v>7907</v>
      </c>
      <c r="J1790" s="43">
        <f>K1790-5</f>
        <v>-5</v>
      </c>
      <c r="K1790" s="43">
        <f>J1791</f>
        <v>0</v>
      </c>
      <c r="L1790" s="40" t="s">
        <v>8173</v>
      </c>
      <c r="M1790" s="48" t="s">
        <v>14</v>
      </c>
      <c r="N1790" s="40">
        <v>100</v>
      </c>
      <c r="O1790" s="39"/>
    </row>
    <row r="1791" spans="1:15" hidden="1">
      <c r="A1791" s="49" t="s">
        <v>6192</v>
      </c>
      <c r="B1791" s="49" t="s">
        <v>108</v>
      </c>
      <c r="C1791" s="47" t="s">
        <v>65</v>
      </c>
      <c r="D1791" s="48" t="s">
        <v>24</v>
      </c>
      <c r="F1791" s="41" t="s">
        <v>55</v>
      </c>
      <c r="G1791" s="49" t="s">
        <v>8430</v>
      </c>
      <c r="H1791" s="41" t="s">
        <v>1048</v>
      </c>
      <c r="I1791" s="41" t="s">
        <v>7888</v>
      </c>
      <c r="J1791" s="41"/>
      <c r="K1791" s="40"/>
      <c r="L1791" s="40"/>
      <c r="M1791" s="40"/>
    </row>
    <row r="1792" spans="1:15" hidden="1">
      <c r="A1792" s="49" t="s">
        <v>6192</v>
      </c>
      <c r="B1792" s="49" t="s">
        <v>108</v>
      </c>
      <c r="C1792" s="47" t="s">
        <v>65</v>
      </c>
      <c r="D1792" s="48" t="s">
        <v>24</v>
      </c>
      <c r="F1792" s="41" t="s">
        <v>55</v>
      </c>
      <c r="G1792" s="49" t="s">
        <v>8430</v>
      </c>
      <c r="H1792" s="41" t="s">
        <v>1048</v>
      </c>
      <c r="I1792" s="41" t="s">
        <v>8244</v>
      </c>
      <c r="J1792" s="59">
        <v>42139</v>
      </c>
      <c r="K1792" s="40"/>
      <c r="L1792" s="40"/>
      <c r="M1792" s="40"/>
    </row>
    <row r="1793" spans="1:15" hidden="1">
      <c r="A1793" s="49" t="s">
        <v>6192</v>
      </c>
      <c r="B1793" s="49" t="s">
        <v>108</v>
      </c>
      <c r="C1793" s="47" t="s">
        <v>65</v>
      </c>
      <c r="D1793" s="48" t="s">
        <v>24</v>
      </c>
      <c r="F1793" s="41" t="s">
        <v>55</v>
      </c>
      <c r="G1793" s="49" t="s">
        <v>8430</v>
      </c>
      <c r="H1793" s="41" t="s">
        <v>1048</v>
      </c>
      <c r="I1793" s="41" t="s">
        <v>7889</v>
      </c>
      <c r="J1793" s="59">
        <v>42300</v>
      </c>
      <c r="K1793" s="40"/>
      <c r="L1793" s="40"/>
      <c r="M1793" s="40"/>
    </row>
    <row r="1794" spans="1:15" hidden="1">
      <c r="A1794" s="49" t="s">
        <v>6192</v>
      </c>
      <c r="B1794" s="49" t="s">
        <v>108</v>
      </c>
      <c r="C1794" s="47" t="s">
        <v>65</v>
      </c>
      <c r="D1794" s="48" t="s">
        <v>24</v>
      </c>
      <c r="F1794" s="41" t="s">
        <v>55</v>
      </c>
      <c r="G1794" s="49" t="s">
        <v>8430</v>
      </c>
      <c r="H1794" s="41" t="s">
        <v>1048</v>
      </c>
      <c r="I1794" s="41" t="s">
        <v>7890</v>
      </c>
      <c r="J1794" s="41"/>
      <c r="K1794" s="40"/>
      <c r="L1794" s="40"/>
      <c r="M1794" s="40"/>
    </row>
    <row r="1795" spans="1:15" hidden="1">
      <c r="A1795" s="49" t="s">
        <v>6192</v>
      </c>
      <c r="B1795" s="49" t="s">
        <v>108</v>
      </c>
      <c r="C1795" s="47" t="s">
        <v>65</v>
      </c>
      <c r="D1795" s="48" t="s">
        <v>24</v>
      </c>
      <c r="F1795" s="41" t="s">
        <v>55</v>
      </c>
      <c r="G1795" s="49" t="s">
        <v>8430</v>
      </c>
      <c r="H1795" s="41" t="s">
        <v>1048</v>
      </c>
      <c r="I1795" s="41" t="s">
        <v>7891</v>
      </c>
      <c r="J1795" s="42">
        <v>42320</v>
      </c>
      <c r="K1795" s="40"/>
      <c r="L1795" s="40"/>
      <c r="M1795" s="40"/>
    </row>
    <row r="1796" spans="1:15" hidden="1">
      <c r="A1796" s="49" t="s">
        <v>6192</v>
      </c>
      <c r="B1796" s="49" t="s">
        <v>108</v>
      </c>
      <c r="C1796" s="47" t="s">
        <v>65</v>
      </c>
      <c r="D1796" s="48" t="s">
        <v>24</v>
      </c>
      <c r="F1796" s="41" t="s">
        <v>55</v>
      </c>
      <c r="G1796" s="49" t="s">
        <v>8430</v>
      </c>
      <c r="H1796" s="41" t="s">
        <v>1048</v>
      </c>
      <c r="I1796" s="41" t="s">
        <v>7892</v>
      </c>
      <c r="J1796" s="59"/>
      <c r="K1796" s="40"/>
      <c r="L1796" s="40"/>
      <c r="M1796" s="40"/>
    </row>
    <row r="1797" spans="1:15" hidden="1">
      <c r="A1797" s="49" t="s">
        <v>6192</v>
      </c>
      <c r="B1797" s="49" t="s">
        <v>108</v>
      </c>
      <c r="C1797" s="47" t="s">
        <v>65</v>
      </c>
      <c r="D1797" s="48" t="s">
        <v>24</v>
      </c>
      <c r="F1797" s="41" t="s">
        <v>55</v>
      </c>
      <c r="G1797" s="49" t="s">
        <v>8430</v>
      </c>
      <c r="H1797" s="41" t="s">
        <v>1048</v>
      </c>
      <c r="I1797" s="41" t="s">
        <v>7893</v>
      </c>
      <c r="J1797" s="42"/>
      <c r="K1797" s="40"/>
      <c r="L1797" s="40"/>
      <c r="M1797" s="40"/>
    </row>
    <row r="1798" spans="1:15" hidden="1">
      <c r="A1798" s="49" t="s">
        <v>6192</v>
      </c>
      <c r="B1798" s="49" t="s">
        <v>108</v>
      </c>
      <c r="C1798" s="47" t="s">
        <v>65</v>
      </c>
      <c r="D1798" s="48" t="s">
        <v>24</v>
      </c>
      <c r="F1798" s="41" t="s">
        <v>55</v>
      </c>
      <c r="G1798" s="49" t="s">
        <v>8430</v>
      </c>
      <c r="H1798" s="41" t="s">
        <v>1048</v>
      </c>
      <c r="I1798" s="41" t="s">
        <v>7894</v>
      </c>
      <c r="J1798" s="41"/>
      <c r="K1798" s="40"/>
      <c r="L1798" s="40"/>
      <c r="M1798" s="40"/>
    </row>
    <row r="1799" spans="1:15" hidden="1">
      <c r="A1799" s="48" t="s">
        <v>6192</v>
      </c>
      <c r="B1799" s="48" t="s">
        <v>108</v>
      </c>
      <c r="C1799" s="46" t="s">
        <v>65</v>
      </c>
      <c r="D1799" s="48" t="s">
        <v>24</v>
      </c>
      <c r="F1799" s="41" t="s">
        <v>55</v>
      </c>
      <c r="G1799" s="48" t="s">
        <v>8430</v>
      </c>
      <c r="H1799" s="40" t="s">
        <v>7895</v>
      </c>
      <c r="I1799" s="40" t="s">
        <v>8245</v>
      </c>
      <c r="J1799" s="43">
        <f>J1792</f>
        <v>42139</v>
      </c>
      <c r="K1799" s="43">
        <f>J1799+30</f>
        <v>42169</v>
      </c>
      <c r="L1799" s="40" t="s">
        <v>9</v>
      </c>
      <c r="M1799" s="40" t="s">
        <v>6184</v>
      </c>
      <c r="N1799" s="40">
        <v>100</v>
      </c>
      <c r="O1799" s="56" t="s">
        <v>8263</v>
      </c>
    </row>
    <row r="1800" spans="1:15" hidden="1">
      <c r="A1800" s="48" t="s">
        <v>6192</v>
      </c>
      <c r="B1800" s="48" t="s">
        <v>108</v>
      </c>
      <c r="C1800" s="46" t="s">
        <v>65</v>
      </c>
      <c r="D1800" s="48" t="s">
        <v>24</v>
      </c>
      <c r="F1800" s="41" t="s">
        <v>55</v>
      </c>
      <c r="G1800" s="48" t="s">
        <v>8430</v>
      </c>
      <c r="H1800" s="40" t="s">
        <v>8281</v>
      </c>
      <c r="I1800" s="40" t="s">
        <v>8282</v>
      </c>
      <c r="J1800" s="43">
        <f>K1799</f>
        <v>42169</v>
      </c>
      <c r="K1800" s="43">
        <f>J1800+2</f>
        <v>42171</v>
      </c>
      <c r="L1800" s="40" t="s">
        <v>9</v>
      </c>
      <c r="M1800" s="40" t="s">
        <v>6305</v>
      </c>
      <c r="N1800" s="40">
        <v>100</v>
      </c>
    </row>
    <row r="1801" spans="1:15" hidden="1">
      <c r="A1801" s="48" t="s">
        <v>6192</v>
      </c>
      <c r="B1801" s="48" t="s">
        <v>108</v>
      </c>
      <c r="C1801" s="46" t="s">
        <v>65</v>
      </c>
      <c r="D1801" s="48" t="s">
        <v>24</v>
      </c>
      <c r="F1801" s="41" t="s">
        <v>55</v>
      </c>
      <c r="G1801" s="48" t="s">
        <v>8430</v>
      </c>
      <c r="H1801" s="65" t="s">
        <v>8261</v>
      </c>
      <c r="I1801" s="40" t="s">
        <v>8262</v>
      </c>
      <c r="J1801" s="43">
        <f>K1800</f>
        <v>42171</v>
      </c>
      <c r="K1801" s="43">
        <f>J1801</f>
        <v>42171</v>
      </c>
      <c r="L1801" s="40" t="s">
        <v>9</v>
      </c>
      <c r="M1801" s="40" t="s">
        <v>6305</v>
      </c>
      <c r="N1801" s="40">
        <v>100</v>
      </c>
    </row>
    <row r="1802" spans="1:15" hidden="1">
      <c r="A1802" s="48" t="s">
        <v>6192</v>
      </c>
      <c r="B1802" s="48" t="s">
        <v>108</v>
      </c>
      <c r="C1802" s="46" t="s">
        <v>65</v>
      </c>
      <c r="D1802" s="48" t="s">
        <v>24</v>
      </c>
      <c r="F1802" s="41" t="s">
        <v>55</v>
      </c>
      <c r="G1802" s="48" t="s">
        <v>8430</v>
      </c>
      <c r="H1802" s="40" t="s">
        <v>8264</v>
      </c>
      <c r="I1802" s="40" t="s">
        <v>8265</v>
      </c>
      <c r="J1802" s="43">
        <f>K1801</f>
        <v>42171</v>
      </c>
      <c r="K1802" s="43">
        <f>J1793-21</f>
        <v>42279</v>
      </c>
      <c r="L1802" s="40" t="s">
        <v>9</v>
      </c>
      <c r="M1802" s="40" t="s">
        <v>6184</v>
      </c>
      <c r="N1802" s="40">
        <v>100</v>
      </c>
    </row>
    <row r="1803" spans="1:15" hidden="1">
      <c r="A1803" s="48" t="s">
        <v>6192</v>
      </c>
      <c r="B1803" s="48" t="s">
        <v>108</v>
      </c>
      <c r="C1803" s="46" t="s">
        <v>65</v>
      </c>
      <c r="D1803" s="48" t="s">
        <v>24</v>
      </c>
      <c r="F1803" s="41" t="s">
        <v>55</v>
      </c>
      <c r="G1803" s="48" t="s">
        <v>8430</v>
      </c>
      <c r="H1803" s="40" t="s">
        <v>8261</v>
      </c>
      <c r="I1803" s="40" t="s">
        <v>8266</v>
      </c>
      <c r="J1803" s="43">
        <f>K1802</f>
        <v>42279</v>
      </c>
      <c r="K1803" s="43">
        <f>J1803</f>
        <v>42279</v>
      </c>
      <c r="L1803" s="40" t="s">
        <v>9</v>
      </c>
      <c r="M1803" s="40" t="s">
        <v>6305</v>
      </c>
      <c r="N1803" s="40">
        <v>100</v>
      </c>
    </row>
    <row r="1804" spans="1:15" hidden="1">
      <c r="A1804" s="48" t="s">
        <v>6192</v>
      </c>
      <c r="B1804" s="48" t="s">
        <v>108</v>
      </c>
      <c r="C1804" s="46" t="s">
        <v>65</v>
      </c>
      <c r="D1804" s="48" t="s">
        <v>24</v>
      </c>
      <c r="F1804" s="41" t="s">
        <v>55</v>
      </c>
      <c r="G1804" s="48" t="s">
        <v>8430</v>
      </c>
      <c r="H1804" s="40" t="s">
        <v>7904</v>
      </c>
      <c r="I1804" s="40" t="s">
        <v>7905</v>
      </c>
      <c r="J1804" s="43">
        <f>K1802</f>
        <v>42279</v>
      </c>
      <c r="K1804" s="43">
        <f>J1804+5</f>
        <v>42284</v>
      </c>
      <c r="L1804" s="40" t="s">
        <v>9</v>
      </c>
      <c r="M1804" s="40" t="s">
        <v>6184</v>
      </c>
      <c r="N1804" s="40">
        <v>100</v>
      </c>
    </row>
    <row r="1805" spans="1:15" hidden="1">
      <c r="A1805" s="48" t="s">
        <v>6192</v>
      </c>
      <c r="B1805" s="48" t="s">
        <v>108</v>
      </c>
      <c r="C1805" s="46" t="s">
        <v>65</v>
      </c>
      <c r="D1805" s="48" t="s">
        <v>24</v>
      </c>
      <c r="F1805" s="41" t="s">
        <v>55</v>
      </c>
      <c r="G1805" s="48" t="s">
        <v>8430</v>
      </c>
      <c r="H1805" s="40" t="s">
        <v>7904</v>
      </c>
      <c r="I1805" s="40" t="s">
        <v>7906</v>
      </c>
      <c r="J1805" s="43">
        <f>K1804</f>
        <v>42284</v>
      </c>
      <c r="K1805" s="43">
        <f>J1805+5</f>
        <v>42289</v>
      </c>
      <c r="L1805" s="40" t="s">
        <v>9</v>
      </c>
      <c r="M1805" s="40" t="s">
        <v>6184</v>
      </c>
      <c r="N1805" s="40">
        <v>100</v>
      </c>
    </row>
    <row r="1806" spans="1:15" hidden="1">
      <c r="A1806" s="48" t="s">
        <v>6192</v>
      </c>
      <c r="B1806" s="48" t="s">
        <v>108</v>
      </c>
      <c r="C1806" s="46" t="s">
        <v>65</v>
      </c>
      <c r="D1806" s="48" t="s">
        <v>24</v>
      </c>
      <c r="F1806" s="41" t="s">
        <v>55</v>
      </c>
      <c r="G1806" s="48" t="s">
        <v>8430</v>
      </c>
      <c r="H1806" s="40" t="s">
        <v>7904</v>
      </c>
      <c r="I1806" s="40" t="s">
        <v>7907</v>
      </c>
      <c r="J1806" s="43">
        <f>K1805</f>
        <v>42289</v>
      </c>
      <c r="K1806" s="43">
        <f>J1806+5</f>
        <v>42294</v>
      </c>
      <c r="L1806" s="40" t="s">
        <v>9</v>
      </c>
      <c r="M1806" s="40" t="s">
        <v>6184</v>
      </c>
      <c r="N1806" s="40">
        <v>100</v>
      </c>
    </row>
    <row r="1807" spans="1:15" hidden="1">
      <c r="A1807" s="48" t="s">
        <v>6192</v>
      </c>
      <c r="B1807" s="48" t="s">
        <v>108</v>
      </c>
      <c r="C1807" s="46" t="s">
        <v>65</v>
      </c>
      <c r="D1807" s="48" t="s">
        <v>24</v>
      </c>
      <c r="F1807" s="41" t="s">
        <v>55</v>
      </c>
      <c r="G1807" s="48" t="s">
        <v>8430</v>
      </c>
      <c r="H1807" s="40" t="s">
        <v>7904</v>
      </c>
      <c r="I1807" s="40" t="s">
        <v>8172</v>
      </c>
      <c r="J1807" s="43">
        <f>K1806</f>
        <v>42294</v>
      </c>
      <c r="K1807" s="67">
        <f>J1807+1</f>
        <v>42295</v>
      </c>
      <c r="L1807" s="40" t="s">
        <v>9</v>
      </c>
      <c r="M1807" s="40" t="s">
        <v>6184</v>
      </c>
      <c r="N1807" s="40">
        <v>100</v>
      </c>
      <c r="O1807" s="56" t="s">
        <v>17</v>
      </c>
    </row>
    <row r="1808" spans="1:15" hidden="1">
      <c r="A1808" s="41" t="s">
        <v>6367</v>
      </c>
      <c r="B1808" s="49" t="s">
        <v>8332</v>
      </c>
      <c r="C1808" s="49" t="s">
        <v>65</v>
      </c>
      <c r="D1808" s="49" t="s">
        <v>25</v>
      </c>
      <c r="E1808" s="49"/>
      <c r="F1808" s="41" t="s">
        <v>55</v>
      </c>
      <c r="G1808" s="41" t="s">
        <v>8431</v>
      </c>
      <c r="H1808" s="41" t="s">
        <v>1048</v>
      </c>
      <c r="I1808" s="41" t="s">
        <v>7888</v>
      </c>
      <c r="J1808" s="41"/>
      <c r="K1808" s="41"/>
      <c r="L1808" s="49"/>
      <c r="M1808" s="49"/>
      <c r="N1808" s="49"/>
    </row>
    <row r="1809" spans="1:15" hidden="1">
      <c r="A1809" s="41" t="s">
        <v>6367</v>
      </c>
      <c r="B1809" s="49" t="s">
        <v>8332</v>
      </c>
      <c r="C1809" s="49" t="s">
        <v>65</v>
      </c>
      <c r="D1809" s="49" t="s">
        <v>25</v>
      </c>
      <c r="E1809" s="49"/>
      <c r="F1809" s="41" t="s">
        <v>55</v>
      </c>
      <c r="G1809" s="41" t="s">
        <v>8431</v>
      </c>
      <c r="H1809" s="41" t="s">
        <v>1048</v>
      </c>
      <c r="I1809" s="41" t="s">
        <v>8244</v>
      </c>
      <c r="J1809" s="42">
        <v>42191</v>
      </c>
      <c r="K1809" s="41"/>
      <c r="L1809" s="49"/>
      <c r="M1809" s="49"/>
      <c r="N1809" s="49"/>
    </row>
    <row r="1810" spans="1:15" hidden="1">
      <c r="A1810" s="41" t="s">
        <v>6367</v>
      </c>
      <c r="B1810" s="49" t="s">
        <v>8332</v>
      </c>
      <c r="C1810" s="49" t="s">
        <v>65</v>
      </c>
      <c r="D1810" s="49" t="s">
        <v>25</v>
      </c>
      <c r="E1810" s="49"/>
      <c r="F1810" s="41" t="s">
        <v>55</v>
      </c>
      <c r="G1810" s="41" t="s">
        <v>8431</v>
      </c>
      <c r="H1810" s="41" t="s">
        <v>1048</v>
      </c>
      <c r="I1810" s="41" t="s">
        <v>7889</v>
      </c>
      <c r="J1810" s="59">
        <v>42268</v>
      </c>
      <c r="K1810" s="41"/>
      <c r="L1810" s="49"/>
      <c r="M1810" s="49"/>
      <c r="N1810" s="49"/>
    </row>
    <row r="1811" spans="1:15" hidden="1">
      <c r="A1811" s="41" t="s">
        <v>6367</v>
      </c>
      <c r="B1811" s="49" t="s">
        <v>8332</v>
      </c>
      <c r="C1811" s="49" t="s">
        <v>65</v>
      </c>
      <c r="D1811" s="49" t="s">
        <v>25</v>
      </c>
      <c r="E1811" s="49"/>
      <c r="F1811" s="41" t="s">
        <v>55</v>
      </c>
      <c r="G1811" s="41" t="s">
        <v>8431</v>
      </c>
      <c r="H1811" s="41" t="s">
        <v>1048</v>
      </c>
      <c r="I1811" s="41" t="s">
        <v>7890</v>
      </c>
      <c r="J1811" s="42"/>
      <c r="K1811" s="41"/>
      <c r="L1811" s="49"/>
      <c r="M1811" s="49"/>
      <c r="N1811" s="49"/>
    </row>
    <row r="1812" spans="1:15" hidden="1">
      <c r="A1812" s="41" t="s">
        <v>6367</v>
      </c>
      <c r="B1812" s="49" t="s">
        <v>8332</v>
      </c>
      <c r="C1812" s="49" t="s">
        <v>65</v>
      </c>
      <c r="D1812" s="49" t="s">
        <v>25</v>
      </c>
      <c r="E1812" s="49"/>
      <c r="F1812" s="41" t="s">
        <v>55</v>
      </c>
      <c r="G1812" s="41" t="s">
        <v>8431</v>
      </c>
      <c r="H1812" s="41" t="s">
        <v>1048</v>
      </c>
      <c r="I1812" s="41" t="s">
        <v>7891</v>
      </c>
      <c r="J1812" s="42"/>
      <c r="K1812" s="41"/>
      <c r="L1812" s="49"/>
      <c r="M1812" s="49"/>
      <c r="N1812" s="49"/>
    </row>
    <row r="1813" spans="1:15" hidden="1">
      <c r="A1813" s="41" t="s">
        <v>6367</v>
      </c>
      <c r="B1813" s="49" t="s">
        <v>8332</v>
      </c>
      <c r="C1813" s="49" t="s">
        <v>65</v>
      </c>
      <c r="D1813" s="49" t="s">
        <v>25</v>
      </c>
      <c r="E1813" s="49"/>
      <c r="F1813" s="41" t="s">
        <v>55</v>
      </c>
      <c r="G1813" s="41" t="s">
        <v>8431</v>
      </c>
      <c r="H1813" s="41" t="s">
        <v>1048</v>
      </c>
      <c r="I1813" s="41" t="s">
        <v>7892</v>
      </c>
      <c r="J1813" s="42">
        <v>42305</v>
      </c>
      <c r="K1813" s="41"/>
      <c r="L1813" s="49"/>
      <c r="M1813" s="49"/>
      <c r="N1813" s="49"/>
    </row>
    <row r="1814" spans="1:15" hidden="1">
      <c r="A1814" s="41" t="s">
        <v>6367</v>
      </c>
      <c r="B1814" s="49" t="s">
        <v>8332</v>
      </c>
      <c r="C1814" s="49" t="s">
        <v>65</v>
      </c>
      <c r="D1814" s="49" t="s">
        <v>25</v>
      </c>
      <c r="E1814" s="49"/>
      <c r="F1814" s="41" t="s">
        <v>55</v>
      </c>
      <c r="G1814" s="41" t="s">
        <v>8431</v>
      </c>
      <c r="H1814" s="41" t="s">
        <v>1048</v>
      </c>
      <c r="I1814" s="41" t="s">
        <v>7893</v>
      </c>
      <c r="J1814" s="41"/>
      <c r="K1814" s="41"/>
      <c r="L1814" s="49"/>
      <c r="M1814" s="49"/>
      <c r="N1814" s="49"/>
    </row>
    <row r="1815" spans="1:15" hidden="1">
      <c r="A1815" s="41" t="s">
        <v>6367</v>
      </c>
      <c r="B1815" s="49" t="s">
        <v>8332</v>
      </c>
      <c r="C1815" s="49" t="s">
        <v>65</v>
      </c>
      <c r="D1815" s="49" t="s">
        <v>25</v>
      </c>
      <c r="E1815" s="49"/>
      <c r="F1815" s="41" t="s">
        <v>55</v>
      </c>
      <c r="G1815" s="41" t="s">
        <v>8431</v>
      </c>
      <c r="H1815" s="41" t="s">
        <v>1048</v>
      </c>
      <c r="I1815" s="41" t="s">
        <v>7894</v>
      </c>
      <c r="J1815" s="41"/>
      <c r="K1815" s="41"/>
      <c r="L1815" s="49"/>
      <c r="M1815" s="49"/>
      <c r="N1815" s="49"/>
    </row>
    <row r="1816" spans="1:15" hidden="1">
      <c r="A1816" s="40" t="s">
        <v>6367</v>
      </c>
      <c r="B1816" s="48" t="s">
        <v>8332</v>
      </c>
      <c r="C1816" s="48" t="s">
        <v>65</v>
      </c>
      <c r="D1816" s="48" t="s">
        <v>25</v>
      </c>
      <c r="F1816" s="41" t="s">
        <v>55</v>
      </c>
      <c r="G1816" s="40" t="s">
        <v>8431</v>
      </c>
      <c r="H1816" s="40" t="s">
        <v>7895</v>
      </c>
      <c r="I1816" s="40" t="s">
        <v>8245</v>
      </c>
      <c r="J1816" s="43">
        <f>J1809</f>
        <v>42191</v>
      </c>
      <c r="K1816" s="43">
        <f>J1816+30</f>
        <v>42221</v>
      </c>
      <c r="L1816" s="40" t="s">
        <v>11</v>
      </c>
      <c r="M1816" s="48" t="s">
        <v>4365</v>
      </c>
      <c r="N1816" s="40">
        <v>100</v>
      </c>
    </row>
    <row r="1817" spans="1:15" hidden="1">
      <c r="A1817" s="40" t="s">
        <v>6367</v>
      </c>
      <c r="B1817" s="48" t="s">
        <v>8332</v>
      </c>
      <c r="C1817" s="48" t="s">
        <v>65</v>
      </c>
      <c r="D1817" s="48" t="s">
        <v>25</v>
      </c>
      <c r="F1817" s="41" t="s">
        <v>55</v>
      </c>
      <c r="G1817" s="40" t="s">
        <v>8431</v>
      </c>
      <c r="H1817" s="40" t="s">
        <v>8281</v>
      </c>
      <c r="I1817" s="40" t="s">
        <v>8282</v>
      </c>
      <c r="J1817" s="43">
        <f>K1816</f>
        <v>42221</v>
      </c>
      <c r="K1817" s="43">
        <f>J1817+2</f>
        <v>42223</v>
      </c>
      <c r="L1817" s="40" t="s">
        <v>11</v>
      </c>
      <c r="M1817" s="48" t="s">
        <v>4365</v>
      </c>
      <c r="N1817" s="40">
        <v>100</v>
      </c>
    </row>
    <row r="1818" spans="1:15" ht="15.6" hidden="1">
      <c r="A1818" s="40" t="s">
        <v>6367</v>
      </c>
      <c r="B1818" s="48" t="s">
        <v>8332</v>
      </c>
      <c r="C1818" s="48" t="s">
        <v>65</v>
      </c>
      <c r="D1818" s="48" t="s">
        <v>25</v>
      </c>
      <c r="F1818" s="41" t="s">
        <v>55</v>
      </c>
      <c r="G1818" s="40" t="s">
        <v>8431</v>
      </c>
      <c r="H1818" s="65" t="s">
        <v>8261</v>
      </c>
      <c r="I1818" s="40" t="s">
        <v>8262</v>
      </c>
      <c r="J1818" s="43">
        <f>K1817</f>
        <v>42223</v>
      </c>
      <c r="K1818" s="43">
        <f>J1818</f>
        <v>42223</v>
      </c>
      <c r="L1818" s="40" t="s">
        <v>11</v>
      </c>
      <c r="M1818" s="48" t="s">
        <v>128</v>
      </c>
      <c r="N1818" s="40">
        <v>100</v>
      </c>
      <c r="O1818" s="66"/>
    </row>
    <row r="1819" spans="1:15" hidden="1">
      <c r="A1819" s="40" t="s">
        <v>6367</v>
      </c>
      <c r="B1819" s="48" t="s">
        <v>8332</v>
      </c>
      <c r="C1819" s="48" t="s">
        <v>65</v>
      </c>
      <c r="D1819" s="48" t="s">
        <v>25</v>
      </c>
      <c r="F1819" s="41" t="s">
        <v>55</v>
      </c>
      <c r="G1819" s="40" t="s">
        <v>8431</v>
      </c>
      <c r="H1819" s="40" t="s">
        <v>8264</v>
      </c>
      <c r="I1819" s="40" t="s">
        <v>8265</v>
      </c>
      <c r="J1819" s="43">
        <f>K1818</f>
        <v>42223</v>
      </c>
      <c r="K1819" s="43">
        <f>J1810-21</f>
        <v>42247</v>
      </c>
      <c r="L1819" s="40" t="s">
        <v>11</v>
      </c>
      <c r="M1819" s="48" t="s">
        <v>128</v>
      </c>
      <c r="N1819" s="40">
        <v>100</v>
      </c>
    </row>
    <row r="1820" spans="1:15" hidden="1">
      <c r="A1820" s="40" t="s">
        <v>6367</v>
      </c>
      <c r="B1820" s="48" t="s">
        <v>8332</v>
      </c>
      <c r="C1820" s="48" t="s">
        <v>65</v>
      </c>
      <c r="D1820" s="48" t="s">
        <v>25</v>
      </c>
      <c r="F1820" s="41" t="s">
        <v>55</v>
      </c>
      <c r="G1820" s="40" t="s">
        <v>8431</v>
      </c>
      <c r="H1820" s="40" t="s">
        <v>8261</v>
      </c>
      <c r="I1820" s="40" t="s">
        <v>8266</v>
      </c>
      <c r="J1820" s="43">
        <f>K1819</f>
        <v>42247</v>
      </c>
      <c r="K1820" s="43">
        <f>J1820</f>
        <v>42247</v>
      </c>
      <c r="L1820" s="40" t="s">
        <v>11</v>
      </c>
      <c r="M1820" s="48" t="s">
        <v>128</v>
      </c>
      <c r="N1820" s="40">
        <v>100</v>
      </c>
    </row>
    <row r="1821" spans="1:15" hidden="1">
      <c r="A1821" s="40" t="s">
        <v>6367</v>
      </c>
      <c r="B1821" s="48" t="s">
        <v>8332</v>
      </c>
      <c r="C1821" s="48" t="s">
        <v>65</v>
      </c>
      <c r="D1821" s="48" t="s">
        <v>25</v>
      </c>
      <c r="F1821" s="41" t="s">
        <v>55</v>
      </c>
      <c r="G1821" s="40" t="s">
        <v>8431</v>
      </c>
      <c r="H1821" s="40" t="s">
        <v>7904</v>
      </c>
      <c r="I1821" s="40" t="s">
        <v>7905</v>
      </c>
      <c r="J1821" s="43">
        <f>K1819</f>
        <v>42247</v>
      </c>
      <c r="K1821" s="43">
        <f>J1821+5</f>
        <v>42252</v>
      </c>
      <c r="L1821" s="40" t="s">
        <v>11</v>
      </c>
      <c r="M1821" s="48" t="s">
        <v>128</v>
      </c>
      <c r="N1821" s="40">
        <v>100</v>
      </c>
    </row>
    <row r="1822" spans="1:15" hidden="1">
      <c r="A1822" s="40" t="s">
        <v>6367</v>
      </c>
      <c r="B1822" s="48" t="s">
        <v>8332</v>
      </c>
      <c r="C1822" s="48" t="s">
        <v>65</v>
      </c>
      <c r="D1822" s="48" t="s">
        <v>25</v>
      </c>
      <c r="F1822" s="41" t="s">
        <v>55</v>
      </c>
      <c r="G1822" s="40" t="s">
        <v>8431</v>
      </c>
      <c r="H1822" s="40" t="s">
        <v>7904</v>
      </c>
      <c r="I1822" s="40" t="s">
        <v>7906</v>
      </c>
      <c r="J1822" s="43">
        <f>K1821</f>
        <v>42252</v>
      </c>
      <c r="K1822" s="43">
        <f>J1822+5</f>
        <v>42257</v>
      </c>
      <c r="L1822" s="40" t="s">
        <v>11</v>
      </c>
      <c r="M1822" s="48" t="s">
        <v>128</v>
      </c>
      <c r="N1822" s="40">
        <v>100</v>
      </c>
    </row>
    <row r="1823" spans="1:15" hidden="1">
      <c r="A1823" s="40" t="s">
        <v>6367</v>
      </c>
      <c r="B1823" s="48" t="s">
        <v>8332</v>
      </c>
      <c r="C1823" s="48" t="s">
        <v>65</v>
      </c>
      <c r="D1823" s="48" t="s">
        <v>25</v>
      </c>
      <c r="F1823" s="41" t="s">
        <v>55</v>
      </c>
      <c r="G1823" s="40" t="s">
        <v>8431</v>
      </c>
      <c r="H1823" s="40" t="s">
        <v>7904</v>
      </c>
      <c r="I1823" s="40" t="s">
        <v>7907</v>
      </c>
      <c r="J1823" s="43">
        <f>K1822</f>
        <v>42257</v>
      </c>
      <c r="K1823" s="43">
        <f>J1823+5</f>
        <v>42262</v>
      </c>
      <c r="L1823" s="40" t="s">
        <v>11</v>
      </c>
      <c r="M1823" s="48" t="s">
        <v>128</v>
      </c>
      <c r="N1823" s="40">
        <v>100</v>
      </c>
    </row>
    <row r="1824" spans="1:15" hidden="1">
      <c r="A1824" s="40" t="s">
        <v>6367</v>
      </c>
      <c r="B1824" s="48" t="s">
        <v>8332</v>
      </c>
      <c r="C1824" s="48" t="s">
        <v>65</v>
      </c>
      <c r="D1824" s="48" t="s">
        <v>25</v>
      </c>
      <c r="F1824" s="41" t="s">
        <v>55</v>
      </c>
      <c r="G1824" s="40" t="s">
        <v>8431</v>
      </c>
      <c r="H1824" s="40" t="s">
        <v>7904</v>
      </c>
      <c r="I1824" s="40" t="s">
        <v>8172</v>
      </c>
      <c r="J1824" s="43">
        <f>K1823</f>
        <v>42262</v>
      </c>
      <c r="K1824" s="67">
        <f>J1824+1</f>
        <v>42263</v>
      </c>
      <c r="L1824" s="40" t="s">
        <v>11</v>
      </c>
      <c r="M1824" s="48" t="s">
        <v>128</v>
      </c>
      <c r="N1824" s="40">
        <v>100</v>
      </c>
      <c r="O1824" s="56" t="s">
        <v>17</v>
      </c>
    </row>
    <row r="1825" spans="1:15" hidden="1">
      <c r="A1825" s="41" t="s">
        <v>6367</v>
      </c>
      <c r="B1825" s="41" t="s">
        <v>108</v>
      </c>
      <c r="C1825" s="49" t="s">
        <v>65</v>
      </c>
      <c r="D1825" s="45" t="s">
        <v>24</v>
      </c>
      <c r="E1825" s="41"/>
      <c r="F1825" s="41" t="s">
        <v>55</v>
      </c>
      <c r="G1825" s="49" t="s">
        <v>8432</v>
      </c>
      <c r="H1825" s="41" t="s">
        <v>1048</v>
      </c>
      <c r="I1825" s="41" t="s">
        <v>7888</v>
      </c>
      <c r="J1825" s="41"/>
      <c r="K1825" s="41"/>
      <c r="L1825" s="49"/>
      <c r="M1825" s="49"/>
      <c r="N1825" s="49"/>
      <c r="O1825" s="64"/>
    </row>
    <row r="1826" spans="1:15" hidden="1">
      <c r="A1826" s="41" t="s">
        <v>6367</v>
      </c>
      <c r="B1826" s="41" t="s">
        <v>108</v>
      </c>
      <c r="C1826" s="49" t="s">
        <v>65</v>
      </c>
      <c r="D1826" s="45" t="s">
        <v>24</v>
      </c>
      <c r="E1826" s="41"/>
      <c r="F1826" s="41" t="s">
        <v>55</v>
      </c>
      <c r="G1826" s="49" t="s">
        <v>8432</v>
      </c>
      <c r="H1826" s="41" t="s">
        <v>1048</v>
      </c>
      <c r="I1826" s="41" t="s">
        <v>8244</v>
      </c>
      <c r="J1826" s="42">
        <v>42191</v>
      </c>
      <c r="K1826" s="41"/>
      <c r="L1826" s="49"/>
      <c r="M1826" s="49"/>
      <c r="N1826" s="49"/>
      <c r="O1826" s="64"/>
    </row>
    <row r="1827" spans="1:15" hidden="1">
      <c r="A1827" s="41" t="s">
        <v>6367</v>
      </c>
      <c r="B1827" s="41" t="s">
        <v>108</v>
      </c>
      <c r="C1827" s="49" t="s">
        <v>65</v>
      </c>
      <c r="D1827" s="45" t="s">
        <v>24</v>
      </c>
      <c r="E1827" s="41"/>
      <c r="F1827" s="41" t="s">
        <v>55</v>
      </c>
      <c r="G1827" s="49" t="s">
        <v>8432</v>
      </c>
      <c r="H1827" s="41" t="s">
        <v>1048</v>
      </c>
      <c r="I1827" s="41" t="s">
        <v>7889</v>
      </c>
      <c r="J1827" s="59">
        <v>42243</v>
      </c>
      <c r="K1827" s="41"/>
      <c r="L1827" s="49"/>
      <c r="M1827" s="49"/>
      <c r="N1827" s="49"/>
      <c r="O1827" s="64"/>
    </row>
    <row r="1828" spans="1:15" hidden="1">
      <c r="A1828" s="41" t="s">
        <v>6367</v>
      </c>
      <c r="B1828" s="41" t="s">
        <v>108</v>
      </c>
      <c r="C1828" s="49" t="s">
        <v>65</v>
      </c>
      <c r="D1828" s="45" t="s">
        <v>24</v>
      </c>
      <c r="E1828" s="41"/>
      <c r="F1828" s="41" t="s">
        <v>55</v>
      </c>
      <c r="G1828" s="49" t="s">
        <v>8432</v>
      </c>
      <c r="H1828" s="41" t="s">
        <v>1048</v>
      </c>
      <c r="I1828" s="41" t="s">
        <v>7890</v>
      </c>
      <c r="J1828" s="42">
        <v>42303</v>
      </c>
      <c r="K1828" s="41"/>
      <c r="L1828" s="49"/>
      <c r="M1828" s="49"/>
      <c r="N1828" s="49"/>
      <c r="O1828" s="64"/>
    </row>
    <row r="1829" spans="1:15" hidden="1">
      <c r="A1829" s="41" t="s">
        <v>6367</v>
      </c>
      <c r="B1829" s="41" t="s">
        <v>108</v>
      </c>
      <c r="C1829" s="49" t="s">
        <v>65</v>
      </c>
      <c r="D1829" s="45" t="s">
        <v>24</v>
      </c>
      <c r="E1829" s="41"/>
      <c r="F1829" s="41" t="s">
        <v>55</v>
      </c>
      <c r="G1829" s="49" t="s">
        <v>8432</v>
      </c>
      <c r="H1829" s="41" t="s">
        <v>1048</v>
      </c>
      <c r="I1829" s="41" t="s">
        <v>7891</v>
      </c>
      <c r="J1829" s="42"/>
      <c r="K1829" s="41"/>
      <c r="L1829" s="49"/>
      <c r="M1829" s="49"/>
      <c r="N1829" s="49"/>
      <c r="O1829" s="64"/>
    </row>
    <row r="1830" spans="1:15" hidden="1">
      <c r="A1830" s="41" t="s">
        <v>6367</v>
      </c>
      <c r="B1830" s="41" t="s">
        <v>108</v>
      </c>
      <c r="C1830" s="49" t="s">
        <v>65</v>
      </c>
      <c r="D1830" s="45" t="s">
        <v>24</v>
      </c>
      <c r="E1830" s="41"/>
      <c r="F1830" s="41" t="s">
        <v>55</v>
      </c>
      <c r="G1830" s="49" t="s">
        <v>8432</v>
      </c>
      <c r="H1830" s="41" t="s">
        <v>1048</v>
      </c>
      <c r="I1830" s="41" t="s">
        <v>7892</v>
      </c>
      <c r="J1830" s="42">
        <v>42305</v>
      </c>
      <c r="K1830" s="41"/>
      <c r="L1830" s="49"/>
      <c r="M1830" s="49"/>
      <c r="N1830" s="49"/>
      <c r="O1830" s="64"/>
    </row>
    <row r="1831" spans="1:15" hidden="1">
      <c r="A1831" s="41" t="s">
        <v>6367</v>
      </c>
      <c r="B1831" s="41" t="s">
        <v>108</v>
      </c>
      <c r="C1831" s="49" t="s">
        <v>65</v>
      </c>
      <c r="D1831" s="45" t="s">
        <v>24</v>
      </c>
      <c r="E1831" s="41"/>
      <c r="F1831" s="41" t="s">
        <v>55</v>
      </c>
      <c r="G1831" s="49" t="s">
        <v>8432</v>
      </c>
      <c r="H1831" s="41" t="s">
        <v>1048</v>
      </c>
      <c r="I1831" s="41" t="s">
        <v>7893</v>
      </c>
      <c r="J1831" s="41"/>
      <c r="K1831" s="41"/>
      <c r="L1831" s="49"/>
      <c r="M1831" s="49"/>
      <c r="N1831" s="49"/>
      <c r="O1831" s="64"/>
    </row>
    <row r="1832" spans="1:15" hidden="1">
      <c r="A1832" s="41" t="s">
        <v>6367</v>
      </c>
      <c r="B1832" s="41" t="s">
        <v>108</v>
      </c>
      <c r="C1832" s="49" t="s">
        <v>65</v>
      </c>
      <c r="D1832" s="45" t="s">
        <v>24</v>
      </c>
      <c r="E1832" s="41"/>
      <c r="F1832" s="41" t="s">
        <v>55</v>
      </c>
      <c r="G1832" s="49" t="s">
        <v>8432</v>
      </c>
      <c r="H1832" s="41" t="s">
        <v>1048</v>
      </c>
      <c r="I1832" s="41" t="s">
        <v>7894</v>
      </c>
      <c r="J1832" s="42"/>
      <c r="K1832" s="41"/>
      <c r="L1832" s="49"/>
      <c r="M1832" s="49"/>
      <c r="N1832" s="49"/>
      <c r="O1832" s="64"/>
    </row>
    <row r="1833" spans="1:15" hidden="1">
      <c r="A1833" s="40" t="s">
        <v>6367</v>
      </c>
      <c r="B1833" s="40" t="s">
        <v>108</v>
      </c>
      <c r="C1833" s="48" t="s">
        <v>65</v>
      </c>
      <c r="D1833" s="44" t="s">
        <v>24</v>
      </c>
      <c r="E1833" s="40"/>
      <c r="F1833" s="41" t="s">
        <v>55</v>
      </c>
      <c r="G1833" s="48" t="s">
        <v>8432</v>
      </c>
      <c r="H1833" s="40" t="s">
        <v>7895</v>
      </c>
      <c r="I1833" s="40" t="s">
        <v>8245</v>
      </c>
      <c r="J1833" s="43">
        <f>J1826</f>
        <v>42191</v>
      </c>
      <c r="K1833" s="43">
        <f>J1833+30</f>
        <v>42221</v>
      </c>
      <c r="L1833" s="40" t="s">
        <v>11</v>
      </c>
      <c r="M1833" s="48" t="s">
        <v>12</v>
      </c>
      <c r="N1833" s="40">
        <v>100</v>
      </c>
    </row>
    <row r="1834" spans="1:15" hidden="1">
      <c r="A1834" s="40" t="s">
        <v>6367</v>
      </c>
      <c r="B1834" s="40" t="s">
        <v>108</v>
      </c>
      <c r="C1834" s="48" t="s">
        <v>65</v>
      </c>
      <c r="D1834" s="44" t="s">
        <v>24</v>
      </c>
      <c r="E1834" s="40"/>
      <c r="F1834" s="41" t="s">
        <v>55</v>
      </c>
      <c r="G1834" s="48" t="s">
        <v>8432</v>
      </c>
      <c r="H1834" s="40" t="s">
        <v>8281</v>
      </c>
      <c r="I1834" s="40" t="s">
        <v>8282</v>
      </c>
      <c r="J1834" s="43">
        <f>K1833</f>
        <v>42221</v>
      </c>
      <c r="K1834" s="43">
        <f>J1834+2</f>
        <v>42223</v>
      </c>
      <c r="L1834" s="40" t="s">
        <v>11</v>
      </c>
      <c r="M1834" s="48" t="s">
        <v>12</v>
      </c>
      <c r="N1834" s="40">
        <v>100</v>
      </c>
    </row>
    <row r="1835" spans="1:15" hidden="1">
      <c r="A1835" s="40" t="s">
        <v>6367</v>
      </c>
      <c r="B1835" s="40" t="s">
        <v>108</v>
      </c>
      <c r="C1835" s="48" t="s">
        <v>65</v>
      </c>
      <c r="D1835" s="44" t="s">
        <v>24</v>
      </c>
      <c r="E1835" s="40"/>
      <c r="F1835" s="41" t="s">
        <v>55</v>
      </c>
      <c r="G1835" s="48" t="s">
        <v>8432</v>
      </c>
      <c r="H1835" s="65" t="s">
        <v>8261</v>
      </c>
      <c r="I1835" s="40" t="s">
        <v>8262</v>
      </c>
      <c r="J1835" s="43">
        <f>K1834</f>
        <v>42223</v>
      </c>
      <c r="K1835" s="43">
        <f>J1835</f>
        <v>42223</v>
      </c>
      <c r="L1835" s="40" t="s">
        <v>11</v>
      </c>
      <c r="M1835" s="48" t="s">
        <v>12</v>
      </c>
      <c r="N1835" s="40">
        <v>100</v>
      </c>
    </row>
    <row r="1836" spans="1:15" hidden="1">
      <c r="A1836" s="40" t="s">
        <v>6367</v>
      </c>
      <c r="B1836" s="40" t="s">
        <v>108</v>
      </c>
      <c r="C1836" s="48" t="s">
        <v>65</v>
      </c>
      <c r="D1836" s="44" t="s">
        <v>24</v>
      </c>
      <c r="E1836" s="40"/>
      <c r="F1836" s="41" t="s">
        <v>55</v>
      </c>
      <c r="G1836" s="48" t="s">
        <v>8432</v>
      </c>
      <c r="H1836" s="40" t="s">
        <v>8264</v>
      </c>
      <c r="I1836" s="40" t="s">
        <v>8265</v>
      </c>
      <c r="J1836" s="43">
        <f>K1835</f>
        <v>42223</v>
      </c>
      <c r="K1836" s="43">
        <f>J1827-21</f>
        <v>42222</v>
      </c>
      <c r="L1836" s="40" t="s">
        <v>11</v>
      </c>
      <c r="M1836" s="48" t="s">
        <v>12</v>
      </c>
      <c r="N1836" s="40">
        <v>100</v>
      </c>
    </row>
    <row r="1837" spans="1:15" hidden="1">
      <c r="A1837" s="40" t="s">
        <v>6367</v>
      </c>
      <c r="B1837" s="40" t="s">
        <v>108</v>
      </c>
      <c r="C1837" s="48" t="s">
        <v>65</v>
      </c>
      <c r="D1837" s="44" t="s">
        <v>24</v>
      </c>
      <c r="E1837" s="40"/>
      <c r="F1837" s="41" t="s">
        <v>55</v>
      </c>
      <c r="G1837" s="48" t="s">
        <v>8432</v>
      </c>
      <c r="H1837" s="40" t="s">
        <v>8261</v>
      </c>
      <c r="I1837" s="40" t="s">
        <v>8266</v>
      </c>
      <c r="J1837" s="43">
        <f>K1836</f>
        <v>42222</v>
      </c>
      <c r="K1837" s="43">
        <f>J1837</f>
        <v>42222</v>
      </c>
      <c r="L1837" s="40" t="s">
        <v>11</v>
      </c>
      <c r="M1837" s="48" t="s">
        <v>12</v>
      </c>
      <c r="N1837" s="40">
        <v>100</v>
      </c>
    </row>
    <row r="1838" spans="1:15" hidden="1">
      <c r="A1838" s="40" t="s">
        <v>6367</v>
      </c>
      <c r="B1838" s="40" t="s">
        <v>108</v>
      </c>
      <c r="C1838" s="48" t="s">
        <v>65</v>
      </c>
      <c r="D1838" s="44" t="s">
        <v>24</v>
      </c>
      <c r="E1838" s="40"/>
      <c r="F1838" s="41" t="s">
        <v>55</v>
      </c>
      <c r="G1838" s="48" t="s">
        <v>8432</v>
      </c>
      <c r="H1838" s="40" t="s">
        <v>7904</v>
      </c>
      <c r="I1838" s="40" t="s">
        <v>7905</v>
      </c>
      <c r="J1838" s="43">
        <f>K1836</f>
        <v>42222</v>
      </c>
      <c r="K1838" s="43">
        <f>J1838+5</f>
        <v>42227</v>
      </c>
      <c r="L1838" s="40" t="s">
        <v>11</v>
      </c>
      <c r="M1838" s="48" t="s">
        <v>12</v>
      </c>
      <c r="N1838" s="40">
        <v>100</v>
      </c>
    </row>
    <row r="1839" spans="1:15" hidden="1">
      <c r="A1839" s="40" t="s">
        <v>6367</v>
      </c>
      <c r="B1839" s="40" t="s">
        <v>108</v>
      </c>
      <c r="C1839" s="48" t="s">
        <v>65</v>
      </c>
      <c r="D1839" s="44" t="s">
        <v>24</v>
      </c>
      <c r="E1839" s="40"/>
      <c r="F1839" s="41" t="s">
        <v>55</v>
      </c>
      <c r="G1839" s="48" t="s">
        <v>8432</v>
      </c>
      <c r="H1839" s="40" t="s">
        <v>7904</v>
      </c>
      <c r="I1839" s="40" t="s">
        <v>7906</v>
      </c>
      <c r="J1839" s="43">
        <f>K1838</f>
        <v>42227</v>
      </c>
      <c r="K1839" s="43">
        <f>J1839+5</f>
        <v>42232</v>
      </c>
      <c r="L1839" s="40" t="s">
        <v>11</v>
      </c>
      <c r="M1839" s="48" t="s">
        <v>12</v>
      </c>
      <c r="N1839" s="40">
        <v>100</v>
      </c>
    </row>
    <row r="1840" spans="1:15" hidden="1">
      <c r="A1840" s="40" t="s">
        <v>6367</v>
      </c>
      <c r="B1840" s="40" t="s">
        <v>108</v>
      </c>
      <c r="C1840" s="48" t="s">
        <v>65</v>
      </c>
      <c r="D1840" s="44" t="s">
        <v>24</v>
      </c>
      <c r="F1840" s="41" t="s">
        <v>55</v>
      </c>
      <c r="G1840" s="48" t="s">
        <v>8432</v>
      </c>
      <c r="H1840" s="40" t="s">
        <v>7904</v>
      </c>
      <c r="I1840" s="40" t="s">
        <v>7907</v>
      </c>
      <c r="J1840" s="43">
        <f>K1839</f>
        <v>42232</v>
      </c>
      <c r="K1840" s="43">
        <f>J1840+5</f>
        <v>42237</v>
      </c>
      <c r="L1840" s="40" t="s">
        <v>11</v>
      </c>
      <c r="M1840" s="48" t="s">
        <v>12</v>
      </c>
      <c r="N1840" s="40">
        <v>100</v>
      </c>
    </row>
    <row r="1841" spans="1:15" hidden="1">
      <c r="A1841" s="40" t="s">
        <v>6367</v>
      </c>
      <c r="B1841" s="40" t="s">
        <v>108</v>
      </c>
      <c r="C1841" s="48" t="s">
        <v>65</v>
      </c>
      <c r="D1841" s="44" t="s">
        <v>24</v>
      </c>
      <c r="F1841" s="41" t="s">
        <v>55</v>
      </c>
      <c r="G1841" s="48" t="s">
        <v>8432</v>
      </c>
      <c r="H1841" s="40" t="s">
        <v>7904</v>
      </c>
      <c r="I1841" s="40" t="s">
        <v>8172</v>
      </c>
      <c r="J1841" s="43">
        <f>K1840</f>
        <v>42237</v>
      </c>
      <c r="K1841" s="67">
        <f>J1841+1</f>
        <v>42238</v>
      </c>
      <c r="L1841" s="40" t="s">
        <v>11</v>
      </c>
      <c r="M1841" s="48" t="s">
        <v>12</v>
      </c>
      <c r="N1841" s="40">
        <v>100</v>
      </c>
      <c r="O1841" s="56" t="s">
        <v>17</v>
      </c>
    </row>
    <row r="1842" spans="1:15" hidden="1">
      <c r="A1842" s="49" t="s">
        <v>6194</v>
      </c>
      <c r="B1842" s="41" t="s">
        <v>108</v>
      </c>
      <c r="C1842" s="49" t="s">
        <v>65</v>
      </c>
      <c r="D1842" s="49" t="s">
        <v>24</v>
      </c>
      <c r="E1842" s="49"/>
      <c r="F1842" s="49" t="s">
        <v>6175</v>
      </c>
      <c r="G1842" s="49" t="s">
        <v>8222</v>
      </c>
      <c r="H1842" s="41" t="s">
        <v>1048</v>
      </c>
      <c r="I1842" s="41" t="s">
        <v>7888</v>
      </c>
      <c r="J1842" s="41"/>
      <c r="K1842" s="40"/>
      <c r="L1842" s="40"/>
      <c r="M1842" s="40"/>
      <c r="O1842" s="40"/>
    </row>
    <row r="1843" spans="1:15" hidden="1">
      <c r="A1843" s="49" t="s">
        <v>6194</v>
      </c>
      <c r="B1843" s="41" t="s">
        <v>108</v>
      </c>
      <c r="C1843" s="49" t="s">
        <v>65</v>
      </c>
      <c r="D1843" s="49" t="s">
        <v>24</v>
      </c>
      <c r="E1843" s="49"/>
      <c r="F1843" s="49" t="s">
        <v>6175</v>
      </c>
      <c r="G1843" s="49" t="s">
        <v>8222</v>
      </c>
      <c r="H1843" s="41" t="s">
        <v>1048</v>
      </c>
      <c r="I1843" s="41" t="s">
        <v>8244</v>
      </c>
      <c r="J1843" s="42">
        <v>42206</v>
      </c>
      <c r="K1843" s="41"/>
      <c r="L1843" s="41"/>
      <c r="M1843" s="41"/>
      <c r="N1843" s="49"/>
      <c r="O1843" s="41"/>
    </row>
    <row r="1844" spans="1:15" hidden="1">
      <c r="A1844" s="49" t="s">
        <v>6194</v>
      </c>
      <c r="B1844" s="41" t="s">
        <v>108</v>
      </c>
      <c r="C1844" s="49" t="s">
        <v>65</v>
      </c>
      <c r="D1844" s="49" t="s">
        <v>24</v>
      </c>
      <c r="E1844" s="49"/>
      <c r="F1844" s="49" t="s">
        <v>6175</v>
      </c>
      <c r="G1844" s="49" t="s">
        <v>8222</v>
      </c>
      <c r="H1844" s="41" t="s">
        <v>1048</v>
      </c>
      <c r="I1844" s="41" t="s">
        <v>7889</v>
      </c>
      <c r="J1844" s="42">
        <v>42228</v>
      </c>
      <c r="K1844" s="41"/>
      <c r="L1844" s="41"/>
      <c r="M1844" s="41"/>
      <c r="N1844" s="49"/>
      <c r="O1844" s="41"/>
    </row>
    <row r="1845" spans="1:15" hidden="1">
      <c r="A1845" s="49" t="s">
        <v>6194</v>
      </c>
      <c r="B1845" s="41" t="s">
        <v>108</v>
      </c>
      <c r="C1845" s="49" t="s">
        <v>65</v>
      </c>
      <c r="D1845" s="49" t="s">
        <v>24</v>
      </c>
      <c r="E1845" s="49"/>
      <c r="F1845" s="49" t="s">
        <v>6175</v>
      </c>
      <c r="G1845" s="49" t="s">
        <v>8222</v>
      </c>
      <c r="H1845" s="41" t="s">
        <v>1048</v>
      </c>
      <c r="I1845" s="41" t="s">
        <v>7890</v>
      </c>
      <c r="J1845" s="42">
        <v>42283</v>
      </c>
      <c r="K1845" s="41"/>
      <c r="L1845" s="41"/>
      <c r="M1845" s="41"/>
      <c r="N1845" s="49"/>
      <c r="O1845" s="41"/>
    </row>
    <row r="1846" spans="1:15" hidden="1">
      <c r="A1846" s="49" t="s">
        <v>6194</v>
      </c>
      <c r="B1846" s="41" t="s">
        <v>108</v>
      </c>
      <c r="C1846" s="49" t="s">
        <v>65</v>
      </c>
      <c r="D1846" s="49" t="s">
        <v>24</v>
      </c>
      <c r="E1846" s="49"/>
      <c r="F1846" s="49" t="s">
        <v>6175</v>
      </c>
      <c r="G1846" s="49" t="s">
        <v>8222</v>
      </c>
      <c r="H1846" s="41" t="s">
        <v>1048</v>
      </c>
      <c r="I1846" s="41" t="s">
        <v>7891</v>
      </c>
      <c r="J1846" s="42">
        <v>42285</v>
      </c>
      <c r="K1846" s="41"/>
      <c r="L1846" s="41"/>
      <c r="M1846" s="41"/>
      <c r="N1846" s="49"/>
      <c r="O1846" s="41"/>
    </row>
    <row r="1847" spans="1:15" hidden="1">
      <c r="A1847" s="49" t="s">
        <v>6194</v>
      </c>
      <c r="B1847" s="41" t="s">
        <v>108</v>
      </c>
      <c r="C1847" s="49" t="s">
        <v>65</v>
      </c>
      <c r="D1847" s="49" t="s">
        <v>24</v>
      </c>
      <c r="E1847" s="49"/>
      <c r="F1847" s="49" t="s">
        <v>6175</v>
      </c>
      <c r="G1847" s="49" t="s">
        <v>8222</v>
      </c>
      <c r="H1847" s="41" t="s">
        <v>1048</v>
      </c>
      <c r="I1847" s="41" t="s">
        <v>7892</v>
      </c>
      <c r="J1847" s="42"/>
      <c r="K1847" s="41"/>
      <c r="L1847" s="41"/>
      <c r="M1847" s="41"/>
      <c r="N1847" s="49"/>
      <c r="O1847" s="41"/>
    </row>
    <row r="1848" spans="1:15" hidden="1">
      <c r="A1848" s="49" t="s">
        <v>6194</v>
      </c>
      <c r="B1848" s="41" t="s">
        <v>108</v>
      </c>
      <c r="C1848" s="49" t="s">
        <v>65</v>
      </c>
      <c r="D1848" s="49" t="s">
        <v>24</v>
      </c>
      <c r="E1848" s="49"/>
      <c r="F1848" s="49" t="s">
        <v>6175</v>
      </c>
      <c r="G1848" s="49" t="s">
        <v>8222</v>
      </c>
      <c r="H1848" s="41" t="s">
        <v>1048</v>
      </c>
      <c r="I1848" s="41" t="s">
        <v>7893</v>
      </c>
      <c r="J1848" s="41"/>
      <c r="K1848" s="41"/>
      <c r="L1848" s="41"/>
      <c r="M1848" s="41"/>
      <c r="N1848" s="49"/>
      <c r="O1848" s="41"/>
    </row>
    <row r="1849" spans="1:15" hidden="1">
      <c r="A1849" s="49" t="s">
        <v>6194</v>
      </c>
      <c r="B1849" s="41" t="s">
        <v>108</v>
      </c>
      <c r="C1849" s="49" t="s">
        <v>65</v>
      </c>
      <c r="D1849" s="49" t="s">
        <v>24</v>
      </c>
      <c r="E1849" s="49"/>
      <c r="F1849" s="49" t="s">
        <v>6175</v>
      </c>
      <c r="G1849" s="49" t="s">
        <v>8222</v>
      </c>
      <c r="H1849" s="41" t="s">
        <v>1048</v>
      </c>
      <c r="I1849" s="41" t="s">
        <v>7894</v>
      </c>
      <c r="J1849" s="41"/>
      <c r="K1849" s="41"/>
      <c r="L1849" s="41"/>
      <c r="M1849" s="41"/>
      <c r="N1849" s="49"/>
      <c r="O1849" s="41"/>
    </row>
    <row r="1850" spans="1:15" hidden="1">
      <c r="A1850" s="48" t="s">
        <v>6194</v>
      </c>
      <c r="B1850" s="40" t="s">
        <v>108</v>
      </c>
      <c r="C1850" s="48" t="s">
        <v>65</v>
      </c>
      <c r="D1850" s="48" t="s">
        <v>24</v>
      </c>
      <c r="F1850" s="49" t="s">
        <v>6175</v>
      </c>
      <c r="G1850" s="48" t="s">
        <v>8222</v>
      </c>
      <c r="H1850" s="40" t="s">
        <v>7895</v>
      </c>
      <c r="I1850" s="40" t="s">
        <v>8245</v>
      </c>
      <c r="J1850" s="43">
        <f>J1843</f>
        <v>42206</v>
      </c>
      <c r="K1850" s="43">
        <f>J1850+10</f>
        <v>42216</v>
      </c>
      <c r="L1850" s="40" t="s">
        <v>8173</v>
      </c>
      <c r="M1850" s="48" t="s">
        <v>6218</v>
      </c>
      <c r="N1850" s="40">
        <v>100</v>
      </c>
      <c r="O1850" s="40" t="s">
        <v>8263</v>
      </c>
    </row>
    <row r="1851" spans="1:15">
      <c r="A1851" s="48" t="s">
        <v>6194</v>
      </c>
      <c r="B1851" s="40" t="s">
        <v>108</v>
      </c>
      <c r="C1851" s="48" t="s">
        <v>65</v>
      </c>
      <c r="D1851" s="48" t="s">
        <v>24</v>
      </c>
      <c r="F1851" s="49" t="s">
        <v>6175</v>
      </c>
      <c r="G1851" s="48" t="s">
        <v>8222</v>
      </c>
      <c r="H1851" s="40" t="s">
        <v>7898</v>
      </c>
      <c r="I1851" s="40" t="s">
        <v>8247</v>
      </c>
      <c r="J1851" s="43">
        <f>K1850</f>
        <v>42216</v>
      </c>
      <c r="K1851" s="43">
        <f>J1851+2</f>
        <v>42218</v>
      </c>
      <c r="L1851" s="40" t="s">
        <v>8173</v>
      </c>
      <c r="M1851" s="48" t="s">
        <v>6218</v>
      </c>
      <c r="N1851" s="40">
        <v>100</v>
      </c>
      <c r="O1851" s="40" t="s">
        <v>8263</v>
      </c>
    </row>
    <row r="1852" spans="1:15" hidden="1">
      <c r="A1852" s="48" t="s">
        <v>6194</v>
      </c>
      <c r="B1852" s="40" t="s">
        <v>108</v>
      </c>
      <c r="C1852" s="48" t="s">
        <v>65</v>
      </c>
      <c r="D1852" s="48" t="s">
        <v>24</v>
      </c>
      <c r="F1852" s="49" t="s">
        <v>6175</v>
      </c>
      <c r="G1852" s="48" t="s">
        <v>8222</v>
      </c>
      <c r="H1852" s="40" t="s">
        <v>7901</v>
      </c>
      <c r="I1852" s="40" t="s">
        <v>7902</v>
      </c>
      <c r="J1852" s="43">
        <f>K1851</f>
        <v>42218</v>
      </c>
      <c r="K1852" s="43">
        <f>J1853</f>
        <v>-15</v>
      </c>
      <c r="L1852" s="40" t="s">
        <v>8173</v>
      </c>
      <c r="M1852" s="48" t="s">
        <v>6196</v>
      </c>
      <c r="N1852" s="40">
        <v>100</v>
      </c>
      <c r="O1852" s="39"/>
    </row>
    <row r="1853" spans="1:15" hidden="1">
      <c r="A1853" s="48" t="s">
        <v>6194</v>
      </c>
      <c r="B1853" s="40" t="s">
        <v>108</v>
      </c>
      <c r="C1853" s="48" t="s">
        <v>65</v>
      </c>
      <c r="D1853" s="48" t="s">
        <v>24</v>
      </c>
      <c r="F1853" s="49" t="s">
        <v>6175</v>
      </c>
      <c r="G1853" s="48" t="s">
        <v>8222</v>
      </c>
      <c r="H1853" s="40" t="s">
        <v>7904</v>
      </c>
      <c r="I1853" s="40" t="s">
        <v>7905</v>
      </c>
      <c r="J1853" s="43">
        <f>K1853-5</f>
        <v>-15</v>
      </c>
      <c r="K1853" s="43">
        <f>J1854</f>
        <v>-10</v>
      </c>
      <c r="L1853" s="40" t="s">
        <v>8173</v>
      </c>
      <c r="M1853" s="48" t="s">
        <v>6196</v>
      </c>
      <c r="N1853" s="40">
        <v>100</v>
      </c>
      <c r="O1853" s="40"/>
    </row>
    <row r="1854" spans="1:15" hidden="1">
      <c r="A1854" s="48" t="s">
        <v>6194</v>
      </c>
      <c r="B1854" s="40" t="s">
        <v>108</v>
      </c>
      <c r="C1854" s="48" t="s">
        <v>65</v>
      </c>
      <c r="D1854" s="48" t="s">
        <v>24</v>
      </c>
      <c r="F1854" s="49" t="s">
        <v>6175</v>
      </c>
      <c r="G1854" s="48" t="s">
        <v>8222</v>
      </c>
      <c r="H1854" s="40" t="s">
        <v>7904</v>
      </c>
      <c r="I1854" s="40" t="s">
        <v>8249</v>
      </c>
      <c r="J1854" s="43">
        <f>K1854-5</f>
        <v>-10</v>
      </c>
      <c r="K1854" s="43">
        <f>J1855</f>
        <v>-5</v>
      </c>
      <c r="L1854" s="40" t="s">
        <v>8173</v>
      </c>
      <c r="M1854" s="48" t="s">
        <v>6196</v>
      </c>
      <c r="N1854" s="40">
        <v>100</v>
      </c>
      <c r="O1854" s="40"/>
    </row>
    <row r="1855" spans="1:15" hidden="1">
      <c r="A1855" s="48" t="s">
        <v>6194</v>
      </c>
      <c r="B1855" s="40" t="s">
        <v>108</v>
      </c>
      <c r="C1855" s="48" t="s">
        <v>65</v>
      </c>
      <c r="D1855" s="48" t="s">
        <v>24</v>
      </c>
      <c r="F1855" s="49" t="s">
        <v>6175</v>
      </c>
      <c r="G1855" s="48" t="s">
        <v>8222</v>
      </c>
      <c r="H1855" s="40" t="s">
        <v>7904</v>
      </c>
      <c r="I1855" s="40" t="s">
        <v>7907</v>
      </c>
      <c r="J1855" s="43">
        <f>K1855-5</f>
        <v>-5</v>
      </c>
      <c r="K1855" s="43">
        <f>J1856</f>
        <v>0</v>
      </c>
      <c r="L1855" s="40" t="s">
        <v>8173</v>
      </c>
      <c r="M1855" s="48" t="s">
        <v>6196</v>
      </c>
      <c r="N1855" s="40">
        <v>100</v>
      </c>
      <c r="O1855" s="40"/>
    </row>
    <row r="1856" spans="1:15" hidden="1">
      <c r="A1856" s="49" t="s">
        <v>8368</v>
      </c>
      <c r="B1856" s="49" t="s">
        <v>65</v>
      </c>
      <c r="C1856" s="49" t="s">
        <v>65</v>
      </c>
      <c r="D1856" s="49" t="s">
        <v>25</v>
      </c>
      <c r="E1856" s="49"/>
      <c r="F1856" s="49" t="s">
        <v>6175</v>
      </c>
      <c r="G1856" s="49" t="s">
        <v>8433</v>
      </c>
      <c r="H1856" s="41" t="s">
        <v>1048</v>
      </c>
      <c r="I1856" s="41" t="s">
        <v>7888</v>
      </c>
      <c r="J1856" s="41"/>
      <c r="K1856" s="40"/>
      <c r="L1856" s="40"/>
      <c r="M1856" s="40"/>
    </row>
    <row r="1857" spans="1:15" hidden="1">
      <c r="A1857" s="49" t="s">
        <v>8368</v>
      </c>
      <c r="B1857" s="49" t="s">
        <v>65</v>
      </c>
      <c r="C1857" s="49" t="s">
        <v>65</v>
      </c>
      <c r="D1857" s="49" t="s">
        <v>25</v>
      </c>
      <c r="E1857" s="49"/>
      <c r="F1857" s="49" t="s">
        <v>6175</v>
      </c>
      <c r="G1857" s="49" t="s">
        <v>8433</v>
      </c>
      <c r="H1857" s="41" t="s">
        <v>1048</v>
      </c>
      <c r="I1857" s="41" t="s">
        <v>8244</v>
      </c>
      <c r="J1857" s="59">
        <v>41944</v>
      </c>
      <c r="K1857" s="40"/>
      <c r="L1857" s="40"/>
      <c r="M1857" s="40"/>
    </row>
    <row r="1858" spans="1:15" hidden="1">
      <c r="A1858" s="49" t="s">
        <v>8368</v>
      </c>
      <c r="B1858" s="49" t="s">
        <v>65</v>
      </c>
      <c r="C1858" s="49" t="s">
        <v>65</v>
      </c>
      <c r="D1858" s="49" t="s">
        <v>25</v>
      </c>
      <c r="E1858" s="49"/>
      <c r="F1858" s="49" t="s">
        <v>6175</v>
      </c>
      <c r="G1858" s="49" t="s">
        <v>8433</v>
      </c>
      <c r="H1858" s="41" t="s">
        <v>1048</v>
      </c>
      <c r="I1858" s="41" t="s">
        <v>7889</v>
      </c>
      <c r="J1858" s="59">
        <v>42094</v>
      </c>
      <c r="K1858" s="40"/>
      <c r="L1858" s="40"/>
      <c r="M1858" s="40"/>
    </row>
    <row r="1859" spans="1:15" hidden="1">
      <c r="A1859" s="49" t="s">
        <v>8368</v>
      </c>
      <c r="B1859" s="49" t="s">
        <v>65</v>
      </c>
      <c r="C1859" s="49" t="s">
        <v>65</v>
      </c>
      <c r="D1859" s="49" t="s">
        <v>25</v>
      </c>
      <c r="E1859" s="49"/>
      <c r="F1859" s="49" t="s">
        <v>6175</v>
      </c>
      <c r="G1859" s="49" t="s">
        <v>8433</v>
      </c>
      <c r="H1859" s="41" t="s">
        <v>1048</v>
      </c>
      <c r="I1859" s="45" t="s">
        <v>7890</v>
      </c>
      <c r="J1859" s="59">
        <v>42142</v>
      </c>
      <c r="K1859" s="40"/>
      <c r="L1859" s="40"/>
      <c r="M1859" s="40"/>
    </row>
    <row r="1860" spans="1:15" hidden="1">
      <c r="A1860" s="49" t="s">
        <v>8368</v>
      </c>
      <c r="B1860" s="49" t="s">
        <v>65</v>
      </c>
      <c r="C1860" s="49" t="s">
        <v>65</v>
      </c>
      <c r="D1860" s="49" t="s">
        <v>25</v>
      </c>
      <c r="E1860" s="49"/>
      <c r="F1860" s="49" t="s">
        <v>6175</v>
      </c>
      <c r="G1860" s="49" t="s">
        <v>8433</v>
      </c>
      <c r="H1860" s="41" t="s">
        <v>1048</v>
      </c>
      <c r="I1860" s="41" t="s">
        <v>7891</v>
      </c>
      <c r="J1860" s="42"/>
      <c r="K1860" s="40"/>
      <c r="L1860" s="40"/>
      <c r="M1860" s="40"/>
    </row>
    <row r="1861" spans="1:15" hidden="1">
      <c r="A1861" s="49" t="s">
        <v>8368</v>
      </c>
      <c r="B1861" s="49" t="s">
        <v>65</v>
      </c>
      <c r="C1861" s="49" t="s">
        <v>65</v>
      </c>
      <c r="D1861" s="49" t="s">
        <v>25</v>
      </c>
      <c r="E1861" s="49"/>
      <c r="F1861" s="49" t="s">
        <v>6175</v>
      </c>
      <c r="G1861" s="49" t="s">
        <v>8433</v>
      </c>
      <c r="H1861" s="41" t="s">
        <v>1048</v>
      </c>
      <c r="I1861" s="41" t="s">
        <v>7892</v>
      </c>
      <c r="J1861" s="42">
        <v>42170</v>
      </c>
      <c r="K1861" s="40"/>
      <c r="L1861" s="40"/>
      <c r="M1861" s="40"/>
    </row>
    <row r="1862" spans="1:15" hidden="1">
      <c r="A1862" s="49" t="s">
        <v>8368</v>
      </c>
      <c r="B1862" s="49" t="s">
        <v>65</v>
      </c>
      <c r="C1862" s="49" t="s">
        <v>65</v>
      </c>
      <c r="D1862" s="49" t="s">
        <v>25</v>
      </c>
      <c r="E1862" s="49"/>
      <c r="F1862" s="49" t="s">
        <v>6175</v>
      </c>
      <c r="G1862" s="49" t="s">
        <v>8433</v>
      </c>
      <c r="H1862" s="41" t="s">
        <v>1048</v>
      </c>
      <c r="I1862" s="41" t="s">
        <v>7893</v>
      </c>
      <c r="J1862" s="41"/>
      <c r="K1862" s="40"/>
      <c r="L1862" s="40"/>
      <c r="M1862" s="40"/>
    </row>
    <row r="1863" spans="1:15" hidden="1">
      <c r="A1863" s="49" t="s">
        <v>8368</v>
      </c>
      <c r="B1863" s="49" t="s">
        <v>65</v>
      </c>
      <c r="C1863" s="49" t="s">
        <v>65</v>
      </c>
      <c r="D1863" s="49" t="s">
        <v>25</v>
      </c>
      <c r="E1863" s="49"/>
      <c r="F1863" s="49" t="s">
        <v>6175</v>
      </c>
      <c r="G1863" s="49" t="s">
        <v>8433</v>
      </c>
      <c r="H1863" s="41" t="s">
        <v>1048</v>
      </c>
      <c r="I1863" s="41" t="s">
        <v>7894</v>
      </c>
      <c r="J1863" s="41"/>
      <c r="K1863" s="40"/>
      <c r="L1863" s="40"/>
      <c r="M1863" s="40"/>
    </row>
    <row r="1864" spans="1:15" hidden="1">
      <c r="A1864" s="48" t="s">
        <v>8368</v>
      </c>
      <c r="B1864" s="48" t="s">
        <v>65</v>
      </c>
      <c r="C1864" s="48" t="s">
        <v>65</v>
      </c>
      <c r="D1864" s="49" t="s">
        <v>25</v>
      </c>
      <c r="F1864" s="49" t="s">
        <v>6175</v>
      </c>
      <c r="G1864" s="48" t="s">
        <v>8433</v>
      </c>
      <c r="H1864" s="40" t="s">
        <v>7895</v>
      </c>
      <c r="I1864" s="40" t="s">
        <v>8245</v>
      </c>
      <c r="J1864" s="43">
        <f>J1857</f>
        <v>41944</v>
      </c>
      <c r="K1864" s="43">
        <f>J1864+10</f>
        <v>41954</v>
      </c>
      <c r="L1864" s="40" t="s">
        <v>9</v>
      </c>
      <c r="M1864" s="48" t="s">
        <v>6267</v>
      </c>
      <c r="N1864" s="40">
        <v>100</v>
      </c>
    </row>
    <row r="1865" spans="1:15">
      <c r="A1865" s="48" t="s">
        <v>8368</v>
      </c>
      <c r="B1865" s="48" t="s">
        <v>65</v>
      </c>
      <c r="C1865" s="48" t="s">
        <v>65</v>
      </c>
      <c r="D1865" s="49" t="s">
        <v>25</v>
      </c>
      <c r="F1865" s="49" t="s">
        <v>6175</v>
      </c>
      <c r="G1865" s="48" t="s">
        <v>8433</v>
      </c>
      <c r="H1865" s="40" t="s">
        <v>7898</v>
      </c>
      <c r="I1865" s="40" t="s">
        <v>8247</v>
      </c>
      <c r="J1865" s="43">
        <f>K1864</f>
        <v>41954</v>
      </c>
      <c r="K1865" s="43">
        <f>J1865+2</f>
        <v>41956</v>
      </c>
      <c r="L1865" s="40" t="s">
        <v>9</v>
      </c>
      <c r="M1865" s="48" t="s">
        <v>94</v>
      </c>
      <c r="N1865" s="40">
        <v>100</v>
      </c>
    </row>
    <row r="1866" spans="1:15" hidden="1">
      <c r="A1866" s="48" t="s">
        <v>8368</v>
      </c>
      <c r="B1866" s="48" t="s">
        <v>65</v>
      </c>
      <c r="C1866" s="48" t="s">
        <v>65</v>
      </c>
      <c r="D1866" s="49" t="s">
        <v>25</v>
      </c>
      <c r="F1866" s="49" t="s">
        <v>6175</v>
      </c>
      <c r="G1866" s="48" t="s">
        <v>8433</v>
      </c>
      <c r="H1866" s="40" t="s">
        <v>7901</v>
      </c>
      <c r="I1866" s="40" t="s">
        <v>7902</v>
      </c>
      <c r="J1866" s="43">
        <f>K1865</f>
        <v>41956</v>
      </c>
      <c r="K1866" s="43">
        <f>J1867</f>
        <v>42078</v>
      </c>
      <c r="L1866" s="40" t="s">
        <v>9</v>
      </c>
      <c r="M1866" s="48" t="s">
        <v>6267</v>
      </c>
      <c r="N1866" s="40">
        <v>100</v>
      </c>
    </row>
    <row r="1867" spans="1:15" hidden="1">
      <c r="A1867" s="48" t="s">
        <v>8368</v>
      </c>
      <c r="B1867" s="48" t="s">
        <v>65</v>
      </c>
      <c r="C1867" s="48" t="s">
        <v>65</v>
      </c>
      <c r="D1867" s="49" t="s">
        <v>25</v>
      </c>
      <c r="F1867" s="49" t="s">
        <v>6175</v>
      </c>
      <c r="G1867" s="48" t="s">
        <v>8433</v>
      </c>
      <c r="H1867" s="40" t="s">
        <v>7904</v>
      </c>
      <c r="I1867" s="40" t="s">
        <v>7905</v>
      </c>
      <c r="J1867" s="43">
        <f>K1867-5</f>
        <v>42078</v>
      </c>
      <c r="K1867" s="43">
        <f>J1868</f>
        <v>42083</v>
      </c>
      <c r="L1867" s="40" t="s">
        <v>9</v>
      </c>
      <c r="M1867" s="48" t="s">
        <v>6267</v>
      </c>
      <c r="N1867" s="40">
        <v>100</v>
      </c>
    </row>
    <row r="1868" spans="1:15" hidden="1">
      <c r="A1868" s="48" t="s">
        <v>8368</v>
      </c>
      <c r="B1868" s="48" t="s">
        <v>65</v>
      </c>
      <c r="C1868" s="48" t="s">
        <v>65</v>
      </c>
      <c r="D1868" s="49" t="s">
        <v>25</v>
      </c>
      <c r="F1868" s="49" t="s">
        <v>6175</v>
      </c>
      <c r="G1868" s="48" t="s">
        <v>8433</v>
      </c>
      <c r="H1868" s="40" t="s">
        <v>7904</v>
      </c>
      <c r="I1868" s="40" t="s">
        <v>8249</v>
      </c>
      <c r="J1868" s="43">
        <f>K1868-5</f>
        <v>42083</v>
      </c>
      <c r="K1868" s="43">
        <f>J1869</f>
        <v>42088</v>
      </c>
      <c r="L1868" s="40" t="s">
        <v>9</v>
      </c>
      <c r="M1868" s="48" t="s">
        <v>6267</v>
      </c>
      <c r="N1868" s="40">
        <v>100</v>
      </c>
    </row>
    <row r="1869" spans="1:15" hidden="1">
      <c r="A1869" s="48" t="s">
        <v>8368</v>
      </c>
      <c r="B1869" s="48" t="s">
        <v>65</v>
      </c>
      <c r="C1869" s="48" t="s">
        <v>65</v>
      </c>
      <c r="D1869" s="49" t="s">
        <v>25</v>
      </c>
      <c r="F1869" s="49" t="s">
        <v>6175</v>
      </c>
      <c r="G1869" s="48" t="s">
        <v>8433</v>
      </c>
      <c r="H1869" s="40" t="s">
        <v>7904</v>
      </c>
      <c r="I1869" s="40" t="s">
        <v>7907</v>
      </c>
      <c r="J1869" s="43">
        <f>K1869-5</f>
        <v>42088</v>
      </c>
      <c r="K1869" s="43">
        <f>J1870</f>
        <v>42093</v>
      </c>
      <c r="L1869" s="40" t="s">
        <v>9</v>
      </c>
      <c r="M1869" s="48" t="s">
        <v>6267</v>
      </c>
      <c r="N1869" s="40">
        <v>100</v>
      </c>
    </row>
    <row r="1870" spans="1:15" hidden="1">
      <c r="A1870" s="48" t="s">
        <v>8368</v>
      </c>
      <c r="B1870" s="48" t="s">
        <v>65</v>
      </c>
      <c r="C1870" s="48" t="s">
        <v>65</v>
      </c>
      <c r="D1870" s="49" t="s">
        <v>25</v>
      </c>
      <c r="F1870" s="49" t="s">
        <v>6175</v>
      </c>
      <c r="G1870" s="48" t="s">
        <v>8433</v>
      </c>
      <c r="H1870" s="40" t="s">
        <v>7904</v>
      </c>
      <c r="I1870" s="40" t="s">
        <v>8172</v>
      </c>
      <c r="J1870" s="43">
        <f>K1870-1</f>
        <v>42093</v>
      </c>
      <c r="K1870" s="43">
        <f>J1858</f>
        <v>42094</v>
      </c>
      <c r="L1870" s="40" t="s">
        <v>9</v>
      </c>
      <c r="M1870" s="48" t="s">
        <v>6267</v>
      </c>
      <c r="N1870" s="40">
        <v>100</v>
      </c>
      <c r="O1870" s="56" t="s">
        <v>17</v>
      </c>
    </row>
    <row r="1871" spans="1:15" hidden="1">
      <c r="A1871" s="71" t="s">
        <v>6179</v>
      </c>
      <c r="B1871" s="41" t="s">
        <v>108</v>
      </c>
      <c r="C1871" s="49" t="s">
        <v>65</v>
      </c>
      <c r="D1871" s="49" t="s">
        <v>24</v>
      </c>
      <c r="F1871" s="49" t="s">
        <v>6175</v>
      </c>
      <c r="G1871" s="49" t="s">
        <v>8434</v>
      </c>
      <c r="H1871" s="41" t="s">
        <v>1048</v>
      </c>
      <c r="I1871" s="41" t="s">
        <v>7888</v>
      </c>
      <c r="J1871" s="41"/>
      <c r="K1871" s="41"/>
      <c r="L1871" s="49"/>
      <c r="M1871" s="49"/>
      <c r="N1871" s="49"/>
      <c r="O1871" s="64"/>
    </row>
    <row r="1872" spans="1:15" hidden="1">
      <c r="A1872" s="71" t="s">
        <v>6179</v>
      </c>
      <c r="B1872" s="41" t="s">
        <v>108</v>
      </c>
      <c r="C1872" s="49" t="s">
        <v>65</v>
      </c>
      <c r="D1872" s="49" t="s">
        <v>24</v>
      </c>
      <c r="F1872" s="49" t="s">
        <v>6175</v>
      </c>
      <c r="G1872" s="49" t="s">
        <v>8434</v>
      </c>
      <c r="H1872" s="41" t="s">
        <v>1048</v>
      </c>
      <c r="I1872" s="41" t="s">
        <v>8244</v>
      </c>
      <c r="J1872" s="42">
        <v>42093</v>
      </c>
      <c r="K1872" s="41"/>
      <c r="L1872" s="49"/>
      <c r="M1872" s="49"/>
      <c r="N1872" s="49"/>
      <c r="O1872" s="64"/>
    </row>
    <row r="1873" spans="1:15" hidden="1">
      <c r="A1873" s="71" t="s">
        <v>6179</v>
      </c>
      <c r="B1873" s="41" t="s">
        <v>108</v>
      </c>
      <c r="C1873" s="49" t="s">
        <v>65</v>
      </c>
      <c r="D1873" s="49" t="s">
        <v>24</v>
      </c>
      <c r="F1873" s="49" t="s">
        <v>6175</v>
      </c>
      <c r="G1873" s="49" t="s">
        <v>8434</v>
      </c>
      <c r="H1873" s="41" t="s">
        <v>1048</v>
      </c>
      <c r="I1873" s="41" t="s">
        <v>7889</v>
      </c>
      <c r="J1873" s="42">
        <v>42202</v>
      </c>
      <c r="K1873" s="41"/>
      <c r="L1873" s="49"/>
      <c r="M1873" s="49"/>
      <c r="N1873" s="49"/>
      <c r="O1873" s="64"/>
    </row>
    <row r="1874" spans="1:15" hidden="1">
      <c r="A1874" s="71" t="s">
        <v>6179</v>
      </c>
      <c r="B1874" s="41" t="s">
        <v>108</v>
      </c>
      <c r="C1874" s="49" t="s">
        <v>65</v>
      </c>
      <c r="D1874" s="49" t="s">
        <v>24</v>
      </c>
      <c r="F1874" s="49" t="s">
        <v>6175</v>
      </c>
      <c r="G1874" s="49" t="s">
        <v>8434</v>
      </c>
      <c r="H1874" s="41" t="s">
        <v>1048</v>
      </c>
      <c r="I1874" s="41" t="s">
        <v>7890</v>
      </c>
      <c r="J1874" s="42">
        <v>42233</v>
      </c>
      <c r="K1874" s="41"/>
      <c r="L1874" s="49"/>
      <c r="M1874" s="49"/>
      <c r="N1874" s="49"/>
      <c r="O1874" s="64"/>
    </row>
    <row r="1875" spans="1:15" hidden="1">
      <c r="A1875" s="71" t="s">
        <v>6179</v>
      </c>
      <c r="B1875" s="41" t="s">
        <v>108</v>
      </c>
      <c r="C1875" s="49" t="s">
        <v>65</v>
      </c>
      <c r="D1875" s="49" t="s">
        <v>24</v>
      </c>
      <c r="F1875" s="49" t="s">
        <v>6175</v>
      </c>
      <c r="G1875" s="49" t="s">
        <v>8434</v>
      </c>
      <c r="H1875" s="41" t="s">
        <v>1048</v>
      </c>
      <c r="I1875" s="41" t="s">
        <v>7891</v>
      </c>
      <c r="J1875" s="42">
        <v>42249</v>
      </c>
      <c r="K1875" s="41"/>
      <c r="L1875" s="49"/>
      <c r="M1875" s="49"/>
      <c r="N1875" s="49"/>
      <c r="O1875" s="64"/>
    </row>
    <row r="1876" spans="1:15" hidden="1">
      <c r="A1876" s="71" t="s">
        <v>6179</v>
      </c>
      <c r="B1876" s="41" t="s">
        <v>108</v>
      </c>
      <c r="C1876" s="49" t="s">
        <v>65</v>
      </c>
      <c r="D1876" s="49" t="s">
        <v>24</v>
      </c>
      <c r="F1876" s="49" t="s">
        <v>6175</v>
      </c>
      <c r="G1876" s="49" t="s">
        <v>8434</v>
      </c>
      <c r="H1876" s="41" t="s">
        <v>1048</v>
      </c>
      <c r="I1876" s="41" t="s">
        <v>7892</v>
      </c>
      <c r="J1876" s="41"/>
      <c r="K1876" s="41"/>
      <c r="L1876" s="49"/>
      <c r="M1876" s="49"/>
      <c r="N1876" s="49"/>
      <c r="O1876" s="64"/>
    </row>
    <row r="1877" spans="1:15" hidden="1">
      <c r="A1877" s="71" t="s">
        <v>6179</v>
      </c>
      <c r="B1877" s="41" t="s">
        <v>108</v>
      </c>
      <c r="C1877" s="49" t="s">
        <v>65</v>
      </c>
      <c r="D1877" s="49" t="s">
        <v>24</v>
      </c>
      <c r="F1877" s="49" t="s">
        <v>6175</v>
      </c>
      <c r="G1877" s="49" t="s">
        <v>8434</v>
      </c>
      <c r="H1877" s="41" t="s">
        <v>1048</v>
      </c>
      <c r="I1877" s="41" t="s">
        <v>7893</v>
      </c>
      <c r="J1877" s="41"/>
      <c r="K1877" s="41"/>
      <c r="L1877" s="49"/>
      <c r="M1877" s="49"/>
      <c r="N1877" s="49"/>
      <c r="O1877" s="64"/>
    </row>
    <row r="1878" spans="1:15" hidden="1">
      <c r="A1878" s="71" t="s">
        <v>6179</v>
      </c>
      <c r="B1878" s="41" t="s">
        <v>108</v>
      </c>
      <c r="C1878" s="49" t="s">
        <v>65</v>
      </c>
      <c r="D1878" s="49" t="s">
        <v>24</v>
      </c>
      <c r="F1878" s="49" t="s">
        <v>6175</v>
      </c>
      <c r="G1878" s="49" t="s">
        <v>8434</v>
      </c>
      <c r="H1878" s="41" t="s">
        <v>1048</v>
      </c>
      <c r="I1878" s="41" t="s">
        <v>7894</v>
      </c>
      <c r="J1878" s="41"/>
      <c r="K1878" s="41"/>
      <c r="L1878" s="49"/>
      <c r="M1878" s="49"/>
      <c r="N1878" s="49"/>
      <c r="O1878" s="64"/>
    </row>
    <row r="1879" spans="1:15" hidden="1">
      <c r="A1879" s="70" t="s">
        <v>6179</v>
      </c>
      <c r="B1879" s="40" t="s">
        <v>108</v>
      </c>
      <c r="C1879" s="48" t="s">
        <v>65</v>
      </c>
      <c r="D1879" s="48" t="s">
        <v>24</v>
      </c>
      <c r="F1879" s="49" t="s">
        <v>6175</v>
      </c>
      <c r="G1879" s="48" t="s">
        <v>8434</v>
      </c>
      <c r="H1879" s="40" t="s">
        <v>7895</v>
      </c>
      <c r="I1879" s="40" t="s">
        <v>8245</v>
      </c>
      <c r="J1879" s="43">
        <f>J1872</f>
        <v>42093</v>
      </c>
      <c r="K1879" s="43">
        <f>J1879+10</f>
        <v>42103</v>
      </c>
      <c r="L1879" s="48" t="s">
        <v>9</v>
      </c>
      <c r="M1879" s="48" t="s">
        <v>6184</v>
      </c>
      <c r="N1879" s="40">
        <v>100</v>
      </c>
      <c r="O1879" s="56" t="s">
        <v>8263</v>
      </c>
    </row>
    <row r="1880" spans="1:15">
      <c r="A1880" s="70" t="s">
        <v>6179</v>
      </c>
      <c r="B1880" s="40" t="s">
        <v>108</v>
      </c>
      <c r="C1880" s="48" t="s">
        <v>65</v>
      </c>
      <c r="D1880" s="48" t="s">
        <v>24</v>
      </c>
      <c r="F1880" s="49" t="s">
        <v>6175</v>
      </c>
      <c r="G1880" s="48" t="s">
        <v>8434</v>
      </c>
      <c r="H1880" s="40" t="s">
        <v>7898</v>
      </c>
      <c r="I1880" s="40" t="s">
        <v>8247</v>
      </c>
      <c r="J1880" s="43">
        <f>K1879</f>
        <v>42103</v>
      </c>
      <c r="K1880" s="43">
        <f>J1880+2</f>
        <v>42105</v>
      </c>
      <c r="L1880" s="48" t="s">
        <v>9</v>
      </c>
      <c r="M1880" s="48" t="s">
        <v>6305</v>
      </c>
      <c r="N1880" s="40">
        <v>100</v>
      </c>
    </row>
    <row r="1881" spans="1:15" hidden="1">
      <c r="A1881" s="70" t="s">
        <v>6179</v>
      </c>
      <c r="B1881" s="40" t="s">
        <v>108</v>
      </c>
      <c r="C1881" s="48" t="s">
        <v>65</v>
      </c>
      <c r="D1881" s="48" t="s">
        <v>24</v>
      </c>
      <c r="F1881" s="49" t="s">
        <v>6175</v>
      </c>
      <c r="G1881" s="48" t="s">
        <v>8434</v>
      </c>
      <c r="H1881" s="40" t="s">
        <v>7901</v>
      </c>
      <c r="I1881" s="40" t="s">
        <v>7902</v>
      </c>
      <c r="J1881" s="43">
        <f>K1880</f>
        <v>42105</v>
      </c>
      <c r="K1881" s="43">
        <f>J1882</f>
        <v>42186</v>
      </c>
      <c r="L1881" s="48" t="s">
        <v>9</v>
      </c>
      <c r="M1881" s="48" t="s">
        <v>6184</v>
      </c>
      <c r="N1881" s="40">
        <v>100</v>
      </c>
    </row>
    <row r="1882" spans="1:15" hidden="1">
      <c r="A1882" s="70" t="s">
        <v>6179</v>
      </c>
      <c r="B1882" s="40" t="s">
        <v>108</v>
      </c>
      <c r="C1882" s="48" t="s">
        <v>65</v>
      </c>
      <c r="D1882" s="48" t="s">
        <v>24</v>
      </c>
      <c r="F1882" s="49" t="s">
        <v>6175</v>
      </c>
      <c r="G1882" s="48" t="s">
        <v>8434</v>
      </c>
      <c r="H1882" s="40" t="s">
        <v>7904</v>
      </c>
      <c r="I1882" s="40" t="s">
        <v>7905</v>
      </c>
      <c r="J1882" s="43">
        <f>K1882-5</f>
        <v>42186</v>
      </c>
      <c r="K1882" s="43">
        <f>J1883</f>
        <v>42191</v>
      </c>
      <c r="L1882" s="48" t="s">
        <v>9</v>
      </c>
      <c r="M1882" s="48" t="s">
        <v>6184</v>
      </c>
      <c r="N1882" s="40">
        <v>100</v>
      </c>
    </row>
    <row r="1883" spans="1:15" hidden="1">
      <c r="A1883" s="70" t="s">
        <v>6179</v>
      </c>
      <c r="B1883" s="40" t="s">
        <v>108</v>
      </c>
      <c r="C1883" s="48" t="s">
        <v>65</v>
      </c>
      <c r="D1883" s="48" t="s">
        <v>24</v>
      </c>
      <c r="F1883" s="49" t="s">
        <v>6175</v>
      </c>
      <c r="G1883" s="48" t="s">
        <v>8434</v>
      </c>
      <c r="H1883" s="40" t="s">
        <v>7904</v>
      </c>
      <c r="I1883" s="40" t="s">
        <v>8249</v>
      </c>
      <c r="J1883" s="43">
        <f>K1883-5</f>
        <v>42191</v>
      </c>
      <c r="K1883" s="43">
        <f>J1884</f>
        <v>42196</v>
      </c>
      <c r="L1883" s="48" t="s">
        <v>9</v>
      </c>
      <c r="M1883" s="48" t="s">
        <v>6184</v>
      </c>
      <c r="N1883" s="40">
        <v>100</v>
      </c>
    </row>
    <row r="1884" spans="1:15" hidden="1">
      <c r="A1884" s="70" t="s">
        <v>6179</v>
      </c>
      <c r="B1884" s="40" t="s">
        <v>108</v>
      </c>
      <c r="C1884" s="48" t="s">
        <v>65</v>
      </c>
      <c r="D1884" s="48" t="s">
        <v>24</v>
      </c>
      <c r="F1884" s="49" t="s">
        <v>6175</v>
      </c>
      <c r="G1884" s="48" t="s">
        <v>8434</v>
      </c>
      <c r="H1884" s="40" t="s">
        <v>7904</v>
      </c>
      <c r="I1884" s="40" t="s">
        <v>7907</v>
      </c>
      <c r="J1884" s="43">
        <f>K1884-5</f>
        <v>42196</v>
      </c>
      <c r="K1884" s="43">
        <f>J1885</f>
        <v>42201</v>
      </c>
      <c r="L1884" s="48" t="s">
        <v>9</v>
      </c>
      <c r="M1884" s="48" t="s">
        <v>6184</v>
      </c>
      <c r="N1884" s="40">
        <v>100</v>
      </c>
    </row>
    <row r="1885" spans="1:15" hidden="1">
      <c r="A1885" s="70" t="s">
        <v>6179</v>
      </c>
      <c r="B1885" s="40" t="s">
        <v>108</v>
      </c>
      <c r="C1885" s="48" t="s">
        <v>65</v>
      </c>
      <c r="D1885" s="48" t="s">
        <v>24</v>
      </c>
      <c r="F1885" s="49" t="s">
        <v>6175</v>
      </c>
      <c r="G1885" s="48" t="s">
        <v>8434</v>
      </c>
      <c r="H1885" s="40" t="s">
        <v>7904</v>
      </c>
      <c r="I1885" s="40" t="s">
        <v>8172</v>
      </c>
      <c r="J1885" s="43">
        <f>K1885-1</f>
        <v>42201</v>
      </c>
      <c r="K1885" s="43">
        <f>J1873</f>
        <v>42202</v>
      </c>
      <c r="L1885" s="48" t="s">
        <v>9</v>
      </c>
      <c r="M1885" s="48" t="s">
        <v>6184</v>
      </c>
      <c r="N1885" s="40">
        <v>100</v>
      </c>
      <c r="O1885" s="56" t="s">
        <v>17</v>
      </c>
    </row>
    <row r="1886" spans="1:15" hidden="1">
      <c r="A1886" s="47" t="s">
        <v>8435</v>
      </c>
      <c r="B1886" s="47" t="s">
        <v>65</v>
      </c>
      <c r="C1886" s="47" t="s">
        <v>65</v>
      </c>
      <c r="D1886" s="48" t="s">
        <v>25</v>
      </c>
      <c r="F1886" s="41" t="s">
        <v>55</v>
      </c>
      <c r="G1886" s="41" t="s">
        <v>8436</v>
      </c>
      <c r="H1886" s="41" t="s">
        <v>1048</v>
      </c>
      <c r="I1886" s="41" t="s">
        <v>7888</v>
      </c>
      <c r="J1886" s="41"/>
      <c r="K1886" s="40"/>
    </row>
    <row r="1887" spans="1:15" hidden="1">
      <c r="A1887" s="47" t="s">
        <v>8435</v>
      </c>
      <c r="B1887" s="47" t="s">
        <v>65</v>
      </c>
      <c r="C1887" s="47" t="s">
        <v>65</v>
      </c>
      <c r="D1887" s="48" t="s">
        <v>25</v>
      </c>
      <c r="F1887" s="41" t="s">
        <v>55</v>
      </c>
      <c r="G1887" s="41" t="s">
        <v>8436</v>
      </c>
      <c r="H1887" s="41" t="s">
        <v>1048</v>
      </c>
      <c r="I1887" s="41" t="s">
        <v>8244</v>
      </c>
      <c r="J1887" s="42">
        <v>42157</v>
      </c>
      <c r="K1887" s="40"/>
    </row>
    <row r="1888" spans="1:15" hidden="1">
      <c r="A1888" s="47" t="s">
        <v>8435</v>
      </c>
      <c r="B1888" s="47" t="s">
        <v>65</v>
      </c>
      <c r="C1888" s="47" t="s">
        <v>65</v>
      </c>
      <c r="D1888" s="48" t="s">
        <v>25</v>
      </c>
      <c r="F1888" s="41" t="s">
        <v>55</v>
      </c>
      <c r="G1888" s="41" t="s">
        <v>8436</v>
      </c>
      <c r="H1888" s="41" t="s">
        <v>1048</v>
      </c>
      <c r="I1888" s="41" t="s">
        <v>7889</v>
      </c>
      <c r="J1888" s="59">
        <v>42240</v>
      </c>
      <c r="K1888" s="40"/>
    </row>
    <row r="1889" spans="1:15" hidden="1">
      <c r="A1889" s="47" t="s">
        <v>8435</v>
      </c>
      <c r="B1889" s="47" t="s">
        <v>65</v>
      </c>
      <c r="C1889" s="47" t="s">
        <v>65</v>
      </c>
      <c r="D1889" s="48" t="s">
        <v>25</v>
      </c>
      <c r="F1889" s="41" t="s">
        <v>55</v>
      </c>
      <c r="G1889" s="41" t="s">
        <v>8436</v>
      </c>
      <c r="H1889" s="41" t="s">
        <v>1048</v>
      </c>
      <c r="I1889" s="41" t="s">
        <v>7890</v>
      </c>
      <c r="J1889" s="42">
        <v>42310</v>
      </c>
      <c r="K1889" s="40"/>
    </row>
    <row r="1890" spans="1:15" hidden="1">
      <c r="A1890" s="47" t="s">
        <v>8435</v>
      </c>
      <c r="B1890" s="47" t="s">
        <v>65</v>
      </c>
      <c r="C1890" s="47" t="s">
        <v>65</v>
      </c>
      <c r="D1890" s="48" t="s">
        <v>25</v>
      </c>
      <c r="F1890" s="41" t="s">
        <v>55</v>
      </c>
      <c r="G1890" s="41" t="s">
        <v>8436</v>
      </c>
      <c r="H1890" s="41" t="s">
        <v>1048</v>
      </c>
      <c r="I1890" s="41" t="s">
        <v>7891</v>
      </c>
      <c r="J1890" s="42">
        <v>42317</v>
      </c>
      <c r="K1890" s="40"/>
    </row>
    <row r="1891" spans="1:15" hidden="1">
      <c r="A1891" s="47" t="s">
        <v>8435</v>
      </c>
      <c r="B1891" s="47" t="s">
        <v>65</v>
      </c>
      <c r="C1891" s="47" t="s">
        <v>65</v>
      </c>
      <c r="D1891" s="48" t="s">
        <v>25</v>
      </c>
      <c r="F1891" s="41" t="s">
        <v>55</v>
      </c>
      <c r="G1891" s="41" t="s">
        <v>8436</v>
      </c>
      <c r="H1891" s="41" t="s">
        <v>1048</v>
      </c>
      <c r="I1891" s="41" t="s">
        <v>7892</v>
      </c>
      <c r="J1891" s="41"/>
      <c r="K1891" s="40"/>
    </row>
    <row r="1892" spans="1:15" hidden="1">
      <c r="A1892" s="47" t="s">
        <v>8435</v>
      </c>
      <c r="B1892" s="47" t="s">
        <v>65</v>
      </c>
      <c r="C1892" s="47" t="s">
        <v>65</v>
      </c>
      <c r="D1892" s="48" t="s">
        <v>25</v>
      </c>
      <c r="F1892" s="41" t="s">
        <v>55</v>
      </c>
      <c r="G1892" s="41" t="s">
        <v>8436</v>
      </c>
      <c r="H1892" s="41" t="s">
        <v>1048</v>
      </c>
      <c r="I1892" s="41" t="s">
        <v>7893</v>
      </c>
      <c r="J1892" s="41"/>
      <c r="K1892" s="40"/>
    </row>
    <row r="1893" spans="1:15" hidden="1">
      <c r="A1893" s="47" t="s">
        <v>8435</v>
      </c>
      <c r="B1893" s="47" t="s">
        <v>65</v>
      </c>
      <c r="C1893" s="47" t="s">
        <v>65</v>
      </c>
      <c r="D1893" s="48" t="s">
        <v>25</v>
      </c>
      <c r="F1893" s="41" t="s">
        <v>55</v>
      </c>
      <c r="G1893" s="41" t="s">
        <v>8436</v>
      </c>
      <c r="H1893" s="41" t="s">
        <v>1048</v>
      </c>
      <c r="I1893" s="41" t="s">
        <v>7894</v>
      </c>
      <c r="J1893" s="41"/>
      <c r="K1893" s="40"/>
    </row>
    <row r="1894" spans="1:15" hidden="1">
      <c r="A1894" s="46" t="s">
        <v>8435</v>
      </c>
      <c r="B1894" s="46" t="s">
        <v>65</v>
      </c>
      <c r="C1894" s="46" t="s">
        <v>65</v>
      </c>
      <c r="D1894" s="48" t="s">
        <v>25</v>
      </c>
      <c r="F1894" s="41" t="s">
        <v>55</v>
      </c>
      <c r="G1894" s="40" t="s">
        <v>8436</v>
      </c>
      <c r="H1894" s="40" t="s">
        <v>7895</v>
      </c>
      <c r="I1894" s="40" t="s">
        <v>8245</v>
      </c>
      <c r="J1894" s="43">
        <f>J1887</f>
        <v>42157</v>
      </c>
      <c r="K1894" s="43">
        <f>J1894+30</f>
        <v>42187</v>
      </c>
      <c r="L1894" s="40" t="s">
        <v>7</v>
      </c>
      <c r="M1894" s="40" t="s">
        <v>94</v>
      </c>
      <c r="N1894" s="40">
        <v>100</v>
      </c>
      <c r="O1894" s="39"/>
    </row>
    <row r="1895" spans="1:15" hidden="1">
      <c r="A1895" s="46" t="s">
        <v>8435</v>
      </c>
      <c r="B1895" s="46" t="s">
        <v>65</v>
      </c>
      <c r="C1895" s="46" t="s">
        <v>65</v>
      </c>
      <c r="D1895" s="48" t="s">
        <v>25</v>
      </c>
      <c r="F1895" s="41" t="s">
        <v>55</v>
      </c>
      <c r="G1895" s="40" t="s">
        <v>8436</v>
      </c>
      <c r="H1895" s="40" t="s">
        <v>8281</v>
      </c>
      <c r="I1895" s="40" t="s">
        <v>8282</v>
      </c>
      <c r="J1895" s="43">
        <f>K1894</f>
        <v>42187</v>
      </c>
      <c r="K1895" s="43">
        <f>J1895+2</f>
        <v>42189</v>
      </c>
      <c r="L1895" s="40" t="s">
        <v>7</v>
      </c>
      <c r="M1895" s="40" t="s">
        <v>94</v>
      </c>
      <c r="N1895" s="40">
        <v>100</v>
      </c>
      <c r="O1895" s="39"/>
    </row>
    <row r="1896" spans="1:15" hidden="1">
      <c r="A1896" s="46" t="s">
        <v>8435</v>
      </c>
      <c r="B1896" s="46" t="s">
        <v>65</v>
      </c>
      <c r="C1896" s="46" t="s">
        <v>65</v>
      </c>
      <c r="D1896" s="48" t="s">
        <v>25</v>
      </c>
      <c r="F1896" s="41" t="s">
        <v>55</v>
      </c>
      <c r="G1896" s="40" t="s">
        <v>8436</v>
      </c>
      <c r="H1896" s="65" t="s">
        <v>8261</v>
      </c>
      <c r="I1896" s="40" t="s">
        <v>8262</v>
      </c>
      <c r="J1896" s="43">
        <f>K1895</f>
        <v>42189</v>
      </c>
      <c r="K1896" s="43">
        <f>J1896</f>
        <v>42189</v>
      </c>
      <c r="L1896" s="40" t="s">
        <v>7</v>
      </c>
      <c r="M1896" s="40" t="s">
        <v>94</v>
      </c>
      <c r="N1896" s="40">
        <v>100</v>
      </c>
      <c r="O1896" s="39"/>
    </row>
    <row r="1897" spans="1:15" hidden="1">
      <c r="A1897" s="46" t="s">
        <v>8435</v>
      </c>
      <c r="B1897" s="46" t="s">
        <v>65</v>
      </c>
      <c r="C1897" s="46" t="s">
        <v>65</v>
      </c>
      <c r="D1897" s="48" t="s">
        <v>25</v>
      </c>
      <c r="F1897" s="41" t="s">
        <v>55</v>
      </c>
      <c r="G1897" s="40" t="s">
        <v>8436</v>
      </c>
      <c r="H1897" s="40" t="s">
        <v>8264</v>
      </c>
      <c r="I1897" s="40" t="s">
        <v>8265</v>
      </c>
      <c r="J1897" s="43">
        <f>K1896</f>
        <v>42189</v>
      </c>
      <c r="K1897" s="43">
        <f>J1888-21</f>
        <v>42219</v>
      </c>
      <c r="L1897" s="40" t="s">
        <v>7</v>
      </c>
      <c r="M1897" s="40" t="s">
        <v>94</v>
      </c>
      <c r="N1897" s="40">
        <v>100</v>
      </c>
      <c r="O1897" s="39"/>
    </row>
    <row r="1898" spans="1:15" hidden="1">
      <c r="A1898" s="46" t="s">
        <v>8435</v>
      </c>
      <c r="B1898" s="46" t="s">
        <v>65</v>
      </c>
      <c r="C1898" s="46" t="s">
        <v>65</v>
      </c>
      <c r="D1898" s="48" t="s">
        <v>25</v>
      </c>
      <c r="F1898" s="41" t="s">
        <v>55</v>
      </c>
      <c r="G1898" s="40" t="s">
        <v>8436</v>
      </c>
      <c r="H1898" s="40" t="s">
        <v>8261</v>
      </c>
      <c r="I1898" s="40" t="s">
        <v>8266</v>
      </c>
      <c r="J1898" s="43">
        <f>K1897</f>
        <v>42219</v>
      </c>
      <c r="K1898" s="43">
        <f>J1898</f>
        <v>42219</v>
      </c>
      <c r="L1898" s="40" t="s">
        <v>7</v>
      </c>
      <c r="M1898" s="40" t="s">
        <v>94</v>
      </c>
      <c r="N1898" s="40">
        <v>100</v>
      </c>
      <c r="O1898" s="39"/>
    </row>
    <row r="1899" spans="1:15" hidden="1">
      <c r="A1899" s="46" t="s">
        <v>8435</v>
      </c>
      <c r="B1899" s="46" t="s">
        <v>65</v>
      </c>
      <c r="C1899" s="46" t="s">
        <v>65</v>
      </c>
      <c r="D1899" s="48" t="s">
        <v>25</v>
      </c>
      <c r="F1899" s="41" t="s">
        <v>55</v>
      </c>
      <c r="G1899" s="40" t="s">
        <v>8436</v>
      </c>
      <c r="H1899" s="40" t="s">
        <v>7904</v>
      </c>
      <c r="I1899" s="40" t="s">
        <v>7905</v>
      </c>
      <c r="J1899" s="43">
        <f>K1897</f>
        <v>42219</v>
      </c>
      <c r="K1899" s="43">
        <f>J1899+5</f>
        <v>42224</v>
      </c>
      <c r="L1899" s="40" t="s">
        <v>7</v>
      </c>
      <c r="M1899" s="40" t="s">
        <v>94</v>
      </c>
      <c r="N1899" s="40">
        <v>100</v>
      </c>
      <c r="O1899" s="39"/>
    </row>
    <row r="1900" spans="1:15" hidden="1">
      <c r="A1900" s="46" t="s">
        <v>8435</v>
      </c>
      <c r="B1900" s="46" t="s">
        <v>65</v>
      </c>
      <c r="C1900" s="46" t="s">
        <v>65</v>
      </c>
      <c r="D1900" s="48" t="s">
        <v>25</v>
      </c>
      <c r="F1900" s="41" t="s">
        <v>55</v>
      </c>
      <c r="G1900" s="40" t="s">
        <v>8436</v>
      </c>
      <c r="H1900" s="40" t="s">
        <v>7904</v>
      </c>
      <c r="I1900" s="40" t="s">
        <v>7906</v>
      </c>
      <c r="J1900" s="43">
        <f>K1899</f>
        <v>42224</v>
      </c>
      <c r="K1900" s="43">
        <f>J1900+5</f>
        <v>42229</v>
      </c>
      <c r="L1900" s="40" t="s">
        <v>7</v>
      </c>
      <c r="M1900" s="40" t="s">
        <v>94</v>
      </c>
      <c r="N1900" s="40">
        <v>100</v>
      </c>
      <c r="O1900" s="39"/>
    </row>
    <row r="1901" spans="1:15" hidden="1">
      <c r="A1901" s="46" t="s">
        <v>8435</v>
      </c>
      <c r="B1901" s="46" t="s">
        <v>65</v>
      </c>
      <c r="C1901" s="46" t="s">
        <v>65</v>
      </c>
      <c r="D1901" s="48" t="s">
        <v>25</v>
      </c>
      <c r="F1901" s="41" t="s">
        <v>55</v>
      </c>
      <c r="G1901" s="40" t="s">
        <v>8436</v>
      </c>
      <c r="H1901" s="40" t="s">
        <v>7904</v>
      </c>
      <c r="I1901" s="40" t="s">
        <v>7907</v>
      </c>
      <c r="J1901" s="43">
        <f>K1900</f>
        <v>42229</v>
      </c>
      <c r="K1901" s="43">
        <f>J1901+5</f>
        <v>42234</v>
      </c>
      <c r="L1901" s="40" t="s">
        <v>7</v>
      </c>
      <c r="M1901" s="40" t="s">
        <v>94</v>
      </c>
      <c r="N1901" s="40">
        <v>100</v>
      </c>
      <c r="O1901" s="39"/>
    </row>
    <row r="1902" spans="1:15" hidden="1">
      <c r="A1902" s="46" t="s">
        <v>8435</v>
      </c>
      <c r="B1902" s="46" t="s">
        <v>65</v>
      </c>
      <c r="C1902" s="46" t="s">
        <v>65</v>
      </c>
      <c r="D1902" s="48" t="s">
        <v>25</v>
      </c>
      <c r="F1902" s="41" t="s">
        <v>55</v>
      </c>
      <c r="G1902" s="40" t="s">
        <v>8436</v>
      </c>
      <c r="H1902" s="40" t="s">
        <v>7904</v>
      </c>
      <c r="I1902" s="40" t="s">
        <v>8172</v>
      </c>
      <c r="J1902" s="43">
        <f>K1901</f>
        <v>42234</v>
      </c>
      <c r="K1902" s="67">
        <f>J1902+1</f>
        <v>42235</v>
      </c>
      <c r="L1902" s="40" t="s">
        <v>7</v>
      </c>
      <c r="M1902" s="40" t="s">
        <v>94</v>
      </c>
      <c r="N1902" s="40">
        <v>100</v>
      </c>
      <c r="O1902" s="56" t="s">
        <v>17</v>
      </c>
    </row>
    <row r="1903" spans="1:15" hidden="1">
      <c r="A1903" s="47" t="s">
        <v>8435</v>
      </c>
      <c r="B1903" s="47" t="s">
        <v>65</v>
      </c>
      <c r="C1903" s="47" t="s">
        <v>65</v>
      </c>
      <c r="D1903" s="48" t="s">
        <v>25</v>
      </c>
      <c r="F1903" s="41" t="s">
        <v>55</v>
      </c>
      <c r="G1903" s="41" t="s">
        <v>8437</v>
      </c>
      <c r="H1903" s="41" t="s">
        <v>1048</v>
      </c>
      <c r="I1903" s="41" t="s">
        <v>7888</v>
      </c>
      <c r="J1903" s="41"/>
      <c r="K1903" s="40"/>
    </row>
    <row r="1904" spans="1:15" hidden="1">
      <c r="A1904" s="47" t="s">
        <v>8435</v>
      </c>
      <c r="B1904" s="47" t="s">
        <v>65</v>
      </c>
      <c r="C1904" s="47" t="s">
        <v>65</v>
      </c>
      <c r="D1904" s="48" t="s">
        <v>25</v>
      </c>
      <c r="F1904" s="41" t="s">
        <v>55</v>
      </c>
      <c r="G1904" s="41" t="s">
        <v>8437</v>
      </c>
      <c r="H1904" s="41" t="s">
        <v>1048</v>
      </c>
      <c r="I1904" s="41" t="s">
        <v>8244</v>
      </c>
      <c r="J1904" s="42">
        <v>42157</v>
      </c>
      <c r="K1904" s="40"/>
    </row>
    <row r="1905" spans="1:15" hidden="1">
      <c r="A1905" s="47" t="s">
        <v>8435</v>
      </c>
      <c r="B1905" s="47" t="s">
        <v>65</v>
      </c>
      <c r="C1905" s="47" t="s">
        <v>65</v>
      </c>
      <c r="D1905" s="48" t="s">
        <v>25</v>
      </c>
      <c r="F1905" s="41" t="s">
        <v>55</v>
      </c>
      <c r="G1905" s="41" t="s">
        <v>8437</v>
      </c>
      <c r="H1905" s="41" t="s">
        <v>1048</v>
      </c>
      <c r="I1905" s="41" t="s">
        <v>7889</v>
      </c>
      <c r="J1905" s="59">
        <v>42240</v>
      </c>
      <c r="K1905" s="40"/>
    </row>
    <row r="1906" spans="1:15" hidden="1">
      <c r="A1906" s="47" t="s">
        <v>8435</v>
      </c>
      <c r="B1906" s="47" t="s">
        <v>65</v>
      </c>
      <c r="C1906" s="47" t="s">
        <v>65</v>
      </c>
      <c r="D1906" s="48" t="s">
        <v>25</v>
      </c>
      <c r="F1906" s="41" t="s">
        <v>55</v>
      </c>
      <c r="G1906" s="41" t="s">
        <v>8437</v>
      </c>
      <c r="H1906" s="41" t="s">
        <v>1048</v>
      </c>
      <c r="I1906" s="41" t="s">
        <v>7890</v>
      </c>
      <c r="J1906" s="42">
        <v>42310</v>
      </c>
      <c r="K1906" s="40"/>
    </row>
    <row r="1907" spans="1:15" hidden="1">
      <c r="A1907" s="47" t="s">
        <v>8435</v>
      </c>
      <c r="B1907" s="47" t="s">
        <v>65</v>
      </c>
      <c r="C1907" s="47" t="s">
        <v>65</v>
      </c>
      <c r="D1907" s="48" t="s">
        <v>25</v>
      </c>
      <c r="F1907" s="41" t="s">
        <v>55</v>
      </c>
      <c r="G1907" s="41" t="s">
        <v>8437</v>
      </c>
      <c r="H1907" s="41" t="s">
        <v>1048</v>
      </c>
      <c r="I1907" s="41" t="s">
        <v>7891</v>
      </c>
      <c r="J1907" s="42">
        <v>42317</v>
      </c>
      <c r="K1907" s="40"/>
    </row>
    <row r="1908" spans="1:15" hidden="1">
      <c r="A1908" s="47" t="s">
        <v>8435</v>
      </c>
      <c r="B1908" s="47" t="s">
        <v>65</v>
      </c>
      <c r="C1908" s="47" t="s">
        <v>65</v>
      </c>
      <c r="D1908" s="48" t="s">
        <v>25</v>
      </c>
      <c r="F1908" s="41" t="s">
        <v>55</v>
      </c>
      <c r="G1908" s="41" t="s">
        <v>8437</v>
      </c>
      <c r="H1908" s="41" t="s">
        <v>1048</v>
      </c>
      <c r="I1908" s="41" t="s">
        <v>7892</v>
      </c>
      <c r="J1908" s="41"/>
      <c r="K1908" s="40"/>
    </row>
    <row r="1909" spans="1:15" hidden="1">
      <c r="A1909" s="47" t="s">
        <v>8435</v>
      </c>
      <c r="B1909" s="47" t="s">
        <v>65</v>
      </c>
      <c r="C1909" s="47" t="s">
        <v>65</v>
      </c>
      <c r="D1909" s="48" t="s">
        <v>25</v>
      </c>
      <c r="F1909" s="41" t="s">
        <v>55</v>
      </c>
      <c r="G1909" s="41" t="s">
        <v>8437</v>
      </c>
      <c r="H1909" s="41" t="s">
        <v>1048</v>
      </c>
      <c r="I1909" s="41" t="s">
        <v>7893</v>
      </c>
      <c r="J1909" s="41"/>
      <c r="K1909" s="40"/>
    </row>
    <row r="1910" spans="1:15" hidden="1">
      <c r="A1910" s="47" t="s">
        <v>8435</v>
      </c>
      <c r="B1910" s="47" t="s">
        <v>65</v>
      </c>
      <c r="C1910" s="47" t="s">
        <v>65</v>
      </c>
      <c r="D1910" s="48" t="s">
        <v>25</v>
      </c>
      <c r="F1910" s="41" t="s">
        <v>55</v>
      </c>
      <c r="G1910" s="41" t="s">
        <v>8437</v>
      </c>
      <c r="H1910" s="41" t="s">
        <v>1048</v>
      </c>
      <c r="I1910" s="41" t="s">
        <v>7894</v>
      </c>
      <c r="J1910" s="41"/>
      <c r="K1910" s="40"/>
    </row>
    <row r="1911" spans="1:15" hidden="1">
      <c r="A1911" s="47" t="s">
        <v>8435</v>
      </c>
      <c r="B1911" s="46" t="s">
        <v>65</v>
      </c>
      <c r="C1911" s="46" t="s">
        <v>65</v>
      </c>
      <c r="D1911" s="48" t="s">
        <v>25</v>
      </c>
      <c r="F1911" s="41" t="s">
        <v>55</v>
      </c>
      <c r="G1911" s="41" t="s">
        <v>8437</v>
      </c>
      <c r="H1911" s="40" t="s">
        <v>7895</v>
      </c>
      <c r="I1911" s="40" t="s">
        <v>8245</v>
      </c>
      <c r="J1911" s="43">
        <f>J1904</f>
        <v>42157</v>
      </c>
      <c r="K1911" s="43">
        <f>J1911+30</f>
        <v>42187</v>
      </c>
      <c r="L1911" s="40" t="s">
        <v>7</v>
      </c>
      <c r="M1911" s="40" t="s">
        <v>94</v>
      </c>
      <c r="N1911" s="40">
        <v>100</v>
      </c>
      <c r="O1911" s="39"/>
    </row>
    <row r="1912" spans="1:15" hidden="1">
      <c r="A1912" s="46" t="s">
        <v>8435</v>
      </c>
      <c r="B1912" s="46" t="s">
        <v>65</v>
      </c>
      <c r="C1912" s="46" t="s">
        <v>65</v>
      </c>
      <c r="D1912" s="48" t="s">
        <v>25</v>
      </c>
      <c r="F1912" s="41" t="s">
        <v>55</v>
      </c>
      <c r="G1912" s="40" t="s">
        <v>8437</v>
      </c>
      <c r="H1912" s="40" t="s">
        <v>8281</v>
      </c>
      <c r="I1912" s="40" t="s">
        <v>8282</v>
      </c>
      <c r="J1912" s="43">
        <f>K1911</f>
        <v>42187</v>
      </c>
      <c r="K1912" s="43">
        <f>J1912+2</f>
        <v>42189</v>
      </c>
      <c r="L1912" s="40" t="s">
        <v>7</v>
      </c>
      <c r="M1912" s="40" t="s">
        <v>94</v>
      </c>
      <c r="N1912" s="40">
        <v>100</v>
      </c>
      <c r="O1912" s="39"/>
    </row>
    <row r="1913" spans="1:15" hidden="1">
      <c r="A1913" s="46" t="s">
        <v>8435</v>
      </c>
      <c r="B1913" s="46" t="s">
        <v>65</v>
      </c>
      <c r="C1913" s="46" t="s">
        <v>65</v>
      </c>
      <c r="D1913" s="48" t="s">
        <v>25</v>
      </c>
      <c r="F1913" s="41" t="s">
        <v>55</v>
      </c>
      <c r="G1913" s="40" t="s">
        <v>8437</v>
      </c>
      <c r="H1913" s="65" t="s">
        <v>8261</v>
      </c>
      <c r="I1913" s="40" t="s">
        <v>8262</v>
      </c>
      <c r="J1913" s="43">
        <f>K1912</f>
        <v>42189</v>
      </c>
      <c r="K1913" s="43">
        <f>J1913</f>
        <v>42189</v>
      </c>
      <c r="L1913" s="40" t="s">
        <v>7</v>
      </c>
      <c r="M1913" s="40" t="s">
        <v>94</v>
      </c>
      <c r="N1913" s="40">
        <v>100</v>
      </c>
      <c r="O1913" s="39"/>
    </row>
    <row r="1914" spans="1:15" hidden="1">
      <c r="A1914" s="46" t="s">
        <v>8435</v>
      </c>
      <c r="B1914" s="46" t="s">
        <v>65</v>
      </c>
      <c r="C1914" s="46" t="s">
        <v>65</v>
      </c>
      <c r="D1914" s="48" t="s">
        <v>25</v>
      </c>
      <c r="F1914" s="41" t="s">
        <v>55</v>
      </c>
      <c r="G1914" s="40" t="s">
        <v>8437</v>
      </c>
      <c r="H1914" s="40" t="s">
        <v>8264</v>
      </c>
      <c r="I1914" s="40" t="s">
        <v>8265</v>
      </c>
      <c r="J1914" s="43">
        <f>K1913</f>
        <v>42189</v>
      </c>
      <c r="K1914" s="43">
        <f>J1905-21</f>
        <v>42219</v>
      </c>
      <c r="L1914" s="40" t="s">
        <v>7</v>
      </c>
      <c r="M1914" s="40" t="s">
        <v>94</v>
      </c>
      <c r="N1914" s="40">
        <v>100</v>
      </c>
      <c r="O1914" s="39"/>
    </row>
    <row r="1915" spans="1:15" hidden="1">
      <c r="A1915" s="46" t="s">
        <v>8435</v>
      </c>
      <c r="B1915" s="46" t="s">
        <v>65</v>
      </c>
      <c r="C1915" s="46" t="s">
        <v>65</v>
      </c>
      <c r="D1915" s="48" t="s">
        <v>25</v>
      </c>
      <c r="F1915" s="41" t="s">
        <v>55</v>
      </c>
      <c r="G1915" s="40" t="s">
        <v>8437</v>
      </c>
      <c r="H1915" s="40" t="s">
        <v>8261</v>
      </c>
      <c r="I1915" s="40" t="s">
        <v>8266</v>
      </c>
      <c r="J1915" s="43">
        <f>K1914</f>
        <v>42219</v>
      </c>
      <c r="K1915" s="43">
        <f>J1915</f>
        <v>42219</v>
      </c>
      <c r="L1915" s="40" t="s">
        <v>7</v>
      </c>
      <c r="M1915" s="40" t="s">
        <v>94</v>
      </c>
      <c r="N1915" s="40">
        <v>100</v>
      </c>
      <c r="O1915" s="39"/>
    </row>
    <row r="1916" spans="1:15" hidden="1">
      <c r="A1916" s="46" t="s">
        <v>8435</v>
      </c>
      <c r="B1916" s="46" t="s">
        <v>65</v>
      </c>
      <c r="C1916" s="46" t="s">
        <v>65</v>
      </c>
      <c r="D1916" s="48" t="s">
        <v>25</v>
      </c>
      <c r="F1916" s="41" t="s">
        <v>55</v>
      </c>
      <c r="G1916" s="40" t="s">
        <v>8437</v>
      </c>
      <c r="H1916" s="40" t="s">
        <v>7904</v>
      </c>
      <c r="I1916" s="40" t="s">
        <v>7905</v>
      </c>
      <c r="J1916" s="43">
        <f>K1914</f>
        <v>42219</v>
      </c>
      <c r="K1916" s="43">
        <f>J1916+5</f>
        <v>42224</v>
      </c>
      <c r="L1916" s="40" t="s">
        <v>7</v>
      </c>
      <c r="M1916" s="40" t="s">
        <v>94</v>
      </c>
      <c r="N1916" s="40">
        <v>100</v>
      </c>
      <c r="O1916" s="39"/>
    </row>
    <row r="1917" spans="1:15" hidden="1">
      <c r="A1917" s="46" t="s">
        <v>8435</v>
      </c>
      <c r="B1917" s="46" t="s">
        <v>65</v>
      </c>
      <c r="C1917" s="46" t="s">
        <v>65</v>
      </c>
      <c r="D1917" s="48" t="s">
        <v>25</v>
      </c>
      <c r="F1917" s="41" t="s">
        <v>55</v>
      </c>
      <c r="G1917" s="40" t="s">
        <v>8437</v>
      </c>
      <c r="H1917" s="40" t="s">
        <v>7904</v>
      </c>
      <c r="I1917" s="40" t="s">
        <v>7906</v>
      </c>
      <c r="J1917" s="43">
        <f>K1916</f>
        <v>42224</v>
      </c>
      <c r="K1917" s="43">
        <f>J1917+5</f>
        <v>42229</v>
      </c>
      <c r="L1917" s="40" t="s">
        <v>7</v>
      </c>
      <c r="M1917" s="40" t="s">
        <v>94</v>
      </c>
      <c r="N1917" s="40">
        <v>100</v>
      </c>
      <c r="O1917" s="39"/>
    </row>
    <row r="1918" spans="1:15" hidden="1">
      <c r="A1918" s="46" t="s">
        <v>8435</v>
      </c>
      <c r="B1918" s="46" t="s">
        <v>65</v>
      </c>
      <c r="C1918" s="46" t="s">
        <v>65</v>
      </c>
      <c r="D1918" s="48" t="s">
        <v>25</v>
      </c>
      <c r="F1918" s="41" t="s">
        <v>55</v>
      </c>
      <c r="G1918" s="40" t="s">
        <v>8437</v>
      </c>
      <c r="H1918" s="40" t="s">
        <v>7904</v>
      </c>
      <c r="I1918" s="40" t="s">
        <v>7907</v>
      </c>
      <c r="J1918" s="43">
        <f>K1917</f>
        <v>42229</v>
      </c>
      <c r="K1918" s="43">
        <f>J1918+5</f>
        <v>42234</v>
      </c>
      <c r="L1918" s="40" t="s">
        <v>7</v>
      </c>
      <c r="M1918" s="40" t="s">
        <v>94</v>
      </c>
      <c r="N1918" s="40">
        <v>100</v>
      </c>
      <c r="O1918" s="39"/>
    </row>
    <row r="1919" spans="1:15" hidden="1">
      <c r="A1919" s="46" t="s">
        <v>8435</v>
      </c>
      <c r="B1919" s="46" t="s">
        <v>65</v>
      </c>
      <c r="C1919" s="46" t="s">
        <v>65</v>
      </c>
      <c r="D1919" s="48" t="s">
        <v>25</v>
      </c>
      <c r="F1919" s="41" t="s">
        <v>55</v>
      </c>
      <c r="G1919" s="40" t="s">
        <v>8437</v>
      </c>
      <c r="H1919" s="40" t="s">
        <v>7904</v>
      </c>
      <c r="I1919" s="40" t="s">
        <v>8172</v>
      </c>
      <c r="J1919" s="43">
        <f>K1918</f>
        <v>42234</v>
      </c>
      <c r="K1919" s="67">
        <f>J1919+1</f>
        <v>42235</v>
      </c>
      <c r="L1919" s="40" t="s">
        <v>7</v>
      </c>
      <c r="M1919" s="40" t="s">
        <v>94</v>
      </c>
      <c r="N1919" s="40">
        <v>100</v>
      </c>
      <c r="O1919" s="56" t="s">
        <v>17</v>
      </c>
    </row>
    <row r="1920" spans="1:15" hidden="1">
      <c r="A1920" s="49" t="s">
        <v>5847</v>
      </c>
      <c r="B1920" s="49" t="s">
        <v>65</v>
      </c>
      <c r="C1920" s="49" t="s">
        <v>65</v>
      </c>
      <c r="D1920" s="49" t="s">
        <v>25</v>
      </c>
      <c r="F1920" s="49" t="s">
        <v>6175</v>
      </c>
      <c r="G1920" s="49" t="s">
        <v>8438</v>
      </c>
      <c r="H1920" s="41" t="s">
        <v>1048</v>
      </c>
      <c r="I1920" s="41" t="s">
        <v>7888</v>
      </c>
      <c r="J1920" s="41"/>
      <c r="K1920" s="40"/>
      <c r="L1920" s="49"/>
      <c r="M1920" s="49"/>
      <c r="N1920" s="49"/>
    </row>
    <row r="1921" spans="1:15" hidden="1">
      <c r="A1921" s="49" t="s">
        <v>5847</v>
      </c>
      <c r="B1921" s="49" t="s">
        <v>65</v>
      </c>
      <c r="C1921" s="49" t="s">
        <v>65</v>
      </c>
      <c r="D1921" s="49" t="s">
        <v>25</v>
      </c>
      <c r="F1921" s="49" t="s">
        <v>6175</v>
      </c>
      <c r="G1921" s="49" t="s">
        <v>8438</v>
      </c>
      <c r="H1921" s="41" t="s">
        <v>1048</v>
      </c>
      <c r="I1921" s="41" t="s">
        <v>8244</v>
      </c>
      <c r="J1921" s="42">
        <v>42121</v>
      </c>
      <c r="K1921" s="40"/>
      <c r="L1921" s="49"/>
      <c r="M1921" s="49"/>
      <c r="N1921" s="49"/>
    </row>
    <row r="1922" spans="1:15" hidden="1">
      <c r="A1922" s="49" t="s">
        <v>5847</v>
      </c>
      <c r="B1922" s="49" t="s">
        <v>65</v>
      </c>
      <c r="C1922" s="49" t="s">
        <v>65</v>
      </c>
      <c r="D1922" s="49" t="s">
        <v>25</v>
      </c>
      <c r="F1922" s="49" t="s">
        <v>6175</v>
      </c>
      <c r="G1922" s="49" t="s">
        <v>8438</v>
      </c>
      <c r="H1922" s="41" t="s">
        <v>1048</v>
      </c>
      <c r="I1922" s="41" t="s">
        <v>7889</v>
      </c>
      <c r="J1922" s="42">
        <v>42146</v>
      </c>
      <c r="K1922" s="40"/>
      <c r="L1922" s="49"/>
      <c r="M1922" s="49"/>
      <c r="N1922" s="49"/>
    </row>
    <row r="1923" spans="1:15" hidden="1">
      <c r="A1923" s="49" t="s">
        <v>5847</v>
      </c>
      <c r="B1923" s="49" t="s">
        <v>65</v>
      </c>
      <c r="C1923" s="49" t="s">
        <v>65</v>
      </c>
      <c r="D1923" s="49" t="s">
        <v>25</v>
      </c>
      <c r="F1923" s="49" t="s">
        <v>6175</v>
      </c>
      <c r="G1923" s="49" t="s">
        <v>8438</v>
      </c>
      <c r="H1923" s="41" t="s">
        <v>1048</v>
      </c>
      <c r="I1923" s="41" t="s">
        <v>7890</v>
      </c>
      <c r="J1923" s="42">
        <v>42177</v>
      </c>
      <c r="K1923" s="40"/>
      <c r="L1923" s="49"/>
      <c r="M1923" s="49"/>
      <c r="N1923" s="49"/>
    </row>
    <row r="1924" spans="1:15" hidden="1">
      <c r="A1924" s="49" t="s">
        <v>5847</v>
      </c>
      <c r="B1924" s="49" t="s">
        <v>65</v>
      </c>
      <c r="C1924" s="49" t="s">
        <v>65</v>
      </c>
      <c r="D1924" s="49" t="s">
        <v>25</v>
      </c>
      <c r="F1924" s="49" t="s">
        <v>6175</v>
      </c>
      <c r="G1924" s="49" t="s">
        <v>8438</v>
      </c>
      <c r="H1924" s="41" t="s">
        <v>1048</v>
      </c>
      <c r="I1924" s="41" t="s">
        <v>7891</v>
      </c>
      <c r="J1924" s="42">
        <v>42181</v>
      </c>
      <c r="K1924" s="40"/>
      <c r="L1924" s="49"/>
      <c r="M1924" s="49"/>
      <c r="N1924" s="49"/>
    </row>
    <row r="1925" spans="1:15" hidden="1">
      <c r="A1925" s="49" t="s">
        <v>5847</v>
      </c>
      <c r="B1925" s="49" t="s">
        <v>65</v>
      </c>
      <c r="C1925" s="49" t="s">
        <v>65</v>
      </c>
      <c r="D1925" s="49" t="s">
        <v>25</v>
      </c>
      <c r="F1925" s="49" t="s">
        <v>6175</v>
      </c>
      <c r="G1925" s="49" t="s">
        <v>8438</v>
      </c>
      <c r="H1925" s="41" t="s">
        <v>1048</v>
      </c>
      <c r="I1925" s="41" t="s">
        <v>7892</v>
      </c>
      <c r="J1925" s="41"/>
      <c r="K1925" s="40"/>
      <c r="L1925" s="49"/>
      <c r="M1925" s="49"/>
      <c r="N1925" s="49"/>
    </row>
    <row r="1926" spans="1:15" hidden="1">
      <c r="A1926" s="49" t="s">
        <v>5847</v>
      </c>
      <c r="B1926" s="49" t="s">
        <v>65</v>
      </c>
      <c r="C1926" s="49" t="s">
        <v>65</v>
      </c>
      <c r="D1926" s="49" t="s">
        <v>25</v>
      </c>
      <c r="F1926" s="49" t="s">
        <v>6175</v>
      </c>
      <c r="G1926" s="49" t="s">
        <v>8438</v>
      </c>
      <c r="H1926" s="41" t="s">
        <v>1048</v>
      </c>
      <c r="I1926" s="41" t="s">
        <v>7893</v>
      </c>
      <c r="J1926" s="41"/>
      <c r="K1926" s="40"/>
      <c r="L1926" s="49"/>
      <c r="M1926" s="49"/>
      <c r="N1926" s="49"/>
    </row>
    <row r="1927" spans="1:15" hidden="1">
      <c r="A1927" s="49" t="s">
        <v>5847</v>
      </c>
      <c r="B1927" s="49" t="s">
        <v>65</v>
      </c>
      <c r="C1927" s="49" t="s">
        <v>65</v>
      </c>
      <c r="D1927" s="49" t="s">
        <v>25</v>
      </c>
      <c r="F1927" s="49" t="s">
        <v>6175</v>
      </c>
      <c r="G1927" s="49" t="s">
        <v>8438</v>
      </c>
      <c r="H1927" s="41" t="s">
        <v>1048</v>
      </c>
      <c r="I1927" s="41" t="s">
        <v>7894</v>
      </c>
      <c r="J1927" s="41"/>
      <c r="K1927" s="41"/>
      <c r="L1927" s="49"/>
      <c r="M1927" s="49"/>
      <c r="N1927" s="49"/>
    </row>
    <row r="1928" spans="1:15" hidden="1">
      <c r="A1928" s="49" t="s">
        <v>5847</v>
      </c>
      <c r="B1928" s="48" t="s">
        <v>65</v>
      </c>
      <c r="C1928" s="48" t="s">
        <v>65</v>
      </c>
      <c r="D1928" s="49" t="s">
        <v>25</v>
      </c>
      <c r="F1928" s="49" t="s">
        <v>6175</v>
      </c>
      <c r="G1928" s="48" t="s">
        <v>8438</v>
      </c>
      <c r="H1928" s="40" t="s">
        <v>7895</v>
      </c>
      <c r="I1928" s="40" t="s">
        <v>8245</v>
      </c>
      <c r="J1928" s="43">
        <f>J1921</f>
        <v>42121</v>
      </c>
      <c r="K1928" s="43">
        <f>J1928+10</f>
        <v>42131</v>
      </c>
      <c r="L1928" s="40" t="s">
        <v>11</v>
      </c>
      <c r="M1928" s="48" t="s">
        <v>12</v>
      </c>
      <c r="N1928" s="40">
        <v>100</v>
      </c>
    </row>
    <row r="1929" spans="1:15">
      <c r="A1929" s="49" t="s">
        <v>5847</v>
      </c>
      <c r="B1929" s="48" t="s">
        <v>65</v>
      </c>
      <c r="C1929" s="48" t="s">
        <v>65</v>
      </c>
      <c r="D1929" s="49" t="s">
        <v>25</v>
      </c>
      <c r="F1929" s="49" t="s">
        <v>6175</v>
      </c>
      <c r="G1929" s="48" t="s">
        <v>8438</v>
      </c>
      <c r="H1929" s="40" t="s">
        <v>7898</v>
      </c>
      <c r="I1929" s="40" t="s">
        <v>8247</v>
      </c>
      <c r="J1929" s="43">
        <f>K1928</f>
        <v>42131</v>
      </c>
      <c r="K1929" s="43">
        <f>J1929+2</f>
        <v>42133</v>
      </c>
      <c r="L1929" s="40" t="s">
        <v>11</v>
      </c>
      <c r="M1929" s="40" t="s">
        <v>12</v>
      </c>
      <c r="N1929" s="40">
        <v>100</v>
      </c>
    </row>
    <row r="1930" spans="1:15" hidden="1">
      <c r="A1930" s="49" t="s">
        <v>5847</v>
      </c>
      <c r="B1930" s="48" t="s">
        <v>65</v>
      </c>
      <c r="C1930" s="48" t="s">
        <v>65</v>
      </c>
      <c r="D1930" s="49" t="s">
        <v>25</v>
      </c>
      <c r="F1930" s="49" t="s">
        <v>6175</v>
      </c>
      <c r="G1930" s="48" t="s">
        <v>8438</v>
      </c>
      <c r="H1930" s="40" t="s">
        <v>7901</v>
      </c>
      <c r="I1930" s="40" t="s">
        <v>7902</v>
      </c>
      <c r="J1930" s="43">
        <f>K1929</f>
        <v>42133</v>
      </c>
      <c r="K1930" s="43">
        <f>J1931</f>
        <v>42130</v>
      </c>
      <c r="L1930" s="40" t="s">
        <v>11</v>
      </c>
      <c r="M1930" s="40" t="s">
        <v>12</v>
      </c>
      <c r="N1930" s="40">
        <v>100</v>
      </c>
    </row>
    <row r="1931" spans="1:15" hidden="1">
      <c r="A1931" s="49" t="s">
        <v>5847</v>
      </c>
      <c r="B1931" s="48" t="s">
        <v>65</v>
      </c>
      <c r="C1931" s="48" t="s">
        <v>65</v>
      </c>
      <c r="D1931" s="49" t="s">
        <v>25</v>
      </c>
      <c r="F1931" s="49" t="s">
        <v>6175</v>
      </c>
      <c r="G1931" s="48" t="s">
        <v>8438</v>
      </c>
      <c r="H1931" s="40" t="s">
        <v>7904</v>
      </c>
      <c r="I1931" s="40" t="s">
        <v>7905</v>
      </c>
      <c r="J1931" s="43">
        <f>K1931-5</f>
        <v>42130</v>
      </c>
      <c r="K1931" s="43">
        <f>J1932</f>
        <v>42135</v>
      </c>
      <c r="L1931" s="40" t="s">
        <v>11</v>
      </c>
      <c r="M1931" s="48" t="s">
        <v>12</v>
      </c>
      <c r="N1931" s="40">
        <v>100</v>
      </c>
    </row>
    <row r="1932" spans="1:15" hidden="1">
      <c r="A1932" s="49" t="s">
        <v>5847</v>
      </c>
      <c r="B1932" s="48" t="s">
        <v>65</v>
      </c>
      <c r="C1932" s="48" t="s">
        <v>65</v>
      </c>
      <c r="D1932" s="49" t="s">
        <v>25</v>
      </c>
      <c r="F1932" s="49" t="s">
        <v>6175</v>
      </c>
      <c r="G1932" s="48" t="s">
        <v>8438</v>
      </c>
      <c r="H1932" s="40" t="s">
        <v>7904</v>
      </c>
      <c r="I1932" s="40" t="s">
        <v>8249</v>
      </c>
      <c r="J1932" s="43">
        <f>K1932-5</f>
        <v>42135</v>
      </c>
      <c r="K1932" s="43">
        <f>J1933</f>
        <v>42140</v>
      </c>
      <c r="L1932" s="40" t="s">
        <v>11</v>
      </c>
      <c r="M1932" s="40" t="s">
        <v>12</v>
      </c>
      <c r="N1932" s="40">
        <v>100</v>
      </c>
    </row>
    <row r="1933" spans="1:15" hidden="1">
      <c r="A1933" s="49" t="s">
        <v>5847</v>
      </c>
      <c r="B1933" s="48" t="s">
        <v>65</v>
      </c>
      <c r="C1933" s="48" t="s">
        <v>65</v>
      </c>
      <c r="D1933" s="49" t="s">
        <v>25</v>
      </c>
      <c r="F1933" s="49" t="s">
        <v>6175</v>
      </c>
      <c r="G1933" s="48" t="s">
        <v>8438</v>
      </c>
      <c r="H1933" s="40" t="s">
        <v>7904</v>
      </c>
      <c r="I1933" s="40" t="s">
        <v>7907</v>
      </c>
      <c r="J1933" s="43">
        <f>K1933-5</f>
        <v>42140</v>
      </c>
      <c r="K1933" s="43">
        <f>J1934</f>
        <v>42145</v>
      </c>
      <c r="L1933" s="40" t="s">
        <v>11</v>
      </c>
      <c r="M1933" s="48" t="s">
        <v>12</v>
      </c>
      <c r="N1933" s="40">
        <v>100</v>
      </c>
    </row>
    <row r="1934" spans="1:15" hidden="1">
      <c r="A1934" s="49" t="s">
        <v>5847</v>
      </c>
      <c r="B1934" s="48" t="s">
        <v>65</v>
      </c>
      <c r="C1934" s="48" t="s">
        <v>65</v>
      </c>
      <c r="D1934" s="49" t="s">
        <v>25</v>
      </c>
      <c r="F1934" s="49" t="s">
        <v>6175</v>
      </c>
      <c r="G1934" s="48" t="s">
        <v>8438</v>
      </c>
      <c r="H1934" s="40" t="s">
        <v>7904</v>
      </c>
      <c r="I1934" s="40" t="s">
        <v>8172</v>
      </c>
      <c r="J1934" s="43">
        <f>K1934-1</f>
        <v>42145</v>
      </c>
      <c r="K1934" s="43">
        <f>J1922</f>
        <v>42146</v>
      </c>
      <c r="L1934" s="40" t="s">
        <v>11</v>
      </c>
      <c r="M1934" s="48" t="s">
        <v>12</v>
      </c>
      <c r="N1934" s="40">
        <v>100</v>
      </c>
      <c r="O1934" s="56" t="s">
        <v>17</v>
      </c>
    </row>
    <row r="1935" spans="1:15" hidden="1">
      <c r="A1935" s="49" t="s">
        <v>8439</v>
      </c>
      <c r="B1935" s="49" t="s">
        <v>65</v>
      </c>
      <c r="C1935" s="49" t="s">
        <v>65</v>
      </c>
      <c r="D1935" s="49" t="s">
        <v>25</v>
      </c>
      <c r="F1935" s="41" t="s">
        <v>5399</v>
      </c>
      <c r="G1935" s="49" t="s">
        <v>8440</v>
      </c>
      <c r="H1935" s="41" t="s">
        <v>1048</v>
      </c>
      <c r="I1935" s="41" t="s">
        <v>7888</v>
      </c>
      <c r="J1935" s="41"/>
      <c r="K1935" s="40"/>
    </row>
    <row r="1936" spans="1:15" hidden="1">
      <c r="A1936" s="49" t="s">
        <v>8439</v>
      </c>
      <c r="B1936" s="49" t="s">
        <v>65</v>
      </c>
      <c r="C1936" s="49" t="s">
        <v>65</v>
      </c>
      <c r="D1936" s="49" t="s">
        <v>25</v>
      </c>
      <c r="F1936" s="41" t="s">
        <v>5399</v>
      </c>
      <c r="G1936" s="49" t="s">
        <v>8440</v>
      </c>
      <c r="H1936" s="41" t="s">
        <v>1048</v>
      </c>
      <c r="I1936" s="41" t="s">
        <v>8244</v>
      </c>
      <c r="J1936" s="42">
        <v>42128</v>
      </c>
      <c r="K1936" s="40"/>
    </row>
    <row r="1937" spans="1:15" hidden="1">
      <c r="A1937" s="49" t="s">
        <v>8439</v>
      </c>
      <c r="B1937" s="49" t="s">
        <v>65</v>
      </c>
      <c r="C1937" s="49" t="s">
        <v>65</v>
      </c>
      <c r="D1937" s="49" t="s">
        <v>25</v>
      </c>
      <c r="F1937" s="41" t="s">
        <v>5399</v>
      </c>
      <c r="G1937" s="49" t="s">
        <v>8440</v>
      </c>
      <c r="H1937" s="41" t="s">
        <v>1048</v>
      </c>
      <c r="I1937" s="41" t="s">
        <v>7889</v>
      </c>
      <c r="J1937" s="42">
        <v>42338</v>
      </c>
      <c r="K1937" s="40"/>
    </row>
    <row r="1938" spans="1:15" hidden="1">
      <c r="A1938" s="49" t="s">
        <v>8439</v>
      </c>
      <c r="B1938" s="49" t="s">
        <v>65</v>
      </c>
      <c r="C1938" s="49" t="s">
        <v>65</v>
      </c>
      <c r="D1938" s="49" t="s">
        <v>25</v>
      </c>
      <c r="F1938" s="41" t="s">
        <v>5399</v>
      </c>
      <c r="G1938" s="49" t="s">
        <v>8440</v>
      </c>
      <c r="H1938" s="41" t="s">
        <v>1048</v>
      </c>
      <c r="I1938" s="41" t="s">
        <v>7890</v>
      </c>
      <c r="J1938" s="41"/>
      <c r="K1938" s="40"/>
    </row>
    <row r="1939" spans="1:15" hidden="1">
      <c r="A1939" s="49" t="s">
        <v>8439</v>
      </c>
      <c r="B1939" s="49" t="s">
        <v>65</v>
      </c>
      <c r="C1939" s="49" t="s">
        <v>65</v>
      </c>
      <c r="D1939" s="49" t="s">
        <v>25</v>
      </c>
      <c r="F1939" s="41" t="s">
        <v>5399</v>
      </c>
      <c r="G1939" s="49" t="s">
        <v>8440</v>
      </c>
      <c r="H1939" s="41" t="s">
        <v>1048</v>
      </c>
      <c r="I1939" s="41" t="s">
        <v>7891</v>
      </c>
      <c r="J1939" s="41"/>
      <c r="K1939" s="40"/>
    </row>
    <row r="1940" spans="1:15" hidden="1">
      <c r="A1940" s="49" t="s">
        <v>8439</v>
      </c>
      <c r="B1940" s="49" t="s">
        <v>65</v>
      </c>
      <c r="C1940" s="49" t="s">
        <v>65</v>
      </c>
      <c r="D1940" s="49" t="s">
        <v>25</v>
      </c>
      <c r="F1940" s="41" t="s">
        <v>5399</v>
      </c>
      <c r="G1940" s="49" t="s">
        <v>8440</v>
      </c>
      <c r="H1940" s="41" t="s">
        <v>1048</v>
      </c>
      <c r="I1940" s="41" t="s">
        <v>7892</v>
      </c>
      <c r="J1940" s="42">
        <v>42392</v>
      </c>
      <c r="K1940" s="40"/>
    </row>
    <row r="1941" spans="1:15" hidden="1">
      <c r="A1941" s="49" t="s">
        <v>8439</v>
      </c>
      <c r="B1941" s="49" t="s">
        <v>65</v>
      </c>
      <c r="C1941" s="49" t="s">
        <v>65</v>
      </c>
      <c r="D1941" s="49" t="s">
        <v>25</v>
      </c>
      <c r="F1941" s="41" t="s">
        <v>5399</v>
      </c>
      <c r="G1941" s="49" t="s">
        <v>8440</v>
      </c>
      <c r="H1941" s="41" t="s">
        <v>1048</v>
      </c>
      <c r="I1941" s="41" t="s">
        <v>7893</v>
      </c>
      <c r="J1941" s="41"/>
      <c r="K1941" s="40"/>
    </row>
    <row r="1942" spans="1:15" hidden="1">
      <c r="A1942" s="49" t="s">
        <v>8439</v>
      </c>
      <c r="B1942" s="49" t="s">
        <v>65</v>
      </c>
      <c r="C1942" s="49" t="s">
        <v>65</v>
      </c>
      <c r="D1942" s="49" t="s">
        <v>25</v>
      </c>
      <c r="F1942" s="41" t="s">
        <v>5399</v>
      </c>
      <c r="G1942" s="49" t="s">
        <v>8440</v>
      </c>
      <c r="H1942" s="41" t="s">
        <v>1048</v>
      </c>
      <c r="I1942" s="41" t="s">
        <v>7894</v>
      </c>
      <c r="J1942" s="41"/>
      <c r="K1942" s="40"/>
    </row>
    <row r="1943" spans="1:15" hidden="1">
      <c r="A1943" s="48" t="s">
        <v>8439</v>
      </c>
      <c r="B1943" s="48" t="s">
        <v>65</v>
      </c>
      <c r="C1943" s="48" t="s">
        <v>65</v>
      </c>
      <c r="D1943" s="49" t="s">
        <v>25</v>
      </c>
      <c r="F1943" s="41" t="s">
        <v>5399</v>
      </c>
      <c r="G1943" s="48" t="s">
        <v>8440</v>
      </c>
      <c r="H1943" s="40" t="s">
        <v>7895</v>
      </c>
      <c r="I1943" s="40" t="s">
        <v>8245</v>
      </c>
      <c r="J1943" s="43">
        <f>J1936</f>
        <v>42128</v>
      </c>
      <c r="K1943" s="43">
        <f>J1943+30</f>
        <v>42158</v>
      </c>
      <c r="L1943" s="40" t="s">
        <v>9</v>
      </c>
      <c r="M1943" s="48" t="s">
        <v>6305</v>
      </c>
      <c r="N1943" s="48">
        <v>100</v>
      </c>
      <c r="O1943" s="39"/>
    </row>
    <row r="1944" spans="1:15">
      <c r="A1944" s="48" t="s">
        <v>8439</v>
      </c>
      <c r="B1944" s="48" t="s">
        <v>65</v>
      </c>
      <c r="C1944" s="48" t="s">
        <v>65</v>
      </c>
      <c r="D1944" s="49" t="s">
        <v>25</v>
      </c>
      <c r="F1944" s="41" t="s">
        <v>5399</v>
      </c>
      <c r="G1944" s="48" t="s">
        <v>8440</v>
      </c>
      <c r="H1944" s="40" t="s">
        <v>7898</v>
      </c>
      <c r="I1944" s="40" t="s">
        <v>8247</v>
      </c>
      <c r="J1944" s="43">
        <f t="shared" ref="J1944:J1949" si="13">K1943</f>
        <v>42158</v>
      </c>
      <c r="K1944" s="43">
        <f>J1944+5</f>
        <v>42163</v>
      </c>
      <c r="L1944" s="40" t="s">
        <v>9</v>
      </c>
      <c r="M1944" s="48" t="s">
        <v>6305</v>
      </c>
      <c r="N1944" s="48">
        <v>100</v>
      </c>
      <c r="O1944" s="39"/>
    </row>
    <row r="1945" spans="1:15" hidden="1">
      <c r="A1945" s="48" t="s">
        <v>8439</v>
      </c>
      <c r="B1945" s="48" t="s">
        <v>65</v>
      </c>
      <c r="C1945" s="48" t="s">
        <v>65</v>
      </c>
      <c r="D1945" s="49" t="s">
        <v>25</v>
      </c>
      <c r="F1945" s="41" t="s">
        <v>5399</v>
      </c>
      <c r="G1945" s="48" t="s">
        <v>8440</v>
      </c>
      <c r="H1945" s="40" t="s">
        <v>8253</v>
      </c>
      <c r="I1945" s="40" t="s">
        <v>8254</v>
      </c>
      <c r="J1945" s="43">
        <f t="shared" si="13"/>
        <v>42163</v>
      </c>
      <c r="K1945" s="43">
        <f>J1945+30</f>
        <v>42193</v>
      </c>
      <c r="L1945" s="40" t="s">
        <v>9</v>
      </c>
      <c r="M1945" s="48" t="s">
        <v>6305</v>
      </c>
      <c r="N1945" s="48">
        <v>100</v>
      </c>
      <c r="O1945" s="39"/>
    </row>
    <row r="1946" spans="1:15" hidden="1">
      <c r="A1946" s="48" t="s">
        <v>8439</v>
      </c>
      <c r="B1946" s="48" t="s">
        <v>65</v>
      </c>
      <c r="C1946" s="48" t="s">
        <v>65</v>
      </c>
      <c r="D1946" s="49" t="s">
        <v>25</v>
      </c>
      <c r="F1946" s="41" t="s">
        <v>5399</v>
      </c>
      <c r="G1946" s="48" t="s">
        <v>8440</v>
      </c>
      <c r="H1946" s="40" t="s">
        <v>8256</v>
      </c>
      <c r="I1946" s="40" t="s">
        <v>8257</v>
      </c>
      <c r="J1946" s="43">
        <f t="shared" si="13"/>
        <v>42193</v>
      </c>
      <c r="K1946" s="43">
        <f>K1945+10</f>
        <v>42203</v>
      </c>
      <c r="L1946" s="40" t="s">
        <v>9</v>
      </c>
      <c r="M1946" s="48" t="s">
        <v>6305</v>
      </c>
      <c r="N1946" s="40">
        <v>100</v>
      </c>
      <c r="O1946" s="39"/>
    </row>
    <row r="1947" spans="1:15" hidden="1">
      <c r="A1947" s="48" t="s">
        <v>8439</v>
      </c>
      <c r="B1947" s="48" t="s">
        <v>65</v>
      </c>
      <c r="C1947" s="48" t="s">
        <v>65</v>
      </c>
      <c r="D1947" s="49" t="s">
        <v>25</v>
      </c>
      <c r="F1947" s="41" t="s">
        <v>5399</v>
      </c>
      <c r="G1947" s="48" t="s">
        <v>8440</v>
      </c>
      <c r="H1947" s="40" t="s">
        <v>8256</v>
      </c>
      <c r="I1947" s="40" t="s">
        <v>8249</v>
      </c>
      <c r="J1947" s="43">
        <f t="shared" si="13"/>
        <v>42203</v>
      </c>
      <c r="K1947" s="43">
        <f>J1947+10</f>
        <v>42213</v>
      </c>
      <c r="L1947" s="40" t="s">
        <v>9</v>
      </c>
      <c r="M1947" s="48" t="s">
        <v>6305</v>
      </c>
      <c r="N1947" s="40">
        <v>100</v>
      </c>
      <c r="O1947" s="39"/>
    </row>
    <row r="1948" spans="1:15" hidden="1">
      <c r="A1948" s="48" t="s">
        <v>8439</v>
      </c>
      <c r="B1948" s="48" t="s">
        <v>65</v>
      </c>
      <c r="C1948" s="48" t="s">
        <v>65</v>
      </c>
      <c r="D1948" s="49" t="s">
        <v>25</v>
      </c>
      <c r="F1948" s="41" t="s">
        <v>5399</v>
      </c>
      <c r="G1948" s="48" t="s">
        <v>8440</v>
      </c>
      <c r="H1948" s="40" t="s">
        <v>8256</v>
      </c>
      <c r="I1948" s="40" t="s">
        <v>7907</v>
      </c>
      <c r="J1948" s="43">
        <f t="shared" si="13"/>
        <v>42213</v>
      </c>
      <c r="K1948" s="43">
        <f>J1948+5</f>
        <v>42218</v>
      </c>
      <c r="L1948" s="40" t="s">
        <v>9</v>
      </c>
      <c r="M1948" s="48" t="s">
        <v>6305</v>
      </c>
      <c r="N1948" s="40">
        <v>100</v>
      </c>
      <c r="O1948" s="39"/>
    </row>
    <row r="1949" spans="1:15" hidden="1">
      <c r="A1949" s="48" t="s">
        <v>8439</v>
      </c>
      <c r="B1949" s="48" t="s">
        <v>65</v>
      </c>
      <c r="C1949" s="48" t="s">
        <v>65</v>
      </c>
      <c r="D1949" s="49" t="s">
        <v>25</v>
      </c>
      <c r="F1949" s="41" t="s">
        <v>5399</v>
      </c>
      <c r="G1949" s="48" t="s">
        <v>8440</v>
      </c>
      <c r="H1949" s="40" t="s">
        <v>8256</v>
      </c>
      <c r="I1949" s="40" t="s">
        <v>8259</v>
      </c>
      <c r="J1949" s="43">
        <f t="shared" si="13"/>
        <v>42218</v>
      </c>
      <c r="K1949" s="43">
        <f>J1949</f>
        <v>42218</v>
      </c>
      <c r="L1949" s="40" t="s">
        <v>9</v>
      </c>
      <c r="M1949" s="48" t="s">
        <v>6305</v>
      </c>
      <c r="N1949" s="40">
        <v>100</v>
      </c>
      <c r="O1949" s="39"/>
    </row>
    <row r="1950" spans="1:15" hidden="1">
      <c r="A1950" s="48" t="s">
        <v>8439</v>
      </c>
      <c r="B1950" s="48" t="s">
        <v>65</v>
      </c>
      <c r="C1950" s="48" t="s">
        <v>65</v>
      </c>
      <c r="D1950" s="49" t="s">
        <v>25</v>
      </c>
      <c r="F1950" s="41" t="s">
        <v>5399</v>
      </c>
      <c r="G1950" s="48" t="s">
        <v>8440</v>
      </c>
      <c r="H1950" s="65" t="s">
        <v>8261</v>
      </c>
      <c r="I1950" s="40" t="s">
        <v>8262</v>
      </c>
      <c r="J1950" s="43">
        <f>K1947</f>
        <v>42213</v>
      </c>
      <c r="K1950" s="43">
        <f>J1950+5</f>
        <v>42218</v>
      </c>
      <c r="L1950" s="40" t="s">
        <v>9</v>
      </c>
      <c r="M1950" s="48" t="s">
        <v>6305</v>
      </c>
      <c r="N1950" s="40">
        <v>100</v>
      </c>
      <c r="O1950" s="39"/>
    </row>
    <row r="1951" spans="1:15" hidden="1">
      <c r="A1951" s="48" t="s">
        <v>8439</v>
      </c>
      <c r="B1951" s="48" t="s">
        <v>65</v>
      </c>
      <c r="C1951" s="48" t="s">
        <v>65</v>
      </c>
      <c r="D1951" s="49" t="s">
        <v>25</v>
      </c>
      <c r="F1951" s="41" t="s">
        <v>5399</v>
      </c>
      <c r="G1951" s="48" t="s">
        <v>8440</v>
      </c>
      <c r="H1951" s="40" t="s">
        <v>8264</v>
      </c>
      <c r="I1951" s="40" t="s">
        <v>8265</v>
      </c>
      <c r="J1951" s="43">
        <f>K1950</f>
        <v>42218</v>
      </c>
      <c r="K1951" s="43">
        <f>J1937-21</f>
        <v>42317</v>
      </c>
      <c r="L1951" s="40" t="s">
        <v>9</v>
      </c>
      <c r="M1951" s="48" t="s">
        <v>6305</v>
      </c>
      <c r="N1951" s="40">
        <v>100</v>
      </c>
      <c r="O1951" s="39"/>
    </row>
    <row r="1952" spans="1:15" hidden="1">
      <c r="A1952" s="48" t="s">
        <v>8439</v>
      </c>
      <c r="B1952" s="48" t="s">
        <v>65</v>
      </c>
      <c r="C1952" s="48" t="s">
        <v>65</v>
      </c>
      <c r="D1952" s="49" t="s">
        <v>25</v>
      </c>
      <c r="F1952" s="41" t="s">
        <v>5399</v>
      </c>
      <c r="G1952" s="48" t="s">
        <v>8440</v>
      </c>
      <c r="H1952" s="40" t="s">
        <v>8261</v>
      </c>
      <c r="I1952" s="40" t="s">
        <v>8266</v>
      </c>
      <c r="J1952" s="43">
        <f>K1951</f>
        <v>42317</v>
      </c>
      <c r="K1952" s="43">
        <f>J1952</f>
        <v>42317</v>
      </c>
      <c r="L1952" s="40" t="s">
        <v>9</v>
      </c>
      <c r="M1952" s="48" t="s">
        <v>6305</v>
      </c>
      <c r="N1952" s="40">
        <v>100</v>
      </c>
      <c r="O1952" s="39"/>
    </row>
    <row r="1953" spans="1:15" hidden="1">
      <c r="A1953" s="48" t="s">
        <v>8439</v>
      </c>
      <c r="B1953" s="48" t="s">
        <v>65</v>
      </c>
      <c r="C1953" s="48" t="s">
        <v>65</v>
      </c>
      <c r="D1953" s="49" t="s">
        <v>25</v>
      </c>
      <c r="F1953" s="41" t="s">
        <v>5399</v>
      </c>
      <c r="G1953" s="48" t="s">
        <v>8440</v>
      </c>
      <c r="H1953" s="40" t="s">
        <v>7904</v>
      </c>
      <c r="I1953" s="40" t="s">
        <v>8267</v>
      </c>
      <c r="J1953" s="43">
        <f>K1951</f>
        <v>42317</v>
      </c>
      <c r="K1953" s="43">
        <f>J1953+5</f>
        <v>42322</v>
      </c>
      <c r="L1953" s="40" t="s">
        <v>9</v>
      </c>
      <c r="M1953" s="48" t="s">
        <v>6305</v>
      </c>
      <c r="N1953" s="40">
        <v>100</v>
      </c>
      <c r="O1953" s="39"/>
    </row>
    <row r="1954" spans="1:15" hidden="1">
      <c r="A1954" s="48" t="s">
        <v>8439</v>
      </c>
      <c r="B1954" s="48" t="s">
        <v>65</v>
      </c>
      <c r="C1954" s="48" t="s">
        <v>65</v>
      </c>
      <c r="D1954" s="49" t="s">
        <v>25</v>
      </c>
      <c r="F1954" s="41" t="s">
        <v>5399</v>
      </c>
      <c r="G1954" s="48" t="s">
        <v>8440</v>
      </c>
      <c r="H1954" s="40" t="s">
        <v>7904</v>
      </c>
      <c r="I1954" s="40" t="s">
        <v>8268</v>
      </c>
      <c r="J1954" s="43">
        <f>K1953</f>
        <v>42322</v>
      </c>
      <c r="K1954" s="43">
        <f>J1954+5</f>
        <v>42327</v>
      </c>
      <c r="L1954" s="40" t="s">
        <v>9</v>
      </c>
      <c r="M1954" s="48" t="s">
        <v>6305</v>
      </c>
      <c r="N1954" s="40">
        <v>100</v>
      </c>
      <c r="O1954" s="39"/>
    </row>
    <row r="1955" spans="1:15" hidden="1">
      <c r="A1955" s="48" t="s">
        <v>8439</v>
      </c>
      <c r="B1955" s="48" t="s">
        <v>65</v>
      </c>
      <c r="C1955" s="48" t="s">
        <v>65</v>
      </c>
      <c r="D1955" s="49" t="s">
        <v>25</v>
      </c>
      <c r="F1955" s="41" t="s">
        <v>5399</v>
      </c>
      <c r="G1955" s="48" t="s">
        <v>8440</v>
      </c>
      <c r="H1955" s="40" t="s">
        <v>7904</v>
      </c>
      <c r="I1955" s="40" t="s">
        <v>8269</v>
      </c>
      <c r="J1955" s="43">
        <f>K1954</f>
        <v>42327</v>
      </c>
      <c r="K1955" s="43">
        <f>J1955+5</f>
        <v>42332</v>
      </c>
      <c r="L1955" s="40" t="s">
        <v>9</v>
      </c>
      <c r="M1955" s="48" t="s">
        <v>6305</v>
      </c>
      <c r="N1955" s="40">
        <v>100</v>
      </c>
      <c r="O1955" s="39"/>
    </row>
    <row r="1956" spans="1:15" hidden="1">
      <c r="A1956" s="48" t="s">
        <v>8439</v>
      </c>
      <c r="B1956" s="48" t="s">
        <v>65</v>
      </c>
      <c r="C1956" s="48" t="s">
        <v>65</v>
      </c>
      <c r="D1956" s="49" t="s">
        <v>25</v>
      </c>
      <c r="F1956" s="41" t="s">
        <v>5399</v>
      </c>
      <c r="G1956" s="48" t="s">
        <v>8440</v>
      </c>
      <c r="H1956" s="40" t="s">
        <v>7904</v>
      </c>
      <c r="I1956" s="40" t="s">
        <v>8172</v>
      </c>
      <c r="J1956" s="43">
        <f>K1955</f>
        <v>42332</v>
      </c>
      <c r="K1956" s="67">
        <f>J1956+1</f>
        <v>42333</v>
      </c>
      <c r="L1956" s="40" t="s">
        <v>9</v>
      </c>
      <c r="M1956" s="48" t="s">
        <v>6305</v>
      </c>
      <c r="N1956" s="40">
        <v>100</v>
      </c>
      <c r="O1956" s="56" t="s">
        <v>17</v>
      </c>
    </row>
    <row r="1957" spans="1:15" hidden="1">
      <c r="A1957" s="49" t="s">
        <v>8441</v>
      </c>
      <c r="B1957" s="47" t="s">
        <v>65</v>
      </c>
      <c r="C1957" s="47" t="s">
        <v>65</v>
      </c>
      <c r="D1957" s="49" t="s">
        <v>25</v>
      </c>
      <c r="E1957" s="49"/>
      <c r="F1957" s="41" t="s">
        <v>55</v>
      </c>
      <c r="G1957" s="49" t="s">
        <v>8442</v>
      </c>
      <c r="H1957" s="45" t="s">
        <v>1048</v>
      </c>
      <c r="I1957" s="45" t="s">
        <v>7888</v>
      </c>
      <c r="J1957" s="44"/>
      <c r="K1957" s="44"/>
    </row>
    <row r="1958" spans="1:15" hidden="1">
      <c r="A1958" s="49" t="s">
        <v>8441</v>
      </c>
      <c r="B1958" s="47" t="s">
        <v>65</v>
      </c>
      <c r="C1958" s="47" t="s">
        <v>65</v>
      </c>
      <c r="D1958" s="49" t="s">
        <v>25</v>
      </c>
      <c r="E1958" s="49"/>
      <c r="F1958" s="41" t="s">
        <v>55</v>
      </c>
      <c r="G1958" s="49" t="s">
        <v>8442</v>
      </c>
      <c r="H1958" s="45" t="s">
        <v>1048</v>
      </c>
      <c r="I1958" s="45" t="s">
        <v>8244</v>
      </c>
      <c r="J1958" s="60">
        <v>42202</v>
      </c>
      <c r="K1958" s="44"/>
    </row>
    <row r="1959" spans="1:15" hidden="1">
      <c r="A1959" s="49" t="s">
        <v>8441</v>
      </c>
      <c r="B1959" s="47" t="s">
        <v>65</v>
      </c>
      <c r="C1959" s="47" t="s">
        <v>65</v>
      </c>
      <c r="D1959" s="49" t="s">
        <v>25</v>
      </c>
      <c r="E1959" s="49"/>
      <c r="F1959" s="41" t="s">
        <v>55</v>
      </c>
      <c r="G1959" s="49" t="s">
        <v>8442</v>
      </c>
      <c r="H1959" s="45" t="s">
        <v>1048</v>
      </c>
      <c r="I1959" s="45" t="s">
        <v>7889</v>
      </c>
      <c r="J1959" s="60">
        <v>42349</v>
      </c>
      <c r="K1959" s="44"/>
    </row>
    <row r="1960" spans="1:15" hidden="1">
      <c r="A1960" s="49" t="s">
        <v>8441</v>
      </c>
      <c r="B1960" s="47" t="s">
        <v>65</v>
      </c>
      <c r="C1960" s="47" t="s">
        <v>65</v>
      </c>
      <c r="D1960" s="49" t="s">
        <v>25</v>
      </c>
      <c r="E1960" s="49"/>
      <c r="F1960" s="41" t="s">
        <v>55</v>
      </c>
      <c r="G1960" s="49" t="s">
        <v>8442</v>
      </c>
      <c r="H1960" s="45" t="s">
        <v>1048</v>
      </c>
      <c r="I1960" s="45" t="s">
        <v>7890</v>
      </c>
      <c r="J1960" s="61">
        <v>42328</v>
      </c>
      <c r="K1960" s="44"/>
    </row>
    <row r="1961" spans="1:15" hidden="1">
      <c r="A1961" s="49" t="s">
        <v>8441</v>
      </c>
      <c r="B1961" s="47" t="s">
        <v>65</v>
      </c>
      <c r="C1961" s="47" t="s">
        <v>65</v>
      </c>
      <c r="D1961" s="49" t="s">
        <v>25</v>
      </c>
      <c r="E1961" s="49"/>
      <c r="F1961" s="41" t="s">
        <v>55</v>
      </c>
      <c r="G1961" s="49" t="s">
        <v>8442</v>
      </c>
      <c r="H1961" s="45" t="s">
        <v>1048</v>
      </c>
      <c r="I1961" s="45" t="s">
        <v>7891</v>
      </c>
      <c r="J1961" s="60">
        <v>42356</v>
      </c>
      <c r="K1961" s="44"/>
    </row>
    <row r="1962" spans="1:15" hidden="1">
      <c r="A1962" s="49" t="s">
        <v>8441</v>
      </c>
      <c r="B1962" s="47" t="s">
        <v>65</v>
      </c>
      <c r="C1962" s="47" t="s">
        <v>65</v>
      </c>
      <c r="D1962" s="49" t="s">
        <v>25</v>
      </c>
      <c r="E1962" s="49"/>
      <c r="F1962" s="41" t="s">
        <v>55</v>
      </c>
      <c r="G1962" s="49" t="s">
        <v>8442</v>
      </c>
      <c r="H1962" s="45" t="s">
        <v>1048</v>
      </c>
      <c r="I1962" s="45" t="s">
        <v>7892</v>
      </c>
      <c r="J1962" s="44"/>
      <c r="K1962" s="44"/>
    </row>
    <row r="1963" spans="1:15" hidden="1">
      <c r="A1963" s="49" t="s">
        <v>8441</v>
      </c>
      <c r="B1963" s="47" t="s">
        <v>65</v>
      </c>
      <c r="C1963" s="47" t="s">
        <v>65</v>
      </c>
      <c r="D1963" s="49" t="s">
        <v>25</v>
      </c>
      <c r="E1963" s="49"/>
      <c r="F1963" s="41" t="s">
        <v>55</v>
      </c>
      <c r="G1963" s="49" t="s">
        <v>8442</v>
      </c>
      <c r="H1963" s="45" t="s">
        <v>1048</v>
      </c>
      <c r="I1963" s="45" t="s">
        <v>7893</v>
      </c>
      <c r="J1963" s="44"/>
      <c r="K1963" s="44"/>
    </row>
    <row r="1964" spans="1:15" hidden="1">
      <c r="A1964" s="49" t="s">
        <v>8441</v>
      </c>
      <c r="B1964" s="47" t="s">
        <v>65</v>
      </c>
      <c r="C1964" s="47" t="s">
        <v>65</v>
      </c>
      <c r="D1964" s="49" t="s">
        <v>25</v>
      </c>
      <c r="E1964" s="49"/>
      <c r="F1964" s="41" t="s">
        <v>55</v>
      </c>
      <c r="G1964" s="49" t="s">
        <v>8442</v>
      </c>
      <c r="H1964" s="45" t="s">
        <v>1048</v>
      </c>
      <c r="I1964" s="45" t="s">
        <v>7894</v>
      </c>
      <c r="J1964" s="44"/>
      <c r="K1964" s="44"/>
    </row>
    <row r="1965" spans="1:15" hidden="1">
      <c r="A1965" s="48" t="s">
        <v>8441</v>
      </c>
      <c r="B1965" s="46" t="s">
        <v>65</v>
      </c>
      <c r="C1965" s="46" t="s">
        <v>65</v>
      </c>
      <c r="D1965" s="49" t="s">
        <v>25</v>
      </c>
      <c r="F1965" s="41" t="s">
        <v>55</v>
      </c>
      <c r="G1965" s="48" t="s">
        <v>8442</v>
      </c>
      <c r="H1965" s="40" t="s">
        <v>7895</v>
      </c>
      <c r="I1965" s="40" t="s">
        <v>8245</v>
      </c>
      <c r="J1965" s="43">
        <f>J1958</f>
        <v>42202</v>
      </c>
      <c r="K1965" s="43">
        <f>J1965+30</f>
        <v>42232</v>
      </c>
      <c r="L1965" s="48" t="s">
        <v>11</v>
      </c>
      <c r="M1965" s="48" t="s">
        <v>128</v>
      </c>
      <c r="N1965" s="48">
        <v>100</v>
      </c>
      <c r="O1965" s="56" t="s">
        <v>7917</v>
      </c>
    </row>
    <row r="1966" spans="1:15" hidden="1">
      <c r="A1966" s="48" t="s">
        <v>8441</v>
      </c>
      <c r="B1966" s="46" t="s">
        <v>65</v>
      </c>
      <c r="C1966" s="46" t="s">
        <v>65</v>
      </c>
      <c r="D1966" s="49" t="s">
        <v>25</v>
      </c>
      <c r="F1966" s="41" t="s">
        <v>55</v>
      </c>
      <c r="G1966" s="48" t="s">
        <v>8442</v>
      </c>
      <c r="H1966" s="40" t="s">
        <v>8281</v>
      </c>
      <c r="I1966" s="40" t="s">
        <v>8282</v>
      </c>
      <c r="J1966" s="43">
        <f>K1965</f>
        <v>42232</v>
      </c>
      <c r="K1966" s="43">
        <f>J1966+2</f>
        <v>42234</v>
      </c>
      <c r="L1966" s="48" t="s">
        <v>11</v>
      </c>
      <c r="M1966" s="48" t="s">
        <v>128</v>
      </c>
      <c r="N1966" s="48">
        <v>100</v>
      </c>
    </row>
    <row r="1967" spans="1:15" hidden="1">
      <c r="A1967" s="48" t="s">
        <v>8441</v>
      </c>
      <c r="B1967" s="46" t="s">
        <v>65</v>
      </c>
      <c r="C1967" s="46" t="s">
        <v>65</v>
      </c>
      <c r="D1967" s="49" t="s">
        <v>25</v>
      </c>
      <c r="F1967" s="41" t="s">
        <v>55</v>
      </c>
      <c r="G1967" s="48" t="s">
        <v>8442</v>
      </c>
      <c r="H1967" s="65" t="s">
        <v>8261</v>
      </c>
      <c r="I1967" s="40" t="s">
        <v>8262</v>
      </c>
      <c r="J1967" s="43">
        <f>K1966</f>
        <v>42234</v>
      </c>
      <c r="K1967" s="43">
        <f>J1967</f>
        <v>42234</v>
      </c>
      <c r="L1967" s="48" t="s">
        <v>11</v>
      </c>
      <c r="M1967" s="48" t="s">
        <v>128</v>
      </c>
      <c r="N1967" s="48">
        <v>100</v>
      </c>
    </row>
    <row r="1968" spans="1:15" hidden="1">
      <c r="A1968" s="48" t="s">
        <v>8441</v>
      </c>
      <c r="B1968" s="46" t="s">
        <v>65</v>
      </c>
      <c r="C1968" s="46" t="s">
        <v>65</v>
      </c>
      <c r="D1968" s="49" t="s">
        <v>25</v>
      </c>
      <c r="F1968" s="41" t="s">
        <v>55</v>
      </c>
      <c r="G1968" s="48" t="s">
        <v>8442</v>
      </c>
      <c r="H1968" s="40" t="s">
        <v>8264</v>
      </c>
      <c r="I1968" s="40" t="s">
        <v>8265</v>
      </c>
      <c r="J1968" s="43">
        <f>K1967</f>
        <v>42234</v>
      </c>
      <c r="K1968" s="43">
        <f>J1959-21</f>
        <v>42328</v>
      </c>
      <c r="L1968" s="48" t="s">
        <v>11</v>
      </c>
      <c r="M1968" s="48" t="s">
        <v>128</v>
      </c>
      <c r="N1968" s="48">
        <v>100</v>
      </c>
    </row>
    <row r="1969" spans="1:15" hidden="1">
      <c r="A1969" s="48" t="s">
        <v>8441</v>
      </c>
      <c r="B1969" s="46" t="s">
        <v>65</v>
      </c>
      <c r="C1969" s="46" t="s">
        <v>65</v>
      </c>
      <c r="D1969" s="49" t="s">
        <v>25</v>
      </c>
      <c r="F1969" s="41" t="s">
        <v>55</v>
      </c>
      <c r="G1969" s="48" t="s">
        <v>8442</v>
      </c>
      <c r="H1969" s="40" t="s">
        <v>8261</v>
      </c>
      <c r="I1969" s="40" t="s">
        <v>8266</v>
      </c>
      <c r="J1969" s="43">
        <f>K1968</f>
        <v>42328</v>
      </c>
      <c r="K1969" s="43">
        <f>J1969</f>
        <v>42328</v>
      </c>
      <c r="L1969" s="48" t="s">
        <v>11</v>
      </c>
      <c r="M1969" s="48" t="s">
        <v>128</v>
      </c>
      <c r="N1969" s="48">
        <v>100</v>
      </c>
    </row>
    <row r="1970" spans="1:15" hidden="1">
      <c r="A1970" s="48" t="s">
        <v>8441</v>
      </c>
      <c r="B1970" s="46" t="s">
        <v>65</v>
      </c>
      <c r="C1970" s="46" t="s">
        <v>65</v>
      </c>
      <c r="D1970" s="49" t="s">
        <v>25</v>
      </c>
      <c r="F1970" s="41" t="s">
        <v>55</v>
      </c>
      <c r="G1970" s="48" t="s">
        <v>8442</v>
      </c>
      <c r="H1970" s="40" t="s">
        <v>7904</v>
      </c>
      <c r="I1970" s="40" t="s">
        <v>7905</v>
      </c>
      <c r="J1970" s="43">
        <f>K1968</f>
        <v>42328</v>
      </c>
      <c r="K1970" s="43">
        <f>J1970+5</f>
        <v>42333</v>
      </c>
      <c r="L1970" s="48" t="s">
        <v>11</v>
      </c>
      <c r="M1970" s="48" t="s">
        <v>128</v>
      </c>
      <c r="N1970" s="48">
        <v>100</v>
      </c>
    </row>
    <row r="1971" spans="1:15" hidden="1">
      <c r="A1971" s="48" t="s">
        <v>8441</v>
      </c>
      <c r="B1971" s="46" t="s">
        <v>65</v>
      </c>
      <c r="C1971" s="46" t="s">
        <v>65</v>
      </c>
      <c r="D1971" s="49" t="s">
        <v>25</v>
      </c>
      <c r="F1971" s="41" t="s">
        <v>55</v>
      </c>
      <c r="G1971" s="48" t="s">
        <v>8442</v>
      </c>
      <c r="H1971" s="40" t="s">
        <v>7904</v>
      </c>
      <c r="I1971" s="40" t="s">
        <v>7906</v>
      </c>
      <c r="J1971" s="43">
        <f>K1970</f>
        <v>42333</v>
      </c>
      <c r="K1971" s="43">
        <f>J1971+5</f>
        <v>42338</v>
      </c>
      <c r="L1971" s="48" t="s">
        <v>11</v>
      </c>
      <c r="M1971" s="48" t="s">
        <v>128</v>
      </c>
      <c r="N1971" s="48">
        <v>100</v>
      </c>
    </row>
    <row r="1972" spans="1:15" hidden="1">
      <c r="A1972" s="48" t="s">
        <v>8441</v>
      </c>
      <c r="B1972" s="46" t="s">
        <v>65</v>
      </c>
      <c r="C1972" s="46" t="s">
        <v>65</v>
      </c>
      <c r="D1972" s="49" t="s">
        <v>25</v>
      </c>
      <c r="F1972" s="41" t="s">
        <v>55</v>
      </c>
      <c r="G1972" s="48" t="s">
        <v>8442</v>
      </c>
      <c r="H1972" s="40" t="s">
        <v>7904</v>
      </c>
      <c r="I1972" s="40" t="s">
        <v>7907</v>
      </c>
      <c r="J1972" s="43">
        <f>K1971</f>
        <v>42338</v>
      </c>
      <c r="K1972" s="43">
        <f>J1972+5</f>
        <v>42343</v>
      </c>
      <c r="L1972" s="48" t="s">
        <v>11</v>
      </c>
      <c r="M1972" s="48" t="s">
        <v>128</v>
      </c>
      <c r="N1972" s="48">
        <v>100</v>
      </c>
    </row>
    <row r="1973" spans="1:15" hidden="1">
      <c r="A1973" s="48" t="s">
        <v>8441</v>
      </c>
      <c r="B1973" s="46" t="s">
        <v>65</v>
      </c>
      <c r="C1973" s="46" t="s">
        <v>65</v>
      </c>
      <c r="D1973" s="49" t="s">
        <v>25</v>
      </c>
      <c r="F1973" s="41" t="s">
        <v>55</v>
      </c>
      <c r="G1973" s="48" t="s">
        <v>8442</v>
      </c>
      <c r="H1973" s="40" t="s">
        <v>7904</v>
      </c>
      <c r="I1973" s="40" t="s">
        <v>8172</v>
      </c>
      <c r="J1973" s="43">
        <f>K1972</f>
        <v>42343</v>
      </c>
      <c r="K1973" s="67">
        <f>J1973+1</f>
        <v>42344</v>
      </c>
      <c r="L1973" s="48" t="s">
        <v>11</v>
      </c>
      <c r="M1973" s="48" t="s">
        <v>128</v>
      </c>
      <c r="N1973" s="48">
        <v>100</v>
      </c>
      <c r="O1973" s="56" t="s">
        <v>7909</v>
      </c>
    </row>
    <row r="1974" spans="1:15" hidden="1">
      <c r="A1974" s="49" t="s">
        <v>8443</v>
      </c>
      <c r="B1974" s="49" t="s">
        <v>65</v>
      </c>
      <c r="C1974" s="49" t="s">
        <v>65</v>
      </c>
      <c r="D1974" s="49" t="s">
        <v>25</v>
      </c>
      <c r="E1974" s="49"/>
      <c r="F1974" s="41" t="s">
        <v>55</v>
      </c>
      <c r="G1974" s="49" t="s">
        <v>8444</v>
      </c>
      <c r="H1974" s="45" t="s">
        <v>1048</v>
      </c>
      <c r="I1974" s="45" t="s">
        <v>7888</v>
      </c>
      <c r="J1974" s="44"/>
      <c r="K1974" s="44"/>
      <c r="L1974" s="40"/>
      <c r="M1974" s="40"/>
    </row>
    <row r="1975" spans="1:15" hidden="1">
      <c r="A1975" s="49" t="s">
        <v>8443</v>
      </c>
      <c r="B1975" s="49" t="s">
        <v>65</v>
      </c>
      <c r="C1975" s="49" t="s">
        <v>65</v>
      </c>
      <c r="D1975" s="49" t="s">
        <v>25</v>
      </c>
      <c r="E1975" s="49"/>
      <c r="F1975" s="41" t="s">
        <v>55</v>
      </c>
      <c r="G1975" s="49" t="s">
        <v>8444</v>
      </c>
      <c r="H1975" s="45" t="s">
        <v>1048</v>
      </c>
      <c r="I1975" s="45" t="s">
        <v>8244</v>
      </c>
      <c r="J1975" s="60">
        <v>42214</v>
      </c>
      <c r="K1975" s="44"/>
      <c r="L1975" s="40"/>
      <c r="M1975" s="40"/>
    </row>
    <row r="1976" spans="1:15" hidden="1">
      <c r="A1976" s="49" t="s">
        <v>8443</v>
      </c>
      <c r="B1976" s="49" t="s">
        <v>65</v>
      </c>
      <c r="C1976" s="49" t="s">
        <v>65</v>
      </c>
      <c r="D1976" s="49" t="s">
        <v>25</v>
      </c>
      <c r="E1976" s="49"/>
      <c r="F1976" s="41" t="s">
        <v>55</v>
      </c>
      <c r="G1976" s="49" t="s">
        <v>8444</v>
      </c>
      <c r="H1976" s="45" t="s">
        <v>1048</v>
      </c>
      <c r="I1976" s="45" t="s">
        <v>7889</v>
      </c>
      <c r="J1976" s="60">
        <v>42251</v>
      </c>
      <c r="K1976" s="44"/>
      <c r="L1976" s="40"/>
      <c r="M1976" s="40"/>
    </row>
    <row r="1977" spans="1:15" hidden="1">
      <c r="A1977" s="49" t="s">
        <v>8443</v>
      </c>
      <c r="B1977" s="49" t="s">
        <v>65</v>
      </c>
      <c r="C1977" s="49" t="s">
        <v>65</v>
      </c>
      <c r="D1977" s="49" t="s">
        <v>25</v>
      </c>
      <c r="E1977" s="49"/>
      <c r="F1977" s="41" t="s">
        <v>55</v>
      </c>
      <c r="G1977" s="49" t="s">
        <v>8444</v>
      </c>
      <c r="H1977" s="45" t="s">
        <v>1048</v>
      </c>
      <c r="I1977" s="45" t="s">
        <v>7890</v>
      </c>
      <c r="J1977" s="61"/>
      <c r="K1977" s="44"/>
      <c r="L1977" s="40"/>
      <c r="M1977" s="40"/>
    </row>
    <row r="1978" spans="1:15" hidden="1">
      <c r="A1978" s="49" t="s">
        <v>8443</v>
      </c>
      <c r="B1978" s="49" t="s">
        <v>65</v>
      </c>
      <c r="C1978" s="49" t="s">
        <v>65</v>
      </c>
      <c r="D1978" s="49" t="s">
        <v>25</v>
      </c>
      <c r="E1978" s="49"/>
      <c r="F1978" s="41" t="s">
        <v>55</v>
      </c>
      <c r="G1978" s="49" t="s">
        <v>8444</v>
      </c>
      <c r="H1978" s="45" t="s">
        <v>1048</v>
      </c>
      <c r="I1978" s="45" t="s">
        <v>7891</v>
      </c>
      <c r="J1978" s="60">
        <v>42275</v>
      </c>
      <c r="K1978" s="44"/>
      <c r="L1978" s="40"/>
      <c r="M1978" s="40"/>
    </row>
    <row r="1979" spans="1:15" hidden="1">
      <c r="A1979" s="49" t="s">
        <v>8443</v>
      </c>
      <c r="B1979" s="49" t="s">
        <v>65</v>
      </c>
      <c r="C1979" s="49" t="s">
        <v>65</v>
      </c>
      <c r="D1979" s="49" t="s">
        <v>25</v>
      </c>
      <c r="E1979" s="49"/>
      <c r="F1979" s="41" t="s">
        <v>55</v>
      </c>
      <c r="G1979" s="49" t="s">
        <v>8444</v>
      </c>
      <c r="H1979" s="45" t="s">
        <v>1048</v>
      </c>
      <c r="I1979" s="45" t="s">
        <v>7892</v>
      </c>
      <c r="J1979" s="44"/>
      <c r="K1979" s="44"/>
      <c r="L1979" s="40"/>
      <c r="M1979" s="40"/>
    </row>
    <row r="1980" spans="1:15" hidden="1">
      <c r="A1980" s="49" t="s">
        <v>8443</v>
      </c>
      <c r="B1980" s="49" t="s">
        <v>65</v>
      </c>
      <c r="C1980" s="49" t="s">
        <v>65</v>
      </c>
      <c r="D1980" s="49" t="s">
        <v>25</v>
      </c>
      <c r="E1980" s="49"/>
      <c r="F1980" s="41" t="s">
        <v>55</v>
      </c>
      <c r="G1980" s="49" t="s">
        <v>8444</v>
      </c>
      <c r="H1980" s="45" t="s">
        <v>1048</v>
      </c>
      <c r="I1980" s="45" t="s">
        <v>7893</v>
      </c>
      <c r="J1980" s="44"/>
      <c r="K1980" s="44"/>
      <c r="L1980" s="40"/>
      <c r="M1980" s="40"/>
    </row>
    <row r="1981" spans="1:15" hidden="1">
      <c r="A1981" s="49" t="s">
        <v>8443</v>
      </c>
      <c r="B1981" s="49" t="s">
        <v>65</v>
      </c>
      <c r="C1981" s="49" t="s">
        <v>65</v>
      </c>
      <c r="D1981" s="49" t="s">
        <v>25</v>
      </c>
      <c r="E1981" s="49"/>
      <c r="F1981" s="41" t="s">
        <v>55</v>
      </c>
      <c r="G1981" s="49" t="s">
        <v>8444</v>
      </c>
      <c r="H1981" s="45" t="s">
        <v>1048</v>
      </c>
      <c r="I1981" s="45" t="s">
        <v>7894</v>
      </c>
      <c r="J1981" s="44"/>
      <c r="K1981" s="44"/>
      <c r="L1981" s="40"/>
      <c r="M1981" s="40"/>
    </row>
    <row r="1982" spans="1:15" hidden="1">
      <c r="A1982" s="48" t="s">
        <v>8443</v>
      </c>
      <c r="B1982" s="48" t="s">
        <v>65</v>
      </c>
      <c r="C1982" s="48" t="s">
        <v>65</v>
      </c>
      <c r="D1982" s="49" t="s">
        <v>25</v>
      </c>
      <c r="F1982" s="41" t="s">
        <v>55</v>
      </c>
      <c r="G1982" s="48" t="s">
        <v>8444</v>
      </c>
      <c r="H1982" s="40" t="s">
        <v>7895</v>
      </c>
      <c r="I1982" s="40" t="s">
        <v>8245</v>
      </c>
      <c r="J1982" s="43">
        <f>J1975</f>
        <v>42214</v>
      </c>
      <c r="K1982" s="43">
        <f>J1982+30</f>
        <v>42244</v>
      </c>
      <c r="L1982" s="40" t="s">
        <v>9</v>
      </c>
      <c r="M1982" s="48" t="s">
        <v>6267</v>
      </c>
      <c r="N1982" s="40">
        <v>100</v>
      </c>
    </row>
    <row r="1983" spans="1:15" hidden="1">
      <c r="A1983" s="48" t="s">
        <v>8443</v>
      </c>
      <c r="B1983" s="48" t="s">
        <v>65</v>
      </c>
      <c r="C1983" s="48" t="s">
        <v>65</v>
      </c>
      <c r="D1983" s="49" t="s">
        <v>25</v>
      </c>
      <c r="F1983" s="41" t="s">
        <v>55</v>
      </c>
      <c r="G1983" s="48" t="s">
        <v>8444</v>
      </c>
      <c r="H1983" s="40" t="s">
        <v>8281</v>
      </c>
      <c r="I1983" s="40" t="s">
        <v>8282</v>
      </c>
      <c r="J1983" s="43">
        <f>K1982</f>
        <v>42244</v>
      </c>
      <c r="K1983" s="43">
        <f>J1983+2</f>
        <v>42246</v>
      </c>
      <c r="L1983" s="40" t="s">
        <v>9</v>
      </c>
      <c r="M1983" s="48" t="s">
        <v>6305</v>
      </c>
      <c r="N1983" s="40">
        <v>100</v>
      </c>
      <c r="O1983" s="56" t="s">
        <v>8263</v>
      </c>
    </row>
    <row r="1984" spans="1:15" hidden="1">
      <c r="A1984" s="48" t="s">
        <v>8443</v>
      </c>
      <c r="B1984" s="48" t="s">
        <v>65</v>
      </c>
      <c r="C1984" s="48" t="s">
        <v>65</v>
      </c>
      <c r="D1984" s="49" t="s">
        <v>25</v>
      </c>
      <c r="F1984" s="41" t="s">
        <v>55</v>
      </c>
      <c r="G1984" s="48" t="s">
        <v>8444</v>
      </c>
      <c r="H1984" s="65" t="s">
        <v>8261</v>
      </c>
      <c r="I1984" s="40" t="s">
        <v>8262</v>
      </c>
      <c r="J1984" s="43">
        <f>K1983</f>
        <v>42246</v>
      </c>
      <c r="K1984" s="43">
        <f>J1984</f>
        <v>42246</v>
      </c>
      <c r="L1984" s="40" t="s">
        <v>9</v>
      </c>
      <c r="M1984" s="48" t="s">
        <v>6305</v>
      </c>
      <c r="N1984" s="40">
        <v>100</v>
      </c>
    </row>
    <row r="1985" spans="1:15" hidden="1">
      <c r="A1985" s="48" t="s">
        <v>8443</v>
      </c>
      <c r="B1985" s="48" t="s">
        <v>65</v>
      </c>
      <c r="C1985" s="48" t="s">
        <v>65</v>
      </c>
      <c r="D1985" s="49" t="s">
        <v>25</v>
      </c>
      <c r="F1985" s="41" t="s">
        <v>55</v>
      </c>
      <c r="G1985" s="48" t="s">
        <v>8444</v>
      </c>
      <c r="H1985" s="40" t="s">
        <v>8264</v>
      </c>
      <c r="I1985" s="40" t="s">
        <v>8265</v>
      </c>
      <c r="J1985" s="43">
        <f>K1984</f>
        <v>42246</v>
      </c>
      <c r="K1985" s="43">
        <f>J1976-21</f>
        <v>42230</v>
      </c>
      <c r="L1985" s="40" t="s">
        <v>9</v>
      </c>
      <c r="M1985" s="48" t="s">
        <v>6267</v>
      </c>
      <c r="N1985" s="40">
        <v>100</v>
      </c>
    </row>
    <row r="1986" spans="1:15" hidden="1">
      <c r="A1986" s="48" t="s">
        <v>8443</v>
      </c>
      <c r="B1986" s="48" t="s">
        <v>65</v>
      </c>
      <c r="C1986" s="48" t="s">
        <v>65</v>
      </c>
      <c r="D1986" s="49" t="s">
        <v>25</v>
      </c>
      <c r="F1986" s="41" t="s">
        <v>55</v>
      </c>
      <c r="G1986" s="48" t="s">
        <v>8444</v>
      </c>
      <c r="H1986" s="40" t="s">
        <v>8261</v>
      </c>
      <c r="I1986" s="40" t="s">
        <v>8266</v>
      </c>
      <c r="J1986" s="43">
        <f>K1985</f>
        <v>42230</v>
      </c>
      <c r="K1986" s="43">
        <f>J1986</f>
        <v>42230</v>
      </c>
      <c r="L1986" s="40" t="s">
        <v>9</v>
      </c>
      <c r="M1986" s="48" t="s">
        <v>6305</v>
      </c>
      <c r="N1986" s="40">
        <v>100</v>
      </c>
    </row>
    <row r="1987" spans="1:15" hidden="1">
      <c r="A1987" s="48" t="s">
        <v>8443</v>
      </c>
      <c r="B1987" s="48" t="s">
        <v>65</v>
      </c>
      <c r="C1987" s="48" t="s">
        <v>65</v>
      </c>
      <c r="D1987" s="49" t="s">
        <v>25</v>
      </c>
      <c r="F1987" s="41" t="s">
        <v>55</v>
      </c>
      <c r="G1987" s="48" t="s">
        <v>8444</v>
      </c>
      <c r="H1987" s="40" t="s">
        <v>7904</v>
      </c>
      <c r="I1987" s="40" t="s">
        <v>7905</v>
      </c>
      <c r="J1987" s="43">
        <f>K1985</f>
        <v>42230</v>
      </c>
      <c r="K1987" s="43">
        <f>J1987+5</f>
        <v>42235</v>
      </c>
      <c r="L1987" s="40" t="s">
        <v>9</v>
      </c>
      <c r="M1987" s="48" t="s">
        <v>6267</v>
      </c>
      <c r="N1987" s="40">
        <v>100</v>
      </c>
    </row>
    <row r="1988" spans="1:15" hidden="1">
      <c r="A1988" s="48" t="s">
        <v>8443</v>
      </c>
      <c r="B1988" s="48" t="s">
        <v>65</v>
      </c>
      <c r="C1988" s="48" t="s">
        <v>65</v>
      </c>
      <c r="D1988" s="49" t="s">
        <v>25</v>
      </c>
      <c r="F1988" s="41" t="s">
        <v>55</v>
      </c>
      <c r="G1988" s="48" t="s">
        <v>8444</v>
      </c>
      <c r="H1988" s="40" t="s">
        <v>7904</v>
      </c>
      <c r="I1988" s="40" t="s">
        <v>7906</v>
      </c>
      <c r="J1988" s="43">
        <f>K1987</f>
        <v>42235</v>
      </c>
      <c r="K1988" s="43">
        <f>J1988+5</f>
        <v>42240</v>
      </c>
      <c r="L1988" s="40" t="s">
        <v>9</v>
      </c>
      <c r="M1988" s="48" t="s">
        <v>6267</v>
      </c>
      <c r="N1988" s="40">
        <v>100</v>
      </c>
    </row>
    <row r="1989" spans="1:15" hidden="1">
      <c r="A1989" s="48" t="s">
        <v>8443</v>
      </c>
      <c r="B1989" s="48" t="s">
        <v>65</v>
      </c>
      <c r="C1989" s="48" t="s">
        <v>65</v>
      </c>
      <c r="D1989" s="49" t="s">
        <v>25</v>
      </c>
      <c r="F1989" s="41" t="s">
        <v>55</v>
      </c>
      <c r="G1989" s="48" t="s">
        <v>8444</v>
      </c>
      <c r="H1989" s="40" t="s">
        <v>7904</v>
      </c>
      <c r="I1989" s="40" t="s">
        <v>7907</v>
      </c>
      <c r="J1989" s="43">
        <f>K1988</f>
        <v>42240</v>
      </c>
      <c r="K1989" s="43">
        <f>J1989+5</f>
        <v>42245</v>
      </c>
      <c r="L1989" s="40" t="s">
        <v>9</v>
      </c>
      <c r="M1989" s="48" t="s">
        <v>6267</v>
      </c>
      <c r="N1989" s="40">
        <v>100</v>
      </c>
    </row>
    <row r="1990" spans="1:15" hidden="1">
      <c r="A1990" s="48" t="s">
        <v>8443</v>
      </c>
      <c r="B1990" s="48" t="s">
        <v>65</v>
      </c>
      <c r="C1990" s="48" t="s">
        <v>65</v>
      </c>
      <c r="D1990" s="49" t="s">
        <v>25</v>
      </c>
      <c r="F1990" s="41" t="s">
        <v>55</v>
      </c>
      <c r="G1990" s="48" t="s">
        <v>8444</v>
      </c>
      <c r="H1990" s="40" t="s">
        <v>7904</v>
      </c>
      <c r="I1990" s="40" t="s">
        <v>8172</v>
      </c>
      <c r="J1990" s="43">
        <f>K1989</f>
        <v>42245</v>
      </c>
      <c r="K1990" s="67">
        <f>J1990+1</f>
        <v>42246</v>
      </c>
      <c r="L1990" s="40" t="s">
        <v>9</v>
      </c>
      <c r="M1990" s="48" t="s">
        <v>6267</v>
      </c>
      <c r="N1990" s="40">
        <v>100</v>
      </c>
    </row>
    <row r="1991" spans="1:15" hidden="1">
      <c r="A1991" s="49" t="s">
        <v>6537</v>
      </c>
      <c r="B1991" s="47" t="s">
        <v>65</v>
      </c>
      <c r="C1991" s="47" t="s">
        <v>65</v>
      </c>
      <c r="D1991" s="48" t="s">
        <v>25</v>
      </c>
      <c r="F1991" s="49" t="s">
        <v>6175</v>
      </c>
      <c r="G1991" s="49" t="s">
        <v>8445</v>
      </c>
      <c r="H1991" s="41" t="s">
        <v>1048</v>
      </c>
      <c r="I1991" s="41" t="s">
        <v>7888</v>
      </c>
      <c r="J1991" s="41"/>
      <c r="K1991" s="40"/>
      <c r="L1991" s="40"/>
      <c r="M1991" s="40"/>
    </row>
    <row r="1992" spans="1:15" hidden="1">
      <c r="A1992" s="49" t="s">
        <v>6537</v>
      </c>
      <c r="B1992" s="47" t="s">
        <v>65</v>
      </c>
      <c r="C1992" s="47" t="s">
        <v>65</v>
      </c>
      <c r="D1992" s="48" t="s">
        <v>25</v>
      </c>
      <c r="F1992" s="49" t="s">
        <v>6175</v>
      </c>
      <c r="G1992" s="49" t="s">
        <v>8445</v>
      </c>
      <c r="H1992" s="41" t="s">
        <v>1048</v>
      </c>
      <c r="I1992" s="41" t="s">
        <v>8244</v>
      </c>
      <c r="J1992" s="59">
        <v>42093</v>
      </c>
      <c r="K1992" s="40"/>
      <c r="L1992" s="40"/>
      <c r="M1992" s="40"/>
    </row>
    <row r="1993" spans="1:15" hidden="1">
      <c r="A1993" s="49" t="s">
        <v>6537</v>
      </c>
      <c r="B1993" s="47" t="s">
        <v>65</v>
      </c>
      <c r="C1993" s="47" t="s">
        <v>65</v>
      </c>
      <c r="D1993" s="48" t="s">
        <v>25</v>
      </c>
      <c r="F1993" s="49" t="s">
        <v>6175</v>
      </c>
      <c r="G1993" s="49" t="s">
        <v>8445</v>
      </c>
      <c r="H1993" s="41" t="s">
        <v>1048</v>
      </c>
      <c r="I1993" s="41" t="s">
        <v>7889</v>
      </c>
      <c r="J1993" s="59">
        <v>42237</v>
      </c>
      <c r="K1993" s="40"/>
      <c r="L1993" s="40"/>
      <c r="M1993" s="40"/>
    </row>
    <row r="1994" spans="1:15" hidden="1">
      <c r="A1994" s="49" t="s">
        <v>6537</v>
      </c>
      <c r="B1994" s="47" t="s">
        <v>65</v>
      </c>
      <c r="C1994" s="47" t="s">
        <v>65</v>
      </c>
      <c r="D1994" s="48" t="s">
        <v>25</v>
      </c>
      <c r="F1994" s="49" t="s">
        <v>6175</v>
      </c>
      <c r="G1994" s="49" t="s">
        <v>8445</v>
      </c>
      <c r="H1994" s="41" t="s">
        <v>1048</v>
      </c>
      <c r="I1994" s="41" t="s">
        <v>7890</v>
      </c>
      <c r="J1994" s="42"/>
      <c r="K1994" s="40"/>
      <c r="L1994" s="40"/>
      <c r="M1994" s="40"/>
    </row>
    <row r="1995" spans="1:15" hidden="1">
      <c r="A1995" s="49" t="s">
        <v>6537</v>
      </c>
      <c r="B1995" s="47" t="s">
        <v>65</v>
      </c>
      <c r="C1995" s="47" t="s">
        <v>65</v>
      </c>
      <c r="D1995" s="48" t="s">
        <v>25</v>
      </c>
      <c r="F1995" s="49" t="s">
        <v>6175</v>
      </c>
      <c r="G1995" s="49" t="s">
        <v>8445</v>
      </c>
      <c r="H1995" s="41" t="s">
        <v>1048</v>
      </c>
      <c r="I1995" s="41" t="s">
        <v>7891</v>
      </c>
      <c r="J1995" s="42">
        <v>42282</v>
      </c>
      <c r="K1995" s="40"/>
      <c r="L1995" s="40"/>
      <c r="M1995" s="40"/>
    </row>
    <row r="1996" spans="1:15" hidden="1">
      <c r="A1996" s="49" t="s">
        <v>6537</v>
      </c>
      <c r="B1996" s="47" t="s">
        <v>65</v>
      </c>
      <c r="C1996" s="47" t="s">
        <v>65</v>
      </c>
      <c r="D1996" s="48" t="s">
        <v>25</v>
      </c>
      <c r="F1996" s="49" t="s">
        <v>6175</v>
      </c>
      <c r="G1996" s="49" t="s">
        <v>8445</v>
      </c>
      <c r="H1996" s="41" t="s">
        <v>1048</v>
      </c>
      <c r="I1996" s="41" t="s">
        <v>7892</v>
      </c>
      <c r="J1996" s="59"/>
      <c r="K1996" s="40"/>
      <c r="L1996" s="40"/>
      <c r="M1996" s="40"/>
    </row>
    <row r="1997" spans="1:15" hidden="1">
      <c r="A1997" s="49" t="s">
        <v>6537</v>
      </c>
      <c r="B1997" s="47" t="s">
        <v>65</v>
      </c>
      <c r="C1997" s="47" t="s">
        <v>65</v>
      </c>
      <c r="D1997" s="48" t="s">
        <v>25</v>
      </c>
      <c r="F1997" s="49" t="s">
        <v>6175</v>
      </c>
      <c r="G1997" s="49" t="s">
        <v>8445</v>
      </c>
      <c r="H1997" s="41" t="s">
        <v>1048</v>
      </c>
      <c r="I1997" s="41" t="s">
        <v>7893</v>
      </c>
      <c r="J1997" s="42"/>
      <c r="K1997" s="40"/>
      <c r="L1997" s="40"/>
      <c r="M1997" s="40"/>
    </row>
    <row r="1998" spans="1:15" hidden="1">
      <c r="A1998" s="49" t="s">
        <v>6537</v>
      </c>
      <c r="B1998" s="47" t="s">
        <v>65</v>
      </c>
      <c r="C1998" s="47" t="s">
        <v>65</v>
      </c>
      <c r="D1998" s="48" t="s">
        <v>25</v>
      </c>
      <c r="F1998" s="49" t="s">
        <v>6175</v>
      </c>
      <c r="G1998" s="49" t="s">
        <v>8445</v>
      </c>
      <c r="H1998" s="41" t="s">
        <v>1048</v>
      </c>
      <c r="I1998" s="41" t="s">
        <v>7894</v>
      </c>
      <c r="J1998" s="41"/>
      <c r="K1998" s="40"/>
      <c r="L1998" s="40"/>
      <c r="M1998" s="40"/>
    </row>
    <row r="1999" spans="1:15" ht="26.45" hidden="1">
      <c r="A1999" s="48" t="s">
        <v>6537</v>
      </c>
      <c r="B1999" s="47" t="s">
        <v>65</v>
      </c>
      <c r="C1999" s="47" t="s">
        <v>65</v>
      </c>
      <c r="D1999" s="48" t="s">
        <v>25</v>
      </c>
      <c r="F1999" s="49" t="s">
        <v>6175</v>
      </c>
      <c r="G1999" s="48" t="s">
        <v>8445</v>
      </c>
      <c r="H1999" s="40" t="s">
        <v>7895</v>
      </c>
      <c r="I1999" s="40" t="s">
        <v>8245</v>
      </c>
      <c r="J1999" s="43">
        <f>J1992</f>
        <v>42093</v>
      </c>
      <c r="K1999" s="43">
        <f>J1999+10</f>
        <v>42103</v>
      </c>
      <c r="L1999" s="40" t="s">
        <v>9</v>
      </c>
      <c r="M1999" s="48" t="s">
        <v>6184</v>
      </c>
      <c r="N1999" s="40">
        <v>100</v>
      </c>
      <c r="O1999" s="56" t="s">
        <v>8446</v>
      </c>
    </row>
    <row r="2000" spans="1:15">
      <c r="A2000" s="48" t="s">
        <v>6537</v>
      </c>
      <c r="B2000" s="47" t="s">
        <v>65</v>
      </c>
      <c r="C2000" s="47" t="s">
        <v>65</v>
      </c>
      <c r="D2000" s="48" t="s">
        <v>25</v>
      </c>
      <c r="F2000" s="49" t="s">
        <v>6175</v>
      </c>
      <c r="G2000" s="48" t="s">
        <v>8445</v>
      </c>
      <c r="H2000" s="40" t="s">
        <v>7898</v>
      </c>
      <c r="I2000" s="40" t="s">
        <v>8247</v>
      </c>
      <c r="J2000" s="43">
        <f>K1999</f>
        <v>42103</v>
      </c>
      <c r="K2000" s="43">
        <f>J2000+2</f>
        <v>42105</v>
      </c>
      <c r="L2000" s="40" t="s">
        <v>9</v>
      </c>
      <c r="M2000" s="48" t="s">
        <v>6184</v>
      </c>
      <c r="N2000" s="40">
        <v>100</v>
      </c>
    </row>
    <row r="2001" spans="1:15" hidden="1">
      <c r="A2001" s="48" t="s">
        <v>6537</v>
      </c>
      <c r="B2001" s="47" t="s">
        <v>65</v>
      </c>
      <c r="C2001" s="47" t="s">
        <v>65</v>
      </c>
      <c r="D2001" s="48" t="s">
        <v>25</v>
      </c>
      <c r="F2001" s="49" t="s">
        <v>6175</v>
      </c>
      <c r="G2001" s="48" t="s">
        <v>8445</v>
      </c>
      <c r="H2001" s="40" t="s">
        <v>7901</v>
      </c>
      <c r="I2001" s="40" t="s">
        <v>7902</v>
      </c>
      <c r="J2001" s="43">
        <f>K2000</f>
        <v>42105</v>
      </c>
      <c r="K2001" s="43">
        <f>J2002</f>
        <v>42221</v>
      </c>
      <c r="L2001" s="40" t="s">
        <v>9</v>
      </c>
      <c r="M2001" s="48" t="s">
        <v>6184</v>
      </c>
      <c r="N2001" s="40">
        <v>100</v>
      </c>
    </row>
    <row r="2002" spans="1:15" hidden="1">
      <c r="A2002" s="48" t="s">
        <v>6537</v>
      </c>
      <c r="B2002" s="47" t="s">
        <v>65</v>
      </c>
      <c r="C2002" s="47" t="s">
        <v>65</v>
      </c>
      <c r="D2002" s="48" t="s">
        <v>25</v>
      </c>
      <c r="F2002" s="49" t="s">
        <v>6175</v>
      </c>
      <c r="G2002" s="48" t="s">
        <v>8445</v>
      </c>
      <c r="H2002" s="40" t="s">
        <v>7904</v>
      </c>
      <c r="I2002" s="40" t="s">
        <v>7905</v>
      </c>
      <c r="J2002" s="43">
        <f>K2002-5</f>
        <v>42221</v>
      </c>
      <c r="K2002" s="43">
        <f>J2003</f>
        <v>42226</v>
      </c>
      <c r="L2002" s="40" t="s">
        <v>9</v>
      </c>
      <c r="M2002" s="48" t="s">
        <v>6184</v>
      </c>
      <c r="N2002" s="40">
        <v>100</v>
      </c>
    </row>
    <row r="2003" spans="1:15" hidden="1">
      <c r="A2003" s="48" t="s">
        <v>6537</v>
      </c>
      <c r="B2003" s="47" t="s">
        <v>65</v>
      </c>
      <c r="C2003" s="47" t="s">
        <v>65</v>
      </c>
      <c r="D2003" s="48" t="s">
        <v>25</v>
      </c>
      <c r="F2003" s="49" t="s">
        <v>6175</v>
      </c>
      <c r="G2003" s="48" t="s">
        <v>8445</v>
      </c>
      <c r="H2003" s="40" t="s">
        <v>7904</v>
      </c>
      <c r="I2003" s="40" t="s">
        <v>8249</v>
      </c>
      <c r="J2003" s="43">
        <f>K2003-5</f>
        <v>42226</v>
      </c>
      <c r="K2003" s="43">
        <f>J2004</f>
        <v>42231</v>
      </c>
      <c r="L2003" s="40" t="s">
        <v>9</v>
      </c>
      <c r="M2003" s="48" t="s">
        <v>6184</v>
      </c>
      <c r="N2003" s="40">
        <v>100</v>
      </c>
    </row>
    <row r="2004" spans="1:15" hidden="1">
      <c r="A2004" s="48" t="s">
        <v>6537</v>
      </c>
      <c r="B2004" s="47" t="s">
        <v>65</v>
      </c>
      <c r="C2004" s="47" t="s">
        <v>65</v>
      </c>
      <c r="D2004" s="48" t="s">
        <v>25</v>
      </c>
      <c r="F2004" s="49" t="s">
        <v>6175</v>
      </c>
      <c r="G2004" s="48" t="s">
        <v>8445</v>
      </c>
      <c r="H2004" s="40" t="s">
        <v>7904</v>
      </c>
      <c r="I2004" s="40" t="s">
        <v>7907</v>
      </c>
      <c r="J2004" s="43">
        <f>K2004-5</f>
        <v>42231</v>
      </c>
      <c r="K2004" s="43">
        <f>J2005</f>
        <v>42236</v>
      </c>
      <c r="L2004" s="40" t="s">
        <v>9</v>
      </c>
      <c r="M2004" s="48" t="s">
        <v>6184</v>
      </c>
      <c r="N2004" s="40">
        <v>100</v>
      </c>
    </row>
    <row r="2005" spans="1:15" hidden="1">
      <c r="A2005" s="48" t="s">
        <v>6537</v>
      </c>
      <c r="B2005" s="47" t="s">
        <v>65</v>
      </c>
      <c r="C2005" s="47" t="s">
        <v>65</v>
      </c>
      <c r="D2005" s="48" t="s">
        <v>25</v>
      </c>
      <c r="F2005" s="49" t="s">
        <v>6175</v>
      </c>
      <c r="G2005" s="48" t="s">
        <v>8445</v>
      </c>
      <c r="H2005" s="40" t="s">
        <v>7904</v>
      </c>
      <c r="I2005" s="40" t="s">
        <v>8172</v>
      </c>
      <c r="J2005" s="43">
        <f>K2005-1</f>
        <v>42236</v>
      </c>
      <c r="K2005" s="43">
        <f>J1993</f>
        <v>42237</v>
      </c>
      <c r="L2005" s="40" t="s">
        <v>9</v>
      </c>
      <c r="M2005" s="48" t="s">
        <v>6184</v>
      </c>
      <c r="N2005" s="40">
        <v>100</v>
      </c>
      <c r="O2005" s="56" t="s">
        <v>17</v>
      </c>
    </row>
    <row r="2006" spans="1:15" hidden="1">
      <c r="A2006" s="49" t="s">
        <v>8447</v>
      </c>
      <c r="B2006" s="49" t="s">
        <v>52</v>
      </c>
      <c r="C2006" s="49" t="s">
        <v>52</v>
      </c>
      <c r="D2006" s="47" t="s">
        <v>26</v>
      </c>
      <c r="E2006" s="49"/>
      <c r="F2006" s="41" t="s">
        <v>55</v>
      </c>
      <c r="G2006" s="49" t="s">
        <v>8448</v>
      </c>
      <c r="H2006" s="45" t="s">
        <v>1048</v>
      </c>
      <c r="I2006" s="45" t="s">
        <v>7888</v>
      </c>
      <c r="J2006" s="44"/>
      <c r="K2006" s="44"/>
      <c r="L2006" s="40"/>
      <c r="M2006" s="40"/>
    </row>
    <row r="2007" spans="1:15" hidden="1">
      <c r="A2007" s="49" t="s">
        <v>8447</v>
      </c>
      <c r="B2007" s="49" t="s">
        <v>52</v>
      </c>
      <c r="C2007" s="49" t="s">
        <v>52</v>
      </c>
      <c r="D2007" s="47" t="s">
        <v>26</v>
      </c>
      <c r="E2007" s="49"/>
      <c r="F2007" s="41" t="s">
        <v>55</v>
      </c>
      <c r="G2007" s="49" t="s">
        <v>8448</v>
      </c>
      <c r="H2007" s="45" t="s">
        <v>1048</v>
      </c>
      <c r="I2007" s="45" t="s">
        <v>8244</v>
      </c>
      <c r="J2007" s="60">
        <v>42065</v>
      </c>
      <c r="K2007" s="44"/>
      <c r="L2007" s="40"/>
      <c r="M2007" s="40"/>
    </row>
    <row r="2008" spans="1:15" hidden="1">
      <c r="A2008" s="49" t="s">
        <v>8447</v>
      </c>
      <c r="B2008" s="49" t="s">
        <v>52</v>
      </c>
      <c r="C2008" s="49" t="s">
        <v>52</v>
      </c>
      <c r="D2008" s="47" t="s">
        <v>26</v>
      </c>
      <c r="E2008" s="49"/>
      <c r="F2008" s="41" t="s">
        <v>55</v>
      </c>
      <c r="G2008" s="49" t="s">
        <v>8448</v>
      </c>
      <c r="H2008" s="45" t="s">
        <v>1048</v>
      </c>
      <c r="I2008" s="45" t="s">
        <v>7889</v>
      </c>
      <c r="J2008" s="60">
        <v>42369</v>
      </c>
      <c r="K2008" s="44"/>
      <c r="L2008" s="40"/>
      <c r="M2008" s="40"/>
    </row>
    <row r="2009" spans="1:15" hidden="1">
      <c r="A2009" s="49" t="s">
        <v>8447</v>
      </c>
      <c r="B2009" s="49" t="s">
        <v>52</v>
      </c>
      <c r="C2009" s="49" t="s">
        <v>52</v>
      </c>
      <c r="D2009" s="47" t="s">
        <v>26</v>
      </c>
      <c r="E2009" s="49"/>
      <c r="F2009" s="41" t="s">
        <v>55</v>
      </c>
      <c r="G2009" s="49" t="s">
        <v>8448</v>
      </c>
      <c r="H2009" s="45" t="s">
        <v>1048</v>
      </c>
      <c r="I2009" s="45" t="s">
        <v>7890</v>
      </c>
      <c r="J2009" s="61"/>
      <c r="K2009" s="44"/>
      <c r="L2009" s="40"/>
      <c r="M2009" s="40"/>
    </row>
    <row r="2010" spans="1:15" hidden="1">
      <c r="A2010" s="49" t="s">
        <v>8447</v>
      </c>
      <c r="B2010" s="49" t="s">
        <v>52</v>
      </c>
      <c r="C2010" s="49" t="s">
        <v>52</v>
      </c>
      <c r="D2010" s="47" t="s">
        <v>26</v>
      </c>
      <c r="E2010" s="49"/>
      <c r="F2010" s="41" t="s">
        <v>55</v>
      </c>
      <c r="G2010" s="49" t="s">
        <v>8448</v>
      </c>
      <c r="H2010" s="45" t="s">
        <v>1048</v>
      </c>
      <c r="I2010" s="45" t="s">
        <v>7891</v>
      </c>
      <c r="J2010" s="60"/>
      <c r="K2010" s="44"/>
      <c r="L2010" s="40"/>
      <c r="M2010" s="40"/>
    </row>
    <row r="2011" spans="1:15" hidden="1">
      <c r="A2011" s="49" t="s">
        <v>8447</v>
      </c>
      <c r="B2011" s="49" t="s">
        <v>52</v>
      </c>
      <c r="C2011" s="49" t="s">
        <v>52</v>
      </c>
      <c r="D2011" s="47" t="s">
        <v>26</v>
      </c>
      <c r="E2011" s="49"/>
      <c r="F2011" s="41" t="s">
        <v>55</v>
      </c>
      <c r="G2011" s="49" t="s">
        <v>8448</v>
      </c>
      <c r="H2011" s="45" t="s">
        <v>1048</v>
      </c>
      <c r="I2011" s="45" t="s">
        <v>7892</v>
      </c>
      <c r="J2011" s="44"/>
      <c r="K2011" s="44"/>
      <c r="L2011" s="40"/>
      <c r="M2011" s="40"/>
    </row>
    <row r="2012" spans="1:15" hidden="1">
      <c r="A2012" s="49" t="s">
        <v>8447</v>
      </c>
      <c r="B2012" s="49" t="s">
        <v>52</v>
      </c>
      <c r="C2012" s="49" t="s">
        <v>52</v>
      </c>
      <c r="D2012" s="47" t="s">
        <v>26</v>
      </c>
      <c r="E2012" s="49"/>
      <c r="F2012" s="41" t="s">
        <v>55</v>
      </c>
      <c r="G2012" s="49" t="s">
        <v>8448</v>
      </c>
      <c r="H2012" s="45" t="s">
        <v>1048</v>
      </c>
      <c r="I2012" s="45" t="s">
        <v>7893</v>
      </c>
      <c r="J2012" s="44"/>
      <c r="K2012" s="44"/>
      <c r="L2012" s="40"/>
      <c r="M2012" s="40"/>
    </row>
    <row r="2013" spans="1:15" hidden="1">
      <c r="A2013" s="49" t="s">
        <v>8447</v>
      </c>
      <c r="B2013" s="49" t="s">
        <v>52</v>
      </c>
      <c r="C2013" s="49" t="s">
        <v>52</v>
      </c>
      <c r="D2013" s="47" t="s">
        <v>26</v>
      </c>
      <c r="E2013" s="49"/>
      <c r="F2013" s="41" t="s">
        <v>55</v>
      </c>
      <c r="G2013" s="49" t="s">
        <v>8448</v>
      </c>
      <c r="H2013" s="45" t="s">
        <v>1048</v>
      </c>
      <c r="I2013" s="45" t="s">
        <v>7894</v>
      </c>
      <c r="J2013" s="44"/>
      <c r="K2013" s="44"/>
      <c r="L2013" s="40"/>
      <c r="M2013" s="40"/>
    </row>
    <row r="2014" spans="1:15" hidden="1">
      <c r="A2014" s="48" t="s">
        <v>8447</v>
      </c>
      <c r="B2014" s="48" t="s">
        <v>52</v>
      </c>
      <c r="C2014" s="48" t="s">
        <v>52</v>
      </c>
      <c r="D2014" s="47" t="s">
        <v>26</v>
      </c>
      <c r="F2014" s="41" t="s">
        <v>55</v>
      </c>
      <c r="G2014" s="48" t="s">
        <v>8448</v>
      </c>
      <c r="H2014" s="40" t="s">
        <v>7895</v>
      </c>
      <c r="I2014" s="40" t="s">
        <v>8245</v>
      </c>
      <c r="J2014" s="43">
        <f>J2007</f>
        <v>42065</v>
      </c>
      <c r="K2014" s="43">
        <f>J2014+30</f>
        <v>42095</v>
      </c>
      <c r="L2014" s="40" t="s">
        <v>7</v>
      </c>
      <c r="M2014" s="48" t="s">
        <v>94</v>
      </c>
      <c r="N2014" s="40">
        <v>100</v>
      </c>
    </row>
    <row r="2015" spans="1:15" hidden="1">
      <c r="A2015" s="48" t="s">
        <v>8447</v>
      </c>
      <c r="B2015" s="48" t="s">
        <v>52</v>
      </c>
      <c r="C2015" s="48" t="s">
        <v>52</v>
      </c>
      <c r="D2015" s="47" t="s">
        <v>26</v>
      </c>
      <c r="F2015" s="41" t="s">
        <v>55</v>
      </c>
      <c r="G2015" s="48" t="s">
        <v>8448</v>
      </c>
      <c r="H2015" s="40" t="s">
        <v>8281</v>
      </c>
      <c r="I2015" s="40" t="s">
        <v>8282</v>
      </c>
      <c r="J2015" s="43">
        <f>K2014</f>
        <v>42095</v>
      </c>
      <c r="K2015" s="43">
        <f>J2015+2</f>
        <v>42097</v>
      </c>
      <c r="L2015" s="40" t="s">
        <v>7</v>
      </c>
      <c r="M2015" s="48" t="s">
        <v>94</v>
      </c>
      <c r="N2015" s="40">
        <v>100</v>
      </c>
    </row>
    <row r="2016" spans="1:15" hidden="1">
      <c r="A2016" s="48" t="s">
        <v>8447</v>
      </c>
      <c r="B2016" s="48" t="s">
        <v>52</v>
      </c>
      <c r="C2016" s="48" t="s">
        <v>52</v>
      </c>
      <c r="D2016" s="47" t="s">
        <v>26</v>
      </c>
      <c r="F2016" s="41" t="s">
        <v>55</v>
      </c>
      <c r="G2016" s="48" t="s">
        <v>8448</v>
      </c>
      <c r="H2016" s="65" t="s">
        <v>8261</v>
      </c>
      <c r="I2016" s="40" t="s">
        <v>8262</v>
      </c>
      <c r="J2016" s="43">
        <f>K2015</f>
        <v>42097</v>
      </c>
      <c r="K2016" s="43">
        <f>J2016</f>
        <v>42097</v>
      </c>
      <c r="L2016" s="40" t="s">
        <v>7</v>
      </c>
      <c r="M2016" s="48" t="s">
        <v>94</v>
      </c>
      <c r="N2016" s="40">
        <v>100</v>
      </c>
    </row>
    <row r="2017" spans="1:15" hidden="1">
      <c r="A2017" s="48" t="s">
        <v>8447</v>
      </c>
      <c r="B2017" s="48" t="s">
        <v>52</v>
      </c>
      <c r="C2017" s="48" t="s">
        <v>52</v>
      </c>
      <c r="D2017" s="47" t="s">
        <v>26</v>
      </c>
      <c r="F2017" s="41" t="s">
        <v>55</v>
      </c>
      <c r="G2017" s="48" t="s">
        <v>8448</v>
      </c>
      <c r="H2017" s="40" t="s">
        <v>8264</v>
      </c>
      <c r="I2017" s="40" t="s">
        <v>8265</v>
      </c>
      <c r="J2017" s="43">
        <f>K2016</f>
        <v>42097</v>
      </c>
      <c r="K2017" s="43">
        <f>J2008-21</f>
        <v>42348</v>
      </c>
      <c r="L2017" s="40" t="s">
        <v>7</v>
      </c>
      <c r="M2017" s="48" t="s">
        <v>94</v>
      </c>
      <c r="N2017" s="40">
        <v>100</v>
      </c>
    </row>
    <row r="2018" spans="1:15" hidden="1">
      <c r="A2018" s="48" t="s">
        <v>8447</v>
      </c>
      <c r="B2018" s="48" t="s">
        <v>52</v>
      </c>
      <c r="C2018" s="48" t="s">
        <v>52</v>
      </c>
      <c r="D2018" s="47" t="s">
        <v>26</v>
      </c>
      <c r="F2018" s="41" t="s">
        <v>55</v>
      </c>
      <c r="G2018" s="48" t="s">
        <v>8448</v>
      </c>
      <c r="H2018" s="40" t="s">
        <v>8261</v>
      </c>
      <c r="I2018" s="40" t="s">
        <v>8266</v>
      </c>
      <c r="J2018" s="43">
        <f>K2017</f>
        <v>42348</v>
      </c>
      <c r="K2018" s="43">
        <f>J2018</f>
        <v>42348</v>
      </c>
      <c r="L2018" s="40" t="s">
        <v>7</v>
      </c>
      <c r="M2018" s="48" t="s">
        <v>94</v>
      </c>
      <c r="N2018" s="40">
        <v>100</v>
      </c>
      <c r="O2018" s="56" t="s">
        <v>8426</v>
      </c>
    </row>
    <row r="2019" spans="1:15" hidden="1">
      <c r="A2019" s="48" t="s">
        <v>8447</v>
      </c>
      <c r="B2019" s="48" t="s">
        <v>52</v>
      </c>
      <c r="C2019" s="48" t="s">
        <v>52</v>
      </c>
      <c r="D2019" s="47" t="s">
        <v>26</v>
      </c>
      <c r="F2019" s="41" t="s">
        <v>55</v>
      </c>
      <c r="G2019" s="48" t="s">
        <v>8448</v>
      </c>
      <c r="H2019" s="40" t="s">
        <v>7904</v>
      </c>
      <c r="I2019" s="40" t="s">
        <v>7905</v>
      </c>
      <c r="J2019" s="43">
        <f>K2017</f>
        <v>42348</v>
      </c>
      <c r="K2019" s="43">
        <f>J2019+5</f>
        <v>42353</v>
      </c>
      <c r="L2019" s="40" t="s">
        <v>7</v>
      </c>
      <c r="M2019" s="48" t="s">
        <v>94</v>
      </c>
      <c r="N2019" s="40">
        <v>100</v>
      </c>
    </row>
    <row r="2020" spans="1:15" hidden="1">
      <c r="A2020" s="48" t="s">
        <v>8447</v>
      </c>
      <c r="B2020" s="48" t="s">
        <v>52</v>
      </c>
      <c r="C2020" s="48" t="s">
        <v>52</v>
      </c>
      <c r="D2020" s="47" t="s">
        <v>26</v>
      </c>
      <c r="F2020" s="41" t="s">
        <v>55</v>
      </c>
      <c r="G2020" s="48" t="s">
        <v>8448</v>
      </c>
      <c r="H2020" s="40" t="s">
        <v>7904</v>
      </c>
      <c r="I2020" s="40" t="s">
        <v>7906</v>
      </c>
      <c r="J2020" s="43">
        <f>K2019</f>
        <v>42353</v>
      </c>
      <c r="K2020" s="43">
        <f>J2020+5</f>
        <v>42358</v>
      </c>
      <c r="L2020" s="40" t="s">
        <v>7</v>
      </c>
      <c r="M2020" s="48" t="s">
        <v>94</v>
      </c>
      <c r="N2020" s="40">
        <v>100</v>
      </c>
    </row>
    <row r="2021" spans="1:15" hidden="1">
      <c r="A2021" s="48" t="s">
        <v>8447</v>
      </c>
      <c r="B2021" s="48" t="s">
        <v>52</v>
      </c>
      <c r="C2021" s="48" t="s">
        <v>52</v>
      </c>
      <c r="D2021" s="47" t="s">
        <v>26</v>
      </c>
      <c r="F2021" s="41" t="s">
        <v>55</v>
      </c>
      <c r="G2021" s="48" t="s">
        <v>8448</v>
      </c>
      <c r="H2021" s="40" t="s">
        <v>7904</v>
      </c>
      <c r="I2021" s="40" t="s">
        <v>7907</v>
      </c>
      <c r="J2021" s="43">
        <f>K2020</f>
        <v>42358</v>
      </c>
      <c r="K2021" s="43">
        <f>J2021+5</f>
        <v>42363</v>
      </c>
      <c r="L2021" s="40" t="s">
        <v>7</v>
      </c>
      <c r="M2021" s="48" t="s">
        <v>94</v>
      </c>
      <c r="N2021" s="40">
        <v>100</v>
      </c>
    </row>
    <row r="2022" spans="1:15" hidden="1">
      <c r="A2022" s="48" t="s">
        <v>8447</v>
      </c>
      <c r="B2022" s="48" t="s">
        <v>52</v>
      </c>
      <c r="C2022" s="48" t="s">
        <v>52</v>
      </c>
      <c r="D2022" s="47" t="s">
        <v>26</v>
      </c>
      <c r="F2022" s="41" t="s">
        <v>55</v>
      </c>
      <c r="G2022" s="48" t="s">
        <v>8448</v>
      </c>
      <c r="H2022" s="40" t="s">
        <v>7904</v>
      </c>
      <c r="I2022" s="40" t="s">
        <v>8172</v>
      </c>
      <c r="J2022" s="43">
        <f>K2021</f>
        <v>42363</v>
      </c>
      <c r="K2022" s="67">
        <f>J2022+1</f>
        <v>42364</v>
      </c>
      <c r="L2022" s="40" t="s">
        <v>7</v>
      </c>
      <c r="M2022" s="48" t="s">
        <v>94</v>
      </c>
      <c r="N2022" s="40">
        <v>100</v>
      </c>
      <c r="O2022" s="56" t="s">
        <v>17</v>
      </c>
    </row>
    <row r="2023" spans="1:15" hidden="1">
      <c r="A2023" s="49" t="s">
        <v>8449</v>
      </c>
      <c r="B2023" s="41" t="s">
        <v>108</v>
      </c>
      <c r="C2023" s="49" t="s">
        <v>65</v>
      </c>
      <c r="D2023" s="49" t="s">
        <v>24</v>
      </c>
      <c r="E2023" s="49"/>
      <c r="F2023" s="41" t="s">
        <v>55</v>
      </c>
      <c r="G2023" s="49" t="s">
        <v>8450</v>
      </c>
      <c r="H2023" s="45" t="s">
        <v>1048</v>
      </c>
      <c r="I2023" s="45" t="s">
        <v>7888</v>
      </c>
      <c r="J2023" s="44"/>
      <c r="K2023" s="44"/>
      <c r="L2023" s="40"/>
      <c r="M2023" s="40"/>
    </row>
    <row r="2024" spans="1:15" hidden="1">
      <c r="A2024" s="49" t="s">
        <v>8449</v>
      </c>
      <c r="B2024" s="41" t="s">
        <v>108</v>
      </c>
      <c r="C2024" s="49" t="s">
        <v>65</v>
      </c>
      <c r="D2024" s="49" t="s">
        <v>24</v>
      </c>
      <c r="E2024" s="49"/>
      <c r="F2024" s="41" t="s">
        <v>55</v>
      </c>
      <c r="G2024" s="49" t="s">
        <v>8450</v>
      </c>
      <c r="H2024" s="45" t="s">
        <v>1048</v>
      </c>
      <c r="I2024" s="45" t="s">
        <v>8244</v>
      </c>
      <c r="J2024" s="60">
        <v>42227</v>
      </c>
      <c r="K2024" s="44"/>
      <c r="L2024" s="40"/>
      <c r="M2024" s="40"/>
    </row>
    <row r="2025" spans="1:15" hidden="1">
      <c r="A2025" s="49" t="s">
        <v>8449</v>
      </c>
      <c r="B2025" s="41" t="s">
        <v>108</v>
      </c>
      <c r="C2025" s="49" t="s">
        <v>65</v>
      </c>
      <c r="D2025" s="49" t="s">
        <v>24</v>
      </c>
      <c r="E2025" s="49"/>
      <c r="F2025" s="41" t="s">
        <v>55</v>
      </c>
      <c r="G2025" s="49" t="s">
        <v>8450</v>
      </c>
      <c r="H2025" s="45" t="s">
        <v>1048</v>
      </c>
      <c r="I2025" s="45" t="s">
        <v>7889</v>
      </c>
      <c r="J2025" s="60">
        <v>42262</v>
      </c>
      <c r="K2025" s="44"/>
      <c r="L2025" s="40"/>
      <c r="M2025" s="40"/>
    </row>
    <row r="2026" spans="1:15" hidden="1">
      <c r="A2026" s="49" t="s">
        <v>8449</v>
      </c>
      <c r="B2026" s="41" t="s">
        <v>108</v>
      </c>
      <c r="C2026" s="49" t="s">
        <v>65</v>
      </c>
      <c r="D2026" s="49" t="s">
        <v>24</v>
      </c>
      <c r="E2026" s="49"/>
      <c r="F2026" s="41" t="s">
        <v>55</v>
      </c>
      <c r="G2026" s="49" t="s">
        <v>8450</v>
      </c>
      <c r="H2026" s="45" t="s">
        <v>1048</v>
      </c>
      <c r="I2026" s="45" t="s">
        <v>7890</v>
      </c>
      <c r="J2026" s="61"/>
      <c r="K2026" s="44"/>
      <c r="L2026" s="40"/>
      <c r="M2026" s="40"/>
    </row>
    <row r="2027" spans="1:15" hidden="1">
      <c r="A2027" s="49" t="s">
        <v>8449</v>
      </c>
      <c r="B2027" s="41" t="s">
        <v>108</v>
      </c>
      <c r="C2027" s="49" t="s">
        <v>65</v>
      </c>
      <c r="D2027" s="49" t="s">
        <v>24</v>
      </c>
      <c r="E2027" s="49"/>
      <c r="F2027" s="41" t="s">
        <v>55</v>
      </c>
      <c r="G2027" s="49" t="s">
        <v>8450</v>
      </c>
      <c r="H2027" s="45" t="s">
        <v>1048</v>
      </c>
      <c r="I2027" s="45" t="s">
        <v>7891</v>
      </c>
      <c r="J2027" s="60"/>
      <c r="K2027" s="44"/>
      <c r="L2027" s="40"/>
      <c r="M2027" s="40"/>
    </row>
    <row r="2028" spans="1:15" hidden="1">
      <c r="A2028" s="49" t="s">
        <v>8449</v>
      </c>
      <c r="B2028" s="41" t="s">
        <v>108</v>
      </c>
      <c r="C2028" s="49" t="s">
        <v>65</v>
      </c>
      <c r="D2028" s="49" t="s">
        <v>24</v>
      </c>
      <c r="E2028" s="49"/>
      <c r="F2028" s="41" t="s">
        <v>55</v>
      </c>
      <c r="G2028" s="49" t="s">
        <v>8450</v>
      </c>
      <c r="H2028" s="45" t="s">
        <v>1048</v>
      </c>
      <c r="I2028" s="45" t="s">
        <v>7892</v>
      </c>
      <c r="J2028" s="44"/>
      <c r="K2028" s="44"/>
      <c r="L2028" s="40"/>
      <c r="M2028" s="40"/>
    </row>
    <row r="2029" spans="1:15" hidden="1">
      <c r="A2029" s="49" t="s">
        <v>8449</v>
      </c>
      <c r="B2029" s="41" t="s">
        <v>108</v>
      </c>
      <c r="C2029" s="49" t="s">
        <v>65</v>
      </c>
      <c r="D2029" s="49" t="s">
        <v>24</v>
      </c>
      <c r="E2029" s="49"/>
      <c r="F2029" s="41" t="s">
        <v>55</v>
      </c>
      <c r="G2029" s="49" t="s">
        <v>8450</v>
      </c>
      <c r="H2029" s="45" t="s">
        <v>1048</v>
      </c>
      <c r="I2029" s="45" t="s">
        <v>7893</v>
      </c>
      <c r="J2029" s="44"/>
      <c r="K2029" s="44"/>
      <c r="L2029" s="40"/>
      <c r="M2029" s="40"/>
    </row>
    <row r="2030" spans="1:15" hidden="1">
      <c r="A2030" s="49" t="s">
        <v>8449</v>
      </c>
      <c r="B2030" s="41" t="s">
        <v>108</v>
      </c>
      <c r="C2030" s="49" t="s">
        <v>65</v>
      </c>
      <c r="D2030" s="49" t="s">
        <v>24</v>
      </c>
      <c r="E2030" s="49"/>
      <c r="F2030" s="41" t="s">
        <v>55</v>
      </c>
      <c r="G2030" s="49" t="s">
        <v>8450</v>
      </c>
      <c r="H2030" s="45" t="s">
        <v>1048</v>
      </c>
      <c r="I2030" s="45" t="s">
        <v>7894</v>
      </c>
      <c r="J2030" s="44"/>
      <c r="K2030" s="44"/>
      <c r="L2030" s="40"/>
      <c r="M2030" s="40"/>
    </row>
    <row r="2031" spans="1:15" ht="26.45" hidden="1">
      <c r="A2031" s="48" t="s">
        <v>8449</v>
      </c>
      <c r="B2031" s="40" t="s">
        <v>108</v>
      </c>
      <c r="C2031" s="48" t="s">
        <v>65</v>
      </c>
      <c r="D2031" s="48" t="s">
        <v>24</v>
      </c>
      <c r="F2031" s="41" t="s">
        <v>55</v>
      </c>
      <c r="G2031" s="48" t="s">
        <v>8450</v>
      </c>
      <c r="H2031" s="40" t="s">
        <v>7895</v>
      </c>
      <c r="I2031" s="40" t="s">
        <v>8245</v>
      </c>
      <c r="J2031" s="43">
        <f>J2024</f>
        <v>42227</v>
      </c>
      <c r="K2031" s="43">
        <f>J2031+30</f>
        <v>42257</v>
      </c>
      <c r="L2031" s="40" t="s">
        <v>7</v>
      </c>
      <c r="M2031" s="40" t="s">
        <v>8060</v>
      </c>
      <c r="N2031" s="40">
        <v>100</v>
      </c>
      <c r="O2031" s="56" t="s">
        <v>8451</v>
      </c>
    </row>
    <row r="2032" spans="1:15" hidden="1">
      <c r="A2032" s="48" t="s">
        <v>8449</v>
      </c>
      <c r="B2032" s="40" t="s">
        <v>108</v>
      </c>
      <c r="C2032" s="48" t="s">
        <v>65</v>
      </c>
      <c r="D2032" s="48" t="s">
        <v>24</v>
      </c>
      <c r="F2032" s="41" t="s">
        <v>55</v>
      </c>
      <c r="G2032" s="48" t="s">
        <v>8450</v>
      </c>
      <c r="H2032" s="40" t="s">
        <v>8281</v>
      </c>
      <c r="I2032" s="40" t="s">
        <v>8282</v>
      </c>
      <c r="J2032" s="43">
        <f>K2031</f>
        <v>42257</v>
      </c>
      <c r="K2032" s="43">
        <f>J2032+2</f>
        <v>42259</v>
      </c>
      <c r="L2032" s="40" t="s">
        <v>7</v>
      </c>
      <c r="M2032" s="40" t="s">
        <v>8060</v>
      </c>
      <c r="N2032" s="40">
        <v>100</v>
      </c>
    </row>
    <row r="2033" spans="1:15" hidden="1">
      <c r="A2033" s="48" t="s">
        <v>8449</v>
      </c>
      <c r="B2033" s="40" t="s">
        <v>108</v>
      </c>
      <c r="C2033" s="48" t="s">
        <v>65</v>
      </c>
      <c r="D2033" s="48" t="s">
        <v>24</v>
      </c>
      <c r="F2033" s="41" t="s">
        <v>55</v>
      </c>
      <c r="G2033" s="48" t="s">
        <v>8450</v>
      </c>
      <c r="H2033" s="65" t="s">
        <v>8261</v>
      </c>
      <c r="I2033" s="40" t="s">
        <v>8262</v>
      </c>
      <c r="J2033" s="43">
        <f>K2032</f>
        <v>42259</v>
      </c>
      <c r="K2033" s="43">
        <f>J2033</f>
        <v>42259</v>
      </c>
      <c r="L2033" s="40" t="s">
        <v>7</v>
      </c>
      <c r="M2033" s="40" t="s">
        <v>8060</v>
      </c>
      <c r="N2033" s="40">
        <v>100</v>
      </c>
    </row>
    <row r="2034" spans="1:15" hidden="1">
      <c r="A2034" s="48" t="s">
        <v>8449</v>
      </c>
      <c r="B2034" s="40" t="s">
        <v>108</v>
      </c>
      <c r="C2034" s="48" t="s">
        <v>65</v>
      </c>
      <c r="D2034" s="48" t="s">
        <v>24</v>
      </c>
      <c r="F2034" s="41" t="s">
        <v>55</v>
      </c>
      <c r="G2034" s="48" t="s">
        <v>8450</v>
      </c>
      <c r="H2034" s="40" t="s">
        <v>8264</v>
      </c>
      <c r="I2034" s="40" t="s">
        <v>8265</v>
      </c>
      <c r="J2034" s="43">
        <f>K2033</f>
        <v>42259</v>
      </c>
      <c r="K2034" s="43">
        <f>J2025-21</f>
        <v>42241</v>
      </c>
      <c r="L2034" s="40" t="s">
        <v>7</v>
      </c>
      <c r="M2034" s="40" t="s">
        <v>103</v>
      </c>
      <c r="N2034" s="40">
        <v>100</v>
      </c>
    </row>
    <row r="2035" spans="1:15" hidden="1">
      <c r="A2035" s="48" t="s">
        <v>8449</v>
      </c>
      <c r="B2035" s="40" t="s">
        <v>108</v>
      </c>
      <c r="C2035" s="48" t="s">
        <v>65</v>
      </c>
      <c r="D2035" s="48" t="s">
        <v>24</v>
      </c>
      <c r="F2035" s="41" t="s">
        <v>55</v>
      </c>
      <c r="G2035" s="48" t="s">
        <v>8450</v>
      </c>
      <c r="H2035" s="40" t="s">
        <v>8261</v>
      </c>
      <c r="I2035" s="40" t="s">
        <v>8266</v>
      </c>
      <c r="J2035" s="43">
        <f>K2034</f>
        <v>42241</v>
      </c>
      <c r="K2035" s="43">
        <f>J2035</f>
        <v>42241</v>
      </c>
      <c r="L2035" s="40" t="s">
        <v>7</v>
      </c>
      <c r="M2035" s="40" t="s">
        <v>6305</v>
      </c>
      <c r="N2035" s="40">
        <v>100</v>
      </c>
    </row>
    <row r="2036" spans="1:15" hidden="1">
      <c r="A2036" s="48" t="s">
        <v>8449</v>
      </c>
      <c r="B2036" s="40" t="s">
        <v>108</v>
      </c>
      <c r="C2036" s="48" t="s">
        <v>65</v>
      </c>
      <c r="D2036" s="48" t="s">
        <v>24</v>
      </c>
      <c r="F2036" s="41" t="s">
        <v>55</v>
      </c>
      <c r="G2036" s="48" t="s">
        <v>8450</v>
      </c>
      <c r="H2036" s="40" t="s">
        <v>7904</v>
      </c>
      <c r="I2036" s="40" t="s">
        <v>7905</v>
      </c>
      <c r="J2036" s="43">
        <f>K2034</f>
        <v>42241</v>
      </c>
      <c r="K2036" s="43">
        <f>J2036+5</f>
        <v>42246</v>
      </c>
      <c r="L2036" s="40" t="s">
        <v>7</v>
      </c>
      <c r="M2036" s="40" t="s">
        <v>103</v>
      </c>
      <c r="N2036" s="40">
        <v>100</v>
      </c>
    </row>
    <row r="2037" spans="1:15" hidden="1">
      <c r="A2037" s="48" t="s">
        <v>8449</v>
      </c>
      <c r="B2037" s="40" t="s">
        <v>108</v>
      </c>
      <c r="C2037" s="48" t="s">
        <v>65</v>
      </c>
      <c r="D2037" s="48" t="s">
        <v>24</v>
      </c>
      <c r="F2037" s="41" t="s">
        <v>55</v>
      </c>
      <c r="G2037" s="48" t="s">
        <v>8450</v>
      </c>
      <c r="H2037" s="40" t="s">
        <v>7904</v>
      </c>
      <c r="I2037" s="40" t="s">
        <v>7906</v>
      </c>
      <c r="J2037" s="43">
        <f>K2036</f>
        <v>42246</v>
      </c>
      <c r="K2037" s="43">
        <f>J2037+5</f>
        <v>42251</v>
      </c>
      <c r="L2037" s="40" t="s">
        <v>7</v>
      </c>
      <c r="M2037" s="40" t="s">
        <v>103</v>
      </c>
      <c r="N2037" s="40">
        <v>100</v>
      </c>
    </row>
    <row r="2038" spans="1:15" hidden="1">
      <c r="A2038" s="48" t="s">
        <v>8449</v>
      </c>
      <c r="B2038" s="40" t="s">
        <v>108</v>
      </c>
      <c r="C2038" s="48" t="s">
        <v>65</v>
      </c>
      <c r="D2038" s="48" t="s">
        <v>24</v>
      </c>
      <c r="F2038" s="41" t="s">
        <v>55</v>
      </c>
      <c r="G2038" s="48" t="s">
        <v>8450</v>
      </c>
      <c r="H2038" s="40" t="s">
        <v>7904</v>
      </c>
      <c r="I2038" s="40" t="s">
        <v>7907</v>
      </c>
      <c r="J2038" s="43">
        <f>K2037</f>
        <v>42251</v>
      </c>
      <c r="K2038" s="43">
        <f>J2038+5</f>
        <v>42256</v>
      </c>
      <c r="L2038" s="40" t="s">
        <v>7</v>
      </c>
      <c r="M2038" s="40" t="s">
        <v>103</v>
      </c>
      <c r="N2038" s="40">
        <v>100</v>
      </c>
    </row>
    <row r="2039" spans="1:15" hidden="1">
      <c r="A2039" s="48" t="s">
        <v>8449</v>
      </c>
      <c r="B2039" s="40" t="s">
        <v>108</v>
      </c>
      <c r="C2039" s="48" t="s">
        <v>65</v>
      </c>
      <c r="D2039" s="48" t="s">
        <v>24</v>
      </c>
      <c r="F2039" s="41" t="s">
        <v>55</v>
      </c>
      <c r="G2039" s="48" t="s">
        <v>8450</v>
      </c>
      <c r="H2039" s="40" t="s">
        <v>7904</v>
      </c>
      <c r="I2039" s="40" t="s">
        <v>8172</v>
      </c>
      <c r="J2039" s="43">
        <f>K2038</f>
        <v>42256</v>
      </c>
      <c r="K2039" s="67">
        <f>J2039+1</f>
        <v>42257</v>
      </c>
      <c r="L2039" s="40" t="s">
        <v>7</v>
      </c>
      <c r="M2039" s="40" t="s">
        <v>103</v>
      </c>
      <c r="N2039" s="40">
        <v>100</v>
      </c>
      <c r="O2039" s="56" t="s">
        <v>17</v>
      </c>
    </row>
    <row r="2040" spans="1:15" hidden="1">
      <c r="A2040" s="49" t="s">
        <v>8452</v>
      </c>
      <c r="B2040" s="49" t="s">
        <v>52</v>
      </c>
      <c r="C2040" s="49" t="s">
        <v>52</v>
      </c>
      <c r="D2040" s="47" t="s">
        <v>26</v>
      </c>
      <c r="F2040" s="49" t="s">
        <v>6175</v>
      </c>
      <c r="G2040" s="49" t="s">
        <v>8453</v>
      </c>
      <c r="H2040" s="41" t="s">
        <v>1048</v>
      </c>
      <c r="I2040" s="41" t="s">
        <v>7888</v>
      </c>
      <c r="J2040" s="41"/>
      <c r="K2040" s="40"/>
    </row>
    <row r="2041" spans="1:15" hidden="1">
      <c r="A2041" s="49" t="s">
        <v>8452</v>
      </c>
      <c r="B2041" s="49" t="s">
        <v>52</v>
      </c>
      <c r="C2041" s="49" t="s">
        <v>52</v>
      </c>
      <c r="D2041" s="47" t="s">
        <v>26</v>
      </c>
      <c r="F2041" s="49" t="s">
        <v>6175</v>
      </c>
      <c r="G2041" s="49" t="s">
        <v>8453</v>
      </c>
      <c r="H2041" s="41" t="s">
        <v>1048</v>
      </c>
      <c r="I2041" s="41" t="s">
        <v>8244</v>
      </c>
      <c r="J2041" s="59">
        <v>42093</v>
      </c>
      <c r="K2041" s="40"/>
    </row>
    <row r="2042" spans="1:15" hidden="1">
      <c r="A2042" s="49" t="s">
        <v>8452</v>
      </c>
      <c r="B2042" s="49" t="s">
        <v>52</v>
      </c>
      <c r="C2042" s="49" t="s">
        <v>52</v>
      </c>
      <c r="D2042" s="47" t="s">
        <v>26</v>
      </c>
      <c r="F2042" s="49" t="s">
        <v>6175</v>
      </c>
      <c r="G2042" s="49" t="s">
        <v>8453</v>
      </c>
      <c r="H2042" s="41" t="s">
        <v>1048</v>
      </c>
      <c r="I2042" s="41" t="s">
        <v>7889</v>
      </c>
      <c r="J2042" s="59">
        <v>42226</v>
      </c>
      <c r="K2042" s="40"/>
    </row>
    <row r="2043" spans="1:15" hidden="1">
      <c r="A2043" s="49" t="s">
        <v>8452</v>
      </c>
      <c r="B2043" s="49" t="s">
        <v>52</v>
      </c>
      <c r="C2043" s="49" t="s">
        <v>52</v>
      </c>
      <c r="D2043" s="47" t="s">
        <v>26</v>
      </c>
      <c r="F2043" s="49" t="s">
        <v>6175</v>
      </c>
      <c r="G2043" s="49" t="s">
        <v>8453</v>
      </c>
      <c r="H2043" s="41" t="s">
        <v>1048</v>
      </c>
      <c r="I2043" s="41" t="s">
        <v>7890</v>
      </c>
      <c r="J2043" s="42"/>
      <c r="K2043" s="40"/>
    </row>
    <row r="2044" spans="1:15" hidden="1">
      <c r="A2044" s="49" t="s">
        <v>8452</v>
      </c>
      <c r="B2044" s="49" t="s">
        <v>52</v>
      </c>
      <c r="C2044" s="49" t="s">
        <v>52</v>
      </c>
      <c r="D2044" s="47" t="s">
        <v>26</v>
      </c>
      <c r="F2044" s="49" t="s">
        <v>6175</v>
      </c>
      <c r="G2044" s="49" t="s">
        <v>8453</v>
      </c>
      <c r="H2044" s="41" t="s">
        <v>1048</v>
      </c>
      <c r="I2044" s="41" t="s">
        <v>7891</v>
      </c>
      <c r="J2044" s="42">
        <v>42364</v>
      </c>
      <c r="K2044" s="40"/>
    </row>
    <row r="2045" spans="1:15" hidden="1">
      <c r="A2045" s="49" t="s">
        <v>8452</v>
      </c>
      <c r="B2045" s="49" t="s">
        <v>52</v>
      </c>
      <c r="C2045" s="49" t="s">
        <v>52</v>
      </c>
      <c r="D2045" s="47" t="s">
        <v>26</v>
      </c>
      <c r="F2045" s="49" t="s">
        <v>6175</v>
      </c>
      <c r="G2045" s="49" t="s">
        <v>8453</v>
      </c>
      <c r="H2045" s="41" t="s">
        <v>1048</v>
      </c>
      <c r="I2045" s="41" t="s">
        <v>7892</v>
      </c>
      <c r="J2045" s="59"/>
      <c r="K2045" s="40"/>
    </row>
    <row r="2046" spans="1:15" hidden="1">
      <c r="A2046" s="49" t="s">
        <v>8452</v>
      </c>
      <c r="B2046" s="49" t="s">
        <v>52</v>
      </c>
      <c r="C2046" s="49" t="s">
        <v>52</v>
      </c>
      <c r="D2046" s="47" t="s">
        <v>26</v>
      </c>
      <c r="F2046" s="49" t="s">
        <v>6175</v>
      </c>
      <c r="G2046" s="49" t="s">
        <v>8453</v>
      </c>
      <c r="H2046" s="41" t="s">
        <v>1048</v>
      </c>
      <c r="I2046" s="41" t="s">
        <v>7893</v>
      </c>
      <c r="J2046" s="42"/>
      <c r="K2046" s="40"/>
    </row>
    <row r="2047" spans="1:15" hidden="1">
      <c r="A2047" s="49" t="s">
        <v>8452</v>
      </c>
      <c r="B2047" s="49" t="s">
        <v>52</v>
      </c>
      <c r="C2047" s="49" t="s">
        <v>52</v>
      </c>
      <c r="D2047" s="47" t="s">
        <v>26</v>
      </c>
      <c r="F2047" s="49" t="s">
        <v>6175</v>
      </c>
      <c r="G2047" s="49" t="s">
        <v>8453</v>
      </c>
      <c r="H2047" s="41" t="s">
        <v>1048</v>
      </c>
      <c r="I2047" s="41" t="s">
        <v>7894</v>
      </c>
      <c r="J2047" s="41"/>
      <c r="K2047" s="40"/>
    </row>
    <row r="2048" spans="1:15" hidden="1">
      <c r="A2048" s="48" t="s">
        <v>8452</v>
      </c>
      <c r="B2048" s="48" t="s">
        <v>52</v>
      </c>
      <c r="C2048" s="48" t="s">
        <v>52</v>
      </c>
      <c r="D2048" s="47" t="s">
        <v>26</v>
      </c>
      <c r="F2048" s="49" t="s">
        <v>6175</v>
      </c>
      <c r="G2048" s="48" t="s">
        <v>8453</v>
      </c>
      <c r="H2048" s="40" t="s">
        <v>7895</v>
      </c>
      <c r="I2048" s="40" t="s">
        <v>8245</v>
      </c>
      <c r="J2048" s="43">
        <f>J2041</f>
        <v>42093</v>
      </c>
      <c r="K2048" s="43">
        <f>J2048+10</f>
        <v>42103</v>
      </c>
      <c r="L2048" s="40" t="s">
        <v>9</v>
      </c>
      <c r="M2048" s="48" t="s">
        <v>6267</v>
      </c>
      <c r="N2048" s="48">
        <v>100</v>
      </c>
      <c r="O2048" s="39" t="s">
        <v>8263</v>
      </c>
    </row>
    <row r="2049" spans="1:15">
      <c r="A2049" s="48" t="s">
        <v>8452</v>
      </c>
      <c r="B2049" s="48" t="s">
        <v>52</v>
      </c>
      <c r="C2049" s="48" t="s">
        <v>52</v>
      </c>
      <c r="D2049" s="47" t="s">
        <v>26</v>
      </c>
      <c r="F2049" s="49" t="s">
        <v>6175</v>
      </c>
      <c r="G2049" s="48" t="s">
        <v>8453</v>
      </c>
      <c r="H2049" s="40" t="s">
        <v>7898</v>
      </c>
      <c r="I2049" s="40" t="s">
        <v>8247</v>
      </c>
      <c r="J2049" s="43">
        <f>K2048</f>
        <v>42103</v>
      </c>
      <c r="K2049" s="43">
        <f>J2049+2</f>
        <v>42105</v>
      </c>
      <c r="L2049" s="40" t="s">
        <v>9</v>
      </c>
      <c r="M2049" s="48" t="s">
        <v>94</v>
      </c>
      <c r="N2049" s="48">
        <v>100</v>
      </c>
      <c r="O2049" s="39"/>
    </row>
    <row r="2050" spans="1:15" hidden="1">
      <c r="A2050" s="48" t="s">
        <v>8452</v>
      </c>
      <c r="B2050" s="48" t="s">
        <v>52</v>
      </c>
      <c r="C2050" s="48" t="s">
        <v>52</v>
      </c>
      <c r="D2050" s="47" t="s">
        <v>26</v>
      </c>
      <c r="F2050" s="49" t="s">
        <v>6175</v>
      </c>
      <c r="G2050" s="48" t="s">
        <v>8453</v>
      </c>
      <c r="H2050" s="40" t="s">
        <v>7901</v>
      </c>
      <c r="I2050" s="40" t="s">
        <v>7902</v>
      </c>
      <c r="J2050" s="43">
        <f>K2049</f>
        <v>42105</v>
      </c>
      <c r="K2050" s="43">
        <f>J2051</f>
        <v>42210</v>
      </c>
      <c r="L2050" s="40" t="s">
        <v>9</v>
      </c>
      <c r="M2050" s="48" t="s">
        <v>6267</v>
      </c>
      <c r="N2050" s="48">
        <v>100</v>
      </c>
      <c r="O2050" s="39"/>
    </row>
    <row r="2051" spans="1:15" hidden="1">
      <c r="A2051" s="48" t="s">
        <v>8452</v>
      </c>
      <c r="B2051" s="48" t="s">
        <v>52</v>
      </c>
      <c r="C2051" s="48" t="s">
        <v>52</v>
      </c>
      <c r="D2051" s="47" t="s">
        <v>26</v>
      </c>
      <c r="F2051" s="49" t="s">
        <v>6175</v>
      </c>
      <c r="G2051" s="48" t="s">
        <v>8453</v>
      </c>
      <c r="H2051" s="40" t="s">
        <v>7904</v>
      </c>
      <c r="I2051" s="40" t="s">
        <v>7905</v>
      </c>
      <c r="J2051" s="43">
        <f>K2051-5</f>
        <v>42210</v>
      </c>
      <c r="K2051" s="43">
        <f>J2052</f>
        <v>42215</v>
      </c>
      <c r="L2051" s="40" t="s">
        <v>9</v>
      </c>
      <c r="M2051" s="48" t="s">
        <v>6267</v>
      </c>
      <c r="N2051" s="48">
        <v>100</v>
      </c>
    </row>
    <row r="2052" spans="1:15" hidden="1">
      <c r="A2052" s="48" t="s">
        <v>8452</v>
      </c>
      <c r="B2052" s="48" t="s">
        <v>52</v>
      </c>
      <c r="C2052" s="48" t="s">
        <v>52</v>
      </c>
      <c r="D2052" s="47" t="s">
        <v>26</v>
      </c>
      <c r="F2052" s="49" t="s">
        <v>6175</v>
      </c>
      <c r="G2052" s="48" t="s">
        <v>8453</v>
      </c>
      <c r="H2052" s="40" t="s">
        <v>7904</v>
      </c>
      <c r="I2052" s="40" t="s">
        <v>8249</v>
      </c>
      <c r="J2052" s="43">
        <f>K2052-5</f>
        <v>42215</v>
      </c>
      <c r="K2052" s="43">
        <f>J2053</f>
        <v>42220</v>
      </c>
      <c r="L2052" s="40" t="s">
        <v>9</v>
      </c>
      <c r="M2052" s="48" t="s">
        <v>6267</v>
      </c>
      <c r="N2052" s="48">
        <v>100</v>
      </c>
      <c r="O2052" s="39"/>
    </row>
    <row r="2053" spans="1:15" hidden="1">
      <c r="A2053" s="48" t="s">
        <v>8452</v>
      </c>
      <c r="B2053" s="48" t="s">
        <v>52</v>
      </c>
      <c r="C2053" s="48" t="s">
        <v>52</v>
      </c>
      <c r="D2053" s="47" t="s">
        <v>26</v>
      </c>
      <c r="F2053" s="49" t="s">
        <v>6175</v>
      </c>
      <c r="G2053" s="48" t="s">
        <v>8453</v>
      </c>
      <c r="H2053" s="40" t="s">
        <v>7904</v>
      </c>
      <c r="I2053" s="40" t="s">
        <v>7907</v>
      </c>
      <c r="J2053" s="43">
        <f>K2053-5</f>
        <v>42220</v>
      </c>
      <c r="K2053" s="43">
        <f>J2054</f>
        <v>42225</v>
      </c>
      <c r="L2053" s="40" t="s">
        <v>9</v>
      </c>
      <c r="M2053" s="48" t="s">
        <v>6267</v>
      </c>
      <c r="N2053" s="48">
        <v>100</v>
      </c>
      <c r="O2053" s="39"/>
    </row>
    <row r="2054" spans="1:15" hidden="1">
      <c r="A2054" s="48" t="s">
        <v>8452</v>
      </c>
      <c r="B2054" s="48" t="s">
        <v>52</v>
      </c>
      <c r="C2054" s="48" t="s">
        <v>52</v>
      </c>
      <c r="D2054" s="47" t="s">
        <v>26</v>
      </c>
      <c r="F2054" s="49" t="s">
        <v>6175</v>
      </c>
      <c r="G2054" s="48" t="s">
        <v>8453</v>
      </c>
      <c r="H2054" s="40" t="s">
        <v>7904</v>
      </c>
      <c r="I2054" s="40" t="s">
        <v>8172</v>
      </c>
      <c r="J2054" s="43">
        <f>K2054-1</f>
        <v>42225</v>
      </c>
      <c r="K2054" s="43">
        <f>J2042</f>
        <v>42226</v>
      </c>
      <c r="L2054" s="40" t="s">
        <v>9</v>
      </c>
      <c r="M2054" s="48" t="s">
        <v>6267</v>
      </c>
      <c r="N2054" s="48">
        <v>100</v>
      </c>
      <c r="O2054" s="56" t="s">
        <v>7909</v>
      </c>
    </row>
    <row r="2055" spans="1:15" hidden="1">
      <c r="A2055" s="49" t="s">
        <v>8407</v>
      </c>
      <c r="B2055" s="49" t="s">
        <v>65</v>
      </c>
      <c r="C2055" s="49" t="s">
        <v>65</v>
      </c>
      <c r="D2055" s="49" t="s">
        <v>25</v>
      </c>
      <c r="F2055" s="49" t="s">
        <v>6175</v>
      </c>
      <c r="G2055" s="49" t="s">
        <v>8454</v>
      </c>
      <c r="H2055" s="41" t="s">
        <v>1048</v>
      </c>
      <c r="I2055" s="41" t="s">
        <v>7888</v>
      </c>
      <c r="J2055" s="41"/>
      <c r="K2055" s="40"/>
      <c r="L2055" s="49"/>
      <c r="M2055" s="49"/>
      <c r="N2055" s="49"/>
    </row>
    <row r="2056" spans="1:15" hidden="1">
      <c r="A2056" s="49" t="s">
        <v>8407</v>
      </c>
      <c r="B2056" s="49" t="s">
        <v>65</v>
      </c>
      <c r="C2056" s="49" t="s">
        <v>65</v>
      </c>
      <c r="D2056" s="49" t="s">
        <v>25</v>
      </c>
      <c r="F2056" s="49" t="s">
        <v>6175</v>
      </c>
      <c r="G2056" s="49" t="s">
        <v>8454</v>
      </c>
      <c r="H2056" s="41" t="s">
        <v>1048</v>
      </c>
      <c r="I2056" s="41" t="s">
        <v>8244</v>
      </c>
      <c r="J2056" s="42">
        <v>42107</v>
      </c>
      <c r="K2056" s="40"/>
      <c r="L2056" s="49"/>
      <c r="M2056" s="49"/>
      <c r="N2056" s="49"/>
    </row>
    <row r="2057" spans="1:15" hidden="1">
      <c r="A2057" s="49" t="s">
        <v>8407</v>
      </c>
      <c r="B2057" s="49" t="s">
        <v>65</v>
      </c>
      <c r="C2057" s="49" t="s">
        <v>65</v>
      </c>
      <c r="D2057" s="49" t="s">
        <v>25</v>
      </c>
      <c r="F2057" s="49" t="s">
        <v>6175</v>
      </c>
      <c r="G2057" s="49" t="s">
        <v>8454</v>
      </c>
      <c r="H2057" s="41" t="s">
        <v>1048</v>
      </c>
      <c r="I2057" s="41" t="s">
        <v>7889</v>
      </c>
      <c r="J2057" s="42">
        <v>42167</v>
      </c>
      <c r="K2057" s="40"/>
      <c r="L2057" s="49"/>
      <c r="M2057" s="49"/>
      <c r="N2057" s="49"/>
    </row>
    <row r="2058" spans="1:15" hidden="1">
      <c r="A2058" s="49" t="s">
        <v>8407</v>
      </c>
      <c r="B2058" s="49" t="s">
        <v>65</v>
      </c>
      <c r="C2058" s="49" t="s">
        <v>65</v>
      </c>
      <c r="D2058" s="49" t="s">
        <v>25</v>
      </c>
      <c r="F2058" s="49" t="s">
        <v>6175</v>
      </c>
      <c r="G2058" s="49" t="s">
        <v>8454</v>
      </c>
      <c r="H2058" s="41" t="s">
        <v>1048</v>
      </c>
      <c r="I2058" s="41" t="s">
        <v>7890</v>
      </c>
      <c r="J2058" s="42">
        <v>42180</v>
      </c>
      <c r="K2058" s="40"/>
      <c r="L2058" s="49"/>
      <c r="M2058" s="49"/>
      <c r="N2058" s="49"/>
    </row>
    <row r="2059" spans="1:15" hidden="1">
      <c r="A2059" s="49" t="s">
        <v>8407</v>
      </c>
      <c r="B2059" s="49" t="s">
        <v>65</v>
      </c>
      <c r="C2059" s="49" t="s">
        <v>65</v>
      </c>
      <c r="D2059" s="49" t="s">
        <v>25</v>
      </c>
      <c r="F2059" s="49" t="s">
        <v>6175</v>
      </c>
      <c r="G2059" s="49" t="s">
        <v>8454</v>
      </c>
      <c r="H2059" s="41" t="s">
        <v>1048</v>
      </c>
      <c r="I2059" s="41" t="s">
        <v>7891</v>
      </c>
      <c r="J2059" s="42">
        <v>42187</v>
      </c>
      <c r="K2059" s="40"/>
      <c r="L2059" s="49"/>
      <c r="M2059" s="49"/>
      <c r="N2059" s="49"/>
    </row>
    <row r="2060" spans="1:15" hidden="1">
      <c r="A2060" s="49" t="s">
        <v>8407</v>
      </c>
      <c r="B2060" s="49" t="s">
        <v>65</v>
      </c>
      <c r="C2060" s="49" t="s">
        <v>65</v>
      </c>
      <c r="D2060" s="49" t="s">
        <v>25</v>
      </c>
      <c r="F2060" s="49" t="s">
        <v>6175</v>
      </c>
      <c r="G2060" s="49" t="s">
        <v>8454</v>
      </c>
      <c r="H2060" s="41" t="s">
        <v>1048</v>
      </c>
      <c r="I2060" s="41" t="s">
        <v>7892</v>
      </c>
      <c r="J2060" s="41"/>
      <c r="K2060" s="40"/>
      <c r="L2060" s="49"/>
      <c r="M2060" s="49"/>
      <c r="N2060" s="49"/>
    </row>
    <row r="2061" spans="1:15" hidden="1">
      <c r="A2061" s="49" t="s">
        <v>8407</v>
      </c>
      <c r="B2061" s="49" t="s">
        <v>65</v>
      </c>
      <c r="C2061" s="49" t="s">
        <v>65</v>
      </c>
      <c r="D2061" s="49" t="s">
        <v>25</v>
      </c>
      <c r="F2061" s="49" t="s">
        <v>6175</v>
      </c>
      <c r="G2061" s="49" t="s">
        <v>8454</v>
      </c>
      <c r="H2061" s="41" t="s">
        <v>1048</v>
      </c>
      <c r="I2061" s="41" t="s">
        <v>7893</v>
      </c>
      <c r="J2061" s="41"/>
      <c r="K2061" s="40"/>
      <c r="L2061" s="49"/>
      <c r="M2061" s="49"/>
      <c r="N2061" s="49"/>
    </row>
    <row r="2062" spans="1:15" hidden="1">
      <c r="A2062" s="49" t="s">
        <v>8407</v>
      </c>
      <c r="B2062" s="49" t="s">
        <v>65</v>
      </c>
      <c r="C2062" s="49" t="s">
        <v>65</v>
      </c>
      <c r="D2062" s="49" t="s">
        <v>25</v>
      </c>
      <c r="F2062" s="49" t="s">
        <v>6175</v>
      </c>
      <c r="G2062" s="49" t="s">
        <v>8454</v>
      </c>
      <c r="H2062" s="41" t="s">
        <v>1048</v>
      </c>
      <c r="I2062" s="41" t="s">
        <v>7894</v>
      </c>
      <c r="J2062" s="41"/>
      <c r="K2062" s="41"/>
      <c r="L2062" s="49"/>
      <c r="M2062" s="49"/>
      <c r="N2062" s="49"/>
    </row>
    <row r="2063" spans="1:15" hidden="1">
      <c r="A2063" s="48" t="s">
        <v>8407</v>
      </c>
      <c r="B2063" s="48" t="s">
        <v>65</v>
      </c>
      <c r="C2063" s="48" t="s">
        <v>65</v>
      </c>
      <c r="D2063" s="49" t="s">
        <v>25</v>
      </c>
      <c r="F2063" s="49" t="s">
        <v>6175</v>
      </c>
      <c r="G2063" s="48" t="s">
        <v>8454</v>
      </c>
      <c r="H2063" s="40" t="s">
        <v>7895</v>
      </c>
      <c r="I2063" s="40" t="s">
        <v>8245</v>
      </c>
      <c r="J2063" s="43">
        <f>J2056</f>
        <v>42107</v>
      </c>
      <c r="K2063" s="43">
        <f>J2063+10</f>
        <v>42117</v>
      </c>
      <c r="L2063" s="40" t="s">
        <v>11</v>
      </c>
      <c r="M2063" s="48" t="s">
        <v>12</v>
      </c>
      <c r="N2063" s="48">
        <v>100</v>
      </c>
    </row>
    <row r="2064" spans="1:15">
      <c r="A2064" s="48" t="s">
        <v>8407</v>
      </c>
      <c r="B2064" s="48" t="s">
        <v>65</v>
      </c>
      <c r="C2064" s="48" t="s">
        <v>65</v>
      </c>
      <c r="D2064" s="49" t="s">
        <v>25</v>
      </c>
      <c r="F2064" s="49" t="s">
        <v>6175</v>
      </c>
      <c r="G2064" s="48" t="s">
        <v>8454</v>
      </c>
      <c r="H2064" s="40" t="s">
        <v>7898</v>
      </c>
      <c r="I2064" s="40" t="s">
        <v>8247</v>
      </c>
      <c r="J2064" s="43">
        <f>K2063</f>
        <v>42117</v>
      </c>
      <c r="K2064" s="43">
        <f>J2064+2</f>
        <v>42119</v>
      </c>
      <c r="L2064" s="40" t="s">
        <v>11</v>
      </c>
      <c r="M2064" s="40" t="s">
        <v>12</v>
      </c>
      <c r="N2064" s="48">
        <v>100</v>
      </c>
    </row>
    <row r="2065" spans="1:15" hidden="1">
      <c r="A2065" s="48" t="s">
        <v>8407</v>
      </c>
      <c r="B2065" s="48" t="s">
        <v>65</v>
      </c>
      <c r="C2065" s="48" t="s">
        <v>65</v>
      </c>
      <c r="D2065" s="49" t="s">
        <v>25</v>
      </c>
      <c r="F2065" s="49" t="s">
        <v>6175</v>
      </c>
      <c r="G2065" s="48" t="s">
        <v>8454</v>
      </c>
      <c r="H2065" s="40" t="s">
        <v>7901</v>
      </c>
      <c r="I2065" s="40" t="s">
        <v>7902</v>
      </c>
      <c r="J2065" s="43">
        <f>K2064</f>
        <v>42119</v>
      </c>
      <c r="K2065" s="43">
        <f>J2066</f>
        <v>42151</v>
      </c>
      <c r="L2065" s="40" t="s">
        <v>11</v>
      </c>
      <c r="M2065" s="40" t="s">
        <v>12</v>
      </c>
      <c r="N2065" s="48">
        <v>100</v>
      </c>
    </row>
    <row r="2066" spans="1:15" hidden="1">
      <c r="A2066" s="48" t="s">
        <v>8407</v>
      </c>
      <c r="B2066" s="48" t="s">
        <v>65</v>
      </c>
      <c r="C2066" s="48" t="s">
        <v>65</v>
      </c>
      <c r="D2066" s="49" t="s">
        <v>25</v>
      </c>
      <c r="F2066" s="49" t="s">
        <v>6175</v>
      </c>
      <c r="G2066" s="48" t="s">
        <v>8454</v>
      </c>
      <c r="H2066" s="40" t="s">
        <v>7904</v>
      </c>
      <c r="I2066" s="40" t="s">
        <v>7905</v>
      </c>
      <c r="J2066" s="43">
        <f>K2066-5</f>
        <v>42151</v>
      </c>
      <c r="K2066" s="43">
        <f>J2067</f>
        <v>42156</v>
      </c>
      <c r="L2066" s="40" t="s">
        <v>11</v>
      </c>
      <c r="M2066" s="48" t="s">
        <v>12</v>
      </c>
      <c r="N2066" s="48">
        <v>100</v>
      </c>
    </row>
    <row r="2067" spans="1:15" hidden="1">
      <c r="A2067" s="48" t="s">
        <v>8407</v>
      </c>
      <c r="B2067" s="48" t="s">
        <v>65</v>
      </c>
      <c r="C2067" s="48" t="s">
        <v>65</v>
      </c>
      <c r="D2067" s="49" t="s">
        <v>25</v>
      </c>
      <c r="F2067" s="49" t="s">
        <v>6175</v>
      </c>
      <c r="G2067" s="48" t="s">
        <v>8454</v>
      </c>
      <c r="H2067" s="40" t="s">
        <v>7904</v>
      </c>
      <c r="I2067" s="40" t="s">
        <v>8249</v>
      </c>
      <c r="J2067" s="43">
        <f>K2067-5</f>
        <v>42156</v>
      </c>
      <c r="K2067" s="43">
        <f>J2068</f>
        <v>42161</v>
      </c>
      <c r="L2067" s="40" t="s">
        <v>11</v>
      </c>
      <c r="M2067" s="40" t="s">
        <v>12</v>
      </c>
      <c r="N2067" s="48">
        <v>100</v>
      </c>
    </row>
    <row r="2068" spans="1:15" hidden="1">
      <c r="A2068" s="48" t="s">
        <v>8407</v>
      </c>
      <c r="B2068" s="48" t="s">
        <v>65</v>
      </c>
      <c r="C2068" s="48" t="s">
        <v>65</v>
      </c>
      <c r="D2068" s="49" t="s">
        <v>25</v>
      </c>
      <c r="F2068" s="49" t="s">
        <v>6175</v>
      </c>
      <c r="G2068" s="48" t="s">
        <v>8454</v>
      </c>
      <c r="H2068" s="40" t="s">
        <v>7904</v>
      </c>
      <c r="I2068" s="40" t="s">
        <v>7907</v>
      </c>
      <c r="J2068" s="43">
        <f>K2068-5</f>
        <v>42161</v>
      </c>
      <c r="K2068" s="43">
        <f>J2069</f>
        <v>42166</v>
      </c>
      <c r="L2068" s="40" t="s">
        <v>11</v>
      </c>
      <c r="M2068" s="48" t="s">
        <v>12</v>
      </c>
      <c r="N2068" s="48">
        <v>100</v>
      </c>
    </row>
    <row r="2069" spans="1:15" hidden="1">
      <c r="A2069" s="48" t="s">
        <v>8407</v>
      </c>
      <c r="B2069" s="48" t="s">
        <v>65</v>
      </c>
      <c r="C2069" s="48" t="s">
        <v>65</v>
      </c>
      <c r="D2069" s="49" t="s">
        <v>25</v>
      </c>
      <c r="F2069" s="49" t="s">
        <v>6175</v>
      </c>
      <c r="G2069" s="48" t="s">
        <v>8454</v>
      </c>
      <c r="H2069" s="40" t="s">
        <v>7904</v>
      </c>
      <c r="I2069" s="40" t="s">
        <v>8172</v>
      </c>
      <c r="J2069" s="43">
        <f>K2069-1</f>
        <v>42166</v>
      </c>
      <c r="K2069" s="43">
        <f>J2057</f>
        <v>42167</v>
      </c>
      <c r="L2069" s="40" t="s">
        <v>11</v>
      </c>
      <c r="M2069" s="48" t="s">
        <v>12</v>
      </c>
      <c r="N2069" s="48">
        <v>100</v>
      </c>
      <c r="O2069" s="56" t="s">
        <v>17</v>
      </c>
    </row>
    <row r="2070" spans="1:15" hidden="1">
      <c r="A2070" s="49" t="s">
        <v>8223</v>
      </c>
      <c r="B2070" s="41" t="s">
        <v>108</v>
      </c>
      <c r="C2070" s="55" t="s">
        <v>76</v>
      </c>
      <c r="D2070" s="49" t="s">
        <v>24</v>
      </c>
      <c r="E2070" s="49"/>
      <c r="F2070" s="41" t="s">
        <v>55</v>
      </c>
      <c r="G2070" s="49" t="s">
        <v>8224</v>
      </c>
      <c r="H2070" s="45" t="s">
        <v>1048</v>
      </c>
      <c r="I2070" s="45" t="s">
        <v>7888</v>
      </c>
      <c r="J2070" s="44"/>
      <c r="K2070" s="44"/>
      <c r="L2070" s="40"/>
      <c r="M2070" s="40"/>
    </row>
    <row r="2071" spans="1:15" hidden="1">
      <c r="A2071" s="49" t="s">
        <v>8223</v>
      </c>
      <c r="B2071" s="41" t="s">
        <v>108</v>
      </c>
      <c r="C2071" s="55" t="s">
        <v>76</v>
      </c>
      <c r="D2071" s="49" t="s">
        <v>24</v>
      </c>
      <c r="E2071" s="49"/>
      <c r="F2071" s="41" t="s">
        <v>55</v>
      </c>
      <c r="G2071" s="49" t="s">
        <v>8224</v>
      </c>
      <c r="H2071" s="45" t="s">
        <v>1048</v>
      </c>
      <c r="I2071" s="45" t="s">
        <v>8244</v>
      </c>
      <c r="J2071" s="60">
        <v>42227</v>
      </c>
      <c r="K2071" s="44"/>
      <c r="L2071" s="40"/>
      <c r="M2071" s="40"/>
    </row>
    <row r="2072" spans="1:15" hidden="1">
      <c r="A2072" s="49" t="s">
        <v>8223</v>
      </c>
      <c r="B2072" s="41" t="s">
        <v>108</v>
      </c>
      <c r="C2072" s="55" t="s">
        <v>76</v>
      </c>
      <c r="D2072" s="49" t="s">
        <v>24</v>
      </c>
      <c r="E2072" s="49"/>
      <c r="F2072" s="41" t="s">
        <v>55</v>
      </c>
      <c r="G2072" s="49" t="s">
        <v>8224</v>
      </c>
      <c r="H2072" s="45" t="s">
        <v>1048</v>
      </c>
      <c r="I2072" s="45" t="s">
        <v>7889</v>
      </c>
      <c r="J2072" s="60">
        <v>42277</v>
      </c>
      <c r="K2072" s="44"/>
      <c r="L2072" s="40"/>
      <c r="M2072" s="40"/>
    </row>
    <row r="2073" spans="1:15" hidden="1">
      <c r="A2073" s="49" t="s">
        <v>8223</v>
      </c>
      <c r="B2073" s="41" t="s">
        <v>108</v>
      </c>
      <c r="C2073" s="55" t="s">
        <v>76</v>
      </c>
      <c r="D2073" s="49" t="s">
        <v>24</v>
      </c>
      <c r="E2073" s="49"/>
      <c r="F2073" s="41" t="s">
        <v>55</v>
      </c>
      <c r="G2073" s="49" t="s">
        <v>8224</v>
      </c>
      <c r="H2073" s="45" t="s">
        <v>1048</v>
      </c>
      <c r="I2073" s="45" t="s">
        <v>7890</v>
      </c>
      <c r="J2073" s="60">
        <v>42313</v>
      </c>
      <c r="K2073" s="44"/>
      <c r="L2073" s="40"/>
      <c r="M2073" s="40"/>
    </row>
    <row r="2074" spans="1:15" hidden="1">
      <c r="A2074" s="49" t="s">
        <v>8223</v>
      </c>
      <c r="B2074" s="41" t="s">
        <v>108</v>
      </c>
      <c r="C2074" s="55" t="s">
        <v>76</v>
      </c>
      <c r="D2074" s="49" t="s">
        <v>24</v>
      </c>
      <c r="E2074" s="49"/>
      <c r="F2074" s="41" t="s">
        <v>55</v>
      </c>
      <c r="G2074" s="49" t="s">
        <v>8224</v>
      </c>
      <c r="H2074" s="45" t="s">
        <v>1048</v>
      </c>
      <c r="I2074" s="45" t="s">
        <v>7891</v>
      </c>
      <c r="J2074" s="60">
        <v>42317</v>
      </c>
      <c r="K2074" s="44"/>
      <c r="L2074" s="40"/>
      <c r="M2074" s="40"/>
    </row>
    <row r="2075" spans="1:15" hidden="1">
      <c r="A2075" s="49" t="s">
        <v>8223</v>
      </c>
      <c r="B2075" s="41" t="s">
        <v>108</v>
      </c>
      <c r="C2075" s="55" t="s">
        <v>76</v>
      </c>
      <c r="D2075" s="49" t="s">
        <v>24</v>
      </c>
      <c r="E2075" s="49"/>
      <c r="F2075" s="41" t="s">
        <v>55</v>
      </c>
      <c r="G2075" s="49" t="s">
        <v>8224</v>
      </c>
      <c r="H2075" s="45" t="s">
        <v>1048</v>
      </c>
      <c r="I2075" s="45" t="s">
        <v>7892</v>
      </c>
      <c r="J2075" s="44"/>
      <c r="K2075" s="44"/>
      <c r="L2075" s="40"/>
      <c r="M2075" s="40"/>
    </row>
    <row r="2076" spans="1:15" hidden="1">
      <c r="A2076" s="49" t="s">
        <v>8223</v>
      </c>
      <c r="B2076" s="41" t="s">
        <v>108</v>
      </c>
      <c r="C2076" s="55" t="s">
        <v>76</v>
      </c>
      <c r="D2076" s="49" t="s">
        <v>24</v>
      </c>
      <c r="E2076" s="49"/>
      <c r="F2076" s="41" t="s">
        <v>55</v>
      </c>
      <c r="G2076" s="49" t="s">
        <v>8224</v>
      </c>
      <c r="H2076" s="45" t="s">
        <v>1048</v>
      </c>
      <c r="I2076" s="45" t="s">
        <v>7893</v>
      </c>
      <c r="J2076" s="44"/>
      <c r="K2076" s="44"/>
      <c r="L2076" s="40"/>
      <c r="M2076" s="40"/>
    </row>
    <row r="2077" spans="1:15" hidden="1">
      <c r="A2077" s="49" t="s">
        <v>8223</v>
      </c>
      <c r="B2077" s="41" t="s">
        <v>108</v>
      </c>
      <c r="C2077" s="55" t="s">
        <v>76</v>
      </c>
      <c r="D2077" s="49" t="s">
        <v>24</v>
      </c>
      <c r="E2077" s="49"/>
      <c r="F2077" s="41" t="s">
        <v>55</v>
      </c>
      <c r="G2077" s="49" t="s">
        <v>8224</v>
      </c>
      <c r="H2077" s="45" t="s">
        <v>1048</v>
      </c>
      <c r="I2077" s="45" t="s">
        <v>7894</v>
      </c>
      <c r="J2077" s="44"/>
      <c r="K2077" s="44"/>
      <c r="L2077" s="40"/>
      <c r="M2077" s="40"/>
    </row>
    <row r="2078" spans="1:15" hidden="1">
      <c r="A2078" s="48" t="s">
        <v>8223</v>
      </c>
      <c r="B2078" s="40" t="s">
        <v>108</v>
      </c>
      <c r="C2078" s="54" t="s">
        <v>76</v>
      </c>
      <c r="D2078" s="48" t="s">
        <v>24</v>
      </c>
      <c r="F2078" s="41" t="s">
        <v>55</v>
      </c>
      <c r="G2078" s="48" t="s">
        <v>8224</v>
      </c>
      <c r="H2078" s="40" t="s">
        <v>7895</v>
      </c>
      <c r="I2078" s="40" t="s">
        <v>8245</v>
      </c>
      <c r="J2078" s="43">
        <f>J2071</f>
        <v>42227</v>
      </c>
      <c r="K2078" s="43">
        <f>J2078+30</f>
        <v>42257</v>
      </c>
      <c r="L2078" s="40" t="s">
        <v>8173</v>
      </c>
      <c r="M2078" s="40" t="s">
        <v>5488</v>
      </c>
      <c r="N2078" s="40">
        <v>100</v>
      </c>
      <c r="O2078" s="56" t="s">
        <v>8263</v>
      </c>
    </row>
    <row r="2079" spans="1:15" hidden="1">
      <c r="A2079" s="48" t="s">
        <v>8223</v>
      </c>
      <c r="B2079" s="40" t="s">
        <v>108</v>
      </c>
      <c r="C2079" s="54" t="s">
        <v>76</v>
      </c>
      <c r="D2079" s="48" t="s">
        <v>24</v>
      </c>
      <c r="F2079" s="41" t="s">
        <v>55</v>
      </c>
      <c r="G2079" s="48" t="s">
        <v>8224</v>
      </c>
      <c r="H2079" s="40" t="s">
        <v>8281</v>
      </c>
      <c r="I2079" s="40" t="s">
        <v>8282</v>
      </c>
      <c r="J2079" s="43">
        <f>K2078</f>
        <v>42257</v>
      </c>
      <c r="K2079" s="43">
        <f>J2079+2</f>
        <v>42259</v>
      </c>
      <c r="L2079" s="40" t="s">
        <v>8173</v>
      </c>
      <c r="M2079" s="40" t="s">
        <v>149</v>
      </c>
      <c r="N2079" s="40">
        <v>100</v>
      </c>
    </row>
    <row r="2080" spans="1:15" hidden="1">
      <c r="A2080" s="48" t="s">
        <v>8223</v>
      </c>
      <c r="B2080" s="40" t="s">
        <v>108</v>
      </c>
      <c r="C2080" s="54" t="s">
        <v>76</v>
      </c>
      <c r="D2080" s="48" t="s">
        <v>24</v>
      </c>
      <c r="F2080" s="41" t="s">
        <v>55</v>
      </c>
      <c r="G2080" s="48" t="s">
        <v>8224</v>
      </c>
      <c r="H2080" s="65" t="s">
        <v>8261</v>
      </c>
      <c r="I2080" s="40" t="s">
        <v>8262</v>
      </c>
      <c r="J2080" s="43">
        <f>K2079</f>
        <v>42259</v>
      </c>
      <c r="K2080" s="43">
        <f>J2080</f>
        <v>42259</v>
      </c>
      <c r="L2080" s="40" t="s">
        <v>8173</v>
      </c>
      <c r="M2080" s="40" t="s">
        <v>149</v>
      </c>
      <c r="N2080" s="40">
        <v>100</v>
      </c>
    </row>
    <row r="2081" spans="1:15" hidden="1">
      <c r="A2081" s="48" t="s">
        <v>8223</v>
      </c>
      <c r="B2081" s="40" t="s">
        <v>108</v>
      </c>
      <c r="C2081" s="54" t="s">
        <v>76</v>
      </c>
      <c r="D2081" s="48" t="s">
        <v>24</v>
      </c>
      <c r="F2081" s="41" t="s">
        <v>55</v>
      </c>
      <c r="G2081" s="48" t="s">
        <v>8224</v>
      </c>
      <c r="H2081" s="40" t="s">
        <v>8264</v>
      </c>
      <c r="I2081" s="40" t="s">
        <v>8265</v>
      </c>
      <c r="J2081" s="43">
        <f>K2080</f>
        <v>42259</v>
      </c>
      <c r="K2081" s="43">
        <f>J2072-21</f>
        <v>42256</v>
      </c>
      <c r="L2081" s="40" t="s">
        <v>8173</v>
      </c>
      <c r="M2081" s="40" t="s">
        <v>5488</v>
      </c>
      <c r="N2081" s="40">
        <v>100</v>
      </c>
      <c r="O2081" s="56" t="s">
        <v>7917</v>
      </c>
    </row>
    <row r="2082" spans="1:15" hidden="1">
      <c r="A2082" s="48" t="s">
        <v>8223</v>
      </c>
      <c r="B2082" s="40" t="s">
        <v>108</v>
      </c>
      <c r="C2082" s="54" t="s">
        <v>76</v>
      </c>
      <c r="D2082" s="48" t="s">
        <v>24</v>
      </c>
      <c r="F2082" s="41" t="s">
        <v>55</v>
      </c>
      <c r="G2082" s="48" t="s">
        <v>8224</v>
      </c>
      <c r="H2082" s="40" t="s">
        <v>8261</v>
      </c>
      <c r="I2082" s="40" t="s">
        <v>8266</v>
      </c>
      <c r="J2082" s="43">
        <f>K2081</f>
        <v>42256</v>
      </c>
      <c r="K2082" s="43">
        <f>J2082</f>
        <v>42256</v>
      </c>
      <c r="L2082" s="40" t="s">
        <v>8173</v>
      </c>
      <c r="M2082" s="40" t="s">
        <v>149</v>
      </c>
      <c r="N2082" s="40">
        <v>100</v>
      </c>
    </row>
    <row r="2083" spans="1:15" hidden="1">
      <c r="A2083" s="48" t="s">
        <v>8223</v>
      </c>
      <c r="B2083" s="40" t="s">
        <v>108</v>
      </c>
      <c r="C2083" s="54" t="s">
        <v>76</v>
      </c>
      <c r="D2083" s="48" t="s">
        <v>24</v>
      </c>
      <c r="F2083" s="41" t="s">
        <v>55</v>
      </c>
      <c r="G2083" s="48" t="s">
        <v>8224</v>
      </c>
      <c r="H2083" s="40" t="s">
        <v>7904</v>
      </c>
      <c r="I2083" s="40" t="s">
        <v>7905</v>
      </c>
      <c r="J2083" s="43">
        <f>K2081</f>
        <v>42256</v>
      </c>
      <c r="K2083" s="43">
        <f>J2083+5</f>
        <v>42261</v>
      </c>
      <c r="L2083" s="40" t="s">
        <v>8173</v>
      </c>
      <c r="M2083" s="40" t="s">
        <v>5488</v>
      </c>
      <c r="N2083" s="40">
        <v>100</v>
      </c>
    </row>
    <row r="2084" spans="1:15" hidden="1">
      <c r="A2084" s="48" t="s">
        <v>8223</v>
      </c>
      <c r="B2084" s="40" t="s">
        <v>108</v>
      </c>
      <c r="C2084" s="54" t="s">
        <v>76</v>
      </c>
      <c r="D2084" s="48" t="s">
        <v>24</v>
      </c>
      <c r="F2084" s="41" t="s">
        <v>55</v>
      </c>
      <c r="G2084" s="48" t="s">
        <v>8224</v>
      </c>
      <c r="H2084" s="40" t="s">
        <v>7904</v>
      </c>
      <c r="I2084" s="40" t="s">
        <v>7906</v>
      </c>
      <c r="J2084" s="43">
        <f>K2083</f>
        <v>42261</v>
      </c>
      <c r="K2084" s="43">
        <f>J2084+5</f>
        <v>42266</v>
      </c>
      <c r="L2084" s="40" t="s">
        <v>8173</v>
      </c>
      <c r="M2084" s="40" t="s">
        <v>5488</v>
      </c>
      <c r="N2084" s="40">
        <v>100</v>
      </c>
    </row>
    <row r="2085" spans="1:15" hidden="1">
      <c r="A2085" s="48" t="s">
        <v>8223</v>
      </c>
      <c r="B2085" s="40" t="s">
        <v>108</v>
      </c>
      <c r="C2085" s="54" t="s">
        <v>76</v>
      </c>
      <c r="D2085" s="48" t="s">
        <v>24</v>
      </c>
      <c r="F2085" s="41" t="s">
        <v>55</v>
      </c>
      <c r="G2085" s="48" t="s">
        <v>8224</v>
      </c>
      <c r="H2085" s="40" t="s">
        <v>7904</v>
      </c>
      <c r="I2085" s="40" t="s">
        <v>7907</v>
      </c>
      <c r="J2085" s="43">
        <f>K2084</f>
        <v>42266</v>
      </c>
      <c r="K2085" s="43">
        <f>J2085+5</f>
        <v>42271</v>
      </c>
      <c r="L2085" s="40" t="s">
        <v>8173</v>
      </c>
      <c r="M2085" s="40" t="s">
        <v>5488</v>
      </c>
      <c r="N2085" s="40">
        <v>100</v>
      </c>
    </row>
    <row r="2086" spans="1:15" hidden="1">
      <c r="A2086" s="49" t="s">
        <v>8223</v>
      </c>
      <c r="B2086" s="41" t="s">
        <v>108</v>
      </c>
      <c r="C2086" s="55" t="s">
        <v>76</v>
      </c>
      <c r="D2086" s="49" t="s">
        <v>24</v>
      </c>
      <c r="E2086" s="49"/>
      <c r="F2086" s="41" t="s">
        <v>55</v>
      </c>
      <c r="G2086" s="49" t="s">
        <v>8225</v>
      </c>
      <c r="H2086" s="45" t="s">
        <v>1048</v>
      </c>
      <c r="I2086" s="45" t="s">
        <v>7888</v>
      </c>
      <c r="J2086" s="44"/>
      <c r="K2086" s="44"/>
      <c r="L2086" s="40"/>
      <c r="M2086" s="40"/>
    </row>
    <row r="2087" spans="1:15" hidden="1">
      <c r="A2087" s="49" t="s">
        <v>8223</v>
      </c>
      <c r="B2087" s="41" t="s">
        <v>108</v>
      </c>
      <c r="C2087" s="55" t="s">
        <v>76</v>
      </c>
      <c r="D2087" s="49" t="s">
        <v>24</v>
      </c>
      <c r="E2087" s="49"/>
      <c r="F2087" s="41" t="s">
        <v>55</v>
      </c>
      <c r="G2087" s="49" t="s">
        <v>8225</v>
      </c>
      <c r="H2087" s="45" t="s">
        <v>1048</v>
      </c>
      <c r="I2087" s="45" t="s">
        <v>8244</v>
      </c>
      <c r="J2087" s="60">
        <v>42227</v>
      </c>
      <c r="K2087" s="44"/>
      <c r="L2087" s="40"/>
      <c r="M2087" s="40"/>
    </row>
    <row r="2088" spans="1:15" hidden="1">
      <c r="A2088" s="49" t="s">
        <v>8223</v>
      </c>
      <c r="B2088" s="41" t="s">
        <v>108</v>
      </c>
      <c r="C2088" s="55" t="s">
        <v>76</v>
      </c>
      <c r="D2088" s="49" t="s">
        <v>24</v>
      </c>
      <c r="E2088" s="49"/>
      <c r="F2088" s="41" t="s">
        <v>55</v>
      </c>
      <c r="G2088" s="49" t="s">
        <v>8225</v>
      </c>
      <c r="H2088" s="45" t="s">
        <v>1048</v>
      </c>
      <c r="I2088" s="45" t="s">
        <v>7889</v>
      </c>
      <c r="J2088" s="60">
        <v>42277</v>
      </c>
      <c r="K2088" s="44"/>
      <c r="L2088" s="40"/>
      <c r="M2088" s="40"/>
    </row>
    <row r="2089" spans="1:15" hidden="1">
      <c r="A2089" s="49" t="s">
        <v>8223</v>
      </c>
      <c r="B2089" s="41" t="s">
        <v>108</v>
      </c>
      <c r="C2089" s="55" t="s">
        <v>76</v>
      </c>
      <c r="D2089" s="49" t="s">
        <v>24</v>
      </c>
      <c r="E2089" s="49"/>
      <c r="F2089" s="41" t="s">
        <v>55</v>
      </c>
      <c r="G2089" s="49" t="s">
        <v>8225</v>
      </c>
      <c r="H2089" s="45" t="s">
        <v>1048</v>
      </c>
      <c r="I2089" s="45" t="s">
        <v>7890</v>
      </c>
      <c r="J2089" s="60">
        <v>42313</v>
      </c>
      <c r="K2089" s="44"/>
      <c r="L2089" s="40"/>
      <c r="M2089" s="40"/>
    </row>
    <row r="2090" spans="1:15" hidden="1">
      <c r="A2090" s="49" t="s">
        <v>8223</v>
      </c>
      <c r="B2090" s="41" t="s">
        <v>108</v>
      </c>
      <c r="C2090" s="55" t="s">
        <v>76</v>
      </c>
      <c r="D2090" s="49" t="s">
        <v>24</v>
      </c>
      <c r="E2090" s="49"/>
      <c r="F2090" s="41" t="s">
        <v>55</v>
      </c>
      <c r="G2090" s="49" t="s">
        <v>8225</v>
      </c>
      <c r="H2090" s="45" t="s">
        <v>1048</v>
      </c>
      <c r="I2090" s="45" t="s">
        <v>7891</v>
      </c>
      <c r="J2090" s="60">
        <v>42317</v>
      </c>
      <c r="K2090" s="44"/>
      <c r="L2090" s="40"/>
      <c r="M2090" s="40"/>
    </row>
    <row r="2091" spans="1:15" hidden="1">
      <c r="A2091" s="49" t="s">
        <v>8223</v>
      </c>
      <c r="B2091" s="41" t="s">
        <v>108</v>
      </c>
      <c r="C2091" s="55" t="s">
        <v>76</v>
      </c>
      <c r="D2091" s="49" t="s">
        <v>24</v>
      </c>
      <c r="E2091" s="49"/>
      <c r="F2091" s="41" t="s">
        <v>55</v>
      </c>
      <c r="G2091" s="49" t="s">
        <v>8225</v>
      </c>
      <c r="H2091" s="45" t="s">
        <v>1048</v>
      </c>
      <c r="I2091" s="45" t="s">
        <v>7892</v>
      </c>
      <c r="J2091" s="44"/>
      <c r="K2091" s="44"/>
      <c r="L2091" s="40"/>
      <c r="M2091" s="40"/>
    </row>
    <row r="2092" spans="1:15" hidden="1">
      <c r="A2092" s="49" t="s">
        <v>8223</v>
      </c>
      <c r="B2092" s="41" t="s">
        <v>108</v>
      </c>
      <c r="C2092" s="55" t="s">
        <v>76</v>
      </c>
      <c r="D2092" s="49" t="s">
        <v>24</v>
      </c>
      <c r="E2092" s="49"/>
      <c r="F2092" s="41" t="s">
        <v>55</v>
      </c>
      <c r="G2092" s="49" t="s">
        <v>8225</v>
      </c>
      <c r="H2092" s="45" t="s">
        <v>1048</v>
      </c>
      <c r="I2092" s="45" t="s">
        <v>7893</v>
      </c>
      <c r="J2092" s="44"/>
      <c r="K2092" s="44"/>
      <c r="L2092" s="40"/>
      <c r="M2092" s="40"/>
    </row>
    <row r="2093" spans="1:15" hidden="1">
      <c r="A2093" s="49" t="s">
        <v>8223</v>
      </c>
      <c r="B2093" s="41" t="s">
        <v>108</v>
      </c>
      <c r="C2093" s="55" t="s">
        <v>76</v>
      </c>
      <c r="D2093" s="49" t="s">
        <v>24</v>
      </c>
      <c r="E2093" s="49"/>
      <c r="F2093" s="41" t="s">
        <v>55</v>
      </c>
      <c r="G2093" s="49" t="s">
        <v>8225</v>
      </c>
      <c r="H2093" s="45" t="s">
        <v>1048</v>
      </c>
      <c r="I2093" s="45" t="s">
        <v>7894</v>
      </c>
      <c r="J2093" s="44"/>
      <c r="K2093" s="44"/>
      <c r="L2093" s="40"/>
      <c r="M2093" s="40"/>
    </row>
    <row r="2094" spans="1:15" hidden="1">
      <c r="A2094" s="48" t="s">
        <v>8223</v>
      </c>
      <c r="B2094" s="40" t="s">
        <v>108</v>
      </c>
      <c r="C2094" s="54" t="s">
        <v>76</v>
      </c>
      <c r="D2094" s="48" t="s">
        <v>24</v>
      </c>
      <c r="F2094" s="41" t="s">
        <v>55</v>
      </c>
      <c r="G2094" s="48" t="s">
        <v>8225</v>
      </c>
      <c r="H2094" s="40" t="s">
        <v>7895</v>
      </c>
      <c r="I2094" s="40" t="s">
        <v>8245</v>
      </c>
      <c r="J2094" s="43">
        <f>J2087</f>
        <v>42227</v>
      </c>
      <c r="K2094" s="43">
        <f>J2094+30</f>
        <v>42257</v>
      </c>
      <c r="L2094" s="40" t="s">
        <v>8173</v>
      </c>
      <c r="M2094" s="40" t="s">
        <v>5488</v>
      </c>
      <c r="N2094" s="40">
        <v>100</v>
      </c>
      <c r="O2094" s="56" t="s">
        <v>8263</v>
      </c>
    </row>
    <row r="2095" spans="1:15" hidden="1">
      <c r="A2095" s="48" t="s">
        <v>8223</v>
      </c>
      <c r="B2095" s="40" t="s">
        <v>108</v>
      </c>
      <c r="C2095" s="54" t="s">
        <v>76</v>
      </c>
      <c r="D2095" s="48" t="s">
        <v>24</v>
      </c>
      <c r="F2095" s="41" t="s">
        <v>55</v>
      </c>
      <c r="G2095" s="48" t="s">
        <v>8225</v>
      </c>
      <c r="H2095" s="40" t="s">
        <v>8281</v>
      </c>
      <c r="I2095" s="40" t="s">
        <v>8282</v>
      </c>
      <c r="J2095" s="43">
        <f>K2094</f>
        <v>42257</v>
      </c>
      <c r="K2095" s="43">
        <f>J2095+2</f>
        <v>42259</v>
      </c>
      <c r="L2095" s="40" t="s">
        <v>8173</v>
      </c>
      <c r="M2095" s="40" t="s">
        <v>149</v>
      </c>
      <c r="N2095" s="40">
        <v>100</v>
      </c>
    </row>
    <row r="2096" spans="1:15" hidden="1">
      <c r="A2096" s="48" t="s">
        <v>8223</v>
      </c>
      <c r="B2096" s="40" t="s">
        <v>108</v>
      </c>
      <c r="C2096" s="54" t="s">
        <v>76</v>
      </c>
      <c r="D2096" s="48" t="s">
        <v>24</v>
      </c>
      <c r="F2096" s="41" t="s">
        <v>55</v>
      </c>
      <c r="G2096" s="48" t="s">
        <v>8225</v>
      </c>
      <c r="H2096" s="65" t="s">
        <v>8261</v>
      </c>
      <c r="I2096" s="40" t="s">
        <v>8262</v>
      </c>
      <c r="J2096" s="43">
        <f>K2095</f>
        <v>42259</v>
      </c>
      <c r="K2096" s="43">
        <f>J2096</f>
        <v>42259</v>
      </c>
      <c r="L2096" s="40" t="s">
        <v>8173</v>
      </c>
      <c r="M2096" s="40" t="s">
        <v>149</v>
      </c>
      <c r="N2096" s="40">
        <v>100</v>
      </c>
    </row>
    <row r="2097" spans="1:15" hidden="1">
      <c r="A2097" s="48" t="s">
        <v>8223</v>
      </c>
      <c r="B2097" s="40" t="s">
        <v>108</v>
      </c>
      <c r="C2097" s="54" t="s">
        <v>76</v>
      </c>
      <c r="D2097" s="48" t="s">
        <v>24</v>
      </c>
      <c r="F2097" s="41" t="s">
        <v>55</v>
      </c>
      <c r="G2097" s="48" t="s">
        <v>8225</v>
      </c>
      <c r="H2097" s="40" t="s">
        <v>8264</v>
      </c>
      <c r="I2097" s="40" t="s">
        <v>8265</v>
      </c>
      <c r="J2097" s="43">
        <f>K2096</f>
        <v>42259</v>
      </c>
      <c r="K2097" s="43">
        <f>J2088-21</f>
        <v>42256</v>
      </c>
      <c r="L2097" s="40" t="s">
        <v>8173</v>
      </c>
      <c r="M2097" s="40" t="s">
        <v>5488</v>
      </c>
      <c r="N2097" s="40">
        <v>100</v>
      </c>
    </row>
    <row r="2098" spans="1:15" hidden="1">
      <c r="A2098" s="48" t="s">
        <v>8223</v>
      </c>
      <c r="B2098" s="40" t="s">
        <v>108</v>
      </c>
      <c r="C2098" s="54" t="s">
        <v>76</v>
      </c>
      <c r="D2098" s="48" t="s">
        <v>24</v>
      </c>
      <c r="F2098" s="41" t="s">
        <v>55</v>
      </c>
      <c r="G2098" s="48" t="s">
        <v>8225</v>
      </c>
      <c r="H2098" s="40" t="s">
        <v>8261</v>
      </c>
      <c r="I2098" s="40" t="s">
        <v>8266</v>
      </c>
      <c r="J2098" s="43">
        <f>K2097</f>
        <v>42256</v>
      </c>
      <c r="K2098" s="43">
        <f>J2098</f>
        <v>42256</v>
      </c>
      <c r="L2098" s="40" t="s">
        <v>8173</v>
      </c>
      <c r="M2098" s="40" t="s">
        <v>149</v>
      </c>
      <c r="N2098" s="40">
        <v>100</v>
      </c>
    </row>
    <row r="2099" spans="1:15" hidden="1">
      <c r="A2099" s="48" t="s">
        <v>8223</v>
      </c>
      <c r="B2099" s="40" t="s">
        <v>108</v>
      </c>
      <c r="C2099" s="54" t="s">
        <v>76</v>
      </c>
      <c r="D2099" s="48" t="s">
        <v>24</v>
      </c>
      <c r="F2099" s="41" t="s">
        <v>55</v>
      </c>
      <c r="G2099" s="48" t="s">
        <v>8225</v>
      </c>
      <c r="H2099" s="40" t="s">
        <v>7904</v>
      </c>
      <c r="I2099" s="40" t="s">
        <v>7905</v>
      </c>
      <c r="J2099" s="43">
        <f>K2097</f>
        <v>42256</v>
      </c>
      <c r="K2099" s="43">
        <f>J2099+5</f>
        <v>42261</v>
      </c>
      <c r="L2099" s="40" t="s">
        <v>8173</v>
      </c>
      <c r="M2099" s="40" t="s">
        <v>5488</v>
      </c>
      <c r="N2099" s="40">
        <v>100</v>
      </c>
    </row>
    <row r="2100" spans="1:15" hidden="1">
      <c r="A2100" s="48" t="s">
        <v>8223</v>
      </c>
      <c r="B2100" s="40" t="s">
        <v>108</v>
      </c>
      <c r="C2100" s="54" t="s">
        <v>76</v>
      </c>
      <c r="D2100" s="48" t="s">
        <v>24</v>
      </c>
      <c r="F2100" s="41" t="s">
        <v>55</v>
      </c>
      <c r="G2100" s="48" t="s">
        <v>8225</v>
      </c>
      <c r="H2100" s="40" t="s">
        <v>7904</v>
      </c>
      <c r="I2100" s="40" t="s">
        <v>7906</v>
      </c>
      <c r="J2100" s="43">
        <f>K2099</f>
        <v>42261</v>
      </c>
      <c r="K2100" s="43">
        <f>J2100+5</f>
        <v>42266</v>
      </c>
      <c r="L2100" s="40" t="s">
        <v>8173</v>
      </c>
      <c r="M2100" s="40" t="s">
        <v>5488</v>
      </c>
      <c r="N2100" s="40">
        <v>100</v>
      </c>
    </row>
    <row r="2101" spans="1:15" hidden="1">
      <c r="A2101" s="48" t="s">
        <v>8223</v>
      </c>
      <c r="B2101" s="40" t="s">
        <v>108</v>
      </c>
      <c r="C2101" s="54" t="s">
        <v>76</v>
      </c>
      <c r="D2101" s="48" t="s">
        <v>24</v>
      </c>
      <c r="F2101" s="41" t="s">
        <v>55</v>
      </c>
      <c r="G2101" s="48" t="s">
        <v>8225</v>
      </c>
      <c r="H2101" s="40" t="s">
        <v>7904</v>
      </c>
      <c r="I2101" s="40" t="s">
        <v>7907</v>
      </c>
      <c r="J2101" s="43">
        <f>K2100</f>
        <v>42266</v>
      </c>
      <c r="K2101" s="43">
        <f>J2101+5</f>
        <v>42271</v>
      </c>
      <c r="L2101" s="40" t="s">
        <v>8173</v>
      </c>
      <c r="M2101" s="40" t="s">
        <v>5488</v>
      </c>
      <c r="N2101" s="40">
        <v>100</v>
      </c>
    </row>
    <row r="2102" spans="1:15" hidden="1">
      <c r="A2102" s="49" t="s">
        <v>8223</v>
      </c>
      <c r="B2102" s="41" t="s">
        <v>108</v>
      </c>
      <c r="C2102" s="55" t="s">
        <v>76</v>
      </c>
      <c r="D2102" s="49" t="s">
        <v>24</v>
      </c>
      <c r="E2102" s="49"/>
      <c r="F2102" s="41" t="s">
        <v>55</v>
      </c>
      <c r="G2102" s="49" t="s">
        <v>8226</v>
      </c>
      <c r="H2102" s="45" t="s">
        <v>1048</v>
      </c>
      <c r="I2102" s="45" t="s">
        <v>7888</v>
      </c>
      <c r="J2102" s="44"/>
      <c r="K2102" s="44"/>
      <c r="L2102" s="40"/>
      <c r="M2102" s="40"/>
    </row>
    <row r="2103" spans="1:15" hidden="1">
      <c r="A2103" s="49" t="s">
        <v>8223</v>
      </c>
      <c r="B2103" s="41" t="s">
        <v>108</v>
      </c>
      <c r="C2103" s="55" t="s">
        <v>76</v>
      </c>
      <c r="D2103" s="49" t="s">
        <v>24</v>
      </c>
      <c r="E2103" s="49"/>
      <c r="F2103" s="41" t="s">
        <v>55</v>
      </c>
      <c r="G2103" s="49" t="s">
        <v>8226</v>
      </c>
      <c r="H2103" s="45" t="s">
        <v>1048</v>
      </c>
      <c r="I2103" s="45" t="s">
        <v>8244</v>
      </c>
      <c r="J2103" s="60">
        <v>42227</v>
      </c>
      <c r="K2103" s="44"/>
      <c r="L2103" s="40"/>
      <c r="M2103" s="40"/>
    </row>
    <row r="2104" spans="1:15" hidden="1">
      <c r="A2104" s="49" t="s">
        <v>8223</v>
      </c>
      <c r="B2104" s="41" t="s">
        <v>108</v>
      </c>
      <c r="C2104" s="55" t="s">
        <v>76</v>
      </c>
      <c r="D2104" s="49" t="s">
        <v>24</v>
      </c>
      <c r="E2104" s="49"/>
      <c r="F2104" s="41" t="s">
        <v>55</v>
      </c>
      <c r="G2104" s="49" t="s">
        <v>8226</v>
      </c>
      <c r="H2104" s="45" t="s">
        <v>1048</v>
      </c>
      <c r="I2104" s="45" t="s">
        <v>7889</v>
      </c>
      <c r="J2104" s="60">
        <v>42277</v>
      </c>
      <c r="K2104" s="44"/>
      <c r="L2104" s="40"/>
      <c r="M2104" s="40"/>
    </row>
    <row r="2105" spans="1:15" hidden="1">
      <c r="A2105" s="49" t="s">
        <v>8223</v>
      </c>
      <c r="B2105" s="41" t="s">
        <v>108</v>
      </c>
      <c r="C2105" s="55" t="s">
        <v>76</v>
      </c>
      <c r="D2105" s="49" t="s">
        <v>24</v>
      </c>
      <c r="E2105" s="49"/>
      <c r="F2105" s="41" t="s">
        <v>55</v>
      </c>
      <c r="G2105" s="49" t="s">
        <v>8226</v>
      </c>
      <c r="H2105" s="45" t="s">
        <v>1048</v>
      </c>
      <c r="I2105" s="45" t="s">
        <v>7890</v>
      </c>
      <c r="J2105" s="60">
        <v>42313</v>
      </c>
      <c r="K2105" s="44"/>
      <c r="L2105" s="40"/>
      <c r="M2105" s="40"/>
    </row>
    <row r="2106" spans="1:15" hidden="1">
      <c r="A2106" s="49" t="s">
        <v>8223</v>
      </c>
      <c r="B2106" s="41" t="s">
        <v>108</v>
      </c>
      <c r="C2106" s="55" t="s">
        <v>76</v>
      </c>
      <c r="D2106" s="49" t="s">
        <v>24</v>
      </c>
      <c r="E2106" s="49"/>
      <c r="F2106" s="41" t="s">
        <v>55</v>
      </c>
      <c r="G2106" s="49" t="s">
        <v>8226</v>
      </c>
      <c r="H2106" s="45" t="s">
        <v>1048</v>
      </c>
      <c r="I2106" s="45" t="s">
        <v>7891</v>
      </c>
      <c r="J2106" s="60">
        <v>42317</v>
      </c>
      <c r="K2106" s="44"/>
      <c r="L2106" s="40"/>
      <c r="M2106" s="40"/>
    </row>
    <row r="2107" spans="1:15" hidden="1">
      <c r="A2107" s="49" t="s">
        <v>8223</v>
      </c>
      <c r="B2107" s="41" t="s">
        <v>108</v>
      </c>
      <c r="C2107" s="55" t="s">
        <v>76</v>
      </c>
      <c r="D2107" s="49" t="s">
        <v>24</v>
      </c>
      <c r="E2107" s="49"/>
      <c r="F2107" s="41" t="s">
        <v>55</v>
      </c>
      <c r="G2107" s="49" t="s">
        <v>8226</v>
      </c>
      <c r="H2107" s="45" t="s">
        <v>1048</v>
      </c>
      <c r="I2107" s="45" t="s">
        <v>7892</v>
      </c>
      <c r="J2107" s="44"/>
      <c r="K2107" s="44"/>
      <c r="L2107" s="40"/>
      <c r="M2107" s="40"/>
    </row>
    <row r="2108" spans="1:15" hidden="1">
      <c r="A2108" s="49" t="s">
        <v>8223</v>
      </c>
      <c r="B2108" s="41" t="s">
        <v>108</v>
      </c>
      <c r="C2108" s="55" t="s">
        <v>76</v>
      </c>
      <c r="D2108" s="49" t="s">
        <v>24</v>
      </c>
      <c r="E2108" s="49"/>
      <c r="F2108" s="41" t="s">
        <v>55</v>
      </c>
      <c r="G2108" s="49" t="s">
        <v>8226</v>
      </c>
      <c r="H2108" s="45" t="s">
        <v>1048</v>
      </c>
      <c r="I2108" s="45" t="s">
        <v>7893</v>
      </c>
      <c r="J2108" s="44"/>
      <c r="K2108" s="44"/>
      <c r="L2108" s="40"/>
      <c r="M2108" s="40"/>
    </row>
    <row r="2109" spans="1:15" hidden="1">
      <c r="A2109" s="49" t="s">
        <v>8223</v>
      </c>
      <c r="B2109" s="41" t="s">
        <v>108</v>
      </c>
      <c r="C2109" s="55" t="s">
        <v>76</v>
      </c>
      <c r="D2109" s="49" t="s">
        <v>24</v>
      </c>
      <c r="E2109" s="49"/>
      <c r="F2109" s="41" t="s">
        <v>55</v>
      </c>
      <c r="G2109" s="49" t="s">
        <v>8226</v>
      </c>
      <c r="H2109" s="45" t="s">
        <v>1048</v>
      </c>
      <c r="I2109" s="45" t="s">
        <v>7894</v>
      </c>
      <c r="J2109" s="44"/>
      <c r="K2109" s="44"/>
      <c r="L2109" s="40"/>
      <c r="M2109" s="40"/>
    </row>
    <row r="2110" spans="1:15" hidden="1">
      <c r="A2110" s="48" t="s">
        <v>8223</v>
      </c>
      <c r="B2110" s="40" t="s">
        <v>108</v>
      </c>
      <c r="C2110" s="54" t="s">
        <v>76</v>
      </c>
      <c r="D2110" s="48" t="s">
        <v>24</v>
      </c>
      <c r="F2110" s="41" t="s">
        <v>55</v>
      </c>
      <c r="G2110" s="48" t="s">
        <v>8226</v>
      </c>
      <c r="H2110" s="40" t="s">
        <v>7895</v>
      </c>
      <c r="I2110" s="40" t="s">
        <v>8245</v>
      </c>
      <c r="J2110" s="43">
        <f>J2103</f>
        <v>42227</v>
      </c>
      <c r="K2110" s="43">
        <f>J2110+30</f>
        <v>42257</v>
      </c>
      <c r="L2110" s="40" t="s">
        <v>8173</v>
      </c>
      <c r="M2110" s="40" t="s">
        <v>5488</v>
      </c>
      <c r="N2110" s="40">
        <v>100</v>
      </c>
      <c r="O2110" s="56" t="s">
        <v>8263</v>
      </c>
    </row>
    <row r="2111" spans="1:15" hidden="1">
      <c r="A2111" s="48" t="s">
        <v>8223</v>
      </c>
      <c r="B2111" s="40" t="s">
        <v>108</v>
      </c>
      <c r="C2111" s="54" t="s">
        <v>76</v>
      </c>
      <c r="D2111" s="48" t="s">
        <v>24</v>
      </c>
      <c r="F2111" s="41" t="s">
        <v>55</v>
      </c>
      <c r="G2111" s="48" t="s">
        <v>8226</v>
      </c>
      <c r="H2111" s="40" t="s">
        <v>8281</v>
      </c>
      <c r="I2111" s="40" t="s">
        <v>8282</v>
      </c>
      <c r="J2111" s="43">
        <f>K2110</f>
        <v>42257</v>
      </c>
      <c r="K2111" s="43">
        <f>J2111+2</f>
        <v>42259</v>
      </c>
      <c r="L2111" s="40" t="s">
        <v>8173</v>
      </c>
      <c r="M2111" s="40" t="s">
        <v>149</v>
      </c>
      <c r="N2111" s="40">
        <v>100</v>
      </c>
    </row>
    <row r="2112" spans="1:15" hidden="1">
      <c r="A2112" s="48" t="s">
        <v>8223</v>
      </c>
      <c r="B2112" s="40" t="s">
        <v>108</v>
      </c>
      <c r="C2112" s="54" t="s">
        <v>76</v>
      </c>
      <c r="D2112" s="48" t="s">
        <v>24</v>
      </c>
      <c r="F2112" s="41" t="s">
        <v>55</v>
      </c>
      <c r="G2112" s="48" t="s">
        <v>8226</v>
      </c>
      <c r="H2112" s="65" t="s">
        <v>8261</v>
      </c>
      <c r="I2112" s="40" t="s">
        <v>8262</v>
      </c>
      <c r="J2112" s="43">
        <f>K2111</f>
        <v>42259</v>
      </c>
      <c r="K2112" s="43">
        <f>J2112</f>
        <v>42259</v>
      </c>
      <c r="L2112" s="40" t="s">
        <v>8173</v>
      </c>
      <c r="M2112" s="40" t="s">
        <v>149</v>
      </c>
      <c r="N2112" s="40">
        <v>100</v>
      </c>
    </row>
    <row r="2113" spans="1:15" hidden="1">
      <c r="A2113" s="48" t="s">
        <v>8223</v>
      </c>
      <c r="B2113" s="40" t="s">
        <v>108</v>
      </c>
      <c r="C2113" s="54" t="s">
        <v>76</v>
      </c>
      <c r="D2113" s="48" t="s">
        <v>24</v>
      </c>
      <c r="F2113" s="41" t="s">
        <v>55</v>
      </c>
      <c r="G2113" s="48" t="s">
        <v>8226</v>
      </c>
      <c r="H2113" s="40" t="s">
        <v>8264</v>
      </c>
      <c r="I2113" s="40" t="s">
        <v>8265</v>
      </c>
      <c r="J2113" s="43">
        <f>K2112</f>
        <v>42259</v>
      </c>
      <c r="K2113" s="43">
        <f>J2104-21</f>
        <v>42256</v>
      </c>
      <c r="L2113" s="40" t="s">
        <v>8173</v>
      </c>
      <c r="M2113" s="40" t="s">
        <v>5488</v>
      </c>
      <c r="N2113" s="40">
        <v>100</v>
      </c>
      <c r="O2113" s="56" t="s">
        <v>7917</v>
      </c>
    </row>
    <row r="2114" spans="1:15" hidden="1">
      <c r="A2114" s="48" t="s">
        <v>8223</v>
      </c>
      <c r="B2114" s="40" t="s">
        <v>108</v>
      </c>
      <c r="C2114" s="54" t="s">
        <v>76</v>
      </c>
      <c r="D2114" s="48" t="s">
        <v>24</v>
      </c>
      <c r="F2114" s="41" t="s">
        <v>55</v>
      </c>
      <c r="G2114" s="48" t="s">
        <v>8226</v>
      </c>
      <c r="H2114" s="40" t="s">
        <v>8261</v>
      </c>
      <c r="I2114" s="40" t="s">
        <v>8266</v>
      </c>
      <c r="J2114" s="43">
        <f>K2113</f>
        <v>42256</v>
      </c>
      <c r="K2114" s="43">
        <f>J2114</f>
        <v>42256</v>
      </c>
      <c r="L2114" s="40" t="s">
        <v>8173</v>
      </c>
      <c r="M2114" s="40" t="s">
        <v>149</v>
      </c>
      <c r="N2114" s="40">
        <v>100</v>
      </c>
    </row>
    <row r="2115" spans="1:15" hidden="1">
      <c r="A2115" s="48" t="s">
        <v>8223</v>
      </c>
      <c r="B2115" s="40" t="s">
        <v>108</v>
      </c>
      <c r="C2115" s="54" t="s">
        <v>76</v>
      </c>
      <c r="D2115" s="48" t="s">
        <v>24</v>
      </c>
      <c r="F2115" s="41" t="s">
        <v>55</v>
      </c>
      <c r="G2115" s="48" t="s">
        <v>8226</v>
      </c>
      <c r="H2115" s="40" t="s">
        <v>7904</v>
      </c>
      <c r="I2115" s="40" t="s">
        <v>7905</v>
      </c>
      <c r="J2115" s="43">
        <f>K2113</f>
        <v>42256</v>
      </c>
      <c r="K2115" s="43">
        <f>J2115+5</f>
        <v>42261</v>
      </c>
      <c r="L2115" s="40" t="s">
        <v>8173</v>
      </c>
      <c r="M2115" s="40" t="s">
        <v>5488</v>
      </c>
      <c r="N2115" s="40">
        <v>100</v>
      </c>
    </row>
    <row r="2116" spans="1:15" hidden="1">
      <c r="A2116" s="48" t="s">
        <v>8223</v>
      </c>
      <c r="B2116" s="40" t="s">
        <v>108</v>
      </c>
      <c r="C2116" s="54" t="s">
        <v>76</v>
      </c>
      <c r="D2116" s="48" t="s">
        <v>24</v>
      </c>
      <c r="F2116" s="41" t="s">
        <v>55</v>
      </c>
      <c r="G2116" s="48" t="s">
        <v>8226</v>
      </c>
      <c r="H2116" s="40" t="s">
        <v>7904</v>
      </c>
      <c r="I2116" s="40" t="s">
        <v>7906</v>
      </c>
      <c r="J2116" s="43">
        <f>K2115</f>
        <v>42261</v>
      </c>
      <c r="K2116" s="43">
        <f>J2116+5</f>
        <v>42266</v>
      </c>
      <c r="L2116" s="40" t="s">
        <v>8173</v>
      </c>
      <c r="M2116" s="40" t="s">
        <v>5488</v>
      </c>
      <c r="N2116" s="40">
        <v>100</v>
      </c>
    </row>
    <row r="2117" spans="1:15" hidden="1">
      <c r="A2117" s="48" t="s">
        <v>8223</v>
      </c>
      <c r="B2117" s="40" t="s">
        <v>108</v>
      </c>
      <c r="C2117" s="54" t="s">
        <v>76</v>
      </c>
      <c r="D2117" s="48" t="s">
        <v>24</v>
      </c>
      <c r="F2117" s="41" t="s">
        <v>55</v>
      </c>
      <c r="G2117" s="48" t="s">
        <v>8226</v>
      </c>
      <c r="H2117" s="40" t="s">
        <v>7904</v>
      </c>
      <c r="I2117" s="40" t="s">
        <v>7907</v>
      </c>
      <c r="J2117" s="43">
        <f>K2116</f>
        <v>42266</v>
      </c>
      <c r="K2117" s="43">
        <f>J2117+5</f>
        <v>42271</v>
      </c>
      <c r="L2117" s="40" t="s">
        <v>8173</v>
      </c>
      <c r="M2117" s="40" t="s">
        <v>5488</v>
      </c>
      <c r="N2117" s="40">
        <v>100</v>
      </c>
    </row>
    <row r="2118" spans="1:15" hidden="1">
      <c r="A2118" s="49" t="s">
        <v>8455</v>
      </c>
      <c r="B2118" s="49" t="s">
        <v>65</v>
      </c>
      <c r="C2118" s="49" t="s">
        <v>65</v>
      </c>
      <c r="D2118" s="49" t="s">
        <v>25</v>
      </c>
      <c r="E2118" s="49"/>
      <c r="F2118" s="41" t="s">
        <v>55</v>
      </c>
      <c r="G2118" s="49" t="s">
        <v>8456</v>
      </c>
      <c r="H2118" s="41" t="s">
        <v>1048</v>
      </c>
      <c r="I2118" s="41" t="s">
        <v>7888</v>
      </c>
      <c r="J2118" s="41"/>
      <c r="K2118" s="41"/>
    </row>
    <row r="2119" spans="1:15" hidden="1">
      <c r="A2119" s="49" t="s">
        <v>8455</v>
      </c>
      <c r="B2119" s="49" t="s">
        <v>65</v>
      </c>
      <c r="C2119" s="49" t="s">
        <v>65</v>
      </c>
      <c r="D2119" s="49" t="s">
        <v>25</v>
      </c>
      <c r="E2119" s="49"/>
      <c r="F2119" s="41" t="s">
        <v>55</v>
      </c>
      <c r="G2119" s="49" t="s">
        <v>8456</v>
      </c>
      <c r="H2119" s="41" t="s">
        <v>1048</v>
      </c>
      <c r="I2119" s="41" t="s">
        <v>8244</v>
      </c>
      <c r="J2119" s="42">
        <v>42187</v>
      </c>
      <c r="K2119" s="41"/>
    </row>
    <row r="2120" spans="1:15" hidden="1">
      <c r="A2120" s="49" t="s">
        <v>8455</v>
      </c>
      <c r="B2120" s="49" t="s">
        <v>65</v>
      </c>
      <c r="C2120" s="49" t="s">
        <v>65</v>
      </c>
      <c r="D2120" s="49" t="s">
        <v>25</v>
      </c>
      <c r="E2120" s="49"/>
      <c r="F2120" s="41" t="s">
        <v>55</v>
      </c>
      <c r="G2120" s="49" t="s">
        <v>8456</v>
      </c>
      <c r="H2120" s="41" t="s">
        <v>1048</v>
      </c>
      <c r="I2120" s="41" t="s">
        <v>7889</v>
      </c>
      <c r="J2120" s="59">
        <v>42251</v>
      </c>
      <c r="K2120" s="41"/>
    </row>
    <row r="2121" spans="1:15" hidden="1">
      <c r="A2121" s="49" t="s">
        <v>8455</v>
      </c>
      <c r="B2121" s="49" t="s">
        <v>65</v>
      </c>
      <c r="C2121" s="49" t="s">
        <v>65</v>
      </c>
      <c r="D2121" s="49" t="s">
        <v>25</v>
      </c>
      <c r="E2121" s="49"/>
      <c r="F2121" s="41" t="s">
        <v>55</v>
      </c>
      <c r="G2121" s="49" t="s">
        <v>8456</v>
      </c>
      <c r="H2121" s="41" t="s">
        <v>1048</v>
      </c>
      <c r="I2121" s="41" t="s">
        <v>7890</v>
      </c>
      <c r="J2121" s="59"/>
      <c r="K2121" s="41"/>
    </row>
    <row r="2122" spans="1:15" hidden="1">
      <c r="A2122" s="49" t="s">
        <v>8455</v>
      </c>
      <c r="B2122" s="49" t="s">
        <v>65</v>
      </c>
      <c r="C2122" s="49" t="s">
        <v>65</v>
      </c>
      <c r="D2122" s="49" t="s">
        <v>25</v>
      </c>
      <c r="E2122" s="49"/>
      <c r="F2122" s="41" t="s">
        <v>55</v>
      </c>
      <c r="G2122" s="49" t="s">
        <v>8456</v>
      </c>
      <c r="H2122" s="41" t="s">
        <v>1048</v>
      </c>
      <c r="I2122" s="41" t="s">
        <v>7891</v>
      </c>
      <c r="J2122" s="42">
        <v>42292</v>
      </c>
      <c r="K2122" s="41"/>
    </row>
    <row r="2123" spans="1:15" hidden="1">
      <c r="A2123" s="49" t="s">
        <v>8455</v>
      </c>
      <c r="B2123" s="49" t="s">
        <v>65</v>
      </c>
      <c r="C2123" s="49" t="s">
        <v>65</v>
      </c>
      <c r="D2123" s="49" t="s">
        <v>25</v>
      </c>
      <c r="E2123" s="49"/>
      <c r="F2123" s="41" t="s">
        <v>55</v>
      </c>
      <c r="G2123" s="49" t="s">
        <v>8456</v>
      </c>
      <c r="H2123" s="41" t="s">
        <v>1048</v>
      </c>
      <c r="I2123" s="41" t="s">
        <v>7892</v>
      </c>
      <c r="J2123" s="42"/>
      <c r="K2123" s="41"/>
    </row>
    <row r="2124" spans="1:15" hidden="1">
      <c r="A2124" s="49" t="s">
        <v>8455</v>
      </c>
      <c r="B2124" s="49" t="s">
        <v>65</v>
      </c>
      <c r="C2124" s="49" t="s">
        <v>65</v>
      </c>
      <c r="D2124" s="49" t="s">
        <v>25</v>
      </c>
      <c r="E2124" s="49"/>
      <c r="F2124" s="41" t="s">
        <v>55</v>
      </c>
      <c r="G2124" s="49" t="s">
        <v>8456</v>
      </c>
      <c r="H2124" s="41" t="s">
        <v>1048</v>
      </c>
      <c r="I2124" s="41" t="s">
        <v>7893</v>
      </c>
      <c r="J2124" s="41"/>
      <c r="K2124" s="41"/>
    </row>
    <row r="2125" spans="1:15" hidden="1">
      <c r="A2125" s="49" t="s">
        <v>8455</v>
      </c>
      <c r="B2125" s="49" t="s">
        <v>65</v>
      </c>
      <c r="C2125" s="49" t="s">
        <v>65</v>
      </c>
      <c r="D2125" s="49" t="s">
        <v>25</v>
      </c>
      <c r="E2125" s="49"/>
      <c r="F2125" s="41" t="s">
        <v>55</v>
      </c>
      <c r="G2125" s="49" t="s">
        <v>8456</v>
      </c>
      <c r="H2125" s="41" t="s">
        <v>1048</v>
      </c>
      <c r="I2125" s="41" t="s">
        <v>7894</v>
      </c>
      <c r="J2125" s="41"/>
      <c r="K2125" s="41"/>
    </row>
    <row r="2126" spans="1:15" hidden="1">
      <c r="A2126" s="48" t="s">
        <v>8455</v>
      </c>
      <c r="B2126" s="48" t="s">
        <v>65</v>
      </c>
      <c r="C2126" s="48" t="s">
        <v>65</v>
      </c>
      <c r="D2126" s="48" t="s">
        <v>25</v>
      </c>
      <c r="F2126" s="41" t="s">
        <v>55</v>
      </c>
      <c r="G2126" s="48" t="s">
        <v>8456</v>
      </c>
      <c r="H2126" s="40" t="s">
        <v>7895</v>
      </c>
      <c r="I2126" s="40" t="s">
        <v>8245</v>
      </c>
      <c r="J2126" s="43">
        <f>J2119</f>
        <v>42187</v>
      </c>
      <c r="K2126" s="43">
        <f>J2126+30</f>
        <v>42217</v>
      </c>
      <c r="L2126" s="40" t="s">
        <v>9</v>
      </c>
      <c r="M2126" s="48" t="s">
        <v>6267</v>
      </c>
      <c r="N2126" s="40">
        <v>100</v>
      </c>
      <c r="O2126" s="39"/>
    </row>
    <row r="2127" spans="1:15" hidden="1">
      <c r="A2127" s="48" t="s">
        <v>8455</v>
      </c>
      <c r="B2127" s="48" t="s">
        <v>65</v>
      </c>
      <c r="C2127" s="48" t="s">
        <v>65</v>
      </c>
      <c r="D2127" s="48" t="s">
        <v>25</v>
      </c>
      <c r="F2127" s="41" t="s">
        <v>55</v>
      </c>
      <c r="G2127" s="48" t="s">
        <v>8456</v>
      </c>
      <c r="H2127" s="40" t="s">
        <v>8281</v>
      </c>
      <c r="I2127" s="40" t="s">
        <v>8282</v>
      </c>
      <c r="J2127" s="43">
        <f>K2126</f>
        <v>42217</v>
      </c>
      <c r="K2127" s="43">
        <f>J2127+2</f>
        <v>42219</v>
      </c>
      <c r="L2127" s="40" t="s">
        <v>9</v>
      </c>
      <c r="M2127" s="48" t="s">
        <v>6267</v>
      </c>
      <c r="N2127" s="40">
        <v>100</v>
      </c>
      <c r="O2127" s="39"/>
    </row>
    <row r="2128" spans="1:15" hidden="1">
      <c r="A2128" s="48" t="s">
        <v>8455</v>
      </c>
      <c r="B2128" s="48" t="s">
        <v>65</v>
      </c>
      <c r="C2128" s="48" t="s">
        <v>65</v>
      </c>
      <c r="D2128" s="48" t="s">
        <v>25</v>
      </c>
      <c r="F2128" s="41" t="s">
        <v>55</v>
      </c>
      <c r="G2128" s="48" t="s">
        <v>8456</v>
      </c>
      <c r="H2128" s="65" t="s">
        <v>8261</v>
      </c>
      <c r="I2128" s="40" t="s">
        <v>8262</v>
      </c>
      <c r="J2128" s="43">
        <f>K2127</f>
        <v>42219</v>
      </c>
      <c r="K2128" s="43">
        <f>J2128</f>
        <v>42219</v>
      </c>
      <c r="L2128" s="40" t="s">
        <v>9</v>
      </c>
      <c r="M2128" s="48" t="s">
        <v>6267</v>
      </c>
      <c r="N2128" s="40">
        <v>100</v>
      </c>
      <c r="O2128" s="39"/>
    </row>
    <row r="2129" spans="1:15" hidden="1">
      <c r="A2129" s="48" t="s">
        <v>8455</v>
      </c>
      <c r="B2129" s="48" t="s">
        <v>65</v>
      </c>
      <c r="C2129" s="48" t="s">
        <v>65</v>
      </c>
      <c r="D2129" s="48" t="s">
        <v>25</v>
      </c>
      <c r="F2129" s="41" t="s">
        <v>55</v>
      </c>
      <c r="G2129" s="48" t="s">
        <v>8456</v>
      </c>
      <c r="H2129" s="40" t="s">
        <v>8264</v>
      </c>
      <c r="I2129" s="40" t="s">
        <v>8265</v>
      </c>
      <c r="J2129" s="43">
        <f>K2128</f>
        <v>42219</v>
      </c>
      <c r="K2129" s="43">
        <f>J2120-21</f>
        <v>42230</v>
      </c>
      <c r="L2129" s="40" t="s">
        <v>9</v>
      </c>
      <c r="M2129" s="48" t="s">
        <v>6267</v>
      </c>
      <c r="N2129" s="40">
        <v>100</v>
      </c>
      <c r="O2129" s="39"/>
    </row>
    <row r="2130" spans="1:15" hidden="1">
      <c r="A2130" s="48" t="s">
        <v>8455</v>
      </c>
      <c r="B2130" s="48" t="s">
        <v>65</v>
      </c>
      <c r="C2130" s="48" t="s">
        <v>65</v>
      </c>
      <c r="D2130" s="48" t="s">
        <v>25</v>
      </c>
      <c r="F2130" s="41" t="s">
        <v>55</v>
      </c>
      <c r="G2130" s="48" t="s">
        <v>8456</v>
      </c>
      <c r="H2130" s="40" t="s">
        <v>8261</v>
      </c>
      <c r="I2130" s="40" t="s">
        <v>8266</v>
      </c>
      <c r="J2130" s="43">
        <f>K2129</f>
        <v>42230</v>
      </c>
      <c r="K2130" s="43">
        <f>J2130</f>
        <v>42230</v>
      </c>
      <c r="L2130" s="40" t="s">
        <v>9</v>
      </c>
      <c r="M2130" s="48" t="s">
        <v>6267</v>
      </c>
      <c r="N2130" s="40">
        <v>100</v>
      </c>
      <c r="O2130" s="39" t="s">
        <v>7917</v>
      </c>
    </row>
    <row r="2131" spans="1:15" hidden="1">
      <c r="A2131" s="48" t="s">
        <v>8455</v>
      </c>
      <c r="B2131" s="48" t="s">
        <v>65</v>
      </c>
      <c r="C2131" s="48" t="s">
        <v>65</v>
      </c>
      <c r="D2131" s="48" t="s">
        <v>25</v>
      </c>
      <c r="F2131" s="41" t="s">
        <v>55</v>
      </c>
      <c r="G2131" s="48" t="s">
        <v>8456</v>
      </c>
      <c r="H2131" s="40" t="s">
        <v>7904</v>
      </c>
      <c r="I2131" s="40" t="s">
        <v>7905</v>
      </c>
      <c r="J2131" s="43">
        <f>K2129</f>
        <v>42230</v>
      </c>
      <c r="K2131" s="43">
        <f>J2131+5</f>
        <v>42235</v>
      </c>
      <c r="L2131" s="40" t="s">
        <v>9</v>
      </c>
      <c r="M2131" s="48" t="s">
        <v>6267</v>
      </c>
      <c r="N2131" s="40">
        <v>100</v>
      </c>
      <c r="O2131" s="39"/>
    </row>
    <row r="2132" spans="1:15" hidden="1">
      <c r="A2132" s="48" t="s">
        <v>8455</v>
      </c>
      <c r="B2132" s="48" t="s">
        <v>65</v>
      </c>
      <c r="C2132" s="48" t="s">
        <v>65</v>
      </c>
      <c r="D2132" s="48" t="s">
        <v>25</v>
      </c>
      <c r="F2132" s="41" t="s">
        <v>55</v>
      </c>
      <c r="G2132" s="48" t="s">
        <v>8456</v>
      </c>
      <c r="H2132" s="40" t="s">
        <v>7904</v>
      </c>
      <c r="I2132" s="40" t="s">
        <v>7906</v>
      </c>
      <c r="J2132" s="43">
        <f>K2131</f>
        <v>42235</v>
      </c>
      <c r="K2132" s="43">
        <f>J2132+5</f>
        <v>42240</v>
      </c>
      <c r="L2132" s="40" t="s">
        <v>9</v>
      </c>
      <c r="M2132" s="48" t="s">
        <v>6267</v>
      </c>
      <c r="N2132" s="40">
        <v>100</v>
      </c>
      <c r="O2132" s="39"/>
    </row>
    <row r="2133" spans="1:15" hidden="1">
      <c r="A2133" s="48" t="s">
        <v>8455</v>
      </c>
      <c r="B2133" s="48" t="s">
        <v>65</v>
      </c>
      <c r="C2133" s="48" t="s">
        <v>65</v>
      </c>
      <c r="D2133" s="48" t="s">
        <v>25</v>
      </c>
      <c r="F2133" s="41" t="s">
        <v>55</v>
      </c>
      <c r="G2133" s="48" t="s">
        <v>8456</v>
      </c>
      <c r="H2133" s="40" t="s">
        <v>7904</v>
      </c>
      <c r="I2133" s="40" t="s">
        <v>7907</v>
      </c>
      <c r="J2133" s="43">
        <f>K2132</f>
        <v>42240</v>
      </c>
      <c r="K2133" s="43">
        <f>J2133+5</f>
        <v>42245</v>
      </c>
      <c r="L2133" s="40" t="s">
        <v>9</v>
      </c>
      <c r="M2133" s="48" t="s">
        <v>6267</v>
      </c>
      <c r="N2133" s="40">
        <v>100</v>
      </c>
    </row>
    <row r="2134" spans="1:15" hidden="1">
      <c r="A2134" s="48" t="s">
        <v>8455</v>
      </c>
      <c r="B2134" s="48" t="s">
        <v>65</v>
      </c>
      <c r="C2134" s="48" t="s">
        <v>65</v>
      </c>
      <c r="D2134" s="48" t="s">
        <v>25</v>
      </c>
      <c r="F2134" s="41" t="s">
        <v>55</v>
      </c>
      <c r="G2134" s="48" t="s">
        <v>8456</v>
      </c>
      <c r="H2134" s="40" t="s">
        <v>7904</v>
      </c>
      <c r="I2134" s="40" t="s">
        <v>8172</v>
      </c>
      <c r="J2134" s="43">
        <f>K2133</f>
        <v>42245</v>
      </c>
      <c r="K2134" s="67">
        <f>J2134+1</f>
        <v>42246</v>
      </c>
      <c r="L2134" s="40" t="s">
        <v>9</v>
      </c>
      <c r="M2134" s="48" t="s">
        <v>6267</v>
      </c>
      <c r="N2134" s="40">
        <v>100</v>
      </c>
    </row>
    <row r="2135" spans="1:15" hidden="1">
      <c r="A2135" s="49" t="s">
        <v>8457</v>
      </c>
      <c r="B2135" s="49" t="s">
        <v>65</v>
      </c>
      <c r="C2135" s="49" t="s">
        <v>65</v>
      </c>
      <c r="D2135" s="49" t="s">
        <v>25</v>
      </c>
      <c r="F2135" s="49" t="s">
        <v>6175</v>
      </c>
      <c r="G2135" s="49" t="s">
        <v>8458</v>
      </c>
      <c r="H2135" s="41" t="s">
        <v>1048</v>
      </c>
      <c r="I2135" s="41" t="s">
        <v>7888</v>
      </c>
      <c r="J2135" s="41"/>
      <c r="K2135" s="40"/>
      <c r="L2135" s="40"/>
      <c r="M2135" s="40"/>
    </row>
    <row r="2136" spans="1:15" hidden="1">
      <c r="A2136" s="49" t="s">
        <v>8457</v>
      </c>
      <c r="B2136" s="49" t="s">
        <v>65</v>
      </c>
      <c r="C2136" s="49" t="s">
        <v>65</v>
      </c>
      <c r="D2136" s="49" t="s">
        <v>25</v>
      </c>
      <c r="F2136" s="49" t="s">
        <v>6175</v>
      </c>
      <c r="G2136" s="49" t="s">
        <v>8458</v>
      </c>
      <c r="H2136" s="41" t="s">
        <v>1048</v>
      </c>
      <c r="I2136" s="41" t="s">
        <v>8244</v>
      </c>
      <c r="J2136" s="59">
        <v>42051</v>
      </c>
      <c r="K2136" s="40"/>
      <c r="L2136" s="40"/>
      <c r="M2136" s="40"/>
    </row>
    <row r="2137" spans="1:15" hidden="1">
      <c r="A2137" s="49" t="s">
        <v>8457</v>
      </c>
      <c r="B2137" s="49" t="s">
        <v>65</v>
      </c>
      <c r="C2137" s="49" t="s">
        <v>65</v>
      </c>
      <c r="D2137" s="49" t="s">
        <v>25</v>
      </c>
      <c r="F2137" s="49" t="s">
        <v>6175</v>
      </c>
      <c r="G2137" s="49" t="s">
        <v>8458</v>
      </c>
      <c r="H2137" s="41" t="s">
        <v>1048</v>
      </c>
      <c r="I2137" s="41" t="s">
        <v>7889</v>
      </c>
      <c r="J2137" s="59">
        <v>42230</v>
      </c>
      <c r="K2137" s="40"/>
      <c r="L2137" s="40"/>
      <c r="M2137" s="40"/>
    </row>
    <row r="2138" spans="1:15" hidden="1">
      <c r="A2138" s="49" t="s">
        <v>8457</v>
      </c>
      <c r="B2138" s="49" t="s">
        <v>65</v>
      </c>
      <c r="C2138" s="49" t="s">
        <v>65</v>
      </c>
      <c r="D2138" s="49" t="s">
        <v>25</v>
      </c>
      <c r="F2138" s="49" t="s">
        <v>6175</v>
      </c>
      <c r="G2138" s="49" t="s">
        <v>8458</v>
      </c>
      <c r="H2138" s="41" t="s">
        <v>1048</v>
      </c>
      <c r="I2138" s="41" t="s">
        <v>7890</v>
      </c>
      <c r="J2138" s="42">
        <v>42282</v>
      </c>
      <c r="K2138" s="40"/>
      <c r="L2138" s="40"/>
      <c r="M2138" s="40"/>
    </row>
    <row r="2139" spans="1:15" hidden="1">
      <c r="A2139" s="49" t="s">
        <v>8457</v>
      </c>
      <c r="B2139" s="49" t="s">
        <v>65</v>
      </c>
      <c r="C2139" s="49" t="s">
        <v>65</v>
      </c>
      <c r="D2139" s="49" t="s">
        <v>25</v>
      </c>
      <c r="F2139" s="49" t="s">
        <v>6175</v>
      </c>
      <c r="G2139" s="49" t="s">
        <v>8458</v>
      </c>
      <c r="H2139" s="41" t="s">
        <v>1048</v>
      </c>
      <c r="I2139" s="41" t="s">
        <v>7891</v>
      </c>
      <c r="J2139" s="42">
        <v>42303</v>
      </c>
      <c r="K2139" s="40"/>
      <c r="L2139" s="40"/>
      <c r="M2139" s="40"/>
    </row>
    <row r="2140" spans="1:15" hidden="1">
      <c r="A2140" s="49" t="s">
        <v>8457</v>
      </c>
      <c r="B2140" s="49" t="s">
        <v>65</v>
      </c>
      <c r="C2140" s="49" t="s">
        <v>65</v>
      </c>
      <c r="D2140" s="49" t="s">
        <v>25</v>
      </c>
      <c r="F2140" s="49" t="s">
        <v>6175</v>
      </c>
      <c r="G2140" s="49" t="s">
        <v>8458</v>
      </c>
      <c r="H2140" s="41" t="s">
        <v>1048</v>
      </c>
      <c r="I2140" s="41" t="s">
        <v>7892</v>
      </c>
      <c r="J2140" s="59"/>
      <c r="K2140" s="40"/>
      <c r="L2140" s="40"/>
      <c r="M2140" s="40"/>
    </row>
    <row r="2141" spans="1:15" hidden="1">
      <c r="A2141" s="49" t="s">
        <v>8457</v>
      </c>
      <c r="B2141" s="49" t="s">
        <v>65</v>
      </c>
      <c r="C2141" s="49" t="s">
        <v>65</v>
      </c>
      <c r="D2141" s="49" t="s">
        <v>25</v>
      </c>
      <c r="F2141" s="49" t="s">
        <v>6175</v>
      </c>
      <c r="G2141" s="49" t="s">
        <v>8458</v>
      </c>
      <c r="H2141" s="41" t="s">
        <v>1048</v>
      </c>
      <c r="I2141" s="41" t="s">
        <v>7893</v>
      </c>
      <c r="J2141" s="42"/>
      <c r="K2141" s="40"/>
      <c r="L2141" s="40"/>
      <c r="M2141" s="40"/>
    </row>
    <row r="2142" spans="1:15" hidden="1">
      <c r="A2142" s="49" t="s">
        <v>8457</v>
      </c>
      <c r="B2142" s="49" t="s">
        <v>65</v>
      </c>
      <c r="C2142" s="49" t="s">
        <v>65</v>
      </c>
      <c r="D2142" s="49" t="s">
        <v>25</v>
      </c>
      <c r="F2142" s="49" t="s">
        <v>6175</v>
      </c>
      <c r="G2142" s="49" t="s">
        <v>8458</v>
      </c>
      <c r="H2142" s="41" t="s">
        <v>1048</v>
      </c>
      <c r="I2142" s="41" t="s">
        <v>7894</v>
      </c>
      <c r="J2142" s="41"/>
      <c r="K2142" s="40"/>
      <c r="L2142" s="40"/>
      <c r="M2142" s="40"/>
    </row>
    <row r="2143" spans="1:15" hidden="1">
      <c r="A2143" s="48" t="s">
        <v>8457</v>
      </c>
      <c r="B2143" s="48" t="s">
        <v>65</v>
      </c>
      <c r="C2143" s="48" t="s">
        <v>65</v>
      </c>
      <c r="D2143" s="48" t="s">
        <v>25</v>
      </c>
      <c r="F2143" s="49" t="s">
        <v>6175</v>
      </c>
      <c r="G2143" s="48" t="s">
        <v>8458</v>
      </c>
      <c r="H2143" s="40" t="s">
        <v>7895</v>
      </c>
      <c r="I2143" s="40" t="s">
        <v>8245</v>
      </c>
      <c r="J2143" s="43">
        <f>J2136</f>
        <v>42051</v>
      </c>
      <c r="K2143" s="43">
        <f>J2143+10</f>
        <v>42061</v>
      </c>
      <c r="L2143" s="40" t="s">
        <v>7</v>
      </c>
      <c r="M2143" s="48" t="s">
        <v>94</v>
      </c>
      <c r="N2143" s="40">
        <v>100</v>
      </c>
    </row>
    <row r="2144" spans="1:15">
      <c r="A2144" s="48" t="s">
        <v>8457</v>
      </c>
      <c r="B2144" s="48" t="s">
        <v>65</v>
      </c>
      <c r="C2144" s="48" t="s">
        <v>65</v>
      </c>
      <c r="D2144" s="48" t="s">
        <v>25</v>
      </c>
      <c r="F2144" s="49" t="s">
        <v>6175</v>
      </c>
      <c r="G2144" s="48" t="s">
        <v>8458</v>
      </c>
      <c r="H2144" s="40" t="s">
        <v>7898</v>
      </c>
      <c r="I2144" s="40" t="s">
        <v>8247</v>
      </c>
      <c r="J2144" s="43">
        <f>K2143</f>
        <v>42061</v>
      </c>
      <c r="K2144" s="43">
        <f>J2144+2</f>
        <v>42063</v>
      </c>
      <c r="L2144" s="40" t="s">
        <v>7</v>
      </c>
      <c r="M2144" s="48" t="s">
        <v>94</v>
      </c>
      <c r="N2144" s="40">
        <v>100</v>
      </c>
    </row>
    <row r="2145" spans="1:15" hidden="1">
      <c r="A2145" s="48" t="s">
        <v>8457</v>
      </c>
      <c r="B2145" s="48" t="s">
        <v>65</v>
      </c>
      <c r="C2145" s="48" t="s">
        <v>65</v>
      </c>
      <c r="D2145" s="48" t="s">
        <v>25</v>
      </c>
      <c r="F2145" s="49" t="s">
        <v>6175</v>
      </c>
      <c r="G2145" s="48" t="s">
        <v>8458</v>
      </c>
      <c r="H2145" s="40" t="s">
        <v>7901</v>
      </c>
      <c r="I2145" s="40" t="s">
        <v>7902</v>
      </c>
      <c r="J2145" s="43">
        <f>K2144</f>
        <v>42063</v>
      </c>
      <c r="K2145" s="43">
        <f>J2146</f>
        <v>42214</v>
      </c>
      <c r="L2145" s="40" t="s">
        <v>7</v>
      </c>
      <c r="M2145" s="48" t="s">
        <v>94</v>
      </c>
      <c r="N2145" s="40">
        <v>100</v>
      </c>
    </row>
    <row r="2146" spans="1:15" hidden="1">
      <c r="A2146" s="48" t="s">
        <v>8457</v>
      </c>
      <c r="B2146" s="48" t="s">
        <v>65</v>
      </c>
      <c r="C2146" s="48" t="s">
        <v>65</v>
      </c>
      <c r="D2146" s="48" t="s">
        <v>25</v>
      </c>
      <c r="F2146" s="49" t="s">
        <v>6175</v>
      </c>
      <c r="G2146" s="48" t="s">
        <v>8458</v>
      </c>
      <c r="H2146" s="40" t="s">
        <v>7904</v>
      </c>
      <c r="I2146" s="40" t="s">
        <v>7905</v>
      </c>
      <c r="J2146" s="43">
        <f>K2146-5</f>
        <v>42214</v>
      </c>
      <c r="K2146" s="43">
        <f>J2147</f>
        <v>42219</v>
      </c>
      <c r="L2146" s="40" t="s">
        <v>7</v>
      </c>
      <c r="M2146" s="48" t="s">
        <v>94</v>
      </c>
      <c r="N2146" s="40">
        <v>100</v>
      </c>
    </row>
    <row r="2147" spans="1:15" hidden="1">
      <c r="A2147" s="48" t="s">
        <v>8457</v>
      </c>
      <c r="B2147" s="48" t="s">
        <v>65</v>
      </c>
      <c r="C2147" s="48" t="s">
        <v>65</v>
      </c>
      <c r="D2147" s="48" t="s">
        <v>25</v>
      </c>
      <c r="F2147" s="49" t="s">
        <v>6175</v>
      </c>
      <c r="G2147" s="48" t="s">
        <v>8458</v>
      </c>
      <c r="H2147" s="40" t="s">
        <v>7904</v>
      </c>
      <c r="I2147" s="40" t="s">
        <v>8249</v>
      </c>
      <c r="J2147" s="43">
        <f>K2147-5</f>
        <v>42219</v>
      </c>
      <c r="K2147" s="43">
        <f>J2148</f>
        <v>42224</v>
      </c>
      <c r="L2147" s="40" t="s">
        <v>7</v>
      </c>
      <c r="M2147" s="48" t="s">
        <v>94</v>
      </c>
      <c r="N2147" s="40">
        <v>100</v>
      </c>
    </row>
    <row r="2148" spans="1:15" hidden="1">
      <c r="A2148" s="48" t="s">
        <v>8457</v>
      </c>
      <c r="B2148" s="48" t="s">
        <v>65</v>
      </c>
      <c r="C2148" s="48" t="s">
        <v>65</v>
      </c>
      <c r="D2148" s="48" t="s">
        <v>25</v>
      </c>
      <c r="F2148" s="49" t="s">
        <v>6175</v>
      </c>
      <c r="G2148" s="48" t="s">
        <v>8458</v>
      </c>
      <c r="H2148" s="40" t="s">
        <v>7904</v>
      </c>
      <c r="I2148" s="40" t="s">
        <v>7907</v>
      </c>
      <c r="J2148" s="43">
        <f>K2148-5</f>
        <v>42224</v>
      </c>
      <c r="K2148" s="43">
        <f>J2149</f>
        <v>42229</v>
      </c>
      <c r="L2148" s="40" t="s">
        <v>7</v>
      </c>
      <c r="M2148" s="48" t="s">
        <v>94</v>
      </c>
      <c r="N2148" s="40">
        <v>100</v>
      </c>
    </row>
    <row r="2149" spans="1:15" hidden="1">
      <c r="A2149" s="48" t="s">
        <v>8457</v>
      </c>
      <c r="B2149" s="48" t="s">
        <v>65</v>
      </c>
      <c r="C2149" s="48" t="s">
        <v>65</v>
      </c>
      <c r="D2149" s="48" t="s">
        <v>25</v>
      </c>
      <c r="F2149" s="49" t="s">
        <v>6175</v>
      </c>
      <c r="G2149" s="48" t="s">
        <v>8458</v>
      </c>
      <c r="H2149" s="40" t="s">
        <v>7904</v>
      </c>
      <c r="I2149" s="40" t="s">
        <v>8172</v>
      </c>
      <c r="J2149" s="43">
        <f>K2149-1</f>
        <v>42229</v>
      </c>
      <c r="K2149" s="43">
        <f>J2137</f>
        <v>42230</v>
      </c>
      <c r="L2149" s="40" t="s">
        <v>7</v>
      </c>
      <c r="M2149" s="48" t="s">
        <v>94</v>
      </c>
      <c r="N2149" s="40">
        <v>100</v>
      </c>
      <c r="O2149" s="56" t="s">
        <v>17</v>
      </c>
    </row>
    <row r="2150" spans="1:15" hidden="1">
      <c r="A2150" s="49" t="s">
        <v>8459</v>
      </c>
      <c r="B2150" s="49" t="s">
        <v>65</v>
      </c>
      <c r="C2150" s="49" t="s">
        <v>65</v>
      </c>
      <c r="D2150" s="49" t="s">
        <v>25</v>
      </c>
      <c r="F2150" s="49" t="s">
        <v>6175</v>
      </c>
      <c r="G2150" s="49" t="s">
        <v>8460</v>
      </c>
      <c r="H2150" s="41" t="s">
        <v>1048</v>
      </c>
      <c r="I2150" s="41" t="s">
        <v>7888</v>
      </c>
      <c r="J2150" s="41"/>
      <c r="K2150" s="40"/>
      <c r="L2150" s="40"/>
      <c r="M2150" s="40"/>
    </row>
    <row r="2151" spans="1:15" hidden="1">
      <c r="A2151" s="49" t="s">
        <v>8459</v>
      </c>
      <c r="B2151" s="49" t="s">
        <v>65</v>
      </c>
      <c r="C2151" s="49" t="s">
        <v>65</v>
      </c>
      <c r="D2151" s="49" t="s">
        <v>25</v>
      </c>
      <c r="F2151" s="49" t="s">
        <v>6175</v>
      </c>
      <c r="G2151" s="49" t="s">
        <v>8460</v>
      </c>
      <c r="H2151" s="41" t="s">
        <v>1048</v>
      </c>
      <c r="I2151" s="41" t="s">
        <v>8244</v>
      </c>
      <c r="J2151" s="59">
        <v>42051</v>
      </c>
      <c r="K2151" s="40"/>
      <c r="L2151" s="40"/>
      <c r="M2151" s="40"/>
    </row>
    <row r="2152" spans="1:15" hidden="1">
      <c r="A2152" s="49" t="s">
        <v>8459</v>
      </c>
      <c r="B2152" s="49" t="s">
        <v>65</v>
      </c>
      <c r="C2152" s="49" t="s">
        <v>65</v>
      </c>
      <c r="D2152" s="49" t="s">
        <v>25</v>
      </c>
      <c r="F2152" s="49" t="s">
        <v>6175</v>
      </c>
      <c r="G2152" s="49" t="s">
        <v>8460</v>
      </c>
      <c r="H2152" s="41" t="s">
        <v>1048</v>
      </c>
      <c r="I2152" s="41" t="s">
        <v>7889</v>
      </c>
      <c r="J2152" s="59">
        <v>42230</v>
      </c>
      <c r="K2152" s="40"/>
      <c r="L2152" s="40"/>
      <c r="M2152" s="40"/>
    </row>
    <row r="2153" spans="1:15" hidden="1">
      <c r="A2153" s="49" t="s">
        <v>8459</v>
      </c>
      <c r="B2153" s="49" t="s">
        <v>65</v>
      </c>
      <c r="C2153" s="49" t="s">
        <v>65</v>
      </c>
      <c r="D2153" s="49" t="s">
        <v>25</v>
      </c>
      <c r="F2153" s="49" t="s">
        <v>6175</v>
      </c>
      <c r="G2153" s="49" t="s">
        <v>8460</v>
      </c>
      <c r="H2153" s="41" t="s">
        <v>1048</v>
      </c>
      <c r="I2153" s="41" t="s">
        <v>7890</v>
      </c>
      <c r="J2153" s="42">
        <v>42282</v>
      </c>
      <c r="K2153" s="40"/>
      <c r="L2153" s="40"/>
      <c r="M2153" s="40"/>
    </row>
    <row r="2154" spans="1:15" hidden="1">
      <c r="A2154" s="49" t="s">
        <v>8459</v>
      </c>
      <c r="B2154" s="49" t="s">
        <v>65</v>
      </c>
      <c r="C2154" s="49" t="s">
        <v>65</v>
      </c>
      <c r="D2154" s="49" t="s">
        <v>25</v>
      </c>
      <c r="F2154" s="49" t="s">
        <v>6175</v>
      </c>
      <c r="G2154" s="49" t="s">
        <v>8460</v>
      </c>
      <c r="H2154" s="41" t="s">
        <v>1048</v>
      </c>
      <c r="I2154" s="41" t="s">
        <v>7891</v>
      </c>
      <c r="J2154" s="42">
        <v>42303</v>
      </c>
      <c r="K2154" s="40"/>
      <c r="L2154" s="40"/>
      <c r="M2154" s="40"/>
    </row>
    <row r="2155" spans="1:15" hidden="1">
      <c r="A2155" s="49" t="s">
        <v>8459</v>
      </c>
      <c r="B2155" s="49" t="s">
        <v>65</v>
      </c>
      <c r="C2155" s="49" t="s">
        <v>65</v>
      </c>
      <c r="D2155" s="49" t="s">
        <v>25</v>
      </c>
      <c r="F2155" s="49" t="s">
        <v>6175</v>
      </c>
      <c r="G2155" s="49" t="s">
        <v>8460</v>
      </c>
      <c r="H2155" s="41" t="s">
        <v>1048</v>
      </c>
      <c r="I2155" s="41" t="s">
        <v>7892</v>
      </c>
      <c r="J2155" s="59"/>
      <c r="K2155" s="40"/>
      <c r="L2155" s="40"/>
      <c r="M2155" s="40"/>
    </row>
    <row r="2156" spans="1:15" hidden="1">
      <c r="A2156" s="49" t="s">
        <v>8459</v>
      </c>
      <c r="B2156" s="49" t="s">
        <v>65</v>
      </c>
      <c r="C2156" s="49" t="s">
        <v>65</v>
      </c>
      <c r="D2156" s="49" t="s">
        <v>25</v>
      </c>
      <c r="F2156" s="49" t="s">
        <v>6175</v>
      </c>
      <c r="G2156" s="49" t="s">
        <v>8460</v>
      </c>
      <c r="H2156" s="41" t="s">
        <v>1048</v>
      </c>
      <c r="I2156" s="41" t="s">
        <v>7893</v>
      </c>
      <c r="J2156" s="42"/>
      <c r="K2156" s="40"/>
      <c r="L2156" s="40"/>
      <c r="M2156" s="40"/>
    </row>
    <row r="2157" spans="1:15" hidden="1">
      <c r="A2157" s="49" t="s">
        <v>8459</v>
      </c>
      <c r="B2157" s="49" t="s">
        <v>65</v>
      </c>
      <c r="C2157" s="49" t="s">
        <v>65</v>
      </c>
      <c r="D2157" s="49" t="s">
        <v>25</v>
      </c>
      <c r="F2157" s="49" t="s">
        <v>6175</v>
      </c>
      <c r="G2157" s="49" t="s">
        <v>8460</v>
      </c>
      <c r="H2157" s="41" t="s">
        <v>1048</v>
      </c>
      <c r="I2157" s="41" t="s">
        <v>7894</v>
      </c>
      <c r="J2157" s="41"/>
      <c r="K2157" s="40"/>
      <c r="L2157" s="40"/>
      <c r="M2157" s="40"/>
    </row>
    <row r="2158" spans="1:15" hidden="1">
      <c r="A2158" s="48" t="s">
        <v>8459</v>
      </c>
      <c r="B2158" s="48" t="s">
        <v>65</v>
      </c>
      <c r="C2158" s="48" t="s">
        <v>65</v>
      </c>
      <c r="D2158" s="48" t="s">
        <v>25</v>
      </c>
      <c r="F2158" s="49" t="s">
        <v>6175</v>
      </c>
      <c r="G2158" s="48" t="s">
        <v>8460</v>
      </c>
      <c r="H2158" s="40" t="s">
        <v>7895</v>
      </c>
      <c r="I2158" s="40" t="s">
        <v>8245</v>
      </c>
      <c r="J2158" s="43">
        <f>J2151</f>
        <v>42051</v>
      </c>
      <c r="K2158" s="43">
        <f>J2158+10</f>
        <v>42061</v>
      </c>
      <c r="L2158" s="40" t="s">
        <v>7</v>
      </c>
      <c r="M2158" s="48" t="s">
        <v>94</v>
      </c>
      <c r="N2158" s="40">
        <v>100</v>
      </c>
    </row>
    <row r="2159" spans="1:15">
      <c r="A2159" s="48" t="s">
        <v>8459</v>
      </c>
      <c r="B2159" s="48" t="s">
        <v>65</v>
      </c>
      <c r="C2159" s="48" t="s">
        <v>65</v>
      </c>
      <c r="D2159" s="48" t="s">
        <v>25</v>
      </c>
      <c r="F2159" s="49" t="s">
        <v>6175</v>
      </c>
      <c r="G2159" s="48" t="s">
        <v>8460</v>
      </c>
      <c r="H2159" s="40" t="s">
        <v>7898</v>
      </c>
      <c r="I2159" s="40" t="s">
        <v>8247</v>
      </c>
      <c r="J2159" s="43">
        <f>K2158</f>
        <v>42061</v>
      </c>
      <c r="K2159" s="43">
        <f>J2159+2</f>
        <v>42063</v>
      </c>
      <c r="L2159" s="40" t="s">
        <v>7</v>
      </c>
      <c r="M2159" s="48" t="s">
        <v>94</v>
      </c>
      <c r="N2159" s="40">
        <v>100</v>
      </c>
    </row>
    <row r="2160" spans="1:15" hidden="1">
      <c r="A2160" s="48" t="s">
        <v>8459</v>
      </c>
      <c r="B2160" s="48" t="s">
        <v>65</v>
      </c>
      <c r="C2160" s="48" t="s">
        <v>65</v>
      </c>
      <c r="D2160" s="48" t="s">
        <v>25</v>
      </c>
      <c r="F2160" s="49" t="s">
        <v>6175</v>
      </c>
      <c r="G2160" s="48" t="s">
        <v>8460</v>
      </c>
      <c r="H2160" s="40" t="s">
        <v>7901</v>
      </c>
      <c r="I2160" s="40" t="s">
        <v>7902</v>
      </c>
      <c r="J2160" s="43">
        <f>K2159</f>
        <v>42063</v>
      </c>
      <c r="K2160" s="43">
        <f>J2161</f>
        <v>42214</v>
      </c>
      <c r="L2160" s="40" t="s">
        <v>7</v>
      </c>
      <c r="M2160" s="48" t="s">
        <v>94</v>
      </c>
      <c r="N2160" s="40">
        <v>100</v>
      </c>
    </row>
    <row r="2161" spans="1:15" hidden="1">
      <c r="A2161" s="48" t="s">
        <v>8459</v>
      </c>
      <c r="B2161" s="48" t="s">
        <v>65</v>
      </c>
      <c r="C2161" s="48" t="s">
        <v>65</v>
      </c>
      <c r="D2161" s="48" t="s">
        <v>25</v>
      </c>
      <c r="F2161" s="49" t="s">
        <v>6175</v>
      </c>
      <c r="G2161" s="48" t="s">
        <v>8460</v>
      </c>
      <c r="H2161" s="40" t="s">
        <v>7904</v>
      </c>
      <c r="I2161" s="40" t="s">
        <v>7905</v>
      </c>
      <c r="J2161" s="43">
        <f>K2161-5</f>
        <v>42214</v>
      </c>
      <c r="K2161" s="43">
        <f>J2162</f>
        <v>42219</v>
      </c>
      <c r="L2161" s="40" t="s">
        <v>7</v>
      </c>
      <c r="M2161" s="48" t="s">
        <v>94</v>
      </c>
      <c r="N2161" s="40">
        <v>100</v>
      </c>
    </row>
    <row r="2162" spans="1:15" hidden="1">
      <c r="A2162" s="48" t="s">
        <v>8459</v>
      </c>
      <c r="B2162" s="48" t="s">
        <v>65</v>
      </c>
      <c r="C2162" s="48" t="s">
        <v>65</v>
      </c>
      <c r="D2162" s="48" t="s">
        <v>25</v>
      </c>
      <c r="F2162" s="49" t="s">
        <v>6175</v>
      </c>
      <c r="G2162" s="48" t="s">
        <v>8460</v>
      </c>
      <c r="H2162" s="40" t="s">
        <v>7904</v>
      </c>
      <c r="I2162" s="40" t="s">
        <v>8249</v>
      </c>
      <c r="J2162" s="43">
        <f>K2162-5</f>
        <v>42219</v>
      </c>
      <c r="K2162" s="43">
        <f>J2163</f>
        <v>42224</v>
      </c>
      <c r="L2162" s="40" t="s">
        <v>7</v>
      </c>
      <c r="M2162" s="48" t="s">
        <v>94</v>
      </c>
      <c r="N2162" s="40">
        <v>100</v>
      </c>
    </row>
    <row r="2163" spans="1:15" hidden="1">
      <c r="A2163" s="48" t="s">
        <v>8459</v>
      </c>
      <c r="B2163" s="48" t="s">
        <v>65</v>
      </c>
      <c r="C2163" s="48" t="s">
        <v>65</v>
      </c>
      <c r="D2163" s="48" t="s">
        <v>25</v>
      </c>
      <c r="F2163" s="49" t="s">
        <v>6175</v>
      </c>
      <c r="G2163" s="48" t="s">
        <v>8460</v>
      </c>
      <c r="H2163" s="40" t="s">
        <v>7904</v>
      </c>
      <c r="I2163" s="40" t="s">
        <v>7907</v>
      </c>
      <c r="J2163" s="43">
        <f>K2163-5</f>
        <v>42224</v>
      </c>
      <c r="K2163" s="43">
        <f>J2164</f>
        <v>42229</v>
      </c>
      <c r="L2163" s="40" t="s">
        <v>7</v>
      </c>
      <c r="M2163" s="48" t="s">
        <v>94</v>
      </c>
      <c r="N2163" s="40">
        <v>100</v>
      </c>
    </row>
    <row r="2164" spans="1:15" hidden="1">
      <c r="A2164" s="48" t="s">
        <v>8459</v>
      </c>
      <c r="B2164" s="48" t="s">
        <v>65</v>
      </c>
      <c r="C2164" s="48" t="s">
        <v>65</v>
      </c>
      <c r="D2164" s="48" t="s">
        <v>25</v>
      </c>
      <c r="F2164" s="49" t="s">
        <v>6175</v>
      </c>
      <c r="G2164" s="48" t="s">
        <v>8460</v>
      </c>
      <c r="H2164" s="40" t="s">
        <v>7904</v>
      </c>
      <c r="I2164" s="40" t="s">
        <v>8172</v>
      </c>
      <c r="J2164" s="43">
        <f>K2164-1</f>
        <v>42229</v>
      </c>
      <c r="K2164" s="43">
        <f>J2152</f>
        <v>42230</v>
      </c>
      <c r="L2164" s="40" t="s">
        <v>7</v>
      </c>
      <c r="M2164" s="48" t="s">
        <v>94</v>
      </c>
      <c r="N2164" s="40">
        <v>100</v>
      </c>
      <c r="O2164" s="56" t="s">
        <v>17</v>
      </c>
    </row>
    <row r="2165" spans="1:15" hidden="1">
      <c r="A2165" s="49" t="s">
        <v>3879</v>
      </c>
      <c r="B2165" s="49" t="s">
        <v>65</v>
      </c>
      <c r="C2165" s="49" t="s">
        <v>65</v>
      </c>
      <c r="D2165" s="49" t="s">
        <v>25</v>
      </c>
      <c r="F2165" s="41" t="s">
        <v>55</v>
      </c>
      <c r="G2165" s="49" t="s">
        <v>8461</v>
      </c>
      <c r="H2165" s="41" t="s">
        <v>1048</v>
      </c>
      <c r="I2165" s="41" t="s">
        <v>7888</v>
      </c>
      <c r="J2165" s="41"/>
      <c r="K2165" s="41"/>
    </row>
    <row r="2166" spans="1:15" hidden="1">
      <c r="A2166" s="49" t="s">
        <v>3879</v>
      </c>
      <c r="B2166" s="49" t="s">
        <v>65</v>
      </c>
      <c r="C2166" s="49" t="s">
        <v>65</v>
      </c>
      <c r="D2166" s="49" t="s">
        <v>25</v>
      </c>
      <c r="F2166" s="41" t="s">
        <v>55</v>
      </c>
      <c r="G2166" s="49" t="s">
        <v>8461</v>
      </c>
      <c r="H2166" s="41" t="s">
        <v>1048</v>
      </c>
      <c r="I2166" s="41" t="s">
        <v>8244</v>
      </c>
      <c r="J2166" s="42">
        <v>42213</v>
      </c>
      <c r="K2166" s="41"/>
    </row>
    <row r="2167" spans="1:15" hidden="1">
      <c r="A2167" s="49" t="s">
        <v>3879</v>
      </c>
      <c r="B2167" s="49" t="s">
        <v>65</v>
      </c>
      <c r="C2167" s="49" t="s">
        <v>65</v>
      </c>
      <c r="D2167" s="49" t="s">
        <v>25</v>
      </c>
      <c r="F2167" s="41" t="s">
        <v>55</v>
      </c>
      <c r="G2167" s="49" t="s">
        <v>8461</v>
      </c>
      <c r="H2167" s="41" t="s">
        <v>1048</v>
      </c>
      <c r="I2167" s="41" t="s">
        <v>7889</v>
      </c>
      <c r="J2167" s="59">
        <v>42345</v>
      </c>
      <c r="K2167" s="41"/>
    </row>
    <row r="2168" spans="1:15" hidden="1">
      <c r="A2168" s="49" t="s">
        <v>3879</v>
      </c>
      <c r="B2168" s="49" t="s">
        <v>65</v>
      </c>
      <c r="C2168" s="49" t="s">
        <v>65</v>
      </c>
      <c r="D2168" s="49" t="s">
        <v>25</v>
      </c>
      <c r="F2168" s="41" t="s">
        <v>55</v>
      </c>
      <c r="G2168" s="49" t="s">
        <v>8461</v>
      </c>
      <c r="H2168" s="41" t="s">
        <v>1048</v>
      </c>
      <c r="I2168" s="41" t="s">
        <v>7890</v>
      </c>
      <c r="J2168" s="59"/>
      <c r="K2168" s="41"/>
    </row>
    <row r="2169" spans="1:15" hidden="1">
      <c r="A2169" s="49" t="s">
        <v>3879</v>
      </c>
      <c r="B2169" s="49" t="s">
        <v>65</v>
      </c>
      <c r="C2169" s="49" t="s">
        <v>65</v>
      </c>
      <c r="D2169" s="49" t="s">
        <v>25</v>
      </c>
      <c r="F2169" s="41" t="s">
        <v>55</v>
      </c>
      <c r="G2169" s="49" t="s">
        <v>8461</v>
      </c>
      <c r="H2169" s="41" t="s">
        <v>1048</v>
      </c>
      <c r="I2169" s="41" t="s">
        <v>7891</v>
      </c>
      <c r="J2169" s="42">
        <v>42419</v>
      </c>
      <c r="K2169" s="41"/>
    </row>
    <row r="2170" spans="1:15" hidden="1">
      <c r="A2170" s="49" t="s">
        <v>3879</v>
      </c>
      <c r="B2170" s="49" t="s">
        <v>65</v>
      </c>
      <c r="C2170" s="49" t="s">
        <v>65</v>
      </c>
      <c r="D2170" s="49" t="s">
        <v>25</v>
      </c>
      <c r="F2170" s="41" t="s">
        <v>55</v>
      </c>
      <c r="G2170" s="49" t="s">
        <v>8461</v>
      </c>
      <c r="H2170" s="41" t="s">
        <v>1048</v>
      </c>
      <c r="I2170" s="41" t="s">
        <v>7892</v>
      </c>
      <c r="J2170" s="42"/>
      <c r="K2170" s="41"/>
    </row>
    <row r="2171" spans="1:15" hidden="1">
      <c r="A2171" s="49" t="s">
        <v>3879</v>
      </c>
      <c r="B2171" s="49" t="s">
        <v>65</v>
      </c>
      <c r="C2171" s="49" t="s">
        <v>65</v>
      </c>
      <c r="D2171" s="49" t="s">
        <v>25</v>
      </c>
      <c r="F2171" s="41" t="s">
        <v>55</v>
      </c>
      <c r="G2171" s="49" t="s">
        <v>8461</v>
      </c>
      <c r="H2171" s="41" t="s">
        <v>1048</v>
      </c>
      <c r="I2171" s="41" t="s">
        <v>7893</v>
      </c>
      <c r="J2171" s="41"/>
      <c r="K2171" s="41"/>
    </row>
    <row r="2172" spans="1:15" hidden="1">
      <c r="A2172" s="49" t="s">
        <v>3879</v>
      </c>
      <c r="B2172" s="49" t="s">
        <v>65</v>
      </c>
      <c r="C2172" s="49" t="s">
        <v>65</v>
      </c>
      <c r="D2172" s="49" t="s">
        <v>25</v>
      </c>
      <c r="F2172" s="41" t="s">
        <v>55</v>
      </c>
      <c r="G2172" s="49" t="s">
        <v>8461</v>
      </c>
      <c r="H2172" s="41" t="s">
        <v>1048</v>
      </c>
      <c r="I2172" s="41" t="s">
        <v>7894</v>
      </c>
      <c r="J2172" s="41"/>
      <c r="K2172" s="41"/>
    </row>
    <row r="2173" spans="1:15" hidden="1">
      <c r="A2173" s="48" t="s">
        <v>3879</v>
      </c>
      <c r="B2173" s="48" t="s">
        <v>65</v>
      </c>
      <c r="C2173" s="48" t="s">
        <v>65</v>
      </c>
      <c r="D2173" s="48" t="s">
        <v>25</v>
      </c>
      <c r="F2173" s="41" t="s">
        <v>55</v>
      </c>
      <c r="G2173" s="48" t="s">
        <v>8461</v>
      </c>
      <c r="H2173" s="40" t="s">
        <v>7895</v>
      </c>
      <c r="I2173" s="40" t="s">
        <v>8245</v>
      </c>
      <c r="J2173" s="43">
        <f>J2166</f>
        <v>42213</v>
      </c>
      <c r="K2173" s="43">
        <f>J2173+30</f>
        <v>42243</v>
      </c>
      <c r="L2173" s="40" t="s">
        <v>9</v>
      </c>
      <c r="M2173" s="48" t="s">
        <v>6267</v>
      </c>
      <c r="N2173" s="40">
        <v>100</v>
      </c>
      <c r="O2173" s="39"/>
    </row>
    <row r="2174" spans="1:15" hidden="1">
      <c r="A2174" s="48" t="s">
        <v>3879</v>
      </c>
      <c r="B2174" s="48" t="s">
        <v>65</v>
      </c>
      <c r="C2174" s="48" t="s">
        <v>65</v>
      </c>
      <c r="D2174" s="48" t="s">
        <v>25</v>
      </c>
      <c r="F2174" s="41" t="s">
        <v>55</v>
      </c>
      <c r="G2174" s="48" t="s">
        <v>8461</v>
      </c>
      <c r="H2174" s="40" t="s">
        <v>8281</v>
      </c>
      <c r="I2174" s="40" t="s">
        <v>8282</v>
      </c>
      <c r="J2174" s="43">
        <f>K2173</f>
        <v>42243</v>
      </c>
      <c r="K2174" s="43">
        <f>J2174+2</f>
        <v>42245</v>
      </c>
      <c r="L2174" s="40" t="s">
        <v>9</v>
      </c>
      <c r="M2174" s="48" t="s">
        <v>6267</v>
      </c>
      <c r="N2174" s="40">
        <v>100</v>
      </c>
      <c r="O2174" s="39" t="s">
        <v>8263</v>
      </c>
    </row>
    <row r="2175" spans="1:15" hidden="1">
      <c r="A2175" s="48" t="s">
        <v>3879</v>
      </c>
      <c r="B2175" s="48" t="s">
        <v>65</v>
      </c>
      <c r="C2175" s="48" t="s">
        <v>65</v>
      </c>
      <c r="D2175" s="48" t="s">
        <v>25</v>
      </c>
      <c r="F2175" s="41" t="s">
        <v>55</v>
      </c>
      <c r="G2175" s="48" t="s">
        <v>8461</v>
      </c>
      <c r="H2175" s="65" t="s">
        <v>8261</v>
      </c>
      <c r="I2175" s="40" t="s">
        <v>8262</v>
      </c>
      <c r="J2175" s="43">
        <f>K2174</f>
        <v>42245</v>
      </c>
      <c r="K2175" s="43">
        <f>J2175</f>
        <v>42245</v>
      </c>
      <c r="L2175" s="40" t="s">
        <v>9</v>
      </c>
      <c r="M2175" s="48" t="s">
        <v>6267</v>
      </c>
      <c r="N2175" s="40">
        <v>100</v>
      </c>
      <c r="O2175" s="39"/>
    </row>
    <row r="2176" spans="1:15" hidden="1">
      <c r="A2176" s="48" t="s">
        <v>3879</v>
      </c>
      <c r="B2176" s="48" t="s">
        <v>65</v>
      </c>
      <c r="C2176" s="48" t="s">
        <v>65</v>
      </c>
      <c r="D2176" s="48" t="s">
        <v>25</v>
      </c>
      <c r="F2176" s="41" t="s">
        <v>55</v>
      </c>
      <c r="G2176" s="48" t="s">
        <v>8461</v>
      </c>
      <c r="H2176" s="40" t="s">
        <v>8264</v>
      </c>
      <c r="I2176" s="40" t="s">
        <v>8265</v>
      </c>
      <c r="J2176" s="43">
        <f>K2175</f>
        <v>42245</v>
      </c>
      <c r="K2176" s="43">
        <f>J2167-21</f>
        <v>42324</v>
      </c>
      <c r="L2176" s="40" t="s">
        <v>9</v>
      </c>
      <c r="M2176" s="48" t="s">
        <v>6267</v>
      </c>
      <c r="N2176" s="40">
        <v>100</v>
      </c>
      <c r="O2176" s="39"/>
    </row>
    <row r="2177" spans="1:15" hidden="1">
      <c r="A2177" s="48" t="s">
        <v>3879</v>
      </c>
      <c r="B2177" s="48" t="s">
        <v>65</v>
      </c>
      <c r="C2177" s="48" t="s">
        <v>65</v>
      </c>
      <c r="D2177" s="48" t="s">
        <v>25</v>
      </c>
      <c r="F2177" s="41" t="s">
        <v>55</v>
      </c>
      <c r="G2177" s="48" t="s">
        <v>8461</v>
      </c>
      <c r="H2177" s="40" t="s">
        <v>8261</v>
      </c>
      <c r="I2177" s="40" t="s">
        <v>8266</v>
      </c>
      <c r="J2177" s="43">
        <f>K2176</f>
        <v>42324</v>
      </c>
      <c r="K2177" s="43">
        <f>J2177</f>
        <v>42324</v>
      </c>
      <c r="L2177" s="40" t="s">
        <v>9</v>
      </c>
      <c r="M2177" s="48" t="s">
        <v>6267</v>
      </c>
      <c r="N2177" s="40">
        <v>100</v>
      </c>
      <c r="O2177" s="39"/>
    </row>
    <row r="2178" spans="1:15" hidden="1">
      <c r="A2178" s="48" t="s">
        <v>3879</v>
      </c>
      <c r="B2178" s="48" t="s">
        <v>65</v>
      </c>
      <c r="C2178" s="48" t="s">
        <v>65</v>
      </c>
      <c r="D2178" s="48" t="s">
        <v>25</v>
      </c>
      <c r="F2178" s="41" t="s">
        <v>55</v>
      </c>
      <c r="G2178" s="48" t="s">
        <v>8461</v>
      </c>
      <c r="H2178" s="40" t="s">
        <v>7904</v>
      </c>
      <c r="I2178" s="40" t="s">
        <v>7905</v>
      </c>
      <c r="J2178" s="43">
        <f>K2176</f>
        <v>42324</v>
      </c>
      <c r="K2178" s="43">
        <f>J2178+5</f>
        <v>42329</v>
      </c>
      <c r="L2178" s="40" t="s">
        <v>9</v>
      </c>
      <c r="M2178" s="48" t="s">
        <v>6267</v>
      </c>
      <c r="N2178" s="40">
        <v>100</v>
      </c>
      <c r="O2178" s="39"/>
    </row>
    <row r="2179" spans="1:15" hidden="1">
      <c r="A2179" s="48" t="s">
        <v>3879</v>
      </c>
      <c r="B2179" s="48" t="s">
        <v>65</v>
      </c>
      <c r="C2179" s="48" t="s">
        <v>65</v>
      </c>
      <c r="D2179" s="48" t="s">
        <v>25</v>
      </c>
      <c r="F2179" s="41" t="s">
        <v>55</v>
      </c>
      <c r="G2179" s="48" t="s">
        <v>8461</v>
      </c>
      <c r="H2179" s="40" t="s">
        <v>7904</v>
      </c>
      <c r="I2179" s="40" t="s">
        <v>7906</v>
      </c>
      <c r="J2179" s="43">
        <f>K2178</f>
        <v>42329</v>
      </c>
      <c r="K2179" s="43">
        <f>J2179+5</f>
        <v>42334</v>
      </c>
      <c r="L2179" s="40" t="s">
        <v>9</v>
      </c>
      <c r="M2179" s="48" t="s">
        <v>6267</v>
      </c>
      <c r="N2179" s="40">
        <v>100</v>
      </c>
      <c r="O2179" s="39"/>
    </row>
    <row r="2180" spans="1:15" hidden="1">
      <c r="A2180" s="48" t="s">
        <v>3879</v>
      </c>
      <c r="B2180" s="48" t="s">
        <v>65</v>
      </c>
      <c r="C2180" s="48" t="s">
        <v>65</v>
      </c>
      <c r="D2180" s="48" t="s">
        <v>25</v>
      </c>
      <c r="F2180" s="41" t="s">
        <v>55</v>
      </c>
      <c r="G2180" s="48" t="s">
        <v>8461</v>
      </c>
      <c r="H2180" s="40" t="s">
        <v>7904</v>
      </c>
      <c r="I2180" s="40" t="s">
        <v>7907</v>
      </c>
      <c r="J2180" s="43">
        <f>K2179</f>
        <v>42334</v>
      </c>
      <c r="K2180" s="43">
        <f>J2180+5</f>
        <v>42339</v>
      </c>
      <c r="L2180" s="40" t="s">
        <v>9</v>
      </c>
      <c r="M2180" s="48" t="s">
        <v>6267</v>
      </c>
      <c r="N2180" s="40">
        <v>100</v>
      </c>
    </row>
    <row r="2181" spans="1:15" hidden="1">
      <c r="A2181" s="48" t="s">
        <v>3879</v>
      </c>
      <c r="B2181" s="48" t="s">
        <v>65</v>
      </c>
      <c r="C2181" s="48" t="s">
        <v>65</v>
      </c>
      <c r="D2181" s="48" t="s">
        <v>25</v>
      </c>
      <c r="F2181" s="41" t="s">
        <v>55</v>
      </c>
      <c r="G2181" s="48" t="s">
        <v>8461</v>
      </c>
      <c r="H2181" s="40" t="s">
        <v>7904</v>
      </c>
      <c r="I2181" s="40" t="s">
        <v>8172</v>
      </c>
      <c r="J2181" s="43">
        <f>K2180</f>
        <v>42339</v>
      </c>
      <c r="K2181" s="67">
        <f>J2181+1</f>
        <v>42340</v>
      </c>
      <c r="L2181" s="40" t="s">
        <v>9</v>
      </c>
      <c r="M2181" s="48" t="s">
        <v>6267</v>
      </c>
      <c r="N2181" s="40">
        <v>100</v>
      </c>
      <c r="O2181" s="56" t="s">
        <v>7909</v>
      </c>
    </row>
    <row r="2182" spans="1:15" hidden="1">
      <c r="A2182" s="49" t="s">
        <v>8462</v>
      </c>
      <c r="B2182" s="49" t="s">
        <v>65</v>
      </c>
      <c r="C2182" s="49" t="s">
        <v>65</v>
      </c>
      <c r="D2182" s="49" t="s">
        <v>25</v>
      </c>
      <c r="F2182" s="49" t="s">
        <v>6175</v>
      </c>
      <c r="G2182" s="49" t="s">
        <v>8463</v>
      </c>
      <c r="H2182" s="41" t="s">
        <v>1048</v>
      </c>
      <c r="I2182" s="41" t="s">
        <v>7888</v>
      </c>
      <c r="J2182" s="41"/>
      <c r="K2182" s="40"/>
      <c r="L2182" s="40"/>
      <c r="M2182" s="40"/>
    </row>
    <row r="2183" spans="1:15" hidden="1">
      <c r="A2183" s="49" t="s">
        <v>8462</v>
      </c>
      <c r="B2183" s="49" t="s">
        <v>65</v>
      </c>
      <c r="C2183" s="49" t="s">
        <v>65</v>
      </c>
      <c r="D2183" s="49" t="s">
        <v>25</v>
      </c>
      <c r="F2183" s="49" t="s">
        <v>6175</v>
      </c>
      <c r="G2183" s="49" t="s">
        <v>8463</v>
      </c>
      <c r="H2183" s="41" t="s">
        <v>1048</v>
      </c>
      <c r="I2183" s="41" t="s">
        <v>8244</v>
      </c>
      <c r="J2183" s="59">
        <v>42109</v>
      </c>
      <c r="K2183" s="40"/>
      <c r="L2183" s="40"/>
      <c r="M2183" s="40"/>
    </row>
    <row r="2184" spans="1:15" hidden="1">
      <c r="A2184" s="49" t="s">
        <v>8462</v>
      </c>
      <c r="B2184" s="49" t="s">
        <v>65</v>
      </c>
      <c r="C2184" s="49" t="s">
        <v>65</v>
      </c>
      <c r="D2184" s="49" t="s">
        <v>25</v>
      </c>
      <c r="F2184" s="49" t="s">
        <v>6175</v>
      </c>
      <c r="G2184" s="49" t="s">
        <v>8463</v>
      </c>
      <c r="H2184" s="41" t="s">
        <v>1048</v>
      </c>
      <c r="I2184" s="41" t="s">
        <v>7889</v>
      </c>
      <c r="J2184" s="59">
        <v>42192</v>
      </c>
      <c r="K2184" s="40"/>
      <c r="L2184" s="40"/>
      <c r="M2184" s="40"/>
    </row>
    <row r="2185" spans="1:15" hidden="1">
      <c r="A2185" s="49" t="s">
        <v>8462</v>
      </c>
      <c r="B2185" s="49" t="s">
        <v>65</v>
      </c>
      <c r="C2185" s="49" t="s">
        <v>65</v>
      </c>
      <c r="D2185" s="49" t="s">
        <v>25</v>
      </c>
      <c r="F2185" s="49" t="s">
        <v>6175</v>
      </c>
      <c r="G2185" s="49" t="s">
        <v>8463</v>
      </c>
      <c r="H2185" s="41" t="s">
        <v>1048</v>
      </c>
      <c r="I2185" s="41" t="s">
        <v>7890</v>
      </c>
      <c r="J2185" s="42"/>
      <c r="K2185" s="40"/>
      <c r="L2185" s="40"/>
      <c r="M2185" s="40"/>
    </row>
    <row r="2186" spans="1:15" hidden="1">
      <c r="A2186" s="49" t="s">
        <v>8462</v>
      </c>
      <c r="B2186" s="49" t="s">
        <v>65</v>
      </c>
      <c r="C2186" s="49" t="s">
        <v>65</v>
      </c>
      <c r="D2186" s="49" t="s">
        <v>25</v>
      </c>
      <c r="F2186" s="49" t="s">
        <v>6175</v>
      </c>
      <c r="G2186" s="49" t="s">
        <v>8463</v>
      </c>
      <c r="H2186" s="41" t="s">
        <v>1048</v>
      </c>
      <c r="I2186" s="41" t="s">
        <v>7891</v>
      </c>
      <c r="J2186" s="42">
        <v>42235</v>
      </c>
      <c r="K2186" s="40"/>
      <c r="L2186" s="40"/>
      <c r="M2186" s="40"/>
    </row>
    <row r="2187" spans="1:15" hidden="1">
      <c r="A2187" s="49" t="s">
        <v>8462</v>
      </c>
      <c r="B2187" s="49" t="s">
        <v>65</v>
      </c>
      <c r="C2187" s="49" t="s">
        <v>65</v>
      </c>
      <c r="D2187" s="49" t="s">
        <v>25</v>
      </c>
      <c r="F2187" s="49" t="s">
        <v>6175</v>
      </c>
      <c r="G2187" s="49" t="s">
        <v>8463</v>
      </c>
      <c r="H2187" s="41" t="s">
        <v>1048</v>
      </c>
      <c r="I2187" s="41" t="s">
        <v>7892</v>
      </c>
      <c r="J2187" s="59"/>
      <c r="K2187" s="40"/>
      <c r="L2187" s="40"/>
      <c r="M2187" s="40"/>
    </row>
    <row r="2188" spans="1:15" hidden="1">
      <c r="A2188" s="49" t="s">
        <v>8462</v>
      </c>
      <c r="B2188" s="49" t="s">
        <v>65</v>
      </c>
      <c r="C2188" s="49" t="s">
        <v>65</v>
      </c>
      <c r="D2188" s="49" t="s">
        <v>25</v>
      </c>
      <c r="F2188" s="49" t="s">
        <v>6175</v>
      </c>
      <c r="G2188" s="49" t="s">
        <v>8463</v>
      </c>
      <c r="H2188" s="41" t="s">
        <v>1048</v>
      </c>
      <c r="I2188" s="41" t="s">
        <v>7893</v>
      </c>
      <c r="J2188" s="42"/>
      <c r="K2188" s="40"/>
      <c r="L2188" s="40"/>
      <c r="M2188" s="40"/>
    </row>
    <row r="2189" spans="1:15" hidden="1">
      <c r="A2189" s="49" t="s">
        <v>8462</v>
      </c>
      <c r="B2189" s="49" t="s">
        <v>65</v>
      </c>
      <c r="C2189" s="49" t="s">
        <v>65</v>
      </c>
      <c r="D2189" s="49" t="s">
        <v>25</v>
      </c>
      <c r="F2189" s="49" t="s">
        <v>6175</v>
      </c>
      <c r="G2189" s="49" t="s">
        <v>8463</v>
      </c>
      <c r="H2189" s="41" t="s">
        <v>1048</v>
      </c>
      <c r="I2189" s="41" t="s">
        <v>7894</v>
      </c>
      <c r="J2189" s="41"/>
      <c r="K2189" s="40"/>
      <c r="L2189" s="40"/>
      <c r="M2189" s="40"/>
    </row>
    <row r="2190" spans="1:15" hidden="1">
      <c r="A2190" s="48" t="s">
        <v>8462</v>
      </c>
      <c r="B2190" s="48" t="s">
        <v>65</v>
      </c>
      <c r="C2190" s="48" t="s">
        <v>65</v>
      </c>
      <c r="D2190" s="48" t="s">
        <v>25</v>
      </c>
      <c r="F2190" s="49" t="s">
        <v>6175</v>
      </c>
      <c r="G2190" s="48" t="s">
        <v>8463</v>
      </c>
      <c r="H2190" s="40" t="s">
        <v>7895</v>
      </c>
      <c r="I2190" s="40" t="s">
        <v>8245</v>
      </c>
      <c r="J2190" s="43">
        <f>J2183</f>
        <v>42109</v>
      </c>
      <c r="K2190" s="43">
        <f>J2190+10</f>
        <v>42119</v>
      </c>
      <c r="L2190" s="40" t="s">
        <v>9</v>
      </c>
      <c r="M2190" s="48" t="s">
        <v>6305</v>
      </c>
      <c r="N2190" s="40">
        <v>100</v>
      </c>
    </row>
    <row r="2191" spans="1:15">
      <c r="A2191" s="48" t="s">
        <v>8462</v>
      </c>
      <c r="B2191" s="48" t="s">
        <v>65</v>
      </c>
      <c r="C2191" s="48" t="s">
        <v>65</v>
      </c>
      <c r="D2191" s="48" t="s">
        <v>25</v>
      </c>
      <c r="F2191" s="49" t="s">
        <v>6175</v>
      </c>
      <c r="G2191" s="48" t="s">
        <v>8463</v>
      </c>
      <c r="H2191" s="40" t="s">
        <v>7898</v>
      </c>
      <c r="I2191" s="40" t="s">
        <v>8247</v>
      </c>
      <c r="J2191" s="43">
        <f>K2190</f>
        <v>42119</v>
      </c>
      <c r="K2191" s="43">
        <f>J2191+2</f>
        <v>42121</v>
      </c>
      <c r="L2191" s="40" t="s">
        <v>9</v>
      </c>
      <c r="M2191" s="48" t="s">
        <v>6305</v>
      </c>
      <c r="N2191" s="40">
        <v>100</v>
      </c>
    </row>
    <row r="2192" spans="1:15" hidden="1">
      <c r="A2192" s="48" t="s">
        <v>8462</v>
      </c>
      <c r="B2192" s="48" t="s">
        <v>65</v>
      </c>
      <c r="C2192" s="48" t="s">
        <v>65</v>
      </c>
      <c r="D2192" s="48" t="s">
        <v>25</v>
      </c>
      <c r="F2192" s="49" t="s">
        <v>6175</v>
      </c>
      <c r="G2192" s="48" t="s">
        <v>8463</v>
      </c>
      <c r="H2192" s="40" t="s">
        <v>7901</v>
      </c>
      <c r="I2192" s="40" t="s">
        <v>7902</v>
      </c>
      <c r="J2192" s="43">
        <f>K2191</f>
        <v>42121</v>
      </c>
      <c r="K2192" s="43">
        <f>J2193</f>
        <v>42176</v>
      </c>
      <c r="L2192" s="40" t="s">
        <v>9</v>
      </c>
      <c r="M2192" s="48" t="s">
        <v>6305</v>
      </c>
      <c r="N2192" s="40">
        <v>100</v>
      </c>
    </row>
    <row r="2193" spans="1:15" hidden="1">
      <c r="A2193" s="48" t="s">
        <v>8462</v>
      </c>
      <c r="B2193" s="48" t="s">
        <v>65</v>
      </c>
      <c r="C2193" s="48" t="s">
        <v>65</v>
      </c>
      <c r="D2193" s="48" t="s">
        <v>25</v>
      </c>
      <c r="F2193" s="49" t="s">
        <v>6175</v>
      </c>
      <c r="G2193" s="48" t="s">
        <v>8463</v>
      </c>
      <c r="H2193" s="40" t="s">
        <v>7904</v>
      </c>
      <c r="I2193" s="40" t="s">
        <v>7905</v>
      </c>
      <c r="J2193" s="43">
        <f>K2193-5</f>
        <v>42176</v>
      </c>
      <c r="K2193" s="43">
        <f>J2194</f>
        <v>42181</v>
      </c>
      <c r="L2193" s="40" t="s">
        <v>9</v>
      </c>
      <c r="M2193" s="48" t="s">
        <v>6305</v>
      </c>
      <c r="N2193" s="40">
        <v>100</v>
      </c>
      <c r="O2193" s="56" t="s">
        <v>7917</v>
      </c>
    </row>
    <row r="2194" spans="1:15" hidden="1">
      <c r="A2194" s="48" t="s">
        <v>8462</v>
      </c>
      <c r="B2194" s="48" t="s">
        <v>65</v>
      </c>
      <c r="C2194" s="48" t="s">
        <v>65</v>
      </c>
      <c r="D2194" s="48" t="s">
        <v>25</v>
      </c>
      <c r="F2194" s="49" t="s">
        <v>6175</v>
      </c>
      <c r="G2194" s="48" t="s">
        <v>8463</v>
      </c>
      <c r="H2194" s="40" t="s">
        <v>7904</v>
      </c>
      <c r="I2194" s="40" t="s">
        <v>8249</v>
      </c>
      <c r="J2194" s="43">
        <f>K2194-5</f>
        <v>42181</v>
      </c>
      <c r="K2194" s="43">
        <f>J2195</f>
        <v>42186</v>
      </c>
      <c r="L2194" s="40" t="s">
        <v>9</v>
      </c>
      <c r="M2194" s="48" t="s">
        <v>6305</v>
      </c>
      <c r="N2194" s="40">
        <v>100</v>
      </c>
    </row>
    <row r="2195" spans="1:15" hidden="1">
      <c r="A2195" s="48" t="s">
        <v>8462</v>
      </c>
      <c r="B2195" s="48" t="s">
        <v>65</v>
      </c>
      <c r="C2195" s="48" t="s">
        <v>65</v>
      </c>
      <c r="D2195" s="48" t="s">
        <v>25</v>
      </c>
      <c r="F2195" s="49" t="s">
        <v>6175</v>
      </c>
      <c r="G2195" s="48" t="s">
        <v>8463</v>
      </c>
      <c r="H2195" s="40" t="s">
        <v>7904</v>
      </c>
      <c r="I2195" s="40" t="s">
        <v>7907</v>
      </c>
      <c r="J2195" s="43">
        <f>K2195-5</f>
        <v>42186</v>
      </c>
      <c r="K2195" s="43">
        <f>J2196</f>
        <v>42191</v>
      </c>
      <c r="L2195" s="40" t="s">
        <v>9</v>
      </c>
      <c r="M2195" s="48" t="s">
        <v>6305</v>
      </c>
      <c r="N2195" s="40">
        <v>100</v>
      </c>
    </row>
    <row r="2196" spans="1:15" hidden="1">
      <c r="A2196" s="48" t="s">
        <v>8462</v>
      </c>
      <c r="B2196" s="48" t="s">
        <v>65</v>
      </c>
      <c r="C2196" s="48" t="s">
        <v>65</v>
      </c>
      <c r="D2196" s="48" t="s">
        <v>25</v>
      </c>
      <c r="F2196" s="49" t="s">
        <v>6175</v>
      </c>
      <c r="G2196" s="48" t="s">
        <v>8463</v>
      </c>
      <c r="H2196" s="40" t="s">
        <v>7904</v>
      </c>
      <c r="I2196" s="40" t="s">
        <v>8172</v>
      </c>
      <c r="J2196" s="43">
        <f>K2196-1</f>
        <v>42191</v>
      </c>
      <c r="K2196" s="43">
        <f>J2184</f>
        <v>42192</v>
      </c>
      <c r="L2196" s="40" t="s">
        <v>9</v>
      </c>
      <c r="M2196" s="48" t="s">
        <v>6305</v>
      </c>
      <c r="N2196" s="40">
        <v>100</v>
      </c>
      <c r="O2196" s="56" t="s">
        <v>17</v>
      </c>
    </row>
    <row r="2197" spans="1:15" hidden="1">
      <c r="A2197" s="49" t="s">
        <v>8464</v>
      </c>
      <c r="B2197" s="49" t="s">
        <v>52</v>
      </c>
      <c r="C2197" s="49" t="s">
        <v>52</v>
      </c>
      <c r="D2197" s="47" t="s">
        <v>26</v>
      </c>
      <c r="E2197" s="49"/>
      <c r="F2197" s="41" t="s">
        <v>55</v>
      </c>
      <c r="G2197" s="49" t="s">
        <v>8465</v>
      </c>
      <c r="H2197" s="41" t="s">
        <v>1048</v>
      </c>
      <c r="I2197" s="41" t="s">
        <v>7888</v>
      </c>
      <c r="J2197" s="41"/>
      <c r="K2197" s="41"/>
    </row>
    <row r="2198" spans="1:15" hidden="1">
      <c r="A2198" s="49" t="s">
        <v>8464</v>
      </c>
      <c r="B2198" s="49" t="s">
        <v>52</v>
      </c>
      <c r="C2198" s="49" t="s">
        <v>52</v>
      </c>
      <c r="D2198" s="47" t="s">
        <v>26</v>
      </c>
      <c r="E2198" s="49"/>
      <c r="F2198" s="41" t="s">
        <v>55</v>
      </c>
      <c r="G2198" s="49" t="s">
        <v>8465</v>
      </c>
      <c r="H2198" s="41" t="s">
        <v>1048</v>
      </c>
      <c r="I2198" s="41" t="s">
        <v>8244</v>
      </c>
      <c r="J2198" s="42">
        <v>42044</v>
      </c>
      <c r="K2198" s="41"/>
    </row>
    <row r="2199" spans="1:15" hidden="1">
      <c r="A2199" s="49" t="s">
        <v>8464</v>
      </c>
      <c r="B2199" s="49" t="s">
        <v>52</v>
      </c>
      <c r="C2199" s="49" t="s">
        <v>52</v>
      </c>
      <c r="D2199" s="47" t="s">
        <v>26</v>
      </c>
      <c r="E2199" s="49"/>
      <c r="F2199" s="41" t="s">
        <v>55</v>
      </c>
      <c r="G2199" s="49" t="s">
        <v>8465</v>
      </c>
      <c r="H2199" s="41" t="s">
        <v>1048</v>
      </c>
      <c r="I2199" s="41" t="s">
        <v>7889</v>
      </c>
      <c r="J2199" s="59">
        <v>42369</v>
      </c>
      <c r="K2199" s="41"/>
    </row>
    <row r="2200" spans="1:15" hidden="1">
      <c r="A2200" s="49" t="s">
        <v>8464</v>
      </c>
      <c r="B2200" s="49" t="s">
        <v>52</v>
      </c>
      <c r="C2200" s="49" t="s">
        <v>52</v>
      </c>
      <c r="D2200" s="47" t="s">
        <v>26</v>
      </c>
      <c r="E2200" s="49"/>
      <c r="F2200" s="41" t="s">
        <v>55</v>
      </c>
      <c r="G2200" s="49" t="s">
        <v>8465</v>
      </c>
      <c r="H2200" s="41" t="s">
        <v>1048</v>
      </c>
      <c r="I2200" s="41" t="s">
        <v>7890</v>
      </c>
      <c r="J2200" s="59"/>
      <c r="K2200" s="41"/>
    </row>
    <row r="2201" spans="1:15" hidden="1">
      <c r="A2201" s="49" t="s">
        <v>8464</v>
      </c>
      <c r="B2201" s="49" t="s">
        <v>52</v>
      </c>
      <c r="C2201" s="49" t="s">
        <v>52</v>
      </c>
      <c r="D2201" s="47" t="s">
        <v>26</v>
      </c>
      <c r="E2201" s="49"/>
      <c r="F2201" s="41" t="s">
        <v>55</v>
      </c>
      <c r="G2201" s="49" t="s">
        <v>8465</v>
      </c>
      <c r="H2201" s="41" t="s">
        <v>1048</v>
      </c>
      <c r="I2201" s="41" t="s">
        <v>7891</v>
      </c>
      <c r="J2201" s="42"/>
      <c r="K2201" s="41"/>
    </row>
    <row r="2202" spans="1:15" hidden="1">
      <c r="A2202" s="49" t="s">
        <v>8464</v>
      </c>
      <c r="B2202" s="49" t="s">
        <v>52</v>
      </c>
      <c r="C2202" s="49" t="s">
        <v>52</v>
      </c>
      <c r="D2202" s="47" t="s">
        <v>26</v>
      </c>
      <c r="E2202" s="49"/>
      <c r="F2202" s="41" t="s">
        <v>55</v>
      </c>
      <c r="G2202" s="49" t="s">
        <v>8465</v>
      </c>
      <c r="H2202" s="41" t="s">
        <v>1048</v>
      </c>
      <c r="I2202" s="41" t="s">
        <v>7892</v>
      </c>
      <c r="J2202" s="42"/>
      <c r="K2202" s="41"/>
    </row>
    <row r="2203" spans="1:15" hidden="1">
      <c r="A2203" s="49" t="s">
        <v>8464</v>
      </c>
      <c r="B2203" s="49" t="s">
        <v>52</v>
      </c>
      <c r="C2203" s="49" t="s">
        <v>52</v>
      </c>
      <c r="D2203" s="47" t="s">
        <v>26</v>
      </c>
      <c r="E2203" s="49"/>
      <c r="F2203" s="41" t="s">
        <v>55</v>
      </c>
      <c r="G2203" s="49" t="s">
        <v>8465</v>
      </c>
      <c r="H2203" s="41" t="s">
        <v>1048</v>
      </c>
      <c r="I2203" s="41" t="s">
        <v>7893</v>
      </c>
      <c r="J2203" s="41"/>
      <c r="K2203" s="41"/>
    </row>
    <row r="2204" spans="1:15" hidden="1">
      <c r="A2204" s="49" t="s">
        <v>8464</v>
      </c>
      <c r="B2204" s="49" t="s">
        <v>52</v>
      </c>
      <c r="C2204" s="49" t="s">
        <v>52</v>
      </c>
      <c r="D2204" s="47" t="s">
        <v>26</v>
      </c>
      <c r="E2204" s="49"/>
      <c r="F2204" s="41" t="s">
        <v>55</v>
      </c>
      <c r="G2204" s="49" t="s">
        <v>8465</v>
      </c>
      <c r="H2204" s="41" t="s">
        <v>1048</v>
      </c>
      <c r="I2204" s="41" t="s">
        <v>7894</v>
      </c>
      <c r="J2204" s="41"/>
      <c r="K2204" s="41"/>
    </row>
    <row r="2205" spans="1:15" hidden="1">
      <c r="A2205" s="48" t="s">
        <v>8464</v>
      </c>
      <c r="B2205" s="48" t="s">
        <v>52</v>
      </c>
      <c r="C2205" s="48" t="s">
        <v>52</v>
      </c>
      <c r="D2205" s="47" t="s">
        <v>26</v>
      </c>
      <c r="F2205" s="41" t="s">
        <v>55</v>
      </c>
      <c r="G2205" s="48" t="s">
        <v>8465</v>
      </c>
      <c r="H2205" s="40" t="s">
        <v>7895</v>
      </c>
      <c r="I2205" s="40" t="s">
        <v>8245</v>
      </c>
      <c r="J2205" s="43">
        <f>J2198</f>
        <v>42044</v>
      </c>
      <c r="K2205" s="43">
        <f>J2205+30</f>
        <v>42074</v>
      </c>
      <c r="L2205" s="40" t="s">
        <v>9</v>
      </c>
      <c r="M2205" s="48" t="s">
        <v>6305</v>
      </c>
      <c r="N2205" s="40">
        <v>100</v>
      </c>
      <c r="O2205" s="39" t="s">
        <v>8263</v>
      </c>
    </row>
    <row r="2206" spans="1:15" hidden="1">
      <c r="A2206" s="48" t="s">
        <v>8464</v>
      </c>
      <c r="B2206" s="48" t="s">
        <v>52</v>
      </c>
      <c r="C2206" s="48" t="s">
        <v>52</v>
      </c>
      <c r="D2206" s="47" t="s">
        <v>26</v>
      </c>
      <c r="F2206" s="41" t="s">
        <v>55</v>
      </c>
      <c r="G2206" s="48" t="s">
        <v>8465</v>
      </c>
      <c r="H2206" s="40" t="s">
        <v>8281</v>
      </c>
      <c r="I2206" s="40" t="s">
        <v>8282</v>
      </c>
      <c r="J2206" s="43">
        <f>K2205</f>
        <v>42074</v>
      </c>
      <c r="K2206" s="43">
        <f>J2206+2</f>
        <v>42076</v>
      </c>
      <c r="L2206" s="40" t="s">
        <v>9</v>
      </c>
      <c r="M2206" s="48" t="s">
        <v>6305</v>
      </c>
      <c r="N2206" s="40">
        <v>100</v>
      </c>
      <c r="O2206" s="39"/>
    </row>
    <row r="2207" spans="1:15" hidden="1">
      <c r="A2207" s="48" t="s">
        <v>8464</v>
      </c>
      <c r="B2207" s="48" t="s">
        <v>52</v>
      </c>
      <c r="C2207" s="48" t="s">
        <v>52</v>
      </c>
      <c r="D2207" s="47" t="s">
        <v>26</v>
      </c>
      <c r="F2207" s="41" t="s">
        <v>55</v>
      </c>
      <c r="G2207" s="48" t="s">
        <v>8465</v>
      </c>
      <c r="H2207" s="65" t="s">
        <v>8261</v>
      </c>
      <c r="I2207" s="40" t="s">
        <v>8262</v>
      </c>
      <c r="J2207" s="43">
        <f>K2206</f>
        <v>42076</v>
      </c>
      <c r="K2207" s="43">
        <f>J2207</f>
        <v>42076</v>
      </c>
      <c r="L2207" s="40" t="s">
        <v>9</v>
      </c>
      <c r="M2207" s="48" t="s">
        <v>6305</v>
      </c>
      <c r="N2207" s="40">
        <v>100</v>
      </c>
      <c r="O2207" s="39"/>
    </row>
    <row r="2208" spans="1:15" hidden="1">
      <c r="A2208" s="48" t="s">
        <v>8464</v>
      </c>
      <c r="B2208" s="48" t="s">
        <v>52</v>
      </c>
      <c r="C2208" s="48" t="s">
        <v>52</v>
      </c>
      <c r="D2208" s="47" t="s">
        <v>26</v>
      </c>
      <c r="F2208" s="41" t="s">
        <v>55</v>
      </c>
      <c r="G2208" s="48" t="s">
        <v>8465</v>
      </c>
      <c r="H2208" s="40" t="s">
        <v>8264</v>
      </c>
      <c r="I2208" s="40" t="s">
        <v>8265</v>
      </c>
      <c r="J2208" s="43">
        <f>K2207</f>
        <v>42076</v>
      </c>
      <c r="K2208" s="43">
        <f>J2199-21</f>
        <v>42348</v>
      </c>
      <c r="L2208" s="40" t="s">
        <v>9</v>
      </c>
      <c r="M2208" s="48" t="s">
        <v>6305</v>
      </c>
      <c r="N2208" s="40">
        <v>100</v>
      </c>
      <c r="O2208" s="39"/>
    </row>
    <row r="2209" spans="1:15" hidden="1">
      <c r="A2209" s="48" t="s">
        <v>8464</v>
      </c>
      <c r="B2209" s="48" t="s">
        <v>52</v>
      </c>
      <c r="C2209" s="48" t="s">
        <v>52</v>
      </c>
      <c r="D2209" s="47" t="s">
        <v>26</v>
      </c>
      <c r="F2209" s="41" t="s">
        <v>55</v>
      </c>
      <c r="G2209" s="48" t="s">
        <v>8465</v>
      </c>
      <c r="H2209" s="40" t="s">
        <v>8261</v>
      </c>
      <c r="I2209" s="40" t="s">
        <v>8266</v>
      </c>
      <c r="J2209" s="43">
        <f>K2208</f>
        <v>42348</v>
      </c>
      <c r="K2209" s="43">
        <f>J2209</f>
        <v>42348</v>
      </c>
      <c r="L2209" s="40" t="s">
        <v>9</v>
      </c>
      <c r="M2209" s="48" t="s">
        <v>6305</v>
      </c>
      <c r="N2209" s="40">
        <v>100</v>
      </c>
      <c r="O2209" s="39" t="s">
        <v>8426</v>
      </c>
    </row>
    <row r="2210" spans="1:15" hidden="1">
      <c r="A2210" s="48" t="s">
        <v>8464</v>
      </c>
      <c r="B2210" s="48" t="s">
        <v>52</v>
      </c>
      <c r="C2210" s="48" t="s">
        <v>52</v>
      </c>
      <c r="D2210" s="47" t="s">
        <v>26</v>
      </c>
      <c r="F2210" s="41" t="s">
        <v>55</v>
      </c>
      <c r="G2210" s="48" t="s">
        <v>8465</v>
      </c>
      <c r="H2210" s="40" t="s">
        <v>7904</v>
      </c>
      <c r="I2210" s="40" t="s">
        <v>7905</v>
      </c>
      <c r="J2210" s="43">
        <f>K2208</f>
        <v>42348</v>
      </c>
      <c r="K2210" s="43">
        <f>J2210+5</f>
        <v>42353</v>
      </c>
      <c r="L2210" s="40" t="s">
        <v>9</v>
      </c>
      <c r="M2210" s="48" t="s">
        <v>6305</v>
      </c>
      <c r="N2210" s="40">
        <v>100</v>
      </c>
      <c r="O2210" s="39"/>
    </row>
    <row r="2211" spans="1:15" hidden="1">
      <c r="A2211" s="48" t="s">
        <v>8464</v>
      </c>
      <c r="B2211" s="48" t="s">
        <v>52</v>
      </c>
      <c r="C2211" s="48" t="s">
        <v>52</v>
      </c>
      <c r="D2211" s="47" t="s">
        <v>26</v>
      </c>
      <c r="F2211" s="41" t="s">
        <v>55</v>
      </c>
      <c r="G2211" s="48" t="s">
        <v>8465</v>
      </c>
      <c r="H2211" s="40" t="s">
        <v>7904</v>
      </c>
      <c r="I2211" s="40" t="s">
        <v>7906</v>
      </c>
      <c r="J2211" s="43">
        <f>K2210</f>
        <v>42353</v>
      </c>
      <c r="K2211" s="43">
        <f>J2211+5</f>
        <v>42358</v>
      </c>
      <c r="L2211" s="40" t="s">
        <v>9</v>
      </c>
      <c r="M2211" s="48" t="s">
        <v>6305</v>
      </c>
      <c r="N2211" s="40">
        <v>100</v>
      </c>
      <c r="O2211" s="39"/>
    </row>
    <row r="2212" spans="1:15" hidden="1">
      <c r="A2212" s="48" t="s">
        <v>8464</v>
      </c>
      <c r="B2212" s="48" t="s">
        <v>52</v>
      </c>
      <c r="C2212" s="48" t="s">
        <v>52</v>
      </c>
      <c r="D2212" s="47" t="s">
        <v>26</v>
      </c>
      <c r="F2212" s="41" t="s">
        <v>55</v>
      </c>
      <c r="G2212" s="48" t="s">
        <v>8465</v>
      </c>
      <c r="H2212" s="40" t="s">
        <v>7904</v>
      </c>
      <c r="I2212" s="40" t="s">
        <v>7907</v>
      </c>
      <c r="J2212" s="43">
        <f>K2211</f>
        <v>42358</v>
      </c>
      <c r="K2212" s="43">
        <f>J2212+5</f>
        <v>42363</v>
      </c>
      <c r="L2212" s="40" t="s">
        <v>9</v>
      </c>
      <c r="M2212" s="48" t="s">
        <v>6305</v>
      </c>
      <c r="N2212" s="40">
        <v>100</v>
      </c>
    </row>
    <row r="2213" spans="1:15" hidden="1">
      <c r="A2213" s="48" t="s">
        <v>8464</v>
      </c>
      <c r="B2213" s="48" t="s">
        <v>52</v>
      </c>
      <c r="C2213" s="48" t="s">
        <v>52</v>
      </c>
      <c r="D2213" s="47" t="s">
        <v>26</v>
      </c>
      <c r="F2213" s="41" t="s">
        <v>55</v>
      </c>
      <c r="G2213" s="48" t="s">
        <v>8465</v>
      </c>
      <c r="H2213" s="40" t="s">
        <v>7904</v>
      </c>
      <c r="I2213" s="40" t="s">
        <v>8172</v>
      </c>
      <c r="J2213" s="43">
        <f>K2212</f>
        <v>42363</v>
      </c>
      <c r="K2213" s="67">
        <f>J2213+1</f>
        <v>42364</v>
      </c>
      <c r="L2213" s="40" t="s">
        <v>9</v>
      </c>
      <c r="M2213" s="48" t="s">
        <v>6305</v>
      </c>
      <c r="N2213" s="40">
        <v>100</v>
      </c>
      <c r="O2213" s="56" t="s">
        <v>17</v>
      </c>
    </row>
    <row r="2214" spans="1:15" hidden="1">
      <c r="A2214" s="49" t="s">
        <v>8466</v>
      </c>
      <c r="B2214" s="47" t="s">
        <v>65</v>
      </c>
      <c r="C2214" s="47" t="s">
        <v>65</v>
      </c>
      <c r="D2214" s="49" t="s">
        <v>25</v>
      </c>
      <c r="E2214" s="49"/>
      <c r="F2214" s="41" t="s">
        <v>55</v>
      </c>
      <c r="G2214" s="49" t="s">
        <v>8467</v>
      </c>
      <c r="H2214" s="41" t="s">
        <v>1048</v>
      </c>
      <c r="I2214" s="41" t="s">
        <v>7888</v>
      </c>
      <c r="J2214" s="41"/>
      <c r="K2214" s="41"/>
    </row>
    <row r="2215" spans="1:15" hidden="1">
      <c r="A2215" s="49" t="s">
        <v>8466</v>
      </c>
      <c r="B2215" s="47" t="s">
        <v>65</v>
      </c>
      <c r="C2215" s="47" t="s">
        <v>65</v>
      </c>
      <c r="D2215" s="49" t="s">
        <v>25</v>
      </c>
      <c r="E2215" s="49"/>
      <c r="F2215" s="41" t="s">
        <v>55</v>
      </c>
      <c r="G2215" s="49" t="s">
        <v>8467</v>
      </c>
      <c r="H2215" s="41" t="s">
        <v>1048</v>
      </c>
      <c r="I2215" s="41" t="s">
        <v>8244</v>
      </c>
      <c r="J2215" s="42">
        <v>42170</v>
      </c>
      <c r="K2215" s="41"/>
    </row>
    <row r="2216" spans="1:15" hidden="1">
      <c r="A2216" s="49" t="s">
        <v>8466</v>
      </c>
      <c r="B2216" s="47" t="s">
        <v>65</v>
      </c>
      <c r="C2216" s="47" t="s">
        <v>65</v>
      </c>
      <c r="D2216" s="49" t="s">
        <v>25</v>
      </c>
      <c r="E2216" s="49"/>
      <c r="F2216" s="41" t="s">
        <v>55</v>
      </c>
      <c r="G2216" s="49" t="s">
        <v>8467</v>
      </c>
      <c r="H2216" s="41" t="s">
        <v>1048</v>
      </c>
      <c r="I2216" s="41" t="s">
        <v>7889</v>
      </c>
      <c r="J2216" s="59">
        <v>42272</v>
      </c>
      <c r="K2216" s="41"/>
    </row>
    <row r="2217" spans="1:15" hidden="1">
      <c r="A2217" s="49" t="s">
        <v>8466</v>
      </c>
      <c r="B2217" s="47" t="s">
        <v>65</v>
      </c>
      <c r="C2217" s="47" t="s">
        <v>65</v>
      </c>
      <c r="D2217" s="49" t="s">
        <v>25</v>
      </c>
      <c r="E2217" s="49"/>
      <c r="F2217" s="41" t="s">
        <v>55</v>
      </c>
      <c r="G2217" s="49" t="s">
        <v>8467</v>
      </c>
      <c r="H2217" s="41" t="s">
        <v>1048</v>
      </c>
      <c r="I2217" s="41" t="s">
        <v>7890</v>
      </c>
      <c r="J2217" s="59">
        <v>42293</v>
      </c>
      <c r="K2217" s="41"/>
    </row>
    <row r="2218" spans="1:15" hidden="1">
      <c r="A2218" s="49" t="s">
        <v>8466</v>
      </c>
      <c r="B2218" s="47" t="s">
        <v>65</v>
      </c>
      <c r="C2218" s="47" t="s">
        <v>65</v>
      </c>
      <c r="D2218" s="49" t="s">
        <v>25</v>
      </c>
      <c r="E2218" s="49"/>
      <c r="F2218" s="41" t="s">
        <v>55</v>
      </c>
      <c r="G2218" s="49" t="s">
        <v>8467</v>
      </c>
      <c r="H2218" s="41" t="s">
        <v>1048</v>
      </c>
      <c r="I2218" s="41" t="s">
        <v>7891</v>
      </c>
      <c r="J2218" s="42"/>
      <c r="K2218" s="41"/>
    </row>
    <row r="2219" spans="1:15" hidden="1">
      <c r="A2219" s="49" t="s">
        <v>8466</v>
      </c>
      <c r="B2219" s="47" t="s">
        <v>65</v>
      </c>
      <c r="C2219" s="47" t="s">
        <v>65</v>
      </c>
      <c r="D2219" s="49" t="s">
        <v>25</v>
      </c>
      <c r="E2219" s="49"/>
      <c r="F2219" s="41" t="s">
        <v>55</v>
      </c>
      <c r="G2219" s="49" t="s">
        <v>8467</v>
      </c>
      <c r="H2219" s="41" t="s">
        <v>1048</v>
      </c>
      <c r="I2219" s="41" t="s">
        <v>7892</v>
      </c>
      <c r="J2219" s="42"/>
      <c r="K2219" s="41"/>
    </row>
    <row r="2220" spans="1:15" hidden="1">
      <c r="A2220" s="49" t="s">
        <v>8466</v>
      </c>
      <c r="B2220" s="47" t="s">
        <v>65</v>
      </c>
      <c r="C2220" s="47" t="s">
        <v>65</v>
      </c>
      <c r="D2220" s="49" t="s">
        <v>25</v>
      </c>
      <c r="E2220" s="49"/>
      <c r="F2220" s="41" t="s">
        <v>55</v>
      </c>
      <c r="G2220" s="49" t="s">
        <v>8467</v>
      </c>
      <c r="H2220" s="41" t="s">
        <v>1048</v>
      </c>
      <c r="I2220" s="41" t="s">
        <v>7893</v>
      </c>
      <c r="J2220" s="41"/>
      <c r="K2220" s="41"/>
    </row>
    <row r="2221" spans="1:15" hidden="1">
      <c r="A2221" s="49" t="s">
        <v>8466</v>
      </c>
      <c r="B2221" s="47" t="s">
        <v>65</v>
      </c>
      <c r="C2221" s="47" t="s">
        <v>65</v>
      </c>
      <c r="D2221" s="49" t="s">
        <v>25</v>
      </c>
      <c r="E2221" s="49"/>
      <c r="F2221" s="41" t="s">
        <v>55</v>
      </c>
      <c r="G2221" s="49" t="s">
        <v>8467</v>
      </c>
      <c r="H2221" s="41" t="s">
        <v>1048</v>
      </c>
      <c r="I2221" s="41" t="s">
        <v>7894</v>
      </c>
      <c r="J2221" s="41"/>
      <c r="K2221" s="41"/>
    </row>
    <row r="2222" spans="1:15" hidden="1">
      <c r="A2222" s="48" t="s">
        <v>8466</v>
      </c>
      <c r="B2222" s="46" t="s">
        <v>65</v>
      </c>
      <c r="C2222" s="46" t="s">
        <v>65</v>
      </c>
      <c r="D2222" s="49" t="s">
        <v>25</v>
      </c>
      <c r="F2222" s="41" t="s">
        <v>55</v>
      </c>
      <c r="G2222" s="48" t="s">
        <v>8467</v>
      </c>
      <c r="H2222" s="40" t="s">
        <v>7895</v>
      </c>
      <c r="I2222" s="40" t="s">
        <v>8245</v>
      </c>
      <c r="J2222" s="43">
        <f>J2215</f>
        <v>42170</v>
      </c>
      <c r="K2222" s="43">
        <f>J2222+30</f>
        <v>42200</v>
      </c>
      <c r="L2222" s="40" t="s">
        <v>9</v>
      </c>
      <c r="M2222" s="48" t="s">
        <v>6305</v>
      </c>
      <c r="N2222" s="40">
        <v>100</v>
      </c>
      <c r="O2222" s="39" t="s">
        <v>8263</v>
      </c>
    </row>
    <row r="2223" spans="1:15" hidden="1">
      <c r="A2223" s="48" t="s">
        <v>8466</v>
      </c>
      <c r="B2223" s="46" t="s">
        <v>65</v>
      </c>
      <c r="C2223" s="46" t="s">
        <v>65</v>
      </c>
      <c r="D2223" s="49" t="s">
        <v>25</v>
      </c>
      <c r="F2223" s="41" t="s">
        <v>55</v>
      </c>
      <c r="G2223" s="48" t="s">
        <v>8467</v>
      </c>
      <c r="H2223" s="40" t="s">
        <v>8281</v>
      </c>
      <c r="I2223" s="40" t="s">
        <v>8282</v>
      </c>
      <c r="J2223" s="43">
        <f>K2222</f>
        <v>42200</v>
      </c>
      <c r="K2223" s="43">
        <f>J2223+2</f>
        <v>42202</v>
      </c>
      <c r="L2223" s="40" t="s">
        <v>9</v>
      </c>
      <c r="M2223" s="48" t="s">
        <v>6305</v>
      </c>
      <c r="N2223" s="40">
        <v>100</v>
      </c>
      <c r="O2223" s="39"/>
    </row>
    <row r="2224" spans="1:15" hidden="1">
      <c r="A2224" s="48" t="s">
        <v>8466</v>
      </c>
      <c r="B2224" s="46" t="s">
        <v>65</v>
      </c>
      <c r="C2224" s="46" t="s">
        <v>65</v>
      </c>
      <c r="D2224" s="49" t="s">
        <v>25</v>
      </c>
      <c r="F2224" s="41" t="s">
        <v>55</v>
      </c>
      <c r="G2224" s="48" t="s">
        <v>8467</v>
      </c>
      <c r="H2224" s="65" t="s">
        <v>8261</v>
      </c>
      <c r="I2224" s="40" t="s">
        <v>8262</v>
      </c>
      <c r="J2224" s="43">
        <f>K2223</f>
        <v>42202</v>
      </c>
      <c r="K2224" s="43">
        <f>J2224</f>
        <v>42202</v>
      </c>
      <c r="L2224" s="40" t="s">
        <v>9</v>
      </c>
      <c r="M2224" s="48" t="s">
        <v>6305</v>
      </c>
      <c r="N2224" s="40">
        <v>100</v>
      </c>
      <c r="O2224" s="39"/>
    </row>
    <row r="2225" spans="1:15" hidden="1">
      <c r="A2225" s="48" t="s">
        <v>8466</v>
      </c>
      <c r="B2225" s="46" t="s">
        <v>65</v>
      </c>
      <c r="C2225" s="46" t="s">
        <v>65</v>
      </c>
      <c r="D2225" s="49" t="s">
        <v>25</v>
      </c>
      <c r="F2225" s="41" t="s">
        <v>55</v>
      </c>
      <c r="G2225" s="48" t="s">
        <v>8467</v>
      </c>
      <c r="H2225" s="40" t="s">
        <v>8264</v>
      </c>
      <c r="I2225" s="40" t="s">
        <v>8265</v>
      </c>
      <c r="J2225" s="43">
        <f>K2224</f>
        <v>42202</v>
      </c>
      <c r="K2225" s="43">
        <f>J2216-21</f>
        <v>42251</v>
      </c>
      <c r="L2225" s="40" t="s">
        <v>9</v>
      </c>
      <c r="M2225" s="48" t="s">
        <v>6305</v>
      </c>
      <c r="N2225" s="40">
        <v>100</v>
      </c>
      <c r="O2225" s="39"/>
    </row>
    <row r="2226" spans="1:15" hidden="1">
      <c r="A2226" s="48" t="s">
        <v>8466</v>
      </c>
      <c r="B2226" s="46" t="s">
        <v>65</v>
      </c>
      <c r="C2226" s="46" t="s">
        <v>65</v>
      </c>
      <c r="D2226" s="49" t="s">
        <v>25</v>
      </c>
      <c r="F2226" s="41" t="s">
        <v>55</v>
      </c>
      <c r="G2226" s="48" t="s">
        <v>8467</v>
      </c>
      <c r="H2226" s="40" t="s">
        <v>8261</v>
      </c>
      <c r="I2226" s="40" t="s">
        <v>8266</v>
      </c>
      <c r="J2226" s="43">
        <f>K2225</f>
        <v>42251</v>
      </c>
      <c r="K2226" s="43">
        <f>J2226</f>
        <v>42251</v>
      </c>
      <c r="L2226" s="40" t="s">
        <v>9</v>
      </c>
      <c r="M2226" s="48" t="s">
        <v>6305</v>
      </c>
      <c r="N2226" s="40">
        <v>100</v>
      </c>
      <c r="O2226" s="39"/>
    </row>
    <row r="2227" spans="1:15" hidden="1">
      <c r="A2227" s="48" t="s">
        <v>8466</v>
      </c>
      <c r="B2227" s="46" t="s">
        <v>65</v>
      </c>
      <c r="C2227" s="46" t="s">
        <v>65</v>
      </c>
      <c r="D2227" s="49" t="s">
        <v>25</v>
      </c>
      <c r="F2227" s="41" t="s">
        <v>55</v>
      </c>
      <c r="G2227" s="48" t="s">
        <v>8467</v>
      </c>
      <c r="H2227" s="40" t="s">
        <v>7904</v>
      </c>
      <c r="I2227" s="40" t="s">
        <v>7905</v>
      </c>
      <c r="J2227" s="43">
        <f>K2225</f>
        <v>42251</v>
      </c>
      <c r="K2227" s="43">
        <f>J2227+5</f>
        <v>42256</v>
      </c>
      <c r="L2227" s="40" t="s">
        <v>9</v>
      </c>
      <c r="M2227" s="48" t="s">
        <v>6305</v>
      </c>
      <c r="N2227" s="40">
        <v>100</v>
      </c>
      <c r="O2227" s="39" t="s">
        <v>7917</v>
      </c>
    </row>
    <row r="2228" spans="1:15" hidden="1">
      <c r="A2228" s="48" t="s">
        <v>8466</v>
      </c>
      <c r="B2228" s="46" t="s">
        <v>65</v>
      </c>
      <c r="C2228" s="46" t="s">
        <v>65</v>
      </c>
      <c r="D2228" s="49" t="s">
        <v>25</v>
      </c>
      <c r="F2228" s="41" t="s">
        <v>55</v>
      </c>
      <c r="G2228" s="48" t="s">
        <v>8467</v>
      </c>
      <c r="H2228" s="40" t="s">
        <v>7904</v>
      </c>
      <c r="I2228" s="40" t="s">
        <v>7906</v>
      </c>
      <c r="J2228" s="43">
        <f>K2227</f>
        <v>42256</v>
      </c>
      <c r="K2228" s="43">
        <f>J2228+5</f>
        <v>42261</v>
      </c>
      <c r="L2228" s="40" t="s">
        <v>9</v>
      </c>
      <c r="M2228" s="48" t="s">
        <v>6305</v>
      </c>
      <c r="N2228" s="40">
        <v>100</v>
      </c>
      <c r="O2228" s="39"/>
    </row>
    <row r="2229" spans="1:15" hidden="1">
      <c r="A2229" s="48" t="s">
        <v>8466</v>
      </c>
      <c r="B2229" s="46" t="s">
        <v>65</v>
      </c>
      <c r="C2229" s="46" t="s">
        <v>65</v>
      </c>
      <c r="D2229" s="49" t="s">
        <v>25</v>
      </c>
      <c r="F2229" s="41" t="s">
        <v>55</v>
      </c>
      <c r="G2229" s="48" t="s">
        <v>8467</v>
      </c>
      <c r="H2229" s="40" t="s">
        <v>7904</v>
      </c>
      <c r="I2229" s="40" t="s">
        <v>7907</v>
      </c>
      <c r="J2229" s="43">
        <f>K2228</f>
        <v>42261</v>
      </c>
      <c r="K2229" s="43">
        <f>J2229+5</f>
        <v>42266</v>
      </c>
      <c r="L2229" s="40" t="s">
        <v>9</v>
      </c>
      <c r="M2229" s="48" t="s">
        <v>6305</v>
      </c>
      <c r="N2229" s="40">
        <v>100</v>
      </c>
    </row>
    <row r="2230" spans="1:15" hidden="1">
      <c r="A2230" s="48" t="s">
        <v>8466</v>
      </c>
      <c r="B2230" s="46" t="s">
        <v>65</v>
      </c>
      <c r="C2230" s="46" t="s">
        <v>65</v>
      </c>
      <c r="D2230" s="49" t="s">
        <v>25</v>
      </c>
      <c r="F2230" s="41" t="s">
        <v>55</v>
      </c>
      <c r="G2230" s="48" t="s">
        <v>8467</v>
      </c>
      <c r="H2230" s="40" t="s">
        <v>7904</v>
      </c>
      <c r="I2230" s="40" t="s">
        <v>8172</v>
      </c>
      <c r="J2230" s="43">
        <f>K2229</f>
        <v>42266</v>
      </c>
      <c r="K2230" s="67">
        <f>J2230+1</f>
        <v>42267</v>
      </c>
      <c r="L2230" s="40" t="s">
        <v>9</v>
      </c>
      <c r="M2230" s="48" t="s">
        <v>6305</v>
      </c>
      <c r="N2230" s="40">
        <v>100</v>
      </c>
      <c r="O2230" s="56" t="s">
        <v>17</v>
      </c>
    </row>
    <row r="2231" spans="1:15" hidden="1">
      <c r="A2231" s="41" t="s">
        <v>8468</v>
      </c>
      <c r="B2231" s="49" t="s">
        <v>65</v>
      </c>
      <c r="C2231" s="47" t="s">
        <v>65</v>
      </c>
      <c r="D2231" s="41" t="s">
        <v>25</v>
      </c>
      <c r="E2231" s="41"/>
      <c r="F2231" s="49" t="s">
        <v>6175</v>
      </c>
      <c r="G2231" s="41" t="s">
        <v>8469</v>
      </c>
      <c r="H2231" s="41" t="s">
        <v>1048</v>
      </c>
      <c r="I2231" s="41" t="s">
        <v>7888</v>
      </c>
      <c r="J2231" s="41"/>
      <c r="K2231" s="40"/>
      <c r="L2231" s="40"/>
      <c r="M2231" s="40"/>
    </row>
    <row r="2232" spans="1:15" hidden="1">
      <c r="A2232" s="41" t="s">
        <v>8468</v>
      </c>
      <c r="B2232" s="49" t="s">
        <v>65</v>
      </c>
      <c r="C2232" s="47" t="s">
        <v>65</v>
      </c>
      <c r="D2232" s="41" t="s">
        <v>25</v>
      </c>
      <c r="E2232" s="41"/>
      <c r="F2232" s="49" t="s">
        <v>6175</v>
      </c>
      <c r="G2232" s="41" t="s">
        <v>8469</v>
      </c>
      <c r="H2232" s="41" t="s">
        <v>1048</v>
      </c>
      <c r="I2232" s="41" t="s">
        <v>8244</v>
      </c>
      <c r="J2232" s="59">
        <v>42093</v>
      </c>
      <c r="K2232" s="40"/>
      <c r="L2232" s="40"/>
      <c r="M2232" s="40"/>
    </row>
    <row r="2233" spans="1:15" hidden="1">
      <c r="A2233" s="41" t="s">
        <v>8468</v>
      </c>
      <c r="B2233" s="49" t="s">
        <v>65</v>
      </c>
      <c r="C2233" s="47" t="s">
        <v>65</v>
      </c>
      <c r="D2233" s="41" t="s">
        <v>25</v>
      </c>
      <c r="E2233" s="41"/>
      <c r="F2233" s="49" t="s">
        <v>6175</v>
      </c>
      <c r="G2233" s="41" t="s">
        <v>8469</v>
      </c>
      <c r="H2233" s="41" t="s">
        <v>1048</v>
      </c>
      <c r="I2233" s="41" t="s">
        <v>7889</v>
      </c>
      <c r="J2233" s="59">
        <v>42230</v>
      </c>
      <c r="K2233" s="40"/>
      <c r="L2233" s="40"/>
      <c r="M2233" s="40"/>
    </row>
    <row r="2234" spans="1:15" hidden="1">
      <c r="A2234" s="41" t="s">
        <v>8468</v>
      </c>
      <c r="B2234" s="49" t="s">
        <v>65</v>
      </c>
      <c r="C2234" s="47" t="s">
        <v>65</v>
      </c>
      <c r="D2234" s="41" t="s">
        <v>25</v>
      </c>
      <c r="E2234" s="41"/>
      <c r="F2234" s="49" t="s">
        <v>6175</v>
      </c>
      <c r="G2234" s="41" t="s">
        <v>8469</v>
      </c>
      <c r="H2234" s="41" t="s">
        <v>1048</v>
      </c>
      <c r="I2234" s="41" t="s">
        <v>7890</v>
      </c>
      <c r="J2234" s="42"/>
      <c r="K2234" s="40"/>
      <c r="L2234" s="40"/>
      <c r="M2234" s="40"/>
    </row>
    <row r="2235" spans="1:15" hidden="1">
      <c r="A2235" s="41" t="s">
        <v>8468</v>
      </c>
      <c r="B2235" s="49" t="s">
        <v>65</v>
      </c>
      <c r="C2235" s="47" t="s">
        <v>65</v>
      </c>
      <c r="D2235" s="41" t="s">
        <v>25</v>
      </c>
      <c r="E2235" s="41"/>
      <c r="F2235" s="49" t="s">
        <v>6175</v>
      </c>
      <c r="G2235" s="41" t="s">
        <v>8469</v>
      </c>
      <c r="H2235" s="41" t="s">
        <v>1048</v>
      </c>
      <c r="I2235" s="41" t="s">
        <v>7891</v>
      </c>
      <c r="J2235" s="42">
        <v>42279</v>
      </c>
      <c r="K2235" s="40"/>
      <c r="L2235" s="40"/>
      <c r="M2235" s="40"/>
    </row>
    <row r="2236" spans="1:15" hidden="1">
      <c r="A2236" s="41" t="s">
        <v>8468</v>
      </c>
      <c r="B2236" s="49" t="s">
        <v>65</v>
      </c>
      <c r="C2236" s="47" t="s">
        <v>65</v>
      </c>
      <c r="D2236" s="41" t="s">
        <v>25</v>
      </c>
      <c r="E2236" s="41"/>
      <c r="F2236" s="49" t="s">
        <v>6175</v>
      </c>
      <c r="G2236" s="41" t="s">
        <v>8469</v>
      </c>
      <c r="H2236" s="41" t="s">
        <v>1048</v>
      </c>
      <c r="I2236" s="41" t="s">
        <v>7892</v>
      </c>
      <c r="J2236" s="59"/>
      <c r="K2236" s="40"/>
      <c r="L2236" s="40"/>
      <c r="M2236" s="40"/>
    </row>
    <row r="2237" spans="1:15" hidden="1">
      <c r="A2237" s="41" t="s">
        <v>8468</v>
      </c>
      <c r="B2237" s="49" t="s">
        <v>65</v>
      </c>
      <c r="C2237" s="47" t="s">
        <v>65</v>
      </c>
      <c r="D2237" s="41" t="s">
        <v>25</v>
      </c>
      <c r="E2237" s="41"/>
      <c r="F2237" s="49" t="s">
        <v>6175</v>
      </c>
      <c r="G2237" s="41" t="s">
        <v>8469</v>
      </c>
      <c r="H2237" s="41" t="s">
        <v>1048</v>
      </c>
      <c r="I2237" s="41" t="s">
        <v>7893</v>
      </c>
      <c r="J2237" s="42"/>
      <c r="K2237" s="40"/>
      <c r="L2237" s="40"/>
      <c r="M2237" s="40"/>
    </row>
    <row r="2238" spans="1:15" hidden="1">
      <c r="A2238" s="40" t="s">
        <v>8468</v>
      </c>
      <c r="B2238" s="48" t="s">
        <v>65</v>
      </c>
      <c r="C2238" s="46" t="s">
        <v>65</v>
      </c>
      <c r="D2238" s="40" t="s">
        <v>25</v>
      </c>
      <c r="E2238" s="40"/>
      <c r="F2238" s="49" t="s">
        <v>6175</v>
      </c>
      <c r="G2238" s="41" t="s">
        <v>8469</v>
      </c>
      <c r="H2238" s="41" t="s">
        <v>1048</v>
      </c>
      <c r="I2238" s="41" t="s">
        <v>7894</v>
      </c>
      <c r="J2238" s="41"/>
      <c r="K2238" s="40"/>
      <c r="L2238" s="40"/>
      <c r="M2238" s="40"/>
    </row>
    <row r="2239" spans="1:15" hidden="1">
      <c r="A2239" s="40" t="s">
        <v>8468</v>
      </c>
      <c r="B2239" s="48" t="s">
        <v>65</v>
      </c>
      <c r="C2239" s="46" t="s">
        <v>65</v>
      </c>
      <c r="D2239" s="40" t="s">
        <v>25</v>
      </c>
      <c r="E2239" s="40"/>
      <c r="F2239" s="49" t="s">
        <v>6175</v>
      </c>
      <c r="G2239" s="40" t="s">
        <v>8469</v>
      </c>
      <c r="H2239" s="40" t="s">
        <v>7895</v>
      </c>
      <c r="I2239" s="40" t="s">
        <v>8245</v>
      </c>
      <c r="J2239" s="43">
        <f>J2232</f>
        <v>42093</v>
      </c>
      <c r="K2239" s="43">
        <f>J2239+10</f>
        <v>42103</v>
      </c>
      <c r="L2239" s="40" t="s">
        <v>8173</v>
      </c>
      <c r="M2239" s="48" t="s">
        <v>149</v>
      </c>
      <c r="N2239" s="40">
        <v>100</v>
      </c>
    </row>
    <row r="2240" spans="1:15">
      <c r="A2240" s="40" t="s">
        <v>8468</v>
      </c>
      <c r="B2240" s="48" t="s">
        <v>65</v>
      </c>
      <c r="C2240" s="46" t="s">
        <v>65</v>
      </c>
      <c r="D2240" s="40" t="s">
        <v>25</v>
      </c>
      <c r="E2240" s="40"/>
      <c r="F2240" s="49" t="s">
        <v>6175</v>
      </c>
      <c r="G2240" s="40" t="s">
        <v>8469</v>
      </c>
      <c r="H2240" s="40" t="s">
        <v>7898</v>
      </c>
      <c r="I2240" s="40" t="s">
        <v>8247</v>
      </c>
      <c r="J2240" s="43">
        <f>K2239</f>
        <v>42103</v>
      </c>
      <c r="K2240" s="43">
        <f>J2240+2</f>
        <v>42105</v>
      </c>
      <c r="L2240" s="40" t="s">
        <v>8173</v>
      </c>
      <c r="M2240" s="48" t="s">
        <v>149</v>
      </c>
      <c r="N2240" s="40">
        <v>100</v>
      </c>
    </row>
    <row r="2241" spans="1:15" hidden="1">
      <c r="A2241" s="40" t="s">
        <v>8468</v>
      </c>
      <c r="B2241" s="48" t="s">
        <v>65</v>
      </c>
      <c r="C2241" s="46" t="s">
        <v>65</v>
      </c>
      <c r="D2241" s="40" t="s">
        <v>25</v>
      </c>
      <c r="E2241" s="40"/>
      <c r="F2241" s="49" t="s">
        <v>6175</v>
      </c>
      <c r="G2241" s="40" t="s">
        <v>8469</v>
      </c>
      <c r="H2241" s="40" t="s">
        <v>7901</v>
      </c>
      <c r="I2241" s="40" t="s">
        <v>7902</v>
      </c>
      <c r="J2241" s="43">
        <f>K2240</f>
        <v>42105</v>
      </c>
      <c r="K2241" s="43">
        <f>J2242</f>
        <v>42214</v>
      </c>
      <c r="L2241" s="40" t="s">
        <v>8173</v>
      </c>
      <c r="M2241" s="48" t="s">
        <v>149</v>
      </c>
      <c r="N2241" s="40">
        <v>100</v>
      </c>
    </row>
    <row r="2242" spans="1:15" hidden="1">
      <c r="A2242" s="40" t="s">
        <v>8468</v>
      </c>
      <c r="B2242" s="48" t="s">
        <v>65</v>
      </c>
      <c r="C2242" s="46" t="s">
        <v>65</v>
      </c>
      <c r="D2242" s="40" t="s">
        <v>25</v>
      </c>
      <c r="E2242" s="40"/>
      <c r="F2242" s="49" t="s">
        <v>6175</v>
      </c>
      <c r="G2242" s="40" t="s">
        <v>8469</v>
      </c>
      <c r="H2242" s="40" t="s">
        <v>7904</v>
      </c>
      <c r="I2242" s="40" t="s">
        <v>7905</v>
      </c>
      <c r="J2242" s="43">
        <f>K2242-5</f>
        <v>42214</v>
      </c>
      <c r="K2242" s="43">
        <f>J2243</f>
        <v>42219</v>
      </c>
      <c r="L2242" s="40" t="s">
        <v>8173</v>
      </c>
      <c r="M2242" s="48" t="s">
        <v>149</v>
      </c>
      <c r="N2242" s="40">
        <v>100</v>
      </c>
    </row>
    <row r="2243" spans="1:15" hidden="1">
      <c r="A2243" s="40" t="s">
        <v>8468</v>
      </c>
      <c r="B2243" s="48" t="s">
        <v>65</v>
      </c>
      <c r="C2243" s="46" t="s">
        <v>65</v>
      </c>
      <c r="D2243" s="40" t="s">
        <v>25</v>
      </c>
      <c r="E2243" s="40"/>
      <c r="F2243" s="49" t="s">
        <v>6175</v>
      </c>
      <c r="G2243" s="40" t="s">
        <v>8469</v>
      </c>
      <c r="H2243" s="40" t="s">
        <v>7904</v>
      </c>
      <c r="I2243" s="40" t="s">
        <v>8249</v>
      </c>
      <c r="J2243" s="43">
        <f>K2243-5</f>
        <v>42219</v>
      </c>
      <c r="K2243" s="43">
        <f>J2244</f>
        <v>42224</v>
      </c>
      <c r="L2243" s="40" t="s">
        <v>8173</v>
      </c>
      <c r="M2243" s="48" t="s">
        <v>149</v>
      </c>
      <c r="N2243" s="40">
        <v>100</v>
      </c>
    </row>
    <row r="2244" spans="1:15" hidden="1">
      <c r="A2244" s="40" t="s">
        <v>8468</v>
      </c>
      <c r="B2244" s="48" t="s">
        <v>65</v>
      </c>
      <c r="C2244" s="46" t="s">
        <v>65</v>
      </c>
      <c r="D2244" s="48" t="s">
        <v>25</v>
      </c>
      <c r="E2244" s="40"/>
      <c r="F2244" s="49" t="s">
        <v>6175</v>
      </c>
      <c r="G2244" s="40" t="s">
        <v>8469</v>
      </c>
      <c r="H2244" s="40" t="s">
        <v>7904</v>
      </c>
      <c r="I2244" s="40" t="s">
        <v>7907</v>
      </c>
      <c r="J2244" s="43">
        <f>K2244-5</f>
        <v>42224</v>
      </c>
      <c r="K2244" s="43">
        <f>J2245</f>
        <v>42229</v>
      </c>
      <c r="L2244" s="40" t="s">
        <v>8173</v>
      </c>
      <c r="M2244" s="48" t="s">
        <v>149</v>
      </c>
      <c r="N2244" s="40">
        <v>100</v>
      </c>
    </row>
    <row r="2245" spans="1:15" hidden="1">
      <c r="A2245" s="40" t="s">
        <v>8468</v>
      </c>
      <c r="B2245" s="48" t="s">
        <v>65</v>
      </c>
      <c r="C2245" s="46" t="s">
        <v>65</v>
      </c>
      <c r="D2245" s="48" t="s">
        <v>25</v>
      </c>
      <c r="F2245" s="49" t="s">
        <v>6175</v>
      </c>
      <c r="G2245" s="40" t="s">
        <v>8469</v>
      </c>
      <c r="H2245" s="40" t="s">
        <v>7904</v>
      </c>
      <c r="I2245" s="40" t="s">
        <v>8172</v>
      </c>
      <c r="J2245" s="43">
        <f>K2245-1</f>
        <v>42229</v>
      </c>
      <c r="K2245" s="43">
        <f>J2233</f>
        <v>42230</v>
      </c>
      <c r="L2245" s="40" t="s">
        <v>8173</v>
      </c>
      <c r="M2245" s="48" t="s">
        <v>149</v>
      </c>
      <c r="N2245" s="40">
        <v>100</v>
      </c>
      <c r="O2245" s="56" t="s">
        <v>17</v>
      </c>
    </row>
    <row r="2246" spans="1:15" hidden="1">
      <c r="A2246" s="49" t="s">
        <v>6752</v>
      </c>
      <c r="B2246" s="49" t="s">
        <v>65</v>
      </c>
      <c r="C2246" s="49" t="s">
        <v>65</v>
      </c>
      <c r="D2246" s="49" t="s">
        <v>25</v>
      </c>
      <c r="F2246" s="49" t="s">
        <v>6175</v>
      </c>
      <c r="G2246" s="49" t="s">
        <v>8470</v>
      </c>
      <c r="H2246" s="41" t="s">
        <v>1048</v>
      </c>
      <c r="I2246" s="41" t="s">
        <v>7888</v>
      </c>
      <c r="J2246" s="41"/>
      <c r="K2246" s="40"/>
      <c r="L2246" s="40"/>
      <c r="M2246" s="40"/>
    </row>
    <row r="2247" spans="1:15" hidden="1">
      <c r="A2247" s="49" t="s">
        <v>6752</v>
      </c>
      <c r="B2247" s="49" t="s">
        <v>65</v>
      </c>
      <c r="C2247" s="49" t="s">
        <v>65</v>
      </c>
      <c r="D2247" s="49" t="s">
        <v>25</v>
      </c>
      <c r="F2247" s="49" t="s">
        <v>6175</v>
      </c>
      <c r="G2247" s="49" t="s">
        <v>8470</v>
      </c>
      <c r="H2247" s="41" t="s">
        <v>1048</v>
      </c>
      <c r="I2247" s="41" t="s">
        <v>8244</v>
      </c>
      <c r="J2247" s="59">
        <v>41736</v>
      </c>
      <c r="K2247" s="40"/>
      <c r="L2247" s="40"/>
      <c r="M2247" s="40"/>
    </row>
    <row r="2248" spans="1:15" hidden="1">
      <c r="A2248" s="49" t="s">
        <v>6752</v>
      </c>
      <c r="B2248" s="49" t="s">
        <v>65</v>
      </c>
      <c r="C2248" s="49" t="s">
        <v>65</v>
      </c>
      <c r="D2248" s="49" t="s">
        <v>25</v>
      </c>
      <c r="F2248" s="49" t="s">
        <v>6175</v>
      </c>
      <c r="G2248" s="49" t="s">
        <v>8470</v>
      </c>
      <c r="H2248" s="41" t="s">
        <v>1048</v>
      </c>
      <c r="I2248" s="41" t="s">
        <v>7889</v>
      </c>
      <c r="J2248" s="59">
        <v>42223</v>
      </c>
      <c r="K2248" s="40"/>
      <c r="L2248" s="40"/>
      <c r="M2248" s="40"/>
    </row>
    <row r="2249" spans="1:15" hidden="1">
      <c r="A2249" s="49" t="s">
        <v>6752</v>
      </c>
      <c r="B2249" s="49" t="s">
        <v>65</v>
      </c>
      <c r="C2249" s="49" t="s">
        <v>65</v>
      </c>
      <c r="D2249" s="49" t="s">
        <v>25</v>
      </c>
      <c r="F2249" s="49" t="s">
        <v>6175</v>
      </c>
      <c r="G2249" s="49" t="s">
        <v>8470</v>
      </c>
      <c r="H2249" s="41" t="s">
        <v>1048</v>
      </c>
      <c r="I2249" s="41" t="s">
        <v>7890</v>
      </c>
      <c r="J2249" s="42"/>
      <c r="K2249" s="40"/>
      <c r="L2249" s="40"/>
      <c r="M2249" s="40"/>
    </row>
    <row r="2250" spans="1:15" hidden="1">
      <c r="A2250" s="49" t="s">
        <v>6752</v>
      </c>
      <c r="B2250" s="49" t="s">
        <v>65</v>
      </c>
      <c r="C2250" s="49" t="s">
        <v>65</v>
      </c>
      <c r="D2250" s="49" t="s">
        <v>25</v>
      </c>
      <c r="F2250" s="49" t="s">
        <v>6175</v>
      </c>
      <c r="G2250" s="49" t="s">
        <v>8470</v>
      </c>
      <c r="H2250" s="41" t="s">
        <v>1048</v>
      </c>
      <c r="I2250" s="41" t="s">
        <v>7891</v>
      </c>
      <c r="J2250" s="42">
        <v>42277</v>
      </c>
      <c r="K2250" s="40"/>
      <c r="L2250" s="40"/>
      <c r="M2250" s="40"/>
    </row>
    <row r="2251" spans="1:15" hidden="1">
      <c r="A2251" s="49" t="s">
        <v>6752</v>
      </c>
      <c r="B2251" s="49" t="s">
        <v>65</v>
      </c>
      <c r="C2251" s="49" t="s">
        <v>65</v>
      </c>
      <c r="D2251" s="49" t="s">
        <v>25</v>
      </c>
      <c r="F2251" s="49" t="s">
        <v>6175</v>
      </c>
      <c r="G2251" s="49" t="s">
        <v>8470</v>
      </c>
      <c r="H2251" s="41" t="s">
        <v>1048</v>
      </c>
      <c r="I2251" s="41" t="s">
        <v>7892</v>
      </c>
      <c r="J2251" s="59"/>
      <c r="K2251" s="40"/>
      <c r="L2251" s="40"/>
      <c r="M2251" s="40"/>
    </row>
    <row r="2252" spans="1:15" hidden="1">
      <c r="A2252" s="49" t="s">
        <v>6752</v>
      </c>
      <c r="B2252" s="49" t="s">
        <v>65</v>
      </c>
      <c r="C2252" s="49" t="s">
        <v>65</v>
      </c>
      <c r="D2252" s="49" t="s">
        <v>25</v>
      </c>
      <c r="F2252" s="49" t="s">
        <v>6175</v>
      </c>
      <c r="G2252" s="49" t="s">
        <v>8470</v>
      </c>
      <c r="H2252" s="41" t="s">
        <v>1048</v>
      </c>
      <c r="I2252" s="41" t="s">
        <v>7893</v>
      </c>
      <c r="J2252" s="42"/>
      <c r="K2252" s="40"/>
      <c r="L2252" s="40"/>
      <c r="M2252" s="40"/>
    </row>
    <row r="2253" spans="1:15" hidden="1">
      <c r="A2253" s="49" t="s">
        <v>6752</v>
      </c>
      <c r="B2253" s="49" t="s">
        <v>65</v>
      </c>
      <c r="C2253" s="49" t="s">
        <v>65</v>
      </c>
      <c r="D2253" s="49" t="s">
        <v>25</v>
      </c>
      <c r="F2253" s="49" t="s">
        <v>6175</v>
      </c>
      <c r="G2253" s="49" t="s">
        <v>8470</v>
      </c>
      <c r="H2253" s="41" t="s">
        <v>1048</v>
      </c>
      <c r="I2253" s="41" t="s">
        <v>7894</v>
      </c>
      <c r="J2253" s="41"/>
      <c r="K2253" s="40"/>
      <c r="L2253" s="40"/>
      <c r="M2253" s="40"/>
    </row>
    <row r="2254" spans="1:15" hidden="1">
      <c r="A2254" s="48" t="s">
        <v>6752</v>
      </c>
      <c r="B2254" s="48" t="s">
        <v>65</v>
      </c>
      <c r="C2254" s="48" t="s">
        <v>65</v>
      </c>
      <c r="D2254" s="48" t="s">
        <v>25</v>
      </c>
      <c r="F2254" s="49" t="s">
        <v>6175</v>
      </c>
      <c r="G2254" s="48" t="s">
        <v>8470</v>
      </c>
      <c r="H2254" s="40" t="s">
        <v>7895</v>
      </c>
      <c r="I2254" s="40" t="s">
        <v>8245</v>
      </c>
      <c r="J2254" s="43">
        <f>J2247</f>
        <v>41736</v>
      </c>
      <c r="K2254" s="43">
        <f>J2254+10</f>
        <v>41746</v>
      </c>
      <c r="L2254" s="40" t="s">
        <v>9</v>
      </c>
      <c r="M2254" s="48" t="s">
        <v>6267</v>
      </c>
      <c r="N2254" s="40">
        <v>100</v>
      </c>
    </row>
    <row r="2255" spans="1:15">
      <c r="A2255" s="48" t="s">
        <v>6752</v>
      </c>
      <c r="B2255" s="48" t="s">
        <v>65</v>
      </c>
      <c r="C2255" s="48" t="s">
        <v>65</v>
      </c>
      <c r="D2255" s="48" t="s">
        <v>25</v>
      </c>
      <c r="F2255" s="49" t="s">
        <v>6175</v>
      </c>
      <c r="G2255" s="48" t="s">
        <v>8470</v>
      </c>
      <c r="H2255" s="40" t="s">
        <v>7898</v>
      </c>
      <c r="I2255" s="40" t="s">
        <v>8247</v>
      </c>
      <c r="J2255" s="43">
        <f>K2254</f>
        <v>41746</v>
      </c>
      <c r="K2255" s="43">
        <f>J2255+2</f>
        <v>41748</v>
      </c>
      <c r="L2255" s="40" t="s">
        <v>9</v>
      </c>
      <c r="M2255" s="48" t="s">
        <v>6267</v>
      </c>
      <c r="N2255" s="40">
        <v>100</v>
      </c>
    </row>
    <row r="2256" spans="1:15" hidden="1">
      <c r="A2256" s="48" t="s">
        <v>6752</v>
      </c>
      <c r="B2256" s="48" t="s">
        <v>65</v>
      </c>
      <c r="C2256" s="48" t="s">
        <v>65</v>
      </c>
      <c r="D2256" s="48" t="s">
        <v>25</v>
      </c>
      <c r="F2256" s="49" t="s">
        <v>6175</v>
      </c>
      <c r="G2256" s="48" t="s">
        <v>8470</v>
      </c>
      <c r="H2256" s="40" t="s">
        <v>7901</v>
      </c>
      <c r="I2256" s="40" t="s">
        <v>7902</v>
      </c>
      <c r="J2256" s="43">
        <f>K2255</f>
        <v>41748</v>
      </c>
      <c r="K2256" s="43">
        <f>J2257</f>
        <v>42207</v>
      </c>
      <c r="L2256" s="40" t="s">
        <v>9</v>
      </c>
      <c r="M2256" s="48" t="s">
        <v>6267</v>
      </c>
      <c r="N2256" s="40">
        <v>100</v>
      </c>
    </row>
    <row r="2257" spans="1:15" hidden="1">
      <c r="A2257" s="48" t="s">
        <v>6752</v>
      </c>
      <c r="B2257" s="48" t="s">
        <v>65</v>
      </c>
      <c r="C2257" s="48" t="s">
        <v>65</v>
      </c>
      <c r="D2257" s="48" t="s">
        <v>25</v>
      </c>
      <c r="F2257" s="49" t="s">
        <v>6175</v>
      </c>
      <c r="G2257" s="48" t="s">
        <v>8470</v>
      </c>
      <c r="H2257" s="40" t="s">
        <v>7904</v>
      </c>
      <c r="I2257" s="40" t="s">
        <v>7905</v>
      </c>
      <c r="J2257" s="43">
        <f>K2257-5</f>
        <v>42207</v>
      </c>
      <c r="K2257" s="43">
        <f>J2258</f>
        <v>42212</v>
      </c>
      <c r="L2257" s="40" t="s">
        <v>9</v>
      </c>
      <c r="M2257" s="48" t="s">
        <v>6267</v>
      </c>
      <c r="N2257" s="40">
        <v>100</v>
      </c>
      <c r="O2257" s="56" t="s">
        <v>7917</v>
      </c>
    </row>
    <row r="2258" spans="1:15" hidden="1">
      <c r="A2258" s="48" t="s">
        <v>6752</v>
      </c>
      <c r="B2258" s="48" t="s">
        <v>65</v>
      </c>
      <c r="C2258" s="48" t="s">
        <v>65</v>
      </c>
      <c r="D2258" s="48" t="s">
        <v>25</v>
      </c>
      <c r="F2258" s="49" t="s">
        <v>6175</v>
      </c>
      <c r="G2258" s="48" t="s">
        <v>8470</v>
      </c>
      <c r="H2258" s="40" t="s">
        <v>7904</v>
      </c>
      <c r="I2258" s="40" t="s">
        <v>8249</v>
      </c>
      <c r="J2258" s="43">
        <f>K2258-5</f>
        <v>42212</v>
      </c>
      <c r="K2258" s="43">
        <f>J2259</f>
        <v>42217</v>
      </c>
      <c r="L2258" s="40" t="s">
        <v>9</v>
      </c>
      <c r="M2258" s="48" t="s">
        <v>6267</v>
      </c>
      <c r="N2258" s="40">
        <v>100</v>
      </c>
    </row>
    <row r="2259" spans="1:15" hidden="1">
      <c r="A2259" s="48" t="s">
        <v>6752</v>
      </c>
      <c r="B2259" s="48" t="s">
        <v>65</v>
      </c>
      <c r="C2259" s="48" t="s">
        <v>65</v>
      </c>
      <c r="D2259" s="48" t="s">
        <v>25</v>
      </c>
      <c r="F2259" s="49" t="s">
        <v>6175</v>
      </c>
      <c r="G2259" s="48" t="s">
        <v>8470</v>
      </c>
      <c r="H2259" s="40" t="s">
        <v>7904</v>
      </c>
      <c r="I2259" s="40" t="s">
        <v>7907</v>
      </c>
      <c r="J2259" s="43">
        <f>K2259-5</f>
        <v>42217</v>
      </c>
      <c r="K2259" s="43">
        <f>J2260</f>
        <v>42222</v>
      </c>
      <c r="L2259" s="40" t="s">
        <v>9</v>
      </c>
      <c r="M2259" s="48" t="s">
        <v>6267</v>
      </c>
      <c r="N2259" s="40">
        <v>100</v>
      </c>
    </row>
    <row r="2260" spans="1:15" hidden="1">
      <c r="A2260" s="48" t="s">
        <v>6752</v>
      </c>
      <c r="B2260" s="48" t="s">
        <v>65</v>
      </c>
      <c r="C2260" s="48" t="s">
        <v>65</v>
      </c>
      <c r="D2260" s="48" t="s">
        <v>25</v>
      </c>
      <c r="F2260" s="49" t="s">
        <v>6175</v>
      </c>
      <c r="G2260" s="48" t="s">
        <v>8470</v>
      </c>
      <c r="H2260" s="40" t="s">
        <v>7904</v>
      </c>
      <c r="I2260" s="40" t="s">
        <v>8172</v>
      </c>
      <c r="J2260" s="43">
        <f>K2260-1</f>
        <v>42222</v>
      </c>
      <c r="K2260" s="43">
        <f>J2248</f>
        <v>42223</v>
      </c>
      <c r="L2260" s="40" t="s">
        <v>9</v>
      </c>
      <c r="M2260" s="48" t="s">
        <v>6267</v>
      </c>
      <c r="N2260" s="40">
        <v>100</v>
      </c>
    </row>
    <row r="2261" spans="1:15" hidden="1">
      <c r="A2261" s="69" t="s">
        <v>6213</v>
      </c>
      <c r="B2261" s="41" t="s">
        <v>108</v>
      </c>
      <c r="C2261" s="49" t="s">
        <v>65</v>
      </c>
      <c r="D2261" s="49" t="s">
        <v>24</v>
      </c>
      <c r="E2261" s="41"/>
      <c r="F2261" s="41" t="s">
        <v>55</v>
      </c>
      <c r="G2261" s="41" t="s">
        <v>8471</v>
      </c>
      <c r="H2261" s="41" t="s">
        <v>1048</v>
      </c>
      <c r="I2261" s="41" t="s">
        <v>7888</v>
      </c>
      <c r="J2261" s="41"/>
      <c r="K2261" s="40"/>
      <c r="L2261" s="40"/>
      <c r="M2261" s="40"/>
    </row>
    <row r="2262" spans="1:15" hidden="1">
      <c r="A2262" s="69" t="s">
        <v>6213</v>
      </c>
      <c r="B2262" s="41" t="s">
        <v>108</v>
      </c>
      <c r="C2262" s="49" t="s">
        <v>65</v>
      </c>
      <c r="D2262" s="49" t="s">
        <v>24</v>
      </c>
      <c r="E2262" s="41"/>
      <c r="F2262" s="41" t="s">
        <v>55</v>
      </c>
      <c r="G2262" s="41" t="s">
        <v>8471</v>
      </c>
      <c r="H2262" s="41" t="s">
        <v>1048</v>
      </c>
      <c r="I2262" s="41" t="s">
        <v>8244</v>
      </c>
      <c r="J2262" s="59">
        <v>42200</v>
      </c>
      <c r="K2262" s="40"/>
      <c r="L2262" s="40"/>
      <c r="M2262" s="40"/>
    </row>
    <row r="2263" spans="1:15" hidden="1">
      <c r="A2263" s="69" t="s">
        <v>6213</v>
      </c>
      <c r="B2263" s="41" t="s">
        <v>108</v>
      </c>
      <c r="C2263" s="49" t="s">
        <v>65</v>
      </c>
      <c r="D2263" s="49" t="s">
        <v>24</v>
      </c>
      <c r="E2263" s="41"/>
      <c r="F2263" s="41" t="s">
        <v>55</v>
      </c>
      <c r="G2263" s="41" t="s">
        <v>8471</v>
      </c>
      <c r="H2263" s="41" t="s">
        <v>1048</v>
      </c>
      <c r="I2263" s="41" t="s">
        <v>7889</v>
      </c>
      <c r="J2263" s="59">
        <v>42263</v>
      </c>
      <c r="K2263" s="40"/>
      <c r="L2263" s="40"/>
      <c r="M2263" s="40"/>
    </row>
    <row r="2264" spans="1:15" hidden="1">
      <c r="A2264" s="69" t="s">
        <v>6213</v>
      </c>
      <c r="B2264" s="41" t="s">
        <v>108</v>
      </c>
      <c r="C2264" s="49" t="s">
        <v>65</v>
      </c>
      <c r="D2264" s="49" t="s">
        <v>24</v>
      </c>
      <c r="E2264" s="41"/>
      <c r="F2264" s="41" t="s">
        <v>55</v>
      </c>
      <c r="G2264" s="41" t="s">
        <v>8471</v>
      </c>
      <c r="H2264" s="41" t="s">
        <v>1048</v>
      </c>
      <c r="I2264" s="41" t="s">
        <v>7890</v>
      </c>
      <c r="J2264" s="41"/>
      <c r="K2264" s="40"/>
      <c r="L2264" s="40"/>
      <c r="M2264" s="40"/>
    </row>
    <row r="2265" spans="1:15" hidden="1">
      <c r="A2265" s="69" t="s">
        <v>6213</v>
      </c>
      <c r="B2265" s="41" t="s">
        <v>108</v>
      </c>
      <c r="C2265" s="49" t="s">
        <v>65</v>
      </c>
      <c r="D2265" s="49" t="s">
        <v>24</v>
      </c>
      <c r="E2265" s="41"/>
      <c r="F2265" s="41" t="s">
        <v>55</v>
      </c>
      <c r="G2265" s="41" t="s">
        <v>8471</v>
      </c>
      <c r="H2265" s="41" t="s">
        <v>1048</v>
      </c>
      <c r="I2265" s="41" t="s">
        <v>7891</v>
      </c>
      <c r="J2265" s="42">
        <v>42359</v>
      </c>
      <c r="K2265" s="40"/>
      <c r="L2265" s="40"/>
      <c r="M2265" s="40"/>
    </row>
    <row r="2266" spans="1:15" hidden="1">
      <c r="A2266" s="69" t="s">
        <v>6213</v>
      </c>
      <c r="B2266" s="41" t="s">
        <v>108</v>
      </c>
      <c r="C2266" s="49" t="s">
        <v>65</v>
      </c>
      <c r="D2266" s="49" t="s">
        <v>24</v>
      </c>
      <c r="E2266" s="41"/>
      <c r="F2266" s="41" t="s">
        <v>55</v>
      </c>
      <c r="G2266" s="41" t="s">
        <v>8471</v>
      </c>
      <c r="H2266" s="41" t="s">
        <v>1048</v>
      </c>
      <c r="I2266" s="41" t="s">
        <v>7892</v>
      </c>
      <c r="J2266" s="59"/>
      <c r="K2266" s="40"/>
      <c r="L2266" s="40"/>
      <c r="M2266" s="40"/>
    </row>
    <row r="2267" spans="1:15" hidden="1">
      <c r="A2267" s="69" t="s">
        <v>6213</v>
      </c>
      <c r="B2267" s="41" t="s">
        <v>108</v>
      </c>
      <c r="C2267" s="49" t="s">
        <v>65</v>
      </c>
      <c r="D2267" s="49" t="s">
        <v>24</v>
      </c>
      <c r="E2267" s="41"/>
      <c r="F2267" s="41" t="s">
        <v>55</v>
      </c>
      <c r="G2267" s="41" t="s">
        <v>8471</v>
      </c>
      <c r="H2267" s="41" t="s">
        <v>1048</v>
      </c>
      <c r="I2267" s="41" t="s">
        <v>7893</v>
      </c>
      <c r="J2267" s="42"/>
      <c r="K2267" s="40"/>
      <c r="L2267" s="40"/>
      <c r="M2267" s="40"/>
    </row>
    <row r="2268" spans="1:15" hidden="1">
      <c r="A2268" s="69" t="s">
        <v>6213</v>
      </c>
      <c r="B2268" s="41" t="s">
        <v>108</v>
      </c>
      <c r="C2268" s="49" t="s">
        <v>65</v>
      </c>
      <c r="D2268" s="49" t="s">
        <v>24</v>
      </c>
      <c r="E2268" s="41"/>
      <c r="F2268" s="41" t="s">
        <v>55</v>
      </c>
      <c r="G2268" s="41" t="s">
        <v>8471</v>
      </c>
      <c r="H2268" s="41" t="s">
        <v>1048</v>
      </c>
      <c r="I2268" s="41" t="s">
        <v>7894</v>
      </c>
      <c r="J2268" s="41"/>
      <c r="K2268" s="40"/>
      <c r="L2268" s="40"/>
      <c r="M2268" s="40"/>
    </row>
    <row r="2269" spans="1:15" hidden="1">
      <c r="A2269" s="68" t="s">
        <v>6213</v>
      </c>
      <c r="B2269" s="40" t="s">
        <v>108</v>
      </c>
      <c r="C2269" s="48" t="s">
        <v>65</v>
      </c>
      <c r="D2269" s="48" t="s">
        <v>24</v>
      </c>
      <c r="E2269" s="40"/>
      <c r="F2269" s="41" t="s">
        <v>55</v>
      </c>
      <c r="G2269" s="40" t="s">
        <v>8471</v>
      </c>
      <c r="H2269" s="40" t="s">
        <v>7895</v>
      </c>
      <c r="I2269" s="40" t="s">
        <v>8245</v>
      </c>
      <c r="J2269" s="43">
        <f>J2262</f>
        <v>42200</v>
      </c>
      <c r="K2269" s="43">
        <f>J2269+30</f>
        <v>42230</v>
      </c>
      <c r="L2269" s="40" t="s">
        <v>8173</v>
      </c>
      <c r="M2269" s="40" t="s">
        <v>14</v>
      </c>
      <c r="N2269" s="40">
        <v>100</v>
      </c>
    </row>
    <row r="2270" spans="1:15" hidden="1">
      <c r="A2270" s="68" t="s">
        <v>6213</v>
      </c>
      <c r="B2270" s="40" t="s">
        <v>108</v>
      </c>
      <c r="C2270" s="48" t="s">
        <v>65</v>
      </c>
      <c r="D2270" s="48" t="s">
        <v>24</v>
      </c>
      <c r="E2270" s="40"/>
      <c r="F2270" s="41" t="s">
        <v>55</v>
      </c>
      <c r="G2270" s="40" t="s">
        <v>8471</v>
      </c>
      <c r="H2270" s="40" t="s">
        <v>8281</v>
      </c>
      <c r="I2270" s="40" t="s">
        <v>8282</v>
      </c>
      <c r="J2270" s="43">
        <f>K2269</f>
        <v>42230</v>
      </c>
      <c r="K2270" s="43">
        <f>J2270+2</f>
        <v>42232</v>
      </c>
      <c r="L2270" s="40" t="s">
        <v>8173</v>
      </c>
      <c r="M2270" s="40" t="s">
        <v>149</v>
      </c>
      <c r="N2270" s="40">
        <v>100</v>
      </c>
    </row>
    <row r="2271" spans="1:15" hidden="1">
      <c r="A2271" s="68" t="s">
        <v>6213</v>
      </c>
      <c r="B2271" s="40" t="s">
        <v>108</v>
      </c>
      <c r="C2271" s="48" t="s">
        <v>65</v>
      </c>
      <c r="D2271" s="48" t="s">
        <v>24</v>
      </c>
      <c r="E2271" s="40"/>
      <c r="F2271" s="41" t="s">
        <v>55</v>
      </c>
      <c r="G2271" s="40" t="s">
        <v>8471</v>
      </c>
      <c r="H2271" s="65" t="s">
        <v>8261</v>
      </c>
      <c r="I2271" s="40" t="s">
        <v>8262</v>
      </c>
      <c r="J2271" s="43">
        <f>K2270</f>
        <v>42232</v>
      </c>
      <c r="K2271" s="43">
        <f>J2271</f>
        <v>42232</v>
      </c>
      <c r="L2271" s="40" t="s">
        <v>8173</v>
      </c>
      <c r="M2271" s="40" t="s">
        <v>149</v>
      </c>
      <c r="N2271" s="40">
        <v>100</v>
      </c>
    </row>
    <row r="2272" spans="1:15" hidden="1">
      <c r="A2272" s="68" t="s">
        <v>6213</v>
      </c>
      <c r="B2272" s="40" t="s">
        <v>108</v>
      </c>
      <c r="C2272" s="48" t="s">
        <v>65</v>
      </c>
      <c r="D2272" s="48" t="s">
        <v>24</v>
      </c>
      <c r="E2272" s="40"/>
      <c r="F2272" s="41" t="s">
        <v>55</v>
      </c>
      <c r="G2272" s="40" t="s">
        <v>8471</v>
      </c>
      <c r="H2272" s="40" t="s">
        <v>8264</v>
      </c>
      <c r="I2272" s="40" t="s">
        <v>8265</v>
      </c>
      <c r="J2272" s="43">
        <f>K2271</f>
        <v>42232</v>
      </c>
      <c r="K2272" s="43">
        <f>J2263-21</f>
        <v>42242</v>
      </c>
      <c r="L2272" s="40" t="s">
        <v>8173</v>
      </c>
      <c r="M2272" s="40" t="s">
        <v>14</v>
      </c>
      <c r="N2272" s="40">
        <v>100</v>
      </c>
    </row>
    <row r="2273" spans="1:15" hidden="1">
      <c r="A2273" s="68" t="s">
        <v>6213</v>
      </c>
      <c r="B2273" s="40" t="s">
        <v>108</v>
      </c>
      <c r="C2273" s="48" t="s">
        <v>65</v>
      </c>
      <c r="D2273" s="48" t="s">
        <v>24</v>
      </c>
      <c r="E2273" s="40"/>
      <c r="F2273" s="41" t="s">
        <v>55</v>
      </c>
      <c r="G2273" s="40" t="s">
        <v>8471</v>
      </c>
      <c r="H2273" s="40" t="s">
        <v>8261</v>
      </c>
      <c r="I2273" s="40" t="s">
        <v>8266</v>
      </c>
      <c r="J2273" s="43">
        <f>K2272</f>
        <v>42242</v>
      </c>
      <c r="K2273" s="43">
        <f>J2273</f>
        <v>42242</v>
      </c>
      <c r="L2273" s="40" t="s">
        <v>8173</v>
      </c>
      <c r="M2273" s="40" t="s">
        <v>149</v>
      </c>
      <c r="N2273" s="40">
        <v>100</v>
      </c>
    </row>
    <row r="2274" spans="1:15" hidden="1">
      <c r="A2274" s="68" t="s">
        <v>6213</v>
      </c>
      <c r="B2274" s="40" t="s">
        <v>108</v>
      </c>
      <c r="C2274" s="48" t="s">
        <v>65</v>
      </c>
      <c r="D2274" s="48" t="s">
        <v>24</v>
      </c>
      <c r="E2274" s="40"/>
      <c r="F2274" s="41" t="s">
        <v>55</v>
      </c>
      <c r="G2274" s="40" t="s">
        <v>8471</v>
      </c>
      <c r="H2274" s="40" t="s">
        <v>7904</v>
      </c>
      <c r="I2274" s="40" t="s">
        <v>7905</v>
      </c>
      <c r="J2274" s="43">
        <f>K2272</f>
        <v>42242</v>
      </c>
      <c r="K2274" s="43">
        <f>J2274+5</f>
        <v>42247</v>
      </c>
      <c r="L2274" s="40" t="s">
        <v>8173</v>
      </c>
      <c r="M2274" s="40" t="s">
        <v>14</v>
      </c>
      <c r="N2274" s="40">
        <v>100</v>
      </c>
    </row>
    <row r="2275" spans="1:15" hidden="1">
      <c r="A2275" s="68" t="s">
        <v>6213</v>
      </c>
      <c r="B2275" s="40" t="s">
        <v>108</v>
      </c>
      <c r="C2275" s="48" t="s">
        <v>65</v>
      </c>
      <c r="D2275" s="48" t="s">
        <v>24</v>
      </c>
      <c r="E2275" s="40"/>
      <c r="F2275" s="41" t="s">
        <v>55</v>
      </c>
      <c r="G2275" s="40" t="s">
        <v>8471</v>
      </c>
      <c r="H2275" s="40" t="s">
        <v>7904</v>
      </c>
      <c r="I2275" s="40" t="s">
        <v>7906</v>
      </c>
      <c r="J2275" s="43">
        <f>K2274</f>
        <v>42247</v>
      </c>
      <c r="K2275" s="43">
        <f>J2275+5</f>
        <v>42252</v>
      </c>
      <c r="L2275" s="40" t="s">
        <v>8173</v>
      </c>
      <c r="M2275" s="40" t="s">
        <v>14</v>
      </c>
      <c r="N2275" s="40">
        <v>100</v>
      </c>
    </row>
    <row r="2276" spans="1:15" hidden="1">
      <c r="A2276" s="68" t="s">
        <v>6213</v>
      </c>
      <c r="B2276" s="40" t="s">
        <v>108</v>
      </c>
      <c r="C2276" s="48" t="s">
        <v>65</v>
      </c>
      <c r="D2276" s="48" t="s">
        <v>24</v>
      </c>
      <c r="F2276" s="41" t="s">
        <v>55</v>
      </c>
      <c r="G2276" s="40" t="s">
        <v>8471</v>
      </c>
      <c r="H2276" s="40" t="s">
        <v>7904</v>
      </c>
      <c r="I2276" s="40" t="s">
        <v>7907</v>
      </c>
      <c r="J2276" s="43">
        <f>K2275</f>
        <v>42252</v>
      </c>
      <c r="K2276" s="43">
        <f>J2276+5</f>
        <v>42257</v>
      </c>
      <c r="L2276" s="40" t="s">
        <v>8173</v>
      </c>
      <c r="M2276" s="48" t="s">
        <v>14</v>
      </c>
      <c r="N2276" s="40">
        <v>100</v>
      </c>
    </row>
    <row r="2277" spans="1:15" hidden="1">
      <c r="A2277" s="68" t="s">
        <v>6213</v>
      </c>
      <c r="B2277" s="40" t="s">
        <v>108</v>
      </c>
      <c r="C2277" s="48" t="s">
        <v>65</v>
      </c>
      <c r="D2277" s="48" t="s">
        <v>24</v>
      </c>
      <c r="F2277" s="41" t="s">
        <v>55</v>
      </c>
      <c r="G2277" s="40" t="s">
        <v>8471</v>
      </c>
      <c r="H2277" s="40" t="s">
        <v>7904</v>
      </c>
      <c r="I2277" s="40" t="s">
        <v>8172</v>
      </c>
      <c r="J2277" s="43">
        <f>K2276</f>
        <v>42257</v>
      </c>
      <c r="K2277" s="67">
        <f>J2277+1</f>
        <v>42258</v>
      </c>
      <c r="L2277" s="40" t="s">
        <v>8173</v>
      </c>
      <c r="M2277" s="48" t="s">
        <v>14</v>
      </c>
      <c r="N2277" s="40">
        <v>100</v>
      </c>
      <c r="O2277" s="56" t="s">
        <v>17</v>
      </c>
    </row>
    <row r="2278" spans="1:15" hidden="1">
      <c r="A2278" s="49" t="s">
        <v>6209</v>
      </c>
      <c r="B2278" s="49" t="s">
        <v>108</v>
      </c>
      <c r="C2278" s="47" t="s">
        <v>65</v>
      </c>
      <c r="D2278" s="49" t="s">
        <v>24</v>
      </c>
      <c r="E2278" s="49"/>
      <c r="F2278" s="49" t="s">
        <v>6175</v>
      </c>
      <c r="G2278" s="49" t="s">
        <v>8472</v>
      </c>
      <c r="H2278" s="41" t="s">
        <v>1048</v>
      </c>
      <c r="I2278" s="41" t="s">
        <v>7888</v>
      </c>
      <c r="J2278" s="41"/>
      <c r="K2278" s="40"/>
    </row>
    <row r="2279" spans="1:15" hidden="1">
      <c r="A2279" s="49" t="s">
        <v>6209</v>
      </c>
      <c r="B2279" s="49" t="s">
        <v>108</v>
      </c>
      <c r="C2279" s="47" t="s">
        <v>65</v>
      </c>
      <c r="D2279" s="49" t="s">
        <v>24</v>
      </c>
      <c r="E2279" s="49"/>
      <c r="F2279" s="49" t="s">
        <v>6175</v>
      </c>
      <c r="G2279" s="49" t="s">
        <v>8472</v>
      </c>
      <c r="H2279" s="41" t="s">
        <v>1048</v>
      </c>
      <c r="I2279" s="41" t="s">
        <v>8244</v>
      </c>
      <c r="J2279" s="59">
        <v>42181</v>
      </c>
      <c r="K2279" s="40"/>
    </row>
    <row r="2280" spans="1:15" hidden="1">
      <c r="A2280" s="49" t="s">
        <v>6209</v>
      </c>
      <c r="B2280" s="49" t="s">
        <v>108</v>
      </c>
      <c r="C2280" s="47" t="s">
        <v>65</v>
      </c>
      <c r="D2280" s="49" t="s">
        <v>24</v>
      </c>
      <c r="E2280" s="49"/>
      <c r="F2280" s="49" t="s">
        <v>6175</v>
      </c>
      <c r="G2280" s="49" t="s">
        <v>8472</v>
      </c>
      <c r="H2280" s="41" t="s">
        <v>1048</v>
      </c>
      <c r="I2280" s="41" t="s">
        <v>7889</v>
      </c>
      <c r="J2280" s="59">
        <v>42249</v>
      </c>
      <c r="K2280" s="40"/>
    </row>
    <row r="2281" spans="1:15" hidden="1">
      <c r="A2281" s="49" t="s">
        <v>6209</v>
      </c>
      <c r="B2281" s="49" t="s">
        <v>108</v>
      </c>
      <c r="C2281" s="47" t="s">
        <v>65</v>
      </c>
      <c r="D2281" s="49" t="s">
        <v>24</v>
      </c>
      <c r="E2281" s="49"/>
      <c r="F2281" s="49" t="s">
        <v>6175</v>
      </c>
      <c r="G2281" s="49" t="s">
        <v>8472</v>
      </c>
      <c r="H2281" s="41" t="s">
        <v>1048</v>
      </c>
      <c r="I2281" s="41" t="s">
        <v>7890</v>
      </c>
      <c r="J2281" s="42"/>
      <c r="K2281" s="40"/>
    </row>
    <row r="2282" spans="1:15" hidden="1">
      <c r="A2282" s="49" t="s">
        <v>6209</v>
      </c>
      <c r="B2282" s="49" t="s">
        <v>108</v>
      </c>
      <c r="C2282" s="47" t="s">
        <v>65</v>
      </c>
      <c r="D2282" s="49" t="s">
        <v>24</v>
      </c>
      <c r="E2282" s="49"/>
      <c r="F2282" s="49" t="s">
        <v>6175</v>
      </c>
      <c r="G2282" s="49" t="s">
        <v>8472</v>
      </c>
      <c r="H2282" s="41" t="s">
        <v>1048</v>
      </c>
      <c r="I2282" s="41" t="s">
        <v>7891</v>
      </c>
      <c r="J2282" s="42">
        <v>42265</v>
      </c>
      <c r="K2282" s="40"/>
    </row>
    <row r="2283" spans="1:15" hidden="1">
      <c r="A2283" s="49" t="s">
        <v>6209</v>
      </c>
      <c r="B2283" s="49" t="s">
        <v>108</v>
      </c>
      <c r="C2283" s="47" t="s">
        <v>65</v>
      </c>
      <c r="D2283" s="49" t="s">
        <v>24</v>
      </c>
      <c r="E2283" s="49"/>
      <c r="F2283" s="49" t="s">
        <v>6175</v>
      </c>
      <c r="G2283" s="49" t="s">
        <v>8472</v>
      </c>
      <c r="H2283" s="41" t="s">
        <v>1048</v>
      </c>
      <c r="I2283" s="41" t="s">
        <v>7892</v>
      </c>
      <c r="J2283" s="59"/>
      <c r="K2283" s="40"/>
    </row>
    <row r="2284" spans="1:15" hidden="1">
      <c r="A2284" s="49" t="s">
        <v>6209</v>
      </c>
      <c r="B2284" s="49" t="s">
        <v>108</v>
      </c>
      <c r="C2284" s="47" t="s">
        <v>65</v>
      </c>
      <c r="D2284" s="49" t="s">
        <v>24</v>
      </c>
      <c r="E2284" s="49"/>
      <c r="F2284" s="49" t="s">
        <v>6175</v>
      </c>
      <c r="G2284" s="49" t="s">
        <v>8472</v>
      </c>
      <c r="H2284" s="41" t="s">
        <v>1048</v>
      </c>
      <c r="I2284" s="41" t="s">
        <v>7893</v>
      </c>
      <c r="J2284" s="41"/>
      <c r="K2284" s="40"/>
    </row>
    <row r="2285" spans="1:15" hidden="1">
      <c r="A2285" s="49" t="s">
        <v>6209</v>
      </c>
      <c r="B2285" s="49" t="s">
        <v>108</v>
      </c>
      <c r="C2285" s="47" t="s">
        <v>65</v>
      </c>
      <c r="D2285" s="49" t="s">
        <v>24</v>
      </c>
      <c r="E2285" s="49"/>
      <c r="F2285" s="49" t="s">
        <v>6175</v>
      </c>
      <c r="G2285" s="48" t="s">
        <v>8472</v>
      </c>
      <c r="H2285" s="41" t="s">
        <v>1048</v>
      </c>
      <c r="I2285" s="41" t="s">
        <v>7894</v>
      </c>
      <c r="J2285" s="41"/>
      <c r="K2285" s="40"/>
    </row>
    <row r="2286" spans="1:15" hidden="1">
      <c r="A2286" s="48" t="s">
        <v>6209</v>
      </c>
      <c r="B2286" s="48" t="s">
        <v>108</v>
      </c>
      <c r="C2286" s="46" t="s">
        <v>65</v>
      </c>
      <c r="D2286" s="48" t="s">
        <v>24</v>
      </c>
      <c r="F2286" s="49" t="s">
        <v>6175</v>
      </c>
      <c r="G2286" s="48" t="s">
        <v>8472</v>
      </c>
      <c r="H2286" s="40" t="s">
        <v>7895</v>
      </c>
      <c r="I2286" s="40" t="s">
        <v>8245</v>
      </c>
      <c r="J2286" s="43">
        <f>J2279</f>
        <v>42181</v>
      </c>
      <c r="K2286" s="43">
        <f>J2286+10</f>
        <v>42191</v>
      </c>
      <c r="L2286" s="40" t="s">
        <v>8173</v>
      </c>
      <c r="M2286" s="48" t="s">
        <v>5488</v>
      </c>
      <c r="N2286" s="40">
        <v>100</v>
      </c>
      <c r="O2286" s="39" t="s">
        <v>7917</v>
      </c>
    </row>
    <row r="2287" spans="1:15">
      <c r="A2287" s="48" t="s">
        <v>6209</v>
      </c>
      <c r="B2287" s="48" t="s">
        <v>108</v>
      </c>
      <c r="C2287" s="46" t="s">
        <v>65</v>
      </c>
      <c r="D2287" s="48" t="s">
        <v>24</v>
      </c>
      <c r="F2287" s="49" t="s">
        <v>6175</v>
      </c>
      <c r="G2287" s="48" t="s">
        <v>8472</v>
      </c>
      <c r="H2287" s="40" t="s">
        <v>7898</v>
      </c>
      <c r="I2287" s="40" t="s">
        <v>8247</v>
      </c>
      <c r="J2287" s="43">
        <f>K2286</f>
        <v>42191</v>
      </c>
      <c r="K2287" s="43">
        <f>J2287+2</f>
        <v>42193</v>
      </c>
      <c r="L2287" s="40" t="s">
        <v>8173</v>
      </c>
      <c r="M2287" s="48" t="s">
        <v>149</v>
      </c>
      <c r="N2287" s="40">
        <v>100</v>
      </c>
      <c r="O2287" s="39"/>
    </row>
    <row r="2288" spans="1:15" hidden="1">
      <c r="A2288" s="48" t="s">
        <v>6209</v>
      </c>
      <c r="B2288" s="48" t="s">
        <v>108</v>
      </c>
      <c r="C2288" s="46" t="s">
        <v>65</v>
      </c>
      <c r="D2288" s="48" t="s">
        <v>24</v>
      </c>
      <c r="F2288" s="49" t="s">
        <v>6175</v>
      </c>
      <c r="G2288" s="48" t="s">
        <v>8472</v>
      </c>
      <c r="H2288" s="40" t="s">
        <v>7901</v>
      </c>
      <c r="I2288" s="40" t="s">
        <v>7902</v>
      </c>
      <c r="J2288" s="43">
        <f>K2287</f>
        <v>42193</v>
      </c>
      <c r="K2288" s="43">
        <f>J2289</f>
        <v>42233</v>
      </c>
      <c r="L2288" s="40" t="s">
        <v>8173</v>
      </c>
      <c r="M2288" s="48" t="s">
        <v>5488</v>
      </c>
      <c r="N2288" s="40">
        <v>100</v>
      </c>
      <c r="O2288" s="39"/>
    </row>
    <row r="2289" spans="1:15" hidden="1">
      <c r="A2289" s="48" t="s">
        <v>6209</v>
      </c>
      <c r="B2289" s="48" t="s">
        <v>108</v>
      </c>
      <c r="C2289" s="46" t="s">
        <v>65</v>
      </c>
      <c r="D2289" s="48" t="s">
        <v>24</v>
      </c>
      <c r="F2289" s="49" t="s">
        <v>6175</v>
      </c>
      <c r="G2289" s="48" t="s">
        <v>8472</v>
      </c>
      <c r="H2289" s="40" t="s">
        <v>7904</v>
      </c>
      <c r="I2289" s="40" t="s">
        <v>7905</v>
      </c>
      <c r="J2289" s="43">
        <f>K2289-5</f>
        <v>42233</v>
      </c>
      <c r="K2289" s="43">
        <f>J2290</f>
        <v>42238</v>
      </c>
      <c r="L2289" s="40" t="s">
        <v>8173</v>
      </c>
      <c r="M2289" s="48" t="s">
        <v>5488</v>
      </c>
      <c r="N2289" s="40">
        <v>100</v>
      </c>
      <c r="O2289" s="40"/>
    </row>
    <row r="2290" spans="1:15" hidden="1">
      <c r="A2290" s="48" t="s">
        <v>6209</v>
      </c>
      <c r="B2290" s="48" t="s">
        <v>108</v>
      </c>
      <c r="C2290" s="46" t="s">
        <v>65</v>
      </c>
      <c r="D2290" s="48" t="s">
        <v>24</v>
      </c>
      <c r="F2290" s="49" t="s">
        <v>6175</v>
      </c>
      <c r="G2290" s="48" t="s">
        <v>8472</v>
      </c>
      <c r="H2290" s="40" t="s">
        <v>7904</v>
      </c>
      <c r="I2290" s="40" t="s">
        <v>8249</v>
      </c>
      <c r="J2290" s="43">
        <f>K2290-5</f>
        <v>42238</v>
      </c>
      <c r="K2290" s="43">
        <f>J2291</f>
        <v>42243</v>
      </c>
      <c r="L2290" s="40" t="s">
        <v>8173</v>
      </c>
      <c r="M2290" s="48" t="s">
        <v>5488</v>
      </c>
      <c r="N2290" s="40">
        <v>100</v>
      </c>
      <c r="O2290" s="40"/>
    </row>
    <row r="2291" spans="1:15" hidden="1">
      <c r="A2291" s="48" t="s">
        <v>6209</v>
      </c>
      <c r="B2291" s="48" t="s">
        <v>108</v>
      </c>
      <c r="C2291" s="46" t="s">
        <v>65</v>
      </c>
      <c r="D2291" s="48" t="s">
        <v>24</v>
      </c>
      <c r="F2291" s="49" t="s">
        <v>6175</v>
      </c>
      <c r="G2291" s="48" t="s">
        <v>8472</v>
      </c>
      <c r="H2291" s="40" t="s">
        <v>7904</v>
      </c>
      <c r="I2291" s="40" t="s">
        <v>7907</v>
      </c>
      <c r="J2291" s="43">
        <f>K2291-5</f>
        <v>42243</v>
      </c>
      <c r="K2291" s="43">
        <f>J2292</f>
        <v>42248</v>
      </c>
      <c r="L2291" s="40" t="s">
        <v>8173</v>
      </c>
      <c r="M2291" s="48" t="s">
        <v>5488</v>
      </c>
      <c r="N2291" s="40">
        <v>100</v>
      </c>
      <c r="O2291" s="39"/>
    </row>
    <row r="2292" spans="1:15" hidden="1">
      <c r="A2292" s="48" t="s">
        <v>6209</v>
      </c>
      <c r="B2292" s="48" t="s">
        <v>108</v>
      </c>
      <c r="C2292" s="46" t="s">
        <v>65</v>
      </c>
      <c r="D2292" s="48" t="s">
        <v>24</v>
      </c>
      <c r="F2292" s="49" t="s">
        <v>6175</v>
      </c>
      <c r="G2292" s="48" t="s">
        <v>8472</v>
      </c>
      <c r="H2292" s="40" t="s">
        <v>7904</v>
      </c>
      <c r="I2292" s="40" t="s">
        <v>8172</v>
      </c>
      <c r="J2292" s="43">
        <f>K2292-1</f>
        <v>42248</v>
      </c>
      <c r="K2292" s="43">
        <f>J2280</f>
        <v>42249</v>
      </c>
      <c r="L2292" s="40" t="s">
        <v>8173</v>
      </c>
      <c r="M2292" s="48" t="s">
        <v>5488</v>
      </c>
      <c r="N2292" s="40">
        <v>100</v>
      </c>
      <c r="O2292" s="56" t="s">
        <v>17</v>
      </c>
    </row>
    <row r="2293" spans="1:15" hidden="1">
      <c r="A2293" s="49" t="s">
        <v>6209</v>
      </c>
      <c r="B2293" s="49" t="s">
        <v>108</v>
      </c>
      <c r="C2293" s="47" t="s">
        <v>65</v>
      </c>
      <c r="D2293" s="49" t="s">
        <v>24</v>
      </c>
      <c r="E2293" s="49"/>
      <c r="F2293" s="49" t="s">
        <v>6175</v>
      </c>
      <c r="G2293" s="49" t="s">
        <v>8227</v>
      </c>
      <c r="H2293" s="41" t="s">
        <v>1048</v>
      </c>
      <c r="I2293" s="41" t="s">
        <v>7888</v>
      </c>
      <c r="J2293" s="41"/>
      <c r="K2293" s="40"/>
    </row>
    <row r="2294" spans="1:15" hidden="1">
      <c r="A2294" s="49" t="s">
        <v>6209</v>
      </c>
      <c r="B2294" s="49" t="s">
        <v>108</v>
      </c>
      <c r="C2294" s="47" t="s">
        <v>65</v>
      </c>
      <c r="D2294" s="49" t="s">
        <v>24</v>
      </c>
      <c r="E2294" s="49"/>
      <c r="F2294" s="49" t="s">
        <v>6175</v>
      </c>
      <c r="G2294" s="49" t="s">
        <v>8227</v>
      </c>
      <c r="H2294" s="41" t="s">
        <v>1048</v>
      </c>
      <c r="I2294" s="41" t="s">
        <v>8244</v>
      </c>
      <c r="J2294" s="59">
        <v>42181</v>
      </c>
      <c r="K2294" s="40"/>
    </row>
    <row r="2295" spans="1:15" hidden="1">
      <c r="A2295" s="49" t="s">
        <v>6209</v>
      </c>
      <c r="B2295" s="49" t="s">
        <v>108</v>
      </c>
      <c r="C2295" s="47" t="s">
        <v>65</v>
      </c>
      <c r="D2295" s="49" t="s">
        <v>24</v>
      </c>
      <c r="E2295" s="49"/>
      <c r="F2295" s="49" t="s">
        <v>6175</v>
      </c>
      <c r="G2295" s="49" t="s">
        <v>8227</v>
      </c>
      <c r="H2295" s="41" t="s">
        <v>1048</v>
      </c>
      <c r="I2295" s="41" t="s">
        <v>7889</v>
      </c>
      <c r="J2295" s="59">
        <v>42249</v>
      </c>
      <c r="K2295" s="40"/>
    </row>
    <row r="2296" spans="1:15" hidden="1">
      <c r="A2296" s="49" t="s">
        <v>6209</v>
      </c>
      <c r="B2296" s="49" t="s">
        <v>108</v>
      </c>
      <c r="C2296" s="47" t="s">
        <v>65</v>
      </c>
      <c r="D2296" s="49" t="s">
        <v>24</v>
      </c>
      <c r="E2296" s="49"/>
      <c r="F2296" s="49" t="s">
        <v>6175</v>
      </c>
      <c r="G2296" s="49" t="s">
        <v>8227</v>
      </c>
      <c r="H2296" s="41" t="s">
        <v>1048</v>
      </c>
      <c r="I2296" s="41" t="s">
        <v>7890</v>
      </c>
      <c r="J2296" s="42"/>
      <c r="K2296" s="40"/>
    </row>
    <row r="2297" spans="1:15" hidden="1">
      <c r="A2297" s="49" t="s">
        <v>6209</v>
      </c>
      <c r="B2297" s="49" t="s">
        <v>108</v>
      </c>
      <c r="C2297" s="47" t="s">
        <v>65</v>
      </c>
      <c r="D2297" s="49" t="s">
        <v>24</v>
      </c>
      <c r="E2297" s="49"/>
      <c r="F2297" s="49" t="s">
        <v>6175</v>
      </c>
      <c r="G2297" s="49" t="s">
        <v>8227</v>
      </c>
      <c r="H2297" s="41" t="s">
        <v>1048</v>
      </c>
      <c r="I2297" s="41" t="s">
        <v>7891</v>
      </c>
      <c r="J2297" s="42">
        <v>42276</v>
      </c>
      <c r="K2297" s="40"/>
    </row>
    <row r="2298" spans="1:15" hidden="1">
      <c r="A2298" s="49" t="s">
        <v>6209</v>
      </c>
      <c r="B2298" s="49" t="s">
        <v>108</v>
      </c>
      <c r="C2298" s="47" t="s">
        <v>65</v>
      </c>
      <c r="D2298" s="49" t="s">
        <v>24</v>
      </c>
      <c r="E2298" s="49"/>
      <c r="F2298" s="49" t="s">
        <v>6175</v>
      </c>
      <c r="G2298" s="49" t="s">
        <v>8227</v>
      </c>
      <c r="H2298" s="41" t="s">
        <v>1048</v>
      </c>
      <c r="I2298" s="41" t="s">
        <v>7892</v>
      </c>
      <c r="J2298" s="59"/>
      <c r="K2298" s="40"/>
    </row>
    <row r="2299" spans="1:15" hidden="1">
      <c r="A2299" s="49" t="s">
        <v>6209</v>
      </c>
      <c r="B2299" s="49" t="s">
        <v>108</v>
      </c>
      <c r="C2299" s="47" t="s">
        <v>65</v>
      </c>
      <c r="D2299" s="49" t="s">
        <v>24</v>
      </c>
      <c r="E2299" s="49"/>
      <c r="F2299" s="49" t="s">
        <v>6175</v>
      </c>
      <c r="G2299" s="49" t="s">
        <v>8227</v>
      </c>
      <c r="H2299" s="41" t="s">
        <v>1048</v>
      </c>
      <c r="I2299" s="41" t="s">
        <v>7893</v>
      </c>
      <c r="J2299" s="41"/>
      <c r="K2299" s="40"/>
    </row>
    <row r="2300" spans="1:15" hidden="1">
      <c r="A2300" s="49" t="s">
        <v>6209</v>
      </c>
      <c r="B2300" s="49" t="s">
        <v>108</v>
      </c>
      <c r="C2300" s="47" t="s">
        <v>65</v>
      </c>
      <c r="D2300" s="49" t="s">
        <v>24</v>
      </c>
      <c r="E2300" s="49"/>
      <c r="F2300" s="49" t="s">
        <v>6175</v>
      </c>
      <c r="G2300" s="49" t="s">
        <v>8227</v>
      </c>
      <c r="H2300" s="41" t="s">
        <v>1048</v>
      </c>
      <c r="I2300" s="41" t="s">
        <v>7894</v>
      </c>
      <c r="J2300" s="41"/>
      <c r="K2300" s="40"/>
    </row>
    <row r="2301" spans="1:15" hidden="1">
      <c r="A2301" s="48" t="s">
        <v>6209</v>
      </c>
      <c r="B2301" s="48" t="s">
        <v>108</v>
      </c>
      <c r="C2301" s="46" t="s">
        <v>65</v>
      </c>
      <c r="D2301" s="48" t="s">
        <v>24</v>
      </c>
      <c r="F2301" s="49" t="s">
        <v>6175</v>
      </c>
      <c r="G2301" s="48" t="s">
        <v>8227</v>
      </c>
      <c r="H2301" s="40" t="s">
        <v>7895</v>
      </c>
      <c r="I2301" s="40" t="s">
        <v>8245</v>
      </c>
      <c r="J2301" s="43">
        <f>J2294</f>
        <v>42181</v>
      </c>
      <c r="K2301" s="43">
        <f>J2301+10</f>
        <v>42191</v>
      </c>
      <c r="L2301" s="40" t="s">
        <v>8173</v>
      </c>
      <c r="M2301" s="48" t="s">
        <v>5488</v>
      </c>
      <c r="N2301" s="40">
        <v>100</v>
      </c>
      <c r="O2301" s="39" t="s">
        <v>7917</v>
      </c>
    </row>
    <row r="2302" spans="1:15">
      <c r="A2302" s="48" t="s">
        <v>6209</v>
      </c>
      <c r="B2302" s="48" t="s">
        <v>108</v>
      </c>
      <c r="C2302" s="46" t="s">
        <v>65</v>
      </c>
      <c r="D2302" s="48" t="s">
        <v>24</v>
      </c>
      <c r="F2302" s="49" t="s">
        <v>6175</v>
      </c>
      <c r="G2302" s="48" t="s">
        <v>8227</v>
      </c>
      <c r="H2302" s="40" t="s">
        <v>7898</v>
      </c>
      <c r="I2302" s="40" t="s">
        <v>8247</v>
      </c>
      <c r="J2302" s="43">
        <f>K2301</f>
        <v>42191</v>
      </c>
      <c r="K2302" s="43">
        <f>J2302+2</f>
        <v>42193</v>
      </c>
      <c r="L2302" s="40" t="s">
        <v>8173</v>
      </c>
      <c r="M2302" s="48" t="s">
        <v>149</v>
      </c>
      <c r="N2302" s="40">
        <v>100</v>
      </c>
      <c r="O2302" s="39"/>
    </row>
    <row r="2303" spans="1:15" hidden="1">
      <c r="A2303" s="48" t="s">
        <v>6209</v>
      </c>
      <c r="B2303" s="48" t="s">
        <v>108</v>
      </c>
      <c r="C2303" s="46" t="s">
        <v>65</v>
      </c>
      <c r="D2303" s="48" t="s">
        <v>24</v>
      </c>
      <c r="F2303" s="49" t="s">
        <v>6175</v>
      </c>
      <c r="G2303" s="48" t="s">
        <v>8227</v>
      </c>
      <c r="H2303" s="40" t="s">
        <v>7901</v>
      </c>
      <c r="I2303" s="40" t="s">
        <v>7902</v>
      </c>
      <c r="J2303" s="43">
        <f>K2302</f>
        <v>42193</v>
      </c>
      <c r="K2303" s="43">
        <f>J2304</f>
        <v>-15</v>
      </c>
      <c r="L2303" s="40" t="s">
        <v>8173</v>
      </c>
      <c r="M2303" s="48" t="s">
        <v>5488</v>
      </c>
      <c r="N2303" s="40">
        <v>100</v>
      </c>
      <c r="O2303" s="39"/>
    </row>
    <row r="2304" spans="1:15" hidden="1">
      <c r="A2304" s="48" t="s">
        <v>6209</v>
      </c>
      <c r="B2304" s="48" t="s">
        <v>108</v>
      </c>
      <c r="C2304" s="46" t="s">
        <v>65</v>
      </c>
      <c r="D2304" s="48" t="s">
        <v>24</v>
      </c>
      <c r="F2304" s="49" t="s">
        <v>6175</v>
      </c>
      <c r="G2304" s="48" t="s">
        <v>8227</v>
      </c>
      <c r="H2304" s="40" t="s">
        <v>7904</v>
      </c>
      <c r="I2304" s="40" t="s">
        <v>7905</v>
      </c>
      <c r="J2304" s="43">
        <f>K2304-5</f>
        <v>-15</v>
      </c>
      <c r="K2304" s="43">
        <f>J2305</f>
        <v>-10</v>
      </c>
      <c r="L2304" s="40" t="s">
        <v>8173</v>
      </c>
      <c r="M2304" s="48" t="s">
        <v>5488</v>
      </c>
      <c r="N2304" s="40">
        <v>100</v>
      </c>
      <c r="O2304" s="40"/>
    </row>
    <row r="2305" spans="1:15" hidden="1">
      <c r="A2305" s="48" t="s">
        <v>6209</v>
      </c>
      <c r="B2305" s="48" t="s">
        <v>108</v>
      </c>
      <c r="C2305" s="46" t="s">
        <v>65</v>
      </c>
      <c r="D2305" s="48" t="s">
        <v>24</v>
      </c>
      <c r="F2305" s="49" t="s">
        <v>6175</v>
      </c>
      <c r="G2305" s="48" t="s">
        <v>8227</v>
      </c>
      <c r="H2305" s="40" t="s">
        <v>7904</v>
      </c>
      <c r="I2305" s="40" t="s">
        <v>8249</v>
      </c>
      <c r="J2305" s="43">
        <f>K2305-5</f>
        <v>-10</v>
      </c>
      <c r="K2305" s="43">
        <f>J2306</f>
        <v>-5</v>
      </c>
      <c r="L2305" s="40" t="s">
        <v>8173</v>
      </c>
      <c r="M2305" s="48" t="s">
        <v>5488</v>
      </c>
      <c r="N2305" s="40">
        <v>100</v>
      </c>
      <c r="O2305" s="40"/>
    </row>
    <row r="2306" spans="1:15" hidden="1">
      <c r="A2306" s="48" t="s">
        <v>6209</v>
      </c>
      <c r="B2306" s="48" t="s">
        <v>108</v>
      </c>
      <c r="C2306" s="46" t="s">
        <v>65</v>
      </c>
      <c r="D2306" s="48" t="s">
        <v>24</v>
      </c>
      <c r="F2306" s="49" t="s">
        <v>6175</v>
      </c>
      <c r="G2306" s="48" t="s">
        <v>8227</v>
      </c>
      <c r="H2306" s="40" t="s">
        <v>7904</v>
      </c>
      <c r="I2306" s="40" t="s">
        <v>7907</v>
      </c>
      <c r="J2306" s="43">
        <f>K2306-5</f>
        <v>-5</v>
      </c>
      <c r="K2306" s="43">
        <f>J2307</f>
        <v>0</v>
      </c>
      <c r="L2306" s="40" t="s">
        <v>8173</v>
      </c>
      <c r="M2306" s="48" t="s">
        <v>5488</v>
      </c>
      <c r="N2306" s="40">
        <v>100</v>
      </c>
      <c r="O2306" s="39"/>
    </row>
    <row r="2307" spans="1:15" hidden="1">
      <c r="A2307" s="49" t="s">
        <v>8356</v>
      </c>
      <c r="B2307" s="47" t="s">
        <v>65</v>
      </c>
      <c r="C2307" s="47" t="s">
        <v>65</v>
      </c>
      <c r="D2307" s="48" t="s">
        <v>25</v>
      </c>
      <c r="F2307" s="49" t="s">
        <v>6175</v>
      </c>
      <c r="G2307" s="49" t="s">
        <v>8473</v>
      </c>
      <c r="H2307" s="41" t="s">
        <v>1048</v>
      </c>
      <c r="I2307" s="41" t="s">
        <v>7888</v>
      </c>
      <c r="J2307" s="41"/>
      <c r="K2307" s="40"/>
    </row>
    <row r="2308" spans="1:15" hidden="1">
      <c r="A2308" s="49" t="s">
        <v>8356</v>
      </c>
      <c r="B2308" s="47" t="s">
        <v>65</v>
      </c>
      <c r="C2308" s="47" t="s">
        <v>65</v>
      </c>
      <c r="D2308" s="48" t="s">
        <v>25</v>
      </c>
      <c r="F2308" s="49" t="s">
        <v>6175</v>
      </c>
      <c r="G2308" s="49" t="s">
        <v>8473</v>
      </c>
      <c r="H2308" s="41" t="s">
        <v>1048</v>
      </c>
      <c r="I2308" s="41" t="s">
        <v>8244</v>
      </c>
      <c r="J2308" s="59">
        <v>42196</v>
      </c>
      <c r="K2308" s="40"/>
    </row>
    <row r="2309" spans="1:15" hidden="1">
      <c r="A2309" s="49" t="s">
        <v>8356</v>
      </c>
      <c r="B2309" s="47" t="s">
        <v>65</v>
      </c>
      <c r="C2309" s="47" t="s">
        <v>65</v>
      </c>
      <c r="D2309" s="48" t="s">
        <v>25</v>
      </c>
      <c r="F2309" s="49" t="s">
        <v>6175</v>
      </c>
      <c r="G2309" s="49" t="s">
        <v>8473</v>
      </c>
      <c r="H2309" s="41" t="s">
        <v>1048</v>
      </c>
      <c r="I2309" s="41" t="s">
        <v>7889</v>
      </c>
      <c r="J2309" s="59">
        <v>42258</v>
      </c>
      <c r="K2309" s="40"/>
    </row>
    <row r="2310" spans="1:15" hidden="1">
      <c r="A2310" s="49" t="s">
        <v>8356</v>
      </c>
      <c r="B2310" s="47" t="s">
        <v>65</v>
      </c>
      <c r="C2310" s="47" t="s">
        <v>65</v>
      </c>
      <c r="D2310" s="48" t="s">
        <v>25</v>
      </c>
      <c r="F2310" s="49" t="s">
        <v>6175</v>
      </c>
      <c r="G2310" s="49" t="s">
        <v>8473</v>
      </c>
      <c r="H2310" s="41" t="s">
        <v>1048</v>
      </c>
      <c r="I2310" s="41" t="s">
        <v>7890</v>
      </c>
      <c r="J2310" s="42"/>
      <c r="K2310" s="40"/>
    </row>
    <row r="2311" spans="1:15" hidden="1">
      <c r="A2311" s="49" t="s">
        <v>8356</v>
      </c>
      <c r="B2311" s="47" t="s">
        <v>65</v>
      </c>
      <c r="C2311" s="47" t="s">
        <v>65</v>
      </c>
      <c r="D2311" s="48" t="s">
        <v>25</v>
      </c>
      <c r="F2311" s="49" t="s">
        <v>6175</v>
      </c>
      <c r="G2311" s="49" t="s">
        <v>8473</v>
      </c>
      <c r="H2311" s="41" t="s">
        <v>1048</v>
      </c>
      <c r="I2311" s="41" t="s">
        <v>7891</v>
      </c>
      <c r="J2311" s="42">
        <v>42328</v>
      </c>
      <c r="K2311" s="40"/>
    </row>
    <row r="2312" spans="1:15" hidden="1">
      <c r="A2312" s="49" t="s">
        <v>8356</v>
      </c>
      <c r="B2312" s="47" t="s">
        <v>65</v>
      </c>
      <c r="C2312" s="47" t="s">
        <v>65</v>
      </c>
      <c r="D2312" s="48" t="s">
        <v>25</v>
      </c>
      <c r="F2312" s="49" t="s">
        <v>6175</v>
      </c>
      <c r="G2312" s="49" t="s">
        <v>8473</v>
      </c>
      <c r="H2312" s="41" t="s">
        <v>1048</v>
      </c>
      <c r="I2312" s="41" t="s">
        <v>7892</v>
      </c>
      <c r="J2312" s="41"/>
      <c r="K2312" s="40"/>
    </row>
    <row r="2313" spans="1:15" hidden="1">
      <c r="A2313" s="49" t="s">
        <v>8356</v>
      </c>
      <c r="B2313" s="47" t="s">
        <v>65</v>
      </c>
      <c r="C2313" s="47" t="s">
        <v>65</v>
      </c>
      <c r="D2313" s="48" t="s">
        <v>25</v>
      </c>
      <c r="F2313" s="49" t="s">
        <v>6175</v>
      </c>
      <c r="G2313" s="49" t="s">
        <v>8473</v>
      </c>
      <c r="H2313" s="41" t="s">
        <v>1048</v>
      </c>
      <c r="I2313" s="41" t="s">
        <v>7893</v>
      </c>
      <c r="J2313" s="41"/>
      <c r="K2313" s="40"/>
    </row>
    <row r="2314" spans="1:15" hidden="1">
      <c r="A2314" s="49" t="s">
        <v>8356</v>
      </c>
      <c r="B2314" s="47" t="s">
        <v>65</v>
      </c>
      <c r="C2314" s="47" t="s">
        <v>65</v>
      </c>
      <c r="D2314" s="48" t="s">
        <v>25</v>
      </c>
      <c r="F2314" s="49" t="s">
        <v>6175</v>
      </c>
      <c r="G2314" s="49" t="s">
        <v>8473</v>
      </c>
      <c r="H2314" s="41" t="s">
        <v>1048</v>
      </c>
      <c r="I2314" s="41" t="s">
        <v>7894</v>
      </c>
      <c r="J2314" s="41"/>
      <c r="K2314" s="40"/>
    </row>
    <row r="2315" spans="1:15" hidden="1">
      <c r="A2315" s="48" t="s">
        <v>8356</v>
      </c>
      <c r="B2315" s="46" t="s">
        <v>65</v>
      </c>
      <c r="C2315" s="46" t="s">
        <v>65</v>
      </c>
      <c r="D2315" s="48" t="s">
        <v>25</v>
      </c>
      <c r="F2315" s="49" t="s">
        <v>6175</v>
      </c>
      <c r="G2315" s="48" t="s">
        <v>8473</v>
      </c>
      <c r="H2315" s="40" t="s">
        <v>7895</v>
      </c>
      <c r="I2315" s="40" t="s">
        <v>8245</v>
      </c>
      <c r="J2315" s="43">
        <f>J2308</f>
        <v>42196</v>
      </c>
      <c r="K2315" s="43">
        <f>J2315+10</f>
        <v>42206</v>
      </c>
      <c r="L2315" s="40" t="s">
        <v>11</v>
      </c>
      <c r="M2315" s="48" t="s">
        <v>128</v>
      </c>
      <c r="N2315" s="40">
        <v>100</v>
      </c>
      <c r="O2315" s="39" t="s">
        <v>7917</v>
      </c>
    </row>
    <row r="2316" spans="1:15">
      <c r="A2316" s="48" t="s">
        <v>8356</v>
      </c>
      <c r="B2316" s="46" t="s">
        <v>65</v>
      </c>
      <c r="C2316" s="46" t="s">
        <v>65</v>
      </c>
      <c r="D2316" s="48" t="s">
        <v>25</v>
      </c>
      <c r="F2316" s="49" t="s">
        <v>6175</v>
      </c>
      <c r="G2316" s="48" t="s">
        <v>8473</v>
      </c>
      <c r="H2316" s="40" t="s">
        <v>7898</v>
      </c>
      <c r="I2316" s="40" t="s">
        <v>8247</v>
      </c>
      <c r="J2316" s="43">
        <f>K2315</f>
        <v>42206</v>
      </c>
      <c r="K2316" s="43">
        <f>J2316+2</f>
        <v>42208</v>
      </c>
      <c r="L2316" s="40" t="s">
        <v>11</v>
      </c>
      <c r="M2316" s="48" t="s">
        <v>128</v>
      </c>
      <c r="N2316" s="40">
        <v>100</v>
      </c>
      <c r="O2316" s="39"/>
    </row>
    <row r="2317" spans="1:15" hidden="1">
      <c r="A2317" s="48" t="s">
        <v>8356</v>
      </c>
      <c r="B2317" s="46" t="s">
        <v>65</v>
      </c>
      <c r="C2317" s="46" t="s">
        <v>65</v>
      </c>
      <c r="D2317" s="48" t="s">
        <v>25</v>
      </c>
      <c r="F2317" s="49" t="s">
        <v>6175</v>
      </c>
      <c r="G2317" s="48" t="s">
        <v>8473</v>
      </c>
      <c r="H2317" s="40" t="s">
        <v>7901</v>
      </c>
      <c r="I2317" s="40" t="s">
        <v>7902</v>
      </c>
      <c r="J2317" s="43">
        <f>K2316</f>
        <v>42208</v>
      </c>
      <c r="K2317" s="43">
        <f>J2318</f>
        <v>42242</v>
      </c>
      <c r="L2317" s="40" t="s">
        <v>11</v>
      </c>
      <c r="M2317" s="48" t="s">
        <v>128</v>
      </c>
      <c r="N2317" s="40">
        <v>100</v>
      </c>
      <c r="O2317" s="39"/>
    </row>
    <row r="2318" spans="1:15" hidden="1">
      <c r="A2318" s="48" t="s">
        <v>8356</v>
      </c>
      <c r="B2318" s="46" t="s">
        <v>65</v>
      </c>
      <c r="C2318" s="46" t="s">
        <v>65</v>
      </c>
      <c r="D2318" s="48" t="s">
        <v>25</v>
      </c>
      <c r="F2318" s="49" t="s">
        <v>6175</v>
      </c>
      <c r="G2318" s="48" t="s">
        <v>8473</v>
      </c>
      <c r="H2318" s="40" t="s">
        <v>7904</v>
      </c>
      <c r="I2318" s="40" t="s">
        <v>7905</v>
      </c>
      <c r="J2318" s="43">
        <f>K2318-5</f>
        <v>42242</v>
      </c>
      <c r="K2318" s="43">
        <f>J2319</f>
        <v>42247</v>
      </c>
      <c r="L2318" s="40" t="s">
        <v>11</v>
      </c>
      <c r="M2318" s="48" t="s">
        <v>128</v>
      </c>
      <c r="N2318" s="40">
        <v>100</v>
      </c>
      <c r="O2318" s="39"/>
    </row>
    <row r="2319" spans="1:15" hidden="1">
      <c r="A2319" s="48" t="s">
        <v>8356</v>
      </c>
      <c r="B2319" s="46" t="s">
        <v>65</v>
      </c>
      <c r="C2319" s="46" t="s">
        <v>65</v>
      </c>
      <c r="D2319" s="48" t="s">
        <v>25</v>
      </c>
      <c r="F2319" s="49" t="s">
        <v>6175</v>
      </c>
      <c r="G2319" s="48" t="s">
        <v>8473</v>
      </c>
      <c r="H2319" s="40" t="s">
        <v>7904</v>
      </c>
      <c r="I2319" s="40" t="s">
        <v>8249</v>
      </c>
      <c r="J2319" s="43">
        <f>K2319-5</f>
        <v>42247</v>
      </c>
      <c r="K2319" s="43">
        <f>J2320</f>
        <v>42252</v>
      </c>
      <c r="L2319" s="40" t="s">
        <v>11</v>
      </c>
      <c r="M2319" s="48" t="s">
        <v>128</v>
      </c>
      <c r="N2319" s="40">
        <v>100</v>
      </c>
      <c r="O2319" s="39"/>
    </row>
    <row r="2320" spans="1:15" hidden="1">
      <c r="A2320" s="48" t="s">
        <v>8356</v>
      </c>
      <c r="B2320" s="46" t="s">
        <v>65</v>
      </c>
      <c r="C2320" s="46" t="s">
        <v>65</v>
      </c>
      <c r="D2320" s="48" t="s">
        <v>25</v>
      </c>
      <c r="F2320" s="49" t="s">
        <v>6175</v>
      </c>
      <c r="G2320" s="48" t="s">
        <v>8473</v>
      </c>
      <c r="H2320" s="40" t="s">
        <v>7904</v>
      </c>
      <c r="I2320" s="40" t="s">
        <v>7907</v>
      </c>
      <c r="J2320" s="43">
        <f>K2320-5</f>
        <v>42252</v>
      </c>
      <c r="K2320" s="43">
        <f>J2321</f>
        <v>42257</v>
      </c>
      <c r="L2320" s="40" t="s">
        <v>11</v>
      </c>
      <c r="M2320" s="48" t="s">
        <v>128</v>
      </c>
      <c r="N2320" s="40">
        <v>100</v>
      </c>
      <c r="O2320" s="39"/>
    </row>
    <row r="2321" spans="1:15" hidden="1">
      <c r="A2321" s="48" t="s">
        <v>8356</v>
      </c>
      <c r="B2321" s="46" t="s">
        <v>65</v>
      </c>
      <c r="C2321" s="46" t="s">
        <v>65</v>
      </c>
      <c r="D2321" s="48" t="s">
        <v>25</v>
      </c>
      <c r="F2321" s="49" t="s">
        <v>6175</v>
      </c>
      <c r="G2321" s="48" t="s">
        <v>8473</v>
      </c>
      <c r="H2321" s="40" t="s">
        <v>7904</v>
      </c>
      <c r="I2321" s="40" t="s">
        <v>8172</v>
      </c>
      <c r="J2321" s="43">
        <f>K2321-1</f>
        <v>42257</v>
      </c>
      <c r="K2321" s="43">
        <f>J2309</f>
        <v>42258</v>
      </c>
      <c r="L2321" s="40" t="s">
        <v>11</v>
      </c>
      <c r="M2321" s="48" t="s">
        <v>128</v>
      </c>
      <c r="N2321" s="40">
        <v>100</v>
      </c>
      <c r="O2321" s="56" t="s">
        <v>17</v>
      </c>
    </row>
    <row r="2322" spans="1:15" hidden="1">
      <c r="A2322" s="41" t="s">
        <v>8358</v>
      </c>
      <c r="B2322" s="49" t="s">
        <v>108</v>
      </c>
      <c r="C2322" s="49" t="s">
        <v>65</v>
      </c>
      <c r="D2322" s="40" t="s">
        <v>24</v>
      </c>
      <c r="E2322" s="40"/>
      <c r="F2322" s="49" t="s">
        <v>6175</v>
      </c>
      <c r="G2322" s="41" t="s">
        <v>8474</v>
      </c>
      <c r="H2322" s="41" t="s">
        <v>1048</v>
      </c>
      <c r="I2322" s="41" t="s">
        <v>7888</v>
      </c>
      <c r="J2322" s="41"/>
      <c r="K2322" s="40"/>
      <c r="L2322" s="40"/>
      <c r="M2322" s="40"/>
    </row>
    <row r="2323" spans="1:15" hidden="1">
      <c r="A2323" s="41" t="s">
        <v>8358</v>
      </c>
      <c r="B2323" s="49" t="s">
        <v>108</v>
      </c>
      <c r="C2323" s="49" t="s">
        <v>65</v>
      </c>
      <c r="D2323" s="40" t="s">
        <v>24</v>
      </c>
      <c r="E2323" s="40"/>
      <c r="F2323" s="49" t="s">
        <v>6175</v>
      </c>
      <c r="G2323" s="41" t="s">
        <v>8474</v>
      </c>
      <c r="H2323" s="41" t="s">
        <v>1048</v>
      </c>
      <c r="I2323" s="41" t="s">
        <v>8244</v>
      </c>
      <c r="J2323" s="59">
        <v>42156</v>
      </c>
      <c r="K2323" s="40"/>
      <c r="L2323" s="40"/>
      <c r="M2323" s="40"/>
    </row>
    <row r="2324" spans="1:15" hidden="1">
      <c r="A2324" s="41" t="s">
        <v>8358</v>
      </c>
      <c r="B2324" s="49" t="s">
        <v>108</v>
      </c>
      <c r="C2324" s="49" t="s">
        <v>65</v>
      </c>
      <c r="D2324" s="40" t="s">
        <v>24</v>
      </c>
      <c r="E2324" s="40"/>
      <c r="F2324" s="49" t="s">
        <v>6175</v>
      </c>
      <c r="G2324" s="41" t="s">
        <v>8474</v>
      </c>
      <c r="H2324" s="41" t="s">
        <v>1048</v>
      </c>
      <c r="I2324" s="41" t="s">
        <v>7889</v>
      </c>
      <c r="J2324" s="59">
        <v>42237</v>
      </c>
      <c r="K2324" s="40"/>
      <c r="L2324" s="40"/>
      <c r="M2324" s="40"/>
    </row>
    <row r="2325" spans="1:15" hidden="1">
      <c r="A2325" s="41" t="s">
        <v>8358</v>
      </c>
      <c r="B2325" s="49" t="s">
        <v>108</v>
      </c>
      <c r="C2325" s="49" t="s">
        <v>65</v>
      </c>
      <c r="D2325" s="40" t="s">
        <v>24</v>
      </c>
      <c r="E2325" s="40"/>
      <c r="F2325" s="49" t="s">
        <v>6175</v>
      </c>
      <c r="G2325" s="41" t="s">
        <v>8474</v>
      </c>
      <c r="H2325" s="41" t="s">
        <v>1048</v>
      </c>
      <c r="I2325" s="41" t="s">
        <v>7890</v>
      </c>
      <c r="J2325" s="42"/>
      <c r="K2325" s="40"/>
      <c r="L2325" s="40"/>
      <c r="M2325" s="40"/>
    </row>
    <row r="2326" spans="1:15" hidden="1">
      <c r="A2326" s="41" t="s">
        <v>8358</v>
      </c>
      <c r="B2326" s="49" t="s">
        <v>108</v>
      </c>
      <c r="C2326" s="49" t="s">
        <v>65</v>
      </c>
      <c r="D2326" s="40" t="s">
        <v>24</v>
      </c>
      <c r="E2326" s="40"/>
      <c r="F2326" s="49" t="s">
        <v>6175</v>
      </c>
      <c r="G2326" s="41" t="s">
        <v>8474</v>
      </c>
      <c r="H2326" s="41" t="s">
        <v>1048</v>
      </c>
      <c r="I2326" s="41" t="s">
        <v>7891</v>
      </c>
      <c r="J2326" s="42">
        <v>42332</v>
      </c>
      <c r="K2326" s="40"/>
      <c r="L2326" s="40"/>
      <c r="M2326" s="40"/>
    </row>
    <row r="2327" spans="1:15" hidden="1">
      <c r="A2327" s="41" t="s">
        <v>8358</v>
      </c>
      <c r="B2327" s="49" t="s">
        <v>108</v>
      </c>
      <c r="C2327" s="49" t="s">
        <v>65</v>
      </c>
      <c r="D2327" s="40" t="s">
        <v>24</v>
      </c>
      <c r="E2327" s="40"/>
      <c r="F2327" s="49" t="s">
        <v>6175</v>
      </c>
      <c r="G2327" s="41" t="s">
        <v>8474</v>
      </c>
      <c r="H2327" s="41" t="s">
        <v>1048</v>
      </c>
      <c r="I2327" s="41" t="s">
        <v>7892</v>
      </c>
      <c r="J2327" s="59"/>
      <c r="K2327" s="40"/>
      <c r="L2327" s="40"/>
      <c r="M2327" s="40"/>
    </row>
    <row r="2328" spans="1:15" hidden="1">
      <c r="A2328" s="41" t="s">
        <v>8358</v>
      </c>
      <c r="B2328" s="49" t="s">
        <v>108</v>
      </c>
      <c r="C2328" s="49" t="s">
        <v>65</v>
      </c>
      <c r="D2328" s="40" t="s">
        <v>24</v>
      </c>
      <c r="E2328" s="40"/>
      <c r="F2328" s="49" t="s">
        <v>6175</v>
      </c>
      <c r="G2328" s="41" t="s">
        <v>8474</v>
      </c>
      <c r="H2328" s="41" t="s">
        <v>1048</v>
      </c>
      <c r="I2328" s="41" t="s">
        <v>7893</v>
      </c>
      <c r="J2328" s="42"/>
      <c r="K2328" s="40"/>
      <c r="L2328" s="40"/>
      <c r="M2328" s="40"/>
    </row>
    <row r="2329" spans="1:15" hidden="1">
      <c r="A2329" s="41" t="s">
        <v>8358</v>
      </c>
      <c r="B2329" s="49" t="s">
        <v>108</v>
      </c>
      <c r="C2329" s="49" t="s">
        <v>65</v>
      </c>
      <c r="D2329" s="40" t="s">
        <v>24</v>
      </c>
      <c r="E2329" s="40"/>
      <c r="F2329" s="49" t="s">
        <v>6175</v>
      </c>
      <c r="G2329" s="41" t="s">
        <v>8474</v>
      </c>
      <c r="H2329" s="41" t="s">
        <v>1048</v>
      </c>
      <c r="I2329" s="41" t="s">
        <v>7894</v>
      </c>
      <c r="J2329" s="41"/>
      <c r="K2329" s="40"/>
      <c r="L2329" s="40"/>
      <c r="M2329" s="40"/>
    </row>
    <row r="2330" spans="1:15" hidden="1">
      <c r="A2330" s="40" t="s">
        <v>8358</v>
      </c>
      <c r="B2330" s="49" t="s">
        <v>108</v>
      </c>
      <c r="C2330" s="49" t="s">
        <v>65</v>
      </c>
      <c r="D2330" s="40" t="s">
        <v>24</v>
      </c>
      <c r="E2330" s="40"/>
      <c r="F2330" s="49" t="s">
        <v>6175</v>
      </c>
      <c r="G2330" s="40" t="s">
        <v>8474</v>
      </c>
      <c r="H2330" s="40" t="s">
        <v>7895</v>
      </c>
      <c r="I2330" s="40" t="s">
        <v>8245</v>
      </c>
      <c r="J2330" s="43">
        <f>J2323</f>
        <v>42156</v>
      </c>
      <c r="K2330" s="43">
        <f>J2330+10</f>
        <v>42166</v>
      </c>
      <c r="L2330" s="40" t="s">
        <v>11</v>
      </c>
      <c r="M2330" s="48" t="s">
        <v>128</v>
      </c>
      <c r="N2330" s="40">
        <v>100</v>
      </c>
      <c r="O2330" s="39" t="s">
        <v>7917</v>
      </c>
    </row>
    <row r="2331" spans="1:15">
      <c r="A2331" s="40" t="s">
        <v>8358</v>
      </c>
      <c r="B2331" s="49" t="s">
        <v>108</v>
      </c>
      <c r="C2331" s="49" t="s">
        <v>65</v>
      </c>
      <c r="D2331" s="40" t="s">
        <v>24</v>
      </c>
      <c r="E2331" s="40"/>
      <c r="F2331" s="49" t="s">
        <v>6175</v>
      </c>
      <c r="G2331" s="40" t="s">
        <v>8474</v>
      </c>
      <c r="H2331" s="40" t="s">
        <v>7898</v>
      </c>
      <c r="I2331" s="40" t="s">
        <v>8247</v>
      </c>
      <c r="J2331" s="43">
        <f>K2330</f>
        <v>42166</v>
      </c>
      <c r="K2331" s="43">
        <f>J2331+2</f>
        <v>42168</v>
      </c>
      <c r="L2331" s="40" t="s">
        <v>11</v>
      </c>
      <c r="M2331" s="48" t="s">
        <v>128</v>
      </c>
      <c r="N2331" s="40">
        <v>100</v>
      </c>
      <c r="O2331" s="39"/>
    </row>
    <row r="2332" spans="1:15" hidden="1">
      <c r="A2332" s="40" t="s">
        <v>8358</v>
      </c>
      <c r="B2332" s="49" t="s">
        <v>108</v>
      </c>
      <c r="C2332" s="49" t="s">
        <v>65</v>
      </c>
      <c r="D2332" s="40" t="s">
        <v>24</v>
      </c>
      <c r="E2332" s="40"/>
      <c r="F2332" s="49" t="s">
        <v>6175</v>
      </c>
      <c r="G2332" s="40" t="s">
        <v>8474</v>
      </c>
      <c r="H2332" s="40" t="s">
        <v>7901</v>
      </c>
      <c r="I2332" s="40" t="s">
        <v>7902</v>
      </c>
      <c r="J2332" s="43">
        <f>K2331</f>
        <v>42168</v>
      </c>
      <c r="K2332" s="43">
        <f>J2333</f>
        <v>42221</v>
      </c>
      <c r="L2332" s="40" t="s">
        <v>11</v>
      </c>
      <c r="M2332" s="48" t="s">
        <v>128</v>
      </c>
      <c r="N2332" s="40">
        <v>100</v>
      </c>
      <c r="O2332" s="39"/>
    </row>
    <row r="2333" spans="1:15" hidden="1">
      <c r="A2333" s="40" t="s">
        <v>8358</v>
      </c>
      <c r="B2333" s="49" t="s">
        <v>108</v>
      </c>
      <c r="C2333" s="49" t="s">
        <v>65</v>
      </c>
      <c r="D2333" s="40" t="s">
        <v>24</v>
      </c>
      <c r="E2333" s="40"/>
      <c r="F2333" s="49" t="s">
        <v>6175</v>
      </c>
      <c r="G2333" s="40" t="s">
        <v>8474</v>
      </c>
      <c r="H2333" s="40" t="s">
        <v>7904</v>
      </c>
      <c r="I2333" s="40" t="s">
        <v>7905</v>
      </c>
      <c r="J2333" s="43">
        <f>K2333-5</f>
        <v>42221</v>
      </c>
      <c r="K2333" s="43">
        <f>J2334</f>
        <v>42226</v>
      </c>
      <c r="L2333" s="40" t="s">
        <v>11</v>
      </c>
      <c r="M2333" s="48" t="s">
        <v>128</v>
      </c>
      <c r="N2333" s="40">
        <v>100</v>
      </c>
      <c r="O2333" s="39"/>
    </row>
    <row r="2334" spans="1:15" hidden="1">
      <c r="A2334" s="40" t="s">
        <v>8358</v>
      </c>
      <c r="B2334" s="49" t="s">
        <v>108</v>
      </c>
      <c r="C2334" s="49" t="s">
        <v>65</v>
      </c>
      <c r="D2334" s="40" t="s">
        <v>24</v>
      </c>
      <c r="E2334" s="40"/>
      <c r="F2334" s="49" t="s">
        <v>6175</v>
      </c>
      <c r="G2334" s="40" t="s">
        <v>8474</v>
      </c>
      <c r="H2334" s="40" t="s">
        <v>7904</v>
      </c>
      <c r="I2334" s="40" t="s">
        <v>8249</v>
      </c>
      <c r="J2334" s="43">
        <f>K2334-5</f>
        <v>42226</v>
      </c>
      <c r="K2334" s="43">
        <f>J2335</f>
        <v>42231</v>
      </c>
      <c r="L2334" s="40" t="s">
        <v>11</v>
      </c>
      <c r="M2334" s="48" t="s">
        <v>128</v>
      </c>
      <c r="N2334" s="40">
        <v>100</v>
      </c>
      <c r="O2334" s="39"/>
    </row>
    <row r="2335" spans="1:15" hidden="1">
      <c r="A2335" s="40" t="s">
        <v>8358</v>
      </c>
      <c r="B2335" s="49" t="s">
        <v>108</v>
      </c>
      <c r="C2335" s="49" t="s">
        <v>65</v>
      </c>
      <c r="D2335" s="40" t="s">
        <v>24</v>
      </c>
      <c r="E2335" s="40"/>
      <c r="F2335" s="49" t="s">
        <v>6175</v>
      </c>
      <c r="G2335" s="40" t="s">
        <v>8474</v>
      </c>
      <c r="H2335" s="40" t="s">
        <v>7904</v>
      </c>
      <c r="I2335" s="40" t="s">
        <v>7907</v>
      </c>
      <c r="J2335" s="43">
        <f>K2335-5</f>
        <v>42231</v>
      </c>
      <c r="K2335" s="43">
        <f>J2336</f>
        <v>42236</v>
      </c>
      <c r="L2335" s="40" t="s">
        <v>11</v>
      </c>
      <c r="M2335" s="48" t="s">
        <v>128</v>
      </c>
      <c r="N2335" s="40">
        <v>100</v>
      </c>
      <c r="O2335" s="39"/>
    </row>
    <row r="2336" spans="1:15" hidden="1">
      <c r="A2336" s="40" t="s">
        <v>8358</v>
      </c>
      <c r="B2336" s="49" t="s">
        <v>108</v>
      </c>
      <c r="C2336" s="49" t="s">
        <v>65</v>
      </c>
      <c r="D2336" s="40" t="s">
        <v>24</v>
      </c>
      <c r="E2336" s="40"/>
      <c r="F2336" s="49" t="s">
        <v>6175</v>
      </c>
      <c r="G2336" s="40" t="s">
        <v>8474</v>
      </c>
      <c r="H2336" s="40" t="s">
        <v>7904</v>
      </c>
      <c r="I2336" s="40" t="s">
        <v>8172</v>
      </c>
      <c r="J2336" s="43">
        <f>K2336-1</f>
        <v>42236</v>
      </c>
      <c r="K2336" s="43">
        <f>J2324</f>
        <v>42237</v>
      </c>
      <c r="L2336" s="40" t="s">
        <v>11</v>
      </c>
      <c r="M2336" s="48" t="s">
        <v>128</v>
      </c>
      <c r="N2336" s="40">
        <v>100</v>
      </c>
      <c r="O2336" s="56" t="s">
        <v>17</v>
      </c>
    </row>
    <row r="2337" spans="1:15" hidden="1">
      <c r="A2337" s="49" t="s">
        <v>8228</v>
      </c>
      <c r="B2337" s="41" t="s">
        <v>108</v>
      </c>
      <c r="C2337" s="49" t="s">
        <v>65</v>
      </c>
      <c r="D2337" s="49" t="s">
        <v>24</v>
      </c>
      <c r="F2337" s="41" t="s">
        <v>55</v>
      </c>
      <c r="G2337" s="49" t="s">
        <v>8229</v>
      </c>
      <c r="H2337" s="41" t="s">
        <v>1048</v>
      </c>
      <c r="I2337" s="41" t="s">
        <v>7888</v>
      </c>
      <c r="J2337" s="41"/>
      <c r="K2337" s="41"/>
      <c r="L2337" s="49"/>
      <c r="M2337" s="49"/>
      <c r="N2337" s="49"/>
      <c r="O2337" s="64"/>
    </row>
    <row r="2338" spans="1:15" hidden="1">
      <c r="A2338" s="49" t="s">
        <v>8228</v>
      </c>
      <c r="B2338" s="41" t="s">
        <v>108</v>
      </c>
      <c r="C2338" s="49" t="s">
        <v>65</v>
      </c>
      <c r="D2338" s="49" t="s">
        <v>24</v>
      </c>
      <c r="F2338" s="41" t="s">
        <v>55</v>
      </c>
      <c r="G2338" s="49" t="s">
        <v>8229</v>
      </c>
      <c r="H2338" s="41" t="s">
        <v>1048</v>
      </c>
      <c r="I2338" s="41" t="s">
        <v>8244</v>
      </c>
      <c r="J2338" s="42">
        <v>42217</v>
      </c>
      <c r="K2338" s="41"/>
      <c r="L2338" s="49"/>
      <c r="M2338" s="49"/>
      <c r="N2338" s="49"/>
      <c r="O2338" s="64"/>
    </row>
    <row r="2339" spans="1:15" hidden="1">
      <c r="A2339" s="49" t="s">
        <v>8228</v>
      </c>
      <c r="B2339" s="41" t="s">
        <v>108</v>
      </c>
      <c r="C2339" s="49" t="s">
        <v>65</v>
      </c>
      <c r="D2339" s="49" t="s">
        <v>24</v>
      </c>
      <c r="F2339" s="41" t="s">
        <v>55</v>
      </c>
      <c r="G2339" s="49" t="s">
        <v>8229</v>
      </c>
      <c r="H2339" s="41" t="s">
        <v>1048</v>
      </c>
      <c r="I2339" s="41" t="s">
        <v>7889</v>
      </c>
      <c r="J2339" s="42">
        <v>42353</v>
      </c>
      <c r="K2339" s="41"/>
      <c r="L2339" s="49"/>
      <c r="M2339" s="49"/>
      <c r="N2339" s="49"/>
      <c r="O2339" s="64"/>
    </row>
    <row r="2340" spans="1:15" hidden="1">
      <c r="A2340" s="49" t="s">
        <v>8228</v>
      </c>
      <c r="B2340" s="41" t="s">
        <v>108</v>
      </c>
      <c r="C2340" s="49" t="s">
        <v>65</v>
      </c>
      <c r="D2340" s="49" t="s">
        <v>24</v>
      </c>
      <c r="E2340" s="44"/>
      <c r="F2340" s="41" t="s">
        <v>55</v>
      </c>
      <c r="G2340" s="49" t="s">
        <v>8229</v>
      </c>
      <c r="H2340" s="41" t="s">
        <v>1048</v>
      </c>
      <c r="I2340" s="41" t="s">
        <v>7890</v>
      </c>
      <c r="J2340" s="41"/>
      <c r="K2340" s="41"/>
      <c r="L2340" s="49"/>
      <c r="M2340" s="49"/>
      <c r="N2340" s="49"/>
      <c r="O2340" s="64"/>
    </row>
    <row r="2341" spans="1:15" hidden="1">
      <c r="A2341" s="49" t="s">
        <v>8228</v>
      </c>
      <c r="B2341" s="41" t="s">
        <v>108</v>
      </c>
      <c r="C2341" s="49" t="s">
        <v>65</v>
      </c>
      <c r="D2341" s="49" t="s">
        <v>24</v>
      </c>
      <c r="E2341" s="44"/>
      <c r="F2341" s="41" t="s">
        <v>55</v>
      </c>
      <c r="G2341" s="49" t="s">
        <v>8229</v>
      </c>
      <c r="H2341" s="41" t="s">
        <v>1048</v>
      </c>
      <c r="I2341" s="41" t="s">
        <v>7891</v>
      </c>
      <c r="J2341" s="42"/>
      <c r="K2341" s="41"/>
      <c r="L2341" s="49"/>
      <c r="M2341" s="49"/>
      <c r="N2341" s="49"/>
      <c r="O2341" s="64"/>
    </row>
    <row r="2342" spans="1:15" hidden="1">
      <c r="A2342" s="49" t="s">
        <v>8228</v>
      </c>
      <c r="B2342" s="41" t="s">
        <v>108</v>
      </c>
      <c r="C2342" s="49" t="s">
        <v>65</v>
      </c>
      <c r="D2342" s="49" t="s">
        <v>24</v>
      </c>
      <c r="E2342" s="44"/>
      <c r="F2342" s="41" t="s">
        <v>55</v>
      </c>
      <c r="G2342" s="49" t="s">
        <v>8229</v>
      </c>
      <c r="H2342" s="41" t="s">
        <v>1048</v>
      </c>
      <c r="I2342" s="41" t="s">
        <v>7892</v>
      </c>
      <c r="J2342" s="41"/>
      <c r="K2342" s="41"/>
      <c r="L2342" s="49"/>
      <c r="M2342" s="49"/>
      <c r="N2342" s="49"/>
      <c r="O2342" s="64"/>
    </row>
    <row r="2343" spans="1:15" hidden="1">
      <c r="A2343" s="49" t="s">
        <v>8228</v>
      </c>
      <c r="B2343" s="41" t="s">
        <v>108</v>
      </c>
      <c r="C2343" s="49" t="s">
        <v>65</v>
      </c>
      <c r="D2343" s="49" t="s">
        <v>24</v>
      </c>
      <c r="E2343" s="44"/>
      <c r="F2343" s="41" t="s">
        <v>55</v>
      </c>
      <c r="G2343" s="49" t="s">
        <v>8229</v>
      </c>
      <c r="H2343" s="41" t="s">
        <v>1048</v>
      </c>
      <c r="I2343" s="41" t="s">
        <v>7893</v>
      </c>
      <c r="J2343" s="41"/>
      <c r="K2343" s="41"/>
      <c r="L2343" s="49"/>
      <c r="M2343" s="49"/>
      <c r="N2343" s="49"/>
      <c r="O2343" s="64"/>
    </row>
    <row r="2344" spans="1:15" hidden="1">
      <c r="A2344" s="49" t="s">
        <v>8228</v>
      </c>
      <c r="B2344" s="41" t="s">
        <v>108</v>
      </c>
      <c r="C2344" s="49" t="s">
        <v>65</v>
      </c>
      <c r="D2344" s="49" t="s">
        <v>24</v>
      </c>
      <c r="E2344" s="44"/>
      <c r="F2344" s="41" t="s">
        <v>55</v>
      </c>
      <c r="G2344" s="49" t="s">
        <v>8229</v>
      </c>
      <c r="H2344" s="41" t="s">
        <v>1048</v>
      </c>
      <c r="I2344" s="41" t="s">
        <v>7894</v>
      </c>
      <c r="J2344" s="41"/>
      <c r="K2344" s="41"/>
      <c r="L2344" s="49"/>
      <c r="M2344" s="49"/>
      <c r="N2344" s="49"/>
      <c r="O2344" s="64"/>
    </row>
    <row r="2345" spans="1:15" hidden="1">
      <c r="A2345" s="48" t="s">
        <v>8228</v>
      </c>
      <c r="B2345" s="40" t="s">
        <v>108</v>
      </c>
      <c r="C2345" s="48" t="s">
        <v>65</v>
      </c>
      <c r="D2345" s="48" t="s">
        <v>24</v>
      </c>
      <c r="E2345" s="44"/>
      <c r="F2345" s="41" t="s">
        <v>55</v>
      </c>
      <c r="G2345" s="48" t="s">
        <v>8229</v>
      </c>
      <c r="H2345" s="40" t="s">
        <v>7895</v>
      </c>
      <c r="I2345" s="40" t="s">
        <v>8245</v>
      </c>
      <c r="J2345" s="43">
        <f>J2338</f>
        <v>42217</v>
      </c>
      <c r="K2345" s="43">
        <f>J2345+30</f>
        <v>42247</v>
      </c>
      <c r="L2345" s="40" t="s">
        <v>8173</v>
      </c>
      <c r="M2345" s="48" t="s">
        <v>145</v>
      </c>
      <c r="N2345" s="40">
        <v>100</v>
      </c>
    </row>
    <row r="2346" spans="1:15" hidden="1">
      <c r="A2346" s="48" t="s">
        <v>8228</v>
      </c>
      <c r="B2346" s="40" t="s">
        <v>108</v>
      </c>
      <c r="C2346" s="48" t="s">
        <v>65</v>
      </c>
      <c r="D2346" s="48" t="s">
        <v>24</v>
      </c>
      <c r="E2346" s="44"/>
      <c r="F2346" s="41" t="s">
        <v>55</v>
      </c>
      <c r="G2346" s="48" t="s">
        <v>8229</v>
      </c>
      <c r="H2346" s="40" t="s">
        <v>8281</v>
      </c>
      <c r="I2346" s="40" t="s">
        <v>8282</v>
      </c>
      <c r="J2346" s="43">
        <f>K2345</f>
        <v>42247</v>
      </c>
      <c r="K2346" s="43">
        <f>J2346+2</f>
        <v>42249</v>
      </c>
      <c r="L2346" s="40" t="s">
        <v>8173</v>
      </c>
      <c r="M2346" s="48" t="s">
        <v>145</v>
      </c>
      <c r="N2346" s="40">
        <v>100</v>
      </c>
    </row>
    <row r="2347" spans="1:15" hidden="1">
      <c r="A2347" s="48" t="s">
        <v>8228</v>
      </c>
      <c r="B2347" s="40" t="s">
        <v>108</v>
      </c>
      <c r="C2347" s="48" t="s">
        <v>65</v>
      </c>
      <c r="D2347" s="48" t="s">
        <v>24</v>
      </c>
      <c r="E2347" s="44"/>
      <c r="F2347" s="41" t="s">
        <v>55</v>
      </c>
      <c r="G2347" s="48" t="s">
        <v>8229</v>
      </c>
      <c r="H2347" s="65" t="s">
        <v>8261</v>
      </c>
      <c r="I2347" s="40" t="s">
        <v>8262</v>
      </c>
      <c r="J2347" s="43">
        <f>K2346</f>
        <v>42249</v>
      </c>
      <c r="K2347" s="43">
        <f>J2347</f>
        <v>42249</v>
      </c>
      <c r="L2347" s="40" t="s">
        <v>8173</v>
      </c>
      <c r="M2347" s="48" t="s">
        <v>145</v>
      </c>
      <c r="N2347" s="40">
        <v>100</v>
      </c>
    </row>
    <row r="2348" spans="1:15" hidden="1">
      <c r="A2348" s="48" t="s">
        <v>8228</v>
      </c>
      <c r="B2348" s="40" t="s">
        <v>108</v>
      </c>
      <c r="C2348" s="48" t="s">
        <v>65</v>
      </c>
      <c r="D2348" s="48" t="s">
        <v>24</v>
      </c>
      <c r="E2348" s="44"/>
      <c r="F2348" s="41" t="s">
        <v>55</v>
      </c>
      <c r="G2348" s="48" t="s">
        <v>8229</v>
      </c>
      <c r="H2348" s="40" t="s">
        <v>8264</v>
      </c>
      <c r="I2348" s="40" t="s">
        <v>8265</v>
      </c>
      <c r="J2348" s="43">
        <f>K2347</f>
        <v>42249</v>
      </c>
      <c r="K2348" s="43">
        <f>J2339-21</f>
        <v>42332</v>
      </c>
      <c r="L2348" s="40" t="s">
        <v>8173</v>
      </c>
      <c r="M2348" s="48" t="s">
        <v>145</v>
      </c>
      <c r="N2348" s="40">
        <v>100</v>
      </c>
    </row>
    <row r="2349" spans="1:15" hidden="1">
      <c r="A2349" s="48" t="s">
        <v>8228</v>
      </c>
      <c r="B2349" s="40" t="s">
        <v>108</v>
      </c>
      <c r="C2349" s="48" t="s">
        <v>65</v>
      </c>
      <c r="D2349" s="48" t="s">
        <v>24</v>
      </c>
      <c r="E2349" s="44"/>
      <c r="F2349" s="41" t="s">
        <v>55</v>
      </c>
      <c r="G2349" s="48" t="s">
        <v>8229</v>
      </c>
      <c r="H2349" s="40" t="s">
        <v>8261</v>
      </c>
      <c r="I2349" s="40" t="s">
        <v>8266</v>
      </c>
      <c r="J2349" s="43">
        <f>K2348</f>
        <v>42332</v>
      </c>
      <c r="K2349" s="43">
        <f>J2349</f>
        <v>42332</v>
      </c>
      <c r="L2349" s="40" t="s">
        <v>8173</v>
      </c>
      <c r="M2349" s="48" t="s">
        <v>145</v>
      </c>
      <c r="N2349" s="40">
        <v>100</v>
      </c>
    </row>
    <row r="2350" spans="1:15" hidden="1">
      <c r="A2350" s="48" t="s">
        <v>8228</v>
      </c>
      <c r="B2350" s="40" t="s">
        <v>108</v>
      </c>
      <c r="C2350" s="48" t="s">
        <v>65</v>
      </c>
      <c r="D2350" s="48" t="s">
        <v>24</v>
      </c>
      <c r="E2350" s="44"/>
      <c r="F2350" s="41" t="s">
        <v>55</v>
      </c>
      <c r="G2350" s="48" t="s">
        <v>8229</v>
      </c>
      <c r="H2350" s="40" t="s">
        <v>7904</v>
      </c>
      <c r="I2350" s="40" t="s">
        <v>7905</v>
      </c>
      <c r="J2350" s="43">
        <f>K2348</f>
        <v>42332</v>
      </c>
      <c r="K2350" s="43">
        <f>J2350+5</f>
        <v>42337</v>
      </c>
      <c r="L2350" s="40" t="s">
        <v>8173</v>
      </c>
      <c r="M2350" s="48" t="s">
        <v>145</v>
      </c>
      <c r="N2350" s="40">
        <v>100</v>
      </c>
    </row>
    <row r="2351" spans="1:15" hidden="1">
      <c r="A2351" s="48" t="s">
        <v>8228</v>
      </c>
      <c r="B2351" s="40" t="s">
        <v>108</v>
      </c>
      <c r="C2351" s="48" t="s">
        <v>65</v>
      </c>
      <c r="D2351" s="48" t="s">
        <v>24</v>
      </c>
      <c r="E2351" s="44"/>
      <c r="F2351" s="41" t="s">
        <v>55</v>
      </c>
      <c r="G2351" s="48" t="s">
        <v>8229</v>
      </c>
      <c r="H2351" s="40" t="s">
        <v>7904</v>
      </c>
      <c r="I2351" s="40" t="s">
        <v>7906</v>
      </c>
      <c r="J2351" s="43">
        <f>K2350</f>
        <v>42337</v>
      </c>
      <c r="K2351" s="43">
        <f>J2351+5</f>
        <v>42342</v>
      </c>
      <c r="L2351" s="40" t="s">
        <v>8173</v>
      </c>
      <c r="M2351" s="48" t="s">
        <v>145</v>
      </c>
      <c r="N2351" s="40">
        <v>100</v>
      </c>
    </row>
    <row r="2352" spans="1:15" hidden="1">
      <c r="A2352" s="48" t="s">
        <v>8228</v>
      </c>
      <c r="B2352" s="40" t="s">
        <v>108</v>
      </c>
      <c r="C2352" s="48" t="s">
        <v>65</v>
      </c>
      <c r="D2352" s="48" t="s">
        <v>24</v>
      </c>
      <c r="F2352" s="41" t="s">
        <v>55</v>
      </c>
      <c r="G2352" s="48" t="s">
        <v>8229</v>
      </c>
      <c r="H2352" s="40" t="s">
        <v>7904</v>
      </c>
      <c r="I2352" s="40" t="s">
        <v>7907</v>
      </c>
      <c r="J2352" s="43">
        <f>K2351</f>
        <v>42342</v>
      </c>
      <c r="K2352" s="43">
        <f>J2352+5</f>
        <v>42347</v>
      </c>
      <c r="L2352" s="40" t="s">
        <v>8173</v>
      </c>
      <c r="M2352" s="48" t="s">
        <v>145</v>
      </c>
      <c r="N2352" s="40">
        <v>100</v>
      </c>
    </row>
    <row r="2353" spans="1:15" hidden="1">
      <c r="A2353" s="41" t="s">
        <v>7989</v>
      </c>
      <c r="B2353" s="49" t="s">
        <v>52</v>
      </c>
      <c r="C2353" s="49" t="s">
        <v>52</v>
      </c>
      <c r="D2353" s="47" t="s">
        <v>26</v>
      </c>
      <c r="F2353" s="49" t="s">
        <v>6175</v>
      </c>
      <c r="G2353" s="49" t="s">
        <v>8475</v>
      </c>
      <c r="H2353" s="41" t="s">
        <v>1048</v>
      </c>
      <c r="I2353" s="41" t="s">
        <v>7888</v>
      </c>
      <c r="J2353" s="41"/>
      <c r="K2353" s="40"/>
    </row>
    <row r="2354" spans="1:15" hidden="1">
      <c r="A2354" s="41" t="s">
        <v>7989</v>
      </c>
      <c r="B2354" s="49" t="s">
        <v>52</v>
      </c>
      <c r="C2354" s="49" t="s">
        <v>52</v>
      </c>
      <c r="D2354" s="47" t="s">
        <v>26</v>
      </c>
      <c r="F2354" s="49" t="s">
        <v>6175</v>
      </c>
      <c r="G2354" s="49" t="s">
        <v>8475</v>
      </c>
      <c r="H2354" s="41" t="s">
        <v>1048</v>
      </c>
      <c r="I2354" s="41" t="s">
        <v>8244</v>
      </c>
      <c r="J2354" s="42">
        <v>42132</v>
      </c>
      <c r="K2354" s="40"/>
    </row>
    <row r="2355" spans="1:15" hidden="1">
      <c r="A2355" s="41" t="s">
        <v>7989</v>
      </c>
      <c r="B2355" s="49" t="s">
        <v>52</v>
      </c>
      <c r="C2355" s="49" t="s">
        <v>52</v>
      </c>
      <c r="D2355" s="47" t="s">
        <v>26</v>
      </c>
      <c r="F2355" s="49" t="s">
        <v>6175</v>
      </c>
      <c r="G2355" s="49" t="s">
        <v>8475</v>
      </c>
      <c r="H2355" s="41" t="s">
        <v>1048</v>
      </c>
      <c r="I2355" s="41" t="s">
        <v>7889</v>
      </c>
      <c r="J2355" s="42">
        <v>42251</v>
      </c>
      <c r="K2355" s="40"/>
    </row>
    <row r="2356" spans="1:15" hidden="1">
      <c r="A2356" s="41" t="s">
        <v>7989</v>
      </c>
      <c r="B2356" s="49" t="s">
        <v>52</v>
      </c>
      <c r="C2356" s="49" t="s">
        <v>52</v>
      </c>
      <c r="D2356" s="47" t="s">
        <v>26</v>
      </c>
      <c r="F2356" s="49" t="s">
        <v>6175</v>
      </c>
      <c r="G2356" s="49" t="s">
        <v>8475</v>
      </c>
      <c r="H2356" s="41" t="s">
        <v>1048</v>
      </c>
      <c r="I2356" s="41" t="s">
        <v>7890</v>
      </c>
      <c r="J2356" s="41"/>
      <c r="K2356" s="40"/>
    </row>
    <row r="2357" spans="1:15" hidden="1">
      <c r="A2357" s="41" t="s">
        <v>7989</v>
      </c>
      <c r="B2357" s="49" t="s">
        <v>52</v>
      </c>
      <c r="C2357" s="49" t="s">
        <v>52</v>
      </c>
      <c r="D2357" s="47" t="s">
        <v>26</v>
      </c>
      <c r="F2357" s="49" t="s">
        <v>6175</v>
      </c>
      <c r="G2357" s="49" t="s">
        <v>8475</v>
      </c>
      <c r="H2357" s="41" t="s">
        <v>1048</v>
      </c>
      <c r="I2357" s="41" t="s">
        <v>7891</v>
      </c>
      <c r="J2357" s="42">
        <v>42323</v>
      </c>
      <c r="K2357" s="40"/>
    </row>
    <row r="2358" spans="1:15" hidden="1">
      <c r="A2358" s="41" t="s">
        <v>7989</v>
      </c>
      <c r="B2358" s="49" t="s">
        <v>52</v>
      </c>
      <c r="C2358" s="49" t="s">
        <v>52</v>
      </c>
      <c r="D2358" s="47" t="s">
        <v>26</v>
      </c>
      <c r="F2358" s="49" t="s">
        <v>6175</v>
      </c>
      <c r="G2358" s="49" t="s">
        <v>8475</v>
      </c>
      <c r="H2358" s="41" t="s">
        <v>1048</v>
      </c>
      <c r="I2358" s="41" t="s">
        <v>7892</v>
      </c>
      <c r="J2358" s="41"/>
      <c r="K2358" s="40"/>
    </row>
    <row r="2359" spans="1:15" hidden="1">
      <c r="A2359" s="41" t="s">
        <v>7989</v>
      </c>
      <c r="B2359" s="49" t="s">
        <v>52</v>
      </c>
      <c r="C2359" s="49" t="s">
        <v>52</v>
      </c>
      <c r="D2359" s="47" t="s">
        <v>26</v>
      </c>
      <c r="F2359" s="49" t="s">
        <v>6175</v>
      </c>
      <c r="G2359" s="49" t="s">
        <v>8475</v>
      </c>
      <c r="H2359" s="41" t="s">
        <v>1048</v>
      </c>
      <c r="I2359" s="41" t="s">
        <v>7893</v>
      </c>
      <c r="J2359" s="41"/>
      <c r="K2359" s="40"/>
    </row>
    <row r="2360" spans="1:15" hidden="1">
      <c r="A2360" s="41" t="s">
        <v>7989</v>
      </c>
      <c r="B2360" s="49" t="s">
        <v>52</v>
      </c>
      <c r="C2360" s="49" t="s">
        <v>52</v>
      </c>
      <c r="D2360" s="47" t="s">
        <v>26</v>
      </c>
      <c r="E2360" s="49"/>
      <c r="F2360" s="49" t="s">
        <v>6175</v>
      </c>
      <c r="G2360" s="49" t="s">
        <v>8475</v>
      </c>
      <c r="H2360" s="41" t="s">
        <v>1048</v>
      </c>
      <c r="I2360" s="41" t="s">
        <v>7894</v>
      </c>
      <c r="J2360" s="41"/>
      <c r="K2360" s="41"/>
      <c r="L2360" s="49"/>
      <c r="M2360" s="49"/>
      <c r="N2360" s="49"/>
      <c r="O2360" s="64"/>
    </row>
    <row r="2361" spans="1:15" hidden="1">
      <c r="A2361" s="40" t="s">
        <v>7989</v>
      </c>
      <c r="B2361" s="48" t="s">
        <v>52</v>
      </c>
      <c r="C2361" s="48" t="s">
        <v>52</v>
      </c>
      <c r="D2361" s="47" t="s">
        <v>26</v>
      </c>
      <c r="F2361" s="49" t="s">
        <v>6175</v>
      </c>
      <c r="G2361" s="48" t="s">
        <v>8475</v>
      </c>
      <c r="H2361" s="40" t="s">
        <v>7895</v>
      </c>
      <c r="I2361" s="40" t="s">
        <v>8245</v>
      </c>
      <c r="J2361" s="43">
        <f>J2354</f>
        <v>42132</v>
      </c>
      <c r="K2361" s="43">
        <f>J2361+10</f>
        <v>42142</v>
      </c>
      <c r="L2361" s="40" t="s">
        <v>11</v>
      </c>
      <c r="M2361" s="48" t="s">
        <v>12</v>
      </c>
      <c r="N2361" s="40">
        <v>100</v>
      </c>
      <c r="O2361" s="39"/>
    </row>
    <row r="2362" spans="1:15">
      <c r="A2362" s="40" t="s">
        <v>7989</v>
      </c>
      <c r="B2362" s="48" t="s">
        <v>52</v>
      </c>
      <c r="C2362" s="48" t="s">
        <v>52</v>
      </c>
      <c r="D2362" s="47" t="s">
        <v>26</v>
      </c>
      <c r="F2362" s="49" t="s">
        <v>6175</v>
      </c>
      <c r="G2362" s="48" t="s">
        <v>8475</v>
      </c>
      <c r="H2362" s="40" t="s">
        <v>7898</v>
      </c>
      <c r="I2362" s="40" t="s">
        <v>8247</v>
      </c>
      <c r="J2362" s="43">
        <f>K2361</f>
        <v>42142</v>
      </c>
      <c r="K2362" s="43">
        <f>J2362+2</f>
        <v>42144</v>
      </c>
      <c r="L2362" s="40" t="s">
        <v>11</v>
      </c>
      <c r="M2362" s="48" t="s">
        <v>12</v>
      </c>
      <c r="N2362" s="40">
        <v>100</v>
      </c>
      <c r="O2362" s="65"/>
    </row>
    <row r="2363" spans="1:15" ht="26.45" hidden="1">
      <c r="A2363" s="40" t="s">
        <v>7989</v>
      </c>
      <c r="B2363" s="48" t="s">
        <v>52</v>
      </c>
      <c r="C2363" s="48" t="s">
        <v>52</v>
      </c>
      <c r="D2363" s="47" t="s">
        <v>26</v>
      </c>
      <c r="F2363" s="49" t="s">
        <v>6175</v>
      </c>
      <c r="G2363" s="48" t="s">
        <v>8475</v>
      </c>
      <c r="H2363" s="40" t="s">
        <v>7901</v>
      </c>
      <c r="I2363" s="40" t="s">
        <v>7902</v>
      </c>
      <c r="J2363" s="43">
        <f>K2362</f>
        <v>42144</v>
      </c>
      <c r="K2363" s="43">
        <f>J2364</f>
        <v>42235</v>
      </c>
      <c r="L2363" s="40" t="s">
        <v>11</v>
      </c>
      <c r="M2363" s="48" t="s">
        <v>12</v>
      </c>
      <c r="N2363" s="40">
        <v>100</v>
      </c>
      <c r="O2363" s="39" t="s">
        <v>8476</v>
      </c>
    </row>
    <row r="2364" spans="1:15" hidden="1">
      <c r="A2364" s="40" t="s">
        <v>7989</v>
      </c>
      <c r="B2364" s="48" t="s">
        <v>52</v>
      </c>
      <c r="C2364" s="48" t="s">
        <v>52</v>
      </c>
      <c r="D2364" s="47" t="s">
        <v>26</v>
      </c>
      <c r="F2364" s="49" t="s">
        <v>6175</v>
      </c>
      <c r="G2364" s="48" t="s">
        <v>8475</v>
      </c>
      <c r="H2364" s="40" t="s">
        <v>7904</v>
      </c>
      <c r="I2364" s="40" t="s">
        <v>7905</v>
      </c>
      <c r="J2364" s="43">
        <f>K2364-5</f>
        <v>42235</v>
      </c>
      <c r="K2364" s="43">
        <f>J2365</f>
        <v>42240</v>
      </c>
      <c r="L2364" s="40" t="s">
        <v>11</v>
      </c>
      <c r="M2364" s="48" t="s">
        <v>12</v>
      </c>
      <c r="N2364" s="40">
        <v>100</v>
      </c>
      <c r="O2364" s="39"/>
    </row>
    <row r="2365" spans="1:15" hidden="1">
      <c r="A2365" s="40" t="s">
        <v>7989</v>
      </c>
      <c r="B2365" s="48" t="s">
        <v>52</v>
      </c>
      <c r="C2365" s="48" t="s">
        <v>52</v>
      </c>
      <c r="D2365" s="47" t="s">
        <v>26</v>
      </c>
      <c r="F2365" s="49" t="s">
        <v>6175</v>
      </c>
      <c r="G2365" s="48" t="s">
        <v>8475</v>
      </c>
      <c r="H2365" s="40" t="s">
        <v>7904</v>
      </c>
      <c r="I2365" s="40" t="s">
        <v>8249</v>
      </c>
      <c r="J2365" s="43">
        <f>K2365-5</f>
        <v>42240</v>
      </c>
      <c r="K2365" s="43">
        <f>J2366</f>
        <v>42245</v>
      </c>
      <c r="L2365" s="40" t="s">
        <v>11</v>
      </c>
      <c r="M2365" s="48" t="s">
        <v>12</v>
      </c>
      <c r="N2365" s="40">
        <v>100</v>
      </c>
      <c r="O2365" s="39"/>
    </row>
    <row r="2366" spans="1:15" hidden="1">
      <c r="A2366" s="40" t="s">
        <v>7989</v>
      </c>
      <c r="B2366" s="48" t="s">
        <v>52</v>
      </c>
      <c r="C2366" s="48" t="s">
        <v>52</v>
      </c>
      <c r="D2366" s="47" t="s">
        <v>26</v>
      </c>
      <c r="F2366" s="49" t="s">
        <v>6175</v>
      </c>
      <c r="G2366" s="48" t="s">
        <v>8475</v>
      </c>
      <c r="H2366" s="40" t="s">
        <v>7904</v>
      </c>
      <c r="I2366" s="40" t="s">
        <v>7907</v>
      </c>
      <c r="J2366" s="43">
        <f>K2366-5</f>
        <v>42245</v>
      </c>
      <c r="K2366" s="43">
        <f>J2367</f>
        <v>42250</v>
      </c>
      <c r="L2366" s="40" t="s">
        <v>11</v>
      </c>
      <c r="M2366" s="48" t="s">
        <v>12</v>
      </c>
      <c r="N2366" s="40">
        <v>100</v>
      </c>
      <c r="O2366" s="39"/>
    </row>
    <row r="2367" spans="1:15" hidden="1">
      <c r="A2367" s="40" t="s">
        <v>7989</v>
      </c>
      <c r="B2367" s="48" t="s">
        <v>52</v>
      </c>
      <c r="C2367" s="48" t="s">
        <v>52</v>
      </c>
      <c r="D2367" s="47" t="s">
        <v>26</v>
      </c>
      <c r="F2367" s="49" t="s">
        <v>6175</v>
      </c>
      <c r="G2367" s="48" t="s">
        <v>8475</v>
      </c>
      <c r="H2367" s="40" t="s">
        <v>7904</v>
      </c>
      <c r="I2367" s="40" t="s">
        <v>8172</v>
      </c>
      <c r="J2367" s="43">
        <f>K2367-1</f>
        <v>42250</v>
      </c>
      <c r="K2367" s="43">
        <f>J2355</f>
        <v>42251</v>
      </c>
      <c r="L2367" s="40" t="s">
        <v>11</v>
      </c>
      <c r="M2367" s="48" t="s">
        <v>12</v>
      </c>
      <c r="N2367" s="40">
        <v>100</v>
      </c>
      <c r="O2367" s="56" t="s">
        <v>17</v>
      </c>
    </row>
    <row r="2368" spans="1:15" hidden="1">
      <c r="A2368" s="41" t="s">
        <v>6216</v>
      </c>
      <c r="B2368" s="41" t="s">
        <v>108</v>
      </c>
      <c r="C2368" s="49" t="s">
        <v>65</v>
      </c>
      <c r="D2368" s="41" t="s">
        <v>24</v>
      </c>
      <c r="E2368" s="41"/>
      <c r="F2368" s="49" t="s">
        <v>6175</v>
      </c>
      <c r="G2368" s="41" t="s">
        <v>8477</v>
      </c>
      <c r="H2368" s="41" t="s">
        <v>1048</v>
      </c>
      <c r="I2368" s="41" t="s">
        <v>7888</v>
      </c>
      <c r="J2368" s="41"/>
      <c r="K2368" s="40"/>
      <c r="L2368" s="40"/>
      <c r="M2368" s="40"/>
    </row>
    <row r="2369" spans="1:15" hidden="1">
      <c r="A2369" s="41" t="s">
        <v>6216</v>
      </c>
      <c r="B2369" s="41" t="s">
        <v>108</v>
      </c>
      <c r="C2369" s="49" t="s">
        <v>65</v>
      </c>
      <c r="D2369" s="41" t="s">
        <v>24</v>
      </c>
      <c r="E2369" s="41"/>
      <c r="F2369" s="49" t="s">
        <v>6175</v>
      </c>
      <c r="G2369" s="41" t="s">
        <v>8477</v>
      </c>
      <c r="H2369" s="41" t="s">
        <v>1048</v>
      </c>
      <c r="I2369" s="41" t="s">
        <v>8244</v>
      </c>
      <c r="J2369" s="59">
        <v>42186</v>
      </c>
      <c r="K2369" s="40"/>
      <c r="L2369" s="40"/>
      <c r="M2369" s="40"/>
    </row>
    <row r="2370" spans="1:15" hidden="1">
      <c r="A2370" s="41" t="s">
        <v>6216</v>
      </c>
      <c r="B2370" s="41" t="s">
        <v>108</v>
      </c>
      <c r="C2370" s="49" t="s">
        <v>65</v>
      </c>
      <c r="D2370" s="41" t="s">
        <v>24</v>
      </c>
      <c r="E2370" s="41"/>
      <c r="F2370" s="49" t="s">
        <v>6175</v>
      </c>
      <c r="G2370" s="41" t="s">
        <v>8477</v>
      </c>
      <c r="H2370" s="41" t="s">
        <v>1048</v>
      </c>
      <c r="I2370" s="41" t="s">
        <v>7889</v>
      </c>
      <c r="J2370" s="59">
        <v>42263</v>
      </c>
      <c r="K2370" s="40"/>
      <c r="L2370" s="40"/>
      <c r="M2370" s="40"/>
    </row>
    <row r="2371" spans="1:15" hidden="1">
      <c r="A2371" s="41" t="s">
        <v>6216</v>
      </c>
      <c r="B2371" s="41" t="s">
        <v>108</v>
      </c>
      <c r="C2371" s="49" t="s">
        <v>65</v>
      </c>
      <c r="D2371" s="41" t="s">
        <v>24</v>
      </c>
      <c r="E2371" s="41"/>
      <c r="F2371" s="49" t="s">
        <v>6175</v>
      </c>
      <c r="G2371" s="41" t="s">
        <v>8477</v>
      </c>
      <c r="H2371" s="41" t="s">
        <v>1048</v>
      </c>
      <c r="I2371" s="41" t="s">
        <v>7890</v>
      </c>
      <c r="J2371" s="42">
        <v>42305</v>
      </c>
      <c r="K2371" s="40"/>
      <c r="L2371" s="40"/>
      <c r="M2371" s="40"/>
    </row>
    <row r="2372" spans="1:15" hidden="1">
      <c r="A2372" s="41" t="s">
        <v>6216</v>
      </c>
      <c r="B2372" s="41" t="s">
        <v>108</v>
      </c>
      <c r="C2372" s="49" t="s">
        <v>65</v>
      </c>
      <c r="D2372" s="41" t="s">
        <v>24</v>
      </c>
      <c r="E2372" s="41"/>
      <c r="F2372" s="49" t="s">
        <v>6175</v>
      </c>
      <c r="G2372" s="41" t="s">
        <v>8477</v>
      </c>
      <c r="H2372" s="41" t="s">
        <v>1048</v>
      </c>
      <c r="I2372" s="41" t="s">
        <v>7891</v>
      </c>
      <c r="J2372" s="42">
        <v>42333</v>
      </c>
      <c r="K2372" s="40"/>
      <c r="L2372" s="40"/>
      <c r="M2372" s="40"/>
    </row>
    <row r="2373" spans="1:15" hidden="1">
      <c r="A2373" s="41" t="s">
        <v>6216</v>
      </c>
      <c r="B2373" s="41" t="s">
        <v>108</v>
      </c>
      <c r="C2373" s="49" t="s">
        <v>65</v>
      </c>
      <c r="D2373" s="41" t="s">
        <v>24</v>
      </c>
      <c r="E2373" s="41"/>
      <c r="F2373" s="49" t="s">
        <v>6175</v>
      </c>
      <c r="G2373" s="41" t="s">
        <v>8477</v>
      </c>
      <c r="H2373" s="41" t="s">
        <v>1048</v>
      </c>
      <c r="I2373" s="41" t="s">
        <v>7892</v>
      </c>
      <c r="J2373" s="59"/>
      <c r="K2373" s="40"/>
      <c r="L2373" s="40"/>
      <c r="M2373" s="40"/>
    </row>
    <row r="2374" spans="1:15" hidden="1">
      <c r="A2374" s="41" t="s">
        <v>6216</v>
      </c>
      <c r="B2374" s="41" t="s">
        <v>108</v>
      </c>
      <c r="C2374" s="49" t="s">
        <v>65</v>
      </c>
      <c r="D2374" s="41" t="s">
        <v>24</v>
      </c>
      <c r="E2374" s="41"/>
      <c r="F2374" s="49" t="s">
        <v>6175</v>
      </c>
      <c r="G2374" s="41" t="s">
        <v>8477</v>
      </c>
      <c r="H2374" s="41" t="s">
        <v>1048</v>
      </c>
      <c r="I2374" s="41" t="s">
        <v>7893</v>
      </c>
      <c r="J2374" s="42"/>
      <c r="K2374" s="40"/>
      <c r="L2374" s="40"/>
      <c r="M2374" s="40"/>
    </row>
    <row r="2375" spans="1:15" hidden="1">
      <c r="A2375" s="41" t="s">
        <v>6216</v>
      </c>
      <c r="B2375" s="41" t="s">
        <v>108</v>
      </c>
      <c r="C2375" s="49" t="s">
        <v>65</v>
      </c>
      <c r="D2375" s="41" t="s">
        <v>24</v>
      </c>
      <c r="E2375" s="41"/>
      <c r="F2375" s="49" t="s">
        <v>6175</v>
      </c>
      <c r="G2375" s="41" t="s">
        <v>8477</v>
      </c>
      <c r="H2375" s="41" t="s">
        <v>1048</v>
      </c>
      <c r="I2375" s="41" t="s">
        <v>7894</v>
      </c>
      <c r="J2375" s="41"/>
      <c r="K2375" s="40"/>
      <c r="L2375" s="40"/>
      <c r="M2375" s="40"/>
    </row>
    <row r="2376" spans="1:15" hidden="1">
      <c r="A2376" s="40" t="s">
        <v>6216</v>
      </c>
      <c r="B2376" s="40" t="s">
        <v>108</v>
      </c>
      <c r="C2376" s="48" t="s">
        <v>65</v>
      </c>
      <c r="D2376" s="40" t="s">
        <v>24</v>
      </c>
      <c r="E2376" s="40"/>
      <c r="F2376" s="49" t="s">
        <v>6175</v>
      </c>
      <c r="G2376" s="40" t="s">
        <v>8477</v>
      </c>
      <c r="H2376" s="40" t="s">
        <v>7895</v>
      </c>
      <c r="I2376" s="40" t="s">
        <v>8245</v>
      </c>
      <c r="J2376" s="43">
        <f>J2369</f>
        <v>42186</v>
      </c>
      <c r="K2376" s="43">
        <f>J2376+10</f>
        <v>42196</v>
      </c>
      <c r="L2376" s="40" t="s">
        <v>11</v>
      </c>
      <c r="M2376" s="48" t="s">
        <v>6218</v>
      </c>
      <c r="N2376" s="40">
        <v>100</v>
      </c>
    </row>
    <row r="2377" spans="1:15">
      <c r="A2377" s="40" t="s">
        <v>6216</v>
      </c>
      <c r="B2377" s="40" t="s">
        <v>108</v>
      </c>
      <c r="C2377" s="48" t="s">
        <v>65</v>
      </c>
      <c r="D2377" s="40" t="s">
        <v>24</v>
      </c>
      <c r="E2377" s="40"/>
      <c r="F2377" s="49" t="s">
        <v>6175</v>
      </c>
      <c r="G2377" s="40" t="s">
        <v>8477</v>
      </c>
      <c r="H2377" s="40" t="s">
        <v>7898</v>
      </c>
      <c r="I2377" s="40" t="s">
        <v>8247</v>
      </c>
      <c r="J2377" s="43">
        <f>K2376</f>
        <v>42196</v>
      </c>
      <c r="K2377" s="43">
        <f>J2377+2</f>
        <v>42198</v>
      </c>
      <c r="L2377" s="40" t="s">
        <v>11</v>
      </c>
      <c r="M2377" s="48" t="s">
        <v>6218</v>
      </c>
      <c r="N2377" s="40">
        <v>100</v>
      </c>
      <c r="O2377" s="56" t="s">
        <v>7917</v>
      </c>
    </row>
    <row r="2378" spans="1:15" hidden="1">
      <c r="A2378" s="40" t="s">
        <v>6216</v>
      </c>
      <c r="B2378" s="40" t="s">
        <v>108</v>
      </c>
      <c r="C2378" s="48" t="s">
        <v>65</v>
      </c>
      <c r="D2378" s="40" t="s">
        <v>24</v>
      </c>
      <c r="E2378" s="40"/>
      <c r="F2378" s="49" t="s">
        <v>6175</v>
      </c>
      <c r="G2378" s="40" t="s">
        <v>8477</v>
      </c>
      <c r="H2378" s="40" t="s">
        <v>7901</v>
      </c>
      <c r="I2378" s="40" t="s">
        <v>7902</v>
      </c>
      <c r="J2378" s="43">
        <f>K2377</f>
        <v>42198</v>
      </c>
      <c r="K2378" s="43">
        <f>J2379</f>
        <v>42247</v>
      </c>
      <c r="L2378" s="40" t="s">
        <v>11</v>
      </c>
      <c r="M2378" s="48" t="s">
        <v>6218</v>
      </c>
      <c r="N2378" s="40">
        <v>100</v>
      </c>
    </row>
    <row r="2379" spans="1:15" hidden="1">
      <c r="A2379" s="40" t="s">
        <v>6216</v>
      </c>
      <c r="B2379" s="40" t="s">
        <v>108</v>
      </c>
      <c r="C2379" s="48" t="s">
        <v>65</v>
      </c>
      <c r="D2379" s="40" t="s">
        <v>24</v>
      </c>
      <c r="E2379" s="40"/>
      <c r="F2379" s="49" t="s">
        <v>6175</v>
      </c>
      <c r="G2379" s="40" t="s">
        <v>8477</v>
      </c>
      <c r="H2379" s="40" t="s">
        <v>7904</v>
      </c>
      <c r="I2379" s="40" t="s">
        <v>7905</v>
      </c>
      <c r="J2379" s="43">
        <f>K2379-5</f>
        <v>42247</v>
      </c>
      <c r="K2379" s="43">
        <f>J2380</f>
        <v>42252</v>
      </c>
      <c r="L2379" s="40" t="s">
        <v>11</v>
      </c>
      <c r="M2379" s="48" t="s">
        <v>6218</v>
      </c>
      <c r="N2379" s="40">
        <v>100</v>
      </c>
    </row>
    <row r="2380" spans="1:15" hidden="1">
      <c r="A2380" s="40" t="s">
        <v>6216</v>
      </c>
      <c r="B2380" s="40" t="s">
        <v>108</v>
      </c>
      <c r="C2380" s="48" t="s">
        <v>65</v>
      </c>
      <c r="D2380" s="40" t="s">
        <v>24</v>
      </c>
      <c r="E2380" s="40"/>
      <c r="F2380" s="49" t="s">
        <v>6175</v>
      </c>
      <c r="G2380" s="40" t="s">
        <v>8477</v>
      </c>
      <c r="H2380" s="40" t="s">
        <v>7904</v>
      </c>
      <c r="I2380" s="40" t="s">
        <v>8249</v>
      </c>
      <c r="J2380" s="43">
        <f>K2380-5</f>
        <v>42252</v>
      </c>
      <c r="K2380" s="43">
        <f>J2381</f>
        <v>42257</v>
      </c>
      <c r="L2380" s="40" t="s">
        <v>11</v>
      </c>
      <c r="M2380" s="48" t="s">
        <v>6218</v>
      </c>
      <c r="N2380" s="40">
        <v>100</v>
      </c>
    </row>
    <row r="2381" spans="1:15" hidden="1">
      <c r="A2381" s="40" t="s">
        <v>6216</v>
      </c>
      <c r="B2381" s="40" t="s">
        <v>108</v>
      </c>
      <c r="C2381" s="48" t="s">
        <v>65</v>
      </c>
      <c r="D2381" s="40" t="s">
        <v>24</v>
      </c>
      <c r="E2381" s="40"/>
      <c r="F2381" s="49" t="s">
        <v>6175</v>
      </c>
      <c r="G2381" s="40" t="s">
        <v>8477</v>
      </c>
      <c r="H2381" s="40" t="s">
        <v>7904</v>
      </c>
      <c r="I2381" s="40" t="s">
        <v>7907</v>
      </c>
      <c r="J2381" s="43">
        <f>K2381-5</f>
        <v>42257</v>
      </c>
      <c r="K2381" s="43">
        <f>J2382</f>
        <v>42262</v>
      </c>
      <c r="L2381" s="40" t="s">
        <v>11</v>
      </c>
      <c r="M2381" s="48" t="s">
        <v>6218</v>
      </c>
      <c r="N2381" s="40">
        <v>100</v>
      </c>
    </row>
    <row r="2382" spans="1:15" hidden="1">
      <c r="A2382" s="40" t="s">
        <v>6216</v>
      </c>
      <c r="B2382" s="40" t="s">
        <v>108</v>
      </c>
      <c r="C2382" s="48" t="s">
        <v>65</v>
      </c>
      <c r="D2382" s="40" t="s">
        <v>24</v>
      </c>
      <c r="E2382" s="40"/>
      <c r="F2382" s="49" t="s">
        <v>6175</v>
      </c>
      <c r="G2382" s="40" t="s">
        <v>8477</v>
      </c>
      <c r="H2382" s="40" t="s">
        <v>7904</v>
      </c>
      <c r="I2382" s="40" t="s">
        <v>8172</v>
      </c>
      <c r="J2382" s="43">
        <f>K2382-1</f>
        <v>42262</v>
      </c>
      <c r="K2382" s="43">
        <f>J2370</f>
        <v>42263</v>
      </c>
      <c r="L2382" s="40" t="s">
        <v>11</v>
      </c>
      <c r="M2382" s="48" t="s">
        <v>6218</v>
      </c>
      <c r="N2382" s="40">
        <v>100</v>
      </c>
      <c r="O2382" s="56" t="s">
        <v>7909</v>
      </c>
    </row>
    <row r="2383" spans="1:15" hidden="1">
      <c r="A2383" s="49" t="s">
        <v>8478</v>
      </c>
      <c r="B2383" s="49" t="s">
        <v>52</v>
      </c>
      <c r="C2383" s="49" t="s">
        <v>52</v>
      </c>
      <c r="D2383" s="47" t="s">
        <v>26</v>
      </c>
      <c r="F2383" s="49" t="s">
        <v>6175</v>
      </c>
      <c r="G2383" s="49" t="s">
        <v>8479</v>
      </c>
      <c r="H2383" s="41" t="s">
        <v>1048</v>
      </c>
      <c r="I2383" s="41" t="s">
        <v>7888</v>
      </c>
      <c r="J2383" s="41"/>
      <c r="K2383" s="40"/>
    </row>
    <row r="2384" spans="1:15" hidden="1">
      <c r="A2384" s="49" t="s">
        <v>8478</v>
      </c>
      <c r="B2384" s="49" t="s">
        <v>52</v>
      </c>
      <c r="C2384" s="49" t="s">
        <v>52</v>
      </c>
      <c r="D2384" s="47" t="s">
        <v>26</v>
      </c>
      <c r="F2384" s="49" t="s">
        <v>6175</v>
      </c>
      <c r="G2384" s="49" t="s">
        <v>8479</v>
      </c>
      <c r="H2384" s="41" t="s">
        <v>1048</v>
      </c>
      <c r="I2384" s="41" t="s">
        <v>8244</v>
      </c>
      <c r="J2384" s="42">
        <v>42165</v>
      </c>
      <c r="K2384" s="40"/>
    </row>
    <row r="2385" spans="1:15" hidden="1">
      <c r="A2385" s="49" t="s">
        <v>8478</v>
      </c>
      <c r="B2385" s="49" t="s">
        <v>52</v>
      </c>
      <c r="C2385" s="49" t="s">
        <v>52</v>
      </c>
      <c r="D2385" s="47" t="s">
        <v>26</v>
      </c>
      <c r="F2385" s="49" t="s">
        <v>6175</v>
      </c>
      <c r="G2385" s="49" t="s">
        <v>8479</v>
      </c>
      <c r="H2385" s="41" t="s">
        <v>1048</v>
      </c>
      <c r="I2385" s="41" t="s">
        <v>7889</v>
      </c>
      <c r="J2385" s="42">
        <v>42226</v>
      </c>
      <c r="K2385" s="40"/>
    </row>
    <row r="2386" spans="1:15" hidden="1">
      <c r="A2386" s="49" t="s">
        <v>8478</v>
      </c>
      <c r="B2386" s="49" t="s">
        <v>52</v>
      </c>
      <c r="C2386" s="49" t="s">
        <v>52</v>
      </c>
      <c r="D2386" s="47" t="s">
        <v>26</v>
      </c>
      <c r="F2386" s="49" t="s">
        <v>6175</v>
      </c>
      <c r="G2386" s="49" t="s">
        <v>8479</v>
      </c>
      <c r="H2386" s="41" t="s">
        <v>1048</v>
      </c>
      <c r="I2386" s="41" t="s">
        <v>7890</v>
      </c>
      <c r="J2386" s="41"/>
      <c r="K2386" s="40"/>
    </row>
    <row r="2387" spans="1:15" hidden="1">
      <c r="A2387" s="49" t="s">
        <v>8478</v>
      </c>
      <c r="B2387" s="49" t="s">
        <v>52</v>
      </c>
      <c r="C2387" s="49" t="s">
        <v>52</v>
      </c>
      <c r="D2387" s="47" t="s">
        <v>26</v>
      </c>
      <c r="F2387" s="49" t="s">
        <v>6175</v>
      </c>
      <c r="G2387" s="49" t="s">
        <v>8479</v>
      </c>
      <c r="H2387" s="41" t="s">
        <v>1048</v>
      </c>
      <c r="I2387" s="41" t="s">
        <v>7891</v>
      </c>
      <c r="J2387" s="42">
        <v>42257</v>
      </c>
      <c r="K2387" s="40"/>
    </row>
    <row r="2388" spans="1:15" hidden="1">
      <c r="A2388" s="49" t="s">
        <v>8478</v>
      </c>
      <c r="B2388" s="49" t="s">
        <v>52</v>
      </c>
      <c r="C2388" s="49" t="s">
        <v>52</v>
      </c>
      <c r="D2388" s="47" t="s">
        <v>26</v>
      </c>
      <c r="F2388" s="49" t="s">
        <v>6175</v>
      </c>
      <c r="G2388" s="49" t="s">
        <v>8479</v>
      </c>
      <c r="H2388" s="41" t="s">
        <v>1048</v>
      </c>
      <c r="I2388" s="41" t="s">
        <v>7892</v>
      </c>
      <c r="J2388" s="41"/>
      <c r="K2388" s="40"/>
    </row>
    <row r="2389" spans="1:15" hidden="1">
      <c r="A2389" s="49" t="s">
        <v>8478</v>
      </c>
      <c r="B2389" s="49" t="s">
        <v>52</v>
      </c>
      <c r="C2389" s="49" t="s">
        <v>52</v>
      </c>
      <c r="D2389" s="47" t="s">
        <v>26</v>
      </c>
      <c r="F2389" s="49" t="s">
        <v>6175</v>
      </c>
      <c r="G2389" s="49" t="s">
        <v>8479</v>
      </c>
      <c r="H2389" s="41" t="s">
        <v>1048</v>
      </c>
      <c r="I2389" s="41" t="s">
        <v>7893</v>
      </c>
      <c r="J2389" s="41"/>
      <c r="K2389" s="40"/>
    </row>
    <row r="2390" spans="1:15" hidden="1">
      <c r="A2390" s="49" t="s">
        <v>8478</v>
      </c>
      <c r="B2390" s="49" t="s">
        <v>52</v>
      </c>
      <c r="C2390" s="49" t="s">
        <v>52</v>
      </c>
      <c r="D2390" s="47" t="s">
        <v>26</v>
      </c>
      <c r="F2390" s="49" t="s">
        <v>6175</v>
      </c>
      <c r="G2390" s="49" t="s">
        <v>8479</v>
      </c>
      <c r="H2390" s="41" t="s">
        <v>1048</v>
      </c>
      <c r="I2390" s="41" t="s">
        <v>7894</v>
      </c>
      <c r="J2390" s="41"/>
      <c r="K2390" s="41"/>
      <c r="L2390" s="49"/>
      <c r="M2390" s="49"/>
      <c r="N2390" s="49"/>
      <c r="O2390" s="64"/>
    </row>
    <row r="2391" spans="1:15" hidden="1">
      <c r="A2391" s="48" t="s">
        <v>8478</v>
      </c>
      <c r="B2391" s="48" t="s">
        <v>52</v>
      </c>
      <c r="C2391" s="48" t="s">
        <v>52</v>
      </c>
      <c r="D2391" s="47" t="s">
        <v>26</v>
      </c>
      <c r="F2391" s="49" t="s">
        <v>6175</v>
      </c>
      <c r="G2391" s="48" t="s">
        <v>8479</v>
      </c>
      <c r="H2391" s="40" t="s">
        <v>7895</v>
      </c>
      <c r="I2391" s="40" t="s">
        <v>8245</v>
      </c>
      <c r="J2391" s="43">
        <f>J2384</f>
        <v>42165</v>
      </c>
      <c r="K2391" s="43">
        <f>J2391+10</f>
        <v>42175</v>
      </c>
      <c r="L2391" s="40" t="s">
        <v>9</v>
      </c>
      <c r="M2391" s="48" t="s">
        <v>6305</v>
      </c>
      <c r="N2391" s="40">
        <v>100</v>
      </c>
      <c r="O2391" s="39" t="s">
        <v>8263</v>
      </c>
    </row>
    <row r="2392" spans="1:15">
      <c r="A2392" s="48" t="s">
        <v>8478</v>
      </c>
      <c r="B2392" s="48" t="s">
        <v>52</v>
      </c>
      <c r="C2392" s="48" t="s">
        <v>52</v>
      </c>
      <c r="D2392" s="47" t="s">
        <v>26</v>
      </c>
      <c r="F2392" s="49" t="s">
        <v>6175</v>
      </c>
      <c r="G2392" s="48" t="s">
        <v>8479</v>
      </c>
      <c r="H2392" s="40" t="s">
        <v>7898</v>
      </c>
      <c r="I2392" s="40" t="s">
        <v>8247</v>
      </c>
      <c r="J2392" s="43">
        <f>K2391</f>
        <v>42175</v>
      </c>
      <c r="K2392" s="43">
        <f>J2392+2</f>
        <v>42177</v>
      </c>
      <c r="L2392" s="40" t="s">
        <v>9</v>
      </c>
      <c r="M2392" s="48" t="s">
        <v>6305</v>
      </c>
      <c r="N2392" s="40">
        <v>100</v>
      </c>
      <c r="O2392" s="65"/>
    </row>
    <row r="2393" spans="1:15" hidden="1">
      <c r="A2393" s="48" t="s">
        <v>8478</v>
      </c>
      <c r="B2393" s="48" t="s">
        <v>52</v>
      </c>
      <c r="C2393" s="48" t="s">
        <v>52</v>
      </c>
      <c r="D2393" s="47" t="s">
        <v>26</v>
      </c>
      <c r="F2393" s="49" t="s">
        <v>6175</v>
      </c>
      <c r="G2393" s="48" t="s">
        <v>8479</v>
      </c>
      <c r="H2393" s="40" t="s">
        <v>7901</v>
      </c>
      <c r="I2393" s="40" t="s">
        <v>7902</v>
      </c>
      <c r="J2393" s="43">
        <f>K2392</f>
        <v>42177</v>
      </c>
      <c r="K2393" s="43">
        <f>J2394</f>
        <v>42210</v>
      </c>
      <c r="L2393" s="40" t="s">
        <v>9</v>
      </c>
      <c r="M2393" s="48" t="s">
        <v>6305</v>
      </c>
      <c r="N2393" s="40">
        <v>100</v>
      </c>
      <c r="O2393" s="39"/>
    </row>
    <row r="2394" spans="1:15" hidden="1">
      <c r="A2394" s="48" t="s">
        <v>8478</v>
      </c>
      <c r="B2394" s="48" t="s">
        <v>52</v>
      </c>
      <c r="C2394" s="48" t="s">
        <v>52</v>
      </c>
      <c r="D2394" s="47" t="s">
        <v>26</v>
      </c>
      <c r="F2394" s="49" t="s">
        <v>6175</v>
      </c>
      <c r="G2394" s="48" t="s">
        <v>8479</v>
      </c>
      <c r="H2394" s="40" t="s">
        <v>7904</v>
      </c>
      <c r="I2394" s="40" t="s">
        <v>7905</v>
      </c>
      <c r="J2394" s="43">
        <f>K2394-5</f>
        <v>42210</v>
      </c>
      <c r="K2394" s="43">
        <f>J2395</f>
        <v>42215</v>
      </c>
      <c r="L2394" s="40" t="s">
        <v>9</v>
      </c>
      <c r="M2394" s="48" t="s">
        <v>6305</v>
      </c>
      <c r="N2394" s="40">
        <v>100</v>
      </c>
      <c r="O2394" s="39"/>
    </row>
    <row r="2395" spans="1:15" hidden="1">
      <c r="A2395" s="48" t="s">
        <v>8478</v>
      </c>
      <c r="B2395" s="48" t="s">
        <v>52</v>
      </c>
      <c r="C2395" s="48" t="s">
        <v>52</v>
      </c>
      <c r="D2395" s="47" t="s">
        <v>26</v>
      </c>
      <c r="F2395" s="49" t="s">
        <v>6175</v>
      </c>
      <c r="G2395" s="48" t="s">
        <v>8479</v>
      </c>
      <c r="H2395" s="40" t="s">
        <v>7904</v>
      </c>
      <c r="I2395" s="40" t="s">
        <v>8249</v>
      </c>
      <c r="J2395" s="43">
        <f>K2395-5</f>
        <v>42215</v>
      </c>
      <c r="K2395" s="43">
        <f>J2396</f>
        <v>42220</v>
      </c>
      <c r="L2395" s="40" t="s">
        <v>9</v>
      </c>
      <c r="M2395" s="48" t="s">
        <v>6305</v>
      </c>
      <c r="N2395" s="40">
        <v>100</v>
      </c>
      <c r="O2395" s="39"/>
    </row>
    <row r="2396" spans="1:15" hidden="1">
      <c r="A2396" s="48" t="s">
        <v>8478</v>
      </c>
      <c r="B2396" s="48" t="s">
        <v>52</v>
      </c>
      <c r="C2396" s="48" t="s">
        <v>52</v>
      </c>
      <c r="D2396" s="47" t="s">
        <v>26</v>
      </c>
      <c r="F2396" s="49" t="s">
        <v>6175</v>
      </c>
      <c r="G2396" s="48" t="s">
        <v>8479</v>
      </c>
      <c r="H2396" s="40" t="s">
        <v>7904</v>
      </c>
      <c r="I2396" s="40" t="s">
        <v>7907</v>
      </c>
      <c r="J2396" s="43">
        <f>K2396-5</f>
        <v>42220</v>
      </c>
      <c r="K2396" s="43">
        <f>J2397</f>
        <v>42225</v>
      </c>
      <c r="L2396" s="40" t="s">
        <v>9</v>
      </c>
      <c r="M2396" s="48" t="s">
        <v>6305</v>
      </c>
      <c r="N2396" s="40">
        <v>100</v>
      </c>
      <c r="O2396" s="39"/>
    </row>
    <row r="2397" spans="1:15" hidden="1">
      <c r="A2397" s="48" t="s">
        <v>8478</v>
      </c>
      <c r="B2397" s="48" t="s">
        <v>52</v>
      </c>
      <c r="C2397" s="48" t="s">
        <v>52</v>
      </c>
      <c r="D2397" s="47" t="s">
        <v>26</v>
      </c>
      <c r="F2397" s="49" t="s">
        <v>6175</v>
      </c>
      <c r="G2397" s="48" t="s">
        <v>8479</v>
      </c>
      <c r="H2397" s="40" t="s">
        <v>7904</v>
      </c>
      <c r="I2397" s="40" t="s">
        <v>8172</v>
      </c>
      <c r="J2397" s="43">
        <f>K2397-1</f>
        <v>42225</v>
      </c>
      <c r="K2397" s="43">
        <f>J2385</f>
        <v>42226</v>
      </c>
      <c r="L2397" s="40" t="s">
        <v>9</v>
      </c>
      <c r="M2397" s="48" t="s">
        <v>6305</v>
      </c>
      <c r="N2397" s="40">
        <v>100</v>
      </c>
      <c r="O2397" s="56" t="s">
        <v>17</v>
      </c>
    </row>
    <row r="2398" spans="1:15" hidden="1">
      <c r="A2398" s="49" t="s">
        <v>8216</v>
      </c>
      <c r="B2398" s="49" t="s">
        <v>65</v>
      </c>
      <c r="C2398" s="49" t="s">
        <v>65</v>
      </c>
      <c r="D2398" s="49" t="s">
        <v>25</v>
      </c>
      <c r="F2398" s="49" t="s">
        <v>6175</v>
      </c>
      <c r="G2398" s="49" t="s">
        <v>8217</v>
      </c>
      <c r="H2398" s="41" t="s">
        <v>1048</v>
      </c>
      <c r="I2398" s="41" t="s">
        <v>7888</v>
      </c>
      <c r="J2398" s="41"/>
      <c r="K2398" s="40"/>
    </row>
    <row r="2399" spans="1:15" hidden="1">
      <c r="A2399" s="49" t="s">
        <v>8216</v>
      </c>
      <c r="B2399" s="49" t="s">
        <v>65</v>
      </c>
      <c r="C2399" s="49" t="s">
        <v>65</v>
      </c>
      <c r="D2399" s="49" t="s">
        <v>25</v>
      </c>
      <c r="F2399" s="49" t="s">
        <v>6175</v>
      </c>
      <c r="G2399" s="49" t="s">
        <v>8217</v>
      </c>
      <c r="H2399" s="41" t="s">
        <v>1048</v>
      </c>
      <c r="I2399" s="41" t="s">
        <v>8244</v>
      </c>
      <c r="J2399" s="42">
        <v>42208</v>
      </c>
      <c r="K2399" s="40"/>
    </row>
    <row r="2400" spans="1:15" hidden="1">
      <c r="A2400" s="49" t="s">
        <v>8216</v>
      </c>
      <c r="B2400" s="49" t="s">
        <v>65</v>
      </c>
      <c r="C2400" s="49" t="s">
        <v>65</v>
      </c>
      <c r="D2400" s="49" t="s">
        <v>25</v>
      </c>
      <c r="F2400" s="49" t="s">
        <v>6175</v>
      </c>
      <c r="G2400" s="49" t="s">
        <v>8217</v>
      </c>
      <c r="H2400" s="41" t="s">
        <v>1048</v>
      </c>
      <c r="I2400" s="41" t="s">
        <v>7889</v>
      </c>
      <c r="J2400" s="42">
        <v>42248</v>
      </c>
      <c r="K2400" s="40"/>
    </row>
    <row r="2401" spans="1:15" hidden="1">
      <c r="A2401" s="49" t="s">
        <v>8216</v>
      </c>
      <c r="B2401" s="49" t="s">
        <v>65</v>
      </c>
      <c r="C2401" s="49" t="s">
        <v>65</v>
      </c>
      <c r="D2401" s="49" t="s">
        <v>25</v>
      </c>
      <c r="F2401" s="49" t="s">
        <v>6175</v>
      </c>
      <c r="G2401" s="49" t="s">
        <v>8217</v>
      </c>
      <c r="H2401" s="41" t="s">
        <v>1048</v>
      </c>
      <c r="I2401" s="41" t="s">
        <v>7890</v>
      </c>
      <c r="J2401" s="41"/>
      <c r="K2401" s="40"/>
    </row>
    <row r="2402" spans="1:15" hidden="1">
      <c r="A2402" s="49" t="s">
        <v>8216</v>
      </c>
      <c r="B2402" s="49" t="s">
        <v>65</v>
      </c>
      <c r="C2402" s="49" t="s">
        <v>65</v>
      </c>
      <c r="D2402" s="49" t="s">
        <v>25</v>
      </c>
      <c r="F2402" s="49" t="s">
        <v>6175</v>
      </c>
      <c r="G2402" s="49" t="s">
        <v>8217</v>
      </c>
      <c r="H2402" s="41" t="s">
        <v>1048</v>
      </c>
      <c r="I2402" s="41" t="s">
        <v>7891</v>
      </c>
      <c r="J2402" s="42">
        <v>42261</v>
      </c>
      <c r="K2402" s="40"/>
    </row>
    <row r="2403" spans="1:15" hidden="1">
      <c r="A2403" s="49" t="s">
        <v>8216</v>
      </c>
      <c r="B2403" s="49" t="s">
        <v>65</v>
      </c>
      <c r="C2403" s="49" t="s">
        <v>65</v>
      </c>
      <c r="D2403" s="49" t="s">
        <v>25</v>
      </c>
      <c r="F2403" s="49" t="s">
        <v>6175</v>
      </c>
      <c r="G2403" s="49" t="s">
        <v>8217</v>
      </c>
      <c r="H2403" s="41" t="s">
        <v>1048</v>
      </c>
      <c r="I2403" s="41" t="s">
        <v>7892</v>
      </c>
      <c r="J2403" s="41"/>
      <c r="K2403" s="40"/>
    </row>
    <row r="2404" spans="1:15" hidden="1">
      <c r="A2404" s="49" t="s">
        <v>8216</v>
      </c>
      <c r="B2404" s="49" t="s">
        <v>65</v>
      </c>
      <c r="C2404" s="49" t="s">
        <v>65</v>
      </c>
      <c r="D2404" s="49" t="s">
        <v>25</v>
      </c>
      <c r="F2404" s="49" t="s">
        <v>6175</v>
      </c>
      <c r="G2404" s="49" t="s">
        <v>8217</v>
      </c>
      <c r="H2404" s="41" t="s">
        <v>1048</v>
      </c>
      <c r="I2404" s="41" t="s">
        <v>7893</v>
      </c>
      <c r="J2404" s="41"/>
      <c r="K2404" s="40"/>
    </row>
    <row r="2405" spans="1:15" hidden="1">
      <c r="A2405" s="49" t="s">
        <v>8216</v>
      </c>
      <c r="B2405" s="49" t="s">
        <v>65</v>
      </c>
      <c r="C2405" s="49" t="s">
        <v>65</v>
      </c>
      <c r="D2405" s="49" t="s">
        <v>25</v>
      </c>
      <c r="F2405" s="49" t="s">
        <v>6175</v>
      </c>
      <c r="G2405" s="49" t="s">
        <v>8217</v>
      </c>
      <c r="H2405" s="41" t="s">
        <v>1048</v>
      </c>
      <c r="I2405" s="41" t="s">
        <v>7894</v>
      </c>
      <c r="J2405" s="41"/>
      <c r="K2405" s="41"/>
      <c r="L2405" s="49"/>
      <c r="M2405" s="49"/>
      <c r="N2405" s="49"/>
      <c r="O2405" s="64"/>
    </row>
    <row r="2406" spans="1:15" hidden="1">
      <c r="A2406" s="48" t="s">
        <v>8216</v>
      </c>
      <c r="B2406" s="48" t="s">
        <v>65</v>
      </c>
      <c r="C2406" s="48" t="s">
        <v>65</v>
      </c>
      <c r="D2406" s="48" t="s">
        <v>25</v>
      </c>
      <c r="F2406" s="49" t="s">
        <v>6175</v>
      </c>
      <c r="G2406" s="48" t="s">
        <v>8217</v>
      </c>
      <c r="H2406" s="40" t="s">
        <v>7895</v>
      </c>
      <c r="I2406" s="40" t="s">
        <v>8245</v>
      </c>
      <c r="J2406" s="43">
        <f>J2399</f>
        <v>42208</v>
      </c>
      <c r="K2406" s="43">
        <f>J2406+10</f>
        <v>42218</v>
      </c>
      <c r="L2406" s="40" t="s">
        <v>8173</v>
      </c>
      <c r="M2406" s="48" t="s">
        <v>6196</v>
      </c>
      <c r="N2406" s="40">
        <v>100</v>
      </c>
      <c r="O2406" s="39" t="s">
        <v>8263</v>
      </c>
    </row>
    <row r="2407" spans="1:15">
      <c r="A2407" s="48" t="s">
        <v>8216</v>
      </c>
      <c r="B2407" s="48" t="s">
        <v>65</v>
      </c>
      <c r="C2407" s="48" t="s">
        <v>65</v>
      </c>
      <c r="D2407" s="48" t="s">
        <v>25</v>
      </c>
      <c r="F2407" s="49" t="s">
        <v>6175</v>
      </c>
      <c r="G2407" s="48" t="s">
        <v>8217</v>
      </c>
      <c r="H2407" s="40" t="s">
        <v>7898</v>
      </c>
      <c r="I2407" s="40" t="s">
        <v>8247</v>
      </c>
      <c r="J2407" s="43">
        <f>K2406</f>
        <v>42218</v>
      </c>
      <c r="K2407" s="43">
        <f>J2407+2</f>
        <v>42220</v>
      </c>
      <c r="L2407" s="40" t="s">
        <v>8173</v>
      </c>
      <c r="M2407" s="48" t="s">
        <v>6218</v>
      </c>
      <c r="N2407" s="40">
        <v>100</v>
      </c>
      <c r="O2407" s="65"/>
    </row>
    <row r="2408" spans="1:15" hidden="1">
      <c r="A2408" s="48" t="s">
        <v>8216</v>
      </c>
      <c r="B2408" s="48" t="s">
        <v>65</v>
      </c>
      <c r="C2408" s="48" t="s">
        <v>65</v>
      </c>
      <c r="D2408" s="48" t="s">
        <v>25</v>
      </c>
      <c r="F2408" s="49" t="s">
        <v>6175</v>
      </c>
      <c r="G2408" s="48" t="s">
        <v>8217</v>
      </c>
      <c r="H2408" s="40" t="s">
        <v>7901</v>
      </c>
      <c r="I2408" s="40" t="s">
        <v>7902</v>
      </c>
      <c r="J2408" s="43">
        <f>K2407</f>
        <v>42220</v>
      </c>
      <c r="K2408" s="43">
        <f>J2409</f>
        <v>-15</v>
      </c>
      <c r="L2408" s="40" t="s">
        <v>8173</v>
      </c>
      <c r="M2408" s="48" t="s">
        <v>6196</v>
      </c>
      <c r="N2408" s="40">
        <v>100</v>
      </c>
      <c r="O2408" s="39"/>
    </row>
    <row r="2409" spans="1:15" hidden="1">
      <c r="A2409" s="48" t="s">
        <v>8216</v>
      </c>
      <c r="B2409" s="48" t="s">
        <v>65</v>
      </c>
      <c r="C2409" s="48" t="s">
        <v>65</v>
      </c>
      <c r="D2409" s="48" t="s">
        <v>25</v>
      </c>
      <c r="F2409" s="49" t="s">
        <v>6175</v>
      </c>
      <c r="G2409" s="48" t="s">
        <v>8217</v>
      </c>
      <c r="H2409" s="40" t="s">
        <v>7904</v>
      </c>
      <c r="I2409" s="40" t="s">
        <v>7905</v>
      </c>
      <c r="J2409" s="43">
        <f>K2409-5</f>
        <v>-15</v>
      </c>
      <c r="K2409" s="43">
        <f>J2410</f>
        <v>-10</v>
      </c>
      <c r="L2409" s="40" t="s">
        <v>8173</v>
      </c>
      <c r="M2409" s="48" t="s">
        <v>6196</v>
      </c>
      <c r="N2409" s="40">
        <v>100</v>
      </c>
      <c r="O2409" s="39"/>
    </row>
    <row r="2410" spans="1:15" hidden="1">
      <c r="A2410" s="48" t="s">
        <v>8216</v>
      </c>
      <c r="B2410" s="48" t="s">
        <v>65</v>
      </c>
      <c r="C2410" s="48" t="s">
        <v>65</v>
      </c>
      <c r="D2410" s="48" t="s">
        <v>25</v>
      </c>
      <c r="F2410" s="49" t="s">
        <v>6175</v>
      </c>
      <c r="G2410" s="48" t="s">
        <v>8217</v>
      </c>
      <c r="H2410" s="40" t="s">
        <v>7904</v>
      </c>
      <c r="I2410" s="40" t="s">
        <v>8249</v>
      </c>
      <c r="J2410" s="43">
        <f>K2410-5</f>
        <v>-10</v>
      </c>
      <c r="K2410" s="43">
        <f>J2411</f>
        <v>-5</v>
      </c>
      <c r="L2410" s="40" t="s">
        <v>8173</v>
      </c>
      <c r="M2410" s="48" t="s">
        <v>6196</v>
      </c>
      <c r="N2410" s="40">
        <v>100</v>
      </c>
      <c r="O2410" s="39"/>
    </row>
    <row r="2411" spans="1:15" hidden="1">
      <c r="A2411" s="48" t="s">
        <v>8216</v>
      </c>
      <c r="B2411" s="48" t="s">
        <v>65</v>
      </c>
      <c r="C2411" s="48" t="s">
        <v>65</v>
      </c>
      <c r="D2411" s="48" t="s">
        <v>25</v>
      </c>
      <c r="F2411" s="49" t="s">
        <v>6175</v>
      </c>
      <c r="G2411" s="48" t="s">
        <v>8217</v>
      </c>
      <c r="H2411" s="40" t="s">
        <v>7904</v>
      </c>
      <c r="I2411" s="40" t="s">
        <v>7907</v>
      </c>
      <c r="J2411" s="43">
        <f>K2411-5</f>
        <v>-5</v>
      </c>
      <c r="K2411" s="43">
        <f>J2412</f>
        <v>0</v>
      </c>
      <c r="L2411" s="40" t="s">
        <v>8173</v>
      </c>
      <c r="M2411" s="48" t="s">
        <v>6196</v>
      </c>
      <c r="N2411" s="40">
        <v>100</v>
      </c>
      <c r="O2411" s="39"/>
    </row>
    <row r="2412" spans="1:15" hidden="1">
      <c r="A2412" s="49" t="s">
        <v>6359</v>
      </c>
      <c r="B2412" s="49" t="s">
        <v>76</v>
      </c>
      <c r="C2412" s="49" t="s">
        <v>76</v>
      </c>
      <c r="D2412" s="49" t="s">
        <v>24</v>
      </c>
      <c r="F2412" s="49" t="s">
        <v>6175</v>
      </c>
      <c r="G2412" s="49" t="s">
        <v>8480</v>
      </c>
      <c r="H2412" s="41" t="s">
        <v>1048</v>
      </c>
      <c r="I2412" s="41" t="s">
        <v>7888</v>
      </c>
      <c r="J2412" s="41"/>
      <c r="K2412" s="40"/>
      <c r="O2412" s="64"/>
    </row>
    <row r="2413" spans="1:15" hidden="1">
      <c r="A2413" s="49" t="s">
        <v>6359</v>
      </c>
      <c r="B2413" s="49" t="s">
        <v>76</v>
      </c>
      <c r="C2413" s="49" t="s">
        <v>76</v>
      </c>
      <c r="D2413" s="49" t="s">
        <v>24</v>
      </c>
      <c r="F2413" s="49" t="s">
        <v>6175</v>
      </c>
      <c r="G2413" s="49" t="s">
        <v>8480</v>
      </c>
      <c r="H2413" s="41" t="s">
        <v>1048</v>
      </c>
      <c r="I2413" s="41" t="s">
        <v>8244</v>
      </c>
      <c r="J2413" s="42">
        <v>42178</v>
      </c>
      <c r="K2413" s="40"/>
      <c r="O2413" s="64"/>
    </row>
    <row r="2414" spans="1:15" hidden="1">
      <c r="A2414" s="49" t="s">
        <v>6359</v>
      </c>
      <c r="B2414" s="49" t="s">
        <v>76</v>
      </c>
      <c r="C2414" s="49" t="s">
        <v>76</v>
      </c>
      <c r="D2414" s="49" t="s">
        <v>24</v>
      </c>
      <c r="F2414" s="49" t="s">
        <v>6175</v>
      </c>
      <c r="G2414" s="49" t="s">
        <v>8480</v>
      </c>
      <c r="H2414" s="41" t="s">
        <v>1048</v>
      </c>
      <c r="I2414" s="41" t="s">
        <v>7889</v>
      </c>
      <c r="J2414" s="42">
        <v>42233</v>
      </c>
      <c r="K2414" s="40"/>
      <c r="O2414" s="64"/>
    </row>
    <row r="2415" spans="1:15" hidden="1">
      <c r="A2415" s="49" t="s">
        <v>6359</v>
      </c>
      <c r="B2415" s="49" t="s">
        <v>76</v>
      </c>
      <c r="C2415" s="49" t="s">
        <v>76</v>
      </c>
      <c r="D2415" s="49" t="s">
        <v>24</v>
      </c>
      <c r="E2415" s="44"/>
      <c r="F2415" s="49" t="s">
        <v>6175</v>
      </c>
      <c r="G2415" s="49" t="s">
        <v>8480</v>
      </c>
      <c r="H2415" s="41" t="s">
        <v>1048</v>
      </c>
      <c r="I2415" s="41" t="s">
        <v>7890</v>
      </c>
      <c r="J2415" s="42">
        <v>42291</v>
      </c>
      <c r="K2415" s="40"/>
      <c r="O2415" s="64"/>
    </row>
    <row r="2416" spans="1:15" hidden="1">
      <c r="A2416" s="49" t="s">
        <v>6359</v>
      </c>
      <c r="B2416" s="49" t="s">
        <v>76</v>
      </c>
      <c r="C2416" s="49" t="s">
        <v>76</v>
      </c>
      <c r="D2416" s="49" t="s">
        <v>24</v>
      </c>
      <c r="E2416" s="44"/>
      <c r="F2416" s="49" t="s">
        <v>6175</v>
      </c>
      <c r="G2416" s="49" t="s">
        <v>8480</v>
      </c>
      <c r="H2416" s="41" t="s">
        <v>1048</v>
      </c>
      <c r="I2416" s="41" t="s">
        <v>7891</v>
      </c>
      <c r="J2416" s="42">
        <v>42293</v>
      </c>
      <c r="K2416" s="40"/>
      <c r="O2416" s="64"/>
    </row>
    <row r="2417" spans="1:15" hidden="1">
      <c r="A2417" s="49" t="s">
        <v>6359</v>
      </c>
      <c r="B2417" s="49" t="s">
        <v>76</v>
      </c>
      <c r="C2417" s="49" t="s">
        <v>76</v>
      </c>
      <c r="D2417" s="49" t="s">
        <v>24</v>
      </c>
      <c r="E2417" s="44"/>
      <c r="F2417" s="49" t="s">
        <v>6175</v>
      </c>
      <c r="G2417" s="49" t="s">
        <v>8480</v>
      </c>
      <c r="H2417" s="41" t="s">
        <v>1048</v>
      </c>
      <c r="I2417" s="41" t="s">
        <v>7892</v>
      </c>
      <c r="J2417" s="41"/>
      <c r="K2417" s="40"/>
      <c r="O2417" s="64"/>
    </row>
    <row r="2418" spans="1:15" hidden="1">
      <c r="A2418" s="49" t="s">
        <v>6359</v>
      </c>
      <c r="B2418" s="49" t="s">
        <v>76</v>
      </c>
      <c r="C2418" s="49" t="s">
        <v>76</v>
      </c>
      <c r="D2418" s="49" t="s">
        <v>24</v>
      </c>
      <c r="E2418" s="44"/>
      <c r="F2418" s="49" t="s">
        <v>6175</v>
      </c>
      <c r="G2418" s="49" t="s">
        <v>8480</v>
      </c>
      <c r="H2418" s="41" t="s">
        <v>1048</v>
      </c>
      <c r="I2418" s="41" t="s">
        <v>7893</v>
      </c>
      <c r="J2418" s="41"/>
      <c r="K2418" s="40"/>
      <c r="O2418" s="64"/>
    </row>
    <row r="2419" spans="1:15" hidden="1">
      <c r="A2419" s="49" t="s">
        <v>6359</v>
      </c>
      <c r="B2419" s="49" t="s">
        <v>76</v>
      </c>
      <c r="C2419" s="49" t="s">
        <v>76</v>
      </c>
      <c r="D2419" s="49" t="s">
        <v>24</v>
      </c>
      <c r="E2419" s="44"/>
      <c r="F2419" s="49" t="s">
        <v>6175</v>
      </c>
      <c r="G2419" s="49" t="s">
        <v>8480</v>
      </c>
      <c r="H2419" s="41" t="s">
        <v>1048</v>
      </c>
      <c r="I2419" s="41" t="s">
        <v>7894</v>
      </c>
      <c r="J2419" s="41"/>
      <c r="K2419" s="41"/>
      <c r="L2419" s="49"/>
      <c r="M2419" s="49"/>
      <c r="N2419" s="49"/>
      <c r="O2419" s="64"/>
    </row>
    <row r="2420" spans="1:15" hidden="1">
      <c r="A2420" s="48" t="s">
        <v>6359</v>
      </c>
      <c r="B2420" s="48" t="s">
        <v>76</v>
      </c>
      <c r="C2420" s="48" t="s">
        <v>76</v>
      </c>
      <c r="D2420" s="48" t="s">
        <v>24</v>
      </c>
      <c r="E2420" s="44"/>
      <c r="F2420" s="49" t="s">
        <v>6175</v>
      </c>
      <c r="G2420" s="48" t="s">
        <v>8480</v>
      </c>
      <c r="H2420" s="40" t="s">
        <v>7895</v>
      </c>
      <c r="I2420" s="40" t="s">
        <v>8245</v>
      </c>
      <c r="J2420" s="43">
        <f>J2413</f>
        <v>42178</v>
      </c>
      <c r="K2420" s="43">
        <f>J2420+10</f>
        <v>42188</v>
      </c>
      <c r="L2420" s="40" t="s">
        <v>8173</v>
      </c>
      <c r="M2420" s="48" t="s">
        <v>5488</v>
      </c>
      <c r="N2420" s="40">
        <v>100</v>
      </c>
    </row>
    <row r="2421" spans="1:15">
      <c r="A2421" s="48" t="s">
        <v>6359</v>
      </c>
      <c r="B2421" s="48" t="s">
        <v>76</v>
      </c>
      <c r="C2421" s="48" t="s">
        <v>76</v>
      </c>
      <c r="D2421" s="48" t="s">
        <v>24</v>
      </c>
      <c r="E2421" s="44"/>
      <c r="F2421" s="49" t="s">
        <v>6175</v>
      </c>
      <c r="G2421" s="48" t="s">
        <v>8480</v>
      </c>
      <c r="H2421" s="40" t="s">
        <v>7898</v>
      </c>
      <c r="I2421" s="40" t="s">
        <v>8247</v>
      </c>
      <c r="J2421" s="43">
        <f>K2420</f>
        <v>42188</v>
      </c>
      <c r="K2421" s="43">
        <f>J2421+2</f>
        <v>42190</v>
      </c>
      <c r="L2421" s="40" t="s">
        <v>8173</v>
      </c>
      <c r="M2421" s="48" t="s">
        <v>145</v>
      </c>
      <c r="N2421" s="40">
        <v>100</v>
      </c>
    </row>
    <row r="2422" spans="1:15" hidden="1">
      <c r="A2422" s="48" t="s">
        <v>6359</v>
      </c>
      <c r="B2422" s="48" t="s">
        <v>76</v>
      </c>
      <c r="C2422" s="48" t="s">
        <v>76</v>
      </c>
      <c r="D2422" s="48" t="s">
        <v>24</v>
      </c>
      <c r="E2422" s="44"/>
      <c r="F2422" s="49" t="s">
        <v>6175</v>
      </c>
      <c r="G2422" s="48" t="s">
        <v>8480</v>
      </c>
      <c r="H2422" s="40" t="s">
        <v>7901</v>
      </c>
      <c r="I2422" s="40" t="s">
        <v>7902</v>
      </c>
      <c r="J2422" s="43">
        <f>K2421</f>
        <v>42190</v>
      </c>
      <c r="K2422" s="43">
        <f>J2423</f>
        <v>42217</v>
      </c>
      <c r="L2422" s="40" t="s">
        <v>8173</v>
      </c>
      <c r="M2422" s="48" t="s">
        <v>5488</v>
      </c>
      <c r="N2422" s="40">
        <v>100</v>
      </c>
      <c r="O2422" s="56" t="s">
        <v>7917</v>
      </c>
    </row>
    <row r="2423" spans="1:15" hidden="1">
      <c r="A2423" s="48" t="s">
        <v>6359</v>
      </c>
      <c r="B2423" s="48" t="s">
        <v>76</v>
      </c>
      <c r="C2423" s="48" t="s">
        <v>76</v>
      </c>
      <c r="D2423" s="48" t="s">
        <v>24</v>
      </c>
      <c r="E2423" s="44"/>
      <c r="F2423" s="49" t="s">
        <v>6175</v>
      </c>
      <c r="G2423" s="48" t="s">
        <v>8480</v>
      </c>
      <c r="H2423" s="40" t="s">
        <v>7904</v>
      </c>
      <c r="I2423" s="40" t="s">
        <v>7905</v>
      </c>
      <c r="J2423" s="43">
        <f>K2423-5</f>
        <v>42217</v>
      </c>
      <c r="K2423" s="43">
        <f>J2424</f>
        <v>42222</v>
      </c>
      <c r="L2423" s="40" t="s">
        <v>8173</v>
      </c>
      <c r="M2423" s="48" t="s">
        <v>5488</v>
      </c>
      <c r="N2423" s="40">
        <v>100</v>
      </c>
    </row>
    <row r="2424" spans="1:15" hidden="1">
      <c r="A2424" s="48" t="s">
        <v>6359</v>
      </c>
      <c r="B2424" s="48" t="s">
        <v>76</v>
      </c>
      <c r="C2424" s="48" t="s">
        <v>76</v>
      </c>
      <c r="D2424" s="48" t="s">
        <v>24</v>
      </c>
      <c r="E2424" s="44"/>
      <c r="F2424" s="49" t="s">
        <v>6175</v>
      </c>
      <c r="G2424" s="48" t="s">
        <v>8480</v>
      </c>
      <c r="H2424" s="40" t="s">
        <v>7904</v>
      </c>
      <c r="I2424" s="40" t="s">
        <v>8249</v>
      </c>
      <c r="J2424" s="43">
        <f>K2424-5</f>
        <v>42222</v>
      </c>
      <c r="K2424" s="43">
        <f>J2425</f>
        <v>42227</v>
      </c>
      <c r="L2424" s="40" t="s">
        <v>8173</v>
      </c>
      <c r="M2424" s="48" t="s">
        <v>5488</v>
      </c>
      <c r="N2424" s="40">
        <v>100</v>
      </c>
    </row>
    <row r="2425" spans="1:15" hidden="1">
      <c r="A2425" s="48" t="s">
        <v>6359</v>
      </c>
      <c r="B2425" s="48" t="s">
        <v>76</v>
      </c>
      <c r="C2425" s="48" t="s">
        <v>76</v>
      </c>
      <c r="D2425" s="48" t="s">
        <v>24</v>
      </c>
      <c r="E2425" s="44"/>
      <c r="F2425" s="49" t="s">
        <v>6175</v>
      </c>
      <c r="G2425" s="48" t="s">
        <v>8480</v>
      </c>
      <c r="H2425" s="40" t="s">
        <v>7904</v>
      </c>
      <c r="I2425" s="40" t="s">
        <v>7907</v>
      </c>
      <c r="J2425" s="43">
        <f>K2425-5</f>
        <v>42227</v>
      </c>
      <c r="K2425" s="43">
        <f>J2426</f>
        <v>42232</v>
      </c>
      <c r="L2425" s="40" t="s">
        <v>8173</v>
      </c>
      <c r="M2425" s="48" t="s">
        <v>5488</v>
      </c>
      <c r="N2425" s="40">
        <v>100</v>
      </c>
    </row>
    <row r="2426" spans="1:15" hidden="1">
      <c r="A2426" s="48" t="s">
        <v>6359</v>
      </c>
      <c r="B2426" s="48" t="s">
        <v>76</v>
      </c>
      <c r="C2426" s="48" t="s">
        <v>76</v>
      </c>
      <c r="D2426" s="48" t="s">
        <v>24</v>
      </c>
      <c r="E2426" s="44"/>
      <c r="F2426" s="49" t="s">
        <v>6175</v>
      </c>
      <c r="G2426" s="48" t="s">
        <v>8480</v>
      </c>
      <c r="H2426" s="40" t="s">
        <v>7904</v>
      </c>
      <c r="I2426" s="40" t="s">
        <v>8172</v>
      </c>
      <c r="J2426" s="43">
        <f>K2426-1</f>
        <v>42232</v>
      </c>
      <c r="K2426" s="43">
        <f>J2414</f>
        <v>42233</v>
      </c>
      <c r="L2426" s="40" t="s">
        <v>8173</v>
      </c>
      <c r="M2426" s="48" t="s">
        <v>5488</v>
      </c>
      <c r="N2426" s="40">
        <v>100</v>
      </c>
    </row>
    <row r="2427" spans="1:15" hidden="1">
      <c r="A2427" s="41" t="s">
        <v>8481</v>
      </c>
      <c r="B2427" s="41" t="s">
        <v>108</v>
      </c>
      <c r="C2427" s="47" t="s">
        <v>65</v>
      </c>
      <c r="D2427" s="49" t="s">
        <v>24</v>
      </c>
      <c r="E2427" s="49"/>
      <c r="F2427" s="49" t="s">
        <v>6175</v>
      </c>
      <c r="G2427" s="41" t="s">
        <v>8482</v>
      </c>
      <c r="H2427" s="41" t="s">
        <v>1048</v>
      </c>
      <c r="I2427" s="41" t="s">
        <v>7888</v>
      </c>
      <c r="J2427" s="41"/>
      <c r="K2427" s="40"/>
      <c r="L2427" s="40"/>
      <c r="M2427" s="40"/>
    </row>
    <row r="2428" spans="1:15" hidden="1">
      <c r="A2428" s="41" t="s">
        <v>8481</v>
      </c>
      <c r="B2428" s="41" t="s">
        <v>108</v>
      </c>
      <c r="C2428" s="47" t="s">
        <v>65</v>
      </c>
      <c r="D2428" s="49" t="s">
        <v>24</v>
      </c>
      <c r="E2428" s="49"/>
      <c r="F2428" s="49" t="s">
        <v>6175</v>
      </c>
      <c r="G2428" s="41" t="s">
        <v>8482</v>
      </c>
      <c r="H2428" s="41" t="s">
        <v>1048</v>
      </c>
      <c r="I2428" s="41" t="s">
        <v>8244</v>
      </c>
      <c r="J2428" s="59">
        <v>41699</v>
      </c>
      <c r="K2428" s="40"/>
      <c r="L2428" s="40"/>
      <c r="M2428" s="40"/>
    </row>
    <row r="2429" spans="1:15" hidden="1">
      <c r="A2429" s="41" t="s">
        <v>8481</v>
      </c>
      <c r="B2429" s="41" t="s">
        <v>108</v>
      </c>
      <c r="C2429" s="47" t="s">
        <v>65</v>
      </c>
      <c r="D2429" s="49" t="s">
        <v>24</v>
      </c>
      <c r="E2429" s="49"/>
      <c r="F2429" s="49" t="s">
        <v>6175</v>
      </c>
      <c r="G2429" s="41" t="s">
        <v>8482</v>
      </c>
      <c r="H2429" s="41" t="s">
        <v>1048</v>
      </c>
      <c r="I2429" s="41" t="s">
        <v>7889</v>
      </c>
      <c r="J2429" s="59">
        <v>42273</v>
      </c>
      <c r="K2429" s="40" t="s">
        <v>8309</v>
      </c>
      <c r="L2429" s="40"/>
      <c r="M2429" s="40"/>
    </row>
    <row r="2430" spans="1:15" hidden="1">
      <c r="A2430" s="41" t="s">
        <v>8481</v>
      </c>
      <c r="B2430" s="41" t="s">
        <v>108</v>
      </c>
      <c r="C2430" s="47" t="s">
        <v>65</v>
      </c>
      <c r="D2430" s="49" t="s">
        <v>24</v>
      </c>
      <c r="E2430" s="49"/>
      <c r="F2430" s="49" t="s">
        <v>6175</v>
      </c>
      <c r="G2430" s="41" t="s">
        <v>8482</v>
      </c>
      <c r="H2430" s="41" t="s">
        <v>1048</v>
      </c>
      <c r="I2430" s="41" t="s">
        <v>7890</v>
      </c>
      <c r="J2430" s="41"/>
      <c r="K2430" s="40"/>
      <c r="L2430" s="40"/>
      <c r="M2430" s="40"/>
    </row>
    <row r="2431" spans="1:15" hidden="1">
      <c r="A2431" s="41" t="s">
        <v>8481</v>
      </c>
      <c r="B2431" s="41" t="s">
        <v>108</v>
      </c>
      <c r="C2431" s="47" t="s">
        <v>65</v>
      </c>
      <c r="D2431" s="49" t="s">
        <v>24</v>
      </c>
      <c r="E2431" s="49"/>
      <c r="F2431" s="49" t="s">
        <v>6175</v>
      </c>
      <c r="G2431" s="41" t="s">
        <v>8482</v>
      </c>
      <c r="H2431" s="41" t="s">
        <v>1048</v>
      </c>
      <c r="I2431" s="41" t="s">
        <v>7891</v>
      </c>
      <c r="J2431" s="42">
        <v>42321</v>
      </c>
      <c r="K2431" s="40"/>
      <c r="L2431" s="40"/>
      <c r="M2431" s="40"/>
    </row>
    <row r="2432" spans="1:15" hidden="1">
      <c r="A2432" s="41" t="s">
        <v>8481</v>
      </c>
      <c r="B2432" s="41" t="s">
        <v>108</v>
      </c>
      <c r="C2432" s="47" t="s">
        <v>65</v>
      </c>
      <c r="D2432" s="49" t="s">
        <v>24</v>
      </c>
      <c r="E2432" s="49"/>
      <c r="F2432" s="49" t="s">
        <v>6175</v>
      </c>
      <c r="G2432" s="41" t="s">
        <v>8482</v>
      </c>
      <c r="H2432" s="41" t="s">
        <v>1048</v>
      </c>
      <c r="I2432" s="41" t="s">
        <v>7892</v>
      </c>
      <c r="J2432" s="59"/>
      <c r="K2432" s="40"/>
      <c r="L2432" s="40"/>
      <c r="M2432" s="40"/>
    </row>
    <row r="2433" spans="1:15" hidden="1">
      <c r="A2433" s="41" t="s">
        <v>8481</v>
      </c>
      <c r="B2433" s="41" t="s">
        <v>108</v>
      </c>
      <c r="C2433" s="47" t="s">
        <v>65</v>
      </c>
      <c r="D2433" s="49" t="s">
        <v>24</v>
      </c>
      <c r="E2433" s="49"/>
      <c r="F2433" s="49" t="s">
        <v>6175</v>
      </c>
      <c r="G2433" s="41" t="s">
        <v>8482</v>
      </c>
      <c r="H2433" s="41" t="s">
        <v>1048</v>
      </c>
      <c r="I2433" s="41" t="s">
        <v>7893</v>
      </c>
      <c r="J2433" s="41"/>
      <c r="K2433" s="40"/>
      <c r="L2433" s="40"/>
      <c r="M2433" s="40"/>
    </row>
    <row r="2434" spans="1:15" hidden="1">
      <c r="A2434" s="41" t="s">
        <v>8481</v>
      </c>
      <c r="B2434" s="41" t="s">
        <v>108</v>
      </c>
      <c r="C2434" s="47" t="s">
        <v>65</v>
      </c>
      <c r="D2434" s="49" t="s">
        <v>24</v>
      </c>
      <c r="E2434" s="49"/>
      <c r="F2434" s="49" t="s">
        <v>6175</v>
      </c>
      <c r="G2434" s="41" t="s">
        <v>8482</v>
      </c>
      <c r="H2434" s="41" t="s">
        <v>1048</v>
      </c>
      <c r="I2434" s="41" t="s">
        <v>7894</v>
      </c>
      <c r="J2434" s="41"/>
      <c r="K2434" s="40"/>
      <c r="L2434" s="40"/>
      <c r="M2434" s="40"/>
    </row>
    <row r="2435" spans="1:15" hidden="1">
      <c r="A2435" s="40" t="s">
        <v>8481</v>
      </c>
      <c r="B2435" s="40" t="s">
        <v>108</v>
      </c>
      <c r="C2435" s="46" t="s">
        <v>65</v>
      </c>
      <c r="D2435" s="48" t="s">
        <v>24</v>
      </c>
      <c r="F2435" s="49" t="s">
        <v>6175</v>
      </c>
      <c r="G2435" s="40" t="s">
        <v>8482</v>
      </c>
      <c r="H2435" s="40" t="s">
        <v>7895</v>
      </c>
      <c r="I2435" s="40" t="s">
        <v>8245</v>
      </c>
      <c r="J2435" s="43">
        <f>J2428</f>
        <v>41699</v>
      </c>
      <c r="K2435" s="43">
        <f>J2435+10</f>
        <v>41709</v>
      </c>
      <c r="L2435" s="40" t="s">
        <v>11</v>
      </c>
      <c r="M2435" s="40" t="s">
        <v>6218</v>
      </c>
      <c r="N2435" s="40">
        <v>100</v>
      </c>
    </row>
    <row r="2436" spans="1:15">
      <c r="A2436" s="40" t="s">
        <v>8481</v>
      </c>
      <c r="B2436" s="40" t="s">
        <v>108</v>
      </c>
      <c r="C2436" s="46" t="s">
        <v>65</v>
      </c>
      <c r="D2436" s="48" t="s">
        <v>24</v>
      </c>
      <c r="F2436" s="49" t="s">
        <v>6175</v>
      </c>
      <c r="G2436" s="40" t="s">
        <v>8482</v>
      </c>
      <c r="H2436" s="40" t="s">
        <v>7898</v>
      </c>
      <c r="I2436" s="40" t="s">
        <v>8247</v>
      </c>
      <c r="J2436" s="43">
        <f>K2435</f>
        <v>41709</v>
      </c>
      <c r="K2436" s="43">
        <f>J2436+2</f>
        <v>41711</v>
      </c>
      <c r="L2436" s="40" t="s">
        <v>11</v>
      </c>
      <c r="M2436" s="40" t="s">
        <v>6218</v>
      </c>
      <c r="N2436" s="40">
        <v>100</v>
      </c>
    </row>
    <row r="2437" spans="1:15" hidden="1">
      <c r="A2437" s="40" t="s">
        <v>8481</v>
      </c>
      <c r="B2437" s="40" t="s">
        <v>108</v>
      </c>
      <c r="C2437" s="46" t="s">
        <v>65</v>
      </c>
      <c r="D2437" s="48" t="s">
        <v>24</v>
      </c>
      <c r="F2437" s="49" t="s">
        <v>6175</v>
      </c>
      <c r="G2437" s="40" t="s">
        <v>8482</v>
      </c>
      <c r="H2437" s="40" t="s">
        <v>7901</v>
      </c>
      <c r="I2437" s="40" t="s">
        <v>7902</v>
      </c>
      <c r="J2437" s="43">
        <f>K2436</f>
        <v>41711</v>
      </c>
      <c r="K2437" s="43">
        <f>J2438</f>
        <v>42257</v>
      </c>
      <c r="L2437" s="40" t="s">
        <v>11</v>
      </c>
      <c r="M2437" s="40" t="s">
        <v>6218</v>
      </c>
      <c r="N2437" s="40">
        <v>100</v>
      </c>
    </row>
    <row r="2438" spans="1:15" hidden="1">
      <c r="A2438" s="40" t="s">
        <v>8481</v>
      </c>
      <c r="B2438" s="40" t="s">
        <v>108</v>
      </c>
      <c r="C2438" s="46" t="s">
        <v>65</v>
      </c>
      <c r="D2438" s="48" t="s">
        <v>24</v>
      </c>
      <c r="F2438" s="49" t="s">
        <v>6175</v>
      </c>
      <c r="G2438" s="40" t="s">
        <v>8482</v>
      </c>
      <c r="H2438" s="40" t="s">
        <v>7904</v>
      </c>
      <c r="I2438" s="40" t="s">
        <v>7905</v>
      </c>
      <c r="J2438" s="43">
        <f>K2438-5</f>
        <v>42257</v>
      </c>
      <c r="K2438" s="43">
        <f>J2439</f>
        <v>42262</v>
      </c>
      <c r="L2438" s="40" t="s">
        <v>11</v>
      </c>
      <c r="M2438" s="40" t="s">
        <v>6218</v>
      </c>
      <c r="N2438" s="40">
        <v>100</v>
      </c>
    </row>
    <row r="2439" spans="1:15" hidden="1">
      <c r="A2439" s="40" t="s">
        <v>8481</v>
      </c>
      <c r="B2439" s="40" t="s">
        <v>108</v>
      </c>
      <c r="C2439" s="46" t="s">
        <v>65</v>
      </c>
      <c r="D2439" s="48" t="s">
        <v>24</v>
      </c>
      <c r="F2439" s="49" t="s">
        <v>6175</v>
      </c>
      <c r="G2439" s="40" t="s">
        <v>8482</v>
      </c>
      <c r="H2439" s="40" t="s">
        <v>7904</v>
      </c>
      <c r="I2439" s="40" t="s">
        <v>8249</v>
      </c>
      <c r="J2439" s="43">
        <f>K2439-5</f>
        <v>42262</v>
      </c>
      <c r="K2439" s="43">
        <f>J2440</f>
        <v>42267</v>
      </c>
      <c r="L2439" s="40" t="s">
        <v>11</v>
      </c>
      <c r="M2439" s="40" t="s">
        <v>6218</v>
      </c>
      <c r="N2439" s="40">
        <v>100</v>
      </c>
    </row>
    <row r="2440" spans="1:15" hidden="1">
      <c r="A2440" s="40" t="s">
        <v>8481</v>
      </c>
      <c r="B2440" s="40" t="s">
        <v>108</v>
      </c>
      <c r="C2440" s="46" t="s">
        <v>65</v>
      </c>
      <c r="D2440" s="48" t="s">
        <v>24</v>
      </c>
      <c r="F2440" s="49" t="s">
        <v>6175</v>
      </c>
      <c r="G2440" s="40" t="s">
        <v>8482</v>
      </c>
      <c r="H2440" s="40" t="s">
        <v>7904</v>
      </c>
      <c r="I2440" s="40" t="s">
        <v>7907</v>
      </c>
      <c r="J2440" s="43">
        <f>K2440-5</f>
        <v>42267</v>
      </c>
      <c r="K2440" s="43">
        <f>J2441</f>
        <v>42272</v>
      </c>
      <c r="L2440" s="40" t="s">
        <v>11</v>
      </c>
      <c r="M2440" s="40" t="s">
        <v>6218</v>
      </c>
      <c r="N2440" s="40">
        <v>100</v>
      </c>
    </row>
    <row r="2441" spans="1:15" hidden="1">
      <c r="A2441" s="40" t="s">
        <v>8481</v>
      </c>
      <c r="B2441" s="40" t="s">
        <v>108</v>
      </c>
      <c r="C2441" s="46" t="s">
        <v>65</v>
      </c>
      <c r="D2441" s="48" t="s">
        <v>24</v>
      </c>
      <c r="F2441" s="49" t="s">
        <v>6175</v>
      </c>
      <c r="G2441" s="40" t="s">
        <v>8482</v>
      </c>
      <c r="H2441" s="40" t="s">
        <v>7904</v>
      </c>
      <c r="I2441" s="40" t="s">
        <v>8172</v>
      </c>
      <c r="J2441" s="43">
        <f>K2441-1</f>
        <v>42272</v>
      </c>
      <c r="K2441" s="43">
        <f>J2429</f>
        <v>42273</v>
      </c>
      <c r="L2441" s="40" t="s">
        <v>11</v>
      </c>
      <c r="M2441" s="40" t="s">
        <v>6218</v>
      </c>
      <c r="N2441" s="40">
        <v>100</v>
      </c>
      <c r="O2441" s="56" t="s">
        <v>17</v>
      </c>
    </row>
    <row r="2442" spans="1:15" hidden="1">
      <c r="A2442" s="41" t="s">
        <v>8481</v>
      </c>
      <c r="B2442" s="41" t="s">
        <v>108</v>
      </c>
      <c r="C2442" s="47" t="s">
        <v>65</v>
      </c>
      <c r="D2442" s="49" t="s">
        <v>24</v>
      </c>
      <c r="E2442" s="49"/>
      <c r="F2442" s="49" t="s">
        <v>6175</v>
      </c>
      <c r="G2442" s="41" t="s">
        <v>8483</v>
      </c>
      <c r="H2442" s="41" t="s">
        <v>1048</v>
      </c>
      <c r="I2442" s="41" t="s">
        <v>7888</v>
      </c>
      <c r="J2442" s="41"/>
      <c r="K2442" s="40"/>
      <c r="L2442" s="40"/>
      <c r="M2442" s="40"/>
    </row>
    <row r="2443" spans="1:15" hidden="1">
      <c r="A2443" s="41" t="s">
        <v>8481</v>
      </c>
      <c r="B2443" s="41" t="s">
        <v>108</v>
      </c>
      <c r="C2443" s="47" t="s">
        <v>65</v>
      </c>
      <c r="D2443" s="49" t="s">
        <v>24</v>
      </c>
      <c r="E2443" s="49"/>
      <c r="F2443" s="49" t="s">
        <v>6175</v>
      </c>
      <c r="G2443" s="41" t="s">
        <v>8483</v>
      </c>
      <c r="H2443" s="41" t="s">
        <v>1048</v>
      </c>
      <c r="I2443" s="41" t="s">
        <v>8244</v>
      </c>
      <c r="J2443" s="59">
        <v>41699</v>
      </c>
      <c r="K2443" s="40"/>
      <c r="L2443" s="40"/>
      <c r="M2443" s="40"/>
    </row>
    <row r="2444" spans="1:15" hidden="1">
      <c r="A2444" s="41" t="s">
        <v>8481</v>
      </c>
      <c r="B2444" s="41" t="s">
        <v>108</v>
      </c>
      <c r="C2444" s="47" t="s">
        <v>65</v>
      </c>
      <c r="D2444" s="49" t="s">
        <v>24</v>
      </c>
      <c r="E2444" s="49"/>
      <c r="F2444" s="49" t="s">
        <v>6175</v>
      </c>
      <c r="G2444" s="41" t="s">
        <v>8483</v>
      </c>
      <c r="H2444" s="41" t="s">
        <v>1048</v>
      </c>
      <c r="I2444" s="41" t="s">
        <v>7889</v>
      </c>
      <c r="J2444" s="59">
        <v>42273</v>
      </c>
      <c r="K2444" s="40" t="s">
        <v>8309</v>
      </c>
      <c r="L2444" s="40"/>
      <c r="M2444" s="40"/>
    </row>
    <row r="2445" spans="1:15" hidden="1">
      <c r="A2445" s="41" t="s">
        <v>8481</v>
      </c>
      <c r="B2445" s="41" t="s">
        <v>108</v>
      </c>
      <c r="C2445" s="47" t="s">
        <v>65</v>
      </c>
      <c r="D2445" s="49" t="s">
        <v>24</v>
      </c>
      <c r="E2445" s="49"/>
      <c r="F2445" s="49" t="s">
        <v>6175</v>
      </c>
      <c r="G2445" s="41" t="s">
        <v>8483</v>
      </c>
      <c r="H2445" s="41" t="s">
        <v>1048</v>
      </c>
      <c r="I2445" s="41" t="s">
        <v>7890</v>
      </c>
      <c r="J2445" s="41"/>
      <c r="K2445" s="40"/>
      <c r="L2445" s="40"/>
      <c r="M2445" s="40"/>
    </row>
    <row r="2446" spans="1:15" hidden="1">
      <c r="A2446" s="41" t="s">
        <v>8481</v>
      </c>
      <c r="B2446" s="41" t="s">
        <v>108</v>
      </c>
      <c r="C2446" s="47" t="s">
        <v>65</v>
      </c>
      <c r="D2446" s="49" t="s">
        <v>24</v>
      </c>
      <c r="E2446" s="49"/>
      <c r="F2446" s="49" t="s">
        <v>6175</v>
      </c>
      <c r="G2446" s="41" t="s">
        <v>8483</v>
      </c>
      <c r="H2446" s="41" t="s">
        <v>1048</v>
      </c>
      <c r="I2446" s="41" t="s">
        <v>7891</v>
      </c>
      <c r="J2446" s="42">
        <v>42321</v>
      </c>
      <c r="K2446" s="40"/>
      <c r="L2446" s="40"/>
      <c r="M2446" s="40"/>
    </row>
    <row r="2447" spans="1:15" hidden="1">
      <c r="A2447" s="41" t="s">
        <v>8481</v>
      </c>
      <c r="B2447" s="41" t="s">
        <v>108</v>
      </c>
      <c r="C2447" s="47" t="s">
        <v>65</v>
      </c>
      <c r="D2447" s="49" t="s">
        <v>24</v>
      </c>
      <c r="E2447" s="49"/>
      <c r="F2447" s="49" t="s">
        <v>6175</v>
      </c>
      <c r="G2447" s="41" t="s">
        <v>8483</v>
      </c>
      <c r="H2447" s="41" t="s">
        <v>1048</v>
      </c>
      <c r="I2447" s="41" t="s">
        <v>7892</v>
      </c>
      <c r="J2447" s="59"/>
      <c r="K2447" s="40"/>
      <c r="L2447" s="40"/>
      <c r="M2447" s="40"/>
    </row>
    <row r="2448" spans="1:15" hidden="1">
      <c r="A2448" s="41" t="s">
        <v>8481</v>
      </c>
      <c r="B2448" s="41" t="s">
        <v>108</v>
      </c>
      <c r="C2448" s="47" t="s">
        <v>65</v>
      </c>
      <c r="D2448" s="49" t="s">
        <v>24</v>
      </c>
      <c r="E2448" s="49"/>
      <c r="F2448" s="49" t="s">
        <v>6175</v>
      </c>
      <c r="G2448" s="41" t="s">
        <v>8483</v>
      </c>
      <c r="H2448" s="41" t="s">
        <v>1048</v>
      </c>
      <c r="I2448" s="41" t="s">
        <v>7893</v>
      </c>
      <c r="J2448" s="41"/>
      <c r="K2448" s="40"/>
      <c r="L2448" s="40"/>
      <c r="M2448" s="40"/>
    </row>
    <row r="2449" spans="1:15" hidden="1">
      <c r="A2449" s="41" t="s">
        <v>8481</v>
      </c>
      <c r="B2449" s="41" t="s">
        <v>108</v>
      </c>
      <c r="C2449" s="47" t="s">
        <v>65</v>
      </c>
      <c r="D2449" s="49" t="s">
        <v>24</v>
      </c>
      <c r="E2449" s="49"/>
      <c r="F2449" s="49" t="s">
        <v>6175</v>
      </c>
      <c r="G2449" s="41" t="s">
        <v>8483</v>
      </c>
      <c r="H2449" s="41" t="s">
        <v>1048</v>
      </c>
      <c r="I2449" s="41" t="s">
        <v>7894</v>
      </c>
      <c r="J2449" s="41"/>
      <c r="K2449" s="40"/>
      <c r="L2449" s="40"/>
      <c r="M2449" s="40"/>
    </row>
    <row r="2450" spans="1:15" hidden="1">
      <c r="A2450" s="40" t="s">
        <v>8481</v>
      </c>
      <c r="B2450" s="40" t="s">
        <v>108</v>
      </c>
      <c r="C2450" s="46" t="s">
        <v>65</v>
      </c>
      <c r="D2450" s="48" t="s">
        <v>24</v>
      </c>
      <c r="F2450" s="49" t="s">
        <v>6175</v>
      </c>
      <c r="G2450" s="40" t="s">
        <v>8483</v>
      </c>
      <c r="H2450" s="40" t="s">
        <v>7895</v>
      </c>
      <c r="I2450" s="40" t="s">
        <v>8245</v>
      </c>
      <c r="J2450" s="43">
        <f>J2443</f>
        <v>41699</v>
      </c>
      <c r="K2450" s="43">
        <f>J2450+10</f>
        <v>41709</v>
      </c>
      <c r="L2450" s="40" t="s">
        <v>11</v>
      </c>
      <c r="M2450" s="40" t="s">
        <v>6218</v>
      </c>
      <c r="N2450" s="40">
        <v>100</v>
      </c>
    </row>
    <row r="2451" spans="1:15">
      <c r="A2451" s="40" t="s">
        <v>8481</v>
      </c>
      <c r="B2451" s="40" t="s">
        <v>108</v>
      </c>
      <c r="C2451" s="46" t="s">
        <v>65</v>
      </c>
      <c r="D2451" s="48" t="s">
        <v>24</v>
      </c>
      <c r="F2451" s="49" t="s">
        <v>6175</v>
      </c>
      <c r="G2451" s="40" t="s">
        <v>8483</v>
      </c>
      <c r="H2451" s="40" t="s">
        <v>7898</v>
      </c>
      <c r="I2451" s="40" t="s">
        <v>8247</v>
      </c>
      <c r="J2451" s="43">
        <f>K2450</f>
        <v>41709</v>
      </c>
      <c r="K2451" s="43">
        <f>J2451+2</f>
        <v>41711</v>
      </c>
      <c r="L2451" s="40" t="s">
        <v>11</v>
      </c>
      <c r="M2451" s="40" t="s">
        <v>6218</v>
      </c>
      <c r="N2451" s="40">
        <v>100</v>
      </c>
    </row>
    <row r="2452" spans="1:15" hidden="1">
      <c r="A2452" s="40" t="s">
        <v>8481</v>
      </c>
      <c r="B2452" s="40" t="s">
        <v>108</v>
      </c>
      <c r="C2452" s="46" t="s">
        <v>65</v>
      </c>
      <c r="D2452" s="48" t="s">
        <v>24</v>
      </c>
      <c r="F2452" s="49" t="s">
        <v>6175</v>
      </c>
      <c r="G2452" s="40" t="s">
        <v>8483</v>
      </c>
      <c r="H2452" s="40" t="s">
        <v>7901</v>
      </c>
      <c r="I2452" s="40" t="s">
        <v>7902</v>
      </c>
      <c r="J2452" s="43">
        <f>K2451</f>
        <v>41711</v>
      </c>
      <c r="K2452" s="43">
        <f>J2453</f>
        <v>42257</v>
      </c>
      <c r="L2452" s="40" t="s">
        <v>11</v>
      </c>
      <c r="M2452" s="40" t="s">
        <v>6218</v>
      </c>
      <c r="N2452" s="40">
        <v>100</v>
      </c>
    </row>
    <row r="2453" spans="1:15" hidden="1">
      <c r="A2453" s="40" t="s">
        <v>8481</v>
      </c>
      <c r="B2453" s="40" t="s">
        <v>108</v>
      </c>
      <c r="C2453" s="46" t="s">
        <v>65</v>
      </c>
      <c r="D2453" s="48" t="s">
        <v>24</v>
      </c>
      <c r="F2453" s="49" t="s">
        <v>6175</v>
      </c>
      <c r="G2453" s="40" t="s">
        <v>8483</v>
      </c>
      <c r="H2453" s="40" t="s">
        <v>7904</v>
      </c>
      <c r="I2453" s="40" t="s">
        <v>7905</v>
      </c>
      <c r="J2453" s="43">
        <f>K2453-5</f>
        <v>42257</v>
      </c>
      <c r="K2453" s="43">
        <f>J2454</f>
        <v>42262</v>
      </c>
      <c r="L2453" s="40" t="s">
        <v>11</v>
      </c>
      <c r="M2453" s="40" t="s">
        <v>6218</v>
      </c>
      <c r="N2453" s="40">
        <v>100</v>
      </c>
    </row>
    <row r="2454" spans="1:15" hidden="1">
      <c r="A2454" s="40" t="s">
        <v>8481</v>
      </c>
      <c r="B2454" s="40" t="s">
        <v>108</v>
      </c>
      <c r="C2454" s="46" t="s">
        <v>65</v>
      </c>
      <c r="D2454" s="48" t="s">
        <v>24</v>
      </c>
      <c r="F2454" s="49" t="s">
        <v>6175</v>
      </c>
      <c r="G2454" s="40" t="s">
        <v>8483</v>
      </c>
      <c r="H2454" s="40" t="s">
        <v>7904</v>
      </c>
      <c r="I2454" s="40" t="s">
        <v>8249</v>
      </c>
      <c r="J2454" s="43">
        <f>K2454-5</f>
        <v>42262</v>
      </c>
      <c r="K2454" s="43">
        <f>J2455</f>
        <v>42267</v>
      </c>
      <c r="L2454" s="40" t="s">
        <v>11</v>
      </c>
      <c r="M2454" s="40" t="s">
        <v>6218</v>
      </c>
      <c r="N2454" s="40">
        <v>100</v>
      </c>
    </row>
    <row r="2455" spans="1:15" hidden="1">
      <c r="A2455" s="40" t="s">
        <v>8481</v>
      </c>
      <c r="B2455" s="40" t="s">
        <v>108</v>
      </c>
      <c r="C2455" s="46" t="s">
        <v>65</v>
      </c>
      <c r="D2455" s="48" t="s">
        <v>24</v>
      </c>
      <c r="F2455" s="49" t="s">
        <v>6175</v>
      </c>
      <c r="G2455" s="40" t="s">
        <v>8483</v>
      </c>
      <c r="H2455" s="40" t="s">
        <v>7904</v>
      </c>
      <c r="I2455" s="40" t="s">
        <v>7907</v>
      </c>
      <c r="J2455" s="43">
        <f>K2455-5</f>
        <v>42267</v>
      </c>
      <c r="K2455" s="43">
        <f>J2456</f>
        <v>42272</v>
      </c>
      <c r="L2455" s="40" t="s">
        <v>11</v>
      </c>
      <c r="M2455" s="40" t="s">
        <v>6218</v>
      </c>
      <c r="N2455" s="40">
        <v>100</v>
      </c>
    </row>
    <row r="2456" spans="1:15" hidden="1">
      <c r="A2456" s="40" t="s">
        <v>8481</v>
      </c>
      <c r="B2456" s="40" t="s">
        <v>108</v>
      </c>
      <c r="C2456" s="46" t="s">
        <v>65</v>
      </c>
      <c r="D2456" s="48" t="s">
        <v>24</v>
      </c>
      <c r="F2456" s="49" t="s">
        <v>6175</v>
      </c>
      <c r="G2456" s="40" t="s">
        <v>8483</v>
      </c>
      <c r="H2456" s="40" t="s">
        <v>7904</v>
      </c>
      <c r="I2456" s="40" t="s">
        <v>8172</v>
      </c>
      <c r="J2456" s="43">
        <f>K2456-1</f>
        <v>42272</v>
      </c>
      <c r="K2456" s="43">
        <f>J2444</f>
        <v>42273</v>
      </c>
      <c r="L2456" s="40" t="s">
        <v>11</v>
      </c>
      <c r="M2456" s="40" t="s">
        <v>6218</v>
      </c>
      <c r="N2456" s="40">
        <v>100</v>
      </c>
      <c r="O2456" s="56" t="s">
        <v>17</v>
      </c>
    </row>
    <row r="2457" spans="1:15" hidden="1">
      <c r="A2457" s="49" t="s">
        <v>8484</v>
      </c>
      <c r="B2457" s="41" t="s">
        <v>108</v>
      </c>
      <c r="C2457" s="49" t="s">
        <v>65</v>
      </c>
      <c r="D2457" s="49" t="s">
        <v>24</v>
      </c>
      <c r="E2457" s="49"/>
      <c r="F2457" s="41" t="s">
        <v>5399</v>
      </c>
      <c r="G2457" s="49" t="s">
        <v>8485</v>
      </c>
      <c r="H2457" s="41" t="s">
        <v>1048</v>
      </c>
      <c r="I2457" s="41" t="s">
        <v>7888</v>
      </c>
      <c r="J2457" s="41"/>
      <c r="K2457" s="40"/>
    </row>
    <row r="2458" spans="1:15" hidden="1">
      <c r="A2458" s="49" t="s">
        <v>8484</v>
      </c>
      <c r="B2458" s="41" t="s">
        <v>108</v>
      </c>
      <c r="C2458" s="49" t="s">
        <v>65</v>
      </c>
      <c r="D2458" s="49" t="s">
        <v>24</v>
      </c>
      <c r="E2458" s="49"/>
      <c r="F2458" s="41" t="s">
        <v>5399</v>
      </c>
      <c r="G2458" s="49" t="s">
        <v>8485</v>
      </c>
      <c r="H2458" s="41" t="s">
        <v>1048</v>
      </c>
      <c r="I2458" s="41" t="s">
        <v>8244</v>
      </c>
      <c r="J2458" s="42">
        <v>41645</v>
      </c>
      <c r="K2458" s="40"/>
    </row>
    <row r="2459" spans="1:15" hidden="1">
      <c r="A2459" s="49" t="s">
        <v>8484</v>
      </c>
      <c r="B2459" s="41" t="s">
        <v>108</v>
      </c>
      <c r="C2459" s="49" t="s">
        <v>65</v>
      </c>
      <c r="D2459" s="49" t="s">
        <v>24</v>
      </c>
      <c r="E2459" s="49"/>
      <c r="F2459" s="41" t="s">
        <v>5399</v>
      </c>
      <c r="G2459" s="49" t="s">
        <v>8485</v>
      </c>
      <c r="H2459" s="41" t="s">
        <v>1048</v>
      </c>
      <c r="I2459" s="41" t="s">
        <v>7889</v>
      </c>
      <c r="J2459" s="42">
        <v>41792</v>
      </c>
      <c r="K2459" s="40"/>
    </row>
    <row r="2460" spans="1:15" hidden="1">
      <c r="A2460" s="49" t="s">
        <v>8484</v>
      </c>
      <c r="B2460" s="41" t="s">
        <v>108</v>
      </c>
      <c r="C2460" s="49" t="s">
        <v>65</v>
      </c>
      <c r="D2460" s="49" t="s">
        <v>24</v>
      </c>
      <c r="E2460" s="49"/>
      <c r="F2460" s="41" t="s">
        <v>5399</v>
      </c>
      <c r="G2460" s="49" t="s">
        <v>8485</v>
      </c>
      <c r="H2460" s="41" t="s">
        <v>1048</v>
      </c>
      <c r="I2460" s="41" t="s">
        <v>7890</v>
      </c>
      <c r="J2460" s="41"/>
      <c r="K2460" s="40"/>
    </row>
    <row r="2461" spans="1:15" hidden="1">
      <c r="A2461" s="49" t="s">
        <v>8484</v>
      </c>
      <c r="B2461" s="41" t="s">
        <v>108</v>
      </c>
      <c r="C2461" s="49" t="s">
        <v>65</v>
      </c>
      <c r="D2461" s="49" t="s">
        <v>24</v>
      </c>
      <c r="E2461" s="49"/>
      <c r="F2461" s="41" t="s">
        <v>5399</v>
      </c>
      <c r="G2461" s="49" t="s">
        <v>8485</v>
      </c>
      <c r="H2461" s="41" t="s">
        <v>1048</v>
      </c>
      <c r="I2461" s="41" t="s">
        <v>7891</v>
      </c>
      <c r="J2461" s="41"/>
      <c r="K2461" s="40"/>
    </row>
    <row r="2462" spans="1:15" hidden="1">
      <c r="A2462" s="49" t="s">
        <v>8484</v>
      </c>
      <c r="B2462" s="41" t="s">
        <v>108</v>
      </c>
      <c r="C2462" s="49" t="s">
        <v>65</v>
      </c>
      <c r="D2462" s="49" t="s">
        <v>24</v>
      </c>
      <c r="E2462" s="49"/>
      <c r="F2462" s="41" t="s">
        <v>5399</v>
      </c>
      <c r="G2462" s="49" t="s">
        <v>8485</v>
      </c>
      <c r="H2462" s="41" t="s">
        <v>1048</v>
      </c>
      <c r="I2462" s="41" t="s">
        <v>7892</v>
      </c>
      <c r="J2462" s="42">
        <v>42277</v>
      </c>
      <c r="K2462" s="40"/>
    </row>
    <row r="2463" spans="1:15" hidden="1">
      <c r="A2463" s="49" t="s">
        <v>8484</v>
      </c>
      <c r="B2463" s="41" t="s">
        <v>108</v>
      </c>
      <c r="C2463" s="49" t="s">
        <v>65</v>
      </c>
      <c r="D2463" s="49" t="s">
        <v>24</v>
      </c>
      <c r="E2463" s="49"/>
      <c r="F2463" s="41" t="s">
        <v>5399</v>
      </c>
      <c r="G2463" s="49" t="s">
        <v>8485</v>
      </c>
      <c r="H2463" s="41" t="s">
        <v>1048</v>
      </c>
      <c r="I2463" s="41" t="s">
        <v>7893</v>
      </c>
      <c r="J2463" s="41"/>
      <c r="K2463" s="40"/>
    </row>
    <row r="2464" spans="1:15" hidden="1">
      <c r="A2464" s="49" t="s">
        <v>8484</v>
      </c>
      <c r="B2464" s="41" t="s">
        <v>108</v>
      </c>
      <c r="C2464" s="49" t="s">
        <v>65</v>
      </c>
      <c r="D2464" s="49" t="s">
        <v>24</v>
      </c>
      <c r="E2464" s="49"/>
      <c r="F2464" s="41" t="s">
        <v>5399</v>
      </c>
      <c r="G2464" s="49" t="s">
        <v>8485</v>
      </c>
      <c r="H2464" s="41" t="s">
        <v>1048</v>
      </c>
      <c r="I2464" s="41" t="s">
        <v>7894</v>
      </c>
      <c r="J2464" s="41"/>
      <c r="K2464" s="40"/>
    </row>
    <row r="2465" spans="1:15" hidden="1">
      <c r="A2465" s="49" t="s">
        <v>8484</v>
      </c>
      <c r="B2465" s="41" t="s">
        <v>108</v>
      </c>
      <c r="C2465" s="49" t="s">
        <v>65</v>
      </c>
      <c r="D2465" s="49" t="s">
        <v>24</v>
      </c>
      <c r="E2465" s="49"/>
      <c r="F2465" s="41" t="s">
        <v>5399</v>
      </c>
      <c r="G2465" s="48" t="s">
        <v>8485</v>
      </c>
      <c r="H2465" s="40" t="s">
        <v>7895</v>
      </c>
      <c r="I2465" s="40" t="s">
        <v>8245</v>
      </c>
      <c r="J2465" s="43">
        <f>J2458</f>
        <v>41645</v>
      </c>
      <c r="K2465" s="43">
        <f>J2465+30</f>
        <v>41675</v>
      </c>
      <c r="L2465" s="40" t="s">
        <v>8173</v>
      </c>
      <c r="M2465" s="48" t="s">
        <v>135</v>
      </c>
      <c r="N2465" s="40">
        <v>100</v>
      </c>
      <c r="O2465" s="39"/>
    </row>
    <row r="2466" spans="1:15">
      <c r="A2466" s="48" t="s">
        <v>8484</v>
      </c>
      <c r="B2466" s="40" t="s">
        <v>108</v>
      </c>
      <c r="C2466" s="48" t="s">
        <v>65</v>
      </c>
      <c r="D2466" s="48" t="s">
        <v>24</v>
      </c>
      <c r="F2466" s="41" t="s">
        <v>5399</v>
      </c>
      <c r="G2466" s="48" t="s">
        <v>8485</v>
      </c>
      <c r="H2466" s="40" t="s">
        <v>7898</v>
      </c>
      <c r="I2466" s="40" t="s">
        <v>8247</v>
      </c>
      <c r="J2466" s="43">
        <f t="shared" ref="J2466:J2471" si="14">K2465</f>
        <v>41675</v>
      </c>
      <c r="K2466" s="43">
        <f>J2466+5</f>
        <v>41680</v>
      </c>
      <c r="L2466" s="40" t="s">
        <v>8173</v>
      </c>
      <c r="M2466" s="48" t="s">
        <v>8252</v>
      </c>
      <c r="N2466" s="40">
        <v>100</v>
      </c>
      <c r="O2466" s="39"/>
    </row>
    <row r="2467" spans="1:15" hidden="1">
      <c r="A2467" s="48" t="s">
        <v>8484</v>
      </c>
      <c r="B2467" s="40" t="s">
        <v>108</v>
      </c>
      <c r="C2467" s="48" t="s">
        <v>65</v>
      </c>
      <c r="D2467" s="48" t="s">
        <v>24</v>
      </c>
      <c r="F2467" s="41" t="s">
        <v>5399</v>
      </c>
      <c r="G2467" s="48" t="s">
        <v>8485</v>
      </c>
      <c r="H2467" s="40" t="s">
        <v>8253</v>
      </c>
      <c r="I2467" s="40" t="s">
        <v>8254</v>
      </c>
      <c r="J2467" s="43">
        <f t="shared" si="14"/>
        <v>41680</v>
      </c>
      <c r="K2467" s="43">
        <f>J2467+30</f>
        <v>41710</v>
      </c>
      <c r="L2467" s="40" t="s">
        <v>8173</v>
      </c>
      <c r="M2467" s="48" t="s">
        <v>135</v>
      </c>
      <c r="N2467" s="40">
        <v>100</v>
      </c>
      <c r="O2467" s="39"/>
    </row>
    <row r="2468" spans="1:15" hidden="1">
      <c r="A2468" s="48" t="s">
        <v>8484</v>
      </c>
      <c r="B2468" s="40" t="s">
        <v>108</v>
      </c>
      <c r="C2468" s="48" t="s">
        <v>65</v>
      </c>
      <c r="D2468" s="48" t="s">
        <v>24</v>
      </c>
      <c r="F2468" s="41" t="s">
        <v>5399</v>
      </c>
      <c r="G2468" s="48" t="s">
        <v>8485</v>
      </c>
      <c r="H2468" s="40" t="s">
        <v>8256</v>
      </c>
      <c r="I2468" s="40" t="s">
        <v>8257</v>
      </c>
      <c r="J2468" s="43">
        <f t="shared" si="14"/>
        <v>41710</v>
      </c>
      <c r="K2468" s="43">
        <f>K2467+10</f>
        <v>41720</v>
      </c>
      <c r="L2468" s="40" t="s">
        <v>8173</v>
      </c>
      <c r="M2468" s="48" t="s">
        <v>135</v>
      </c>
      <c r="N2468" s="40">
        <v>100</v>
      </c>
      <c r="O2468" s="39"/>
    </row>
    <row r="2469" spans="1:15" hidden="1">
      <c r="A2469" s="48" t="s">
        <v>8484</v>
      </c>
      <c r="B2469" s="40" t="s">
        <v>108</v>
      </c>
      <c r="C2469" s="48" t="s">
        <v>65</v>
      </c>
      <c r="D2469" s="48" t="s">
        <v>24</v>
      </c>
      <c r="F2469" s="41" t="s">
        <v>5399</v>
      </c>
      <c r="G2469" s="48" t="s">
        <v>8485</v>
      </c>
      <c r="H2469" s="40" t="s">
        <v>8256</v>
      </c>
      <c r="I2469" s="40" t="s">
        <v>8249</v>
      </c>
      <c r="J2469" s="43">
        <f t="shared" si="14"/>
        <v>41720</v>
      </c>
      <c r="K2469" s="43">
        <f>J2469+10</f>
        <v>41730</v>
      </c>
      <c r="L2469" s="40" t="s">
        <v>8173</v>
      </c>
      <c r="M2469" s="48" t="s">
        <v>135</v>
      </c>
      <c r="N2469" s="40">
        <v>100</v>
      </c>
      <c r="O2469" s="39"/>
    </row>
    <row r="2470" spans="1:15" hidden="1">
      <c r="A2470" s="48" t="s">
        <v>8484</v>
      </c>
      <c r="B2470" s="40" t="s">
        <v>108</v>
      </c>
      <c r="C2470" s="48" t="s">
        <v>65</v>
      </c>
      <c r="D2470" s="48" t="s">
        <v>24</v>
      </c>
      <c r="F2470" s="41" t="s">
        <v>5399</v>
      </c>
      <c r="G2470" s="48" t="s">
        <v>8485</v>
      </c>
      <c r="H2470" s="40" t="s">
        <v>8256</v>
      </c>
      <c r="I2470" s="40" t="s">
        <v>7907</v>
      </c>
      <c r="J2470" s="43">
        <f t="shared" si="14"/>
        <v>41730</v>
      </c>
      <c r="K2470" s="43">
        <f>J2470+5</f>
        <v>41735</v>
      </c>
      <c r="L2470" s="40" t="s">
        <v>8173</v>
      </c>
      <c r="M2470" s="48" t="s">
        <v>135</v>
      </c>
      <c r="N2470" s="40">
        <v>100</v>
      </c>
      <c r="O2470" s="39"/>
    </row>
    <row r="2471" spans="1:15" hidden="1">
      <c r="A2471" s="48" t="s">
        <v>8484</v>
      </c>
      <c r="B2471" s="40" t="s">
        <v>108</v>
      </c>
      <c r="C2471" s="48" t="s">
        <v>65</v>
      </c>
      <c r="D2471" s="48" t="s">
        <v>24</v>
      </c>
      <c r="F2471" s="41" t="s">
        <v>5399</v>
      </c>
      <c r="G2471" s="48" t="s">
        <v>8485</v>
      </c>
      <c r="H2471" s="40" t="s">
        <v>8256</v>
      </c>
      <c r="I2471" s="40" t="s">
        <v>8259</v>
      </c>
      <c r="J2471" s="43">
        <f t="shared" si="14"/>
        <v>41735</v>
      </c>
      <c r="K2471" s="43">
        <f>J2471</f>
        <v>41735</v>
      </c>
      <c r="L2471" s="40" t="s">
        <v>8173</v>
      </c>
      <c r="M2471" s="48" t="s">
        <v>135</v>
      </c>
      <c r="N2471" s="40">
        <v>100</v>
      </c>
      <c r="O2471" s="39"/>
    </row>
    <row r="2472" spans="1:15" hidden="1">
      <c r="A2472" s="48" t="s">
        <v>8484</v>
      </c>
      <c r="B2472" s="40" t="s">
        <v>108</v>
      </c>
      <c r="C2472" s="48" t="s">
        <v>65</v>
      </c>
      <c r="D2472" s="48" t="s">
        <v>24</v>
      </c>
      <c r="F2472" s="41" t="s">
        <v>5399</v>
      </c>
      <c r="G2472" s="48" t="s">
        <v>8485</v>
      </c>
      <c r="H2472" s="65" t="s">
        <v>8261</v>
      </c>
      <c r="I2472" s="40" t="s">
        <v>8262</v>
      </c>
      <c r="J2472" s="43">
        <f>K2469</f>
        <v>41730</v>
      </c>
      <c r="K2472" s="43">
        <f>J2472+5</f>
        <v>41735</v>
      </c>
      <c r="L2472" s="40" t="s">
        <v>8173</v>
      </c>
      <c r="M2472" s="48" t="s">
        <v>8252</v>
      </c>
      <c r="N2472" s="40">
        <v>100</v>
      </c>
    </row>
    <row r="2473" spans="1:15" hidden="1">
      <c r="A2473" s="48" t="s">
        <v>8484</v>
      </c>
      <c r="B2473" s="40" t="s">
        <v>108</v>
      </c>
      <c r="C2473" s="48" t="s">
        <v>65</v>
      </c>
      <c r="D2473" s="48" t="s">
        <v>24</v>
      </c>
      <c r="F2473" s="41" t="s">
        <v>5399</v>
      </c>
      <c r="G2473" s="48" t="s">
        <v>8485</v>
      </c>
      <c r="H2473" s="40" t="s">
        <v>8264</v>
      </c>
      <c r="I2473" s="40" t="s">
        <v>8265</v>
      </c>
      <c r="J2473" s="43">
        <f>K2472</f>
        <v>41735</v>
      </c>
      <c r="K2473" s="43">
        <f>J2459-21</f>
        <v>41771</v>
      </c>
      <c r="L2473" s="40" t="s">
        <v>8173</v>
      </c>
      <c r="M2473" s="48" t="s">
        <v>135</v>
      </c>
      <c r="N2473" s="40">
        <v>100</v>
      </c>
    </row>
    <row r="2474" spans="1:15" hidden="1">
      <c r="A2474" s="48" t="s">
        <v>8484</v>
      </c>
      <c r="B2474" s="40" t="s">
        <v>108</v>
      </c>
      <c r="C2474" s="48" t="s">
        <v>65</v>
      </c>
      <c r="D2474" s="48" t="s">
        <v>24</v>
      </c>
      <c r="F2474" s="41" t="s">
        <v>5399</v>
      </c>
      <c r="G2474" s="48" t="s">
        <v>8485</v>
      </c>
      <c r="H2474" s="40" t="s">
        <v>8261</v>
      </c>
      <c r="I2474" s="40" t="s">
        <v>8266</v>
      </c>
      <c r="J2474" s="43">
        <f>K2473</f>
        <v>41771</v>
      </c>
      <c r="K2474" s="43">
        <f>J2474</f>
        <v>41771</v>
      </c>
      <c r="L2474" s="40" t="s">
        <v>8173</v>
      </c>
      <c r="M2474" s="48" t="s">
        <v>8252</v>
      </c>
      <c r="N2474" s="40">
        <v>100</v>
      </c>
    </row>
    <row r="2475" spans="1:15" hidden="1">
      <c r="A2475" s="48" t="s">
        <v>8484</v>
      </c>
      <c r="B2475" s="40" t="s">
        <v>108</v>
      </c>
      <c r="C2475" s="48" t="s">
        <v>65</v>
      </c>
      <c r="D2475" s="48" t="s">
        <v>24</v>
      </c>
      <c r="F2475" s="41" t="s">
        <v>5399</v>
      </c>
      <c r="G2475" s="48" t="s">
        <v>8485</v>
      </c>
      <c r="H2475" s="40" t="s">
        <v>7904</v>
      </c>
      <c r="I2475" s="40" t="s">
        <v>8267</v>
      </c>
      <c r="J2475" s="43">
        <f>K2473</f>
        <v>41771</v>
      </c>
      <c r="K2475" s="43">
        <f>J2475+5</f>
        <v>41776</v>
      </c>
      <c r="L2475" s="40" t="s">
        <v>8173</v>
      </c>
      <c r="M2475" s="48" t="s">
        <v>135</v>
      </c>
      <c r="N2475" s="40">
        <v>100</v>
      </c>
    </row>
    <row r="2476" spans="1:15" hidden="1">
      <c r="A2476" s="48" t="s">
        <v>8484</v>
      </c>
      <c r="B2476" s="40" t="s">
        <v>108</v>
      </c>
      <c r="C2476" s="48" t="s">
        <v>65</v>
      </c>
      <c r="D2476" s="48" t="s">
        <v>24</v>
      </c>
      <c r="F2476" s="41" t="s">
        <v>5399</v>
      </c>
      <c r="G2476" s="48" t="s">
        <v>8485</v>
      </c>
      <c r="H2476" s="40" t="s">
        <v>7904</v>
      </c>
      <c r="I2476" s="40" t="s">
        <v>8268</v>
      </c>
      <c r="J2476" s="43">
        <f>K2475</f>
        <v>41776</v>
      </c>
      <c r="K2476" s="43">
        <f>J2476+5</f>
        <v>41781</v>
      </c>
      <c r="L2476" s="40" t="s">
        <v>8173</v>
      </c>
      <c r="M2476" s="48" t="s">
        <v>135</v>
      </c>
      <c r="N2476" s="40">
        <v>100</v>
      </c>
    </row>
    <row r="2477" spans="1:15" hidden="1">
      <c r="A2477" s="48" t="s">
        <v>8484</v>
      </c>
      <c r="B2477" s="40" t="s">
        <v>108</v>
      </c>
      <c r="C2477" s="48" t="s">
        <v>65</v>
      </c>
      <c r="D2477" s="48" t="s">
        <v>24</v>
      </c>
      <c r="F2477" s="41" t="s">
        <v>5399</v>
      </c>
      <c r="G2477" s="48" t="s">
        <v>8485</v>
      </c>
      <c r="H2477" s="40" t="s">
        <v>7904</v>
      </c>
      <c r="I2477" s="40" t="s">
        <v>8269</v>
      </c>
      <c r="J2477" s="43">
        <f>K2476</f>
        <v>41781</v>
      </c>
      <c r="K2477" s="43">
        <f>J2477+5</f>
        <v>41786</v>
      </c>
      <c r="L2477" s="40" t="s">
        <v>8173</v>
      </c>
      <c r="M2477" s="48" t="s">
        <v>135</v>
      </c>
      <c r="N2477" s="40">
        <v>100</v>
      </c>
    </row>
    <row r="2478" spans="1:15" hidden="1">
      <c r="A2478" s="48" t="s">
        <v>8484</v>
      </c>
      <c r="B2478" s="40" t="s">
        <v>108</v>
      </c>
      <c r="C2478" s="48" t="s">
        <v>65</v>
      </c>
      <c r="D2478" s="48" t="s">
        <v>24</v>
      </c>
      <c r="F2478" s="41" t="s">
        <v>5399</v>
      </c>
      <c r="G2478" s="48" t="s">
        <v>8485</v>
      </c>
      <c r="H2478" s="40" t="s">
        <v>7904</v>
      </c>
      <c r="I2478" s="40" t="s">
        <v>8172</v>
      </c>
      <c r="J2478" s="43">
        <f>K2477</f>
        <v>41786</v>
      </c>
      <c r="K2478" s="67">
        <f>J2478+1</f>
        <v>41787</v>
      </c>
      <c r="L2478" s="40" t="s">
        <v>8173</v>
      </c>
      <c r="M2478" s="48" t="s">
        <v>135</v>
      </c>
      <c r="N2478" s="40">
        <v>100</v>
      </c>
      <c r="O2478" s="56" t="s">
        <v>17</v>
      </c>
    </row>
    <row r="2479" spans="1:15" hidden="1">
      <c r="A2479" s="49" t="s">
        <v>8486</v>
      </c>
      <c r="B2479" s="41" t="s">
        <v>52</v>
      </c>
      <c r="C2479" s="41" t="s">
        <v>52</v>
      </c>
      <c r="D2479" s="47" t="s">
        <v>26</v>
      </c>
      <c r="E2479" s="49"/>
      <c r="F2479" s="49" t="s">
        <v>55</v>
      </c>
      <c r="G2479" s="49" t="s">
        <v>8487</v>
      </c>
      <c r="H2479" s="41" t="s">
        <v>1048</v>
      </c>
      <c r="I2479" s="41" t="s">
        <v>7888</v>
      </c>
      <c r="J2479" s="41"/>
      <c r="K2479" s="41"/>
      <c r="L2479" s="49"/>
      <c r="M2479" s="49"/>
      <c r="N2479" s="49"/>
      <c r="O2479" s="64"/>
    </row>
    <row r="2480" spans="1:15" hidden="1">
      <c r="A2480" s="49" t="s">
        <v>8486</v>
      </c>
      <c r="B2480" s="41" t="s">
        <v>52</v>
      </c>
      <c r="C2480" s="41" t="s">
        <v>52</v>
      </c>
      <c r="D2480" s="47" t="s">
        <v>26</v>
      </c>
      <c r="E2480" s="49"/>
      <c r="F2480" s="49" t="s">
        <v>55</v>
      </c>
      <c r="G2480" s="49" t="s">
        <v>8487</v>
      </c>
      <c r="H2480" s="41" t="s">
        <v>1048</v>
      </c>
      <c r="I2480" s="41" t="s">
        <v>8244</v>
      </c>
      <c r="J2480" s="42">
        <v>42248</v>
      </c>
      <c r="K2480" s="41"/>
      <c r="L2480" s="49"/>
      <c r="M2480" s="49"/>
      <c r="N2480" s="49"/>
      <c r="O2480" s="64"/>
    </row>
    <row r="2481" spans="1:15" hidden="1">
      <c r="A2481" s="49" t="s">
        <v>8486</v>
      </c>
      <c r="B2481" s="41" t="s">
        <v>52</v>
      </c>
      <c r="C2481" s="41" t="s">
        <v>52</v>
      </c>
      <c r="D2481" s="47" t="s">
        <v>26</v>
      </c>
      <c r="E2481" s="49"/>
      <c r="F2481" s="49" t="s">
        <v>55</v>
      </c>
      <c r="G2481" s="49" t="s">
        <v>8487</v>
      </c>
      <c r="H2481" s="41" t="s">
        <v>1048</v>
      </c>
      <c r="I2481" s="41" t="s">
        <v>7889</v>
      </c>
      <c r="J2481" s="42">
        <v>42353</v>
      </c>
      <c r="K2481" s="41"/>
      <c r="L2481" s="49"/>
      <c r="M2481" s="49"/>
      <c r="N2481" s="49"/>
      <c r="O2481" s="64"/>
    </row>
    <row r="2482" spans="1:15" hidden="1">
      <c r="A2482" s="49" t="s">
        <v>8486</v>
      </c>
      <c r="B2482" s="41" t="s">
        <v>52</v>
      </c>
      <c r="C2482" s="41" t="s">
        <v>52</v>
      </c>
      <c r="D2482" s="47" t="s">
        <v>26</v>
      </c>
      <c r="E2482" s="49"/>
      <c r="F2482" s="49" t="s">
        <v>55</v>
      </c>
      <c r="G2482" s="49" t="s">
        <v>8487</v>
      </c>
      <c r="H2482" s="41" t="s">
        <v>1048</v>
      </c>
      <c r="I2482" s="41" t="s">
        <v>7890</v>
      </c>
      <c r="J2482" s="41"/>
      <c r="K2482" s="41"/>
      <c r="L2482" s="49"/>
      <c r="M2482" s="49"/>
      <c r="N2482" s="49"/>
      <c r="O2482" s="64"/>
    </row>
    <row r="2483" spans="1:15" hidden="1">
      <c r="A2483" s="49" t="s">
        <v>8486</v>
      </c>
      <c r="B2483" s="41" t="s">
        <v>52</v>
      </c>
      <c r="C2483" s="41" t="s">
        <v>52</v>
      </c>
      <c r="D2483" s="47" t="s">
        <v>26</v>
      </c>
      <c r="E2483" s="49"/>
      <c r="F2483" s="49" t="s">
        <v>55</v>
      </c>
      <c r="G2483" s="49" t="s">
        <v>8487</v>
      </c>
      <c r="H2483" s="41" t="s">
        <v>1048</v>
      </c>
      <c r="I2483" s="41" t="s">
        <v>7891</v>
      </c>
      <c r="J2483" s="42"/>
      <c r="K2483" s="41"/>
      <c r="L2483" s="49"/>
      <c r="M2483" s="49"/>
      <c r="N2483" s="49"/>
      <c r="O2483" s="64"/>
    </row>
    <row r="2484" spans="1:15" hidden="1">
      <c r="A2484" s="49" t="s">
        <v>8486</v>
      </c>
      <c r="B2484" s="41" t="s">
        <v>52</v>
      </c>
      <c r="C2484" s="41" t="s">
        <v>52</v>
      </c>
      <c r="D2484" s="47" t="s">
        <v>26</v>
      </c>
      <c r="E2484" s="49"/>
      <c r="F2484" s="49" t="s">
        <v>55</v>
      </c>
      <c r="G2484" s="49" t="s">
        <v>8487</v>
      </c>
      <c r="H2484" s="41" t="s">
        <v>1048</v>
      </c>
      <c r="I2484" s="41" t="s">
        <v>7892</v>
      </c>
      <c r="J2484" s="41"/>
      <c r="K2484" s="41"/>
      <c r="L2484" s="49"/>
      <c r="M2484" s="49"/>
      <c r="N2484" s="49"/>
      <c r="O2484" s="64"/>
    </row>
    <row r="2485" spans="1:15" hidden="1">
      <c r="A2485" s="49" t="s">
        <v>8486</v>
      </c>
      <c r="B2485" s="41" t="s">
        <v>52</v>
      </c>
      <c r="C2485" s="41" t="s">
        <v>52</v>
      </c>
      <c r="D2485" s="47" t="s">
        <v>26</v>
      </c>
      <c r="E2485" s="49"/>
      <c r="F2485" s="49" t="s">
        <v>55</v>
      </c>
      <c r="G2485" s="49" t="s">
        <v>8487</v>
      </c>
      <c r="H2485" s="41" t="s">
        <v>1048</v>
      </c>
      <c r="I2485" s="41" t="s">
        <v>7893</v>
      </c>
      <c r="J2485" s="41"/>
      <c r="K2485" s="41"/>
      <c r="L2485" s="49"/>
      <c r="M2485" s="49"/>
      <c r="N2485" s="49"/>
      <c r="O2485" s="64"/>
    </row>
    <row r="2486" spans="1:15" hidden="1">
      <c r="A2486" s="49" t="s">
        <v>8486</v>
      </c>
      <c r="B2486" s="41" t="s">
        <v>52</v>
      </c>
      <c r="C2486" s="41" t="s">
        <v>52</v>
      </c>
      <c r="D2486" s="47" t="s">
        <v>26</v>
      </c>
      <c r="E2486" s="49"/>
      <c r="F2486" s="49" t="s">
        <v>55</v>
      </c>
      <c r="G2486" s="49" t="s">
        <v>8487</v>
      </c>
      <c r="H2486" s="41" t="s">
        <v>1048</v>
      </c>
      <c r="I2486" s="41" t="s">
        <v>7894</v>
      </c>
      <c r="J2486" s="41"/>
      <c r="K2486" s="41"/>
      <c r="L2486" s="49"/>
      <c r="M2486" s="49"/>
      <c r="N2486" s="49"/>
      <c r="O2486" s="64"/>
    </row>
    <row r="2487" spans="1:15" hidden="1">
      <c r="A2487" s="48" t="s">
        <v>8486</v>
      </c>
      <c r="B2487" s="40" t="s">
        <v>52</v>
      </c>
      <c r="C2487" s="40" t="s">
        <v>52</v>
      </c>
      <c r="D2487" s="47" t="s">
        <v>26</v>
      </c>
      <c r="F2487" s="49" t="s">
        <v>55</v>
      </c>
      <c r="G2487" s="48" t="s">
        <v>8487</v>
      </c>
      <c r="H2487" s="40" t="s">
        <v>7895</v>
      </c>
      <c r="I2487" s="40" t="s">
        <v>8245</v>
      </c>
      <c r="J2487" s="43">
        <f>J2480</f>
        <v>42248</v>
      </c>
      <c r="K2487" s="43">
        <f>J2487+30</f>
        <v>42278</v>
      </c>
      <c r="L2487" s="48" t="s">
        <v>7</v>
      </c>
      <c r="M2487" s="48" t="s">
        <v>98</v>
      </c>
      <c r="N2487" s="40">
        <v>100</v>
      </c>
    </row>
    <row r="2488" spans="1:15" hidden="1">
      <c r="A2488" s="48" t="s">
        <v>8486</v>
      </c>
      <c r="B2488" s="40" t="s">
        <v>52</v>
      </c>
      <c r="C2488" s="40" t="s">
        <v>52</v>
      </c>
      <c r="D2488" s="47" t="s">
        <v>26</v>
      </c>
      <c r="F2488" s="49" t="s">
        <v>55</v>
      </c>
      <c r="G2488" s="48" t="s">
        <v>8487</v>
      </c>
      <c r="H2488" s="40" t="s">
        <v>8281</v>
      </c>
      <c r="I2488" s="40" t="s">
        <v>8282</v>
      </c>
      <c r="J2488" s="43">
        <f>K2487</f>
        <v>42278</v>
      </c>
      <c r="K2488" s="43">
        <f>J2488+2</f>
        <v>42280</v>
      </c>
      <c r="L2488" s="48" t="s">
        <v>7</v>
      </c>
      <c r="M2488" s="48" t="s">
        <v>94</v>
      </c>
      <c r="N2488" s="40">
        <v>100</v>
      </c>
    </row>
    <row r="2489" spans="1:15" hidden="1">
      <c r="A2489" s="48" t="s">
        <v>8486</v>
      </c>
      <c r="B2489" s="40" t="s">
        <v>52</v>
      </c>
      <c r="C2489" s="40" t="s">
        <v>52</v>
      </c>
      <c r="D2489" s="47" t="s">
        <v>26</v>
      </c>
      <c r="F2489" s="49" t="s">
        <v>55</v>
      </c>
      <c r="G2489" s="48" t="s">
        <v>8487</v>
      </c>
      <c r="H2489" s="65" t="s">
        <v>8261</v>
      </c>
      <c r="I2489" s="40" t="s">
        <v>8262</v>
      </c>
      <c r="J2489" s="43">
        <f>K2488</f>
        <v>42280</v>
      </c>
      <c r="K2489" s="43">
        <f>J2489</f>
        <v>42280</v>
      </c>
      <c r="L2489" s="48" t="s">
        <v>7</v>
      </c>
      <c r="M2489" s="48" t="s">
        <v>94</v>
      </c>
      <c r="N2489" s="40">
        <v>100</v>
      </c>
    </row>
    <row r="2490" spans="1:15" hidden="1">
      <c r="A2490" s="48" t="s">
        <v>8486</v>
      </c>
      <c r="B2490" s="40" t="s">
        <v>52</v>
      </c>
      <c r="C2490" s="40" t="s">
        <v>52</v>
      </c>
      <c r="D2490" s="47" t="s">
        <v>26</v>
      </c>
      <c r="F2490" s="49" t="s">
        <v>55</v>
      </c>
      <c r="G2490" s="48" t="s">
        <v>8487</v>
      </c>
      <c r="H2490" s="40" t="s">
        <v>8264</v>
      </c>
      <c r="I2490" s="40" t="s">
        <v>8265</v>
      </c>
      <c r="J2490" s="43">
        <f>K2489</f>
        <v>42280</v>
      </c>
      <c r="K2490" s="43">
        <f>J2481-21</f>
        <v>42332</v>
      </c>
      <c r="L2490" s="48" t="s">
        <v>7</v>
      </c>
      <c r="M2490" s="48" t="s">
        <v>98</v>
      </c>
      <c r="N2490" s="40">
        <v>100</v>
      </c>
    </row>
    <row r="2491" spans="1:15" hidden="1">
      <c r="A2491" s="48" t="s">
        <v>8486</v>
      </c>
      <c r="B2491" s="40" t="s">
        <v>52</v>
      </c>
      <c r="C2491" s="40" t="s">
        <v>52</v>
      </c>
      <c r="D2491" s="47" t="s">
        <v>26</v>
      </c>
      <c r="F2491" s="49" t="s">
        <v>55</v>
      </c>
      <c r="G2491" s="48" t="s">
        <v>8487</v>
      </c>
      <c r="H2491" s="40" t="s">
        <v>8261</v>
      </c>
      <c r="I2491" s="40" t="s">
        <v>8266</v>
      </c>
      <c r="J2491" s="43">
        <f>K2490</f>
        <v>42332</v>
      </c>
      <c r="K2491" s="43">
        <f>J2491</f>
        <v>42332</v>
      </c>
      <c r="L2491" s="48" t="s">
        <v>7</v>
      </c>
      <c r="M2491" s="48" t="s">
        <v>94</v>
      </c>
      <c r="N2491" s="40">
        <v>100</v>
      </c>
    </row>
    <row r="2492" spans="1:15" hidden="1">
      <c r="A2492" s="48" t="s">
        <v>8486</v>
      </c>
      <c r="B2492" s="40" t="s">
        <v>52</v>
      </c>
      <c r="C2492" s="40" t="s">
        <v>52</v>
      </c>
      <c r="D2492" s="47" t="s">
        <v>26</v>
      </c>
      <c r="F2492" s="49" t="s">
        <v>55</v>
      </c>
      <c r="G2492" s="48" t="s">
        <v>8487</v>
      </c>
      <c r="H2492" s="40" t="s">
        <v>7904</v>
      </c>
      <c r="I2492" s="40" t="s">
        <v>7905</v>
      </c>
      <c r="J2492" s="43">
        <f>K2490</f>
        <v>42332</v>
      </c>
      <c r="K2492" s="43">
        <f>J2492+5</f>
        <v>42337</v>
      </c>
      <c r="L2492" s="48" t="s">
        <v>7</v>
      </c>
      <c r="M2492" s="48" t="s">
        <v>98</v>
      </c>
      <c r="N2492" s="40">
        <v>100</v>
      </c>
    </row>
    <row r="2493" spans="1:15" hidden="1">
      <c r="A2493" s="48" t="s">
        <v>8486</v>
      </c>
      <c r="B2493" s="40" t="s">
        <v>52</v>
      </c>
      <c r="C2493" s="40" t="s">
        <v>52</v>
      </c>
      <c r="D2493" s="47" t="s">
        <v>26</v>
      </c>
      <c r="F2493" s="49" t="s">
        <v>55</v>
      </c>
      <c r="G2493" s="48" t="s">
        <v>8487</v>
      </c>
      <c r="H2493" s="40" t="s">
        <v>7904</v>
      </c>
      <c r="I2493" s="40" t="s">
        <v>7906</v>
      </c>
      <c r="J2493" s="43">
        <f>K2492</f>
        <v>42337</v>
      </c>
      <c r="K2493" s="43">
        <f>J2493+5</f>
        <v>42342</v>
      </c>
      <c r="L2493" s="48" t="s">
        <v>7</v>
      </c>
      <c r="M2493" s="48" t="s">
        <v>98</v>
      </c>
      <c r="N2493" s="40">
        <v>100</v>
      </c>
    </row>
    <row r="2494" spans="1:15" hidden="1">
      <c r="A2494" s="48" t="s">
        <v>8486</v>
      </c>
      <c r="B2494" s="40" t="s">
        <v>52</v>
      </c>
      <c r="C2494" s="40" t="s">
        <v>52</v>
      </c>
      <c r="D2494" s="47" t="s">
        <v>26</v>
      </c>
      <c r="F2494" s="49" t="s">
        <v>55</v>
      </c>
      <c r="G2494" s="48" t="s">
        <v>8487</v>
      </c>
      <c r="H2494" s="40" t="s">
        <v>7904</v>
      </c>
      <c r="I2494" s="40" t="s">
        <v>7907</v>
      </c>
      <c r="J2494" s="43">
        <f>K2493</f>
        <v>42342</v>
      </c>
      <c r="K2494" s="43">
        <f>J2494+5</f>
        <v>42347</v>
      </c>
      <c r="L2494" s="48" t="s">
        <v>7</v>
      </c>
      <c r="M2494" s="48" t="s">
        <v>98</v>
      </c>
      <c r="N2494" s="40">
        <v>100</v>
      </c>
    </row>
    <row r="2495" spans="1:15" hidden="1">
      <c r="A2495" s="48" t="s">
        <v>8486</v>
      </c>
      <c r="B2495" s="40" t="s">
        <v>52</v>
      </c>
      <c r="C2495" s="40" t="s">
        <v>52</v>
      </c>
      <c r="D2495" s="47" t="s">
        <v>26</v>
      </c>
      <c r="F2495" s="49" t="s">
        <v>55</v>
      </c>
      <c r="G2495" s="48" t="s">
        <v>8487</v>
      </c>
      <c r="H2495" s="40" t="s">
        <v>7904</v>
      </c>
      <c r="I2495" s="40" t="s">
        <v>8172</v>
      </c>
      <c r="J2495" s="43">
        <f>K2494</f>
        <v>42347</v>
      </c>
      <c r="K2495" s="67">
        <f>J2495+1</f>
        <v>42348</v>
      </c>
      <c r="L2495" s="48" t="s">
        <v>7</v>
      </c>
      <c r="M2495" s="48" t="s">
        <v>98</v>
      </c>
      <c r="N2495" s="40">
        <v>100</v>
      </c>
      <c r="O2495" s="56" t="s">
        <v>17</v>
      </c>
    </row>
    <row r="2496" spans="1:15" hidden="1">
      <c r="A2496" s="49" t="s">
        <v>8488</v>
      </c>
      <c r="B2496" s="49" t="s">
        <v>76</v>
      </c>
      <c r="C2496" s="49" t="s">
        <v>76</v>
      </c>
      <c r="D2496" s="49" t="s">
        <v>24</v>
      </c>
      <c r="E2496" s="49"/>
      <c r="F2496" s="49" t="s">
        <v>6175</v>
      </c>
      <c r="G2496" s="49" t="s">
        <v>8489</v>
      </c>
      <c r="H2496" s="41" t="s">
        <v>1048</v>
      </c>
      <c r="I2496" s="41" t="s">
        <v>7888</v>
      </c>
      <c r="J2496" s="41"/>
      <c r="K2496" s="40"/>
      <c r="L2496" s="40"/>
      <c r="M2496" s="40"/>
    </row>
    <row r="2497" spans="1:15" hidden="1">
      <c r="A2497" s="49" t="s">
        <v>8488</v>
      </c>
      <c r="B2497" s="49" t="s">
        <v>76</v>
      </c>
      <c r="C2497" s="49" t="s">
        <v>76</v>
      </c>
      <c r="D2497" s="49" t="s">
        <v>24</v>
      </c>
      <c r="E2497" s="49"/>
      <c r="F2497" s="49" t="s">
        <v>6175</v>
      </c>
      <c r="G2497" s="49" t="s">
        <v>8489</v>
      </c>
      <c r="H2497" s="41" t="s">
        <v>1048</v>
      </c>
      <c r="I2497" s="41" t="s">
        <v>8244</v>
      </c>
      <c r="J2497" s="59">
        <v>42217</v>
      </c>
      <c r="K2497" s="40"/>
      <c r="L2497" s="40"/>
      <c r="M2497" s="40"/>
    </row>
    <row r="2498" spans="1:15" hidden="1">
      <c r="A2498" s="49" t="s">
        <v>8488</v>
      </c>
      <c r="B2498" s="49" t="s">
        <v>76</v>
      </c>
      <c r="C2498" s="49" t="s">
        <v>76</v>
      </c>
      <c r="D2498" s="49" t="s">
        <v>24</v>
      </c>
      <c r="E2498" s="49"/>
      <c r="F2498" s="49" t="s">
        <v>6175</v>
      </c>
      <c r="G2498" s="49" t="s">
        <v>8489</v>
      </c>
      <c r="H2498" s="41" t="s">
        <v>1048</v>
      </c>
      <c r="I2498" s="41" t="s">
        <v>7889</v>
      </c>
      <c r="J2498" s="59">
        <v>42254</v>
      </c>
      <c r="K2498" s="40" t="s">
        <v>8309</v>
      </c>
      <c r="L2498" s="40"/>
      <c r="M2498" s="40"/>
    </row>
    <row r="2499" spans="1:15" hidden="1">
      <c r="A2499" s="49" t="s">
        <v>8488</v>
      </c>
      <c r="B2499" s="49" t="s">
        <v>76</v>
      </c>
      <c r="C2499" s="49" t="s">
        <v>76</v>
      </c>
      <c r="D2499" s="49" t="s">
        <v>24</v>
      </c>
      <c r="E2499" s="49"/>
      <c r="F2499" s="49" t="s">
        <v>6175</v>
      </c>
      <c r="G2499" s="49" t="s">
        <v>8489</v>
      </c>
      <c r="H2499" s="41" t="s">
        <v>1048</v>
      </c>
      <c r="I2499" s="41" t="s">
        <v>7890</v>
      </c>
      <c r="J2499" s="41"/>
      <c r="K2499" s="40"/>
      <c r="L2499" s="40"/>
      <c r="M2499" s="40"/>
    </row>
    <row r="2500" spans="1:15" hidden="1">
      <c r="A2500" s="49" t="s">
        <v>8488</v>
      </c>
      <c r="B2500" s="49" t="s">
        <v>76</v>
      </c>
      <c r="C2500" s="49" t="s">
        <v>76</v>
      </c>
      <c r="D2500" s="49" t="s">
        <v>24</v>
      </c>
      <c r="E2500" s="49"/>
      <c r="F2500" s="49" t="s">
        <v>6175</v>
      </c>
      <c r="G2500" s="49" t="s">
        <v>8489</v>
      </c>
      <c r="H2500" s="41" t="s">
        <v>1048</v>
      </c>
      <c r="I2500" s="41" t="s">
        <v>7891</v>
      </c>
      <c r="J2500" s="42">
        <v>42289</v>
      </c>
      <c r="K2500" s="40"/>
      <c r="L2500" s="40"/>
      <c r="M2500" s="40"/>
    </row>
    <row r="2501" spans="1:15" hidden="1">
      <c r="A2501" s="49" t="s">
        <v>8488</v>
      </c>
      <c r="B2501" s="49" t="s">
        <v>76</v>
      </c>
      <c r="C2501" s="49" t="s">
        <v>76</v>
      </c>
      <c r="D2501" s="49" t="s">
        <v>24</v>
      </c>
      <c r="E2501" s="49"/>
      <c r="F2501" s="49" t="s">
        <v>6175</v>
      </c>
      <c r="G2501" s="49" t="s">
        <v>8489</v>
      </c>
      <c r="H2501" s="41" t="s">
        <v>1048</v>
      </c>
      <c r="I2501" s="41" t="s">
        <v>7892</v>
      </c>
      <c r="J2501" s="59"/>
      <c r="K2501" s="40"/>
      <c r="L2501" s="40"/>
      <c r="M2501" s="40"/>
    </row>
    <row r="2502" spans="1:15" hidden="1">
      <c r="A2502" s="49" t="s">
        <v>8488</v>
      </c>
      <c r="B2502" s="49" t="s">
        <v>76</v>
      </c>
      <c r="C2502" s="49" t="s">
        <v>76</v>
      </c>
      <c r="D2502" s="49" t="s">
        <v>24</v>
      </c>
      <c r="E2502" s="49"/>
      <c r="F2502" s="49" t="s">
        <v>6175</v>
      </c>
      <c r="G2502" s="49" t="s">
        <v>8489</v>
      </c>
      <c r="H2502" s="41" t="s">
        <v>1048</v>
      </c>
      <c r="I2502" s="41" t="s">
        <v>7893</v>
      </c>
      <c r="J2502" s="41"/>
      <c r="K2502" s="40"/>
      <c r="L2502" s="40"/>
      <c r="M2502" s="40"/>
    </row>
    <row r="2503" spans="1:15" hidden="1">
      <c r="A2503" s="49" t="s">
        <v>8488</v>
      </c>
      <c r="B2503" s="49" t="s">
        <v>76</v>
      </c>
      <c r="C2503" s="49" t="s">
        <v>76</v>
      </c>
      <c r="D2503" s="49" t="s">
        <v>24</v>
      </c>
      <c r="E2503" s="49"/>
      <c r="F2503" s="49" t="s">
        <v>6175</v>
      </c>
      <c r="G2503" s="49" t="s">
        <v>8489</v>
      </c>
      <c r="H2503" s="41" t="s">
        <v>1048</v>
      </c>
      <c r="I2503" s="41" t="s">
        <v>7894</v>
      </c>
      <c r="J2503" s="41"/>
      <c r="K2503" s="40"/>
      <c r="L2503" s="40"/>
      <c r="M2503" s="40"/>
    </row>
    <row r="2504" spans="1:15" hidden="1">
      <c r="A2504" s="48" t="s">
        <v>8488</v>
      </c>
      <c r="B2504" s="48" t="s">
        <v>76</v>
      </c>
      <c r="C2504" s="48" t="s">
        <v>76</v>
      </c>
      <c r="D2504" s="49" t="s">
        <v>24</v>
      </c>
      <c r="F2504" s="49" t="s">
        <v>6175</v>
      </c>
      <c r="G2504" s="48" t="s">
        <v>8489</v>
      </c>
      <c r="H2504" s="40" t="s">
        <v>7895</v>
      </c>
      <c r="I2504" s="40" t="s">
        <v>8245</v>
      </c>
      <c r="J2504" s="43">
        <f>J2497</f>
        <v>42217</v>
      </c>
      <c r="K2504" s="43">
        <f>J2504+10</f>
        <v>42227</v>
      </c>
      <c r="L2504" s="40" t="s">
        <v>8173</v>
      </c>
      <c r="M2504" s="40" t="s">
        <v>157</v>
      </c>
      <c r="N2504" s="40">
        <v>100</v>
      </c>
    </row>
    <row r="2505" spans="1:15">
      <c r="A2505" s="48" t="s">
        <v>8488</v>
      </c>
      <c r="B2505" s="48" t="s">
        <v>76</v>
      </c>
      <c r="C2505" s="48" t="s">
        <v>76</v>
      </c>
      <c r="D2505" s="49" t="s">
        <v>24</v>
      </c>
      <c r="F2505" s="49" t="s">
        <v>6175</v>
      </c>
      <c r="G2505" s="48" t="s">
        <v>8489</v>
      </c>
      <c r="H2505" s="40" t="s">
        <v>7898</v>
      </c>
      <c r="I2505" s="40" t="s">
        <v>8247</v>
      </c>
      <c r="J2505" s="43">
        <f>K2504</f>
        <v>42227</v>
      </c>
      <c r="K2505" s="43">
        <f>J2505+2</f>
        <v>42229</v>
      </c>
      <c r="L2505" s="40" t="s">
        <v>8173</v>
      </c>
      <c r="M2505" s="40" t="s">
        <v>157</v>
      </c>
      <c r="N2505" s="40">
        <v>100</v>
      </c>
    </row>
    <row r="2506" spans="1:15" hidden="1">
      <c r="A2506" s="48" t="s">
        <v>8488</v>
      </c>
      <c r="B2506" s="48" t="s">
        <v>76</v>
      </c>
      <c r="C2506" s="48" t="s">
        <v>76</v>
      </c>
      <c r="D2506" s="49" t="s">
        <v>24</v>
      </c>
      <c r="F2506" s="49" t="s">
        <v>6175</v>
      </c>
      <c r="G2506" s="48" t="s">
        <v>8489</v>
      </c>
      <c r="H2506" s="40" t="s">
        <v>7901</v>
      </c>
      <c r="I2506" s="40" t="s">
        <v>7902</v>
      </c>
      <c r="J2506" s="43">
        <f>K2505</f>
        <v>42229</v>
      </c>
      <c r="K2506" s="43">
        <f>J2507</f>
        <v>42238</v>
      </c>
      <c r="L2506" s="40" t="s">
        <v>8173</v>
      </c>
      <c r="M2506" s="40" t="s">
        <v>157</v>
      </c>
      <c r="N2506" s="40">
        <v>100</v>
      </c>
    </row>
    <row r="2507" spans="1:15" hidden="1">
      <c r="A2507" s="48" t="s">
        <v>8488</v>
      </c>
      <c r="B2507" s="48" t="s">
        <v>76</v>
      </c>
      <c r="C2507" s="48" t="s">
        <v>76</v>
      </c>
      <c r="D2507" s="49" t="s">
        <v>24</v>
      </c>
      <c r="F2507" s="49" t="s">
        <v>6175</v>
      </c>
      <c r="G2507" s="48" t="s">
        <v>8489</v>
      </c>
      <c r="H2507" s="40" t="s">
        <v>7904</v>
      </c>
      <c r="I2507" s="40" t="s">
        <v>7905</v>
      </c>
      <c r="J2507" s="43">
        <f>K2507-5</f>
        <v>42238</v>
      </c>
      <c r="K2507" s="43">
        <f>J2508</f>
        <v>42243</v>
      </c>
      <c r="L2507" s="40" t="s">
        <v>8173</v>
      </c>
      <c r="M2507" s="40" t="s">
        <v>157</v>
      </c>
      <c r="N2507" s="40">
        <v>100</v>
      </c>
    </row>
    <row r="2508" spans="1:15" hidden="1">
      <c r="A2508" s="48" t="s">
        <v>8488</v>
      </c>
      <c r="B2508" s="48" t="s">
        <v>76</v>
      </c>
      <c r="C2508" s="48" t="s">
        <v>76</v>
      </c>
      <c r="D2508" s="49" t="s">
        <v>24</v>
      </c>
      <c r="F2508" s="49" t="s">
        <v>6175</v>
      </c>
      <c r="G2508" s="48" t="s">
        <v>8489</v>
      </c>
      <c r="H2508" s="40" t="s">
        <v>7904</v>
      </c>
      <c r="I2508" s="40" t="s">
        <v>8249</v>
      </c>
      <c r="J2508" s="43">
        <f>K2508-5</f>
        <v>42243</v>
      </c>
      <c r="K2508" s="43">
        <f>J2509</f>
        <v>42248</v>
      </c>
      <c r="L2508" s="40" t="s">
        <v>8173</v>
      </c>
      <c r="M2508" s="40" t="s">
        <v>157</v>
      </c>
      <c r="N2508" s="40">
        <v>100</v>
      </c>
    </row>
    <row r="2509" spans="1:15" hidden="1">
      <c r="A2509" s="48" t="s">
        <v>8488</v>
      </c>
      <c r="B2509" s="48" t="s">
        <v>76</v>
      </c>
      <c r="C2509" s="48" t="s">
        <v>76</v>
      </c>
      <c r="D2509" s="49" t="s">
        <v>24</v>
      </c>
      <c r="F2509" s="49" t="s">
        <v>6175</v>
      </c>
      <c r="G2509" s="48" t="s">
        <v>8489</v>
      </c>
      <c r="H2509" s="40" t="s">
        <v>7904</v>
      </c>
      <c r="I2509" s="40" t="s">
        <v>7907</v>
      </c>
      <c r="J2509" s="43">
        <f>K2509-5</f>
        <v>42248</v>
      </c>
      <c r="K2509" s="43">
        <f>J2510</f>
        <v>42253</v>
      </c>
      <c r="L2509" s="40" t="s">
        <v>8173</v>
      </c>
      <c r="M2509" s="40" t="s">
        <v>157</v>
      </c>
      <c r="N2509" s="40">
        <v>100</v>
      </c>
    </row>
    <row r="2510" spans="1:15" hidden="1">
      <c r="A2510" s="48" t="s">
        <v>8488</v>
      </c>
      <c r="B2510" s="48" t="s">
        <v>76</v>
      </c>
      <c r="C2510" s="48" t="s">
        <v>76</v>
      </c>
      <c r="D2510" s="49" t="s">
        <v>24</v>
      </c>
      <c r="F2510" s="49" t="s">
        <v>6175</v>
      </c>
      <c r="G2510" s="48" t="s">
        <v>8489</v>
      </c>
      <c r="H2510" s="40" t="s">
        <v>7904</v>
      </c>
      <c r="I2510" s="40" t="s">
        <v>8172</v>
      </c>
      <c r="J2510" s="43">
        <f>K2510-1</f>
        <v>42253</v>
      </c>
      <c r="K2510" s="43">
        <f>J2498</f>
        <v>42254</v>
      </c>
      <c r="L2510" s="40" t="s">
        <v>8173</v>
      </c>
      <c r="M2510" s="40" t="s">
        <v>157</v>
      </c>
      <c r="N2510" s="40">
        <v>100</v>
      </c>
      <c r="O2510" s="56" t="s">
        <v>17</v>
      </c>
    </row>
    <row r="2511" spans="1:15" hidden="1">
      <c r="A2511" s="49" t="s">
        <v>8490</v>
      </c>
      <c r="B2511" s="49" t="s">
        <v>65</v>
      </c>
      <c r="C2511" s="49" t="s">
        <v>65</v>
      </c>
      <c r="D2511" s="49" t="s">
        <v>25</v>
      </c>
      <c r="E2511" s="49"/>
      <c r="F2511" s="49" t="s">
        <v>6175</v>
      </c>
      <c r="G2511" s="49" t="s">
        <v>8491</v>
      </c>
      <c r="H2511" s="41" t="s">
        <v>1048</v>
      </c>
      <c r="I2511" s="41" t="s">
        <v>7888</v>
      </c>
      <c r="J2511" s="41"/>
      <c r="K2511" s="40"/>
      <c r="L2511" s="40"/>
      <c r="M2511" s="40"/>
    </row>
    <row r="2512" spans="1:15" hidden="1">
      <c r="A2512" s="49" t="s">
        <v>8490</v>
      </c>
      <c r="B2512" s="49" t="s">
        <v>65</v>
      </c>
      <c r="C2512" s="49" t="s">
        <v>65</v>
      </c>
      <c r="D2512" s="49" t="s">
        <v>25</v>
      </c>
      <c r="E2512" s="49"/>
      <c r="F2512" s="49" t="s">
        <v>6175</v>
      </c>
      <c r="G2512" s="49" t="s">
        <v>8491</v>
      </c>
      <c r="H2512" s="41" t="s">
        <v>1048</v>
      </c>
      <c r="I2512" s="41" t="s">
        <v>8244</v>
      </c>
      <c r="J2512" s="59">
        <v>42080</v>
      </c>
      <c r="K2512" s="40"/>
      <c r="L2512" s="40"/>
      <c r="M2512" s="40"/>
    </row>
    <row r="2513" spans="1:15" hidden="1">
      <c r="A2513" s="49" t="s">
        <v>8490</v>
      </c>
      <c r="B2513" s="49" t="s">
        <v>65</v>
      </c>
      <c r="C2513" s="49" t="s">
        <v>65</v>
      </c>
      <c r="D2513" s="49" t="s">
        <v>25</v>
      </c>
      <c r="E2513" s="49"/>
      <c r="F2513" s="49" t="s">
        <v>6175</v>
      </c>
      <c r="G2513" s="49" t="s">
        <v>8491</v>
      </c>
      <c r="H2513" s="41" t="s">
        <v>1048</v>
      </c>
      <c r="I2513" s="41" t="s">
        <v>7889</v>
      </c>
      <c r="J2513" s="59">
        <v>42276</v>
      </c>
      <c r="K2513" s="40" t="s">
        <v>8309</v>
      </c>
      <c r="L2513" s="40"/>
      <c r="M2513" s="40"/>
    </row>
    <row r="2514" spans="1:15" hidden="1">
      <c r="A2514" s="49" t="s">
        <v>8490</v>
      </c>
      <c r="B2514" s="49" t="s">
        <v>65</v>
      </c>
      <c r="C2514" s="49" t="s">
        <v>65</v>
      </c>
      <c r="D2514" s="49" t="s">
        <v>25</v>
      </c>
      <c r="E2514" s="49"/>
      <c r="F2514" s="49" t="s">
        <v>6175</v>
      </c>
      <c r="G2514" s="49" t="s">
        <v>8491</v>
      </c>
      <c r="H2514" s="41" t="s">
        <v>1048</v>
      </c>
      <c r="I2514" s="41" t="s">
        <v>7890</v>
      </c>
      <c r="J2514" s="41"/>
      <c r="K2514" s="40"/>
      <c r="L2514" s="40"/>
      <c r="M2514" s="40"/>
    </row>
    <row r="2515" spans="1:15" hidden="1">
      <c r="A2515" s="49" t="s">
        <v>8490</v>
      </c>
      <c r="B2515" s="49" t="s">
        <v>65</v>
      </c>
      <c r="C2515" s="49" t="s">
        <v>65</v>
      </c>
      <c r="D2515" s="49" t="s">
        <v>25</v>
      </c>
      <c r="E2515" s="49"/>
      <c r="F2515" s="49" t="s">
        <v>6175</v>
      </c>
      <c r="G2515" s="49" t="s">
        <v>8491</v>
      </c>
      <c r="H2515" s="41" t="s">
        <v>1048</v>
      </c>
      <c r="I2515" s="41" t="s">
        <v>7891</v>
      </c>
      <c r="J2515" s="42">
        <v>42293</v>
      </c>
      <c r="K2515" s="40"/>
      <c r="L2515" s="40"/>
      <c r="M2515" s="40"/>
    </row>
    <row r="2516" spans="1:15" hidden="1">
      <c r="A2516" s="49" t="s">
        <v>8490</v>
      </c>
      <c r="B2516" s="49" t="s">
        <v>65</v>
      </c>
      <c r="C2516" s="49" t="s">
        <v>65</v>
      </c>
      <c r="D2516" s="49" t="s">
        <v>25</v>
      </c>
      <c r="E2516" s="49"/>
      <c r="F2516" s="49" t="s">
        <v>6175</v>
      </c>
      <c r="G2516" s="49" t="s">
        <v>8491</v>
      </c>
      <c r="H2516" s="41" t="s">
        <v>1048</v>
      </c>
      <c r="I2516" s="41" t="s">
        <v>7892</v>
      </c>
      <c r="J2516" s="59"/>
      <c r="K2516" s="40"/>
      <c r="L2516" s="40"/>
      <c r="M2516" s="40"/>
    </row>
    <row r="2517" spans="1:15" hidden="1">
      <c r="A2517" s="49" t="s">
        <v>8490</v>
      </c>
      <c r="B2517" s="49" t="s">
        <v>65</v>
      </c>
      <c r="C2517" s="49" t="s">
        <v>65</v>
      </c>
      <c r="D2517" s="49" t="s">
        <v>25</v>
      </c>
      <c r="E2517" s="49"/>
      <c r="F2517" s="49" t="s">
        <v>6175</v>
      </c>
      <c r="G2517" s="49" t="s">
        <v>8491</v>
      </c>
      <c r="H2517" s="41" t="s">
        <v>1048</v>
      </c>
      <c r="I2517" s="41" t="s">
        <v>7893</v>
      </c>
      <c r="J2517" s="41"/>
      <c r="K2517" s="40"/>
      <c r="L2517" s="40"/>
      <c r="M2517" s="40"/>
    </row>
    <row r="2518" spans="1:15" hidden="1">
      <c r="A2518" s="49" t="s">
        <v>8490</v>
      </c>
      <c r="B2518" s="49" t="s">
        <v>65</v>
      </c>
      <c r="C2518" s="49" t="s">
        <v>65</v>
      </c>
      <c r="D2518" s="49" t="s">
        <v>25</v>
      </c>
      <c r="E2518" s="49"/>
      <c r="F2518" s="49" t="s">
        <v>6175</v>
      </c>
      <c r="G2518" s="49" t="s">
        <v>8491</v>
      </c>
      <c r="H2518" s="41" t="s">
        <v>1048</v>
      </c>
      <c r="I2518" s="41" t="s">
        <v>7894</v>
      </c>
      <c r="J2518" s="41"/>
      <c r="K2518" s="40"/>
      <c r="L2518" s="40"/>
      <c r="M2518" s="40"/>
    </row>
    <row r="2519" spans="1:15" hidden="1">
      <c r="A2519" s="48" t="s">
        <v>8490</v>
      </c>
      <c r="B2519" s="48" t="s">
        <v>65</v>
      </c>
      <c r="C2519" s="48" t="s">
        <v>65</v>
      </c>
      <c r="D2519" s="49" t="s">
        <v>25</v>
      </c>
      <c r="F2519" s="49" t="s">
        <v>6175</v>
      </c>
      <c r="G2519" s="48" t="s">
        <v>8491</v>
      </c>
      <c r="H2519" s="40" t="s">
        <v>7895</v>
      </c>
      <c r="I2519" s="40" t="s">
        <v>8245</v>
      </c>
      <c r="J2519" s="43">
        <f>J2512</f>
        <v>42080</v>
      </c>
      <c r="K2519" s="43">
        <f>J2519+10</f>
        <v>42090</v>
      </c>
      <c r="L2519" s="40" t="s">
        <v>9</v>
      </c>
      <c r="M2519" s="40" t="s">
        <v>6305</v>
      </c>
      <c r="N2519" s="40">
        <v>100</v>
      </c>
    </row>
    <row r="2520" spans="1:15">
      <c r="A2520" s="48" t="s">
        <v>8490</v>
      </c>
      <c r="B2520" s="48" t="s">
        <v>65</v>
      </c>
      <c r="C2520" s="48" t="s">
        <v>65</v>
      </c>
      <c r="D2520" s="49" t="s">
        <v>25</v>
      </c>
      <c r="F2520" s="49" t="s">
        <v>6175</v>
      </c>
      <c r="G2520" s="48" t="s">
        <v>8491</v>
      </c>
      <c r="H2520" s="40" t="s">
        <v>7898</v>
      </c>
      <c r="I2520" s="40" t="s">
        <v>8247</v>
      </c>
      <c r="J2520" s="43">
        <f>K2519</f>
        <v>42090</v>
      </c>
      <c r="K2520" s="43">
        <f>J2520+2</f>
        <v>42092</v>
      </c>
      <c r="L2520" s="40" t="s">
        <v>9</v>
      </c>
      <c r="M2520" s="40" t="s">
        <v>6305</v>
      </c>
      <c r="N2520" s="40">
        <v>100</v>
      </c>
    </row>
    <row r="2521" spans="1:15" hidden="1">
      <c r="A2521" s="48" t="s">
        <v>8490</v>
      </c>
      <c r="B2521" s="48" t="s">
        <v>65</v>
      </c>
      <c r="C2521" s="48" t="s">
        <v>65</v>
      </c>
      <c r="D2521" s="49" t="s">
        <v>25</v>
      </c>
      <c r="F2521" s="49" t="s">
        <v>6175</v>
      </c>
      <c r="G2521" s="48" t="s">
        <v>8491</v>
      </c>
      <c r="H2521" s="40" t="s">
        <v>7901</v>
      </c>
      <c r="I2521" s="40" t="s">
        <v>7902</v>
      </c>
      <c r="J2521" s="43">
        <f>K2520</f>
        <v>42092</v>
      </c>
      <c r="K2521" s="43">
        <f>J2522</f>
        <v>42260</v>
      </c>
      <c r="L2521" s="40" t="s">
        <v>9</v>
      </c>
      <c r="M2521" s="40" t="s">
        <v>6267</v>
      </c>
      <c r="N2521" s="40">
        <v>100</v>
      </c>
    </row>
    <row r="2522" spans="1:15" hidden="1">
      <c r="A2522" s="48" t="s">
        <v>8490</v>
      </c>
      <c r="B2522" s="48" t="s">
        <v>65</v>
      </c>
      <c r="C2522" s="48" t="s">
        <v>65</v>
      </c>
      <c r="D2522" s="49" t="s">
        <v>25</v>
      </c>
      <c r="F2522" s="49" t="s">
        <v>6175</v>
      </c>
      <c r="G2522" s="48" t="s">
        <v>8491</v>
      </c>
      <c r="H2522" s="40" t="s">
        <v>7904</v>
      </c>
      <c r="I2522" s="40" t="s">
        <v>7905</v>
      </c>
      <c r="J2522" s="43">
        <f>K2522-5</f>
        <v>42260</v>
      </c>
      <c r="K2522" s="43">
        <f>J2523</f>
        <v>42265</v>
      </c>
      <c r="L2522" s="40" t="s">
        <v>9</v>
      </c>
      <c r="M2522" s="40" t="s">
        <v>6267</v>
      </c>
      <c r="N2522" s="40">
        <v>100</v>
      </c>
    </row>
    <row r="2523" spans="1:15" hidden="1">
      <c r="A2523" s="48" t="s">
        <v>8490</v>
      </c>
      <c r="B2523" s="48" t="s">
        <v>65</v>
      </c>
      <c r="C2523" s="48" t="s">
        <v>65</v>
      </c>
      <c r="D2523" s="49" t="s">
        <v>25</v>
      </c>
      <c r="F2523" s="49" t="s">
        <v>6175</v>
      </c>
      <c r="G2523" s="48" t="s">
        <v>8491</v>
      </c>
      <c r="H2523" s="40" t="s">
        <v>7904</v>
      </c>
      <c r="I2523" s="40" t="s">
        <v>8249</v>
      </c>
      <c r="J2523" s="43">
        <f>K2523-5</f>
        <v>42265</v>
      </c>
      <c r="K2523" s="43">
        <f>J2524</f>
        <v>42270</v>
      </c>
      <c r="L2523" s="40" t="s">
        <v>9</v>
      </c>
      <c r="M2523" s="40" t="s">
        <v>6267</v>
      </c>
      <c r="N2523" s="40">
        <v>100</v>
      </c>
    </row>
    <row r="2524" spans="1:15" hidden="1">
      <c r="A2524" s="48" t="s">
        <v>8490</v>
      </c>
      <c r="B2524" s="48" t="s">
        <v>65</v>
      </c>
      <c r="C2524" s="48" t="s">
        <v>65</v>
      </c>
      <c r="D2524" s="49" t="s">
        <v>25</v>
      </c>
      <c r="F2524" s="49" t="s">
        <v>6175</v>
      </c>
      <c r="G2524" s="48" t="s">
        <v>8491</v>
      </c>
      <c r="H2524" s="40" t="s">
        <v>7904</v>
      </c>
      <c r="I2524" s="40" t="s">
        <v>7907</v>
      </c>
      <c r="J2524" s="43">
        <f>K2524-5</f>
        <v>42270</v>
      </c>
      <c r="K2524" s="43">
        <f>J2525</f>
        <v>42275</v>
      </c>
      <c r="L2524" s="40" t="s">
        <v>9</v>
      </c>
      <c r="M2524" s="40" t="s">
        <v>6267</v>
      </c>
      <c r="N2524" s="40">
        <v>100</v>
      </c>
    </row>
    <row r="2525" spans="1:15" hidden="1">
      <c r="A2525" s="48" t="s">
        <v>8490</v>
      </c>
      <c r="B2525" s="48" t="s">
        <v>65</v>
      </c>
      <c r="C2525" s="48" t="s">
        <v>65</v>
      </c>
      <c r="D2525" s="49" t="s">
        <v>25</v>
      </c>
      <c r="F2525" s="49" t="s">
        <v>6175</v>
      </c>
      <c r="G2525" s="48" t="s">
        <v>8491</v>
      </c>
      <c r="H2525" s="40" t="s">
        <v>7904</v>
      </c>
      <c r="I2525" s="40" t="s">
        <v>8172</v>
      </c>
      <c r="J2525" s="43">
        <f>K2525-1</f>
        <v>42275</v>
      </c>
      <c r="K2525" s="43">
        <f>J2513</f>
        <v>42276</v>
      </c>
      <c r="L2525" s="40" t="s">
        <v>9</v>
      </c>
      <c r="M2525" s="40" t="s">
        <v>6267</v>
      </c>
      <c r="N2525" s="40">
        <v>100</v>
      </c>
      <c r="O2525" s="56" t="s">
        <v>7909</v>
      </c>
    </row>
    <row r="2526" spans="1:15" hidden="1">
      <c r="A2526" s="49" t="s">
        <v>8492</v>
      </c>
      <c r="B2526" s="49" t="s">
        <v>65</v>
      </c>
      <c r="C2526" s="49" t="s">
        <v>65</v>
      </c>
      <c r="D2526" s="49" t="s">
        <v>25</v>
      </c>
      <c r="E2526" s="49"/>
      <c r="F2526" s="49" t="s">
        <v>6175</v>
      </c>
      <c r="G2526" s="49" t="s">
        <v>8493</v>
      </c>
      <c r="H2526" s="41" t="s">
        <v>1048</v>
      </c>
      <c r="I2526" s="41" t="s">
        <v>7888</v>
      </c>
      <c r="J2526" s="41"/>
      <c r="K2526" s="40"/>
      <c r="L2526" s="40"/>
      <c r="M2526" s="40"/>
    </row>
    <row r="2527" spans="1:15" hidden="1">
      <c r="A2527" s="49" t="s">
        <v>8492</v>
      </c>
      <c r="B2527" s="49" t="s">
        <v>65</v>
      </c>
      <c r="C2527" s="49" t="s">
        <v>65</v>
      </c>
      <c r="D2527" s="49" t="s">
        <v>25</v>
      </c>
      <c r="E2527" s="49"/>
      <c r="F2527" s="49" t="s">
        <v>6175</v>
      </c>
      <c r="G2527" s="49" t="s">
        <v>8493</v>
      </c>
      <c r="H2527" s="41" t="s">
        <v>1048</v>
      </c>
      <c r="I2527" s="41" t="s">
        <v>8244</v>
      </c>
      <c r="J2527" s="59">
        <v>42080</v>
      </c>
      <c r="K2527" s="40"/>
      <c r="L2527" s="40"/>
      <c r="M2527" s="40"/>
    </row>
    <row r="2528" spans="1:15" hidden="1">
      <c r="A2528" s="49" t="s">
        <v>8492</v>
      </c>
      <c r="B2528" s="49" t="s">
        <v>65</v>
      </c>
      <c r="C2528" s="49" t="s">
        <v>65</v>
      </c>
      <c r="D2528" s="49" t="s">
        <v>25</v>
      </c>
      <c r="E2528" s="49"/>
      <c r="F2528" s="49" t="s">
        <v>6175</v>
      </c>
      <c r="G2528" s="49" t="s">
        <v>8493</v>
      </c>
      <c r="H2528" s="41" t="s">
        <v>1048</v>
      </c>
      <c r="I2528" s="41" t="s">
        <v>7889</v>
      </c>
      <c r="J2528" s="59">
        <v>42276</v>
      </c>
      <c r="K2528" s="40" t="s">
        <v>8309</v>
      </c>
      <c r="L2528" s="40"/>
      <c r="M2528" s="40"/>
    </row>
    <row r="2529" spans="1:15" hidden="1">
      <c r="A2529" s="49" t="s">
        <v>8492</v>
      </c>
      <c r="B2529" s="49" t="s">
        <v>65</v>
      </c>
      <c r="C2529" s="49" t="s">
        <v>65</v>
      </c>
      <c r="D2529" s="49" t="s">
        <v>25</v>
      </c>
      <c r="E2529" s="49"/>
      <c r="F2529" s="49" t="s">
        <v>6175</v>
      </c>
      <c r="G2529" s="49" t="s">
        <v>8493</v>
      </c>
      <c r="H2529" s="41" t="s">
        <v>1048</v>
      </c>
      <c r="I2529" s="41" t="s">
        <v>7890</v>
      </c>
      <c r="J2529" s="41"/>
      <c r="K2529" s="40"/>
      <c r="L2529" s="40"/>
      <c r="M2529" s="40"/>
    </row>
    <row r="2530" spans="1:15" hidden="1">
      <c r="A2530" s="49" t="s">
        <v>8492</v>
      </c>
      <c r="B2530" s="49" t="s">
        <v>65</v>
      </c>
      <c r="C2530" s="49" t="s">
        <v>65</v>
      </c>
      <c r="D2530" s="49" t="s">
        <v>25</v>
      </c>
      <c r="E2530" s="49"/>
      <c r="F2530" s="49" t="s">
        <v>6175</v>
      </c>
      <c r="G2530" s="49" t="s">
        <v>8493</v>
      </c>
      <c r="H2530" s="41" t="s">
        <v>1048</v>
      </c>
      <c r="I2530" s="41" t="s">
        <v>7891</v>
      </c>
      <c r="J2530" s="42">
        <v>42293</v>
      </c>
      <c r="K2530" s="40"/>
      <c r="L2530" s="40"/>
      <c r="M2530" s="40"/>
    </row>
    <row r="2531" spans="1:15" hidden="1">
      <c r="A2531" s="49" t="s">
        <v>8492</v>
      </c>
      <c r="B2531" s="49" t="s">
        <v>65</v>
      </c>
      <c r="C2531" s="49" t="s">
        <v>65</v>
      </c>
      <c r="D2531" s="49" t="s">
        <v>25</v>
      </c>
      <c r="E2531" s="49"/>
      <c r="F2531" s="49" t="s">
        <v>6175</v>
      </c>
      <c r="G2531" s="49" t="s">
        <v>8493</v>
      </c>
      <c r="H2531" s="41" t="s">
        <v>1048</v>
      </c>
      <c r="I2531" s="41" t="s">
        <v>7892</v>
      </c>
      <c r="J2531" s="59"/>
      <c r="K2531" s="40"/>
      <c r="L2531" s="40"/>
      <c r="M2531" s="40"/>
    </row>
    <row r="2532" spans="1:15" hidden="1">
      <c r="A2532" s="49" t="s">
        <v>8492</v>
      </c>
      <c r="B2532" s="49" t="s">
        <v>65</v>
      </c>
      <c r="C2532" s="49" t="s">
        <v>65</v>
      </c>
      <c r="D2532" s="49" t="s">
        <v>25</v>
      </c>
      <c r="E2532" s="49"/>
      <c r="F2532" s="49" t="s">
        <v>6175</v>
      </c>
      <c r="G2532" s="49" t="s">
        <v>8493</v>
      </c>
      <c r="H2532" s="41" t="s">
        <v>1048</v>
      </c>
      <c r="I2532" s="41" t="s">
        <v>7893</v>
      </c>
      <c r="J2532" s="41"/>
      <c r="K2532" s="40"/>
      <c r="L2532" s="40"/>
      <c r="M2532" s="40"/>
    </row>
    <row r="2533" spans="1:15" hidden="1">
      <c r="A2533" s="49" t="s">
        <v>8492</v>
      </c>
      <c r="B2533" s="49" t="s">
        <v>65</v>
      </c>
      <c r="C2533" s="49" t="s">
        <v>65</v>
      </c>
      <c r="D2533" s="49" t="s">
        <v>25</v>
      </c>
      <c r="E2533" s="49"/>
      <c r="F2533" s="49" t="s">
        <v>6175</v>
      </c>
      <c r="G2533" s="49" t="s">
        <v>8493</v>
      </c>
      <c r="H2533" s="41" t="s">
        <v>1048</v>
      </c>
      <c r="I2533" s="41" t="s">
        <v>7894</v>
      </c>
      <c r="J2533" s="41"/>
      <c r="K2533" s="40"/>
      <c r="L2533" s="40"/>
      <c r="M2533" s="40"/>
    </row>
    <row r="2534" spans="1:15" hidden="1">
      <c r="A2534" s="48" t="s">
        <v>8492</v>
      </c>
      <c r="B2534" s="48" t="s">
        <v>65</v>
      </c>
      <c r="C2534" s="48" t="s">
        <v>65</v>
      </c>
      <c r="D2534" s="49" t="s">
        <v>25</v>
      </c>
      <c r="F2534" s="49" t="s">
        <v>6175</v>
      </c>
      <c r="G2534" s="48" t="s">
        <v>8493</v>
      </c>
      <c r="H2534" s="40" t="s">
        <v>7895</v>
      </c>
      <c r="I2534" s="40" t="s">
        <v>8245</v>
      </c>
      <c r="J2534" s="43">
        <f>J2527</f>
        <v>42080</v>
      </c>
      <c r="K2534" s="43">
        <f>J2534+10</f>
        <v>42090</v>
      </c>
      <c r="L2534" s="40" t="s">
        <v>8173</v>
      </c>
      <c r="M2534" s="40" t="s">
        <v>149</v>
      </c>
      <c r="N2534" s="40">
        <v>100</v>
      </c>
    </row>
    <row r="2535" spans="1:15">
      <c r="A2535" s="48" t="s">
        <v>8492</v>
      </c>
      <c r="B2535" s="48" t="s">
        <v>65</v>
      </c>
      <c r="C2535" s="48" t="s">
        <v>65</v>
      </c>
      <c r="D2535" s="49" t="s">
        <v>25</v>
      </c>
      <c r="F2535" s="49" t="s">
        <v>6175</v>
      </c>
      <c r="G2535" s="48" t="s">
        <v>8493</v>
      </c>
      <c r="H2535" s="40" t="s">
        <v>7898</v>
      </c>
      <c r="I2535" s="40" t="s">
        <v>8247</v>
      </c>
      <c r="J2535" s="43">
        <f>K2534</f>
        <v>42090</v>
      </c>
      <c r="K2535" s="43">
        <f>J2535+2</f>
        <v>42092</v>
      </c>
      <c r="L2535" s="40" t="s">
        <v>8173</v>
      </c>
      <c r="M2535" s="40" t="s">
        <v>149</v>
      </c>
      <c r="N2535" s="40">
        <v>100</v>
      </c>
    </row>
    <row r="2536" spans="1:15" hidden="1">
      <c r="A2536" s="48" t="s">
        <v>8492</v>
      </c>
      <c r="B2536" s="48" t="s">
        <v>65</v>
      </c>
      <c r="C2536" s="48" t="s">
        <v>65</v>
      </c>
      <c r="D2536" s="49" t="s">
        <v>25</v>
      </c>
      <c r="F2536" s="49" t="s">
        <v>6175</v>
      </c>
      <c r="G2536" s="48" t="s">
        <v>8493</v>
      </c>
      <c r="H2536" s="40" t="s">
        <v>7901</v>
      </c>
      <c r="I2536" s="40" t="s">
        <v>7902</v>
      </c>
      <c r="J2536" s="43">
        <f>K2535</f>
        <v>42092</v>
      </c>
      <c r="K2536" s="43">
        <f>J2537</f>
        <v>42260</v>
      </c>
      <c r="L2536" s="40" t="s">
        <v>8173</v>
      </c>
      <c r="M2536" s="40" t="s">
        <v>149</v>
      </c>
      <c r="N2536" s="40">
        <v>100</v>
      </c>
      <c r="O2536" s="56" t="s">
        <v>7917</v>
      </c>
    </row>
    <row r="2537" spans="1:15" hidden="1">
      <c r="A2537" s="48" t="s">
        <v>8492</v>
      </c>
      <c r="B2537" s="48" t="s">
        <v>65</v>
      </c>
      <c r="C2537" s="48" t="s">
        <v>65</v>
      </c>
      <c r="D2537" s="49" t="s">
        <v>25</v>
      </c>
      <c r="F2537" s="49" t="s">
        <v>6175</v>
      </c>
      <c r="G2537" s="48" t="s">
        <v>8493</v>
      </c>
      <c r="H2537" s="40" t="s">
        <v>7904</v>
      </c>
      <c r="I2537" s="40" t="s">
        <v>7905</v>
      </c>
      <c r="J2537" s="43">
        <f>K2537-5</f>
        <v>42260</v>
      </c>
      <c r="K2537" s="43">
        <f>J2538</f>
        <v>42265</v>
      </c>
      <c r="L2537" s="40" t="s">
        <v>8173</v>
      </c>
      <c r="M2537" s="40" t="s">
        <v>149</v>
      </c>
      <c r="N2537" s="40">
        <v>100</v>
      </c>
    </row>
    <row r="2538" spans="1:15" hidden="1">
      <c r="A2538" s="48" t="s">
        <v>8492</v>
      </c>
      <c r="B2538" s="48" t="s">
        <v>65</v>
      </c>
      <c r="C2538" s="48" t="s">
        <v>65</v>
      </c>
      <c r="D2538" s="49" t="s">
        <v>25</v>
      </c>
      <c r="F2538" s="49" t="s">
        <v>6175</v>
      </c>
      <c r="G2538" s="48" t="s">
        <v>8493</v>
      </c>
      <c r="H2538" s="40" t="s">
        <v>7904</v>
      </c>
      <c r="I2538" s="40" t="s">
        <v>8249</v>
      </c>
      <c r="J2538" s="43">
        <f>K2538-5</f>
        <v>42265</v>
      </c>
      <c r="K2538" s="43">
        <f>J2539</f>
        <v>42270</v>
      </c>
      <c r="L2538" s="40" t="s">
        <v>8173</v>
      </c>
      <c r="M2538" s="40" t="s">
        <v>149</v>
      </c>
      <c r="N2538" s="40">
        <v>100</v>
      </c>
    </row>
    <row r="2539" spans="1:15" hidden="1">
      <c r="A2539" s="48" t="s">
        <v>8492</v>
      </c>
      <c r="B2539" s="48" t="s">
        <v>65</v>
      </c>
      <c r="C2539" s="48" t="s">
        <v>65</v>
      </c>
      <c r="D2539" s="49" t="s">
        <v>25</v>
      </c>
      <c r="F2539" s="49" t="s">
        <v>6175</v>
      </c>
      <c r="G2539" s="48" t="s">
        <v>8493</v>
      </c>
      <c r="H2539" s="40" t="s">
        <v>7904</v>
      </c>
      <c r="I2539" s="40" t="s">
        <v>7907</v>
      </c>
      <c r="J2539" s="43">
        <f>K2539-5</f>
        <v>42270</v>
      </c>
      <c r="K2539" s="43">
        <f>J2540</f>
        <v>42275</v>
      </c>
      <c r="L2539" s="40" t="s">
        <v>8173</v>
      </c>
      <c r="M2539" s="40" t="s">
        <v>149</v>
      </c>
      <c r="N2539" s="40">
        <v>100</v>
      </c>
    </row>
    <row r="2540" spans="1:15" hidden="1">
      <c r="A2540" s="48" t="s">
        <v>8492</v>
      </c>
      <c r="B2540" s="48" t="s">
        <v>65</v>
      </c>
      <c r="C2540" s="48" t="s">
        <v>65</v>
      </c>
      <c r="D2540" s="49" t="s">
        <v>25</v>
      </c>
      <c r="F2540" s="49" t="s">
        <v>6175</v>
      </c>
      <c r="G2540" s="48" t="s">
        <v>8493</v>
      </c>
      <c r="H2540" s="40" t="s">
        <v>7904</v>
      </c>
      <c r="I2540" s="40" t="s">
        <v>8172</v>
      </c>
      <c r="J2540" s="43">
        <f>K2540-1</f>
        <v>42275</v>
      </c>
      <c r="K2540" s="43">
        <f>J2528</f>
        <v>42276</v>
      </c>
      <c r="L2540" s="40" t="s">
        <v>8173</v>
      </c>
      <c r="M2540" s="40" t="s">
        <v>149</v>
      </c>
      <c r="N2540" s="40">
        <v>100</v>
      </c>
      <c r="O2540" s="56" t="s">
        <v>17</v>
      </c>
    </row>
    <row r="2541" spans="1:15" hidden="1">
      <c r="A2541" s="49" t="s">
        <v>7475</v>
      </c>
      <c r="B2541" s="49" t="s">
        <v>65</v>
      </c>
      <c r="C2541" s="49" t="s">
        <v>65</v>
      </c>
      <c r="D2541" s="49" t="s">
        <v>25</v>
      </c>
      <c r="E2541" s="49"/>
      <c r="F2541" s="49" t="s">
        <v>6175</v>
      </c>
      <c r="G2541" s="49" t="s">
        <v>8494</v>
      </c>
      <c r="H2541" s="41" t="s">
        <v>1048</v>
      </c>
      <c r="I2541" s="41" t="s">
        <v>7888</v>
      </c>
      <c r="J2541" s="41"/>
      <c r="K2541" s="40"/>
      <c r="L2541" s="40"/>
      <c r="M2541" s="40"/>
    </row>
    <row r="2542" spans="1:15" hidden="1">
      <c r="A2542" s="49" t="s">
        <v>7475</v>
      </c>
      <c r="B2542" s="49" t="s">
        <v>65</v>
      </c>
      <c r="C2542" s="49" t="s">
        <v>65</v>
      </c>
      <c r="D2542" s="49" t="s">
        <v>25</v>
      </c>
      <c r="E2542" s="49"/>
      <c r="F2542" s="49" t="s">
        <v>6175</v>
      </c>
      <c r="G2542" s="49" t="s">
        <v>8494</v>
      </c>
      <c r="H2542" s="41" t="s">
        <v>1048</v>
      </c>
      <c r="I2542" s="41" t="s">
        <v>8244</v>
      </c>
      <c r="J2542" s="59">
        <v>42216</v>
      </c>
      <c r="K2542" s="40"/>
      <c r="L2542" s="40"/>
      <c r="M2542" s="40"/>
    </row>
    <row r="2543" spans="1:15" hidden="1">
      <c r="A2543" s="49" t="s">
        <v>7475</v>
      </c>
      <c r="B2543" s="49" t="s">
        <v>65</v>
      </c>
      <c r="C2543" s="49" t="s">
        <v>65</v>
      </c>
      <c r="D2543" s="49" t="s">
        <v>25</v>
      </c>
      <c r="E2543" s="49"/>
      <c r="F2543" s="49" t="s">
        <v>6175</v>
      </c>
      <c r="G2543" s="49" t="s">
        <v>8494</v>
      </c>
      <c r="H2543" s="41" t="s">
        <v>1048</v>
      </c>
      <c r="I2543" s="41" t="s">
        <v>7889</v>
      </c>
      <c r="J2543" s="59">
        <v>42282</v>
      </c>
      <c r="K2543" s="40" t="s">
        <v>8309</v>
      </c>
      <c r="L2543" s="40"/>
      <c r="M2543" s="40"/>
    </row>
    <row r="2544" spans="1:15" hidden="1">
      <c r="A2544" s="49" t="s">
        <v>7475</v>
      </c>
      <c r="B2544" s="49" t="s">
        <v>65</v>
      </c>
      <c r="C2544" s="49" t="s">
        <v>65</v>
      </c>
      <c r="D2544" s="49" t="s">
        <v>25</v>
      </c>
      <c r="E2544" s="49"/>
      <c r="F2544" s="49" t="s">
        <v>6175</v>
      </c>
      <c r="G2544" s="49" t="s">
        <v>8494</v>
      </c>
      <c r="H2544" s="41" t="s">
        <v>1048</v>
      </c>
      <c r="I2544" s="41" t="s">
        <v>7890</v>
      </c>
      <c r="J2544" s="41"/>
      <c r="K2544" s="40"/>
      <c r="L2544" s="40"/>
      <c r="M2544" s="40"/>
    </row>
    <row r="2545" spans="1:15" hidden="1">
      <c r="A2545" s="49" t="s">
        <v>7475</v>
      </c>
      <c r="B2545" s="49" t="s">
        <v>65</v>
      </c>
      <c r="C2545" s="49" t="s">
        <v>65</v>
      </c>
      <c r="D2545" s="49" t="s">
        <v>25</v>
      </c>
      <c r="E2545" s="49"/>
      <c r="F2545" s="49" t="s">
        <v>6175</v>
      </c>
      <c r="G2545" s="49" t="s">
        <v>8494</v>
      </c>
      <c r="H2545" s="41" t="s">
        <v>1048</v>
      </c>
      <c r="I2545" s="41" t="s">
        <v>7891</v>
      </c>
      <c r="J2545" s="42">
        <v>42289</v>
      </c>
      <c r="K2545" s="40"/>
      <c r="L2545" s="40"/>
      <c r="M2545" s="40"/>
    </row>
    <row r="2546" spans="1:15" hidden="1">
      <c r="A2546" s="49" t="s">
        <v>7475</v>
      </c>
      <c r="B2546" s="49" t="s">
        <v>65</v>
      </c>
      <c r="C2546" s="49" t="s">
        <v>65</v>
      </c>
      <c r="D2546" s="49" t="s">
        <v>25</v>
      </c>
      <c r="E2546" s="49"/>
      <c r="F2546" s="49" t="s">
        <v>6175</v>
      </c>
      <c r="G2546" s="49" t="s">
        <v>8494</v>
      </c>
      <c r="H2546" s="41" t="s">
        <v>1048</v>
      </c>
      <c r="I2546" s="41" t="s">
        <v>7892</v>
      </c>
      <c r="J2546" s="59"/>
      <c r="K2546" s="40"/>
      <c r="L2546" s="40"/>
      <c r="M2546" s="40"/>
    </row>
    <row r="2547" spans="1:15" hidden="1">
      <c r="A2547" s="49" t="s">
        <v>7475</v>
      </c>
      <c r="B2547" s="49" t="s">
        <v>65</v>
      </c>
      <c r="C2547" s="49" t="s">
        <v>65</v>
      </c>
      <c r="D2547" s="49" t="s">
        <v>25</v>
      </c>
      <c r="E2547" s="49"/>
      <c r="F2547" s="49" t="s">
        <v>6175</v>
      </c>
      <c r="G2547" s="49" t="s">
        <v>8494</v>
      </c>
      <c r="H2547" s="41" t="s">
        <v>1048</v>
      </c>
      <c r="I2547" s="41" t="s">
        <v>7893</v>
      </c>
      <c r="J2547" s="41"/>
      <c r="K2547" s="40"/>
      <c r="L2547" s="40"/>
      <c r="M2547" s="40"/>
    </row>
    <row r="2548" spans="1:15" hidden="1">
      <c r="A2548" s="49" t="s">
        <v>7475</v>
      </c>
      <c r="B2548" s="49" t="s">
        <v>65</v>
      </c>
      <c r="C2548" s="49" t="s">
        <v>65</v>
      </c>
      <c r="D2548" s="49" t="s">
        <v>25</v>
      </c>
      <c r="E2548" s="49"/>
      <c r="F2548" s="49" t="s">
        <v>6175</v>
      </c>
      <c r="G2548" s="49" t="s">
        <v>8494</v>
      </c>
      <c r="H2548" s="41" t="s">
        <v>1048</v>
      </c>
      <c r="I2548" s="41" t="s">
        <v>7894</v>
      </c>
      <c r="J2548" s="41"/>
      <c r="K2548" s="40"/>
      <c r="L2548" s="40"/>
      <c r="M2548" s="40"/>
    </row>
    <row r="2549" spans="1:15" hidden="1">
      <c r="A2549" s="48" t="s">
        <v>7475</v>
      </c>
      <c r="B2549" s="48" t="s">
        <v>65</v>
      </c>
      <c r="C2549" s="48" t="s">
        <v>65</v>
      </c>
      <c r="D2549" s="49" t="s">
        <v>25</v>
      </c>
      <c r="F2549" s="49" t="s">
        <v>6175</v>
      </c>
      <c r="G2549" s="48" t="s">
        <v>8494</v>
      </c>
      <c r="H2549" s="40" t="s">
        <v>7895</v>
      </c>
      <c r="I2549" s="40" t="s">
        <v>8245</v>
      </c>
      <c r="J2549" s="43">
        <f>J2542</f>
        <v>42216</v>
      </c>
      <c r="K2549" s="43">
        <f>J2549+10</f>
        <v>42226</v>
      </c>
      <c r="L2549" s="40" t="s">
        <v>11</v>
      </c>
      <c r="M2549" s="40" t="s">
        <v>4365</v>
      </c>
      <c r="N2549" s="40">
        <v>100</v>
      </c>
    </row>
    <row r="2550" spans="1:15">
      <c r="A2550" s="48" t="s">
        <v>7475</v>
      </c>
      <c r="B2550" s="48" t="s">
        <v>65</v>
      </c>
      <c r="C2550" s="48" t="s">
        <v>65</v>
      </c>
      <c r="D2550" s="49" t="s">
        <v>25</v>
      </c>
      <c r="F2550" s="49" t="s">
        <v>6175</v>
      </c>
      <c r="G2550" s="48" t="s">
        <v>8494</v>
      </c>
      <c r="H2550" s="40" t="s">
        <v>7898</v>
      </c>
      <c r="I2550" s="40" t="s">
        <v>8247</v>
      </c>
      <c r="J2550" s="43">
        <f>K2549</f>
        <v>42226</v>
      </c>
      <c r="K2550" s="43">
        <f>J2550+2</f>
        <v>42228</v>
      </c>
      <c r="L2550" s="40" t="s">
        <v>11</v>
      </c>
      <c r="M2550" s="40" t="s">
        <v>4365</v>
      </c>
      <c r="N2550" s="40">
        <v>100</v>
      </c>
    </row>
    <row r="2551" spans="1:15" hidden="1">
      <c r="A2551" s="48" t="s">
        <v>7475</v>
      </c>
      <c r="B2551" s="48" t="s">
        <v>65</v>
      </c>
      <c r="C2551" s="48" t="s">
        <v>65</v>
      </c>
      <c r="D2551" s="49" t="s">
        <v>25</v>
      </c>
      <c r="F2551" s="49" t="s">
        <v>6175</v>
      </c>
      <c r="G2551" s="48" t="s">
        <v>8494</v>
      </c>
      <c r="H2551" s="40" t="s">
        <v>7901</v>
      </c>
      <c r="I2551" s="40" t="s">
        <v>7902</v>
      </c>
      <c r="J2551" s="43">
        <f>K2550</f>
        <v>42228</v>
      </c>
      <c r="K2551" s="43">
        <f>J2552</f>
        <v>42266</v>
      </c>
      <c r="L2551" s="40" t="s">
        <v>11</v>
      </c>
      <c r="M2551" s="40" t="s">
        <v>4365</v>
      </c>
      <c r="N2551" s="40">
        <v>100</v>
      </c>
    </row>
    <row r="2552" spans="1:15" hidden="1">
      <c r="A2552" s="48" t="s">
        <v>7475</v>
      </c>
      <c r="B2552" s="48" t="s">
        <v>65</v>
      </c>
      <c r="C2552" s="48" t="s">
        <v>65</v>
      </c>
      <c r="D2552" s="49" t="s">
        <v>25</v>
      </c>
      <c r="F2552" s="49" t="s">
        <v>6175</v>
      </c>
      <c r="G2552" s="48" t="s">
        <v>8494</v>
      </c>
      <c r="H2552" s="40" t="s">
        <v>7904</v>
      </c>
      <c r="I2552" s="40" t="s">
        <v>7905</v>
      </c>
      <c r="J2552" s="43">
        <f>K2552-5</f>
        <v>42266</v>
      </c>
      <c r="K2552" s="43">
        <f>J2553</f>
        <v>42271</v>
      </c>
      <c r="L2552" s="40" t="s">
        <v>11</v>
      </c>
      <c r="M2552" s="40" t="s">
        <v>4365</v>
      </c>
      <c r="N2552" s="40">
        <v>100</v>
      </c>
    </row>
    <row r="2553" spans="1:15" hidden="1">
      <c r="A2553" s="48" t="s">
        <v>7475</v>
      </c>
      <c r="B2553" s="48" t="s">
        <v>65</v>
      </c>
      <c r="C2553" s="48" t="s">
        <v>65</v>
      </c>
      <c r="D2553" s="49" t="s">
        <v>25</v>
      </c>
      <c r="F2553" s="49" t="s">
        <v>6175</v>
      </c>
      <c r="G2553" s="48" t="s">
        <v>8494</v>
      </c>
      <c r="H2553" s="40" t="s">
        <v>7904</v>
      </c>
      <c r="I2553" s="40" t="s">
        <v>8249</v>
      </c>
      <c r="J2553" s="43">
        <f>K2553-5</f>
        <v>42271</v>
      </c>
      <c r="K2553" s="43">
        <f>J2554</f>
        <v>42276</v>
      </c>
      <c r="L2553" s="40" t="s">
        <v>11</v>
      </c>
      <c r="M2553" s="40" t="s">
        <v>4365</v>
      </c>
      <c r="N2553" s="40">
        <v>100</v>
      </c>
    </row>
    <row r="2554" spans="1:15" hidden="1">
      <c r="A2554" s="48" t="s">
        <v>7475</v>
      </c>
      <c r="B2554" s="48" t="s">
        <v>65</v>
      </c>
      <c r="C2554" s="48" t="s">
        <v>65</v>
      </c>
      <c r="D2554" s="49" t="s">
        <v>25</v>
      </c>
      <c r="F2554" s="49" t="s">
        <v>6175</v>
      </c>
      <c r="G2554" s="48" t="s">
        <v>8494</v>
      </c>
      <c r="H2554" s="40" t="s">
        <v>7904</v>
      </c>
      <c r="I2554" s="40" t="s">
        <v>7907</v>
      </c>
      <c r="J2554" s="43">
        <f>K2554-5</f>
        <v>42276</v>
      </c>
      <c r="K2554" s="43">
        <f>J2555</f>
        <v>42281</v>
      </c>
      <c r="L2554" s="40" t="s">
        <v>11</v>
      </c>
      <c r="M2554" s="40" t="s">
        <v>4365</v>
      </c>
      <c r="N2554" s="40">
        <v>100</v>
      </c>
    </row>
    <row r="2555" spans="1:15" hidden="1">
      <c r="A2555" s="48" t="s">
        <v>7475</v>
      </c>
      <c r="B2555" s="48" t="s">
        <v>65</v>
      </c>
      <c r="C2555" s="48" t="s">
        <v>65</v>
      </c>
      <c r="D2555" s="49" t="s">
        <v>25</v>
      </c>
      <c r="F2555" s="49" t="s">
        <v>6175</v>
      </c>
      <c r="G2555" s="48" t="s">
        <v>8494</v>
      </c>
      <c r="H2555" s="40" t="s">
        <v>7904</v>
      </c>
      <c r="I2555" s="40" t="s">
        <v>8172</v>
      </c>
      <c r="J2555" s="43">
        <f>K2555-1</f>
        <v>42281</v>
      </c>
      <c r="K2555" s="43">
        <f>J2543</f>
        <v>42282</v>
      </c>
      <c r="L2555" s="40" t="s">
        <v>11</v>
      </c>
      <c r="M2555" s="40" t="s">
        <v>4365</v>
      </c>
      <c r="N2555" s="40">
        <v>100</v>
      </c>
      <c r="O2555" s="56" t="s">
        <v>17</v>
      </c>
    </row>
    <row r="2556" spans="1:15" hidden="1">
      <c r="A2556" s="49" t="s">
        <v>8216</v>
      </c>
      <c r="B2556" s="49" t="s">
        <v>65</v>
      </c>
      <c r="C2556" s="49" t="s">
        <v>65</v>
      </c>
      <c r="D2556" s="49" t="s">
        <v>25</v>
      </c>
      <c r="F2556" s="41" t="s">
        <v>55</v>
      </c>
      <c r="G2556" s="49" t="s">
        <v>8230</v>
      </c>
      <c r="H2556" s="41" t="s">
        <v>1048</v>
      </c>
      <c r="I2556" s="41" t="s">
        <v>7888</v>
      </c>
      <c r="J2556" s="41"/>
      <c r="K2556" s="41"/>
    </row>
    <row r="2557" spans="1:15" hidden="1">
      <c r="A2557" s="49" t="s">
        <v>8216</v>
      </c>
      <c r="B2557" s="49" t="s">
        <v>65</v>
      </c>
      <c r="C2557" s="49" t="s">
        <v>65</v>
      </c>
      <c r="D2557" s="49" t="s">
        <v>25</v>
      </c>
      <c r="F2557" s="41" t="s">
        <v>55</v>
      </c>
      <c r="G2557" s="49" t="s">
        <v>8230</v>
      </c>
      <c r="H2557" s="41" t="s">
        <v>1048</v>
      </c>
      <c r="I2557" s="41" t="s">
        <v>8244</v>
      </c>
      <c r="J2557" s="42">
        <v>42282</v>
      </c>
      <c r="K2557" s="41"/>
    </row>
    <row r="2558" spans="1:15" hidden="1">
      <c r="A2558" s="49" t="s">
        <v>8216</v>
      </c>
      <c r="B2558" s="49" t="s">
        <v>65</v>
      </c>
      <c r="C2558" s="49" t="s">
        <v>65</v>
      </c>
      <c r="D2558" s="49" t="s">
        <v>25</v>
      </c>
      <c r="F2558" s="41" t="s">
        <v>55</v>
      </c>
      <c r="G2558" s="49" t="s">
        <v>8230</v>
      </c>
      <c r="H2558" s="41" t="s">
        <v>1048</v>
      </c>
      <c r="I2558" s="41" t="s">
        <v>7889</v>
      </c>
      <c r="J2558" s="59">
        <v>42307</v>
      </c>
      <c r="K2558" s="41"/>
    </row>
    <row r="2559" spans="1:15" hidden="1">
      <c r="A2559" s="49" t="s">
        <v>8216</v>
      </c>
      <c r="B2559" s="49" t="s">
        <v>65</v>
      </c>
      <c r="C2559" s="49" t="s">
        <v>65</v>
      </c>
      <c r="D2559" s="49" t="s">
        <v>25</v>
      </c>
      <c r="F2559" s="41" t="s">
        <v>55</v>
      </c>
      <c r="G2559" s="49" t="s">
        <v>8230</v>
      </c>
      <c r="H2559" s="41" t="s">
        <v>1048</v>
      </c>
      <c r="I2559" s="41" t="s">
        <v>7890</v>
      </c>
      <c r="J2559" s="59"/>
      <c r="K2559" s="41"/>
    </row>
    <row r="2560" spans="1:15" hidden="1">
      <c r="A2560" s="49" t="s">
        <v>8216</v>
      </c>
      <c r="B2560" s="49" t="s">
        <v>65</v>
      </c>
      <c r="C2560" s="49" t="s">
        <v>65</v>
      </c>
      <c r="D2560" s="49" t="s">
        <v>25</v>
      </c>
      <c r="F2560" s="41" t="s">
        <v>55</v>
      </c>
      <c r="G2560" s="49" t="s">
        <v>8230</v>
      </c>
      <c r="H2560" s="41" t="s">
        <v>1048</v>
      </c>
      <c r="I2560" s="41" t="s">
        <v>7891</v>
      </c>
      <c r="J2560" s="42">
        <v>42321</v>
      </c>
      <c r="K2560" s="41"/>
    </row>
    <row r="2561" spans="1:15" hidden="1">
      <c r="A2561" s="49" t="s">
        <v>8216</v>
      </c>
      <c r="B2561" s="49" t="s">
        <v>65</v>
      </c>
      <c r="C2561" s="49" t="s">
        <v>65</v>
      </c>
      <c r="D2561" s="49" t="s">
        <v>25</v>
      </c>
      <c r="F2561" s="41" t="s">
        <v>55</v>
      </c>
      <c r="G2561" s="49" t="s">
        <v>8230</v>
      </c>
      <c r="H2561" s="41" t="s">
        <v>1048</v>
      </c>
      <c r="I2561" s="41" t="s">
        <v>7892</v>
      </c>
      <c r="J2561" s="42"/>
      <c r="K2561" s="41"/>
    </row>
    <row r="2562" spans="1:15" hidden="1">
      <c r="A2562" s="49" t="s">
        <v>8216</v>
      </c>
      <c r="B2562" s="49" t="s">
        <v>65</v>
      </c>
      <c r="C2562" s="49" t="s">
        <v>65</v>
      </c>
      <c r="D2562" s="49" t="s">
        <v>25</v>
      </c>
      <c r="F2562" s="41" t="s">
        <v>55</v>
      </c>
      <c r="G2562" s="49" t="s">
        <v>8230</v>
      </c>
      <c r="H2562" s="41" t="s">
        <v>1048</v>
      </c>
      <c r="I2562" s="41" t="s">
        <v>7893</v>
      </c>
      <c r="J2562" s="41"/>
      <c r="K2562" s="41"/>
    </row>
    <row r="2563" spans="1:15" hidden="1">
      <c r="A2563" s="49" t="s">
        <v>8216</v>
      </c>
      <c r="B2563" s="49" t="s">
        <v>65</v>
      </c>
      <c r="C2563" s="49" t="s">
        <v>65</v>
      </c>
      <c r="D2563" s="49" t="s">
        <v>25</v>
      </c>
      <c r="F2563" s="41" t="s">
        <v>55</v>
      </c>
      <c r="G2563" s="49" t="s">
        <v>8230</v>
      </c>
      <c r="H2563" s="41" t="s">
        <v>1048</v>
      </c>
      <c r="I2563" s="41" t="s">
        <v>7894</v>
      </c>
      <c r="J2563" s="41"/>
      <c r="K2563" s="41"/>
      <c r="L2563" s="49"/>
      <c r="M2563" s="49"/>
      <c r="N2563" s="49"/>
      <c r="O2563" s="64"/>
    </row>
    <row r="2564" spans="1:15" hidden="1">
      <c r="A2564" s="48" t="s">
        <v>8216</v>
      </c>
      <c r="B2564" s="48" t="s">
        <v>65</v>
      </c>
      <c r="C2564" s="48" t="s">
        <v>65</v>
      </c>
      <c r="D2564" s="49" t="s">
        <v>25</v>
      </c>
      <c r="F2564" s="41" t="s">
        <v>55</v>
      </c>
      <c r="G2564" s="48" t="s">
        <v>8230</v>
      </c>
      <c r="H2564" s="40" t="s">
        <v>7895</v>
      </c>
      <c r="I2564" s="40" t="s">
        <v>8245</v>
      </c>
      <c r="J2564" s="43">
        <f>J2557</f>
        <v>42282</v>
      </c>
      <c r="K2564" s="43">
        <f>J2564+30</f>
        <v>42312</v>
      </c>
      <c r="L2564" s="40" t="s">
        <v>8173</v>
      </c>
      <c r="M2564" s="48" t="s">
        <v>6196</v>
      </c>
      <c r="N2564" s="40">
        <v>100</v>
      </c>
    </row>
    <row r="2565" spans="1:15" hidden="1">
      <c r="A2565" s="48" t="s">
        <v>8216</v>
      </c>
      <c r="B2565" s="48" t="s">
        <v>65</v>
      </c>
      <c r="C2565" s="48" t="s">
        <v>65</v>
      </c>
      <c r="D2565" s="49" t="s">
        <v>25</v>
      </c>
      <c r="F2565" s="41" t="s">
        <v>55</v>
      </c>
      <c r="G2565" s="48" t="s">
        <v>8230</v>
      </c>
      <c r="H2565" s="40" t="s">
        <v>8281</v>
      </c>
      <c r="I2565" s="40" t="s">
        <v>8282</v>
      </c>
      <c r="J2565" s="43">
        <f>K2564</f>
        <v>42312</v>
      </c>
      <c r="K2565" s="43">
        <f>J2565+2</f>
        <v>42314</v>
      </c>
      <c r="L2565" s="40" t="s">
        <v>8173</v>
      </c>
      <c r="M2565" s="48" t="s">
        <v>6218</v>
      </c>
      <c r="N2565" s="40">
        <v>100</v>
      </c>
      <c r="O2565" s="65"/>
    </row>
    <row r="2566" spans="1:15" hidden="1">
      <c r="A2566" s="48" t="s">
        <v>8216</v>
      </c>
      <c r="B2566" s="48" t="s">
        <v>65</v>
      </c>
      <c r="C2566" s="48" t="s">
        <v>65</v>
      </c>
      <c r="D2566" s="49" t="s">
        <v>25</v>
      </c>
      <c r="F2566" s="41" t="s">
        <v>55</v>
      </c>
      <c r="G2566" s="48" t="s">
        <v>8230</v>
      </c>
      <c r="H2566" s="65" t="s">
        <v>8261</v>
      </c>
      <c r="I2566" s="40" t="s">
        <v>8262</v>
      </c>
      <c r="J2566" s="43">
        <f>K2565</f>
        <v>42314</v>
      </c>
      <c r="K2566" s="43">
        <f>J2566</f>
        <v>42314</v>
      </c>
      <c r="L2566" s="40" t="s">
        <v>8173</v>
      </c>
      <c r="M2566" s="48" t="s">
        <v>6218</v>
      </c>
      <c r="N2566" s="40">
        <v>100</v>
      </c>
      <c r="O2566" s="39"/>
    </row>
    <row r="2567" spans="1:15" hidden="1">
      <c r="A2567" s="48" t="s">
        <v>8216</v>
      </c>
      <c r="B2567" s="48" t="s">
        <v>65</v>
      </c>
      <c r="C2567" s="48" t="s">
        <v>65</v>
      </c>
      <c r="D2567" s="49" t="s">
        <v>25</v>
      </c>
      <c r="F2567" s="41" t="s">
        <v>55</v>
      </c>
      <c r="G2567" s="48" t="s">
        <v>8230</v>
      </c>
      <c r="H2567" s="40" t="s">
        <v>8264</v>
      </c>
      <c r="I2567" s="40" t="s">
        <v>8265</v>
      </c>
      <c r="J2567" s="43">
        <f>K2566</f>
        <v>42314</v>
      </c>
      <c r="K2567" s="43">
        <f>J2558-21</f>
        <v>42286</v>
      </c>
      <c r="L2567" s="40" t="s">
        <v>8173</v>
      </c>
      <c r="M2567" s="48" t="s">
        <v>6196</v>
      </c>
      <c r="N2567" s="40">
        <v>100</v>
      </c>
      <c r="O2567" s="39"/>
    </row>
    <row r="2568" spans="1:15" hidden="1">
      <c r="A2568" s="48" t="s">
        <v>8216</v>
      </c>
      <c r="B2568" s="48" t="s">
        <v>65</v>
      </c>
      <c r="C2568" s="48" t="s">
        <v>65</v>
      </c>
      <c r="D2568" s="49" t="s">
        <v>25</v>
      </c>
      <c r="F2568" s="41" t="s">
        <v>55</v>
      </c>
      <c r="G2568" s="48" t="s">
        <v>8230</v>
      </c>
      <c r="H2568" s="40" t="s">
        <v>8261</v>
      </c>
      <c r="I2568" s="40" t="s">
        <v>8266</v>
      </c>
      <c r="J2568" s="43">
        <f>K2567</f>
        <v>42286</v>
      </c>
      <c r="K2568" s="43">
        <f>J2568</f>
        <v>42286</v>
      </c>
      <c r="L2568" s="40" t="s">
        <v>8173</v>
      </c>
      <c r="M2568" s="48" t="s">
        <v>6218</v>
      </c>
      <c r="N2568" s="40">
        <v>100</v>
      </c>
      <c r="O2568" s="39"/>
    </row>
    <row r="2569" spans="1:15" hidden="1">
      <c r="A2569" s="48" t="s">
        <v>8216</v>
      </c>
      <c r="B2569" s="48" t="s">
        <v>65</v>
      </c>
      <c r="C2569" s="48" t="s">
        <v>65</v>
      </c>
      <c r="D2569" s="49" t="s">
        <v>25</v>
      </c>
      <c r="F2569" s="41" t="s">
        <v>55</v>
      </c>
      <c r="G2569" s="48" t="s">
        <v>8230</v>
      </c>
      <c r="H2569" s="40" t="s">
        <v>7904</v>
      </c>
      <c r="I2569" s="40" t="s">
        <v>7905</v>
      </c>
      <c r="J2569" s="43">
        <f>K2567</f>
        <v>42286</v>
      </c>
      <c r="K2569" s="43">
        <f>J2569+5</f>
        <v>42291</v>
      </c>
      <c r="L2569" s="40" t="s">
        <v>8173</v>
      </c>
      <c r="M2569" s="48" t="s">
        <v>6196</v>
      </c>
      <c r="N2569" s="40">
        <v>100</v>
      </c>
      <c r="O2569" s="39"/>
    </row>
    <row r="2570" spans="1:15" hidden="1">
      <c r="A2570" s="48" t="s">
        <v>8216</v>
      </c>
      <c r="B2570" s="48" t="s">
        <v>65</v>
      </c>
      <c r="C2570" s="48" t="s">
        <v>65</v>
      </c>
      <c r="D2570" s="49" t="s">
        <v>25</v>
      </c>
      <c r="F2570" s="41" t="s">
        <v>55</v>
      </c>
      <c r="G2570" s="48" t="s">
        <v>8230</v>
      </c>
      <c r="H2570" s="40" t="s">
        <v>7904</v>
      </c>
      <c r="I2570" s="40" t="s">
        <v>7906</v>
      </c>
      <c r="J2570" s="43">
        <f>K2569</f>
        <v>42291</v>
      </c>
      <c r="K2570" s="43">
        <f>J2570+5</f>
        <v>42296</v>
      </c>
      <c r="L2570" s="40" t="s">
        <v>8173</v>
      </c>
      <c r="M2570" s="48" t="s">
        <v>6196</v>
      </c>
      <c r="N2570" s="40">
        <v>100</v>
      </c>
      <c r="O2570" s="39"/>
    </row>
    <row r="2571" spans="1:15" hidden="1">
      <c r="A2571" s="48" t="s">
        <v>8216</v>
      </c>
      <c r="B2571" s="48" t="s">
        <v>65</v>
      </c>
      <c r="C2571" s="48" t="s">
        <v>65</v>
      </c>
      <c r="D2571" s="49" t="s">
        <v>25</v>
      </c>
      <c r="F2571" s="41" t="s">
        <v>55</v>
      </c>
      <c r="G2571" s="48" t="s">
        <v>8230</v>
      </c>
      <c r="H2571" s="40" t="s">
        <v>7904</v>
      </c>
      <c r="I2571" s="40" t="s">
        <v>7907</v>
      </c>
      <c r="J2571" s="43">
        <f>K2570</f>
        <v>42296</v>
      </c>
      <c r="K2571" s="43">
        <f>J2571+5</f>
        <v>42301</v>
      </c>
      <c r="L2571" s="40" t="s">
        <v>8173</v>
      </c>
      <c r="M2571" s="48" t="s">
        <v>6196</v>
      </c>
      <c r="N2571" s="40">
        <v>100</v>
      </c>
    </row>
    <row r="2572" spans="1:15" hidden="1">
      <c r="A2572" s="49" t="s">
        <v>8207</v>
      </c>
      <c r="B2572" s="49" t="s">
        <v>52</v>
      </c>
      <c r="C2572" s="49" t="s">
        <v>65</v>
      </c>
      <c r="D2572" s="49" t="s">
        <v>25</v>
      </c>
      <c r="F2572" s="41" t="s">
        <v>55</v>
      </c>
      <c r="G2572" s="41" t="s">
        <v>8231</v>
      </c>
      <c r="H2572" s="41" t="s">
        <v>1048</v>
      </c>
      <c r="I2572" s="41" t="s">
        <v>7888</v>
      </c>
      <c r="J2572" s="41"/>
      <c r="K2572" s="41"/>
      <c r="L2572" s="49"/>
      <c r="M2572" s="49"/>
      <c r="N2572" s="49"/>
    </row>
    <row r="2573" spans="1:15" hidden="1">
      <c r="A2573" s="49" t="s">
        <v>8207</v>
      </c>
      <c r="B2573" s="49" t="s">
        <v>52</v>
      </c>
      <c r="C2573" s="49" t="s">
        <v>65</v>
      </c>
      <c r="D2573" s="49" t="s">
        <v>25</v>
      </c>
      <c r="F2573" s="41" t="s">
        <v>55</v>
      </c>
      <c r="G2573" s="41" t="s">
        <v>8231</v>
      </c>
      <c r="H2573" s="41" t="s">
        <v>1048</v>
      </c>
      <c r="I2573" s="41" t="s">
        <v>8244</v>
      </c>
      <c r="J2573" s="42">
        <v>42212</v>
      </c>
      <c r="K2573" s="41"/>
      <c r="L2573" s="49"/>
      <c r="M2573" s="49"/>
      <c r="N2573" s="49"/>
    </row>
    <row r="2574" spans="1:15" hidden="1">
      <c r="A2574" s="49" t="s">
        <v>8207</v>
      </c>
      <c r="B2574" s="49" t="s">
        <v>52</v>
      </c>
      <c r="C2574" s="49" t="s">
        <v>65</v>
      </c>
      <c r="D2574" s="49" t="s">
        <v>25</v>
      </c>
      <c r="F2574" s="41" t="s">
        <v>55</v>
      </c>
      <c r="G2574" s="41" t="s">
        <v>8231</v>
      </c>
      <c r="H2574" s="41" t="s">
        <v>1048</v>
      </c>
      <c r="I2574" s="41" t="s">
        <v>7889</v>
      </c>
      <c r="J2574" s="59">
        <v>42307</v>
      </c>
      <c r="K2574" s="41"/>
      <c r="L2574" s="49"/>
      <c r="M2574" s="49"/>
      <c r="N2574" s="49"/>
    </row>
    <row r="2575" spans="1:15" hidden="1">
      <c r="A2575" s="49" t="s">
        <v>8207</v>
      </c>
      <c r="B2575" s="49" t="s">
        <v>52</v>
      </c>
      <c r="C2575" s="49" t="s">
        <v>65</v>
      </c>
      <c r="D2575" s="49" t="s">
        <v>25</v>
      </c>
      <c r="F2575" s="41" t="s">
        <v>55</v>
      </c>
      <c r="G2575" s="41" t="s">
        <v>8231</v>
      </c>
      <c r="H2575" s="41" t="s">
        <v>1048</v>
      </c>
      <c r="I2575" s="41" t="s">
        <v>7890</v>
      </c>
      <c r="J2575" s="59"/>
      <c r="K2575" s="41"/>
      <c r="L2575" s="49"/>
      <c r="M2575" s="49"/>
      <c r="N2575" s="49"/>
    </row>
    <row r="2576" spans="1:15" hidden="1">
      <c r="A2576" s="49" t="s">
        <v>8207</v>
      </c>
      <c r="B2576" s="49" t="s">
        <v>52</v>
      </c>
      <c r="C2576" s="49" t="s">
        <v>65</v>
      </c>
      <c r="D2576" s="49" t="s">
        <v>25</v>
      </c>
      <c r="F2576" s="41" t="s">
        <v>55</v>
      </c>
      <c r="G2576" s="41" t="s">
        <v>8231</v>
      </c>
      <c r="H2576" s="41" t="s">
        <v>1048</v>
      </c>
      <c r="I2576" s="41" t="s">
        <v>7891</v>
      </c>
      <c r="J2576" s="42">
        <v>42376</v>
      </c>
      <c r="K2576" s="41"/>
      <c r="L2576" s="49"/>
      <c r="M2576" s="49"/>
      <c r="N2576" s="49"/>
    </row>
    <row r="2577" spans="1:15" hidden="1">
      <c r="A2577" s="49" t="s">
        <v>8207</v>
      </c>
      <c r="B2577" s="49" t="s">
        <v>52</v>
      </c>
      <c r="C2577" s="49" t="s">
        <v>65</v>
      </c>
      <c r="D2577" s="49" t="s">
        <v>25</v>
      </c>
      <c r="F2577" s="41" t="s">
        <v>55</v>
      </c>
      <c r="G2577" s="41" t="s">
        <v>8231</v>
      </c>
      <c r="H2577" s="41" t="s">
        <v>1048</v>
      </c>
      <c r="I2577" s="41" t="s">
        <v>7892</v>
      </c>
      <c r="J2577" s="42"/>
      <c r="K2577" s="41"/>
      <c r="L2577" s="49"/>
      <c r="M2577" s="49"/>
      <c r="N2577" s="49"/>
    </row>
    <row r="2578" spans="1:15" hidden="1">
      <c r="A2578" s="49" t="s">
        <v>8207</v>
      </c>
      <c r="B2578" s="49" t="s">
        <v>52</v>
      </c>
      <c r="C2578" s="49" t="s">
        <v>65</v>
      </c>
      <c r="D2578" s="49" t="s">
        <v>25</v>
      </c>
      <c r="F2578" s="41" t="s">
        <v>55</v>
      </c>
      <c r="G2578" s="41" t="s">
        <v>8231</v>
      </c>
      <c r="H2578" s="41" t="s">
        <v>1048</v>
      </c>
      <c r="I2578" s="41" t="s">
        <v>7893</v>
      </c>
      <c r="J2578" s="41"/>
      <c r="K2578" s="41"/>
      <c r="L2578" s="49"/>
      <c r="M2578" s="49"/>
      <c r="N2578" s="49"/>
    </row>
    <row r="2579" spans="1:15" hidden="1">
      <c r="A2579" s="49" t="s">
        <v>8207</v>
      </c>
      <c r="B2579" s="49" t="s">
        <v>52</v>
      </c>
      <c r="C2579" s="49" t="s">
        <v>65</v>
      </c>
      <c r="D2579" s="49" t="s">
        <v>25</v>
      </c>
      <c r="F2579" s="41" t="s">
        <v>55</v>
      </c>
      <c r="G2579" s="41" t="s">
        <v>8231</v>
      </c>
      <c r="H2579" s="41" t="s">
        <v>1048</v>
      </c>
      <c r="I2579" s="41" t="s">
        <v>7894</v>
      </c>
      <c r="J2579" s="41"/>
      <c r="K2579" s="41"/>
      <c r="L2579" s="49"/>
      <c r="M2579" s="49"/>
      <c r="N2579" s="49"/>
    </row>
    <row r="2580" spans="1:15" hidden="1">
      <c r="A2580" s="49" t="s">
        <v>8207</v>
      </c>
      <c r="B2580" s="49" t="s">
        <v>52</v>
      </c>
      <c r="C2580" s="49" t="s">
        <v>65</v>
      </c>
      <c r="D2580" s="49" t="s">
        <v>25</v>
      </c>
      <c r="F2580" s="41" t="s">
        <v>55</v>
      </c>
      <c r="G2580" s="40" t="s">
        <v>8231</v>
      </c>
      <c r="H2580" s="40" t="s">
        <v>7895</v>
      </c>
      <c r="I2580" s="40" t="s">
        <v>8245</v>
      </c>
      <c r="J2580" s="43">
        <f>J2573</f>
        <v>42212</v>
      </c>
      <c r="K2580" s="43">
        <f>J2580+30</f>
        <v>42242</v>
      </c>
      <c r="L2580" s="40" t="s">
        <v>11</v>
      </c>
      <c r="M2580" s="48" t="s">
        <v>128</v>
      </c>
      <c r="N2580" s="40">
        <v>100</v>
      </c>
      <c r="O2580" s="56" t="s">
        <v>7917</v>
      </c>
    </row>
    <row r="2581" spans="1:15" hidden="1">
      <c r="A2581" s="49" t="s">
        <v>8207</v>
      </c>
      <c r="B2581" s="49" t="s">
        <v>52</v>
      </c>
      <c r="C2581" s="49" t="s">
        <v>65</v>
      </c>
      <c r="D2581" s="49" t="s">
        <v>25</v>
      </c>
      <c r="F2581" s="41" t="s">
        <v>55</v>
      </c>
      <c r="G2581" s="40" t="s">
        <v>8231</v>
      </c>
      <c r="H2581" s="40" t="s">
        <v>8281</v>
      </c>
      <c r="I2581" s="40" t="s">
        <v>8282</v>
      </c>
      <c r="J2581" s="43">
        <f>K2580</f>
        <v>42242</v>
      </c>
      <c r="K2581" s="43">
        <f>J2581+2</f>
        <v>42244</v>
      </c>
      <c r="L2581" s="40" t="s">
        <v>11</v>
      </c>
      <c r="M2581" s="48" t="s">
        <v>128</v>
      </c>
      <c r="N2581" s="40">
        <v>100</v>
      </c>
    </row>
    <row r="2582" spans="1:15" ht="15.6" hidden="1">
      <c r="A2582" s="48" t="s">
        <v>8207</v>
      </c>
      <c r="B2582" s="48" t="s">
        <v>52</v>
      </c>
      <c r="C2582" s="48" t="s">
        <v>65</v>
      </c>
      <c r="D2582" s="49" t="s">
        <v>25</v>
      </c>
      <c r="F2582" s="41" t="s">
        <v>55</v>
      </c>
      <c r="G2582" s="40" t="s">
        <v>8231</v>
      </c>
      <c r="H2582" s="65" t="s">
        <v>8261</v>
      </c>
      <c r="I2582" s="40" t="s">
        <v>8262</v>
      </c>
      <c r="J2582" s="43">
        <f>K2581</f>
        <v>42244</v>
      </c>
      <c r="K2582" s="43">
        <f>J2582</f>
        <v>42244</v>
      </c>
      <c r="L2582" s="40" t="s">
        <v>11</v>
      </c>
      <c r="M2582" s="48" t="s">
        <v>128</v>
      </c>
      <c r="N2582" s="40">
        <v>100</v>
      </c>
      <c r="O2582" s="66"/>
    </row>
    <row r="2583" spans="1:15" hidden="1">
      <c r="A2583" s="48" t="s">
        <v>8207</v>
      </c>
      <c r="B2583" s="48" t="s">
        <v>52</v>
      </c>
      <c r="C2583" s="48" t="s">
        <v>65</v>
      </c>
      <c r="D2583" s="49" t="s">
        <v>25</v>
      </c>
      <c r="F2583" s="41" t="s">
        <v>55</v>
      </c>
      <c r="G2583" s="40" t="s">
        <v>8231</v>
      </c>
      <c r="H2583" s="40" t="s">
        <v>8264</v>
      </c>
      <c r="I2583" s="40" t="s">
        <v>8265</v>
      </c>
      <c r="J2583" s="43">
        <f>K2582</f>
        <v>42244</v>
      </c>
      <c r="K2583" s="43">
        <f>J2574-21</f>
        <v>42286</v>
      </c>
      <c r="L2583" s="40" t="s">
        <v>11</v>
      </c>
      <c r="M2583" s="48" t="s">
        <v>128</v>
      </c>
      <c r="N2583" s="40">
        <v>100</v>
      </c>
    </row>
    <row r="2584" spans="1:15" hidden="1">
      <c r="A2584" s="48" t="s">
        <v>8207</v>
      </c>
      <c r="B2584" s="48" t="s">
        <v>52</v>
      </c>
      <c r="C2584" s="48" t="s">
        <v>65</v>
      </c>
      <c r="D2584" s="49" t="s">
        <v>25</v>
      </c>
      <c r="F2584" s="41" t="s">
        <v>55</v>
      </c>
      <c r="G2584" s="40" t="s">
        <v>8231</v>
      </c>
      <c r="H2584" s="40" t="s">
        <v>8261</v>
      </c>
      <c r="I2584" s="40" t="s">
        <v>8266</v>
      </c>
      <c r="J2584" s="43">
        <f>K2583</f>
        <v>42286</v>
      </c>
      <c r="K2584" s="43">
        <f>J2584</f>
        <v>42286</v>
      </c>
      <c r="L2584" s="40" t="s">
        <v>11</v>
      </c>
      <c r="M2584" s="48" t="s">
        <v>128</v>
      </c>
      <c r="N2584" s="40">
        <v>100</v>
      </c>
    </row>
    <row r="2585" spans="1:15" hidden="1">
      <c r="A2585" s="48" t="s">
        <v>8207</v>
      </c>
      <c r="B2585" s="48" t="s">
        <v>52</v>
      </c>
      <c r="C2585" s="48" t="s">
        <v>65</v>
      </c>
      <c r="D2585" s="49" t="s">
        <v>25</v>
      </c>
      <c r="F2585" s="41" t="s">
        <v>55</v>
      </c>
      <c r="G2585" s="40" t="s">
        <v>8231</v>
      </c>
      <c r="H2585" s="40" t="s">
        <v>7904</v>
      </c>
      <c r="I2585" s="40" t="s">
        <v>7905</v>
      </c>
      <c r="J2585" s="43">
        <f>K2583</f>
        <v>42286</v>
      </c>
      <c r="K2585" s="43">
        <f>J2585+5</f>
        <v>42291</v>
      </c>
      <c r="L2585" s="40" t="s">
        <v>11</v>
      </c>
      <c r="M2585" s="48" t="s">
        <v>128</v>
      </c>
      <c r="N2585" s="40">
        <v>100</v>
      </c>
    </row>
    <row r="2586" spans="1:15" hidden="1">
      <c r="A2586" s="48" t="s">
        <v>8207</v>
      </c>
      <c r="B2586" s="48" t="s">
        <v>52</v>
      </c>
      <c r="C2586" s="48" t="s">
        <v>65</v>
      </c>
      <c r="D2586" s="49" t="s">
        <v>25</v>
      </c>
      <c r="F2586" s="41" t="s">
        <v>55</v>
      </c>
      <c r="G2586" s="40" t="s">
        <v>8231</v>
      </c>
      <c r="H2586" s="40" t="s">
        <v>7904</v>
      </c>
      <c r="I2586" s="40" t="s">
        <v>7906</v>
      </c>
      <c r="J2586" s="43">
        <f>K2585</f>
        <v>42291</v>
      </c>
      <c r="K2586" s="43">
        <f>J2586+5</f>
        <v>42296</v>
      </c>
      <c r="L2586" s="40" t="s">
        <v>11</v>
      </c>
      <c r="M2586" s="48" t="s">
        <v>128</v>
      </c>
      <c r="N2586" s="40">
        <v>100</v>
      </c>
    </row>
    <row r="2587" spans="1:15" hidden="1">
      <c r="A2587" s="48" t="s">
        <v>8207</v>
      </c>
      <c r="B2587" s="48" t="s">
        <v>52</v>
      </c>
      <c r="C2587" s="48" t="s">
        <v>65</v>
      </c>
      <c r="D2587" s="49" t="s">
        <v>25</v>
      </c>
      <c r="F2587" s="41" t="s">
        <v>55</v>
      </c>
      <c r="G2587" s="40" t="s">
        <v>8231</v>
      </c>
      <c r="H2587" s="40" t="s">
        <v>7904</v>
      </c>
      <c r="I2587" s="40" t="s">
        <v>7907</v>
      </c>
      <c r="J2587" s="43">
        <f>K2586</f>
        <v>42296</v>
      </c>
      <c r="K2587" s="43">
        <f>J2587+5</f>
        <v>42301</v>
      </c>
      <c r="L2587" s="40" t="s">
        <v>11</v>
      </c>
      <c r="M2587" s="48" t="s">
        <v>128</v>
      </c>
      <c r="N2587" s="40">
        <v>100</v>
      </c>
    </row>
    <row r="2588" spans="1:15" hidden="1">
      <c r="A2588" s="49" t="s">
        <v>8495</v>
      </c>
      <c r="B2588" s="49" t="s">
        <v>65</v>
      </c>
      <c r="C2588" s="49" t="s">
        <v>65</v>
      </c>
      <c r="D2588" s="49" t="s">
        <v>25</v>
      </c>
      <c r="E2588" s="49"/>
      <c r="F2588" s="49" t="s">
        <v>6175</v>
      </c>
      <c r="G2588" s="49" t="s">
        <v>8496</v>
      </c>
      <c r="H2588" s="41" t="s">
        <v>1048</v>
      </c>
      <c r="I2588" s="41" t="s">
        <v>7888</v>
      </c>
      <c r="J2588" s="41"/>
      <c r="K2588" s="40"/>
      <c r="L2588" s="40"/>
      <c r="M2588" s="40"/>
    </row>
    <row r="2589" spans="1:15" hidden="1">
      <c r="A2589" s="49" t="s">
        <v>8495</v>
      </c>
      <c r="B2589" s="49" t="s">
        <v>65</v>
      </c>
      <c r="C2589" s="49" t="s">
        <v>65</v>
      </c>
      <c r="D2589" s="49" t="s">
        <v>25</v>
      </c>
      <c r="E2589" s="49"/>
      <c r="F2589" s="49" t="s">
        <v>6175</v>
      </c>
      <c r="G2589" s="49" t="s">
        <v>8496</v>
      </c>
      <c r="H2589" s="41" t="s">
        <v>1048</v>
      </c>
      <c r="I2589" s="41" t="s">
        <v>8244</v>
      </c>
      <c r="J2589" s="59">
        <v>42093</v>
      </c>
      <c r="K2589" s="40"/>
      <c r="L2589" s="40"/>
      <c r="M2589" s="40"/>
    </row>
    <row r="2590" spans="1:15" hidden="1">
      <c r="A2590" s="49" t="s">
        <v>8495</v>
      </c>
      <c r="B2590" s="49" t="s">
        <v>65</v>
      </c>
      <c r="C2590" s="49" t="s">
        <v>65</v>
      </c>
      <c r="D2590" s="49" t="s">
        <v>25</v>
      </c>
      <c r="E2590" s="49"/>
      <c r="F2590" s="49" t="s">
        <v>6175</v>
      </c>
      <c r="G2590" s="49" t="s">
        <v>8496</v>
      </c>
      <c r="H2590" s="41" t="s">
        <v>1048</v>
      </c>
      <c r="I2590" s="41" t="s">
        <v>7889</v>
      </c>
      <c r="J2590" s="59">
        <v>42312</v>
      </c>
      <c r="K2590" s="40" t="s">
        <v>8309</v>
      </c>
      <c r="L2590" s="40"/>
      <c r="M2590" s="40"/>
    </row>
    <row r="2591" spans="1:15" hidden="1">
      <c r="A2591" s="49" t="s">
        <v>8495</v>
      </c>
      <c r="B2591" s="49" t="s">
        <v>65</v>
      </c>
      <c r="C2591" s="49" t="s">
        <v>65</v>
      </c>
      <c r="D2591" s="49" t="s">
        <v>25</v>
      </c>
      <c r="E2591" s="49"/>
      <c r="F2591" s="49" t="s">
        <v>6175</v>
      </c>
      <c r="G2591" s="49" t="s">
        <v>8496</v>
      </c>
      <c r="H2591" s="41" t="s">
        <v>1048</v>
      </c>
      <c r="I2591" s="41" t="s">
        <v>7890</v>
      </c>
      <c r="J2591" s="41"/>
      <c r="K2591" s="40"/>
      <c r="L2591" s="40"/>
      <c r="M2591" s="40"/>
    </row>
    <row r="2592" spans="1:15" hidden="1">
      <c r="A2592" s="49" t="s">
        <v>8495</v>
      </c>
      <c r="B2592" s="49" t="s">
        <v>65</v>
      </c>
      <c r="C2592" s="49" t="s">
        <v>65</v>
      </c>
      <c r="D2592" s="49" t="s">
        <v>25</v>
      </c>
      <c r="E2592" s="49"/>
      <c r="F2592" s="49" t="s">
        <v>6175</v>
      </c>
      <c r="G2592" s="49" t="s">
        <v>8496</v>
      </c>
      <c r="H2592" s="41" t="s">
        <v>1048</v>
      </c>
      <c r="I2592" s="41" t="s">
        <v>7891</v>
      </c>
      <c r="J2592" s="42">
        <v>42333</v>
      </c>
      <c r="K2592" s="40"/>
      <c r="L2592" s="40"/>
      <c r="M2592" s="40"/>
    </row>
    <row r="2593" spans="1:15" hidden="1">
      <c r="A2593" s="49" t="s">
        <v>8495</v>
      </c>
      <c r="B2593" s="49" t="s">
        <v>65</v>
      </c>
      <c r="C2593" s="49" t="s">
        <v>65</v>
      </c>
      <c r="D2593" s="49" t="s">
        <v>25</v>
      </c>
      <c r="E2593" s="49"/>
      <c r="F2593" s="49" t="s">
        <v>6175</v>
      </c>
      <c r="G2593" s="49" t="s">
        <v>8496</v>
      </c>
      <c r="H2593" s="41" t="s">
        <v>1048</v>
      </c>
      <c r="I2593" s="41" t="s">
        <v>7892</v>
      </c>
      <c r="J2593" s="59"/>
      <c r="K2593" s="40"/>
      <c r="L2593" s="40"/>
      <c r="M2593" s="40"/>
    </row>
    <row r="2594" spans="1:15" hidden="1">
      <c r="A2594" s="49" t="s">
        <v>8495</v>
      </c>
      <c r="B2594" s="49" t="s">
        <v>65</v>
      </c>
      <c r="C2594" s="49" t="s">
        <v>65</v>
      </c>
      <c r="D2594" s="49" t="s">
        <v>25</v>
      </c>
      <c r="E2594" s="49"/>
      <c r="F2594" s="49" t="s">
        <v>6175</v>
      </c>
      <c r="G2594" s="49" t="s">
        <v>8496</v>
      </c>
      <c r="H2594" s="41" t="s">
        <v>1048</v>
      </c>
      <c r="I2594" s="41" t="s">
        <v>7893</v>
      </c>
      <c r="J2594" s="41"/>
      <c r="K2594" s="40"/>
      <c r="L2594" s="40"/>
      <c r="M2594" s="40"/>
    </row>
    <row r="2595" spans="1:15" hidden="1">
      <c r="A2595" s="49" t="s">
        <v>8495</v>
      </c>
      <c r="B2595" s="49" t="s">
        <v>65</v>
      </c>
      <c r="C2595" s="49" t="s">
        <v>65</v>
      </c>
      <c r="D2595" s="49" t="s">
        <v>25</v>
      </c>
      <c r="E2595" s="49"/>
      <c r="F2595" s="49" t="s">
        <v>6175</v>
      </c>
      <c r="G2595" s="49" t="s">
        <v>8496</v>
      </c>
      <c r="H2595" s="41" t="s">
        <v>1048</v>
      </c>
      <c r="I2595" s="41" t="s">
        <v>7894</v>
      </c>
      <c r="J2595" s="41"/>
      <c r="K2595" s="40"/>
      <c r="L2595" s="40"/>
      <c r="M2595" s="40"/>
    </row>
    <row r="2596" spans="1:15" hidden="1">
      <c r="A2596" s="48" t="s">
        <v>8495</v>
      </c>
      <c r="B2596" s="48" t="s">
        <v>65</v>
      </c>
      <c r="C2596" s="48" t="s">
        <v>65</v>
      </c>
      <c r="D2596" s="49" t="s">
        <v>25</v>
      </c>
      <c r="F2596" s="49" t="s">
        <v>6175</v>
      </c>
      <c r="G2596" s="48" t="s">
        <v>8496</v>
      </c>
      <c r="H2596" s="40" t="s">
        <v>7895</v>
      </c>
      <c r="I2596" s="40" t="s">
        <v>8245</v>
      </c>
      <c r="J2596" s="43">
        <f>J2589</f>
        <v>42093</v>
      </c>
      <c r="K2596" s="43">
        <f>J2596+10</f>
        <v>42103</v>
      </c>
      <c r="L2596" s="40" t="s">
        <v>11</v>
      </c>
      <c r="M2596" s="40" t="s">
        <v>6218</v>
      </c>
      <c r="N2596" s="40">
        <v>100</v>
      </c>
    </row>
    <row r="2597" spans="1:15">
      <c r="A2597" s="48" t="s">
        <v>8495</v>
      </c>
      <c r="B2597" s="48" t="s">
        <v>65</v>
      </c>
      <c r="C2597" s="48" t="s">
        <v>65</v>
      </c>
      <c r="D2597" s="49" t="s">
        <v>25</v>
      </c>
      <c r="F2597" s="49" t="s">
        <v>6175</v>
      </c>
      <c r="G2597" s="48" t="s">
        <v>8496</v>
      </c>
      <c r="H2597" s="40" t="s">
        <v>7898</v>
      </c>
      <c r="I2597" s="40" t="s">
        <v>8247</v>
      </c>
      <c r="J2597" s="43">
        <f>K2596</f>
        <v>42103</v>
      </c>
      <c r="K2597" s="43">
        <f>J2597+2</f>
        <v>42105</v>
      </c>
      <c r="L2597" s="40" t="s">
        <v>11</v>
      </c>
      <c r="M2597" s="40" t="s">
        <v>6218</v>
      </c>
      <c r="N2597" s="40">
        <v>100</v>
      </c>
    </row>
    <row r="2598" spans="1:15" hidden="1">
      <c r="A2598" s="48" t="s">
        <v>8495</v>
      </c>
      <c r="B2598" s="48" t="s">
        <v>65</v>
      </c>
      <c r="C2598" s="48" t="s">
        <v>65</v>
      </c>
      <c r="D2598" s="49" t="s">
        <v>25</v>
      </c>
      <c r="F2598" s="49" t="s">
        <v>6175</v>
      </c>
      <c r="G2598" s="48" t="s">
        <v>8496</v>
      </c>
      <c r="H2598" s="40" t="s">
        <v>7901</v>
      </c>
      <c r="I2598" s="40" t="s">
        <v>7902</v>
      </c>
      <c r="J2598" s="43">
        <f>K2597</f>
        <v>42105</v>
      </c>
      <c r="K2598" s="43">
        <f>J2599</f>
        <v>42296</v>
      </c>
      <c r="L2598" s="40" t="s">
        <v>11</v>
      </c>
      <c r="M2598" s="40" t="s">
        <v>6218</v>
      </c>
      <c r="N2598" s="40">
        <v>100</v>
      </c>
    </row>
    <row r="2599" spans="1:15" hidden="1">
      <c r="A2599" s="48" t="s">
        <v>8495</v>
      </c>
      <c r="B2599" s="48" t="s">
        <v>65</v>
      </c>
      <c r="C2599" s="48" t="s">
        <v>65</v>
      </c>
      <c r="D2599" s="49" t="s">
        <v>25</v>
      </c>
      <c r="F2599" s="49" t="s">
        <v>6175</v>
      </c>
      <c r="G2599" s="48" t="s">
        <v>8496</v>
      </c>
      <c r="H2599" s="40" t="s">
        <v>7904</v>
      </c>
      <c r="I2599" s="40" t="s">
        <v>7905</v>
      </c>
      <c r="J2599" s="43">
        <f>K2599-5</f>
        <v>42296</v>
      </c>
      <c r="K2599" s="43">
        <f>J2600</f>
        <v>42301</v>
      </c>
      <c r="L2599" s="40" t="s">
        <v>11</v>
      </c>
      <c r="M2599" s="40" t="s">
        <v>6218</v>
      </c>
      <c r="N2599" s="40">
        <v>100</v>
      </c>
    </row>
    <row r="2600" spans="1:15" hidden="1">
      <c r="A2600" s="48" t="s">
        <v>8495</v>
      </c>
      <c r="B2600" s="48" t="s">
        <v>65</v>
      </c>
      <c r="C2600" s="48" t="s">
        <v>65</v>
      </c>
      <c r="D2600" s="49" t="s">
        <v>25</v>
      </c>
      <c r="F2600" s="49" t="s">
        <v>6175</v>
      </c>
      <c r="G2600" s="48" t="s">
        <v>8496</v>
      </c>
      <c r="H2600" s="40" t="s">
        <v>7904</v>
      </c>
      <c r="I2600" s="40" t="s">
        <v>8249</v>
      </c>
      <c r="J2600" s="43">
        <f>K2600-5</f>
        <v>42301</v>
      </c>
      <c r="K2600" s="43">
        <f>J2601</f>
        <v>42306</v>
      </c>
      <c r="L2600" s="40" t="s">
        <v>11</v>
      </c>
      <c r="M2600" s="40" t="s">
        <v>6218</v>
      </c>
      <c r="N2600" s="40">
        <v>100</v>
      </c>
    </row>
    <row r="2601" spans="1:15" hidden="1">
      <c r="A2601" s="48" t="s">
        <v>8495</v>
      </c>
      <c r="B2601" s="48" t="s">
        <v>65</v>
      </c>
      <c r="C2601" s="48" t="s">
        <v>65</v>
      </c>
      <c r="D2601" s="49" t="s">
        <v>25</v>
      </c>
      <c r="F2601" s="49" t="s">
        <v>6175</v>
      </c>
      <c r="G2601" s="48" t="s">
        <v>8496</v>
      </c>
      <c r="H2601" s="40" t="s">
        <v>7904</v>
      </c>
      <c r="I2601" s="40" t="s">
        <v>7907</v>
      </c>
      <c r="J2601" s="43">
        <f>K2601-5</f>
        <v>42306</v>
      </c>
      <c r="K2601" s="43">
        <f>J2602</f>
        <v>42311</v>
      </c>
      <c r="L2601" s="40" t="s">
        <v>11</v>
      </c>
      <c r="M2601" s="40" t="s">
        <v>6218</v>
      </c>
      <c r="N2601" s="40">
        <v>100</v>
      </c>
    </row>
    <row r="2602" spans="1:15" hidden="1">
      <c r="A2602" s="48" t="s">
        <v>8495</v>
      </c>
      <c r="B2602" s="48" t="s">
        <v>65</v>
      </c>
      <c r="C2602" s="48" t="s">
        <v>65</v>
      </c>
      <c r="D2602" s="49" t="s">
        <v>25</v>
      </c>
      <c r="F2602" s="49" t="s">
        <v>6175</v>
      </c>
      <c r="G2602" s="48" t="s">
        <v>8496</v>
      </c>
      <c r="H2602" s="40" t="s">
        <v>7904</v>
      </c>
      <c r="I2602" s="40" t="s">
        <v>8172</v>
      </c>
      <c r="J2602" s="43">
        <f>K2602-1</f>
        <v>42311</v>
      </c>
      <c r="K2602" s="43">
        <f>J2590</f>
        <v>42312</v>
      </c>
      <c r="L2602" s="40" t="s">
        <v>11</v>
      </c>
      <c r="M2602" s="40" t="s">
        <v>6218</v>
      </c>
      <c r="N2602" s="40">
        <v>100</v>
      </c>
      <c r="O2602" s="56" t="s">
        <v>17</v>
      </c>
    </row>
    <row r="2603" spans="1:15" hidden="1">
      <c r="A2603" s="49" t="s">
        <v>8497</v>
      </c>
      <c r="B2603" s="49" t="s">
        <v>65</v>
      </c>
      <c r="C2603" s="49" t="s">
        <v>65</v>
      </c>
      <c r="D2603" s="49" t="s">
        <v>25</v>
      </c>
      <c r="E2603" s="49"/>
      <c r="F2603" s="49" t="s">
        <v>6175</v>
      </c>
      <c r="G2603" s="49" t="s">
        <v>8498</v>
      </c>
      <c r="H2603" s="41" t="s">
        <v>1048</v>
      </c>
      <c r="I2603" s="41" t="s">
        <v>7888</v>
      </c>
      <c r="J2603" s="41"/>
      <c r="K2603" s="40"/>
      <c r="L2603" s="40"/>
      <c r="M2603" s="40"/>
    </row>
    <row r="2604" spans="1:15" hidden="1">
      <c r="A2604" s="49" t="s">
        <v>8497</v>
      </c>
      <c r="B2604" s="49" t="s">
        <v>65</v>
      </c>
      <c r="C2604" s="49" t="s">
        <v>65</v>
      </c>
      <c r="D2604" s="49" t="s">
        <v>25</v>
      </c>
      <c r="E2604" s="49"/>
      <c r="F2604" s="49" t="s">
        <v>6175</v>
      </c>
      <c r="G2604" s="49" t="s">
        <v>8498</v>
      </c>
      <c r="H2604" s="41" t="s">
        <v>1048</v>
      </c>
      <c r="I2604" s="41" t="s">
        <v>8244</v>
      </c>
      <c r="J2604" s="59">
        <v>42093</v>
      </c>
      <c r="K2604" s="40"/>
      <c r="L2604" s="40"/>
      <c r="M2604" s="40"/>
    </row>
    <row r="2605" spans="1:15" hidden="1">
      <c r="A2605" s="49" t="s">
        <v>8497</v>
      </c>
      <c r="B2605" s="49" t="s">
        <v>65</v>
      </c>
      <c r="C2605" s="49" t="s">
        <v>65</v>
      </c>
      <c r="D2605" s="49" t="s">
        <v>25</v>
      </c>
      <c r="E2605" s="49"/>
      <c r="F2605" s="49" t="s">
        <v>6175</v>
      </c>
      <c r="G2605" s="49" t="s">
        <v>8498</v>
      </c>
      <c r="H2605" s="41" t="s">
        <v>1048</v>
      </c>
      <c r="I2605" s="41" t="s">
        <v>7889</v>
      </c>
      <c r="J2605" s="59">
        <v>42312</v>
      </c>
      <c r="K2605" s="40" t="s">
        <v>8309</v>
      </c>
      <c r="L2605" s="40"/>
      <c r="M2605" s="40"/>
    </row>
    <row r="2606" spans="1:15" hidden="1">
      <c r="A2606" s="49" t="s">
        <v>8497</v>
      </c>
      <c r="B2606" s="49" t="s">
        <v>65</v>
      </c>
      <c r="C2606" s="49" t="s">
        <v>65</v>
      </c>
      <c r="D2606" s="49" t="s">
        <v>25</v>
      </c>
      <c r="E2606" s="49"/>
      <c r="F2606" s="49" t="s">
        <v>6175</v>
      </c>
      <c r="G2606" s="49" t="s">
        <v>8498</v>
      </c>
      <c r="H2606" s="41" t="s">
        <v>1048</v>
      </c>
      <c r="I2606" s="41" t="s">
        <v>7890</v>
      </c>
      <c r="J2606" s="41"/>
      <c r="K2606" s="40"/>
      <c r="L2606" s="40"/>
      <c r="M2606" s="40"/>
    </row>
    <row r="2607" spans="1:15" hidden="1">
      <c r="A2607" s="49" t="s">
        <v>8497</v>
      </c>
      <c r="B2607" s="49" t="s">
        <v>65</v>
      </c>
      <c r="C2607" s="49" t="s">
        <v>65</v>
      </c>
      <c r="D2607" s="49" t="s">
        <v>25</v>
      </c>
      <c r="E2607" s="49"/>
      <c r="F2607" s="49" t="s">
        <v>6175</v>
      </c>
      <c r="G2607" s="49" t="s">
        <v>8498</v>
      </c>
      <c r="H2607" s="41" t="s">
        <v>1048</v>
      </c>
      <c r="I2607" s="41" t="s">
        <v>7891</v>
      </c>
      <c r="J2607" s="42">
        <v>42333</v>
      </c>
      <c r="K2607" s="40"/>
      <c r="L2607" s="40"/>
      <c r="M2607" s="40"/>
    </row>
    <row r="2608" spans="1:15" hidden="1">
      <c r="A2608" s="49" t="s">
        <v>8497</v>
      </c>
      <c r="B2608" s="49" t="s">
        <v>65</v>
      </c>
      <c r="C2608" s="49" t="s">
        <v>65</v>
      </c>
      <c r="D2608" s="49" t="s">
        <v>25</v>
      </c>
      <c r="E2608" s="49"/>
      <c r="F2608" s="49" t="s">
        <v>6175</v>
      </c>
      <c r="G2608" s="49" t="s">
        <v>8498</v>
      </c>
      <c r="H2608" s="41" t="s">
        <v>1048</v>
      </c>
      <c r="I2608" s="41" t="s">
        <v>7892</v>
      </c>
      <c r="J2608" s="59"/>
      <c r="K2608" s="40"/>
      <c r="L2608" s="40"/>
      <c r="M2608" s="40"/>
    </row>
    <row r="2609" spans="1:15" hidden="1">
      <c r="A2609" s="49" t="s">
        <v>8497</v>
      </c>
      <c r="B2609" s="49" t="s">
        <v>65</v>
      </c>
      <c r="C2609" s="49" t="s">
        <v>65</v>
      </c>
      <c r="D2609" s="49" t="s">
        <v>25</v>
      </c>
      <c r="E2609" s="49"/>
      <c r="F2609" s="49" t="s">
        <v>6175</v>
      </c>
      <c r="G2609" s="49" t="s">
        <v>8498</v>
      </c>
      <c r="H2609" s="41" t="s">
        <v>1048</v>
      </c>
      <c r="I2609" s="41" t="s">
        <v>7893</v>
      </c>
      <c r="J2609" s="41"/>
      <c r="K2609" s="40"/>
      <c r="L2609" s="40"/>
      <c r="M2609" s="40"/>
    </row>
    <row r="2610" spans="1:15" hidden="1">
      <c r="A2610" s="49" t="s">
        <v>8497</v>
      </c>
      <c r="B2610" s="49" t="s">
        <v>65</v>
      </c>
      <c r="C2610" s="49" t="s">
        <v>65</v>
      </c>
      <c r="D2610" s="49" t="s">
        <v>25</v>
      </c>
      <c r="E2610" s="49"/>
      <c r="F2610" s="49" t="s">
        <v>6175</v>
      </c>
      <c r="G2610" s="49" t="s">
        <v>8498</v>
      </c>
      <c r="H2610" s="41" t="s">
        <v>1048</v>
      </c>
      <c r="I2610" s="41" t="s">
        <v>7894</v>
      </c>
      <c r="J2610" s="41"/>
      <c r="K2610" s="40"/>
      <c r="L2610" s="40"/>
      <c r="M2610" s="40"/>
    </row>
    <row r="2611" spans="1:15" hidden="1">
      <c r="A2611" s="48" t="s">
        <v>8497</v>
      </c>
      <c r="B2611" s="48" t="s">
        <v>65</v>
      </c>
      <c r="C2611" s="48" t="s">
        <v>65</v>
      </c>
      <c r="D2611" s="49" t="s">
        <v>25</v>
      </c>
      <c r="F2611" s="49" t="s">
        <v>6175</v>
      </c>
      <c r="G2611" s="48" t="s">
        <v>8498</v>
      </c>
      <c r="H2611" s="40" t="s">
        <v>7895</v>
      </c>
      <c r="I2611" s="40" t="s">
        <v>8245</v>
      </c>
      <c r="J2611" s="43">
        <f>J2604</f>
        <v>42093</v>
      </c>
      <c r="K2611" s="43">
        <f>J2611+10</f>
        <v>42103</v>
      </c>
      <c r="L2611" s="40" t="s">
        <v>11</v>
      </c>
      <c r="M2611" s="40" t="s">
        <v>6218</v>
      </c>
      <c r="N2611" s="40">
        <v>100</v>
      </c>
    </row>
    <row r="2612" spans="1:15">
      <c r="A2612" s="48" t="s">
        <v>8497</v>
      </c>
      <c r="B2612" s="48" t="s">
        <v>65</v>
      </c>
      <c r="C2612" s="48" t="s">
        <v>65</v>
      </c>
      <c r="D2612" s="49" t="s">
        <v>25</v>
      </c>
      <c r="F2612" s="49" t="s">
        <v>6175</v>
      </c>
      <c r="G2612" s="48" t="s">
        <v>8498</v>
      </c>
      <c r="H2612" s="40" t="s">
        <v>7898</v>
      </c>
      <c r="I2612" s="40" t="s">
        <v>8247</v>
      </c>
      <c r="J2612" s="43">
        <f>K2611</f>
        <v>42103</v>
      </c>
      <c r="K2612" s="43">
        <f>J2612+2</f>
        <v>42105</v>
      </c>
      <c r="L2612" s="40" t="s">
        <v>11</v>
      </c>
      <c r="M2612" s="40" t="s">
        <v>6218</v>
      </c>
      <c r="N2612" s="40">
        <v>100</v>
      </c>
    </row>
    <row r="2613" spans="1:15" hidden="1">
      <c r="A2613" s="48" t="s">
        <v>8497</v>
      </c>
      <c r="B2613" s="48" t="s">
        <v>65</v>
      </c>
      <c r="C2613" s="48" t="s">
        <v>65</v>
      </c>
      <c r="D2613" s="49" t="s">
        <v>25</v>
      </c>
      <c r="F2613" s="49" t="s">
        <v>6175</v>
      </c>
      <c r="G2613" s="48" t="s">
        <v>8498</v>
      </c>
      <c r="H2613" s="40" t="s">
        <v>7901</v>
      </c>
      <c r="I2613" s="40" t="s">
        <v>7902</v>
      </c>
      <c r="J2613" s="43">
        <f>K2612</f>
        <v>42105</v>
      </c>
      <c r="K2613" s="43">
        <f>J2614</f>
        <v>42296</v>
      </c>
      <c r="L2613" s="40" t="s">
        <v>11</v>
      </c>
      <c r="M2613" s="40" t="s">
        <v>6218</v>
      </c>
      <c r="N2613" s="40">
        <v>100</v>
      </c>
    </row>
    <row r="2614" spans="1:15" hidden="1">
      <c r="A2614" s="48" t="s">
        <v>8497</v>
      </c>
      <c r="B2614" s="48" t="s">
        <v>65</v>
      </c>
      <c r="C2614" s="48" t="s">
        <v>65</v>
      </c>
      <c r="D2614" s="49" t="s">
        <v>25</v>
      </c>
      <c r="F2614" s="49" t="s">
        <v>6175</v>
      </c>
      <c r="G2614" s="48" t="s">
        <v>8498</v>
      </c>
      <c r="H2614" s="40" t="s">
        <v>7904</v>
      </c>
      <c r="I2614" s="40" t="s">
        <v>7905</v>
      </c>
      <c r="J2614" s="43">
        <f>K2614-5</f>
        <v>42296</v>
      </c>
      <c r="K2614" s="43">
        <f>J2615</f>
        <v>42301</v>
      </c>
      <c r="L2614" s="40" t="s">
        <v>11</v>
      </c>
      <c r="M2614" s="40" t="s">
        <v>6218</v>
      </c>
      <c r="N2614" s="40">
        <v>100</v>
      </c>
    </row>
    <row r="2615" spans="1:15" hidden="1">
      <c r="A2615" s="48" t="s">
        <v>8497</v>
      </c>
      <c r="B2615" s="48" t="s">
        <v>65</v>
      </c>
      <c r="C2615" s="48" t="s">
        <v>65</v>
      </c>
      <c r="D2615" s="49" t="s">
        <v>25</v>
      </c>
      <c r="F2615" s="49" t="s">
        <v>6175</v>
      </c>
      <c r="G2615" s="48" t="s">
        <v>8498</v>
      </c>
      <c r="H2615" s="40" t="s">
        <v>7904</v>
      </c>
      <c r="I2615" s="40" t="s">
        <v>8249</v>
      </c>
      <c r="J2615" s="43">
        <f>K2615-5</f>
        <v>42301</v>
      </c>
      <c r="K2615" s="43">
        <f>J2616</f>
        <v>42306</v>
      </c>
      <c r="L2615" s="40" t="s">
        <v>11</v>
      </c>
      <c r="M2615" s="40" t="s">
        <v>6218</v>
      </c>
      <c r="N2615" s="40">
        <v>100</v>
      </c>
    </row>
    <row r="2616" spans="1:15" hidden="1">
      <c r="A2616" s="48" t="s">
        <v>8497</v>
      </c>
      <c r="B2616" s="48" t="s">
        <v>65</v>
      </c>
      <c r="C2616" s="48" t="s">
        <v>65</v>
      </c>
      <c r="D2616" s="49" t="s">
        <v>25</v>
      </c>
      <c r="F2616" s="49" t="s">
        <v>6175</v>
      </c>
      <c r="G2616" s="48" t="s">
        <v>8498</v>
      </c>
      <c r="H2616" s="40" t="s">
        <v>7904</v>
      </c>
      <c r="I2616" s="40" t="s">
        <v>7907</v>
      </c>
      <c r="J2616" s="43">
        <f>K2616-5</f>
        <v>42306</v>
      </c>
      <c r="K2616" s="43">
        <f>J2617</f>
        <v>42311</v>
      </c>
      <c r="L2616" s="40" t="s">
        <v>11</v>
      </c>
      <c r="M2616" s="40" t="s">
        <v>6218</v>
      </c>
      <c r="N2616" s="40">
        <v>100</v>
      </c>
    </row>
    <row r="2617" spans="1:15" hidden="1">
      <c r="A2617" s="48" t="s">
        <v>8497</v>
      </c>
      <c r="B2617" s="48" t="s">
        <v>65</v>
      </c>
      <c r="C2617" s="48" t="s">
        <v>65</v>
      </c>
      <c r="D2617" s="49" t="s">
        <v>25</v>
      </c>
      <c r="F2617" s="49" t="s">
        <v>6175</v>
      </c>
      <c r="G2617" s="48" t="s">
        <v>8498</v>
      </c>
      <c r="H2617" s="40" t="s">
        <v>7904</v>
      </c>
      <c r="I2617" s="40" t="s">
        <v>8172</v>
      </c>
      <c r="J2617" s="43">
        <f>K2617-1</f>
        <v>42311</v>
      </c>
      <c r="K2617" s="43">
        <f>J2605</f>
        <v>42312</v>
      </c>
      <c r="L2617" s="40" t="s">
        <v>11</v>
      </c>
      <c r="M2617" s="40" t="s">
        <v>6218</v>
      </c>
      <c r="N2617" s="40">
        <v>100</v>
      </c>
      <c r="O2617" s="56" t="s">
        <v>17</v>
      </c>
    </row>
    <row r="2618" spans="1:15" hidden="1">
      <c r="A2618" s="41" t="s">
        <v>8373</v>
      </c>
      <c r="B2618" s="49" t="s">
        <v>65</v>
      </c>
      <c r="C2618" s="49" t="s">
        <v>65</v>
      </c>
      <c r="D2618" s="49" t="s">
        <v>25</v>
      </c>
      <c r="E2618" s="49"/>
      <c r="F2618" s="41" t="s">
        <v>55</v>
      </c>
      <c r="G2618" s="41" t="s">
        <v>8499</v>
      </c>
      <c r="H2618" s="41" t="s">
        <v>1048</v>
      </c>
      <c r="I2618" s="41" t="s">
        <v>7888</v>
      </c>
      <c r="J2618" s="41"/>
      <c r="K2618" s="40"/>
      <c r="L2618" s="40"/>
      <c r="M2618" s="40"/>
    </row>
    <row r="2619" spans="1:15" hidden="1">
      <c r="A2619" s="41" t="s">
        <v>8373</v>
      </c>
      <c r="B2619" s="49" t="s">
        <v>65</v>
      </c>
      <c r="C2619" s="49" t="s">
        <v>65</v>
      </c>
      <c r="D2619" s="49" t="s">
        <v>25</v>
      </c>
      <c r="E2619" s="49"/>
      <c r="F2619" s="41" t="s">
        <v>55</v>
      </c>
      <c r="G2619" s="41" t="s">
        <v>8499</v>
      </c>
      <c r="H2619" s="41" t="s">
        <v>1048</v>
      </c>
      <c r="I2619" s="41" t="s">
        <v>8244</v>
      </c>
      <c r="J2619" s="42">
        <v>42198</v>
      </c>
      <c r="K2619" s="40"/>
      <c r="L2619" s="40"/>
      <c r="M2619" s="40"/>
    </row>
    <row r="2620" spans="1:15" hidden="1">
      <c r="A2620" s="41" t="s">
        <v>8373</v>
      </c>
      <c r="B2620" s="49" t="s">
        <v>65</v>
      </c>
      <c r="C2620" s="49" t="s">
        <v>65</v>
      </c>
      <c r="D2620" s="49" t="s">
        <v>25</v>
      </c>
      <c r="E2620" s="49"/>
      <c r="F2620" s="41" t="s">
        <v>55</v>
      </c>
      <c r="G2620" s="41" t="s">
        <v>8499</v>
      </c>
      <c r="H2620" s="41" t="s">
        <v>1048</v>
      </c>
      <c r="I2620" s="41" t="s">
        <v>7889</v>
      </c>
      <c r="J2620" s="42">
        <v>42376</v>
      </c>
      <c r="K2620" s="40"/>
      <c r="L2620" s="40"/>
      <c r="M2620" s="40"/>
    </row>
    <row r="2621" spans="1:15" hidden="1">
      <c r="A2621" s="41" t="s">
        <v>8373</v>
      </c>
      <c r="B2621" s="49" t="s">
        <v>65</v>
      </c>
      <c r="C2621" s="49" t="s">
        <v>65</v>
      </c>
      <c r="D2621" s="49" t="s">
        <v>25</v>
      </c>
      <c r="E2621" s="49"/>
      <c r="F2621" s="41" t="s">
        <v>55</v>
      </c>
      <c r="G2621" s="41" t="s">
        <v>8499</v>
      </c>
      <c r="H2621" s="41" t="s">
        <v>1048</v>
      </c>
      <c r="I2621" s="41" t="s">
        <v>7890</v>
      </c>
      <c r="J2621" s="42">
        <v>42397</v>
      </c>
      <c r="K2621" s="40"/>
      <c r="L2621" s="40"/>
      <c r="M2621" s="40"/>
    </row>
    <row r="2622" spans="1:15" hidden="1">
      <c r="A2622" s="41" t="s">
        <v>8373</v>
      </c>
      <c r="B2622" s="49" t="s">
        <v>65</v>
      </c>
      <c r="C2622" s="49" t="s">
        <v>65</v>
      </c>
      <c r="D2622" s="49" t="s">
        <v>25</v>
      </c>
      <c r="E2622" s="49"/>
      <c r="F2622" s="41" t="s">
        <v>55</v>
      </c>
      <c r="G2622" s="41" t="s">
        <v>8499</v>
      </c>
      <c r="H2622" s="41" t="s">
        <v>1048</v>
      </c>
      <c r="I2622" s="41" t="s">
        <v>7891</v>
      </c>
      <c r="J2622" s="42">
        <v>42398</v>
      </c>
      <c r="K2622" s="40"/>
      <c r="L2622" s="40"/>
      <c r="M2622" s="40"/>
    </row>
    <row r="2623" spans="1:15" hidden="1">
      <c r="A2623" s="41" t="s">
        <v>8373</v>
      </c>
      <c r="B2623" s="49" t="s">
        <v>65</v>
      </c>
      <c r="C2623" s="49" t="s">
        <v>65</v>
      </c>
      <c r="D2623" s="49" t="s">
        <v>25</v>
      </c>
      <c r="E2623" s="49"/>
      <c r="F2623" s="41" t="s">
        <v>55</v>
      </c>
      <c r="G2623" s="41" t="s">
        <v>8499</v>
      </c>
      <c r="H2623" s="41" t="s">
        <v>1048</v>
      </c>
      <c r="I2623" s="41" t="s">
        <v>7892</v>
      </c>
      <c r="J2623" s="42"/>
      <c r="K2623" s="40"/>
      <c r="L2623" s="40"/>
      <c r="M2623" s="40"/>
    </row>
    <row r="2624" spans="1:15" hidden="1">
      <c r="A2624" s="41" t="s">
        <v>8373</v>
      </c>
      <c r="B2624" s="49" t="s">
        <v>65</v>
      </c>
      <c r="C2624" s="49" t="s">
        <v>65</v>
      </c>
      <c r="D2624" s="49" t="s">
        <v>25</v>
      </c>
      <c r="E2624" s="49"/>
      <c r="F2624" s="41" t="s">
        <v>55</v>
      </c>
      <c r="G2624" s="41" t="s">
        <v>8499</v>
      </c>
      <c r="H2624" s="41" t="s">
        <v>1048</v>
      </c>
      <c r="I2624" s="41" t="s">
        <v>7893</v>
      </c>
      <c r="J2624" s="41"/>
      <c r="K2624" s="40"/>
      <c r="L2624" s="40"/>
      <c r="M2624" s="40"/>
    </row>
    <row r="2625" spans="1:15" hidden="1">
      <c r="A2625" s="41" t="s">
        <v>8373</v>
      </c>
      <c r="B2625" s="49" t="s">
        <v>65</v>
      </c>
      <c r="C2625" s="49" t="s">
        <v>65</v>
      </c>
      <c r="D2625" s="49" t="s">
        <v>25</v>
      </c>
      <c r="E2625" s="49"/>
      <c r="F2625" s="41" t="s">
        <v>55</v>
      </c>
      <c r="G2625" s="41" t="s">
        <v>8499</v>
      </c>
      <c r="H2625" s="41" t="s">
        <v>1048</v>
      </c>
      <c r="I2625" s="41" t="s">
        <v>7894</v>
      </c>
      <c r="J2625" s="41"/>
      <c r="K2625" s="40"/>
      <c r="L2625" s="40"/>
      <c r="M2625" s="40"/>
    </row>
    <row r="2626" spans="1:15" hidden="1">
      <c r="A2626" s="40" t="s">
        <v>8373</v>
      </c>
      <c r="B2626" s="48" t="s">
        <v>65</v>
      </c>
      <c r="C2626" s="48" t="s">
        <v>65</v>
      </c>
      <c r="D2626" s="49" t="s">
        <v>25</v>
      </c>
      <c r="F2626" s="41" t="s">
        <v>55</v>
      </c>
      <c r="G2626" s="40" t="s">
        <v>8499</v>
      </c>
      <c r="H2626" s="40" t="s">
        <v>7895</v>
      </c>
      <c r="I2626" s="40" t="s">
        <v>8245</v>
      </c>
      <c r="J2626" s="43">
        <f>J2619</f>
        <v>42198</v>
      </c>
      <c r="K2626" s="43">
        <f>J2626+30</f>
        <v>42228</v>
      </c>
      <c r="L2626" s="40" t="s">
        <v>7</v>
      </c>
      <c r="M2626" s="48" t="s">
        <v>94</v>
      </c>
      <c r="N2626" s="40">
        <v>100</v>
      </c>
    </row>
    <row r="2627" spans="1:15" hidden="1">
      <c r="A2627" s="40" t="s">
        <v>8373</v>
      </c>
      <c r="B2627" s="48" t="s">
        <v>65</v>
      </c>
      <c r="C2627" s="48" t="s">
        <v>65</v>
      </c>
      <c r="D2627" s="49" t="s">
        <v>25</v>
      </c>
      <c r="F2627" s="41" t="s">
        <v>55</v>
      </c>
      <c r="G2627" s="40" t="s">
        <v>8499</v>
      </c>
      <c r="H2627" s="40" t="s">
        <v>8281</v>
      </c>
      <c r="I2627" s="40" t="s">
        <v>8282</v>
      </c>
      <c r="J2627" s="43">
        <f>K2626</f>
        <v>42228</v>
      </c>
      <c r="K2627" s="43">
        <f>J2627+2</f>
        <v>42230</v>
      </c>
      <c r="L2627" s="40" t="s">
        <v>7</v>
      </c>
      <c r="M2627" s="48" t="s">
        <v>94</v>
      </c>
      <c r="N2627" s="40">
        <v>100</v>
      </c>
    </row>
    <row r="2628" spans="1:15" ht="15.6" hidden="1">
      <c r="A2628" s="40" t="s">
        <v>8373</v>
      </c>
      <c r="B2628" s="48" t="s">
        <v>65</v>
      </c>
      <c r="C2628" s="48" t="s">
        <v>65</v>
      </c>
      <c r="D2628" s="49" t="s">
        <v>25</v>
      </c>
      <c r="F2628" s="41" t="s">
        <v>55</v>
      </c>
      <c r="G2628" s="40" t="s">
        <v>8499</v>
      </c>
      <c r="H2628" s="65" t="s">
        <v>8261</v>
      </c>
      <c r="I2628" s="40" t="s">
        <v>8262</v>
      </c>
      <c r="J2628" s="43">
        <f>K2627</f>
        <v>42230</v>
      </c>
      <c r="K2628" s="43">
        <f>J2628</f>
        <v>42230</v>
      </c>
      <c r="L2628" s="40" t="s">
        <v>7</v>
      </c>
      <c r="M2628" s="48" t="s">
        <v>94</v>
      </c>
      <c r="N2628" s="40">
        <v>100</v>
      </c>
      <c r="O2628" s="66"/>
    </row>
    <row r="2629" spans="1:15" hidden="1">
      <c r="A2629" s="40" t="s">
        <v>8373</v>
      </c>
      <c r="B2629" s="48" t="s">
        <v>65</v>
      </c>
      <c r="C2629" s="48" t="s">
        <v>65</v>
      </c>
      <c r="D2629" s="49" t="s">
        <v>25</v>
      </c>
      <c r="F2629" s="41" t="s">
        <v>55</v>
      </c>
      <c r="G2629" s="40" t="s">
        <v>8499</v>
      </c>
      <c r="H2629" s="40" t="s">
        <v>8264</v>
      </c>
      <c r="I2629" s="40" t="s">
        <v>8265</v>
      </c>
      <c r="J2629" s="43">
        <f>K2628</f>
        <v>42230</v>
      </c>
      <c r="K2629" s="43">
        <f>J2620-21</f>
        <v>42355</v>
      </c>
      <c r="L2629" s="40" t="s">
        <v>7</v>
      </c>
      <c r="M2629" s="48" t="s">
        <v>94</v>
      </c>
      <c r="N2629" s="40">
        <v>100</v>
      </c>
    </row>
    <row r="2630" spans="1:15" hidden="1">
      <c r="A2630" s="40" t="s">
        <v>8373</v>
      </c>
      <c r="B2630" s="48" t="s">
        <v>65</v>
      </c>
      <c r="C2630" s="48" t="s">
        <v>65</v>
      </c>
      <c r="D2630" s="49" t="s">
        <v>25</v>
      </c>
      <c r="F2630" s="41" t="s">
        <v>55</v>
      </c>
      <c r="G2630" s="40" t="s">
        <v>8499</v>
      </c>
      <c r="H2630" s="40" t="s">
        <v>8261</v>
      </c>
      <c r="I2630" s="40" t="s">
        <v>8266</v>
      </c>
      <c r="J2630" s="43">
        <f>K2629</f>
        <v>42355</v>
      </c>
      <c r="K2630" s="43">
        <f>J2630</f>
        <v>42355</v>
      </c>
      <c r="L2630" s="40" t="s">
        <v>7</v>
      </c>
      <c r="M2630" s="48" t="s">
        <v>94</v>
      </c>
      <c r="N2630" s="40">
        <v>100</v>
      </c>
    </row>
    <row r="2631" spans="1:15" hidden="1">
      <c r="A2631" s="40" t="s">
        <v>8373</v>
      </c>
      <c r="B2631" s="48" t="s">
        <v>65</v>
      </c>
      <c r="C2631" s="48" t="s">
        <v>65</v>
      </c>
      <c r="D2631" s="49" t="s">
        <v>25</v>
      </c>
      <c r="F2631" s="41" t="s">
        <v>55</v>
      </c>
      <c r="G2631" s="40" t="s">
        <v>8499</v>
      </c>
      <c r="H2631" s="40" t="s">
        <v>7904</v>
      </c>
      <c r="I2631" s="40" t="s">
        <v>7905</v>
      </c>
      <c r="J2631" s="43">
        <f>K2629</f>
        <v>42355</v>
      </c>
      <c r="K2631" s="43">
        <f>J2631+5</f>
        <v>42360</v>
      </c>
      <c r="L2631" s="40" t="s">
        <v>7</v>
      </c>
      <c r="M2631" s="48" t="s">
        <v>94</v>
      </c>
      <c r="N2631" s="40">
        <v>100</v>
      </c>
    </row>
    <row r="2632" spans="1:15" hidden="1">
      <c r="A2632" s="40" t="s">
        <v>8373</v>
      </c>
      <c r="B2632" s="48" t="s">
        <v>65</v>
      </c>
      <c r="C2632" s="48" t="s">
        <v>65</v>
      </c>
      <c r="D2632" s="49" t="s">
        <v>25</v>
      </c>
      <c r="F2632" s="41" t="s">
        <v>55</v>
      </c>
      <c r="G2632" s="40" t="s">
        <v>8499</v>
      </c>
      <c r="H2632" s="40" t="s">
        <v>7904</v>
      </c>
      <c r="I2632" s="40" t="s">
        <v>7906</v>
      </c>
      <c r="J2632" s="43">
        <f>K2631</f>
        <v>42360</v>
      </c>
      <c r="K2632" s="43">
        <f>J2632+5</f>
        <v>42365</v>
      </c>
      <c r="L2632" s="40" t="s">
        <v>7</v>
      </c>
      <c r="M2632" s="48" t="s">
        <v>94</v>
      </c>
      <c r="N2632" s="40">
        <v>100</v>
      </c>
    </row>
    <row r="2633" spans="1:15" hidden="1">
      <c r="A2633" s="40" t="s">
        <v>8373</v>
      </c>
      <c r="B2633" s="48" t="s">
        <v>65</v>
      </c>
      <c r="C2633" s="48" t="s">
        <v>65</v>
      </c>
      <c r="D2633" s="49" t="s">
        <v>25</v>
      </c>
      <c r="F2633" s="41" t="s">
        <v>55</v>
      </c>
      <c r="G2633" s="40" t="s">
        <v>8499</v>
      </c>
      <c r="H2633" s="40" t="s">
        <v>7904</v>
      </c>
      <c r="I2633" s="40" t="s">
        <v>7907</v>
      </c>
      <c r="J2633" s="43">
        <f>K2632</f>
        <v>42365</v>
      </c>
      <c r="K2633" s="43">
        <f>J2633+5</f>
        <v>42370</v>
      </c>
      <c r="L2633" s="40" t="s">
        <v>7</v>
      </c>
      <c r="M2633" s="48" t="s">
        <v>94</v>
      </c>
      <c r="N2633" s="40">
        <v>100</v>
      </c>
    </row>
    <row r="2634" spans="1:15" hidden="1">
      <c r="A2634" s="40" t="s">
        <v>8373</v>
      </c>
      <c r="B2634" s="48" t="s">
        <v>65</v>
      </c>
      <c r="C2634" s="48" t="s">
        <v>65</v>
      </c>
      <c r="D2634" s="49" t="s">
        <v>25</v>
      </c>
      <c r="F2634" s="41" t="s">
        <v>55</v>
      </c>
      <c r="G2634" s="40" t="s">
        <v>8499</v>
      </c>
      <c r="H2634" s="40" t="s">
        <v>7904</v>
      </c>
      <c r="I2634" s="40" t="s">
        <v>8172</v>
      </c>
      <c r="J2634" s="43">
        <f>K2633</f>
        <v>42370</v>
      </c>
      <c r="K2634" s="67">
        <f>J2634+1</f>
        <v>42371</v>
      </c>
      <c r="L2634" s="40" t="s">
        <v>7</v>
      </c>
      <c r="M2634" s="48" t="s">
        <v>94</v>
      </c>
      <c r="N2634" s="40">
        <v>100</v>
      </c>
    </row>
    <row r="2635" spans="1:15" hidden="1">
      <c r="A2635" s="41" t="s">
        <v>6620</v>
      </c>
      <c r="B2635" s="49" t="s">
        <v>52</v>
      </c>
      <c r="C2635" s="49" t="s">
        <v>52</v>
      </c>
      <c r="D2635" s="47" t="s">
        <v>26</v>
      </c>
      <c r="E2635" s="49"/>
      <c r="F2635" s="41" t="s">
        <v>55</v>
      </c>
      <c r="G2635" s="41" t="s">
        <v>8232</v>
      </c>
      <c r="H2635" s="41" t="s">
        <v>1048</v>
      </c>
      <c r="I2635" s="41" t="s">
        <v>7888</v>
      </c>
      <c r="J2635" s="41"/>
      <c r="K2635" s="40"/>
      <c r="L2635" s="40"/>
      <c r="M2635" s="40"/>
    </row>
    <row r="2636" spans="1:15" hidden="1">
      <c r="A2636" s="41" t="s">
        <v>6620</v>
      </c>
      <c r="B2636" s="49" t="s">
        <v>52</v>
      </c>
      <c r="C2636" s="49" t="s">
        <v>52</v>
      </c>
      <c r="D2636" s="47" t="s">
        <v>26</v>
      </c>
      <c r="E2636" s="49"/>
      <c r="F2636" s="41" t="s">
        <v>55</v>
      </c>
      <c r="G2636" s="41" t="s">
        <v>8232</v>
      </c>
      <c r="H2636" s="41" t="s">
        <v>1048</v>
      </c>
      <c r="I2636" s="41" t="s">
        <v>8244</v>
      </c>
      <c r="J2636" s="42">
        <v>42286</v>
      </c>
      <c r="K2636" s="40"/>
      <c r="L2636" s="40"/>
      <c r="M2636" s="40"/>
    </row>
    <row r="2637" spans="1:15" hidden="1">
      <c r="A2637" s="41" t="s">
        <v>6620</v>
      </c>
      <c r="B2637" s="49" t="s">
        <v>52</v>
      </c>
      <c r="C2637" s="49" t="s">
        <v>52</v>
      </c>
      <c r="D2637" s="47" t="s">
        <v>26</v>
      </c>
      <c r="E2637" s="49"/>
      <c r="F2637" s="41" t="s">
        <v>55</v>
      </c>
      <c r="G2637" s="41" t="s">
        <v>8232</v>
      </c>
      <c r="H2637" s="41" t="s">
        <v>1048</v>
      </c>
      <c r="I2637" s="41" t="s">
        <v>7889</v>
      </c>
      <c r="J2637" s="42">
        <v>42339</v>
      </c>
      <c r="K2637" s="40"/>
      <c r="L2637" s="40"/>
      <c r="M2637" s="40"/>
    </row>
    <row r="2638" spans="1:15" hidden="1">
      <c r="A2638" s="41" t="s">
        <v>6620</v>
      </c>
      <c r="B2638" s="49" t="s">
        <v>52</v>
      </c>
      <c r="C2638" s="49" t="s">
        <v>52</v>
      </c>
      <c r="D2638" s="47" t="s">
        <v>26</v>
      </c>
      <c r="E2638" s="49"/>
      <c r="F2638" s="41" t="s">
        <v>55</v>
      </c>
      <c r="G2638" s="41" t="s">
        <v>8232</v>
      </c>
      <c r="H2638" s="41" t="s">
        <v>1048</v>
      </c>
      <c r="I2638" s="41" t="s">
        <v>7890</v>
      </c>
      <c r="J2638" s="42"/>
      <c r="K2638" s="40"/>
      <c r="L2638" s="40"/>
      <c r="M2638" s="40"/>
    </row>
    <row r="2639" spans="1:15" hidden="1">
      <c r="A2639" s="41" t="s">
        <v>6620</v>
      </c>
      <c r="B2639" s="49" t="s">
        <v>52</v>
      </c>
      <c r="C2639" s="49" t="s">
        <v>52</v>
      </c>
      <c r="D2639" s="47" t="s">
        <v>26</v>
      </c>
      <c r="E2639" s="49"/>
      <c r="F2639" s="41" t="s">
        <v>55</v>
      </c>
      <c r="G2639" s="41" t="s">
        <v>8232</v>
      </c>
      <c r="H2639" s="41" t="s">
        <v>1048</v>
      </c>
      <c r="I2639" s="41" t="s">
        <v>7891</v>
      </c>
      <c r="J2639" s="42"/>
      <c r="K2639" s="40"/>
      <c r="L2639" s="40"/>
      <c r="M2639" s="40"/>
    </row>
    <row r="2640" spans="1:15" hidden="1">
      <c r="A2640" s="41" t="s">
        <v>6620</v>
      </c>
      <c r="B2640" s="49" t="s">
        <v>52</v>
      </c>
      <c r="C2640" s="49" t="s">
        <v>52</v>
      </c>
      <c r="D2640" s="47" t="s">
        <v>26</v>
      </c>
      <c r="E2640" s="49"/>
      <c r="F2640" s="41" t="s">
        <v>55</v>
      </c>
      <c r="G2640" s="41" t="s">
        <v>8232</v>
      </c>
      <c r="H2640" s="41" t="s">
        <v>1048</v>
      </c>
      <c r="I2640" s="41" t="s">
        <v>7892</v>
      </c>
      <c r="J2640" s="42"/>
      <c r="K2640" s="40"/>
      <c r="L2640" s="40"/>
      <c r="M2640" s="40"/>
    </row>
    <row r="2641" spans="1:15" hidden="1">
      <c r="A2641" s="41" t="s">
        <v>6620</v>
      </c>
      <c r="B2641" s="49" t="s">
        <v>52</v>
      </c>
      <c r="C2641" s="49" t="s">
        <v>52</v>
      </c>
      <c r="D2641" s="47" t="s">
        <v>26</v>
      </c>
      <c r="E2641" s="49"/>
      <c r="F2641" s="41" t="s">
        <v>55</v>
      </c>
      <c r="G2641" s="41" t="s">
        <v>8232</v>
      </c>
      <c r="H2641" s="41" t="s">
        <v>1048</v>
      </c>
      <c r="I2641" s="41" t="s">
        <v>7893</v>
      </c>
      <c r="J2641" s="41"/>
      <c r="K2641" s="40"/>
      <c r="L2641" s="40"/>
      <c r="M2641" s="40"/>
    </row>
    <row r="2642" spans="1:15" hidden="1">
      <c r="A2642" s="41" t="s">
        <v>6620</v>
      </c>
      <c r="B2642" s="49" t="s">
        <v>52</v>
      </c>
      <c r="C2642" s="49" t="s">
        <v>52</v>
      </c>
      <c r="D2642" s="47" t="s">
        <v>26</v>
      </c>
      <c r="E2642" s="49"/>
      <c r="F2642" s="41" t="s">
        <v>55</v>
      </c>
      <c r="G2642" s="41" t="s">
        <v>8232</v>
      </c>
      <c r="H2642" s="41" t="s">
        <v>1048</v>
      </c>
      <c r="I2642" s="41" t="s">
        <v>7894</v>
      </c>
      <c r="J2642" s="41"/>
      <c r="K2642" s="40"/>
      <c r="L2642" s="40"/>
      <c r="M2642" s="40"/>
    </row>
    <row r="2643" spans="1:15" hidden="1">
      <c r="A2643" s="40" t="s">
        <v>6620</v>
      </c>
      <c r="B2643" s="48" t="s">
        <v>52</v>
      </c>
      <c r="C2643" s="48" t="s">
        <v>52</v>
      </c>
      <c r="D2643" s="47" t="s">
        <v>26</v>
      </c>
      <c r="F2643" s="41" t="s">
        <v>55</v>
      </c>
      <c r="G2643" s="40" t="s">
        <v>8232</v>
      </c>
      <c r="H2643" s="40" t="s">
        <v>7895</v>
      </c>
      <c r="I2643" s="40" t="s">
        <v>8245</v>
      </c>
      <c r="J2643" s="43">
        <f>J2636</f>
        <v>42286</v>
      </c>
      <c r="K2643" s="43">
        <f>J2643+30</f>
        <v>42316</v>
      </c>
      <c r="L2643" s="40" t="s">
        <v>8173</v>
      </c>
      <c r="M2643" s="48" t="s">
        <v>149</v>
      </c>
      <c r="N2643" s="40">
        <v>100</v>
      </c>
    </row>
    <row r="2644" spans="1:15" hidden="1">
      <c r="A2644" s="40" t="s">
        <v>6620</v>
      </c>
      <c r="B2644" s="48" t="s">
        <v>52</v>
      </c>
      <c r="C2644" s="48" t="s">
        <v>52</v>
      </c>
      <c r="D2644" s="47" t="s">
        <v>26</v>
      </c>
      <c r="F2644" s="41" t="s">
        <v>55</v>
      </c>
      <c r="G2644" s="40" t="s">
        <v>8232</v>
      </c>
      <c r="H2644" s="40" t="s">
        <v>8281</v>
      </c>
      <c r="I2644" s="40" t="s">
        <v>8282</v>
      </c>
      <c r="J2644" s="43">
        <f>K2643</f>
        <v>42316</v>
      </c>
      <c r="K2644" s="43">
        <f>J2644+2</f>
        <v>42318</v>
      </c>
      <c r="L2644" s="40" t="s">
        <v>8173</v>
      </c>
      <c r="M2644" s="48" t="s">
        <v>149</v>
      </c>
      <c r="N2644" s="40">
        <v>100</v>
      </c>
    </row>
    <row r="2645" spans="1:15" ht="15.6" hidden="1">
      <c r="A2645" s="40" t="s">
        <v>6620</v>
      </c>
      <c r="B2645" s="48" t="s">
        <v>52</v>
      </c>
      <c r="C2645" s="48" t="s">
        <v>52</v>
      </c>
      <c r="D2645" s="47" t="s">
        <v>26</v>
      </c>
      <c r="F2645" s="41" t="s">
        <v>55</v>
      </c>
      <c r="G2645" s="40" t="s">
        <v>8232</v>
      </c>
      <c r="H2645" s="65" t="s">
        <v>8261</v>
      </c>
      <c r="I2645" s="40" t="s">
        <v>8262</v>
      </c>
      <c r="J2645" s="43">
        <f>K2644</f>
        <v>42318</v>
      </c>
      <c r="K2645" s="43">
        <f>J2645</f>
        <v>42318</v>
      </c>
      <c r="L2645" s="40" t="s">
        <v>8173</v>
      </c>
      <c r="M2645" s="48" t="s">
        <v>149</v>
      </c>
      <c r="N2645" s="40">
        <v>100</v>
      </c>
      <c r="O2645" s="66"/>
    </row>
    <row r="2646" spans="1:15" hidden="1">
      <c r="A2646" s="40" t="s">
        <v>6620</v>
      </c>
      <c r="B2646" s="48" t="s">
        <v>52</v>
      </c>
      <c r="C2646" s="48" t="s">
        <v>52</v>
      </c>
      <c r="D2646" s="47" t="s">
        <v>26</v>
      </c>
      <c r="F2646" s="41" t="s">
        <v>55</v>
      </c>
      <c r="G2646" s="40" t="s">
        <v>8232</v>
      </c>
      <c r="H2646" s="40" t="s">
        <v>8264</v>
      </c>
      <c r="I2646" s="40" t="s">
        <v>8265</v>
      </c>
      <c r="J2646" s="43">
        <f>K2645</f>
        <v>42318</v>
      </c>
      <c r="K2646" s="43">
        <f>J2637-21</f>
        <v>42318</v>
      </c>
      <c r="L2646" s="40" t="s">
        <v>8173</v>
      </c>
      <c r="M2646" s="48" t="s">
        <v>149</v>
      </c>
      <c r="N2646" s="40">
        <v>100</v>
      </c>
    </row>
    <row r="2647" spans="1:15" hidden="1">
      <c r="A2647" s="40" t="s">
        <v>6620</v>
      </c>
      <c r="B2647" s="48" t="s">
        <v>52</v>
      </c>
      <c r="C2647" s="48" t="s">
        <v>52</v>
      </c>
      <c r="D2647" s="47" t="s">
        <v>26</v>
      </c>
      <c r="F2647" s="41" t="s">
        <v>55</v>
      </c>
      <c r="G2647" s="40" t="s">
        <v>8232</v>
      </c>
      <c r="H2647" s="40" t="s">
        <v>8261</v>
      </c>
      <c r="I2647" s="40" t="s">
        <v>8266</v>
      </c>
      <c r="J2647" s="43">
        <f>K2646</f>
        <v>42318</v>
      </c>
      <c r="K2647" s="43">
        <f>J2647</f>
        <v>42318</v>
      </c>
      <c r="L2647" s="40" t="s">
        <v>8173</v>
      </c>
      <c r="M2647" s="48" t="s">
        <v>149</v>
      </c>
      <c r="N2647" s="40">
        <v>100</v>
      </c>
    </row>
    <row r="2648" spans="1:15" hidden="1">
      <c r="A2648" s="40" t="s">
        <v>6620</v>
      </c>
      <c r="B2648" s="48" t="s">
        <v>52</v>
      </c>
      <c r="C2648" s="48" t="s">
        <v>52</v>
      </c>
      <c r="D2648" s="47" t="s">
        <v>26</v>
      </c>
      <c r="F2648" s="41" t="s">
        <v>55</v>
      </c>
      <c r="G2648" s="40" t="s">
        <v>8232</v>
      </c>
      <c r="H2648" s="40" t="s">
        <v>7904</v>
      </c>
      <c r="I2648" s="40" t="s">
        <v>7905</v>
      </c>
      <c r="J2648" s="43">
        <f>K2646</f>
        <v>42318</v>
      </c>
      <c r="K2648" s="43">
        <f>J2648+5</f>
        <v>42323</v>
      </c>
      <c r="L2648" s="40" t="s">
        <v>8173</v>
      </c>
      <c r="M2648" s="48" t="s">
        <v>149</v>
      </c>
      <c r="N2648" s="40">
        <v>100</v>
      </c>
    </row>
    <row r="2649" spans="1:15" hidden="1">
      <c r="A2649" s="40" t="s">
        <v>6620</v>
      </c>
      <c r="B2649" s="48" t="s">
        <v>52</v>
      </c>
      <c r="C2649" s="48" t="s">
        <v>52</v>
      </c>
      <c r="D2649" s="47" t="s">
        <v>26</v>
      </c>
      <c r="F2649" s="41" t="s">
        <v>55</v>
      </c>
      <c r="G2649" s="40" t="s">
        <v>8232</v>
      </c>
      <c r="H2649" s="40" t="s">
        <v>7904</v>
      </c>
      <c r="I2649" s="40" t="s">
        <v>7906</v>
      </c>
      <c r="J2649" s="43">
        <f>K2648</f>
        <v>42323</v>
      </c>
      <c r="K2649" s="43">
        <f>J2649+5</f>
        <v>42328</v>
      </c>
      <c r="L2649" s="40" t="s">
        <v>8173</v>
      </c>
      <c r="M2649" s="48" t="s">
        <v>149</v>
      </c>
      <c r="N2649" s="40">
        <v>100</v>
      </c>
    </row>
    <row r="2650" spans="1:15" hidden="1">
      <c r="A2650" s="40" t="s">
        <v>6620</v>
      </c>
      <c r="B2650" s="48" t="s">
        <v>52</v>
      </c>
      <c r="C2650" s="48" t="s">
        <v>52</v>
      </c>
      <c r="D2650" s="47" t="s">
        <v>26</v>
      </c>
      <c r="F2650" s="41" t="s">
        <v>55</v>
      </c>
      <c r="G2650" s="40" t="s">
        <v>8232</v>
      </c>
      <c r="H2650" s="40" t="s">
        <v>7904</v>
      </c>
      <c r="I2650" s="40" t="s">
        <v>7907</v>
      </c>
      <c r="J2650" s="43">
        <f>K2649</f>
        <v>42328</v>
      </c>
      <c r="K2650" s="43">
        <f>J2650+5</f>
        <v>42333</v>
      </c>
      <c r="L2650" s="40" t="s">
        <v>8173</v>
      </c>
      <c r="M2650" s="48" t="s">
        <v>149</v>
      </c>
      <c r="N2650" s="40">
        <v>100</v>
      </c>
    </row>
    <row r="2651" spans="1:15" hidden="1">
      <c r="A2651" s="49" t="s">
        <v>8500</v>
      </c>
      <c r="B2651" s="49" t="s">
        <v>52</v>
      </c>
      <c r="C2651" s="49" t="s">
        <v>52</v>
      </c>
      <c r="D2651" s="47" t="s">
        <v>26</v>
      </c>
      <c r="E2651" s="49"/>
      <c r="F2651" s="41" t="s">
        <v>55</v>
      </c>
      <c r="G2651" s="49" t="s">
        <v>8501</v>
      </c>
      <c r="H2651" s="41" t="s">
        <v>1048</v>
      </c>
      <c r="I2651" s="41" t="s">
        <v>7888</v>
      </c>
      <c r="J2651" s="41"/>
      <c r="K2651" s="40"/>
      <c r="L2651" s="40"/>
      <c r="M2651" s="40"/>
    </row>
    <row r="2652" spans="1:15" hidden="1">
      <c r="A2652" s="49" t="s">
        <v>8500</v>
      </c>
      <c r="B2652" s="49" t="s">
        <v>52</v>
      </c>
      <c r="C2652" s="49" t="s">
        <v>52</v>
      </c>
      <c r="D2652" s="47" t="s">
        <v>26</v>
      </c>
      <c r="E2652" s="49"/>
      <c r="F2652" s="41" t="s">
        <v>55</v>
      </c>
      <c r="G2652" s="49" t="s">
        <v>8501</v>
      </c>
      <c r="H2652" s="41" t="s">
        <v>1048</v>
      </c>
      <c r="I2652" s="41" t="s">
        <v>8244</v>
      </c>
      <c r="J2652" s="42">
        <v>42107</v>
      </c>
      <c r="K2652" s="40"/>
      <c r="L2652" s="40"/>
      <c r="M2652" s="40"/>
    </row>
    <row r="2653" spans="1:15" hidden="1">
      <c r="A2653" s="49" t="s">
        <v>8500</v>
      </c>
      <c r="B2653" s="49" t="s">
        <v>52</v>
      </c>
      <c r="C2653" s="49" t="s">
        <v>52</v>
      </c>
      <c r="D2653" s="47" t="s">
        <v>26</v>
      </c>
      <c r="E2653" s="49"/>
      <c r="F2653" s="41" t="s">
        <v>55</v>
      </c>
      <c r="G2653" s="49" t="s">
        <v>8501</v>
      </c>
      <c r="H2653" s="41" t="s">
        <v>1048</v>
      </c>
      <c r="I2653" s="41" t="s">
        <v>7889</v>
      </c>
      <c r="J2653" s="42">
        <v>42167</v>
      </c>
      <c r="K2653" s="40" t="s">
        <v>8309</v>
      </c>
      <c r="L2653" s="40"/>
      <c r="M2653" s="40"/>
    </row>
    <row r="2654" spans="1:15" hidden="1">
      <c r="A2654" s="49" t="s">
        <v>8500</v>
      </c>
      <c r="B2654" s="49" t="s">
        <v>52</v>
      </c>
      <c r="C2654" s="49" t="s">
        <v>52</v>
      </c>
      <c r="D2654" s="47" t="s">
        <v>26</v>
      </c>
      <c r="E2654" s="49"/>
      <c r="F2654" s="41" t="s">
        <v>55</v>
      </c>
      <c r="G2654" s="49" t="s">
        <v>8501</v>
      </c>
      <c r="H2654" s="41" t="s">
        <v>1048</v>
      </c>
      <c r="I2654" s="41" t="s">
        <v>7890</v>
      </c>
      <c r="J2654" s="42">
        <v>42180</v>
      </c>
      <c r="K2654" s="40"/>
      <c r="L2654" s="40"/>
      <c r="M2654" s="40"/>
    </row>
    <row r="2655" spans="1:15" hidden="1">
      <c r="A2655" s="49" t="s">
        <v>8500</v>
      </c>
      <c r="B2655" s="49" t="s">
        <v>52</v>
      </c>
      <c r="C2655" s="49" t="s">
        <v>52</v>
      </c>
      <c r="D2655" s="47" t="s">
        <v>26</v>
      </c>
      <c r="E2655" s="49"/>
      <c r="F2655" s="41" t="s">
        <v>55</v>
      </c>
      <c r="G2655" s="49" t="s">
        <v>8501</v>
      </c>
      <c r="H2655" s="41" t="s">
        <v>1048</v>
      </c>
      <c r="I2655" s="41" t="s">
        <v>7891</v>
      </c>
      <c r="J2655" s="42">
        <v>42187</v>
      </c>
      <c r="K2655" s="40"/>
      <c r="L2655" s="40"/>
      <c r="M2655" s="40"/>
    </row>
    <row r="2656" spans="1:15" hidden="1">
      <c r="A2656" s="49" t="s">
        <v>8500</v>
      </c>
      <c r="B2656" s="49" t="s">
        <v>52</v>
      </c>
      <c r="C2656" s="49" t="s">
        <v>52</v>
      </c>
      <c r="D2656" s="47" t="s">
        <v>26</v>
      </c>
      <c r="E2656" s="49"/>
      <c r="F2656" s="41" t="s">
        <v>55</v>
      </c>
      <c r="G2656" s="49" t="s">
        <v>8501</v>
      </c>
      <c r="H2656" s="41" t="s">
        <v>1048</v>
      </c>
      <c r="I2656" s="41" t="s">
        <v>7892</v>
      </c>
      <c r="J2656" s="59"/>
      <c r="K2656" s="40"/>
      <c r="L2656" s="40"/>
      <c r="M2656" s="40"/>
    </row>
    <row r="2657" spans="1:15" hidden="1">
      <c r="A2657" s="49" t="s">
        <v>8500</v>
      </c>
      <c r="B2657" s="49" t="s">
        <v>52</v>
      </c>
      <c r="C2657" s="49" t="s">
        <v>52</v>
      </c>
      <c r="D2657" s="47" t="s">
        <v>26</v>
      </c>
      <c r="E2657" s="49"/>
      <c r="F2657" s="41" t="s">
        <v>55</v>
      </c>
      <c r="G2657" s="49" t="s">
        <v>8501</v>
      </c>
      <c r="H2657" s="41" t="s">
        <v>1048</v>
      </c>
      <c r="I2657" s="41" t="s">
        <v>7893</v>
      </c>
      <c r="J2657" s="41"/>
      <c r="K2657" s="40"/>
      <c r="L2657" s="40"/>
      <c r="M2657" s="40"/>
    </row>
    <row r="2658" spans="1:15" hidden="1">
      <c r="A2658" s="49" t="s">
        <v>8500</v>
      </c>
      <c r="B2658" s="49" t="s">
        <v>52</v>
      </c>
      <c r="C2658" s="49" t="s">
        <v>52</v>
      </c>
      <c r="D2658" s="47" t="s">
        <v>26</v>
      </c>
      <c r="E2658" s="49"/>
      <c r="F2658" s="41" t="s">
        <v>55</v>
      </c>
      <c r="G2658" s="49" t="s">
        <v>8501</v>
      </c>
      <c r="H2658" s="41" t="s">
        <v>1048</v>
      </c>
      <c r="I2658" s="41" t="s">
        <v>7894</v>
      </c>
      <c r="J2658" s="41"/>
      <c r="K2658" s="40"/>
      <c r="L2658" s="40"/>
      <c r="M2658" s="40"/>
    </row>
    <row r="2659" spans="1:15" hidden="1">
      <c r="A2659" s="48" t="s">
        <v>8500</v>
      </c>
      <c r="B2659" s="48" t="s">
        <v>52</v>
      </c>
      <c r="C2659" s="48" t="s">
        <v>52</v>
      </c>
      <c r="D2659" s="47" t="s">
        <v>26</v>
      </c>
      <c r="F2659" s="41" t="s">
        <v>55</v>
      </c>
      <c r="G2659" s="48" t="s">
        <v>8501</v>
      </c>
      <c r="H2659" s="40" t="s">
        <v>7895</v>
      </c>
      <c r="I2659" s="40" t="s">
        <v>8245</v>
      </c>
      <c r="J2659" s="43">
        <f>J2652</f>
        <v>42107</v>
      </c>
      <c r="K2659" s="43">
        <f>J2659+30</f>
        <v>42137</v>
      </c>
      <c r="L2659" s="40" t="s">
        <v>11</v>
      </c>
      <c r="M2659" s="40" t="s">
        <v>4365</v>
      </c>
      <c r="N2659" s="40">
        <v>100</v>
      </c>
    </row>
    <row r="2660" spans="1:15" hidden="1">
      <c r="A2660" s="48" t="s">
        <v>8500</v>
      </c>
      <c r="B2660" s="48" t="s">
        <v>52</v>
      </c>
      <c r="C2660" s="48" t="s">
        <v>52</v>
      </c>
      <c r="D2660" s="47" t="s">
        <v>26</v>
      </c>
      <c r="F2660" s="41" t="s">
        <v>55</v>
      </c>
      <c r="G2660" s="48" t="s">
        <v>8501</v>
      </c>
      <c r="H2660" s="40" t="s">
        <v>8281</v>
      </c>
      <c r="I2660" s="40" t="s">
        <v>8282</v>
      </c>
      <c r="J2660" s="43">
        <f>K2659</f>
        <v>42137</v>
      </c>
      <c r="K2660" s="43">
        <f>J2660+2</f>
        <v>42139</v>
      </c>
      <c r="L2660" s="40" t="s">
        <v>11</v>
      </c>
      <c r="M2660" s="40" t="s">
        <v>4365</v>
      </c>
      <c r="N2660" s="40">
        <v>100</v>
      </c>
    </row>
    <row r="2661" spans="1:15" hidden="1">
      <c r="A2661" s="48" t="s">
        <v>8500</v>
      </c>
      <c r="B2661" s="48" t="s">
        <v>52</v>
      </c>
      <c r="C2661" s="48" t="s">
        <v>52</v>
      </c>
      <c r="D2661" s="47" t="s">
        <v>26</v>
      </c>
      <c r="F2661" s="41" t="s">
        <v>55</v>
      </c>
      <c r="G2661" s="48" t="s">
        <v>8501</v>
      </c>
      <c r="H2661" s="65" t="s">
        <v>8261</v>
      </c>
      <c r="I2661" s="40" t="s">
        <v>8262</v>
      </c>
      <c r="J2661" s="43">
        <f>K2660</f>
        <v>42139</v>
      </c>
      <c r="K2661" s="43">
        <f>J2661</f>
        <v>42139</v>
      </c>
      <c r="L2661" s="40" t="s">
        <v>11</v>
      </c>
      <c r="M2661" s="40" t="s">
        <v>4365</v>
      </c>
      <c r="N2661" s="40">
        <v>100</v>
      </c>
    </row>
    <row r="2662" spans="1:15" hidden="1">
      <c r="A2662" s="48" t="s">
        <v>8500</v>
      </c>
      <c r="B2662" s="48" t="s">
        <v>52</v>
      </c>
      <c r="C2662" s="48" t="s">
        <v>52</v>
      </c>
      <c r="D2662" s="47" t="s">
        <v>26</v>
      </c>
      <c r="F2662" s="41" t="s">
        <v>55</v>
      </c>
      <c r="G2662" s="48" t="s">
        <v>8501</v>
      </c>
      <c r="H2662" s="40" t="s">
        <v>8264</v>
      </c>
      <c r="I2662" s="40" t="s">
        <v>8265</v>
      </c>
      <c r="J2662" s="43">
        <f>K2661</f>
        <v>42139</v>
      </c>
      <c r="K2662" s="43">
        <f>J2653-21</f>
        <v>42146</v>
      </c>
      <c r="L2662" s="40" t="s">
        <v>11</v>
      </c>
      <c r="M2662" s="40" t="s">
        <v>4365</v>
      </c>
      <c r="N2662" s="40">
        <v>100</v>
      </c>
    </row>
    <row r="2663" spans="1:15" hidden="1">
      <c r="A2663" s="48" t="s">
        <v>8500</v>
      </c>
      <c r="B2663" s="48" t="s">
        <v>52</v>
      </c>
      <c r="C2663" s="48" t="s">
        <v>52</v>
      </c>
      <c r="D2663" s="47" t="s">
        <v>26</v>
      </c>
      <c r="F2663" s="41" t="s">
        <v>55</v>
      </c>
      <c r="G2663" s="48" t="s">
        <v>8501</v>
      </c>
      <c r="H2663" s="40" t="s">
        <v>8261</v>
      </c>
      <c r="I2663" s="40" t="s">
        <v>8266</v>
      </c>
      <c r="J2663" s="43">
        <f>K2662</f>
        <v>42146</v>
      </c>
      <c r="K2663" s="43">
        <f>J2663</f>
        <v>42146</v>
      </c>
      <c r="L2663" s="40" t="s">
        <v>11</v>
      </c>
      <c r="M2663" s="40" t="s">
        <v>4365</v>
      </c>
      <c r="N2663" s="40">
        <v>100</v>
      </c>
    </row>
    <row r="2664" spans="1:15" hidden="1">
      <c r="A2664" s="48" t="s">
        <v>8500</v>
      </c>
      <c r="B2664" s="48" t="s">
        <v>52</v>
      </c>
      <c r="C2664" s="48" t="s">
        <v>52</v>
      </c>
      <c r="D2664" s="47" t="s">
        <v>26</v>
      </c>
      <c r="F2664" s="41" t="s">
        <v>55</v>
      </c>
      <c r="G2664" s="48" t="s">
        <v>8501</v>
      </c>
      <c r="H2664" s="40" t="s">
        <v>7904</v>
      </c>
      <c r="I2664" s="40" t="s">
        <v>7905</v>
      </c>
      <c r="J2664" s="43">
        <f>K2662</f>
        <v>42146</v>
      </c>
      <c r="K2664" s="43">
        <f>J2664+5</f>
        <v>42151</v>
      </c>
      <c r="L2664" s="40" t="s">
        <v>11</v>
      </c>
      <c r="M2664" s="40" t="s">
        <v>4365</v>
      </c>
      <c r="N2664" s="40">
        <v>100</v>
      </c>
    </row>
    <row r="2665" spans="1:15" hidden="1">
      <c r="A2665" s="48" t="s">
        <v>8500</v>
      </c>
      <c r="B2665" s="48" t="s">
        <v>52</v>
      </c>
      <c r="C2665" s="48" t="s">
        <v>52</v>
      </c>
      <c r="D2665" s="47" t="s">
        <v>26</v>
      </c>
      <c r="F2665" s="41" t="s">
        <v>55</v>
      </c>
      <c r="G2665" s="48" t="s">
        <v>8501</v>
      </c>
      <c r="H2665" s="40" t="s">
        <v>7904</v>
      </c>
      <c r="I2665" s="40" t="s">
        <v>7906</v>
      </c>
      <c r="J2665" s="43">
        <f>K2664</f>
        <v>42151</v>
      </c>
      <c r="K2665" s="43">
        <f>J2665+5</f>
        <v>42156</v>
      </c>
      <c r="L2665" s="40" t="s">
        <v>11</v>
      </c>
      <c r="M2665" s="40" t="s">
        <v>4365</v>
      </c>
      <c r="N2665" s="40">
        <v>100</v>
      </c>
    </row>
    <row r="2666" spans="1:15" hidden="1">
      <c r="A2666" s="48" t="s">
        <v>8500</v>
      </c>
      <c r="B2666" s="48" t="s">
        <v>52</v>
      </c>
      <c r="C2666" s="48" t="s">
        <v>52</v>
      </c>
      <c r="D2666" s="47" t="s">
        <v>26</v>
      </c>
      <c r="F2666" s="41" t="s">
        <v>55</v>
      </c>
      <c r="G2666" s="48" t="s">
        <v>8501</v>
      </c>
      <c r="H2666" s="40" t="s">
        <v>7904</v>
      </c>
      <c r="I2666" s="40" t="s">
        <v>7907</v>
      </c>
      <c r="J2666" s="43">
        <f>K2665</f>
        <v>42156</v>
      </c>
      <c r="K2666" s="43">
        <f>J2666+5</f>
        <v>42161</v>
      </c>
      <c r="L2666" s="40" t="s">
        <v>11</v>
      </c>
      <c r="M2666" s="40" t="s">
        <v>4365</v>
      </c>
      <c r="N2666" s="40">
        <v>100</v>
      </c>
    </row>
    <row r="2667" spans="1:15" hidden="1">
      <c r="A2667" s="48" t="s">
        <v>8500</v>
      </c>
      <c r="B2667" s="48" t="s">
        <v>52</v>
      </c>
      <c r="C2667" s="48" t="s">
        <v>52</v>
      </c>
      <c r="D2667" s="47" t="s">
        <v>26</v>
      </c>
      <c r="F2667" s="41" t="s">
        <v>55</v>
      </c>
      <c r="G2667" s="48" t="s">
        <v>8501</v>
      </c>
      <c r="H2667" s="40" t="s">
        <v>7904</v>
      </c>
      <c r="I2667" s="40" t="s">
        <v>8172</v>
      </c>
      <c r="J2667" s="43">
        <f>K2666</f>
        <v>42161</v>
      </c>
      <c r="K2667" s="67">
        <f>J2667+1</f>
        <v>42162</v>
      </c>
      <c r="L2667" s="40" t="s">
        <v>11</v>
      </c>
      <c r="M2667" s="40" t="s">
        <v>4365</v>
      </c>
      <c r="N2667" s="40">
        <v>100</v>
      </c>
      <c r="O2667" s="56" t="s">
        <v>17</v>
      </c>
    </row>
    <row r="2668" spans="1:15" hidden="1">
      <c r="A2668" s="49" t="s">
        <v>8502</v>
      </c>
      <c r="B2668" s="49" t="s">
        <v>52</v>
      </c>
      <c r="C2668" s="49" t="s">
        <v>52</v>
      </c>
      <c r="D2668" s="47" t="s">
        <v>26</v>
      </c>
      <c r="E2668" s="49"/>
      <c r="F2668" s="49" t="s">
        <v>6175</v>
      </c>
      <c r="G2668" s="49" t="s">
        <v>8503</v>
      </c>
      <c r="H2668" s="41" t="s">
        <v>1048</v>
      </c>
      <c r="I2668" s="41" t="s">
        <v>7888</v>
      </c>
      <c r="J2668" s="41"/>
      <c r="K2668" s="40"/>
    </row>
    <row r="2669" spans="1:15" hidden="1">
      <c r="A2669" s="49" t="s">
        <v>8502</v>
      </c>
      <c r="B2669" s="49" t="s">
        <v>52</v>
      </c>
      <c r="C2669" s="49" t="s">
        <v>52</v>
      </c>
      <c r="D2669" s="47" t="s">
        <v>26</v>
      </c>
      <c r="E2669" s="49"/>
      <c r="F2669" s="49" t="s">
        <v>6175</v>
      </c>
      <c r="G2669" s="49" t="s">
        <v>8503</v>
      </c>
      <c r="H2669" s="41" t="s">
        <v>1048</v>
      </c>
      <c r="I2669" s="41" t="s">
        <v>8244</v>
      </c>
      <c r="J2669" s="59">
        <v>42248</v>
      </c>
      <c r="K2669" s="40"/>
    </row>
    <row r="2670" spans="1:15" hidden="1">
      <c r="A2670" s="49" t="s">
        <v>8502</v>
      </c>
      <c r="B2670" s="49" t="s">
        <v>52</v>
      </c>
      <c r="C2670" s="49" t="s">
        <v>52</v>
      </c>
      <c r="D2670" s="47" t="s">
        <v>26</v>
      </c>
      <c r="E2670" s="49"/>
      <c r="F2670" s="49" t="s">
        <v>6175</v>
      </c>
      <c r="G2670" s="49" t="s">
        <v>8503</v>
      </c>
      <c r="H2670" s="41" t="s">
        <v>1048</v>
      </c>
      <c r="I2670" s="41" t="s">
        <v>7889</v>
      </c>
      <c r="J2670" s="59">
        <v>42289</v>
      </c>
      <c r="K2670" s="40"/>
    </row>
    <row r="2671" spans="1:15" hidden="1">
      <c r="A2671" s="49" t="s">
        <v>8502</v>
      </c>
      <c r="B2671" s="49" t="s">
        <v>52</v>
      </c>
      <c r="C2671" s="49" t="s">
        <v>52</v>
      </c>
      <c r="D2671" s="47" t="s">
        <v>26</v>
      </c>
      <c r="E2671" s="49"/>
      <c r="F2671" s="49" t="s">
        <v>6175</v>
      </c>
      <c r="G2671" s="49" t="s">
        <v>8503</v>
      </c>
      <c r="H2671" s="41" t="s">
        <v>1048</v>
      </c>
      <c r="I2671" s="41" t="s">
        <v>7890</v>
      </c>
      <c r="J2671" s="42"/>
      <c r="K2671" s="40"/>
    </row>
    <row r="2672" spans="1:15" hidden="1">
      <c r="A2672" s="49" t="s">
        <v>8502</v>
      </c>
      <c r="B2672" s="49" t="s">
        <v>52</v>
      </c>
      <c r="C2672" s="49" t="s">
        <v>52</v>
      </c>
      <c r="D2672" s="47" t="s">
        <v>26</v>
      </c>
      <c r="E2672" s="49"/>
      <c r="F2672" s="49" t="s">
        <v>6175</v>
      </c>
      <c r="G2672" s="49" t="s">
        <v>8503</v>
      </c>
      <c r="H2672" s="41" t="s">
        <v>1048</v>
      </c>
      <c r="I2672" s="41" t="s">
        <v>7891</v>
      </c>
      <c r="J2672" s="42">
        <v>42324</v>
      </c>
      <c r="K2672" s="40"/>
    </row>
    <row r="2673" spans="1:15" hidden="1">
      <c r="A2673" s="49" t="s">
        <v>8502</v>
      </c>
      <c r="B2673" s="49" t="s">
        <v>52</v>
      </c>
      <c r="C2673" s="49" t="s">
        <v>52</v>
      </c>
      <c r="D2673" s="47" t="s">
        <v>26</v>
      </c>
      <c r="E2673" s="49"/>
      <c r="F2673" s="49" t="s">
        <v>6175</v>
      </c>
      <c r="G2673" s="49" t="s">
        <v>8503</v>
      </c>
      <c r="H2673" s="41" t="s">
        <v>1048</v>
      </c>
      <c r="I2673" s="41" t="s">
        <v>7892</v>
      </c>
      <c r="J2673" s="59"/>
      <c r="K2673" s="40"/>
    </row>
    <row r="2674" spans="1:15" hidden="1">
      <c r="A2674" s="49" t="s">
        <v>8502</v>
      </c>
      <c r="B2674" s="49" t="s">
        <v>52</v>
      </c>
      <c r="C2674" s="49" t="s">
        <v>52</v>
      </c>
      <c r="D2674" s="47" t="s">
        <v>26</v>
      </c>
      <c r="E2674" s="49"/>
      <c r="F2674" s="49" t="s">
        <v>6175</v>
      </c>
      <c r="G2674" s="49" t="s">
        <v>8503</v>
      </c>
      <c r="H2674" s="41" t="s">
        <v>1048</v>
      </c>
      <c r="I2674" s="41" t="s">
        <v>7893</v>
      </c>
      <c r="J2674" s="41"/>
      <c r="K2674" s="40"/>
    </row>
    <row r="2675" spans="1:15" hidden="1">
      <c r="A2675" s="49" t="s">
        <v>8502</v>
      </c>
      <c r="B2675" s="49" t="s">
        <v>52</v>
      </c>
      <c r="C2675" s="49" t="s">
        <v>52</v>
      </c>
      <c r="D2675" s="47" t="s">
        <v>26</v>
      </c>
      <c r="E2675" s="49"/>
      <c r="F2675" s="49" t="s">
        <v>6175</v>
      </c>
      <c r="G2675" s="49" t="s">
        <v>8503</v>
      </c>
      <c r="H2675" s="41" t="s">
        <v>1048</v>
      </c>
      <c r="I2675" s="41" t="s">
        <v>7894</v>
      </c>
      <c r="J2675" s="41"/>
      <c r="K2675" s="40"/>
    </row>
    <row r="2676" spans="1:15" hidden="1">
      <c r="A2676" s="48" t="s">
        <v>8502</v>
      </c>
      <c r="B2676" s="48" t="s">
        <v>52</v>
      </c>
      <c r="C2676" s="48" t="s">
        <v>52</v>
      </c>
      <c r="D2676" s="47" t="s">
        <v>26</v>
      </c>
      <c r="F2676" s="49" t="s">
        <v>6175</v>
      </c>
      <c r="G2676" s="48" t="s">
        <v>8503</v>
      </c>
      <c r="H2676" s="40" t="s">
        <v>7895</v>
      </c>
      <c r="I2676" s="40" t="s">
        <v>8245</v>
      </c>
      <c r="J2676" s="43">
        <f>J2669</f>
        <v>42248</v>
      </c>
      <c r="K2676" s="43">
        <f>J2676+10</f>
        <v>42258</v>
      </c>
      <c r="L2676" s="40" t="s">
        <v>11</v>
      </c>
      <c r="M2676" s="48" t="s">
        <v>6218</v>
      </c>
      <c r="N2676" s="40">
        <v>100</v>
      </c>
      <c r="O2676" s="56" t="s">
        <v>7917</v>
      </c>
    </row>
    <row r="2677" spans="1:15">
      <c r="A2677" s="48" t="s">
        <v>8502</v>
      </c>
      <c r="B2677" s="48" t="s">
        <v>52</v>
      </c>
      <c r="C2677" s="48" t="s">
        <v>52</v>
      </c>
      <c r="D2677" s="47" t="s">
        <v>26</v>
      </c>
      <c r="F2677" s="49" t="s">
        <v>6175</v>
      </c>
      <c r="G2677" s="48" t="s">
        <v>8503</v>
      </c>
      <c r="H2677" s="40" t="s">
        <v>7898</v>
      </c>
      <c r="I2677" s="40" t="s">
        <v>8247</v>
      </c>
      <c r="J2677" s="43">
        <f>K2676</f>
        <v>42258</v>
      </c>
      <c r="K2677" s="43">
        <f>J2677+2</f>
        <v>42260</v>
      </c>
      <c r="L2677" s="40" t="s">
        <v>11</v>
      </c>
      <c r="M2677" s="48" t="s">
        <v>6218</v>
      </c>
      <c r="N2677" s="40">
        <v>100</v>
      </c>
      <c r="O2677" s="39"/>
    </row>
    <row r="2678" spans="1:15" hidden="1">
      <c r="A2678" s="48" t="s">
        <v>8502</v>
      </c>
      <c r="B2678" s="48" t="s">
        <v>52</v>
      </c>
      <c r="C2678" s="48" t="s">
        <v>52</v>
      </c>
      <c r="D2678" s="47" t="s">
        <v>26</v>
      </c>
      <c r="F2678" s="49" t="s">
        <v>6175</v>
      </c>
      <c r="G2678" s="48" t="s">
        <v>8503</v>
      </c>
      <c r="H2678" s="40" t="s">
        <v>7901</v>
      </c>
      <c r="I2678" s="40" t="s">
        <v>7902</v>
      </c>
      <c r="J2678" s="43">
        <f>K2677</f>
        <v>42260</v>
      </c>
      <c r="K2678" s="43">
        <f>J2679</f>
        <v>42273</v>
      </c>
      <c r="L2678" s="40" t="s">
        <v>11</v>
      </c>
      <c r="M2678" s="48" t="s">
        <v>6218</v>
      </c>
      <c r="N2678" s="40">
        <v>100</v>
      </c>
      <c r="O2678" s="39"/>
    </row>
    <row r="2679" spans="1:15" hidden="1">
      <c r="A2679" s="48" t="s">
        <v>8502</v>
      </c>
      <c r="B2679" s="48" t="s">
        <v>52</v>
      </c>
      <c r="C2679" s="48" t="s">
        <v>52</v>
      </c>
      <c r="D2679" s="47" t="s">
        <v>26</v>
      </c>
      <c r="F2679" s="49" t="s">
        <v>6175</v>
      </c>
      <c r="G2679" s="48" t="s">
        <v>8503</v>
      </c>
      <c r="H2679" s="40" t="s">
        <v>7904</v>
      </c>
      <c r="I2679" s="40" t="s">
        <v>7905</v>
      </c>
      <c r="J2679" s="43">
        <f>K2679-5</f>
        <v>42273</v>
      </c>
      <c r="K2679" s="43">
        <f>J2680</f>
        <v>42278</v>
      </c>
      <c r="L2679" s="40" t="s">
        <v>11</v>
      </c>
      <c r="M2679" s="48" t="s">
        <v>6218</v>
      </c>
      <c r="N2679" s="40">
        <v>100</v>
      </c>
      <c r="O2679" s="40"/>
    </row>
    <row r="2680" spans="1:15" hidden="1">
      <c r="A2680" s="48" t="s">
        <v>8502</v>
      </c>
      <c r="B2680" s="48" t="s">
        <v>52</v>
      </c>
      <c r="C2680" s="48" t="s">
        <v>52</v>
      </c>
      <c r="D2680" s="47" t="s">
        <v>26</v>
      </c>
      <c r="F2680" s="49" t="s">
        <v>6175</v>
      </c>
      <c r="G2680" s="48" t="s">
        <v>8503</v>
      </c>
      <c r="H2680" s="40" t="s">
        <v>7904</v>
      </c>
      <c r="I2680" s="40" t="s">
        <v>8249</v>
      </c>
      <c r="J2680" s="43">
        <f>K2680-5</f>
        <v>42278</v>
      </c>
      <c r="K2680" s="43">
        <f>J2681</f>
        <v>42283</v>
      </c>
      <c r="L2680" s="40" t="s">
        <v>11</v>
      </c>
      <c r="M2680" s="48" t="s">
        <v>6218</v>
      </c>
      <c r="N2680" s="40">
        <v>100</v>
      </c>
      <c r="O2680" s="40"/>
    </row>
    <row r="2681" spans="1:15" hidden="1">
      <c r="A2681" s="48" t="s">
        <v>8502</v>
      </c>
      <c r="B2681" s="48" t="s">
        <v>52</v>
      </c>
      <c r="C2681" s="48" t="s">
        <v>52</v>
      </c>
      <c r="D2681" s="47" t="s">
        <v>26</v>
      </c>
      <c r="F2681" s="49" t="s">
        <v>6175</v>
      </c>
      <c r="G2681" s="48" t="s">
        <v>8503</v>
      </c>
      <c r="H2681" s="40" t="s">
        <v>7904</v>
      </c>
      <c r="I2681" s="40" t="s">
        <v>7907</v>
      </c>
      <c r="J2681" s="43">
        <f>K2681-5</f>
        <v>42283</v>
      </c>
      <c r="K2681" s="43">
        <f>J2682</f>
        <v>42288</v>
      </c>
      <c r="L2681" s="40" t="s">
        <v>11</v>
      </c>
      <c r="M2681" s="48" t="s">
        <v>6218</v>
      </c>
      <c r="N2681" s="40">
        <v>100</v>
      </c>
      <c r="O2681" s="39"/>
    </row>
    <row r="2682" spans="1:15" hidden="1">
      <c r="A2682" s="48" t="s">
        <v>8502</v>
      </c>
      <c r="B2682" s="48" t="s">
        <v>52</v>
      </c>
      <c r="C2682" s="48" t="s">
        <v>52</v>
      </c>
      <c r="D2682" s="47" t="s">
        <v>26</v>
      </c>
      <c r="F2682" s="49" t="s">
        <v>6175</v>
      </c>
      <c r="G2682" s="48" t="s">
        <v>8503</v>
      </c>
      <c r="H2682" s="40" t="s">
        <v>7904</v>
      </c>
      <c r="I2682" s="40" t="s">
        <v>8172</v>
      </c>
      <c r="J2682" s="43">
        <f>K2682-1</f>
        <v>42288</v>
      </c>
      <c r="K2682" s="43">
        <f>J2670</f>
        <v>42289</v>
      </c>
      <c r="L2682" s="40" t="s">
        <v>11</v>
      </c>
      <c r="M2682" s="48" t="s">
        <v>6218</v>
      </c>
      <c r="N2682" s="40">
        <v>100</v>
      </c>
      <c r="O2682" s="56" t="s">
        <v>17</v>
      </c>
    </row>
    <row r="2683" spans="1:15" hidden="1">
      <c r="A2683" s="49" t="s">
        <v>8504</v>
      </c>
      <c r="B2683" s="49" t="s">
        <v>65</v>
      </c>
      <c r="C2683" s="49" t="s">
        <v>65</v>
      </c>
      <c r="D2683" s="45" t="s">
        <v>25</v>
      </c>
      <c r="E2683" s="41"/>
      <c r="F2683" s="49" t="s">
        <v>6175</v>
      </c>
      <c r="G2683" s="49" t="s">
        <v>8505</v>
      </c>
      <c r="H2683" s="41" t="s">
        <v>1048</v>
      </c>
      <c r="I2683" s="41" t="s">
        <v>7888</v>
      </c>
      <c r="J2683" s="41"/>
      <c r="K2683" s="41"/>
      <c r="L2683" s="49"/>
      <c r="M2683" s="49"/>
      <c r="N2683" s="49"/>
      <c r="O2683" s="64"/>
    </row>
    <row r="2684" spans="1:15" hidden="1">
      <c r="A2684" s="49" t="s">
        <v>8504</v>
      </c>
      <c r="B2684" s="49" t="s">
        <v>65</v>
      </c>
      <c r="C2684" s="49" t="s">
        <v>65</v>
      </c>
      <c r="D2684" s="45" t="s">
        <v>25</v>
      </c>
      <c r="E2684" s="41"/>
      <c r="F2684" s="49" t="s">
        <v>6175</v>
      </c>
      <c r="G2684" s="49" t="s">
        <v>8505</v>
      </c>
      <c r="H2684" s="41" t="s">
        <v>1048</v>
      </c>
      <c r="I2684" s="41" t="s">
        <v>8244</v>
      </c>
      <c r="J2684" s="42">
        <v>42186</v>
      </c>
      <c r="K2684" s="41"/>
      <c r="L2684" s="49"/>
      <c r="M2684" s="49"/>
      <c r="N2684" s="49"/>
      <c r="O2684" s="64"/>
    </row>
    <row r="2685" spans="1:15" hidden="1">
      <c r="A2685" s="49" t="s">
        <v>8504</v>
      </c>
      <c r="B2685" s="49" t="s">
        <v>65</v>
      </c>
      <c r="C2685" s="49" t="s">
        <v>65</v>
      </c>
      <c r="D2685" s="45" t="s">
        <v>25</v>
      </c>
      <c r="E2685" s="41"/>
      <c r="F2685" s="49" t="s">
        <v>6175</v>
      </c>
      <c r="G2685" s="49" t="s">
        <v>8505</v>
      </c>
      <c r="H2685" s="41" t="s">
        <v>1048</v>
      </c>
      <c r="I2685" s="41" t="s">
        <v>7889</v>
      </c>
      <c r="J2685" s="42">
        <v>42275</v>
      </c>
      <c r="K2685" s="41"/>
      <c r="L2685" s="49"/>
      <c r="M2685" s="49"/>
      <c r="N2685" s="49"/>
      <c r="O2685" s="64"/>
    </row>
    <row r="2686" spans="1:15" hidden="1">
      <c r="A2686" s="49" t="s">
        <v>8504</v>
      </c>
      <c r="B2686" s="49" t="s">
        <v>65</v>
      </c>
      <c r="C2686" s="49" t="s">
        <v>65</v>
      </c>
      <c r="D2686" s="45" t="s">
        <v>25</v>
      </c>
      <c r="E2686" s="41"/>
      <c r="F2686" s="49" t="s">
        <v>6175</v>
      </c>
      <c r="G2686" s="49" t="s">
        <v>8505</v>
      </c>
      <c r="H2686" s="41" t="s">
        <v>1048</v>
      </c>
      <c r="I2686" s="41" t="s">
        <v>7890</v>
      </c>
      <c r="J2686" s="42"/>
      <c r="K2686" s="41"/>
      <c r="L2686" s="49"/>
      <c r="M2686" s="49"/>
      <c r="N2686" s="49"/>
      <c r="O2686" s="64"/>
    </row>
    <row r="2687" spans="1:15" hidden="1">
      <c r="A2687" s="49" t="s">
        <v>8504</v>
      </c>
      <c r="B2687" s="49" t="s">
        <v>65</v>
      </c>
      <c r="C2687" s="49" t="s">
        <v>65</v>
      </c>
      <c r="D2687" s="45" t="s">
        <v>25</v>
      </c>
      <c r="E2687" s="41"/>
      <c r="F2687" s="49" t="s">
        <v>6175</v>
      </c>
      <c r="G2687" s="49" t="s">
        <v>8505</v>
      </c>
      <c r="H2687" s="41" t="s">
        <v>1048</v>
      </c>
      <c r="I2687" s="41" t="s">
        <v>7891</v>
      </c>
      <c r="J2687" s="42">
        <v>42333</v>
      </c>
      <c r="K2687" s="41"/>
      <c r="L2687" s="49"/>
      <c r="M2687" s="49"/>
      <c r="N2687" s="49"/>
      <c r="O2687" s="64"/>
    </row>
    <row r="2688" spans="1:15" hidden="1">
      <c r="A2688" s="49" t="s">
        <v>8504</v>
      </c>
      <c r="B2688" s="49" t="s">
        <v>65</v>
      </c>
      <c r="C2688" s="49" t="s">
        <v>65</v>
      </c>
      <c r="D2688" s="45" t="s">
        <v>25</v>
      </c>
      <c r="E2688" s="41"/>
      <c r="F2688" s="49" t="s">
        <v>6175</v>
      </c>
      <c r="G2688" s="49" t="s">
        <v>8505</v>
      </c>
      <c r="H2688" s="41" t="s">
        <v>1048</v>
      </c>
      <c r="I2688" s="41" t="s">
        <v>7892</v>
      </c>
      <c r="J2688" s="42"/>
      <c r="K2688" s="41"/>
      <c r="L2688" s="49"/>
      <c r="M2688" s="49"/>
      <c r="N2688" s="49"/>
      <c r="O2688" s="64"/>
    </row>
    <row r="2689" spans="1:15" hidden="1">
      <c r="A2689" s="49" t="s">
        <v>8504</v>
      </c>
      <c r="B2689" s="49" t="s">
        <v>65</v>
      </c>
      <c r="C2689" s="49" t="s">
        <v>65</v>
      </c>
      <c r="D2689" s="45" t="s">
        <v>25</v>
      </c>
      <c r="E2689" s="41"/>
      <c r="F2689" s="49" t="s">
        <v>6175</v>
      </c>
      <c r="G2689" s="49" t="s">
        <v>8505</v>
      </c>
      <c r="H2689" s="41" t="s">
        <v>1048</v>
      </c>
      <c r="I2689" s="41" t="s">
        <v>7893</v>
      </c>
      <c r="J2689" s="41"/>
      <c r="K2689" s="41"/>
      <c r="L2689" s="49"/>
      <c r="M2689" s="49"/>
      <c r="N2689" s="49"/>
      <c r="O2689" s="64"/>
    </row>
    <row r="2690" spans="1:15" hidden="1">
      <c r="A2690" s="49" t="s">
        <v>8504</v>
      </c>
      <c r="B2690" s="49" t="s">
        <v>65</v>
      </c>
      <c r="C2690" s="49" t="s">
        <v>65</v>
      </c>
      <c r="D2690" s="45" t="s">
        <v>25</v>
      </c>
      <c r="E2690" s="41"/>
      <c r="F2690" s="49" t="s">
        <v>6175</v>
      </c>
      <c r="G2690" s="49" t="s">
        <v>8505</v>
      </c>
      <c r="H2690" s="41" t="s">
        <v>1048</v>
      </c>
      <c r="I2690" s="41" t="s">
        <v>7894</v>
      </c>
      <c r="J2690" s="42"/>
      <c r="K2690" s="41"/>
      <c r="L2690" s="49"/>
      <c r="M2690" s="49"/>
      <c r="N2690" s="49"/>
      <c r="O2690" s="64"/>
    </row>
    <row r="2691" spans="1:15" hidden="1">
      <c r="A2691" s="48" t="s">
        <v>8504</v>
      </c>
      <c r="B2691" s="48" t="s">
        <v>65</v>
      </c>
      <c r="C2691" s="48" t="s">
        <v>65</v>
      </c>
      <c r="D2691" s="45" t="s">
        <v>25</v>
      </c>
      <c r="E2691" s="40"/>
      <c r="F2691" s="49" t="s">
        <v>6175</v>
      </c>
      <c r="G2691" s="48" t="s">
        <v>8505</v>
      </c>
      <c r="H2691" s="40" t="s">
        <v>7895</v>
      </c>
      <c r="I2691" s="40" t="s">
        <v>8245</v>
      </c>
      <c r="J2691" s="43">
        <f>J2684</f>
        <v>42186</v>
      </c>
      <c r="K2691" s="43">
        <f>J2691+10</f>
        <v>42196</v>
      </c>
      <c r="L2691" s="48" t="s">
        <v>7</v>
      </c>
      <c r="M2691" s="48" t="s">
        <v>94</v>
      </c>
      <c r="N2691" s="40">
        <v>100</v>
      </c>
    </row>
    <row r="2692" spans="1:15">
      <c r="A2692" s="48" t="s">
        <v>8504</v>
      </c>
      <c r="B2692" s="48" t="s">
        <v>65</v>
      </c>
      <c r="C2692" s="48" t="s">
        <v>65</v>
      </c>
      <c r="D2692" s="45" t="s">
        <v>25</v>
      </c>
      <c r="E2692" s="40"/>
      <c r="F2692" s="49" t="s">
        <v>6175</v>
      </c>
      <c r="G2692" s="48" t="s">
        <v>8505</v>
      </c>
      <c r="H2692" s="40" t="s">
        <v>7898</v>
      </c>
      <c r="I2692" s="40" t="s">
        <v>8247</v>
      </c>
      <c r="J2692" s="43">
        <f>K2691</f>
        <v>42196</v>
      </c>
      <c r="K2692" s="43">
        <f>J2692+2</f>
        <v>42198</v>
      </c>
      <c r="L2692" s="48" t="s">
        <v>7</v>
      </c>
      <c r="M2692" s="48" t="s">
        <v>94</v>
      </c>
      <c r="N2692" s="40">
        <v>100</v>
      </c>
    </row>
    <row r="2693" spans="1:15" hidden="1">
      <c r="A2693" s="48" t="s">
        <v>8504</v>
      </c>
      <c r="B2693" s="48" t="s">
        <v>65</v>
      </c>
      <c r="C2693" s="48" t="s">
        <v>65</v>
      </c>
      <c r="D2693" s="45" t="s">
        <v>25</v>
      </c>
      <c r="E2693" s="40"/>
      <c r="F2693" s="49" t="s">
        <v>6175</v>
      </c>
      <c r="G2693" s="48" t="s">
        <v>8505</v>
      </c>
      <c r="H2693" s="40" t="s">
        <v>7901</v>
      </c>
      <c r="I2693" s="40" t="s">
        <v>7902</v>
      </c>
      <c r="J2693" s="43">
        <f>K2692</f>
        <v>42198</v>
      </c>
      <c r="K2693" s="43">
        <f>J2694</f>
        <v>42259</v>
      </c>
      <c r="L2693" s="48" t="s">
        <v>7</v>
      </c>
      <c r="M2693" s="48" t="s">
        <v>94</v>
      </c>
      <c r="N2693" s="40">
        <v>100</v>
      </c>
    </row>
    <row r="2694" spans="1:15" hidden="1">
      <c r="A2694" s="48" t="s">
        <v>8504</v>
      </c>
      <c r="B2694" s="48" t="s">
        <v>65</v>
      </c>
      <c r="C2694" s="48" t="s">
        <v>65</v>
      </c>
      <c r="D2694" s="45" t="s">
        <v>25</v>
      </c>
      <c r="E2694" s="40"/>
      <c r="F2694" s="49" t="s">
        <v>6175</v>
      </c>
      <c r="G2694" s="48" t="s">
        <v>8505</v>
      </c>
      <c r="H2694" s="40" t="s">
        <v>7904</v>
      </c>
      <c r="I2694" s="40" t="s">
        <v>7905</v>
      </c>
      <c r="J2694" s="43">
        <f>K2694-5</f>
        <v>42259</v>
      </c>
      <c r="K2694" s="43">
        <f>J2695</f>
        <v>42264</v>
      </c>
      <c r="L2694" s="48" t="s">
        <v>7</v>
      </c>
      <c r="M2694" s="48" t="s">
        <v>94</v>
      </c>
      <c r="N2694" s="40">
        <v>100</v>
      </c>
      <c r="O2694" s="56" t="s">
        <v>7917</v>
      </c>
    </row>
    <row r="2695" spans="1:15" hidden="1">
      <c r="A2695" s="48" t="s">
        <v>8504</v>
      </c>
      <c r="B2695" s="48" t="s">
        <v>65</v>
      </c>
      <c r="C2695" s="48" t="s">
        <v>65</v>
      </c>
      <c r="D2695" s="45" t="s">
        <v>25</v>
      </c>
      <c r="E2695" s="40"/>
      <c r="F2695" s="49" t="s">
        <v>6175</v>
      </c>
      <c r="G2695" s="48" t="s">
        <v>8505</v>
      </c>
      <c r="H2695" s="40" t="s">
        <v>7904</v>
      </c>
      <c r="I2695" s="40" t="s">
        <v>8249</v>
      </c>
      <c r="J2695" s="43">
        <f>K2695-5</f>
        <v>42264</v>
      </c>
      <c r="K2695" s="43">
        <f>J2696</f>
        <v>42269</v>
      </c>
      <c r="L2695" s="48" t="s">
        <v>7</v>
      </c>
      <c r="M2695" s="48" t="s">
        <v>94</v>
      </c>
      <c r="N2695" s="40">
        <v>100</v>
      </c>
    </row>
    <row r="2696" spans="1:15" hidden="1">
      <c r="A2696" s="48" t="s">
        <v>8504</v>
      </c>
      <c r="B2696" s="48" t="s">
        <v>65</v>
      </c>
      <c r="C2696" s="48" t="s">
        <v>65</v>
      </c>
      <c r="D2696" s="45" t="s">
        <v>25</v>
      </c>
      <c r="E2696" s="40"/>
      <c r="F2696" s="49" t="s">
        <v>6175</v>
      </c>
      <c r="G2696" s="48" t="s">
        <v>8505</v>
      </c>
      <c r="H2696" s="40" t="s">
        <v>7904</v>
      </c>
      <c r="I2696" s="40" t="s">
        <v>7907</v>
      </c>
      <c r="J2696" s="43">
        <f>K2696-5</f>
        <v>42269</v>
      </c>
      <c r="K2696" s="43">
        <f>J2697</f>
        <v>42274</v>
      </c>
      <c r="L2696" s="48" t="s">
        <v>7</v>
      </c>
      <c r="M2696" s="48" t="s">
        <v>94</v>
      </c>
      <c r="N2696" s="40">
        <v>100</v>
      </c>
    </row>
    <row r="2697" spans="1:15" hidden="1">
      <c r="A2697" s="48" t="s">
        <v>8504</v>
      </c>
      <c r="B2697" s="48" t="s">
        <v>65</v>
      </c>
      <c r="C2697" s="48" t="s">
        <v>65</v>
      </c>
      <c r="D2697" s="45" t="s">
        <v>25</v>
      </c>
      <c r="E2697" s="40"/>
      <c r="F2697" s="49" t="s">
        <v>6175</v>
      </c>
      <c r="G2697" s="48" t="s">
        <v>8505</v>
      </c>
      <c r="H2697" s="40" t="s">
        <v>7904</v>
      </c>
      <c r="I2697" s="40" t="s">
        <v>8172</v>
      </c>
      <c r="J2697" s="43">
        <f>K2697-1</f>
        <v>42274</v>
      </c>
      <c r="K2697" s="43">
        <f>J2685</f>
        <v>42275</v>
      </c>
      <c r="L2697" s="48" t="s">
        <v>7</v>
      </c>
      <c r="M2697" s="48" t="s">
        <v>94</v>
      </c>
      <c r="N2697" s="40">
        <v>100</v>
      </c>
      <c r="O2697" s="56" t="s">
        <v>17</v>
      </c>
    </row>
    <row r="2698" spans="1:15" hidden="1">
      <c r="A2698" s="47" t="s">
        <v>8506</v>
      </c>
      <c r="B2698" s="47" t="s">
        <v>65</v>
      </c>
      <c r="C2698" s="47" t="s">
        <v>65</v>
      </c>
      <c r="D2698" s="48" t="s">
        <v>25</v>
      </c>
      <c r="F2698" s="41" t="s">
        <v>55</v>
      </c>
      <c r="G2698" s="41" t="s">
        <v>8507</v>
      </c>
      <c r="H2698" s="41" t="s">
        <v>1048</v>
      </c>
      <c r="I2698" s="41" t="s">
        <v>7888</v>
      </c>
      <c r="J2698" s="41"/>
      <c r="K2698" s="40"/>
    </row>
    <row r="2699" spans="1:15" hidden="1">
      <c r="A2699" s="47" t="s">
        <v>8506</v>
      </c>
      <c r="B2699" s="47" t="s">
        <v>65</v>
      </c>
      <c r="C2699" s="47" t="s">
        <v>65</v>
      </c>
      <c r="D2699" s="48" t="s">
        <v>25</v>
      </c>
      <c r="F2699" s="41" t="s">
        <v>55</v>
      </c>
      <c r="G2699" s="41" t="s">
        <v>8507</v>
      </c>
      <c r="H2699" s="41" t="s">
        <v>1048</v>
      </c>
      <c r="I2699" s="41" t="s">
        <v>8244</v>
      </c>
      <c r="J2699" s="42">
        <v>42198</v>
      </c>
      <c r="K2699" s="40"/>
    </row>
    <row r="2700" spans="1:15" hidden="1">
      <c r="A2700" s="47" t="s">
        <v>8506</v>
      </c>
      <c r="B2700" s="47" t="s">
        <v>65</v>
      </c>
      <c r="C2700" s="47" t="s">
        <v>65</v>
      </c>
      <c r="D2700" s="48" t="s">
        <v>25</v>
      </c>
      <c r="F2700" s="41" t="s">
        <v>55</v>
      </c>
      <c r="G2700" s="41" t="s">
        <v>8507</v>
      </c>
      <c r="H2700" s="41" t="s">
        <v>1048</v>
      </c>
      <c r="I2700" s="41" t="s">
        <v>7889</v>
      </c>
      <c r="J2700" s="59">
        <v>42345</v>
      </c>
      <c r="K2700" s="40"/>
    </row>
    <row r="2701" spans="1:15" hidden="1">
      <c r="A2701" s="47" t="s">
        <v>8506</v>
      </c>
      <c r="B2701" s="47" t="s">
        <v>65</v>
      </c>
      <c r="C2701" s="47" t="s">
        <v>65</v>
      </c>
      <c r="D2701" s="48" t="s">
        <v>25</v>
      </c>
      <c r="F2701" s="41" t="s">
        <v>55</v>
      </c>
      <c r="G2701" s="41" t="s">
        <v>8507</v>
      </c>
      <c r="H2701" s="41" t="s">
        <v>1048</v>
      </c>
      <c r="I2701" s="41" t="s">
        <v>7890</v>
      </c>
      <c r="K2701" s="40"/>
    </row>
    <row r="2702" spans="1:15" hidden="1">
      <c r="A2702" s="47" t="s">
        <v>8506</v>
      </c>
      <c r="B2702" s="47" t="s">
        <v>65</v>
      </c>
      <c r="C2702" s="47" t="s">
        <v>65</v>
      </c>
      <c r="D2702" s="48" t="s">
        <v>25</v>
      </c>
      <c r="F2702" s="41" t="s">
        <v>55</v>
      </c>
      <c r="G2702" s="41" t="s">
        <v>8507</v>
      </c>
      <c r="H2702" s="41" t="s">
        <v>1048</v>
      </c>
      <c r="I2702" s="41" t="s">
        <v>7891</v>
      </c>
      <c r="J2702" s="42">
        <v>42431</v>
      </c>
      <c r="K2702" s="40"/>
    </row>
    <row r="2703" spans="1:15" hidden="1">
      <c r="A2703" s="47" t="s">
        <v>8506</v>
      </c>
      <c r="B2703" s="47" t="s">
        <v>65</v>
      </c>
      <c r="C2703" s="47" t="s">
        <v>65</v>
      </c>
      <c r="D2703" s="48" t="s">
        <v>25</v>
      </c>
      <c r="F2703" s="41" t="s">
        <v>55</v>
      </c>
      <c r="G2703" s="41" t="s">
        <v>8507</v>
      </c>
      <c r="H2703" s="41" t="s">
        <v>1048</v>
      </c>
      <c r="I2703" s="41" t="s">
        <v>7892</v>
      </c>
      <c r="J2703" s="41"/>
      <c r="K2703" s="40"/>
    </row>
    <row r="2704" spans="1:15" hidden="1">
      <c r="A2704" s="47" t="s">
        <v>8506</v>
      </c>
      <c r="B2704" s="47" t="s">
        <v>65</v>
      </c>
      <c r="C2704" s="47" t="s">
        <v>65</v>
      </c>
      <c r="D2704" s="48" t="s">
        <v>25</v>
      </c>
      <c r="F2704" s="41" t="s">
        <v>55</v>
      </c>
      <c r="G2704" s="41" t="s">
        <v>8507</v>
      </c>
      <c r="H2704" s="41" t="s">
        <v>1048</v>
      </c>
      <c r="I2704" s="41" t="s">
        <v>7893</v>
      </c>
      <c r="J2704" s="41"/>
      <c r="K2704" s="40"/>
    </row>
    <row r="2705" spans="1:15" hidden="1">
      <c r="A2705" s="47" t="s">
        <v>8506</v>
      </c>
      <c r="B2705" s="47" t="s">
        <v>65</v>
      </c>
      <c r="C2705" s="47" t="s">
        <v>65</v>
      </c>
      <c r="D2705" s="48" t="s">
        <v>25</v>
      </c>
      <c r="F2705" s="41" t="s">
        <v>55</v>
      </c>
      <c r="G2705" s="41" t="s">
        <v>8507</v>
      </c>
      <c r="H2705" s="41" t="s">
        <v>1048</v>
      </c>
      <c r="I2705" s="41" t="s">
        <v>7894</v>
      </c>
      <c r="J2705" s="41"/>
      <c r="K2705" s="40"/>
    </row>
    <row r="2706" spans="1:15" hidden="1">
      <c r="A2706" s="47" t="s">
        <v>8506</v>
      </c>
      <c r="B2706" s="46" t="s">
        <v>65</v>
      </c>
      <c r="C2706" s="46" t="s">
        <v>65</v>
      </c>
      <c r="D2706" s="48" t="s">
        <v>25</v>
      </c>
      <c r="F2706" s="41" t="s">
        <v>55</v>
      </c>
      <c r="G2706" s="40" t="s">
        <v>8507</v>
      </c>
      <c r="H2706" s="40" t="s">
        <v>7895</v>
      </c>
      <c r="I2706" s="40" t="s">
        <v>8245</v>
      </c>
      <c r="J2706" s="43">
        <f>J2699</f>
        <v>42198</v>
      </c>
      <c r="K2706" s="43">
        <f>J2706+30</f>
        <v>42228</v>
      </c>
      <c r="L2706" s="40" t="s">
        <v>9</v>
      </c>
      <c r="M2706" s="40" t="s">
        <v>6181</v>
      </c>
      <c r="N2706" s="40">
        <v>100</v>
      </c>
      <c r="O2706" s="39"/>
    </row>
    <row r="2707" spans="1:15" hidden="1">
      <c r="A2707" s="47" t="s">
        <v>8506</v>
      </c>
      <c r="B2707" s="46" t="s">
        <v>65</v>
      </c>
      <c r="C2707" s="46" t="s">
        <v>65</v>
      </c>
      <c r="D2707" s="48" t="s">
        <v>25</v>
      </c>
      <c r="F2707" s="41" t="s">
        <v>55</v>
      </c>
      <c r="G2707" s="40" t="s">
        <v>8507</v>
      </c>
      <c r="H2707" s="40" t="s">
        <v>8281</v>
      </c>
      <c r="I2707" s="40" t="s">
        <v>8282</v>
      </c>
      <c r="J2707" s="43">
        <f>K2706</f>
        <v>42228</v>
      </c>
      <c r="K2707" s="43">
        <f>J2707+2</f>
        <v>42230</v>
      </c>
      <c r="L2707" s="40" t="s">
        <v>9</v>
      </c>
      <c r="M2707" s="40" t="s">
        <v>6181</v>
      </c>
      <c r="N2707" s="40">
        <v>100</v>
      </c>
      <c r="O2707" s="39"/>
    </row>
    <row r="2708" spans="1:15" hidden="1">
      <c r="A2708" s="47" t="s">
        <v>8506</v>
      </c>
      <c r="B2708" s="46" t="s">
        <v>65</v>
      </c>
      <c r="C2708" s="46" t="s">
        <v>65</v>
      </c>
      <c r="D2708" s="48" t="s">
        <v>25</v>
      </c>
      <c r="F2708" s="41" t="s">
        <v>55</v>
      </c>
      <c r="G2708" s="40" t="s">
        <v>8507</v>
      </c>
      <c r="H2708" s="65" t="s">
        <v>8261</v>
      </c>
      <c r="I2708" s="40" t="s">
        <v>8262</v>
      </c>
      <c r="J2708" s="43">
        <f>K2707</f>
        <v>42230</v>
      </c>
      <c r="K2708" s="43">
        <f>J2708</f>
        <v>42230</v>
      </c>
      <c r="L2708" s="40" t="s">
        <v>9</v>
      </c>
      <c r="M2708" s="40" t="s">
        <v>6181</v>
      </c>
      <c r="N2708" s="40">
        <v>100</v>
      </c>
      <c r="O2708" s="39"/>
    </row>
    <row r="2709" spans="1:15" hidden="1">
      <c r="A2709" s="47" t="s">
        <v>8506</v>
      </c>
      <c r="B2709" s="46" t="s">
        <v>65</v>
      </c>
      <c r="C2709" s="46" t="s">
        <v>65</v>
      </c>
      <c r="D2709" s="48" t="s">
        <v>25</v>
      </c>
      <c r="F2709" s="41" t="s">
        <v>55</v>
      </c>
      <c r="G2709" s="40" t="s">
        <v>8507</v>
      </c>
      <c r="H2709" s="40" t="s">
        <v>8264</v>
      </c>
      <c r="I2709" s="40" t="s">
        <v>8265</v>
      </c>
      <c r="J2709" s="43">
        <f>K2708</f>
        <v>42230</v>
      </c>
      <c r="K2709" s="43">
        <f>J2700-21</f>
        <v>42324</v>
      </c>
      <c r="L2709" s="40" t="s">
        <v>9</v>
      </c>
      <c r="M2709" s="40" t="s">
        <v>6181</v>
      </c>
      <c r="N2709" s="40">
        <v>100</v>
      </c>
      <c r="O2709" s="39"/>
    </row>
    <row r="2710" spans="1:15" hidden="1">
      <c r="A2710" s="47" t="s">
        <v>8506</v>
      </c>
      <c r="B2710" s="46" t="s">
        <v>65</v>
      </c>
      <c r="C2710" s="46" t="s">
        <v>65</v>
      </c>
      <c r="D2710" s="48" t="s">
        <v>25</v>
      </c>
      <c r="F2710" s="41" t="s">
        <v>55</v>
      </c>
      <c r="G2710" s="40" t="s">
        <v>8507</v>
      </c>
      <c r="H2710" s="40" t="s">
        <v>8261</v>
      </c>
      <c r="I2710" s="40" t="s">
        <v>8266</v>
      </c>
      <c r="J2710" s="43">
        <f>K2709</f>
        <v>42324</v>
      </c>
      <c r="K2710" s="43">
        <f>J2710</f>
        <v>42324</v>
      </c>
      <c r="L2710" s="40" t="s">
        <v>9</v>
      </c>
      <c r="M2710" s="40" t="s">
        <v>6181</v>
      </c>
      <c r="N2710" s="40">
        <v>100</v>
      </c>
      <c r="O2710" s="39"/>
    </row>
    <row r="2711" spans="1:15" hidden="1">
      <c r="A2711" s="47" t="s">
        <v>8506</v>
      </c>
      <c r="B2711" s="46" t="s">
        <v>65</v>
      </c>
      <c r="C2711" s="46" t="s">
        <v>65</v>
      </c>
      <c r="D2711" s="48" t="s">
        <v>25</v>
      </c>
      <c r="F2711" s="41" t="s">
        <v>55</v>
      </c>
      <c r="G2711" s="40" t="s">
        <v>8507</v>
      </c>
      <c r="H2711" s="40" t="s">
        <v>7904</v>
      </c>
      <c r="I2711" s="40" t="s">
        <v>7905</v>
      </c>
      <c r="J2711" s="43">
        <f>K2709</f>
        <v>42324</v>
      </c>
      <c r="K2711" s="43">
        <f>J2711+5</f>
        <v>42329</v>
      </c>
      <c r="L2711" s="40" t="s">
        <v>9</v>
      </c>
      <c r="M2711" s="40" t="s">
        <v>6181</v>
      </c>
      <c r="N2711" s="40">
        <v>100</v>
      </c>
      <c r="O2711" s="39"/>
    </row>
    <row r="2712" spans="1:15" hidden="1">
      <c r="A2712" s="47" t="s">
        <v>8506</v>
      </c>
      <c r="B2712" s="46" t="s">
        <v>65</v>
      </c>
      <c r="C2712" s="46" t="s">
        <v>65</v>
      </c>
      <c r="D2712" s="48" t="s">
        <v>25</v>
      </c>
      <c r="F2712" s="41" t="s">
        <v>55</v>
      </c>
      <c r="G2712" s="40" t="s">
        <v>8507</v>
      </c>
      <c r="H2712" s="40" t="s">
        <v>7904</v>
      </c>
      <c r="I2712" s="40" t="s">
        <v>7906</v>
      </c>
      <c r="J2712" s="43">
        <f>K2711</f>
        <v>42329</v>
      </c>
      <c r="K2712" s="43">
        <f>J2712+5</f>
        <v>42334</v>
      </c>
      <c r="L2712" s="40" t="s">
        <v>9</v>
      </c>
      <c r="M2712" s="40" t="s">
        <v>6181</v>
      </c>
      <c r="N2712" s="40">
        <v>100</v>
      </c>
      <c r="O2712" s="39"/>
    </row>
    <row r="2713" spans="1:15" hidden="1">
      <c r="A2713" s="47" t="s">
        <v>8506</v>
      </c>
      <c r="B2713" s="46" t="s">
        <v>65</v>
      </c>
      <c r="C2713" s="46" t="s">
        <v>65</v>
      </c>
      <c r="D2713" s="48" t="s">
        <v>25</v>
      </c>
      <c r="F2713" s="41" t="s">
        <v>55</v>
      </c>
      <c r="G2713" s="40" t="s">
        <v>8507</v>
      </c>
      <c r="H2713" s="40" t="s">
        <v>7904</v>
      </c>
      <c r="I2713" s="40" t="s">
        <v>7907</v>
      </c>
      <c r="J2713" s="43">
        <f>K2712</f>
        <v>42334</v>
      </c>
      <c r="K2713" s="43">
        <f>J2713+5</f>
        <v>42339</v>
      </c>
      <c r="L2713" s="40" t="s">
        <v>9</v>
      </c>
      <c r="M2713" s="40" t="s">
        <v>6181</v>
      </c>
      <c r="N2713" s="40">
        <v>100</v>
      </c>
      <c r="O2713" s="39"/>
    </row>
    <row r="2714" spans="1:15" hidden="1">
      <c r="A2714" s="47" t="s">
        <v>8506</v>
      </c>
      <c r="B2714" s="46" t="s">
        <v>65</v>
      </c>
      <c r="C2714" s="46" t="s">
        <v>65</v>
      </c>
      <c r="D2714" s="48" t="s">
        <v>25</v>
      </c>
      <c r="F2714" s="41" t="s">
        <v>55</v>
      </c>
      <c r="G2714" s="40" t="s">
        <v>8507</v>
      </c>
      <c r="H2714" s="40" t="s">
        <v>7904</v>
      </c>
      <c r="I2714" s="40" t="s">
        <v>8172</v>
      </c>
      <c r="J2714" s="43">
        <f>K2713</f>
        <v>42339</v>
      </c>
      <c r="K2714" s="67">
        <f>J2714+1</f>
        <v>42340</v>
      </c>
      <c r="L2714" s="40" t="s">
        <v>9</v>
      </c>
      <c r="M2714" s="40" t="s">
        <v>6181</v>
      </c>
      <c r="N2714" s="40">
        <v>100</v>
      </c>
      <c r="O2714" s="56" t="s">
        <v>17</v>
      </c>
    </row>
    <row r="2715" spans="1:15" hidden="1">
      <c r="A2715" s="49" t="s">
        <v>7213</v>
      </c>
      <c r="B2715" s="47" t="s">
        <v>65</v>
      </c>
      <c r="C2715" s="47" t="s">
        <v>65</v>
      </c>
      <c r="D2715" s="48" t="s">
        <v>25</v>
      </c>
      <c r="F2715" s="49" t="s">
        <v>6175</v>
      </c>
      <c r="G2715" s="49" t="s">
        <v>8233</v>
      </c>
      <c r="H2715" s="41" t="s">
        <v>1048</v>
      </c>
      <c r="I2715" s="41" t="s">
        <v>7888</v>
      </c>
      <c r="J2715" s="41"/>
      <c r="K2715" s="40"/>
    </row>
    <row r="2716" spans="1:15" hidden="1">
      <c r="A2716" s="49" t="s">
        <v>7213</v>
      </c>
      <c r="B2716" s="47" t="s">
        <v>65</v>
      </c>
      <c r="C2716" s="47" t="s">
        <v>65</v>
      </c>
      <c r="D2716" s="48" t="s">
        <v>25</v>
      </c>
      <c r="F2716" s="49" t="s">
        <v>6175</v>
      </c>
      <c r="G2716" s="49" t="s">
        <v>8233</v>
      </c>
      <c r="H2716" s="41" t="s">
        <v>1048</v>
      </c>
      <c r="I2716" s="41" t="s">
        <v>8244</v>
      </c>
      <c r="J2716" s="42">
        <v>42235</v>
      </c>
      <c r="K2716" s="40"/>
    </row>
    <row r="2717" spans="1:15" hidden="1">
      <c r="A2717" s="49" t="s">
        <v>7213</v>
      </c>
      <c r="B2717" s="47" t="s">
        <v>65</v>
      </c>
      <c r="C2717" s="47" t="s">
        <v>65</v>
      </c>
      <c r="D2717" s="48" t="s">
        <v>25</v>
      </c>
      <c r="F2717" s="49" t="s">
        <v>6175</v>
      </c>
      <c r="G2717" s="49" t="s">
        <v>8233</v>
      </c>
      <c r="H2717" s="41" t="s">
        <v>1048</v>
      </c>
      <c r="I2717" s="41" t="s">
        <v>7889</v>
      </c>
      <c r="J2717" s="59">
        <v>42335</v>
      </c>
      <c r="K2717" s="40"/>
    </row>
    <row r="2718" spans="1:15" hidden="1">
      <c r="A2718" s="49" t="s">
        <v>7213</v>
      </c>
      <c r="B2718" s="47" t="s">
        <v>65</v>
      </c>
      <c r="C2718" s="47" t="s">
        <v>65</v>
      </c>
      <c r="D2718" s="48" t="s">
        <v>25</v>
      </c>
      <c r="F2718" s="49" t="s">
        <v>6175</v>
      </c>
      <c r="G2718" s="49" t="s">
        <v>8233</v>
      </c>
      <c r="H2718" s="41" t="s">
        <v>1048</v>
      </c>
      <c r="I2718" s="41" t="s">
        <v>7890</v>
      </c>
      <c r="K2718" s="40"/>
    </row>
    <row r="2719" spans="1:15" hidden="1">
      <c r="A2719" s="49" t="s">
        <v>7213</v>
      </c>
      <c r="B2719" s="47" t="s">
        <v>65</v>
      </c>
      <c r="C2719" s="47" t="s">
        <v>65</v>
      </c>
      <c r="D2719" s="48" t="s">
        <v>25</v>
      </c>
      <c r="F2719" s="49" t="s">
        <v>6175</v>
      </c>
      <c r="G2719" s="49" t="s">
        <v>8233</v>
      </c>
      <c r="H2719" s="41" t="s">
        <v>1048</v>
      </c>
      <c r="I2719" s="41" t="s">
        <v>7891</v>
      </c>
      <c r="J2719" s="42">
        <v>42383</v>
      </c>
      <c r="K2719" s="40"/>
    </row>
    <row r="2720" spans="1:15" hidden="1">
      <c r="A2720" s="49" t="s">
        <v>7213</v>
      </c>
      <c r="B2720" s="47" t="s">
        <v>65</v>
      </c>
      <c r="C2720" s="47" t="s">
        <v>65</v>
      </c>
      <c r="D2720" s="48" t="s">
        <v>25</v>
      </c>
      <c r="F2720" s="49" t="s">
        <v>6175</v>
      </c>
      <c r="G2720" s="49" t="s">
        <v>8233</v>
      </c>
      <c r="H2720" s="41" t="s">
        <v>1048</v>
      </c>
      <c r="I2720" s="41" t="s">
        <v>7892</v>
      </c>
      <c r="J2720" s="41"/>
      <c r="K2720" s="40"/>
    </row>
    <row r="2721" spans="1:15" hidden="1">
      <c r="A2721" s="49" t="s">
        <v>7213</v>
      </c>
      <c r="B2721" s="47" t="s">
        <v>65</v>
      </c>
      <c r="C2721" s="47" t="s">
        <v>65</v>
      </c>
      <c r="D2721" s="48" t="s">
        <v>25</v>
      </c>
      <c r="F2721" s="49" t="s">
        <v>6175</v>
      </c>
      <c r="G2721" s="49" t="s">
        <v>8233</v>
      </c>
      <c r="H2721" s="41" t="s">
        <v>1048</v>
      </c>
      <c r="I2721" s="41" t="s">
        <v>7893</v>
      </c>
      <c r="J2721" s="41"/>
      <c r="K2721" s="40"/>
    </row>
    <row r="2722" spans="1:15" hidden="1">
      <c r="A2722" s="49" t="s">
        <v>7213</v>
      </c>
      <c r="B2722" s="47" t="s">
        <v>65</v>
      </c>
      <c r="C2722" s="47" t="s">
        <v>65</v>
      </c>
      <c r="D2722" s="48" t="s">
        <v>25</v>
      </c>
      <c r="F2722" s="49" t="s">
        <v>6175</v>
      </c>
      <c r="G2722" s="49" t="s">
        <v>8233</v>
      </c>
      <c r="H2722" s="41" t="s">
        <v>1048</v>
      </c>
      <c r="I2722" s="41" t="s">
        <v>7894</v>
      </c>
      <c r="J2722" s="41"/>
      <c r="K2722" s="40"/>
    </row>
    <row r="2723" spans="1:15" hidden="1">
      <c r="A2723" s="48" t="s">
        <v>7213</v>
      </c>
      <c r="B2723" s="46" t="s">
        <v>65</v>
      </c>
      <c r="C2723" s="46" t="s">
        <v>65</v>
      </c>
      <c r="D2723" s="48" t="s">
        <v>25</v>
      </c>
      <c r="F2723" s="49" t="s">
        <v>6175</v>
      </c>
      <c r="G2723" s="48" t="s">
        <v>8233</v>
      </c>
      <c r="H2723" s="40" t="s">
        <v>7895</v>
      </c>
      <c r="I2723" s="40" t="s">
        <v>8245</v>
      </c>
      <c r="J2723" s="43">
        <f>J2716</f>
        <v>42235</v>
      </c>
      <c r="K2723" s="43">
        <f>J2723+10</f>
        <v>42245</v>
      </c>
      <c r="L2723" s="40" t="s">
        <v>8173</v>
      </c>
      <c r="M2723" s="40" t="s">
        <v>14</v>
      </c>
      <c r="N2723" s="40">
        <v>100</v>
      </c>
      <c r="O2723" s="39" t="s">
        <v>7917</v>
      </c>
    </row>
    <row r="2724" spans="1:15">
      <c r="A2724" s="48" t="s">
        <v>7213</v>
      </c>
      <c r="B2724" s="46" t="s">
        <v>65</v>
      </c>
      <c r="C2724" s="46" t="s">
        <v>65</v>
      </c>
      <c r="D2724" s="48" t="s">
        <v>25</v>
      </c>
      <c r="F2724" s="49" t="s">
        <v>6175</v>
      </c>
      <c r="G2724" s="48" t="s">
        <v>8233</v>
      </c>
      <c r="H2724" s="40" t="s">
        <v>7898</v>
      </c>
      <c r="I2724" s="40" t="s">
        <v>8247</v>
      </c>
      <c r="J2724" s="43">
        <f>K2723</f>
        <v>42245</v>
      </c>
      <c r="K2724" s="43">
        <f>J2724+2</f>
        <v>42247</v>
      </c>
      <c r="L2724" s="40" t="s">
        <v>8173</v>
      </c>
      <c r="M2724" s="40" t="s">
        <v>149</v>
      </c>
      <c r="N2724" s="40">
        <v>100</v>
      </c>
      <c r="O2724" s="39"/>
    </row>
    <row r="2725" spans="1:15" hidden="1">
      <c r="A2725" s="48" t="s">
        <v>7213</v>
      </c>
      <c r="B2725" s="46" t="s">
        <v>65</v>
      </c>
      <c r="C2725" s="46" t="s">
        <v>65</v>
      </c>
      <c r="D2725" s="48" t="s">
        <v>25</v>
      </c>
      <c r="F2725" s="49" t="s">
        <v>6175</v>
      </c>
      <c r="G2725" s="48" t="s">
        <v>8233</v>
      </c>
      <c r="H2725" s="40" t="s">
        <v>7901</v>
      </c>
      <c r="I2725" s="40" t="s">
        <v>7902</v>
      </c>
      <c r="J2725" s="43">
        <f>K2724</f>
        <v>42247</v>
      </c>
      <c r="K2725" s="43">
        <f>J2726</f>
        <v>-15</v>
      </c>
      <c r="L2725" s="40" t="s">
        <v>8173</v>
      </c>
      <c r="M2725" s="40" t="s">
        <v>14</v>
      </c>
      <c r="N2725" s="40">
        <v>100</v>
      </c>
      <c r="O2725" s="39"/>
    </row>
    <row r="2726" spans="1:15" hidden="1">
      <c r="A2726" s="48" t="s">
        <v>7213</v>
      </c>
      <c r="B2726" s="46" t="s">
        <v>65</v>
      </c>
      <c r="C2726" s="46" t="s">
        <v>65</v>
      </c>
      <c r="D2726" s="48" t="s">
        <v>25</v>
      </c>
      <c r="F2726" s="49" t="s">
        <v>6175</v>
      </c>
      <c r="G2726" s="48" t="s">
        <v>8233</v>
      </c>
      <c r="H2726" s="40" t="s">
        <v>7904</v>
      </c>
      <c r="I2726" s="40" t="s">
        <v>7905</v>
      </c>
      <c r="J2726" s="43">
        <f>K2726-5</f>
        <v>-15</v>
      </c>
      <c r="K2726" s="43">
        <f>J2727</f>
        <v>-10</v>
      </c>
      <c r="L2726" s="40" t="s">
        <v>8173</v>
      </c>
      <c r="M2726" s="40" t="s">
        <v>14</v>
      </c>
      <c r="N2726" s="40">
        <v>100</v>
      </c>
      <c r="O2726" s="39"/>
    </row>
    <row r="2727" spans="1:15" hidden="1">
      <c r="A2727" s="48" t="s">
        <v>7213</v>
      </c>
      <c r="B2727" s="46" t="s">
        <v>65</v>
      </c>
      <c r="C2727" s="46" t="s">
        <v>65</v>
      </c>
      <c r="D2727" s="48" t="s">
        <v>25</v>
      </c>
      <c r="F2727" s="49" t="s">
        <v>6175</v>
      </c>
      <c r="G2727" s="48" t="s">
        <v>8233</v>
      </c>
      <c r="H2727" s="40" t="s">
        <v>7904</v>
      </c>
      <c r="I2727" s="40" t="s">
        <v>8249</v>
      </c>
      <c r="J2727" s="43">
        <f>K2727-5</f>
        <v>-10</v>
      </c>
      <c r="K2727" s="43">
        <f>J2728</f>
        <v>-5</v>
      </c>
      <c r="L2727" s="40" t="s">
        <v>8173</v>
      </c>
      <c r="M2727" s="40" t="s">
        <v>14</v>
      </c>
      <c r="N2727" s="40">
        <v>100</v>
      </c>
      <c r="O2727" s="39"/>
    </row>
    <row r="2728" spans="1:15" hidden="1">
      <c r="A2728" s="48" t="s">
        <v>7213</v>
      </c>
      <c r="B2728" s="46" t="s">
        <v>65</v>
      </c>
      <c r="C2728" s="46" t="s">
        <v>65</v>
      </c>
      <c r="D2728" s="48" t="s">
        <v>25</v>
      </c>
      <c r="F2728" s="49" t="s">
        <v>6175</v>
      </c>
      <c r="G2728" s="48" t="s">
        <v>8233</v>
      </c>
      <c r="H2728" s="40" t="s">
        <v>7904</v>
      </c>
      <c r="I2728" s="40" t="s">
        <v>7907</v>
      </c>
      <c r="J2728" s="43">
        <f>K2728-5</f>
        <v>-5</v>
      </c>
      <c r="K2728" s="43">
        <f>J2729</f>
        <v>0</v>
      </c>
      <c r="L2728" s="40" t="s">
        <v>8173</v>
      </c>
      <c r="M2728" s="40" t="s">
        <v>14</v>
      </c>
      <c r="N2728" s="40">
        <v>100</v>
      </c>
      <c r="O2728" s="39"/>
    </row>
    <row r="2729" spans="1:15" hidden="1">
      <c r="A2729" s="47" t="s">
        <v>8508</v>
      </c>
      <c r="B2729" s="49" t="s">
        <v>52</v>
      </c>
      <c r="C2729" s="49" t="s">
        <v>52</v>
      </c>
      <c r="D2729" s="47" t="s">
        <v>26</v>
      </c>
      <c r="F2729" s="41" t="s">
        <v>55</v>
      </c>
      <c r="G2729" s="41" t="s">
        <v>8509</v>
      </c>
      <c r="H2729" s="41" t="s">
        <v>1048</v>
      </c>
      <c r="I2729" s="41" t="s">
        <v>7888</v>
      </c>
      <c r="J2729" s="41"/>
      <c r="K2729" s="40"/>
    </row>
    <row r="2730" spans="1:15" hidden="1">
      <c r="A2730" s="47" t="s">
        <v>8508</v>
      </c>
      <c r="B2730" s="49" t="s">
        <v>52</v>
      </c>
      <c r="C2730" s="49" t="s">
        <v>52</v>
      </c>
      <c r="D2730" s="47" t="s">
        <v>26</v>
      </c>
      <c r="F2730" s="41" t="s">
        <v>55</v>
      </c>
      <c r="G2730" s="41" t="s">
        <v>8509</v>
      </c>
      <c r="H2730" s="41" t="s">
        <v>1048</v>
      </c>
      <c r="I2730" s="41" t="s">
        <v>8244</v>
      </c>
      <c r="J2730" s="42">
        <v>42275</v>
      </c>
      <c r="K2730" s="40"/>
    </row>
    <row r="2731" spans="1:15" hidden="1">
      <c r="A2731" s="47" t="s">
        <v>8508</v>
      </c>
      <c r="B2731" s="49" t="s">
        <v>52</v>
      </c>
      <c r="C2731" s="49" t="s">
        <v>52</v>
      </c>
      <c r="D2731" s="47" t="s">
        <v>26</v>
      </c>
      <c r="F2731" s="41" t="s">
        <v>55</v>
      </c>
      <c r="G2731" s="41" t="s">
        <v>8509</v>
      </c>
      <c r="H2731" s="41" t="s">
        <v>1048</v>
      </c>
      <c r="I2731" s="41" t="s">
        <v>7889</v>
      </c>
      <c r="J2731" s="59">
        <v>42342</v>
      </c>
      <c r="K2731" s="40"/>
    </row>
    <row r="2732" spans="1:15" hidden="1">
      <c r="A2732" s="47" t="s">
        <v>8508</v>
      </c>
      <c r="B2732" s="49" t="s">
        <v>52</v>
      </c>
      <c r="C2732" s="49" t="s">
        <v>52</v>
      </c>
      <c r="D2732" s="47" t="s">
        <v>26</v>
      </c>
      <c r="F2732" s="41" t="s">
        <v>55</v>
      </c>
      <c r="G2732" s="41" t="s">
        <v>8509</v>
      </c>
      <c r="H2732" s="41" t="s">
        <v>1048</v>
      </c>
      <c r="I2732" s="41" t="s">
        <v>7890</v>
      </c>
      <c r="K2732" s="40"/>
    </row>
    <row r="2733" spans="1:15" hidden="1">
      <c r="A2733" s="47" t="s">
        <v>8508</v>
      </c>
      <c r="B2733" s="49" t="s">
        <v>52</v>
      </c>
      <c r="C2733" s="49" t="s">
        <v>52</v>
      </c>
      <c r="D2733" s="47" t="s">
        <v>26</v>
      </c>
      <c r="F2733" s="41" t="s">
        <v>55</v>
      </c>
      <c r="G2733" s="41" t="s">
        <v>8509</v>
      </c>
      <c r="H2733" s="41" t="s">
        <v>1048</v>
      </c>
      <c r="I2733" s="41" t="s">
        <v>7891</v>
      </c>
      <c r="J2733" s="42">
        <v>42384</v>
      </c>
      <c r="K2733" s="40"/>
    </row>
    <row r="2734" spans="1:15" hidden="1">
      <c r="A2734" s="47" t="s">
        <v>8508</v>
      </c>
      <c r="B2734" s="49" t="s">
        <v>52</v>
      </c>
      <c r="C2734" s="49" t="s">
        <v>52</v>
      </c>
      <c r="D2734" s="47" t="s">
        <v>26</v>
      </c>
      <c r="F2734" s="41" t="s">
        <v>55</v>
      </c>
      <c r="G2734" s="41" t="s">
        <v>8509</v>
      </c>
      <c r="H2734" s="41" t="s">
        <v>1048</v>
      </c>
      <c r="I2734" s="41" t="s">
        <v>7892</v>
      </c>
      <c r="J2734" s="41"/>
      <c r="K2734" s="40"/>
    </row>
    <row r="2735" spans="1:15" hidden="1">
      <c r="A2735" s="47" t="s">
        <v>8508</v>
      </c>
      <c r="B2735" s="49" t="s">
        <v>52</v>
      </c>
      <c r="C2735" s="49" t="s">
        <v>52</v>
      </c>
      <c r="D2735" s="47" t="s">
        <v>26</v>
      </c>
      <c r="F2735" s="41" t="s">
        <v>55</v>
      </c>
      <c r="G2735" s="41" t="s">
        <v>8509</v>
      </c>
      <c r="H2735" s="41" t="s">
        <v>1048</v>
      </c>
      <c r="I2735" s="41" t="s">
        <v>7893</v>
      </c>
      <c r="J2735" s="41"/>
      <c r="K2735" s="40"/>
    </row>
    <row r="2736" spans="1:15" hidden="1">
      <c r="A2736" s="47" t="s">
        <v>8508</v>
      </c>
      <c r="B2736" s="49" t="s">
        <v>52</v>
      </c>
      <c r="C2736" s="49" t="s">
        <v>52</v>
      </c>
      <c r="D2736" s="47" t="s">
        <v>26</v>
      </c>
      <c r="F2736" s="41" t="s">
        <v>55</v>
      </c>
      <c r="G2736" s="41" t="s">
        <v>8509</v>
      </c>
      <c r="H2736" s="41" t="s">
        <v>1048</v>
      </c>
      <c r="I2736" s="41" t="s">
        <v>7894</v>
      </c>
      <c r="J2736" s="41"/>
      <c r="K2736" s="40"/>
    </row>
    <row r="2737" spans="1:15" hidden="1">
      <c r="A2737" s="46" t="s">
        <v>8508</v>
      </c>
      <c r="B2737" s="48" t="s">
        <v>52</v>
      </c>
      <c r="C2737" s="48" t="s">
        <v>52</v>
      </c>
      <c r="D2737" s="47" t="s">
        <v>26</v>
      </c>
      <c r="F2737" s="41" t="s">
        <v>55</v>
      </c>
      <c r="G2737" s="40" t="s">
        <v>8509</v>
      </c>
      <c r="H2737" s="40" t="s">
        <v>7895</v>
      </c>
      <c r="I2737" s="40" t="s">
        <v>8245</v>
      </c>
      <c r="J2737" s="43">
        <f>J2730</f>
        <v>42275</v>
      </c>
      <c r="K2737" s="43">
        <f>J2737+30</f>
        <v>42305</v>
      </c>
      <c r="L2737" s="40" t="s">
        <v>9</v>
      </c>
      <c r="M2737" s="40" t="s">
        <v>6181</v>
      </c>
      <c r="N2737" s="40">
        <v>100</v>
      </c>
      <c r="O2737" s="39"/>
    </row>
    <row r="2738" spans="1:15" hidden="1">
      <c r="A2738" s="46" t="s">
        <v>8508</v>
      </c>
      <c r="B2738" s="48" t="s">
        <v>52</v>
      </c>
      <c r="C2738" s="48" t="s">
        <v>52</v>
      </c>
      <c r="D2738" s="47" t="s">
        <v>26</v>
      </c>
      <c r="F2738" s="41" t="s">
        <v>55</v>
      </c>
      <c r="G2738" s="40" t="s">
        <v>8509</v>
      </c>
      <c r="H2738" s="40" t="s">
        <v>8281</v>
      </c>
      <c r="I2738" s="40" t="s">
        <v>8282</v>
      </c>
      <c r="J2738" s="43">
        <f>K2737</f>
        <v>42305</v>
      </c>
      <c r="K2738" s="43">
        <f>J2738+2</f>
        <v>42307</v>
      </c>
      <c r="L2738" s="40" t="s">
        <v>9</v>
      </c>
      <c r="M2738" s="40" t="s">
        <v>6181</v>
      </c>
      <c r="N2738" s="40">
        <v>100</v>
      </c>
      <c r="O2738" s="39"/>
    </row>
    <row r="2739" spans="1:15" hidden="1">
      <c r="A2739" s="46" t="s">
        <v>8508</v>
      </c>
      <c r="B2739" s="48" t="s">
        <v>52</v>
      </c>
      <c r="C2739" s="48" t="s">
        <v>52</v>
      </c>
      <c r="D2739" s="47" t="s">
        <v>26</v>
      </c>
      <c r="F2739" s="41" t="s">
        <v>55</v>
      </c>
      <c r="G2739" s="40" t="s">
        <v>8509</v>
      </c>
      <c r="H2739" s="65" t="s">
        <v>8261</v>
      </c>
      <c r="I2739" s="40" t="s">
        <v>8262</v>
      </c>
      <c r="J2739" s="43">
        <f>K2738</f>
        <v>42307</v>
      </c>
      <c r="K2739" s="43">
        <f>J2739</f>
        <v>42307</v>
      </c>
      <c r="L2739" s="40" t="s">
        <v>9</v>
      </c>
      <c r="M2739" s="40" t="s">
        <v>6181</v>
      </c>
      <c r="N2739" s="40">
        <v>100</v>
      </c>
      <c r="O2739" s="39"/>
    </row>
    <row r="2740" spans="1:15" hidden="1">
      <c r="A2740" s="46" t="s">
        <v>8508</v>
      </c>
      <c r="B2740" s="48" t="s">
        <v>52</v>
      </c>
      <c r="C2740" s="48" t="s">
        <v>52</v>
      </c>
      <c r="D2740" s="47" t="s">
        <v>26</v>
      </c>
      <c r="F2740" s="41" t="s">
        <v>55</v>
      </c>
      <c r="G2740" s="40" t="s">
        <v>8509</v>
      </c>
      <c r="H2740" s="40" t="s">
        <v>8264</v>
      </c>
      <c r="I2740" s="40" t="s">
        <v>8265</v>
      </c>
      <c r="J2740" s="43">
        <f>K2739</f>
        <v>42307</v>
      </c>
      <c r="K2740" s="43">
        <f>J2731-21</f>
        <v>42321</v>
      </c>
      <c r="L2740" s="40" t="s">
        <v>9</v>
      </c>
      <c r="M2740" s="40" t="s">
        <v>6181</v>
      </c>
      <c r="N2740" s="40">
        <v>100</v>
      </c>
      <c r="O2740" s="39"/>
    </row>
    <row r="2741" spans="1:15" hidden="1">
      <c r="A2741" s="46" t="s">
        <v>8508</v>
      </c>
      <c r="B2741" s="48" t="s">
        <v>52</v>
      </c>
      <c r="C2741" s="48" t="s">
        <v>52</v>
      </c>
      <c r="D2741" s="47" t="s">
        <v>26</v>
      </c>
      <c r="F2741" s="41" t="s">
        <v>55</v>
      </c>
      <c r="G2741" s="40" t="s">
        <v>8509</v>
      </c>
      <c r="H2741" s="40" t="s">
        <v>8261</v>
      </c>
      <c r="I2741" s="40" t="s">
        <v>8266</v>
      </c>
      <c r="J2741" s="43">
        <f>K2740</f>
        <v>42321</v>
      </c>
      <c r="K2741" s="43">
        <f>J2741</f>
        <v>42321</v>
      </c>
      <c r="L2741" s="40" t="s">
        <v>9</v>
      </c>
      <c r="M2741" s="40" t="s">
        <v>6181</v>
      </c>
      <c r="N2741" s="40">
        <v>100</v>
      </c>
      <c r="O2741" s="39"/>
    </row>
    <row r="2742" spans="1:15" hidden="1">
      <c r="A2742" s="46" t="s">
        <v>8508</v>
      </c>
      <c r="B2742" s="48" t="s">
        <v>52</v>
      </c>
      <c r="C2742" s="48" t="s">
        <v>52</v>
      </c>
      <c r="D2742" s="47" t="s">
        <v>26</v>
      </c>
      <c r="F2742" s="41" t="s">
        <v>55</v>
      </c>
      <c r="G2742" s="40" t="s">
        <v>8509</v>
      </c>
      <c r="H2742" s="40" t="s">
        <v>7904</v>
      </c>
      <c r="I2742" s="40" t="s">
        <v>7905</v>
      </c>
      <c r="J2742" s="43">
        <f>K2740</f>
        <v>42321</v>
      </c>
      <c r="K2742" s="43">
        <f>J2742+5</f>
        <v>42326</v>
      </c>
      <c r="L2742" s="40" t="s">
        <v>9</v>
      </c>
      <c r="M2742" s="40" t="s">
        <v>6181</v>
      </c>
      <c r="N2742" s="40">
        <v>100</v>
      </c>
      <c r="O2742" s="39"/>
    </row>
    <row r="2743" spans="1:15" hidden="1">
      <c r="A2743" s="46" t="s">
        <v>8508</v>
      </c>
      <c r="B2743" s="48" t="s">
        <v>52</v>
      </c>
      <c r="C2743" s="48" t="s">
        <v>52</v>
      </c>
      <c r="D2743" s="47" t="s">
        <v>26</v>
      </c>
      <c r="F2743" s="41" t="s">
        <v>55</v>
      </c>
      <c r="G2743" s="40" t="s">
        <v>8509</v>
      </c>
      <c r="H2743" s="40" t="s">
        <v>7904</v>
      </c>
      <c r="I2743" s="40" t="s">
        <v>7906</v>
      </c>
      <c r="J2743" s="43">
        <f>K2742</f>
        <v>42326</v>
      </c>
      <c r="K2743" s="43">
        <f>J2743+5</f>
        <v>42331</v>
      </c>
      <c r="L2743" s="40" t="s">
        <v>9</v>
      </c>
      <c r="M2743" s="40" t="s">
        <v>6181</v>
      </c>
      <c r="N2743" s="40">
        <v>100</v>
      </c>
      <c r="O2743" s="39"/>
    </row>
    <row r="2744" spans="1:15" hidden="1">
      <c r="A2744" s="46" t="s">
        <v>8508</v>
      </c>
      <c r="B2744" s="48" t="s">
        <v>52</v>
      </c>
      <c r="C2744" s="48" t="s">
        <v>52</v>
      </c>
      <c r="D2744" s="47" t="s">
        <v>26</v>
      </c>
      <c r="F2744" s="41" t="s">
        <v>55</v>
      </c>
      <c r="G2744" s="40" t="s">
        <v>8509</v>
      </c>
      <c r="H2744" s="40" t="s">
        <v>7904</v>
      </c>
      <c r="I2744" s="40" t="s">
        <v>7907</v>
      </c>
      <c r="J2744" s="43">
        <f>K2743</f>
        <v>42331</v>
      </c>
      <c r="K2744" s="43">
        <f>J2744+5</f>
        <v>42336</v>
      </c>
      <c r="L2744" s="40" t="s">
        <v>9</v>
      </c>
      <c r="M2744" s="40" t="s">
        <v>6181</v>
      </c>
      <c r="N2744" s="40">
        <v>100</v>
      </c>
      <c r="O2744" s="39"/>
    </row>
    <row r="2745" spans="1:15" hidden="1">
      <c r="A2745" s="46" t="s">
        <v>8508</v>
      </c>
      <c r="B2745" s="48" t="s">
        <v>52</v>
      </c>
      <c r="C2745" s="48" t="s">
        <v>52</v>
      </c>
      <c r="D2745" s="47" t="s">
        <v>26</v>
      </c>
      <c r="F2745" s="41" t="s">
        <v>55</v>
      </c>
      <c r="G2745" s="40" t="s">
        <v>8509</v>
      </c>
      <c r="H2745" s="40" t="s">
        <v>7904</v>
      </c>
      <c r="I2745" s="40" t="s">
        <v>8172</v>
      </c>
      <c r="J2745" s="43">
        <f>K2744</f>
        <v>42336</v>
      </c>
      <c r="K2745" s="67">
        <f>J2745+1</f>
        <v>42337</v>
      </c>
      <c r="L2745" s="40" t="s">
        <v>9</v>
      </c>
      <c r="M2745" s="40" t="s">
        <v>6181</v>
      </c>
      <c r="N2745" s="40">
        <v>100</v>
      </c>
      <c r="O2745" s="56" t="s">
        <v>17</v>
      </c>
    </row>
    <row r="2746" spans="1:15" hidden="1">
      <c r="A2746" s="49" t="s">
        <v>7639</v>
      </c>
      <c r="B2746" s="47" t="s">
        <v>65</v>
      </c>
      <c r="C2746" s="47" t="s">
        <v>65</v>
      </c>
      <c r="D2746" s="48" t="s">
        <v>25</v>
      </c>
      <c r="F2746" s="49" t="s">
        <v>6175</v>
      </c>
      <c r="G2746" s="49" t="s">
        <v>8510</v>
      </c>
      <c r="H2746" s="41" t="s">
        <v>1048</v>
      </c>
      <c r="I2746" s="41" t="s">
        <v>7888</v>
      </c>
      <c r="J2746" s="41"/>
      <c r="K2746" s="40"/>
    </row>
    <row r="2747" spans="1:15" hidden="1">
      <c r="A2747" s="49" t="s">
        <v>7639</v>
      </c>
      <c r="B2747" s="47" t="s">
        <v>65</v>
      </c>
      <c r="C2747" s="47" t="s">
        <v>65</v>
      </c>
      <c r="D2747" s="48" t="s">
        <v>25</v>
      </c>
      <c r="F2747" s="49" t="s">
        <v>6175</v>
      </c>
      <c r="G2747" s="49" t="s">
        <v>8510</v>
      </c>
      <c r="H2747" s="41" t="s">
        <v>1048</v>
      </c>
      <c r="I2747" s="41" t="s">
        <v>8244</v>
      </c>
      <c r="J2747" s="42">
        <v>42141</v>
      </c>
      <c r="K2747" s="40"/>
    </row>
    <row r="2748" spans="1:15" hidden="1">
      <c r="A2748" s="49" t="s">
        <v>7639</v>
      </c>
      <c r="B2748" s="47" t="s">
        <v>65</v>
      </c>
      <c r="C2748" s="47" t="s">
        <v>65</v>
      </c>
      <c r="D2748" s="48" t="s">
        <v>25</v>
      </c>
      <c r="F2748" s="49" t="s">
        <v>6175</v>
      </c>
      <c r="G2748" s="49" t="s">
        <v>8510</v>
      </c>
      <c r="H2748" s="41" t="s">
        <v>1048</v>
      </c>
      <c r="I2748" s="41" t="s">
        <v>7889</v>
      </c>
      <c r="J2748" s="59">
        <v>42243</v>
      </c>
      <c r="K2748" s="40"/>
    </row>
    <row r="2749" spans="1:15" hidden="1">
      <c r="A2749" s="49" t="s">
        <v>7639</v>
      </c>
      <c r="B2749" s="47" t="s">
        <v>65</v>
      </c>
      <c r="C2749" s="47" t="s">
        <v>65</v>
      </c>
      <c r="D2749" s="48" t="s">
        <v>25</v>
      </c>
      <c r="F2749" s="49" t="s">
        <v>6175</v>
      </c>
      <c r="G2749" s="49" t="s">
        <v>8510</v>
      </c>
      <c r="H2749" s="41" t="s">
        <v>1048</v>
      </c>
      <c r="I2749" s="41" t="s">
        <v>7890</v>
      </c>
      <c r="J2749" s="67">
        <v>42338</v>
      </c>
      <c r="K2749" s="40"/>
    </row>
    <row r="2750" spans="1:15" hidden="1">
      <c r="A2750" s="49" t="s">
        <v>7639</v>
      </c>
      <c r="B2750" s="47" t="s">
        <v>65</v>
      </c>
      <c r="C2750" s="47" t="s">
        <v>65</v>
      </c>
      <c r="D2750" s="48" t="s">
        <v>25</v>
      </c>
      <c r="F2750" s="49" t="s">
        <v>6175</v>
      </c>
      <c r="G2750" s="49" t="s">
        <v>8510</v>
      </c>
      <c r="H2750" s="41" t="s">
        <v>1048</v>
      </c>
      <c r="I2750" s="41" t="s">
        <v>7891</v>
      </c>
      <c r="J2750" s="42">
        <v>42348</v>
      </c>
      <c r="K2750" s="40"/>
    </row>
    <row r="2751" spans="1:15" hidden="1">
      <c r="A2751" s="49" t="s">
        <v>7639</v>
      </c>
      <c r="B2751" s="47" t="s">
        <v>65</v>
      </c>
      <c r="C2751" s="47" t="s">
        <v>65</v>
      </c>
      <c r="D2751" s="48" t="s">
        <v>25</v>
      </c>
      <c r="F2751" s="49" t="s">
        <v>6175</v>
      </c>
      <c r="G2751" s="49" t="s">
        <v>8510</v>
      </c>
      <c r="H2751" s="41" t="s">
        <v>1048</v>
      </c>
      <c r="I2751" s="41" t="s">
        <v>7892</v>
      </c>
      <c r="J2751" s="41"/>
      <c r="K2751" s="40"/>
    </row>
    <row r="2752" spans="1:15" hidden="1">
      <c r="A2752" s="49" t="s">
        <v>7639</v>
      </c>
      <c r="B2752" s="47" t="s">
        <v>65</v>
      </c>
      <c r="C2752" s="47" t="s">
        <v>65</v>
      </c>
      <c r="D2752" s="48" t="s">
        <v>25</v>
      </c>
      <c r="F2752" s="49" t="s">
        <v>6175</v>
      </c>
      <c r="G2752" s="49" t="s">
        <v>8510</v>
      </c>
      <c r="H2752" s="41" t="s">
        <v>1048</v>
      </c>
      <c r="I2752" s="41" t="s">
        <v>7893</v>
      </c>
      <c r="J2752" s="41"/>
      <c r="K2752" s="40"/>
    </row>
    <row r="2753" spans="1:15" hidden="1">
      <c r="A2753" s="49" t="s">
        <v>7639</v>
      </c>
      <c r="B2753" s="47" t="s">
        <v>65</v>
      </c>
      <c r="C2753" s="47" t="s">
        <v>65</v>
      </c>
      <c r="D2753" s="48" t="s">
        <v>25</v>
      </c>
      <c r="F2753" s="49" t="s">
        <v>6175</v>
      </c>
      <c r="G2753" s="49" t="s">
        <v>8510</v>
      </c>
      <c r="H2753" s="41" t="s">
        <v>1048</v>
      </c>
      <c r="I2753" s="41" t="s">
        <v>7894</v>
      </c>
      <c r="J2753" s="41"/>
      <c r="K2753" s="40"/>
    </row>
    <row r="2754" spans="1:15" hidden="1">
      <c r="A2754" s="48" t="s">
        <v>7639</v>
      </c>
      <c r="B2754" s="46" t="s">
        <v>65</v>
      </c>
      <c r="C2754" s="46" t="s">
        <v>65</v>
      </c>
      <c r="D2754" s="48" t="s">
        <v>25</v>
      </c>
      <c r="F2754" s="49" t="s">
        <v>6175</v>
      </c>
      <c r="G2754" s="48" t="s">
        <v>8510</v>
      </c>
      <c r="H2754" s="40" t="s">
        <v>7895</v>
      </c>
      <c r="I2754" s="40" t="s">
        <v>8245</v>
      </c>
      <c r="J2754" s="43">
        <f>J2747</f>
        <v>42141</v>
      </c>
      <c r="K2754" s="43">
        <f>J2754+10</f>
        <v>42151</v>
      </c>
      <c r="L2754" s="40" t="s">
        <v>9</v>
      </c>
      <c r="M2754" s="40" t="s">
        <v>5539</v>
      </c>
      <c r="N2754" s="40">
        <v>100</v>
      </c>
      <c r="O2754" s="39"/>
    </row>
    <row r="2755" spans="1:15">
      <c r="A2755" s="48" t="s">
        <v>7639</v>
      </c>
      <c r="B2755" s="46" t="s">
        <v>65</v>
      </c>
      <c r="C2755" s="46" t="s">
        <v>65</v>
      </c>
      <c r="D2755" s="48" t="s">
        <v>25</v>
      </c>
      <c r="F2755" s="49" t="s">
        <v>6175</v>
      </c>
      <c r="G2755" s="48" t="s">
        <v>8510</v>
      </c>
      <c r="H2755" s="40" t="s">
        <v>7898</v>
      </c>
      <c r="I2755" s="40" t="s">
        <v>8247</v>
      </c>
      <c r="J2755" s="43">
        <f>K2754</f>
        <v>42151</v>
      </c>
      <c r="K2755" s="43">
        <f>J2755+2</f>
        <v>42153</v>
      </c>
      <c r="L2755" s="40" t="s">
        <v>9</v>
      </c>
      <c r="M2755" s="40" t="s">
        <v>5539</v>
      </c>
      <c r="N2755" s="40">
        <v>100</v>
      </c>
      <c r="O2755" s="39"/>
    </row>
    <row r="2756" spans="1:15" hidden="1">
      <c r="A2756" s="48" t="s">
        <v>7639</v>
      </c>
      <c r="B2756" s="46" t="s">
        <v>65</v>
      </c>
      <c r="C2756" s="46" t="s">
        <v>65</v>
      </c>
      <c r="D2756" s="48" t="s">
        <v>25</v>
      </c>
      <c r="F2756" s="49" t="s">
        <v>6175</v>
      </c>
      <c r="G2756" s="48" t="s">
        <v>8510</v>
      </c>
      <c r="H2756" s="40" t="s">
        <v>7901</v>
      </c>
      <c r="I2756" s="40" t="s">
        <v>7902</v>
      </c>
      <c r="J2756" s="43">
        <f>K2755</f>
        <v>42153</v>
      </c>
      <c r="K2756" s="43">
        <f>J2757</f>
        <v>42227</v>
      </c>
      <c r="L2756" s="40" t="s">
        <v>9</v>
      </c>
      <c r="M2756" s="40" t="s">
        <v>5539</v>
      </c>
      <c r="N2756" s="40">
        <v>100</v>
      </c>
      <c r="O2756" s="39"/>
    </row>
    <row r="2757" spans="1:15" hidden="1">
      <c r="A2757" s="48" t="s">
        <v>7639</v>
      </c>
      <c r="B2757" s="46" t="s">
        <v>65</v>
      </c>
      <c r="C2757" s="46" t="s">
        <v>65</v>
      </c>
      <c r="D2757" s="48" t="s">
        <v>25</v>
      </c>
      <c r="F2757" s="49" t="s">
        <v>6175</v>
      </c>
      <c r="G2757" s="48" t="s">
        <v>8510</v>
      </c>
      <c r="H2757" s="40" t="s">
        <v>7904</v>
      </c>
      <c r="I2757" s="40" t="s">
        <v>7905</v>
      </c>
      <c r="J2757" s="43">
        <f>K2757-5</f>
        <v>42227</v>
      </c>
      <c r="K2757" s="43">
        <f>J2758</f>
        <v>42232</v>
      </c>
      <c r="L2757" s="40" t="s">
        <v>9</v>
      </c>
      <c r="M2757" s="40" t="s">
        <v>5539</v>
      </c>
      <c r="N2757" s="40">
        <v>100</v>
      </c>
      <c r="O2757" s="39"/>
    </row>
    <row r="2758" spans="1:15" hidden="1">
      <c r="A2758" s="48" t="s">
        <v>7639</v>
      </c>
      <c r="B2758" s="46" t="s">
        <v>65</v>
      </c>
      <c r="C2758" s="46" t="s">
        <v>65</v>
      </c>
      <c r="D2758" s="48" t="s">
        <v>25</v>
      </c>
      <c r="F2758" s="49" t="s">
        <v>6175</v>
      </c>
      <c r="G2758" s="48" t="s">
        <v>8510</v>
      </c>
      <c r="H2758" s="40" t="s">
        <v>7904</v>
      </c>
      <c r="I2758" s="40" t="s">
        <v>8249</v>
      </c>
      <c r="J2758" s="43">
        <f>K2758-5</f>
        <v>42232</v>
      </c>
      <c r="K2758" s="43">
        <f>J2759</f>
        <v>42237</v>
      </c>
      <c r="L2758" s="40" t="s">
        <v>9</v>
      </c>
      <c r="M2758" s="40" t="s">
        <v>5539</v>
      </c>
      <c r="N2758" s="40">
        <v>100</v>
      </c>
      <c r="O2758" s="39"/>
    </row>
    <row r="2759" spans="1:15" hidden="1">
      <c r="A2759" s="48" t="s">
        <v>7639</v>
      </c>
      <c r="B2759" s="46" t="s">
        <v>65</v>
      </c>
      <c r="C2759" s="46" t="s">
        <v>65</v>
      </c>
      <c r="D2759" s="48" t="s">
        <v>25</v>
      </c>
      <c r="F2759" s="49" t="s">
        <v>6175</v>
      </c>
      <c r="G2759" s="48" t="s">
        <v>8510</v>
      </c>
      <c r="H2759" s="40" t="s">
        <v>7904</v>
      </c>
      <c r="I2759" s="40" t="s">
        <v>7907</v>
      </c>
      <c r="J2759" s="43">
        <f>K2759-5</f>
        <v>42237</v>
      </c>
      <c r="K2759" s="43">
        <f>J2760</f>
        <v>42242</v>
      </c>
      <c r="L2759" s="40" t="s">
        <v>9</v>
      </c>
      <c r="M2759" s="40" t="s">
        <v>5539</v>
      </c>
      <c r="N2759" s="40">
        <v>100</v>
      </c>
      <c r="O2759" s="39"/>
    </row>
    <row r="2760" spans="1:15" hidden="1">
      <c r="A2760" s="48" t="s">
        <v>7639</v>
      </c>
      <c r="B2760" s="46" t="s">
        <v>65</v>
      </c>
      <c r="C2760" s="46" t="s">
        <v>65</v>
      </c>
      <c r="D2760" s="48" t="s">
        <v>25</v>
      </c>
      <c r="F2760" s="49" t="s">
        <v>6175</v>
      </c>
      <c r="G2760" s="48" t="s">
        <v>8510</v>
      </c>
      <c r="H2760" s="40" t="s">
        <v>7904</v>
      </c>
      <c r="I2760" s="40" t="s">
        <v>8172</v>
      </c>
      <c r="J2760" s="43">
        <f>K2760-1</f>
        <v>42242</v>
      </c>
      <c r="K2760" s="43">
        <f>J2748</f>
        <v>42243</v>
      </c>
      <c r="L2760" s="40" t="s">
        <v>9</v>
      </c>
      <c r="M2760" s="40" t="s">
        <v>5539</v>
      </c>
      <c r="N2760" s="40">
        <v>100</v>
      </c>
      <c r="O2760" s="56" t="s">
        <v>17</v>
      </c>
    </row>
    <row r="2761" spans="1:15" hidden="1">
      <c r="A2761" s="49" t="s">
        <v>8511</v>
      </c>
      <c r="B2761" s="49" t="s">
        <v>108</v>
      </c>
      <c r="C2761" s="49" t="s">
        <v>65</v>
      </c>
      <c r="D2761" s="49" t="s">
        <v>24</v>
      </c>
      <c r="E2761" s="49"/>
      <c r="F2761" s="49" t="s">
        <v>6175</v>
      </c>
      <c r="G2761" s="49" t="s">
        <v>8512</v>
      </c>
      <c r="H2761" s="41" t="s">
        <v>1048</v>
      </c>
      <c r="I2761" s="41" t="s">
        <v>7888</v>
      </c>
      <c r="J2761" s="41"/>
      <c r="K2761" s="40"/>
    </row>
    <row r="2762" spans="1:15" hidden="1">
      <c r="A2762" s="49" t="s">
        <v>8511</v>
      </c>
      <c r="B2762" s="49" t="s">
        <v>108</v>
      </c>
      <c r="C2762" s="49" t="s">
        <v>65</v>
      </c>
      <c r="D2762" s="49" t="s">
        <v>24</v>
      </c>
      <c r="E2762" s="49"/>
      <c r="F2762" s="49" t="s">
        <v>6175</v>
      </c>
      <c r="G2762" s="49" t="s">
        <v>8512</v>
      </c>
      <c r="H2762" s="41" t="s">
        <v>1048</v>
      </c>
      <c r="I2762" s="41" t="s">
        <v>8244</v>
      </c>
      <c r="J2762" s="42">
        <v>42289</v>
      </c>
      <c r="K2762" s="40"/>
    </row>
    <row r="2763" spans="1:15" hidden="1">
      <c r="A2763" s="49" t="s">
        <v>8511</v>
      </c>
      <c r="B2763" s="49" t="s">
        <v>108</v>
      </c>
      <c r="C2763" s="49" t="s">
        <v>65</v>
      </c>
      <c r="D2763" s="49" t="s">
        <v>24</v>
      </c>
      <c r="E2763" s="49"/>
      <c r="F2763" s="49" t="s">
        <v>6175</v>
      </c>
      <c r="G2763" s="49" t="s">
        <v>8512</v>
      </c>
      <c r="H2763" s="41" t="s">
        <v>1048</v>
      </c>
      <c r="I2763" s="41" t="s">
        <v>7889</v>
      </c>
      <c r="J2763" s="42">
        <v>42335</v>
      </c>
      <c r="K2763" s="40"/>
    </row>
    <row r="2764" spans="1:15" hidden="1">
      <c r="A2764" s="49" t="s">
        <v>8511</v>
      </c>
      <c r="B2764" s="49" t="s">
        <v>108</v>
      </c>
      <c r="C2764" s="49" t="s">
        <v>65</v>
      </c>
      <c r="D2764" s="49" t="s">
        <v>24</v>
      </c>
      <c r="E2764" s="49"/>
      <c r="F2764" s="49" t="s">
        <v>6175</v>
      </c>
      <c r="G2764" s="49" t="s">
        <v>8512</v>
      </c>
      <c r="H2764" s="41" t="s">
        <v>1048</v>
      </c>
      <c r="I2764" s="41" t="s">
        <v>7890</v>
      </c>
      <c r="J2764" s="42"/>
      <c r="K2764" s="40"/>
    </row>
    <row r="2765" spans="1:15" hidden="1">
      <c r="A2765" s="49" t="s">
        <v>8511</v>
      </c>
      <c r="B2765" s="49" t="s">
        <v>108</v>
      </c>
      <c r="C2765" s="49" t="s">
        <v>65</v>
      </c>
      <c r="D2765" s="49" t="s">
        <v>24</v>
      </c>
      <c r="E2765" s="49"/>
      <c r="F2765" s="49" t="s">
        <v>6175</v>
      </c>
      <c r="G2765" s="49" t="s">
        <v>8512</v>
      </c>
      <c r="H2765" s="41" t="s">
        <v>1048</v>
      </c>
      <c r="I2765" s="41" t="s">
        <v>7891</v>
      </c>
      <c r="J2765" s="42">
        <v>42415</v>
      </c>
      <c r="K2765" s="40"/>
    </row>
    <row r="2766" spans="1:15" hidden="1">
      <c r="A2766" s="49" t="s">
        <v>8511</v>
      </c>
      <c r="B2766" s="49" t="s">
        <v>108</v>
      </c>
      <c r="C2766" s="49" t="s">
        <v>65</v>
      </c>
      <c r="D2766" s="49" t="s">
        <v>24</v>
      </c>
      <c r="E2766" s="49"/>
      <c r="F2766" s="49" t="s">
        <v>6175</v>
      </c>
      <c r="G2766" s="49" t="s">
        <v>8512</v>
      </c>
      <c r="H2766" s="41" t="s">
        <v>1048</v>
      </c>
      <c r="I2766" s="41" t="s">
        <v>7892</v>
      </c>
      <c r="J2766" s="42"/>
      <c r="K2766" s="40"/>
    </row>
    <row r="2767" spans="1:15" hidden="1">
      <c r="A2767" s="49" t="s">
        <v>8511</v>
      </c>
      <c r="B2767" s="49" t="s">
        <v>108</v>
      </c>
      <c r="C2767" s="49" t="s">
        <v>65</v>
      </c>
      <c r="D2767" s="49" t="s">
        <v>24</v>
      </c>
      <c r="E2767" s="49"/>
      <c r="F2767" s="49" t="s">
        <v>6175</v>
      </c>
      <c r="G2767" s="49" t="s">
        <v>8512</v>
      </c>
      <c r="H2767" s="41" t="s">
        <v>1048</v>
      </c>
      <c r="I2767" s="41" t="s">
        <v>7893</v>
      </c>
      <c r="J2767" s="41"/>
      <c r="K2767" s="40"/>
    </row>
    <row r="2768" spans="1:15" hidden="1">
      <c r="A2768" s="49" t="s">
        <v>8511</v>
      </c>
      <c r="B2768" s="49" t="s">
        <v>108</v>
      </c>
      <c r="C2768" s="49" t="s">
        <v>65</v>
      </c>
      <c r="D2768" s="49" t="s">
        <v>24</v>
      </c>
      <c r="E2768" s="49"/>
      <c r="F2768" s="49" t="s">
        <v>6175</v>
      </c>
      <c r="G2768" s="49" t="s">
        <v>8512</v>
      </c>
      <c r="H2768" s="41" t="s">
        <v>1048</v>
      </c>
      <c r="I2768" s="41" t="s">
        <v>7894</v>
      </c>
      <c r="J2768" s="41"/>
      <c r="K2768" s="40"/>
    </row>
    <row r="2769" spans="1:15" hidden="1">
      <c r="A2769" s="48" t="s">
        <v>8511</v>
      </c>
      <c r="B2769" s="48" t="s">
        <v>108</v>
      </c>
      <c r="C2769" s="48" t="s">
        <v>65</v>
      </c>
      <c r="D2769" s="48" t="s">
        <v>24</v>
      </c>
      <c r="F2769" s="49" t="s">
        <v>6175</v>
      </c>
      <c r="G2769" s="48" t="s">
        <v>8512</v>
      </c>
      <c r="H2769" s="40" t="s">
        <v>7895</v>
      </c>
      <c r="I2769" s="40" t="s">
        <v>8245</v>
      </c>
      <c r="J2769" s="43">
        <f>J2762</f>
        <v>42289</v>
      </c>
      <c r="K2769" s="43">
        <f>J2769+10</f>
        <v>42299</v>
      </c>
      <c r="L2769" s="40" t="s">
        <v>11</v>
      </c>
      <c r="M2769" s="40" t="s">
        <v>12</v>
      </c>
      <c r="N2769" s="40">
        <v>100</v>
      </c>
    </row>
    <row r="2770" spans="1:15">
      <c r="A2770" s="48" t="s">
        <v>8511</v>
      </c>
      <c r="B2770" s="48" t="s">
        <v>108</v>
      </c>
      <c r="C2770" s="48" t="s">
        <v>65</v>
      </c>
      <c r="D2770" s="48" t="s">
        <v>24</v>
      </c>
      <c r="F2770" s="49" t="s">
        <v>6175</v>
      </c>
      <c r="G2770" s="48" t="s">
        <v>8512</v>
      </c>
      <c r="H2770" s="40" t="s">
        <v>7898</v>
      </c>
      <c r="I2770" s="40" t="s">
        <v>8247</v>
      </c>
      <c r="J2770" s="43">
        <f>K2769</f>
        <v>42299</v>
      </c>
      <c r="K2770" s="43">
        <f>J2770+2</f>
        <v>42301</v>
      </c>
      <c r="L2770" s="40" t="s">
        <v>11</v>
      </c>
      <c r="M2770" s="40" t="s">
        <v>12</v>
      </c>
      <c r="N2770" s="40">
        <v>100</v>
      </c>
    </row>
    <row r="2771" spans="1:15" hidden="1">
      <c r="A2771" s="48" t="s">
        <v>8511</v>
      </c>
      <c r="B2771" s="48" t="s">
        <v>108</v>
      </c>
      <c r="C2771" s="48" t="s">
        <v>65</v>
      </c>
      <c r="D2771" s="48" t="s">
        <v>24</v>
      </c>
      <c r="F2771" s="49" t="s">
        <v>6175</v>
      </c>
      <c r="G2771" s="48" t="s">
        <v>8512</v>
      </c>
      <c r="H2771" s="40" t="s">
        <v>7901</v>
      </c>
      <c r="I2771" s="40" t="s">
        <v>7902</v>
      </c>
      <c r="J2771" s="43">
        <f>K2770</f>
        <v>42301</v>
      </c>
      <c r="K2771" s="43">
        <f>J2772</f>
        <v>42319</v>
      </c>
      <c r="L2771" s="40" t="s">
        <v>11</v>
      </c>
      <c r="M2771" s="40" t="s">
        <v>12</v>
      </c>
      <c r="N2771" s="40">
        <v>100</v>
      </c>
    </row>
    <row r="2772" spans="1:15" hidden="1">
      <c r="A2772" s="48" t="s">
        <v>8511</v>
      </c>
      <c r="B2772" s="48" t="s">
        <v>108</v>
      </c>
      <c r="C2772" s="48" t="s">
        <v>65</v>
      </c>
      <c r="D2772" s="48" t="s">
        <v>24</v>
      </c>
      <c r="F2772" s="49" t="s">
        <v>6175</v>
      </c>
      <c r="G2772" s="48" t="s">
        <v>8512</v>
      </c>
      <c r="H2772" s="40" t="s">
        <v>7904</v>
      </c>
      <c r="I2772" s="40" t="s">
        <v>7905</v>
      </c>
      <c r="J2772" s="43">
        <f>K2772-5</f>
        <v>42319</v>
      </c>
      <c r="K2772" s="43">
        <f>J2773</f>
        <v>42324</v>
      </c>
      <c r="L2772" s="40" t="s">
        <v>11</v>
      </c>
      <c r="M2772" s="40" t="s">
        <v>12</v>
      </c>
      <c r="N2772" s="40">
        <v>100</v>
      </c>
    </row>
    <row r="2773" spans="1:15" hidden="1">
      <c r="A2773" s="48" t="s">
        <v>8511</v>
      </c>
      <c r="B2773" s="48" t="s">
        <v>108</v>
      </c>
      <c r="C2773" s="48" t="s">
        <v>65</v>
      </c>
      <c r="D2773" s="48" t="s">
        <v>24</v>
      </c>
      <c r="F2773" s="49" t="s">
        <v>6175</v>
      </c>
      <c r="G2773" s="48" t="s">
        <v>8512</v>
      </c>
      <c r="H2773" s="40" t="s">
        <v>7904</v>
      </c>
      <c r="I2773" s="40" t="s">
        <v>8249</v>
      </c>
      <c r="J2773" s="43">
        <f>K2773-5</f>
        <v>42324</v>
      </c>
      <c r="K2773" s="43">
        <f>J2774</f>
        <v>42329</v>
      </c>
      <c r="L2773" s="40" t="s">
        <v>11</v>
      </c>
      <c r="M2773" s="40" t="s">
        <v>12</v>
      </c>
      <c r="N2773" s="40">
        <v>100</v>
      </c>
    </row>
    <row r="2774" spans="1:15" hidden="1">
      <c r="A2774" s="48" t="s">
        <v>8511</v>
      </c>
      <c r="B2774" s="48" t="s">
        <v>108</v>
      </c>
      <c r="C2774" s="48" t="s">
        <v>65</v>
      </c>
      <c r="D2774" s="48" t="s">
        <v>24</v>
      </c>
      <c r="F2774" s="49" t="s">
        <v>6175</v>
      </c>
      <c r="G2774" s="48" t="s">
        <v>8512</v>
      </c>
      <c r="H2774" s="40" t="s">
        <v>7904</v>
      </c>
      <c r="I2774" s="40" t="s">
        <v>7907</v>
      </c>
      <c r="J2774" s="43">
        <f>K2774-5</f>
        <v>42329</v>
      </c>
      <c r="K2774" s="43">
        <f>J2775</f>
        <v>42334</v>
      </c>
      <c r="L2774" s="40" t="s">
        <v>11</v>
      </c>
      <c r="M2774" s="40" t="s">
        <v>12</v>
      </c>
      <c r="N2774" s="40">
        <v>100</v>
      </c>
    </row>
    <row r="2775" spans="1:15" hidden="1">
      <c r="A2775" s="48" t="s">
        <v>8511</v>
      </c>
      <c r="B2775" s="48" t="s">
        <v>108</v>
      </c>
      <c r="C2775" s="48" t="s">
        <v>65</v>
      </c>
      <c r="D2775" s="48" t="s">
        <v>24</v>
      </c>
      <c r="F2775" s="49" t="s">
        <v>6175</v>
      </c>
      <c r="G2775" s="48" t="s">
        <v>8512</v>
      </c>
      <c r="H2775" s="40" t="s">
        <v>7904</v>
      </c>
      <c r="I2775" s="40" t="s">
        <v>8172</v>
      </c>
      <c r="J2775" s="43">
        <f>K2775-1</f>
        <v>42334</v>
      </c>
      <c r="K2775" s="43">
        <f>J2763</f>
        <v>42335</v>
      </c>
      <c r="L2775" s="40" t="s">
        <v>11</v>
      </c>
      <c r="M2775" s="40" t="s">
        <v>12</v>
      </c>
      <c r="N2775" s="40">
        <v>100</v>
      </c>
      <c r="O2775" s="56" t="s">
        <v>17</v>
      </c>
    </row>
    <row r="2776" spans="1:15" hidden="1">
      <c r="A2776" s="49" t="s">
        <v>8234</v>
      </c>
      <c r="B2776" s="49" t="s">
        <v>65</v>
      </c>
      <c r="C2776" s="49" t="s">
        <v>65</v>
      </c>
      <c r="D2776" s="49" t="s">
        <v>25</v>
      </c>
      <c r="E2776" s="49"/>
      <c r="F2776" s="49" t="s">
        <v>6175</v>
      </c>
      <c r="G2776" s="49" t="s">
        <v>8235</v>
      </c>
      <c r="H2776" s="41" t="s">
        <v>1048</v>
      </c>
      <c r="I2776" s="41" t="s">
        <v>7888</v>
      </c>
      <c r="J2776" s="41"/>
      <c r="K2776" s="40"/>
    </row>
    <row r="2777" spans="1:15" hidden="1">
      <c r="A2777" s="49" t="s">
        <v>8234</v>
      </c>
      <c r="B2777" s="49" t="s">
        <v>65</v>
      </c>
      <c r="C2777" s="49" t="s">
        <v>65</v>
      </c>
      <c r="D2777" s="49" t="s">
        <v>25</v>
      </c>
      <c r="E2777" s="49"/>
      <c r="F2777" s="49" t="s">
        <v>6175</v>
      </c>
      <c r="G2777" s="49" t="s">
        <v>8235</v>
      </c>
      <c r="H2777" s="41" t="s">
        <v>1048</v>
      </c>
      <c r="I2777" s="41" t="s">
        <v>8244</v>
      </c>
      <c r="J2777" s="42">
        <v>42205</v>
      </c>
      <c r="K2777" s="40"/>
    </row>
    <row r="2778" spans="1:15" hidden="1">
      <c r="A2778" s="49" t="s">
        <v>8234</v>
      </c>
      <c r="B2778" s="49" t="s">
        <v>65</v>
      </c>
      <c r="C2778" s="49" t="s">
        <v>65</v>
      </c>
      <c r="D2778" s="49" t="s">
        <v>25</v>
      </c>
      <c r="E2778" s="49"/>
      <c r="F2778" s="49" t="s">
        <v>6175</v>
      </c>
      <c r="G2778" s="49" t="s">
        <v>8235</v>
      </c>
      <c r="H2778" s="41" t="s">
        <v>1048</v>
      </c>
      <c r="I2778" s="41" t="s">
        <v>7889</v>
      </c>
      <c r="J2778" s="42">
        <v>42300</v>
      </c>
      <c r="K2778" s="40"/>
    </row>
    <row r="2779" spans="1:15" hidden="1">
      <c r="A2779" s="49" t="s">
        <v>8234</v>
      </c>
      <c r="B2779" s="49" t="s">
        <v>65</v>
      </c>
      <c r="C2779" s="49" t="s">
        <v>65</v>
      </c>
      <c r="D2779" s="49" t="s">
        <v>25</v>
      </c>
      <c r="E2779" s="49"/>
      <c r="F2779" s="49" t="s">
        <v>6175</v>
      </c>
      <c r="G2779" s="49" t="s">
        <v>8235</v>
      </c>
      <c r="H2779" s="41" t="s">
        <v>1048</v>
      </c>
      <c r="I2779" s="41" t="s">
        <v>7890</v>
      </c>
      <c r="J2779" s="42">
        <v>42353</v>
      </c>
      <c r="K2779" s="40"/>
    </row>
    <row r="2780" spans="1:15" hidden="1">
      <c r="A2780" s="49" t="s">
        <v>8234</v>
      </c>
      <c r="B2780" s="49" t="s">
        <v>65</v>
      </c>
      <c r="C2780" s="49" t="s">
        <v>65</v>
      </c>
      <c r="D2780" s="49" t="s">
        <v>25</v>
      </c>
      <c r="E2780" s="49"/>
      <c r="F2780" s="49" t="s">
        <v>6175</v>
      </c>
      <c r="G2780" s="49" t="s">
        <v>8235</v>
      </c>
      <c r="H2780" s="41" t="s">
        <v>1048</v>
      </c>
      <c r="I2780" s="41" t="s">
        <v>7891</v>
      </c>
      <c r="J2780" s="42">
        <v>42353</v>
      </c>
      <c r="K2780" s="40"/>
    </row>
    <row r="2781" spans="1:15" hidden="1">
      <c r="A2781" s="49" t="s">
        <v>8234</v>
      </c>
      <c r="B2781" s="49" t="s">
        <v>65</v>
      </c>
      <c r="C2781" s="49" t="s">
        <v>65</v>
      </c>
      <c r="D2781" s="49" t="s">
        <v>25</v>
      </c>
      <c r="E2781" s="49"/>
      <c r="F2781" s="49" t="s">
        <v>6175</v>
      </c>
      <c r="G2781" s="49" t="s">
        <v>8235</v>
      </c>
      <c r="H2781" s="41" t="s">
        <v>1048</v>
      </c>
      <c r="I2781" s="41" t="s">
        <v>7892</v>
      </c>
      <c r="J2781" s="41"/>
      <c r="K2781" s="40"/>
    </row>
    <row r="2782" spans="1:15" hidden="1">
      <c r="A2782" s="49" t="s">
        <v>8234</v>
      </c>
      <c r="B2782" s="49" t="s">
        <v>65</v>
      </c>
      <c r="C2782" s="49" t="s">
        <v>65</v>
      </c>
      <c r="D2782" s="49" t="s">
        <v>25</v>
      </c>
      <c r="E2782" s="49"/>
      <c r="F2782" s="49" t="s">
        <v>6175</v>
      </c>
      <c r="G2782" s="49" t="s">
        <v>8235</v>
      </c>
      <c r="H2782" s="41" t="s">
        <v>1048</v>
      </c>
      <c r="I2782" s="41" t="s">
        <v>7893</v>
      </c>
      <c r="J2782" s="41"/>
      <c r="K2782" s="40"/>
    </row>
    <row r="2783" spans="1:15" hidden="1">
      <c r="A2783" s="49" t="s">
        <v>8234</v>
      </c>
      <c r="B2783" s="49" t="s">
        <v>65</v>
      </c>
      <c r="C2783" s="49" t="s">
        <v>65</v>
      </c>
      <c r="D2783" s="49" t="s">
        <v>25</v>
      </c>
      <c r="E2783" s="49"/>
      <c r="F2783" s="49" t="s">
        <v>6175</v>
      </c>
      <c r="G2783" s="49" t="s">
        <v>8235</v>
      </c>
      <c r="H2783" s="41" t="s">
        <v>1048</v>
      </c>
      <c r="I2783" s="41" t="s">
        <v>7894</v>
      </c>
      <c r="J2783" s="41"/>
      <c r="K2783" s="41"/>
      <c r="L2783" s="49"/>
      <c r="M2783" s="49"/>
      <c r="N2783" s="49"/>
      <c r="O2783" s="64"/>
    </row>
    <row r="2784" spans="1:15" hidden="1">
      <c r="A2784" s="48" t="s">
        <v>8234</v>
      </c>
      <c r="B2784" s="48" t="s">
        <v>65</v>
      </c>
      <c r="C2784" s="48" t="s">
        <v>65</v>
      </c>
      <c r="D2784" s="48" t="s">
        <v>25</v>
      </c>
      <c r="F2784" s="48" t="s">
        <v>6175</v>
      </c>
      <c r="G2784" s="48" t="s">
        <v>8235</v>
      </c>
      <c r="H2784" s="40" t="s">
        <v>7895</v>
      </c>
      <c r="I2784" s="40" t="s">
        <v>8245</v>
      </c>
      <c r="J2784" s="43">
        <f>J2777</f>
        <v>42205</v>
      </c>
      <c r="K2784" s="43">
        <f>J2784+10</f>
        <v>42215</v>
      </c>
      <c r="L2784" s="40" t="s">
        <v>8173</v>
      </c>
      <c r="M2784" s="48" t="s">
        <v>149</v>
      </c>
      <c r="N2784" s="40">
        <v>100</v>
      </c>
      <c r="O2784" s="39"/>
    </row>
    <row r="2785" spans="1:15">
      <c r="A2785" s="48" t="s">
        <v>8234</v>
      </c>
      <c r="B2785" s="48" t="s">
        <v>65</v>
      </c>
      <c r="C2785" s="48" t="s">
        <v>65</v>
      </c>
      <c r="D2785" s="48" t="s">
        <v>25</v>
      </c>
      <c r="F2785" s="48" t="s">
        <v>6175</v>
      </c>
      <c r="G2785" s="48" t="s">
        <v>8235</v>
      </c>
      <c r="H2785" s="40" t="s">
        <v>7898</v>
      </c>
      <c r="I2785" s="40" t="s">
        <v>8247</v>
      </c>
      <c r="J2785" s="43">
        <f>K2784</f>
        <v>42215</v>
      </c>
      <c r="K2785" s="43">
        <f>J2785+2</f>
        <v>42217</v>
      </c>
      <c r="L2785" s="40" t="s">
        <v>8173</v>
      </c>
      <c r="M2785" s="48" t="s">
        <v>149</v>
      </c>
      <c r="N2785" s="40">
        <v>100</v>
      </c>
      <c r="O2785" s="65"/>
    </row>
    <row r="2786" spans="1:15" hidden="1">
      <c r="A2786" s="48" t="s">
        <v>8234</v>
      </c>
      <c r="B2786" s="48" t="s">
        <v>65</v>
      </c>
      <c r="C2786" s="48" t="s">
        <v>65</v>
      </c>
      <c r="D2786" s="48" t="s">
        <v>25</v>
      </c>
      <c r="F2786" s="48" t="s">
        <v>6175</v>
      </c>
      <c r="G2786" s="48" t="s">
        <v>8235</v>
      </c>
      <c r="H2786" s="40" t="s">
        <v>7901</v>
      </c>
      <c r="I2786" s="40" t="s">
        <v>7902</v>
      </c>
      <c r="J2786" s="43">
        <f>K2785</f>
        <v>42217</v>
      </c>
      <c r="K2786" s="43">
        <f>J2787</f>
        <v>-15</v>
      </c>
      <c r="L2786" s="40" t="s">
        <v>8173</v>
      </c>
      <c r="M2786" s="48" t="s">
        <v>149</v>
      </c>
      <c r="N2786" s="40">
        <v>100</v>
      </c>
      <c r="O2786" s="39"/>
    </row>
    <row r="2787" spans="1:15" hidden="1">
      <c r="A2787" s="48" t="s">
        <v>8234</v>
      </c>
      <c r="B2787" s="48" t="s">
        <v>65</v>
      </c>
      <c r="C2787" s="48" t="s">
        <v>65</v>
      </c>
      <c r="D2787" s="48" t="s">
        <v>25</v>
      </c>
      <c r="F2787" s="48" t="s">
        <v>6175</v>
      </c>
      <c r="G2787" s="48" t="s">
        <v>8235</v>
      </c>
      <c r="H2787" s="40" t="s">
        <v>7904</v>
      </c>
      <c r="I2787" s="40" t="s">
        <v>7905</v>
      </c>
      <c r="J2787" s="43">
        <f>K2787-5</f>
        <v>-15</v>
      </c>
      <c r="K2787" s="43">
        <f>J2788</f>
        <v>-10</v>
      </c>
      <c r="L2787" s="40" t="s">
        <v>8173</v>
      </c>
      <c r="M2787" s="48" t="s">
        <v>149</v>
      </c>
      <c r="N2787" s="40">
        <v>100</v>
      </c>
      <c r="O2787" s="39"/>
    </row>
    <row r="2788" spans="1:15" hidden="1">
      <c r="A2788" s="48" t="s">
        <v>8234</v>
      </c>
      <c r="B2788" s="48" t="s">
        <v>65</v>
      </c>
      <c r="C2788" s="48" t="s">
        <v>65</v>
      </c>
      <c r="D2788" s="48" t="s">
        <v>25</v>
      </c>
      <c r="F2788" s="48" t="s">
        <v>6175</v>
      </c>
      <c r="G2788" s="48" t="s">
        <v>8235</v>
      </c>
      <c r="H2788" s="40" t="s">
        <v>7904</v>
      </c>
      <c r="I2788" s="40" t="s">
        <v>8249</v>
      </c>
      <c r="J2788" s="43">
        <f>K2788-5</f>
        <v>-10</v>
      </c>
      <c r="K2788" s="43">
        <f>J2789</f>
        <v>-5</v>
      </c>
      <c r="L2788" s="40" t="s">
        <v>8173</v>
      </c>
      <c r="M2788" s="48" t="s">
        <v>149</v>
      </c>
      <c r="N2788" s="40">
        <v>100</v>
      </c>
      <c r="O2788" s="39"/>
    </row>
    <row r="2789" spans="1:15" hidden="1">
      <c r="A2789" s="48" t="s">
        <v>8234</v>
      </c>
      <c r="B2789" s="48" t="s">
        <v>65</v>
      </c>
      <c r="C2789" s="48" t="s">
        <v>65</v>
      </c>
      <c r="D2789" s="48" t="s">
        <v>25</v>
      </c>
      <c r="F2789" s="48" t="s">
        <v>6175</v>
      </c>
      <c r="G2789" s="48" t="s">
        <v>8235</v>
      </c>
      <c r="H2789" s="40" t="s">
        <v>7904</v>
      </c>
      <c r="I2789" s="40" t="s">
        <v>7907</v>
      </c>
      <c r="J2789" s="43">
        <f>K2789-5</f>
        <v>-5</v>
      </c>
      <c r="K2789" s="43">
        <f>J2790</f>
        <v>0</v>
      </c>
      <c r="L2789" s="40" t="s">
        <v>8173</v>
      </c>
      <c r="M2789" s="48" t="s">
        <v>149</v>
      </c>
      <c r="N2789" s="40">
        <v>100</v>
      </c>
      <c r="O2789" s="39"/>
    </row>
    <row r="2790" spans="1:15" hidden="1">
      <c r="A2790" s="49" t="s">
        <v>8236</v>
      </c>
      <c r="B2790" s="49" t="s">
        <v>65</v>
      </c>
      <c r="C2790" s="49" t="s">
        <v>65</v>
      </c>
      <c r="D2790" s="49" t="s">
        <v>25</v>
      </c>
      <c r="F2790" s="49" t="s">
        <v>6175</v>
      </c>
      <c r="G2790" s="49" t="s">
        <v>8237</v>
      </c>
      <c r="H2790" s="41" t="s">
        <v>1048</v>
      </c>
      <c r="I2790" s="41" t="s">
        <v>7888</v>
      </c>
      <c r="J2790" s="41"/>
      <c r="K2790" s="40"/>
    </row>
    <row r="2791" spans="1:15" hidden="1">
      <c r="A2791" s="49" t="s">
        <v>8236</v>
      </c>
      <c r="B2791" s="49" t="s">
        <v>65</v>
      </c>
      <c r="C2791" s="49" t="s">
        <v>65</v>
      </c>
      <c r="D2791" s="49" t="s">
        <v>25</v>
      </c>
      <c r="F2791" s="49" t="s">
        <v>6175</v>
      </c>
      <c r="G2791" s="49" t="s">
        <v>8237</v>
      </c>
      <c r="H2791" s="41" t="s">
        <v>1048</v>
      </c>
      <c r="I2791" s="41" t="s">
        <v>8244</v>
      </c>
      <c r="J2791" s="42">
        <v>42283</v>
      </c>
      <c r="K2791" s="40"/>
    </row>
    <row r="2792" spans="1:15" hidden="1">
      <c r="A2792" s="49" t="s">
        <v>8236</v>
      </c>
      <c r="B2792" s="49" t="s">
        <v>65</v>
      </c>
      <c r="C2792" s="49" t="s">
        <v>65</v>
      </c>
      <c r="D2792" s="49" t="s">
        <v>25</v>
      </c>
      <c r="F2792" s="49" t="s">
        <v>6175</v>
      </c>
      <c r="G2792" s="49" t="s">
        <v>8237</v>
      </c>
      <c r="H2792" s="41" t="s">
        <v>1048</v>
      </c>
      <c r="I2792" s="41" t="s">
        <v>7889</v>
      </c>
      <c r="J2792" s="42">
        <v>42314</v>
      </c>
      <c r="K2792" s="40"/>
    </row>
    <row r="2793" spans="1:15" hidden="1">
      <c r="A2793" s="49" t="s">
        <v>8236</v>
      </c>
      <c r="B2793" s="49" t="s">
        <v>65</v>
      </c>
      <c r="C2793" s="49" t="s">
        <v>65</v>
      </c>
      <c r="D2793" s="49" t="s">
        <v>25</v>
      </c>
      <c r="F2793" s="49" t="s">
        <v>6175</v>
      </c>
      <c r="G2793" s="49" t="s">
        <v>8237</v>
      </c>
      <c r="H2793" s="41" t="s">
        <v>1048</v>
      </c>
      <c r="I2793" s="41" t="s">
        <v>7890</v>
      </c>
      <c r="J2793" s="42"/>
      <c r="K2793" s="40"/>
    </row>
    <row r="2794" spans="1:15" hidden="1">
      <c r="A2794" s="49" t="s">
        <v>8236</v>
      </c>
      <c r="B2794" s="49" t="s">
        <v>65</v>
      </c>
      <c r="C2794" s="49" t="s">
        <v>65</v>
      </c>
      <c r="D2794" s="49" t="s">
        <v>25</v>
      </c>
      <c r="F2794" s="49" t="s">
        <v>6175</v>
      </c>
      <c r="G2794" s="49" t="s">
        <v>8237</v>
      </c>
      <c r="H2794" s="41" t="s">
        <v>1048</v>
      </c>
      <c r="I2794" s="41" t="s">
        <v>7891</v>
      </c>
      <c r="J2794" s="42"/>
      <c r="K2794" s="40"/>
    </row>
    <row r="2795" spans="1:15" hidden="1">
      <c r="A2795" s="49" t="s">
        <v>8236</v>
      </c>
      <c r="B2795" s="49" t="s">
        <v>65</v>
      </c>
      <c r="C2795" s="49" t="s">
        <v>65</v>
      </c>
      <c r="D2795" s="49" t="s">
        <v>25</v>
      </c>
      <c r="F2795" s="49" t="s">
        <v>6175</v>
      </c>
      <c r="G2795" s="49" t="s">
        <v>8237</v>
      </c>
      <c r="H2795" s="41" t="s">
        <v>1048</v>
      </c>
      <c r="I2795" s="41" t="s">
        <v>7892</v>
      </c>
      <c r="J2795" s="41"/>
      <c r="K2795" s="40"/>
    </row>
    <row r="2796" spans="1:15" hidden="1">
      <c r="A2796" s="49" t="s">
        <v>8236</v>
      </c>
      <c r="B2796" s="49" t="s">
        <v>65</v>
      </c>
      <c r="C2796" s="49" t="s">
        <v>65</v>
      </c>
      <c r="D2796" s="49" t="s">
        <v>25</v>
      </c>
      <c r="F2796" s="49" t="s">
        <v>6175</v>
      </c>
      <c r="G2796" s="49" t="s">
        <v>8237</v>
      </c>
      <c r="H2796" s="41" t="s">
        <v>1048</v>
      </c>
      <c r="I2796" s="41" t="s">
        <v>7893</v>
      </c>
      <c r="J2796" s="41"/>
      <c r="K2796" s="40"/>
    </row>
    <row r="2797" spans="1:15" hidden="1">
      <c r="A2797" s="49" t="s">
        <v>8236</v>
      </c>
      <c r="B2797" s="49" t="s">
        <v>65</v>
      </c>
      <c r="C2797" s="49" t="s">
        <v>65</v>
      </c>
      <c r="D2797" s="49" t="s">
        <v>25</v>
      </c>
      <c r="F2797" s="49" t="s">
        <v>6175</v>
      </c>
      <c r="G2797" s="49" t="s">
        <v>8237</v>
      </c>
      <c r="H2797" s="41" t="s">
        <v>1048</v>
      </c>
      <c r="I2797" s="41" t="s">
        <v>7894</v>
      </c>
      <c r="J2797" s="41"/>
      <c r="K2797" s="41"/>
      <c r="L2797" s="49"/>
      <c r="M2797" s="49"/>
      <c r="N2797" s="49"/>
      <c r="O2797" s="64"/>
    </row>
    <row r="2798" spans="1:15" hidden="1">
      <c r="A2798" s="48" t="s">
        <v>8236</v>
      </c>
      <c r="B2798" s="48" t="s">
        <v>65</v>
      </c>
      <c r="C2798" s="48" t="s">
        <v>65</v>
      </c>
      <c r="D2798" s="48" t="s">
        <v>25</v>
      </c>
      <c r="F2798" s="48" t="s">
        <v>6175</v>
      </c>
      <c r="G2798" s="48" t="s">
        <v>8237</v>
      </c>
      <c r="H2798" s="40" t="s">
        <v>7895</v>
      </c>
      <c r="I2798" s="40" t="s">
        <v>8245</v>
      </c>
      <c r="J2798" s="43">
        <f>J2791</f>
        <v>42283</v>
      </c>
      <c r="K2798" s="43">
        <f>J2798+10</f>
        <v>42293</v>
      </c>
      <c r="L2798" s="40" t="s">
        <v>11</v>
      </c>
      <c r="M2798" s="48" t="s">
        <v>6218</v>
      </c>
      <c r="N2798" s="40">
        <v>100</v>
      </c>
      <c r="O2798" s="39"/>
    </row>
    <row r="2799" spans="1:15">
      <c r="A2799" s="48" t="s">
        <v>8236</v>
      </c>
      <c r="B2799" s="48" t="s">
        <v>65</v>
      </c>
      <c r="C2799" s="48" t="s">
        <v>65</v>
      </c>
      <c r="D2799" s="48" t="s">
        <v>25</v>
      </c>
      <c r="F2799" s="48" t="s">
        <v>6175</v>
      </c>
      <c r="G2799" s="48" t="s">
        <v>8237</v>
      </c>
      <c r="H2799" s="40" t="s">
        <v>7898</v>
      </c>
      <c r="I2799" s="40" t="s">
        <v>8247</v>
      </c>
      <c r="J2799" s="43">
        <f>K2798</f>
        <v>42293</v>
      </c>
      <c r="K2799" s="43">
        <f>J2799+2</f>
        <v>42295</v>
      </c>
      <c r="L2799" s="40" t="s">
        <v>11</v>
      </c>
      <c r="M2799" s="48" t="s">
        <v>6218</v>
      </c>
      <c r="N2799" s="40">
        <v>100</v>
      </c>
      <c r="O2799" s="65"/>
    </row>
    <row r="2800" spans="1:15" hidden="1">
      <c r="A2800" s="48" t="s">
        <v>8236</v>
      </c>
      <c r="B2800" s="48" t="s">
        <v>65</v>
      </c>
      <c r="C2800" s="48" t="s">
        <v>65</v>
      </c>
      <c r="D2800" s="48" t="s">
        <v>25</v>
      </c>
      <c r="F2800" s="48" t="s">
        <v>6175</v>
      </c>
      <c r="G2800" s="48" t="s">
        <v>8237</v>
      </c>
      <c r="H2800" s="40" t="s">
        <v>7901</v>
      </c>
      <c r="I2800" s="40" t="s">
        <v>7902</v>
      </c>
      <c r="J2800" s="43">
        <f>K2799</f>
        <v>42295</v>
      </c>
      <c r="K2800" s="43">
        <f>J2801</f>
        <v>-15</v>
      </c>
      <c r="L2800" s="40" t="s">
        <v>11</v>
      </c>
      <c r="M2800" s="48" t="s">
        <v>6218</v>
      </c>
      <c r="N2800" s="40">
        <v>100</v>
      </c>
      <c r="O2800" s="39"/>
    </row>
    <row r="2801" spans="1:15" hidden="1">
      <c r="A2801" s="48" t="s">
        <v>8236</v>
      </c>
      <c r="B2801" s="48" t="s">
        <v>65</v>
      </c>
      <c r="C2801" s="48" t="s">
        <v>65</v>
      </c>
      <c r="D2801" s="48" t="s">
        <v>25</v>
      </c>
      <c r="F2801" s="48" t="s">
        <v>6175</v>
      </c>
      <c r="G2801" s="48" t="s">
        <v>8237</v>
      </c>
      <c r="H2801" s="40" t="s">
        <v>7904</v>
      </c>
      <c r="I2801" s="40" t="s">
        <v>7905</v>
      </c>
      <c r="J2801" s="43">
        <f>K2801-5</f>
        <v>-15</v>
      </c>
      <c r="K2801" s="43">
        <f>J2802</f>
        <v>-10</v>
      </c>
      <c r="L2801" s="40" t="s">
        <v>11</v>
      </c>
      <c r="M2801" s="48" t="s">
        <v>6218</v>
      </c>
      <c r="N2801" s="40">
        <v>100</v>
      </c>
      <c r="O2801" s="39"/>
    </row>
    <row r="2802" spans="1:15" hidden="1">
      <c r="A2802" s="48" t="s">
        <v>8236</v>
      </c>
      <c r="B2802" s="48" t="s">
        <v>65</v>
      </c>
      <c r="C2802" s="48" t="s">
        <v>65</v>
      </c>
      <c r="D2802" s="48" t="s">
        <v>25</v>
      </c>
      <c r="F2802" s="48" t="s">
        <v>6175</v>
      </c>
      <c r="G2802" s="48" t="s">
        <v>8237</v>
      </c>
      <c r="H2802" s="40" t="s">
        <v>7904</v>
      </c>
      <c r="I2802" s="40" t="s">
        <v>8249</v>
      </c>
      <c r="J2802" s="43">
        <f>K2802-5</f>
        <v>-10</v>
      </c>
      <c r="K2802" s="43">
        <f>J2803</f>
        <v>-5</v>
      </c>
      <c r="L2802" s="40" t="s">
        <v>11</v>
      </c>
      <c r="M2802" s="48" t="s">
        <v>6218</v>
      </c>
      <c r="N2802" s="40">
        <v>100</v>
      </c>
      <c r="O2802" s="39"/>
    </row>
    <row r="2803" spans="1:15" hidden="1">
      <c r="A2803" s="48" t="s">
        <v>8236</v>
      </c>
      <c r="B2803" s="48" t="s">
        <v>65</v>
      </c>
      <c r="C2803" s="48" t="s">
        <v>65</v>
      </c>
      <c r="D2803" s="48" t="s">
        <v>25</v>
      </c>
      <c r="F2803" s="48" t="s">
        <v>6175</v>
      </c>
      <c r="G2803" s="48" t="s">
        <v>8237</v>
      </c>
      <c r="H2803" s="40" t="s">
        <v>7904</v>
      </c>
      <c r="I2803" s="40" t="s">
        <v>7907</v>
      </c>
      <c r="J2803" s="43">
        <f>K2803-5</f>
        <v>-5</v>
      </c>
      <c r="K2803" s="43">
        <f>J2804</f>
        <v>0</v>
      </c>
      <c r="L2803" s="40" t="s">
        <v>11</v>
      </c>
      <c r="M2803" s="48" t="s">
        <v>6218</v>
      </c>
      <c r="N2803" s="40">
        <v>100</v>
      </c>
      <c r="O2803" s="39"/>
    </row>
    <row r="2804" spans="1:15" hidden="1">
      <c r="A2804" s="41" t="s">
        <v>6367</v>
      </c>
      <c r="B2804" s="49" t="s">
        <v>8332</v>
      </c>
      <c r="C2804" s="49" t="s">
        <v>65</v>
      </c>
      <c r="D2804" s="49" t="s">
        <v>25</v>
      </c>
      <c r="E2804" s="49"/>
      <c r="F2804" s="49" t="s">
        <v>6175</v>
      </c>
      <c r="G2804" s="41" t="s">
        <v>8513</v>
      </c>
      <c r="H2804" s="41" t="s">
        <v>1048</v>
      </c>
      <c r="I2804" s="41" t="s">
        <v>7888</v>
      </c>
      <c r="J2804" s="41"/>
      <c r="K2804" s="41"/>
      <c r="L2804" s="49"/>
      <c r="M2804" s="49"/>
      <c r="N2804" s="49"/>
    </row>
    <row r="2805" spans="1:15" hidden="1">
      <c r="A2805" s="41" t="s">
        <v>6367</v>
      </c>
      <c r="B2805" s="49" t="s">
        <v>8332</v>
      </c>
      <c r="C2805" s="49" t="s">
        <v>65</v>
      </c>
      <c r="D2805" s="49" t="s">
        <v>25</v>
      </c>
      <c r="E2805" s="49"/>
      <c r="F2805" s="49" t="s">
        <v>6175</v>
      </c>
      <c r="G2805" s="41" t="s">
        <v>8513</v>
      </c>
      <c r="H2805" s="41" t="s">
        <v>1048</v>
      </c>
      <c r="I2805" s="41" t="s">
        <v>8244</v>
      </c>
      <c r="J2805" s="42">
        <v>42261</v>
      </c>
      <c r="K2805" s="41"/>
      <c r="L2805" s="49"/>
      <c r="M2805" s="49"/>
      <c r="N2805" s="49"/>
    </row>
    <row r="2806" spans="1:15" hidden="1">
      <c r="A2806" s="41" t="s">
        <v>6367</v>
      </c>
      <c r="B2806" s="49" t="s">
        <v>8332</v>
      </c>
      <c r="C2806" s="49" t="s">
        <v>65</v>
      </c>
      <c r="D2806" s="49" t="s">
        <v>25</v>
      </c>
      <c r="E2806" s="49"/>
      <c r="F2806" s="49" t="s">
        <v>6175</v>
      </c>
      <c r="G2806" s="41" t="s">
        <v>8513</v>
      </c>
      <c r="H2806" s="41" t="s">
        <v>1048</v>
      </c>
      <c r="I2806" s="41" t="s">
        <v>7889</v>
      </c>
      <c r="J2806" s="59">
        <v>42330</v>
      </c>
      <c r="K2806" s="41"/>
      <c r="L2806" s="49"/>
      <c r="M2806" s="49"/>
      <c r="N2806" s="49"/>
    </row>
    <row r="2807" spans="1:15" hidden="1">
      <c r="A2807" s="41" t="s">
        <v>6367</v>
      </c>
      <c r="B2807" s="49" t="s">
        <v>8332</v>
      </c>
      <c r="C2807" s="49" t="s">
        <v>65</v>
      </c>
      <c r="D2807" s="49" t="s">
        <v>25</v>
      </c>
      <c r="E2807" s="49"/>
      <c r="F2807" s="49" t="s">
        <v>6175</v>
      </c>
      <c r="G2807" s="41" t="s">
        <v>8513</v>
      </c>
      <c r="H2807" s="41" t="s">
        <v>1048</v>
      </c>
      <c r="I2807" s="41" t="s">
        <v>7890</v>
      </c>
      <c r="J2807" s="42"/>
      <c r="K2807" s="41"/>
      <c r="L2807" s="49"/>
      <c r="M2807" s="49"/>
      <c r="N2807" s="49"/>
    </row>
    <row r="2808" spans="1:15" hidden="1">
      <c r="A2808" s="41" t="s">
        <v>6367</v>
      </c>
      <c r="B2808" s="49" t="s">
        <v>8332</v>
      </c>
      <c r="C2808" s="49" t="s">
        <v>65</v>
      </c>
      <c r="D2808" s="49" t="s">
        <v>25</v>
      </c>
      <c r="E2808" s="49"/>
      <c r="F2808" s="49" t="s">
        <v>6175</v>
      </c>
      <c r="G2808" s="41" t="s">
        <v>8513</v>
      </c>
      <c r="H2808" s="41" t="s">
        <v>1048</v>
      </c>
      <c r="I2808" s="41" t="s">
        <v>7891</v>
      </c>
      <c r="J2808" s="42"/>
      <c r="K2808" s="41"/>
      <c r="L2808" s="49"/>
      <c r="M2808" s="49"/>
      <c r="N2808" s="49"/>
    </row>
    <row r="2809" spans="1:15" hidden="1">
      <c r="A2809" s="41" t="s">
        <v>6367</v>
      </c>
      <c r="B2809" s="49" t="s">
        <v>8332</v>
      </c>
      <c r="C2809" s="49" t="s">
        <v>65</v>
      </c>
      <c r="D2809" s="49" t="s">
        <v>25</v>
      </c>
      <c r="E2809" s="49"/>
      <c r="F2809" s="49" t="s">
        <v>6175</v>
      </c>
      <c r="G2809" s="41" t="s">
        <v>8513</v>
      </c>
      <c r="H2809" s="41" t="s">
        <v>1048</v>
      </c>
      <c r="I2809" s="41" t="s">
        <v>7892</v>
      </c>
      <c r="J2809" s="42">
        <v>42410</v>
      </c>
      <c r="K2809" s="41"/>
      <c r="L2809" s="49"/>
      <c r="M2809" s="49"/>
      <c r="N2809" s="49"/>
    </row>
    <row r="2810" spans="1:15" hidden="1">
      <c r="A2810" s="41" t="s">
        <v>6367</v>
      </c>
      <c r="B2810" s="49" t="s">
        <v>8332</v>
      </c>
      <c r="C2810" s="49" t="s">
        <v>65</v>
      </c>
      <c r="D2810" s="49" t="s">
        <v>25</v>
      </c>
      <c r="E2810" s="49"/>
      <c r="F2810" s="49" t="s">
        <v>6175</v>
      </c>
      <c r="G2810" s="41" t="s">
        <v>8513</v>
      </c>
      <c r="H2810" s="41" t="s">
        <v>1048</v>
      </c>
      <c r="I2810" s="41" t="s">
        <v>7893</v>
      </c>
      <c r="J2810" s="41"/>
      <c r="K2810" s="41"/>
      <c r="L2810" s="49"/>
      <c r="M2810" s="49"/>
      <c r="N2810" s="49"/>
    </row>
    <row r="2811" spans="1:15" hidden="1">
      <c r="A2811" s="41" t="s">
        <v>6367</v>
      </c>
      <c r="B2811" s="49" t="s">
        <v>8332</v>
      </c>
      <c r="C2811" s="49" t="s">
        <v>65</v>
      </c>
      <c r="D2811" s="49" t="s">
        <v>25</v>
      </c>
      <c r="E2811" s="49"/>
      <c r="F2811" s="49" t="s">
        <v>6175</v>
      </c>
      <c r="G2811" s="41" t="s">
        <v>8513</v>
      </c>
      <c r="H2811" s="41" t="s">
        <v>1048</v>
      </c>
      <c r="I2811" s="41" t="s">
        <v>7894</v>
      </c>
      <c r="J2811" s="41"/>
      <c r="K2811" s="41"/>
      <c r="L2811" s="49"/>
      <c r="M2811" s="49"/>
      <c r="N2811" s="49"/>
    </row>
    <row r="2812" spans="1:15" hidden="1">
      <c r="A2812" s="40" t="s">
        <v>6367</v>
      </c>
      <c r="B2812" s="48" t="s">
        <v>8332</v>
      </c>
      <c r="C2812" s="48" t="s">
        <v>65</v>
      </c>
      <c r="D2812" s="48" t="s">
        <v>25</v>
      </c>
      <c r="F2812" s="48" t="s">
        <v>6175</v>
      </c>
      <c r="G2812" s="40" t="s">
        <v>8513</v>
      </c>
      <c r="H2812" s="40" t="s">
        <v>7895</v>
      </c>
      <c r="I2812" s="40" t="s">
        <v>8245</v>
      </c>
      <c r="J2812" s="43">
        <f>J2805</f>
        <v>42261</v>
      </c>
      <c r="K2812" s="43">
        <f>J2812+10</f>
        <v>42271</v>
      </c>
      <c r="L2812" s="40" t="s">
        <v>11</v>
      </c>
      <c r="M2812" s="48" t="s">
        <v>4365</v>
      </c>
      <c r="N2812" s="48">
        <v>100</v>
      </c>
      <c r="O2812" s="56" t="s">
        <v>6369</v>
      </c>
    </row>
    <row r="2813" spans="1:15">
      <c r="A2813" s="40" t="s">
        <v>6367</v>
      </c>
      <c r="B2813" s="48" t="s">
        <v>8332</v>
      </c>
      <c r="C2813" s="48" t="s">
        <v>65</v>
      </c>
      <c r="D2813" s="48" t="s">
        <v>25</v>
      </c>
      <c r="F2813" s="48" t="s">
        <v>6175</v>
      </c>
      <c r="G2813" s="40" t="s">
        <v>8513</v>
      </c>
      <c r="H2813" s="40" t="s">
        <v>7898</v>
      </c>
      <c r="I2813" s="40" t="s">
        <v>8247</v>
      </c>
      <c r="J2813" s="43">
        <f>K2812</f>
        <v>42271</v>
      </c>
      <c r="K2813" s="43">
        <f>J2813+2</f>
        <v>42273</v>
      </c>
      <c r="L2813" s="40" t="s">
        <v>11</v>
      </c>
      <c r="M2813" s="48" t="s">
        <v>4365</v>
      </c>
      <c r="N2813" s="48">
        <v>100</v>
      </c>
    </row>
    <row r="2814" spans="1:15" ht="15.6" hidden="1">
      <c r="A2814" s="40" t="s">
        <v>6367</v>
      </c>
      <c r="B2814" s="48" t="s">
        <v>8332</v>
      </c>
      <c r="C2814" s="48" t="s">
        <v>65</v>
      </c>
      <c r="D2814" s="48" t="s">
        <v>25</v>
      </c>
      <c r="F2814" s="48" t="s">
        <v>6175</v>
      </c>
      <c r="G2814" s="40" t="s">
        <v>8513</v>
      </c>
      <c r="H2814" s="40" t="s">
        <v>7901</v>
      </c>
      <c r="I2814" s="40" t="s">
        <v>7902</v>
      </c>
      <c r="J2814" s="43">
        <f>K2813</f>
        <v>42273</v>
      </c>
      <c r="K2814" s="43">
        <f>J2815</f>
        <v>42314</v>
      </c>
      <c r="L2814" s="40" t="s">
        <v>11</v>
      </c>
      <c r="M2814" s="48" t="s">
        <v>4365</v>
      </c>
      <c r="N2814" s="48">
        <v>100</v>
      </c>
      <c r="O2814" s="66"/>
    </row>
    <row r="2815" spans="1:15" hidden="1">
      <c r="A2815" s="40" t="s">
        <v>6367</v>
      </c>
      <c r="B2815" s="48" t="s">
        <v>8332</v>
      </c>
      <c r="C2815" s="48" t="s">
        <v>65</v>
      </c>
      <c r="D2815" s="48" t="s">
        <v>25</v>
      </c>
      <c r="F2815" s="48" t="s">
        <v>6175</v>
      </c>
      <c r="G2815" s="40" t="s">
        <v>8513</v>
      </c>
      <c r="H2815" s="40" t="s">
        <v>7904</v>
      </c>
      <c r="I2815" s="40" t="s">
        <v>7905</v>
      </c>
      <c r="J2815" s="43">
        <f>K2815-5</f>
        <v>42314</v>
      </c>
      <c r="K2815" s="43">
        <f>J2816</f>
        <v>42319</v>
      </c>
      <c r="L2815" s="40" t="s">
        <v>11</v>
      </c>
      <c r="M2815" s="48" t="s">
        <v>4365</v>
      </c>
      <c r="N2815" s="48">
        <v>100</v>
      </c>
    </row>
    <row r="2816" spans="1:15" hidden="1">
      <c r="A2816" s="40" t="s">
        <v>6367</v>
      </c>
      <c r="B2816" s="48" t="s">
        <v>8332</v>
      </c>
      <c r="C2816" s="48" t="s">
        <v>65</v>
      </c>
      <c r="D2816" s="48" t="s">
        <v>25</v>
      </c>
      <c r="F2816" s="48" t="s">
        <v>6175</v>
      </c>
      <c r="G2816" s="40" t="s">
        <v>8513</v>
      </c>
      <c r="H2816" s="40" t="s">
        <v>7904</v>
      </c>
      <c r="I2816" s="40" t="s">
        <v>8249</v>
      </c>
      <c r="J2816" s="43">
        <f>K2816-5</f>
        <v>42319</v>
      </c>
      <c r="K2816" s="43">
        <f>J2817</f>
        <v>42324</v>
      </c>
      <c r="L2816" s="40" t="s">
        <v>11</v>
      </c>
      <c r="M2816" s="48" t="s">
        <v>4365</v>
      </c>
      <c r="N2816" s="48">
        <v>100</v>
      </c>
    </row>
    <row r="2817" spans="1:15" hidden="1">
      <c r="A2817" s="40" t="s">
        <v>6367</v>
      </c>
      <c r="B2817" s="48" t="s">
        <v>8332</v>
      </c>
      <c r="C2817" s="48" t="s">
        <v>65</v>
      </c>
      <c r="D2817" s="48" t="s">
        <v>25</v>
      </c>
      <c r="F2817" s="48" t="s">
        <v>6175</v>
      </c>
      <c r="G2817" s="40" t="s">
        <v>8513</v>
      </c>
      <c r="H2817" s="40" t="s">
        <v>7904</v>
      </c>
      <c r="I2817" s="40" t="s">
        <v>7907</v>
      </c>
      <c r="J2817" s="43">
        <f>K2817-5</f>
        <v>42324</v>
      </c>
      <c r="K2817" s="43">
        <f>J2818</f>
        <v>42329</v>
      </c>
      <c r="L2817" s="40" t="s">
        <v>11</v>
      </c>
      <c r="M2817" s="48" t="s">
        <v>4365</v>
      </c>
      <c r="N2817" s="48">
        <v>100</v>
      </c>
    </row>
    <row r="2818" spans="1:15" hidden="1">
      <c r="A2818" s="40" t="s">
        <v>6367</v>
      </c>
      <c r="B2818" s="48" t="s">
        <v>8332</v>
      </c>
      <c r="C2818" s="48" t="s">
        <v>65</v>
      </c>
      <c r="D2818" s="48" t="s">
        <v>25</v>
      </c>
      <c r="F2818" s="48" t="s">
        <v>6175</v>
      </c>
      <c r="G2818" s="40" t="s">
        <v>8513</v>
      </c>
      <c r="H2818" s="40" t="s">
        <v>7904</v>
      </c>
      <c r="I2818" s="40" t="s">
        <v>8172</v>
      </c>
      <c r="J2818" s="43">
        <f>K2818-1</f>
        <v>42329</v>
      </c>
      <c r="K2818" s="43">
        <f>J2806</f>
        <v>42330</v>
      </c>
      <c r="L2818" s="40" t="s">
        <v>11</v>
      </c>
      <c r="M2818" s="48" t="s">
        <v>4365</v>
      </c>
      <c r="N2818" s="40">
        <v>100</v>
      </c>
    </row>
    <row r="2819" spans="1:15" hidden="1">
      <c r="A2819" s="49" t="s">
        <v>8190</v>
      </c>
      <c r="B2819" s="41" t="s">
        <v>108</v>
      </c>
      <c r="C2819" s="49" t="s">
        <v>65</v>
      </c>
      <c r="D2819" s="48" t="s">
        <v>24</v>
      </c>
      <c r="F2819" s="41" t="s">
        <v>55</v>
      </c>
      <c r="G2819" s="49" t="s">
        <v>8238</v>
      </c>
      <c r="H2819" s="41" t="s">
        <v>1048</v>
      </c>
      <c r="I2819" s="41" t="s">
        <v>7888</v>
      </c>
      <c r="J2819" s="41"/>
      <c r="K2819" s="41"/>
      <c r="L2819" s="49"/>
      <c r="M2819" s="49"/>
      <c r="N2819" s="49"/>
      <c r="O2819" s="64"/>
    </row>
    <row r="2820" spans="1:15" hidden="1">
      <c r="A2820" s="49" t="s">
        <v>8190</v>
      </c>
      <c r="B2820" s="41" t="s">
        <v>108</v>
      </c>
      <c r="C2820" s="49" t="s">
        <v>65</v>
      </c>
      <c r="D2820" s="48" t="s">
        <v>24</v>
      </c>
      <c r="F2820" s="41" t="s">
        <v>55</v>
      </c>
      <c r="G2820" s="49" t="s">
        <v>8238</v>
      </c>
      <c r="H2820" s="41" t="s">
        <v>1048</v>
      </c>
      <c r="I2820" s="41" t="s">
        <v>8244</v>
      </c>
      <c r="J2820" s="42">
        <v>42100</v>
      </c>
      <c r="K2820" s="41"/>
      <c r="L2820" s="49"/>
      <c r="M2820" s="49"/>
      <c r="N2820" s="49"/>
      <c r="O2820" s="64"/>
    </row>
    <row r="2821" spans="1:15" hidden="1">
      <c r="A2821" s="49" t="s">
        <v>8190</v>
      </c>
      <c r="B2821" s="41" t="s">
        <v>108</v>
      </c>
      <c r="C2821" s="49" t="s">
        <v>65</v>
      </c>
      <c r="D2821" s="48" t="s">
        <v>24</v>
      </c>
      <c r="F2821" s="41" t="s">
        <v>55</v>
      </c>
      <c r="G2821" s="49" t="s">
        <v>8238</v>
      </c>
      <c r="H2821" s="41" t="s">
        <v>1048</v>
      </c>
      <c r="I2821" s="41" t="s">
        <v>7889</v>
      </c>
      <c r="J2821" s="42">
        <v>42395</v>
      </c>
      <c r="K2821" s="41"/>
      <c r="L2821" s="49"/>
      <c r="M2821" s="49"/>
      <c r="N2821" s="49"/>
      <c r="O2821" s="64"/>
    </row>
    <row r="2822" spans="1:15" hidden="1">
      <c r="A2822" s="49" t="s">
        <v>8190</v>
      </c>
      <c r="B2822" s="41" t="s">
        <v>108</v>
      </c>
      <c r="C2822" s="49" t="s">
        <v>65</v>
      </c>
      <c r="D2822" s="48" t="s">
        <v>24</v>
      </c>
      <c r="F2822" s="41" t="s">
        <v>55</v>
      </c>
      <c r="G2822" s="49" t="s">
        <v>8238</v>
      </c>
      <c r="H2822" s="41" t="s">
        <v>1048</v>
      </c>
      <c r="I2822" s="41" t="s">
        <v>7890</v>
      </c>
      <c r="J2822" s="41"/>
      <c r="K2822" s="41"/>
      <c r="L2822" s="49"/>
      <c r="M2822" s="49"/>
      <c r="N2822" s="49"/>
      <c r="O2822" s="64"/>
    </row>
    <row r="2823" spans="1:15" hidden="1">
      <c r="A2823" s="49" t="s">
        <v>8190</v>
      </c>
      <c r="B2823" s="41" t="s">
        <v>108</v>
      </c>
      <c r="C2823" s="49" t="s">
        <v>65</v>
      </c>
      <c r="D2823" s="48" t="s">
        <v>24</v>
      </c>
      <c r="F2823" s="41" t="s">
        <v>55</v>
      </c>
      <c r="G2823" s="49" t="s">
        <v>8238</v>
      </c>
      <c r="H2823" s="41" t="s">
        <v>1048</v>
      </c>
      <c r="I2823" s="41" t="s">
        <v>7891</v>
      </c>
      <c r="J2823" s="42">
        <v>42426</v>
      </c>
      <c r="K2823" s="41"/>
      <c r="L2823" s="49"/>
      <c r="M2823" s="49"/>
      <c r="N2823" s="49"/>
      <c r="O2823" s="64"/>
    </row>
    <row r="2824" spans="1:15" hidden="1">
      <c r="A2824" s="49" t="s">
        <v>8190</v>
      </c>
      <c r="B2824" s="41" t="s">
        <v>108</v>
      </c>
      <c r="C2824" s="49" t="s">
        <v>65</v>
      </c>
      <c r="D2824" s="48" t="s">
        <v>24</v>
      </c>
      <c r="F2824" s="41" t="s">
        <v>55</v>
      </c>
      <c r="G2824" s="49" t="s">
        <v>8238</v>
      </c>
      <c r="H2824" s="41" t="s">
        <v>1048</v>
      </c>
      <c r="I2824" s="41" t="s">
        <v>7892</v>
      </c>
      <c r="J2824" s="41"/>
      <c r="K2824" s="41"/>
      <c r="L2824" s="49"/>
      <c r="M2824" s="49"/>
      <c r="N2824" s="49"/>
      <c r="O2824" s="64"/>
    </row>
    <row r="2825" spans="1:15" hidden="1">
      <c r="A2825" s="49" t="s">
        <v>8190</v>
      </c>
      <c r="B2825" s="41" t="s">
        <v>108</v>
      </c>
      <c r="C2825" s="49" t="s">
        <v>65</v>
      </c>
      <c r="D2825" s="48" t="s">
        <v>24</v>
      </c>
      <c r="F2825" s="41" t="s">
        <v>55</v>
      </c>
      <c r="G2825" s="49" t="s">
        <v>8238</v>
      </c>
      <c r="H2825" s="41" t="s">
        <v>1048</v>
      </c>
      <c r="I2825" s="41" t="s">
        <v>7893</v>
      </c>
      <c r="J2825" s="41"/>
      <c r="K2825" s="41"/>
      <c r="L2825" s="49"/>
      <c r="M2825" s="49"/>
      <c r="N2825" s="49"/>
      <c r="O2825" s="64"/>
    </row>
    <row r="2826" spans="1:15" hidden="1">
      <c r="A2826" s="49" t="s">
        <v>8190</v>
      </c>
      <c r="B2826" s="41" t="s">
        <v>108</v>
      </c>
      <c r="C2826" s="49" t="s">
        <v>65</v>
      </c>
      <c r="D2826" s="48" t="s">
        <v>24</v>
      </c>
      <c r="F2826" s="41" t="s">
        <v>55</v>
      </c>
      <c r="G2826" s="49" t="s">
        <v>8238</v>
      </c>
      <c r="H2826" s="41" t="s">
        <v>1048</v>
      </c>
      <c r="I2826" s="41" t="s">
        <v>7894</v>
      </c>
      <c r="J2826" s="41"/>
      <c r="K2826" s="41"/>
      <c r="L2826" s="49"/>
      <c r="M2826" s="49"/>
      <c r="N2826" s="49"/>
      <c r="O2826" s="64"/>
    </row>
    <row r="2827" spans="1:15" hidden="1">
      <c r="A2827" s="48" t="s">
        <v>8190</v>
      </c>
      <c r="B2827" s="40" t="s">
        <v>108</v>
      </c>
      <c r="C2827" s="48" t="s">
        <v>65</v>
      </c>
      <c r="D2827" s="48" t="s">
        <v>24</v>
      </c>
      <c r="F2827" s="41" t="s">
        <v>55</v>
      </c>
      <c r="G2827" s="48" t="s">
        <v>8238</v>
      </c>
      <c r="H2827" s="40" t="s">
        <v>7895</v>
      </c>
      <c r="I2827" s="40" t="s">
        <v>8245</v>
      </c>
      <c r="J2827" s="43">
        <f>J2820</f>
        <v>42100</v>
      </c>
      <c r="K2827" s="43">
        <f>J2827+30</f>
        <v>42130</v>
      </c>
      <c r="L2827" s="48" t="s">
        <v>8173</v>
      </c>
      <c r="M2827" s="48" t="s">
        <v>14</v>
      </c>
      <c r="N2827" s="48">
        <v>100</v>
      </c>
      <c r="O2827" s="56" t="s">
        <v>8263</v>
      </c>
    </row>
    <row r="2828" spans="1:15" hidden="1">
      <c r="A2828" s="48" t="s">
        <v>8190</v>
      </c>
      <c r="B2828" s="40" t="s">
        <v>108</v>
      </c>
      <c r="C2828" s="48" t="s">
        <v>65</v>
      </c>
      <c r="D2828" s="48" t="s">
        <v>24</v>
      </c>
      <c r="F2828" s="41" t="s">
        <v>55</v>
      </c>
      <c r="G2828" s="48" t="s">
        <v>8238</v>
      </c>
      <c r="H2828" s="40" t="s">
        <v>8281</v>
      </c>
      <c r="I2828" s="40" t="s">
        <v>8282</v>
      </c>
      <c r="J2828" s="43">
        <f>K2827</f>
        <v>42130</v>
      </c>
      <c r="K2828" s="43">
        <f>J2828+2</f>
        <v>42132</v>
      </c>
      <c r="L2828" s="48" t="s">
        <v>8173</v>
      </c>
      <c r="M2828" s="48" t="s">
        <v>149</v>
      </c>
      <c r="N2828" s="48">
        <v>100</v>
      </c>
    </row>
    <row r="2829" spans="1:15" hidden="1">
      <c r="A2829" s="48" t="s">
        <v>8190</v>
      </c>
      <c r="B2829" s="40" t="s">
        <v>108</v>
      </c>
      <c r="C2829" s="48" t="s">
        <v>65</v>
      </c>
      <c r="D2829" s="48" t="s">
        <v>24</v>
      </c>
      <c r="F2829" s="41" t="s">
        <v>55</v>
      </c>
      <c r="G2829" s="48" t="s">
        <v>8238</v>
      </c>
      <c r="H2829" s="65" t="s">
        <v>8261</v>
      </c>
      <c r="I2829" s="40" t="s">
        <v>8262</v>
      </c>
      <c r="J2829" s="43">
        <f>K2828</f>
        <v>42132</v>
      </c>
      <c r="K2829" s="43">
        <f>J2829</f>
        <v>42132</v>
      </c>
      <c r="L2829" s="48" t="s">
        <v>8173</v>
      </c>
      <c r="M2829" s="48" t="s">
        <v>149</v>
      </c>
      <c r="N2829" s="48">
        <v>100</v>
      </c>
    </row>
    <row r="2830" spans="1:15" hidden="1">
      <c r="A2830" s="48" t="s">
        <v>8190</v>
      </c>
      <c r="B2830" s="40" t="s">
        <v>108</v>
      </c>
      <c r="C2830" s="48" t="s">
        <v>65</v>
      </c>
      <c r="D2830" s="48" t="s">
        <v>24</v>
      </c>
      <c r="F2830" s="41" t="s">
        <v>55</v>
      </c>
      <c r="G2830" s="48" t="s">
        <v>8238</v>
      </c>
      <c r="H2830" s="40" t="s">
        <v>8264</v>
      </c>
      <c r="I2830" s="40" t="s">
        <v>8265</v>
      </c>
      <c r="J2830" s="43">
        <f>K2829</f>
        <v>42132</v>
      </c>
      <c r="K2830" s="43">
        <f>J2821-21</f>
        <v>42374</v>
      </c>
      <c r="L2830" s="48" t="s">
        <v>8173</v>
      </c>
      <c r="M2830" s="48" t="s">
        <v>14</v>
      </c>
      <c r="N2830" s="48">
        <v>100</v>
      </c>
    </row>
    <row r="2831" spans="1:15" hidden="1">
      <c r="A2831" s="48" t="s">
        <v>8190</v>
      </c>
      <c r="B2831" s="40" t="s">
        <v>108</v>
      </c>
      <c r="C2831" s="48" t="s">
        <v>65</v>
      </c>
      <c r="D2831" s="48" t="s">
        <v>24</v>
      </c>
      <c r="F2831" s="41" t="s">
        <v>55</v>
      </c>
      <c r="G2831" s="48" t="s">
        <v>8238</v>
      </c>
      <c r="H2831" s="40" t="s">
        <v>8261</v>
      </c>
      <c r="I2831" s="40" t="s">
        <v>8266</v>
      </c>
      <c r="J2831" s="43">
        <f>K2830</f>
        <v>42374</v>
      </c>
      <c r="K2831" s="43">
        <f>J2831</f>
        <v>42374</v>
      </c>
      <c r="L2831" s="48" t="s">
        <v>8173</v>
      </c>
      <c r="M2831" s="48" t="s">
        <v>149</v>
      </c>
      <c r="N2831" s="48">
        <v>100</v>
      </c>
    </row>
    <row r="2832" spans="1:15" hidden="1">
      <c r="A2832" s="48" t="s">
        <v>8190</v>
      </c>
      <c r="B2832" s="40" t="s">
        <v>108</v>
      </c>
      <c r="C2832" s="48" t="s">
        <v>65</v>
      </c>
      <c r="D2832" s="48" t="s">
        <v>24</v>
      </c>
      <c r="F2832" s="41" t="s">
        <v>55</v>
      </c>
      <c r="G2832" s="48" t="s">
        <v>8238</v>
      </c>
      <c r="H2832" s="40" t="s">
        <v>7904</v>
      </c>
      <c r="I2832" s="40" t="s">
        <v>7905</v>
      </c>
      <c r="J2832" s="43">
        <f>K2830</f>
        <v>42374</v>
      </c>
      <c r="K2832" s="43">
        <f>J2832+5</f>
        <v>42379</v>
      </c>
      <c r="L2832" s="48" t="s">
        <v>8173</v>
      </c>
      <c r="M2832" s="48" t="s">
        <v>14</v>
      </c>
      <c r="N2832" s="48">
        <v>100</v>
      </c>
    </row>
    <row r="2833" spans="1:15" hidden="1">
      <c r="A2833" s="48" t="s">
        <v>8190</v>
      </c>
      <c r="B2833" s="40" t="s">
        <v>108</v>
      </c>
      <c r="C2833" s="48" t="s">
        <v>65</v>
      </c>
      <c r="D2833" s="48" t="s">
        <v>24</v>
      </c>
      <c r="F2833" s="41" t="s">
        <v>55</v>
      </c>
      <c r="G2833" s="48" t="s">
        <v>8238</v>
      </c>
      <c r="H2833" s="40" t="s">
        <v>7904</v>
      </c>
      <c r="I2833" s="40" t="s">
        <v>7906</v>
      </c>
      <c r="J2833" s="43">
        <f>K2832</f>
        <v>42379</v>
      </c>
      <c r="K2833" s="43">
        <f>J2833+5</f>
        <v>42384</v>
      </c>
      <c r="L2833" s="48" t="s">
        <v>8173</v>
      </c>
      <c r="M2833" s="48" t="s">
        <v>14</v>
      </c>
      <c r="N2833" s="48">
        <v>100</v>
      </c>
    </row>
    <row r="2834" spans="1:15" hidden="1">
      <c r="A2834" s="48" t="s">
        <v>8190</v>
      </c>
      <c r="B2834" s="40" t="s">
        <v>108</v>
      </c>
      <c r="C2834" s="48" t="s">
        <v>65</v>
      </c>
      <c r="D2834" s="48" t="s">
        <v>24</v>
      </c>
      <c r="F2834" s="41" t="s">
        <v>55</v>
      </c>
      <c r="G2834" s="48" t="s">
        <v>8238</v>
      </c>
      <c r="H2834" s="40" t="s">
        <v>7904</v>
      </c>
      <c r="I2834" s="40" t="s">
        <v>7907</v>
      </c>
      <c r="J2834" s="43">
        <f>K2833</f>
        <v>42384</v>
      </c>
      <c r="K2834" s="43">
        <f>J2834+5</f>
        <v>42389</v>
      </c>
      <c r="L2834" s="48" t="s">
        <v>8173</v>
      </c>
      <c r="M2834" s="48" t="s">
        <v>14</v>
      </c>
      <c r="N2834" s="48">
        <v>100</v>
      </c>
    </row>
    <row r="2835" spans="1:15" hidden="1">
      <c r="A2835" s="49" t="s">
        <v>7770</v>
      </c>
      <c r="B2835" s="49" t="s">
        <v>52</v>
      </c>
      <c r="C2835" s="49" t="s">
        <v>52</v>
      </c>
      <c r="D2835" s="47" t="s">
        <v>26</v>
      </c>
      <c r="E2835" s="49"/>
      <c r="F2835" s="49" t="s">
        <v>6175</v>
      </c>
      <c r="G2835" s="49" t="s">
        <v>8514</v>
      </c>
      <c r="H2835" s="41" t="s">
        <v>1048</v>
      </c>
      <c r="I2835" s="41" t="s">
        <v>7888</v>
      </c>
      <c r="J2835" s="41"/>
      <c r="K2835" s="40"/>
    </row>
    <row r="2836" spans="1:15" hidden="1">
      <c r="A2836" s="49" t="s">
        <v>7770</v>
      </c>
      <c r="B2836" s="49" t="s">
        <v>52</v>
      </c>
      <c r="C2836" s="49" t="s">
        <v>52</v>
      </c>
      <c r="D2836" s="47" t="s">
        <v>26</v>
      </c>
      <c r="E2836" s="49"/>
      <c r="F2836" s="49" t="s">
        <v>6175</v>
      </c>
      <c r="G2836" s="49" t="s">
        <v>8514</v>
      </c>
      <c r="H2836" s="41" t="s">
        <v>1048</v>
      </c>
      <c r="I2836" s="41" t="s">
        <v>8244</v>
      </c>
      <c r="J2836" s="42">
        <v>42289</v>
      </c>
      <c r="K2836" s="40"/>
    </row>
    <row r="2837" spans="1:15" hidden="1">
      <c r="A2837" s="49" t="s">
        <v>7770</v>
      </c>
      <c r="B2837" s="49" t="s">
        <v>52</v>
      </c>
      <c r="C2837" s="49" t="s">
        <v>52</v>
      </c>
      <c r="D2837" s="47" t="s">
        <v>26</v>
      </c>
      <c r="E2837" s="49"/>
      <c r="F2837" s="49" t="s">
        <v>6175</v>
      </c>
      <c r="G2837" s="49" t="s">
        <v>8514</v>
      </c>
      <c r="H2837" s="41" t="s">
        <v>1048</v>
      </c>
      <c r="I2837" s="41" t="s">
        <v>7889</v>
      </c>
      <c r="J2837" s="42">
        <v>42335</v>
      </c>
      <c r="K2837" s="40"/>
    </row>
    <row r="2838" spans="1:15" hidden="1">
      <c r="A2838" s="49" t="s">
        <v>7770</v>
      </c>
      <c r="B2838" s="49" t="s">
        <v>52</v>
      </c>
      <c r="C2838" s="49" t="s">
        <v>52</v>
      </c>
      <c r="D2838" s="47" t="s">
        <v>26</v>
      </c>
      <c r="E2838" s="49"/>
      <c r="F2838" s="49" t="s">
        <v>6175</v>
      </c>
      <c r="G2838" s="49" t="s">
        <v>8514</v>
      </c>
      <c r="H2838" s="41" t="s">
        <v>1048</v>
      </c>
      <c r="I2838" s="41" t="s">
        <v>7890</v>
      </c>
      <c r="J2838" s="42"/>
      <c r="K2838" s="40"/>
    </row>
    <row r="2839" spans="1:15" hidden="1">
      <c r="A2839" s="49" t="s">
        <v>7770</v>
      </c>
      <c r="B2839" s="49" t="s">
        <v>52</v>
      </c>
      <c r="C2839" s="49" t="s">
        <v>52</v>
      </c>
      <c r="D2839" s="47" t="s">
        <v>26</v>
      </c>
      <c r="E2839" s="49"/>
      <c r="F2839" s="49" t="s">
        <v>6175</v>
      </c>
      <c r="G2839" s="49" t="s">
        <v>8514</v>
      </c>
      <c r="H2839" s="41" t="s">
        <v>1048</v>
      </c>
      <c r="I2839" s="41" t="s">
        <v>7891</v>
      </c>
      <c r="J2839" s="42">
        <v>42356</v>
      </c>
      <c r="K2839" s="40"/>
    </row>
    <row r="2840" spans="1:15" hidden="1">
      <c r="A2840" s="49" t="s">
        <v>7770</v>
      </c>
      <c r="B2840" s="49" t="s">
        <v>52</v>
      </c>
      <c r="C2840" s="49" t="s">
        <v>52</v>
      </c>
      <c r="D2840" s="47" t="s">
        <v>26</v>
      </c>
      <c r="E2840" s="49"/>
      <c r="F2840" s="49" t="s">
        <v>6175</v>
      </c>
      <c r="G2840" s="49" t="s">
        <v>8514</v>
      </c>
      <c r="H2840" s="41" t="s">
        <v>1048</v>
      </c>
      <c r="I2840" s="41" t="s">
        <v>7892</v>
      </c>
      <c r="J2840" s="41"/>
      <c r="K2840" s="40"/>
    </row>
    <row r="2841" spans="1:15" hidden="1">
      <c r="A2841" s="49" t="s">
        <v>7770</v>
      </c>
      <c r="B2841" s="49" t="s">
        <v>52</v>
      </c>
      <c r="C2841" s="49" t="s">
        <v>52</v>
      </c>
      <c r="D2841" s="47" t="s">
        <v>26</v>
      </c>
      <c r="E2841" s="49"/>
      <c r="F2841" s="49" t="s">
        <v>6175</v>
      </c>
      <c r="G2841" s="49" t="s">
        <v>8514</v>
      </c>
      <c r="H2841" s="41" t="s">
        <v>1048</v>
      </c>
      <c r="I2841" s="41" t="s">
        <v>7893</v>
      </c>
      <c r="J2841" s="41"/>
      <c r="K2841" s="40"/>
    </row>
    <row r="2842" spans="1:15" hidden="1">
      <c r="A2842" s="49" t="s">
        <v>7770</v>
      </c>
      <c r="B2842" s="49" t="s">
        <v>52</v>
      </c>
      <c r="C2842" s="49" t="s">
        <v>52</v>
      </c>
      <c r="D2842" s="47" t="s">
        <v>26</v>
      </c>
      <c r="E2842" s="49"/>
      <c r="F2842" s="49" t="s">
        <v>6175</v>
      </c>
      <c r="G2842" s="49" t="s">
        <v>8514</v>
      </c>
      <c r="H2842" s="41" t="s">
        <v>1048</v>
      </c>
      <c r="I2842" s="41" t="s">
        <v>7894</v>
      </c>
      <c r="J2842" s="41"/>
      <c r="K2842" s="41"/>
      <c r="L2842" s="49"/>
      <c r="M2842" s="49"/>
      <c r="N2842" s="49"/>
      <c r="O2842" s="64"/>
    </row>
    <row r="2843" spans="1:15" hidden="1">
      <c r="A2843" s="48" t="s">
        <v>7770</v>
      </c>
      <c r="B2843" s="48" t="s">
        <v>52</v>
      </c>
      <c r="C2843" s="48" t="s">
        <v>52</v>
      </c>
      <c r="D2843" s="47" t="s">
        <v>26</v>
      </c>
      <c r="F2843" s="48" t="s">
        <v>6175</v>
      </c>
      <c r="G2843" s="48" t="s">
        <v>8514</v>
      </c>
      <c r="H2843" s="40" t="s">
        <v>7895</v>
      </c>
      <c r="I2843" s="40" t="s">
        <v>8245</v>
      </c>
      <c r="J2843" s="43">
        <f>J2836</f>
        <v>42289</v>
      </c>
      <c r="K2843" s="43">
        <f>J2843+10</f>
        <v>42299</v>
      </c>
      <c r="L2843" s="40" t="s">
        <v>11</v>
      </c>
      <c r="M2843" s="48" t="s">
        <v>6218</v>
      </c>
      <c r="N2843" s="40">
        <v>100</v>
      </c>
      <c r="O2843" s="39"/>
    </row>
    <row r="2844" spans="1:15">
      <c r="A2844" s="48" t="s">
        <v>7770</v>
      </c>
      <c r="B2844" s="48" t="s">
        <v>52</v>
      </c>
      <c r="C2844" s="48" t="s">
        <v>52</v>
      </c>
      <c r="D2844" s="47" t="s">
        <v>26</v>
      </c>
      <c r="F2844" s="48" t="s">
        <v>6175</v>
      </c>
      <c r="G2844" s="48" t="s">
        <v>8514</v>
      </c>
      <c r="H2844" s="40" t="s">
        <v>7898</v>
      </c>
      <c r="I2844" s="40" t="s">
        <v>8247</v>
      </c>
      <c r="J2844" s="43">
        <f>K2843</f>
        <v>42299</v>
      </c>
      <c r="K2844" s="43">
        <f>J2844+2</f>
        <v>42301</v>
      </c>
      <c r="L2844" s="40" t="s">
        <v>11</v>
      </c>
      <c r="M2844" s="48" t="s">
        <v>6218</v>
      </c>
      <c r="N2844" s="40">
        <v>100</v>
      </c>
      <c r="O2844" s="65"/>
    </row>
    <row r="2845" spans="1:15" hidden="1">
      <c r="A2845" s="48" t="s">
        <v>7770</v>
      </c>
      <c r="B2845" s="48" t="s">
        <v>52</v>
      </c>
      <c r="C2845" s="48" t="s">
        <v>52</v>
      </c>
      <c r="D2845" s="47" t="s">
        <v>26</v>
      </c>
      <c r="F2845" s="48" t="s">
        <v>6175</v>
      </c>
      <c r="G2845" s="48" t="s">
        <v>8514</v>
      </c>
      <c r="H2845" s="40" t="s">
        <v>7901</v>
      </c>
      <c r="I2845" s="40" t="s">
        <v>7902</v>
      </c>
      <c r="J2845" s="43">
        <f>K2844</f>
        <v>42301</v>
      </c>
      <c r="K2845" s="43">
        <f>J2846</f>
        <v>42319</v>
      </c>
      <c r="L2845" s="40" t="s">
        <v>11</v>
      </c>
      <c r="M2845" s="48" t="s">
        <v>6218</v>
      </c>
      <c r="N2845" s="40">
        <v>100</v>
      </c>
      <c r="O2845" s="39"/>
    </row>
    <row r="2846" spans="1:15" hidden="1">
      <c r="A2846" s="48" t="s">
        <v>7770</v>
      </c>
      <c r="B2846" s="48" t="s">
        <v>52</v>
      </c>
      <c r="C2846" s="48" t="s">
        <v>52</v>
      </c>
      <c r="D2846" s="47" t="s">
        <v>26</v>
      </c>
      <c r="F2846" s="48" t="s">
        <v>6175</v>
      </c>
      <c r="G2846" s="48" t="s">
        <v>8514</v>
      </c>
      <c r="H2846" s="40" t="s">
        <v>7904</v>
      </c>
      <c r="I2846" s="40" t="s">
        <v>7905</v>
      </c>
      <c r="J2846" s="43">
        <f>K2846-5</f>
        <v>42319</v>
      </c>
      <c r="K2846" s="43">
        <f>J2847</f>
        <v>42324</v>
      </c>
      <c r="L2846" s="40" t="s">
        <v>11</v>
      </c>
      <c r="M2846" s="48" t="s">
        <v>6218</v>
      </c>
      <c r="N2846" s="40">
        <v>100</v>
      </c>
      <c r="O2846" s="39"/>
    </row>
    <row r="2847" spans="1:15" hidden="1">
      <c r="A2847" s="48" t="s">
        <v>7770</v>
      </c>
      <c r="B2847" s="48" t="s">
        <v>52</v>
      </c>
      <c r="C2847" s="48" t="s">
        <v>52</v>
      </c>
      <c r="D2847" s="47" t="s">
        <v>26</v>
      </c>
      <c r="F2847" s="48" t="s">
        <v>6175</v>
      </c>
      <c r="G2847" s="48" t="s">
        <v>8514</v>
      </c>
      <c r="H2847" s="40" t="s">
        <v>7904</v>
      </c>
      <c r="I2847" s="40" t="s">
        <v>8249</v>
      </c>
      <c r="J2847" s="43">
        <f>K2847-5</f>
        <v>42324</v>
      </c>
      <c r="K2847" s="43">
        <f>J2848</f>
        <v>42329</v>
      </c>
      <c r="L2847" s="40" t="s">
        <v>11</v>
      </c>
      <c r="M2847" s="48" t="s">
        <v>6218</v>
      </c>
      <c r="N2847" s="40">
        <v>100</v>
      </c>
      <c r="O2847" s="39"/>
    </row>
    <row r="2848" spans="1:15" hidden="1">
      <c r="A2848" s="48" t="s">
        <v>7770</v>
      </c>
      <c r="B2848" s="48" t="s">
        <v>52</v>
      </c>
      <c r="C2848" s="48" t="s">
        <v>52</v>
      </c>
      <c r="D2848" s="47" t="s">
        <v>26</v>
      </c>
      <c r="F2848" s="48" t="s">
        <v>6175</v>
      </c>
      <c r="G2848" s="48" t="s">
        <v>8514</v>
      </c>
      <c r="H2848" s="40" t="s">
        <v>7904</v>
      </c>
      <c r="I2848" s="40" t="s">
        <v>7907</v>
      </c>
      <c r="J2848" s="43">
        <f>K2848-5</f>
        <v>42329</v>
      </c>
      <c r="K2848" s="43">
        <f>J2849</f>
        <v>42334</v>
      </c>
      <c r="L2848" s="40" t="s">
        <v>11</v>
      </c>
      <c r="M2848" s="48" t="s">
        <v>6218</v>
      </c>
      <c r="N2848" s="40">
        <v>100</v>
      </c>
      <c r="O2848" s="39"/>
    </row>
    <row r="2849" spans="1:15" hidden="1">
      <c r="A2849" s="48" t="s">
        <v>7770</v>
      </c>
      <c r="B2849" s="48" t="s">
        <v>52</v>
      </c>
      <c r="C2849" s="48" t="s">
        <v>52</v>
      </c>
      <c r="D2849" s="47" t="s">
        <v>26</v>
      </c>
      <c r="F2849" s="48" t="s">
        <v>6175</v>
      </c>
      <c r="G2849" s="48" t="s">
        <v>8514</v>
      </c>
      <c r="H2849" s="40" t="s">
        <v>7904</v>
      </c>
      <c r="I2849" s="40" t="s">
        <v>8172</v>
      </c>
      <c r="J2849" s="43">
        <f>K2849-1</f>
        <v>42334</v>
      </c>
      <c r="K2849" s="43">
        <f>J2837</f>
        <v>42335</v>
      </c>
      <c r="L2849" s="40" t="s">
        <v>11</v>
      </c>
      <c r="M2849" s="48" t="s">
        <v>6218</v>
      </c>
      <c r="N2849" s="40">
        <v>100</v>
      </c>
      <c r="O2849" s="56" t="s">
        <v>17</v>
      </c>
    </row>
    <row r="2850" spans="1:15" hidden="1">
      <c r="A2850" s="41" t="s">
        <v>8515</v>
      </c>
      <c r="B2850" s="49" t="s">
        <v>8332</v>
      </c>
      <c r="C2850" s="49" t="s">
        <v>65</v>
      </c>
      <c r="D2850" s="49" t="s">
        <v>25</v>
      </c>
      <c r="E2850" s="49"/>
      <c r="F2850" s="49" t="s">
        <v>6175</v>
      </c>
      <c r="G2850" s="41" t="s">
        <v>8516</v>
      </c>
      <c r="H2850" s="41" t="s">
        <v>1048</v>
      </c>
      <c r="I2850" s="41" t="s">
        <v>7888</v>
      </c>
      <c r="J2850" s="41"/>
      <c r="K2850" s="41"/>
      <c r="L2850" s="49"/>
      <c r="M2850" s="49"/>
      <c r="N2850" s="49"/>
    </row>
    <row r="2851" spans="1:15" hidden="1">
      <c r="A2851" s="41" t="s">
        <v>8515</v>
      </c>
      <c r="B2851" s="49" t="s">
        <v>8332</v>
      </c>
      <c r="C2851" s="49" t="s">
        <v>65</v>
      </c>
      <c r="D2851" s="49" t="s">
        <v>25</v>
      </c>
      <c r="E2851" s="49"/>
      <c r="F2851" s="49" t="s">
        <v>6175</v>
      </c>
      <c r="G2851" s="41" t="s">
        <v>8516</v>
      </c>
      <c r="H2851" s="41" t="s">
        <v>1048</v>
      </c>
      <c r="I2851" s="41" t="s">
        <v>8244</v>
      </c>
      <c r="J2851" s="42">
        <v>42261</v>
      </c>
      <c r="K2851" s="41"/>
      <c r="L2851" s="49"/>
      <c r="M2851" s="49"/>
      <c r="N2851" s="49"/>
    </row>
    <row r="2852" spans="1:15" hidden="1">
      <c r="A2852" s="41" t="s">
        <v>8515</v>
      </c>
      <c r="B2852" s="49" t="s">
        <v>8332</v>
      </c>
      <c r="C2852" s="49" t="s">
        <v>65</v>
      </c>
      <c r="D2852" s="49" t="s">
        <v>25</v>
      </c>
      <c r="E2852" s="49"/>
      <c r="F2852" s="49" t="s">
        <v>6175</v>
      </c>
      <c r="G2852" s="41" t="s">
        <v>8516</v>
      </c>
      <c r="H2852" s="41" t="s">
        <v>1048</v>
      </c>
      <c r="I2852" s="41" t="s">
        <v>7889</v>
      </c>
      <c r="J2852" s="59">
        <v>42332</v>
      </c>
      <c r="K2852" s="41"/>
      <c r="L2852" s="49"/>
      <c r="M2852" s="49"/>
      <c r="N2852" s="49"/>
    </row>
    <row r="2853" spans="1:15" hidden="1">
      <c r="A2853" s="41" t="s">
        <v>8515</v>
      </c>
      <c r="B2853" s="49" t="s">
        <v>8332</v>
      </c>
      <c r="C2853" s="49" t="s">
        <v>65</v>
      </c>
      <c r="D2853" s="49" t="s">
        <v>25</v>
      </c>
      <c r="E2853" s="49"/>
      <c r="F2853" s="49" t="s">
        <v>6175</v>
      </c>
      <c r="G2853" s="41" t="s">
        <v>8516</v>
      </c>
      <c r="H2853" s="41" t="s">
        <v>1048</v>
      </c>
      <c r="I2853" s="41" t="s">
        <v>7890</v>
      </c>
      <c r="J2853" s="42"/>
      <c r="K2853" s="41"/>
      <c r="L2853" s="49"/>
      <c r="M2853" s="49"/>
      <c r="N2853" s="49"/>
    </row>
    <row r="2854" spans="1:15" hidden="1">
      <c r="A2854" s="41" t="s">
        <v>8515</v>
      </c>
      <c r="B2854" s="49" t="s">
        <v>8332</v>
      </c>
      <c r="C2854" s="49" t="s">
        <v>65</v>
      </c>
      <c r="D2854" s="49" t="s">
        <v>25</v>
      </c>
      <c r="E2854" s="49"/>
      <c r="F2854" s="49" t="s">
        <v>6175</v>
      </c>
      <c r="G2854" s="41" t="s">
        <v>8516</v>
      </c>
      <c r="H2854" s="41" t="s">
        <v>1048</v>
      </c>
      <c r="I2854" s="41" t="s">
        <v>7891</v>
      </c>
      <c r="J2854" s="42"/>
      <c r="K2854" s="41"/>
      <c r="L2854" s="49"/>
      <c r="M2854" s="49"/>
      <c r="N2854" s="49"/>
    </row>
    <row r="2855" spans="1:15" hidden="1">
      <c r="A2855" s="41" t="s">
        <v>8515</v>
      </c>
      <c r="B2855" s="49" t="s">
        <v>8332</v>
      </c>
      <c r="C2855" s="49" t="s">
        <v>65</v>
      </c>
      <c r="D2855" s="49" t="s">
        <v>25</v>
      </c>
      <c r="E2855" s="49"/>
      <c r="F2855" s="49" t="s">
        <v>6175</v>
      </c>
      <c r="G2855" s="41" t="s">
        <v>8516</v>
      </c>
      <c r="H2855" s="41" t="s">
        <v>1048</v>
      </c>
      <c r="I2855" s="41" t="s">
        <v>7892</v>
      </c>
      <c r="J2855" s="42">
        <v>42338</v>
      </c>
      <c r="K2855" s="41"/>
      <c r="L2855" s="49"/>
      <c r="M2855" s="49"/>
      <c r="N2855" s="49"/>
    </row>
    <row r="2856" spans="1:15" hidden="1">
      <c r="A2856" s="41" t="s">
        <v>8515</v>
      </c>
      <c r="B2856" s="49" t="s">
        <v>8332</v>
      </c>
      <c r="C2856" s="49" t="s">
        <v>65</v>
      </c>
      <c r="D2856" s="49" t="s">
        <v>25</v>
      </c>
      <c r="E2856" s="49"/>
      <c r="F2856" s="49" t="s">
        <v>6175</v>
      </c>
      <c r="G2856" s="41" t="s">
        <v>8516</v>
      </c>
      <c r="H2856" s="41" t="s">
        <v>1048</v>
      </c>
      <c r="I2856" s="41" t="s">
        <v>7893</v>
      </c>
      <c r="J2856" s="41"/>
      <c r="K2856" s="41"/>
      <c r="L2856" s="49"/>
      <c r="M2856" s="49"/>
      <c r="N2856" s="49"/>
    </row>
    <row r="2857" spans="1:15" hidden="1">
      <c r="A2857" s="41" t="s">
        <v>8515</v>
      </c>
      <c r="B2857" s="49" t="s">
        <v>8332</v>
      </c>
      <c r="C2857" s="49" t="s">
        <v>65</v>
      </c>
      <c r="D2857" s="49" t="s">
        <v>25</v>
      </c>
      <c r="E2857" s="49"/>
      <c r="F2857" s="49" t="s">
        <v>6175</v>
      </c>
      <c r="G2857" s="41" t="s">
        <v>8516</v>
      </c>
      <c r="H2857" s="41" t="s">
        <v>1048</v>
      </c>
      <c r="I2857" s="41" t="s">
        <v>7894</v>
      </c>
      <c r="J2857" s="41"/>
      <c r="K2857" s="41"/>
      <c r="L2857" s="49"/>
      <c r="M2857" s="49"/>
      <c r="N2857" s="49"/>
    </row>
    <row r="2858" spans="1:15" hidden="1">
      <c r="A2858" s="40" t="s">
        <v>8515</v>
      </c>
      <c r="B2858" s="48" t="s">
        <v>8332</v>
      </c>
      <c r="C2858" s="48" t="s">
        <v>65</v>
      </c>
      <c r="D2858" s="48" t="s">
        <v>25</v>
      </c>
      <c r="F2858" s="48" t="s">
        <v>6175</v>
      </c>
      <c r="G2858" s="41" t="s">
        <v>8516</v>
      </c>
      <c r="H2858" s="40" t="s">
        <v>7895</v>
      </c>
      <c r="I2858" s="40" t="s">
        <v>8245</v>
      </c>
      <c r="J2858" s="43">
        <f>J2851</f>
        <v>42261</v>
      </c>
      <c r="K2858" s="43">
        <f>J2858+10</f>
        <v>42271</v>
      </c>
      <c r="L2858" s="40" t="s">
        <v>11</v>
      </c>
      <c r="M2858" s="48" t="s">
        <v>4365</v>
      </c>
      <c r="N2858" s="40">
        <v>100</v>
      </c>
    </row>
    <row r="2859" spans="1:15">
      <c r="A2859" s="40" t="s">
        <v>8515</v>
      </c>
      <c r="B2859" s="48" t="s">
        <v>8332</v>
      </c>
      <c r="C2859" s="48" t="s">
        <v>65</v>
      </c>
      <c r="D2859" s="48" t="s">
        <v>25</v>
      </c>
      <c r="F2859" s="48" t="s">
        <v>6175</v>
      </c>
      <c r="G2859" s="41" t="s">
        <v>8516</v>
      </c>
      <c r="H2859" s="40" t="s">
        <v>7898</v>
      </c>
      <c r="I2859" s="40" t="s">
        <v>8247</v>
      </c>
      <c r="J2859" s="43">
        <f>K2858</f>
        <v>42271</v>
      </c>
      <c r="K2859" s="43">
        <f>J2859+2</f>
        <v>42273</v>
      </c>
      <c r="L2859" s="40" t="s">
        <v>11</v>
      </c>
      <c r="M2859" s="48" t="s">
        <v>4365</v>
      </c>
      <c r="N2859" s="40">
        <v>100</v>
      </c>
    </row>
    <row r="2860" spans="1:15" ht="15.6" hidden="1">
      <c r="A2860" s="40" t="s">
        <v>8515</v>
      </c>
      <c r="B2860" s="48" t="s">
        <v>8332</v>
      </c>
      <c r="C2860" s="48" t="s">
        <v>65</v>
      </c>
      <c r="D2860" s="48" t="s">
        <v>25</v>
      </c>
      <c r="F2860" s="48" t="s">
        <v>6175</v>
      </c>
      <c r="G2860" s="41" t="s">
        <v>8516</v>
      </c>
      <c r="H2860" s="40" t="s">
        <v>7901</v>
      </c>
      <c r="I2860" s="40" t="s">
        <v>7902</v>
      </c>
      <c r="J2860" s="43">
        <f>K2859</f>
        <v>42273</v>
      </c>
      <c r="K2860" s="43">
        <f>J2861</f>
        <v>42316</v>
      </c>
      <c r="L2860" s="40" t="s">
        <v>11</v>
      </c>
      <c r="M2860" s="48" t="s">
        <v>4365</v>
      </c>
      <c r="N2860" s="40">
        <v>100</v>
      </c>
      <c r="O2860" s="66"/>
    </row>
    <row r="2861" spans="1:15" hidden="1">
      <c r="A2861" s="40" t="s">
        <v>8515</v>
      </c>
      <c r="B2861" s="48" t="s">
        <v>8332</v>
      </c>
      <c r="C2861" s="48" t="s">
        <v>65</v>
      </c>
      <c r="D2861" s="48" t="s">
        <v>25</v>
      </c>
      <c r="F2861" s="48" t="s">
        <v>6175</v>
      </c>
      <c r="G2861" s="41" t="s">
        <v>8516</v>
      </c>
      <c r="H2861" s="40" t="s">
        <v>7904</v>
      </c>
      <c r="I2861" s="40" t="s">
        <v>7905</v>
      </c>
      <c r="J2861" s="43">
        <f>K2861-5</f>
        <v>42316</v>
      </c>
      <c r="K2861" s="43">
        <f>J2862</f>
        <v>42321</v>
      </c>
      <c r="L2861" s="40" t="s">
        <v>11</v>
      </c>
      <c r="M2861" s="48" t="s">
        <v>4365</v>
      </c>
      <c r="N2861" s="40">
        <v>100</v>
      </c>
    </row>
    <row r="2862" spans="1:15" hidden="1">
      <c r="A2862" s="40" t="s">
        <v>8515</v>
      </c>
      <c r="B2862" s="48" t="s">
        <v>8332</v>
      </c>
      <c r="C2862" s="48" t="s">
        <v>65</v>
      </c>
      <c r="D2862" s="48" t="s">
        <v>25</v>
      </c>
      <c r="F2862" s="48" t="s">
        <v>6175</v>
      </c>
      <c r="G2862" s="41" t="s">
        <v>8516</v>
      </c>
      <c r="H2862" s="40" t="s">
        <v>7904</v>
      </c>
      <c r="I2862" s="40" t="s">
        <v>8249</v>
      </c>
      <c r="J2862" s="43">
        <f>K2862-5</f>
        <v>42321</v>
      </c>
      <c r="K2862" s="43">
        <f>J2863</f>
        <v>42326</v>
      </c>
      <c r="L2862" s="40" t="s">
        <v>11</v>
      </c>
      <c r="M2862" s="48" t="s">
        <v>4365</v>
      </c>
      <c r="N2862" s="40">
        <v>100</v>
      </c>
    </row>
    <row r="2863" spans="1:15" hidden="1">
      <c r="A2863" s="40" t="s">
        <v>8515</v>
      </c>
      <c r="B2863" s="48" t="s">
        <v>8332</v>
      </c>
      <c r="C2863" s="48" t="s">
        <v>65</v>
      </c>
      <c r="D2863" s="48" t="s">
        <v>25</v>
      </c>
      <c r="F2863" s="48" t="s">
        <v>6175</v>
      </c>
      <c r="G2863" s="41" t="s">
        <v>8516</v>
      </c>
      <c r="H2863" s="40" t="s">
        <v>7904</v>
      </c>
      <c r="I2863" s="40" t="s">
        <v>7907</v>
      </c>
      <c r="J2863" s="43">
        <f>K2863-5</f>
        <v>42326</v>
      </c>
      <c r="K2863" s="43">
        <f>J2864</f>
        <v>42331</v>
      </c>
      <c r="L2863" s="40" t="s">
        <v>11</v>
      </c>
      <c r="M2863" s="48" t="s">
        <v>4365</v>
      </c>
      <c r="N2863" s="40">
        <v>100</v>
      </c>
    </row>
    <row r="2864" spans="1:15" hidden="1">
      <c r="A2864" s="40" t="s">
        <v>8515</v>
      </c>
      <c r="B2864" s="48" t="s">
        <v>8332</v>
      </c>
      <c r="C2864" s="48" t="s">
        <v>65</v>
      </c>
      <c r="D2864" s="48" t="s">
        <v>25</v>
      </c>
      <c r="F2864" s="48" t="s">
        <v>6175</v>
      </c>
      <c r="G2864" s="41" t="s">
        <v>8516</v>
      </c>
      <c r="H2864" s="40" t="s">
        <v>7904</v>
      </c>
      <c r="I2864" s="40" t="s">
        <v>8172</v>
      </c>
      <c r="J2864" s="43">
        <f>K2864-1</f>
        <v>42331</v>
      </c>
      <c r="K2864" s="43">
        <f>J2852</f>
        <v>42332</v>
      </c>
      <c r="L2864" s="40" t="s">
        <v>11</v>
      </c>
      <c r="M2864" s="48" t="s">
        <v>4365</v>
      </c>
      <c r="N2864" s="40">
        <v>100</v>
      </c>
      <c r="O2864" s="56" t="s">
        <v>17</v>
      </c>
    </row>
    <row r="2865" spans="1:15" hidden="1">
      <c r="A2865" s="49" t="s">
        <v>7755</v>
      </c>
      <c r="B2865" s="49" t="s">
        <v>52</v>
      </c>
      <c r="C2865" s="49" t="s">
        <v>52</v>
      </c>
      <c r="D2865" s="47" t="s">
        <v>26</v>
      </c>
      <c r="E2865" s="49"/>
      <c r="F2865" s="49" t="s">
        <v>6175</v>
      </c>
      <c r="G2865" s="49" t="s">
        <v>8517</v>
      </c>
      <c r="H2865" s="41" t="s">
        <v>1048</v>
      </c>
      <c r="I2865" s="41" t="s">
        <v>7888</v>
      </c>
      <c r="J2865" s="41"/>
      <c r="K2865" s="40"/>
    </row>
    <row r="2866" spans="1:15" hidden="1">
      <c r="A2866" s="49" t="s">
        <v>7755</v>
      </c>
      <c r="B2866" s="49" t="s">
        <v>52</v>
      </c>
      <c r="C2866" s="49" t="s">
        <v>52</v>
      </c>
      <c r="D2866" s="47" t="s">
        <v>26</v>
      </c>
      <c r="E2866" s="49"/>
      <c r="F2866" s="49" t="s">
        <v>6175</v>
      </c>
      <c r="G2866" s="49" t="s">
        <v>8517</v>
      </c>
      <c r="H2866" s="41" t="s">
        <v>1048</v>
      </c>
      <c r="I2866" s="41" t="s">
        <v>8244</v>
      </c>
      <c r="J2866" s="42">
        <v>42247</v>
      </c>
      <c r="K2866" s="40"/>
    </row>
    <row r="2867" spans="1:15" hidden="1">
      <c r="A2867" s="49" t="s">
        <v>7755</v>
      </c>
      <c r="B2867" s="49" t="s">
        <v>52</v>
      </c>
      <c r="C2867" s="49" t="s">
        <v>52</v>
      </c>
      <c r="D2867" s="47" t="s">
        <v>26</v>
      </c>
      <c r="E2867" s="49"/>
      <c r="F2867" s="49" t="s">
        <v>6175</v>
      </c>
      <c r="G2867" s="49" t="s">
        <v>8517</v>
      </c>
      <c r="H2867" s="41" t="s">
        <v>1048</v>
      </c>
      <c r="I2867" s="41" t="s">
        <v>7889</v>
      </c>
      <c r="J2867" s="42">
        <v>42335</v>
      </c>
      <c r="K2867" s="40"/>
    </row>
    <row r="2868" spans="1:15" hidden="1">
      <c r="A2868" s="49" t="s">
        <v>7755</v>
      </c>
      <c r="B2868" s="49" t="s">
        <v>52</v>
      </c>
      <c r="C2868" s="49" t="s">
        <v>52</v>
      </c>
      <c r="D2868" s="47" t="s">
        <v>26</v>
      </c>
      <c r="E2868" s="49"/>
      <c r="F2868" s="49" t="s">
        <v>6175</v>
      </c>
      <c r="G2868" s="49" t="s">
        <v>8517</v>
      </c>
      <c r="H2868" s="41" t="s">
        <v>1048</v>
      </c>
      <c r="I2868" s="41" t="s">
        <v>7890</v>
      </c>
      <c r="J2868" s="42"/>
      <c r="K2868" s="40"/>
    </row>
    <row r="2869" spans="1:15" hidden="1">
      <c r="A2869" s="49" t="s">
        <v>7755</v>
      </c>
      <c r="B2869" s="49" t="s">
        <v>52</v>
      </c>
      <c r="C2869" s="49" t="s">
        <v>52</v>
      </c>
      <c r="D2869" s="47" t="s">
        <v>26</v>
      </c>
      <c r="E2869" s="49"/>
      <c r="F2869" s="49" t="s">
        <v>6175</v>
      </c>
      <c r="G2869" s="49" t="s">
        <v>8517</v>
      </c>
      <c r="H2869" s="41" t="s">
        <v>1048</v>
      </c>
      <c r="I2869" s="41" t="s">
        <v>7891</v>
      </c>
      <c r="J2869" s="42">
        <v>42356</v>
      </c>
      <c r="K2869" s="40"/>
    </row>
    <row r="2870" spans="1:15" hidden="1">
      <c r="A2870" s="49" t="s">
        <v>7755</v>
      </c>
      <c r="B2870" s="49" t="s">
        <v>52</v>
      </c>
      <c r="C2870" s="49" t="s">
        <v>52</v>
      </c>
      <c r="D2870" s="47" t="s">
        <v>26</v>
      </c>
      <c r="E2870" s="49"/>
      <c r="F2870" s="49" t="s">
        <v>6175</v>
      </c>
      <c r="G2870" s="49" t="s">
        <v>8517</v>
      </c>
      <c r="H2870" s="41" t="s">
        <v>1048</v>
      </c>
      <c r="I2870" s="41" t="s">
        <v>7892</v>
      </c>
      <c r="J2870" s="41"/>
      <c r="K2870" s="40"/>
    </row>
    <row r="2871" spans="1:15" hidden="1">
      <c r="A2871" s="49" t="s">
        <v>7755</v>
      </c>
      <c r="B2871" s="49" t="s">
        <v>52</v>
      </c>
      <c r="C2871" s="49" t="s">
        <v>52</v>
      </c>
      <c r="D2871" s="47" t="s">
        <v>26</v>
      </c>
      <c r="E2871" s="49"/>
      <c r="F2871" s="49" t="s">
        <v>6175</v>
      </c>
      <c r="G2871" s="49" t="s">
        <v>8517</v>
      </c>
      <c r="H2871" s="41" t="s">
        <v>1048</v>
      </c>
      <c r="I2871" s="41" t="s">
        <v>7893</v>
      </c>
      <c r="J2871" s="41"/>
      <c r="K2871" s="40"/>
    </row>
    <row r="2872" spans="1:15" hidden="1">
      <c r="A2872" s="49" t="s">
        <v>7755</v>
      </c>
      <c r="B2872" s="49" t="s">
        <v>52</v>
      </c>
      <c r="C2872" s="49" t="s">
        <v>52</v>
      </c>
      <c r="D2872" s="47" t="s">
        <v>26</v>
      </c>
      <c r="E2872" s="49"/>
      <c r="F2872" s="49" t="s">
        <v>6175</v>
      </c>
      <c r="G2872" s="49" t="s">
        <v>8517</v>
      </c>
      <c r="H2872" s="41" t="s">
        <v>1048</v>
      </c>
      <c r="I2872" s="41" t="s">
        <v>7894</v>
      </c>
      <c r="J2872" s="41"/>
      <c r="K2872" s="41"/>
      <c r="L2872" s="49"/>
      <c r="M2872" s="49"/>
      <c r="N2872" s="49"/>
      <c r="O2872" s="64"/>
    </row>
    <row r="2873" spans="1:15" hidden="1">
      <c r="A2873" s="48" t="s">
        <v>7755</v>
      </c>
      <c r="B2873" s="48" t="s">
        <v>52</v>
      </c>
      <c r="C2873" s="48" t="s">
        <v>52</v>
      </c>
      <c r="D2873" s="47" t="s">
        <v>26</v>
      </c>
      <c r="F2873" s="48" t="s">
        <v>6175</v>
      </c>
      <c r="G2873" s="48" t="s">
        <v>8517</v>
      </c>
      <c r="H2873" s="40" t="s">
        <v>7895</v>
      </c>
      <c r="I2873" s="40" t="s">
        <v>8245</v>
      </c>
      <c r="J2873" s="43">
        <f>J2866</f>
        <v>42247</v>
      </c>
      <c r="K2873" s="43">
        <f>J2873+10</f>
        <v>42257</v>
      </c>
      <c r="L2873" s="40" t="s">
        <v>11</v>
      </c>
      <c r="M2873" s="48" t="s">
        <v>6218</v>
      </c>
      <c r="N2873" s="40">
        <v>100</v>
      </c>
      <c r="O2873" s="39"/>
    </row>
    <row r="2874" spans="1:15">
      <c r="A2874" s="48" t="s">
        <v>7755</v>
      </c>
      <c r="B2874" s="48" t="s">
        <v>52</v>
      </c>
      <c r="C2874" s="48" t="s">
        <v>52</v>
      </c>
      <c r="D2874" s="47" t="s">
        <v>26</v>
      </c>
      <c r="F2874" s="48" t="s">
        <v>6175</v>
      </c>
      <c r="G2874" s="48" t="s">
        <v>8517</v>
      </c>
      <c r="H2874" s="40" t="s">
        <v>7898</v>
      </c>
      <c r="I2874" s="40" t="s">
        <v>8247</v>
      </c>
      <c r="J2874" s="43">
        <f>K2873</f>
        <v>42257</v>
      </c>
      <c r="K2874" s="43">
        <f>J2874+2</f>
        <v>42259</v>
      </c>
      <c r="L2874" s="40" t="s">
        <v>11</v>
      </c>
      <c r="M2874" s="48" t="s">
        <v>6218</v>
      </c>
      <c r="N2874" s="40">
        <v>100</v>
      </c>
      <c r="O2874" s="65"/>
    </row>
    <row r="2875" spans="1:15" hidden="1">
      <c r="A2875" s="48" t="s">
        <v>7755</v>
      </c>
      <c r="B2875" s="48" t="s">
        <v>52</v>
      </c>
      <c r="C2875" s="48" t="s">
        <v>52</v>
      </c>
      <c r="D2875" s="47" t="s">
        <v>26</v>
      </c>
      <c r="F2875" s="48" t="s">
        <v>6175</v>
      </c>
      <c r="G2875" s="48" t="s">
        <v>8517</v>
      </c>
      <c r="H2875" s="40" t="s">
        <v>7901</v>
      </c>
      <c r="I2875" s="40" t="s">
        <v>7902</v>
      </c>
      <c r="J2875" s="43">
        <f>K2874</f>
        <v>42259</v>
      </c>
      <c r="K2875" s="43">
        <f>J2876</f>
        <v>42319</v>
      </c>
      <c r="L2875" s="40" t="s">
        <v>11</v>
      </c>
      <c r="M2875" s="48" t="s">
        <v>6218</v>
      </c>
      <c r="N2875" s="40">
        <v>100</v>
      </c>
      <c r="O2875" s="39"/>
    </row>
    <row r="2876" spans="1:15" hidden="1">
      <c r="A2876" s="48" t="s">
        <v>7755</v>
      </c>
      <c r="B2876" s="48" t="s">
        <v>52</v>
      </c>
      <c r="C2876" s="48" t="s">
        <v>52</v>
      </c>
      <c r="D2876" s="47" t="s">
        <v>26</v>
      </c>
      <c r="F2876" s="48" t="s">
        <v>6175</v>
      </c>
      <c r="G2876" s="48" t="s">
        <v>8517</v>
      </c>
      <c r="H2876" s="40" t="s">
        <v>7904</v>
      </c>
      <c r="I2876" s="40" t="s">
        <v>7905</v>
      </c>
      <c r="J2876" s="43">
        <f>K2876-5</f>
        <v>42319</v>
      </c>
      <c r="K2876" s="43">
        <f>J2877</f>
        <v>42324</v>
      </c>
      <c r="L2876" s="40" t="s">
        <v>11</v>
      </c>
      <c r="M2876" s="48" t="s">
        <v>6218</v>
      </c>
      <c r="N2876" s="40">
        <v>100</v>
      </c>
      <c r="O2876" s="39"/>
    </row>
    <row r="2877" spans="1:15" hidden="1">
      <c r="A2877" s="48" t="s">
        <v>7755</v>
      </c>
      <c r="B2877" s="48" t="s">
        <v>52</v>
      </c>
      <c r="C2877" s="48" t="s">
        <v>52</v>
      </c>
      <c r="D2877" s="47" t="s">
        <v>26</v>
      </c>
      <c r="F2877" s="48" t="s">
        <v>6175</v>
      </c>
      <c r="G2877" s="48" t="s">
        <v>8517</v>
      </c>
      <c r="H2877" s="40" t="s">
        <v>7904</v>
      </c>
      <c r="I2877" s="40" t="s">
        <v>8249</v>
      </c>
      <c r="J2877" s="43">
        <f>K2877-5</f>
        <v>42324</v>
      </c>
      <c r="K2877" s="43">
        <f>J2878</f>
        <v>42329</v>
      </c>
      <c r="L2877" s="40" t="s">
        <v>11</v>
      </c>
      <c r="M2877" s="48" t="s">
        <v>6218</v>
      </c>
      <c r="N2877" s="40">
        <v>100</v>
      </c>
      <c r="O2877" s="39"/>
    </row>
    <row r="2878" spans="1:15" hidden="1">
      <c r="A2878" s="48" t="s">
        <v>7755</v>
      </c>
      <c r="B2878" s="48" t="s">
        <v>52</v>
      </c>
      <c r="C2878" s="48" t="s">
        <v>52</v>
      </c>
      <c r="D2878" s="47" t="s">
        <v>26</v>
      </c>
      <c r="F2878" s="48" t="s">
        <v>6175</v>
      </c>
      <c r="G2878" s="48" t="s">
        <v>8517</v>
      </c>
      <c r="H2878" s="40" t="s">
        <v>7904</v>
      </c>
      <c r="I2878" s="40" t="s">
        <v>7907</v>
      </c>
      <c r="J2878" s="43">
        <f>K2878-5</f>
        <v>42329</v>
      </c>
      <c r="K2878" s="43">
        <f>J2879</f>
        <v>42334</v>
      </c>
      <c r="L2878" s="40" t="s">
        <v>11</v>
      </c>
      <c r="M2878" s="48" t="s">
        <v>6218</v>
      </c>
      <c r="N2878" s="40">
        <v>100</v>
      </c>
      <c r="O2878" s="39"/>
    </row>
    <row r="2879" spans="1:15" hidden="1">
      <c r="A2879" s="48" t="s">
        <v>7755</v>
      </c>
      <c r="B2879" s="48" t="s">
        <v>52</v>
      </c>
      <c r="C2879" s="48" t="s">
        <v>52</v>
      </c>
      <c r="D2879" s="47" t="s">
        <v>26</v>
      </c>
      <c r="F2879" s="48" t="s">
        <v>6175</v>
      </c>
      <c r="G2879" s="48" t="s">
        <v>8517</v>
      </c>
      <c r="H2879" s="40" t="s">
        <v>7904</v>
      </c>
      <c r="I2879" s="40" t="s">
        <v>8172</v>
      </c>
      <c r="J2879" s="43">
        <f>K2879-1</f>
        <v>42334</v>
      </c>
      <c r="K2879" s="43">
        <f>J2867</f>
        <v>42335</v>
      </c>
      <c r="L2879" s="40" t="s">
        <v>11</v>
      </c>
      <c r="M2879" s="48" t="s">
        <v>6218</v>
      </c>
      <c r="N2879" s="40">
        <v>100</v>
      </c>
      <c r="O2879" s="56" t="s">
        <v>17</v>
      </c>
    </row>
    <row r="2880" spans="1:15" hidden="1">
      <c r="A2880" s="49" t="s">
        <v>5847</v>
      </c>
      <c r="B2880" s="49" t="s">
        <v>65</v>
      </c>
      <c r="C2880" s="49" t="s">
        <v>65</v>
      </c>
      <c r="D2880" s="49" t="s">
        <v>25</v>
      </c>
      <c r="F2880" s="49" t="s">
        <v>6175</v>
      </c>
      <c r="G2880" s="49" t="s">
        <v>8518</v>
      </c>
      <c r="H2880" s="41" t="s">
        <v>1048</v>
      </c>
      <c r="I2880" s="41" t="s">
        <v>7888</v>
      </c>
      <c r="J2880" s="41"/>
      <c r="K2880" s="40"/>
      <c r="L2880" s="49"/>
      <c r="M2880" s="49"/>
      <c r="N2880" s="49"/>
    </row>
    <row r="2881" spans="1:15" hidden="1">
      <c r="A2881" s="49" t="s">
        <v>5847</v>
      </c>
      <c r="B2881" s="49" t="s">
        <v>65</v>
      </c>
      <c r="C2881" s="49" t="s">
        <v>65</v>
      </c>
      <c r="D2881" s="49" t="s">
        <v>25</v>
      </c>
      <c r="F2881" s="49" t="s">
        <v>6175</v>
      </c>
      <c r="G2881" s="49" t="s">
        <v>8518</v>
      </c>
      <c r="H2881" s="41" t="s">
        <v>1048</v>
      </c>
      <c r="I2881" s="41" t="s">
        <v>8244</v>
      </c>
      <c r="J2881" s="42">
        <v>42261</v>
      </c>
      <c r="K2881" s="40"/>
      <c r="L2881" s="49"/>
      <c r="M2881" s="49"/>
      <c r="N2881" s="49"/>
    </row>
    <row r="2882" spans="1:15" hidden="1">
      <c r="A2882" s="49" t="s">
        <v>5847</v>
      </c>
      <c r="B2882" s="49" t="s">
        <v>65</v>
      </c>
      <c r="C2882" s="49" t="s">
        <v>65</v>
      </c>
      <c r="D2882" s="49" t="s">
        <v>25</v>
      </c>
      <c r="F2882" s="49" t="s">
        <v>6175</v>
      </c>
      <c r="G2882" s="49" t="s">
        <v>8518</v>
      </c>
      <c r="H2882" s="41" t="s">
        <v>1048</v>
      </c>
      <c r="I2882" s="41" t="s">
        <v>7889</v>
      </c>
      <c r="J2882" s="42">
        <v>42314</v>
      </c>
      <c r="K2882" s="40"/>
      <c r="L2882" s="49"/>
      <c r="M2882" s="49"/>
      <c r="N2882" s="49"/>
    </row>
    <row r="2883" spans="1:15" hidden="1">
      <c r="A2883" s="49" t="s">
        <v>5847</v>
      </c>
      <c r="B2883" s="49" t="s">
        <v>65</v>
      </c>
      <c r="C2883" s="49" t="s">
        <v>65</v>
      </c>
      <c r="D2883" s="49" t="s">
        <v>25</v>
      </c>
      <c r="F2883" s="49" t="s">
        <v>6175</v>
      </c>
      <c r="G2883" s="49" t="s">
        <v>8518</v>
      </c>
      <c r="H2883" s="41" t="s">
        <v>1048</v>
      </c>
      <c r="I2883" s="41" t="s">
        <v>7890</v>
      </c>
      <c r="J2883" s="42">
        <v>42347</v>
      </c>
      <c r="K2883" s="40"/>
      <c r="L2883" s="49"/>
      <c r="M2883" s="49"/>
      <c r="N2883" s="49"/>
    </row>
    <row r="2884" spans="1:15" hidden="1">
      <c r="A2884" s="49" t="s">
        <v>5847</v>
      </c>
      <c r="B2884" s="49" t="s">
        <v>65</v>
      </c>
      <c r="C2884" s="49" t="s">
        <v>65</v>
      </c>
      <c r="D2884" s="49" t="s">
        <v>25</v>
      </c>
      <c r="F2884" s="49" t="s">
        <v>6175</v>
      </c>
      <c r="G2884" s="49" t="s">
        <v>8518</v>
      </c>
      <c r="H2884" s="41" t="s">
        <v>1048</v>
      </c>
      <c r="I2884" s="41" t="s">
        <v>7891</v>
      </c>
      <c r="J2884" s="42">
        <v>42354</v>
      </c>
      <c r="K2884" s="40"/>
      <c r="L2884" s="49"/>
      <c r="M2884" s="49"/>
      <c r="N2884" s="49"/>
    </row>
    <row r="2885" spans="1:15" hidden="1">
      <c r="A2885" s="49" t="s">
        <v>5847</v>
      </c>
      <c r="B2885" s="49" t="s">
        <v>65</v>
      </c>
      <c r="C2885" s="49" t="s">
        <v>65</v>
      </c>
      <c r="D2885" s="49" t="s">
        <v>25</v>
      </c>
      <c r="F2885" s="49" t="s">
        <v>6175</v>
      </c>
      <c r="G2885" s="49" t="s">
        <v>8518</v>
      </c>
      <c r="H2885" s="41" t="s">
        <v>1048</v>
      </c>
      <c r="I2885" s="41" t="s">
        <v>7892</v>
      </c>
      <c r="J2885" s="41"/>
      <c r="K2885" s="40"/>
      <c r="L2885" s="49"/>
      <c r="M2885" s="49"/>
      <c r="N2885" s="49"/>
    </row>
    <row r="2886" spans="1:15" hidden="1">
      <c r="A2886" s="49" t="s">
        <v>5847</v>
      </c>
      <c r="B2886" s="49" t="s">
        <v>65</v>
      </c>
      <c r="C2886" s="49" t="s">
        <v>65</v>
      </c>
      <c r="D2886" s="49" t="s">
        <v>25</v>
      </c>
      <c r="F2886" s="49" t="s">
        <v>6175</v>
      </c>
      <c r="G2886" s="49" t="s">
        <v>8518</v>
      </c>
      <c r="H2886" s="41" t="s">
        <v>1048</v>
      </c>
      <c r="I2886" s="41" t="s">
        <v>7893</v>
      </c>
      <c r="J2886" s="41"/>
      <c r="K2886" s="40"/>
      <c r="L2886" s="49"/>
      <c r="M2886" s="49"/>
      <c r="N2886" s="49"/>
    </row>
    <row r="2887" spans="1:15" hidden="1">
      <c r="A2887" s="49" t="s">
        <v>5847</v>
      </c>
      <c r="B2887" s="49" t="s">
        <v>65</v>
      </c>
      <c r="C2887" s="49" t="s">
        <v>65</v>
      </c>
      <c r="D2887" s="49" t="s">
        <v>25</v>
      </c>
      <c r="F2887" s="49" t="s">
        <v>6175</v>
      </c>
      <c r="G2887" s="49" t="s">
        <v>8518</v>
      </c>
      <c r="H2887" s="41" t="s">
        <v>1048</v>
      </c>
      <c r="I2887" s="41" t="s">
        <v>7894</v>
      </c>
      <c r="J2887" s="41"/>
      <c r="K2887" s="41"/>
      <c r="L2887" s="49"/>
      <c r="M2887" s="49"/>
      <c r="N2887" s="49"/>
    </row>
    <row r="2888" spans="1:15" hidden="1">
      <c r="A2888" s="49" t="s">
        <v>5847</v>
      </c>
      <c r="B2888" s="48" t="s">
        <v>65</v>
      </c>
      <c r="C2888" s="48" t="s">
        <v>65</v>
      </c>
      <c r="D2888" s="49" t="s">
        <v>25</v>
      </c>
      <c r="F2888" s="49" t="s">
        <v>6175</v>
      </c>
      <c r="G2888" s="48" t="s">
        <v>8518</v>
      </c>
      <c r="H2888" s="40" t="s">
        <v>7895</v>
      </c>
      <c r="I2888" s="40" t="s">
        <v>8245</v>
      </c>
      <c r="J2888" s="43">
        <f>J2881</f>
        <v>42261</v>
      </c>
      <c r="K2888" s="43">
        <f>J2888+10</f>
        <v>42271</v>
      </c>
      <c r="L2888" s="40" t="s">
        <v>11</v>
      </c>
      <c r="M2888" s="48" t="s">
        <v>12</v>
      </c>
      <c r="N2888" s="40">
        <v>100</v>
      </c>
    </row>
    <row r="2889" spans="1:15">
      <c r="A2889" s="49" t="s">
        <v>5847</v>
      </c>
      <c r="B2889" s="48" t="s">
        <v>65</v>
      </c>
      <c r="C2889" s="48" t="s">
        <v>65</v>
      </c>
      <c r="D2889" s="49" t="s">
        <v>25</v>
      </c>
      <c r="F2889" s="49" t="s">
        <v>6175</v>
      </c>
      <c r="G2889" s="48" t="s">
        <v>8518</v>
      </c>
      <c r="H2889" s="40" t="s">
        <v>7898</v>
      </c>
      <c r="I2889" s="40" t="s">
        <v>8247</v>
      </c>
      <c r="J2889" s="43">
        <f>K2888</f>
        <v>42271</v>
      </c>
      <c r="K2889" s="43">
        <f>J2889+2</f>
        <v>42273</v>
      </c>
      <c r="L2889" s="40" t="s">
        <v>11</v>
      </c>
      <c r="M2889" s="40" t="s">
        <v>12</v>
      </c>
      <c r="N2889" s="40">
        <v>100</v>
      </c>
    </row>
    <row r="2890" spans="1:15" hidden="1">
      <c r="A2890" s="49" t="s">
        <v>5847</v>
      </c>
      <c r="B2890" s="48" t="s">
        <v>65</v>
      </c>
      <c r="C2890" s="48" t="s">
        <v>65</v>
      </c>
      <c r="D2890" s="49" t="s">
        <v>25</v>
      </c>
      <c r="F2890" s="49" t="s">
        <v>6175</v>
      </c>
      <c r="G2890" s="48" t="s">
        <v>8518</v>
      </c>
      <c r="H2890" s="40" t="s">
        <v>7901</v>
      </c>
      <c r="I2890" s="40" t="s">
        <v>7902</v>
      </c>
      <c r="J2890" s="43">
        <f>K2889</f>
        <v>42273</v>
      </c>
      <c r="K2890" s="43">
        <f>J2891</f>
        <v>42298</v>
      </c>
      <c r="L2890" s="40" t="s">
        <v>11</v>
      </c>
      <c r="M2890" s="40" t="s">
        <v>12</v>
      </c>
      <c r="N2890" s="40">
        <v>100</v>
      </c>
    </row>
    <row r="2891" spans="1:15" hidden="1">
      <c r="A2891" s="49" t="s">
        <v>5847</v>
      </c>
      <c r="B2891" s="48" t="s">
        <v>65</v>
      </c>
      <c r="C2891" s="48" t="s">
        <v>65</v>
      </c>
      <c r="D2891" s="49" t="s">
        <v>25</v>
      </c>
      <c r="F2891" s="49" t="s">
        <v>6175</v>
      </c>
      <c r="G2891" s="48" t="s">
        <v>8518</v>
      </c>
      <c r="H2891" s="40" t="s">
        <v>7904</v>
      </c>
      <c r="I2891" s="40" t="s">
        <v>7905</v>
      </c>
      <c r="J2891" s="43">
        <f>K2891-5</f>
        <v>42298</v>
      </c>
      <c r="K2891" s="43">
        <f>J2892</f>
        <v>42303</v>
      </c>
      <c r="L2891" s="40" t="s">
        <v>11</v>
      </c>
      <c r="M2891" s="48" t="s">
        <v>12</v>
      </c>
      <c r="N2891" s="40">
        <v>100</v>
      </c>
    </row>
    <row r="2892" spans="1:15" hidden="1">
      <c r="A2892" s="49" t="s">
        <v>5847</v>
      </c>
      <c r="B2892" s="48" t="s">
        <v>65</v>
      </c>
      <c r="C2892" s="48" t="s">
        <v>65</v>
      </c>
      <c r="D2892" s="49" t="s">
        <v>25</v>
      </c>
      <c r="F2892" s="49" t="s">
        <v>6175</v>
      </c>
      <c r="G2892" s="48" t="s">
        <v>8518</v>
      </c>
      <c r="H2892" s="40" t="s">
        <v>7904</v>
      </c>
      <c r="I2892" s="40" t="s">
        <v>8249</v>
      </c>
      <c r="J2892" s="43">
        <f>K2892-5</f>
        <v>42303</v>
      </c>
      <c r="K2892" s="43">
        <f>J2893</f>
        <v>42308</v>
      </c>
      <c r="L2892" s="40" t="s">
        <v>11</v>
      </c>
      <c r="M2892" s="40" t="s">
        <v>12</v>
      </c>
      <c r="N2892" s="40">
        <v>100</v>
      </c>
    </row>
    <row r="2893" spans="1:15" hidden="1">
      <c r="A2893" s="49" t="s">
        <v>5847</v>
      </c>
      <c r="B2893" s="48" t="s">
        <v>65</v>
      </c>
      <c r="C2893" s="48" t="s">
        <v>65</v>
      </c>
      <c r="D2893" s="49" t="s">
        <v>25</v>
      </c>
      <c r="F2893" s="49" t="s">
        <v>6175</v>
      </c>
      <c r="G2893" s="48" t="s">
        <v>8518</v>
      </c>
      <c r="H2893" s="40" t="s">
        <v>7904</v>
      </c>
      <c r="I2893" s="40" t="s">
        <v>7907</v>
      </c>
      <c r="J2893" s="43">
        <f>K2893-5</f>
        <v>42308</v>
      </c>
      <c r="K2893" s="43">
        <f>J2894</f>
        <v>42313</v>
      </c>
      <c r="L2893" s="40" t="s">
        <v>11</v>
      </c>
      <c r="M2893" s="48" t="s">
        <v>12</v>
      </c>
      <c r="N2893" s="40">
        <v>100</v>
      </c>
    </row>
    <row r="2894" spans="1:15" hidden="1">
      <c r="A2894" s="49" t="s">
        <v>5847</v>
      </c>
      <c r="B2894" s="48" t="s">
        <v>65</v>
      </c>
      <c r="C2894" s="48" t="s">
        <v>65</v>
      </c>
      <c r="D2894" s="49" t="s">
        <v>25</v>
      </c>
      <c r="F2894" s="49" t="s">
        <v>6175</v>
      </c>
      <c r="G2894" s="48" t="s">
        <v>8518</v>
      </c>
      <c r="H2894" s="40" t="s">
        <v>7904</v>
      </c>
      <c r="I2894" s="40" t="s">
        <v>8172</v>
      </c>
      <c r="J2894" s="43">
        <f>K2894-1</f>
        <v>42313</v>
      </c>
      <c r="K2894" s="43">
        <f>J2882</f>
        <v>42314</v>
      </c>
      <c r="L2894" s="40" t="s">
        <v>11</v>
      </c>
      <c r="M2894" s="48" t="s">
        <v>12</v>
      </c>
      <c r="N2894" s="40">
        <v>100</v>
      </c>
      <c r="O2894" s="56" t="s">
        <v>17</v>
      </c>
    </row>
    <row r="2895" spans="1:15" hidden="1">
      <c r="A2895" s="49" t="s">
        <v>8519</v>
      </c>
      <c r="B2895" s="49" t="s">
        <v>65</v>
      </c>
      <c r="C2895" s="49" t="s">
        <v>65</v>
      </c>
      <c r="D2895" s="49" t="s">
        <v>25</v>
      </c>
      <c r="F2895" s="49" t="s">
        <v>6175</v>
      </c>
      <c r="G2895" s="49" t="s">
        <v>8520</v>
      </c>
      <c r="H2895" s="41" t="s">
        <v>1048</v>
      </c>
      <c r="I2895" s="41" t="s">
        <v>7888</v>
      </c>
      <c r="J2895" s="41"/>
      <c r="K2895" s="40"/>
      <c r="L2895" s="49"/>
      <c r="M2895" s="49"/>
      <c r="N2895" s="49"/>
    </row>
    <row r="2896" spans="1:15" hidden="1">
      <c r="A2896" s="49" t="s">
        <v>8519</v>
      </c>
      <c r="B2896" s="49" t="s">
        <v>65</v>
      </c>
      <c r="C2896" s="49" t="s">
        <v>65</v>
      </c>
      <c r="D2896" s="49" t="s">
        <v>25</v>
      </c>
      <c r="F2896" s="49" t="s">
        <v>6175</v>
      </c>
      <c r="G2896" s="49" t="s">
        <v>8520</v>
      </c>
      <c r="H2896" s="41" t="s">
        <v>1048</v>
      </c>
      <c r="I2896" s="41" t="s">
        <v>8244</v>
      </c>
      <c r="J2896" s="42">
        <v>42062</v>
      </c>
      <c r="K2896" s="40"/>
      <c r="L2896" s="49"/>
      <c r="M2896" s="49"/>
      <c r="N2896" s="49"/>
    </row>
    <row r="2897" spans="1:15" hidden="1">
      <c r="A2897" s="49" t="s">
        <v>8519</v>
      </c>
      <c r="B2897" s="49" t="s">
        <v>65</v>
      </c>
      <c r="C2897" s="49" t="s">
        <v>65</v>
      </c>
      <c r="D2897" s="49" t="s">
        <v>25</v>
      </c>
      <c r="F2897" s="49" t="s">
        <v>6175</v>
      </c>
      <c r="G2897" s="49" t="s">
        <v>8520</v>
      </c>
      <c r="H2897" s="41" t="s">
        <v>1048</v>
      </c>
      <c r="I2897" s="41" t="s">
        <v>7889</v>
      </c>
      <c r="J2897" s="42">
        <v>42181</v>
      </c>
      <c r="K2897" s="40"/>
      <c r="L2897" s="49"/>
      <c r="M2897" s="49"/>
      <c r="N2897" s="49"/>
    </row>
    <row r="2898" spans="1:15" hidden="1">
      <c r="A2898" s="49" t="s">
        <v>8519</v>
      </c>
      <c r="B2898" s="49" t="s">
        <v>65</v>
      </c>
      <c r="C2898" s="49" t="s">
        <v>65</v>
      </c>
      <c r="D2898" s="49" t="s">
        <v>25</v>
      </c>
      <c r="F2898" s="49" t="s">
        <v>6175</v>
      </c>
      <c r="G2898" s="49" t="s">
        <v>8520</v>
      </c>
      <c r="H2898" s="41" t="s">
        <v>1048</v>
      </c>
      <c r="I2898" s="41" t="s">
        <v>7890</v>
      </c>
      <c r="J2898" s="42">
        <v>42222</v>
      </c>
      <c r="K2898" s="40"/>
      <c r="L2898" s="49"/>
      <c r="M2898" s="49"/>
      <c r="N2898" s="49"/>
    </row>
    <row r="2899" spans="1:15" hidden="1">
      <c r="A2899" s="49" t="s">
        <v>8519</v>
      </c>
      <c r="B2899" s="49" t="s">
        <v>65</v>
      </c>
      <c r="C2899" s="49" t="s">
        <v>65</v>
      </c>
      <c r="D2899" s="49" t="s">
        <v>25</v>
      </c>
      <c r="F2899" s="49" t="s">
        <v>6175</v>
      </c>
      <c r="G2899" s="49" t="s">
        <v>8520</v>
      </c>
      <c r="H2899" s="41" t="s">
        <v>1048</v>
      </c>
      <c r="I2899" s="41" t="s">
        <v>7891</v>
      </c>
      <c r="J2899" s="42">
        <v>42389</v>
      </c>
      <c r="K2899" s="40"/>
      <c r="L2899" s="49"/>
      <c r="M2899" s="49"/>
      <c r="N2899" s="49"/>
    </row>
    <row r="2900" spans="1:15" hidden="1">
      <c r="A2900" s="49" t="s">
        <v>8519</v>
      </c>
      <c r="B2900" s="49" t="s">
        <v>65</v>
      </c>
      <c r="C2900" s="49" t="s">
        <v>65</v>
      </c>
      <c r="D2900" s="49" t="s">
        <v>25</v>
      </c>
      <c r="F2900" s="49" t="s">
        <v>6175</v>
      </c>
      <c r="G2900" s="49" t="s">
        <v>8520</v>
      </c>
      <c r="H2900" s="41" t="s">
        <v>1048</v>
      </c>
      <c r="I2900" s="41" t="s">
        <v>7892</v>
      </c>
      <c r="J2900" s="41"/>
      <c r="K2900" s="40"/>
      <c r="L2900" s="49"/>
      <c r="M2900" s="49"/>
      <c r="N2900" s="49"/>
    </row>
    <row r="2901" spans="1:15" hidden="1">
      <c r="A2901" s="49" t="s">
        <v>8519</v>
      </c>
      <c r="B2901" s="49" t="s">
        <v>65</v>
      </c>
      <c r="C2901" s="49" t="s">
        <v>65</v>
      </c>
      <c r="D2901" s="49" t="s">
        <v>25</v>
      </c>
      <c r="F2901" s="49" t="s">
        <v>6175</v>
      </c>
      <c r="G2901" s="49" t="s">
        <v>8520</v>
      </c>
      <c r="H2901" s="41" t="s">
        <v>1048</v>
      </c>
      <c r="I2901" s="41" t="s">
        <v>7893</v>
      </c>
      <c r="J2901" s="41"/>
      <c r="K2901" s="40"/>
      <c r="L2901" s="49"/>
      <c r="M2901" s="49"/>
      <c r="N2901" s="49"/>
    </row>
    <row r="2902" spans="1:15" hidden="1">
      <c r="A2902" s="49" t="s">
        <v>8519</v>
      </c>
      <c r="B2902" s="49" t="s">
        <v>65</v>
      </c>
      <c r="C2902" s="49" t="s">
        <v>65</v>
      </c>
      <c r="D2902" s="49" t="s">
        <v>25</v>
      </c>
      <c r="F2902" s="49" t="s">
        <v>6175</v>
      </c>
      <c r="G2902" s="49" t="s">
        <v>8520</v>
      </c>
      <c r="H2902" s="41" t="s">
        <v>1048</v>
      </c>
      <c r="I2902" s="41" t="s">
        <v>7894</v>
      </c>
      <c r="J2902" s="41"/>
      <c r="K2902" s="41"/>
      <c r="L2902" s="49"/>
      <c r="M2902" s="49"/>
      <c r="N2902" s="49"/>
    </row>
    <row r="2903" spans="1:15" hidden="1">
      <c r="A2903" s="48" t="s">
        <v>8519</v>
      </c>
      <c r="B2903" s="48" t="s">
        <v>65</v>
      </c>
      <c r="C2903" s="48" t="s">
        <v>65</v>
      </c>
      <c r="D2903" s="49" t="s">
        <v>25</v>
      </c>
      <c r="F2903" s="49" t="s">
        <v>6175</v>
      </c>
      <c r="G2903" s="48" t="s">
        <v>8520</v>
      </c>
      <c r="H2903" s="40" t="s">
        <v>7895</v>
      </c>
      <c r="I2903" s="40" t="s">
        <v>8245</v>
      </c>
      <c r="J2903" s="43">
        <f>J2896</f>
        <v>42062</v>
      </c>
      <c r="K2903" s="43">
        <f>J2903+10</f>
        <v>42072</v>
      </c>
      <c r="L2903" s="40" t="s">
        <v>11</v>
      </c>
      <c r="M2903" s="48" t="s">
        <v>6218</v>
      </c>
      <c r="N2903" s="40">
        <v>100</v>
      </c>
    </row>
    <row r="2904" spans="1:15">
      <c r="A2904" s="48" t="s">
        <v>8519</v>
      </c>
      <c r="B2904" s="48" t="s">
        <v>65</v>
      </c>
      <c r="C2904" s="48" t="s">
        <v>65</v>
      </c>
      <c r="D2904" s="49" t="s">
        <v>25</v>
      </c>
      <c r="F2904" s="49" t="s">
        <v>6175</v>
      </c>
      <c r="G2904" s="48" t="s">
        <v>8520</v>
      </c>
      <c r="H2904" s="40" t="s">
        <v>7898</v>
      </c>
      <c r="I2904" s="40" t="s">
        <v>8247</v>
      </c>
      <c r="J2904" s="43">
        <f>K2903</f>
        <v>42072</v>
      </c>
      <c r="K2904" s="43">
        <f>J2904+2</f>
        <v>42074</v>
      </c>
      <c r="L2904" s="40" t="s">
        <v>11</v>
      </c>
      <c r="M2904" s="48" t="s">
        <v>6218</v>
      </c>
      <c r="N2904" s="40">
        <v>100</v>
      </c>
    </row>
    <row r="2905" spans="1:15" hidden="1">
      <c r="A2905" s="48" t="s">
        <v>8519</v>
      </c>
      <c r="B2905" s="48" t="s">
        <v>65</v>
      </c>
      <c r="C2905" s="48" t="s">
        <v>65</v>
      </c>
      <c r="D2905" s="49" t="s">
        <v>25</v>
      </c>
      <c r="F2905" s="49" t="s">
        <v>6175</v>
      </c>
      <c r="G2905" s="48" t="s">
        <v>8520</v>
      </c>
      <c r="H2905" s="40" t="s">
        <v>7901</v>
      </c>
      <c r="I2905" s="40" t="s">
        <v>7902</v>
      </c>
      <c r="J2905" s="43">
        <f>K2904</f>
        <v>42074</v>
      </c>
      <c r="K2905" s="43">
        <f>J2906</f>
        <v>42165</v>
      </c>
      <c r="L2905" s="40" t="s">
        <v>11</v>
      </c>
      <c r="M2905" s="48" t="s">
        <v>6218</v>
      </c>
      <c r="N2905" s="40">
        <v>100</v>
      </c>
    </row>
    <row r="2906" spans="1:15" hidden="1">
      <c r="A2906" s="48" t="s">
        <v>8519</v>
      </c>
      <c r="B2906" s="48" t="s">
        <v>65</v>
      </c>
      <c r="C2906" s="48" t="s">
        <v>65</v>
      </c>
      <c r="D2906" s="49" t="s">
        <v>25</v>
      </c>
      <c r="F2906" s="49" t="s">
        <v>6175</v>
      </c>
      <c r="G2906" s="48" t="s">
        <v>8520</v>
      </c>
      <c r="H2906" s="40" t="s">
        <v>7904</v>
      </c>
      <c r="I2906" s="40" t="s">
        <v>7905</v>
      </c>
      <c r="J2906" s="43">
        <f>K2906-5</f>
        <v>42165</v>
      </c>
      <c r="K2906" s="43">
        <f>J2907</f>
        <v>42170</v>
      </c>
      <c r="L2906" s="40" t="s">
        <v>11</v>
      </c>
      <c r="M2906" s="48" t="s">
        <v>6218</v>
      </c>
      <c r="N2906" s="40">
        <v>100</v>
      </c>
    </row>
    <row r="2907" spans="1:15" hidden="1">
      <c r="A2907" s="48" t="s">
        <v>8519</v>
      </c>
      <c r="B2907" s="48" t="s">
        <v>65</v>
      </c>
      <c r="C2907" s="48" t="s">
        <v>65</v>
      </c>
      <c r="D2907" s="49" t="s">
        <v>25</v>
      </c>
      <c r="F2907" s="49" t="s">
        <v>6175</v>
      </c>
      <c r="G2907" s="48" t="s">
        <v>8520</v>
      </c>
      <c r="H2907" s="40" t="s">
        <v>7904</v>
      </c>
      <c r="I2907" s="40" t="s">
        <v>8249</v>
      </c>
      <c r="J2907" s="43">
        <f>K2907-5</f>
        <v>42170</v>
      </c>
      <c r="K2907" s="43">
        <f>J2908</f>
        <v>42175</v>
      </c>
      <c r="L2907" s="40" t="s">
        <v>11</v>
      </c>
      <c r="M2907" s="48" t="s">
        <v>6218</v>
      </c>
      <c r="N2907" s="40">
        <v>100</v>
      </c>
    </row>
    <row r="2908" spans="1:15" hidden="1">
      <c r="A2908" s="48" t="s">
        <v>8519</v>
      </c>
      <c r="B2908" s="48" t="s">
        <v>65</v>
      </c>
      <c r="C2908" s="48" t="s">
        <v>65</v>
      </c>
      <c r="D2908" s="49" t="s">
        <v>25</v>
      </c>
      <c r="F2908" s="49" t="s">
        <v>6175</v>
      </c>
      <c r="G2908" s="48" t="s">
        <v>8520</v>
      </c>
      <c r="H2908" s="40" t="s">
        <v>7904</v>
      </c>
      <c r="I2908" s="40" t="s">
        <v>7907</v>
      </c>
      <c r="J2908" s="43">
        <f>K2908-5</f>
        <v>42175</v>
      </c>
      <c r="K2908" s="43">
        <f>J2909</f>
        <v>42180</v>
      </c>
      <c r="L2908" s="40" t="s">
        <v>11</v>
      </c>
      <c r="M2908" s="48" t="s">
        <v>6218</v>
      </c>
      <c r="N2908" s="40">
        <v>100</v>
      </c>
    </row>
    <row r="2909" spans="1:15" hidden="1">
      <c r="A2909" s="48" t="s">
        <v>8519</v>
      </c>
      <c r="B2909" s="48" t="s">
        <v>65</v>
      </c>
      <c r="C2909" s="48" t="s">
        <v>65</v>
      </c>
      <c r="D2909" s="49" t="s">
        <v>25</v>
      </c>
      <c r="F2909" s="49" t="s">
        <v>6175</v>
      </c>
      <c r="G2909" s="48" t="s">
        <v>8520</v>
      </c>
      <c r="H2909" s="40" t="s">
        <v>7904</v>
      </c>
      <c r="I2909" s="40" t="s">
        <v>8172</v>
      </c>
      <c r="J2909" s="43">
        <f>K2909-1</f>
        <v>42180</v>
      </c>
      <c r="K2909" s="43">
        <f>J2897</f>
        <v>42181</v>
      </c>
      <c r="L2909" s="40" t="s">
        <v>11</v>
      </c>
      <c r="M2909" s="48" t="s">
        <v>6218</v>
      </c>
      <c r="N2909" s="40">
        <v>100</v>
      </c>
      <c r="O2909" s="56" t="s">
        <v>17</v>
      </c>
    </row>
    <row r="2910" spans="1:15" hidden="1">
      <c r="A2910" s="49" t="s">
        <v>8521</v>
      </c>
      <c r="B2910" s="49" t="s">
        <v>65</v>
      </c>
      <c r="C2910" s="49" t="s">
        <v>65</v>
      </c>
      <c r="D2910" s="49" t="s">
        <v>25</v>
      </c>
      <c r="F2910" s="49" t="s">
        <v>6175</v>
      </c>
      <c r="G2910" s="49" t="s">
        <v>8522</v>
      </c>
      <c r="H2910" s="41" t="s">
        <v>1048</v>
      </c>
      <c r="I2910" s="41" t="s">
        <v>7888</v>
      </c>
      <c r="J2910" s="41"/>
      <c r="K2910" s="40"/>
      <c r="L2910" s="49"/>
      <c r="M2910" s="49"/>
      <c r="N2910" s="49"/>
    </row>
    <row r="2911" spans="1:15" hidden="1">
      <c r="A2911" s="49" t="s">
        <v>8521</v>
      </c>
      <c r="B2911" s="49" t="s">
        <v>65</v>
      </c>
      <c r="C2911" s="49" t="s">
        <v>65</v>
      </c>
      <c r="D2911" s="49" t="s">
        <v>25</v>
      </c>
      <c r="F2911" s="49" t="s">
        <v>6175</v>
      </c>
      <c r="G2911" s="49" t="s">
        <v>8522</v>
      </c>
      <c r="H2911" s="41" t="s">
        <v>1048</v>
      </c>
      <c r="I2911" s="41" t="s">
        <v>8244</v>
      </c>
      <c r="J2911" s="42">
        <v>42254</v>
      </c>
      <c r="K2911" s="40"/>
      <c r="L2911" s="49"/>
      <c r="M2911" s="49"/>
      <c r="N2911" s="49"/>
    </row>
    <row r="2912" spans="1:15" hidden="1">
      <c r="A2912" s="49" t="s">
        <v>8521</v>
      </c>
      <c r="B2912" s="49" t="s">
        <v>65</v>
      </c>
      <c r="C2912" s="49" t="s">
        <v>65</v>
      </c>
      <c r="D2912" s="49" t="s">
        <v>25</v>
      </c>
      <c r="F2912" s="49" t="s">
        <v>6175</v>
      </c>
      <c r="G2912" s="49" t="s">
        <v>8522</v>
      </c>
      <c r="H2912" s="41" t="s">
        <v>1048</v>
      </c>
      <c r="I2912" s="41" t="s">
        <v>7889</v>
      </c>
      <c r="J2912" s="42">
        <v>42307</v>
      </c>
      <c r="K2912" s="40"/>
      <c r="L2912" s="49"/>
      <c r="M2912" s="49"/>
      <c r="N2912" s="49"/>
    </row>
    <row r="2913" spans="1:15" hidden="1">
      <c r="A2913" s="49" t="s">
        <v>8521</v>
      </c>
      <c r="B2913" s="49" t="s">
        <v>65</v>
      </c>
      <c r="C2913" s="49" t="s">
        <v>65</v>
      </c>
      <c r="D2913" s="49" t="s">
        <v>25</v>
      </c>
      <c r="F2913" s="49" t="s">
        <v>6175</v>
      </c>
      <c r="G2913" s="49" t="s">
        <v>8522</v>
      </c>
      <c r="H2913" s="41" t="s">
        <v>1048</v>
      </c>
      <c r="I2913" s="41" t="s">
        <v>7890</v>
      </c>
      <c r="J2913" s="42">
        <v>42401</v>
      </c>
      <c r="K2913" s="40"/>
      <c r="L2913" s="49"/>
      <c r="M2913" s="49"/>
      <c r="N2913" s="49"/>
    </row>
    <row r="2914" spans="1:15" hidden="1">
      <c r="A2914" s="49" t="s">
        <v>8521</v>
      </c>
      <c r="B2914" s="49" t="s">
        <v>65</v>
      </c>
      <c r="C2914" s="49" t="s">
        <v>65</v>
      </c>
      <c r="D2914" s="49" t="s">
        <v>25</v>
      </c>
      <c r="F2914" s="49" t="s">
        <v>6175</v>
      </c>
      <c r="G2914" s="49" t="s">
        <v>8522</v>
      </c>
      <c r="H2914" s="41" t="s">
        <v>1048</v>
      </c>
      <c r="I2914" s="41" t="s">
        <v>7891</v>
      </c>
      <c r="J2914" s="42">
        <v>42403</v>
      </c>
      <c r="K2914" s="40"/>
      <c r="L2914" s="49"/>
      <c r="M2914" s="49"/>
      <c r="N2914" s="49"/>
    </row>
    <row r="2915" spans="1:15" hidden="1">
      <c r="A2915" s="49" t="s">
        <v>8521</v>
      </c>
      <c r="B2915" s="49" t="s">
        <v>65</v>
      </c>
      <c r="C2915" s="49" t="s">
        <v>65</v>
      </c>
      <c r="D2915" s="49" t="s">
        <v>25</v>
      </c>
      <c r="F2915" s="49" t="s">
        <v>6175</v>
      </c>
      <c r="G2915" s="49" t="s">
        <v>8522</v>
      </c>
      <c r="H2915" s="41" t="s">
        <v>1048</v>
      </c>
      <c r="I2915" s="41" t="s">
        <v>7892</v>
      </c>
      <c r="J2915" s="41"/>
      <c r="K2915" s="40"/>
      <c r="L2915" s="49"/>
      <c r="M2915" s="49"/>
      <c r="N2915" s="49"/>
    </row>
    <row r="2916" spans="1:15" hidden="1">
      <c r="A2916" s="49" t="s">
        <v>8521</v>
      </c>
      <c r="B2916" s="49" t="s">
        <v>65</v>
      </c>
      <c r="C2916" s="49" t="s">
        <v>65</v>
      </c>
      <c r="D2916" s="49" t="s">
        <v>25</v>
      </c>
      <c r="F2916" s="49" t="s">
        <v>6175</v>
      </c>
      <c r="G2916" s="49" t="s">
        <v>8522</v>
      </c>
      <c r="H2916" s="41" t="s">
        <v>1048</v>
      </c>
      <c r="I2916" s="41" t="s">
        <v>7893</v>
      </c>
      <c r="J2916" s="41"/>
      <c r="K2916" s="40"/>
      <c r="L2916" s="49"/>
      <c r="M2916" s="49"/>
      <c r="N2916" s="49"/>
    </row>
    <row r="2917" spans="1:15" hidden="1">
      <c r="A2917" s="49" t="s">
        <v>8521</v>
      </c>
      <c r="B2917" s="49" t="s">
        <v>65</v>
      </c>
      <c r="C2917" s="49" t="s">
        <v>65</v>
      </c>
      <c r="D2917" s="49" t="s">
        <v>25</v>
      </c>
      <c r="F2917" s="49" t="s">
        <v>6175</v>
      </c>
      <c r="G2917" s="49" t="s">
        <v>8522</v>
      </c>
      <c r="H2917" s="41" t="s">
        <v>1048</v>
      </c>
      <c r="I2917" s="41" t="s">
        <v>7894</v>
      </c>
      <c r="J2917" s="41"/>
      <c r="K2917" s="41"/>
      <c r="L2917" s="49"/>
      <c r="M2917" s="49"/>
      <c r="N2917" s="49"/>
    </row>
    <row r="2918" spans="1:15" hidden="1">
      <c r="A2918" s="48" t="s">
        <v>8521</v>
      </c>
      <c r="B2918" s="48" t="s">
        <v>65</v>
      </c>
      <c r="C2918" s="48" t="s">
        <v>65</v>
      </c>
      <c r="D2918" s="49" t="s">
        <v>25</v>
      </c>
      <c r="F2918" s="49" t="s">
        <v>6175</v>
      </c>
      <c r="G2918" s="48" t="s">
        <v>8522</v>
      </c>
      <c r="H2918" s="40" t="s">
        <v>7895</v>
      </c>
      <c r="I2918" s="40" t="s">
        <v>8245</v>
      </c>
      <c r="J2918" s="43">
        <f>J2911</f>
        <v>42254</v>
      </c>
      <c r="K2918" s="43">
        <f>J2918+10</f>
        <v>42264</v>
      </c>
      <c r="L2918" s="40" t="s">
        <v>11</v>
      </c>
      <c r="M2918" s="48" t="s">
        <v>4365</v>
      </c>
      <c r="N2918" s="48">
        <v>100</v>
      </c>
    </row>
    <row r="2919" spans="1:15">
      <c r="A2919" s="48" t="s">
        <v>8521</v>
      </c>
      <c r="B2919" s="48" t="s">
        <v>65</v>
      </c>
      <c r="C2919" s="48" t="s">
        <v>65</v>
      </c>
      <c r="D2919" s="49" t="s">
        <v>25</v>
      </c>
      <c r="F2919" s="49" t="s">
        <v>6175</v>
      </c>
      <c r="G2919" s="48" t="s">
        <v>8522</v>
      </c>
      <c r="H2919" s="40" t="s">
        <v>7898</v>
      </c>
      <c r="I2919" s="40" t="s">
        <v>8247</v>
      </c>
      <c r="J2919" s="43">
        <f>K2918</f>
        <v>42264</v>
      </c>
      <c r="K2919" s="43">
        <f>J2919+2</f>
        <v>42266</v>
      </c>
      <c r="L2919" s="40" t="s">
        <v>11</v>
      </c>
      <c r="M2919" s="48" t="s">
        <v>4365</v>
      </c>
      <c r="N2919" s="48">
        <v>100</v>
      </c>
    </row>
    <row r="2920" spans="1:15" hidden="1">
      <c r="A2920" s="48" t="s">
        <v>8521</v>
      </c>
      <c r="B2920" s="48" t="s">
        <v>65</v>
      </c>
      <c r="C2920" s="48" t="s">
        <v>65</v>
      </c>
      <c r="D2920" s="49" t="s">
        <v>25</v>
      </c>
      <c r="F2920" s="49" t="s">
        <v>6175</v>
      </c>
      <c r="G2920" s="48" t="s">
        <v>8522</v>
      </c>
      <c r="H2920" s="40" t="s">
        <v>7901</v>
      </c>
      <c r="I2920" s="40" t="s">
        <v>7902</v>
      </c>
      <c r="J2920" s="43">
        <f>K2919</f>
        <v>42266</v>
      </c>
      <c r="K2920" s="43">
        <f>J2921</f>
        <v>42291</v>
      </c>
      <c r="L2920" s="40" t="s">
        <v>11</v>
      </c>
      <c r="M2920" s="48" t="s">
        <v>4365</v>
      </c>
      <c r="N2920" s="48">
        <v>100</v>
      </c>
    </row>
    <row r="2921" spans="1:15" hidden="1">
      <c r="A2921" s="48" t="s">
        <v>8521</v>
      </c>
      <c r="B2921" s="48" t="s">
        <v>65</v>
      </c>
      <c r="C2921" s="48" t="s">
        <v>65</v>
      </c>
      <c r="D2921" s="49" t="s">
        <v>25</v>
      </c>
      <c r="F2921" s="49" t="s">
        <v>6175</v>
      </c>
      <c r="G2921" s="48" t="s">
        <v>8522</v>
      </c>
      <c r="H2921" s="40" t="s">
        <v>7904</v>
      </c>
      <c r="I2921" s="40" t="s">
        <v>7905</v>
      </c>
      <c r="J2921" s="43">
        <f>K2921-5</f>
        <v>42291</v>
      </c>
      <c r="K2921" s="43">
        <f>J2922</f>
        <v>42296</v>
      </c>
      <c r="L2921" s="40" t="s">
        <v>11</v>
      </c>
      <c r="M2921" s="48" t="s">
        <v>4365</v>
      </c>
      <c r="N2921" s="48">
        <v>100</v>
      </c>
    </row>
    <row r="2922" spans="1:15" hidden="1">
      <c r="A2922" s="48" t="s">
        <v>8521</v>
      </c>
      <c r="B2922" s="48" t="s">
        <v>65</v>
      </c>
      <c r="C2922" s="48" t="s">
        <v>65</v>
      </c>
      <c r="D2922" s="49" t="s">
        <v>25</v>
      </c>
      <c r="F2922" s="49" t="s">
        <v>6175</v>
      </c>
      <c r="G2922" s="48" t="s">
        <v>8522</v>
      </c>
      <c r="H2922" s="40" t="s">
        <v>7904</v>
      </c>
      <c r="I2922" s="40" t="s">
        <v>8249</v>
      </c>
      <c r="J2922" s="43">
        <f>K2922-5</f>
        <v>42296</v>
      </c>
      <c r="K2922" s="43">
        <f>J2923</f>
        <v>42301</v>
      </c>
      <c r="L2922" s="40" t="s">
        <v>11</v>
      </c>
      <c r="M2922" s="48" t="s">
        <v>4365</v>
      </c>
      <c r="N2922" s="48">
        <v>100</v>
      </c>
    </row>
    <row r="2923" spans="1:15" hidden="1">
      <c r="A2923" s="48" t="s">
        <v>8521</v>
      </c>
      <c r="B2923" s="48" t="s">
        <v>65</v>
      </c>
      <c r="C2923" s="48" t="s">
        <v>65</v>
      </c>
      <c r="D2923" s="49" t="s">
        <v>25</v>
      </c>
      <c r="F2923" s="49" t="s">
        <v>6175</v>
      </c>
      <c r="G2923" s="48" t="s">
        <v>8522</v>
      </c>
      <c r="H2923" s="40" t="s">
        <v>7904</v>
      </c>
      <c r="I2923" s="40" t="s">
        <v>7907</v>
      </c>
      <c r="J2923" s="43">
        <f>K2923-5</f>
        <v>42301</v>
      </c>
      <c r="K2923" s="43">
        <f>J2924</f>
        <v>42306</v>
      </c>
      <c r="L2923" s="40" t="s">
        <v>11</v>
      </c>
      <c r="M2923" s="48" t="s">
        <v>4365</v>
      </c>
      <c r="N2923" s="48">
        <v>100</v>
      </c>
    </row>
    <row r="2924" spans="1:15" hidden="1">
      <c r="A2924" s="48" t="s">
        <v>8521</v>
      </c>
      <c r="B2924" s="48" t="s">
        <v>65</v>
      </c>
      <c r="C2924" s="48" t="s">
        <v>65</v>
      </c>
      <c r="D2924" s="49" t="s">
        <v>25</v>
      </c>
      <c r="F2924" s="49" t="s">
        <v>6175</v>
      </c>
      <c r="G2924" s="48" t="s">
        <v>8522</v>
      </c>
      <c r="H2924" s="40" t="s">
        <v>7904</v>
      </c>
      <c r="I2924" s="40" t="s">
        <v>8172</v>
      </c>
      <c r="J2924" s="43">
        <f>K2924-1</f>
        <v>42306</v>
      </c>
      <c r="K2924" s="43">
        <f>J2912</f>
        <v>42307</v>
      </c>
      <c r="L2924" s="40" t="s">
        <v>11</v>
      </c>
      <c r="M2924" s="48" t="s">
        <v>4365</v>
      </c>
      <c r="N2924" s="40">
        <v>100</v>
      </c>
      <c r="O2924" s="56" t="s">
        <v>7909</v>
      </c>
    </row>
    <row r="2925" spans="1:15" hidden="1">
      <c r="A2925" s="49" t="s">
        <v>6372</v>
      </c>
      <c r="B2925" s="49" t="s">
        <v>65</v>
      </c>
      <c r="C2925" s="49" t="s">
        <v>65</v>
      </c>
      <c r="D2925" s="49" t="s">
        <v>25</v>
      </c>
      <c r="F2925" s="49" t="s">
        <v>6175</v>
      </c>
      <c r="G2925" s="49" t="s">
        <v>8523</v>
      </c>
      <c r="H2925" s="41" t="s">
        <v>1048</v>
      </c>
      <c r="I2925" s="41" t="s">
        <v>7888</v>
      </c>
      <c r="J2925" s="41"/>
      <c r="K2925" s="40"/>
      <c r="L2925" s="49"/>
      <c r="M2925" s="49"/>
      <c r="N2925" s="49"/>
    </row>
    <row r="2926" spans="1:15" hidden="1">
      <c r="A2926" s="49" t="s">
        <v>6372</v>
      </c>
      <c r="B2926" s="49" t="s">
        <v>65</v>
      </c>
      <c r="C2926" s="49" t="s">
        <v>65</v>
      </c>
      <c r="D2926" s="49" t="s">
        <v>25</v>
      </c>
      <c r="F2926" s="49" t="s">
        <v>6175</v>
      </c>
      <c r="G2926" s="49" t="s">
        <v>8523</v>
      </c>
      <c r="H2926" s="41" t="s">
        <v>1048</v>
      </c>
      <c r="I2926" s="41" t="s">
        <v>8244</v>
      </c>
      <c r="J2926" s="42">
        <v>42241</v>
      </c>
      <c r="K2926" s="40"/>
      <c r="L2926" s="49"/>
      <c r="M2926" s="49"/>
      <c r="N2926" s="49"/>
    </row>
    <row r="2927" spans="1:15" hidden="1">
      <c r="A2927" s="49" t="s">
        <v>6372</v>
      </c>
      <c r="B2927" s="49" t="s">
        <v>65</v>
      </c>
      <c r="C2927" s="49" t="s">
        <v>65</v>
      </c>
      <c r="D2927" s="49" t="s">
        <v>25</v>
      </c>
      <c r="F2927" s="49" t="s">
        <v>6175</v>
      </c>
      <c r="G2927" s="49" t="s">
        <v>8523</v>
      </c>
      <c r="H2927" s="41" t="s">
        <v>1048</v>
      </c>
      <c r="I2927" s="41" t="s">
        <v>7889</v>
      </c>
      <c r="J2927" s="42">
        <v>42331</v>
      </c>
      <c r="K2927" s="40"/>
      <c r="L2927" s="49"/>
      <c r="M2927" s="49"/>
      <c r="N2927" s="49"/>
    </row>
    <row r="2928" spans="1:15" hidden="1">
      <c r="A2928" s="49" t="s">
        <v>6372</v>
      </c>
      <c r="B2928" s="49" t="s">
        <v>65</v>
      </c>
      <c r="C2928" s="49" t="s">
        <v>65</v>
      </c>
      <c r="D2928" s="49" t="s">
        <v>25</v>
      </c>
      <c r="F2928" s="49" t="s">
        <v>6175</v>
      </c>
      <c r="G2928" s="49" t="s">
        <v>8523</v>
      </c>
      <c r="H2928" s="41" t="s">
        <v>1048</v>
      </c>
      <c r="I2928" s="41" t="s">
        <v>7890</v>
      </c>
      <c r="J2928" s="42"/>
      <c r="K2928" s="40"/>
      <c r="L2928" s="49"/>
      <c r="M2928" s="49"/>
      <c r="N2928" s="49"/>
    </row>
    <row r="2929" spans="1:15" hidden="1">
      <c r="A2929" s="49" t="s">
        <v>6372</v>
      </c>
      <c r="B2929" s="49" t="s">
        <v>65</v>
      </c>
      <c r="C2929" s="49" t="s">
        <v>65</v>
      </c>
      <c r="D2929" s="49" t="s">
        <v>25</v>
      </c>
      <c r="F2929" s="49" t="s">
        <v>6175</v>
      </c>
      <c r="G2929" s="49" t="s">
        <v>8523</v>
      </c>
      <c r="H2929" s="41" t="s">
        <v>1048</v>
      </c>
      <c r="I2929" s="41" t="s">
        <v>7891</v>
      </c>
      <c r="J2929" s="42">
        <v>42436</v>
      </c>
      <c r="K2929" s="40"/>
      <c r="L2929" s="49"/>
      <c r="M2929" s="49"/>
      <c r="N2929" s="49"/>
    </row>
    <row r="2930" spans="1:15" hidden="1">
      <c r="A2930" s="49" t="s">
        <v>6372</v>
      </c>
      <c r="B2930" s="49" t="s">
        <v>65</v>
      </c>
      <c r="C2930" s="49" t="s">
        <v>65</v>
      </c>
      <c r="D2930" s="49" t="s">
        <v>25</v>
      </c>
      <c r="F2930" s="49" t="s">
        <v>6175</v>
      </c>
      <c r="G2930" s="49" t="s">
        <v>8523</v>
      </c>
      <c r="H2930" s="41" t="s">
        <v>1048</v>
      </c>
      <c r="I2930" s="41" t="s">
        <v>7892</v>
      </c>
      <c r="J2930" s="41"/>
      <c r="K2930" s="40"/>
      <c r="L2930" s="49"/>
      <c r="M2930" s="49"/>
      <c r="N2930" s="49"/>
    </row>
    <row r="2931" spans="1:15" hidden="1">
      <c r="A2931" s="49" t="s">
        <v>6372</v>
      </c>
      <c r="B2931" s="49" t="s">
        <v>65</v>
      </c>
      <c r="C2931" s="49" t="s">
        <v>65</v>
      </c>
      <c r="D2931" s="49" t="s">
        <v>25</v>
      </c>
      <c r="F2931" s="49" t="s">
        <v>6175</v>
      </c>
      <c r="G2931" s="49" t="s">
        <v>8523</v>
      </c>
      <c r="H2931" s="41" t="s">
        <v>1048</v>
      </c>
      <c r="I2931" s="41" t="s">
        <v>7893</v>
      </c>
      <c r="J2931" s="41"/>
      <c r="K2931" s="40"/>
      <c r="L2931" s="49"/>
      <c r="M2931" s="49"/>
      <c r="N2931" s="49"/>
    </row>
    <row r="2932" spans="1:15" hidden="1">
      <c r="A2932" s="49" t="s">
        <v>6372</v>
      </c>
      <c r="B2932" s="49" t="s">
        <v>65</v>
      </c>
      <c r="C2932" s="49" t="s">
        <v>65</v>
      </c>
      <c r="D2932" s="49" t="s">
        <v>25</v>
      </c>
      <c r="F2932" s="49" t="s">
        <v>6175</v>
      </c>
      <c r="G2932" s="49" t="s">
        <v>8523</v>
      </c>
      <c r="H2932" s="41" t="s">
        <v>1048</v>
      </c>
      <c r="I2932" s="41" t="s">
        <v>7894</v>
      </c>
      <c r="J2932" s="41"/>
      <c r="K2932" s="41"/>
      <c r="L2932" s="49"/>
      <c r="M2932" s="49"/>
      <c r="N2932" s="49"/>
    </row>
    <row r="2933" spans="1:15" ht="26.45" hidden="1">
      <c r="A2933" s="48" t="s">
        <v>6372</v>
      </c>
      <c r="B2933" s="48" t="s">
        <v>65</v>
      </c>
      <c r="C2933" s="48" t="s">
        <v>65</v>
      </c>
      <c r="D2933" s="49" t="s">
        <v>25</v>
      </c>
      <c r="F2933" s="49" t="s">
        <v>6175</v>
      </c>
      <c r="G2933" s="48" t="s">
        <v>8523</v>
      </c>
      <c r="H2933" s="40" t="s">
        <v>7895</v>
      </c>
      <c r="I2933" s="40" t="s">
        <v>8245</v>
      </c>
      <c r="J2933" s="43">
        <f>J2926</f>
        <v>42241</v>
      </c>
      <c r="K2933" s="43">
        <f>J2933+10</f>
        <v>42251</v>
      </c>
      <c r="L2933" s="40" t="s">
        <v>11</v>
      </c>
      <c r="M2933" s="48" t="s">
        <v>4365</v>
      </c>
      <c r="N2933" s="40">
        <v>100</v>
      </c>
      <c r="O2933" s="56" t="s">
        <v>8524</v>
      </c>
    </row>
    <row r="2934" spans="1:15">
      <c r="A2934" s="48" t="s">
        <v>6372</v>
      </c>
      <c r="B2934" s="48" t="s">
        <v>65</v>
      </c>
      <c r="C2934" s="48" t="s">
        <v>65</v>
      </c>
      <c r="D2934" s="49" t="s">
        <v>25</v>
      </c>
      <c r="F2934" s="49" t="s">
        <v>6175</v>
      </c>
      <c r="G2934" s="48" t="s">
        <v>8523</v>
      </c>
      <c r="H2934" s="40" t="s">
        <v>7898</v>
      </c>
      <c r="I2934" s="40" t="s">
        <v>8247</v>
      </c>
      <c r="J2934" s="43">
        <f>K2933</f>
        <v>42251</v>
      </c>
      <c r="K2934" s="43">
        <f>J2934+2</f>
        <v>42253</v>
      </c>
      <c r="L2934" s="40" t="s">
        <v>11</v>
      </c>
      <c r="M2934" s="48" t="s">
        <v>4365</v>
      </c>
      <c r="N2934" s="40">
        <v>100</v>
      </c>
    </row>
    <row r="2935" spans="1:15" hidden="1">
      <c r="A2935" s="48" t="s">
        <v>6372</v>
      </c>
      <c r="B2935" s="48" t="s">
        <v>65</v>
      </c>
      <c r="C2935" s="48" t="s">
        <v>65</v>
      </c>
      <c r="D2935" s="49" t="s">
        <v>25</v>
      </c>
      <c r="F2935" s="49" t="s">
        <v>6175</v>
      </c>
      <c r="G2935" s="48" t="s">
        <v>8523</v>
      </c>
      <c r="H2935" s="40" t="s">
        <v>7901</v>
      </c>
      <c r="I2935" s="40" t="s">
        <v>7902</v>
      </c>
      <c r="J2935" s="43">
        <f>K2934</f>
        <v>42253</v>
      </c>
      <c r="K2935" s="43">
        <f>J2936</f>
        <v>42315</v>
      </c>
      <c r="L2935" s="40" t="s">
        <v>11</v>
      </c>
      <c r="M2935" s="48" t="s">
        <v>4365</v>
      </c>
      <c r="N2935" s="40">
        <v>100</v>
      </c>
    </row>
    <row r="2936" spans="1:15" hidden="1">
      <c r="A2936" s="48" t="s">
        <v>6372</v>
      </c>
      <c r="B2936" s="48" t="s">
        <v>65</v>
      </c>
      <c r="C2936" s="48" t="s">
        <v>65</v>
      </c>
      <c r="D2936" s="49" t="s">
        <v>25</v>
      </c>
      <c r="F2936" s="49" t="s">
        <v>6175</v>
      </c>
      <c r="G2936" s="48" t="s">
        <v>8523</v>
      </c>
      <c r="H2936" s="40" t="s">
        <v>7904</v>
      </c>
      <c r="I2936" s="40" t="s">
        <v>7905</v>
      </c>
      <c r="J2936" s="43">
        <f>K2936-5</f>
        <v>42315</v>
      </c>
      <c r="K2936" s="43">
        <f>J2937</f>
        <v>42320</v>
      </c>
      <c r="L2936" s="40" t="s">
        <v>11</v>
      </c>
      <c r="M2936" s="48" t="s">
        <v>4365</v>
      </c>
      <c r="N2936" s="48">
        <v>100</v>
      </c>
    </row>
    <row r="2937" spans="1:15" hidden="1">
      <c r="A2937" s="48" t="s">
        <v>6372</v>
      </c>
      <c r="B2937" s="48" t="s">
        <v>65</v>
      </c>
      <c r="C2937" s="48" t="s">
        <v>65</v>
      </c>
      <c r="D2937" s="49" t="s">
        <v>25</v>
      </c>
      <c r="F2937" s="49" t="s">
        <v>6175</v>
      </c>
      <c r="G2937" s="48" t="s">
        <v>8523</v>
      </c>
      <c r="H2937" s="40" t="s">
        <v>7904</v>
      </c>
      <c r="I2937" s="40" t="s">
        <v>8249</v>
      </c>
      <c r="J2937" s="43">
        <f>K2937-5</f>
        <v>42320</v>
      </c>
      <c r="K2937" s="43">
        <f>J2938</f>
        <v>42325</v>
      </c>
      <c r="L2937" s="40" t="s">
        <v>11</v>
      </c>
      <c r="M2937" s="48" t="s">
        <v>4365</v>
      </c>
      <c r="N2937" s="48">
        <v>100</v>
      </c>
    </row>
    <row r="2938" spans="1:15" hidden="1">
      <c r="A2938" s="48" t="s">
        <v>6372</v>
      </c>
      <c r="B2938" s="48" t="s">
        <v>65</v>
      </c>
      <c r="C2938" s="48" t="s">
        <v>65</v>
      </c>
      <c r="D2938" s="49" t="s">
        <v>25</v>
      </c>
      <c r="F2938" s="49" t="s">
        <v>6175</v>
      </c>
      <c r="G2938" s="48" t="s">
        <v>8523</v>
      </c>
      <c r="H2938" s="40" t="s">
        <v>7904</v>
      </c>
      <c r="I2938" s="40" t="s">
        <v>7907</v>
      </c>
      <c r="J2938" s="43">
        <f>K2938-5</f>
        <v>42325</v>
      </c>
      <c r="K2938" s="43">
        <f>J2939</f>
        <v>42330</v>
      </c>
      <c r="L2938" s="40" t="s">
        <v>11</v>
      </c>
      <c r="M2938" s="48" t="s">
        <v>4365</v>
      </c>
      <c r="N2938" s="48">
        <v>100</v>
      </c>
    </row>
    <row r="2939" spans="1:15" hidden="1">
      <c r="A2939" s="48" t="s">
        <v>6372</v>
      </c>
      <c r="B2939" s="48" t="s">
        <v>65</v>
      </c>
      <c r="C2939" s="48" t="s">
        <v>65</v>
      </c>
      <c r="D2939" s="49" t="s">
        <v>25</v>
      </c>
      <c r="F2939" s="49" t="s">
        <v>6175</v>
      </c>
      <c r="G2939" s="48" t="s">
        <v>8523</v>
      </c>
      <c r="H2939" s="40" t="s">
        <v>7904</v>
      </c>
      <c r="I2939" s="40" t="s">
        <v>8172</v>
      </c>
      <c r="J2939" s="43">
        <f>K2939-1</f>
        <v>42330</v>
      </c>
      <c r="K2939" s="43">
        <f>J2927</f>
        <v>42331</v>
      </c>
      <c r="L2939" s="40" t="s">
        <v>11</v>
      </c>
      <c r="M2939" s="48" t="s">
        <v>4365</v>
      </c>
      <c r="N2939" s="40">
        <v>100</v>
      </c>
      <c r="O2939" s="56" t="s">
        <v>7909</v>
      </c>
    </row>
    <row r="2940" spans="1:15" hidden="1">
      <c r="A2940" s="49" t="s">
        <v>6211</v>
      </c>
      <c r="B2940" s="41" t="s">
        <v>108</v>
      </c>
      <c r="C2940" s="55" t="s">
        <v>65</v>
      </c>
      <c r="D2940" s="49" t="s">
        <v>24</v>
      </c>
      <c r="F2940" s="49" t="s">
        <v>6175</v>
      </c>
      <c r="G2940" s="49" t="s">
        <v>8525</v>
      </c>
      <c r="H2940" s="41" t="s">
        <v>1048</v>
      </c>
      <c r="I2940" s="41" t="s">
        <v>7888</v>
      </c>
      <c r="J2940" s="41"/>
      <c r="K2940" s="40"/>
      <c r="L2940" s="49"/>
      <c r="M2940" s="49"/>
      <c r="N2940" s="49"/>
    </row>
    <row r="2941" spans="1:15" hidden="1">
      <c r="A2941" s="49" t="s">
        <v>6211</v>
      </c>
      <c r="B2941" s="41" t="s">
        <v>108</v>
      </c>
      <c r="C2941" s="55" t="s">
        <v>65</v>
      </c>
      <c r="D2941" s="49" t="s">
        <v>24</v>
      </c>
      <c r="F2941" s="49" t="s">
        <v>6175</v>
      </c>
      <c r="G2941" s="49" t="s">
        <v>8525</v>
      </c>
      <c r="H2941" s="41" t="s">
        <v>1048</v>
      </c>
      <c r="I2941" s="41" t="s">
        <v>8244</v>
      </c>
      <c r="J2941" s="42">
        <v>42264</v>
      </c>
      <c r="K2941" s="40"/>
      <c r="L2941" s="49"/>
      <c r="M2941" s="49"/>
      <c r="N2941" s="49"/>
    </row>
    <row r="2942" spans="1:15" hidden="1">
      <c r="A2942" s="49" t="s">
        <v>6211</v>
      </c>
      <c r="B2942" s="41" t="s">
        <v>108</v>
      </c>
      <c r="C2942" s="55" t="s">
        <v>65</v>
      </c>
      <c r="D2942" s="49" t="s">
        <v>24</v>
      </c>
      <c r="F2942" s="49" t="s">
        <v>6175</v>
      </c>
      <c r="G2942" s="49" t="s">
        <v>8525</v>
      </c>
      <c r="H2942" s="41" t="s">
        <v>1048</v>
      </c>
      <c r="I2942" s="41" t="s">
        <v>7889</v>
      </c>
      <c r="J2942" s="42">
        <v>42333</v>
      </c>
      <c r="K2942" s="40"/>
      <c r="L2942" s="49"/>
      <c r="M2942" s="49"/>
      <c r="N2942" s="49"/>
    </row>
    <row r="2943" spans="1:15" hidden="1">
      <c r="A2943" s="49" t="s">
        <v>6211</v>
      </c>
      <c r="B2943" s="41" t="s">
        <v>108</v>
      </c>
      <c r="C2943" s="55" t="s">
        <v>65</v>
      </c>
      <c r="D2943" s="49" t="s">
        <v>24</v>
      </c>
      <c r="F2943" s="49" t="s">
        <v>6175</v>
      </c>
      <c r="G2943" s="49" t="s">
        <v>8525</v>
      </c>
      <c r="H2943" s="41" t="s">
        <v>1048</v>
      </c>
      <c r="I2943" s="41" t="s">
        <v>7890</v>
      </c>
      <c r="J2943" s="42"/>
      <c r="K2943" s="40"/>
      <c r="L2943" s="49"/>
      <c r="M2943" s="49"/>
      <c r="N2943" s="49"/>
    </row>
    <row r="2944" spans="1:15" hidden="1">
      <c r="A2944" s="49" t="s">
        <v>6211</v>
      </c>
      <c r="B2944" s="41" t="s">
        <v>108</v>
      </c>
      <c r="C2944" s="55" t="s">
        <v>65</v>
      </c>
      <c r="D2944" s="49" t="s">
        <v>24</v>
      </c>
      <c r="F2944" s="49" t="s">
        <v>6175</v>
      </c>
      <c r="G2944" s="49" t="s">
        <v>8525</v>
      </c>
      <c r="H2944" s="41" t="s">
        <v>1048</v>
      </c>
      <c r="I2944" s="41" t="s">
        <v>7891</v>
      </c>
      <c r="J2944" s="42">
        <v>42352</v>
      </c>
      <c r="K2944" s="40"/>
      <c r="L2944" s="49"/>
      <c r="M2944" s="49"/>
      <c r="N2944" s="49"/>
    </row>
    <row r="2945" spans="1:15" hidden="1">
      <c r="A2945" s="49" t="s">
        <v>6211</v>
      </c>
      <c r="B2945" s="41" t="s">
        <v>108</v>
      </c>
      <c r="C2945" s="55" t="s">
        <v>65</v>
      </c>
      <c r="D2945" s="49" t="s">
        <v>24</v>
      </c>
      <c r="F2945" s="49" t="s">
        <v>6175</v>
      </c>
      <c r="G2945" s="49" t="s">
        <v>8525</v>
      </c>
      <c r="H2945" s="41" t="s">
        <v>1048</v>
      </c>
      <c r="I2945" s="41" t="s">
        <v>7892</v>
      </c>
      <c r="J2945" s="41"/>
      <c r="K2945" s="40"/>
      <c r="L2945" s="49"/>
      <c r="M2945" s="49"/>
      <c r="N2945" s="49"/>
    </row>
    <row r="2946" spans="1:15" hidden="1">
      <c r="A2946" s="49" t="s">
        <v>6211</v>
      </c>
      <c r="B2946" s="41" t="s">
        <v>108</v>
      </c>
      <c r="C2946" s="55" t="s">
        <v>65</v>
      </c>
      <c r="D2946" s="49" t="s">
        <v>24</v>
      </c>
      <c r="F2946" s="49" t="s">
        <v>6175</v>
      </c>
      <c r="G2946" s="49" t="s">
        <v>8525</v>
      </c>
      <c r="H2946" s="41" t="s">
        <v>1048</v>
      </c>
      <c r="I2946" s="41" t="s">
        <v>7893</v>
      </c>
      <c r="J2946" s="41"/>
      <c r="K2946" s="40"/>
      <c r="L2946" s="49"/>
      <c r="M2946" s="49"/>
      <c r="N2946" s="49"/>
    </row>
    <row r="2947" spans="1:15" hidden="1">
      <c r="A2947" s="49" t="s">
        <v>6211</v>
      </c>
      <c r="B2947" s="41" t="s">
        <v>108</v>
      </c>
      <c r="C2947" s="55" t="s">
        <v>65</v>
      </c>
      <c r="D2947" s="49" t="s">
        <v>24</v>
      </c>
      <c r="F2947" s="49" t="s">
        <v>6175</v>
      </c>
      <c r="G2947" s="49" t="s">
        <v>8525</v>
      </c>
      <c r="H2947" s="41" t="s">
        <v>1048</v>
      </c>
      <c r="I2947" s="41" t="s">
        <v>7894</v>
      </c>
      <c r="J2947" s="41"/>
      <c r="K2947" s="41"/>
      <c r="L2947" s="49"/>
      <c r="M2947" s="49"/>
      <c r="N2947" s="49"/>
    </row>
    <row r="2948" spans="1:15" hidden="1">
      <c r="A2948" s="49" t="s">
        <v>6211</v>
      </c>
      <c r="B2948" s="41" t="s">
        <v>108</v>
      </c>
      <c r="C2948" s="55" t="s">
        <v>65</v>
      </c>
      <c r="D2948" s="49" t="s">
        <v>24</v>
      </c>
      <c r="F2948" s="49" t="s">
        <v>6175</v>
      </c>
      <c r="G2948" s="48" t="s">
        <v>8525</v>
      </c>
      <c r="H2948" s="40" t="s">
        <v>7895</v>
      </c>
      <c r="I2948" s="40" t="s">
        <v>8245</v>
      </c>
      <c r="J2948" s="43">
        <f>J2941</f>
        <v>42264</v>
      </c>
      <c r="K2948" s="43">
        <f>J2948+10</f>
        <v>42274</v>
      </c>
      <c r="L2948" s="40" t="s">
        <v>9</v>
      </c>
      <c r="M2948" s="48" t="s">
        <v>6184</v>
      </c>
      <c r="N2948" s="40">
        <v>100</v>
      </c>
    </row>
    <row r="2949" spans="1:15">
      <c r="A2949" s="49" t="s">
        <v>6211</v>
      </c>
      <c r="B2949" s="41" t="s">
        <v>108</v>
      </c>
      <c r="C2949" s="55" t="s">
        <v>65</v>
      </c>
      <c r="D2949" s="49" t="s">
        <v>24</v>
      </c>
      <c r="F2949" s="49" t="s">
        <v>6175</v>
      </c>
      <c r="G2949" s="48" t="s">
        <v>8525</v>
      </c>
      <c r="H2949" s="40" t="s">
        <v>7898</v>
      </c>
      <c r="I2949" s="40" t="s">
        <v>8247</v>
      </c>
      <c r="J2949" s="43">
        <f>K2948</f>
        <v>42274</v>
      </c>
      <c r="K2949" s="43">
        <f>J2949+2</f>
        <v>42276</v>
      </c>
      <c r="L2949" s="40" t="s">
        <v>9</v>
      </c>
      <c r="M2949" s="40" t="s">
        <v>6305</v>
      </c>
      <c r="N2949" s="40">
        <v>100</v>
      </c>
    </row>
    <row r="2950" spans="1:15" hidden="1">
      <c r="A2950" s="49" t="s">
        <v>6211</v>
      </c>
      <c r="B2950" s="41" t="s">
        <v>108</v>
      </c>
      <c r="C2950" s="55" t="s">
        <v>65</v>
      </c>
      <c r="D2950" s="49" t="s">
        <v>24</v>
      </c>
      <c r="F2950" s="49" t="s">
        <v>6175</v>
      </c>
      <c r="G2950" s="48" t="s">
        <v>8525</v>
      </c>
      <c r="H2950" s="40" t="s">
        <v>7901</v>
      </c>
      <c r="I2950" s="40" t="s">
        <v>7902</v>
      </c>
      <c r="J2950" s="43">
        <f>K2949</f>
        <v>42276</v>
      </c>
      <c r="K2950" s="43">
        <f>J2951</f>
        <v>42317</v>
      </c>
      <c r="L2950" s="40" t="s">
        <v>9</v>
      </c>
      <c r="M2950" s="40" t="s">
        <v>6184</v>
      </c>
      <c r="N2950" s="40">
        <v>100</v>
      </c>
    </row>
    <row r="2951" spans="1:15" hidden="1">
      <c r="A2951" s="49" t="s">
        <v>6211</v>
      </c>
      <c r="B2951" s="41" t="s">
        <v>108</v>
      </c>
      <c r="C2951" s="55" t="s">
        <v>65</v>
      </c>
      <c r="D2951" s="49" t="s">
        <v>24</v>
      </c>
      <c r="F2951" s="49" t="s">
        <v>6175</v>
      </c>
      <c r="G2951" s="48" t="s">
        <v>8525</v>
      </c>
      <c r="H2951" s="40" t="s">
        <v>7904</v>
      </c>
      <c r="I2951" s="40" t="s">
        <v>7905</v>
      </c>
      <c r="J2951" s="43">
        <f>K2951-5</f>
        <v>42317</v>
      </c>
      <c r="K2951" s="43">
        <f>J2952</f>
        <v>42322</v>
      </c>
      <c r="L2951" s="40" t="s">
        <v>9</v>
      </c>
      <c r="M2951" s="40" t="s">
        <v>6184</v>
      </c>
      <c r="N2951" s="40">
        <v>100</v>
      </c>
    </row>
    <row r="2952" spans="1:15" hidden="1">
      <c r="A2952" s="49" t="s">
        <v>6211</v>
      </c>
      <c r="B2952" s="41" t="s">
        <v>108</v>
      </c>
      <c r="C2952" s="55" t="s">
        <v>65</v>
      </c>
      <c r="D2952" s="49" t="s">
        <v>24</v>
      </c>
      <c r="F2952" s="49" t="s">
        <v>6175</v>
      </c>
      <c r="G2952" s="48" t="s">
        <v>8525</v>
      </c>
      <c r="H2952" s="40" t="s">
        <v>7904</v>
      </c>
      <c r="I2952" s="40" t="s">
        <v>8249</v>
      </c>
      <c r="J2952" s="43">
        <f>K2952-5</f>
        <v>42322</v>
      </c>
      <c r="K2952" s="43">
        <f>J2953</f>
        <v>42327</v>
      </c>
      <c r="L2952" s="40" t="s">
        <v>9</v>
      </c>
      <c r="M2952" s="40" t="s">
        <v>6184</v>
      </c>
      <c r="N2952" s="40">
        <v>100</v>
      </c>
    </row>
    <row r="2953" spans="1:15" hidden="1">
      <c r="A2953" s="49" t="s">
        <v>6211</v>
      </c>
      <c r="B2953" s="41" t="s">
        <v>108</v>
      </c>
      <c r="C2953" s="55" t="s">
        <v>65</v>
      </c>
      <c r="D2953" s="49" t="s">
        <v>24</v>
      </c>
      <c r="F2953" s="49" t="s">
        <v>6175</v>
      </c>
      <c r="G2953" s="48" t="s">
        <v>8525</v>
      </c>
      <c r="H2953" s="40" t="s">
        <v>7904</v>
      </c>
      <c r="I2953" s="40" t="s">
        <v>7907</v>
      </c>
      <c r="J2953" s="43">
        <f>K2953-5</f>
        <v>42327</v>
      </c>
      <c r="K2953" s="43">
        <f>J2954</f>
        <v>42332</v>
      </c>
      <c r="L2953" s="40" t="s">
        <v>9</v>
      </c>
      <c r="M2953" s="40" t="s">
        <v>6184</v>
      </c>
      <c r="N2953" s="40">
        <v>100</v>
      </c>
    </row>
    <row r="2954" spans="1:15" hidden="1">
      <c r="A2954" s="49" t="s">
        <v>6211</v>
      </c>
      <c r="B2954" s="41" t="s">
        <v>108</v>
      </c>
      <c r="C2954" s="55" t="s">
        <v>65</v>
      </c>
      <c r="D2954" s="49" t="s">
        <v>24</v>
      </c>
      <c r="F2954" s="49" t="s">
        <v>6175</v>
      </c>
      <c r="G2954" s="48" t="s">
        <v>8525</v>
      </c>
      <c r="H2954" s="40" t="s">
        <v>7904</v>
      </c>
      <c r="I2954" s="40" t="s">
        <v>8172</v>
      </c>
      <c r="J2954" s="43">
        <f>K2954-1</f>
        <v>42332</v>
      </c>
      <c r="K2954" s="43">
        <f>J2942</f>
        <v>42333</v>
      </c>
      <c r="L2954" s="40" t="s">
        <v>9</v>
      </c>
      <c r="M2954" s="40" t="s">
        <v>6184</v>
      </c>
      <c r="N2954" s="40">
        <v>100</v>
      </c>
      <c r="O2954" s="56" t="s">
        <v>17</v>
      </c>
    </row>
    <row r="2955" spans="1:15" hidden="1">
      <c r="A2955" s="49" t="s">
        <v>8457</v>
      </c>
      <c r="B2955" s="49" t="s">
        <v>65</v>
      </c>
      <c r="C2955" s="49" t="s">
        <v>65</v>
      </c>
      <c r="D2955" s="49" t="s">
        <v>25</v>
      </c>
      <c r="F2955" s="49" t="s">
        <v>6175</v>
      </c>
      <c r="G2955" s="49" t="s">
        <v>8526</v>
      </c>
      <c r="H2955" s="41" t="s">
        <v>1048</v>
      </c>
      <c r="I2955" s="41" t="s">
        <v>7888</v>
      </c>
      <c r="J2955" s="41"/>
      <c r="K2955" s="40"/>
      <c r="L2955" s="40"/>
      <c r="M2955" s="40"/>
    </row>
    <row r="2956" spans="1:15" hidden="1">
      <c r="A2956" s="49" t="s">
        <v>8457</v>
      </c>
      <c r="B2956" s="49" t="s">
        <v>65</v>
      </c>
      <c r="C2956" s="49" t="s">
        <v>65</v>
      </c>
      <c r="D2956" s="49" t="s">
        <v>25</v>
      </c>
      <c r="F2956" s="49" t="s">
        <v>6175</v>
      </c>
      <c r="G2956" s="49" t="s">
        <v>8526</v>
      </c>
      <c r="H2956" s="41" t="s">
        <v>1048</v>
      </c>
      <c r="I2956" s="41" t="s">
        <v>8244</v>
      </c>
      <c r="J2956" s="59">
        <v>42303</v>
      </c>
      <c r="K2956" s="40"/>
      <c r="L2956" s="40"/>
      <c r="M2956" s="40"/>
    </row>
    <row r="2957" spans="1:15" hidden="1">
      <c r="A2957" s="49" t="s">
        <v>8457</v>
      </c>
      <c r="B2957" s="49" t="s">
        <v>65</v>
      </c>
      <c r="C2957" s="49" t="s">
        <v>65</v>
      </c>
      <c r="D2957" s="49" t="s">
        <v>25</v>
      </c>
      <c r="F2957" s="49" t="s">
        <v>6175</v>
      </c>
      <c r="G2957" s="49" t="s">
        <v>8526</v>
      </c>
      <c r="H2957" s="41" t="s">
        <v>1048</v>
      </c>
      <c r="I2957" s="41" t="s">
        <v>7889</v>
      </c>
      <c r="J2957" s="59">
        <v>42356</v>
      </c>
      <c r="K2957" s="40"/>
      <c r="L2957" s="40"/>
      <c r="M2957" s="40"/>
    </row>
    <row r="2958" spans="1:15" hidden="1">
      <c r="A2958" s="49" t="s">
        <v>8457</v>
      </c>
      <c r="B2958" s="49" t="s">
        <v>65</v>
      </c>
      <c r="C2958" s="49" t="s">
        <v>65</v>
      </c>
      <c r="D2958" s="49" t="s">
        <v>25</v>
      </c>
      <c r="F2958" s="49" t="s">
        <v>6175</v>
      </c>
      <c r="G2958" s="49" t="s">
        <v>8526</v>
      </c>
      <c r="H2958" s="41" t="s">
        <v>1048</v>
      </c>
      <c r="I2958" s="41" t="s">
        <v>7890</v>
      </c>
      <c r="J2958" s="42"/>
      <c r="K2958" s="40"/>
      <c r="L2958" s="40"/>
      <c r="M2958" s="40"/>
    </row>
    <row r="2959" spans="1:15" hidden="1">
      <c r="A2959" s="49" t="s">
        <v>8457</v>
      </c>
      <c r="B2959" s="49" t="s">
        <v>65</v>
      </c>
      <c r="C2959" s="49" t="s">
        <v>65</v>
      </c>
      <c r="D2959" s="49" t="s">
        <v>25</v>
      </c>
      <c r="F2959" s="49" t="s">
        <v>6175</v>
      </c>
      <c r="G2959" s="49" t="s">
        <v>8526</v>
      </c>
      <c r="H2959" s="41" t="s">
        <v>1048</v>
      </c>
      <c r="I2959" s="41" t="s">
        <v>7891</v>
      </c>
      <c r="J2959" s="42">
        <v>42398</v>
      </c>
      <c r="K2959" s="40"/>
      <c r="L2959" s="40"/>
      <c r="M2959" s="40"/>
    </row>
    <row r="2960" spans="1:15" hidden="1">
      <c r="A2960" s="49" t="s">
        <v>8457</v>
      </c>
      <c r="B2960" s="49" t="s">
        <v>65</v>
      </c>
      <c r="C2960" s="49" t="s">
        <v>65</v>
      </c>
      <c r="D2960" s="49" t="s">
        <v>25</v>
      </c>
      <c r="F2960" s="49" t="s">
        <v>6175</v>
      </c>
      <c r="G2960" s="49" t="s">
        <v>8526</v>
      </c>
      <c r="H2960" s="41" t="s">
        <v>1048</v>
      </c>
      <c r="I2960" s="41" t="s">
        <v>7892</v>
      </c>
      <c r="J2960" s="59"/>
      <c r="K2960" s="40"/>
      <c r="L2960" s="40"/>
      <c r="M2960" s="40"/>
    </row>
    <row r="2961" spans="1:15" hidden="1">
      <c r="A2961" s="49" t="s">
        <v>8457</v>
      </c>
      <c r="B2961" s="49" t="s">
        <v>65</v>
      </c>
      <c r="C2961" s="49" t="s">
        <v>65</v>
      </c>
      <c r="D2961" s="49" t="s">
        <v>25</v>
      </c>
      <c r="F2961" s="49" t="s">
        <v>6175</v>
      </c>
      <c r="G2961" s="49" t="s">
        <v>8526</v>
      </c>
      <c r="H2961" s="41" t="s">
        <v>1048</v>
      </c>
      <c r="I2961" s="41" t="s">
        <v>7893</v>
      </c>
      <c r="J2961" s="42"/>
      <c r="K2961" s="40"/>
      <c r="L2961" s="40"/>
      <c r="M2961" s="40"/>
    </row>
    <row r="2962" spans="1:15" hidden="1">
      <c r="A2962" s="49" t="s">
        <v>8457</v>
      </c>
      <c r="B2962" s="49" t="s">
        <v>65</v>
      </c>
      <c r="C2962" s="49" t="s">
        <v>65</v>
      </c>
      <c r="D2962" s="49" t="s">
        <v>25</v>
      </c>
      <c r="F2962" s="49" t="s">
        <v>6175</v>
      </c>
      <c r="G2962" s="49" t="s">
        <v>8526</v>
      </c>
      <c r="H2962" s="41" t="s">
        <v>1048</v>
      </c>
      <c r="I2962" s="41" t="s">
        <v>7894</v>
      </c>
      <c r="J2962" s="41"/>
      <c r="K2962" s="40"/>
      <c r="L2962" s="40"/>
      <c r="M2962" s="40"/>
    </row>
    <row r="2963" spans="1:15" hidden="1">
      <c r="A2963" s="48" t="s">
        <v>8457</v>
      </c>
      <c r="B2963" s="48" t="s">
        <v>65</v>
      </c>
      <c r="C2963" s="48" t="s">
        <v>65</v>
      </c>
      <c r="D2963" s="48" t="s">
        <v>25</v>
      </c>
      <c r="F2963" s="49" t="s">
        <v>6175</v>
      </c>
      <c r="G2963" s="48" t="s">
        <v>8526</v>
      </c>
      <c r="H2963" s="40" t="s">
        <v>7895</v>
      </c>
      <c r="I2963" s="40" t="s">
        <v>8245</v>
      </c>
      <c r="J2963" s="43">
        <f>J2956</f>
        <v>42303</v>
      </c>
      <c r="K2963" s="43">
        <f>J2963+10</f>
        <v>42313</v>
      </c>
      <c r="L2963" s="40" t="s">
        <v>7</v>
      </c>
      <c r="M2963" s="48" t="s">
        <v>94</v>
      </c>
      <c r="N2963" s="40">
        <v>100</v>
      </c>
    </row>
    <row r="2964" spans="1:15">
      <c r="A2964" s="48" t="s">
        <v>8457</v>
      </c>
      <c r="B2964" s="48" t="s">
        <v>65</v>
      </c>
      <c r="C2964" s="48" t="s">
        <v>65</v>
      </c>
      <c r="D2964" s="48" t="s">
        <v>25</v>
      </c>
      <c r="F2964" s="49" t="s">
        <v>6175</v>
      </c>
      <c r="G2964" s="48" t="s">
        <v>8526</v>
      </c>
      <c r="H2964" s="40" t="s">
        <v>7898</v>
      </c>
      <c r="I2964" s="40" t="s">
        <v>8247</v>
      </c>
      <c r="J2964" s="43">
        <f>K2963</f>
        <v>42313</v>
      </c>
      <c r="K2964" s="43">
        <f>J2964+2</f>
        <v>42315</v>
      </c>
      <c r="L2964" s="40" t="s">
        <v>7</v>
      </c>
      <c r="M2964" s="48" t="s">
        <v>94</v>
      </c>
      <c r="N2964" s="40">
        <v>100</v>
      </c>
    </row>
    <row r="2965" spans="1:15" hidden="1">
      <c r="A2965" s="48" t="s">
        <v>8457</v>
      </c>
      <c r="B2965" s="48" t="s">
        <v>65</v>
      </c>
      <c r="C2965" s="48" t="s">
        <v>65</v>
      </c>
      <c r="D2965" s="48" t="s">
        <v>25</v>
      </c>
      <c r="F2965" s="49" t="s">
        <v>6175</v>
      </c>
      <c r="G2965" s="48" t="s">
        <v>8526</v>
      </c>
      <c r="H2965" s="40" t="s">
        <v>7901</v>
      </c>
      <c r="I2965" s="40" t="s">
        <v>7902</v>
      </c>
      <c r="J2965" s="43">
        <f>K2964</f>
        <v>42315</v>
      </c>
      <c r="K2965" s="43">
        <f>J2966</f>
        <v>42340</v>
      </c>
      <c r="L2965" s="40" t="s">
        <v>7</v>
      </c>
      <c r="M2965" s="48" t="s">
        <v>94</v>
      </c>
      <c r="N2965" s="40">
        <v>100</v>
      </c>
      <c r="O2965" s="56" t="s">
        <v>8527</v>
      </c>
    </row>
    <row r="2966" spans="1:15" hidden="1">
      <c r="A2966" s="48" t="s">
        <v>8457</v>
      </c>
      <c r="B2966" s="48" t="s">
        <v>65</v>
      </c>
      <c r="C2966" s="48" t="s">
        <v>65</v>
      </c>
      <c r="D2966" s="48" t="s">
        <v>25</v>
      </c>
      <c r="F2966" s="49" t="s">
        <v>6175</v>
      </c>
      <c r="G2966" s="48" t="s">
        <v>8526</v>
      </c>
      <c r="H2966" s="40" t="s">
        <v>7904</v>
      </c>
      <c r="I2966" s="40" t="s">
        <v>7905</v>
      </c>
      <c r="J2966" s="43">
        <f>K2966-5</f>
        <v>42340</v>
      </c>
      <c r="K2966" s="43">
        <f>J2967</f>
        <v>42345</v>
      </c>
      <c r="L2966" s="40" t="s">
        <v>7</v>
      </c>
      <c r="M2966" s="48" t="s">
        <v>94</v>
      </c>
      <c r="N2966" s="48">
        <v>100</v>
      </c>
    </row>
    <row r="2967" spans="1:15" hidden="1">
      <c r="A2967" s="48" t="s">
        <v>8457</v>
      </c>
      <c r="B2967" s="48" t="s">
        <v>65</v>
      </c>
      <c r="C2967" s="48" t="s">
        <v>65</v>
      </c>
      <c r="D2967" s="48" t="s">
        <v>25</v>
      </c>
      <c r="F2967" s="49" t="s">
        <v>6175</v>
      </c>
      <c r="G2967" s="48" t="s">
        <v>8526</v>
      </c>
      <c r="H2967" s="40" t="s">
        <v>7904</v>
      </c>
      <c r="I2967" s="40" t="s">
        <v>8249</v>
      </c>
      <c r="J2967" s="43">
        <f>K2967-5</f>
        <v>42345</v>
      </c>
      <c r="K2967" s="43">
        <f>J2968</f>
        <v>42350</v>
      </c>
      <c r="L2967" s="40" t="s">
        <v>7</v>
      </c>
      <c r="M2967" s="48" t="s">
        <v>94</v>
      </c>
      <c r="N2967" s="48">
        <v>100</v>
      </c>
    </row>
    <row r="2968" spans="1:15" hidden="1">
      <c r="A2968" s="48" t="s">
        <v>8457</v>
      </c>
      <c r="B2968" s="48" t="s">
        <v>65</v>
      </c>
      <c r="C2968" s="48" t="s">
        <v>65</v>
      </c>
      <c r="D2968" s="48" t="s">
        <v>25</v>
      </c>
      <c r="F2968" s="49" t="s">
        <v>6175</v>
      </c>
      <c r="G2968" s="48" t="s">
        <v>8526</v>
      </c>
      <c r="H2968" s="40" t="s">
        <v>7904</v>
      </c>
      <c r="I2968" s="40" t="s">
        <v>7907</v>
      </c>
      <c r="J2968" s="43">
        <f>K2968-5</f>
        <v>42350</v>
      </c>
      <c r="K2968" s="43">
        <f>J2969</f>
        <v>42355</v>
      </c>
      <c r="L2968" s="40" t="s">
        <v>7</v>
      </c>
      <c r="M2968" s="48" t="s">
        <v>94</v>
      </c>
      <c r="N2968" s="48">
        <v>100</v>
      </c>
    </row>
    <row r="2969" spans="1:15" hidden="1">
      <c r="A2969" s="48" t="s">
        <v>8457</v>
      </c>
      <c r="B2969" s="48" t="s">
        <v>65</v>
      </c>
      <c r="C2969" s="48" t="s">
        <v>65</v>
      </c>
      <c r="D2969" s="48" t="s">
        <v>25</v>
      </c>
      <c r="F2969" s="49" t="s">
        <v>6175</v>
      </c>
      <c r="G2969" s="48" t="s">
        <v>8526</v>
      </c>
      <c r="H2969" s="40" t="s">
        <v>7904</v>
      </c>
      <c r="I2969" s="40" t="s">
        <v>8172</v>
      </c>
      <c r="J2969" s="43">
        <f>K2969-1</f>
        <v>42355</v>
      </c>
      <c r="K2969" s="43">
        <f>J2957</f>
        <v>42356</v>
      </c>
      <c r="L2969" s="40" t="s">
        <v>7</v>
      </c>
      <c r="M2969" s="48" t="s">
        <v>94</v>
      </c>
      <c r="N2969" s="40">
        <v>100</v>
      </c>
    </row>
    <row r="2970" spans="1:15" hidden="1">
      <c r="A2970" s="49" t="s">
        <v>6209</v>
      </c>
      <c r="B2970" s="49" t="s">
        <v>108</v>
      </c>
      <c r="C2970" s="47" t="s">
        <v>65</v>
      </c>
      <c r="D2970" s="49" t="s">
        <v>24</v>
      </c>
      <c r="E2970" s="49"/>
      <c r="F2970" s="49" t="s">
        <v>6175</v>
      </c>
      <c r="G2970" s="49" t="s">
        <v>8239</v>
      </c>
      <c r="H2970" s="41" t="s">
        <v>1048</v>
      </c>
      <c r="I2970" s="41" t="s">
        <v>7888</v>
      </c>
      <c r="J2970" s="41"/>
      <c r="K2970" s="40"/>
    </row>
    <row r="2971" spans="1:15" hidden="1">
      <c r="A2971" s="49" t="s">
        <v>6209</v>
      </c>
      <c r="B2971" s="49" t="s">
        <v>108</v>
      </c>
      <c r="C2971" s="47" t="s">
        <v>65</v>
      </c>
      <c r="D2971" s="49" t="s">
        <v>24</v>
      </c>
      <c r="E2971" s="49"/>
      <c r="F2971" s="49" t="s">
        <v>6175</v>
      </c>
      <c r="G2971" s="49" t="s">
        <v>8239</v>
      </c>
      <c r="H2971" s="41" t="s">
        <v>1048</v>
      </c>
      <c r="I2971" s="41" t="s">
        <v>8244</v>
      </c>
      <c r="J2971" s="59">
        <v>42275</v>
      </c>
      <c r="K2971" s="40"/>
    </row>
    <row r="2972" spans="1:15" hidden="1">
      <c r="A2972" s="49" t="s">
        <v>6209</v>
      </c>
      <c r="B2972" s="49" t="s">
        <v>108</v>
      </c>
      <c r="C2972" s="47" t="s">
        <v>65</v>
      </c>
      <c r="D2972" s="49" t="s">
        <v>24</v>
      </c>
      <c r="E2972" s="49"/>
      <c r="F2972" s="49" t="s">
        <v>6175</v>
      </c>
      <c r="G2972" s="49" t="s">
        <v>8239</v>
      </c>
      <c r="H2972" s="41" t="s">
        <v>1048</v>
      </c>
      <c r="I2972" s="41" t="s">
        <v>7889</v>
      </c>
      <c r="J2972" s="59">
        <v>42354</v>
      </c>
      <c r="K2972" s="40"/>
    </row>
    <row r="2973" spans="1:15" hidden="1">
      <c r="A2973" s="49" t="s">
        <v>6209</v>
      </c>
      <c r="B2973" s="49" t="s">
        <v>108</v>
      </c>
      <c r="C2973" s="47" t="s">
        <v>65</v>
      </c>
      <c r="D2973" s="49" t="s">
        <v>24</v>
      </c>
      <c r="E2973" s="49"/>
      <c r="F2973" s="49" t="s">
        <v>6175</v>
      </c>
      <c r="G2973" s="49" t="s">
        <v>8239</v>
      </c>
      <c r="H2973" s="41" t="s">
        <v>1048</v>
      </c>
      <c r="I2973" s="41" t="s">
        <v>7890</v>
      </c>
      <c r="J2973" s="42"/>
      <c r="K2973" s="40"/>
    </row>
    <row r="2974" spans="1:15" hidden="1">
      <c r="A2974" s="49" t="s">
        <v>6209</v>
      </c>
      <c r="B2974" s="49" t="s">
        <v>108</v>
      </c>
      <c r="C2974" s="47" t="s">
        <v>65</v>
      </c>
      <c r="D2974" s="49" t="s">
        <v>24</v>
      </c>
      <c r="E2974" s="49"/>
      <c r="F2974" s="49" t="s">
        <v>6175</v>
      </c>
      <c r="G2974" s="49" t="s">
        <v>8239</v>
      </c>
      <c r="H2974" s="41" t="s">
        <v>1048</v>
      </c>
      <c r="I2974" s="41" t="s">
        <v>7891</v>
      </c>
      <c r="J2974" s="59">
        <v>42354</v>
      </c>
      <c r="K2974" s="40"/>
    </row>
    <row r="2975" spans="1:15" hidden="1">
      <c r="A2975" s="49" t="s">
        <v>6209</v>
      </c>
      <c r="B2975" s="49" t="s">
        <v>108</v>
      </c>
      <c r="C2975" s="47" t="s">
        <v>65</v>
      </c>
      <c r="D2975" s="49" t="s">
        <v>24</v>
      </c>
      <c r="E2975" s="49"/>
      <c r="F2975" s="49" t="s">
        <v>6175</v>
      </c>
      <c r="G2975" s="49" t="s">
        <v>8239</v>
      </c>
      <c r="H2975" s="41" t="s">
        <v>1048</v>
      </c>
      <c r="I2975" s="41" t="s">
        <v>7892</v>
      </c>
      <c r="J2975" s="59"/>
      <c r="K2975" s="40"/>
    </row>
    <row r="2976" spans="1:15" hidden="1">
      <c r="A2976" s="49" t="s">
        <v>6209</v>
      </c>
      <c r="B2976" s="49" t="s">
        <v>108</v>
      </c>
      <c r="C2976" s="47" t="s">
        <v>65</v>
      </c>
      <c r="D2976" s="49" t="s">
        <v>24</v>
      </c>
      <c r="E2976" s="49"/>
      <c r="F2976" s="49" t="s">
        <v>6175</v>
      </c>
      <c r="G2976" s="49" t="s">
        <v>8239</v>
      </c>
      <c r="H2976" s="41" t="s">
        <v>1048</v>
      </c>
      <c r="I2976" s="41" t="s">
        <v>7893</v>
      </c>
      <c r="J2976" s="41"/>
      <c r="K2976" s="40"/>
    </row>
    <row r="2977" spans="1:15" hidden="1">
      <c r="A2977" s="49" t="s">
        <v>6209</v>
      </c>
      <c r="B2977" s="49" t="s">
        <v>108</v>
      </c>
      <c r="C2977" s="47" t="s">
        <v>65</v>
      </c>
      <c r="D2977" s="49" t="s">
        <v>24</v>
      </c>
      <c r="E2977" s="49"/>
      <c r="F2977" s="49" t="s">
        <v>6175</v>
      </c>
      <c r="G2977" s="48" t="s">
        <v>8239</v>
      </c>
      <c r="H2977" s="41" t="s">
        <v>1048</v>
      </c>
      <c r="I2977" s="41" t="s">
        <v>7894</v>
      </c>
      <c r="J2977" s="41"/>
      <c r="K2977" s="40"/>
    </row>
    <row r="2978" spans="1:15" hidden="1">
      <c r="A2978" s="48" t="s">
        <v>6209</v>
      </c>
      <c r="B2978" s="48" t="s">
        <v>108</v>
      </c>
      <c r="C2978" s="46" t="s">
        <v>65</v>
      </c>
      <c r="D2978" s="48" t="s">
        <v>24</v>
      </c>
      <c r="F2978" s="49" t="s">
        <v>6175</v>
      </c>
      <c r="G2978" s="48" t="s">
        <v>8239</v>
      </c>
      <c r="H2978" s="40" t="s">
        <v>7895</v>
      </c>
      <c r="I2978" s="40" t="s">
        <v>8245</v>
      </c>
      <c r="J2978" s="43">
        <f>J2971</f>
        <v>42275</v>
      </c>
      <c r="K2978" s="43">
        <f>J2978+10</f>
        <v>42285</v>
      </c>
      <c r="L2978" s="40" t="s">
        <v>8173</v>
      </c>
      <c r="M2978" s="48" t="s">
        <v>5488</v>
      </c>
      <c r="N2978" s="40">
        <v>100</v>
      </c>
      <c r="O2978" s="39" t="s">
        <v>7917</v>
      </c>
    </row>
    <row r="2979" spans="1:15">
      <c r="A2979" s="48" t="s">
        <v>6209</v>
      </c>
      <c r="B2979" s="48" t="s">
        <v>108</v>
      </c>
      <c r="C2979" s="46" t="s">
        <v>65</v>
      </c>
      <c r="D2979" s="48" t="s">
        <v>24</v>
      </c>
      <c r="F2979" s="49" t="s">
        <v>6175</v>
      </c>
      <c r="G2979" s="48" t="s">
        <v>8239</v>
      </c>
      <c r="H2979" s="40" t="s">
        <v>7898</v>
      </c>
      <c r="I2979" s="40" t="s">
        <v>8247</v>
      </c>
      <c r="J2979" s="43">
        <f>K2978</f>
        <v>42285</v>
      </c>
      <c r="K2979" s="43">
        <f>J2979+2</f>
        <v>42287</v>
      </c>
      <c r="L2979" s="40" t="s">
        <v>8173</v>
      </c>
      <c r="M2979" s="48" t="s">
        <v>149</v>
      </c>
      <c r="N2979" s="40">
        <v>100</v>
      </c>
      <c r="O2979" s="39"/>
    </row>
    <row r="2980" spans="1:15" hidden="1">
      <c r="A2980" s="48" t="s">
        <v>6209</v>
      </c>
      <c r="B2980" s="48" t="s">
        <v>108</v>
      </c>
      <c r="C2980" s="46" t="s">
        <v>65</v>
      </c>
      <c r="D2980" s="48" t="s">
        <v>24</v>
      </c>
      <c r="F2980" s="49" t="s">
        <v>6175</v>
      </c>
      <c r="G2980" s="48" t="s">
        <v>8239</v>
      </c>
      <c r="H2980" s="40" t="s">
        <v>7901</v>
      </c>
      <c r="I2980" s="40" t="s">
        <v>7902</v>
      </c>
      <c r="J2980" s="43">
        <f>K2979</f>
        <v>42287</v>
      </c>
      <c r="K2980" s="43">
        <f>J2981</f>
        <v>-15</v>
      </c>
      <c r="L2980" s="40" t="s">
        <v>8173</v>
      </c>
      <c r="M2980" s="48" t="s">
        <v>5488</v>
      </c>
      <c r="N2980" s="40">
        <v>100</v>
      </c>
      <c r="O2980" s="39"/>
    </row>
    <row r="2981" spans="1:15" hidden="1">
      <c r="A2981" s="48" t="s">
        <v>6209</v>
      </c>
      <c r="B2981" s="48" t="s">
        <v>108</v>
      </c>
      <c r="C2981" s="46" t="s">
        <v>65</v>
      </c>
      <c r="D2981" s="48" t="s">
        <v>24</v>
      </c>
      <c r="F2981" s="49" t="s">
        <v>6175</v>
      </c>
      <c r="G2981" s="48" t="s">
        <v>8239</v>
      </c>
      <c r="H2981" s="40" t="s">
        <v>7904</v>
      </c>
      <c r="I2981" s="40" t="s">
        <v>7905</v>
      </c>
      <c r="J2981" s="43">
        <f>K2981-5</f>
        <v>-15</v>
      </c>
      <c r="K2981" s="43">
        <f>J2982</f>
        <v>-10</v>
      </c>
      <c r="L2981" s="40" t="s">
        <v>8173</v>
      </c>
      <c r="M2981" s="48" t="s">
        <v>5488</v>
      </c>
      <c r="N2981" s="40">
        <v>100</v>
      </c>
      <c r="O2981" s="40"/>
    </row>
    <row r="2982" spans="1:15" hidden="1">
      <c r="A2982" s="48" t="s">
        <v>6209</v>
      </c>
      <c r="B2982" s="48" t="s">
        <v>108</v>
      </c>
      <c r="C2982" s="46" t="s">
        <v>65</v>
      </c>
      <c r="D2982" s="48" t="s">
        <v>24</v>
      </c>
      <c r="F2982" s="49" t="s">
        <v>6175</v>
      </c>
      <c r="G2982" s="48" t="s">
        <v>8239</v>
      </c>
      <c r="H2982" s="40" t="s">
        <v>7904</v>
      </c>
      <c r="I2982" s="40" t="s">
        <v>8249</v>
      </c>
      <c r="J2982" s="43">
        <f>K2982-5</f>
        <v>-10</v>
      </c>
      <c r="K2982" s="43">
        <f>J2983</f>
        <v>-5</v>
      </c>
      <c r="L2982" s="40" t="s">
        <v>8173</v>
      </c>
      <c r="M2982" s="48" t="s">
        <v>5488</v>
      </c>
      <c r="N2982" s="40">
        <v>100</v>
      </c>
      <c r="O2982" s="40"/>
    </row>
    <row r="2983" spans="1:15" hidden="1">
      <c r="A2983" s="48" t="s">
        <v>6209</v>
      </c>
      <c r="B2983" s="48" t="s">
        <v>108</v>
      </c>
      <c r="C2983" s="46" t="s">
        <v>65</v>
      </c>
      <c r="D2983" s="48" t="s">
        <v>24</v>
      </c>
      <c r="F2983" s="49" t="s">
        <v>6175</v>
      </c>
      <c r="G2983" s="48" t="s">
        <v>8239</v>
      </c>
      <c r="H2983" s="40" t="s">
        <v>7904</v>
      </c>
      <c r="I2983" s="40" t="s">
        <v>7907</v>
      </c>
      <c r="J2983" s="43">
        <f>K2983-5</f>
        <v>-5</v>
      </c>
      <c r="K2983" s="43">
        <f>J2984</f>
        <v>0</v>
      </c>
      <c r="L2983" s="40" t="s">
        <v>8173</v>
      </c>
      <c r="M2983" s="48" t="s">
        <v>5488</v>
      </c>
      <c r="N2983" s="40">
        <v>100</v>
      </c>
      <c r="O2983" s="39"/>
    </row>
    <row r="2984" spans="1:15" hidden="1">
      <c r="A2984" s="49" t="s">
        <v>6209</v>
      </c>
      <c r="B2984" s="49" t="s">
        <v>108</v>
      </c>
      <c r="C2984" s="47" t="s">
        <v>65</v>
      </c>
      <c r="D2984" s="49" t="s">
        <v>24</v>
      </c>
      <c r="E2984" s="49"/>
      <c r="F2984" s="49" t="s">
        <v>6175</v>
      </c>
      <c r="G2984" s="49" t="s">
        <v>8240</v>
      </c>
      <c r="H2984" s="41" t="s">
        <v>1048</v>
      </c>
      <c r="I2984" s="41" t="s">
        <v>7888</v>
      </c>
      <c r="J2984" s="41"/>
      <c r="K2984" s="40"/>
    </row>
    <row r="2985" spans="1:15" hidden="1">
      <c r="A2985" s="49" t="s">
        <v>6209</v>
      </c>
      <c r="B2985" s="49" t="s">
        <v>108</v>
      </c>
      <c r="C2985" s="47" t="s">
        <v>65</v>
      </c>
      <c r="D2985" s="49" t="s">
        <v>24</v>
      </c>
      <c r="E2985" s="49"/>
      <c r="F2985" s="49" t="s">
        <v>6175</v>
      </c>
      <c r="G2985" s="49" t="s">
        <v>8240</v>
      </c>
      <c r="H2985" s="41" t="s">
        <v>1048</v>
      </c>
      <c r="I2985" s="41" t="s">
        <v>8244</v>
      </c>
      <c r="J2985" s="59">
        <v>42275</v>
      </c>
      <c r="K2985" s="40"/>
    </row>
    <row r="2986" spans="1:15" hidden="1">
      <c r="A2986" s="49" t="s">
        <v>6209</v>
      </c>
      <c r="B2986" s="49" t="s">
        <v>108</v>
      </c>
      <c r="C2986" s="47" t="s">
        <v>65</v>
      </c>
      <c r="D2986" s="49" t="s">
        <v>24</v>
      </c>
      <c r="E2986" s="49"/>
      <c r="F2986" s="49" t="s">
        <v>6175</v>
      </c>
      <c r="G2986" s="49" t="s">
        <v>8240</v>
      </c>
      <c r="H2986" s="41" t="s">
        <v>1048</v>
      </c>
      <c r="I2986" s="41" t="s">
        <v>7889</v>
      </c>
      <c r="J2986" s="59">
        <v>42354</v>
      </c>
      <c r="K2986" s="40"/>
    </row>
    <row r="2987" spans="1:15" hidden="1">
      <c r="A2987" s="49" t="s">
        <v>6209</v>
      </c>
      <c r="B2987" s="49" t="s">
        <v>108</v>
      </c>
      <c r="C2987" s="47" t="s">
        <v>65</v>
      </c>
      <c r="D2987" s="49" t="s">
        <v>24</v>
      </c>
      <c r="E2987" s="49"/>
      <c r="F2987" s="49" t="s">
        <v>6175</v>
      </c>
      <c r="G2987" s="49" t="s">
        <v>8240</v>
      </c>
      <c r="H2987" s="41" t="s">
        <v>1048</v>
      </c>
      <c r="I2987" s="41" t="s">
        <v>7890</v>
      </c>
      <c r="J2987" s="42"/>
      <c r="K2987" s="40"/>
    </row>
    <row r="2988" spans="1:15" hidden="1">
      <c r="A2988" s="49" t="s">
        <v>6209</v>
      </c>
      <c r="B2988" s="49" t="s">
        <v>108</v>
      </c>
      <c r="C2988" s="47" t="s">
        <v>65</v>
      </c>
      <c r="D2988" s="49" t="s">
        <v>24</v>
      </c>
      <c r="E2988" s="49"/>
      <c r="F2988" s="49" t="s">
        <v>6175</v>
      </c>
      <c r="G2988" s="49" t="s">
        <v>8240</v>
      </c>
      <c r="H2988" s="41" t="s">
        <v>1048</v>
      </c>
      <c r="I2988" s="41" t="s">
        <v>7891</v>
      </c>
      <c r="J2988" s="42">
        <v>42416</v>
      </c>
      <c r="K2988" s="40"/>
    </row>
    <row r="2989" spans="1:15" hidden="1">
      <c r="A2989" s="49" t="s">
        <v>6209</v>
      </c>
      <c r="B2989" s="49" t="s">
        <v>108</v>
      </c>
      <c r="C2989" s="47" t="s">
        <v>65</v>
      </c>
      <c r="D2989" s="49" t="s">
        <v>24</v>
      </c>
      <c r="E2989" s="49"/>
      <c r="F2989" s="49" t="s">
        <v>6175</v>
      </c>
      <c r="G2989" s="49" t="s">
        <v>8240</v>
      </c>
      <c r="H2989" s="41" t="s">
        <v>1048</v>
      </c>
      <c r="I2989" s="41" t="s">
        <v>7892</v>
      </c>
      <c r="J2989" s="59"/>
      <c r="K2989" s="40"/>
    </row>
    <row r="2990" spans="1:15" hidden="1">
      <c r="A2990" s="49" t="s">
        <v>6209</v>
      </c>
      <c r="B2990" s="49" t="s">
        <v>108</v>
      </c>
      <c r="C2990" s="47" t="s">
        <v>65</v>
      </c>
      <c r="D2990" s="49" t="s">
        <v>24</v>
      </c>
      <c r="E2990" s="49"/>
      <c r="F2990" s="49" t="s">
        <v>6175</v>
      </c>
      <c r="G2990" s="49" t="s">
        <v>8240</v>
      </c>
      <c r="H2990" s="41" t="s">
        <v>1048</v>
      </c>
      <c r="I2990" s="41" t="s">
        <v>7893</v>
      </c>
      <c r="J2990" s="41"/>
      <c r="K2990" s="40"/>
    </row>
    <row r="2991" spans="1:15" hidden="1">
      <c r="A2991" s="49" t="s">
        <v>6209</v>
      </c>
      <c r="B2991" s="49" t="s">
        <v>108</v>
      </c>
      <c r="C2991" s="47" t="s">
        <v>65</v>
      </c>
      <c r="D2991" s="49" t="s">
        <v>24</v>
      </c>
      <c r="E2991" s="49"/>
      <c r="F2991" s="49" t="s">
        <v>6175</v>
      </c>
      <c r="G2991" s="49" t="s">
        <v>8240</v>
      </c>
      <c r="H2991" s="41" t="s">
        <v>1048</v>
      </c>
      <c r="I2991" s="41" t="s">
        <v>7894</v>
      </c>
      <c r="J2991" s="41"/>
      <c r="K2991" s="40"/>
    </row>
    <row r="2992" spans="1:15" hidden="1">
      <c r="A2992" s="48" t="s">
        <v>6209</v>
      </c>
      <c r="B2992" s="48" t="s">
        <v>108</v>
      </c>
      <c r="C2992" s="46" t="s">
        <v>65</v>
      </c>
      <c r="D2992" s="48" t="s">
        <v>24</v>
      </c>
      <c r="F2992" s="49" t="s">
        <v>6175</v>
      </c>
      <c r="G2992" s="48" t="s">
        <v>8240</v>
      </c>
      <c r="H2992" s="40" t="s">
        <v>7895</v>
      </c>
      <c r="I2992" s="40" t="s">
        <v>8245</v>
      </c>
      <c r="J2992" s="43">
        <f>J2985</f>
        <v>42275</v>
      </c>
      <c r="K2992" s="43">
        <f>J2992+10</f>
        <v>42285</v>
      </c>
      <c r="L2992" s="40" t="s">
        <v>8173</v>
      </c>
      <c r="M2992" s="48" t="s">
        <v>5488</v>
      </c>
      <c r="N2992" s="40">
        <v>100</v>
      </c>
      <c r="O2992" s="39" t="s">
        <v>7917</v>
      </c>
    </row>
    <row r="2993" spans="1:15">
      <c r="A2993" s="48" t="s">
        <v>6209</v>
      </c>
      <c r="B2993" s="48" t="s">
        <v>108</v>
      </c>
      <c r="C2993" s="46" t="s">
        <v>65</v>
      </c>
      <c r="D2993" s="48" t="s">
        <v>24</v>
      </c>
      <c r="F2993" s="49" t="s">
        <v>6175</v>
      </c>
      <c r="G2993" s="48" t="s">
        <v>8240</v>
      </c>
      <c r="H2993" s="40" t="s">
        <v>7898</v>
      </c>
      <c r="I2993" s="40" t="s">
        <v>8247</v>
      </c>
      <c r="J2993" s="43">
        <f>K2992</f>
        <v>42285</v>
      </c>
      <c r="K2993" s="43">
        <f>J2993+2</f>
        <v>42287</v>
      </c>
      <c r="L2993" s="40" t="s">
        <v>8173</v>
      </c>
      <c r="M2993" s="48" t="s">
        <v>149</v>
      </c>
      <c r="N2993" s="40">
        <v>100</v>
      </c>
      <c r="O2993" s="39"/>
    </row>
    <row r="2994" spans="1:15" hidden="1">
      <c r="A2994" s="48" t="s">
        <v>6209</v>
      </c>
      <c r="B2994" s="48" t="s">
        <v>108</v>
      </c>
      <c r="C2994" s="46" t="s">
        <v>65</v>
      </c>
      <c r="D2994" s="48" t="s">
        <v>24</v>
      </c>
      <c r="F2994" s="49" t="s">
        <v>6175</v>
      </c>
      <c r="G2994" s="48" t="s">
        <v>8240</v>
      </c>
      <c r="H2994" s="40" t="s">
        <v>7901</v>
      </c>
      <c r="I2994" s="40" t="s">
        <v>7902</v>
      </c>
      <c r="J2994" s="43">
        <f>K2993</f>
        <v>42287</v>
      </c>
      <c r="K2994" s="43">
        <f>J2995</f>
        <v>-15</v>
      </c>
      <c r="L2994" s="40" t="s">
        <v>8173</v>
      </c>
      <c r="M2994" s="48" t="s">
        <v>5488</v>
      </c>
      <c r="N2994" s="40">
        <v>100</v>
      </c>
      <c r="O2994" s="39"/>
    </row>
    <row r="2995" spans="1:15" hidden="1">
      <c r="A2995" s="48" t="s">
        <v>6209</v>
      </c>
      <c r="B2995" s="48" t="s">
        <v>108</v>
      </c>
      <c r="C2995" s="46" t="s">
        <v>65</v>
      </c>
      <c r="D2995" s="48" t="s">
        <v>24</v>
      </c>
      <c r="F2995" s="49" t="s">
        <v>6175</v>
      </c>
      <c r="G2995" s="48" t="s">
        <v>8240</v>
      </c>
      <c r="H2995" s="40" t="s">
        <v>7904</v>
      </c>
      <c r="I2995" s="40" t="s">
        <v>7905</v>
      </c>
      <c r="J2995" s="43">
        <f>K2995-5</f>
        <v>-15</v>
      </c>
      <c r="K2995" s="43">
        <f>J2996</f>
        <v>-10</v>
      </c>
      <c r="L2995" s="40" t="s">
        <v>8173</v>
      </c>
      <c r="M2995" s="48" t="s">
        <v>5488</v>
      </c>
      <c r="N2995" s="40">
        <v>100</v>
      </c>
      <c r="O2995" s="40"/>
    </row>
    <row r="2996" spans="1:15" hidden="1">
      <c r="A2996" s="48" t="s">
        <v>6209</v>
      </c>
      <c r="B2996" s="48" t="s">
        <v>108</v>
      </c>
      <c r="C2996" s="46" t="s">
        <v>65</v>
      </c>
      <c r="D2996" s="48" t="s">
        <v>24</v>
      </c>
      <c r="F2996" s="49" t="s">
        <v>6175</v>
      </c>
      <c r="G2996" s="48" t="s">
        <v>8240</v>
      </c>
      <c r="H2996" s="40" t="s">
        <v>7904</v>
      </c>
      <c r="I2996" s="40" t="s">
        <v>8249</v>
      </c>
      <c r="J2996" s="43">
        <f>K2996-5</f>
        <v>-10</v>
      </c>
      <c r="K2996" s="43">
        <f>J2997</f>
        <v>-5</v>
      </c>
      <c r="L2996" s="40" t="s">
        <v>8173</v>
      </c>
      <c r="M2996" s="48" t="s">
        <v>5488</v>
      </c>
      <c r="N2996" s="40">
        <v>100</v>
      </c>
      <c r="O2996" s="40"/>
    </row>
    <row r="2997" spans="1:15" hidden="1">
      <c r="A2997" s="48" t="s">
        <v>6209</v>
      </c>
      <c r="B2997" s="48" t="s">
        <v>108</v>
      </c>
      <c r="C2997" s="46" t="s">
        <v>65</v>
      </c>
      <c r="D2997" s="48" t="s">
        <v>24</v>
      </c>
      <c r="F2997" s="49" t="s">
        <v>6175</v>
      </c>
      <c r="G2997" s="48" t="s">
        <v>8240</v>
      </c>
      <c r="H2997" s="40" t="s">
        <v>7904</v>
      </c>
      <c r="I2997" s="40" t="s">
        <v>7907</v>
      </c>
      <c r="J2997" s="43">
        <f>K2997-5</f>
        <v>-5</v>
      </c>
      <c r="K2997" s="43">
        <f>J2998</f>
        <v>0</v>
      </c>
      <c r="L2997" s="40" t="s">
        <v>8173</v>
      </c>
      <c r="M2997" s="48" t="s">
        <v>5488</v>
      </c>
      <c r="N2997" s="40">
        <v>100</v>
      </c>
      <c r="O2997" s="39"/>
    </row>
    <row r="2998" spans="1:15" hidden="1">
      <c r="A2998" s="41" t="s">
        <v>8468</v>
      </c>
      <c r="B2998" s="49" t="s">
        <v>65</v>
      </c>
      <c r="C2998" s="47" t="s">
        <v>65</v>
      </c>
      <c r="D2998" s="41" t="s">
        <v>25</v>
      </c>
      <c r="E2998" s="41"/>
      <c r="F2998" s="49" t="s">
        <v>6175</v>
      </c>
      <c r="G2998" s="41" t="s">
        <v>8528</v>
      </c>
      <c r="H2998" s="41" t="s">
        <v>1048</v>
      </c>
      <c r="I2998" s="41" t="s">
        <v>7888</v>
      </c>
      <c r="J2998" s="41"/>
      <c r="K2998" s="40"/>
      <c r="L2998" s="40"/>
      <c r="M2998" s="40"/>
    </row>
    <row r="2999" spans="1:15" hidden="1">
      <c r="A2999" s="41" t="s">
        <v>8468</v>
      </c>
      <c r="B2999" s="49" t="s">
        <v>65</v>
      </c>
      <c r="C2999" s="47" t="s">
        <v>65</v>
      </c>
      <c r="D2999" s="41" t="s">
        <v>25</v>
      </c>
      <c r="E2999" s="41"/>
      <c r="F2999" s="49" t="s">
        <v>6175</v>
      </c>
      <c r="G2999" s="41" t="s">
        <v>8528</v>
      </c>
      <c r="H2999" s="41" t="s">
        <v>1048</v>
      </c>
      <c r="I2999" s="41" t="s">
        <v>8244</v>
      </c>
      <c r="J2999" s="59">
        <v>42230</v>
      </c>
      <c r="K2999" s="40"/>
      <c r="L2999" s="40"/>
      <c r="M2999" s="40"/>
    </row>
    <row r="3000" spans="1:15" hidden="1">
      <c r="A3000" s="41" t="s">
        <v>8468</v>
      </c>
      <c r="B3000" s="49" t="s">
        <v>65</v>
      </c>
      <c r="C3000" s="47" t="s">
        <v>65</v>
      </c>
      <c r="D3000" s="41" t="s">
        <v>25</v>
      </c>
      <c r="E3000" s="41"/>
      <c r="F3000" s="49" t="s">
        <v>6175</v>
      </c>
      <c r="G3000" s="41" t="s">
        <v>8528</v>
      </c>
      <c r="H3000" s="41" t="s">
        <v>1048</v>
      </c>
      <c r="I3000" s="41" t="s">
        <v>7889</v>
      </c>
      <c r="J3000" s="59">
        <v>42345</v>
      </c>
      <c r="K3000" s="40"/>
      <c r="L3000" s="40"/>
      <c r="M3000" s="40"/>
    </row>
    <row r="3001" spans="1:15" hidden="1">
      <c r="A3001" s="41" t="s">
        <v>8468</v>
      </c>
      <c r="B3001" s="49" t="s">
        <v>65</v>
      </c>
      <c r="C3001" s="47" t="s">
        <v>65</v>
      </c>
      <c r="D3001" s="41" t="s">
        <v>25</v>
      </c>
      <c r="E3001" s="41"/>
      <c r="F3001" s="49" t="s">
        <v>6175</v>
      </c>
      <c r="G3001" s="41" t="s">
        <v>8528</v>
      </c>
      <c r="H3001" s="41" t="s">
        <v>1048</v>
      </c>
      <c r="I3001" s="41" t="s">
        <v>7890</v>
      </c>
      <c r="J3001" s="42"/>
      <c r="K3001" s="40"/>
      <c r="L3001" s="40"/>
      <c r="M3001" s="40"/>
    </row>
    <row r="3002" spans="1:15" hidden="1">
      <c r="A3002" s="41" t="s">
        <v>8468</v>
      </c>
      <c r="B3002" s="49" t="s">
        <v>65</v>
      </c>
      <c r="C3002" s="47" t="s">
        <v>65</v>
      </c>
      <c r="D3002" s="41" t="s">
        <v>25</v>
      </c>
      <c r="E3002" s="41"/>
      <c r="F3002" s="49" t="s">
        <v>6175</v>
      </c>
      <c r="G3002" s="41" t="s">
        <v>8528</v>
      </c>
      <c r="H3002" s="41" t="s">
        <v>1048</v>
      </c>
      <c r="I3002" s="41" t="s">
        <v>7891</v>
      </c>
      <c r="J3002" s="42"/>
      <c r="K3002" s="40"/>
      <c r="L3002" s="40"/>
      <c r="M3002" s="40"/>
    </row>
    <row r="3003" spans="1:15" hidden="1">
      <c r="A3003" s="41" t="s">
        <v>8468</v>
      </c>
      <c r="B3003" s="49" t="s">
        <v>65</v>
      </c>
      <c r="C3003" s="47" t="s">
        <v>65</v>
      </c>
      <c r="D3003" s="41" t="s">
        <v>25</v>
      </c>
      <c r="E3003" s="41"/>
      <c r="F3003" s="49" t="s">
        <v>6175</v>
      </c>
      <c r="G3003" s="41" t="s">
        <v>8528</v>
      </c>
      <c r="H3003" s="41" t="s">
        <v>1048</v>
      </c>
      <c r="I3003" s="41" t="s">
        <v>7892</v>
      </c>
      <c r="J3003" s="59"/>
      <c r="K3003" s="40"/>
      <c r="L3003" s="40"/>
      <c r="M3003" s="40"/>
    </row>
    <row r="3004" spans="1:15" hidden="1">
      <c r="A3004" s="41" t="s">
        <v>8468</v>
      </c>
      <c r="B3004" s="49" t="s">
        <v>65</v>
      </c>
      <c r="C3004" s="47" t="s">
        <v>65</v>
      </c>
      <c r="D3004" s="41" t="s">
        <v>25</v>
      </c>
      <c r="E3004" s="41"/>
      <c r="F3004" s="49" t="s">
        <v>6175</v>
      </c>
      <c r="G3004" s="41" t="s">
        <v>8528</v>
      </c>
      <c r="H3004" s="41" t="s">
        <v>1048</v>
      </c>
      <c r="I3004" s="41" t="s">
        <v>7893</v>
      </c>
      <c r="J3004" s="42"/>
      <c r="K3004" s="40"/>
      <c r="L3004" s="40"/>
      <c r="M3004" s="40"/>
    </row>
    <row r="3005" spans="1:15" hidden="1">
      <c r="A3005" s="40" t="s">
        <v>8468</v>
      </c>
      <c r="B3005" s="48" t="s">
        <v>65</v>
      </c>
      <c r="C3005" s="46" t="s">
        <v>65</v>
      </c>
      <c r="D3005" s="40" t="s">
        <v>25</v>
      </c>
      <c r="E3005" s="40"/>
      <c r="F3005" s="49" t="s">
        <v>6175</v>
      </c>
      <c r="G3005" s="41" t="s">
        <v>8528</v>
      </c>
      <c r="H3005" s="41" t="s">
        <v>1048</v>
      </c>
      <c r="I3005" s="41" t="s">
        <v>7894</v>
      </c>
      <c r="J3005" s="41"/>
      <c r="K3005" s="40"/>
      <c r="L3005" s="40"/>
      <c r="M3005" s="40"/>
    </row>
    <row r="3006" spans="1:15" hidden="1">
      <c r="A3006" s="40" t="s">
        <v>8468</v>
      </c>
      <c r="B3006" s="48" t="s">
        <v>65</v>
      </c>
      <c r="C3006" s="46" t="s">
        <v>65</v>
      </c>
      <c r="D3006" s="40" t="s">
        <v>25</v>
      </c>
      <c r="E3006" s="40"/>
      <c r="F3006" s="49" t="s">
        <v>6175</v>
      </c>
      <c r="G3006" s="40" t="s">
        <v>8528</v>
      </c>
      <c r="H3006" s="40" t="s">
        <v>7895</v>
      </c>
      <c r="I3006" s="40" t="s">
        <v>8245</v>
      </c>
      <c r="J3006" s="43">
        <f>J2999</f>
        <v>42230</v>
      </c>
      <c r="K3006" s="43">
        <f>J3006+10</f>
        <v>42240</v>
      </c>
      <c r="L3006" s="40" t="s">
        <v>11</v>
      </c>
      <c r="M3006" s="48" t="s">
        <v>4365</v>
      </c>
      <c r="N3006" s="40">
        <v>100</v>
      </c>
    </row>
    <row r="3007" spans="1:15">
      <c r="A3007" s="40" t="s">
        <v>8468</v>
      </c>
      <c r="B3007" s="48" t="s">
        <v>65</v>
      </c>
      <c r="C3007" s="46" t="s">
        <v>65</v>
      </c>
      <c r="D3007" s="40" t="s">
        <v>25</v>
      </c>
      <c r="E3007" s="40"/>
      <c r="F3007" s="49" t="s">
        <v>6175</v>
      </c>
      <c r="G3007" s="40" t="s">
        <v>8528</v>
      </c>
      <c r="H3007" s="40" t="s">
        <v>7898</v>
      </c>
      <c r="I3007" s="40" t="s">
        <v>8247</v>
      </c>
      <c r="J3007" s="43">
        <f>K3006</f>
        <v>42240</v>
      </c>
      <c r="K3007" s="43">
        <f>J3007+2</f>
        <v>42242</v>
      </c>
      <c r="L3007" s="40" t="s">
        <v>11</v>
      </c>
      <c r="M3007" s="48" t="s">
        <v>4365</v>
      </c>
      <c r="N3007" s="40">
        <v>100</v>
      </c>
    </row>
    <row r="3008" spans="1:15" hidden="1">
      <c r="A3008" s="40" t="s">
        <v>8468</v>
      </c>
      <c r="B3008" s="48" t="s">
        <v>65</v>
      </c>
      <c r="C3008" s="46" t="s">
        <v>65</v>
      </c>
      <c r="D3008" s="40" t="s">
        <v>25</v>
      </c>
      <c r="E3008" s="40"/>
      <c r="F3008" s="49" t="s">
        <v>6175</v>
      </c>
      <c r="G3008" s="40" t="s">
        <v>8528</v>
      </c>
      <c r="H3008" s="40" t="s">
        <v>7901</v>
      </c>
      <c r="I3008" s="40" t="s">
        <v>7902</v>
      </c>
      <c r="J3008" s="43">
        <f>K3007</f>
        <v>42242</v>
      </c>
      <c r="K3008" s="43">
        <f>J3009</f>
        <v>42329</v>
      </c>
      <c r="L3008" s="40" t="s">
        <v>11</v>
      </c>
      <c r="M3008" s="48" t="s">
        <v>4365</v>
      </c>
      <c r="N3008" s="40">
        <v>100</v>
      </c>
    </row>
    <row r="3009" spans="1:15" hidden="1">
      <c r="A3009" s="40" t="s">
        <v>8468</v>
      </c>
      <c r="B3009" s="48" t="s">
        <v>65</v>
      </c>
      <c r="C3009" s="46" t="s">
        <v>65</v>
      </c>
      <c r="D3009" s="40" t="s">
        <v>25</v>
      </c>
      <c r="E3009" s="40"/>
      <c r="F3009" s="49" t="s">
        <v>6175</v>
      </c>
      <c r="G3009" s="40" t="s">
        <v>8528</v>
      </c>
      <c r="H3009" s="40" t="s">
        <v>7904</v>
      </c>
      <c r="I3009" s="40" t="s">
        <v>7905</v>
      </c>
      <c r="J3009" s="43">
        <f>K3009-5</f>
        <v>42329</v>
      </c>
      <c r="K3009" s="43">
        <f>J3010</f>
        <v>42334</v>
      </c>
      <c r="L3009" s="40" t="s">
        <v>11</v>
      </c>
      <c r="M3009" s="48" t="s">
        <v>4365</v>
      </c>
      <c r="N3009" s="48">
        <v>100</v>
      </c>
    </row>
    <row r="3010" spans="1:15" hidden="1">
      <c r="A3010" s="40" t="s">
        <v>8468</v>
      </c>
      <c r="B3010" s="48" t="s">
        <v>65</v>
      </c>
      <c r="C3010" s="46" t="s">
        <v>65</v>
      </c>
      <c r="D3010" s="40" t="s">
        <v>25</v>
      </c>
      <c r="E3010" s="40"/>
      <c r="F3010" s="49" t="s">
        <v>6175</v>
      </c>
      <c r="G3010" s="40" t="s">
        <v>8528</v>
      </c>
      <c r="H3010" s="40" t="s">
        <v>7904</v>
      </c>
      <c r="I3010" s="40" t="s">
        <v>8249</v>
      </c>
      <c r="J3010" s="43">
        <f>K3010-5</f>
        <v>42334</v>
      </c>
      <c r="K3010" s="43">
        <f>J3011</f>
        <v>42339</v>
      </c>
      <c r="L3010" s="40" t="s">
        <v>11</v>
      </c>
      <c r="M3010" s="48" t="s">
        <v>4365</v>
      </c>
      <c r="N3010" s="48">
        <v>100</v>
      </c>
    </row>
    <row r="3011" spans="1:15" hidden="1">
      <c r="A3011" s="40" t="s">
        <v>8468</v>
      </c>
      <c r="B3011" s="48" t="s">
        <v>65</v>
      </c>
      <c r="C3011" s="46" t="s">
        <v>65</v>
      </c>
      <c r="D3011" s="48" t="s">
        <v>25</v>
      </c>
      <c r="E3011" s="40"/>
      <c r="F3011" s="49" t="s">
        <v>6175</v>
      </c>
      <c r="G3011" s="40" t="s">
        <v>8528</v>
      </c>
      <c r="H3011" s="40" t="s">
        <v>7904</v>
      </c>
      <c r="I3011" s="40" t="s">
        <v>7907</v>
      </c>
      <c r="J3011" s="43">
        <f>K3011-5</f>
        <v>42339</v>
      </c>
      <c r="K3011" s="43">
        <f>J3012</f>
        <v>42344</v>
      </c>
      <c r="L3011" s="40" t="s">
        <v>11</v>
      </c>
      <c r="M3011" s="48" t="s">
        <v>4365</v>
      </c>
      <c r="N3011" s="48">
        <v>100</v>
      </c>
    </row>
    <row r="3012" spans="1:15" hidden="1">
      <c r="A3012" s="40" t="s">
        <v>8468</v>
      </c>
      <c r="B3012" s="48" t="s">
        <v>65</v>
      </c>
      <c r="C3012" s="46" t="s">
        <v>65</v>
      </c>
      <c r="D3012" s="48" t="s">
        <v>25</v>
      </c>
      <c r="F3012" s="49" t="s">
        <v>6175</v>
      </c>
      <c r="G3012" s="40" t="s">
        <v>8528</v>
      </c>
      <c r="H3012" s="40" t="s">
        <v>7904</v>
      </c>
      <c r="I3012" s="40" t="s">
        <v>8172</v>
      </c>
      <c r="J3012" s="43">
        <f>K3012-1</f>
        <v>42344</v>
      </c>
      <c r="K3012" s="43">
        <f>J3000</f>
        <v>42345</v>
      </c>
      <c r="L3012" s="40" t="s">
        <v>11</v>
      </c>
      <c r="M3012" s="48" t="s">
        <v>4365</v>
      </c>
      <c r="N3012" s="40">
        <v>100</v>
      </c>
    </row>
    <row r="3013" spans="1:15" hidden="1">
      <c r="A3013" s="49" t="s">
        <v>8529</v>
      </c>
      <c r="B3013" s="49" t="s">
        <v>65</v>
      </c>
      <c r="C3013" s="49" t="s">
        <v>65</v>
      </c>
      <c r="D3013" s="49" t="s">
        <v>25</v>
      </c>
      <c r="F3013" s="49" t="s">
        <v>6175</v>
      </c>
      <c r="G3013" s="49" t="s">
        <v>8530</v>
      </c>
      <c r="H3013" s="41" t="s">
        <v>1048</v>
      </c>
      <c r="I3013" s="41" t="s">
        <v>7888</v>
      </c>
      <c r="J3013" s="41"/>
      <c r="K3013" s="40"/>
      <c r="L3013" s="40"/>
      <c r="M3013" s="40"/>
    </row>
    <row r="3014" spans="1:15" hidden="1">
      <c r="A3014" s="49" t="s">
        <v>8529</v>
      </c>
      <c r="B3014" s="49" t="s">
        <v>65</v>
      </c>
      <c r="C3014" s="49" t="s">
        <v>65</v>
      </c>
      <c r="D3014" s="49" t="s">
        <v>25</v>
      </c>
      <c r="F3014" s="49" t="s">
        <v>6175</v>
      </c>
      <c r="G3014" s="49" t="s">
        <v>8530</v>
      </c>
      <c r="H3014" s="41" t="s">
        <v>1048</v>
      </c>
      <c r="I3014" s="41" t="s">
        <v>8244</v>
      </c>
      <c r="J3014" s="59">
        <v>42226</v>
      </c>
      <c r="K3014" s="40"/>
      <c r="L3014" s="40"/>
      <c r="M3014" s="40"/>
    </row>
    <row r="3015" spans="1:15" hidden="1">
      <c r="A3015" s="49" t="s">
        <v>8529</v>
      </c>
      <c r="B3015" s="49" t="s">
        <v>65</v>
      </c>
      <c r="C3015" s="49" t="s">
        <v>65</v>
      </c>
      <c r="D3015" s="49" t="s">
        <v>25</v>
      </c>
      <c r="F3015" s="49" t="s">
        <v>6175</v>
      </c>
      <c r="G3015" s="49" t="s">
        <v>8530</v>
      </c>
      <c r="H3015" s="41" t="s">
        <v>1048</v>
      </c>
      <c r="I3015" s="41" t="s">
        <v>7889</v>
      </c>
      <c r="J3015" s="59">
        <v>42338</v>
      </c>
      <c r="K3015" s="40"/>
      <c r="L3015" s="40"/>
      <c r="M3015" s="40"/>
    </row>
    <row r="3016" spans="1:15" hidden="1">
      <c r="A3016" s="49" t="s">
        <v>8529</v>
      </c>
      <c r="B3016" s="49" t="s">
        <v>65</v>
      </c>
      <c r="C3016" s="49" t="s">
        <v>65</v>
      </c>
      <c r="D3016" s="49" t="s">
        <v>25</v>
      </c>
      <c r="F3016" s="49" t="s">
        <v>6175</v>
      </c>
      <c r="G3016" s="49" t="s">
        <v>8530</v>
      </c>
      <c r="H3016" s="41" t="s">
        <v>1048</v>
      </c>
      <c r="I3016" s="45" t="s">
        <v>7890</v>
      </c>
      <c r="J3016" s="59"/>
      <c r="K3016" s="40"/>
      <c r="L3016" s="40"/>
      <c r="M3016" s="40"/>
    </row>
    <row r="3017" spans="1:15" hidden="1">
      <c r="A3017" s="49" t="s">
        <v>8529</v>
      </c>
      <c r="B3017" s="49" t="s">
        <v>65</v>
      </c>
      <c r="C3017" s="49" t="s">
        <v>65</v>
      </c>
      <c r="D3017" s="49" t="s">
        <v>25</v>
      </c>
      <c r="F3017" s="49" t="s">
        <v>6175</v>
      </c>
      <c r="G3017" s="49" t="s">
        <v>8530</v>
      </c>
      <c r="H3017" s="41" t="s">
        <v>1048</v>
      </c>
      <c r="I3017" s="41" t="s">
        <v>7891</v>
      </c>
      <c r="J3017" s="42"/>
      <c r="K3017" s="40"/>
      <c r="L3017" s="40"/>
      <c r="M3017" s="40"/>
    </row>
    <row r="3018" spans="1:15" hidden="1">
      <c r="A3018" s="49" t="s">
        <v>8529</v>
      </c>
      <c r="B3018" s="49" t="s">
        <v>65</v>
      </c>
      <c r="C3018" s="49" t="s">
        <v>65</v>
      </c>
      <c r="D3018" s="49" t="s">
        <v>25</v>
      </c>
      <c r="F3018" s="49" t="s">
        <v>6175</v>
      </c>
      <c r="G3018" s="49" t="s">
        <v>8530</v>
      </c>
      <c r="H3018" s="41" t="s">
        <v>1048</v>
      </c>
      <c r="I3018" s="41" t="s">
        <v>7892</v>
      </c>
      <c r="J3018" s="42">
        <v>42520</v>
      </c>
      <c r="K3018" s="40"/>
      <c r="L3018" s="40"/>
      <c r="M3018" s="40"/>
    </row>
    <row r="3019" spans="1:15" hidden="1">
      <c r="A3019" s="49" t="s">
        <v>8529</v>
      </c>
      <c r="B3019" s="49" t="s">
        <v>65</v>
      </c>
      <c r="C3019" s="49" t="s">
        <v>65</v>
      </c>
      <c r="D3019" s="49" t="s">
        <v>25</v>
      </c>
      <c r="F3019" s="49" t="s">
        <v>6175</v>
      </c>
      <c r="G3019" s="49" t="s">
        <v>8530</v>
      </c>
      <c r="H3019" s="41" t="s">
        <v>1048</v>
      </c>
      <c r="I3019" s="41" t="s">
        <v>7893</v>
      </c>
      <c r="J3019" s="41"/>
      <c r="K3019" s="40"/>
      <c r="L3019" s="40"/>
      <c r="M3019" s="40"/>
    </row>
    <row r="3020" spans="1:15" hidden="1">
      <c r="A3020" s="49" t="s">
        <v>8529</v>
      </c>
      <c r="B3020" s="49" t="s">
        <v>65</v>
      </c>
      <c r="C3020" s="49" t="s">
        <v>65</v>
      </c>
      <c r="D3020" s="49" t="s">
        <v>25</v>
      </c>
      <c r="F3020" s="49" t="s">
        <v>6175</v>
      </c>
      <c r="G3020" s="49" t="s">
        <v>8530</v>
      </c>
      <c r="H3020" s="41" t="s">
        <v>1048</v>
      </c>
      <c r="I3020" s="41" t="s">
        <v>7894</v>
      </c>
      <c r="J3020" s="41"/>
      <c r="K3020" s="40"/>
      <c r="L3020" s="40"/>
      <c r="M3020" s="40"/>
    </row>
    <row r="3021" spans="1:15" hidden="1">
      <c r="A3021" s="48" t="s">
        <v>8529</v>
      </c>
      <c r="B3021" s="48" t="s">
        <v>65</v>
      </c>
      <c r="C3021" s="48" t="s">
        <v>65</v>
      </c>
      <c r="D3021" s="48" t="s">
        <v>25</v>
      </c>
      <c r="F3021" s="48" t="s">
        <v>6175</v>
      </c>
      <c r="G3021" s="48" t="s">
        <v>8530</v>
      </c>
      <c r="H3021" s="40" t="s">
        <v>7895</v>
      </c>
      <c r="I3021" s="40" t="s">
        <v>8245</v>
      </c>
      <c r="J3021" s="43">
        <f>J3014</f>
        <v>42226</v>
      </c>
      <c r="K3021" s="43">
        <f>J3021+10</f>
        <v>42236</v>
      </c>
      <c r="L3021" s="40" t="s">
        <v>9</v>
      </c>
      <c r="M3021" s="48" t="s">
        <v>5500</v>
      </c>
      <c r="N3021" s="48">
        <v>100</v>
      </c>
      <c r="O3021" s="56" t="s">
        <v>8263</v>
      </c>
    </row>
    <row r="3022" spans="1:15">
      <c r="A3022" s="48" t="s">
        <v>8529</v>
      </c>
      <c r="B3022" s="48" t="s">
        <v>65</v>
      </c>
      <c r="C3022" s="48" t="s">
        <v>65</v>
      </c>
      <c r="D3022" s="48" t="s">
        <v>25</v>
      </c>
      <c r="F3022" s="48" t="s">
        <v>6175</v>
      </c>
      <c r="G3022" s="48" t="s">
        <v>8530</v>
      </c>
      <c r="H3022" s="40" t="s">
        <v>7898</v>
      </c>
      <c r="I3022" s="40" t="s">
        <v>8247</v>
      </c>
      <c r="J3022" s="43">
        <f>K3021</f>
        <v>42236</v>
      </c>
      <c r="K3022" s="43">
        <f>J3022+2</f>
        <v>42238</v>
      </c>
      <c r="L3022" s="40" t="s">
        <v>9</v>
      </c>
      <c r="M3022" s="48" t="s">
        <v>5500</v>
      </c>
      <c r="N3022" s="48">
        <v>100</v>
      </c>
    </row>
    <row r="3023" spans="1:15" hidden="1">
      <c r="A3023" s="48" t="s">
        <v>8529</v>
      </c>
      <c r="B3023" s="48" t="s">
        <v>65</v>
      </c>
      <c r="C3023" s="48" t="s">
        <v>65</v>
      </c>
      <c r="D3023" s="48" t="s">
        <v>25</v>
      </c>
      <c r="F3023" s="48" t="s">
        <v>6175</v>
      </c>
      <c r="G3023" s="48" t="s">
        <v>8530</v>
      </c>
      <c r="H3023" s="40" t="s">
        <v>7901</v>
      </c>
      <c r="I3023" s="40" t="s">
        <v>7902</v>
      </c>
      <c r="J3023" s="43">
        <f>K3022</f>
        <v>42238</v>
      </c>
      <c r="K3023" s="43">
        <f>J3024</f>
        <v>42322</v>
      </c>
      <c r="L3023" s="40" t="s">
        <v>9</v>
      </c>
      <c r="M3023" s="48" t="s">
        <v>5500</v>
      </c>
      <c r="N3023" s="48">
        <v>100</v>
      </c>
    </row>
    <row r="3024" spans="1:15" hidden="1">
      <c r="A3024" s="48" t="s">
        <v>8529</v>
      </c>
      <c r="B3024" s="48" t="s">
        <v>65</v>
      </c>
      <c r="C3024" s="48" t="s">
        <v>65</v>
      </c>
      <c r="D3024" s="48" t="s">
        <v>25</v>
      </c>
      <c r="F3024" s="48" t="s">
        <v>6175</v>
      </c>
      <c r="G3024" s="48" t="s">
        <v>8530</v>
      </c>
      <c r="H3024" s="40" t="s">
        <v>7904</v>
      </c>
      <c r="I3024" s="40" t="s">
        <v>7905</v>
      </c>
      <c r="J3024" s="43">
        <f>K3024-5</f>
        <v>42322</v>
      </c>
      <c r="K3024" s="43">
        <f>J3025</f>
        <v>42327</v>
      </c>
      <c r="L3024" s="40" t="s">
        <v>9</v>
      </c>
      <c r="M3024" s="48" t="s">
        <v>5500</v>
      </c>
      <c r="N3024" s="48">
        <v>100</v>
      </c>
    </row>
    <row r="3025" spans="1:15" hidden="1">
      <c r="A3025" s="48" t="s">
        <v>8529</v>
      </c>
      <c r="B3025" s="48" t="s">
        <v>65</v>
      </c>
      <c r="C3025" s="48" t="s">
        <v>65</v>
      </c>
      <c r="D3025" s="48" t="s">
        <v>25</v>
      </c>
      <c r="F3025" s="48" t="s">
        <v>6175</v>
      </c>
      <c r="G3025" s="48" t="s">
        <v>8530</v>
      </c>
      <c r="H3025" s="40" t="s">
        <v>7904</v>
      </c>
      <c r="I3025" s="40" t="s">
        <v>8249</v>
      </c>
      <c r="J3025" s="43">
        <f>K3025-5</f>
        <v>42327</v>
      </c>
      <c r="K3025" s="43">
        <f>J3026</f>
        <v>42332</v>
      </c>
      <c r="L3025" s="40" t="s">
        <v>9</v>
      </c>
      <c r="M3025" s="48" t="s">
        <v>5500</v>
      </c>
      <c r="N3025" s="48">
        <v>100</v>
      </c>
    </row>
    <row r="3026" spans="1:15" hidden="1">
      <c r="A3026" s="48" t="s">
        <v>8529</v>
      </c>
      <c r="B3026" s="48" t="s">
        <v>65</v>
      </c>
      <c r="C3026" s="48" t="s">
        <v>65</v>
      </c>
      <c r="D3026" s="48" t="s">
        <v>25</v>
      </c>
      <c r="F3026" s="48" t="s">
        <v>6175</v>
      </c>
      <c r="G3026" s="48" t="s">
        <v>8530</v>
      </c>
      <c r="H3026" s="40" t="s">
        <v>7904</v>
      </c>
      <c r="I3026" s="40" t="s">
        <v>7907</v>
      </c>
      <c r="J3026" s="43">
        <f>K3026-5</f>
        <v>42332</v>
      </c>
      <c r="K3026" s="43">
        <f>J3027</f>
        <v>42337</v>
      </c>
      <c r="L3026" s="40" t="s">
        <v>9</v>
      </c>
      <c r="M3026" s="48" t="s">
        <v>5500</v>
      </c>
      <c r="N3026" s="48">
        <v>100</v>
      </c>
    </row>
    <row r="3027" spans="1:15" hidden="1">
      <c r="A3027" s="48" t="s">
        <v>8529</v>
      </c>
      <c r="B3027" s="48" t="s">
        <v>65</v>
      </c>
      <c r="C3027" s="48" t="s">
        <v>65</v>
      </c>
      <c r="D3027" s="48" t="s">
        <v>25</v>
      </c>
      <c r="F3027" s="48" t="s">
        <v>6175</v>
      </c>
      <c r="G3027" s="48" t="s">
        <v>8530</v>
      </c>
      <c r="H3027" s="40" t="s">
        <v>7904</v>
      </c>
      <c r="I3027" s="40" t="s">
        <v>8172</v>
      </c>
      <c r="J3027" s="43">
        <f>K3027-1</f>
        <v>42337</v>
      </c>
      <c r="K3027" s="43">
        <f>J3015</f>
        <v>42338</v>
      </c>
      <c r="L3027" s="40" t="s">
        <v>9</v>
      </c>
      <c r="M3027" s="48" t="s">
        <v>5500</v>
      </c>
      <c r="N3027" s="40">
        <v>100</v>
      </c>
      <c r="O3027" s="56" t="s">
        <v>7909</v>
      </c>
    </row>
    <row r="3028" spans="1:15" hidden="1">
      <c r="A3028" s="49" t="s">
        <v>8531</v>
      </c>
      <c r="B3028" s="49" t="s">
        <v>52</v>
      </c>
      <c r="C3028" s="49" t="s">
        <v>52</v>
      </c>
      <c r="D3028" s="47" t="s">
        <v>26</v>
      </c>
      <c r="E3028" s="49"/>
      <c r="F3028" s="49" t="s">
        <v>6175</v>
      </c>
      <c r="G3028" s="49" t="s">
        <v>8532</v>
      </c>
      <c r="H3028" s="41" t="s">
        <v>1048</v>
      </c>
      <c r="I3028" s="41" t="s">
        <v>7888</v>
      </c>
      <c r="J3028" s="41"/>
      <c r="K3028" s="41"/>
      <c r="L3028" s="41"/>
      <c r="M3028" s="41"/>
      <c r="N3028" s="49"/>
      <c r="O3028" s="64"/>
    </row>
    <row r="3029" spans="1:15" hidden="1">
      <c r="A3029" s="49" t="s">
        <v>8531</v>
      </c>
      <c r="B3029" s="49" t="s">
        <v>52</v>
      </c>
      <c r="C3029" s="49" t="s">
        <v>52</v>
      </c>
      <c r="D3029" s="47" t="s">
        <v>26</v>
      </c>
      <c r="E3029" s="49"/>
      <c r="F3029" s="49" t="s">
        <v>6175</v>
      </c>
      <c r="G3029" s="49" t="s">
        <v>8532</v>
      </c>
      <c r="H3029" s="41" t="s">
        <v>1048</v>
      </c>
      <c r="I3029" s="41" t="s">
        <v>8244</v>
      </c>
      <c r="J3029" s="59">
        <v>42310</v>
      </c>
      <c r="K3029" s="41"/>
      <c r="L3029" s="41"/>
      <c r="M3029" s="41"/>
      <c r="N3029" s="49"/>
      <c r="O3029" s="64"/>
    </row>
    <row r="3030" spans="1:15" hidden="1">
      <c r="A3030" s="49" t="s">
        <v>8531</v>
      </c>
      <c r="B3030" s="49" t="s">
        <v>52</v>
      </c>
      <c r="C3030" s="49" t="s">
        <v>52</v>
      </c>
      <c r="D3030" s="47" t="s">
        <v>26</v>
      </c>
      <c r="E3030" s="49"/>
      <c r="F3030" s="49" t="s">
        <v>6175</v>
      </c>
      <c r="G3030" s="49" t="s">
        <v>8532</v>
      </c>
      <c r="H3030" s="41" t="s">
        <v>1048</v>
      </c>
      <c r="I3030" s="41" t="s">
        <v>7889</v>
      </c>
      <c r="J3030" s="59">
        <v>42367</v>
      </c>
      <c r="K3030" s="41"/>
      <c r="L3030" s="41"/>
      <c r="M3030" s="41"/>
      <c r="N3030" s="49"/>
      <c r="O3030" s="64"/>
    </row>
    <row r="3031" spans="1:15" hidden="1">
      <c r="A3031" s="49" t="s">
        <v>8531</v>
      </c>
      <c r="B3031" s="49" t="s">
        <v>52</v>
      </c>
      <c r="C3031" s="49" t="s">
        <v>52</v>
      </c>
      <c r="D3031" s="47" t="s">
        <v>26</v>
      </c>
      <c r="E3031" s="49"/>
      <c r="F3031" s="49" t="s">
        <v>6175</v>
      </c>
      <c r="G3031" s="49" t="s">
        <v>8532</v>
      </c>
      <c r="H3031" s="41" t="s">
        <v>1048</v>
      </c>
      <c r="I3031" s="45" t="s">
        <v>7890</v>
      </c>
      <c r="J3031" s="59"/>
      <c r="K3031" s="41"/>
      <c r="L3031" s="41"/>
      <c r="M3031" s="41"/>
      <c r="N3031" s="49"/>
      <c r="O3031" s="64"/>
    </row>
    <row r="3032" spans="1:15" hidden="1">
      <c r="A3032" s="49" t="s">
        <v>8531</v>
      </c>
      <c r="B3032" s="49" t="s">
        <v>52</v>
      </c>
      <c r="C3032" s="49" t="s">
        <v>52</v>
      </c>
      <c r="D3032" s="47" t="s">
        <v>26</v>
      </c>
      <c r="E3032" s="49"/>
      <c r="F3032" s="49" t="s">
        <v>6175</v>
      </c>
      <c r="G3032" s="49" t="s">
        <v>8532</v>
      </c>
      <c r="H3032" s="41" t="s">
        <v>1048</v>
      </c>
      <c r="I3032" s="41" t="s">
        <v>7891</v>
      </c>
      <c r="J3032" s="42"/>
      <c r="K3032" s="41"/>
      <c r="L3032" s="41"/>
      <c r="M3032" s="41"/>
      <c r="N3032" s="49"/>
      <c r="O3032" s="64"/>
    </row>
    <row r="3033" spans="1:15" hidden="1">
      <c r="A3033" s="49" t="s">
        <v>8531</v>
      </c>
      <c r="B3033" s="49" t="s">
        <v>52</v>
      </c>
      <c r="C3033" s="49" t="s">
        <v>52</v>
      </c>
      <c r="D3033" s="47" t="s">
        <v>26</v>
      </c>
      <c r="E3033" s="49"/>
      <c r="F3033" s="49" t="s">
        <v>6175</v>
      </c>
      <c r="G3033" s="49" t="s">
        <v>8532</v>
      </c>
      <c r="H3033" s="41" t="s">
        <v>1048</v>
      </c>
      <c r="I3033" s="41" t="s">
        <v>7892</v>
      </c>
      <c r="J3033" s="42">
        <v>42377</v>
      </c>
      <c r="K3033" s="41"/>
      <c r="L3033" s="41"/>
      <c r="M3033" s="41"/>
      <c r="N3033" s="49"/>
      <c r="O3033" s="64"/>
    </row>
    <row r="3034" spans="1:15" hidden="1">
      <c r="A3034" s="49" t="s">
        <v>8531</v>
      </c>
      <c r="B3034" s="49" t="s">
        <v>52</v>
      </c>
      <c r="C3034" s="49" t="s">
        <v>52</v>
      </c>
      <c r="D3034" s="47" t="s">
        <v>26</v>
      </c>
      <c r="E3034" s="49"/>
      <c r="F3034" s="49" t="s">
        <v>6175</v>
      </c>
      <c r="G3034" s="49" t="s">
        <v>8532</v>
      </c>
      <c r="H3034" s="41" t="s">
        <v>1048</v>
      </c>
      <c r="I3034" s="41" t="s">
        <v>7893</v>
      </c>
      <c r="J3034" s="41"/>
      <c r="K3034" s="41"/>
      <c r="L3034" s="41"/>
      <c r="M3034" s="41"/>
      <c r="N3034" s="49"/>
      <c r="O3034" s="64"/>
    </row>
    <row r="3035" spans="1:15" hidden="1">
      <c r="A3035" s="49" t="s">
        <v>8531</v>
      </c>
      <c r="B3035" s="49" t="s">
        <v>52</v>
      </c>
      <c r="C3035" s="49" t="s">
        <v>52</v>
      </c>
      <c r="D3035" s="47" t="s">
        <v>26</v>
      </c>
      <c r="E3035" s="49"/>
      <c r="F3035" s="49" t="s">
        <v>6175</v>
      </c>
      <c r="G3035" s="49" t="s">
        <v>8532</v>
      </c>
      <c r="H3035" s="41" t="s">
        <v>1048</v>
      </c>
      <c r="I3035" s="41" t="s">
        <v>7894</v>
      </c>
      <c r="J3035" s="41"/>
      <c r="K3035" s="41"/>
      <c r="L3035" s="41"/>
      <c r="M3035" s="41"/>
      <c r="N3035" s="49"/>
      <c r="O3035" s="64"/>
    </row>
    <row r="3036" spans="1:15" hidden="1">
      <c r="A3036" s="49" t="s">
        <v>8531</v>
      </c>
      <c r="B3036" s="48" t="s">
        <v>52</v>
      </c>
      <c r="C3036" s="48" t="s">
        <v>52</v>
      </c>
      <c r="D3036" s="47" t="s">
        <v>26</v>
      </c>
      <c r="F3036" s="48" t="s">
        <v>6175</v>
      </c>
      <c r="G3036" s="48" t="s">
        <v>8532</v>
      </c>
      <c r="H3036" s="40" t="s">
        <v>7895</v>
      </c>
      <c r="I3036" s="40" t="s">
        <v>8245</v>
      </c>
      <c r="J3036" s="43">
        <f>J3029</f>
        <v>42310</v>
      </c>
      <c r="K3036" s="43">
        <f>J3036+10</f>
        <v>42320</v>
      </c>
      <c r="L3036" s="40" t="s">
        <v>7</v>
      </c>
      <c r="M3036" s="48" t="s">
        <v>94</v>
      </c>
      <c r="N3036" s="40">
        <v>100</v>
      </c>
    </row>
    <row r="3037" spans="1:15">
      <c r="A3037" s="49" t="s">
        <v>8531</v>
      </c>
      <c r="B3037" s="48" t="s">
        <v>52</v>
      </c>
      <c r="C3037" s="48" t="s">
        <v>52</v>
      </c>
      <c r="D3037" s="47" t="s">
        <v>26</v>
      </c>
      <c r="F3037" s="48" t="s">
        <v>6175</v>
      </c>
      <c r="G3037" s="48" t="s">
        <v>8532</v>
      </c>
      <c r="H3037" s="40" t="s">
        <v>7898</v>
      </c>
      <c r="I3037" s="40" t="s">
        <v>8247</v>
      </c>
      <c r="J3037" s="43">
        <f>K3036</f>
        <v>42320</v>
      </c>
      <c r="K3037" s="43">
        <f>J3037+2</f>
        <v>42322</v>
      </c>
      <c r="L3037" s="40" t="s">
        <v>7</v>
      </c>
      <c r="M3037" s="48" t="s">
        <v>94</v>
      </c>
      <c r="N3037" s="40">
        <v>100</v>
      </c>
    </row>
    <row r="3038" spans="1:15" hidden="1">
      <c r="A3038" s="49" t="s">
        <v>8531</v>
      </c>
      <c r="B3038" s="48" t="s">
        <v>52</v>
      </c>
      <c r="C3038" s="48" t="s">
        <v>52</v>
      </c>
      <c r="D3038" s="47" t="s">
        <v>26</v>
      </c>
      <c r="F3038" s="48" t="s">
        <v>6175</v>
      </c>
      <c r="G3038" s="48" t="s">
        <v>8532</v>
      </c>
      <c r="H3038" s="40" t="s">
        <v>7901</v>
      </c>
      <c r="I3038" s="40" t="s">
        <v>7902</v>
      </c>
      <c r="J3038" s="43">
        <f>K3037</f>
        <v>42322</v>
      </c>
      <c r="K3038" s="43">
        <f>J3039</f>
        <v>42351</v>
      </c>
      <c r="L3038" s="40" t="s">
        <v>7</v>
      </c>
      <c r="M3038" s="48" t="s">
        <v>94</v>
      </c>
      <c r="N3038" s="40">
        <v>100</v>
      </c>
    </row>
    <row r="3039" spans="1:15" hidden="1">
      <c r="A3039" s="49" t="s">
        <v>8531</v>
      </c>
      <c r="B3039" s="48" t="s">
        <v>52</v>
      </c>
      <c r="C3039" s="48" t="s">
        <v>52</v>
      </c>
      <c r="D3039" s="47" t="s">
        <v>26</v>
      </c>
      <c r="F3039" s="48" t="s">
        <v>6175</v>
      </c>
      <c r="G3039" s="48" t="s">
        <v>8532</v>
      </c>
      <c r="H3039" s="40" t="s">
        <v>7904</v>
      </c>
      <c r="I3039" s="40" t="s">
        <v>7905</v>
      </c>
      <c r="J3039" s="43">
        <f>K3039-5</f>
        <v>42351</v>
      </c>
      <c r="K3039" s="43">
        <f>J3040</f>
        <v>42356</v>
      </c>
      <c r="L3039" s="40" t="s">
        <v>7</v>
      </c>
      <c r="M3039" s="48" t="s">
        <v>94</v>
      </c>
      <c r="N3039" s="40">
        <v>100</v>
      </c>
    </row>
    <row r="3040" spans="1:15" hidden="1">
      <c r="A3040" s="49" t="s">
        <v>8531</v>
      </c>
      <c r="B3040" s="48" t="s">
        <v>52</v>
      </c>
      <c r="C3040" s="48" t="s">
        <v>52</v>
      </c>
      <c r="D3040" s="47" t="s">
        <v>26</v>
      </c>
      <c r="F3040" s="48" t="s">
        <v>6175</v>
      </c>
      <c r="G3040" s="48" t="s">
        <v>8532</v>
      </c>
      <c r="H3040" s="40" t="s">
        <v>7904</v>
      </c>
      <c r="I3040" s="40" t="s">
        <v>8249</v>
      </c>
      <c r="J3040" s="43">
        <f>K3040-5</f>
        <v>42356</v>
      </c>
      <c r="K3040" s="43">
        <f>J3041</f>
        <v>42361</v>
      </c>
      <c r="L3040" s="40" t="s">
        <v>7</v>
      </c>
      <c r="M3040" s="48" t="s">
        <v>94</v>
      </c>
      <c r="N3040" s="40">
        <v>100</v>
      </c>
    </row>
    <row r="3041" spans="1:15" hidden="1">
      <c r="A3041" s="49" t="s">
        <v>8531</v>
      </c>
      <c r="B3041" s="48" t="s">
        <v>52</v>
      </c>
      <c r="C3041" s="48" t="s">
        <v>52</v>
      </c>
      <c r="D3041" s="47" t="s">
        <v>26</v>
      </c>
      <c r="F3041" s="48" t="s">
        <v>6175</v>
      </c>
      <c r="G3041" s="48" t="s">
        <v>8532</v>
      </c>
      <c r="H3041" s="40" t="s">
        <v>7904</v>
      </c>
      <c r="I3041" s="40" t="s">
        <v>7907</v>
      </c>
      <c r="J3041" s="43">
        <f>K3041-5</f>
        <v>42361</v>
      </c>
      <c r="K3041" s="43">
        <f>J3042</f>
        <v>42366</v>
      </c>
      <c r="L3041" s="40" t="s">
        <v>7</v>
      </c>
      <c r="M3041" s="48" t="s">
        <v>94</v>
      </c>
      <c r="N3041" s="40">
        <v>100</v>
      </c>
    </row>
    <row r="3042" spans="1:15" hidden="1">
      <c r="A3042" s="49" t="s">
        <v>8531</v>
      </c>
      <c r="B3042" s="48" t="s">
        <v>52</v>
      </c>
      <c r="C3042" s="48" t="s">
        <v>52</v>
      </c>
      <c r="D3042" s="47" t="s">
        <v>26</v>
      </c>
      <c r="F3042" s="48" t="s">
        <v>6175</v>
      </c>
      <c r="G3042" s="48" t="s">
        <v>8532</v>
      </c>
      <c r="H3042" s="40" t="s">
        <v>7904</v>
      </c>
      <c r="I3042" s="40" t="s">
        <v>8172</v>
      </c>
      <c r="J3042" s="43">
        <f>K3042-1</f>
        <v>42366</v>
      </c>
      <c r="K3042" s="43">
        <f>J3030</f>
        <v>42367</v>
      </c>
      <c r="L3042" s="40" t="s">
        <v>7</v>
      </c>
      <c r="M3042" s="48" t="s">
        <v>94</v>
      </c>
      <c r="N3042" s="40">
        <v>100</v>
      </c>
      <c r="O3042" s="56" t="s">
        <v>17</v>
      </c>
    </row>
  </sheetData>
  <autoFilter ref="A1:O3042" xr:uid="{00000000-0009-0000-0000-000013000000}">
    <filterColumn colId="7">
      <filters>
        <filter val="Protex Scan"/>
      </filters>
    </filterColumn>
  </autoFilter>
  <pageMargins left="0.7" right="0.7" top="0.75" bottom="0.75" header="0.3" footer="0.3"/>
  <pageSetup orientation="portrait" r:id="rId1"/>
  <headerFooter>
    <oddFooter>&amp;L_x000D_&amp;1#&amp;"Calibri"&amp;10&amp;K000000 Confidential</oddFooter>
  </headerFooter>
  <customProperties>
    <customPr name="_pios_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filterMode="1"/>
  <dimension ref="A1:M3046"/>
  <sheetViews>
    <sheetView workbookViewId="0">
      <selection activeCell="F27" sqref="A1:M3046"/>
    </sheetView>
  </sheetViews>
  <sheetFormatPr defaultColWidth="8.42578125" defaultRowHeight="14.45"/>
  <cols>
    <col min="1" max="1" width="13.42578125" customWidth="1"/>
    <col min="6" max="6" width="36.42578125" customWidth="1"/>
    <col min="7" max="7" width="12.42578125" customWidth="1"/>
    <col min="8" max="8" width="47.42578125" customWidth="1"/>
    <col min="9" max="9" width="13.42578125" customWidth="1"/>
    <col min="10" max="10" width="11.42578125" customWidth="1"/>
    <col min="13" max="13" width="38.42578125" style="23" customWidth="1"/>
  </cols>
  <sheetData>
    <row r="1" spans="1:13">
      <c r="A1" s="41" t="s">
        <v>8533</v>
      </c>
      <c r="B1" s="41" t="s">
        <v>7878</v>
      </c>
      <c r="C1" s="41" t="s">
        <v>7879</v>
      </c>
      <c r="D1" s="41" t="s">
        <v>31</v>
      </c>
      <c r="E1" s="41" t="s">
        <v>35</v>
      </c>
      <c r="F1" s="41" t="s">
        <v>1048</v>
      </c>
      <c r="G1" s="41" t="s">
        <v>7880</v>
      </c>
      <c r="H1" s="41" t="s">
        <v>7881</v>
      </c>
      <c r="I1" s="41" t="s">
        <v>7882</v>
      </c>
      <c r="J1" s="41" t="s">
        <v>7883</v>
      </c>
      <c r="K1" s="41" t="s">
        <v>6084</v>
      </c>
      <c r="L1" s="41" t="s">
        <v>7884</v>
      </c>
      <c r="M1" s="52" t="s">
        <v>457</v>
      </c>
    </row>
    <row r="2" spans="1:13" hidden="1">
      <c r="A2" s="41" t="s">
        <v>8534</v>
      </c>
      <c r="B2" s="79" t="s">
        <v>8535</v>
      </c>
      <c r="C2" s="41" t="s">
        <v>8536</v>
      </c>
      <c r="D2" s="41" t="s">
        <v>7928</v>
      </c>
      <c r="E2" s="41" t="s">
        <v>7938</v>
      </c>
      <c r="F2" s="41" t="s">
        <v>8537</v>
      </c>
      <c r="G2" s="41" t="s">
        <v>1048</v>
      </c>
      <c r="H2" s="41" t="s">
        <v>7888</v>
      </c>
      <c r="I2" s="41"/>
      <c r="J2" s="41"/>
      <c r="K2" s="40"/>
      <c r="L2" s="40"/>
      <c r="M2" s="39"/>
    </row>
    <row r="3" spans="1:13" hidden="1">
      <c r="A3" s="41" t="s">
        <v>8534</v>
      </c>
      <c r="B3" s="79" t="s">
        <v>8535</v>
      </c>
      <c r="C3" s="41" t="s">
        <v>8536</v>
      </c>
      <c r="D3" s="41" t="s">
        <v>7928</v>
      </c>
      <c r="E3" s="41" t="s">
        <v>7938</v>
      </c>
      <c r="F3" s="41" t="s">
        <v>8537</v>
      </c>
      <c r="G3" s="41" t="s">
        <v>1048</v>
      </c>
      <c r="H3" s="41" t="s">
        <v>7889</v>
      </c>
      <c r="I3" s="41"/>
      <c r="J3" s="41"/>
      <c r="K3" s="40"/>
      <c r="L3" s="40"/>
      <c r="M3" s="39"/>
    </row>
    <row r="4" spans="1:13" hidden="1">
      <c r="A4" s="41" t="s">
        <v>8534</v>
      </c>
      <c r="B4" s="79" t="s">
        <v>8535</v>
      </c>
      <c r="C4" s="41" t="s">
        <v>8536</v>
      </c>
      <c r="D4" s="41" t="s">
        <v>7928</v>
      </c>
      <c r="E4" s="41" t="s">
        <v>7938</v>
      </c>
      <c r="F4" s="41" t="s">
        <v>8537</v>
      </c>
      <c r="G4" s="41" t="s">
        <v>1048</v>
      </c>
      <c r="H4" s="41" t="s">
        <v>7890</v>
      </c>
      <c r="I4" s="41"/>
      <c r="J4" s="41"/>
      <c r="K4" s="40"/>
      <c r="L4" s="40"/>
      <c r="M4" s="39"/>
    </row>
    <row r="5" spans="1:13" hidden="1">
      <c r="A5" s="41" t="s">
        <v>8534</v>
      </c>
      <c r="B5" s="79" t="s">
        <v>8535</v>
      </c>
      <c r="C5" s="41" t="s">
        <v>8536</v>
      </c>
      <c r="D5" s="41" t="s">
        <v>7928</v>
      </c>
      <c r="E5" s="41" t="s">
        <v>7938</v>
      </c>
      <c r="F5" s="41" t="s">
        <v>8537</v>
      </c>
      <c r="G5" s="41" t="s">
        <v>1048</v>
      </c>
      <c r="H5" s="41" t="s">
        <v>7891</v>
      </c>
      <c r="I5" s="41"/>
      <c r="J5" s="41"/>
      <c r="K5" s="40"/>
      <c r="L5" s="40"/>
      <c r="M5" s="39"/>
    </row>
    <row r="6" spans="1:13" hidden="1">
      <c r="A6" s="41" t="s">
        <v>8534</v>
      </c>
      <c r="B6" s="79" t="s">
        <v>8535</v>
      </c>
      <c r="C6" s="41" t="s">
        <v>8536</v>
      </c>
      <c r="D6" s="41" t="s">
        <v>7928</v>
      </c>
      <c r="E6" s="41" t="s">
        <v>7938</v>
      </c>
      <c r="F6" s="41" t="s">
        <v>8537</v>
      </c>
      <c r="G6" s="41" t="s">
        <v>1048</v>
      </c>
      <c r="H6" s="41" t="s">
        <v>7892</v>
      </c>
      <c r="I6" s="42">
        <v>41498</v>
      </c>
      <c r="J6" s="41"/>
      <c r="K6" s="40"/>
      <c r="L6" s="40"/>
      <c r="M6" s="39"/>
    </row>
    <row r="7" spans="1:13" hidden="1">
      <c r="A7" s="41" t="s">
        <v>8534</v>
      </c>
      <c r="B7" s="79" t="s">
        <v>8535</v>
      </c>
      <c r="C7" s="41" t="s">
        <v>8536</v>
      </c>
      <c r="D7" s="41" t="s">
        <v>7928</v>
      </c>
      <c r="E7" s="41" t="s">
        <v>7938</v>
      </c>
      <c r="F7" s="41" t="s">
        <v>8537</v>
      </c>
      <c r="G7" s="41" t="s">
        <v>1048</v>
      </c>
      <c r="H7" s="41" t="s">
        <v>7893</v>
      </c>
      <c r="I7" s="41"/>
      <c r="J7" s="41"/>
      <c r="K7" s="40"/>
      <c r="L7" s="40"/>
      <c r="M7" s="39"/>
    </row>
    <row r="8" spans="1:13" hidden="1">
      <c r="A8" s="41" t="s">
        <v>8534</v>
      </c>
      <c r="B8" s="79" t="s">
        <v>8535</v>
      </c>
      <c r="C8" s="41" t="s">
        <v>8536</v>
      </c>
      <c r="D8" s="41" t="s">
        <v>7928</v>
      </c>
      <c r="E8" s="41" t="s">
        <v>7938</v>
      </c>
      <c r="F8" s="41" t="s">
        <v>8537</v>
      </c>
      <c r="G8" s="41" t="s">
        <v>1048</v>
      </c>
      <c r="H8" s="41" t="s">
        <v>7894</v>
      </c>
      <c r="I8" s="42">
        <v>41467</v>
      </c>
      <c r="J8" s="41"/>
      <c r="K8" s="40"/>
      <c r="L8" s="40"/>
      <c r="M8" s="39"/>
    </row>
    <row r="9" spans="1:13" hidden="1">
      <c r="A9" s="40" t="s">
        <v>8534</v>
      </c>
      <c r="B9" s="78" t="s">
        <v>8535</v>
      </c>
      <c r="C9" s="40" t="s">
        <v>8536</v>
      </c>
      <c r="D9" s="40" t="s">
        <v>7928</v>
      </c>
      <c r="E9" s="41" t="s">
        <v>7938</v>
      </c>
      <c r="F9" s="40" t="s">
        <v>8537</v>
      </c>
      <c r="G9" s="40" t="s">
        <v>7895</v>
      </c>
      <c r="H9" s="40" t="s">
        <v>7896</v>
      </c>
      <c r="I9" s="43">
        <f>J9-2</f>
        <v>41450</v>
      </c>
      <c r="J9" s="43">
        <f t="shared" ref="J9:J15" si="0">I10</f>
        <v>41452</v>
      </c>
      <c r="K9" s="40" t="s">
        <v>109</v>
      </c>
      <c r="L9" s="40">
        <v>100</v>
      </c>
      <c r="M9" s="39"/>
    </row>
    <row r="10" spans="1:13" hidden="1">
      <c r="A10" s="40" t="s">
        <v>8534</v>
      </c>
      <c r="B10" s="78" t="s">
        <v>8535</v>
      </c>
      <c r="C10" s="40" t="s">
        <v>8536</v>
      </c>
      <c r="D10" s="40" t="s">
        <v>7928</v>
      </c>
      <c r="E10" s="41" t="s">
        <v>7938</v>
      </c>
      <c r="F10" s="44" t="s">
        <v>8537</v>
      </c>
      <c r="G10" s="40" t="s">
        <v>7898</v>
      </c>
      <c r="H10" s="40" t="s">
        <v>7899</v>
      </c>
      <c r="I10" s="43">
        <f>J10-1</f>
        <v>41452</v>
      </c>
      <c r="J10" s="43">
        <f t="shared" si="0"/>
        <v>41453</v>
      </c>
      <c r="K10" s="40" t="s">
        <v>109</v>
      </c>
      <c r="L10" s="40">
        <v>100</v>
      </c>
      <c r="M10" s="39"/>
    </row>
    <row r="11" spans="1:13" hidden="1">
      <c r="A11" s="40" t="s">
        <v>8534</v>
      </c>
      <c r="B11" s="78" t="s">
        <v>8535</v>
      </c>
      <c r="C11" s="40" t="s">
        <v>8536</v>
      </c>
      <c r="D11" s="40" t="s">
        <v>7928</v>
      </c>
      <c r="E11" s="41" t="s">
        <v>7938</v>
      </c>
      <c r="F11" s="40" t="s">
        <v>8537</v>
      </c>
      <c r="G11" s="40" t="s">
        <v>7898</v>
      </c>
      <c r="H11" s="40" t="s">
        <v>7900</v>
      </c>
      <c r="I11" s="43">
        <f>J11-1</f>
        <v>41453</v>
      </c>
      <c r="J11" s="43">
        <f t="shared" si="0"/>
        <v>41454</v>
      </c>
      <c r="K11" s="40" t="s">
        <v>109</v>
      </c>
      <c r="L11" s="40">
        <v>100</v>
      </c>
      <c r="M11" s="39"/>
    </row>
    <row r="12" spans="1:13">
      <c r="A12" s="40" t="s">
        <v>8534</v>
      </c>
      <c r="B12" s="78" t="s">
        <v>8535</v>
      </c>
      <c r="C12" s="40" t="s">
        <v>8536</v>
      </c>
      <c r="D12" s="40" t="s">
        <v>7928</v>
      </c>
      <c r="E12" s="41" t="s">
        <v>7938</v>
      </c>
      <c r="F12" s="40" t="s">
        <v>8537</v>
      </c>
      <c r="G12" s="40" t="s">
        <v>7901</v>
      </c>
      <c r="H12" s="40" t="s">
        <v>7902</v>
      </c>
      <c r="I12" s="43">
        <f>J12-5</f>
        <v>41454</v>
      </c>
      <c r="J12" s="43">
        <f t="shared" si="0"/>
        <v>41459</v>
      </c>
      <c r="K12" s="40" t="s">
        <v>109</v>
      </c>
      <c r="L12" s="40">
        <v>100</v>
      </c>
      <c r="M12" s="39"/>
    </row>
    <row r="13" spans="1:13" hidden="1">
      <c r="A13" s="40" t="s">
        <v>8534</v>
      </c>
      <c r="B13" s="78" t="s">
        <v>8535</v>
      </c>
      <c r="C13" s="40" t="s">
        <v>8536</v>
      </c>
      <c r="D13" s="40" t="s">
        <v>7928</v>
      </c>
      <c r="E13" s="41" t="s">
        <v>7938</v>
      </c>
      <c r="F13" s="40" t="s">
        <v>8537</v>
      </c>
      <c r="G13" s="40" t="s">
        <v>7904</v>
      </c>
      <c r="H13" s="40" t="s">
        <v>7905</v>
      </c>
      <c r="I13" s="43">
        <f>J13-3</f>
        <v>41459</v>
      </c>
      <c r="J13" s="43">
        <f t="shared" si="0"/>
        <v>41462</v>
      </c>
      <c r="K13" s="40" t="s">
        <v>109</v>
      </c>
      <c r="L13" s="40">
        <v>100</v>
      </c>
      <c r="M13" s="39"/>
    </row>
    <row r="14" spans="1:13" hidden="1">
      <c r="A14" s="40" t="s">
        <v>8534</v>
      </c>
      <c r="B14" s="78" t="s">
        <v>8535</v>
      </c>
      <c r="C14" s="40" t="s">
        <v>8536</v>
      </c>
      <c r="D14" s="40" t="s">
        <v>7928</v>
      </c>
      <c r="E14" s="41" t="s">
        <v>7938</v>
      </c>
      <c r="F14" s="44" t="s">
        <v>8537</v>
      </c>
      <c r="G14" s="40" t="s">
        <v>7904</v>
      </c>
      <c r="H14" s="40" t="s">
        <v>7906</v>
      </c>
      <c r="I14" s="43">
        <f>J14-2</f>
        <v>41462</v>
      </c>
      <c r="J14" s="43">
        <f t="shared" si="0"/>
        <v>41464</v>
      </c>
      <c r="K14" s="40" t="s">
        <v>109</v>
      </c>
      <c r="L14" s="40">
        <v>100</v>
      </c>
      <c r="M14" s="39"/>
    </row>
    <row r="15" spans="1:13" hidden="1">
      <c r="A15" s="40" t="s">
        <v>8534</v>
      </c>
      <c r="B15" s="78" t="s">
        <v>8535</v>
      </c>
      <c r="C15" s="40" t="s">
        <v>8536</v>
      </c>
      <c r="D15" s="40" t="s">
        <v>7928</v>
      </c>
      <c r="E15" s="41" t="s">
        <v>7938</v>
      </c>
      <c r="F15" s="40" t="s">
        <v>8537</v>
      </c>
      <c r="G15" s="40" t="s">
        <v>7904</v>
      </c>
      <c r="H15" s="40" t="s">
        <v>7907</v>
      </c>
      <c r="I15" s="43">
        <f>J15-2</f>
        <v>41464</v>
      </c>
      <c r="J15" s="43">
        <f t="shared" si="0"/>
        <v>41466</v>
      </c>
      <c r="K15" s="40" t="s">
        <v>109</v>
      </c>
      <c r="L15" s="40">
        <v>100</v>
      </c>
      <c r="M15" s="39"/>
    </row>
    <row r="16" spans="1:13" ht="39.6" hidden="1">
      <c r="A16" s="40" t="s">
        <v>8534</v>
      </c>
      <c r="B16" s="78" t="s">
        <v>8535</v>
      </c>
      <c r="C16" s="40" t="s">
        <v>8536</v>
      </c>
      <c r="D16" s="40" t="s">
        <v>7928</v>
      </c>
      <c r="E16" s="41" t="s">
        <v>7938</v>
      </c>
      <c r="F16" s="44" t="s">
        <v>8537</v>
      </c>
      <c r="G16" s="40" t="s">
        <v>7904</v>
      </c>
      <c r="H16" s="40" t="s">
        <v>7908</v>
      </c>
      <c r="I16" s="43">
        <f>J16-1</f>
        <v>41466</v>
      </c>
      <c r="J16" s="43">
        <v>41467</v>
      </c>
      <c r="K16" s="40" t="s">
        <v>109</v>
      </c>
      <c r="L16" s="40">
        <v>100</v>
      </c>
      <c r="M16" s="39" t="s">
        <v>8538</v>
      </c>
    </row>
    <row r="17" spans="1:13" hidden="1">
      <c r="A17" s="41" t="s">
        <v>8539</v>
      </c>
      <c r="B17" s="41" t="s">
        <v>8540</v>
      </c>
      <c r="C17" s="41" t="s">
        <v>7927</v>
      </c>
      <c r="D17" s="41" t="s">
        <v>7928</v>
      </c>
      <c r="E17" s="41" t="s">
        <v>7938</v>
      </c>
      <c r="F17" s="41" t="s">
        <v>8541</v>
      </c>
      <c r="G17" s="41" t="s">
        <v>1048</v>
      </c>
      <c r="H17" s="41" t="s">
        <v>7888</v>
      </c>
      <c r="I17" s="41"/>
      <c r="J17" s="41"/>
      <c r="K17" s="41"/>
      <c r="L17" s="41"/>
      <c r="M17" s="52"/>
    </row>
    <row r="18" spans="1:13" hidden="1">
      <c r="A18" s="41" t="s">
        <v>8539</v>
      </c>
      <c r="B18" s="41" t="s">
        <v>8540</v>
      </c>
      <c r="C18" s="41" t="s">
        <v>7927</v>
      </c>
      <c r="D18" s="41" t="s">
        <v>7928</v>
      </c>
      <c r="E18" s="41" t="s">
        <v>7938</v>
      </c>
      <c r="F18" s="41" t="s">
        <v>8541</v>
      </c>
      <c r="G18" s="41" t="s">
        <v>1048</v>
      </c>
      <c r="H18" s="41" t="s">
        <v>7889</v>
      </c>
      <c r="I18" s="41"/>
      <c r="J18" s="41"/>
      <c r="K18" s="41"/>
      <c r="L18" s="41"/>
      <c r="M18" s="52"/>
    </row>
    <row r="19" spans="1:13" hidden="1">
      <c r="A19" s="41" t="s">
        <v>8539</v>
      </c>
      <c r="B19" s="41" t="s">
        <v>8540</v>
      </c>
      <c r="C19" s="41" t="s">
        <v>7927</v>
      </c>
      <c r="D19" s="41" t="s">
        <v>7928</v>
      </c>
      <c r="E19" s="41" t="s">
        <v>7938</v>
      </c>
      <c r="F19" s="41" t="s">
        <v>8541</v>
      </c>
      <c r="G19" s="41" t="s">
        <v>1048</v>
      </c>
      <c r="H19" s="41" t="s">
        <v>7890</v>
      </c>
      <c r="I19" s="41"/>
      <c r="J19" s="41"/>
      <c r="K19" s="41"/>
      <c r="L19" s="41"/>
      <c r="M19" s="52"/>
    </row>
    <row r="20" spans="1:13" hidden="1">
      <c r="A20" s="41" t="s">
        <v>8539</v>
      </c>
      <c r="B20" s="41" t="s">
        <v>8540</v>
      </c>
      <c r="C20" s="41" t="s">
        <v>7927</v>
      </c>
      <c r="D20" s="41" t="s">
        <v>7928</v>
      </c>
      <c r="E20" s="41" t="s">
        <v>7938</v>
      </c>
      <c r="F20" s="41" t="s">
        <v>8541</v>
      </c>
      <c r="G20" s="41" t="s">
        <v>1048</v>
      </c>
      <c r="H20" s="41" t="s">
        <v>7891</v>
      </c>
      <c r="I20" s="42">
        <v>41579</v>
      </c>
      <c r="J20" s="41"/>
      <c r="K20" s="41"/>
      <c r="L20" s="41"/>
      <c r="M20" s="52"/>
    </row>
    <row r="21" spans="1:13" hidden="1">
      <c r="A21" s="41" t="s">
        <v>8539</v>
      </c>
      <c r="B21" s="41" t="s">
        <v>8540</v>
      </c>
      <c r="C21" s="41" t="s">
        <v>7927</v>
      </c>
      <c r="D21" s="41" t="s">
        <v>7928</v>
      </c>
      <c r="E21" s="41" t="s">
        <v>7938</v>
      </c>
      <c r="F21" s="41" t="s">
        <v>8541</v>
      </c>
      <c r="G21" s="41" t="s">
        <v>1048</v>
      </c>
      <c r="H21" s="41" t="s">
        <v>7892</v>
      </c>
      <c r="I21" s="42">
        <v>41579</v>
      </c>
      <c r="J21" s="41"/>
      <c r="K21" s="41"/>
      <c r="L21" s="41"/>
      <c r="M21" s="52"/>
    </row>
    <row r="22" spans="1:13" hidden="1">
      <c r="A22" s="41" t="s">
        <v>8539</v>
      </c>
      <c r="B22" s="41" t="s">
        <v>8540</v>
      </c>
      <c r="C22" s="41" t="s">
        <v>7927</v>
      </c>
      <c r="D22" s="41" t="s">
        <v>7928</v>
      </c>
      <c r="E22" s="41" t="s">
        <v>7938</v>
      </c>
      <c r="F22" s="41" t="s">
        <v>8541</v>
      </c>
      <c r="G22" s="41" t="s">
        <v>1048</v>
      </c>
      <c r="H22" s="41" t="s">
        <v>7893</v>
      </c>
      <c r="I22" s="42"/>
      <c r="J22" s="41"/>
      <c r="K22" s="41"/>
      <c r="L22" s="41"/>
      <c r="M22" s="52"/>
    </row>
    <row r="23" spans="1:13" hidden="1">
      <c r="A23" s="41" t="s">
        <v>8539</v>
      </c>
      <c r="B23" s="41" t="s">
        <v>8540</v>
      </c>
      <c r="C23" s="41" t="s">
        <v>7927</v>
      </c>
      <c r="D23" s="41" t="s">
        <v>7928</v>
      </c>
      <c r="E23" s="41" t="s">
        <v>7938</v>
      </c>
      <c r="F23" s="41" t="s">
        <v>8541</v>
      </c>
      <c r="G23" s="41" t="s">
        <v>1048</v>
      </c>
      <c r="H23" s="41" t="s">
        <v>7894</v>
      </c>
      <c r="I23" s="42">
        <v>41567</v>
      </c>
      <c r="J23" s="41"/>
      <c r="K23" s="41"/>
      <c r="L23" s="41"/>
      <c r="M23" s="52"/>
    </row>
    <row r="24" spans="1:13" ht="26.45" hidden="1">
      <c r="A24" s="40" t="s">
        <v>8539</v>
      </c>
      <c r="B24" s="40" t="s">
        <v>8540</v>
      </c>
      <c r="C24" s="40" t="s">
        <v>7927</v>
      </c>
      <c r="D24" s="40" t="s">
        <v>7928</v>
      </c>
      <c r="E24" s="41" t="s">
        <v>7938</v>
      </c>
      <c r="F24" s="40" t="s">
        <v>8541</v>
      </c>
      <c r="G24" s="40" t="s">
        <v>7895</v>
      </c>
      <c r="H24" s="40" t="s">
        <v>7896</v>
      </c>
      <c r="I24" s="43">
        <f>J24-2</f>
        <v>41550</v>
      </c>
      <c r="J24" s="43">
        <f t="shared" ref="J24:J30" si="1">I25</f>
        <v>41552</v>
      </c>
      <c r="K24" s="40" t="s">
        <v>98</v>
      </c>
      <c r="L24" s="40">
        <v>100</v>
      </c>
      <c r="M24" s="39" t="s">
        <v>8542</v>
      </c>
    </row>
    <row r="25" spans="1:13" hidden="1">
      <c r="A25" s="40" t="s">
        <v>8539</v>
      </c>
      <c r="B25" s="40" t="s">
        <v>8540</v>
      </c>
      <c r="C25" s="40" t="s">
        <v>7927</v>
      </c>
      <c r="D25" s="40" t="s">
        <v>7928</v>
      </c>
      <c r="E25" s="41" t="s">
        <v>7938</v>
      </c>
      <c r="F25" s="40" t="s">
        <v>8541</v>
      </c>
      <c r="G25" s="40" t="s">
        <v>7898</v>
      </c>
      <c r="H25" s="40" t="s">
        <v>7899</v>
      </c>
      <c r="I25" s="43">
        <f>J25-1</f>
        <v>41552</v>
      </c>
      <c r="J25" s="43">
        <f t="shared" si="1"/>
        <v>41553</v>
      </c>
      <c r="K25" s="40" t="s">
        <v>98</v>
      </c>
      <c r="L25" s="40">
        <v>100</v>
      </c>
      <c r="M25" s="39"/>
    </row>
    <row r="26" spans="1:13" hidden="1">
      <c r="A26" s="40" t="s">
        <v>8539</v>
      </c>
      <c r="B26" s="40" t="s">
        <v>8540</v>
      </c>
      <c r="C26" s="40" t="s">
        <v>7927</v>
      </c>
      <c r="D26" s="40" t="s">
        <v>7928</v>
      </c>
      <c r="E26" s="41" t="s">
        <v>7938</v>
      </c>
      <c r="F26" s="40" t="s">
        <v>8541</v>
      </c>
      <c r="G26" s="40" t="s">
        <v>7898</v>
      </c>
      <c r="H26" s="40" t="s">
        <v>7925</v>
      </c>
      <c r="I26" s="43">
        <f>J26-1</f>
        <v>41553</v>
      </c>
      <c r="J26" s="43">
        <f t="shared" si="1"/>
        <v>41554</v>
      </c>
      <c r="K26" s="40" t="s">
        <v>98</v>
      </c>
      <c r="L26" s="40">
        <v>100</v>
      </c>
      <c r="M26" s="39"/>
    </row>
    <row r="27" spans="1:13">
      <c r="A27" s="40" t="s">
        <v>8539</v>
      </c>
      <c r="B27" s="40" t="s">
        <v>8540</v>
      </c>
      <c r="C27" s="40" t="s">
        <v>7927</v>
      </c>
      <c r="D27" s="40" t="s">
        <v>7928</v>
      </c>
      <c r="E27" s="41" t="s">
        <v>7938</v>
      </c>
      <c r="F27" s="40" t="s">
        <v>8541</v>
      </c>
      <c r="G27" s="40" t="s">
        <v>7901</v>
      </c>
      <c r="H27" s="40" t="s">
        <v>7902</v>
      </c>
      <c r="I27" s="43">
        <f>J27-5</f>
        <v>41554</v>
      </c>
      <c r="J27" s="43">
        <f t="shared" si="1"/>
        <v>41559</v>
      </c>
      <c r="K27" s="40" t="s">
        <v>98</v>
      </c>
      <c r="L27" s="40">
        <v>100</v>
      </c>
      <c r="M27" s="39"/>
    </row>
    <row r="28" spans="1:13" ht="78.599999999999994" hidden="1">
      <c r="A28" s="40" t="s">
        <v>8539</v>
      </c>
      <c r="B28" s="40" t="s">
        <v>8540</v>
      </c>
      <c r="C28" s="40" t="s">
        <v>7927</v>
      </c>
      <c r="D28" s="40" t="s">
        <v>7928</v>
      </c>
      <c r="E28" s="41" t="s">
        <v>7938</v>
      </c>
      <c r="F28" s="40" t="s">
        <v>8541</v>
      </c>
      <c r="G28" s="40" t="s">
        <v>7904</v>
      </c>
      <c r="H28" s="40" t="s">
        <v>7905</v>
      </c>
      <c r="I28" s="43">
        <f>J28-3</f>
        <v>41559</v>
      </c>
      <c r="J28" s="43">
        <f t="shared" si="1"/>
        <v>41562</v>
      </c>
      <c r="K28" s="40" t="s">
        <v>8060</v>
      </c>
      <c r="L28" s="40">
        <v>100</v>
      </c>
      <c r="M28" s="39" t="s">
        <v>8543</v>
      </c>
    </row>
    <row r="29" spans="1:13" hidden="1">
      <c r="A29" s="40" t="s">
        <v>8539</v>
      </c>
      <c r="B29" s="40" t="s">
        <v>8540</v>
      </c>
      <c r="C29" s="40" t="s">
        <v>7927</v>
      </c>
      <c r="D29" s="40" t="s">
        <v>7928</v>
      </c>
      <c r="E29" s="41" t="s">
        <v>7938</v>
      </c>
      <c r="F29" s="40" t="s">
        <v>8541</v>
      </c>
      <c r="G29" s="40" t="s">
        <v>7904</v>
      </c>
      <c r="H29" s="40" t="s">
        <v>7906</v>
      </c>
      <c r="I29" s="43">
        <f>J29-2</f>
        <v>41562</v>
      </c>
      <c r="J29" s="43">
        <f t="shared" si="1"/>
        <v>41564</v>
      </c>
      <c r="K29" s="40" t="s">
        <v>8060</v>
      </c>
      <c r="L29" s="40">
        <v>100</v>
      </c>
      <c r="M29" s="39"/>
    </row>
    <row r="30" spans="1:13" hidden="1">
      <c r="A30" s="40" t="s">
        <v>8539</v>
      </c>
      <c r="B30" s="40" t="s">
        <v>8540</v>
      </c>
      <c r="C30" s="40" t="s">
        <v>7927</v>
      </c>
      <c r="D30" s="40" t="s">
        <v>7928</v>
      </c>
      <c r="E30" s="41" t="s">
        <v>7938</v>
      </c>
      <c r="F30" s="40" t="s">
        <v>8541</v>
      </c>
      <c r="G30" s="40" t="s">
        <v>7904</v>
      </c>
      <c r="H30" s="40" t="s">
        <v>7907</v>
      </c>
      <c r="I30" s="43">
        <f>J30-2</f>
        <v>41564</v>
      </c>
      <c r="J30" s="43">
        <f t="shared" si="1"/>
        <v>41566</v>
      </c>
      <c r="K30" s="40" t="s">
        <v>8060</v>
      </c>
      <c r="L30" s="40">
        <v>100</v>
      </c>
      <c r="M30" s="39"/>
    </row>
    <row r="31" spans="1:13" hidden="1">
      <c r="A31" s="40" t="s">
        <v>8539</v>
      </c>
      <c r="B31" s="40" t="s">
        <v>8540</v>
      </c>
      <c r="C31" s="40" t="s">
        <v>7927</v>
      </c>
      <c r="D31" s="40" t="s">
        <v>7928</v>
      </c>
      <c r="E31" s="41" t="s">
        <v>7938</v>
      </c>
      <c r="F31" s="40" t="s">
        <v>8541</v>
      </c>
      <c r="G31" s="40" t="s">
        <v>7904</v>
      </c>
      <c r="H31" s="40" t="s">
        <v>7908</v>
      </c>
      <c r="I31" s="43">
        <f>J31-1</f>
        <v>41566</v>
      </c>
      <c r="J31" s="43">
        <v>41567</v>
      </c>
      <c r="K31" s="40" t="s">
        <v>8060</v>
      </c>
      <c r="L31" s="40">
        <v>100</v>
      </c>
      <c r="M31" s="39"/>
    </row>
    <row r="32" spans="1:13" hidden="1">
      <c r="A32" s="41" t="s">
        <v>8544</v>
      </c>
      <c r="B32" s="41" t="s">
        <v>8545</v>
      </c>
      <c r="C32" s="41" t="s">
        <v>7927</v>
      </c>
      <c r="D32" s="41" t="s">
        <v>7928</v>
      </c>
      <c r="E32" s="41" t="s">
        <v>7938</v>
      </c>
      <c r="F32" s="41" t="s">
        <v>8546</v>
      </c>
      <c r="G32" s="41" t="s">
        <v>1048</v>
      </c>
      <c r="H32" s="41" t="s">
        <v>7888</v>
      </c>
      <c r="I32" s="41"/>
      <c r="J32" s="41"/>
      <c r="K32" s="41"/>
      <c r="L32" s="41"/>
      <c r="M32" s="52"/>
    </row>
    <row r="33" spans="1:13" hidden="1">
      <c r="A33" s="41" t="s">
        <v>8544</v>
      </c>
      <c r="B33" s="41" t="s">
        <v>8545</v>
      </c>
      <c r="C33" s="41" t="s">
        <v>7927</v>
      </c>
      <c r="D33" s="41" t="s">
        <v>7928</v>
      </c>
      <c r="E33" s="41" t="s">
        <v>7938</v>
      </c>
      <c r="F33" s="41" t="s">
        <v>8546</v>
      </c>
      <c r="G33" s="41" t="s">
        <v>1048</v>
      </c>
      <c r="H33" s="41" t="s">
        <v>7889</v>
      </c>
      <c r="I33" s="41"/>
      <c r="J33" s="41"/>
      <c r="K33" s="41"/>
      <c r="L33" s="41"/>
      <c r="M33" s="52"/>
    </row>
    <row r="34" spans="1:13" hidden="1">
      <c r="A34" s="41" t="s">
        <v>8544</v>
      </c>
      <c r="B34" s="41" t="s">
        <v>8545</v>
      </c>
      <c r="C34" s="41" t="s">
        <v>7927</v>
      </c>
      <c r="D34" s="41" t="s">
        <v>7928</v>
      </c>
      <c r="E34" s="41" t="s">
        <v>7938</v>
      </c>
      <c r="F34" s="41" t="s">
        <v>8546</v>
      </c>
      <c r="G34" s="41" t="s">
        <v>1048</v>
      </c>
      <c r="H34" s="41" t="s">
        <v>7890</v>
      </c>
      <c r="I34" s="41"/>
      <c r="J34" s="41"/>
      <c r="K34" s="41"/>
      <c r="L34" s="41"/>
      <c r="M34" s="52"/>
    </row>
    <row r="35" spans="1:13" hidden="1">
      <c r="A35" s="41" t="s">
        <v>8544</v>
      </c>
      <c r="B35" s="41" t="s">
        <v>8545</v>
      </c>
      <c r="C35" s="41" t="s">
        <v>7927</v>
      </c>
      <c r="D35" s="41" t="s">
        <v>7928</v>
      </c>
      <c r="E35" s="41" t="s">
        <v>7938</v>
      </c>
      <c r="F35" s="41" t="s">
        <v>8546</v>
      </c>
      <c r="G35" s="41" t="s">
        <v>1048</v>
      </c>
      <c r="H35" s="41" t="s">
        <v>7891</v>
      </c>
      <c r="I35" s="41"/>
      <c r="J35" s="41"/>
      <c r="K35" s="41"/>
      <c r="L35" s="41"/>
      <c r="M35" s="52"/>
    </row>
    <row r="36" spans="1:13" hidden="1">
      <c r="A36" s="41" t="s">
        <v>8544</v>
      </c>
      <c r="B36" s="41" t="s">
        <v>8545</v>
      </c>
      <c r="C36" s="41" t="s">
        <v>7927</v>
      </c>
      <c r="D36" s="41" t="s">
        <v>7928</v>
      </c>
      <c r="E36" s="41" t="s">
        <v>7938</v>
      </c>
      <c r="F36" s="41" t="s">
        <v>8546</v>
      </c>
      <c r="G36" s="41" t="s">
        <v>1048</v>
      </c>
      <c r="H36" s="41" t="s">
        <v>7892</v>
      </c>
      <c r="I36" s="42">
        <v>41593</v>
      </c>
      <c r="J36" s="41"/>
      <c r="K36" s="41"/>
      <c r="L36" s="41"/>
      <c r="M36" s="52"/>
    </row>
    <row r="37" spans="1:13" hidden="1">
      <c r="A37" s="41" t="s">
        <v>8544</v>
      </c>
      <c r="B37" s="41" t="s">
        <v>8545</v>
      </c>
      <c r="C37" s="41" t="s">
        <v>7927</v>
      </c>
      <c r="D37" s="41" t="s">
        <v>7928</v>
      </c>
      <c r="E37" s="41" t="s">
        <v>7938</v>
      </c>
      <c r="F37" s="41" t="s">
        <v>8546</v>
      </c>
      <c r="G37" s="41" t="s">
        <v>1048</v>
      </c>
      <c r="H37" s="41" t="s">
        <v>7893</v>
      </c>
      <c r="I37" s="42"/>
      <c r="J37" s="41"/>
      <c r="K37" s="41"/>
      <c r="L37" s="41"/>
      <c r="M37" s="52"/>
    </row>
    <row r="38" spans="1:13" hidden="1">
      <c r="A38" s="41" t="s">
        <v>8544</v>
      </c>
      <c r="B38" s="41" t="s">
        <v>8545</v>
      </c>
      <c r="C38" s="41" t="s">
        <v>7927</v>
      </c>
      <c r="D38" s="41" t="s">
        <v>7928</v>
      </c>
      <c r="E38" s="41" t="s">
        <v>7938</v>
      </c>
      <c r="F38" s="41" t="s">
        <v>8546</v>
      </c>
      <c r="G38" s="41" t="s">
        <v>1048</v>
      </c>
      <c r="H38" s="41" t="s">
        <v>7894</v>
      </c>
      <c r="I38" s="42">
        <v>41562</v>
      </c>
      <c r="J38" s="41"/>
      <c r="K38" s="41"/>
      <c r="L38" s="41"/>
      <c r="M38" s="52"/>
    </row>
    <row r="39" spans="1:13" hidden="1">
      <c r="A39" s="40" t="s">
        <v>8544</v>
      </c>
      <c r="B39" s="40" t="s">
        <v>8545</v>
      </c>
      <c r="C39" s="40" t="s">
        <v>7927</v>
      </c>
      <c r="D39" s="40" t="s">
        <v>7928</v>
      </c>
      <c r="E39" s="41" t="s">
        <v>7938</v>
      </c>
      <c r="F39" s="40" t="s">
        <v>8546</v>
      </c>
      <c r="G39" s="40" t="s">
        <v>7895</v>
      </c>
      <c r="H39" s="40" t="s">
        <v>7896</v>
      </c>
      <c r="I39" s="43">
        <f>J39-2</f>
        <v>41545</v>
      </c>
      <c r="J39" s="43">
        <f t="shared" ref="J39:J45" si="2">I40</f>
        <v>41547</v>
      </c>
      <c r="K39" s="40" t="s">
        <v>145</v>
      </c>
      <c r="L39" s="40">
        <v>100</v>
      </c>
      <c r="M39" s="39" t="s">
        <v>8547</v>
      </c>
    </row>
    <row r="40" spans="1:13" hidden="1">
      <c r="A40" s="40" t="s">
        <v>8544</v>
      </c>
      <c r="B40" s="40" t="s">
        <v>8545</v>
      </c>
      <c r="C40" s="40" t="s">
        <v>7927</v>
      </c>
      <c r="D40" s="40" t="s">
        <v>7928</v>
      </c>
      <c r="E40" s="41" t="s">
        <v>7938</v>
      </c>
      <c r="F40" s="40" t="s">
        <v>8546</v>
      </c>
      <c r="G40" s="40" t="s">
        <v>7898</v>
      </c>
      <c r="H40" s="40" t="s">
        <v>7899</v>
      </c>
      <c r="I40" s="43">
        <f>J40-1</f>
        <v>41547</v>
      </c>
      <c r="J40" s="43">
        <f t="shared" si="2"/>
        <v>41548</v>
      </c>
      <c r="K40" s="40" t="s">
        <v>145</v>
      </c>
      <c r="L40" s="40">
        <v>100</v>
      </c>
      <c r="M40" s="39"/>
    </row>
    <row r="41" spans="1:13" ht="26.45" hidden="1">
      <c r="A41" s="40" t="s">
        <v>8544</v>
      </c>
      <c r="B41" s="40" t="s">
        <v>8545</v>
      </c>
      <c r="C41" s="40" t="s">
        <v>7927</v>
      </c>
      <c r="D41" s="40" t="s">
        <v>7928</v>
      </c>
      <c r="E41" s="41" t="s">
        <v>7938</v>
      </c>
      <c r="F41" s="40" t="s">
        <v>8546</v>
      </c>
      <c r="G41" s="40" t="s">
        <v>7898</v>
      </c>
      <c r="H41" s="40" t="s">
        <v>7925</v>
      </c>
      <c r="I41" s="43">
        <f>J41-1</f>
        <v>41548</v>
      </c>
      <c r="J41" s="43">
        <f t="shared" si="2"/>
        <v>41549</v>
      </c>
      <c r="K41" s="40" t="s">
        <v>145</v>
      </c>
      <c r="L41" s="40">
        <v>100</v>
      </c>
      <c r="M41" s="39" t="s">
        <v>8548</v>
      </c>
    </row>
    <row r="42" spans="1:13">
      <c r="A42" s="40" t="s">
        <v>8544</v>
      </c>
      <c r="B42" s="40" t="s">
        <v>8545</v>
      </c>
      <c r="C42" s="40" t="s">
        <v>7927</v>
      </c>
      <c r="D42" s="40" t="s">
        <v>7928</v>
      </c>
      <c r="E42" s="41" t="s">
        <v>7938</v>
      </c>
      <c r="F42" s="40" t="s">
        <v>8546</v>
      </c>
      <c r="G42" s="40" t="s">
        <v>7901</v>
      </c>
      <c r="H42" s="40" t="s">
        <v>7902</v>
      </c>
      <c r="I42" s="43">
        <f>J42-5</f>
        <v>41549</v>
      </c>
      <c r="J42" s="43">
        <f t="shared" si="2"/>
        <v>41554</v>
      </c>
      <c r="K42" s="40" t="s">
        <v>145</v>
      </c>
      <c r="L42" s="40">
        <v>100</v>
      </c>
      <c r="M42" s="39"/>
    </row>
    <row r="43" spans="1:13" hidden="1">
      <c r="A43" s="40" t="s">
        <v>8544</v>
      </c>
      <c r="B43" s="40" t="s">
        <v>8545</v>
      </c>
      <c r="C43" s="40" t="s">
        <v>7927</v>
      </c>
      <c r="D43" s="40" t="s">
        <v>7928</v>
      </c>
      <c r="E43" s="41" t="s">
        <v>7938</v>
      </c>
      <c r="F43" s="40" t="s">
        <v>8546</v>
      </c>
      <c r="G43" s="40" t="s">
        <v>7904</v>
      </c>
      <c r="H43" s="40" t="s">
        <v>7905</v>
      </c>
      <c r="I43" s="43">
        <f>J43-3</f>
        <v>41554</v>
      </c>
      <c r="J43" s="43">
        <f t="shared" si="2"/>
        <v>41557</v>
      </c>
      <c r="K43" s="40" t="s">
        <v>145</v>
      </c>
      <c r="L43" s="40">
        <v>100</v>
      </c>
      <c r="M43" s="39"/>
    </row>
    <row r="44" spans="1:13" hidden="1">
      <c r="A44" s="40" t="s">
        <v>8544</v>
      </c>
      <c r="B44" s="40" t="s">
        <v>8545</v>
      </c>
      <c r="C44" s="40" t="s">
        <v>7927</v>
      </c>
      <c r="D44" s="40" t="s">
        <v>7928</v>
      </c>
      <c r="E44" s="41" t="s">
        <v>7938</v>
      </c>
      <c r="F44" s="40" t="s">
        <v>8546</v>
      </c>
      <c r="G44" s="40" t="s">
        <v>7904</v>
      </c>
      <c r="H44" s="40" t="s">
        <v>7906</v>
      </c>
      <c r="I44" s="43">
        <f>J44-2</f>
        <v>41557</v>
      </c>
      <c r="J44" s="43">
        <f t="shared" si="2"/>
        <v>41559</v>
      </c>
      <c r="K44" s="40" t="s">
        <v>145</v>
      </c>
      <c r="L44" s="40">
        <v>100</v>
      </c>
      <c r="M44" s="39"/>
    </row>
    <row r="45" spans="1:13" hidden="1">
      <c r="A45" s="40" t="s">
        <v>8544</v>
      </c>
      <c r="B45" s="40" t="s">
        <v>8545</v>
      </c>
      <c r="C45" s="40" t="s">
        <v>7927</v>
      </c>
      <c r="D45" s="40" t="s">
        <v>7928</v>
      </c>
      <c r="E45" s="41" t="s">
        <v>7938</v>
      </c>
      <c r="F45" s="40" t="s">
        <v>8546</v>
      </c>
      <c r="G45" s="40" t="s">
        <v>7904</v>
      </c>
      <c r="H45" s="40" t="s">
        <v>7907</v>
      </c>
      <c r="I45" s="43">
        <f>J45-2</f>
        <v>41559</v>
      </c>
      <c r="J45" s="43">
        <f t="shared" si="2"/>
        <v>41561</v>
      </c>
      <c r="K45" s="40" t="s">
        <v>145</v>
      </c>
      <c r="L45" s="40">
        <v>100</v>
      </c>
      <c r="M45" s="39"/>
    </row>
    <row r="46" spans="1:13" hidden="1">
      <c r="A46" s="40" t="s">
        <v>8544</v>
      </c>
      <c r="B46" s="40" t="s">
        <v>8545</v>
      </c>
      <c r="C46" s="40" t="s">
        <v>7927</v>
      </c>
      <c r="D46" s="40" t="s">
        <v>7928</v>
      </c>
      <c r="E46" s="41" t="s">
        <v>7938</v>
      </c>
      <c r="F46" s="40" t="s">
        <v>8546</v>
      </c>
      <c r="G46" s="40" t="s">
        <v>7904</v>
      </c>
      <c r="H46" s="40" t="s">
        <v>7908</v>
      </c>
      <c r="I46" s="43">
        <f>J46-1</f>
        <v>41561</v>
      </c>
      <c r="J46" s="42">
        <v>41562</v>
      </c>
      <c r="K46" s="40" t="s">
        <v>145</v>
      </c>
      <c r="L46" s="40">
        <v>100</v>
      </c>
      <c r="M46" s="39"/>
    </row>
    <row r="47" spans="1:13" hidden="1">
      <c r="A47" s="41" t="s">
        <v>8544</v>
      </c>
      <c r="B47" s="41" t="s">
        <v>8545</v>
      </c>
      <c r="C47" s="41" t="s">
        <v>7927</v>
      </c>
      <c r="D47" s="41" t="s">
        <v>7928</v>
      </c>
      <c r="E47" s="41" t="s">
        <v>7938</v>
      </c>
      <c r="F47" s="41" t="s">
        <v>8549</v>
      </c>
      <c r="G47" s="41" t="s">
        <v>1048</v>
      </c>
      <c r="H47" s="41" t="s">
        <v>7888</v>
      </c>
      <c r="I47" s="41"/>
      <c r="J47" s="41"/>
      <c r="K47" s="41"/>
      <c r="L47" s="41"/>
      <c r="M47" s="52"/>
    </row>
    <row r="48" spans="1:13" hidden="1">
      <c r="A48" s="41" t="s">
        <v>8544</v>
      </c>
      <c r="B48" s="41" t="s">
        <v>8545</v>
      </c>
      <c r="C48" s="41" t="s">
        <v>7927</v>
      </c>
      <c r="D48" s="41" t="s">
        <v>7928</v>
      </c>
      <c r="E48" s="41" t="s">
        <v>7938</v>
      </c>
      <c r="F48" s="41" t="s">
        <v>8549</v>
      </c>
      <c r="G48" s="41" t="s">
        <v>1048</v>
      </c>
      <c r="H48" s="41" t="s">
        <v>7889</v>
      </c>
      <c r="I48" s="41"/>
      <c r="J48" s="41"/>
      <c r="K48" s="41"/>
      <c r="L48" s="41"/>
      <c r="M48" s="52"/>
    </row>
    <row r="49" spans="1:13" hidden="1">
      <c r="A49" s="41" t="s">
        <v>8544</v>
      </c>
      <c r="B49" s="41" t="s">
        <v>8545</v>
      </c>
      <c r="C49" s="41" t="s">
        <v>7927</v>
      </c>
      <c r="D49" s="41" t="s">
        <v>7928</v>
      </c>
      <c r="E49" s="41" t="s">
        <v>7938</v>
      </c>
      <c r="F49" s="41" t="s">
        <v>8549</v>
      </c>
      <c r="G49" s="41" t="s">
        <v>1048</v>
      </c>
      <c r="H49" s="41" t="s">
        <v>7890</v>
      </c>
      <c r="I49" s="41"/>
      <c r="J49" s="41"/>
      <c r="K49" s="41"/>
      <c r="L49" s="41"/>
      <c r="M49" s="52"/>
    </row>
    <row r="50" spans="1:13" hidden="1">
      <c r="A50" s="41" t="s">
        <v>8544</v>
      </c>
      <c r="B50" s="41" t="s">
        <v>8545</v>
      </c>
      <c r="C50" s="41" t="s">
        <v>7927</v>
      </c>
      <c r="D50" s="41" t="s">
        <v>7928</v>
      </c>
      <c r="E50" s="41" t="s">
        <v>7938</v>
      </c>
      <c r="F50" s="41" t="s">
        <v>8549</v>
      </c>
      <c r="G50" s="41" t="s">
        <v>1048</v>
      </c>
      <c r="H50" s="41" t="s">
        <v>7891</v>
      </c>
      <c r="I50" s="41"/>
      <c r="J50" s="41"/>
      <c r="K50" s="41"/>
      <c r="L50" s="41"/>
      <c r="M50" s="52"/>
    </row>
    <row r="51" spans="1:13" hidden="1">
      <c r="A51" s="41" t="s">
        <v>8544</v>
      </c>
      <c r="B51" s="41" t="s">
        <v>8545</v>
      </c>
      <c r="C51" s="41" t="s">
        <v>7927</v>
      </c>
      <c r="D51" s="41" t="s">
        <v>7928</v>
      </c>
      <c r="E51" s="41" t="s">
        <v>7938</v>
      </c>
      <c r="F51" s="41" t="s">
        <v>8549</v>
      </c>
      <c r="G51" s="41" t="s">
        <v>1048</v>
      </c>
      <c r="H51" s="41" t="s">
        <v>7892</v>
      </c>
      <c r="I51" s="42">
        <v>41593</v>
      </c>
      <c r="J51" s="41"/>
      <c r="K51" s="41"/>
      <c r="L51" s="41"/>
      <c r="M51" s="52"/>
    </row>
    <row r="52" spans="1:13" hidden="1">
      <c r="A52" s="41" t="s">
        <v>8544</v>
      </c>
      <c r="B52" s="41" t="s">
        <v>8545</v>
      </c>
      <c r="C52" s="41" t="s">
        <v>7927</v>
      </c>
      <c r="D52" s="41" t="s">
        <v>7928</v>
      </c>
      <c r="E52" s="41" t="s">
        <v>7938</v>
      </c>
      <c r="F52" s="41" t="s">
        <v>8549</v>
      </c>
      <c r="G52" s="41" t="s">
        <v>1048</v>
      </c>
      <c r="H52" s="41" t="s">
        <v>7893</v>
      </c>
      <c r="I52" s="42"/>
      <c r="J52" s="41"/>
      <c r="K52" s="41"/>
      <c r="L52" s="41"/>
      <c r="M52" s="52"/>
    </row>
    <row r="53" spans="1:13" hidden="1">
      <c r="A53" s="41" t="s">
        <v>8544</v>
      </c>
      <c r="B53" s="41" t="s">
        <v>8545</v>
      </c>
      <c r="C53" s="41" t="s">
        <v>7927</v>
      </c>
      <c r="D53" s="41" t="s">
        <v>7928</v>
      </c>
      <c r="E53" s="41" t="s">
        <v>7938</v>
      </c>
      <c r="F53" s="41" t="s">
        <v>8549</v>
      </c>
      <c r="G53" s="41" t="s">
        <v>1048</v>
      </c>
      <c r="H53" s="41" t="s">
        <v>7894</v>
      </c>
      <c r="I53" s="42">
        <v>41562</v>
      </c>
      <c r="J53" s="41"/>
      <c r="K53" s="41"/>
      <c r="L53" s="41"/>
      <c r="M53" s="52"/>
    </row>
    <row r="54" spans="1:13" hidden="1">
      <c r="A54" s="40" t="s">
        <v>8544</v>
      </c>
      <c r="B54" s="40" t="s">
        <v>8545</v>
      </c>
      <c r="C54" s="40" t="s">
        <v>7927</v>
      </c>
      <c r="D54" s="40" t="s">
        <v>7928</v>
      </c>
      <c r="E54" s="41" t="s">
        <v>7938</v>
      </c>
      <c r="F54" s="40" t="s">
        <v>8549</v>
      </c>
      <c r="G54" s="40" t="s">
        <v>7895</v>
      </c>
      <c r="H54" s="40" t="s">
        <v>7896</v>
      </c>
      <c r="I54" s="43">
        <f>J54-2</f>
        <v>41545</v>
      </c>
      <c r="J54" s="43">
        <f t="shared" ref="J54:J60" si="3">I55</f>
        <v>41547</v>
      </c>
      <c r="K54" s="40" t="s">
        <v>145</v>
      </c>
      <c r="L54" s="40">
        <v>100</v>
      </c>
      <c r="M54" s="39" t="s">
        <v>8547</v>
      </c>
    </row>
    <row r="55" spans="1:13" hidden="1">
      <c r="A55" s="40" t="s">
        <v>8544</v>
      </c>
      <c r="B55" s="40" t="s">
        <v>8545</v>
      </c>
      <c r="C55" s="40" t="s">
        <v>7927</v>
      </c>
      <c r="D55" s="40" t="s">
        <v>7928</v>
      </c>
      <c r="E55" s="41" t="s">
        <v>7938</v>
      </c>
      <c r="F55" s="40" t="s">
        <v>8549</v>
      </c>
      <c r="G55" s="40" t="s">
        <v>7898</v>
      </c>
      <c r="H55" s="40" t="s">
        <v>7899</v>
      </c>
      <c r="I55" s="43">
        <f>J55-1</f>
        <v>41547</v>
      </c>
      <c r="J55" s="43">
        <f t="shared" si="3"/>
        <v>41548</v>
      </c>
      <c r="K55" s="40" t="s">
        <v>145</v>
      </c>
      <c r="L55" s="40">
        <v>100</v>
      </c>
      <c r="M55" s="39"/>
    </row>
    <row r="56" spans="1:13" ht="26.45" hidden="1">
      <c r="A56" s="40" t="s">
        <v>8544</v>
      </c>
      <c r="B56" s="40" t="s">
        <v>8545</v>
      </c>
      <c r="C56" s="40" t="s">
        <v>7927</v>
      </c>
      <c r="D56" s="40" t="s">
        <v>7928</v>
      </c>
      <c r="E56" s="41" t="s">
        <v>7938</v>
      </c>
      <c r="F56" s="40" t="s">
        <v>8549</v>
      </c>
      <c r="G56" s="40" t="s">
        <v>7898</v>
      </c>
      <c r="H56" s="40" t="s">
        <v>7925</v>
      </c>
      <c r="I56" s="43">
        <f>J56-1</f>
        <v>41548</v>
      </c>
      <c r="J56" s="43">
        <f t="shared" si="3"/>
        <v>41549</v>
      </c>
      <c r="K56" s="40" t="s">
        <v>145</v>
      </c>
      <c r="L56" s="40">
        <v>100</v>
      </c>
      <c r="M56" s="39" t="s">
        <v>8548</v>
      </c>
    </row>
    <row r="57" spans="1:13">
      <c r="A57" s="40" t="s">
        <v>8544</v>
      </c>
      <c r="B57" s="40" t="s">
        <v>8545</v>
      </c>
      <c r="C57" s="40" t="s">
        <v>7927</v>
      </c>
      <c r="D57" s="40" t="s">
        <v>7928</v>
      </c>
      <c r="E57" s="41" t="s">
        <v>7938</v>
      </c>
      <c r="F57" s="40" t="s">
        <v>8549</v>
      </c>
      <c r="G57" s="40" t="s">
        <v>7901</v>
      </c>
      <c r="H57" s="40" t="s">
        <v>7902</v>
      </c>
      <c r="I57" s="43">
        <f>J57-5</f>
        <v>41549</v>
      </c>
      <c r="J57" s="43">
        <f t="shared" si="3"/>
        <v>41554</v>
      </c>
      <c r="K57" s="40" t="s">
        <v>145</v>
      </c>
      <c r="L57" s="40">
        <v>100</v>
      </c>
      <c r="M57" s="39"/>
    </row>
    <row r="58" spans="1:13" hidden="1">
      <c r="A58" s="40" t="s">
        <v>8544</v>
      </c>
      <c r="B58" s="40" t="s">
        <v>8545</v>
      </c>
      <c r="C58" s="40" t="s">
        <v>7927</v>
      </c>
      <c r="D58" s="40" t="s">
        <v>7928</v>
      </c>
      <c r="E58" s="41" t="s">
        <v>7938</v>
      </c>
      <c r="F58" s="40" t="s">
        <v>8549</v>
      </c>
      <c r="G58" s="40" t="s">
        <v>7904</v>
      </c>
      <c r="H58" s="40" t="s">
        <v>7905</v>
      </c>
      <c r="I58" s="43">
        <f>J58-3</f>
        <v>41554</v>
      </c>
      <c r="J58" s="43">
        <f t="shared" si="3"/>
        <v>41557</v>
      </c>
      <c r="K58" s="40" t="s">
        <v>145</v>
      </c>
      <c r="L58" s="40">
        <v>100</v>
      </c>
      <c r="M58" s="39"/>
    </row>
    <row r="59" spans="1:13" hidden="1">
      <c r="A59" s="40" t="s">
        <v>8544</v>
      </c>
      <c r="B59" s="40" t="s">
        <v>8545</v>
      </c>
      <c r="C59" s="40" t="s">
        <v>7927</v>
      </c>
      <c r="D59" s="40" t="s">
        <v>7928</v>
      </c>
      <c r="E59" s="41" t="s">
        <v>7938</v>
      </c>
      <c r="F59" s="40" t="s">
        <v>8549</v>
      </c>
      <c r="G59" s="40" t="s">
        <v>7904</v>
      </c>
      <c r="H59" s="40" t="s">
        <v>7906</v>
      </c>
      <c r="I59" s="43">
        <f>J59-2</f>
        <v>41557</v>
      </c>
      <c r="J59" s="43">
        <f t="shared" si="3"/>
        <v>41559</v>
      </c>
      <c r="K59" s="40" t="s">
        <v>145</v>
      </c>
      <c r="L59" s="40">
        <v>100</v>
      </c>
      <c r="M59" s="39"/>
    </row>
    <row r="60" spans="1:13" hidden="1">
      <c r="A60" s="40" t="s">
        <v>8544</v>
      </c>
      <c r="B60" s="40" t="s">
        <v>8545</v>
      </c>
      <c r="C60" s="40" t="s">
        <v>7927</v>
      </c>
      <c r="D60" s="40" t="s">
        <v>7928</v>
      </c>
      <c r="E60" s="41" t="s">
        <v>7938</v>
      </c>
      <c r="F60" s="40" t="s">
        <v>8549</v>
      </c>
      <c r="G60" s="40" t="s">
        <v>7904</v>
      </c>
      <c r="H60" s="40" t="s">
        <v>7907</v>
      </c>
      <c r="I60" s="43">
        <f>J60-2</f>
        <v>41559</v>
      </c>
      <c r="J60" s="43">
        <f t="shared" si="3"/>
        <v>41561</v>
      </c>
      <c r="K60" s="40" t="s">
        <v>145</v>
      </c>
      <c r="L60" s="40">
        <v>100</v>
      </c>
      <c r="M60" s="39"/>
    </row>
    <row r="61" spans="1:13" hidden="1">
      <c r="A61" s="40" t="s">
        <v>8544</v>
      </c>
      <c r="B61" s="40" t="s">
        <v>8545</v>
      </c>
      <c r="C61" s="40" t="s">
        <v>7927</v>
      </c>
      <c r="D61" s="40" t="s">
        <v>7928</v>
      </c>
      <c r="E61" s="41" t="s">
        <v>7938</v>
      </c>
      <c r="F61" s="40" t="s">
        <v>8549</v>
      </c>
      <c r="G61" s="40" t="s">
        <v>7904</v>
      </c>
      <c r="H61" s="40" t="s">
        <v>7908</v>
      </c>
      <c r="I61" s="43">
        <f>J61-1</f>
        <v>41561</v>
      </c>
      <c r="J61" s="42">
        <v>41562</v>
      </c>
      <c r="K61" s="40" t="s">
        <v>145</v>
      </c>
      <c r="L61" s="40">
        <v>100</v>
      </c>
      <c r="M61" s="39"/>
    </row>
    <row r="62" spans="1:13" hidden="1">
      <c r="A62" s="49" t="s">
        <v>8550</v>
      </c>
      <c r="B62" s="41" t="s">
        <v>8551</v>
      </c>
      <c r="C62" s="49" t="s">
        <v>7927</v>
      </c>
      <c r="D62" s="49" t="s">
        <v>7928</v>
      </c>
      <c r="E62" s="41" t="s">
        <v>7938</v>
      </c>
      <c r="F62" s="41" t="s">
        <v>8552</v>
      </c>
      <c r="G62" s="41" t="s">
        <v>1048</v>
      </c>
      <c r="H62" s="41" t="s">
        <v>7888</v>
      </c>
      <c r="I62" s="41"/>
      <c r="J62" s="41"/>
      <c r="K62" s="40"/>
      <c r="L62" s="40"/>
      <c r="M62" s="39"/>
    </row>
    <row r="63" spans="1:13" hidden="1">
      <c r="A63" s="49" t="s">
        <v>8550</v>
      </c>
      <c r="B63" s="41" t="s">
        <v>8551</v>
      </c>
      <c r="C63" s="49" t="s">
        <v>7927</v>
      </c>
      <c r="D63" s="49" t="s">
        <v>7928</v>
      </c>
      <c r="E63" s="41" t="s">
        <v>7938</v>
      </c>
      <c r="F63" s="41" t="s">
        <v>8552</v>
      </c>
      <c r="G63" s="41" t="s">
        <v>1048</v>
      </c>
      <c r="H63" s="41" t="s">
        <v>7889</v>
      </c>
      <c r="I63" s="41"/>
      <c r="J63" s="41"/>
      <c r="K63" s="40"/>
      <c r="L63" s="40"/>
      <c r="M63" s="39"/>
    </row>
    <row r="64" spans="1:13" hidden="1">
      <c r="A64" s="49" t="s">
        <v>8550</v>
      </c>
      <c r="B64" s="41" t="s">
        <v>8551</v>
      </c>
      <c r="C64" s="49" t="s">
        <v>7927</v>
      </c>
      <c r="D64" s="49" t="s">
        <v>7928</v>
      </c>
      <c r="E64" s="41" t="s">
        <v>7938</v>
      </c>
      <c r="F64" s="41" t="s">
        <v>8552</v>
      </c>
      <c r="G64" s="41" t="s">
        <v>1048</v>
      </c>
      <c r="H64" s="41" t="s">
        <v>7890</v>
      </c>
      <c r="I64" s="41"/>
      <c r="J64" s="41"/>
      <c r="K64" s="40"/>
      <c r="L64" s="40"/>
      <c r="M64" s="39"/>
    </row>
    <row r="65" spans="1:13" hidden="1">
      <c r="A65" s="49" t="s">
        <v>8550</v>
      </c>
      <c r="B65" s="41" t="s">
        <v>8551</v>
      </c>
      <c r="C65" s="49" t="s">
        <v>7927</v>
      </c>
      <c r="D65" s="49" t="s">
        <v>7928</v>
      </c>
      <c r="E65" s="41" t="s">
        <v>7938</v>
      </c>
      <c r="F65" s="41" t="s">
        <v>8552</v>
      </c>
      <c r="G65" s="41" t="s">
        <v>1048</v>
      </c>
      <c r="H65" s="41" t="s">
        <v>7891</v>
      </c>
      <c r="I65" s="41"/>
      <c r="J65" s="41"/>
      <c r="K65" s="40"/>
      <c r="L65" s="40"/>
      <c r="M65" s="39"/>
    </row>
    <row r="66" spans="1:13" hidden="1">
      <c r="A66" s="49" t="s">
        <v>8550</v>
      </c>
      <c r="B66" s="41" t="s">
        <v>8551</v>
      </c>
      <c r="C66" s="49" t="s">
        <v>7927</v>
      </c>
      <c r="D66" s="49" t="s">
        <v>7928</v>
      </c>
      <c r="E66" s="41" t="s">
        <v>7938</v>
      </c>
      <c r="F66" s="41" t="s">
        <v>8552</v>
      </c>
      <c r="G66" s="41" t="s">
        <v>1048</v>
      </c>
      <c r="H66" s="41" t="s">
        <v>7892</v>
      </c>
      <c r="I66" s="41"/>
      <c r="J66" s="41"/>
      <c r="K66" s="40"/>
      <c r="L66" s="40"/>
      <c r="M66" s="39"/>
    </row>
    <row r="67" spans="1:13" hidden="1">
      <c r="A67" s="49" t="s">
        <v>8550</v>
      </c>
      <c r="B67" s="41" t="s">
        <v>8551</v>
      </c>
      <c r="C67" s="49" t="s">
        <v>7927</v>
      </c>
      <c r="D67" s="49" t="s">
        <v>7928</v>
      </c>
      <c r="E67" s="41" t="s">
        <v>7938</v>
      </c>
      <c r="F67" s="41" t="s">
        <v>8552</v>
      </c>
      <c r="G67" s="41" t="s">
        <v>1048</v>
      </c>
      <c r="H67" s="41" t="s">
        <v>7893</v>
      </c>
      <c r="I67" s="41"/>
      <c r="J67" s="41"/>
      <c r="K67" s="40"/>
      <c r="L67" s="40"/>
      <c r="M67" s="39"/>
    </row>
    <row r="68" spans="1:13" hidden="1">
      <c r="A68" s="49" t="s">
        <v>8550</v>
      </c>
      <c r="B68" s="41" t="s">
        <v>8551</v>
      </c>
      <c r="C68" s="49" t="s">
        <v>7927</v>
      </c>
      <c r="D68" s="49" t="s">
        <v>7928</v>
      </c>
      <c r="E68" s="41" t="s">
        <v>7938</v>
      </c>
      <c r="F68" s="41" t="s">
        <v>8552</v>
      </c>
      <c r="G68" s="41" t="s">
        <v>1048</v>
      </c>
      <c r="H68" s="41" t="s">
        <v>7894</v>
      </c>
      <c r="I68" s="42">
        <v>41491</v>
      </c>
      <c r="J68" s="41"/>
      <c r="K68" s="40"/>
      <c r="L68" s="40"/>
      <c r="M68" s="39"/>
    </row>
    <row r="69" spans="1:13" hidden="1">
      <c r="A69" s="48" t="s">
        <v>8550</v>
      </c>
      <c r="B69" s="40" t="s">
        <v>8551</v>
      </c>
      <c r="C69" s="48" t="s">
        <v>7927</v>
      </c>
      <c r="D69" s="48" t="s">
        <v>7928</v>
      </c>
      <c r="E69" s="41" t="s">
        <v>7938</v>
      </c>
      <c r="F69" s="40" t="s">
        <v>8552</v>
      </c>
      <c r="G69" s="40" t="s">
        <v>7895</v>
      </c>
      <c r="H69" s="40" t="s">
        <v>7896</v>
      </c>
      <c r="I69" s="43">
        <f>J69-2</f>
        <v>41474</v>
      </c>
      <c r="J69" s="43">
        <f t="shared" ref="J69:J75" si="4">I70</f>
        <v>41476</v>
      </c>
      <c r="K69" s="40" t="s">
        <v>109</v>
      </c>
      <c r="L69" s="40">
        <v>100</v>
      </c>
      <c r="M69" s="39"/>
    </row>
    <row r="70" spans="1:13" hidden="1">
      <c r="A70" s="48" t="s">
        <v>8550</v>
      </c>
      <c r="B70" s="40" t="s">
        <v>8551</v>
      </c>
      <c r="C70" s="48" t="s">
        <v>7927</v>
      </c>
      <c r="D70" s="48" t="s">
        <v>7928</v>
      </c>
      <c r="E70" s="41" t="s">
        <v>7938</v>
      </c>
      <c r="F70" s="40" t="s">
        <v>8552</v>
      </c>
      <c r="G70" s="40" t="s">
        <v>7898</v>
      </c>
      <c r="H70" s="40" t="s">
        <v>7899</v>
      </c>
      <c r="I70" s="43">
        <f>J70-1</f>
        <v>41476</v>
      </c>
      <c r="J70" s="43">
        <f t="shared" si="4"/>
        <v>41477</v>
      </c>
      <c r="K70" s="40" t="s">
        <v>109</v>
      </c>
      <c r="L70" s="40">
        <v>100</v>
      </c>
      <c r="M70" s="39"/>
    </row>
    <row r="71" spans="1:13" hidden="1">
      <c r="A71" s="48" t="s">
        <v>8550</v>
      </c>
      <c r="B71" s="40" t="s">
        <v>8551</v>
      </c>
      <c r="C71" s="48" t="s">
        <v>7927</v>
      </c>
      <c r="D71" s="48" t="s">
        <v>7928</v>
      </c>
      <c r="E71" s="41" t="s">
        <v>7938</v>
      </c>
      <c r="F71" s="40" t="s">
        <v>8552</v>
      </c>
      <c r="G71" s="40" t="s">
        <v>7898</v>
      </c>
      <c r="H71" s="40" t="s">
        <v>7900</v>
      </c>
      <c r="I71" s="43">
        <f>J71-1</f>
        <v>41477</v>
      </c>
      <c r="J71" s="43">
        <f t="shared" si="4"/>
        <v>41478</v>
      </c>
      <c r="K71" s="40" t="s">
        <v>109</v>
      </c>
      <c r="L71" s="40">
        <v>100</v>
      </c>
      <c r="M71" s="39"/>
    </row>
    <row r="72" spans="1:13">
      <c r="A72" s="48" t="s">
        <v>8550</v>
      </c>
      <c r="B72" s="40" t="s">
        <v>8551</v>
      </c>
      <c r="C72" s="48" t="s">
        <v>7927</v>
      </c>
      <c r="D72" s="48" t="s">
        <v>7928</v>
      </c>
      <c r="E72" s="41" t="s">
        <v>7938</v>
      </c>
      <c r="F72" s="40" t="s">
        <v>8552</v>
      </c>
      <c r="G72" s="40" t="s">
        <v>7901</v>
      </c>
      <c r="H72" s="40" t="s">
        <v>7902</v>
      </c>
      <c r="I72" s="43">
        <f>J72-5</f>
        <v>41478</v>
      </c>
      <c r="J72" s="43">
        <f t="shared" si="4"/>
        <v>41483</v>
      </c>
      <c r="K72" s="40" t="s">
        <v>109</v>
      </c>
      <c r="L72" s="40">
        <v>100</v>
      </c>
      <c r="M72" s="39"/>
    </row>
    <row r="73" spans="1:13" hidden="1">
      <c r="A73" s="48" t="s">
        <v>8550</v>
      </c>
      <c r="B73" s="40" t="s">
        <v>8551</v>
      </c>
      <c r="C73" s="48" t="s">
        <v>7927</v>
      </c>
      <c r="D73" s="48" t="s">
        <v>7928</v>
      </c>
      <c r="E73" s="41" t="s">
        <v>7938</v>
      </c>
      <c r="F73" s="40" t="s">
        <v>8552</v>
      </c>
      <c r="G73" s="40" t="s">
        <v>7904</v>
      </c>
      <c r="H73" s="40" t="s">
        <v>7905</v>
      </c>
      <c r="I73" s="43">
        <f>J73-3</f>
        <v>41483</v>
      </c>
      <c r="J73" s="43">
        <f t="shared" si="4"/>
        <v>41486</v>
      </c>
      <c r="K73" s="40" t="s">
        <v>109</v>
      </c>
      <c r="L73" s="40">
        <v>100</v>
      </c>
      <c r="M73" s="39"/>
    </row>
    <row r="74" spans="1:13" hidden="1">
      <c r="A74" s="48" t="s">
        <v>8550</v>
      </c>
      <c r="B74" s="40" t="s">
        <v>8551</v>
      </c>
      <c r="C74" s="48" t="s">
        <v>7927</v>
      </c>
      <c r="D74" s="48" t="s">
        <v>7928</v>
      </c>
      <c r="E74" s="41" t="s">
        <v>7938</v>
      </c>
      <c r="F74" s="40" t="s">
        <v>8552</v>
      </c>
      <c r="G74" s="40" t="s">
        <v>7904</v>
      </c>
      <c r="H74" s="40" t="s">
        <v>7906</v>
      </c>
      <c r="I74" s="43">
        <f>J74-2</f>
        <v>41486</v>
      </c>
      <c r="J74" s="43">
        <f t="shared" si="4"/>
        <v>41488</v>
      </c>
      <c r="K74" s="40" t="s">
        <v>109</v>
      </c>
      <c r="L74" s="40">
        <v>100</v>
      </c>
      <c r="M74" s="39"/>
    </row>
    <row r="75" spans="1:13" hidden="1">
      <c r="A75" s="48" t="s">
        <v>8550</v>
      </c>
      <c r="B75" s="40" t="s">
        <v>8551</v>
      </c>
      <c r="C75" s="48" t="s">
        <v>7927</v>
      </c>
      <c r="D75" s="48" t="s">
        <v>7928</v>
      </c>
      <c r="E75" s="41" t="s">
        <v>7938</v>
      </c>
      <c r="F75" s="40" t="s">
        <v>8552</v>
      </c>
      <c r="G75" s="40" t="s">
        <v>7904</v>
      </c>
      <c r="H75" s="40" t="s">
        <v>7907</v>
      </c>
      <c r="I75" s="43">
        <f>J75-2</f>
        <v>41488</v>
      </c>
      <c r="J75" s="43">
        <f t="shared" si="4"/>
        <v>41490</v>
      </c>
      <c r="K75" s="40" t="s">
        <v>109</v>
      </c>
      <c r="L75" s="40">
        <v>100</v>
      </c>
      <c r="M75" s="39"/>
    </row>
    <row r="76" spans="1:13" ht="65.45" hidden="1">
      <c r="A76" s="48" t="s">
        <v>8550</v>
      </c>
      <c r="B76" s="40" t="s">
        <v>8551</v>
      </c>
      <c r="C76" s="48" t="s">
        <v>7927</v>
      </c>
      <c r="D76" s="48" t="s">
        <v>7928</v>
      </c>
      <c r="E76" s="41" t="s">
        <v>7938</v>
      </c>
      <c r="F76" s="40" t="s">
        <v>8552</v>
      </c>
      <c r="G76" s="40" t="s">
        <v>7904</v>
      </c>
      <c r="H76" s="40" t="s">
        <v>7908</v>
      </c>
      <c r="I76" s="43">
        <f>J76-1</f>
        <v>41490</v>
      </c>
      <c r="J76" s="43">
        <v>41491</v>
      </c>
      <c r="K76" s="40" t="s">
        <v>109</v>
      </c>
      <c r="L76" s="40">
        <v>100</v>
      </c>
      <c r="M76" s="39" t="s">
        <v>8553</v>
      </c>
    </row>
    <row r="77" spans="1:13" hidden="1">
      <c r="A77" s="41" t="s">
        <v>8554</v>
      </c>
      <c r="B77" s="41" t="s">
        <v>8555</v>
      </c>
      <c r="C77" s="41" t="s">
        <v>108</v>
      </c>
      <c r="D77" s="41" t="s">
        <v>65</v>
      </c>
      <c r="E77" s="41" t="s">
        <v>7886</v>
      </c>
      <c r="F77" s="41" t="s">
        <v>8556</v>
      </c>
      <c r="G77" s="41" t="s">
        <v>1048</v>
      </c>
      <c r="H77" s="41" t="s">
        <v>7888</v>
      </c>
      <c r="I77" s="42">
        <v>41284</v>
      </c>
      <c r="J77" s="41"/>
      <c r="K77" s="41"/>
      <c r="L77" s="41"/>
      <c r="M77" s="52"/>
    </row>
    <row r="78" spans="1:13" hidden="1">
      <c r="A78" s="41" t="s">
        <v>8554</v>
      </c>
      <c r="B78" s="41" t="s">
        <v>8555</v>
      </c>
      <c r="C78" s="41" t="s">
        <v>108</v>
      </c>
      <c r="D78" s="41" t="s">
        <v>65</v>
      </c>
      <c r="E78" s="41" t="s">
        <v>7886</v>
      </c>
      <c r="F78" s="41" t="s">
        <v>8556</v>
      </c>
      <c r="G78" s="41" t="s">
        <v>1048</v>
      </c>
      <c r="H78" s="41" t="s">
        <v>7889</v>
      </c>
      <c r="I78" s="42"/>
      <c r="J78" s="41"/>
      <c r="K78" s="41"/>
      <c r="L78" s="41"/>
      <c r="M78" s="52"/>
    </row>
    <row r="79" spans="1:13" hidden="1">
      <c r="A79" s="41" t="s">
        <v>8554</v>
      </c>
      <c r="B79" s="41" t="s">
        <v>8555</v>
      </c>
      <c r="C79" s="41" t="s">
        <v>108</v>
      </c>
      <c r="D79" s="41" t="s">
        <v>65</v>
      </c>
      <c r="E79" s="41" t="s">
        <v>7886</v>
      </c>
      <c r="F79" s="41" t="s">
        <v>8556</v>
      </c>
      <c r="G79" s="41" t="s">
        <v>1048</v>
      </c>
      <c r="H79" s="41" t="s">
        <v>7890</v>
      </c>
      <c r="I79" s="41"/>
      <c r="J79" s="41"/>
      <c r="K79" s="41"/>
      <c r="L79" s="41"/>
      <c r="M79" s="52"/>
    </row>
    <row r="80" spans="1:13" hidden="1">
      <c r="A80" s="41" t="s">
        <v>8554</v>
      </c>
      <c r="B80" s="41" t="s">
        <v>8555</v>
      </c>
      <c r="C80" s="41" t="s">
        <v>108</v>
      </c>
      <c r="D80" s="41" t="s">
        <v>65</v>
      </c>
      <c r="E80" s="41" t="s">
        <v>7886</v>
      </c>
      <c r="F80" s="41" t="s">
        <v>8556</v>
      </c>
      <c r="G80" s="41" t="s">
        <v>1048</v>
      </c>
      <c r="H80" s="41" t="s">
        <v>7891</v>
      </c>
      <c r="I80" s="41"/>
      <c r="J80" s="41"/>
      <c r="K80" s="41"/>
      <c r="L80" s="41"/>
      <c r="M80" s="52"/>
    </row>
    <row r="81" spans="1:13" hidden="1">
      <c r="A81" s="41" t="s">
        <v>8554</v>
      </c>
      <c r="B81" s="41" t="s">
        <v>8555</v>
      </c>
      <c r="C81" s="41" t="s">
        <v>108</v>
      </c>
      <c r="D81" s="41" t="s">
        <v>65</v>
      </c>
      <c r="E81" s="41" t="s">
        <v>7886</v>
      </c>
      <c r="F81" s="41" t="s">
        <v>8556</v>
      </c>
      <c r="G81" s="41" t="s">
        <v>1048</v>
      </c>
      <c r="H81" s="41" t="s">
        <v>7892</v>
      </c>
      <c r="I81" s="42"/>
      <c r="J81" s="41"/>
      <c r="K81" s="41"/>
      <c r="L81" s="41"/>
      <c r="M81" s="52"/>
    </row>
    <row r="82" spans="1:13" hidden="1">
      <c r="A82" s="41" t="s">
        <v>8554</v>
      </c>
      <c r="B82" s="41" t="s">
        <v>8555</v>
      </c>
      <c r="C82" s="41" t="s">
        <v>108</v>
      </c>
      <c r="D82" s="41" t="s">
        <v>65</v>
      </c>
      <c r="E82" s="41" t="s">
        <v>7886</v>
      </c>
      <c r="F82" s="41" t="s">
        <v>8556</v>
      </c>
      <c r="G82" s="41" t="s">
        <v>1048</v>
      </c>
      <c r="H82" s="41" t="s">
        <v>7893</v>
      </c>
      <c r="I82" s="41"/>
      <c r="J82" s="41"/>
      <c r="K82" s="41"/>
      <c r="L82" s="41"/>
      <c r="M82" s="52"/>
    </row>
    <row r="83" spans="1:13" hidden="1">
      <c r="A83" s="41" t="s">
        <v>8554</v>
      </c>
      <c r="B83" s="41" t="s">
        <v>8555</v>
      </c>
      <c r="C83" s="41" t="s">
        <v>108</v>
      </c>
      <c r="D83" s="41" t="s">
        <v>65</v>
      </c>
      <c r="E83" s="41" t="s">
        <v>7886</v>
      </c>
      <c r="F83" s="41" t="s">
        <v>8556</v>
      </c>
      <c r="G83" s="41" t="s">
        <v>1048</v>
      </c>
      <c r="H83" s="41" t="s">
        <v>7894</v>
      </c>
      <c r="I83" s="42">
        <v>41545</v>
      </c>
      <c r="J83" s="41"/>
      <c r="K83" s="41"/>
      <c r="L83" s="41"/>
      <c r="M83" s="52"/>
    </row>
    <row r="84" spans="1:13" hidden="1">
      <c r="A84" s="40" t="s">
        <v>8554</v>
      </c>
      <c r="B84" s="40" t="s">
        <v>8555</v>
      </c>
      <c r="C84" s="40" t="s">
        <v>108</v>
      </c>
      <c r="D84" s="40" t="s">
        <v>65</v>
      </c>
      <c r="E84" s="41" t="s">
        <v>7886</v>
      </c>
      <c r="F84" s="40" t="s">
        <v>8556</v>
      </c>
      <c r="G84" s="40" t="s">
        <v>7895</v>
      </c>
      <c r="H84" s="40" t="s">
        <v>7896</v>
      </c>
      <c r="I84" s="43">
        <f>J84-2</f>
        <v>41548</v>
      </c>
      <c r="J84" s="43">
        <f t="shared" ref="J84:J90" si="5">I85</f>
        <v>41550</v>
      </c>
      <c r="K84" s="40" t="s">
        <v>145</v>
      </c>
      <c r="L84" s="40">
        <v>100</v>
      </c>
      <c r="M84" s="39"/>
    </row>
    <row r="85" spans="1:13" hidden="1">
      <c r="A85" s="40" t="s">
        <v>8554</v>
      </c>
      <c r="B85" s="40" t="s">
        <v>8555</v>
      </c>
      <c r="C85" s="40" t="s">
        <v>108</v>
      </c>
      <c r="D85" s="40" t="s">
        <v>65</v>
      </c>
      <c r="E85" s="41" t="s">
        <v>7886</v>
      </c>
      <c r="F85" s="40" t="s">
        <v>8556</v>
      </c>
      <c r="G85" s="40" t="s">
        <v>7898</v>
      </c>
      <c r="H85" s="40" t="s">
        <v>7899</v>
      </c>
      <c r="I85" s="43">
        <f>J85-1</f>
        <v>41550</v>
      </c>
      <c r="J85" s="43">
        <f t="shared" si="5"/>
        <v>41551</v>
      </c>
      <c r="K85" s="40" t="s">
        <v>145</v>
      </c>
      <c r="L85" s="40">
        <v>100</v>
      </c>
      <c r="M85" s="39"/>
    </row>
    <row r="86" spans="1:13" hidden="1">
      <c r="A86" s="40" t="s">
        <v>8554</v>
      </c>
      <c r="B86" s="40" t="s">
        <v>8555</v>
      </c>
      <c r="C86" s="40" t="s">
        <v>108</v>
      </c>
      <c r="D86" s="40" t="s">
        <v>65</v>
      </c>
      <c r="E86" s="41" t="s">
        <v>7886</v>
      </c>
      <c r="F86" s="40" t="s">
        <v>8556</v>
      </c>
      <c r="G86" s="40" t="s">
        <v>7898</v>
      </c>
      <c r="H86" s="40" t="s">
        <v>7900</v>
      </c>
      <c r="I86" s="43">
        <f>J86-1</f>
        <v>41551</v>
      </c>
      <c r="J86" s="43">
        <f t="shared" si="5"/>
        <v>41552</v>
      </c>
      <c r="K86" s="40" t="s">
        <v>145</v>
      </c>
      <c r="L86" s="40">
        <v>100</v>
      </c>
      <c r="M86" s="39"/>
    </row>
    <row r="87" spans="1:13">
      <c r="A87" s="40" t="s">
        <v>8554</v>
      </c>
      <c r="B87" s="40" t="s">
        <v>8555</v>
      </c>
      <c r="C87" s="40" t="s">
        <v>108</v>
      </c>
      <c r="D87" s="40" t="s">
        <v>65</v>
      </c>
      <c r="E87" s="41" t="s">
        <v>7886</v>
      </c>
      <c r="F87" s="40" t="s">
        <v>8556</v>
      </c>
      <c r="G87" s="40" t="s">
        <v>7901</v>
      </c>
      <c r="H87" s="40" t="s">
        <v>7902</v>
      </c>
      <c r="I87" s="43">
        <f>J87-5</f>
        <v>41552</v>
      </c>
      <c r="J87" s="43">
        <f t="shared" si="5"/>
        <v>41557</v>
      </c>
      <c r="K87" s="40" t="s">
        <v>145</v>
      </c>
      <c r="L87" s="40">
        <v>100</v>
      </c>
      <c r="M87" s="39"/>
    </row>
    <row r="88" spans="1:13" ht="26.45" hidden="1">
      <c r="A88" s="40" t="s">
        <v>8554</v>
      </c>
      <c r="B88" s="40" t="s">
        <v>8555</v>
      </c>
      <c r="C88" s="40" t="s">
        <v>108</v>
      </c>
      <c r="D88" s="40" t="s">
        <v>65</v>
      </c>
      <c r="E88" s="41" t="s">
        <v>7886</v>
      </c>
      <c r="F88" s="40" t="s">
        <v>8556</v>
      </c>
      <c r="G88" s="40" t="s">
        <v>7904</v>
      </c>
      <c r="H88" s="40" t="s">
        <v>7905</v>
      </c>
      <c r="I88" s="43">
        <f>J88-3</f>
        <v>41557</v>
      </c>
      <c r="J88" s="43">
        <f t="shared" si="5"/>
        <v>41560</v>
      </c>
      <c r="K88" s="40" t="s">
        <v>145</v>
      </c>
      <c r="L88" s="40">
        <v>100</v>
      </c>
      <c r="M88" s="39" t="s">
        <v>8557</v>
      </c>
    </row>
    <row r="89" spans="1:13" hidden="1">
      <c r="A89" s="40" t="s">
        <v>8554</v>
      </c>
      <c r="B89" s="40" t="s">
        <v>8555</v>
      </c>
      <c r="C89" s="40" t="s">
        <v>108</v>
      </c>
      <c r="D89" s="40" t="s">
        <v>65</v>
      </c>
      <c r="E89" s="41" t="s">
        <v>7886</v>
      </c>
      <c r="F89" s="40" t="s">
        <v>8556</v>
      </c>
      <c r="G89" s="40" t="s">
        <v>7904</v>
      </c>
      <c r="H89" s="40" t="s">
        <v>7906</v>
      </c>
      <c r="I89" s="43">
        <f>J89-2</f>
        <v>41560</v>
      </c>
      <c r="J89" s="43">
        <f t="shared" si="5"/>
        <v>41562</v>
      </c>
      <c r="K89" s="40" t="s">
        <v>145</v>
      </c>
      <c r="L89" s="40">
        <v>100</v>
      </c>
      <c r="M89" s="39"/>
    </row>
    <row r="90" spans="1:13" hidden="1">
      <c r="A90" s="40" t="s">
        <v>8554</v>
      </c>
      <c r="B90" s="40" t="s">
        <v>8555</v>
      </c>
      <c r="C90" s="40" t="s">
        <v>108</v>
      </c>
      <c r="D90" s="40" t="s">
        <v>65</v>
      </c>
      <c r="E90" s="41" t="s">
        <v>7886</v>
      </c>
      <c r="F90" s="40" t="s">
        <v>8556</v>
      </c>
      <c r="G90" s="40" t="s">
        <v>7904</v>
      </c>
      <c r="H90" s="40" t="s">
        <v>7907</v>
      </c>
      <c r="I90" s="43">
        <f>J90-2</f>
        <v>41562</v>
      </c>
      <c r="J90" s="43">
        <f t="shared" si="5"/>
        <v>41564</v>
      </c>
      <c r="K90" s="40" t="s">
        <v>145</v>
      </c>
      <c r="L90" s="40">
        <v>100</v>
      </c>
      <c r="M90" s="39"/>
    </row>
    <row r="91" spans="1:13" ht="52.5" hidden="1">
      <c r="A91" s="40" t="s">
        <v>8554</v>
      </c>
      <c r="B91" s="40" t="s">
        <v>8555</v>
      </c>
      <c r="C91" s="40" t="s">
        <v>108</v>
      </c>
      <c r="D91" s="40" t="s">
        <v>65</v>
      </c>
      <c r="E91" s="41" t="s">
        <v>7886</v>
      </c>
      <c r="F91" s="40" t="s">
        <v>8556</v>
      </c>
      <c r="G91" s="40" t="s">
        <v>7904</v>
      </c>
      <c r="H91" s="40" t="s">
        <v>7908</v>
      </c>
      <c r="I91" s="43">
        <f>J91-1</f>
        <v>41564</v>
      </c>
      <c r="J91" s="43">
        <v>41565</v>
      </c>
      <c r="K91" s="40" t="s">
        <v>145</v>
      </c>
      <c r="L91" s="40">
        <v>100</v>
      </c>
      <c r="M91" s="39" t="s">
        <v>8558</v>
      </c>
    </row>
    <row r="92" spans="1:13" hidden="1">
      <c r="A92" s="41" t="s">
        <v>2241</v>
      </c>
      <c r="B92" s="41" t="s">
        <v>8559</v>
      </c>
      <c r="C92" s="41" t="s">
        <v>108</v>
      </c>
      <c r="D92" s="41" t="s">
        <v>52</v>
      </c>
      <c r="E92" s="41" t="s">
        <v>7886</v>
      </c>
      <c r="F92" s="41" t="s">
        <v>8560</v>
      </c>
      <c r="G92" s="41" t="s">
        <v>1048</v>
      </c>
      <c r="H92" s="41" t="s">
        <v>7888</v>
      </c>
      <c r="I92" s="41"/>
      <c r="J92" s="41"/>
      <c r="K92" s="40"/>
      <c r="L92" s="40"/>
      <c r="M92" s="39"/>
    </row>
    <row r="93" spans="1:13" hidden="1">
      <c r="A93" s="41" t="s">
        <v>2241</v>
      </c>
      <c r="B93" s="41" t="s">
        <v>8559</v>
      </c>
      <c r="C93" s="41" t="s">
        <v>108</v>
      </c>
      <c r="D93" s="41" t="s">
        <v>52</v>
      </c>
      <c r="E93" s="41" t="s">
        <v>7886</v>
      </c>
      <c r="F93" s="41" t="s">
        <v>8560</v>
      </c>
      <c r="G93" s="41" t="s">
        <v>1048</v>
      </c>
      <c r="H93" s="41" t="s">
        <v>7889</v>
      </c>
      <c r="I93" s="42">
        <v>41542</v>
      </c>
      <c r="J93" s="41"/>
      <c r="K93" s="40"/>
      <c r="L93" s="40"/>
      <c r="M93" s="39"/>
    </row>
    <row r="94" spans="1:13" hidden="1">
      <c r="A94" s="41" t="s">
        <v>2241</v>
      </c>
      <c r="B94" s="41" t="s">
        <v>8559</v>
      </c>
      <c r="C94" s="41" t="s">
        <v>108</v>
      </c>
      <c r="D94" s="41" t="s">
        <v>52</v>
      </c>
      <c r="E94" s="41" t="s">
        <v>7886</v>
      </c>
      <c r="F94" s="41" t="s">
        <v>8560</v>
      </c>
      <c r="G94" s="41" t="s">
        <v>1048</v>
      </c>
      <c r="H94" s="41" t="s">
        <v>7890</v>
      </c>
      <c r="I94" s="42"/>
      <c r="J94" s="41"/>
      <c r="K94" s="40"/>
      <c r="L94" s="40"/>
      <c r="M94" s="39"/>
    </row>
    <row r="95" spans="1:13" hidden="1">
      <c r="A95" s="41" t="s">
        <v>2241</v>
      </c>
      <c r="B95" s="41" t="s">
        <v>8559</v>
      </c>
      <c r="C95" s="41" t="s">
        <v>108</v>
      </c>
      <c r="D95" s="41" t="s">
        <v>52</v>
      </c>
      <c r="E95" s="41" t="s">
        <v>7886</v>
      </c>
      <c r="F95" s="41" t="s">
        <v>8560</v>
      </c>
      <c r="G95" s="41" t="s">
        <v>1048</v>
      </c>
      <c r="H95" s="41" t="s">
        <v>7891</v>
      </c>
      <c r="I95" s="42"/>
      <c r="J95" s="41"/>
      <c r="K95" s="40"/>
      <c r="L95" s="40"/>
      <c r="M95" s="39"/>
    </row>
    <row r="96" spans="1:13" hidden="1">
      <c r="A96" s="41" t="s">
        <v>2241</v>
      </c>
      <c r="B96" s="41" t="s">
        <v>8559</v>
      </c>
      <c r="C96" s="41" t="s">
        <v>108</v>
      </c>
      <c r="D96" s="41" t="s">
        <v>52</v>
      </c>
      <c r="E96" s="41" t="s">
        <v>7886</v>
      </c>
      <c r="F96" s="41" t="s">
        <v>8560</v>
      </c>
      <c r="G96" s="41" t="s">
        <v>1048</v>
      </c>
      <c r="H96" s="41" t="s">
        <v>7892</v>
      </c>
      <c r="I96" s="40"/>
      <c r="J96" s="41"/>
      <c r="K96" s="40"/>
      <c r="L96" s="40"/>
      <c r="M96" s="39"/>
    </row>
    <row r="97" spans="1:13" hidden="1">
      <c r="A97" s="41" t="s">
        <v>2241</v>
      </c>
      <c r="B97" s="41" t="s">
        <v>8559</v>
      </c>
      <c r="C97" s="41" t="s">
        <v>108</v>
      </c>
      <c r="D97" s="41" t="s">
        <v>52</v>
      </c>
      <c r="E97" s="41" t="s">
        <v>7886</v>
      </c>
      <c r="F97" s="41" t="s">
        <v>8560</v>
      </c>
      <c r="G97" s="41" t="s">
        <v>1048</v>
      </c>
      <c r="H97" s="41" t="s">
        <v>7893</v>
      </c>
      <c r="I97" s="41"/>
      <c r="J97" s="41"/>
      <c r="K97" s="40"/>
      <c r="L97" s="40"/>
      <c r="M97" s="39"/>
    </row>
    <row r="98" spans="1:13" hidden="1">
      <c r="A98" s="41" t="s">
        <v>2241</v>
      </c>
      <c r="B98" s="41" t="s">
        <v>8559</v>
      </c>
      <c r="C98" s="41" t="s">
        <v>108</v>
      </c>
      <c r="D98" s="41" t="s">
        <v>52</v>
      </c>
      <c r="E98" s="41" t="s">
        <v>7886</v>
      </c>
      <c r="F98" s="41" t="s">
        <v>8560</v>
      </c>
      <c r="G98" s="41" t="s">
        <v>1048</v>
      </c>
      <c r="H98" s="41" t="s">
        <v>7894</v>
      </c>
      <c r="I98" s="42">
        <v>41511</v>
      </c>
      <c r="J98" s="41"/>
      <c r="K98" s="40"/>
      <c r="L98" s="40"/>
      <c r="M98" s="39"/>
    </row>
    <row r="99" spans="1:13" hidden="1">
      <c r="A99" s="40" t="s">
        <v>2241</v>
      </c>
      <c r="B99" s="40" t="s">
        <v>8559</v>
      </c>
      <c r="C99" s="40" t="s">
        <v>108</v>
      </c>
      <c r="D99" s="40" t="s">
        <v>52</v>
      </c>
      <c r="E99" s="41" t="s">
        <v>7886</v>
      </c>
      <c r="F99" s="40" t="s">
        <v>8560</v>
      </c>
      <c r="G99" s="40" t="s">
        <v>7895</v>
      </c>
      <c r="H99" s="40" t="s">
        <v>7896</v>
      </c>
      <c r="I99" s="43">
        <f>J99-2</f>
        <v>41494</v>
      </c>
      <c r="J99" s="43">
        <f t="shared" ref="J99:J105" si="6">I100</f>
        <v>41496</v>
      </c>
      <c r="K99" s="40" t="s">
        <v>4365</v>
      </c>
      <c r="L99" s="40">
        <v>100</v>
      </c>
      <c r="M99" s="39"/>
    </row>
    <row r="100" spans="1:13" hidden="1">
      <c r="A100" s="40" t="s">
        <v>2241</v>
      </c>
      <c r="B100" s="40" t="s">
        <v>8559</v>
      </c>
      <c r="C100" s="40" t="s">
        <v>108</v>
      </c>
      <c r="D100" s="40" t="s">
        <v>52</v>
      </c>
      <c r="E100" s="41" t="s">
        <v>7886</v>
      </c>
      <c r="F100" s="40" t="s">
        <v>8560</v>
      </c>
      <c r="G100" s="40" t="s">
        <v>7898</v>
      </c>
      <c r="H100" s="40" t="s">
        <v>7899</v>
      </c>
      <c r="I100" s="43">
        <f>J100-1</f>
        <v>41496</v>
      </c>
      <c r="J100" s="43">
        <f t="shared" si="6"/>
        <v>41497</v>
      </c>
      <c r="K100" s="40" t="s">
        <v>4365</v>
      </c>
      <c r="L100" s="40">
        <v>100</v>
      </c>
      <c r="M100" s="39"/>
    </row>
    <row r="101" spans="1:13" hidden="1">
      <c r="A101" s="40" t="s">
        <v>2241</v>
      </c>
      <c r="B101" s="40" t="s">
        <v>8559</v>
      </c>
      <c r="C101" s="40" t="s">
        <v>108</v>
      </c>
      <c r="D101" s="40" t="s">
        <v>52</v>
      </c>
      <c r="E101" s="41" t="s">
        <v>7886</v>
      </c>
      <c r="F101" s="40" t="s">
        <v>8560</v>
      </c>
      <c r="G101" s="40" t="s">
        <v>7898</v>
      </c>
      <c r="H101" s="40" t="s">
        <v>7900</v>
      </c>
      <c r="I101" s="43">
        <f>J101-1</f>
        <v>41497</v>
      </c>
      <c r="J101" s="43">
        <f t="shared" si="6"/>
        <v>41498</v>
      </c>
      <c r="K101" s="40" t="s">
        <v>4365</v>
      </c>
      <c r="L101" s="40">
        <v>100</v>
      </c>
      <c r="M101" s="39"/>
    </row>
    <row r="102" spans="1:13">
      <c r="A102" s="40" t="s">
        <v>2241</v>
      </c>
      <c r="B102" s="40" t="s">
        <v>8559</v>
      </c>
      <c r="C102" s="40" t="s">
        <v>108</v>
      </c>
      <c r="D102" s="40" t="s">
        <v>52</v>
      </c>
      <c r="E102" s="41" t="s">
        <v>7886</v>
      </c>
      <c r="F102" s="40" t="s">
        <v>8560</v>
      </c>
      <c r="G102" s="40" t="s">
        <v>7901</v>
      </c>
      <c r="H102" s="40" t="s">
        <v>7902</v>
      </c>
      <c r="I102" s="43">
        <f>J102-5</f>
        <v>41498</v>
      </c>
      <c r="J102" s="43">
        <f t="shared" si="6"/>
        <v>41503</v>
      </c>
      <c r="K102" s="40" t="s">
        <v>4365</v>
      </c>
      <c r="L102" s="40">
        <v>100</v>
      </c>
      <c r="M102" s="39" t="s">
        <v>8561</v>
      </c>
    </row>
    <row r="103" spans="1:13" hidden="1">
      <c r="A103" s="40" t="s">
        <v>2241</v>
      </c>
      <c r="B103" s="40" t="s">
        <v>8559</v>
      </c>
      <c r="C103" s="40" t="s">
        <v>108</v>
      </c>
      <c r="D103" s="40" t="s">
        <v>52</v>
      </c>
      <c r="E103" s="41" t="s">
        <v>7886</v>
      </c>
      <c r="F103" s="40" t="s">
        <v>8560</v>
      </c>
      <c r="G103" s="40" t="s">
        <v>7904</v>
      </c>
      <c r="H103" s="40" t="s">
        <v>7905</v>
      </c>
      <c r="I103" s="43">
        <f>J103-3</f>
        <v>41503</v>
      </c>
      <c r="J103" s="43">
        <f t="shared" si="6"/>
        <v>41506</v>
      </c>
      <c r="K103" s="40" t="s">
        <v>4365</v>
      </c>
      <c r="L103" s="40" t="s">
        <v>84</v>
      </c>
      <c r="M103" s="39"/>
    </row>
    <row r="104" spans="1:13" hidden="1">
      <c r="A104" s="40" t="s">
        <v>2241</v>
      </c>
      <c r="B104" s="40" t="s">
        <v>8559</v>
      </c>
      <c r="C104" s="40" t="s">
        <v>108</v>
      </c>
      <c r="D104" s="40" t="s">
        <v>52</v>
      </c>
      <c r="E104" s="41" t="s">
        <v>7886</v>
      </c>
      <c r="F104" s="40" t="s">
        <v>8560</v>
      </c>
      <c r="G104" s="40" t="s">
        <v>7904</v>
      </c>
      <c r="H104" s="40" t="s">
        <v>7906</v>
      </c>
      <c r="I104" s="43">
        <f>J104-2</f>
        <v>41506</v>
      </c>
      <c r="J104" s="43">
        <f t="shared" si="6"/>
        <v>41508</v>
      </c>
      <c r="K104" s="40" t="s">
        <v>4365</v>
      </c>
      <c r="L104" s="40" t="s">
        <v>84</v>
      </c>
      <c r="M104" s="39"/>
    </row>
    <row r="105" spans="1:13" hidden="1">
      <c r="A105" s="40" t="s">
        <v>2241</v>
      </c>
      <c r="B105" s="40" t="s">
        <v>8559</v>
      </c>
      <c r="C105" s="40" t="s">
        <v>108</v>
      </c>
      <c r="D105" s="40" t="s">
        <v>52</v>
      </c>
      <c r="E105" s="41" t="s">
        <v>7886</v>
      </c>
      <c r="F105" s="40" t="s">
        <v>8560</v>
      </c>
      <c r="G105" s="40" t="s">
        <v>7904</v>
      </c>
      <c r="H105" s="40" t="s">
        <v>7907</v>
      </c>
      <c r="I105" s="43">
        <f>J105-2</f>
        <v>41508</v>
      </c>
      <c r="J105" s="43">
        <f t="shared" si="6"/>
        <v>41510</v>
      </c>
      <c r="K105" s="40" t="s">
        <v>4365</v>
      </c>
      <c r="L105" s="40" t="s">
        <v>84</v>
      </c>
      <c r="M105" s="39"/>
    </row>
    <row r="106" spans="1:13" ht="299.45" hidden="1">
      <c r="A106" s="40" t="s">
        <v>2241</v>
      </c>
      <c r="B106" s="40" t="s">
        <v>8559</v>
      </c>
      <c r="C106" s="40" t="s">
        <v>108</v>
      </c>
      <c r="D106" s="40" t="s">
        <v>52</v>
      </c>
      <c r="E106" s="41" t="s">
        <v>7886</v>
      </c>
      <c r="F106" s="40" t="s">
        <v>8560</v>
      </c>
      <c r="G106" s="40" t="s">
        <v>7904</v>
      </c>
      <c r="H106" s="40" t="s">
        <v>7908</v>
      </c>
      <c r="I106" s="43">
        <f>J106-1</f>
        <v>41510</v>
      </c>
      <c r="J106" s="43">
        <v>41511</v>
      </c>
      <c r="K106" s="40" t="s">
        <v>4365</v>
      </c>
      <c r="L106" s="40" t="s">
        <v>84</v>
      </c>
      <c r="M106" s="39" t="s">
        <v>8562</v>
      </c>
    </row>
    <row r="107" spans="1:13" hidden="1">
      <c r="A107" s="41" t="s">
        <v>2241</v>
      </c>
      <c r="B107" s="41" t="s">
        <v>8563</v>
      </c>
      <c r="C107" s="58" t="s">
        <v>7962</v>
      </c>
      <c r="D107" s="41" t="s">
        <v>52</v>
      </c>
      <c r="E107" s="41" t="s">
        <v>7886</v>
      </c>
      <c r="F107" s="41" t="s">
        <v>8564</v>
      </c>
      <c r="G107" s="41" t="s">
        <v>1048</v>
      </c>
      <c r="H107" s="41" t="s">
        <v>7888</v>
      </c>
      <c r="I107" s="42">
        <v>41590</v>
      </c>
      <c r="J107" s="41"/>
      <c r="K107" s="40"/>
      <c r="L107" s="40"/>
      <c r="M107" s="39"/>
    </row>
    <row r="108" spans="1:13" hidden="1">
      <c r="A108" s="41" t="s">
        <v>2241</v>
      </c>
      <c r="B108" s="41" t="s">
        <v>8563</v>
      </c>
      <c r="C108" s="58" t="s">
        <v>7962</v>
      </c>
      <c r="D108" s="41" t="s">
        <v>52</v>
      </c>
      <c r="E108" s="41" t="s">
        <v>7886</v>
      </c>
      <c r="F108" s="41" t="s">
        <v>8564</v>
      </c>
      <c r="G108" s="41" t="s">
        <v>1048</v>
      </c>
      <c r="H108" s="41" t="s">
        <v>7889</v>
      </c>
      <c r="I108" s="41"/>
      <c r="J108" s="41"/>
      <c r="K108" s="40"/>
      <c r="L108" s="40"/>
      <c r="M108" s="39"/>
    </row>
    <row r="109" spans="1:13" hidden="1">
      <c r="A109" s="41" t="s">
        <v>2241</v>
      </c>
      <c r="B109" s="41" t="s">
        <v>8563</v>
      </c>
      <c r="C109" s="58" t="s">
        <v>7962</v>
      </c>
      <c r="D109" s="41" t="s">
        <v>52</v>
      </c>
      <c r="E109" s="41" t="s">
        <v>7886</v>
      </c>
      <c r="F109" s="41" t="s">
        <v>8564</v>
      </c>
      <c r="G109" s="41" t="s">
        <v>1048</v>
      </c>
      <c r="H109" s="41" t="s">
        <v>7890</v>
      </c>
      <c r="I109" s="41"/>
      <c r="J109" s="41"/>
      <c r="K109" s="40"/>
      <c r="L109" s="40"/>
      <c r="M109" s="39"/>
    </row>
    <row r="110" spans="1:13" hidden="1">
      <c r="A110" s="41" t="s">
        <v>2241</v>
      </c>
      <c r="B110" s="41" t="s">
        <v>8563</v>
      </c>
      <c r="C110" s="58" t="s">
        <v>7962</v>
      </c>
      <c r="D110" s="41" t="s">
        <v>52</v>
      </c>
      <c r="E110" s="41" t="s">
        <v>7886</v>
      </c>
      <c r="F110" s="41" t="s">
        <v>8564</v>
      </c>
      <c r="G110" s="41" t="s">
        <v>1048</v>
      </c>
      <c r="H110" s="41" t="s">
        <v>7891</v>
      </c>
      <c r="I110" s="42">
        <v>41730</v>
      </c>
      <c r="J110" s="41"/>
      <c r="K110" s="40"/>
      <c r="L110" s="40"/>
      <c r="M110" s="39"/>
    </row>
    <row r="111" spans="1:13" hidden="1">
      <c r="A111" s="41" t="s">
        <v>2241</v>
      </c>
      <c r="B111" s="41" t="s">
        <v>8563</v>
      </c>
      <c r="C111" s="58" t="s">
        <v>7962</v>
      </c>
      <c r="D111" s="41" t="s">
        <v>52</v>
      </c>
      <c r="E111" s="41" t="s">
        <v>7886</v>
      </c>
      <c r="F111" s="41" t="s">
        <v>8564</v>
      </c>
      <c r="G111" s="41" t="s">
        <v>1048</v>
      </c>
      <c r="H111" s="41" t="s">
        <v>7892</v>
      </c>
      <c r="I111" s="41"/>
      <c r="J111" s="41"/>
      <c r="K111" s="40"/>
      <c r="L111" s="40"/>
      <c r="M111" s="39"/>
    </row>
    <row r="112" spans="1:13" hidden="1">
      <c r="A112" s="41" t="s">
        <v>2241</v>
      </c>
      <c r="B112" s="41" t="s">
        <v>8563</v>
      </c>
      <c r="C112" s="58" t="s">
        <v>7962</v>
      </c>
      <c r="D112" s="41" t="s">
        <v>52</v>
      </c>
      <c r="E112" s="41" t="s">
        <v>7886</v>
      </c>
      <c r="F112" s="41" t="s">
        <v>8564</v>
      </c>
      <c r="G112" s="41" t="s">
        <v>1048</v>
      </c>
      <c r="H112" s="41" t="s">
        <v>7893</v>
      </c>
      <c r="I112" s="41"/>
      <c r="J112" s="41"/>
      <c r="K112" s="40"/>
      <c r="L112" s="40"/>
      <c r="M112" s="39"/>
    </row>
    <row r="113" spans="1:13" hidden="1">
      <c r="A113" s="41" t="s">
        <v>2241</v>
      </c>
      <c r="B113" s="41" t="s">
        <v>8563</v>
      </c>
      <c r="C113" s="58" t="s">
        <v>7962</v>
      </c>
      <c r="D113" s="41" t="s">
        <v>52</v>
      </c>
      <c r="E113" s="41" t="s">
        <v>7886</v>
      </c>
      <c r="F113" s="41" t="s">
        <v>8564</v>
      </c>
      <c r="G113" s="41" t="s">
        <v>1048</v>
      </c>
      <c r="H113" s="41" t="s">
        <v>7894</v>
      </c>
      <c r="I113" s="42"/>
      <c r="J113" s="41"/>
      <c r="K113" s="40"/>
      <c r="L113" s="40"/>
      <c r="M113" s="39"/>
    </row>
    <row r="114" spans="1:13" hidden="1">
      <c r="A114" s="40" t="s">
        <v>2241</v>
      </c>
      <c r="B114" s="40" t="s">
        <v>8563</v>
      </c>
      <c r="C114" s="57" t="s">
        <v>7962</v>
      </c>
      <c r="D114" s="40" t="s">
        <v>52</v>
      </c>
      <c r="E114" s="41" t="s">
        <v>7886</v>
      </c>
      <c r="F114" s="40" t="s">
        <v>8564</v>
      </c>
      <c r="G114" s="40" t="s">
        <v>7895</v>
      </c>
      <c r="H114" s="40" t="s">
        <v>7896</v>
      </c>
      <c r="I114" s="43">
        <f>J114-2</f>
        <v>41592</v>
      </c>
      <c r="J114" s="43">
        <f t="shared" ref="J114:J120" si="7">I115</f>
        <v>41594</v>
      </c>
      <c r="K114" s="40" t="s">
        <v>8252</v>
      </c>
      <c r="L114" s="40">
        <v>100</v>
      </c>
      <c r="M114" s="39"/>
    </row>
    <row r="115" spans="1:13" hidden="1">
      <c r="A115" s="40" t="s">
        <v>2241</v>
      </c>
      <c r="B115" s="40" t="s">
        <v>8563</v>
      </c>
      <c r="C115" s="57" t="s">
        <v>7962</v>
      </c>
      <c r="D115" s="40" t="s">
        <v>52</v>
      </c>
      <c r="E115" s="41" t="s">
        <v>7886</v>
      </c>
      <c r="F115" s="40" t="s">
        <v>8564</v>
      </c>
      <c r="G115" s="40" t="s">
        <v>7898</v>
      </c>
      <c r="H115" s="40" t="s">
        <v>7899</v>
      </c>
      <c r="I115" s="43">
        <f>J115-1</f>
        <v>41594</v>
      </c>
      <c r="J115" s="43">
        <f t="shared" si="7"/>
        <v>41595</v>
      </c>
      <c r="K115" s="40" t="s">
        <v>8252</v>
      </c>
      <c r="L115" s="40">
        <v>100</v>
      </c>
      <c r="M115" s="39"/>
    </row>
    <row r="116" spans="1:13" hidden="1">
      <c r="A116" s="40" t="s">
        <v>2241</v>
      </c>
      <c r="B116" s="40" t="s">
        <v>8563</v>
      </c>
      <c r="C116" s="57" t="s">
        <v>7962</v>
      </c>
      <c r="D116" s="40" t="s">
        <v>52</v>
      </c>
      <c r="E116" s="41" t="s">
        <v>7886</v>
      </c>
      <c r="F116" s="40" t="s">
        <v>8564</v>
      </c>
      <c r="G116" s="40" t="s">
        <v>7898</v>
      </c>
      <c r="H116" s="40" t="s">
        <v>7900</v>
      </c>
      <c r="I116" s="43">
        <f>J116-1</f>
        <v>41595</v>
      </c>
      <c r="J116" s="43">
        <f t="shared" si="7"/>
        <v>41596</v>
      </c>
      <c r="K116" s="40" t="s">
        <v>8252</v>
      </c>
      <c r="L116" s="40">
        <v>100</v>
      </c>
      <c r="M116" s="39"/>
    </row>
    <row r="117" spans="1:13">
      <c r="A117" s="40" t="s">
        <v>2241</v>
      </c>
      <c r="B117" s="40" t="s">
        <v>8563</v>
      </c>
      <c r="C117" s="57" t="s">
        <v>7962</v>
      </c>
      <c r="D117" s="40" t="s">
        <v>52</v>
      </c>
      <c r="E117" s="41" t="s">
        <v>7886</v>
      </c>
      <c r="F117" s="40" t="s">
        <v>8564</v>
      </c>
      <c r="G117" s="40" t="s">
        <v>7901</v>
      </c>
      <c r="H117" s="40" t="s">
        <v>7902</v>
      </c>
      <c r="I117" s="43">
        <f>J117-5</f>
        <v>41596</v>
      </c>
      <c r="J117" s="43">
        <f t="shared" si="7"/>
        <v>41601</v>
      </c>
      <c r="K117" s="40" t="s">
        <v>135</v>
      </c>
      <c r="L117" s="40">
        <v>100</v>
      </c>
      <c r="M117" s="39"/>
    </row>
    <row r="118" spans="1:13" hidden="1">
      <c r="A118" s="40" t="s">
        <v>2241</v>
      </c>
      <c r="B118" s="40" t="s">
        <v>8563</v>
      </c>
      <c r="C118" s="57" t="s">
        <v>7962</v>
      </c>
      <c r="D118" s="40" t="s">
        <v>52</v>
      </c>
      <c r="E118" s="41" t="s">
        <v>7886</v>
      </c>
      <c r="F118" s="40" t="s">
        <v>8564</v>
      </c>
      <c r="G118" s="40" t="s">
        <v>7904</v>
      </c>
      <c r="H118" s="40" t="s">
        <v>7905</v>
      </c>
      <c r="I118" s="43">
        <f>J118-3</f>
        <v>41601</v>
      </c>
      <c r="J118" s="43">
        <f t="shared" si="7"/>
        <v>41604</v>
      </c>
      <c r="K118" s="40" t="s">
        <v>135</v>
      </c>
      <c r="L118" s="40">
        <v>100</v>
      </c>
      <c r="M118" s="39"/>
    </row>
    <row r="119" spans="1:13" hidden="1">
      <c r="A119" s="40" t="s">
        <v>2241</v>
      </c>
      <c r="B119" s="40" t="s">
        <v>8563</v>
      </c>
      <c r="C119" s="57" t="s">
        <v>7962</v>
      </c>
      <c r="D119" s="40" t="s">
        <v>52</v>
      </c>
      <c r="E119" s="41" t="s">
        <v>7886</v>
      </c>
      <c r="F119" s="40" t="s">
        <v>8564</v>
      </c>
      <c r="G119" s="40" t="s">
        <v>7904</v>
      </c>
      <c r="H119" s="40" t="s">
        <v>7906</v>
      </c>
      <c r="I119" s="43">
        <f>J119-2</f>
        <v>41604</v>
      </c>
      <c r="J119" s="43">
        <f t="shared" si="7"/>
        <v>41606</v>
      </c>
      <c r="K119" s="40" t="s">
        <v>135</v>
      </c>
      <c r="L119" s="40">
        <v>100</v>
      </c>
      <c r="M119" s="39"/>
    </row>
    <row r="120" spans="1:13" hidden="1">
      <c r="A120" s="40" t="s">
        <v>2241</v>
      </c>
      <c r="B120" s="40" t="s">
        <v>8563</v>
      </c>
      <c r="C120" s="57" t="s">
        <v>7962</v>
      </c>
      <c r="D120" s="40" t="s">
        <v>52</v>
      </c>
      <c r="E120" s="41" t="s">
        <v>7886</v>
      </c>
      <c r="F120" s="40" t="s">
        <v>8564</v>
      </c>
      <c r="G120" s="40" t="s">
        <v>7904</v>
      </c>
      <c r="H120" s="40" t="s">
        <v>7907</v>
      </c>
      <c r="I120" s="43">
        <f>J120-2</f>
        <v>41606</v>
      </c>
      <c r="J120" s="43">
        <f t="shared" si="7"/>
        <v>41608</v>
      </c>
      <c r="K120" s="40" t="s">
        <v>135</v>
      </c>
      <c r="L120" s="40">
        <v>100</v>
      </c>
      <c r="M120" s="39"/>
    </row>
    <row r="121" spans="1:13" hidden="1">
      <c r="A121" s="40" t="s">
        <v>2241</v>
      </c>
      <c r="B121" s="40" t="s">
        <v>8563</v>
      </c>
      <c r="C121" s="57" t="s">
        <v>7962</v>
      </c>
      <c r="D121" s="40" t="s">
        <v>52</v>
      </c>
      <c r="E121" s="41" t="s">
        <v>7886</v>
      </c>
      <c r="F121" s="40" t="s">
        <v>8564</v>
      </c>
      <c r="G121" s="40" t="s">
        <v>7904</v>
      </c>
      <c r="H121" s="40" t="s">
        <v>7908</v>
      </c>
      <c r="I121" s="43">
        <f>J121-1</f>
        <v>41608</v>
      </c>
      <c r="J121" s="43">
        <v>41609</v>
      </c>
      <c r="K121" s="40" t="s">
        <v>135</v>
      </c>
      <c r="L121" s="40">
        <v>100</v>
      </c>
      <c r="M121" s="39"/>
    </row>
    <row r="122" spans="1:13" hidden="1">
      <c r="A122" s="41" t="s">
        <v>8544</v>
      </c>
      <c r="B122" s="41" t="s">
        <v>7981</v>
      </c>
      <c r="C122" s="41" t="s">
        <v>7927</v>
      </c>
      <c r="D122" s="41" t="s">
        <v>7928</v>
      </c>
      <c r="E122" s="41" t="s">
        <v>7929</v>
      </c>
      <c r="F122" s="41" t="s">
        <v>8565</v>
      </c>
      <c r="G122" s="41" t="s">
        <v>1048</v>
      </c>
      <c r="H122" s="41" t="s">
        <v>7888</v>
      </c>
      <c r="I122" s="42">
        <v>41592</v>
      </c>
      <c r="J122" s="41"/>
      <c r="K122" s="41"/>
      <c r="L122" s="41"/>
      <c r="M122" s="52"/>
    </row>
    <row r="123" spans="1:13" hidden="1">
      <c r="A123" s="41" t="s">
        <v>8544</v>
      </c>
      <c r="B123" s="41" t="s">
        <v>7981</v>
      </c>
      <c r="C123" s="41" t="s">
        <v>7927</v>
      </c>
      <c r="D123" s="41" t="s">
        <v>7928</v>
      </c>
      <c r="E123" s="41" t="s">
        <v>7929</v>
      </c>
      <c r="F123" s="41" t="s">
        <v>8565</v>
      </c>
      <c r="G123" s="41" t="s">
        <v>1048</v>
      </c>
      <c r="H123" s="41" t="s">
        <v>7889</v>
      </c>
      <c r="I123" s="42"/>
      <c r="J123" s="41"/>
      <c r="K123" s="41"/>
      <c r="L123" s="41"/>
      <c r="M123" s="52"/>
    </row>
    <row r="124" spans="1:13" hidden="1">
      <c r="A124" s="41" t="s">
        <v>8544</v>
      </c>
      <c r="B124" s="41" t="s">
        <v>7981</v>
      </c>
      <c r="C124" s="41" t="s">
        <v>7927</v>
      </c>
      <c r="D124" s="41" t="s">
        <v>7928</v>
      </c>
      <c r="E124" s="41" t="s">
        <v>7929</v>
      </c>
      <c r="F124" s="41" t="s">
        <v>8565</v>
      </c>
      <c r="G124" s="41" t="s">
        <v>1048</v>
      </c>
      <c r="H124" s="41" t="s">
        <v>7890</v>
      </c>
      <c r="I124" s="41"/>
      <c r="J124" s="41"/>
      <c r="K124" s="41"/>
      <c r="L124" s="41"/>
      <c r="M124" s="52"/>
    </row>
    <row r="125" spans="1:13" hidden="1">
      <c r="A125" s="41" t="s">
        <v>8544</v>
      </c>
      <c r="B125" s="41" t="s">
        <v>7981</v>
      </c>
      <c r="C125" s="41" t="s">
        <v>7927</v>
      </c>
      <c r="D125" s="41" t="s">
        <v>7928</v>
      </c>
      <c r="E125" s="41" t="s">
        <v>7929</v>
      </c>
      <c r="F125" s="41" t="s">
        <v>8565</v>
      </c>
      <c r="G125" s="41" t="s">
        <v>1048</v>
      </c>
      <c r="H125" s="41" t="s">
        <v>7891</v>
      </c>
      <c r="I125" s="41"/>
      <c r="J125" s="41"/>
      <c r="K125" s="41"/>
      <c r="L125" s="41"/>
      <c r="M125" s="52"/>
    </row>
    <row r="126" spans="1:13" hidden="1">
      <c r="A126" s="41" t="s">
        <v>8544</v>
      </c>
      <c r="B126" s="41" t="s">
        <v>7981</v>
      </c>
      <c r="C126" s="41" t="s">
        <v>7927</v>
      </c>
      <c r="D126" s="41" t="s">
        <v>7928</v>
      </c>
      <c r="E126" s="41" t="s">
        <v>7929</v>
      </c>
      <c r="F126" s="41" t="s">
        <v>8565</v>
      </c>
      <c r="G126" s="41" t="s">
        <v>1048</v>
      </c>
      <c r="H126" s="41" t="s">
        <v>7892</v>
      </c>
      <c r="I126" s="42"/>
      <c r="J126" s="41"/>
      <c r="K126" s="41"/>
      <c r="L126" s="41"/>
      <c r="M126" s="52"/>
    </row>
    <row r="127" spans="1:13" hidden="1">
      <c r="A127" s="41" t="s">
        <v>8544</v>
      </c>
      <c r="B127" s="41" t="s">
        <v>7981</v>
      </c>
      <c r="C127" s="41" t="s">
        <v>7927</v>
      </c>
      <c r="D127" s="41" t="s">
        <v>7928</v>
      </c>
      <c r="E127" s="41" t="s">
        <v>7929</v>
      </c>
      <c r="F127" s="41" t="s">
        <v>8565</v>
      </c>
      <c r="G127" s="41" t="s">
        <v>1048</v>
      </c>
      <c r="H127" s="41" t="s">
        <v>7893</v>
      </c>
      <c r="I127" s="41"/>
      <c r="J127" s="41"/>
      <c r="K127" s="41"/>
      <c r="L127" s="41"/>
      <c r="M127" s="52"/>
    </row>
    <row r="128" spans="1:13" hidden="1">
      <c r="A128" s="41" t="s">
        <v>8544</v>
      </c>
      <c r="B128" s="41" t="s">
        <v>7981</v>
      </c>
      <c r="C128" s="41" t="s">
        <v>7927</v>
      </c>
      <c r="D128" s="41" t="s">
        <v>7928</v>
      </c>
      <c r="E128" s="41" t="s">
        <v>7929</v>
      </c>
      <c r="F128" s="41" t="s">
        <v>8565</v>
      </c>
      <c r="G128" s="41" t="s">
        <v>1048</v>
      </c>
      <c r="H128" s="41" t="s">
        <v>7894</v>
      </c>
      <c r="I128" s="42"/>
      <c r="J128" s="41"/>
      <c r="K128" s="41"/>
      <c r="L128" s="41"/>
      <c r="M128" s="52"/>
    </row>
    <row r="129" spans="1:13" hidden="1">
      <c r="A129" s="40" t="s">
        <v>8544</v>
      </c>
      <c r="B129" s="40" t="s">
        <v>7981</v>
      </c>
      <c r="C129" s="40" t="s">
        <v>7927</v>
      </c>
      <c r="D129" s="40" t="s">
        <v>7928</v>
      </c>
      <c r="E129" s="41" t="s">
        <v>7929</v>
      </c>
      <c r="F129" s="40" t="s">
        <v>8565</v>
      </c>
      <c r="G129" s="40" t="s">
        <v>7895</v>
      </c>
      <c r="H129" s="40" t="s">
        <v>7896</v>
      </c>
      <c r="I129" s="43">
        <f>J129-2</f>
        <v>41593</v>
      </c>
      <c r="J129" s="43">
        <f t="shared" ref="J129:J135" si="8">I130</f>
        <v>41595</v>
      </c>
      <c r="K129" s="40" t="s">
        <v>145</v>
      </c>
      <c r="L129" s="40">
        <v>100</v>
      </c>
      <c r="M129" s="39"/>
    </row>
    <row r="130" spans="1:13" hidden="1">
      <c r="A130" s="40" t="s">
        <v>8544</v>
      </c>
      <c r="B130" s="40" t="s">
        <v>7981</v>
      </c>
      <c r="C130" s="40" t="s">
        <v>7927</v>
      </c>
      <c r="D130" s="40" t="s">
        <v>7928</v>
      </c>
      <c r="E130" s="41" t="s">
        <v>7929</v>
      </c>
      <c r="F130" s="40" t="s">
        <v>8565</v>
      </c>
      <c r="G130" s="40" t="s">
        <v>7898</v>
      </c>
      <c r="H130" s="40" t="s">
        <v>7899</v>
      </c>
      <c r="I130" s="43">
        <f>J130-1</f>
        <v>41595</v>
      </c>
      <c r="J130" s="43">
        <f t="shared" si="8"/>
        <v>41596</v>
      </c>
      <c r="K130" s="40" t="s">
        <v>145</v>
      </c>
      <c r="L130" s="40">
        <v>100</v>
      </c>
      <c r="M130" s="39"/>
    </row>
    <row r="131" spans="1:13" hidden="1">
      <c r="A131" s="40" t="s">
        <v>8544</v>
      </c>
      <c r="B131" s="40" t="s">
        <v>7981</v>
      </c>
      <c r="C131" s="40" t="s">
        <v>7927</v>
      </c>
      <c r="D131" s="40" t="s">
        <v>7928</v>
      </c>
      <c r="E131" s="41" t="s">
        <v>7929</v>
      </c>
      <c r="F131" s="40" t="s">
        <v>8565</v>
      </c>
      <c r="G131" s="40" t="s">
        <v>7898</v>
      </c>
      <c r="H131" s="40" t="s">
        <v>7900</v>
      </c>
      <c r="I131" s="43">
        <f>J131-1</f>
        <v>41596</v>
      </c>
      <c r="J131" s="43">
        <f t="shared" si="8"/>
        <v>41597</v>
      </c>
      <c r="K131" s="40" t="s">
        <v>145</v>
      </c>
      <c r="L131" s="40">
        <v>100</v>
      </c>
      <c r="M131" s="39"/>
    </row>
    <row r="132" spans="1:13">
      <c r="A132" s="40" t="s">
        <v>8544</v>
      </c>
      <c r="B132" s="40" t="s">
        <v>7981</v>
      </c>
      <c r="C132" s="40" t="s">
        <v>7927</v>
      </c>
      <c r="D132" s="40" t="s">
        <v>7928</v>
      </c>
      <c r="E132" s="41" t="s">
        <v>7929</v>
      </c>
      <c r="F132" s="40" t="s">
        <v>8565</v>
      </c>
      <c r="G132" s="40" t="s">
        <v>7901</v>
      </c>
      <c r="H132" s="40" t="s">
        <v>7902</v>
      </c>
      <c r="I132" s="43">
        <f>J132-5</f>
        <v>41597</v>
      </c>
      <c r="J132" s="43">
        <f t="shared" si="8"/>
        <v>41602</v>
      </c>
      <c r="K132" s="40" t="s">
        <v>145</v>
      </c>
      <c r="L132" s="40">
        <v>100</v>
      </c>
      <c r="M132" s="39"/>
    </row>
    <row r="133" spans="1:13" hidden="1">
      <c r="A133" s="40" t="s">
        <v>8544</v>
      </c>
      <c r="B133" s="40" t="s">
        <v>7981</v>
      </c>
      <c r="C133" s="40" t="s">
        <v>7927</v>
      </c>
      <c r="D133" s="40" t="s">
        <v>7928</v>
      </c>
      <c r="E133" s="41" t="s">
        <v>7929</v>
      </c>
      <c r="F133" s="40" t="s">
        <v>8565</v>
      </c>
      <c r="G133" s="40" t="s">
        <v>7904</v>
      </c>
      <c r="H133" s="40" t="s">
        <v>7905</v>
      </c>
      <c r="I133" s="43">
        <f>J133-3</f>
        <v>41602</v>
      </c>
      <c r="J133" s="43">
        <f t="shared" si="8"/>
        <v>41605</v>
      </c>
      <c r="K133" s="40" t="s">
        <v>145</v>
      </c>
      <c r="L133" s="40">
        <v>100</v>
      </c>
      <c r="M133" s="39"/>
    </row>
    <row r="134" spans="1:13" hidden="1">
      <c r="A134" s="40" t="s">
        <v>8544</v>
      </c>
      <c r="B134" s="40" t="s">
        <v>7981</v>
      </c>
      <c r="C134" s="40" t="s">
        <v>7927</v>
      </c>
      <c r="D134" s="40" t="s">
        <v>7928</v>
      </c>
      <c r="E134" s="41" t="s">
        <v>7929</v>
      </c>
      <c r="F134" s="40" t="s">
        <v>8565</v>
      </c>
      <c r="G134" s="40" t="s">
        <v>7904</v>
      </c>
      <c r="H134" s="40" t="s">
        <v>7906</v>
      </c>
      <c r="I134" s="43">
        <f>J134-2</f>
        <v>41605</v>
      </c>
      <c r="J134" s="43">
        <f t="shared" si="8"/>
        <v>41607</v>
      </c>
      <c r="K134" s="40" t="s">
        <v>145</v>
      </c>
      <c r="L134" s="40">
        <v>100</v>
      </c>
      <c r="M134" s="39"/>
    </row>
    <row r="135" spans="1:13" hidden="1">
      <c r="A135" s="40" t="s">
        <v>8544</v>
      </c>
      <c r="B135" s="40" t="s">
        <v>7981</v>
      </c>
      <c r="C135" s="40" t="s">
        <v>7927</v>
      </c>
      <c r="D135" s="40" t="s">
        <v>7928</v>
      </c>
      <c r="E135" s="41" t="s">
        <v>7929</v>
      </c>
      <c r="F135" s="40" t="s">
        <v>8565</v>
      </c>
      <c r="G135" s="40" t="s">
        <v>7904</v>
      </c>
      <c r="H135" s="40" t="s">
        <v>7907</v>
      </c>
      <c r="I135" s="43">
        <f>J135-2</f>
        <v>41607</v>
      </c>
      <c r="J135" s="43">
        <f t="shared" si="8"/>
        <v>41609</v>
      </c>
      <c r="K135" s="40" t="s">
        <v>145</v>
      </c>
      <c r="L135" s="40">
        <v>100</v>
      </c>
      <c r="M135" s="39"/>
    </row>
    <row r="136" spans="1:13" ht="26.45" hidden="1">
      <c r="A136" s="40" t="s">
        <v>8544</v>
      </c>
      <c r="B136" s="40" t="s">
        <v>7981</v>
      </c>
      <c r="C136" s="40" t="s">
        <v>7927</v>
      </c>
      <c r="D136" s="40" t="s">
        <v>7928</v>
      </c>
      <c r="E136" s="41" t="s">
        <v>7929</v>
      </c>
      <c r="F136" s="40" t="s">
        <v>8565</v>
      </c>
      <c r="G136" s="40" t="s">
        <v>7904</v>
      </c>
      <c r="H136" s="40" t="s">
        <v>7908</v>
      </c>
      <c r="I136" s="43">
        <f>J136-1</f>
        <v>41609</v>
      </c>
      <c r="J136" s="43">
        <v>41610</v>
      </c>
      <c r="K136" s="40" t="s">
        <v>145</v>
      </c>
      <c r="L136" s="40">
        <v>100</v>
      </c>
      <c r="M136" s="39" t="s">
        <v>8566</v>
      </c>
    </row>
    <row r="137" spans="1:13" hidden="1">
      <c r="A137" s="41" t="s">
        <v>8567</v>
      </c>
      <c r="B137" s="41" t="s">
        <v>8018</v>
      </c>
      <c r="C137" s="41" t="s">
        <v>7927</v>
      </c>
      <c r="D137" s="41" t="s">
        <v>7928</v>
      </c>
      <c r="E137" s="41" t="s">
        <v>7938</v>
      </c>
      <c r="F137" s="41" t="s">
        <v>8568</v>
      </c>
      <c r="G137" s="41" t="s">
        <v>1048</v>
      </c>
      <c r="H137" s="41" t="s">
        <v>7888</v>
      </c>
      <c r="I137" s="41"/>
      <c r="J137" s="41"/>
      <c r="K137" s="41"/>
      <c r="L137" s="41"/>
      <c r="M137" s="52"/>
    </row>
    <row r="138" spans="1:13" hidden="1">
      <c r="A138" s="41" t="s">
        <v>8567</v>
      </c>
      <c r="B138" s="41" t="s">
        <v>8018</v>
      </c>
      <c r="C138" s="41" t="s">
        <v>7927</v>
      </c>
      <c r="D138" s="41" t="s">
        <v>7928</v>
      </c>
      <c r="E138" s="41" t="s">
        <v>7938</v>
      </c>
      <c r="F138" s="41" t="s">
        <v>8568</v>
      </c>
      <c r="G138" s="41" t="s">
        <v>1048</v>
      </c>
      <c r="H138" s="41" t="s">
        <v>7889</v>
      </c>
      <c r="I138" s="41"/>
      <c r="J138" s="41"/>
      <c r="K138" s="41"/>
      <c r="L138" s="41"/>
      <c r="M138" s="52"/>
    </row>
    <row r="139" spans="1:13" hidden="1">
      <c r="A139" s="41" t="s">
        <v>8567</v>
      </c>
      <c r="B139" s="41" t="s">
        <v>8018</v>
      </c>
      <c r="C139" s="41" t="s">
        <v>7927</v>
      </c>
      <c r="D139" s="41" t="s">
        <v>7928</v>
      </c>
      <c r="E139" s="41" t="s">
        <v>7938</v>
      </c>
      <c r="F139" s="41" t="s">
        <v>8568</v>
      </c>
      <c r="G139" s="41" t="s">
        <v>1048</v>
      </c>
      <c r="H139" s="41" t="s">
        <v>7890</v>
      </c>
      <c r="I139" s="41"/>
      <c r="J139" s="41"/>
      <c r="K139" s="41"/>
      <c r="L139" s="41"/>
      <c r="M139" s="52"/>
    </row>
    <row r="140" spans="1:13" hidden="1">
      <c r="A140" s="41" t="s">
        <v>8567</v>
      </c>
      <c r="B140" s="41" t="s">
        <v>8018</v>
      </c>
      <c r="C140" s="41" t="s">
        <v>7927</v>
      </c>
      <c r="D140" s="41" t="s">
        <v>7928</v>
      </c>
      <c r="E140" s="41" t="s">
        <v>7938</v>
      </c>
      <c r="F140" s="41" t="s">
        <v>8568</v>
      </c>
      <c r="G140" s="41" t="s">
        <v>1048</v>
      </c>
      <c r="H140" s="41" t="s">
        <v>7891</v>
      </c>
      <c r="I140" s="41"/>
      <c r="J140" s="41"/>
      <c r="K140" s="41"/>
      <c r="L140" s="41"/>
      <c r="M140" s="52"/>
    </row>
    <row r="141" spans="1:13" hidden="1">
      <c r="A141" s="41" t="s">
        <v>8567</v>
      </c>
      <c r="B141" s="41" t="s">
        <v>8018</v>
      </c>
      <c r="C141" s="41" t="s">
        <v>7927</v>
      </c>
      <c r="D141" s="41" t="s">
        <v>7928</v>
      </c>
      <c r="E141" s="41" t="s">
        <v>7938</v>
      </c>
      <c r="F141" s="41" t="s">
        <v>8568</v>
      </c>
      <c r="G141" s="41" t="s">
        <v>1048</v>
      </c>
      <c r="H141" s="41" t="s">
        <v>7892</v>
      </c>
      <c r="I141" s="42">
        <v>41579</v>
      </c>
      <c r="J141" s="41"/>
      <c r="K141" s="41"/>
      <c r="L141" s="41"/>
      <c r="M141" s="52"/>
    </row>
    <row r="142" spans="1:13" hidden="1">
      <c r="A142" s="41" t="s">
        <v>8567</v>
      </c>
      <c r="B142" s="41" t="s">
        <v>8018</v>
      </c>
      <c r="C142" s="41" t="s">
        <v>7927</v>
      </c>
      <c r="D142" s="41" t="s">
        <v>7928</v>
      </c>
      <c r="E142" s="41" t="s">
        <v>7938</v>
      </c>
      <c r="F142" s="41" t="s">
        <v>8568</v>
      </c>
      <c r="G142" s="41" t="s">
        <v>1048</v>
      </c>
      <c r="H142" s="41" t="s">
        <v>7893</v>
      </c>
      <c r="I142" s="42"/>
      <c r="J142" s="41"/>
      <c r="K142" s="41"/>
      <c r="L142" s="41"/>
      <c r="M142" s="52"/>
    </row>
    <row r="143" spans="1:13" hidden="1">
      <c r="A143" s="41" t="s">
        <v>8567</v>
      </c>
      <c r="B143" s="41" t="s">
        <v>8018</v>
      </c>
      <c r="C143" s="41" t="s">
        <v>7927</v>
      </c>
      <c r="D143" s="41" t="s">
        <v>7928</v>
      </c>
      <c r="E143" s="41" t="s">
        <v>7938</v>
      </c>
      <c r="F143" s="41" t="s">
        <v>8568</v>
      </c>
      <c r="G143" s="41" t="s">
        <v>1048</v>
      </c>
      <c r="H143" s="41" t="s">
        <v>7894</v>
      </c>
      <c r="I143" s="42">
        <v>41548</v>
      </c>
      <c r="J143" s="41"/>
      <c r="K143" s="41"/>
      <c r="L143" s="41"/>
      <c r="M143" s="52"/>
    </row>
    <row r="144" spans="1:13" hidden="1">
      <c r="A144" s="40" t="s">
        <v>8567</v>
      </c>
      <c r="B144" s="40" t="s">
        <v>8018</v>
      </c>
      <c r="C144" s="40" t="s">
        <v>7927</v>
      </c>
      <c r="D144" s="40" t="s">
        <v>7928</v>
      </c>
      <c r="E144" s="41" t="s">
        <v>7938</v>
      </c>
      <c r="F144" s="40" t="s">
        <v>8568</v>
      </c>
      <c r="G144" s="40" t="s">
        <v>7895</v>
      </c>
      <c r="H144" s="40" t="s">
        <v>7896</v>
      </c>
      <c r="I144" s="43">
        <f>J144-2</f>
        <v>41531</v>
      </c>
      <c r="J144" s="43">
        <f t="shared" ref="J144:J150" si="9">I145</f>
        <v>41533</v>
      </c>
      <c r="K144" s="40" t="s">
        <v>103</v>
      </c>
      <c r="L144" s="40">
        <v>100</v>
      </c>
      <c r="M144" s="39"/>
    </row>
    <row r="145" spans="1:13" hidden="1">
      <c r="A145" s="40" t="s">
        <v>8567</v>
      </c>
      <c r="B145" s="40" t="s">
        <v>8018</v>
      </c>
      <c r="C145" s="40" t="s">
        <v>7927</v>
      </c>
      <c r="D145" s="40" t="s">
        <v>7928</v>
      </c>
      <c r="E145" s="41" t="s">
        <v>7938</v>
      </c>
      <c r="F145" s="40" t="s">
        <v>8568</v>
      </c>
      <c r="G145" s="40" t="s">
        <v>7898</v>
      </c>
      <c r="H145" s="40" t="s">
        <v>7899</v>
      </c>
      <c r="I145" s="43">
        <f>J145-1</f>
        <v>41533</v>
      </c>
      <c r="J145" s="43">
        <f t="shared" si="9"/>
        <v>41534</v>
      </c>
      <c r="K145" s="40" t="s">
        <v>103</v>
      </c>
      <c r="L145" s="40">
        <v>100</v>
      </c>
      <c r="M145" s="39"/>
    </row>
    <row r="146" spans="1:13" hidden="1">
      <c r="A146" s="40" t="s">
        <v>8567</v>
      </c>
      <c r="B146" s="40" t="s">
        <v>8018</v>
      </c>
      <c r="C146" s="40" t="s">
        <v>7927</v>
      </c>
      <c r="D146" s="40" t="s">
        <v>7928</v>
      </c>
      <c r="E146" s="41" t="s">
        <v>7938</v>
      </c>
      <c r="F146" s="40" t="s">
        <v>8568</v>
      </c>
      <c r="G146" s="40" t="s">
        <v>7898</v>
      </c>
      <c r="H146" s="40" t="s">
        <v>7925</v>
      </c>
      <c r="I146" s="43">
        <f>J146-1</f>
        <v>41534</v>
      </c>
      <c r="J146" s="43">
        <f t="shared" si="9"/>
        <v>41535</v>
      </c>
      <c r="K146" s="40" t="s">
        <v>103</v>
      </c>
      <c r="L146" s="40" t="s">
        <v>84</v>
      </c>
      <c r="M146" s="39" t="s">
        <v>8569</v>
      </c>
    </row>
    <row r="147" spans="1:13">
      <c r="A147" s="40" t="s">
        <v>8567</v>
      </c>
      <c r="B147" s="40" t="s">
        <v>8018</v>
      </c>
      <c r="C147" s="40" t="s">
        <v>7927</v>
      </c>
      <c r="D147" s="40" t="s">
        <v>7928</v>
      </c>
      <c r="E147" s="41" t="s">
        <v>7938</v>
      </c>
      <c r="F147" s="40" t="s">
        <v>8568</v>
      </c>
      <c r="G147" s="40" t="s">
        <v>7901</v>
      </c>
      <c r="H147" s="40" t="s">
        <v>7902</v>
      </c>
      <c r="I147" s="43">
        <f>J147-5</f>
        <v>41535</v>
      </c>
      <c r="J147" s="43">
        <f t="shared" si="9"/>
        <v>41540</v>
      </c>
      <c r="K147" s="40" t="s">
        <v>103</v>
      </c>
      <c r="L147" s="40" t="s">
        <v>84</v>
      </c>
      <c r="M147" s="39"/>
    </row>
    <row r="148" spans="1:13" hidden="1">
      <c r="A148" s="40" t="s">
        <v>8567</v>
      </c>
      <c r="B148" s="40" t="s">
        <v>8018</v>
      </c>
      <c r="C148" s="40" t="s">
        <v>7927</v>
      </c>
      <c r="D148" s="40" t="s">
        <v>7928</v>
      </c>
      <c r="E148" s="41" t="s">
        <v>7938</v>
      </c>
      <c r="F148" s="40" t="s">
        <v>8568</v>
      </c>
      <c r="G148" s="40" t="s">
        <v>7904</v>
      </c>
      <c r="H148" s="40" t="s">
        <v>7905</v>
      </c>
      <c r="I148" s="43">
        <f>J148-3</f>
        <v>41540</v>
      </c>
      <c r="J148" s="43">
        <f t="shared" si="9"/>
        <v>41543</v>
      </c>
      <c r="K148" s="40" t="s">
        <v>103</v>
      </c>
      <c r="L148" s="40" t="s">
        <v>84</v>
      </c>
      <c r="M148" s="39"/>
    </row>
    <row r="149" spans="1:13" hidden="1">
      <c r="A149" s="40" t="s">
        <v>8567</v>
      </c>
      <c r="B149" s="40" t="s">
        <v>8018</v>
      </c>
      <c r="C149" s="40" t="s">
        <v>7927</v>
      </c>
      <c r="D149" s="40" t="s">
        <v>7928</v>
      </c>
      <c r="E149" s="41" t="s">
        <v>7938</v>
      </c>
      <c r="F149" s="40" t="s">
        <v>8568</v>
      </c>
      <c r="G149" s="40" t="s">
        <v>7904</v>
      </c>
      <c r="H149" s="40" t="s">
        <v>7906</v>
      </c>
      <c r="I149" s="43">
        <f>J149-2</f>
        <v>41543</v>
      </c>
      <c r="J149" s="43">
        <f t="shared" si="9"/>
        <v>41545</v>
      </c>
      <c r="K149" s="40" t="s">
        <v>103</v>
      </c>
      <c r="L149" s="40" t="s">
        <v>84</v>
      </c>
      <c r="M149" s="39"/>
    </row>
    <row r="150" spans="1:13" hidden="1">
      <c r="A150" s="40" t="s">
        <v>8567</v>
      </c>
      <c r="B150" s="40" t="s">
        <v>8018</v>
      </c>
      <c r="C150" s="40" t="s">
        <v>7927</v>
      </c>
      <c r="D150" s="40" t="s">
        <v>7928</v>
      </c>
      <c r="E150" s="41" t="s">
        <v>7938</v>
      </c>
      <c r="F150" s="40" t="s">
        <v>8568</v>
      </c>
      <c r="G150" s="40" t="s">
        <v>7904</v>
      </c>
      <c r="H150" s="40" t="s">
        <v>7907</v>
      </c>
      <c r="I150" s="43">
        <f>J150-2</f>
        <v>41545</v>
      </c>
      <c r="J150" s="43">
        <f t="shared" si="9"/>
        <v>41547</v>
      </c>
      <c r="K150" s="40" t="s">
        <v>103</v>
      </c>
      <c r="L150" s="40" t="s">
        <v>84</v>
      </c>
      <c r="M150" s="39"/>
    </row>
    <row r="151" spans="1:13" hidden="1">
      <c r="A151" s="40" t="s">
        <v>8567</v>
      </c>
      <c r="B151" s="40" t="s">
        <v>8018</v>
      </c>
      <c r="C151" s="40" t="s">
        <v>7927</v>
      </c>
      <c r="D151" s="40" t="s">
        <v>7928</v>
      </c>
      <c r="E151" s="41" t="s">
        <v>7938</v>
      </c>
      <c r="F151" s="40" t="s">
        <v>8568</v>
      </c>
      <c r="G151" s="40" t="s">
        <v>7904</v>
      </c>
      <c r="H151" s="40" t="s">
        <v>7908</v>
      </c>
      <c r="I151" s="43">
        <f>J151-1</f>
        <v>41547</v>
      </c>
      <c r="J151" s="42">
        <v>41548</v>
      </c>
      <c r="K151" s="40" t="s">
        <v>103</v>
      </c>
      <c r="L151" s="40" t="s">
        <v>84</v>
      </c>
      <c r="M151" s="39"/>
    </row>
    <row r="152" spans="1:13" hidden="1">
      <c r="A152" s="49" t="s">
        <v>2241</v>
      </c>
      <c r="B152" s="49" t="s">
        <v>8570</v>
      </c>
      <c r="C152" s="41" t="s">
        <v>108</v>
      </c>
      <c r="D152" s="41" t="s">
        <v>52</v>
      </c>
      <c r="E152" s="41" t="s">
        <v>7914</v>
      </c>
      <c r="F152" s="49" t="s">
        <v>8571</v>
      </c>
      <c r="G152" s="41" t="s">
        <v>1048</v>
      </c>
      <c r="H152" s="41" t="s">
        <v>7888</v>
      </c>
      <c r="I152" s="42">
        <v>41598</v>
      </c>
      <c r="J152" s="41"/>
      <c r="K152" s="41"/>
      <c r="L152" s="41"/>
      <c r="M152" s="39"/>
    </row>
    <row r="153" spans="1:13" hidden="1">
      <c r="A153" s="49" t="s">
        <v>2241</v>
      </c>
      <c r="B153" s="49" t="s">
        <v>8570</v>
      </c>
      <c r="C153" s="41" t="s">
        <v>108</v>
      </c>
      <c r="D153" s="41" t="s">
        <v>52</v>
      </c>
      <c r="E153" s="41" t="s">
        <v>7914</v>
      </c>
      <c r="F153" s="49" t="s">
        <v>8571</v>
      </c>
      <c r="G153" s="41" t="s">
        <v>1048</v>
      </c>
      <c r="H153" s="41" t="s">
        <v>7889</v>
      </c>
      <c r="I153" s="42"/>
      <c r="J153" s="41"/>
      <c r="K153" s="41"/>
      <c r="L153" s="41"/>
      <c r="M153" s="39"/>
    </row>
    <row r="154" spans="1:13" hidden="1">
      <c r="A154" s="49" t="s">
        <v>2241</v>
      </c>
      <c r="B154" s="49" t="s">
        <v>8570</v>
      </c>
      <c r="C154" s="41" t="s">
        <v>108</v>
      </c>
      <c r="D154" s="41" t="s">
        <v>52</v>
      </c>
      <c r="E154" s="41" t="s">
        <v>7914</v>
      </c>
      <c r="F154" s="49" t="s">
        <v>8571</v>
      </c>
      <c r="G154" s="41" t="s">
        <v>1048</v>
      </c>
      <c r="H154" s="41" t="s">
        <v>7890</v>
      </c>
      <c r="I154" s="41"/>
      <c r="J154" s="41"/>
      <c r="K154" s="41"/>
      <c r="L154" s="41"/>
      <c r="M154" s="39"/>
    </row>
    <row r="155" spans="1:13" hidden="1">
      <c r="A155" s="49" t="s">
        <v>2241</v>
      </c>
      <c r="B155" s="49" t="s">
        <v>8570</v>
      </c>
      <c r="C155" s="41" t="s">
        <v>108</v>
      </c>
      <c r="D155" s="41" t="s">
        <v>52</v>
      </c>
      <c r="E155" s="41" t="s">
        <v>7914</v>
      </c>
      <c r="F155" s="49" t="s">
        <v>8571</v>
      </c>
      <c r="G155" s="41" t="s">
        <v>1048</v>
      </c>
      <c r="H155" s="41" t="s">
        <v>7891</v>
      </c>
      <c r="I155" s="41"/>
      <c r="J155" s="41"/>
      <c r="K155" s="41"/>
      <c r="L155" s="41"/>
      <c r="M155" s="39"/>
    </row>
    <row r="156" spans="1:13" hidden="1">
      <c r="A156" s="49" t="s">
        <v>2241</v>
      </c>
      <c r="B156" s="49" t="s">
        <v>8570</v>
      </c>
      <c r="C156" s="41" t="s">
        <v>108</v>
      </c>
      <c r="D156" s="41" t="s">
        <v>52</v>
      </c>
      <c r="E156" s="41" t="s">
        <v>7914</v>
      </c>
      <c r="F156" s="49" t="s">
        <v>8571</v>
      </c>
      <c r="G156" s="41" t="s">
        <v>1048</v>
      </c>
      <c r="H156" s="41" t="s">
        <v>7892</v>
      </c>
      <c r="I156" s="42"/>
      <c r="J156" s="41"/>
      <c r="K156" s="41"/>
      <c r="L156" s="41"/>
      <c r="M156" s="39"/>
    </row>
    <row r="157" spans="1:13" hidden="1">
      <c r="A157" s="49" t="s">
        <v>2241</v>
      </c>
      <c r="B157" s="49" t="s">
        <v>8570</v>
      </c>
      <c r="C157" s="41" t="s">
        <v>108</v>
      </c>
      <c r="D157" s="41" t="s">
        <v>52</v>
      </c>
      <c r="E157" s="41" t="s">
        <v>7914</v>
      </c>
      <c r="F157" s="49" t="s">
        <v>8571</v>
      </c>
      <c r="G157" s="41" t="s">
        <v>1048</v>
      </c>
      <c r="H157" s="41" t="s">
        <v>7893</v>
      </c>
      <c r="I157" s="42"/>
      <c r="J157" s="41"/>
      <c r="K157" s="41"/>
      <c r="L157" s="41"/>
      <c r="M157" s="39"/>
    </row>
    <row r="158" spans="1:13" hidden="1">
      <c r="A158" s="49" t="s">
        <v>2241</v>
      </c>
      <c r="B158" s="49" t="s">
        <v>8570</v>
      </c>
      <c r="C158" s="41" t="s">
        <v>108</v>
      </c>
      <c r="D158" s="41" t="s">
        <v>52</v>
      </c>
      <c r="E158" s="41" t="s">
        <v>7914</v>
      </c>
      <c r="F158" s="49" t="s">
        <v>8571</v>
      </c>
      <c r="G158" s="41" t="s">
        <v>1048</v>
      </c>
      <c r="H158" s="41" t="s">
        <v>7894</v>
      </c>
      <c r="I158" s="42"/>
      <c r="J158" s="41"/>
      <c r="K158" s="41"/>
      <c r="L158" s="41"/>
      <c r="M158" s="39"/>
    </row>
    <row r="159" spans="1:13" hidden="1">
      <c r="A159" s="49" t="s">
        <v>2241</v>
      </c>
      <c r="B159" s="49" t="s">
        <v>8570</v>
      </c>
      <c r="C159" s="41" t="s">
        <v>108</v>
      </c>
      <c r="D159" s="40" t="s">
        <v>52</v>
      </c>
      <c r="E159" s="41" t="s">
        <v>7914</v>
      </c>
      <c r="F159" s="49" t="s">
        <v>8571</v>
      </c>
      <c r="G159" s="40" t="s">
        <v>7895</v>
      </c>
      <c r="H159" s="40" t="s">
        <v>7896</v>
      </c>
      <c r="I159" s="43">
        <f>J159-2</f>
        <v>41598</v>
      </c>
      <c r="J159" s="43">
        <f t="shared" ref="J159:J165" si="10">I160</f>
        <v>41600</v>
      </c>
      <c r="K159" s="40" t="s">
        <v>8252</v>
      </c>
      <c r="L159" s="40">
        <v>100</v>
      </c>
      <c r="M159" s="39"/>
    </row>
    <row r="160" spans="1:13" hidden="1">
      <c r="A160" s="48" t="s">
        <v>2241</v>
      </c>
      <c r="B160" s="49" t="s">
        <v>8570</v>
      </c>
      <c r="C160" s="40" t="s">
        <v>108</v>
      </c>
      <c r="D160" s="40" t="s">
        <v>52</v>
      </c>
      <c r="E160" s="41" t="s">
        <v>7914</v>
      </c>
      <c r="F160" s="48" t="s">
        <v>8571</v>
      </c>
      <c r="G160" s="40" t="s">
        <v>7898</v>
      </c>
      <c r="H160" s="40" t="s">
        <v>7899</v>
      </c>
      <c r="I160" s="43">
        <f>J160-1</f>
        <v>41600</v>
      </c>
      <c r="J160" s="43">
        <f t="shared" si="10"/>
        <v>41601</v>
      </c>
      <c r="K160" s="40" t="s">
        <v>8252</v>
      </c>
      <c r="L160" s="40">
        <v>100</v>
      </c>
      <c r="M160" s="39"/>
    </row>
    <row r="161" spans="1:13" hidden="1">
      <c r="A161" s="48" t="s">
        <v>2241</v>
      </c>
      <c r="B161" s="49" t="s">
        <v>8570</v>
      </c>
      <c r="C161" s="40" t="s">
        <v>108</v>
      </c>
      <c r="D161" s="40" t="s">
        <v>52</v>
      </c>
      <c r="E161" s="41" t="s">
        <v>7914</v>
      </c>
      <c r="F161" s="48" t="s">
        <v>8571</v>
      </c>
      <c r="G161" s="40" t="s">
        <v>7898</v>
      </c>
      <c r="H161" s="40" t="s">
        <v>7925</v>
      </c>
      <c r="I161" s="43">
        <f>J161-1</f>
        <v>41601</v>
      </c>
      <c r="J161" s="43">
        <f t="shared" si="10"/>
        <v>41602</v>
      </c>
      <c r="K161" s="40" t="s">
        <v>8252</v>
      </c>
      <c r="L161" s="40">
        <v>100</v>
      </c>
      <c r="M161" s="39"/>
    </row>
    <row r="162" spans="1:13">
      <c r="A162" s="48" t="s">
        <v>2241</v>
      </c>
      <c r="B162" s="49" t="s">
        <v>8570</v>
      </c>
      <c r="C162" s="40" t="s">
        <v>108</v>
      </c>
      <c r="D162" s="40" t="s">
        <v>52</v>
      </c>
      <c r="E162" s="41" t="s">
        <v>7914</v>
      </c>
      <c r="F162" s="48" t="s">
        <v>8571</v>
      </c>
      <c r="G162" s="40" t="s">
        <v>7901</v>
      </c>
      <c r="H162" s="40" t="s">
        <v>7902</v>
      </c>
      <c r="I162" s="43">
        <f>J162-5</f>
        <v>41602</v>
      </c>
      <c r="J162" s="43">
        <f t="shared" si="10"/>
        <v>41607</v>
      </c>
      <c r="K162" s="40" t="s">
        <v>14</v>
      </c>
      <c r="L162" s="40">
        <v>100</v>
      </c>
      <c r="M162" s="39"/>
    </row>
    <row r="163" spans="1:13" hidden="1">
      <c r="A163" s="48" t="s">
        <v>2241</v>
      </c>
      <c r="B163" s="49" t="s">
        <v>8570</v>
      </c>
      <c r="C163" s="40" t="s">
        <v>108</v>
      </c>
      <c r="D163" s="40" t="s">
        <v>52</v>
      </c>
      <c r="E163" s="41" t="s">
        <v>7914</v>
      </c>
      <c r="F163" s="48" t="s">
        <v>8571</v>
      </c>
      <c r="G163" s="40" t="s">
        <v>7904</v>
      </c>
      <c r="H163" s="40" t="s">
        <v>7905</v>
      </c>
      <c r="I163" s="43">
        <f>J163-3</f>
        <v>41607</v>
      </c>
      <c r="J163" s="43">
        <f t="shared" si="10"/>
        <v>41610</v>
      </c>
      <c r="K163" s="40" t="s">
        <v>14</v>
      </c>
      <c r="L163" s="40">
        <v>100</v>
      </c>
      <c r="M163" s="39"/>
    </row>
    <row r="164" spans="1:13" hidden="1">
      <c r="A164" s="48" t="s">
        <v>2241</v>
      </c>
      <c r="B164" s="49" t="s">
        <v>8570</v>
      </c>
      <c r="C164" s="40" t="s">
        <v>108</v>
      </c>
      <c r="D164" s="40" t="s">
        <v>52</v>
      </c>
      <c r="E164" s="41" t="s">
        <v>7914</v>
      </c>
      <c r="F164" s="48" t="s">
        <v>8571</v>
      </c>
      <c r="G164" s="40" t="s">
        <v>7904</v>
      </c>
      <c r="H164" s="40" t="s">
        <v>7906</v>
      </c>
      <c r="I164" s="43">
        <f>J164-2</f>
        <v>41610</v>
      </c>
      <c r="J164" s="43">
        <f t="shared" si="10"/>
        <v>41612</v>
      </c>
      <c r="K164" s="40" t="s">
        <v>14</v>
      </c>
      <c r="L164" s="40">
        <v>100</v>
      </c>
      <c r="M164" s="39"/>
    </row>
    <row r="165" spans="1:13" hidden="1">
      <c r="A165" s="48" t="s">
        <v>2241</v>
      </c>
      <c r="B165" s="49" t="s">
        <v>8570</v>
      </c>
      <c r="C165" s="40" t="s">
        <v>108</v>
      </c>
      <c r="D165" s="40" t="s">
        <v>52</v>
      </c>
      <c r="E165" s="41" t="s">
        <v>7914</v>
      </c>
      <c r="F165" s="48" t="s">
        <v>8571</v>
      </c>
      <c r="G165" s="40" t="s">
        <v>7904</v>
      </c>
      <c r="H165" s="40" t="s">
        <v>7907</v>
      </c>
      <c r="I165" s="43">
        <f>J165-2</f>
        <v>41612</v>
      </c>
      <c r="J165" s="43">
        <f t="shared" si="10"/>
        <v>41614</v>
      </c>
      <c r="K165" s="40" t="s">
        <v>14</v>
      </c>
      <c r="L165" s="40">
        <v>100</v>
      </c>
      <c r="M165" s="39"/>
    </row>
    <row r="166" spans="1:13" ht="26.45" hidden="1">
      <c r="A166" s="48" t="s">
        <v>2241</v>
      </c>
      <c r="B166" s="49" t="s">
        <v>8570</v>
      </c>
      <c r="C166" s="40" t="s">
        <v>108</v>
      </c>
      <c r="D166" s="40" t="s">
        <v>52</v>
      </c>
      <c r="E166" s="41" t="s">
        <v>7914</v>
      </c>
      <c r="F166" s="48" t="s">
        <v>8571</v>
      </c>
      <c r="G166" s="40" t="s">
        <v>7904</v>
      </c>
      <c r="H166" s="40" t="s">
        <v>7908</v>
      </c>
      <c r="I166" s="43">
        <f>J166-1</f>
        <v>41614</v>
      </c>
      <c r="J166" s="42">
        <v>41615</v>
      </c>
      <c r="K166" s="40" t="s">
        <v>14</v>
      </c>
      <c r="L166" s="40">
        <v>100</v>
      </c>
      <c r="M166" s="39" t="s">
        <v>8548</v>
      </c>
    </row>
    <row r="167" spans="1:13" hidden="1">
      <c r="A167" s="41" t="s">
        <v>8567</v>
      </c>
      <c r="B167" s="41" t="s">
        <v>8572</v>
      </c>
      <c r="C167" s="41" t="s">
        <v>7927</v>
      </c>
      <c r="D167" s="41" t="s">
        <v>7928</v>
      </c>
      <c r="E167" s="41" t="s">
        <v>7938</v>
      </c>
      <c r="F167" s="41" t="s">
        <v>8573</v>
      </c>
      <c r="G167" s="41" t="s">
        <v>1048</v>
      </c>
      <c r="H167" s="41" t="s">
        <v>7888</v>
      </c>
      <c r="I167" s="41"/>
      <c r="J167" s="41"/>
      <c r="K167" s="41"/>
      <c r="L167" s="41"/>
      <c r="M167" s="52"/>
    </row>
    <row r="168" spans="1:13" hidden="1">
      <c r="A168" s="41" t="s">
        <v>8567</v>
      </c>
      <c r="B168" s="41" t="s">
        <v>8572</v>
      </c>
      <c r="C168" s="41" t="s">
        <v>7927</v>
      </c>
      <c r="D168" s="41" t="s">
        <v>7928</v>
      </c>
      <c r="E168" s="41" t="s">
        <v>7938</v>
      </c>
      <c r="F168" s="41" t="s">
        <v>8573</v>
      </c>
      <c r="G168" s="41" t="s">
        <v>1048</v>
      </c>
      <c r="H168" s="41" t="s">
        <v>7889</v>
      </c>
      <c r="I168" s="41"/>
      <c r="J168" s="41"/>
      <c r="K168" s="41"/>
      <c r="L168" s="41"/>
      <c r="M168" s="52"/>
    </row>
    <row r="169" spans="1:13" hidden="1">
      <c r="A169" s="41" t="s">
        <v>8567</v>
      </c>
      <c r="B169" s="41" t="s">
        <v>8572</v>
      </c>
      <c r="C169" s="41" t="s">
        <v>7927</v>
      </c>
      <c r="D169" s="41" t="s">
        <v>7928</v>
      </c>
      <c r="E169" s="41" t="s">
        <v>7938</v>
      </c>
      <c r="F169" s="41" t="s">
        <v>8573</v>
      </c>
      <c r="G169" s="41" t="s">
        <v>1048</v>
      </c>
      <c r="H169" s="41" t="s">
        <v>7890</v>
      </c>
      <c r="I169" s="42">
        <v>41617</v>
      </c>
      <c r="J169" s="41"/>
      <c r="K169" s="41"/>
      <c r="L169" s="41"/>
      <c r="M169" s="52"/>
    </row>
    <row r="170" spans="1:13" hidden="1">
      <c r="A170" s="41" t="s">
        <v>8567</v>
      </c>
      <c r="B170" s="41" t="s">
        <v>8572</v>
      </c>
      <c r="C170" s="41" t="s">
        <v>7927</v>
      </c>
      <c r="D170" s="41" t="s">
        <v>7928</v>
      </c>
      <c r="E170" s="41" t="s">
        <v>7938</v>
      </c>
      <c r="F170" s="41" t="s">
        <v>8573</v>
      </c>
      <c r="G170" s="41" t="s">
        <v>1048</v>
      </c>
      <c r="H170" s="41" t="s">
        <v>7891</v>
      </c>
      <c r="I170" s="41"/>
      <c r="J170" s="41"/>
      <c r="K170" s="41"/>
      <c r="L170" s="41"/>
      <c r="M170" s="52"/>
    </row>
    <row r="171" spans="1:13" hidden="1">
      <c r="A171" s="41" t="s">
        <v>8567</v>
      </c>
      <c r="B171" s="41" t="s">
        <v>8572</v>
      </c>
      <c r="C171" s="41" t="s">
        <v>7927</v>
      </c>
      <c r="D171" s="41" t="s">
        <v>7928</v>
      </c>
      <c r="E171" s="41" t="s">
        <v>7938</v>
      </c>
      <c r="F171" s="41" t="s">
        <v>8573</v>
      </c>
      <c r="G171" s="41" t="s">
        <v>1048</v>
      </c>
      <c r="H171" s="41" t="s">
        <v>7892</v>
      </c>
      <c r="I171" s="42">
        <v>41646</v>
      </c>
      <c r="J171" s="41"/>
      <c r="K171" s="41"/>
      <c r="L171" s="41"/>
      <c r="M171" s="52"/>
    </row>
    <row r="172" spans="1:13" hidden="1">
      <c r="A172" s="41" t="s">
        <v>8567</v>
      </c>
      <c r="B172" s="41" t="s">
        <v>8572</v>
      </c>
      <c r="C172" s="41" t="s">
        <v>7927</v>
      </c>
      <c r="D172" s="41" t="s">
        <v>7928</v>
      </c>
      <c r="E172" s="41" t="s">
        <v>7938</v>
      </c>
      <c r="F172" s="41" t="s">
        <v>8573</v>
      </c>
      <c r="G172" s="41" t="s">
        <v>1048</v>
      </c>
      <c r="H172" s="41" t="s">
        <v>7893</v>
      </c>
      <c r="I172" s="42"/>
      <c r="J172" s="41"/>
      <c r="K172" s="41"/>
      <c r="L172" s="41"/>
      <c r="M172" s="52"/>
    </row>
    <row r="173" spans="1:13" hidden="1">
      <c r="A173" s="41" t="s">
        <v>8567</v>
      </c>
      <c r="B173" s="41" t="s">
        <v>8572</v>
      </c>
      <c r="C173" s="41" t="s">
        <v>7927</v>
      </c>
      <c r="D173" s="41" t="s">
        <v>7928</v>
      </c>
      <c r="E173" s="41" t="s">
        <v>7938</v>
      </c>
      <c r="F173" s="41" t="s">
        <v>8573</v>
      </c>
      <c r="G173" s="41" t="s">
        <v>1048</v>
      </c>
      <c r="H173" s="41" t="s">
        <v>7894</v>
      </c>
      <c r="I173" s="42">
        <v>41613</v>
      </c>
      <c r="J173" s="41"/>
      <c r="K173" s="41"/>
      <c r="L173" s="41"/>
      <c r="M173" s="52"/>
    </row>
    <row r="174" spans="1:13" hidden="1">
      <c r="A174" s="40" t="s">
        <v>8567</v>
      </c>
      <c r="B174" s="40" t="s">
        <v>8572</v>
      </c>
      <c r="C174" s="40" t="s">
        <v>7927</v>
      </c>
      <c r="D174" s="40" t="s">
        <v>7928</v>
      </c>
      <c r="E174" s="41" t="s">
        <v>7938</v>
      </c>
      <c r="F174" s="40" t="s">
        <v>8573</v>
      </c>
      <c r="G174" s="40" t="s">
        <v>7895</v>
      </c>
      <c r="H174" s="40" t="s">
        <v>7896</v>
      </c>
      <c r="I174" s="43">
        <f>J174-2</f>
        <v>41596</v>
      </c>
      <c r="J174" s="43">
        <f t="shared" ref="J174:J180" si="11">I175</f>
        <v>41598</v>
      </c>
      <c r="K174" s="40" t="s">
        <v>145</v>
      </c>
      <c r="L174" s="40">
        <v>100</v>
      </c>
      <c r="M174" s="39"/>
    </row>
    <row r="175" spans="1:13" hidden="1">
      <c r="A175" s="40" t="s">
        <v>8567</v>
      </c>
      <c r="B175" s="40" t="s">
        <v>8572</v>
      </c>
      <c r="C175" s="40" t="s">
        <v>7927</v>
      </c>
      <c r="D175" s="40" t="s">
        <v>7928</v>
      </c>
      <c r="E175" s="41" t="s">
        <v>7938</v>
      </c>
      <c r="F175" s="40" t="s">
        <v>8573</v>
      </c>
      <c r="G175" s="40" t="s">
        <v>7898</v>
      </c>
      <c r="H175" s="40" t="s">
        <v>7899</v>
      </c>
      <c r="I175" s="43">
        <f>J175-1</f>
        <v>41598</v>
      </c>
      <c r="J175" s="43">
        <f t="shared" si="11"/>
        <v>41599</v>
      </c>
      <c r="K175" s="40" t="s">
        <v>145</v>
      </c>
      <c r="L175" s="40">
        <v>100</v>
      </c>
      <c r="M175" s="39"/>
    </row>
    <row r="176" spans="1:13" hidden="1">
      <c r="A176" s="40" t="s">
        <v>8567</v>
      </c>
      <c r="B176" s="40" t="s">
        <v>8572</v>
      </c>
      <c r="C176" s="40" t="s">
        <v>7927</v>
      </c>
      <c r="D176" s="40" t="s">
        <v>7928</v>
      </c>
      <c r="E176" s="41" t="s">
        <v>7938</v>
      </c>
      <c r="F176" s="40" t="s">
        <v>8573</v>
      </c>
      <c r="G176" s="40" t="s">
        <v>7898</v>
      </c>
      <c r="H176" s="40" t="s">
        <v>7925</v>
      </c>
      <c r="I176" s="43">
        <f>J176-1</f>
        <v>41599</v>
      </c>
      <c r="J176" s="43">
        <f t="shared" si="11"/>
        <v>41600</v>
      </c>
      <c r="K176" s="40" t="s">
        <v>145</v>
      </c>
      <c r="L176" s="40">
        <v>100</v>
      </c>
      <c r="M176" s="39"/>
    </row>
    <row r="177" spans="1:13">
      <c r="A177" s="40" t="s">
        <v>8567</v>
      </c>
      <c r="B177" s="40" t="s">
        <v>8572</v>
      </c>
      <c r="C177" s="40" t="s">
        <v>7927</v>
      </c>
      <c r="D177" s="40" t="s">
        <v>7928</v>
      </c>
      <c r="E177" s="41" t="s">
        <v>7938</v>
      </c>
      <c r="F177" s="40" t="s">
        <v>8573</v>
      </c>
      <c r="G177" s="40" t="s">
        <v>7901</v>
      </c>
      <c r="H177" s="40" t="s">
        <v>7902</v>
      </c>
      <c r="I177" s="43">
        <f>J177-5</f>
        <v>41600</v>
      </c>
      <c r="J177" s="43">
        <f t="shared" si="11"/>
        <v>41605</v>
      </c>
      <c r="K177" s="40" t="s">
        <v>145</v>
      </c>
      <c r="L177" s="40">
        <v>100</v>
      </c>
      <c r="M177" s="39"/>
    </row>
    <row r="178" spans="1:13" ht="26.45" hidden="1">
      <c r="A178" s="40" t="s">
        <v>8567</v>
      </c>
      <c r="B178" s="40" t="s">
        <v>8572</v>
      </c>
      <c r="C178" s="40" t="s">
        <v>7927</v>
      </c>
      <c r="D178" s="40" t="s">
        <v>7928</v>
      </c>
      <c r="E178" s="41" t="s">
        <v>7938</v>
      </c>
      <c r="F178" s="40" t="s">
        <v>8573</v>
      </c>
      <c r="G178" s="40" t="s">
        <v>7904</v>
      </c>
      <c r="H178" s="40" t="s">
        <v>7905</v>
      </c>
      <c r="I178" s="43">
        <f>J178-3</f>
        <v>41605</v>
      </c>
      <c r="J178" s="43">
        <f t="shared" si="11"/>
        <v>41608</v>
      </c>
      <c r="K178" s="40" t="s">
        <v>145</v>
      </c>
      <c r="L178" s="40">
        <v>100</v>
      </c>
      <c r="M178" s="39" t="s">
        <v>8548</v>
      </c>
    </row>
    <row r="179" spans="1:13" hidden="1">
      <c r="A179" s="40" t="s">
        <v>8567</v>
      </c>
      <c r="B179" s="40" t="s">
        <v>8572</v>
      </c>
      <c r="C179" s="40" t="s">
        <v>7927</v>
      </c>
      <c r="D179" s="40" t="s">
        <v>7928</v>
      </c>
      <c r="E179" s="41" t="s">
        <v>7938</v>
      </c>
      <c r="F179" s="40" t="s">
        <v>8573</v>
      </c>
      <c r="G179" s="40" t="s">
        <v>7904</v>
      </c>
      <c r="H179" s="40" t="s">
        <v>7906</v>
      </c>
      <c r="I179" s="43">
        <f>J179-2</f>
        <v>41608</v>
      </c>
      <c r="J179" s="43">
        <f t="shared" si="11"/>
        <v>41610</v>
      </c>
      <c r="K179" s="40" t="s">
        <v>145</v>
      </c>
      <c r="L179" s="40">
        <v>100</v>
      </c>
      <c r="M179" s="39"/>
    </row>
    <row r="180" spans="1:13" hidden="1">
      <c r="A180" s="40" t="s">
        <v>8567</v>
      </c>
      <c r="B180" s="40" t="s">
        <v>8572</v>
      </c>
      <c r="C180" s="40" t="s">
        <v>7927</v>
      </c>
      <c r="D180" s="40" t="s">
        <v>7928</v>
      </c>
      <c r="E180" s="41" t="s">
        <v>7938</v>
      </c>
      <c r="F180" s="40" t="s">
        <v>8573</v>
      </c>
      <c r="G180" s="40" t="s">
        <v>7904</v>
      </c>
      <c r="H180" s="40" t="s">
        <v>7907</v>
      </c>
      <c r="I180" s="43">
        <f>J180-2</f>
        <v>41610</v>
      </c>
      <c r="J180" s="43">
        <f t="shared" si="11"/>
        <v>41612</v>
      </c>
      <c r="K180" s="40" t="s">
        <v>145</v>
      </c>
      <c r="L180" s="40">
        <v>100</v>
      </c>
      <c r="M180" s="39"/>
    </row>
    <row r="181" spans="1:13" hidden="1">
      <c r="A181" s="40" t="s">
        <v>8567</v>
      </c>
      <c r="B181" s="40" t="s">
        <v>8572</v>
      </c>
      <c r="C181" s="40" t="s">
        <v>7927</v>
      </c>
      <c r="D181" s="40" t="s">
        <v>7928</v>
      </c>
      <c r="E181" s="41" t="s">
        <v>7938</v>
      </c>
      <c r="F181" s="40" t="s">
        <v>8573</v>
      </c>
      <c r="G181" s="40" t="s">
        <v>7904</v>
      </c>
      <c r="H181" s="40" t="s">
        <v>7908</v>
      </c>
      <c r="I181" s="43">
        <f>J181-1</f>
        <v>41612</v>
      </c>
      <c r="J181" s="43">
        <v>41613</v>
      </c>
      <c r="K181" s="40" t="s">
        <v>145</v>
      </c>
      <c r="L181" s="40">
        <v>100</v>
      </c>
      <c r="M181" s="39"/>
    </row>
    <row r="182" spans="1:13" hidden="1">
      <c r="A182" s="41" t="s">
        <v>8574</v>
      </c>
      <c r="B182" s="41" t="s">
        <v>8575</v>
      </c>
      <c r="C182" s="49" t="s">
        <v>7927</v>
      </c>
      <c r="D182" s="41" t="s">
        <v>7928</v>
      </c>
      <c r="E182" s="41" t="s">
        <v>7938</v>
      </c>
      <c r="F182" s="41" t="s">
        <v>8576</v>
      </c>
      <c r="G182" s="41" t="s">
        <v>1048</v>
      </c>
      <c r="H182" s="41" t="s">
        <v>7888</v>
      </c>
      <c r="I182" s="41"/>
      <c r="J182" s="41"/>
      <c r="K182" s="41"/>
      <c r="L182" s="41"/>
      <c r="M182" s="52"/>
    </row>
    <row r="183" spans="1:13" hidden="1">
      <c r="A183" s="41" t="s">
        <v>8574</v>
      </c>
      <c r="B183" s="41" t="s">
        <v>8575</v>
      </c>
      <c r="C183" s="49" t="s">
        <v>7927</v>
      </c>
      <c r="D183" s="41" t="s">
        <v>7928</v>
      </c>
      <c r="E183" s="41" t="s">
        <v>7938</v>
      </c>
      <c r="F183" s="41" t="s">
        <v>8576</v>
      </c>
      <c r="G183" s="41" t="s">
        <v>1048</v>
      </c>
      <c r="H183" s="41" t="s">
        <v>7889</v>
      </c>
      <c r="I183" s="41"/>
      <c r="J183" s="41"/>
      <c r="K183" s="41"/>
      <c r="L183" s="41"/>
      <c r="M183" s="52"/>
    </row>
    <row r="184" spans="1:13" hidden="1">
      <c r="A184" s="41" t="s">
        <v>8574</v>
      </c>
      <c r="B184" s="41" t="s">
        <v>8575</v>
      </c>
      <c r="C184" s="49" t="s">
        <v>7927</v>
      </c>
      <c r="D184" s="41" t="s">
        <v>7928</v>
      </c>
      <c r="E184" s="41" t="s">
        <v>7938</v>
      </c>
      <c r="F184" s="41" t="s">
        <v>8576</v>
      </c>
      <c r="G184" s="41" t="s">
        <v>1048</v>
      </c>
      <c r="H184" s="41" t="s">
        <v>7890</v>
      </c>
      <c r="I184" s="42">
        <v>41621</v>
      </c>
      <c r="J184" s="41"/>
      <c r="K184" s="41"/>
      <c r="L184" s="41"/>
      <c r="M184" s="52"/>
    </row>
    <row r="185" spans="1:13" hidden="1">
      <c r="A185" s="41" t="s">
        <v>8574</v>
      </c>
      <c r="B185" s="41" t="s">
        <v>8575</v>
      </c>
      <c r="C185" s="49" t="s">
        <v>7927</v>
      </c>
      <c r="D185" s="41" t="s">
        <v>7928</v>
      </c>
      <c r="E185" s="41" t="s">
        <v>7938</v>
      </c>
      <c r="F185" s="41" t="s">
        <v>8576</v>
      </c>
      <c r="G185" s="41" t="s">
        <v>1048</v>
      </c>
      <c r="H185" s="41" t="s">
        <v>7891</v>
      </c>
      <c r="I185" s="41"/>
      <c r="J185" s="41"/>
      <c r="K185" s="41"/>
      <c r="L185" s="41"/>
      <c r="M185" s="52"/>
    </row>
    <row r="186" spans="1:13" hidden="1">
      <c r="A186" s="41" t="s">
        <v>8574</v>
      </c>
      <c r="B186" s="41" t="s">
        <v>8575</v>
      </c>
      <c r="C186" s="49" t="s">
        <v>7927</v>
      </c>
      <c r="D186" s="41" t="s">
        <v>7928</v>
      </c>
      <c r="E186" s="41" t="s">
        <v>7938</v>
      </c>
      <c r="F186" s="41" t="s">
        <v>8576</v>
      </c>
      <c r="G186" s="41" t="s">
        <v>1048</v>
      </c>
      <c r="H186" s="41" t="s">
        <v>7892</v>
      </c>
      <c r="I186" s="42">
        <v>41623</v>
      </c>
      <c r="J186" s="41"/>
      <c r="K186" s="41"/>
      <c r="L186" s="41"/>
      <c r="M186" s="52"/>
    </row>
    <row r="187" spans="1:13" hidden="1">
      <c r="A187" s="41" t="s">
        <v>8574</v>
      </c>
      <c r="B187" s="41" t="s">
        <v>8575</v>
      </c>
      <c r="C187" s="49" t="s">
        <v>7927</v>
      </c>
      <c r="D187" s="41" t="s">
        <v>7928</v>
      </c>
      <c r="E187" s="41" t="s">
        <v>7938</v>
      </c>
      <c r="F187" s="41" t="s">
        <v>8576</v>
      </c>
      <c r="G187" s="41" t="s">
        <v>1048</v>
      </c>
      <c r="H187" s="41" t="s">
        <v>7893</v>
      </c>
      <c r="I187" s="42"/>
      <c r="J187" s="41"/>
      <c r="K187" s="41"/>
      <c r="L187" s="41"/>
      <c r="M187" s="52"/>
    </row>
    <row r="188" spans="1:13" hidden="1">
      <c r="A188" s="41" t="s">
        <v>8574</v>
      </c>
      <c r="B188" s="41" t="s">
        <v>8575</v>
      </c>
      <c r="C188" s="49" t="s">
        <v>7927</v>
      </c>
      <c r="D188" s="41" t="s">
        <v>7928</v>
      </c>
      <c r="E188" s="41" t="s">
        <v>7938</v>
      </c>
      <c r="F188" s="41" t="s">
        <v>8576</v>
      </c>
      <c r="G188" s="41" t="s">
        <v>1048</v>
      </c>
      <c r="H188" s="41" t="s">
        <v>7894</v>
      </c>
      <c r="I188" s="42">
        <v>41621</v>
      </c>
      <c r="J188" s="41"/>
      <c r="K188" s="41"/>
      <c r="L188" s="41"/>
      <c r="M188" s="52"/>
    </row>
    <row r="189" spans="1:13" hidden="1">
      <c r="A189" s="40" t="s">
        <v>8574</v>
      </c>
      <c r="B189" s="40" t="s">
        <v>8575</v>
      </c>
      <c r="C189" s="48" t="s">
        <v>7927</v>
      </c>
      <c r="D189" s="40" t="s">
        <v>7928</v>
      </c>
      <c r="E189" s="41" t="s">
        <v>7938</v>
      </c>
      <c r="F189" s="40" t="s">
        <v>8576</v>
      </c>
      <c r="G189" s="40" t="s">
        <v>7895</v>
      </c>
      <c r="H189" s="40" t="s">
        <v>7896</v>
      </c>
      <c r="I189" s="43">
        <f>J189-2</f>
        <v>41604</v>
      </c>
      <c r="J189" s="43">
        <f t="shared" ref="J189:J195" si="12">I190</f>
        <v>41606</v>
      </c>
      <c r="K189" s="40" t="s">
        <v>145</v>
      </c>
      <c r="L189" s="40">
        <v>100</v>
      </c>
      <c r="M189" s="39"/>
    </row>
    <row r="190" spans="1:13" hidden="1">
      <c r="A190" s="40" t="s">
        <v>8574</v>
      </c>
      <c r="B190" s="40" t="s">
        <v>8575</v>
      </c>
      <c r="C190" s="48" t="s">
        <v>7927</v>
      </c>
      <c r="D190" s="40" t="s">
        <v>7928</v>
      </c>
      <c r="E190" s="41" t="s">
        <v>7938</v>
      </c>
      <c r="F190" s="40" t="s">
        <v>8576</v>
      </c>
      <c r="G190" s="40" t="s">
        <v>7898</v>
      </c>
      <c r="H190" s="40" t="s">
        <v>7899</v>
      </c>
      <c r="I190" s="43">
        <f>J190-1</f>
        <v>41606</v>
      </c>
      <c r="J190" s="43">
        <f t="shared" si="12"/>
        <v>41607</v>
      </c>
      <c r="K190" s="40" t="s">
        <v>145</v>
      </c>
      <c r="L190" s="40">
        <v>100</v>
      </c>
      <c r="M190" s="39"/>
    </row>
    <row r="191" spans="1:13" hidden="1">
      <c r="A191" s="40" t="s">
        <v>8574</v>
      </c>
      <c r="B191" s="40" t="s">
        <v>8575</v>
      </c>
      <c r="C191" s="48" t="s">
        <v>7927</v>
      </c>
      <c r="D191" s="40" t="s">
        <v>7928</v>
      </c>
      <c r="E191" s="41" t="s">
        <v>7938</v>
      </c>
      <c r="F191" s="40" t="s">
        <v>8576</v>
      </c>
      <c r="G191" s="40" t="s">
        <v>7898</v>
      </c>
      <c r="H191" s="40" t="s">
        <v>7925</v>
      </c>
      <c r="I191" s="43">
        <f>J191-1</f>
        <v>41607</v>
      </c>
      <c r="J191" s="43">
        <f t="shared" si="12"/>
        <v>41608</v>
      </c>
      <c r="K191" s="40" t="s">
        <v>145</v>
      </c>
      <c r="L191" s="40">
        <v>100</v>
      </c>
      <c r="M191" s="39"/>
    </row>
    <row r="192" spans="1:13">
      <c r="A192" s="40" t="s">
        <v>8574</v>
      </c>
      <c r="B192" s="40" t="s">
        <v>8575</v>
      </c>
      <c r="C192" s="48" t="s">
        <v>7927</v>
      </c>
      <c r="D192" s="40" t="s">
        <v>7928</v>
      </c>
      <c r="E192" s="41" t="s">
        <v>7938</v>
      </c>
      <c r="F192" s="40" t="s">
        <v>8576</v>
      </c>
      <c r="G192" s="40" t="s">
        <v>7901</v>
      </c>
      <c r="H192" s="40" t="s">
        <v>7902</v>
      </c>
      <c r="I192" s="43">
        <f>J192-5</f>
        <v>41608</v>
      </c>
      <c r="J192" s="43">
        <f t="shared" si="12"/>
        <v>41613</v>
      </c>
      <c r="K192" s="40" t="s">
        <v>145</v>
      </c>
      <c r="L192" s="40">
        <v>100</v>
      </c>
      <c r="M192" s="39"/>
    </row>
    <row r="193" spans="1:13" hidden="1">
      <c r="A193" s="40" t="s">
        <v>8574</v>
      </c>
      <c r="B193" s="40" t="s">
        <v>8575</v>
      </c>
      <c r="C193" s="48" t="s">
        <v>7927</v>
      </c>
      <c r="D193" s="40" t="s">
        <v>7928</v>
      </c>
      <c r="E193" s="41" t="s">
        <v>7938</v>
      </c>
      <c r="F193" s="40" t="s">
        <v>8576</v>
      </c>
      <c r="G193" s="40" t="s">
        <v>7904</v>
      </c>
      <c r="H193" s="40" t="s">
        <v>7905</v>
      </c>
      <c r="I193" s="43">
        <f>J193-3</f>
        <v>41613</v>
      </c>
      <c r="J193" s="43">
        <f t="shared" si="12"/>
        <v>41616</v>
      </c>
      <c r="K193" s="40" t="s">
        <v>145</v>
      </c>
      <c r="L193" s="40">
        <v>100</v>
      </c>
      <c r="M193" s="39"/>
    </row>
    <row r="194" spans="1:13" hidden="1">
      <c r="A194" s="40" t="s">
        <v>8574</v>
      </c>
      <c r="B194" s="40" t="s">
        <v>8575</v>
      </c>
      <c r="C194" s="48" t="s">
        <v>7927</v>
      </c>
      <c r="D194" s="40" t="s">
        <v>7928</v>
      </c>
      <c r="E194" s="41" t="s">
        <v>7938</v>
      </c>
      <c r="F194" s="40" t="s">
        <v>8576</v>
      </c>
      <c r="G194" s="40" t="s">
        <v>7904</v>
      </c>
      <c r="H194" s="40" t="s">
        <v>7906</v>
      </c>
      <c r="I194" s="43">
        <f>J194-2</f>
        <v>41616</v>
      </c>
      <c r="J194" s="43">
        <f t="shared" si="12"/>
        <v>41618</v>
      </c>
      <c r="K194" s="40" t="s">
        <v>145</v>
      </c>
      <c r="L194" s="40">
        <v>100</v>
      </c>
      <c r="M194" s="39"/>
    </row>
    <row r="195" spans="1:13" hidden="1">
      <c r="A195" s="40" t="s">
        <v>8574</v>
      </c>
      <c r="B195" s="40" t="s">
        <v>8575</v>
      </c>
      <c r="C195" s="48" t="s">
        <v>7927</v>
      </c>
      <c r="D195" s="40" t="s">
        <v>7928</v>
      </c>
      <c r="E195" s="41" t="s">
        <v>7938</v>
      </c>
      <c r="F195" s="40" t="s">
        <v>8576</v>
      </c>
      <c r="G195" s="40" t="s">
        <v>7904</v>
      </c>
      <c r="H195" s="40" t="s">
        <v>7907</v>
      </c>
      <c r="I195" s="43">
        <f>J195-2</f>
        <v>41618</v>
      </c>
      <c r="J195" s="43">
        <f t="shared" si="12"/>
        <v>41620</v>
      </c>
      <c r="K195" s="40" t="s">
        <v>145</v>
      </c>
      <c r="L195" s="40">
        <v>100</v>
      </c>
      <c r="M195" s="39"/>
    </row>
    <row r="196" spans="1:13" ht="26.45" hidden="1">
      <c r="A196" s="40" t="s">
        <v>8574</v>
      </c>
      <c r="B196" s="40" t="s">
        <v>8575</v>
      </c>
      <c r="C196" s="48" t="s">
        <v>7927</v>
      </c>
      <c r="D196" s="40" t="s">
        <v>7928</v>
      </c>
      <c r="E196" s="41" t="s">
        <v>7938</v>
      </c>
      <c r="F196" s="40" t="s">
        <v>8576</v>
      </c>
      <c r="G196" s="40" t="s">
        <v>7904</v>
      </c>
      <c r="H196" s="40" t="s">
        <v>7908</v>
      </c>
      <c r="I196" s="43">
        <f>J196-1</f>
        <v>41620</v>
      </c>
      <c r="J196" s="43">
        <v>41621</v>
      </c>
      <c r="K196" s="40" t="s">
        <v>145</v>
      </c>
      <c r="L196" s="40">
        <v>100</v>
      </c>
      <c r="M196" s="39" t="s">
        <v>8548</v>
      </c>
    </row>
    <row r="197" spans="1:13" hidden="1">
      <c r="A197" s="41" t="s">
        <v>8544</v>
      </c>
      <c r="B197" s="47" t="s">
        <v>8577</v>
      </c>
      <c r="C197" s="41" t="s">
        <v>7927</v>
      </c>
      <c r="D197" s="41" t="s">
        <v>7928</v>
      </c>
      <c r="E197" s="41" t="s">
        <v>7929</v>
      </c>
      <c r="F197" s="41" t="s">
        <v>8578</v>
      </c>
      <c r="G197" s="41" t="s">
        <v>1048</v>
      </c>
      <c r="H197" s="41" t="s">
        <v>7888</v>
      </c>
      <c r="I197" s="41"/>
      <c r="J197" s="41"/>
      <c r="K197" s="40"/>
      <c r="L197" s="40"/>
      <c r="M197" s="39"/>
    </row>
    <row r="198" spans="1:13" hidden="1">
      <c r="A198" s="41" t="s">
        <v>8544</v>
      </c>
      <c r="B198" s="47" t="s">
        <v>8577</v>
      </c>
      <c r="C198" s="41" t="s">
        <v>7927</v>
      </c>
      <c r="D198" s="41" t="s">
        <v>7928</v>
      </c>
      <c r="E198" s="41" t="s">
        <v>7929</v>
      </c>
      <c r="F198" s="41" t="s">
        <v>8578</v>
      </c>
      <c r="G198" s="41" t="s">
        <v>1048</v>
      </c>
      <c r="H198" s="41" t="s">
        <v>7889</v>
      </c>
      <c r="I198" s="41"/>
      <c r="J198" s="41"/>
      <c r="K198" s="40"/>
      <c r="L198" s="40"/>
      <c r="M198" s="39"/>
    </row>
    <row r="199" spans="1:13" hidden="1">
      <c r="A199" s="41" t="s">
        <v>8544</v>
      </c>
      <c r="B199" s="47" t="s">
        <v>8577</v>
      </c>
      <c r="C199" s="41" t="s">
        <v>7927</v>
      </c>
      <c r="D199" s="41" t="s">
        <v>7928</v>
      </c>
      <c r="E199" s="41" t="s">
        <v>7929</v>
      </c>
      <c r="F199" s="41" t="s">
        <v>8578</v>
      </c>
      <c r="G199" s="41" t="s">
        <v>1048</v>
      </c>
      <c r="H199" s="41" t="s">
        <v>7890</v>
      </c>
      <c r="I199" s="41"/>
      <c r="J199" s="41"/>
      <c r="K199" s="40"/>
      <c r="L199" s="40"/>
      <c r="M199" s="39"/>
    </row>
    <row r="200" spans="1:13" hidden="1">
      <c r="A200" s="41" t="s">
        <v>8544</v>
      </c>
      <c r="B200" s="47" t="s">
        <v>8577</v>
      </c>
      <c r="C200" s="41" t="s">
        <v>7927</v>
      </c>
      <c r="D200" s="41" t="s">
        <v>7928</v>
      </c>
      <c r="E200" s="41" t="s">
        <v>7929</v>
      </c>
      <c r="F200" s="41" t="s">
        <v>8578</v>
      </c>
      <c r="G200" s="41" t="s">
        <v>1048</v>
      </c>
      <c r="H200" s="41" t="s">
        <v>7891</v>
      </c>
      <c r="I200" s="41"/>
      <c r="J200" s="41"/>
      <c r="K200" s="40"/>
      <c r="L200" s="40"/>
      <c r="M200" s="39"/>
    </row>
    <row r="201" spans="1:13" hidden="1">
      <c r="A201" s="41" t="s">
        <v>8544</v>
      </c>
      <c r="B201" s="47" t="s">
        <v>8577</v>
      </c>
      <c r="C201" s="41" t="s">
        <v>7927</v>
      </c>
      <c r="D201" s="41" t="s">
        <v>7928</v>
      </c>
      <c r="E201" s="41" t="s">
        <v>7929</v>
      </c>
      <c r="F201" s="41" t="s">
        <v>8578</v>
      </c>
      <c r="G201" s="41" t="s">
        <v>1048</v>
      </c>
      <c r="H201" s="41" t="s">
        <v>7892</v>
      </c>
      <c r="I201" s="42"/>
      <c r="J201" s="41"/>
      <c r="K201" s="40"/>
      <c r="L201" s="40"/>
      <c r="M201" s="39"/>
    </row>
    <row r="202" spans="1:13" hidden="1">
      <c r="A202" s="41" t="s">
        <v>8544</v>
      </c>
      <c r="B202" s="47" t="s">
        <v>8577</v>
      </c>
      <c r="C202" s="41" t="s">
        <v>7927</v>
      </c>
      <c r="D202" s="41" t="s">
        <v>7928</v>
      </c>
      <c r="E202" s="41" t="s">
        <v>7929</v>
      </c>
      <c r="F202" s="41" t="s">
        <v>8578</v>
      </c>
      <c r="G202" s="41" t="s">
        <v>1048</v>
      </c>
      <c r="H202" s="41" t="s">
        <v>7893</v>
      </c>
      <c r="I202" s="42"/>
      <c r="J202" s="41"/>
      <c r="K202" s="40"/>
      <c r="L202" s="40"/>
      <c r="M202" s="39"/>
    </row>
    <row r="203" spans="1:13" hidden="1">
      <c r="A203" s="41" t="s">
        <v>8544</v>
      </c>
      <c r="B203" s="47" t="s">
        <v>8577</v>
      </c>
      <c r="C203" s="41" t="s">
        <v>7927</v>
      </c>
      <c r="D203" s="41" t="s">
        <v>7928</v>
      </c>
      <c r="E203" s="41" t="s">
        <v>7929</v>
      </c>
      <c r="F203" s="41" t="s">
        <v>8578</v>
      </c>
      <c r="G203" s="41" t="s">
        <v>1048</v>
      </c>
      <c r="H203" s="41" t="s">
        <v>7894</v>
      </c>
      <c r="I203" s="42">
        <v>41621</v>
      </c>
      <c r="J203" s="41"/>
      <c r="K203" s="40"/>
      <c r="L203" s="40"/>
      <c r="M203" s="39"/>
    </row>
    <row r="204" spans="1:13" hidden="1">
      <c r="A204" s="40" t="s">
        <v>8544</v>
      </c>
      <c r="B204" s="47" t="s">
        <v>8577</v>
      </c>
      <c r="C204" s="40" t="s">
        <v>7927</v>
      </c>
      <c r="D204" s="40" t="s">
        <v>7928</v>
      </c>
      <c r="E204" s="41" t="s">
        <v>7929</v>
      </c>
      <c r="F204" s="40" t="s">
        <v>8578</v>
      </c>
      <c r="G204" s="40" t="s">
        <v>7895</v>
      </c>
      <c r="H204" s="40" t="s">
        <v>7896</v>
      </c>
      <c r="I204" s="43">
        <f>J204-2</f>
        <v>41606</v>
      </c>
      <c r="J204" s="43">
        <f t="shared" ref="J204:J210" si="13">I205</f>
        <v>41608</v>
      </c>
      <c r="K204" s="40" t="s">
        <v>145</v>
      </c>
      <c r="L204" s="40">
        <v>100</v>
      </c>
      <c r="M204" s="39"/>
    </row>
    <row r="205" spans="1:13" hidden="1">
      <c r="A205" s="40" t="s">
        <v>8544</v>
      </c>
      <c r="B205" s="47" t="s">
        <v>8577</v>
      </c>
      <c r="C205" s="40" t="s">
        <v>7927</v>
      </c>
      <c r="D205" s="40" t="s">
        <v>7928</v>
      </c>
      <c r="E205" s="41" t="s">
        <v>7929</v>
      </c>
      <c r="F205" s="40" t="s">
        <v>8578</v>
      </c>
      <c r="G205" s="40" t="s">
        <v>7898</v>
      </c>
      <c r="H205" s="40" t="s">
        <v>7899</v>
      </c>
      <c r="I205" s="43">
        <f>J205-1</f>
        <v>41608</v>
      </c>
      <c r="J205" s="43">
        <f t="shared" si="13"/>
        <v>41609</v>
      </c>
      <c r="K205" s="40" t="s">
        <v>145</v>
      </c>
      <c r="L205" s="40">
        <v>100</v>
      </c>
      <c r="M205" s="39"/>
    </row>
    <row r="206" spans="1:13" hidden="1">
      <c r="A206" s="40" t="s">
        <v>8544</v>
      </c>
      <c r="B206" s="47" t="s">
        <v>8577</v>
      </c>
      <c r="C206" s="40" t="s">
        <v>7927</v>
      </c>
      <c r="D206" s="40" t="s">
        <v>7928</v>
      </c>
      <c r="E206" s="41" t="s">
        <v>7929</v>
      </c>
      <c r="F206" s="40" t="s">
        <v>8578</v>
      </c>
      <c r="G206" s="40" t="s">
        <v>7898</v>
      </c>
      <c r="H206" s="40" t="s">
        <v>7900</v>
      </c>
      <c r="I206" s="43">
        <f>J206-1</f>
        <v>41609</v>
      </c>
      <c r="J206" s="43">
        <f t="shared" si="13"/>
        <v>41610</v>
      </c>
      <c r="K206" s="40" t="s">
        <v>145</v>
      </c>
      <c r="L206" s="40">
        <v>100</v>
      </c>
      <c r="M206" s="39"/>
    </row>
    <row r="207" spans="1:13">
      <c r="A207" s="40" t="s">
        <v>8544</v>
      </c>
      <c r="B207" s="47" t="s">
        <v>8577</v>
      </c>
      <c r="C207" s="40" t="s">
        <v>7927</v>
      </c>
      <c r="D207" s="40" t="s">
        <v>7928</v>
      </c>
      <c r="E207" s="41" t="s">
        <v>7929</v>
      </c>
      <c r="F207" s="40" t="s">
        <v>8578</v>
      </c>
      <c r="G207" s="40" t="s">
        <v>7901</v>
      </c>
      <c r="H207" s="40" t="s">
        <v>7902</v>
      </c>
      <c r="I207" s="43">
        <f>J207-5</f>
        <v>41610</v>
      </c>
      <c r="J207" s="43">
        <f t="shared" si="13"/>
        <v>41615</v>
      </c>
      <c r="K207" s="40" t="s">
        <v>145</v>
      </c>
      <c r="L207" s="40">
        <v>100</v>
      </c>
      <c r="M207" s="39"/>
    </row>
    <row r="208" spans="1:13" hidden="1">
      <c r="A208" s="40" t="s">
        <v>8544</v>
      </c>
      <c r="B208" s="47" t="s">
        <v>8577</v>
      </c>
      <c r="C208" s="40" t="s">
        <v>7927</v>
      </c>
      <c r="D208" s="40" t="s">
        <v>7928</v>
      </c>
      <c r="E208" s="41" t="s">
        <v>7929</v>
      </c>
      <c r="F208" s="40" t="s">
        <v>8578</v>
      </c>
      <c r="G208" s="40" t="s">
        <v>7904</v>
      </c>
      <c r="H208" s="40" t="s">
        <v>7905</v>
      </c>
      <c r="I208" s="43">
        <f>J208-3</f>
        <v>41615</v>
      </c>
      <c r="J208" s="43">
        <f t="shared" si="13"/>
        <v>41618</v>
      </c>
      <c r="K208" s="40" t="s">
        <v>145</v>
      </c>
      <c r="L208" s="40">
        <v>100</v>
      </c>
      <c r="M208" s="39"/>
    </row>
    <row r="209" spans="1:13" hidden="1">
      <c r="A209" s="40" t="s">
        <v>8544</v>
      </c>
      <c r="B209" s="47" t="s">
        <v>8577</v>
      </c>
      <c r="C209" s="40" t="s">
        <v>7927</v>
      </c>
      <c r="D209" s="40" t="s">
        <v>7928</v>
      </c>
      <c r="E209" s="41" t="s">
        <v>7929</v>
      </c>
      <c r="F209" s="40" t="s">
        <v>8578</v>
      </c>
      <c r="G209" s="40" t="s">
        <v>7904</v>
      </c>
      <c r="H209" s="40" t="s">
        <v>7906</v>
      </c>
      <c r="I209" s="43">
        <f>J209-2</f>
        <v>41618</v>
      </c>
      <c r="J209" s="43">
        <f t="shared" si="13"/>
        <v>41620</v>
      </c>
      <c r="K209" s="40" t="s">
        <v>145</v>
      </c>
      <c r="L209" s="40">
        <v>100</v>
      </c>
      <c r="M209" s="39"/>
    </row>
    <row r="210" spans="1:13" hidden="1">
      <c r="A210" s="40" t="s">
        <v>8544</v>
      </c>
      <c r="B210" s="47" t="s">
        <v>8577</v>
      </c>
      <c r="C210" s="40" t="s">
        <v>7927</v>
      </c>
      <c r="D210" s="40" t="s">
        <v>7928</v>
      </c>
      <c r="E210" s="41" t="s">
        <v>7929</v>
      </c>
      <c r="F210" s="40" t="s">
        <v>8578</v>
      </c>
      <c r="G210" s="40" t="s">
        <v>7904</v>
      </c>
      <c r="H210" s="40" t="s">
        <v>7907</v>
      </c>
      <c r="I210" s="43">
        <f>J210-2</f>
        <v>41620</v>
      </c>
      <c r="J210" s="43">
        <f t="shared" si="13"/>
        <v>41622</v>
      </c>
      <c r="K210" s="40" t="s">
        <v>145</v>
      </c>
      <c r="L210" s="40">
        <v>100</v>
      </c>
      <c r="M210" s="39"/>
    </row>
    <row r="211" spans="1:13" ht="26.45" hidden="1">
      <c r="A211" s="40" t="s">
        <v>8544</v>
      </c>
      <c r="B211" s="47" t="s">
        <v>8577</v>
      </c>
      <c r="C211" s="40" t="s">
        <v>7927</v>
      </c>
      <c r="D211" s="40" t="s">
        <v>7928</v>
      </c>
      <c r="E211" s="41" t="s">
        <v>7929</v>
      </c>
      <c r="F211" s="40" t="s">
        <v>8578</v>
      </c>
      <c r="G211" s="40" t="s">
        <v>7904</v>
      </c>
      <c r="H211" s="40" t="s">
        <v>7908</v>
      </c>
      <c r="I211" s="43">
        <f>J211-1</f>
        <v>41622</v>
      </c>
      <c r="J211" s="42">
        <v>41623</v>
      </c>
      <c r="K211" s="40" t="s">
        <v>145</v>
      </c>
      <c r="L211" s="40">
        <v>100</v>
      </c>
      <c r="M211" s="39" t="s">
        <v>8548</v>
      </c>
    </row>
    <row r="212" spans="1:13" hidden="1">
      <c r="A212" s="47" t="s">
        <v>92</v>
      </c>
      <c r="B212" s="41" t="s">
        <v>8579</v>
      </c>
      <c r="C212" s="41" t="s">
        <v>7927</v>
      </c>
      <c r="D212" s="41" t="s">
        <v>7928</v>
      </c>
      <c r="E212" s="41" t="s">
        <v>7929</v>
      </c>
      <c r="F212" s="41" t="s">
        <v>8580</v>
      </c>
      <c r="G212" s="41" t="s">
        <v>1048</v>
      </c>
      <c r="H212" s="41" t="s">
        <v>7888</v>
      </c>
      <c r="I212" s="42">
        <v>41613</v>
      </c>
      <c r="J212" s="41"/>
      <c r="K212" s="40"/>
      <c r="L212" s="40"/>
      <c r="M212" s="39"/>
    </row>
    <row r="213" spans="1:13" hidden="1">
      <c r="A213" s="47" t="s">
        <v>92</v>
      </c>
      <c r="B213" s="41" t="s">
        <v>8579</v>
      </c>
      <c r="C213" s="41" t="s">
        <v>7927</v>
      </c>
      <c r="D213" s="41" t="s">
        <v>7928</v>
      </c>
      <c r="E213" s="41" t="s">
        <v>7929</v>
      </c>
      <c r="F213" s="41" t="s">
        <v>8580</v>
      </c>
      <c r="G213" s="41" t="s">
        <v>1048</v>
      </c>
      <c r="H213" s="41" t="s">
        <v>7889</v>
      </c>
      <c r="I213" s="41"/>
      <c r="J213" s="41"/>
      <c r="K213" s="40"/>
      <c r="L213" s="40"/>
      <c r="M213" s="39"/>
    </row>
    <row r="214" spans="1:13" hidden="1">
      <c r="A214" s="47" t="s">
        <v>92</v>
      </c>
      <c r="B214" s="41" t="s">
        <v>8579</v>
      </c>
      <c r="C214" s="41" t="s">
        <v>7927</v>
      </c>
      <c r="D214" s="41" t="s">
        <v>7928</v>
      </c>
      <c r="E214" s="41" t="s">
        <v>7929</v>
      </c>
      <c r="F214" s="41" t="s">
        <v>8580</v>
      </c>
      <c r="G214" s="41" t="s">
        <v>1048</v>
      </c>
      <c r="H214" s="41" t="s">
        <v>7890</v>
      </c>
      <c r="I214" s="41"/>
      <c r="J214" s="41"/>
      <c r="K214" s="40"/>
      <c r="L214" s="40"/>
      <c r="M214" s="39"/>
    </row>
    <row r="215" spans="1:13" hidden="1">
      <c r="A215" s="47" t="s">
        <v>92</v>
      </c>
      <c r="B215" s="41" t="s">
        <v>8579</v>
      </c>
      <c r="C215" s="41" t="s">
        <v>7927</v>
      </c>
      <c r="D215" s="41" t="s">
        <v>7928</v>
      </c>
      <c r="E215" s="41" t="s">
        <v>7929</v>
      </c>
      <c r="F215" s="41" t="s">
        <v>8580</v>
      </c>
      <c r="G215" s="41" t="s">
        <v>1048</v>
      </c>
      <c r="H215" s="41" t="s">
        <v>7891</v>
      </c>
      <c r="I215" s="41"/>
      <c r="J215" s="41"/>
      <c r="K215" s="40"/>
      <c r="L215" s="40"/>
      <c r="M215" s="39"/>
    </row>
    <row r="216" spans="1:13" hidden="1">
      <c r="A216" s="47" t="s">
        <v>92</v>
      </c>
      <c r="B216" s="41" t="s">
        <v>8579</v>
      </c>
      <c r="C216" s="41" t="s">
        <v>7927</v>
      </c>
      <c r="D216" s="41" t="s">
        <v>7928</v>
      </c>
      <c r="E216" s="41" t="s">
        <v>7929</v>
      </c>
      <c r="F216" s="41" t="s">
        <v>8580</v>
      </c>
      <c r="G216" s="41" t="s">
        <v>1048</v>
      </c>
      <c r="H216" s="41" t="s">
        <v>7892</v>
      </c>
      <c r="I216" s="42"/>
      <c r="J216" s="41"/>
      <c r="K216" s="40"/>
      <c r="L216" s="40"/>
      <c r="M216" s="39"/>
    </row>
    <row r="217" spans="1:13" hidden="1">
      <c r="A217" s="47" t="s">
        <v>92</v>
      </c>
      <c r="B217" s="41" t="s">
        <v>8579</v>
      </c>
      <c r="C217" s="41" t="s">
        <v>7927</v>
      </c>
      <c r="D217" s="41" t="s">
        <v>7928</v>
      </c>
      <c r="E217" s="41" t="s">
        <v>7929</v>
      </c>
      <c r="F217" s="41" t="s">
        <v>8580</v>
      </c>
      <c r="G217" s="41" t="s">
        <v>1048</v>
      </c>
      <c r="H217" s="41" t="s">
        <v>7893</v>
      </c>
      <c r="I217" s="42"/>
      <c r="J217" s="41"/>
      <c r="K217" s="40"/>
      <c r="L217" s="40"/>
      <c r="M217" s="39"/>
    </row>
    <row r="218" spans="1:13" hidden="1">
      <c r="A218" s="47" t="s">
        <v>92</v>
      </c>
      <c r="B218" s="41" t="s">
        <v>8579</v>
      </c>
      <c r="C218" s="41" t="s">
        <v>7927</v>
      </c>
      <c r="D218" s="41" t="s">
        <v>7928</v>
      </c>
      <c r="E218" s="41" t="s">
        <v>7929</v>
      </c>
      <c r="F218" s="41" t="s">
        <v>8580</v>
      </c>
      <c r="G218" s="41" t="s">
        <v>1048</v>
      </c>
      <c r="H218" s="41" t="s">
        <v>7894</v>
      </c>
      <c r="I218" s="42">
        <v>41630</v>
      </c>
      <c r="J218" s="41"/>
      <c r="K218" s="40"/>
      <c r="L218" s="40"/>
      <c r="M218" s="39"/>
    </row>
    <row r="219" spans="1:13" hidden="1">
      <c r="A219" s="46" t="s">
        <v>92</v>
      </c>
      <c r="B219" s="40" t="s">
        <v>8579</v>
      </c>
      <c r="C219" s="40" t="s">
        <v>7927</v>
      </c>
      <c r="D219" s="40" t="s">
        <v>7928</v>
      </c>
      <c r="E219" s="41" t="s">
        <v>7929</v>
      </c>
      <c r="F219" s="40" t="s">
        <v>8580</v>
      </c>
      <c r="G219" s="40" t="s">
        <v>7895</v>
      </c>
      <c r="H219" s="40" t="s">
        <v>7896</v>
      </c>
      <c r="I219" s="43">
        <f>J219-2</f>
        <v>41613</v>
      </c>
      <c r="J219" s="43">
        <f t="shared" ref="J219:J225" si="14">I220</f>
        <v>41615</v>
      </c>
      <c r="K219" s="40" t="s">
        <v>109</v>
      </c>
      <c r="L219" s="40">
        <v>100</v>
      </c>
      <c r="M219" s="39" t="s">
        <v>8581</v>
      </c>
    </row>
    <row r="220" spans="1:13" hidden="1">
      <c r="A220" s="46" t="s">
        <v>92</v>
      </c>
      <c r="B220" s="40" t="s">
        <v>8579</v>
      </c>
      <c r="C220" s="40" t="s">
        <v>7927</v>
      </c>
      <c r="D220" s="40" t="s">
        <v>7928</v>
      </c>
      <c r="E220" s="41" t="s">
        <v>7929</v>
      </c>
      <c r="F220" s="40" t="s">
        <v>8580</v>
      </c>
      <c r="G220" s="40" t="s">
        <v>7898</v>
      </c>
      <c r="H220" s="40" t="s">
        <v>7899</v>
      </c>
      <c r="I220" s="43">
        <f>J220-1</f>
        <v>41615</v>
      </c>
      <c r="J220" s="43">
        <f t="shared" si="14"/>
        <v>41616</v>
      </c>
      <c r="K220" s="40" t="s">
        <v>109</v>
      </c>
      <c r="L220" s="40">
        <v>100</v>
      </c>
      <c r="M220" s="39"/>
    </row>
    <row r="221" spans="1:13" hidden="1">
      <c r="A221" s="46" t="s">
        <v>92</v>
      </c>
      <c r="B221" s="40" t="s">
        <v>8579</v>
      </c>
      <c r="C221" s="40" t="s">
        <v>7927</v>
      </c>
      <c r="D221" s="40" t="s">
        <v>7928</v>
      </c>
      <c r="E221" s="41" t="s">
        <v>7929</v>
      </c>
      <c r="F221" s="40" t="s">
        <v>8580</v>
      </c>
      <c r="G221" s="40" t="s">
        <v>7898</v>
      </c>
      <c r="H221" s="40" t="s">
        <v>7900</v>
      </c>
      <c r="I221" s="43">
        <f>J221-1</f>
        <v>41616</v>
      </c>
      <c r="J221" s="43">
        <f t="shared" si="14"/>
        <v>41617</v>
      </c>
      <c r="K221" s="40" t="s">
        <v>109</v>
      </c>
      <c r="L221" s="40">
        <v>100</v>
      </c>
      <c r="M221" s="39"/>
    </row>
    <row r="222" spans="1:13">
      <c r="A222" s="46" t="s">
        <v>92</v>
      </c>
      <c r="B222" s="40" t="s">
        <v>8579</v>
      </c>
      <c r="C222" s="40" t="s">
        <v>7927</v>
      </c>
      <c r="D222" s="40" t="s">
        <v>7928</v>
      </c>
      <c r="E222" s="41" t="s">
        <v>7929</v>
      </c>
      <c r="F222" s="40" t="s">
        <v>8580</v>
      </c>
      <c r="G222" s="40" t="s">
        <v>7901</v>
      </c>
      <c r="H222" s="40" t="s">
        <v>7902</v>
      </c>
      <c r="I222" s="43">
        <f>J222-5</f>
        <v>41617</v>
      </c>
      <c r="J222" s="43">
        <f t="shared" si="14"/>
        <v>41622</v>
      </c>
      <c r="K222" s="40" t="s">
        <v>109</v>
      </c>
      <c r="L222" s="40">
        <v>100</v>
      </c>
      <c r="M222" s="39"/>
    </row>
    <row r="223" spans="1:13" hidden="1">
      <c r="A223" s="46" t="s">
        <v>92</v>
      </c>
      <c r="B223" s="40" t="s">
        <v>8579</v>
      </c>
      <c r="C223" s="40" t="s">
        <v>7927</v>
      </c>
      <c r="D223" s="40" t="s">
        <v>7928</v>
      </c>
      <c r="E223" s="41" t="s">
        <v>7929</v>
      </c>
      <c r="F223" s="40" t="s">
        <v>8580</v>
      </c>
      <c r="G223" s="40" t="s">
        <v>7904</v>
      </c>
      <c r="H223" s="40" t="s">
        <v>7905</v>
      </c>
      <c r="I223" s="43">
        <f>J223-3</f>
        <v>41622</v>
      </c>
      <c r="J223" s="43">
        <f t="shared" si="14"/>
        <v>41625</v>
      </c>
      <c r="K223" s="40" t="s">
        <v>109</v>
      </c>
      <c r="L223" s="40">
        <v>100</v>
      </c>
      <c r="M223" s="39"/>
    </row>
    <row r="224" spans="1:13" hidden="1">
      <c r="A224" s="46" t="s">
        <v>92</v>
      </c>
      <c r="B224" s="40" t="s">
        <v>8579</v>
      </c>
      <c r="C224" s="40" t="s">
        <v>7927</v>
      </c>
      <c r="D224" s="40" t="s">
        <v>7928</v>
      </c>
      <c r="E224" s="41" t="s">
        <v>7929</v>
      </c>
      <c r="F224" s="40" t="s">
        <v>8580</v>
      </c>
      <c r="G224" s="40" t="s">
        <v>7904</v>
      </c>
      <c r="H224" s="40" t="s">
        <v>7906</v>
      </c>
      <c r="I224" s="43">
        <f>J224-2</f>
        <v>41625</v>
      </c>
      <c r="J224" s="43">
        <f t="shared" si="14"/>
        <v>41627</v>
      </c>
      <c r="K224" s="40" t="s">
        <v>109</v>
      </c>
      <c r="L224" s="40">
        <v>100</v>
      </c>
      <c r="M224" s="39"/>
    </row>
    <row r="225" spans="1:13" hidden="1">
      <c r="A225" s="46" t="s">
        <v>92</v>
      </c>
      <c r="B225" s="40" t="s">
        <v>8579</v>
      </c>
      <c r="C225" s="40" t="s">
        <v>7927</v>
      </c>
      <c r="D225" s="40" t="s">
        <v>7928</v>
      </c>
      <c r="E225" s="41" t="s">
        <v>7929</v>
      </c>
      <c r="F225" s="40" t="s">
        <v>8580</v>
      </c>
      <c r="G225" s="40" t="s">
        <v>7904</v>
      </c>
      <c r="H225" s="40" t="s">
        <v>7907</v>
      </c>
      <c r="I225" s="43">
        <f>J225-2</f>
        <v>41627</v>
      </c>
      <c r="J225" s="43">
        <f t="shared" si="14"/>
        <v>41629</v>
      </c>
      <c r="K225" s="40" t="s">
        <v>109</v>
      </c>
      <c r="L225" s="40">
        <v>100</v>
      </c>
      <c r="M225" s="39"/>
    </row>
    <row r="226" spans="1:13" ht="26.45" hidden="1">
      <c r="A226" s="46" t="s">
        <v>92</v>
      </c>
      <c r="B226" s="40" t="s">
        <v>8579</v>
      </c>
      <c r="C226" s="40" t="s">
        <v>7927</v>
      </c>
      <c r="D226" s="40" t="s">
        <v>7928</v>
      </c>
      <c r="E226" s="41" t="s">
        <v>7929</v>
      </c>
      <c r="F226" s="40" t="s">
        <v>8580</v>
      </c>
      <c r="G226" s="40" t="s">
        <v>7904</v>
      </c>
      <c r="H226" s="40" t="s">
        <v>7908</v>
      </c>
      <c r="I226" s="43">
        <f>J226-1</f>
        <v>41629</v>
      </c>
      <c r="J226" s="42">
        <v>41630</v>
      </c>
      <c r="K226" s="40" t="s">
        <v>109</v>
      </c>
      <c r="L226" s="40">
        <v>100</v>
      </c>
      <c r="M226" s="39" t="s">
        <v>8566</v>
      </c>
    </row>
    <row r="227" spans="1:13" hidden="1">
      <c r="A227" s="41" t="s">
        <v>8544</v>
      </c>
      <c r="B227" s="41" t="s">
        <v>7931</v>
      </c>
      <c r="C227" s="41" t="s">
        <v>7927</v>
      </c>
      <c r="D227" s="41" t="s">
        <v>7928</v>
      </c>
      <c r="E227" s="41" t="s">
        <v>7929</v>
      </c>
      <c r="F227" s="41" t="s">
        <v>8582</v>
      </c>
      <c r="G227" s="41" t="s">
        <v>1048</v>
      </c>
      <c r="H227" s="41" t="s">
        <v>7888</v>
      </c>
      <c r="I227" s="42">
        <v>41576</v>
      </c>
      <c r="J227" s="41"/>
      <c r="K227" s="41"/>
      <c r="L227" s="41"/>
      <c r="M227" s="39"/>
    </row>
    <row r="228" spans="1:13" hidden="1">
      <c r="A228" s="41" t="s">
        <v>8544</v>
      </c>
      <c r="B228" s="41" t="s">
        <v>7931</v>
      </c>
      <c r="C228" s="41" t="s">
        <v>7927</v>
      </c>
      <c r="D228" s="41" t="s">
        <v>7928</v>
      </c>
      <c r="E228" s="41" t="s">
        <v>7929</v>
      </c>
      <c r="F228" s="41" t="s">
        <v>8582</v>
      </c>
      <c r="G228" s="41" t="s">
        <v>1048</v>
      </c>
      <c r="H228" s="41" t="s">
        <v>7889</v>
      </c>
      <c r="I228" s="42"/>
      <c r="J228" s="41"/>
      <c r="K228" s="41"/>
      <c r="L228" s="41"/>
      <c r="M228" s="39"/>
    </row>
    <row r="229" spans="1:13" hidden="1">
      <c r="A229" s="41" t="s">
        <v>8544</v>
      </c>
      <c r="B229" s="41" t="s">
        <v>7931</v>
      </c>
      <c r="C229" s="41" t="s">
        <v>7927</v>
      </c>
      <c r="D229" s="41" t="s">
        <v>7928</v>
      </c>
      <c r="E229" s="41" t="s">
        <v>7929</v>
      </c>
      <c r="F229" s="41" t="s">
        <v>8582</v>
      </c>
      <c r="G229" s="41" t="s">
        <v>1048</v>
      </c>
      <c r="H229" s="41" t="s">
        <v>7890</v>
      </c>
      <c r="I229" s="41"/>
      <c r="J229" s="41"/>
      <c r="K229" s="41"/>
      <c r="L229" s="41"/>
      <c r="M229" s="39"/>
    </row>
    <row r="230" spans="1:13" hidden="1">
      <c r="A230" s="41" t="s">
        <v>8544</v>
      </c>
      <c r="B230" s="41" t="s">
        <v>7931</v>
      </c>
      <c r="C230" s="41" t="s">
        <v>7927</v>
      </c>
      <c r="D230" s="41" t="s">
        <v>7928</v>
      </c>
      <c r="E230" s="41" t="s">
        <v>7929</v>
      </c>
      <c r="F230" s="41" t="s">
        <v>8582</v>
      </c>
      <c r="G230" s="41" t="s">
        <v>1048</v>
      </c>
      <c r="H230" s="41" t="s">
        <v>7891</v>
      </c>
      <c r="I230" s="41"/>
      <c r="J230" s="41"/>
      <c r="K230" s="41"/>
      <c r="L230" s="41"/>
      <c r="M230" s="39"/>
    </row>
    <row r="231" spans="1:13" hidden="1">
      <c r="A231" s="41" t="s">
        <v>8544</v>
      </c>
      <c r="B231" s="41" t="s">
        <v>7931</v>
      </c>
      <c r="C231" s="41" t="s">
        <v>7927</v>
      </c>
      <c r="D231" s="41" t="s">
        <v>7928</v>
      </c>
      <c r="E231" s="41" t="s">
        <v>7929</v>
      </c>
      <c r="F231" s="41" t="s">
        <v>8582</v>
      </c>
      <c r="G231" s="41" t="s">
        <v>1048</v>
      </c>
      <c r="H231" s="41" t="s">
        <v>7892</v>
      </c>
      <c r="I231" s="42"/>
      <c r="J231" s="41"/>
      <c r="K231" s="41"/>
      <c r="L231" s="41"/>
      <c r="M231" s="39"/>
    </row>
    <row r="232" spans="1:13" hidden="1">
      <c r="A232" s="41" t="s">
        <v>8544</v>
      </c>
      <c r="B232" s="41" t="s">
        <v>7931</v>
      </c>
      <c r="C232" s="41" t="s">
        <v>7927</v>
      </c>
      <c r="D232" s="41" t="s">
        <v>7928</v>
      </c>
      <c r="E232" s="41" t="s">
        <v>7929</v>
      </c>
      <c r="F232" s="41" t="s">
        <v>8582</v>
      </c>
      <c r="G232" s="41" t="s">
        <v>1048</v>
      </c>
      <c r="H232" s="41" t="s">
        <v>7893</v>
      </c>
      <c r="I232" s="41"/>
      <c r="J232" s="41"/>
      <c r="K232" s="41"/>
      <c r="L232" s="41"/>
      <c r="M232" s="39"/>
    </row>
    <row r="233" spans="1:13" hidden="1">
      <c r="A233" s="41" t="s">
        <v>8544</v>
      </c>
      <c r="B233" s="41" t="s">
        <v>7931</v>
      </c>
      <c r="C233" s="41" t="s">
        <v>7927</v>
      </c>
      <c r="D233" s="41" t="s">
        <v>7928</v>
      </c>
      <c r="E233" s="41" t="s">
        <v>7929</v>
      </c>
      <c r="F233" s="41" t="s">
        <v>8582</v>
      </c>
      <c r="G233" s="41" t="s">
        <v>1048</v>
      </c>
      <c r="H233" s="41" t="s">
        <v>7894</v>
      </c>
      <c r="I233" s="42"/>
      <c r="J233" s="41"/>
      <c r="K233" s="41"/>
      <c r="L233" s="41"/>
      <c r="M233" s="39"/>
    </row>
    <row r="234" spans="1:13" hidden="1">
      <c r="A234" s="40" t="s">
        <v>8544</v>
      </c>
      <c r="B234" s="40" t="s">
        <v>7931</v>
      </c>
      <c r="C234" s="40" t="s">
        <v>7927</v>
      </c>
      <c r="D234" s="40" t="s">
        <v>7928</v>
      </c>
      <c r="E234" s="41" t="s">
        <v>7929</v>
      </c>
      <c r="F234" s="40" t="s">
        <v>8582</v>
      </c>
      <c r="G234" s="40" t="s">
        <v>7895</v>
      </c>
      <c r="H234" s="40" t="s">
        <v>7896</v>
      </c>
      <c r="I234" s="43">
        <f>J234-2</f>
        <v>41576</v>
      </c>
      <c r="J234" s="43">
        <f t="shared" ref="J234:J240" si="15">I235</f>
        <v>41578</v>
      </c>
      <c r="K234" s="40" t="s">
        <v>109</v>
      </c>
      <c r="L234" s="40">
        <v>100</v>
      </c>
      <c r="M234" s="39"/>
    </row>
    <row r="235" spans="1:13" hidden="1">
      <c r="A235" s="40" t="s">
        <v>8544</v>
      </c>
      <c r="B235" s="40" t="s">
        <v>7931</v>
      </c>
      <c r="C235" s="40" t="s">
        <v>7927</v>
      </c>
      <c r="D235" s="40" t="s">
        <v>7928</v>
      </c>
      <c r="E235" s="41" t="s">
        <v>7929</v>
      </c>
      <c r="F235" s="40" t="s">
        <v>8582</v>
      </c>
      <c r="G235" s="40" t="s">
        <v>7898</v>
      </c>
      <c r="H235" s="40" t="s">
        <v>7899</v>
      </c>
      <c r="I235" s="43">
        <f>J235-1</f>
        <v>41578</v>
      </c>
      <c r="J235" s="43">
        <f t="shared" si="15"/>
        <v>41579</v>
      </c>
      <c r="K235" s="40" t="s">
        <v>109</v>
      </c>
      <c r="L235" s="40">
        <v>100</v>
      </c>
      <c r="M235" s="39"/>
    </row>
    <row r="236" spans="1:13" hidden="1">
      <c r="A236" s="40" t="s">
        <v>8544</v>
      </c>
      <c r="B236" s="40" t="s">
        <v>7931</v>
      </c>
      <c r="C236" s="40" t="s">
        <v>7927</v>
      </c>
      <c r="D236" s="40" t="s">
        <v>7928</v>
      </c>
      <c r="E236" s="41" t="s">
        <v>7929</v>
      </c>
      <c r="F236" s="40" t="s">
        <v>8582</v>
      </c>
      <c r="G236" s="40" t="s">
        <v>7898</v>
      </c>
      <c r="H236" s="40" t="s">
        <v>7900</v>
      </c>
      <c r="I236" s="43">
        <f>J236-1</f>
        <v>41579</v>
      </c>
      <c r="J236" s="43">
        <f t="shared" si="15"/>
        <v>41580</v>
      </c>
      <c r="K236" s="40" t="s">
        <v>109</v>
      </c>
      <c r="L236" s="40">
        <v>100</v>
      </c>
      <c r="M236" s="39"/>
    </row>
    <row r="237" spans="1:13">
      <c r="A237" s="40" t="s">
        <v>8544</v>
      </c>
      <c r="B237" s="40" t="s">
        <v>7931</v>
      </c>
      <c r="C237" s="40" t="s">
        <v>7927</v>
      </c>
      <c r="D237" s="40" t="s">
        <v>7928</v>
      </c>
      <c r="E237" s="41" t="s">
        <v>7929</v>
      </c>
      <c r="F237" s="40" t="s">
        <v>8582</v>
      </c>
      <c r="G237" s="40" t="s">
        <v>7901</v>
      </c>
      <c r="H237" s="40" t="s">
        <v>7902</v>
      </c>
      <c r="I237" s="43">
        <f>J237-5</f>
        <v>41580</v>
      </c>
      <c r="J237" s="43">
        <f t="shared" si="15"/>
        <v>41585</v>
      </c>
      <c r="K237" s="40" t="s">
        <v>109</v>
      </c>
      <c r="L237" s="40">
        <v>100</v>
      </c>
      <c r="M237" s="39"/>
    </row>
    <row r="238" spans="1:13" hidden="1">
      <c r="A238" s="40" t="s">
        <v>8544</v>
      </c>
      <c r="B238" s="40" t="s">
        <v>7931</v>
      </c>
      <c r="C238" s="40" t="s">
        <v>7927</v>
      </c>
      <c r="D238" s="40" t="s">
        <v>7928</v>
      </c>
      <c r="E238" s="41" t="s">
        <v>7929</v>
      </c>
      <c r="F238" s="40" t="s">
        <v>8582</v>
      </c>
      <c r="G238" s="40" t="s">
        <v>7904</v>
      </c>
      <c r="H238" s="40" t="s">
        <v>7905</v>
      </c>
      <c r="I238" s="43">
        <f>J238-3</f>
        <v>41585</v>
      </c>
      <c r="J238" s="43">
        <f t="shared" si="15"/>
        <v>41588</v>
      </c>
      <c r="K238" s="40" t="s">
        <v>109</v>
      </c>
      <c r="L238" s="40">
        <v>100</v>
      </c>
      <c r="M238" s="39"/>
    </row>
    <row r="239" spans="1:13" hidden="1">
      <c r="A239" s="40" t="s">
        <v>8544</v>
      </c>
      <c r="B239" s="40" t="s">
        <v>7931</v>
      </c>
      <c r="C239" s="40" t="s">
        <v>7927</v>
      </c>
      <c r="D239" s="40" t="s">
        <v>7928</v>
      </c>
      <c r="E239" s="41" t="s">
        <v>7929</v>
      </c>
      <c r="F239" s="40" t="s">
        <v>8582</v>
      </c>
      <c r="G239" s="40" t="s">
        <v>7904</v>
      </c>
      <c r="H239" s="40" t="s">
        <v>7906</v>
      </c>
      <c r="I239" s="43">
        <f>J239-2</f>
        <v>41588</v>
      </c>
      <c r="J239" s="43">
        <f t="shared" si="15"/>
        <v>41590</v>
      </c>
      <c r="K239" s="40" t="s">
        <v>109</v>
      </c>
      <c r="L239" s="40">
        <v>100</v>
      </c>
      <c r="M239" s="39"/>
    </row>
    <row r="240" spans="1:13" hidden="1">
      <c r="A240" s="40" t="s">
        <v>8544</v>
      </c>
      <c r="B240" s="40" t="s">
        <v>7931</v>
      </c>
      <c r="C240" s="40" t="s">
        <v>7927</v>
      </c>
      <c r="D240" s="40" t="s">
        <v>7928</v>
      </c>
      <c r="E240" s="41" t="s">
        <v>7929</v>
      </c>
      <c r="F240" s="40" t="s">
        <v>8582</v>
      </c>
      <c r="G240" s="40" t="s">
        <v>7904</v>
      </c>
      <c r="H240" s="40" t="s">
        <v>7907</v>
      </c>
      <c r="I240" s="43">
        <f>J240-2</f>
        <v>41590</v>
      </c>
      <c r="J240" s="43">
        <f t="shared" si="15"/>
        <v>41592</v>
      </c>
      <c r="K240" s="40" t="s">
        <v>109</v>
      </c>
      <c r="L240" s="40">
        <v>100</v>
      </c>
      <c r="M240" s="39"/>
    </row>
    <row r="241" spans="1:13" ht="26.45" hidden="1">
      <c r="A241" s="40" t="s">
        <v>8544</v>
      </c>
      <c r="B241" s="40" t="s">
        <v>7931</v>
      </c>
      <c r="C241" s="40" t="s">
        <v>7927</v>
      </c>
      <c r="D241" s="40" t="s">
        <v>7928</v>
      </c>
      <c r="E241" s="41" t="s">
        <v>7929</v>
      </c>
      <c r="F241" s="40" t="s">
        <v>8582</v>
      </c>
      <c r="G241" s="40" t="s">
        <v>7904</v>
      </c>
      <c r="H241" s="40" t="s">
        <v>7908</v>
      </c>
      <c r="I241" s="43">
        <f>J241-1</f>
        <v>41592</v>
      </c>
      <c r="J241" s="43">
        <v>41593</v>
      </c>
      <c r="K241" s="40" t="s">
        <v>109</v>
      </c>
      <c r="L241" s="40">
        <v>100</v>
      </c>
      <c r="M241" s="39" t="s">
        <v>8548</v>
      </c>
    </row>
    <row r="242" spans="1:13" hidden="1">
      <c r="A242" s="41" t="s">
        <v>8544</v>
      </c>
      <c r="B242" s="47" t="s">
        <v>8583</v>
      </c>
      <c r="C242" s="41" t="s">
        <v>7927</v>
      </c>
      <c r="D242" s="41" t="s">
        <v>7928</v>
      </c>
      <c r="E242" s="41" t="s">
        <v>7929</v>
      </c>
      <c r="F242" s="41" t="s">
        <v>8584</v>
      </c>
      <c r="G242" s="41" t="s">
        <v>1048</v>
      </c>
      <c r="H242" s="41" t="s">
        <v>7888</v>
      </c>
      <c r="I242" s="42">
        <v>41614</v>
      </c>
      <c r="J242" s="41"/>
      <c r="K242" s="40"/>
      <c r="L242" s="40"/>
      <c r="M242" s="39"/>
    </row>
    <row r="243" spans="1:13" hidden="1">
      <c r="A243" s="41" t="s">
        <v>8544</v>
      </c>
      <c r="B243" s="47" t="s">
        <v>8583</v>
      </c>
      <c r="C243" s="41" t="s">
        <v>7927</v>
      </c>
      <c r="D243" s="41" t="s">
        <v>7928</v>
      </c>
      <c r="E243" s="41" t="s">
        <v>7929</v>
      </c>
      <c r="F243" s="41" t="s">
        <v>8584</v>
      </c>
      <c r="G243" s="41" t="s">
        <v>1048</v>
      </c>
      <c r="H243" s="41" t="s">
        <v>7889</v>
      </c>
      <c r="I243" s="41"/>
      <c r="J243" s="41"/>
      <c r="K243" s="40"/>
      <c r="L243" s="40"/>
      <c r="M243" s="39"/>
    </row>
    <row r="244" spans="1:13" hidden="1">
      <c r="A244" s="41" t="s">
        <v>8544</v>
      </c>
      <c r="B244" s="47" t="s">
        <v>8583</v>
      </c>
      <c r="C244" s="41" t="s">
        <v>7927</v>
      </c>
      <c r="D244" s="41" t="s">
        <v>7928</v>
      </c>
      <c r="E244" s="41" t="s">
        <v>7929</v>
      </c>
      <c r="F244" s="41" t="s">
        <v>8584</v>
      </c>
      <c r="G244" s="41" t="s">
        <v>1048</v>
      </c>
      <c r="H244" s="41" t="s">
        <v>7890</v>
      </c>
      <c r="I244" s="41"/>
      <c r="J244" s="41"/>
      <c r="K244" s="40"/>
      <c r="L244" s="40"/>
      <c r="M244" s="39"/>
    </row>
    <row r="245" spans="1:13" hidden="1">
      <c r="A245" s="41" t="s">
        <v>8544</v>
      </c>
      <c r="B245" s="47" t="s">
        <v>8583</v>
      </c>
      <c r="C245" s="41" t="s">
        <v>7927</v>
      </c>
      <c r="D245" s="41" t="s">
        <v>7928</v>
      </c>
      <c r="E245" s="41" t="s">
        <v>7929</v>
      </c>
      <c r="F245" s="41" t="s">
        <v>8584</v>
      </c>
      <c r="G245" s="41" t="s">
        <v>1048</v>
      </c>
      <c r="H245" s="41" t="s">
        <v>7891</v>
      </c>
      <c r="I245" s="41"/>
      <c r="J245" s="41"/>
      <c r="K245" s="40"/>
      <c r="L245" s="40"/>
      <c r="M245" s="39"/>
    </row>
    <row r="246" spans="1:13" hidden="1">
      <c r="A246" s="41" t="s">
        <v>8544</v>
      </c>
      <c r="B246" s="47" t="s">
        <v>8583</v>
      </c>
      <c r="C246" s="41" t="s">
        <v>7927</v>
      </c>
      <c r="D246" s="41" t="s">
        <v>7928</v>
      </c>
      <c r="E246" s="41" t="s">
        <v>7929</v>
      </c>
      <c r="F246" s="41" t="s">
        <v>8584</v>
      </c>
      <c r="G246" s="41" t="s">
        <v>1048</v>
      </c>
      <c r="H246" s="41" t="s">
        <v>7892</v>
      </c>
      <c r="I246" s="42"/>
      <c r="J246" s="41"/>
      <c r="K246" s="40"/>
      <c r="L246" s="40"/>
      <c r="M246" s="39"/>
    </row>
    <row r="247" spans="1:13" hidden="1">
      <c r="A247" s="41" t="s">
        <v>8544</v>
      </c>
      <c r="B247" s="47" t="s">
        <v>8583</v>
      </c>
      <c r="C247" s="41" t="s">
        <v>7927</v>
      </c>
      <c r="D247" s="41" t="s">
        <v>7928</v>
      </c>
      <c r="E247" s="41" t="s">
        <v>7929</v>
      </c>
      <c r="F247" s="41" t="s">
        <v>8584</v>
      </c>
      <c r="G247" s="41" t="s">
        <v>1048</v>
      </c>
      <c r="H247" s="41" t="s">
        <v>7893</v>
      </c>
      <c r="I247" s="42"/>
      <c r="J247" s="41"/>
      <c r="K247" s="40"/>
      <c r="L247" s="40"/>
      <c r="M247" s="39"/>
    </row>
    <row r="248" spans="1:13" hidden="1">
      <c r="A248" s="41" t="s">
        <v>8544</v>
      </c>
      <c r="B248" s="47" t="s">
        <v>8583</v>
      </c>
      <c r="C248" s="41" t="s">
        <v>7927</v>
      </c>
      <c r="D248" s="41" t="s">
        <v>7928</v>
      </c>
      <c r="E248" s="41" t="s">
        <v>7929</v>
      </c>
      <c r="F248" s="41" t="s">
        <v>8584</v>
      </c>
      <c r="G248" s="41" t="s">
        <v>1048</v>
      </c>
      <c r="H248" s="41" t="s">
        <v>7894</v>
      </c>
      <c r="I248" s="42">
        <v>41631</v>
      </c>
      <c r="J248" s="41"/>
      <c r="K248" s="40"/>
      <c r="L248" s="40"/>
      <c r="M248" s="39"/>
    </row>
    <row r="249" spans="1:13" hidden="1">
      <c r="A249" s="40" t="s">
        <v>8544</v>
      </c>
      <c r="B249" s="46" t="s">
        <v>8583</v>
      </c>
      <c r="C249" s="40" t="s">
        <v>7927</v>
      </c>
      <c r="D249" s="40" t="s">
        <v>7928</v>
      </c>
      <c r="E249" s="41" t="s">
        <v>7929</v>
      </c>
      <c r="F249" s="40" t="s">
        <v>8584</v>
      </c>
      <c r="G249" s="40" t="s">
        <v>7895</v>
      </c>
      <c r="H249" s="40" t="s">
        <v>7896</v>
      </c>
      <c r="I249" s="43">
        <f>J249-2</f>
        <v>41614</v>
      </c>
      <c r="J249" s="43">
        <f t="shared" ref="J249:J255" si="16">I250</f>
        <v>41616</v>
      </c>
      <c r="K249" s="40" t="s">
        <v>145</v>
      </c>
      <c r="L249" s="40">
        <v>100</v>
      </c>
      <c r="M249" s="39"/>
    </row>
    <row r="250" spans="1:13" hidden="1">
      <c r="A250" s="40" t="s">
        <v>8544</v>
      </c>
      <c r="B250" s="46" t="s">
        <v>8583</v>
      </c>
      <c r="C250" s="40" t="s">
        <v>7927</v>
      </c>
      <c r="D250" s="40" t="s">
        <v>7928</v>
      </c>
      <c r="E250" s="41" t="s">
        <v>7929</v>
      </c>
      <c r="F250" s="40" t="s">
        <v>8584</v>
      </c>
      <c r="G250" s="40" t="s">
        <v>7898</v>
      </c>
      <c r="H250" s="40" t="s">
        <v>7899</v>
      </c>
      <c r="I250" s="43">
        <f>J250-1</f>
        <v>41616</v>
      </c>
      <c r="J250" s="43">
        <f t="shared" si="16"/>
        <v>41617</v>
      </c>
      <c r="K250" s="40" t="s">
        <v>145</v>
      </c>
      <c r="L250" s="40">
        <v>100</v>
      </c>
      <c r="M250" s="39"/>
    </row>
    <row r="251" spans="1:13" hidden="1">
      <c r="A251" s="40" t="s">
        <v>8544</v>
      </c>
      <c r="B251" s="46" t="s">
        <v>8583</v>
      </c>
      <c r="C251" s="40" t="s">
        <v>7927</v>
      </c>
      <c r="D251" s="40" t="s">
        <v>7928</v>
      </c>
      <c r="E251" s="41" t="s">
        <v>7929</v>
      </c>
      <c r="F251" s="40" t="s">
        <v>8584</v>
      </c>
      <c r="G251" s="40" t="s">
        <v>7898</v>
      </c>
      <c r="H251" s="40" t="s">
        <v>7900</v>
      </c>
      <c r="I251" s="43">
        <f>J251-1</f>
        <v>41617</v>
      </c>
      <c r="J251" s="43">
        <f t="shared" si="16"/>
        <v>41618</v>
      </c>
      <c r="K251" s="40" t="s">
        <v>145</v>
      </c>
      <c r="L251" s="40">
        <v>100</v>
      </c>
      <c r="M251" s="39"/>
    </row>
    <row r="252" spans="1:13">
      <c r="A252" s="40" t="s">
        <v>8544</v>
      </c>
      <c r="B252" s="46" t="s">
        <v>8583</v>
      </c>
      <c r="C252" s="40" t="s">
        <v>7927</v>
      </c>
      <c r="D252" s="40" t="s">
        <v>7928</v>
      </c>
      <c r="E252" s="41" t="s">
        <v>7929</v>
      </c>
      <c r="F252" s="40" t="s">
        <v>8584</v>
      </c>
      <c r="G252" s="40" t="s">
        <v>7901</v>
      </c>
      <c r="H252" s="40" t="s">
        <v>7902</v>
      </c>
      <c r="I252" s="43">
        <f>J252-5</f>
        <v>41618</v>
      </c>
      <c r="J252" s="43">
        <f t="shared" si="16"/>
        <v>41623</v>
      </c>
      <c r="K252" s="40" t="s">
        <v>145</v>
      </c>
      <c r="L252" s="40">
        <v>100</v>
      </c>
      <c r="M252" s="39"/>
    </row>
    <row r="253" spans="1:13" hidden="1">
      <c r="A253" s="40" t="s">
        <v>8544</v>
      </c>
      <c r="B253" s="46" t="s">
        <v>8583</v>
      </c>
      <c r="C253" s="40" t="s">
        <v>7927</v>
      </c>
      <c r="D253" s="40" t="s">
        <v>7928</v>
      </c>
      <c r="E253" s="41" t="s">
        <v>7929</v>
      </c>
      <c r="F253" s="40" t="s">
        <v>8584</v>
      </c>
      <c r="G253" s="40" t="s">
        <v>7904</v>
      </c>
      <c r="H253" s="40" t="s">
        <v>7905</v>
      </c>
      <c r="I253" s="43">
        <f>J253-3</f>
        <v>41623</v>
      </c>
      <c r="J253" s="43">
        <f t="shared" si="16"/>
        <v>41626</v>
      </c>
      <c r="K253" s="40" t="s">
        <v>145</v>
      </c>
      <c r="L253" s="40">
        <v>100</v>
      </c>
      <c r="M253" s="39"/>
    </row>
    <row r="254" spans="1:13" hidden="1">
      <c r="A254" s="40" t="s">
        <v>8544</v>
      </c>
      <c r="B254" s="46" t="s">
        <v>8583</v>
      </c>
      <c r="C254" s="40" t="s">
        <v>7927</v>
      </c>
      <c r="D254" s="40" t="s">
        <v>7928</v>
      </c>
      <c r="E254" s="41" t="s">
        <v>7929</v>
      </c>
      <c r="F254" s="40" t="s">
        <v>8584</v>
      </c>
      <c r="G254" s="40" t="s">
        <v>7904</v>
      </c>
      <c r="H254" s="40" t="s">
        <v>7906</v>
      </c>
      <c r="I254" s="43">
        <f>J254-2</f>
        <v>41626</v>
      </c>
      <c r="J254" s="43">
        <f t="shared" si="16"/>
        <v>41628</v>
      </c>
      <c r="K254" s="40" t="s">
        <v>145</v>
      </c>
      <c r="L254" s="40">
        <v>100</v>
      </c>
      <c r="M254" s="39"/>
    </row>
    <row r="255" spans="1:13" hidden="1">
      <c r="A255" s="40" t="s">
        <v>8544</v>
      </c>
      <c r="B255" s="46" t="s">
        <v>8583</v>
      </c>
      <c r="C255" s="40" t="s">
        <v>7927</v>
      </c>
      <c r="D255" s="40" t="s">
        <v>7928</v>
      </c>
      <c r="E255" s="41" t="s">
        <v>7929</v>
      </c>
      <c r="F255" s="40" t="s">
        <v>8584</v>
      </c>
      <c r="G255" s="40" t="s">
        <v>7904</v>
      </c>
      <c r="H255" s="40" t="s">
        <v>7907</v>
      </c>
      <c r="I255" s="43">
        <f>J255-2</f>
        <v>41628</v>
      </c>
      <c r="J255" s="43">
        <f t="shared" si="16"/>
        <v>41630</v>
      </c>
      <c r="K255" s="40" t="s">
        <v>145</v>
      </c>
      <c r="L255" s="40">
        <v>100</v>
      </c>
      <c r="M255" s="39"/>
    </row>
    <row r="256" spans="1:13" ht="26.45" hidden="1">
      <c r="A256" s="40" t="s">
        <v>8544</v>
      </c>
      <c r="B256" s="46" t="s">
        <v>8583</v>
      </c>
      <c r="C256" s="40" t="s">
        <v>7927</v>
      </c>
      <c r="D256" s="40" t="s">
        <v>7928</v>
      </c>
      <c r="E256" s="41" t="s">
        <v>7929</v>
      </c>
      <c r="F256" s="40" t="s">
        <v>8584</v>
      </c>
      <c r="G256" s="40" t="s">
        <v>7904</v>
      </c>
      <c r="H256" s="40" t="s">
        <v>7908</v>
      </c>
      <c r="I256" s="43">
        <f>J256-1</f>
        <v>41630</v>
      </c>
      <c r="J256" s="42">
        <v>41631</v>
      </c>
      <c r="K256" s="40" t="s">
        <v>145</v>
      </c>
      <c r="L256" s="40">
        <v>100</v>
      </c>
      <c r="M256" s="39" t="s">
        <v>8548</v>
      </c>
    </row>
    <row r="257" spans="1:13" hidden="1">
      <c r="A257" s="49" t="s">
        <v>8585</v>
      </c>
      <c r="B257" s="41" t="s">
        <v>8586</v>
      </c>
      <c r="C257" s="41" t="s">
        <v>7927</v>
      </c>
      <c r="D257" s="49" t="s">
        <v>7928</v>
      </c>
      <c r="E257" s="41" t="s">
        <v>7929</v>
      </c>
      <c r="F257" s="41" t="s">
        <v>8587</v>
      </c>
      <c r="G257" s="41" t="s">
        <v>1048</v>
      </c>
      <c r="H257" s="41" t="s">
        <v>7888</v>
      </c>
      <c r="I257" s="42">
        <v>41620</v>
      </c>
      <c r="J257" s="41"/>
      <c r="K257" s="40"/>
      <c r="L257" s="40"/>
      <c r="M257" s="39"/>
    </row>
    <row r="258" spans="1:13" hidden="1">
      <c r="A258" s="49" t="s">
        <v>8585</v>
      </c>
      <c r="B258" s="41" t="s">
        <v>8586</v>
      </c>
      <c r="C258" s="41" t="s">
        <v>7927</v>
      </c>
      <c r="D258" s="49" t="s">
        <v>7928</v>
      </c>
      <c r="E258" s="41" t="s">
        <v>7929</v>
      </c>
      <c r="F258" s="41" t="s">
        <v>8587</v>
      </c>
      <c r="G258" s="41" t="s">
        <v>1048</v>
      </c>
      <c r="H258" s="41" t="s">
        <v>7889</v>
      </c>
      <c r="I258" s="41"/>
      <c r="J258" s="41"/>
      <c r="K258" s="40"/>
      <c r="L258" s="40"/>
      <c r="M258" s="39"/>
    </row>
    <row r="259" spans="1:13" hidden="1">
      <c r="A259" s="49" t="s">
        <v>8585</v>
      </c>
      <c r="B259" s="41" t="s">
        <v>8586</v>
      </c>
      <c r="C259" s="41" t="s">
        <v>7927</v>
      </c>
      <c r="D259" s="49" t="s">
        <v>7928</v>
      </c>
      <c r="E259" s="41" t="s">
        <v>7929</v>
      </c>
      <c r="F259" s="41" t="s">
        <v>8587</v>
      </c>
      <c r="G259" s="41" t="s">
        <v>1048</v>
      </c>
      <c r="H259" s="41" t="s">
        <v>7890</v>
      </c>
      <c r="I259" s="41"/>
      <c r="J259" s="41"/>
      <c r="K259" s="40"/>
      <c r="L259" s="40"/>
      <c r="M259" s="39"/>
    </row>
    <row r="260" spans="1:13" hidden="1">
      <c r="A260" s="49" t="s">
        <v>8585</v>
      </c>
      <c r="B260" s="41" t="s">
        <v>8586</v>
      </c>
      <c r="C260" s="41" t="s">
        <v>7927</v>
      </c>
      <c r="D260" s="49" t="s">
        <v>7928</v>
      </c>
      <c r="E260" s="41" t="s">
        <v>7929</v>
      </c>
      <c r="F260" s="41" t="s">
        <v>8587</v>
      </c>
      <c r="G260" s="41" t="s">
        <v>1048</v>
      </c>
      <c r="H260" s="41" t="s">
        <v>7891</v>
      </c>
      <c r="I260" s="41"/>
      <c r="J260" s="41"/>
      <c r="K260" s="40"/>
      <c r="L260" s="40"/>
      <c r="M260" s="39"/>
    </row>
    <row r="261" spans="1:13" hidden="1">
      <c r="A261" s="49" t="s">
        <v>8585</v>
      </c>
      <c r="B261" s="41" t="s">
        <v>8586</v>
      </c>
      <c r="C261" s="41" t="s">
        <v>7927</v>
      </c>
      <c r="D261" s="49" t="s">
        <v>7928</v>
      </c>
      <c r="E261" s="41" t="s">
        <v>7929</v>
      </c>
      <c r="F261" s="41" t="s">
        <v>8587</v>
      </c>
      <c r="G261" s="41" t="s">
        <v>1048</v>
      </c>
      <c r="H261" s="41" t="s">
        <v>7892</v>
      </c>
      <c r="I261" s="42"/>
      <c r="J261" s="41"/>
      <c r="K261" s="40"/>
      <c r="L261" s="40"/>
      <c r="M261" s="39"/>
    </row>
    <row r="262" spans="1:13" hidden="1">
      <c r="A262" s="49" t="s">
        <v>8585</v>
      </c>
      <c r="B262" s="41" t="s">
        <v>8586</v>
      </c>
      <c r="C262" s="41" t="s">
        <v>7927</v>
      </c>
      <c r="D262" s="49" t="s">
        <v>7928</v>
      </c>
      <c r="E262" s="41" t="s">
        <v>7929</v>
      </c>
      <c r="F262" s="41" t="s">
        <v>8587</v>
      </c>
      <c r="G262" s="41" t="s">
        <v>1048</v>
      </c>
      <c r="H262" s="41" t="s">
        <v>7893</v>
      </c>
      <c r="I262" s="42"/>
      <c r="J262" s="41"/>
      <c r="K262" s="40"/>
      <c r="L262" s="40"/>
      <c r="M262" s="39"/>
    </row>
    <row r="263" spans="1:13" hidden="1">
      <c r="A263" s="49" t="s">
        <v>8585</v>
      </c>
      <c r="B263" s="41" t="s">
        <v>8586</v>
      </c>
      <c r="C263" s="41" t="s">
        <v>7927</v>
      </c>
      <c r="D263" s="49" t="s">
        <v>7928</v>
      </c>
      <c r="E263" s="41" t="s">
        <v>7929</v>
      </c>
      <c r="F263" s="41" t="s">
        <v>8587</v>
      </c>
      <c r="G263" s="41" t="s">
        <v>1048</v>
      </c>
      <c r="H263" s="41" t="s">
        <v>7894</v>
      </c>
      <c r="I263" s="42">
        <v>41637</v>
      </c>
      <c r="J263" s="41"/>
      <c r="K263" s="40"/>
      <c r="L263" s="40"/>
      <c r="M263" s="39"/>
    </row>
    <row r="264" spans="1:13" hidden="1">
      <c r="A264" s="48" t="s">
        <v>8585</v>
      </c>
      <c r="B264" s="40" t="s">
        <v>8586</v>
      </c>
      <c r="C264" s="40" t="s">
        <v>7927</v>
      </c>
      <c r="D264" s="48" t="s">
        <v>7928</v>
      </c>
      <c r="E264" s="41" t="s">
        <v>7929</v>
      </c>
      <c r="F264" s="40" t="s">
        <v>8587</v>
      </c>
      <c r="G264" s="40" t="s">
        <v>7895</v>
      </c>
      <c r="H264" s="40" t="s">
        <v>7896</v>
      </c>
      <c r="I264" s="43">
        <f>J264-2</f>
        <v>41620</v>
      </c>
      <c r="J264" s="43">
        <f t="shared" ref="J264:J270" si="17">I265</f>
        <v>41622</v>
      </c>
      <c r="K264" s="40" t="s">
        <v>145</v>
      </c>
      <c r="L264" s="40">
        <v>100</v>
      </c>
      <c r="M264" s="39"/>
    </row>
    <row r="265" spans="1:13" hidden="1">
      <c r="A265" s="48" t="s">
        <v>8585</v>
      </c>
      <c r="B265" s="40" t="s">
        <v>8586</v>
      </c>
      <c r="C265" s="40" t="s">
        <v>7927</v>
      </c>
      <c r="D265" s="48" t="s">
        <v>7928</v>
      </c>
      <c r="E265" s="41" t="s">
        <v>7929</v>
      </c>
      <c r="F265" s="40" t="s">
        <v>8587</v>
      </c>
      <c r="G265" s="40" t="s">
        <v>7898</v>
      </c>
      <c r="H265" s="40" t="s">
        <v>7899</v>
      </c>
      <c r="I265" s="43">
        <f>J265-1</f>
        <v>41622</v>
      </c>
      <c r="J265" s="43">
        <f t="shared" si="17"/>
        <v>41623</v>
      </c>
      <c r="K265" s="40" t="s">
        <v>145</v>
      </c>
      <c r="L265" s="40">
        <v>100</v>
      </c>
      <c r="M265" s="39"/>
    </row>
    <row r="266" spans="1:13" hidden="1">
      <c r="A266" s="48" t="s">
        <v>8585</v>
      </c>
      <c r="B266" s="40" t="s">
        <v>8586</v>
      </c>
      <c r="C266" s="40" t="s">
        <v>7927</v>
      </c>
      <c r="D266" s="48" t="s">
        <v>7928</v>
      </c>
      <c r="E266" s="41" t="s">
        <v>7929</v>
      </c>
      <c r="F266" s="40" t="s">
        <v>8587</v>
      </c>
      <c r="G266" s="40" t="s">
        <v>7898</v>
      </c>
      <c r="H266" s="40" t="s">
        <v>7900</v>
      </c>
      <c r="I266" s="43">
        <f>J266-1</f>
        <v>41623</v>
      </c>
      <c r="J266" s="43">
        <f t="shared" si="17"/>
        <v>41624</v>
      </c>
      <c r="K266" s="40" t="s">
        <v>145</v>
      </c>
      <c r="L266" s="40">
        <v>100</v>
      </c>
      <c r="M266" s="39"/>
    </row>
    <row r="267" spans="1:13">
      <c r="A267" s="48" t="s">
        <v>8585</v>
      </c>
      <c r="B267" s="40" t="s">
        <v>8586</v>
      </c>
      <c r="C267" s="40" t="s">
        <v>7927</v>
      </c>
      <c r="D267" s="48" t="s">
        <v>7928</v>
      </c>
      <c r="E267" s="41" t="s">
        <v>7929</v>
      </c>
      <c r="F267" s="40" t="s">
        <v>8587</v>
      </c>
      <c r="G267" s="40" t="s">
        <v>7901</v>
      </c>
      <c r="H267" s="40" t="s">
        <v>7902</v>
      </c>
      <c r="I267" s="43">
        <f>J267-5</f>
        <v>41624</v>
      </c>
      <c r="J267" s="43">
        <f t="shared" si="17"/>
        <v>41629</v>
      </c>
      <c r="K267" s="40" t="s">
        <v>145</v>
      </c>
      <c r="L267" s="40">
        <v>100</v>
      </c>
      <c r="M267" s="39"/>
    </row>
    <row r="268" spans="1:13" hidden="1">
      <c r="A268" s="48" t="s">
        <v>8585</v>
      </c>
      <c r="B268" s="40" t="s">
        <v>8586</v>
      </c>
      <c r="C268" s="40" t="s">
        <v>7927</v>
      </c>
      <c r="D268" s="48" t="s">
        <v>7928</v>
      </c>
      <c r="E268" s="41" t="s">
        <v>7929</v>
      </c>
      <c r="F268" s="40" t="s">
        <v>8587</v>
      </c>
      <c r="G268" s="40" t="s">
        <v>7904</v>
      </c>
      <c r="H268" s="40" t="s">
        <v>7905</v>
      </c>
      <c r="I268" s="43">
        <f>J268-3</f>
        <v>41629</v>
      </c>
      <c r="J268" s="43">
        <f t="shared" si="17"/>
        <v>41632</v>
      </c>
      <c r="K268" s="40" t="s">
        <v>145</v>
      </c>
      <c r="L268" s="40">
        <v>100</v>
      </c>
      <c r="M268" s="39"/>
    </row>
    <row r="269" spans="1:13" hidden="1">
      <c r="A269" s="48" t="s">
        <v>8585</v>
      </c>
      <c r="B269" s="40" t="s">
        <v>8586</v>
      </c>
      <c r="C269" s="40" t="s">
        <v>7927</v>
      </c>
      <c r="D269" s="48" t="s">
        <v>7928</v>
      </c>
      <c r="E269" s="41" t="s">
        <v>7929</v>
      </c>
      <c r="F269" s="40" t="s">
        <v>8587</v>
      </c>
      <c r="G269" s="40" t="s">
        <v>7904</v>
      </c>
      <c r="H269" s="40" t="s">
        <v>7906</v>
      </c>
      <c r="I269" s="43">
        <f>J269-2</f>
        <v>41632</v>
      </c>
      <c r="J269" s="43">
        <f t="shared" si="17"/>
        <v>41634</v>
      </c>
      <c r="K269" s="40" t="s">
        <v>145</v>
      </c>
      <c r="L269" s="40">
        <v>100</v>
      </c>
      <c r="M269" s="39"/>
    </row>
    <row r="270" spans="1:13" hidden="1">
      <c r="A270" s="48" t="s">
        <v>8585</v>
      </c>
      <c r="B270" s="40" t="s">
        <v>8586</v>
      </c>
      <c r="C270" s="40" t="s">
        <v>7927</v>
      </c>
      <c r="D270" s="48" t="s">
        <v>7928</v>
      </c>
      <c r="E270" s="41" t="s">
        <v>7929</v>
      </c>
      <c r="F270" s="40" t="s">
        <v>8587</v>
      </c>
      <c r="G270" s="40" t="s">
        <v>7904</v>
      </c>
      <c r="H270" s="40" t="s">
        <v>7907</v>
      </c>
      <c r="I270" s="43">
        <f>J270-2</f>
        <v>41634</v>
      </c>
      <c r="J270" s="43">
        <f t="shared" si="17"/>
        <v>41636</v>
      </c>
      <c r="K270" s="40" t="s">
        <v>145</v>
      </c>
      <c r="L270" s="40">
        <v>100</v>
      </c>
      <c r="M270" s="39"/>
    </row>
    <row r="271" spans="1:13" ht="26.45" hidden="1">
      <c r="A271" s="48" t="s">
        <v>8585</v>
      </c>
      <c r="B271" s="40" t="s">
        <v>8586</v>
      </c>
      <c r="C271" s="40" t="s">
        <v>7927</v>
      </c>
      <c r="D271" s="48" t="s">
        <v>7928</v>
      </c>
      <c r="E271" s="41" t="s">
        <v>7929</v>
      </c>
      <c r="F271" s="40" t="s">
        <v>8587</v>
      </c>
      <c r="G271" s="40" t="s">
        <v>7904</v>
      </c>
      <c r="H271" s="40" t="s">
        <v>7908</v>
      </c>
      <c r="I271" s="43">
        <f>J271-1</f>
        <v>41636</v>
      </c>
      <c r="J271" s="42">
        <v>41637</v>
      </c>
      <c r="K271" s="40" t="s">
        <v>145</v>
      </c>
      <c r="L271" s="40">
        <v>100</v>
      </c>
      <c r="M271" s="39" t="s">
        <v>8548</v>
      </c>
    </row>
    <row r="272" spans="1:13" hidden="1">
      <c r="A272" s="49" t="s">
        <v>8585</v>
      </c>
      <c r="B272" s="41" t="s">
        <v>8586</v>
      </c>
      <c r="C272" s="41" t="s">
        <v>7927</v>
      </c>
      <c r="D272" s="49" t="s">
        <v>7928</v>
      </c>
      <c r="E272" s="41" t="s">
        <v>7929</v>
      </c>
      <c r="F272" s="41" t="s">
        <v>8588</v>
      </c>
      <c r="G272" s="41" t="s">
        <v>1048</v>
      </c>
      <c r="H272" s="41" t="s">
        <v>7888</v>
      </c>
      <c r="I272" s="42">
        <v>41622</v>
      </c>
      <c r="J272" s="41"/>
      <c r="K272" s="40"/>
      <c r="L272" s="40"/>
      <c r="M272" s="39"/>
    </row>
    <row r="273" spans="1:13" hidden="1">
      <c r="A273" s="49" t="s">
        <v>8585</v>
      </c>
      <c r="B273" s="41" t="s">
        <v>8586</v>
      </c>
      <c r="C273" s="41" t="s">
        <v>7927</v>
      </c>
      <c r="D273" s="49" t="s">
        <v>7928</v>
      </c>
      <c r="E273" s="41" t="s">
        <v>7929</v>
      </c>
      <c r="F273" s="41" t="s">
        <v>8588</v>
      </c>
      <c r="G273" s="41" t="s">
        <v>1048</v>
      </c>
      <c r="H273" s="41" t="s">
        <v>7889</v>
      </c>
      <c r="I273" s="41"/>
      <c r="J273" s="41"/>
      <c r="K273" s="40"/>
      <c r="L273" s="40"/>
      <c r="M273" s="39"/>
    </row>
    <row r="274" spans="1:13" hidden="1">
      <c r="A274" s="49" t="s">
        <v>8585</v>
      </c>
      <c r="B274" s="41" t="s">
        <v>8586</v>
      </c>
      <c r="C274" s="41" t="s">
        <v>7927</v>
      </c>
      <c r="D274" s="49" t="s">
        <v>7928</v>
      </c>
      <c r="E274" s="41" t="s">
        <v>7929</v>
      </c>
      <c r="F274" s="41" t="s">
        <v>8588</v>
      </c>
      <c r="G274" s="41" t="s">
        <v>1048</v>
      </c>
      <c r="H274" s="41" t="s">
        <v>7890</v>
      </c>
      <c r="I274" s="41"/>
      <c r="J274" s="41"/>
      <c r="K274" s="40"/>
      <c r="L274" s="40"/>
      <c r="M274" s="39"/>
    </row>
    <row r="275" spans="1:13" hidden="1">
      <c r="A275" s="49" t="s">
        <v>8585</v>
      </c>
      <c r="B275" s="41" t="s">
        <v>8586</v>
      </c>
      <c r="C275" s="41" t="s">
        <v>7927</v>
      </c>
      <c r="D275" s="49" t="s">
        <v>7928</v>
      </c>
      <c r="E275" s="41" t="s">
        <v>7929</v>
      </c>
      <c r="F275" s="41" t="s">
        <v>8588</v>
      </c>
      <c r="G275" s="41" t="s">
        <v>1048</v>
      </c>
      <c r="H275" s="41" t="s">
        <v>7891</v>
      </c>
      <c r="I275" s="41"/>
      <c r="J275" s="41"/>
      <c r="K275" s="40"/>
      <c r="L275" s="40"/>
      <c r="M275" s="39"/>
    </row>
    <row r="276" spans="1:13" hidden="1">
      <c r="A276" s="49" t="s">
        <v>8585</v>
      </c>
      <c r="B276" s="41" t="s">
        <v>8586</v>
      </c>
      <c r="C276" s="41" t="s">
        <v>7927</v>
      </c>
      <c r="D276" s="49" t="s">
        <v>7928</v>
      </c>
      <c r="E276" s="41" t="s">
        <v>7929</v>
      </c>
      <c r="F276" s="41" t="s">
        <v>8588</v>
      </c>
      <c r="G276" s="41" t="s">
        <v>1048</v>
      </c>
      <c r="H276" s="41" t="s">
        <v>7892</v>
      </c>
      <c r="I276" s="42"/>
      <c r="J276" s="41"/>
      <c r="K276" s="40"/>
      <c r="L276" s="40"/>
      <c r="M276" s="39"/>
    </row>
    <row r="277" spans="1:13" hidden="1">
      <c r="A277" s="49" t="s">
        <v>8585</v>
      </c>
      <c r="B277" s="41" t="s">
        <v>8586</v>
      </c>
      <c r="C277" s="41" t="s">
        <v>7927</v>
      </c>
      <c r="D277" s="49" t="s">
        <v>7928</v>
      </c>
      <c r="E277" s="41" t="s">
        <v>7929</v>
      </c>
      <c r="F277" s="41" t="s">
        <v>8588</v>
      </c>
      <c r="G277" s="41" t="s">
        <v>1048</v>
      </c>
      <c r="H277" s="41" t="s">
        <v>7893</v>
      </c>
      <c r="I277" s="42"/>
      <c r="J277" s="41"/>
      <c r="K277" s="40"/>
      <c r="L277" s="40"/>
      <c r="M277" s="39"/>
    </row>
    <row r="278" spans="1:13" hidden="1">
      <c r="A278" s="49" t="s">
        <v>8585</v>
      </c>
      <c r="B278" s="41" t="s">
        <v>8586</v>
      </c>
      <c r="C278" s="41" t="s">
        <v>7927</v>
      </c>
      <c r="D278" s="49" t="s">
        <v>7928</v>
      </c>
      <c r="E278" s="41" t="s">
        <v>7929</v>
      </c>
      <c r="F278" s="41" t="s">
        <v>8588</v>
      </c>
      <c r="G278" s="41" t="s">
        <v>1048</v>
      </c>
      <c r="H278" s="41" t="s">
        <v>7894</v>
      </c>
      <c r="I278" s="42">
        <v>41639</v>
      </c>
      <c r="J278" s="41"/>
      <c r="K278" s="40"/>
      <c r="L278" s="40"/>
      <c r="M278" s="39"/>
    </row>
    <row r="279" spans="1:13" hidden="1">
      <c r="A279" s="48" t="s">
        <v>8585</v>
      </c>
      <c r="B279" s="40" t="s">
        <v>8586</v>
      </c>
      <c r="C279" s="40" t="s">
        <v>7927</v>
      </c>
      <c r="D279" s="48" t="s">
        <v>7928</v>
      </c>
      <c r="E279" s="41" t="s">
        <v>7929</v>
      </c>
      <c r="F279" s="40" t="s">
        <v>8588</v>
      </c>
      <c r="G279" s="40" t="s">
        <v>7895</v>
      </c>
      <c r="H279" s="40" t="s">
        <v>7896</v>
      </c>
      <c r="I279" s="43">
        <f>J279-2</f>
        <v>41622</v>
      </c>
      <c r="J279" s="43">
        <f t="shared" ref="J279:J285" si="18">I280</f>
        <v>41624</v>
      </c>
      <c r="K279" s="40" t="s">
        <v>145</v>
      </c>
      <c r="L279" s="40">
        <v>100</v>
      </c>
      <c r="M279" s="39"/>
    </row>
    <row r="280" spans="1:13" hidden="1">
      <c r="A280" s="48" t="s">
        <v>8585</v>
      </c>
      <c r="B280" s="40" t="s">
        <v>8586</v>
      </c>
      <c r="C280" s="40" t="s">
        <v>7927</v>
      </c>
      <c r="D280" s="48" t="s">
        <v>7928</v>
      </c>
      <c r="E280" s="41" t="s">
        <v>7929</v>
      </c>
      <c r="F280" s="40" t="s">
        <v>8588</v>
      </c>
      <c r="G280" s="40" t="s">
        <v>7898</v>
      </c>
      <c r="H280" s="40" t="s">
        <v>7899</v>
      </c>
      <c r="I280" s="43">
        <f>J280-1</f>
        <v>41624</v>
      </c>
      <c r="J280" s="43">
        <f t="shared" si="18"/>
        <v>41625</v>
      </c>
      <c r="K280" s="40" t="s">
        <v>145</v>
      </c>
      <c r="L280" s="40">
        <v>100</v>
      </c>
      <c r="M280" s="39"/>
    </row>
    <row r="281" spans="1:13" hidden="1">
      <c r="A281" s="48" t="s">
        <v>8585</v>
      </c>
      <c r="B281" s="40" t="s">
        <v>8586</v>
      </c>
      <c r="C281" s="40" t="s">
        <v>7927</v>
      </c>
      <c r="D281" s="48" t="s">
        <v>7928</v>
      </c>
      <c r="E281" s="41" t="s">
        <v>7929</v>
      </c>
      <c r="F281" s="40" t="s">
        <v>8588</v>
      </c>
      <c r="G281" s="40" t="s">
        <v>7898</v>
      </c>
      <c r="H281" s="40" t="s">
        <v>7900</v>
      </c>
      <c r="I281" s="43">
        <f>J281-1</f>
        <v>41625</v>
      </c>
      <c r="J281" s="43">
        <f t="shared" si="18"/>
        <v>41626</v>
      </c>
      <c r="K281" s="40" t="s">
        <v>145</v>
      </c>
      <c r="L281" s="40">
        <v>100</v>
      </c>
      <c r="M281" s="39"/>
    </row>
    <row r="282" spans="1:13">
      <c r="A282" s="48" t="s">
        <v>8585</v>
      </c>
      <c r="B282" s="40" t="s">
        <v>8586</v>
      </c>
      <c r="C282" s="40" t="s">
        <v>7927</v>
      </c>
      <c r="D282" s="48" t="s">
        <v>7928</v>
      </c>
      <c r="E282" s="41" t="s">
        <v>7929</v>
      </c>
      <c r="F282" s="40" t="s">
        <v>8588</v>
      </c>
      <c r="G282" s="40" t="s">
        <v>7901</v>
      </c>
      <c r="H282" s="40" t="s">
        <v>7902</v>
      </c>
      <c r="I282" s="43">
        <f>J282-5</f>
        <v>41626</v>
      </c>
      <c r="J282" s="43">
        <f t="shared" si="18"/>
        <v>41631</v>
      </c>
      <c r="K282" s="40" t="s">
        <v>145</v>
      </c>
      <c r="L282" s="40">
        <v>100</v>
      </c>
      <c r="M282" s="39"/>
    </row>
    <row r="283" spans="1:13" hidden="1">
      <c r="A283" s="48" t="s">
        <v>8585</v>
      </c>
      <c r="B283" s="40" t="s">
        <v>8586</v>
      </c>
      <c r="C283" s="40" t="s">
        <v>7927</v>
      </c>
      <c r="D283" s="48" t="s">
        <v>7928</v>
      </c>
      <c r="E283" s="41" t="s">
        <v>7929</v>
      </c>
      <c r="F283" s="40" t="s">
        <v>8588</v>
      </c>
      <c r="G283" s="40" t="s">
        <v>7904</v>
      </c>
      <c r="H283" s="40" t="s">
        <v>7905</v>
      </c>
      <c r="I283" s="43">
        <f>J283-3</f>
        <v>41631</v>
      </c>
      <c r="J283" s="43">
        <f t="shared" si="18"/>
        <v>41634</v>
      </c>
      <c r="K283" s="40" t="s">
        <v>145</v>
      </c>
      <c r="L283" s="40">
        <v>100</v>
      </c>
      <c r="M283" s="39"/>
    </row>
    <row r="284" spans="1:13" hidden="1">
      <c r="A284" s="48" t="s">
        <v>8585</v>
      </c>
      <c r="B284" s="40" t="s">
        <v>8586</v>
      </c>
      <c r="C284" s="40" t="s">
        <v>7927</v>
      </c>
      <c r="D284" s="48" t="s">
        <v>7928</v>
      </c>
      <c r="E284" s="41" t="s">
        <v>7929</v>
      </c>
      <c r="F284" s="40" t="s">
        <v>8588</v>
      </c>
      <c r="G284" s="40" t="s">
        <v>7904</v>
      </c>
      <c r="H284" s="40" t="s">
        <v>7906</v>
      </c>
      <c r="I284" s="43">
        <f>J284-2</f>
        <v>41634</v>
      </c>
      <c r="J284" s="43">
        <f t="shared" si="18"/>
        <v>41636</v>
      </c>
      <c r="K284" s="40" t="s">
        <v>145</v>
      </c>
      <c r="L284" s="40">
        <v>100</v>
      </c>
      <c r="M284" s="39"/>
    </row>
    <row r="285" spans="1:13" hidden="1">
      <c r="A285" s="48" t="s">
        <v>8585</v>
      </c>
      <c r="B285" s="40" t="s">
        <v>8586</v>
      </c>
      <c r="C285" s="40" t="s">
        <v>7927</v>
      </c>
      <c r="D285" s="48" t="s">
        <v>7928</v>
      </c>
      <c r="E285" s="41" t="s">
        <v>7929</v>
      </c>
      <c r="F285" s="40" t="s">
        <v>8588</v>
      </c>
      <c r="G285" s="40" t="s">
        <v>7904</v>
      </c>
      <c r="H285" s="40" t="s">
        <v>7907</v>
      </c>
      <c r="I285" s="43">
        <f>J285-2</f>
        <v>41636</v>
      </c>
      <c r="J285" s="43">
        <f t="shared" si="18"/>
        <v>41638</v>
      </c>
      <c r="K285" s="40" t="s">
        <v>145</v>
      </c>
      <c r="L285" s="40">
        <v>100</v>
      </c>
      <c r="M285" s="39"/>
    </row>
    <row r="286" spans="1:13" hidden="1">
      <c r="A286" s="48" t="s">
        <v>8585</v>
      </c>
      <c r="B286" s="40" t="s">
        <v>8586</v>
      </c>
      <c r="C286" s="40" t="s">
        <v>7927</v>
      </c>
      <c r="D286" s="48" t="s">
        <v>7928</v>
      </c>
      <c r="E286" s="41" t="s">
        <v>7929</v>
      </c>
      <c r="F286" s="40" t="s">
        <v>8588</v>
      </c>
      <c r="G286" s="40" t="s">
        <v>7904</v>
      </c>
      <c r="H286" s="40" t="s">
        <v>7908</v>
      </c>
      <c r="I286" s="43">
        <f>J286-1</f>
        <v>41638</v>
      </c>
      <c r="J286" s="42">
        <v>41639</v>
      </c>
      <c r="K286" s="40" t="s">
        <v>145</v>
      </c>
      <c r="L286" s="40">
        <v>100</v>
      </c>
      <c r="M286" s="39"/>
    </row>
    <row r="287" spans="1:13" hidden="1">
      <c r="A287" s="41" t="s">
        <v>8544</v>
      </c>
      <c r="B287" s="47" t="s">
        <v>7926</v>
      </c>
      <c r="C287" s="41" t="s">
        <v>7927</v>
      </c>
      <c r="D287" s="41" t="s">
        <v>7928</v>
      </c>
      <c r="E287" s="41" t="s">
        <v>7929</v>
      </c>
      <c r="F287" s="41" t="s">
        <v>8589</v>
      </c>
      <c r="G287" s="41" t="s">
        <v>1048</v>
      </c>
      <c r="H287" s="41" t="s">
        <v>7888</v>
      </c>
      <c r="I287" s="42">
        <v>41627</v>
      </c>
      <c r="J287" s="41"/>
      <c r="K287" s="40"/>
      <c r="L287" s="40"/>
      <c r="M287" s="39"/>
    </row>
    <row r="288" spans="1:13" hidden="1">
      <c r="A288" s="41" t="s">
        <v>8544</v>
      </c>
      <c r="B288" s="47" t="s">
        <v>7926</v>
      </c>
      <c r="C288" s="41" t="s">
        <v>7927</v>
      </c>
      <c r="D288" s="41" t="s">
        <v>7928</v>
      </c>
      <c r="E288" s="41" t="s">
        <v>7929</v>
      </c>
      <c r="F288" s="41" t="s">
        <v>8589</v>
      </c>
      <c r="G288" s="41" t="s">
        <v>1048</v>
      </c>
      <c r="H288" s="41" t="s">
        <v>7889</v>
      </c>
      <c r="I288" s="41"/>
      <c r="J288" s="41"/>
      <c r="K288" s="40"/>
      <c r="L288" s="40"/>
      <c r="M288" s="39"/>
    </row>
    <row r="289" spans="1:13" hidden="1">
      <c r="A289" s="41" t="s">
        <v>8544</v>
      </c>
      <c r="B289" s="47" t="s">
        <v>7926</v>
      </c>
      <c r="C289" s="41" t="s">
        <v>7927</v>
      </c>
      <c r="D289" s="41" t="s">
        <v>7928</v>
      </c>
      <c r="E289" s="41" t="s">
        <v>7929</v>
      </c>
      <c r="F289" s="41" t="s">
        <v>8589</v>
      </c>
      <c r="G289" s="41" t="s">
        <v>1048</v>
      </c>
      <c r="H289" s="41" t="s">
        <v>7890</v>
      </c>
      <c r="I289" s="41"/>
      <c r="J289" s="41"/>
      <c r="K289" s="40"/>
      <c r="L289" s="40"/>
      <c r="M289" s="39"/>
    </row>
    <row r="290" spans="1:13" hidden="1">
      <c r="A290" s="41" t="s">
        <v>8544</v>
      </c>
      <c r="B290" s="47" t="s">
        <v>7926</v>
      </c>
      <c r="C290" s="41" t="s">
        <v>7927</v>
      </c>
      <c r="D290" s="41" t="s">
        <v>7928</v>
      </c>
      <c r="E290" s="41" t="s">
        <v>7929</v>
      </c>
      <c r="F290" s="41" t="s">
        <v>8589</v>
      </c>
      <c r="G290" s="41" t="s">
        <v>1048</v>
      </c>
      <c r="H290" s="41" t="s">
        <v>7891</v>
      </c>
      <c r="I290" s="41"/>
      <c r="J290" s="41"/>
      <c r="K290" s="40"/>
      <c r="L290" s="40"/>
      <c r="M290" s="39"/>
    </row>
    <row r="291" spans="1:13" hidden="1">
      <c r="A291" s="41" t="s">
        <v>8544</v>
      </c>
      <c r="B291" s="47" t="s">
        <v>7926</v>
      </c>
      <c r="C291" s="41" t="s">
        <v>7927</v>
      </c>
      <c r="D291" s="41" t="s">
        <v>7928</v>
      </c>
      <c r="E291" s="41" t="s">
        <v>7929</v>
      </c>
      <c r="F291" s="41" t="s">
        <v>8589</v>
      </c>
      <c r="G291" s="41" t="s">
        <v>1048</v>
      </c>
      <c r="H291" s="41" t="s">
        <v>7892</v>
      </c>
      <c r="I291" s="42"/>
      <c r="J291" s="41"/>
      <c r="K291" s="40"/>
      <c r="L291" s="40"/>
      <c r="M291" s="39"/>
    </row>
    <row r="292" spans="1:13" hidden="1">
      <c r="A292" s="41" t="s">
        <v>8544</v>
      </c>
      <c r="B292" s="47" t="s">
        <v>7926</v>
      </c>
      <c r="C292" s="41" t="s">
        <v>7927</v>
      </c>
      <c r="D292" s="41" t="s">
        <v>7928</v>
      </c>
      <c r="E292" s="41" t="s">
        <v>7929</v>
      </c>
      <c r="F292" s="41" t="s">
        <v>8589</v>
      </c>
      <c r="G292" s="41" t="s">
        <v>1048</v>
      </c>
      <c r="H292" s="41" t="s">
        <v>7893</v>
      </c>
      <c r="I292" s="42"/>
      <c r="J292" s="41"/>
      <c r="K292" s="40"/>
      <c r="L292" s="40"/>
      <c r="M292" s="39"/>
    </row>
    <row r="293" spans="1:13" hidden="1">
      <c r="A293" s="41" t="s">
        <v>8544</v>
      </c>
      <c r="B293" s="47" t="s">
        <v>7926</v>
      </c>
      <c r="C293" s="41" t="s">
        <v>7927</v>
      </c>
      <c r="D293" s="41" t="s">
        <v>7928</v>
      </c>
      <c r="E293" s="41" t="s">
        <v>7929</v>
      </c>
      <c r="F293" s="41" t="s">
        <v>8589</v>
      </c>
      <c r="G293" s="41" t="s">
        <v>1048</v>
      </c>
      <c r="H293" s="41" t="s">
        <v>7894</v>
      </c>
      <c r="I293" s="42">
        <v>41639</v>
      </c>
      <c r="J293" s="41"/>
      <c r="K293" s="40"/>
      <c r="L293" s="40"/>
      <c r="M293" s="39"/>
    </row>
    <row r="294" spans="1:13" hidden="1">
      <c r="A294" s="40" t="s">
        <v>8544</v>
      </c>
      <c r="B294" s="46" t="s">
        <v>7926</v>
      </c>
      <c r="C294" s="40" t="s">
        <v>7927</v>
      </c>
      <c r="D294" s="40" t="s">
        <v>7928</v>
      </c>
      <c r="E294" s="41" t="s">
        <v>7929</v>
      </c>
      <c r="F294" s="40" t="s">
        <v>8589</v>
      </c>
      <c r="G294" s="40" t="s">
        <v>7895</v>
      </c>
      <c r="H294" s="40" t="s">
        <v>7896</v>
      </c>
      <c r="I294" s="43">
        <f>J294-2</f>
        <v>41622</v>
      </c>
      <c r="J294" s="43">
        <f t="shared" ref="J294:J300" si="19">I295</f>
        <v>41624</v>
      </c>
      <c r="K294" s="40" t="s">
        <v>145</v>
      </c>
      <c r="L294" s="40">
        <v>100</v>
      </c>
      <c r="M294" s="39"/>
    </row>
    <row r="295" spans="1:13" hidden="1">
      <c r="A295" s="40" t="s">
        <v>8544</v>
      </c>
      <c r="B295" s="46" t="s">
        <v>7926</v>
      </c>
      <c r="C295" s="40" t="s">
        <v>7927</v>
      </c>
      <c r="D295" s="40" t="s">
        <v>7928</v>
      </c>
      <c r="E295" s="41" t="s">
        <v>7929</v>
      </c>
      <c r="F295" s="40" t="s">
        <v>8589</v>
      </c>
      <c r="G295" s="40" t="s">
        <v>7898</v>
      </c>
      <c r="H295" s="40" t="s">
        <v>7899</v>
      </c>
      <c r="I295" s="43">
        <f>J295-1</f>
        <v>41624</v>
      </c>
      <c r="J295" s="43">
        <f t="shared" si="19"/>
        <v>41625</v>
      </c>
      <c r="K295" s="40" t="s">
        <v>145</v>
      </c>
      <c r="L295" s="40">
        <v>100</v>
      </c>
      <c r="M295" s="39"/>
    </row>
    <row r="296" spans="1:13" hidden="1">
      <c r="A296" s="40" t="s">
        <v>8544</v>
      </c>
      <c r="B296" s="46" t="s">
        <v>7926</v>
      </c>
      <c r="C296" s="40" t="s">
        <v>7927</v>
      </c>
      <c r="D296" s="40" t="s">
        <v>7928</v>
      </c>
      <c r="E296" s="41" t="s">
        <v>7929</v>
      </c>
      <c r="F296" s="40" t="s">
        <v>8589</v>
      </c>
      <c r="G296" s="40" t="s">
        <v>7898</v>
      </c>
      <c r="H296" s="40" t="s">
        <v>7900</v>
      </c>
      <c r="I296" s="43">
        <f>J296-1</f>
        <v>41625</v>
      </c>
      <c r="J296" s="43">
        <f t="shared" si="19"/>
        <v>41626</v>
      </c>
      <c r="K296" s="40" t="s">
        <v>145</v>
      </c>
      <c r="L296" s="40">
        <v>100</v>
      </c>
      <c r="M296" s="39"/>
    </row>
    <row r="297" spans="1:13">
      <c r="A297" s="40" t="s">
        <v>8544</v>
      </c>
      <c r="B297" s="46" t="s">
        <v>7926</v>
      </c>
      <c r="C297" s="40" t="s">
        <v>7927</v>
      </c>
      <c r="D297" s="40" t="s">
        <v>7928</v>
      </c>
      <c r="E297" s="41" t="s">
        <v>7929</v>
      </c>
      <c r="F297" s="40" t="s">
        <v>8589</v>
      </c>
      <c r="G297" s="40" t="s">
        <v>7901</v>
      </c>
      <c r="H297" s="40" t="s">
        <v>7902</v>
      </c>
      <c r="I297" s="43">
        <f>J297-5</f>
        <v>41626</v>
      </c>
      <c r="J297" s="43">
        <f t="shared" si="19"/>
        <v>41631</v>
      </c>
      <c r="K297" s="40" t="s">
        <v>145</v>
      </c>
      <c r="L297" s="40">
        <v>100</v>
      </c>
      <c r="M297" s="39"/>
    </row>
    <row r="298" spans="1:13" hidden="1">
      <c r="A298" s="40" t="s">
        <v>8544</v>
      </c>
      <c r="B298" s="46" t="s">
        <v>7926</v>
      </c>
      <c r="C298" s="40" t="s">
        <v>7927</v>
      </c>
      <c r="D298" s="40" t="s">
        <v>7928</v>
      </c>
      <c r="E298" s="41" t="s">
        <v>7929</v>
      </c>
      <c r="F298" s="40" t="s">
        <v>8589</v>
      </c>
      <c r="G298" s="40" t="s">
        <v>7904</v>
      </c>
      <c r="H298" s="40" t="s">
        <v>7905</v>
      </c>
      <c r="I298" s="43">
        <f>J298-3</f>
        <v>41631</v>
      </c>
      <c r="J298" s="43">
        <f t="shared" si="19"/>
        <v>41634</v>
      </c>
      <c r="K298" s="40" t="s">
        <v>145</v>
      </c>
      <c r="L298" s="40">
        <v>100</v>
      </c>
      <c r="M298" s="39"/>
    </row>
    <row r="299" spans="1:13" hidden="1">
      <c r="A299" s="40" t="s">
        <v>8544</v>
      </c>
      <c r="B299" s="46" t="s">
        <v>7926</v>
      </c>
      <c r="C299" s="40" t="s">
        <v>7927</v>
      </c>
      <c r="D299" s="40" t="s">
        <v>7928</v>
      </c>
      <c r="E299" s="41" t="s">
        <v>7929</v>
      </c>
      <c r="F299" s="40" t="s">
        <v>8589</v>
      </c>
      <c r="G299" s="40" t="s">
        <v>7904</v>
      </c>
      <c r="H299" s="40" t="s">
        <v>7906</v>
      </c>
      <c r="I299" s="43">
        <f>J299-2</f>
        <v>41634</v>
      </c>
      <c r="J299" s="43">
        <f t="shared" si="19"/>
        <v>41636</v>
      </c>
      <c r="K299" s="40" t="s">
        <v>145</v>
      </c>
      <c r="L299" s="40">
        <v>100</v>
      </c>
      <c r="M299" s="39"/>
    </row>
    <row r="300" spans="1:13" hidden="1">
      <c r="A300" s="40" t="s">
        <v>8544</v>
      </c>
      <c r="B300" s="46" t="s">
        <v>7926</v>
      </c>
      <c r="C300" s="40" t="s">
        <v>7927</v>
      </c>
      <c r="D300" s="40" t="s">
        <v>7928</v>
      </c>
      <c r="E300" s="41" t="s">
        <v>7929</v>
      </c>
      <c r="F300" s="40" t="s">
        <v>8589</v>
      </c>
      <c r="G300" s="40" t="s">
        <v>7904</v>
      </c>
      <c r="H300" s="40" t="s">
        <v>7907</v>
      </c>
      <c r="I300" s="43">
        <f>J300-2</f>
        <v>41636</v>
      </c>
      <c r="J300" s="43">
        <f t="shared" si="19"/>
        <v>41638</v>
      </c>
      <c r="K300" s="40" t="s">
        <v>145</v>
      </c>
      <c r="L300" s="40">
        <v>100</v>
      </c>
      <c r="M300" s="39"/>
    </row>
    <row r="301" spans="1:13" ht="26.45" hidden="1">
      <c r="A301" s="40" t="s">
        <v>8544</v>
      </c>
      <c r="B301" s="46" t="s">
        <v>7926</v>
      </c>
      <c r="C301" s="40" t="s">
        <v>7927</v>
      </c>
      <c r="D301" s="40" t="s">
        <v>7928</v>
      </c>
      <c r="E301" s="41" t="s">
        <v>7929</v>
      </c>
      <c r="F301" s="40" t="s">
        <v>8589</v>
      </c>
      <c r="G301" s="40" t="s">
        <v>7904</v>
      </c>
      <c r="H301" s="40" t="s">
        <v>7908</v>
      </c>
      <c r="I301" s="43">
        <f>J301-1</f>
        <v>41638</v>
      </c>
      <c r="J301" s="42">
        <v>41639</v>
      </c>
      <c r="K301" s="40" t="s">
        <v>145</v>
      </c>
      <c r="L301" s="40">
        <v>100</v>
      </c>
      <c r="M301" s="39" t="s">
        <v>8548</v>
      </c>
    </row>
    <row r="302" spans="1:13" hidden="1">
      <c r="A302" s="41" t="s">
        <v>8544</v>
      </c>
      <c r="B302" s="41" t="s">
        <v>7981</v>
      </c>
      <c r="C302" s="41" t="s">
        <v>7927</v>
      </c>
      <c r="D302" s="41" t="s">
        <v>7928</v>
      </c>
      <c r="E302" s="41" t="s">
        <v>7929</v>
      </c>
      <c r="F302" s="41" t="s">
        <v>8590</v>
      </c>
      <c r="G302" s="41" t="s">
        <v>1048</v>
      </c>
      <c r="H302" s="41" t="s">
        <v>7888</v>
      </c>
      <c r="I302" s="42">
        <v>41628</v>
      </c>
      <c r="J302" s="41"/>
      <c r="K302" s="41"/>
      <c r="L302" s="41"/>
      <c r="M302" s="52"/>
    </row>
    <row r="303" spans="1:13" hidden="1">
      <c r="A303" s="41" t="s">
        <v>8544</v>
      </c>
      <c r="B303" s="41" t="s">
        <v>7981</v>
      </c>
      <c r="C303" s="41" t="s">
        <v>7927</v>
      </c>
      <c r="D303" s="41" t="s">
        <v>7928</v>
      </c>
      <c r="E303" s="41" t="s">
        <v>7929</v>
      </c>
      <c r="F303" s="41" t="s">
        <v>8590</v>
      </c>
      <c r="G303" s="41" t="s">
        <v>1048</v>
      </c>
      <c r="H303" s="41" t="s">
        <v>7889</v>
      </c>
      <c r="I303" s="42"/>
      <c r="J303" s="41"/>
      <c r="K303" s="41"/>
      <c r="L303" s="41"/>
      <c r="M303" s="52"/>
    </row>
    <row r="304" spans="1:13" hidden="1">
      <c r="A304" s="41" t="s">
        <v>8544</v>
      </c>
      <c r="B304" s="41" t="s">
        <v>7981</v>
      </c>
      <c r="C304" s="41" t="s">
        <v>7927</v>
      </c>
      <c r="D304" s="41" t="s">
        <v>7928</v>
      </c>
      <c r="E304" s="41" t="s">
        <v>7929</v>
      </c>
      <c r="F304" s="41" t="s">
        <v>8590</v>
      </c>
      <c r="G304" s="41" t="s">
        <v>1048</v>
      </c>
      <c r="H304" s="41" t="s">
        <v>7890</v>
      </c>
      <c r="I304" s="41"/>
      <c r="J304" s="41"/>
      <c r="K304" s="41"/>
      <c r="L304" s="41"/>
      <c r="M304" s="52"/>
    </row>
    <row r="305" spans="1:13" hidden="1">
      <c r="A305" s="41" t="s">
        <v>8544</v>
      </c>
      <c r="B305" s="41" t="s">
        <v>7981</v>
      </c>
      <c r="C305" s="41" t="s">
        <v>7927</v>
      </c>
      <c r="D305" s="41" t="s">
        <v>7928</v>
      </c>
      <c r="E305" s="41" t="s">
        <v>7929</v>
      </c>
      <c r="F305" s="41" t="s">
        <v>8590</v>
      </c>
      <c r="G305" s="41" t="s">
        <v>1048</v>
      </c>
      <c r="H305" s="41" t="s">
        <v>7891</v>
      </c>
      <c r="I305" s="41"/>
      <c r="J305" s="41"/>
      <c r="K305" s="41"/>
      <c r="L305" s="41"/>
      <c r="M305" s="52"/>
    </row>
    <row r="306" spans="1:13" hidden="1">
      <c r="A306" s="41" t="s">
        <v>8544</v>
      </c>
      <c r="B306" s="41" t="s">
        <v>7981</v>
      </c>
      <c r="C306" s="41" t="s">
        <v>7927</v>
      </c>
      <c r="D306" s="41" t="s">
        <v>7928</v>
      </c>
      <c r="E306" s="41" t="s">
        <v>7929</v>
      </c>
      <c r="F306" s="41" t="s">
        <v>8590</v>
      </c>
      <c r="G306" s="41" t="s">
        <v>1048</v>
      </c>
      <c r="H306" s="41" t="s">
        <v>7892</v>
      </c>
      <c r="I306" s="42"/>
      <c r="J306" s="41"/>
      <c r="K306" s="41"/>
      <c r="L306" s="41"/>
      <c r="M306" s="52"/>
    </row>
    <row r="307" spans="1:13" hidden="1">
      <c r="A307" s="41" t="s">
        <v>8544</v>
      </c>
      <c r="B307" s="41" t="s">
        <v>7981</v>
      </c>
      <c r="C307" s="41" t="s">
        <v>7927</v>
      </c>
      <c r="D307" s="41" t="s">
        <v>7928</v>
      </c>
      <c r="E307" s="41" t="s">
        <v>7929</v>
      </c>
      <c r="F307" s="41" t="s">
        <v>8590</v>
      </c>
      <c r="G307" s="41" t="s">
        <v>1048</v>
      </c>
      <c r="H307" s="41" t="s">
        <v>7893</v>
      </c>
      <c r="I307" s="41"/>
      <c r="J307" s="41"/>
      <c r="K307" s="41"/>
      <c r="L307" s="41"/>
      <c r="M307" s="52"/>
    </row>
    <row r="308" spans="1:13" hidden="1">
      <c r="A308" s="41" t="s">
        <v>8544</v>
      </c>
      <c r="B308" s="41" t="s">
        <v>7981</v>
      </c>
      <c r="C308" s="41" t="s">
        <v>7927</v>
      </c>
      <c r="D308" s="41" t="s">
        <v>7928</v>
      </c>
      <c r="E308" s="41" t="s">
        <v>7929</v>
      </c>
      <c r="F308" s="41" t="s">
        <v>8590</v>
      </c>
      <c r="G308" s="41" t="s">
        <v>1048</v>
      </c>
      <c r="H308" s="41" t="s">
        <v>7894</v>
      </c>
      <c r="I308" s="42">
        <v>41646</v>
      </c>
      <c r="J308" s="41"/>
      <c r="K308" s="41"/>
      <c r="L308" s="41"/>
      <c r="M308" s="52"/>
    </row>
    <row r="309" spans="1:13" hidden="1">
      <c r="A309" s="40" t="s">
        <v>8544</v>
      </c>
      <c r="B309" s="40" t="s">
        <v>7981</v>
      </c>
      <c r="C309" s="40" t="s">
        <v>7927</v>
      </c>
      <c r="D309" s="40" t="s">
        <v>7928</v>
      </c>
      <c r="E309" s="41" t="s">
        <v>7929</v>
      </c>
      <c r="F309" s="40" t="s">
        <v>8590</v>
      </c>
      <c r="G309" s="40" t="s">
        <v>7895</v>
      </c>
      <c r="H309" s="40" t="s">
        <v>7896</v>
      </c>
      <c r="I309" s="43">
        <f>J309-2</f>
        <v>41629</v>
      </c>
      <c r="J309" s="43">
        <f t="shared" ref="J309:J315" si="20">I310</f>
        <v>41631</v>
      </c>
      <c r="K309" s="40" t="s">
        <v>145</v>
      </c>
      <c r="L309" s="40">
        <v>100</v>
      </c>
      <c r="M309" s="39"/>
    </row>
    <row r="310" spans="1:13" hidden="1">
      <c r="A310" s="40" t="s">
        <v>8544</v>
      </c>
      <c r="B310" s="40" t="s">
        <v>7981</v>
      </c>
      <c r="C310" s="40" t="s">
        <v>7927</v>
      </c>
      <c r="D310" s="40" t="s">
        <v>7928</v>
      </c>
      <c r="E310" s="41" t="s">
        <v>7929</v>
      </c>
      <c r="F310" s="40" t="s">
        <v>8590</v>
      </c>
      <c r="G310" s="40" t="s">
        <v>7898</v>
      </c>
      <c r="H310" s="40" t="s">
        <v>7899</v>
      </c>
      <c r="I310" s="43">
        <f>J310-1</f>
        <v>41631</v>
      </c>
      <c r="J310" s="43">
        <f t="shared" si="20"/>
        <v>41632</v>
      </c>
      <c r="K310" s="40" t="s">
        <v>145</v>
      </c>
      <c r="L310" s="40">
        <v>100</v>
      </c>
      <c r="M310" s="39"/>
    </row>
    <row r="311" spans="1:13" hidden="1">
      <c r="A311" s="40" t="s">
        <v>8544</v>
      </c>
      <c r="B311" s="40" t="s">
        <v>7981</v>
      </c>
      <c r="C311" s="40" t="s">
        <v>7927</v>
      </c>
      <c r="D311" s="40" t="s">
        <v>7928</v>
      </c>
      <c r="E311" s="41" t="s">
        <v>7929</v>
      </c>
      <c r="F311" s="40" t="s">
        <v>8590</v>
      </c>
      <c r="G311" s="40" t="s">
        <v>7898</v>
      </c>
      <c r="H311" s="40" t="s">
        <v>7900</v>
      </c>
      <c r="I311" s="43">
        <f>J311-1</f>
        <v>41632</v>
      </c>
      <c r="J311" s="43">
        <f t="shared" si="20"/>
        <v>41633</v>
      </c>
      <c r="K311" s="40" t="s">
        <v>145</v>
      </c>
      <c r="L311" s="40">
        <v>100</v>
      </c>
      <c r="M311" s="39"/>
    </row>
    <row r="312" spans="1:13">
      <c r="A312" s="40" t="s">
        <v>8544</v>
      </c>
      <c r="B312" s="40" t="s">
        <v>7981</v>
      </c>
      <c r="C312" s="40" t="s">
        <v>7927</v>
      </c>
      <c r="D312" s="40" t="s">
        <v>7928</v>
      </c>
      <c r="E312" s="41" t="s">
        <v>7929</v>
      </c>
      <c r="F312" s="40" t="s">
        <v>8590</v>
      </c>
      <c r="G312" s="40" t="s">
        <v>7901</v>
      </c>
      <c r="H312" s="40" t="s">
        <v>7902</v>
      </c>
      <c r="I312" s="43">
        <f>J312-5</f>
        <v>41633</v>
      </c>
      <c r="J312" s="43">
        <f t="shared" si="20"/>
        <v>41638</v>
      </c>
      <c r="K312" s="40" t="s">
        <v>145</v>
      </c>
      <c r="L312" s="40">
        <v>100</v>
      </c>
      <c r="M312" s="39"/>
    </row>
    <row r="313" spans="1:13" hidden="1">
      <c r="A313" s="40" t="s">
        <v>8544</v>
      </c>
      <c r="B313" s="40" t="s">
        <v>7981</v>
      </c>
      <c r="C313" s="40" t="s">
        <v>7927</v>
      </c>
      <c r="D313" s="40" t="s">
        <v>7928</v>
      </c>
      <c r="E313" s="41" t="s">
        <v>7929</v>
      </c>
      <c r="F313" s="40" t="s">
        <v>8590</v>
      </c>
      <c r="G313" s="40" t="s">
        <v>7904</v>
      </c>
      <c r="H313" s="40" t="s">
        <v>7905</v>
      </c>
      <c r="I313" s="43">
        <f>J313-3</f>
        <v>41638</v>
      </c>
      <c r="J313" s="43">
        <f t="shared" si="20"/>
        <v>41641</v>
      </c>
      <c r="K313" s="40" t="s">
        <v>145</v>
      </c>
      <c r="L313" s="40">
        <v>100</v>
      </c>
      <c r="M313" s="39"/>
    </row>
    <row r="314" spans="1:13" hidden="1">
      <c r="A314" s="40" t="s">
        <v>8544</v>
      </c>
      <c r="B314" s="40" t="s">
        <v>7981</v>
      </c>
      <c r="C314" s="40" t="s">
        <v>7927</v>
      </c>
      <c r="D314" s="40" t="s">
        <v>7928</v>
      </c>
      <c r="E314" s="41" t="s">
        <v>7929</v>
      </c>
      <c r="F314" s="40" t="s">
        <v>8590</v>
      </c>
      <c r="G314" s="40" t="s">
        <v>7904</v>
      </c>
      <c r="H314" s="40" t="s">
        <v>7906</v>
      </c>
      <c r="I314" s="43">
        <f>J314-2</f>
        <v>41641</v>
      </c>
      <c r="J314" s="43">
        <f t="shared" si="20"/>
        <v>41643</v>
      </c>
      <c r="K314" s="40" t="s">
        <v>145</v>
      </c>
      <c r="L314" s="40">
        <v>100</v>
      </c>
      <c r="M314" s="39"/>
    </row>
    <row r="315" spans="1:13" hidden="1">
      <c r="A315" s="40" t="s">
        <v>8544</v>
      </c>
      <c r="B315" s="40" t="s">
        <v>7981</v>
      </c>
      <c r="C315" s="40" t="s">
        <v>7927</v>
      </c>
      <c r="D315" s="40" t="s">
        <v>7928</v>
      </c>
      <c r="E315" s="41" t="s">
        <v>7929</v>
      </c>
      <c r="F315" s="40" t="s">
        <v>8590</v>
      </c>
      <c r="G315" s="40" t="s">
        <v>7904</v>
      </c>
      <c r="H315" s="40" t="s">
        <v>7907</v>
      </c>
      <c r="I315" s="43">
        <f>J315-2</f>
        <v>41643</v>
      </c>
      <c r="J315" s="43">
        <f t="shared" si="20"/>
        <v>41645</v>
      </c>
      <c r="K315" s="40" t="s">
        <v>145</v>
      </c>
      <c r="L315" s="40">
        <v>100</v>
      </c>
      <c r="M315" s="39"/>
    </row>
    <row r="316" spans="1:13" ht="26.45" hidden="1">
      <c r="A316" s="40" t="s">
        <v>8544</v>
      </c>
      <c r="B316" s="40" t="s">
        <v>7981</v>
      </c>
      <c r="C316" s="40" t="s">
        <v>7927</v>
      </c>
      <c r="D316" s="40" t="s">
        <v>7928</v>
      </c>
      <c r="E316" s="41" t="s">
        <v>7929</v>
      </c>
      <c r="F316" s="40" t="s">
        <v>8590</v>
      </c>
      <c r="G316" s="40" t="s">
        <v>7904</v>
      </c>
      <c r="H316" s="40" t="s">
        <v>7908</v>
      </c>
      <c r="I316" s="43">
        <f>J316-1</f>
        <v>41645</v>
      </c>
      <c r="J316" s="43">
        <v>41646</v>
      </c>
      <c r="K316" s="40" t="s">
        <v>145</v>
      </c>
      <c r="L316" s="40">
        <v>100</v>
      </c>
      <c r="M316" s="39" t="s">
        <v>8548</v>
      </c>
    </row>
    <row r="317" spans="1:13" hidden="1">
      <c r="A317" s="41" t="s">
        <v>2241</v>
      </c>
      <c r="B317" s="41" t="s">
        <v>8591</v>
      </c>
      <c r="C317" s="49" t="s">
        <v>108</v>
      </c>
      <c r="D317" s="41" t="s">
        <v>52</v>
      </c>
      <c r="E317" s="41" t="s">
        <v>7886</v>
      </c>
      <c r="F317" s="41" t="s">
        <v>8592</v>
      </c>
      <c r="G317" s="41" t="s">
        <v>1048</v>
      </c>
      <c r="H317" s="41" t="s">
        <v>7888</v>
      </c>
      <c r="I317" s="41"/>
      <c r="J317" s="41"/>
      <c r="K317" s="41"/>
      <c r="L317" s="41"/>
      <c r="M317" s="52"/>
    </row>
    <row r="318" spans="1:13" hidden="1">
      <c r="A318" s="41" t="s">
        <v>2241</v>
      </c>
      <c r="B318" s="41" t="s">
        <v>8593</v>
      </c>
      <c r="C318" s="49" t="s">
        <v>108</v>
      </c>
      <c r="D318" s="41" t="s">
        <v>52</v>
      </c>
      <c r="E318" s="41" t="s">
        <v>7886</v>
      </c>
      <c r="F318" s="41" t="s">
        <v>8592</v>
      </c>
      <c r="G318" s="41" t="s">
        <v>1048</v>
      </c>
      <c r="H318" s="41" t="s">
        <v>7889</v>
      </c>
      <c r="I318" s="59"/>
      <c r="J318" s="41"/>
      <c r="K318" s="41"/>
      <c r="L318" s="41"/>
      <c r="M318" s="52"/>
    </row>
    <row r="319" spans="1:13" hidden="1">
      <c r="A319" s="41" t="s">
        <v>2241</v>
      </c>
      <c r="B319" s="41" t="s">
        <v>8593</v>
      </c>
      <c r="C319" s="49" t="s">
        <v>108</v>
      </c>
      <c r="D319" s="41" t="s">
        <v>52</v>
      </c>
      <c r="E319" s="41" t="s">
        <v>7886</v>
      </c>
      <c r="F319" s="41" t="s">
        <v>8592</v>
      </c>
      <c r="G319" s="41" t="s">
        <v>1048</v>
      </c>
      <c r="H319" s="41" t="s">
        <v>7890</v>
      </c>
      <c r="I319" s="41"/>
      <c r="J319" s="41"/>
      <c r="K319" s="41"/>
      <c r="L319" s="41"/>
      <c r="M319" s="52"/>
    </row>
    <row r="320" spans="1:13" hidden="1">
      <c r="A320" s="41" t="s">
        <v>2241</v>
      </c>
      <c r="B320" s="41" t="s">
        <v>8593</v>
      </c>
      <c r="C320" s="49" t="s">
        <v>108</v>
      </c>
      <c r="D320" s="41" t="s">
        <v>52</v>
      </c>
      <c r="E320" s="41" t="s">
        <v>7886</v>
      </c>
      <c r="F320" s="41" t="s">
        <v>8592</v>
      </c>
      <c r="G320" s="41" t="s">
        <v>1048</v>
      </c>
      <c r="H320" s="41" t="s">
        <v>7891</v>
      </c>
      <c r="I320" s="42"/>
      <c r="J320" s="41"/>
      <c r="K320" s="41"/>
      <c r="L320" s="41"/>
      <c r="M320" s="52"/>
    </row>
    <row r="321" spans="1:13" hidden="1">
      <c r="A321" s="41" t="s">
        <v>2241</v>
      </c>
      <c r="B321" s="41" t="s">
        <v>8593</v>
      </c>
      <c r="C321" s="49" t="s">
        <v>108</v>
      </c>
      <c r="D321" s="41" t="s">
        <v>52</v>
      </c>
      <c r="E321" s="41" t="s">
        <v>7886</v>
      </c>
      <c r="F321" s="41" t="s">
        <v>8592</v>
      </c>
      <c r="G321" s="41" t="s">
        <v>1048</v>
      </c>
      <c r="H321" s="41" t="s">
        <v>7892</v>
      </c>
      <c r="I321" s="42">
        <v>41685</v>
      </c>
      <c r="J321" s="41"/>
      <c r="K321" s="41"/>
      <c r="L321" s="41"/>
      <c r="M321" s="52"/>
    </row>
    <row r="322" spans="1:13" hidden="1">
      <c r="A322" s="41" t="s">
        <v>2241</v>
      </c>
      <c r="B322" s="41" t="s">
        <v>8593</v>
      </c>
      <c r="C322" s="49" t="s">
        <v>108</v>
      </c>
      <c r="D322" s="41" t="s">
        <v>52</v>
      </c>
      <c r="E322" s="41" t="s">
        <v>7886</v>
      </c>
      <c r="F322" s="41" t="s">
        <v>8592</v>
      </c>
      <c r="G322" s="41" t="s">
        <v>1048</v>
      </c>
      <c r="H322" s="41" t="s">
        <v>7893</v>
      </c>
      <c r="I322" s="42"/>
      <c r="J322" s="41"/>
      <c r="K322" s="41"/>
      <c r="L322" s="41"/>
      <c r="M322" s="52"/>
    </row>
    <row r="323" spans="1:13" hidden="1">
      <c r="A323" s="41" t="s">
        <v>2241</v>
      </c>
      <c r="B323" s="41" t="s">
        <v>8593</v>
      </c>
      <c r="C323" s="49" t="s">
        <v>108</v>
      </c>
      <c r="D323" s="41" t="s">
        <v>52</v>
      </c>
      <c r="E323" s="41" t="s">
        <v>7886</v>
      </c>
      <c r="F323" s="41" t="s">
        <v>8592</v>
      </c>
      <c r="G323" s="41" t="s">
        <v>1048</v>
      </c>
      <c r="H323" s="41" t="s">
        <v>7894</v>
      </c>
      <c r="I323" s="42">
        <v>41656</v>
      </c>
      <c r="J323" s="41"/>
      <c r="K323" s="41"/>
      <c r="L323" s="41"/>
      <c r="M323" s="52"/>
    </row>
    <row r="324" spans="1:13" hidden="1">
      <c r="A324" s="40" t="s">
        <v>2241</v>
      </c>
      <c r="B324" s="40" t="s">
        <v>8593</v>
      </c>
      <c r="C324" s="48" t="s">
        <v>108</v>
      </c>
      <c r="D324" s="40" t="s">
        <v>52</v>
      </c>
      <c r="E324" s="41" t="s">
        <v>7886</v>
      </c>
      <c r="F324" s="40" t="s">
        <v>8592</v>
      </c>
      <c r="G324" s="40" t="s">
        <v>7895</v>
      </c>
      <c r="H324" s="40" t="s">
        <v>7896</v>
      </c>
      <c r="I324" s="43">
        <f>J324-2</f>
        <v>41639</v>
      </c>
      <c r="J324" s="43">
        <f t="shared" ref="J324:J330" si="21">I325</f>
        <v>41641</v>
      </c>
      <c r="K324" s="40" t="s">
        <v>109</v>
      </c>
      <c r="L324" s="40">
        <v>100</v>
      </c>
      <c r="M324" s="39"/>
    </row>
    <row r="325" spans="1:13" hidden="1">
      <c r="A325" s="40" t="s">
        <v>2241</v>
      </c>
      <c r="B325" s="40" t="s">
        <v>8593</v>
      </c>
      <c r="C325" s="48" t="s">
        <v>108</v>
      </c>
      <c r="D325" s="40" t="s">
        <v>52</v>
      </c>
      <c r="E325" s="41" t="s">
        <v>7886</v>
      </c>
      <c r="F325" s="40" t="s">
        <v>8592</v>
      </c>
      <c r="G325" s="40" t="s">
        <v>7898</v>
      </c>
      <c r="H325" s="40" t="s">
        <v>7899</v>
      </c>
      <c r="I325" s="43">
        <f>J325-1</f>
        <v>41641</v>
      </c>
      <c r="J325" s="43">
        <f t="shared" si="21"/>
        <v>41642</v>
      </c>
      <c r="K325" s="40" t="s">
        <v>109</v>
      </c>
      <c r="L325" s="40">
        <v>100</v>
      </c>
      <c r="M325" s="39"/>
    </row>
    <row r="326" spans="1:13" hidden="1">
      <c r="A326" s="40" t="s">
        <v>2241</v>
      </c>
      <c r="B326" s="40" t="s">
        <v>8593</v>
      </c>
      <c r="C326" s="48" t="s">
        <v>108</v>
      </c>
      <c r="D326" s="40" t="s">
        <v>52</v>
      </c>
      <c r="E326" s="41" t="s">
        <v>7886</v>
      </c>
      <c r="F326" s="40" t="s">
        <v>8592</v>
      </c>
      <c r="G326" s="40" t="s">
        <v>7898</v>
      </c>
      <c r="H326" s="40" t="s">
        <v>7900</v>
      </c>
      <c r="I326" s="43">
        <f>J326-1</f>
        <v>41642</v>
      </c>
      <c r="J326" s="43">
        <f t="shared" si="21"/>
        <v>41643</v>
      </c>
      <c r="K326" s="40" t="s">
        <v>109</v>
      </c>
      <c r="L326" s="40">
        <v>100</v>
      </c>
      <c r="M326" s="39"/>
    </row>
    <row r="327" spans="1:13" ht="26.45">
      <c r="A327" s="40" t="s">
        <v>2241</v>
      </c>
      <c r="B327" s="40" t="s">
        <v>8593</v>
      </c>
      <c r="C327" s="48" t="s">
        <v>108</v>
      </c>
      <c r="D327" s="40" t="s">
        <v>52</v>
      </c>
      <c r="E327" s="41" t="s">
        <v>7886</v>
      </c>
      <c r="F327" s="40" t="s">
        <v>8592</v>
      </c>
      <c r="G327" s="40" t="s">
        <v>7901</v>
      </c>
      <c r="H327" s="40" t="s">
        <v>7902</v>
      </c>
      <c r="I327" s="43">
        <f>J327-5</f>
        <v>41643</v>
      </c>
      <c r="J327" s="43">
        <f t="shared" si="21"/>
        <v>41648</v>
      </c>
      <c r="K327" s="40" t="s">
        <v>109</v>
      </c>
      <c r="L327" s="40" t="s">
        <v>84</v>
      </c>
      <c r="M327" s="39" t="s">
        <v>8594</v>
      </c>
    </row>
    <row r="328" spans="1:13" hidden="1">
      <c r="A328" s="40" t="s">
        <v>2241</v>
      </c>
      <c r="B328" s="40" t="s">
        <v>8593</v>
      </c>
      <c r="C328" s="48" t="s">
        <v>108</v>
      </c>
      <c r="D328" s="40" t="s">
        <v>52</v>
      </c>
      <c r="E328" s="41" t="s">
        <v>7886</v>
      </c>
      <c r="F328" s="40" t="s">
        <v>8592</v>
      </c>
      <c r="G328" s="40" t="s">
        <v>7904</v>
      </c>
      <c r="H328" s="40" t="s">
        <v>7905</v>
      </c>
      <c r="I328" s="43">
        <f>J328-3</f>
        <v>41648</v>
      </c>
      <c r="J328" s="43">
        <f t="shared" si="21"/>
        <v>41651</v>
      </c>
      <c r="K328" s="40" t="s">
        <v>109</v>
      </c>
      <c r="L328" s="40" t="s">
        <v>84</v>
      </c>
      <c r="M328" s="39"/>
    </row>
    <row r="329" spans="1:13" hidden="1">
      <c r="A329" s="40" t="s">
        <v>2241</v>
      </c>
      <c r="B329" s="40" t="s">
        <v>8593</v>
      </c>
      <c r="C329" s="48" t="s">
        <v>108</v>
      </c>
      <c r="D329" s="40" t="s">
        <v>52</v>
      </c>
      <c r="E329" s="41" t="s">
        <v>7886</v>
      </c>
      <c r="F329" s="40" t="s">
        <v>8592</v>
      </c>
      <c r="G329" s="40" t="s">
        <v>7904</v>
      </c>
      <c r="H329" s="40" t="s">
        <v>7906</v>
      </c>
      <c r="I329" s="43">
        <f>J329-2</f>
        <v>41651</v>
      </c>
      <c r="J329" s="43">
        <f t="shared" si="21"/>
        <v>41653</v>
      </c>
      <c r="K329" s="40" t="s">
        <v>109</v>
      </c>
      <c r="L329" s="40" t="s">
        <v>84</v>
      </c>
      <c r="M329" s="39"/>
    </row>
    <row r="330" spans="1:13" hidden="1">
      <c r="A330" s="40" t="s">
        <v>2241</v>
      </c>
      <c r="B330" s="40" t="s">
        <v>8593</v>
      </c>
      <c r="C330" s="48" t="s">
        <v>108</v>
      </c>
      <c r="D330" s="40" t="s">
        <v>52</v>
      </c>
      <c r="E330" s="41" t="s">
        <v>7886</v>
      </c>
      <c r="F330" s="40" t="s">
        <v>8592</v>
      </c>
      <c r="G330" s="40" t="s">
        <v>7904</v>
      </c>
      <c r="H330" s="40" t="s">
        <v>7907</v>
      </c>
      <c r="I330" s="43">
        <f>J330-2</f>
        <v>41653</v>
      </c>
      <c r="J330" s="43">
        <f t="shared" si="21"/>
        <v>41655</v>
      </c>
      <c r="K330" s="40" t="s">
        <v>109</v>
      </c>
      <c r="L330" s="40" t="s">
        <v>84</v>
      </c>
      <c r="M330" s="39"/>
    </row>
    <row r="331" spans="1:13" hidden="1">
      <c r="A331" s="40" t="s">
        <v>2241</v>
      </c>
      <c r="B331" s="40" t="s">
        <v>8593</v>
      </c>
      <c r="C331" s="48" t="s">
        <v>108</v>
      </c>
      <c r="D331" s="40" t="s">
        <v>52</v>
      </c>
      <c r="E331" s="41" t="s">
        <v>7886</v>
      </c>
      <c r="F331" s="40" t="s">
        <v>8592</v>
      </c>
      <c r="G331" s="40" t="s">
        <v>7904</v>
      </c>
      <c r="H331" s="40" t="s">
        <v>7908</v>
      </c>
      <c r="I331" s="43">
        <f>J331-1</f>
        <v>41655</v>
      </c>
      <c r="J331" s="43">
        <v>41656</v>
      </c>
      <c r="K331" s="40" t="s">
        <v>109</v>
      </c>
      <c r="L331" s="40" t="s">
        <v>84</v>
      </c>
      <c r="M331" s="39" t="s">
        <v>8595</v>
      </c>
    </row>
    <row r="332" spans="1:13" hidden="1">
      <c r="A332" s="55" t="s">
        <v>2241</v>
      </c>
      <c r="B332" s="45" t="s">
        <v>8596</v>
      </c>
      <c r="C332" s="47" t="s">
        <v>108</v>
      </c>
      <c r="D332" s="45" t="s">
        <v>52</v>
      </c>
      <c r="E332" s="45" t="s">
        <v>7886</v>
      </c>
      <c r="F332" s="45" t="s">
        <v>8597</v>
      </c>
      <c r="G332" s="41" t="s">
        <v>1048</v>
      </c>
      <c r="H332" s="41" t="s">
        <v>7888</v>
      </c>
      <c r="I332" s="41"/>
      <c r="J332" s="41"/>
      <c r="K332" s="41"/>
      <c r="L332" s="41"/>
      <c r="M332" s="77"/>
    </row>
    <row r="333" spans="1:13" hidden="1">
      <c r="A333" s="55" t="s">
        <v>2241</v>
      </c>
      <c r="B333" s="45" t="s">
        <v>8596</v>
      </c>
      <c r="C333" s="47" t="s">
        <v>108</v>
      </c>
      <c r="D333" s="45" t="s">
        <v>52</v>
      </c>
      <c r="E333" s="45" t="s">
        <v>7886</v>
      </c>
      <c r="F333" s="45" t="s">
        <v>8597</v>
      </c>
      <c r="G333" s="41" t="s">
        <v>1048</v>
      </c>
      <c r="H333" s="41" t="s">
        <v>7889</v>
      </c>
      <c r="I333" s="41"/>
      <c r="J333" s="41"/>
      <c r="K333" s="41"/>
      <c r="L333" s="41"/>
      <c r="M333" s="77"/>
    </row>
    <row r="334" spans="1:13" hidden="1">
      <c r="A334" s="55" t="s">
        <v>2241</v>
      </c>
      <c r="B334" s="45" t="s">
        <v>8596</v>
      </c>
      <c r="C334" s="47" t="s">
        <v>108</v>
      </c>
      <c r="D334" s="45" t="s">
        <v>52</v>
      </c>
      <c r="E334" s="45" t="s">
        <v>7886</v>
      </c>
      <c r="F334" s="45" t="s">
        <v>8597</v>
      </c>
      <c r="G334" s="41" t="s">
        <v>1048</v>
      </c>
      <c r="H334" s="41" t="s">
        <v>7890</v>
      </c>
      <c r="I334" s="42"/>
      <c r="J334" s="41"/>
      <c r="K334" s="41"/>
      <c r="L334" s="41"/>
      <c r="M334" s="77"/>
    </row>
    <row r="335" spans="1:13" hidden="1">
      <c r="A335" s="55" t="s">
        <v>2241</v>
      </c>
      <c r="B335" s="45" t="s">
        <v>8596</v>
      </c>
      <c r="C335" s="47" t="s">
        <v>108</v>
      </c>
      <c r="D335" s="45" t="s">
        <v>52</v>
      </c>
      <c r="E335" s="45" t="s">
        <v>7886</v>
      </c>
      <c r="F335" s="45" t="s">
        <v>8597</v>
      </c>
      <c r="G335" s="41" t="s">
        <v>1048</v>
      </c>
      <c r="H335" s="41" t="s">
        <v>7891</v>
      </c>
      <c r="I335" s="42"/>
      <c r="J335" s="41"/>
      <c r="K335" s="41"/>
      <c r="L335" s="41"/>
      <c r="M335" s="77"/>
    </row>
    <row r="336" spans="1:13" hidden="1">
      <c r="A336" s="55" t="s">
        <v>2241</v>
      </c>
      <c r="B336" s="45" t="s">
        <v>8596</v>
      </c>
      <c r="C336" s="47" t="s">
        <v>108</v>
      </c>
      <c r="D336" s="45" t="s">
        <v>52</v>
      </c>
      <c r="E336" s="45" t="s">
        <v>7886</v>
      </c>
      <c r="F336" s="45" t="s">
        <v>8597</v>
      </c>
      <c r="G336" s="41" t="s">
        <v>1048</v>
      </c>
      <c r="H336" s="41" t="s">
        <v>7892</v>
      </c>
      <c r="I336" s="75">
        <v>41687</v>
      </c>
      <c r="J336" s="41"/>
      <c r="K336" s="41"/>
      <c r="L336" s="41"/>
      <c r="M336" s="77"/>
    </row>
    <row r="337" spans="1:13" hidden="1">
      <c r="A337" s="55" t="s">
        <v>2241</v>
      </c>
      <c r="B337" s="45" t="s">
        <v>8596</v>
      </c>
      <c r="C337" s="47" t="s">
        <v>108</v>
      </c>
      <c r="D337" s="45" t="s">
        <v>52</v>
      </c>
      <c r="E337" s="45" t="s">
        <v>7886</v>
      </c>
      <c r="F337" s="45" t="s">
        <v>8597</v>
      </c>
      <c r="G337" s="41" t="s">
        <v>1048</v>
      </c>
      <c r="H337" s="41" t="s">
        <v>7893</v>
      </c>
      <c r="I337" s="42"/>
      <c r="J337" s="41"/>
      <c r="K337" s="41"/>
      <c r="L337" s="41"/>
      <c r="M337" s="77"/>
    </row>
    <row r="338" spans="1:13" hidden="1">
      <c r="A338" s="55" t="s">
        <v>2241</v>
      </c>
      <c r="B338" s="45" t="s">
        <v>8596</v>
      </c>
      <c r="C338" s="47" t="s">
        <v>108</v>
      </c>
      <c r="D338" s="45" t="s">
        <v>52</v>
      </c>
      <c r="E338" s="45" t="s">
        <v>7886</v>
      </c>
      <c r="F338" s="45" t="s">
        <v>8597</v>
      </c>
      <c r="G338" s="41" t="s">
        <v>1048</v>
      </c>
      <c r="H338" s="41" t="s">
        <v>7894</v>
      </c>
      <c r="I338" s="42">
        <v>41656</v>
      </c>
      <c r="J338" s="41"/>
      <c r="K338" s="41"/>
      <c r="L338" s="41"/>
      <c r="M338" s="77"/>
    </row>
    <row r="339" spans="1:13" ht="273.60000000000002" hidden="1">
      <c r="A339" s="54" t="s">
        <v>2241</v>
      </c>
      <c r="B339" s="44" t="s">
        <v>8596</v>
      </c>
      <c r="C339" s="46" t="s">
        <v>108</v>
      </c>
      <c r="D339" s="45" t="s">
        <v>52</v>
      </c>
      <c r="E339" s="45" t="s">
        <v>7886</v>
      </c>
      <c r="F339" s="44" t="s">
        <v>8597</v>
      </c>
      <c r="G339" s="40" t="s">
        <v>7895</v>
      </c>
      <c r="H339" s="40" t="s">
        <v>7896</v>
      </c>
      <c r="I339" s="43">
        <f>J339-2</f>
        <v>41639</v>
      </c>
      <c r="J339" s="43">
        <f t="shared" ref="J339:J345" si="22">I340</f>
        <v>41641</v>
      </c>
      <c r="K339" s="40" t="s">
        <v>4365</v>
      </c>
      <c r="L339" s="40">
        <v>100</v>
      </c>
      <c r="M339" s="76" t="s">
        <v>8598</v>
      </c>
    </row>
    <row r="340" spans="1:13" hidden="1">
      <c r="A340" s="54" t="s">
        <v>2241</v>
      </c>
      <c r="B340" s="44" t="s">
        <v>8596</v>
      </c>
      <c r="C340" s="46" t="s">
        <v>108</v>
      </c>
      <c r="D340" s="45" t="s">
        <v>52</v>
      </c>
      <c r="E340" s="45" t="s">
        <v>7886</v>
      </c>
      <c r="F340" s="44" t="s">
        <v>8597</v>
      </c>
      <c r="G340" s="40" t="s">
        <v>7898</v>
      </c>
      <c r="H340" s="40" t="s">
        <v>7899</v>
      </c>
      <c r="I340" s="43">
        <f>J340-1</f>
        <v>41641</v>
      </c>
      <c r="J340" s="43">
        <f t="shared" si="22"/>
        <v>41642</v>
      </c>
      <c r="K340" s="40" t="s">
        <v>4365</v>
      </c>
      <c r="L340" s="40">
        <v>100</v>
      </c>
      <c r="M340" s="76"/>
    </row>
    <row r="341" spans="1:13" hidden="1">
      <c r="A341" s="54" t="s">
        <v>2241</v>
      </c>
      <c r="B341" s="44" t="s">
        <v>8596</v>
      </c>
      <c r="C341" s="46" t="s">
        <v>108</v>
      </c>
      <c r="D341" s="45" t="s">
        <v>52</v>
      </c>
      <c r="E341" s="45" t="s">
        <v>7886</v>
      </c>
      <c r="F341" s="44" t="s">
        <v>8597</v>
      </c>
      <c r="G341" s="40" t="s">
        <v>7898</v>
      </c>
      <c r="H341" s="40" t="s">
        <v>7925</v>
      </c>
      <c r="I341" s="43">
        <f>J341-1</f>
        <v>41642</v>
      </c>
      <c r="J341" s="43">
        <f t="shared" si="22"/>
        <v>41643</v>
      </c>
      <c r="K341" s="40" t="s">
        <v>4365</v>
      </c>
      <c r="L341" s="40">
        <v>100</v>
      </c>
      <c r="M341" s="76"/>
    </row>
    <row r="342" spans="1:13" ht="156.6">
      <c r="A342" s="54" t="s">
        <v>2241</v>
      </c>
      <c r="B342" s="44" t="s">
        <v>8596</v>
      </c>
      <c r="C342" s="46" t="s">
        <v>108</v>
      </c>
      <c r="D342" s="45" t="s">
        <v>52</v>
      </c>
      <c r="E342" s="45" t="s">
        <v>7886</v>
      </c>
      <c r="F342" s="44" t="s">
        <v>8597</v>
      </c>
      <c r="G342" s="40" t="s">
        <v>7901</v>
      </c>
      <c r="H342" s="40" t="s">
        <v>7902</v>
      </c>
      <c r="I342" s="43">
        <f>J342-5</f>
        <v>41643</v>
      </c>
      <c r="J342" s="43">
        <f t="shared" si="22"/>
        <v>41648</v>
      </c>
      <c r="K342" s="40" t="s">
        <v>4365</v>
      </c>
      <c r="L342" s="40">
        <v>100</v>
      </c>
      <c r="M342" s="76" t="s">
        <v>8599</v>
      </c>
    </row>
    <row r="343" spans="1:13" hidden="1">
      <c r="A343" s="54" t="s">
        <v>2241</v>
      </c>
      <c r="B343" s="44" t="s">
        <v>8596</v>
      </c>
      <c r="C343" s="46" t="s">
        <v>108</v>
      </c>
      <c r="D343" s="45" t="s">
        <v>52</v>
      </c>
      <c r="E343" s="45" t="s">
        <v>7886</v>
      </c>
      <c r="F343" s="44" t="s">
        <v>8597</v>
      </c>
      <c r="G343" s="40" t="s">
        <v>7904</v>
      </c>
      <c r="H343" s="40" t="s">
        <v>7905</v>
      </c>
      <c r="I343" s="43">
        <f>J343-3</f>
        <v>41648</v>
      </c>
      <c r="J343" s="43">
        <f t="shared" si="22"/>
        <v>41651</v>
      </c>
      <c r="K343" s="40" t="s">
        <v>4365</v>
      </c>
      <c r="L343" s="40">
        <v>100</v>
      </c>
      <c r="M343" s="76"/>
    </row>
    <row r="344" spans="1:13" hidden="1">
      <c r="A344" s="54" t="s">
        <v>2241</v>
      </c>
      <c r="B344" s="44" t="s">
        <v>8596</v>
      </c>
      <c r="C344" s="46" t="s">
        <v>108</v>
      </c>
      <c r="D344" s="45" t="s">
        <v>52</v>
      </c>
      <c r="E344" s="45" t="s">
        <v>7886</v>
      </c>
      <c r="F344" s="44" t="s">
        <v>8597</v>
      </c>
      <c r="G344" s="40" t="s">
        <v>7904</v>
      </c>
      <c r="H344" s="40" t="s">
        <v>7906</v>
      </c>
      <c r="I344" s="43">
        <f>J344-2</f>
        <v>41651</v>
      </c>
      <c r="J344" s="43">
        <f t="shared" si="22"/>
        <v>41653</v>
      </c>
      <c r="K344" s="40" t="s">
        <v>4365</v>
      </c>
      <c r="L344" s="40">
        <v>100</v>
      </c>
      <c r="M344" s="76"/>
    </row>
    <row r="345" spans="1:13" hidden="1">
      <c r="A345" s="54" t="s">
        <v>2241</v>
      </c>
      <c r="B345" s="44" t="s">
        <v>8596</v>
      </c>
      <c r="C345" s="46" t="s">
        <v>108</v>
      </c>
      <c r="D345" s="45" t="s">
        <v>52</v>
      </c>
      <c r="E345" s="45" t="s">
        <v>7886</v>
      </c>
      <c r="F345" s="44" t="s">
        <v>8597</v>
      </c>
      <c r="G345" s="40" t="s">
        <v>7904</v>
      </c>
      <c r="H345" s="40" t="s">
        <v>7907</v>
      </c>
      <c r="I345" s="43">
        <f>J345-2</f>
        <v>41653</v>
      </c>
      <c r="J345" s="43">
        <f t="shared" si="22"/>
        <v>41655</v>
      </c>
      <c r="K345" s="40" t="s">
        <v>4365</v>
      </c>
      <c r="L345" s="40">
        <v>100</v>
      </c>
      <c r="M345" s="76"/>
    </row>
    <row r="346" spans="1:13" ht="325.5" hidden="1">
      <c r="A346" s="54" t="s">
        <v>2241</v>
      </c>
      <c r="B346" s="44" t="s">
        <v>8596</v>
      </c>
      <c r="C346" s="46" t="s">
        <v>108</v>
      </c>
      <c r="D346" s="45" t="s">
        <v>52</v>
      </c>
      <c r="E346" s="45" t="s">
        <v>7886</v>
      </c>
      <c r="F346" s="44" t="s">
        <v>8597</v>
      </c>
      <c r="G346" s="40" t="s">
        <v>7904</v>
      </c>
      <c r="H346" s="40" t="s">
        <v>7908</v>
      </c>
      <c r="I346" s="43">
        <f>J346-1</f>
        <v>41655</v>
      </c>
      <c r="J346" s="42">
        <v>41656</v>
      </c>
      <c r="K346" s="40" t="s">
        <v>4365</v>
      </c>
      <c r="L346" s="40">
        <v>100</v>
      </c>
      <c r="M346" s="76" t="s">
        <v>8600</v>
      </c>
    </row>
    <row r="347" spans="1:13" hidden="1">
      <c r="A347" s="55" t="s">
        <v>8601</v>
      </c>
      <c r="B347" s="55" t="s">
        <v>8602</v>
      </c>
      <c r="C347" s="49" t="s">
        <v>7927</v>
      </c>
      <c r="D347" s="41" t="s">
        <v>7928</v>
      </c>
      <c r="E347" s="41" t="s">
        <v>7938</v>
      </c>
      <c r="F347" s="41" t="s">
        <v>8603</v>
      </c>
      <c r="G347" s="41" t="s">
        <v>1048</v>
      </c>
      <c r="H347" s="41" t="s">
        <v>7888</v>
      </c>
      <c r="I347" s="41"/>
      <c r="J347" s="41"/>
      <c r="K347" s="41"/>
      <c r="L347" s="41"/>
      <c r="M347" s="52"/>
    </row>
    <row r="348" spans="1:13" hidden="1">
      <c r="A348" s="55" t="s">
        <v>8601</v>
      </c>
      <c r="B348" s="55" t="s">
        <v>8602</v>
      </c>
      <c r="C348" s="49" t="s">
        <v>7927</v>
      </c>
      <c r="D348" s="41" t="s">
        <v>7928</v>
      </c>
      <c r="E348" s="41" t="s">
        <v>7938</v>
      </c>
      <c r="F348" s="41" t="s">
        <v>8603</v>
      </c>
      <c r="G348" s="41" t="s">
        <v>1048</v>
      </c>
      <c r="H348" s="41" t="s">
        <v>7889</v>
      </c>
      <c r="I348" s="41"/>
      <c r="J348" s="41"/>
      <c r="K348" s="41"/>
      <c r="L348" s="41"/>
      <c r="M348" s="52"/>
    </row>
    <row r="349" spans="1:13" hidden="1">
      <c r="A349" s="55" t="s">
        <v>8601</v>
      </c>
      <c r="B349" s="55" t="s">
        <v>8602</v>
      </c>
      <c r="C349" s="49" t="s">
        <v>7927</v>
      </c>
      <c r="D349" s="41" t="s">
        <v>7928</v>
      </c>
      <c r="E349" s="41" t="s">
        <v>7938</v>
      </c>
      <c r="F349" s="41" t="s">
        <v>8603</v>
      </c>
      <c r="G349" s="41" t="s">
        <v>1048</v>
      </c>
      <c r="H349" s="41" t="s">
        <v>7890</v>
      </c>
      <c r="I349" s="42"/>
      <c r="J349" s="41"/>
      <c r="K349" s="41"/>
      <c r="L349" s="41"/>
      <c r="M349" s="52"/>
    </row>
    <row r="350" spans="1:13" hidden="1">
      <c r="A350" s="55" t="s">
        <v>8601</v>
      </c>
      <c r="B350" s="55" t="s">
        <v>8602</v>
      </c>
      <c r="C350" s="49" t="s">
        <v>7927</v>
      </c>
      <c r="D350" s="41" t="s">
        <v>7928</v>
      </c>
      <c r="E350" s="41" t="s">
        <v>7938</v>
      </c>
      <c r="F350" s="41" t="s">
        <v>8603</v>
      </c>
      <c r="G350" s="41" t="s">
        <v>1048</v>
      </c>
      <c r="H350" s="41" t="s">
        <v>7891</v>
      </c>
      <c r="I350" s="42"/>
      <c r="J350" s="41"/>
      <c r="K350" s="41"/>
      <c r="L350" s="41"/>
      <c r="M350" s="52"/>
    </row>
    <row r="351" spans="1:13" hidden="1">
      <c r="A351" s="55" t="s">
        <v>8601</v>
      </c>
      <c r="B351" s="55" t="s">
        <v>8602</v>
      </c>
      <c r="C351" s="49" t="s">
        <v>7927</v>
      </c>
      <c r="D351" s="41" t="s">
        <v>7928</v>
      </c>
      <c r="E351" s="41" t="s">
        <v>7938</v>
      </c>
      <c r="F351" s="41" t="s">
        <v>8603</v>
      </c>
      <c r="G351" s="41" t="s">
        <v>1048</v>
      </c>
      <c r="H351" s="41" t="s">
        <v>7892</v>
      </c>
      <c r="I351" s="75">
        <v>41670</v>
      </c>
      <c r="J351" s="41"/>
      <c r="K351" s="41"/>
      <c r="L351" s="41"/>
      <c r="M351" s="52"/>
    </row>
    <row r="352" spans="1:13" hidden="1">
      <c r="A352" s="55" t="s">
        <v>8601</v>
      </c>
      <c r="B352" s="55" t="s">
        <v>8602</v>
      </c>
      <c r="C352" s="49" t="s">
        <v>7927</v>
      </c>
      <c r="D352" s="41" t="s">
        <v>7928</v>
      </c>
      <c r="E352" s="41" t="s">
        <v>7938</v>
      </c>
      <c r="F352" s="41" t="s">
        <v>8603</v>
      </c>
      <c r="G352" s="41" t="s">
        <v>1048</v>
      </c>
      <c r="H352" s="41" t="s">
        <v>7893</v>
      </c>
      <c r="I352" s="42"/>
      <c r="J352" s="41"/>
      <c r="K352" s="41"/>
      <c r="L352" s="41"/>
      <c r="M352" s="52"/>
    </row>
    <row r="353" spans="1:13" hidden="1">
      <c r="A353" s="55" t="s">
        <v>8601</v>
      </c>
      <c r="B353" s="55" t="s">
        <v>8602</v>
      </c>
      <c r="C353" s="49" t="s">
        <v>7927</v>
      </c>
      <c r="D353" s="41" t="s">
        <v>7928</v>
      </c>
      <c r="E353" s="41" t="s">
        <v>7938</v>
      </c>
      <c r="F353" s="41" t="s">
        <v>8603</v>
      </c>
      <c r="G353" s="41" t="s">
        <v>1048</v>
      </c>
      <c r="H353" s="41" t="s">
        <v>7894</v>
      </c>
      <c r="I353" s="42">
        <v>41659</v>
      </c>
      <c r="J353" s="41"/>
      <c r="K353" s="41"/>
      <c r="L353" s="41"/>
      <c r="M353" s="52"/>
    </row>
    <row r="354" spans="1:13" hidden="1">
      <c r="A354" s="54" t="s">
        <v>8601</v>
      </c>
      <c r="B354" s="54" t="s">
        <v>8602</v>
      </c>
      <c r="C354" s="48" t="s">
        <v>7927</v>
      </c>
      <c r="D354" s="40" t="s">
        <v>7928</v>
      </c>
      <c r="E354" s="41" t="s">
        <v>7938</v>
      </c>
      <c r="F354" s="40" t="s">
        <v>8603</v>
      </c>
      <c r="G354" s="40" t="s">
        <v>7895</v>
      </c>
      <c r="H354" s="40" t="s">
        <v>7896</v>
      </c>
      <c r="I354" s="43">
        <f>J354-2</f>
        <v>41642</v>
      </c>
      <c r="J354" s="43">
        <f t="shared" ref="J354:J360" si="23">I355</f>
        <v>41644</v>
      </c>
      <c r="K354" s="40" t="s">
        <v>6184</v>
      </c>
      <c r="L354" s="40">
        <v>100</v>
      </c>
      <c r="M354" s="39"/>
    </row>
    <row r="355" spans="1:13" hidden="1">
      <c r="A355" s="54" t="s">
        <v>8601</v>
      </c>
      <c r="B355" s="54" t="s">
        <v>8602</v>
      </c>
      <c r="C355" s="48" t="s">
        <v>7927</v>
      </c>
      <c r="D355" s="40" t="s">
        <v>7928</v>
      </c>
      <c r="E355" s="41" t="s">
        <v>7938</v>
      </c>
      <c r="F355" s="40" t="s">
        <v>8603</v>
      </c>
      <c r="G355" s="40" t="s">
        <v>7898</v>
      </c>
      <c r="H355" s="40" t="s">
        <v>7899</v>
      </c>
      <c r="I355" s="43">
        <f>J355-1</f>
        <v>41644</v>
      </c>
      <c r="J355" s="43">
        <f t="shared" si="23"/>
        <v>41645</v>
      </c>
      <c r="K355" s="40" t="s">
        <v>6184</v>
      </c>
      <c r="L355" s="40">
        <v>100</v>
      </c>
      <c r="M355" s="39"/>
    </row>
    <row r="356" spans="1:13" hidden="1">
      <c r="A356" s="54" t="s">
        <v>8601</v>
      </c>
      <c r="B356" s="54" t="s">
        <v>8602</v>
      </c>
      <c r="C356" s="48" t="s">
        <v>7927</v>
      </c>
      <c r="D356" s="40" t="s">
        <v>7928</v>
      </c>
      <c r="E356" s="41" t="s">
        <v>7938</v>
      </c>
      <c r="F356" s="40" t="s">
        <v>8603</v>
      </c>
      <c r="G356" s="40" t="s">
        <v>7898</v>
      </c>
      <c r="H356" s="40" t="s">
        <v>7925</v>
      </c>
      <c r="I356" s="43">
        <f>J356-1</f>
        <v>41645</v>
      </c>
      <c r="J356" s="43">
        <f t="shared" si="23"/>
        <v>41646</v>
      </c>
      <c r="K356" s="40" t="s">
        <v>6184</v>
      </c>
      <c r="L356" s="40">
        <v>100</v>
      </c>
      <c r="M356" s="39"/>
    </row>
    <row r="357" spans="1:13">
      <c r="A357" s="54" t="s">
        <v>8601</v>
      </c>
      <c r="B357" s="54" t="s">
        <v>8602</v>
      </c>
      <c r="C357" s="48" t="s">
        <v>7927</v>
      </c>
      <c r="D357" s="40" t="s">
        <v>7928</v>
      </c>
      <c r="E357" s="41" t="s">
        <v>7938</v>
      </c>
      <c r="F357" s="40" t="s">
        <v>8603</v>
      </c>
      <c r="G357" s="40" t="s">
        <v>7901</v>
      </c>
      <c r="H357" s="40" t="s">
        <v>7902</v>
      </c>
      <c r="I357" s="43">
        <f>J357-5</f>
        <v>41646</v>
      </c>
      <c r="J357" s="43">
        <f t="shared" si="23"/>
        <v>41651</v>
      </c>
      <c r="K357" s="40" t="s">
        <v>6184</v>
      </c>
      <c r="L357" s="40">
        <v>100</v>
      </c>
      <c r="M357" s="39"/>
    </row>
    <row r="358" spans="1:13" hidden="1">
      <c r="A358" s="54" t="s">
        <v>8601</v>
      </c>
      <c r="B358" s="54" t="s">
        <v>8602</v>
      </c>
      <c r="C358" s="48" t="s">
        <v>7927</v>
      </c>
      <c r="D358" s="40" t="s">
        <v>7928</v>
      </c>
      <c r="E358" s="41" t="s">
        <v>7938</v>
      </c>
      <c r="F358" s="40" t="s">
        <v>8603</v>
      </c>
      <c r="G358" s="40" t="s">
        <v>7904</v>
      </c>
      <c r="H358" s="40" t="s">
        <v>7905</v>
      </c>
      <c r="I358" s="43">
        <f>J358-3</f>
        <v>41651</v>
      </c>
      <c r="J358" s="43">
        <f t="shared" si="23"/>
        <v>41654</v>
      </c>
      <c r="K358" s="40" t="s">
        <v>6184</v>
      </c>
      <c r="L358" s="40">
        <v>100</v>
      </c>
      <c r="M358" s="39" t="s">
        <v>8604</v>
      </c>
    </row>
    <row r="359" spans="1:13" hidden="1">
      <c r="A359" s="54" t="s">
        <v>8601</v>
      </c>
      <c r="B359" s="54" t="s">
        <v>8602</v>
      </c>
      <c r="C359" s="48" t="s">
        <v>7927</v>
      </c>
      <c r="D359" s="40" t="s">
        <v>7928</v>
      </c>
      <c r="E359" s="41" t="s">
        <v>7938</v>
      </c>
      <c r="F359" s="40" t="s">
        <v>8603</v>
      </c>
      <c r="G359" s="40" t="s">
        <v>7904</v>
      </c>
      <c r="H359" s="40" t="s">
        <v>7906</v>
      </c>
      <c r="I359" s="43">
        <f>J359-2</f>
        <v>41654</v>
      </c>
      <c r="J359" s="43">
        <f t="shared" si="23"/>
        <v>41656</v>
      </c>
      <c r="K359" s="40" t="s">
        <v>6184</v>
      </c>
      <c r="L359" s="40">
        <v>100</v>
      </c>
      <c r="M359" s="39"/>
    </row>
    <row r="360" spans="1:13" hidden="1">
      <c r="A360" s="54" t="s">
        <v>8601</v>
      </c>
      <c r="B360" s="54" t="s">
        <v>8602</v>
      </c>
      <c r="C360" s="48" t="s">
        <v>7927</v>
      </c>
      <c r="D360" s="40" t="s">
        <v>7928</v>
      </c>
      <c r="E360" s="41" t="s">
        <v>7938</v>
      </c>
      <c r="F360" s="40" t="s">
        <v>8603</v>
      </c>
      <c r="G360" s="40" t="s">
        <v>7904</v>
      </c>
      <c r="H360" s="40" t="s">
        <v>7907</v>
      </c>
      <c r="I360" s="43">
        <f>J360-2</f>
        <v>41656</v>
      </c>
      <c r="J360" s="43">
        <f t="shared" si="23"/>
        <v>41658</v>
      </c>
      <c r="K360" s="40" t="s">
        <v>6184</v>
      </c>
      <c r="L360" s="40">
        <v>100</v>
      </c>
      <c r="M360" s="39"/>
    </row>
    <row r="361" spans="1:13" hidden="1">
      <c r="A361" s="54" t="s">
        <v>8601</v>
      </c>
      <c r="B361" s="54" t="s">
        <v>8602</v>
      </c>
      <c r="C361" s="48" t="s">
        <v>7927</v>
      </c>
      <c r="D361" s="40" t="s">
        <v>7928</v>
      </c>
      <c r="E361" s="41" t="s">
        <v>7938</v>
      </c>
      <c r="F361" s="40" t="s">
        <v>8603</v>
      </c>
      <c r="G361" s="40" t="s">
        <v>7904</v>
      </c>
      <c r="H361" s="40" t="s">
        <v>7908</v>
      </c>
      <c r="I361" s="43">
        <f>J361-1</f>
        <v>41658</v>
      </c>
      <c r="J361" s="42">
        <v>41659</v>
      </c>
      <c r="K361" s="40" t="s">
        <v>6184</v>
      </c>
      <c r="L361" s="40">
        <v>100</v>
      </c>
      <c r="M361" s="39"/>
    </row>
    <row r="362" spans="1:13" hidden="1">
      <c r="A362" s="55" t="s">
        <v>8605</v>
      </c>
      <c r="B362" s="45" t="s">
        <v>8606</v>
      </c>
      <c r="C362" s="47" t="s">
        <v>108</v>
      </c>
      <c r="D362" s="45" t="s">
        <v>52</v>
      </c>
      <c r="E362" s="45" t="s">
        <v>7886</v>
      </c>
      <c r="F362" s="45" t="s">
        <v>8607</v>
      </c>
      <c r="G362" s="41" t="s">
        <v>1048</v>
      </c>
      <c r="H362" s="41" t="s">
        <v>7888</v>
      </c>
      <c r="I362" s="41"/>
      <c r="J362" s="41"/>
      <c r="K362" s="41"/>
      <c r="L362" s="41"/>
      <c r="M362" s="77"/>
    </row>
    <row r="363" spans="1:13" hidden="1">
      <c r="A363" s="55" t="s">
        <v>8605</v>
      </c>
      <c r="B363" s="45" t="s">
        <v>8606</v>
      </c>
      <c r="C363" s="47" t="s">
        <v>108</v>
      </c>
      <c r="D363" s="45" t="s">
        <v>52</v>
      </c>
      <c r="E363" s="45" t="s">
        <v>7886</v>
      </c>
      <c r="F363" s="45" t="s">
        <v>8607</v>
      </c>
      <c r="G363" s="41" t="s">
        <v>1048</v>
      </c>
      <c r="H363" s="41" t="s">
        <v>7889</v>
      </c>
      <c r="I363" s="41"/>
      <c r="J363" s="41"/>
      <c r="K363" s="41"/>
      <c r="L363" s="41"/>
      <c r="M363" s="77"/>
    </row>
    <row r="364" spans="1:13" hidden="1">
      <c r="A364" s="55" t="s">
        <v>8605</v>
      </c>
      <c r="B364" s="45" t="s">
        <v>8606</v>
      </c>
      <c r="C364" s="47" t="s">
        <v>108</v>
      </c>
      <c r="D364" s="45" t="s">
        <v>52</v>
      </c>
      <c r="E364" s="45" t="s">
        <v>7886</v>
      </c>
      <c r="F364" s="45" t="s">
        <v>8607</v>
      </c>
      <c r="G364" s="41" t="s">
        <v>1048</v>
      </c>
      <c r="H364" s="41" t="s">
        <v>7890</v>
      </c>
      <c r="I364" s="42"/>
      <c r="J364" s="41"/>
      <c r="K364" s="41"/>
      <c r="L364" s="41"/>
      <c r="M364" s="77"/>
    </row>
    <row r="365" spans="1:13" hidden="1">
      <c r="A365" s="55" t="s">
        <v>8605</v>
      </c>
      <c r="B365" s="45" t="s">
        <v>8606</v>
      </c>
      <c r="C365" s="47" t="s">
        <v>108</v>
      </c>
      <c r="D365" s="45" t="s">
        <v>52</v>
      </c>
      <c r="E365" s="45" t="s">
        <v>7886</v>
      </c>
      <c r="F365" s="45" t="s">
        <v>8607</v>
      </c>
      <c r="G365" s="41" t="s">
        <v>1048</v>
      </c>
      <c r="H365" s="41" t="s">
        <v>7891</v>
      </c>
      <c r="I365" s="42"/>
      <c r="J365" s="41"/>
      <c r="K365" s="41"/>
      <c r="L365" s="41"/>
      <c r="M365" s="77"/>
    </row>
    <row r="366" spans="1:13" hidden="1">
      <c r="A366" s="55" t="s">
        <v>8605</v>
      </c>
      <c r="B366" s="45" t="s">
        <v>8606</v>
      </c>
      <c r="C366" s="47" t="s">
        <v>108</v>
      </c>
      <c r="D366" s="45" t="s">
        <v>52</v>
      </c>
      <c r="E366" s="45" t="s">
        <v>7886</v>
      </c>
      <c r="F366" s="45" t="s">
        <v>8607</v>
      </c>
      <c r="G366" s="41" t="s">
        <v>1048</v>
      </c>
      <c r="H366" s="41" t="s">
        <v>7892</v>
      </c>
      <c r="I366" s="75">
        <v>41690</v>
      </c>
      <c r="J366" s="41"/>
      <c r="K366" s="41"/>
      <c r="L366" s="41"/>
      <c r="M366" s="77"/>
    </row>
    <row r="367" spans="1:13" hidden="1">
      <c r="A367" s="55" t="s">
        <v>8605</v>
      </c>
      <c r="B367" s="45" t="s">
        <v>8606</v>
      </c>
      <c r="C367" s="47" t="s">
        <v>108</v>
      </c>
      <c r="D367" s="45" t="s">
        <v>52</v>
      </c>
      <c r="E367" s="45" t="s">
        <v>7886</v>
      </c>
      <c r="F367" s="45" t="s">
        <v>8607</v>
      </c>
      <c r="G367" s="41" t="s">
        <v>1048</v>
      </c>
      <c r="H367" s="41" t="s">
        <v>7893</v>
      </c>
      <c r="I367" s="42"/>
      <c r="J367" s="41"/>
      <c r="K367" s="41"/>
      <c r="L367" s="41"/>
      <c r="M367" s="77"/>
    </row>
    <row r="368" spans="1:13" hidden="1">
      <c r="A368" s="55" t="s">
        <v>8605</v>
      </c>
      <c r="B368" s="45" t="s">
        <v>8606</v>
      </c>
      <c r="C368" s="47" t="s">
        <v>108</v>
      </c>
      <c r="D368" s="45" t="s">
        <v>52</v>
      </c>
      <c r="E368" s="45" t="s">
        <v>7886</v>
      </c>
      <c r="F368" s="45" t="s">
        <v>8607</v>
      </c>
      <c r="G368" s="41" t="s">
        <v>1048</v>
      </c>
      <c r="H368" s="41" t="s">
        <v>7894</v>
      </c>
      <c r="I368" s="42">
        <v>41659</v>
      </c>
      <c r="J368" s="41"/>
      <c r="K368" s="41"/>
      <c r="L368" s="41"/>
      <c r="M368" s="77"/>
    </row>
    <row r="369" spans="1:13" hidden="1">
      <c r="A369" s="54" t="s">
        <v>8605</v>
      </c>
      <c r="B369" s="44" t="s">
        <v>8606</v>
      </c>
      <c r="C369" s="46" t="s">
        <v>108</v>
      </c>
      <c r="D369" s="44" t="s">
        <v>52</v>
      </c>
      <c r="E369" s="45" t="s">
        <v>7886</v>
      </c>
      <c r="F369" s="44" t="s">
        <v>8607</v>
      </c>
      <c r="G369" s="40" t="s">
        <v>7895</v>
      </c>
      <c r="H369" s="40" t="s">
        <v>7896</v>
      </c>
      <c r="I369" s="43">
        <f>J369-2</f>
        <v>41642</v>
      </c>
      <c r="J369" s="43">
        <f t="shared" ref="J369:J375" si="24">I370</f>
        <v>41644</v>
      </c>
      <c r="K369" s="40" t="s">
        <v>135</v>
      </c>
      <c r="L369" s="40">
        <v>100</v>
      </c>
      <c r="M369" s="76"/>
    </row>
    <row r="370" spans="1:13" hidden="1">
      <c r="A370" s="54" t="s">
        <v>8605</v>
      </c>
      <c r="B370" s="44" t="s">
        <v>8606</v>
      </c>
      <c r="C370" s="46" t="s">
        <v>108</v>
      </c>
      <c r="D370" s="45" t="s">
        <v>52</v>
      </c>
      <c r="E370" s="45" t="s">
        <v>7886</v>
      </c>
      <c r="F370" s="44" t="s">
        <v>8607</v>
      </c>
      <c r="G370" s="40" t="s">
        <v>7898</v>
      </c>
      <c r="H370" s="40" t="s">
        <v>7899</v>
      </c>
      <c r="I370" s="43">
        <f>J370-1</f>
        <v>41644</v>
      </c>
      <c r="J370" s="43">
        <f t="shared" si="24"/>
        <v>41645</v>
      </c>
      <c r="K370" s="40" t="s">
        <v>135</v>
      </c>
      <c r="L370" s="40">
        <v>100</v>
      </c>
      <c r="M370" s="76"/>
    </row>
    <row r="371" spans="1:13" hidden="1">
      <c r="A371" s="54" t="s">
        <v>8605</v>
      </c>
      <c r="B371" s="44" t="s">
        <v>8606</v>
      </c>
      <c r="C371" s="46" t="s">
        <v>108</v>
      </c>
      <c r="D371" s="45" t="s">
        <v>52</v>
      </c>
      <c r="E371" s="45" t="s">
        <v>7886</v>
      </c>
      <c r="F371" s="44" t="s">
        <v>8607</v>
      </c>
      <c r="G371" s="40" t="s">
        <v>7898</v>
      </c>
      <c r="H371" s="40" t="s">
        <v>7925</v>
      </c>
      <c r="I371" s="43">
        <f>J371-1</f>
        <v>41645</v>
      </c>
      <c r="J371" s="43">
        <f t="shared" si="24"/>
        <v>41646</v>
      </c>
      <c r="K371" s="40" t="s">
        <v>135</v>
      </c>
      <c r="L371" s="40">
        <v>100</v>
      </c>
      <c r="M371" s="76"/>
    </row>
    <row r="372" spans="1:13">
      <c r="A372" s="54" t="s">
        <v>8605</v>
      </c>
      <c r="B372" s="44" t="s">
        <v>8606</v>
      </c>
      <c r="C372" s="46" t="s">
        <v>108</v>
      </c>
      <c r="D372" s="45" t="s">
        <v>52</v>
      </c>
      <c r="E372" s="45" t="s">
        <v>7886</v>
      </c>
      <c r="F372" s="44" t="s">
        <v>8607</v>
      </c>
      <c r="G372" s="40" t="s">
        <v>7901</v>
      </c>
      <c r="H372" s="40" t="s">
        <v>7902</v>
      </c>
      <c r="I372" s="43">
        <f>J372-5</f>
        <v>41646</v>
      </c>
      <c r="J372" s="43">
        <f t="shared" si="24"/>
        <v>41651</v>
      </c>
      <c r="K372" s="40" t="s">
        <v>135</v>
      </c>
      <c r="L372" s="40">
        <v>100</v>
      </c>
      <c r="M372" s="76" t="s">
        <v>8608</v>
      </c>
    </row>
    <row r="373" spans="1:13" ht="39.6" hidden="1">
      <c r="A373" s="54" t="s">
        <v>8605</v>
      </c>
      <c r="B373" s="44" t="s">
        <v>8606</v>
      </c>
      <c r="C373" s="46" t="s">
        <v>108</v>
      </c>
      <c r="D373" s="45" t="s">
        <v>52</v>
      </c>
      <c r="E373" s="45" t="s">
        <v>7886</v>
      </c>
      <c r="F373" s="44" t="s">
        <v>8607</v>
      </c>
      <c r="G373" s="40" t="s">
        <v>7904</v>
      </c>
      <c r="H373" s="40" t="s">
        <v>7905</v>
      </c>
      <c r="I373" s="43">
        <f>J373-3</f>
        <v>41651</v>
      </c>
      <c r="J373" s="43">
        <f t="shared" si="24"/>
        <v>41654</v>
      </c>
      <c r="K373" s="40" t="s">
        <v>135</v>
      </c>
      <c r="L373" s="40">
        <v>100</v>
      </c>
      <c r="M373" s="76" t="s">
        <v>8609</v>
      </c>
    </row>
    <row r="374" spans="1:13" hidden="1">
      <c r="A374" s="54" t="s">
        <v>8605</v>
      </c>
      <c r="B374" s="44" t="s">
        <v>8606</v>
      </c>
      <c r="C374" s="46" t="s">
        <v>108</v>
      </c>
      <c r="D374" s="45" t="s">
        <v>52</v>
      </c>
      <c r="E374" s="45" t="s">
        <v>7886</v>
      </c>
      <c r="F374" s="44" t="s">
        <v>8607</v>
      </c>
      <c r="G374" s="40" t="s">
        <v>7904</v>
      </c>
      <c r="H374" s="40" t="s">
        <v>7906</v>
      </c>
      <c r="I374" s="43">
        <f>J374-2</f>
        <v>41654</v>
      </c>
      <c r="J374" s="43">
        <f t="shared" si="24"/>
        <v>41656</v>
      </c>
      <c r="K374" s="40" t="s">
        <v>135</v>
      </c>
      <c r="L374" s="40">
        <v>100</v>
      </c>
      <c r="M374" s="76"/>
    </row>
    <row r="375" spans="1:13" hidden="1">
      <c r="A375" s="54" t="s">
        <v>8605</v>
      </c>
      <c r="B375" s="44" t="s">
        <v>8606</v>
      </c>
      <c r="C375" s="46" t="s">
        <v>108</v>
      </c>
      <c r="D375" s="45" t="s">
        <v>52</v>
      </c>
      <c r="E375" s="45" t="s">
        <v>7886</v>
      </c>
      <c r="F375" s="44" t="s">
        <v>8607</v>
      </c>
      <c r="G375" s="40" t="s">
        <v>7904</v>
      </c>
      <c r="H375" s="40" t="s">
        <v>7907</v>
      </c>
      <c r="I375" s="43">
        <f>J375-2</f>
        <v>41656</v>
      </c>
      <c r="J375" s="43">
        <f t="shared" si="24"/>
        <v>41658</v>
      </c>
      <c r="K375" s="40" t="s">
        <v>135</v>
      </c>
      <c r="L375" s="40">
        <v>100</v>
      </c>
      <c r="M375" s="76"/>
    </row>
    <row r="376" spans="1:13" hidden="1">
      <c r="A376" s="54" t="s">
        <v>8605</v>
      </c>
      <c r="B376" s="44" t="s">
        <v>8606</v>
      </c>
      <c r="C376" s="46" t="s">
        <v>108</v>
      </c>
      <c r="D376" s="45" t="s">
        <v>52</v>
      </c>
      <c r="E376" s="45" t="s">
        <v>7886</v>
      </c>
      <c r="F376" s="44" t="s">
        <v>8607</v>
      </c>
      <c r="G376" s="40" t="s">
        <v>7904</v>
      </c>
      <c r="H376" s="40" t="s">
        <v>7908</v>
      </c>
      <c r="I376" s="43">
        <f>J376-1</f>
        <v>41658</v>
      </c>
      <c r="J376" s="42">
        <v>41659</v>
      </c>
      <c r="K376" s="40" t="s">
        <v>135</v>
      </c>
      <c r="L376" s="40">
        <v>100</v>
      </c>
      <c r="M376" s="76"/>
    </row>
    <row r="377" spans="1:13" hidden="1">
      <c r="A377" s="41" t="s">
        <v>8544</v>
      </c>
      <c r="B377" s="41" t="s">
        <v>8610</v>
      </c>
      <c r="C377" s="41" t="s">
        <v>7927</v>
      </c>
      <c r="D377" s="41" t="s">
        <v>7928</v>
      </c>
      <c r="E377" s="41" t="s">
        <v>7929</v>
      </c>
      <c r="F377" s="41" t="s">
        <v>8611</v>
      </c>
      <c r="G377" s="41" t="s">
        <v>1048</v>
      </c>
      <c r="H377" s="41" t="s">
        <v>7888</v>
      </c>
      <c r="I377" s="42">
        <v>41571</v>
      </c>
      <c r="J377" s="41"/>
      <c r="K377" s="41"/>
      <c r="L377" s="41"/>
      <c r="M377" s="52"/>
    </row>
    <row r="378" spans="1:13" hidden="1">
      <c r="A378" s="41" t="s">
        <v>8544</v>
      </c>
      <c r="B378" s="41" t="s">
        <v>8610</v>
      </c>
      <c r="C378" s="41" t="s">
        <v>7927</v>
      </c>
      <c r="D378" s="41" t="s">
        <v>7928</v>
      </c>
      <c r="E378" s="41" t="s">
        <v>7929</v>
      </c>
      <c r="F378" s="41" t="s">
        <v>8611</v>
      </c>
      <c r="G378" s="41" t="s">
        <v>1048</v>
      </c>
      <c r="H378" s="41" t="s">
        <v>7889</v>
      </c>
      <c r="I378" s="42"/>
      <c r="J378" s="41"/>
      <c r="K378" s="41"/>
      <c r="L378" s="41"/>
      <c r="M378" s="52"/>
    </row>
    <row r="379" spans="1:13" hidden="1">
      <c r="A379" s="41" t="s">
        <v>8544</v>
      </c>
      <c r="B379" s="41" t="s">
        <v>8610</v>
      </c>
      <c r="C379" s="41" t="s">
        <v>7927</v>
      </c>
      <c r="D379" s="41" t="s">
        <v>7928</v>
      </c>
      <c r="E379" s="41" t="s">
        <v>7929</v>
      </c>
      <c r="F379" s="41" t="s">
        <v>8611</v>
      </c>
      <c r="G379" s="41" t="s">
        <v>1048</v>
      </c>
      <c r="H379" s="41" t="s">
        <v>7890</v>
      </c>
      <c r="I379" s="41"/>
      <c r="J379" s="41"/>
      <c r="K379" s="41"/>
      <c r="L379" s="41"/>
      <c r="M379" s="52"/>
    </row>
    <row r="380" spans="1:13" hidden="1">
      <c r="A380" s="41" t="s">
        <v>8544</v>
      </c>
      <c r="B380" s="41" t="s">
        <v>8610</v>
      </c>
      <c r="C380" s="41" t="s">
        <v>7927</v>
      </c>
      <c r="D380" s="41" t="s">
        <v>7928</v>
      </c>
      <c r="E380" s="41" t="s">
        <v>7929</v>
      </c>
      <c r="F380" s="41" t="s">
        <v>8611</v>
      </c>
      <c r="G380" s="41" t="s">
        <v>1048</v>
      </c>
      <c r="H380" s="41" t="s">
        <v>7891</v>
      </c>
      <c r="I380" s="41"/>
      <c r="J380" s="41"/>
      <c r="K380" s="41"/>
      <c r="L380" s="41"/>
      <c r="M380" s="52"/>
    </row>
    <row r="381" spans="1:13" hidden="1">
      <c r="A381" s="41" t="s">
        <v>8544</v>
      </c>
      <c r="B381" s="41" t="s">
        <v>8610</v>
      </c>
      <c r="C381" s="41" t="s">
        <v>7927</v>
      </c>
      <c r="D381" s="41" t="s">
        <v>7928</v>
      </c>
      <c r="E381" s="41" t="s">
        <v>7929</v>
      </c>
      <c r="F381" s="41" t="s">
        <v>8611</v>
      </c>
      <c r="G381" s="41" t="s">
        <v>1048</v>
      </c>
      <c r="H381" s="41" t="s">
        <v>7892</v>
      </c>
      <c r="I381" s="42"/>
      <c r="J381" s="41"/>
      <c r="K381" s="41"/>
      <c r="L381" s="41"/>
      <c r="M381" s="52"/>
    </row>
    <row r="382" spans="1:13" hidden="1">
      <c r="A382" s="41" t="s">
        <v>8544</v>
      </c>
      <c r="B382" s="41" t="s">
        <v>8610</v>
      </c>
      <c r="C382" s="41" t="s">
        <v>7927</v>
      </c>
      <c r="D382" s="41" t="s">
        <v>7928</v>
      </c>
      <c r="E382" s="41" t="s">
        <v>7929</v>
      </c>
      <c r="F382" s="41" t="s">
        <v>8611</v>
      </c>
      <c r="G382" s="41" t="s">
        <v>1048</v>
      </c>
      <c r="H382" s="41" t="s">
        <v>7893</v>
      </c>
      <c r="I382" s="41"/>
      <c r="J382" s="41"/>
      <c r="K382" s="41"/>
      <c r="L382" s="41"/>
      <c r="M382" s="52"/>
    </row>
    <row r="383" spans="1:13" hidden="1">
      <c r="A383" s="41" t="s">
        <v>8544</v>
      </c>
      <c r="B383" s="41" t="s">
        <v>8610</v>
      </c>
      <c r="C383" s="41" t="s">
        <v>7927</v>
      </c>
      <c r="D383" s="41" t="s">
        <v>7928</v>
      </c>
      <c r="E383" s="41" t="s">
        <v>7929</v>
      </c>
      <c r="F383" s="41" t="s">
        <v>8611</v>
      </c>
      <c r="G383" s="41" t="s">
        <v>1048</v>
      </c>
      <c r="H383" s="41" t="s">
        <v>7894</v>
      </c>
      <c r="I383" s="42"/>
      <c r="J383" s="41"/>
      <c r="K383" s="41"/>
      <c r="L383" s="41"/>
      <c r="M383" s="52"/>
    </row>
    <row r="384" spans="1:13" hidden="1">
      <c r="A384" s="40" t="s">
        <v>8544</v>
      </c>
      <c r="B384" s="40" t="s">
        <v>8610</v>
      </c>
      <c r="C384" s="40" t="s">
        <v>7927</v>
      </c>
      <c r="D384" s="40" t="s">
        <v>7928</v>
      </c>
      <c r="E384" s="41" t="s">
        <v>7929</v>
      </c>
      <c r="F384" s="40" t="s">
        <v>8611</v>
      </c>
      <c r="G384" s="40" t="s">
        <v>7895</v>
      </c>
      <c r="H384" s="40" t="s">
        <v>7896</v>
      </c>
      <c r="I384" s="43">
        <f>J384-2</f>
        <v>41571</v>
      </c>
      <c r="J384" s="43">
        <f t="shared" ref="J384:J390" si="25">I385</f>
        <v>41573</v>
      </c>
      <c r="K384" s="40" t="s">
        <v>145</v>
      </c>
      <c r="L384" s="40">
        <v>100</v>
      </c>
      <c r="M384" s="39"/>
    </row>
    <row r="385" spans="1:13" hidden="1">
      <c r="A385" s="40" t="s">
        <v>8544</v>
      </c>
      <c r="B385" s="40" t="s">
        <v>8610</v>
      </c>
      <c r="C385" s="40" t="s">
        <v>7927</v>
      </c>
      <c r="D385" s="40" t="s">
        <v>7928</v>
      </c>
      <c r="E385" s="41" t="s">
        <v>7929</v>
      </c>
      <c r="F385" s="40" t="s">
        <v>8611</v>
      </c>
      <c r="G385" s="40" t="s">
        <v>7898</v>
      </c>
      <c r="H385" s="40" t="s">
        <v>7899</v>
      </c>
      <c r="I385" s="43">
        <f>J385-1</f>
        <v>41573</v>
      </c>
      <c r="J385" s="43">
        <f t="shared" si="25"/>
        <v>41574</v>
      </c>
      <c r="K385" s="40" t="s">
        <v>145</v>
      </c>
      <c r="L385" s="40">
        <v>100</v>
      </c>
      <c r="M385" s="39"/>
    </row>
    <row r="386" spans="1:13" hidden="1">
      <c r="A386" s="40" t="s">
        <v>8544</v>
      </c>
      <c r="B386" s="40" t="s">
        <v>8610</v>
      </c>
      <c r="C386" s="40" t="s">
        <v>7927</v>
      </c>
      <c r="D386" s="40" t="s">
        <v>7928</v>
      </c>
      <c r="E386" s="41" t="s">
        <v>7929</v>
      </c>
      <c r="F386" s="40" t="s">
        <v>8611</v>
      </c>
      <c r="G386" s="40" t="s">
        <v>7898</v>
      </c>
      <c r="H386" s="40" t="s">
        <v>7900</v>
      </c>
      <c r="I386" s="43">
        <f>J386-1</f>
        <v>41574</v>
      </c>
      <c r="J386" s="43">
        <f t="shared" si="25"/>
        <v>41575</v>
      </c>
      <c r="K386" s="40" t="s">
        <v>145</v>
      </c>
      <c r="L386" s="40">
        <v>100</v>
      </c>
      <c r="M386" s="39"/>
    </row>
    <row r="387" spans="1:13">
      <c r="A387" s="40" t="s">
        <v>8544</v>
      </c>
      <c r="B387" s="40" t="s">
        <v>8610</v>
      </c>
      <c r="C387" s="40" t="s">
        <v>7927</v>
      </c>
      <c r="D387" s="40" t="s">
        <v>7928</v>
      </c>
      <c r="E387" s="41" t="s">
        <v>7929</v>
      </c>
      <c r="F387" s="40" t="s">
        <v>8611</v>
      </c>
      <c r="G387" s="40" t="s">
        <v>7901</v>
      </c>
      <c r="H387" s="40" t="s">
        <v>7902</v>
      </c>
      <c r="I387" s="43">
        <f>J387-5</f>
        <v>41575</v>
      </c>
      <c r="J387" s="43">
        <f t="shared" si="25"/>
        <v>41580</v>
      </c>
      <c r="K387" s="40" t="s">
        <v>145</v>
      </c>
      <c r="L387" s="40">
        <v>100</v>
      </c>
      <c r="M387" s="39"/>
    </row>
    <row r="388" spans="1:13" hidden="1">
      <c r="A388" s="40" t="s">
        <v>8544</v>
      </c>
      <c r="B388" s="40" t="s">
        <v>8610</v>
      </c>
      <c r="C388" s="40" t="s">
        <v>7927</v>
      </c>
      <c r="D388" s="40" t="s">
        <v>7928</v>
      </c>
      <c r="E388" s="41" t="s">
        <v>7929</v>
      </c>
      <c r="F388" s="40" t="s">
        <v>8611</v>
      </c>
      <c r="G388" s="40" t="s">
        <v>7904</v>
      </c>
      <c r="H388" s="40" t="s">
        <v>7905</v>
      </c>
      <c r="I388" s="43">
        <f>J388-3</f>
        <v>41580</v>
      </c>
      <c r="J388" s="43">
        <f t="shared" si="25"/>
        <v>41583</v>
      </c>
      <c r="K388" s="40" t="s">
        <v>145</v>
      </c>
      <c r="L388" s="40">
        <v>100</v>
      </c>
      <c r="M388" s="39"/>
    </row>
    <row r="389" spans="1:13" hidden="1">
      <c r="A389" s="40" t="s">
        <v>8544</v>
      </c>
      <c r="B389" s="40" t="s">
        <v>8610</v>
      </c>
      <c r="C389" s="40" t="s">
        <v>7927</v>
      </c>
      <c r="D389" s="40" t="s">
        <v>7928</v>
      </c>
      <c r="E389" s="41" t="s">
        <v>7929</v>
      </c>
      <c r="F389" s="40" t="s">
        <v>8611</v>
      </c>
      <c r="G389" s="40" t="s">
        <v>7904</v>
      </c>
      <c r="H389" s="40" t="s">
        <v>7906</v>
      </c>
      <c r="I389" s="43">
        <f>J389-2</f>
        <v>41583</v>
      </c>
      <c r="J389" s="43">
        <f t="shared" si="25"/>
        <v>41585</v>
      </c>
      <c r="K389" s="40" t="s">
        <v>145</v>
      </c>
      <c r="L389" s="40">
        <v>100</v>
      </c>
      <c r="M389" s="39"/>
    </row>
    <row r="390" spans="1:13" hidden="1">
      <c r="A390" s="40" t="s">
        <v>8544</v>
      </c>
      <c r="B390" s="40" t="s">
        <v>8610</v>
      </c>
      <c r="C390" s="40" t="s">
        <v>7927</v>
      </c>
      <c r="D390" s="40" t="s">
        <v>7928</v>
      </c>
      <c r="E390" s="41" t="s">
        <v>7929</v>
      </c>
      <c r="F390" s="40" t="s">
        <v>8611</v>
      </c>
      <c r="G390" s="40" t="s">
        <v>7904</v>
      </c>
      <c r="H390" s="40" t="s">
        <v>7907</v>
      </c>
      <c r="I390" s="43">
        <f>J390-2</f>
        <v>41585</v>
      </c>
      <c r="J390" s="43">
        <f t="shared" si="25"/>
        <v>41587</v>
      </c>
      <c r="K390" s="40" t="s">
        <v>145</v>
      </c>
      <c r="L390" s="40">
        <v>100</v>
      </c>
      <c r="M390" s="39"/>
    </row>
    <row r="391" spans="1:13" ht="26.45" hidden="1">
      <c r="A391" s="40" t="s">
        <v>8544</v>
      </c>
      <c r="B391" s="40" t="s">
        <v>8610</v>
      </c>
      <c r="C391" s="40" t="s">
        <v>7927</v>
      </c>
      <c r="D391" s="40" t="s">
        <v>7928</v>
      </c>
      <c r="E391" s="41" t="s">
        <v>7929</v>
      </c>
      <c r="F391" s="40" t="s">
        <v>8611</v>
      </c>
      <c r="G391" s="40" t="s">
        <v>7904</v>
      </c>
      <c r="H391" s="40" t="s">
        <v>7908</v>
      </c>
      <c r="I391" s="43">
        <f>J391-1</f>
        <v>41587</v>
      </c>
      <c r="J391" s="43">
        <v>41588</v>
      </c>
      <c r="K391" s="40" t="s">
        <v>145</v>
      </c>
      <c r="L391" s="40">
        <v>100</v>
      </c>
      <c r="M391" s="39" t="s">
        <v>8548</v>
      </c>
    </row>
    <row r="392" spans="1:13" hidden="1">
      <c r="A392" s="41" t="s">
        <v>8612</v>
      </c>
      <c r="B392" s="41" t="s">
        <v>8613</v>
      </c>
      <c r="C392" s="45" t="s">
        <v>52</v>
      </c>
      <c r="D392" s="45" t="s">
        <v>52</v>
      </c>
      <c r="E392" s="45" t="s">
        <v>7886</v>
      </c>
      <c r="F392" s="41" t="s">
        <v>8614</v>
      </c>
      <c r="G392" s="41" t="s">
        <v>1048</v>
      </c>
      <c r="H392" s="41" t="s">
        <v>7888</v>
      </c>
      <c r="I392" s="42">
        <v>41282</v>
      </c>
      <c r="J392" s="41"/>
      <c r="K392" s="41"/>
      <c r="L392" s="41"/>
      <c r="M392" s="39"/>
    </row>
    <row r="393" spans="1:13" hidden="1">
      <c r="A393" s="41" t="s">
        <v>8612</v>
      </c>
      <c r="B393" s="41" t="s">
        <v>8613</v>
      </c>
      <c r="C393" s="45" t="s">
        <v>52</v>
      </c>
      <c r="D393" s="45" t="s">
        <v>52</v>
      </c>
      <c r="E393" s="45" t="s">
        <v>7886</v>
      </c>
      <c r="F393" s="41" t="s">
        <v>8614</v>
      </c>
      <c r="G393" s="41" t="s">
        <v>1048</v>
      </c>
      <c r="H393" s="41" t="s">
        <v>7889</v>
      </c>
      <c r="I393" s="41"/>
      <c r="J393" s="41"/>
      <c r="K393" s="41"/>
      <c r="L393" s="41"/>
      <c r="M393" s="39"/>
    </row>
    <row r="394" spans="1:13" hidden="1">
      <c r="A394" s="41" t="s">
        <v>8612</v>
      </c>
      <c r="B394" s="41" t="s">
        <v>8613</v>
      </c>
      <c r="C394" s="45" t="s">
        <v>52</v>
      </c>
      <c r="D394" s="45" t="s">
        <v>52</v>
      </c>
      <c r="E394" s="45" t="s">
        <v>7886</v>
      </c>
      <c r="F394" s="41" t="s">
        <v>8614</v>
      </c>
      <c r="G394" s="41" t="s">
        <v>1048</v>
      </c>
      <c r="H394" s="41" t="s">
        <v>7890</v>
      </c>
      <c r="I394" s="42"/>
      <c r="J394" s="41"/>
      <c r="K394" s="41"/>
      <c r="L394" s="41"/>
      <c r="M394" s="39"/>
    </row>
    <row r="395" spans="1:13" hidden="1">
      <c r="A395" s="41" t="s">
        <v>8612</v>
      </c>
      <c r="B395" s="41" t="s">
        <v>8613</v>
      </c>
      <c r="C395" s="45" t="s">
        <v>52</v>
      </c>
      <c r="D395" s="45" t="s">
        <v>52</v>
      </c>
      <c r="E395" s="45" t="s">
        <v>7886</v>
      </c>
      <c r="F395" s="41" t="s">
        <v>8614</v>
      </c>
      <c r="G395" s="41" t="s">
        <v>1048</v>
      </c>
      <c r="H395" s="41" t="s">
        <v>7891</v>
      </c>
      <c r="I395" s="42"/>
      <c r="J395" s="41"/>
      <c r="K395" s="41"/>
      <c r="L395" s="41"/>
      <c r="M395" s="39"/>
    </row>
    <row r="396" spans="1:13" hidden="1">
      <c r="A396" s="41" t="s">
        <v>8612</v>
      </c>
      <c r="B396" s="41" t="s">
        <v>8613</v>
      </c>
      <c r="C396" s="45" t="s">
        <v>52</v>
      </c>
      <c r="D396" s="45" t="s">
        <v>52</v>
      </c>
      <c r="E396" s="45" t="s">
        <v>7886</v>
      </c>
      <c r="F396" s="41" t="s">
        <v>8614</v>
      </c>
      <c r="G396" s="41" t="s">
        <v>1048</v>
      </c>
      <c r="H396" s="41" t="s">
        <v>7892</v>
      </c>
      <c r="I396" s="75">
        <v>41662</v>
      </c>
      <c r="J396" s="41"/>
      <c r="K396" s="41"/>
      <c r="L396" s="41"/>
      <c r="M396" s="39"/>
    </row>
    <row r="397" spans="1:13" hidden="1">
      <c r="A397" s="41" t="s">
        <v>8612</v>
      </c>
      <c r="B397" s="41" t="s">
        <v>8613</v>
      </c>
      <c r="C397" s="45" t="s">
        <v>52</v>
      </c>
      <c r="D397" s="45" t="s">
        <v>52</v>
      </c>
      <c r="E397" s="45" t="s">
        <v>7886</v>
      </c>
      <c r="F397" s="41" t="s">
        <v>8614</v>
      </c>
      <c r="G397" s="41" t="s">
        <v>1048</v>
      </c>
      <c r="H397" s="41" t="s">
        <v>7893</v>
      </c>
      <c r="I397" s="42"/>
      <c r="J397" s="41"/>
      <c r="K397" s="41"/>
      <c r="L397" s="41"/>
      <c r="M397" s="39"/>
    </row>
    <row r="398" spans="1:13" hidden="1">
      <c r="A398" s="41" t="s">
        <v>8612</v>
      </c>
      <c r="B398" s="41" t="s">
        <v>8613</v>
      </c>
      <c r="C398" s="45" t="s">
        <v>52</v>
      </c>
      <c r="D398" s="45" t="s">
        <v>52</v>
      </c>
      <c r="E398" s="45" t="s">
        <v>7886</v>
      </c>
      <c r="F398" s="41" t="s">
        <v>8614</v>
      </c>
      <c r="G398" s="41" t="s">
        <v>1048</v>
      </c>
      <c r="H398" s="41" t="s">
        <v>7894</v>
      </c>
      <c r="I398" s="42">
        <v>41658</v>
      </c>
      <c r="J398" s="41"/>
      <c r="K398" s="41"/>
      <c r="L398" s="41"/>
      <c r="M398" s="39"/>
    </row>
    <row r="399" spans="1:13" hidden="1">
      <c r="A399" s="40" t="s">
        <v>8612</v>
      </c>
      <c r="B399" s="40" t="s">
        <v>8613</v>
      </c>
      <c r="C399" s="44" t="s">
        <v>52</v>
      </c>
      <c r="D399" s="44" t="s">
        <v>52</v>
      </c>
      <c r="E399" s="45" t="s">
        <v>7886</v>
      </c>
      <c r="F399" s="40" t="s">
        <v>8614</v>
      </c>
      <c r="G399" s="40" t="s">
        <v>7895</v>
      </c>
      <c r="H399" s="40" t="s">
        <v>7896</v>
      </c>
      <c r="I399" s="43">
        <f>J399-2</f>
        <v>41641</v>
      </c>
      <c r="J399" s="43">
        <f t="shared" ref="J399:J405" si="26">I400</f>
        <v>41643</v>
      </c>
      <c r="K399" s="40" t="s">
        <v>7945</v>
      </c>
      <c r="L399" s="40">
        <v>100</v>
      </c>
      <c r="M399" s="39"/>
    </row>
    <row r="400" spans="1:13" hidden="1">
      <c r="A400" s="40" t="s">
        <v>8612</v>
      </c>
      <c r="B400" s="40" t="s">
        <v>8613</v>
      </c>
      <c r="C400" s="44" t="s">
        <v>52</v>
      </c>
      <c r="D400" s="44" t="s">
        <v>52</v>
      </c>
      <c r="E400" s="45" t="s">
        <v>7886</v>
      </c>
      <c r="F400" s="40" t="s">
        <v>8614</v>
      </c>
      <c r="G400" s="40" t="s">
        <v>7898</v>
      </c>
      <c r="H400" s="40" t="s">
        <v>7899</v>
      </c>
      <c r="I400" s="43">
        <f>J400-1</f>
        <v>41643</v>
      </c>
      <c r="J400" s="43">
        <f t="shared" si="26"/>
        <v>41644</v>
      </c>
      <c r="K400" s="40" t="s">
        <v>7945</v>
      </c>
      <c r="L400" s="40">
        <v>100</v>
      </c>
      <c r="M400" s="39"/>
    </row>
    <row r="401" spans="1:13" hidden="1">
      <c r="A401" s="40" t="s">
        <v>8612</v>
      </c>
      <c r="B401" s="40" t="s">
        <v>8613</v>
      </c>
      <c r="C401" s="44" t="s">
        <v>52</v>
      </c>
      <c r="D401" s="44" t="s">
        <v>52</v>
      </c>
      <c r="E401" s="45" t="s">
        <v>7886</v>
      </c>
      <c r="F401" s="40" t="s">
        <v>8614</v>
      </c>
      <c r="G401" s="40" t="s">
        <v>7898</v>
      </c>
      <c r="H401" s="40" t="s">
        <v>7925</v>
      </c>
      <c r="I401" s="43">
        <f>J401-1</f>
        <v>41644</v>
      </c>
      <c r="J401" s="43">
        <f t="shared" si="26"/>
        <v>41645</v>
      </c>
      <c r="K401" s="40" t="s">
        <v>7945</v>
      </c>
      <c r="L401" s="40">
        <v>100</v>
      </c>
      <c r="M401" s="39"/>
    </row>
    <row r="402" spans="1:13">
      <c r="A402" s="40" t="s">
        <v>8612</v>
      </c>
      <c r="B402" s="40" t="s">
        <v>8613</v>
      </c>
      <c r="C402" s="44" t="s">
        <v>52</v>
      </c>
      <c r="D402" s="44" t="s">
        <v>52</v>
      </c>
      <c r="E402" s="45" t="s">
        <v>7886</v>
      </c>
      <c r="F402" s="40" t="s">
        <v>8614</v>
      </c>
      <c r="G402" s="40" t="s">
        <v>7901</v>
      </c>
      <c r="H402" s="40" t="s">
        <v>7902</v>
      </c>
      <c r="I402" s="43">
        <f>J402-5</f>
        <v>41645</v>
      </c>
      <c r="J402" s="43">
        <f t="shared" si="26"/>
        <v>41650</v>
      </c>
      <c r="K402" s="40" t="s">
        <v>7945</v>
      </c>
      <c r="L402" s="40">
        <v>100</v>
      </c>
      <c r="M402" s="39"/>
    </row>
    <row r="403" spans="1:13" hidden="1">
      <c r="A403" s="40" t="s">
        <v>8612</v>
      </c>
      <c r="B403" s="40" t="s">
        <v>8613</v>
      </c>
      <c r="C403" s="44" t="s">
        <v>52</v>
      </c>
      <c r="D403" s="44" t="s">
        <v>52</v>
      </c>
      <c r="E403" s="45" t="s">
        <v>7886</v>
      </c>
      <c r="F403" s="40" t="s">
        <v>8614</v>
      </c>
      <c r="G403" s="40" t="s">
        <v>7904</v>
      </c>
      <c r="H403" s="40" t="s">
        <v>7905</v>
      </c>
      <c r="I403" s="43">
        <f>J403-3</f>
        <v>41650</v>
      </c>
      <c r="J403" s="43">
        <f t="shared" si="26"/>
        <v>41653</v>
      </c>
      <c r="K403" s="40" t="s">
        <v>7945</v>
      </c>
      <c r="L403" s="40">
        <v>100</v>
      </c>
      <c r="M403" s="39"/>
    </row>
    <row r="404" spans="1:13" hidden="1">
      <c r="A404" s="40" t="s">
        <v>8612</v>
      </c>
      <c r="B404" s="40" t="s">
        <v>8613</v>
      </c>
      <c r="C404" s="44" t="s">
        <v>52</v>
      </c>
      <c r="D404" s="44" t="s">
        <v>52</v>
      </c>
      <c r="E404" s="45" t="s">
        <v>7886</v>
      </c>
      <c r="F404" s="40" t="s">
        <v>8614</v>
      </c>
      <c r="G404" s="40" t="s">
        <v>7904</v>
      </c>
      <c r="H404" s="40" t="s">
        <v>7906</v>
      </c>
      <c r="I404" s="43">
        <f>J404-2</f>
        <v>41653</v>
      </c>
      <c r="J404" s="43">
        <f t="shared" si="26"/>
        <v>41655</v>
      </c>
      <c r="K404" s="40" t="s">
        <v>7945</v>
      </c>
      <c r="L404" s="40">
        <v>100</v>
      </c>
      <c r="M404" s="39"/>
    </row>
    <row r="405" spans="1:13" hidden="1">
      <c r="A405" s="40" t="s">
        <v>8612</v>
      </c>
      <c r="B405" s="40" t="s">
        <v>8613</v>
      </c>
      <c r="C405" s="44" t="s">
        <v>52</v>
      </c>
      <c r="D405" s="44" t="s">
        <v>52</v>
      </c>
      <c r="E405" s="45" t="s">
        <v>7886</v>
      </c>
      <c r="F405" s="40" t="s">
        <v>8614</v>
      </c>
      <c r="G405" s="40" t="s">
        <v>7904</v>
      </c>
      <c r="H405" s="40" t="s">
        <v>7907</v>
      </c>
      <c r="I405" s="43">
        <f>J405-2</f>
        <v>41655</v>
      </c>
      <c r="J405" s="43">
        <f t="shared" si="26"/>
        <v>41657</v>
      </c>
      <c r="K405" s="40" t="s">
        <v>7945</v>
      </c>
      <c r="L405" s="40">
        <v>100</v>
      </c>
      <c r="M405" s="39"/>
    </row>
    <row r="406" spans="1:13" hidden="1">
      <c r="A406" s="40" t="s">
        <v>8612</v>
      </c>
      <c r="B406" s="40" t="s">
        <v>8613</v>
      </c>
      <c r="C406" s="44" t="s">
        <v>52</v>
      </c>
      <c r="D406" s="44" t="s">
        <v>52</v>
      </c>
      <c r="E406" s="45" t="s">
        <v>7886</v>
      </c>
      <c r="F406" s="40" t="s">
        <v>8614</v>
      </c>
      <c r="G406" s="40" t="s">
        <v>7904</v>
      </c>
      <c r="H406" s="40" t="s">
        <v>7908</v>
      </c>
      <c r="I406" s="43">
        <f>J406-1</f>
        <v>41657</v>
      </c>
      <c r="J406" s="42">
        <v>41658</v>
      </c>
      <c r="K406" s="40" t="s">
        <v>7945</v>
      </c>
      <c r="L406" s="40">
        <v>100</v>
      </c>
      <c r="M406" s="39" t="s">
        <v>7917</v>
      </c>
    </row>
    <row r="407" spans="1:13" hidden="1">
      <c r="A407" s="49" t="s">
        <v>8615</v>
      </c>
      <c r="B407" s="49" t="s">
        <v>8616</v>
      </c>
      <c r="C407" s="49" t="s">
        <v>7927</v>
      </c>
      <c r="D407" s="49" t="s">
        <v>7928</v>
      </c>
      <c r="E407" s="41" t="s">
        <v>7929</v>
      </c>
      <c r="F407" s="41" t="s">
        <v>8617</v>
      </c>
      <c r="G407" s="41" t="s">
        <v>1048</v>
      </c>
      <c r="H407" s="41" t="s">
        <v>7888</v>
      </c>
      <c r="I407" s="42">
        <v>41648</v>
      </c>
      <c r="J407" s="41"/>
      <c r="K407" s="41"/>
      <c r="L407" s="41"/>
      <c r="M407" s="39"/>
    </row>
    <row r="408" spans="1:13" hidden="1">
      <c r="A408" s="49" t="s">
        <v>8615</v>
      </c>
      <c r="B408" s="49" t="s">
        <v>8616</v>
      </c>
      <c r="C408" s="49" t="s">
        <v>7927</v>
      </c>
      <c r="D408" s="49" t="s">
        <v>7928</v>
      </c>
      <c r="E408" s="41" t="s">
        <v>7929</v>
      </c>
      <c r="F408" s="41" t="s">
        <v>8617</v>
      </c>
      <c r="G408" s="41" t="s">
        <v>1048</v>
      </c>
      <c r="H408" s="41" t="s">
        <v>7889</v>
      </c>
      <c r="I408" s="41"/>
      <c r="J408" s="41"/>
      <c r="K408" s="41"/>
      <c r="L408" s="41"/>
      <c r="M408" s="39"/>
    </row>
    <row r="409" spans="1:13" hidden="1">
      <c r="A409" s="49" t="s">
        <v>8615</v>
      </c>
      <c r="B409" s="49" t="s">
        <v>8616</v>
      </c>
      <c r="C409" s="49" t="s">
        <v>7927</v>
      </c>
      <c r="D409" s="49" t="s">
        <v>7928</v>
      </c>
      <c r="E409" s="41" t="s">
        <v>7929</v>
      </c>
      <c r="F409" s="41" t="s">
        <v>8617</v>
      </c>
      <c r="G409" s="41" t="s">
        <v>1048</v>
      </c>
      <c r="H409" s="41" t="s">
        <v>7890</v>
      </c>
      <c r="I409" s="41"/>
      <c r="J409" s="41"/>
      <c r="K409" s="41"/>
      <c r="L409" s="41"/>
      <c r="M409" s="39"/>
    </row>
    <row r="410" spans="1:13" hidden="1">
      <c r="A410" s="49" t="s">
        <v>8615</v>
      </c>
      <c r="B410" s="49" t="s">
        <v>8616</v>
      </c>
      <c r="C410" s="49" t="s">
        <v>7927</v>
      </c>
      <c r="D410" s="49" t="s">
        <v>7928</v>
      </c>
      <c r="E410" s="41" t="s">
        <v>7929</v>
      </c>
      <c r="F410" s="41" t="s">
        <v>8617</v>
      </c>
      <c r="G410" s="41" t="s">
        <v>1048</v>
      </c>
      <c r="H410" s="41" t="s">
        <v>7891</v>
      </c>
      <c r="I410" s="41"/>
      <c r="J410" s="41"/>
      <c r="K410" s="41"/>
      <c r="L410" s="41"/>
      <c r="M410" s="39"/>
    </row>
    <row r="411" spans="1:13" hidden="1">
      <c r="A411" s="49" t="s">
        <v>8615</v>
      </c>
      <c r="B411" s="49" t="s">
        <v>8616</v>
      </c>
      <c r="C411" s="49" t="s">
        <v>7927</v>
      </c>
      <c r="D411" s="49" t="s">
        <v>7928</v>
      </c>
      <c r="E411" s="41" t="s">
        <v>7929</v>
      </c>
      <c r="F411" s="41" t="s">
        <v>8617</v>
      </c>
      <c r="G411" s="41" t="s">
        <v>1048</v>
      </c>
      <c r="H411" s="41" t="s">
        <v>7892</v>
      </c>
      <c r="I411" s="41"/>
      <c r="J411" s="41"/>
      <c r="K411" s="41"/>
      <c r="L411" s="41"/>
      <c r="M411" s="39"/>
    </row>
    <row r="412" spans="1:13" hidden="1">
      <c r="A412" s="49" t="s">
        <v>8615</v>
      </c>
      <c r="B412" s="49" t="s">
        <v>8616</v>
      </c>
      <c r="C412" s="49" t="s">
        <v>7927</v>
      </c>
      <c r="D412" s="49" t="s">
        <v>7928</v>
      </c>
      <c r="E412" s="41" t="s">
        <v>7929</v>
      </c>
      <c r="F412" s="41" t="s">
        <v>8617</v>
      </c>
      <c r="G412" s="41" t="s">
        <v>1048</v>
      </c>
      <c r="H412" s="41" t="s">
        <v>7893</v>
      </c>
      <c r="I412" s="41"/>
      <c r="J412" s="41"/>
      <c r="K412" s="41"/>
      <c r="L412" s="41"/>
      <c r="M412" s="39"/>
    </row>
    <row r="413" spans="1:13" hidden="1">
      <c r="A413" s="49" t="s">
        <v>8615</v>
      </c>
      <c r="B413" s="49" t="s">
        <v>8616</v>
      </c>
      <c r="C413" s="49" t="s">
        <v>7927</v>
      </c>
      <c r="D413" s="49" t="s">
        <v>7928</v>
      </c>
      <c r="E413" s="41" t="s">
        <v>7929</v>
      </c>
      <c r="F413" s="41" t="s">
        <v>8617</v>
      </c>
      <c r="G413" s="41" t="s">
        <v>1048</v>
      </c>
      <c r="H413" s="41" t="s">
        <v>7894</v>
      </c>
      <c r="I413" s="42">
        <v>41665</v>
      </c>
      <c r="J413" s="41"/>
      <c r="K413" s="41"/>
      <c r="L413" s="41"/>
      <c r="M413" s="39"/>
    </row>
    <row r="414" spans="1:13" hidden="1">
      <c r="A414" s="48" t="s">
        <v>8615</v>
      </c>
      <c r="B414" s="48" t="s">
        <v>8616</v>
      </c>
      <c r="C414" s="48" t="s">
        <v>7927</v>
      </c>
      <c r="D414" s="48" t="s">
        <v>7928</v>
      </c>
      <c r="E414" s="41" t="s">
        <v>7929</v>
      </c>
      <c r="F414" s="40" t="s">
        <v>8617</v>
      </c>
      <c r="G414" s="40" t="s">
        <v>7895</v>
      </c>
      <c r="H414" s="40" t="s">
        <v>7896</v>
      </c>
      <c r="I414" s="43">
        <f>J414-2</f>
        <v>41648</v>
      </c>
      <c r="J414" s="43">
        <f t="shared" ref="J414:J420" si="27">I415</f>
        <v>41650</v>
      </c>
      <c r="K414" s="40" t="s">
        <v>109</v>
      </c>
      <c r="L414" s="40">
        <v>100</v>
      </c>
      <c r="M414" s="39"/>
    </row>
    <row r="415" spans="1:13" hidden="1">
      <c r="A415" s="48" t="s">
        <v>8615</v>
      </c>
      <c r="B415" s="48" t="s">
        <v>8616</v>
      </c>
      <c r="C415" s="48" t="s">
        <v>7927</v>
      </c>
      <c r="D415" s="48" t="s">
        <v>7928</v>
      </c>
      <c r="E415" s="41" t="s">
        <v>7929</v>
      </c>
      <c r="F415" s="40" t="s">
        <v>8617</v>
      </c>
      <c r="G415" s="40" t="s">
        <v>7898</v>
      </c>
      <c r="H415" s="40" t="s">
        <v>7899</v>
      </c>
      <c r="I415" s="43">
        <f>J415-1</f>
        <v>41650</v>
      </c>
      <c r="J415" s="43">
        <f t="shared" si="27"/>
        <v>41651</v>
      </c>
      <c r="K415" s="40" t="s">
        <v>109</v>
      </c>
      <c r="L415" s="40">
        <v>100</v>
      </c>
      <c r="M415" s="39"/>
    </row>
    <row r="416" spans="1:13" hidden="1">
      <c r="A416" s="48" t="s">
        <v>8615</v>
      </c>
      <c r="B416" s="48" t="s">
        <v>8616</v>
      </c>
      <c r="C416" s="48" t="s">
        <v>7927</v>
      </c>
      <c r="D416" s="48" t="s">
        <v>7928</v>
      </c>
      <c r="E416" s="41" t="s">
        <v>7929</v>
      </c>
      <c r="F416" s="40" t="s">
        <v>8617</v>
      </c>
      <c r="G416" s="40" t="s">
        <v>7898</v>
      </c>
      <c r="H416" s="40" t="s">
        <v>7900</v>
      </c>
      <c r="I416" s="43">
        <f>J416-1</f>
        <v>41651</v>
      </c>
      <c r="J416" s="43">
        <f t="shared" si="27"/>
        <v>41652</v>
      </c>
      <c r="K416" s="40" t="s">
        <v>109</v>
      </c>
      <c r="L416" s="40">
        <v>100</v>
      </c>
      <c r="M416" s="39"/>
    </row>
    <row r="417" spans="1:13">
      <c r="A417" s="48" t="s">
        <v>8615</v>
      </c>
      <c r="B417" s="48" t="s">
        <v>8616</v>
      </c>
      <c r="C417" s="48" t="s">
        <v>7927</v>
      </c>
      <c r="D417" s="48" t="s">
        <v>7928</v>
      </c>
      <c r="E417" s="41" t="s">
        <v>7929</v>
      </c>
      <c r="F417" s="40" t="s">
        <v>8617</v>
      </c>
      <c r="G417" s="40" t="s">
        <v>7901</v>
      </c>
      <c r="H417" s="40" t="s">
        <v>7902</v>
      </c>
      <c r="I417" s="43">
        <f>J417-5</f>
        <v>41652</v>
      </c>
      <c r="J417" s="43">
        <f t="shared" si="27"/>
        <v>41657</v>
      </c>
      <c r="K417" s="40" t="s">
        <v>109</v>
      </c>
      <c r="L417" s="40">
        <v>100</v>
      </c>
      <c r="M417" s="39"/>
    </row>
    <row r="418" spans="1:13" hidden="1">
      <c r="A418" s="48" t="s">
        <v>8615</v>
      </c>
      <c r="B418" s="48" t="s">
        <v>8616</v>
      </c>
      <c r="C418" s="48" t="s">
        <v>7927</v>
      </c>
      <c r="D418" s="48" t="s">
        <v>7928</v>
      </c>
      <c r="E418" s="41" t="s">
        <v>7929</v>
      </c>
      <c r="F418" s="40" t="s">
        <v>8617</v>
      </c>
      <c r="G418" s="40" t="s">
        <v>7904</v>
      </c>
      <c r="H418" s="40" t="s">
        <v>7905</v>
      </c>
      <c r="I418" s="43">
        <f>J418-3</f>
        <v>41657</v>
      </c>
      <c r="J418" s="43">
        <f t="shared" si="27"/>
        <v>41660</v>
      </c>
      <c r="K418" s="40" t="s">
        <v>109</v>
      </c>
      <c r="L418" s="40">
        <v>100</v>
      </c>
      <c r="M418" s="39"/>
    </row>
    <row r="419" spans="1:13" hidden="1">
      <c r="A419" s="48" t="s">
        <v>8615</v>
      </c>
      <c r="B419" s="48" t="s">
        <v>8616</v>
      </c>
      <c r="C419" s="48" t="s">
        <v>7927</v>
      </c>
      <c r="D419" s="48" t="s">
        <v>7928</v>
      </c>
      <c r="E419" s="41" t="s">
        <v>7929</v>
      </c>
      <c r="F419" s="40" t="s">
        <v>8617</v>
      </c>
      <c r="G419" s="40" t="s">
        <v>7904</v>
      </c>
      <c r="H419" s="40" t="s">
        <v>7906</v>
      </c>
      <c r="I419" s="43">
        <f>J419-2</f>
        <v>41660</v>
      </c>
      <c r="J419" s="43">
        <f t="shared" si="27"/>
        <v>41662</v>
      </c>
      <c r="K419" s="40" t="s">
        <v>109</v>
      </c>
      <c r="L419" s="40">
        <v>100</v>
      </c>
      <c r="M419" s="39"/>
    </row>
    <row r="420" spans="1:13" hidden="1">
      <c r="A420" s="48" t="s">
        <v>8615</v>
      </c>
      <c r="B420" s="48" t="s">
        <v>8616</v>
      </c>
      <c r="C420" s="48" t="s">
        <v>7927</v>
      </c>
      <c r="D420" s="48" t="s">
        <v>7928</v>
      </c>
      <c r="E420" s="41" t="s">
        <v>7929</v>
      </c>
      <c r="F420" s="40" t="s">
        <v>8617</v>
      </c>
      <c r="G420" s="40" t="s">
        <v>7904</v>
      </c>
      <c r="H420" s="40" t="s">
        <v>7907</v>
      </c>
      <c r="I420" s="43">
        <f>J420-2</f>
        <v>41662</v>
      </c>
      <c r="J420" s="43">
        <f t="shared" si="27"/>
        <v>41664</v>
      </c>
      <c r="K420" s="40" t="s">
        <v>109</v>
      </c>
      <c r="L420" s="40">
        <v>100</v>
      </c>
      <c r="M420" s="39"/>
    </row>
    <row r="421" spans="1:13" ht="26.45" hidden="1">
      <c r="A421" s="48" t="s">
        <v>8615</v>
      </c>
      <c r="B421" s="48" t="s">
        <v>8616</v>
      </c>
      <c r="C421" s="48" t="s">
        <v>7927</v>
      </c>
      <c r="D421" s="48" t="s">
        <v>7928</v>
      </c>
      <c r="E421" s="41" t="s">
        <v>7929</v>
      </c>
      <c r="F421" s="40" t="s">
        <v>8617</v>
      </c>
      <c r="G421" s="40" t="s">
        <v>7904</v>
      </c>
      <c r="H421" s="40" t="s">
        <v>7908</v>
      </c>
      <c r="I421" s="43">
        <f>J421-1</f>
        <v>41664</v>
      </c>
      <c r="J421" s="42">
        <v>41665</v>
      </c>
      <c r="K421" s="40" t="s">
        <v>109</v>
      </c>
      <c r="L421" s="40">
        <v>100</v>
      </c>
      <c r="M421" s="39" t="s">
        <v>8548</v>
      </c>
    </row>
    <row r="422" spans="1:13" hidden="1">
      <c r="A422" s="55" t="s">
        <v>8618</v>
      </c>
      <c r="B422" s="55" t="s">
        <v>8619</v>
      </c>
      <c r="C422" s="49" t="s">
        <v>7927</v>
      </c>
      <c r="D422" s="41" t="s">
        <v>7928</v>
      </c>
      <c r="E422" s="41" t="s">
        <v>7938</v>
      </c>
      <c r="F422" s="41" t="s">
        <v>8620</v>
      </c>
      <c r="G422" s="41" t="s">
        <v>1048</v>
      </c>
      <c r="H422" s="41" t="s">
        <v>7888</v>
      </c>
      <c r="I422" s="42">
        <v>41652</v>
      </c>
      <c r="J422" s="41"/>
      <c r="K422" s="41"/>
      <c r="L422" s="41"/>
      <c r="M422" s="52"/>
    </row>
    <row r="423" spans="1:13" hidden="1">
      <c r="A423" s="55" t="s">
        <v>8618</v>
      </c>
      <c r="B423" s="55" t="s">
        <v>8619</v>
      </c>
      <c r="C423" s="49" t="s">
        <v>7927</v>
      </c>
      <c r="D423" s="41" t="s">
        <v>7928</v>
      </c>
      <c r="E423" s="41" t="s">
        <v>7938</v>
      </c>
      <c r="F423" s="41" t="s">
        <v>8620</v>
      </c>
      <c r="G423" s="41" t="s">
        <v>1048</v>
      </c>
      <c r="H423" s="41" t="s">
        <v>7889</v>
      </c>
      <c r="I423" s="41"/>
      <c r="J423" s="41"/>
      <c r="K423" s="41"/>
      <c r="L423" s="41"/>
      <c r="M423" s="52"/>
    </row>
    <row r="424" spans="1:13" hidden="1">
      <c r="A424" s="55" t="s">
        <v>8618</v>
      </c>
      <c r="B424" s="55" t="s">
        <v>8619</v>
      </c>
      <c r="C424" s="49" t="s">
        <v>7927</v>
      </c>
      <c r="D424" s="41" t="s">
        <v>7928</v>
      </c>
      <c r="E424" s="41" t="s">
        <v>7938</v>
      </c>
      <c r="F424" s="41" t="s">
        <v>8620</v>
      </c>
      <c r="G424" s="41" t="s">
        <v>1048</v>
      </c>
      <c r="H424" s="41" t="s">
        <v>7890</v>
      </c>
      <c r="I424" s="42"/>
      <c r="J424" s="41"/>
      <c r="K424" s="41"/>
      <c r="L424" s="41"/>
      <c r="M424" s="52"/>
    </row>
    <row r="425" spans="1:13" hidden="1">
      <c r="A425" s="55" t="s">
        <v>8618</v>
      </c>
      <c r="B425" s="55" t="s">
        <v>8619</v>
      </c>
      <c r="C425" s="49" t="s">
        <v>7927</v>
      </c>
      <c r="D425" s="41" t="s">
        <v>7928</v>
      </c>
      <c r="E425" s="41" t="s">
        <v>7938</v>
      </c>
      <c r="F425" s="41" t="s">
        <v>8620</v>
      </c>
      <c r="G425" s="41" t="s">
        <v>1048</v>
      </c>
      <c r="H425" s="41" t="s">
        <v>7891</v>
      </c>
      <c r="I425" s="42"/>
      <c r="J425" s="41"/>
      <c r="K425" s="41"/>
      <c r="L425" s="41"/>
      <c r="M425" s="52"/>
    </row>
    <row r="426" spans="1:13" hidden="1">
      <c r="A426" s="55" t="s">
        <v>8618</v>
      </c>
      <c r="B426" s="55" t="s">
        <v>8619</v>
      </c>
      <c r="C426" s="49" t="s">
        <v>7927</v>
      </c>
      <c r="D426" s="41" t="s">
        <v>7928</v>
      </c>
      <c r="E426" s="41" t="s">
        <v>7938</v>
      </c>
      <c r="F426" s="41" t="s">
        <v>8620</v>
      </c>
      <c r="G426" s="41" t="s">
        <v>1048</v>
      </c>
      <c r="H426" s="41" t="s">
        <v>7892</v>
      </c>
      <c r="I426" s="53">
        <v>41715</v>
      </c>
      <c r="J426" s="41"/>
      <c r="K426" s="41"/>
      <c r="L426" s="41"/>
      <c r="M426" s="52"/>
    </row>
    <row r="427" spans="1:13" hidden="1">
      <c r="A427" s="55" t="s">
        <v>8618</v>
      </c>
      <c r="B427" s="55" t="s">
        <v>8619</v>
      </c>
      <c r="C427" s="49" t="s">
        <v>7927</v>
      </c>
      <c r="D427" s="41" t="s">
        <v>7928</v>
      </c>
      <c r="E427" s="41" t="s">
        <v>7938</v>
      </c>
      <c r="F427" s="41" t="s">
        <v>8620</v>
      </c>
      <c r="G427" s="41" t="s">
        <v>1048</v>
      </c>
      <c r="H427" s="41" t="s">
        <v>7893</v>
      </c>
      <c r="I427" s="42"/>
      <c r="J427" s="41"/>
      <c r="K427" s="41"/>
      <c r="L427" s="41"/>
      <c r="M427" s="52"/>
    </row>
    <row r="428" spans="1:13" hidden="1">
      <c r="A428" s="55" t="s">
        <v>8618</v>
      </c>
      <c r="B428" s="55" t="s">
        <v>8619</v>
      </c>
      <c r="C428" s="49" t="s">
        <v>7927</v>
      </c>
      <c r="D428" s="41" t="s">
        <v>7928</v>
      </c>
      <c r="E428" s="41" t="s">
        <v>7938</v>
      </c>
      <c r="F428" s="41" t="s">
        <v>8620</v>
      </c>
      <c r="G428" s="41" t="s">
        <v>1048</v>
      </c>
      <c r="H428" s="41" t="s">
        <v>7894</v>
      </c>
      <c r="I428" s="42">
        <v>41669</v>
      </c>
      <c r="J428" s="41"/>
      <c r="K428" s="41"/>
      <c r="L428" s="41"/>
      <c r="M428" s="52"/>
    </row>
    <row r="429" spans="1:13" hidden="1">
      <c r="A429" s="54" t="s">
        <v>8618</v>
      </c>
      <c r="B429" s="54" t="s">
        <v>8619</v>
      </c>
      <c r="C429" s="48" t="s">
        <v>7927</v>
      </c>
      <c r="D429" s="40" t="s">
        <v>7928</v>
      </c>
      <c r="E429" s="41" t="s">
        <v>7938</v>
      </c>
      <c r="F429" s="40" t="s">
        <v>8620</v>
      </c>
      <c r="G429" s="40" t="s">
        <v>7895</v>
      </c>
      <c r="H429" s="40" t="s">
        <v>7896</v>
      </c>
      <c r="I429" s="43">
        <f>J429-2</f>
        <v>41652</v>
      </c>
      <c r="J429" s="43">
        <f t="shared" ref="J429:J435" si="28">I430</f>
        <v>41654</v>
      </c>
      <c r="K429" s="40" t="s">
        <v>8</v>
      </c>
      <c r="L429" s="40">
        <v>100</v>
      </c>
      <c r="M429" s="39"/>
    </row>
    <row r="430" spans="1:13" hidden="1">
      <c r="A430" s="54" t="s">
        <v>8618</v>
      </c>
      <c r="B430" s="54" t="s">
        <v>8619</v>
      </c>
      <c r="C430" s="48" t="s">
        <v>7927</v>
      </c>
      <c r="D430" s="40" t="s">
        <v>7928</v>
      </c>
      <c r="E430" s="41" t="s">
        <v>7938</v>
      </c>
      <c r="F430" s="40" t="s">
        <v>8620</v>
      </c>
      <c r="G430" s="40" t="s">
        <v>7898</v>
      </c>
      <c r="H430" s="40" t="s">
        <v>7899</v>
      </c>
      <c r="I430" s="43">
        <f>J430-1</f>
        <v>41654</v>
      </c>
      <c r="J430" s="43">
        <f t="shared" si="28"/>
        <v>41655</v>
      </c>
      <c r="K430" s="40" t="s">
        <v>8</v>
      </c>
      <c r="L430" s="40">
        <v>100</v>
      </c>
      <c r="M430" s="39"/>
    </row>
    <row r="431" spans="1:13" hidden="1">
      <c r="A431" s="54" t="s">
        <v>8618</v>
      </c>
      <c r="B431" s="54" t="s">
        <v>8619</v>
      </c>
      <c r="C431" s="48" t="s">
        <v>7927</v>
      </c>
      <c r="D431" s="40" t="s">
        <v>7928</v>
      </c>
      <c r="E431" s="41" t="s">
        <v>7938</v>
      </c>
      <c r="F431" s="40" t="s">
        <v>8620</v>
      </c>
      <c r="G431" s="40" t="s">
        <v>7898</v>
      </c>
      <c r="H431" s="40" t="s">
        <v>7925</v>
      </c>
      <c r="I431" s="43">
        <f>J431-1</f>
        <v>41655</v>
      </c>
      <c r="J431" s="43">
        <f t="shared" si="28"/>
        <v>41656</v>
      </c>
      <c r="K431" s="40" t="s">
        <v>8</v>
      </c>
      <c r="L431" s="40">
        <v>100</v>
      </c>
      <c r="M431" s="39"/>
    </row>
    <row r="432" spans="1:13">
      <c r="A432" s="54" t="s">
        <v>8618</v>
      </c>
      <c r="B432" s="54" t="s">
        <v>8619</v>
      </c>
      <c r="C432" s="48" t="s">
        <v>7927</v>
      </c>
      <c r="D432" s="40" t="s">
        <v>7928</v>
      </c>
      <c r="E432" s="41" t="s">
        <v>7938</v>
      </c>
      <c r="F432" s="40" t="s">
        <v>8620</v>
      </c>
      <c r="G432" s="40" t="s">
        <v>7901</v>
      </c>
      <c r="H432" s="40" t="s">
        <v>7902</v>
      </c>
      <c r="I432" s="43">
        <f>J432-5</f>
        <v>41656</v>
      </c>
      <c r="J432" s="43">
        <f t="shared" si="28"/>
        <v>41661</v>
      </c>
      <c r="K432" s="40" t="s">
        <v>8</v>
      </c>
      <c r="L432" s="40">
        <v>100</v>
      </c>
      <c r="M432" s="39"/>
    </row>
    <row r="433" spans="1:13" hidden="1">
      <c r="A433" s="54" t="s">
        <v>8618</v>
      </c>
      <c r="B433" s="54" t="s">
        <v>8619</v>
      </c>
      <c r="C433" s="48" t="s">
        <v>7927</v>
      </c>
      <c r="D433" s="40" t="s">
        <v>7928</v>
      </c>
      <c r="E433" s="41" t="s">
        <v>7938</v>
      </c>
      <c r="F433" s="40" t="s">
        <v>8620</v>
      </c>
      <c r="G433" s="40" t="s">
        <v>7904</v>
      </c>
      <c r="H433" s="40" t="s">
        <v>7905</v>
      </c>
      <c r="I433" s="43">
        <f>J433-3</f>
        <v>41661</v>
      </c>
      <c r="J433" s="43">
        <f t="shared" si="28"/>
        <v>41664</v>
      </c>
      <c r="K433" s="40" t="s">
        <v>8</v>
      </c>
      <c r="L433" s="40">
        <v>100</v>
      </c>
      <c r="M433" s="39"/>
    </row>
    <row r="434" spans="1:13" hidden="1">
      <c r="A434" s="54" t="s">
        <v>8618</v>
      </c>
      <c r="B434" s="54" t="s">
        <v>8619</v>
      </c>
      <c r="C434" s="48" t="s">
        <v>7927</v>
      </c>
      <c r="D434" s="40" t="s">
        <v>7928</v>
      </c>
      <c r="E434" s="41" t="s">
        <v>7938</v>
      </c>
      <c r="F434" s="40" t="s">
        <v>8620</v>
      </c>
      <c r="G434" s="40" t="s">
        <v>7904</v>
      </c>
      <c r="H434" s="40" t="s">
        <v>7906</v>
      </c>
      <c r="I434" s="43">
        <f>J434-2</f>
        <v>41664</v>
      </c>
      <c r="J434" s="43">
        <f t="shared" si="28"/>
        <v>41666</v>
      </c>
      <c r="K434" s="40" t="s">
        <v>8</v>
      </c>
      <c r="L434" s="40">
        <v>100</v>
      </c>
      <c r="M434" s="39"/>
    </row>
    <row r="435" spans="1:13" hidden="1">
      <c r="A435" s="54" t="s">
        <v>8618</v>
      </c>
      <c r="B435" s="54" t="s">
        <v>8619</v>
      </c>
      <c r="C435" s="48" t="s">
        <v>7927</v>
      </c>
      <c r="D435" s="40" t="s">
        <v>7928</v>
      </c>
      <c r="E435" s="41" t="s">
        <v>7938</v>
      </c>
      <c r="F435" s="40" t="s">
        <v>8620</v>
      </c>
      <c r="G435" s="40" t="s">
        <v>7904</v>
      </c>
      <c r="H435" s="40" t="s">
        <v>7907</v>
      </c>
      <c r="I435" s="43">
        <f>J435-2</f>
        <v>41666</v>
      </c>
      <c r="J435" s="43">
        <f t="shared" si="28"/>
        <v>41668</v>
      </c>
      <c r="K435" s="40" t="s">
        <v>8</v>
      </c>
      <c r="L435" s="40">
        <v>100</v>
      </c>
      <c r="M435" s="39"/>
    </row>
    <row r="436" spans="1:13" hidden="1">
      <c r="A436" s="54" t="s">
        <v>8618</v>
      </c>
      <c r="B436" s="54" t="s">
        <v>8619</v>
      </c>
      <c r="C436" s="48" t="s">
        <v>7927</v>
      </c>
      <c r="D436" s="40" t="s">
        <v>7928</v>
      </c>
      <c r="E436" s="41" t="s">
        <v>7938</v>
      </c>
      <c r="F436" s="40" t="s">
        <v>8620</v>
      </c>
      <c r="G436" s="40" t="s">
        <v>7904</v>
      </c>
      <c r="H436" s="40" t="s">
        <v>7908</v>
      </c>
      <c r="I436" s="43">
        <f>J436-1</f>
        <v>41668</v>
      </c>
      <c r="J436" s="42">
        <v>41669</v>
      </c>
      <c r="K436" s="40" t="s">
        <v>8</v>
      </c>
      <c r="L436" s="40">
        <v>100</v>
      </c>
      <c r="M436" s="39"/>
    </row>
    <row r="437" spans="1:13" hidden="1">
      <c r="A437" s="45" t="s">
        <v>8621</v>
      </c>
      <c r="B437" s="45" t="s">
        <v>8622</v>
      </c>
      <c r="C437" s="49" t="s">
        <v>7927</v>
      </c>
      <c r="D437" s="41" t="s">
        <v>7928</v>
      </c>
      <c r="E437" s="41" t="s">
        <v>7938</v>
      </c>
      <c r="F437" s="45" t="s">
        <v>8623</v>
      </c>
      <c r="G437" s="41" t="s">
        <v>1048</v>
      </c>
      <c r="H437" s="41" t="s">
        <v>7888</v>
      </c>
      <c r="I437" s="41"/>
      <c r="J437" s="41"/>
      <c r="K437" s="41"/>
      <c r="L437" s="41"/>
      <c r="M437" s="52"/>
    </row>
    <row r="438" spans="1:13" hidden="1">
      <c r="A438" s="45" t="s">
        <v>8621</v>
      </c>
      <c r="B438" s="45" t="s">
        <v>8622</v>
      </c>
      <c r="C438" s="49" t="s">
        <v>7927</v>
      </c>
      <c r="D438" s="41" t="s">
        <v>7928</v>
      </c>
      <c r="E438" s="41" t="s">
        <v>7938</v>
      </c>
      <c r="F438" s="45" t="s">
        <v>8623</v>
      </c>
      <c r="G438" s="41" t="s">
        <v>1048</v>
      </c>
      <c r="H438" s="41" t="s">
        <v>7889</v>
      </c>
      <c r="I438" s="41"/>
      <c r="J438" s="41"/>
      <c r="K438" s="41"/>
      <c r="L438" s="41"/>
      <c r="M438" s="52"/>
    </row>
    <row r="439" spans="1:13" hidden="1">
      <c r="A439" s="45" t="s">
        <v>8621</v>
      </c>
      <c r="B439" s="45" t="s">
        <v>8622</v>
      </c>
      <c r="C439" s="49" t="s">
        <v>7927</v>
      </c>
      <c r="D439" s="41" t="s">
        <v>7928</v>
      </c>
      <c r="E439" s="41" t="s">
        <v>7938</v>
      </c>
      <c r="F439" s="45" t="s">
        <v>8623</v>
      </c>
      <c r="G439" s="41" t="s">
        <v>1048</v>
      </c>
      <c r="H439" s="41" t="s">
        <v>7890</v>
      </c>
      <c r="I439" s="42"/>
      <c r="J439" s="41"/>
      <c r="K439" s="41"/>
      <c r="L439" s="41"/>
      <c r="M439" s="52"/>
    </row>
    <row r="440" spans="1:13" hidden="1">
      <c r="A440" s="45" t="s">
        <v>8621</v>
      </c>
      <c r="B440" s="45" t="s">
        <v>8622</v>
      </c>
      <c r="C440" s="49" t="s">
        <v>7927</v>
      </c>
      <c r="D440" s="41" t="s">
        <v>7928</v>
      </c>
      <c r="E440" s="41" t="s">
        <v>7938</v>
      </c>
      <c r="F440" s="45" t="s">
        <v>8623</v>
      </c>
      <c r="G440" s="41" t="s">
        <v>1048</v>
      </c>
      <c r="H440" s="41" t="s">
        <v>7891</v>
      </c>
      <c r="I440" s="42"/>
      <c r="J440" s="41"/>
      <c r="K440" s="41"/>
      <c r="L440" s="41"/>
      <c r="M440" s="52"/>
    </row>
    <row r="441" spans="1:13" hidden="1">
      <c r="A441" s="45" t="s">
        <v>8621</v>
      </c>
      <c r="B441" s="45" t="s">
        <v>8622</v>
      </c>
      <c r="C441" s="49" t="s">
        <v>7927</v>
      </c>
      <c r="D441" s="41" t="s">
        <v>7928</v>
      </c>
      <c r="E441" s="41" t="s">
        <v>7938</v>
      </c>
      <c r="F441" s="45" t="s">
        <v>8623</v>
      </c>
      <c r="G441" s="41" t="s">
        <v>1048</v>
      </c>
      <c r="H441" s="41" t="s">
        <v>7892</v>
      </c>
      <c r="I441" s="75">
        <v>41666</v>
      </c>
      <c r="J441" s="41"/>
      <c r="K441" s="41"/>
      <c r="L441" s="41"/>
      <c r="M441" s="52"/>
    </row>
    <row r="442" spans="1:13" hidden="1">
      <c r="A442" s="45" t="s">
        <v>8621</v>
      </c>
      <c r="B442" s="45" t="s">
        <v>8622</v>
      </c>
      <c r="C442" s="49" t="s">
        <v>7927</v>
      </c>
      <c r="D442" s="41" t="s">
        <v>7928</v>
      </c>
      <c r="E442" s="41" t="s">
        <v>7938</v>
      </c>
      <c r="F442" s="45" t="s">
        <v>8623</v>
      </c>
      <c r="G442" s="41" t="s">
        <v>1048</v>
      </c>
      <c r="H442" s="41" t="s">
        <v>7893</v>
      </c>
      <c r="I442" s="42"/>
      <c r="J442" s="41"/>
      <c r="K442" s="41"/>
      <c r="L442" s="41"/>
      <c r="M442" s="52"/>
    </row>
    <row r="443" spans="1:13" hidden="1">
      <c r="A443" s="45" t="s">
        <v>8621</v>
      </c>
      <c r="B443" s="45" t="s">
        <v>8622</v>
      </c>
      <c r="C443" s="49" t="s">
        <v>7927</v>
      </c>
      <c r="D443" s="41" t="s">
        <v>7928</v>
      </c>
      <c r="E443" s="41" t="s">
        <v>7938</v>
      </c>
      <c r="F443" s="45" t="s">
        <v>8623</v>
      </c>
      <c r="G443" s="41" t="s">
        <v>1048</v>
      </c>
      <c r="H443" s="41" t="s">
        <v>7894</v>
      </c>
      <c r="I443" s="42">
        <v>41659</v>
      </c>
      <c r="J443" s="41"/>
      <c r="K443" s="41"/>
      <c r="L443" s="41"/>
      <c r="M443" s="52"/>
    </row>
    <row r="444" spans="1:13" hidden="1">
      <c r="A444" s="44" t="s">
        <v>8621</v>
      </c>
      <c r="B444" s="44" t="s">
        <v>8622</v>
      </c>
      <c r="C444" s="48" t="s">
        <v>7927</v>
      </c>
      <c r="D444" s="40" t="s">
        <v>7928</v>
      </c>
      <c r="E444" s="41" t="s">
        <v>7938</v>
      </c>
      <c r="F444" s="44" t="s">
        <v>8623</v>
      </c>
      <c r="G444" s="40" t="s">
        <v>7895</v>
      </c>
      <c r="H444" s="40" t="s">
        <v>7896</v>
      </c>
      <c r="I444" s="43">
        <f>J444-2</f>
        <v>41642</v>
      </c>
      <c r="J444" s="43">
        <f t="shared" ref="J444:J450" si="29">I445</f>
        <v>41644</v>
      </c>
      <c r="K444" s="40" t="s">
        <v>8</v>
      </c>
      <c r="L444" s="40">
        <v>100</v>
      </c>
      <c r="M444" s="39"/>
    </row>
    <row r="445" spans="1:13" hidden="1">
      <c r="A445" s="44" t="s">
        <v>8621</v>
      </c>
      <c r="B445" s="44" t="s">
        <v>8622</v>
      </c>
      <c r="C445" s="48" t="s">
        <v>7927</v>
      </c>
      <c r="D445" s="40" t="s">
        <v>7928</v>
      </c>
      <c r="E445" s="41" t="s">
        <v>7938</v>
      </c>
      <c r="F445" s="44" t="s">
        <v>8623</v>
      </c>
      <c r="G445" s="40" t="s">
        <v>7898</v>
      </c>
      <c r="H445" s="40" t="s">
        <v>7899</v>
      </c>
      <c r="I445" s="43">
        <f>J445-1</f>
        <v>41644</v>
      </c>
      <c r="J445" s="43">
        <f t="shared" si="29"/>
        <v>41645</v>
      </c>
      <c r="K445" s="40" t="s">
        <v>8</v>
      </c>
      <c r="L445" s="40">
        <v>100</v>
      </c>
      <c r="M445" s="39"/>
    </row>
    <row r="446" spans="1:13" hidden="1">
      <c r="A446" s="44" t="s">
        <v>8621</v>
      </c>
      <c r="B446" s="44" t="s">
        <v>8622</v>
      </c>
      <c r="C446" s="48" t="s">
        <v>7927</v>
      </c>
      <c r="D446" s="40" t="s">
        <v>7928</v>
      </c>
      <c r="E446" s="41" t="s">
        <v>7938</v>
      </c>
      <c r="F446" s="44" t="s">
        <v>8623</v>
      </c>
      <c r="G446" s="40" t="s">
        <v>7898</v>
      </c>
      <c r="H446" s="40" t="s">
        <v>7925</v>
      </c>
      <c r="I446" s="43">
        <f>J446-1</f>
        <v>41645</v>
      </c>
      <c r="J446" s="43">
        <f t="shared" si="29"/>
        <v>41646</v>
      </c>
      <c r="K446" s="40" t="s">
        <v>8</v>
      </c>
      <c r="L446" s="40">
        <v>100</v>
      </c>
      <c r="M446" s="39"/>
    </row>
    <row r="447" spans="1:13">
      <c r="A447" s="44" t="s">
        <v>8621</v>
      </c>
      <c r="B447" s="44" t="s">
        <v>8622</v>
      </c>
      <c r="C447" s="48" t="s">
        <v>7927</v>
      </c>
      <c r="D447" s="40" t="s">
        <v>7928</v>
      </c>
      <c r="E447" s="41" t="s">
        <v>7938</v>
      </c>
      <c r="F447" s="44" t="s">
        <v>8623</v>
      </c>
      <c r="G447" s="40" t="s">
        <v>7901</v>
      </c>
      <c r="H447" s="40" t="s">
        <v>7902</v>
      </c>
      <c r="I447" s="43">
        <f>J447-5</f>
        <v>41646</v>
      </c>
      <c r="J447" s="43">
        <f t="shared" si="29"/>
        <v>41651</v>
      </c>
      <c r="K447" s="40" t="s">
        <v>8</v>
      </c>
      <c r="L447" s="40">
        <v>100</v>
      </c>
      <c r="M447" s="39"/>
    </row>
    <row r="448" spans="1:13" hidden="1">
      <c r="A448" s="44" t="s">
        <v>8621</v>
      </c>
      <c r="B448" s="44" t="s">
        <v>8622</v>
      </c>
      <c r="C448" s="48" t="s">
        <v>7927</v>
      </c>
      <c r="D448" s="40" t="s">
        <v>7928</v>
      </c>
      <c r="E448" s="41" t="s">
        <v>7938</v>
      </c>
      <c r="F448" s="44" t="s">
        <v>8623</v>
      </c>
      <c r="G448" s="40" t="s">
        <v>7904</v>
      </c>
      <c r="H448" s="40" t="s">
        <v>7905</v>
      </c>
      <c r="I448" s="43">
        <f>J448-3</f>
        <v>41651</v>
      </c>
      <c r="J448" s="43">
        <f t="shared" si="29"/>
        <v>41654</v>
      </c>
      <c r="K448" s="40" t="s">
        <v>8</v>
      </c>
      <c r="L448" s="40">
        <v>100</v>
      </c>
      <c r="M448" s="39"/>
    </row>
    <row r="449" spans="1:13" hidden="1">
      <c r="A449" s="44" t="s">
        <v>8621</v>
      </c>
      <c r="B449" s="44" t="s">
        <v>8622</v>
      </c>
      <c r="C449" s="48" t="s">
        <v>7927</v>
      </c>
      <c r="D449" s="40" t="s">
        <v>7928</v>
      </c>
      <c r="E449" s="41" t="s">
        <v>7938</v>
      </c>
      <c r="F449" s="44" t="s">
        <v>8623</v>
      </c>
      <c r="G449" s="40" t="s">
        <v>7904</v>
      </c>
      <c r="H449" s="40" t="s">
        <v>7906</v>
      </c>
      <c r="I449" s="43">
        <f>J449-2</f>
        <v>41654</v>
      </c>
      <c r="J449" s="43">
        <f t="shared" si="29"/>
        <v>41656</v>
      </c>
      <c r="K449" s="40" t="s">
        <v>8</v>
      </c>
      <c r="L449" s="40">
        <v>100</v>
      </c>
      <c r="M449" s="39"/>
    </row>
    <row r="450" spans="1:13" hidden="1">
      <c r="A450" s="44" t="s">
        <v>8621</v>
      </c>
      <c r="B450" s="44" t="s">
        <v>8622</v>
      </c>
      <c r="C450" s="48" t="s">
        <v>7927</v>
      </c>
      <c r="D450" s="40" t="s">
        <v>7928</v>
      </c>
      <c r="E450" s="41" t="s">
        <v>7938</v>
      </c>
      <c r="F450" s="44" t="s">
        <v>8623</v>
      </c>
      <c r="G450" s="40" t="s">
        <v>7904</v>
      </c>
      <c r="H450" s="40" t="s">
        <v>7907</v>
      </c>
      <c r="I450" s="43">
        <f>J450-2</f>
        <v>41656</v>
      </c>
      <c r="J450" s="43">
        <f t="shared" si="29"/>
        <v>41658</v>
      </c>
      <c r="K450" s="40" t="s">
        <v>8</v>
      </c>
      <c r="L450" s="40">
        <v>100</v>
      </c>
      <c r="M450" s="39"/>
    </row>
    <row r="451" spans="1:13" hidden="1">
      <c r="A451" s="44" t="s">
        <v>8621</v>
      </c>
      <c r="B451" s="44" t="s">
        <v>8622</v>
      </c>
      <c r="C451" s="48" t="s">
        <v>7927</v>
      </c>
      <c r="D451" s="40" t="s">
        <v>7928</v>
      </c>
      <c r="E451" s="41" t="s">
        <v>7938</v>
      </c>
      <c r="F451" s="44" t="s">
        <v>8623</v>
      </c>
      <c r="G451" s="40" t="s">
        <v>7904</v>
      </c>
      <c r="H451" s="40" t="s">
        <v>7908</v>
      </c>
      <c r="I451" s="43">
        <f>J451-1</f>
        <v>41658</v>
      </c>
      <c r="J451" s="42">
        <v>41659</v>
      </c>
      <c r="K451" s="40" t="s">
        <v>8</v>
      </c>
      <c r="L451" s="40">
        <v>100</v>
      </c>
      <c r="M451" s="39"/>
    </row>
    <row r="452" spans="1:13" hidden="1">
      <c r="A452" s="41" t="s">
        <v>8567</v>
      </c>
      <c r="B452" s="41" t="s">
        <v>8624</v>
      </c>
      <c r="C452" s="41" t="s">
        <v>102</v>
      </c>
      <c r="D452" s="41" t="s">
        <v>65</v>
      </c>
      <c r="E452" s="41" t="s">
        <v>7914</v>
      </c>
      <c r="F452" s="41" t="s">
        <v>8625</v>
      </c>
      <c r="G452" s="41" t="s">
        <v>1048</v>
      </c>
      <c r="H452" s="41" t="s">
        <v>7888</v>
      </c>
      <c r="I452" s="42">
        <v>41656</v>
      </c>
      <c r="J452" s="41"/>
      <c r="K452" s="40"/>
      <c r="L452" s="40"/>
      <c r="M452" s="39"/>
    </row>
    <row r="453" spans="1:13" hidden="1">
      <c r="A453" s="41" t="s">
        <v>8567</v>
      </c>
      <c r="B453" s="41" t="s">
        <v>8624</v>
      </c>
      <c r="C453" s="41" t="s">
        <v>102</v>
      </c>
      <c r="D453" s="41" t="s">
        <v>65</v>
      </c>
      <c r="E453" s="41" t="s">
        <v>7914</v>
      </c>
      <c r="F453" s="41" t="s">
        <v>8625</v>
      </c>
      <c r="G453" s="41" t="s">
        <v>1048</v>
      </c>
      <c r="H453" s="41" t="s">
        <v>7889</v>
      </c>
      <c r="I453" s="41"/>
      <c r="J453" s="41"/>
      <c r="K453" s="40"/>
      <c r="L453" s="40"/>
      <c r="M453" s="39"/>
    </row>
    <row r="454" spans="1:13" hidden="1">
      <c r="A454" s="41" t="s">
        <v>8567</v>
      </c>
      <c r="B454" s="41" t="s">
        <v>8624</v>
      </c>
      <c r="C454" s="41" t="s">
        <v>102</v>
      </c>
      <c r="D454" s="41" t="s">
        <v>65</v>
      </c>
      <c r="E454" s="41" t="s">
        <v>7914</v>
      </c>
      <c r="F454" s="41" t="s">
        <v>8625</v>
      </c>
      <c r="G454" s="41" t="s">
        <v>1048</v>
      </c>
      <c r="H454" s="41" t="s">
        <v>7890</v>
      </c>
      <c r="I454" s="41"/>
      <c r="J454" s="41"/>
      <c r="K454" s="40"/>
      <c r="L454" s="40"/>
      <c r="M454" s="39"/>
    </row>
    <row r="455" spans="1:13" hidden="1">
      <c r="A455" s="41" t="s">
        <v>8567</v>
      </c>
      <c r="B455" s="41" t="s">
        <v>8624</v>
      </c>
      <c r="C455" s="41" t="s">
        <v>102</v>
      </c>
      <c r="D455" s="41" t="s">
        <v>65</v>
      </c>
      <c r="E455" s="41" t="s">
        <v>7914</v>
      </c>
      <c r="F455" s="41" t="s">
        <v>8625</v>
      </c>
      <c r="G455" s="41" t="s">
        <v>1048</v>
      </c>
      <c r="H455" s="41" t="s">
        <v>7891</v>
      </c>
      <c r="I455" s="42"/>
      <c r="J455" s="41"/>
      <c r="K455" s="40"/>
      <c r="L455" s="40"/>
      <c r="M455" s="39"/>
    </row>
    <row r="456" spans="1:13" hidden="1">
      <c r="A456" s="41" t="s">
        <v>8567</v>
      </c>
      <c r="B456" s="41" t="s">
        <v>8624</v>
      </c>
      <c r="C456" s="41" t="s">
        <v>102</v>
      </c>
      <c r="D456" s="41" t="s">
        <v>65</v>
      </c>
      <c r="E456" s="41" t="s">
        <v>7914</v>
      </c>
      <c r="F456" s="41" t="s">
        <v>8625</v>
      </c>
      <c r="G456" s="41" t="s">
        <v>1048</v>
      </c>
      <c r="H456" s="41" t="s">
        <v>7892</v>
      </c>
      <c r="I456" s="41"/>
      <c r="J456" s="41"/>
      <c r="K456" s="40"/>
      <c r="L456" s="40"/>
      <c r="M456" s="39"/>
    </row>
    <row r="457" spans="1:13" hidden="1">
      <c r="A457" s="41" t="s">
        <v>8567</v>
      </c>
      <c r="B457" s="41" t="s">
        <v>8624</v>
      </c>
      <c r="C457" s="41" t="s">
        <v>102</v>
      </c>
      <c r="D457" s="41" t="s">
        <v>65</v>
      </c>
      <c r="E457" s="41" t="s">
        <v>7914</v>
      </c>
      <c r="F457" s="41" t="s">
        <v>8625</v>
      </c>
      <c r="G457" s="41" t="s">
        <v>1048</v>
      </c>
      <c r="H457" s="41" t="s">
        <v>7893</v>
      </c>
      <c r="I457" s="41"/>
      <c r="J457" s="41"/>
      <c r="K457" s="40"/>
      <c r="L457" s="40"/>
      <c r="M457" s="39"/>
    </row>
    <row r="458" spans="1:13" hidden="1">
      <c r="A458" s="41" t="s">
        <v>8567</v>
      </c>
      <c r="B458" s="41" t="s">
        <v>8624</v>
      </c>
      <c r="C458" s="41" t="s">
        <v>102</v>
      </c>
      <c r="D458" s="41" t="s">
        <v>65</v>
      </c>
      <c r="E458" s="41" t="s">
        <v>7914</v>
      </c>
      <c r="F458" s="41" t="s">
        <v>8625</v>
      </c>
      <c r="G458" s="41" t="s">
        <v>1048</v>
      </c>
      <c r="H458" s="41" t="s">
        <v>7894</v>
      </c>
      <c r="I458" s="42"/>
      <c r="J458" s="41"/>
      <c r="K458" s="40"/>
      <c r="L458" s="40"/>
      <c r="M458" s="39"/>
    </row>
    <row r="459" spans="1:13" hidden="1">
      <c r="A459" s="40" t="s">
        <v>8567</v>
      </c>
      <c r="B459" s="41" t="s">
        <v>8624</v>
      </c>
      <c r="C459" s="40" t="s">
        <v>102</v>
      </c>
      <c r="D459" s="40" t="s">
        <v>65</v>
      </c>
      <c r="E459" s="41" t="s">
        <v>7914</v>
      </c>
      <c r="F459" s="40" t="s">
        <v>8625</v>
      </c>
      <c r="G459" s="40" t="s">
        <v>7895</v>
      </c>
      <c r="H459" s="40" t="s">
        <v>7896</v>
      </c>
      <c r="I459" s="43">
        <f>J459-2</f>
        <v>41656</v>
      </c>
      <c r="J459" s="43">
        <f t="shared" ref="J459:J465" si="30">I460</f>
        <v>41658</v>
      </c>
      <c r="K459" s="40" t="s">
        <v>6184</v>
      </c>
      <c r="L459" s="40">
        <v>100</v>
      </c>
      <c r="M459" s="39"/>
    </row>
    <row r="460" spans="1:13" hidden="1">
      <c r="A460" s="40" t="s">
        <v>8567</v>
      </c>
      <c r="B460" s="41" t="s">
        <v>8624</v>
      </c>
      <c r="C460" s="40" t="s">
        <v>102</v>
      </c>
      <c r="D460" s="40" t="s">
        <v>65</v>
      </c>
      <c r="E460" s="41" t="s">
        <v>7914</v>
      </c>
      <c r="F460" s="40" t="s">
        <v>8625</v>
      </c>
      <c r="G460" s="40" t="s">
        <v>7898</v>
      </c>
      <c r="H460" s="40" t="s">
        <v>7899</v>
      </c>
      <c r="I460" s="43">
        <f>J460-1</f>
        <v>41658</v>
      </c>
      <c r="J460" s="43">
        <f t="shared" si="30"/>
        <v>41659</v>
      </c>
      <c r="K460" s="40" t="s">
        <v>6184</v>
      </c>
      <c r="L460" s="40">
        <v>100</v>
      </c>
      <c r="M460" s="39"/>
    </row>
    <row r="461" spans="1:13" hidden="1">
      <c r="A461" s="40" t="s">
        <v>8567</v>
      </c>
      <c r="B461" s="41" t="s">
        <v>8624</v>
      </c>
      <c r="C461" s="40" t="s">
        <v>102</v>
      </c>
      <c r="D461" s="40" t="s">
        <v>65</v>
      </c>
      <c r="E461" s="41" t="s">
        <v>7914</v>
      </c>
      <c r="F461" s="40" t="s">
        <v>8625</v>
      </c>
      <c r="G461" s="40" t="s">
        <v>7898</v>
      </c>
      <c r="H461" s="40" t="s">
        <v>7900</v>
      </c>
      <c r="I461" s="43">
        <f>J461-1</f>
        <v>41659</v>
      </c>
      <c r="J461" s="43">
        <f t="shared" si="30"/>
        <v>41660</v>
      </c>
      <c r="K461" s="40" t="s">
        <v>6184</v>
      </c>
      <c r="L461" s="40">
        <v>100</v>
      </c>
      <c r="M461" s="39"/>
    </row>
    <row r="462" spans="1:13" ht="26.45">
      <c r="A462" s="40" t="s">
        <v>8567</v>
      </c>
      <c r="B462" s="41" t="s">
        <v>8624</v>
      </c>
      <c r="C462" s="40" t="s">
        <v>102</v>
      </c>
      <c r="D462" s="40" t="s">
        <v>65</v>
      </c>
      <c r="E462" s="41" t="s">
        <v>7914</v>
      </c>
      <c r="F462" s="40" t="s">
        <v>8625</v>
      </c>
      <c r="G462" s="40" t="s">
        <v>7901</v>
      </c>
      <c r="H462" s="40" t="s">
        <v>7902</v>
      </c>
      <c r="I462" s="43">
        <f>J462-5</f>
        <v>41660</v>
      </c>
      <c r="J462" s="43">
        <f t="shared" si="30"/>
        <v>41665</v>
      </c>
      <c r="K462" s="40" t="s">
        <v>6184</v>
      </c>
      <c r="L462" s="40">
        <v>100</v>
      </c>
      <c r="M462" s="39" t="s">
        <v>8626</v>
      </c>
    </row>
    <row r="463" spans="1:13" hidden="1">
      <c r="A463" s="40" t="s">
        <v>8567</v>
      </c>
      <c r="B463" s="41" t="s">
        <v>8624</v>
      </c>
      <c r="C463" s="40" t="s">
        <v>102</v>
      </c>
      <c r="D463" s="40" t="s">
        <v>65</v>
      </c>
      <c r="E463" s="41" t="s">
        <v>7914</v>
      </c>
      <c r="F463" s="40" t="s">
        <v>8625</v>
      </c>
      <c r="G463" s="40" t="s">
        <v>7904</v>
      </c>
      <c r="H463" s="40" t="s">
        <v>7905</v>
      </c>
      <c r="I463" s="43">
        <f>J463-3</f>
        <v>41665</v>
      </c>
      <c r="J463" s="43">
        <f t="shared" si="30"/>
        <v>41668</v>
      </c>
      <c r="K463" s="40" t="s">
        <v>6184</v>
      </c>
      <c r="L463" s="40">
        <v>100</v>
      </c>
      <c r="M463" s="39"/>
    </row>
    <row r="464" spans="1:13" hidden="1">
      <c r="A464" s="40" t="s">
        <v>8567</v>
      </c>
      <c r="B464" s="41" t="s">
        <v>8624</v>
      </c>
      <c r="C464" s="40" t="s">
        <v>102</v>
      </c>
      <c r="D464" s="40" t="s">
        <v>65</v>
      </c>
      <c r="E464" s="41" t="s">
        <v>7914</v>
      </c>
      <c r="F464" s="40" t="s">
        <v>8625</v>
      </c>
      <c r="G464" s="40" t="s">
        <v>7904</v>
      </c>
      <c r="H464" s="40" t="s">
        <v>7906</v>
      </c>
      <c r="I464" s="43">
        <f>J464-2</f>
        <v>41668</v>
      </c>
      <c r="J464" s="43">
        <f t="shared" si="30"/>
        <v>41670</v>
      </c>
      <c r="K464" s="40" t="s">
        <v>6184</v>
      </c>
      <c r="L464" s="40">
        <v>100</v>
      </c>
      <c r="M464" s="39"/>
    </row>
    <row r="465" spans="1:13" hidden="1">
      <c r="A465" s="40" t="s">
        <v>8567</v>
      </c>
      <c r="B465" s="41" t="s">
        <v>8624</v>
      </c>
      <c r="C465" s="40" t="s">
        <v>102</v>
      </c>
      <c r="D465" s="40" t="s">
        <v>65</v>
      </c>
      <c r="E465" s="41" t="s">
        <v>7914</v>
      </c>
      <c r="F465" s="40" t="s">
        <v>8625</v>
      </c>
      <c r="G465" s="40" t="s">
        <v>7904</v>
      </c>
      <c r="H465" s="40" t="s">
        <v>7907</v>
      </c>
      <c r="I465" s="43">
        <f>J465-2</f>
        <v>41670</v>
      </c>
      <c r="J465" s="43">
        <f t="shared" si="30"/>
        <v>41672</v>
      </c>
      <c r="K465" s="40" t="s">
        <v>6184</v>
      </c>
      <c r="L465" s="40">
        <v>100</v>
      </c>
      <c r="M465" s="39"/>
    </row>
    <row r="466" spans="1:13" hidden="1">
      <c r="A466" s="40" t="s">
        <v>8567</v>
      </c>
      <c r="B466" s="41" t="s">
        <v>8624</v>
      </c>
      <c r="C466" s="40" t="s">
        <v>102</v>
      </c>
      <c r="D466" s="40" t="s">
        <v>65</v>
      </c>
      <c r="E466" s="41" t="s">
        <v>7914</v>
      </c>
      <c r="F466" s="40" t="s">
        <v>8625</v>
      </c>
      <c r="G466" s="40" t="s">
        <v>7904</v>
      </c>
      <c r="H466" s="40" t="s">
        <v>7908</v>
      </c>
      <c r="I466" s="43">
        <f>J466-1</f>
        <v>41672</v>
      </c>
      <c r="J466" s="43">
        <v>41673</v>
      </c>
      <c r="K466" s="40" t="s">
        <v>6184</v>
      </c>
      <c r="L466" s="40">
        <v>100</v>
      </c>
      <c r="M466" s="39" t="s">
        <v>7917</v>
      </c>
    </row>
    <row r="467" spans="1:13" hidden="1">
      <c r="A467" s="49" t="s">
        <v>8615</v>
      </c>
      <c r="B467" s="49" t="s">
        <v>8627</v>
      </c>
      <c r="C467" s="49" t="s">
        <v>7927</v>
      </c>
      <c r="D467" s="49" t="s">
        <v>7928</v>
      </c>
      <c r="E467" s="41" t="s">
        <v>7929</v>
      </c>
      <c r="F467" s="45" t="s">
        <v>8628</v>
      </c>
      <c r="G467" s="41" t="s">
        <v>1048</v>
      </c>
      <c r="H467" s="41" t="s">
        <v>7888</v>
      </c>
      <c r="I467" s="42">
        <v>41661</v>
      </c>
      <c r="J467" s="41"/>
      <c r="K467" s="41"/>
      <c r="L467" s="41"/>
      <c r="M467" s="39"/>
    </row>
    <row r="468" spans="1:13" hidden="1">
      <c r="A468" s="49" t="s">
        <v>8615</v>
      </c>
      <c r="B468" s="49" t="s">
        <v>8627</v>
      </c>
      <c r="C468" s="49" t="s">
        <v>7927</v>
      </c>
      <c r="D468" s="49" t="s">
        <v>7928</v>
      </c>
      <c r="E468" s="41" t="s">
        <v>7929</v>
      </c>
      <c r="F468" s="45" t="s">
        <v>8628</v>
      </c>
      <c r="G468" s="41" t="s">
        <v>1048</v>
      </c>
      <c r="H468" s="41" t="s">
        <v>7889</v>
      </c>
      <c r="I468" s="41"/>
      <c r="J468" s="41"/>
      <c r="K468" s="41"/>
      <c r="L468" s="41"/>
      <c r="M468" s="39"/>
    </row>
    <row r="469" spans="1:13" hidden="1">
      <c r="A469" s="49" t="s">
        <v>8615</v>
      </c>
      <c r="B469" s="49" t="s">
        <v>8627</v>
      </c>
      <c r="C469" s="49" t="s">
        <v>7927</v>
      </c>
      <c r="D469" s="49" t="s">
        <v>7928</v>
      </c>
      <c r="E469" s="41" t="s">
        <v>7929</v>
      </c>
      <c r="F469" s="45" t="s">
        <v>8628</v>
      </c>
      <c r="G469" s="41" t="s">
        <v>1048</v>
      </c>
      <c r="H469" s="41" t="s">
        <v>7890</v>
      </c>
      <c r="I469" s="41"/>
      <c r="J469" s="41"/>
      <c r="K469" s="41"/>
      <c r="L469" s="41"/>
      <c r="M469" s="39"/>
    </row>
    <row r="470" spans="1:13" hidden="1">
      <c r="A470" s="49" t="s">
        <v>8615</v>
      </c>
      <c r="B470" s="49" t="s">
        <v>8627</v>
      </c>
      <c r="C470" s="49" t="s">
        <v>7927</v>
      </c>
      <c r="D470" s="49" t="s">
        <v>7928</v>
      </c>
      <c r="E470" s="41" t="s">
        <v>7929</v>
      </c>
      <c r="F470" s="45" t="s">
        <v>8628</v>
      </c>
      <c r="G470" s="41" t="s">
        <v>1048</v>
      </c>
      <c r="H470" s="41" t="s">
        <v>7891</v>
      </c>
      <c r="I470" s="41"/>
      <c r="J470" s="41"/>
      <c r="K470" s="41"/>
      <c r="L470" s="41"/>
      <c r="M470" s="39"/>
    </row>
    <row r="471" spans="1:13" hidden="1">
      <c r="A471" s="49" t="s">
        <v>8615</v>
      </c>
      <c r="B471" s="49" t="s">
        <v>8627</v>
      </c>
      <c r="C471" s="49" t="s">
        <v>7927</v>
      </c>
      <c r="D471" s="49" t="s">
        <v>7928</v>
      </c>
      <c r="E471" s="41" t="s">
        <v>7929</v>
      </c>
      <c r="F471" s="45" t="s">
        <v>8628</v>
      </c>
      <c r="G471" s="41" t="s">
        <v>1048</v>
      </c>
      <c r="H471" s="41" t="s">
        <v>7892</v>
      </c>
      <c r="I471" s="41"/>
      <c r="J471" s="41"/>
      <c r="K471" s="41"/>
      <c r="L471" s="41"/>
      <c r="M471" s="39"/>
    </row>
    <row r="472" spans="1:13" hidden="1">
      <c r="A472" s="49" t="s">
        <v>8615</v>
      </c>
      <c r="B472" s="49" t="s">
        <v>8627</v>
      </c>
      <c r="C472" s="49" t="s">
        <v>7927</v>
      </c>
      <c r="D472" s="49" t="s">
        <v>7928</v>
      </c>
      <c r="E472" s="41" t="s">
        <v>7929</v>
      </c>
      <c r="F472" s="45" t="s">
        <v>8628</v>
      </c>
      <c r="G472" s="41" t="s">
        <v>1048</v>
      </c>
      <c r="H472" s="41" t="s">
        <v>7893</v>
      </c>
      <c r="I472" s="41"/>
      <c r="J472" s="41"/>
      <c r="K472" s="41"/>
      <c r="L472" s="41"/>
      <c r="M472" s="39"/>
    </row>
    <row r="473" spans="1:13" hidden="1">
      <c r="A473" s="49" t="s">
        <v>8615</v>
      </c>
      <c r="B473" s="49" t="s">
        <v>8627</v>
      </c>
      <c r="C473" s="49" t="s">
        <v>7927</v>
      </c>
      <c r="D473" s="49" t="s">
        <v>7928</v>
      </c>
      <c r="E473" s="41" t="s">
        <v>7929</v>
      </c>
      <c r="F473" s="45" t="s">
        <v>8628</v>
      </c>
      <c r="G473" s="41" t="s">
        <v>1048</v>
      </c>
      <c r="H473" s="41" t="s">
        <v>7894</v>
      </c>
      <c r="I473" s="42"/>
      <c r="J473" s="41"/>
      <c r="K473" s="41"/>
      <c r="L473" s="41"/>
      <c r="M473" s="39"/>
    </row>
    <row r="474" spans="1:13" hidden="1">
      <c r="A474" s="48" t="s">
        <v>8615</v>
      </c>
      <c r="B474" s="49" t="s">
        <v>8627</v>
      </c>
      <c r="C474" s="48" t="s">
        <v>7927</v>
      </c>
      <c r="D474" s="48" t="s">
        <v>7928</v>
      </c>
      <c r="E474" s="41" t="s">
        <v>7929</v>
      </c>
      <c r="F474" s="44" t="s">
        <v>8628</v>
      </c>
      <c r="G474" s="40" t="s">
        <v>7895</v>
      </c>
      <c r="H474" s="40" t="s">
        <v>7896</v>
      </c>
      <c r="I474" s="43">
        <f>J474-2</f>
        <v>41661</v>
      </c>
      <c r="J474" s="43">
        <f t="shared" ref="J474:J480" si="31">I475</f>
        <v>41663</v>
      </c>
      <c r="K474" s="40" t="s">
        <v>135</v>
      </c>
      <c r="L474" s="40">
        <v>100</v>
      </c>
      <c r="M474" s="39"/>
    </row>
    <row r="475" spans="1:13" hidden="1">
      <c r="A475" s="48" t="s">
        <v>8615</v>
      </c>
      <c r="B475" s="49" t="s">
        <v>8627</v>
      </c>
      <c r="C475" s="48" t="s">
        <v>7927</v>
      </c>
      <c r="D475" s="48" t="s">
        <v>7928</v>
      </c>
      <c r="E475" s="41" t="s">
        <v>7929</v>
      </c>
      <c r="F475" s="44" t="s">
        <v>8628</v>
      </c>
      <c r="G475" s="40" t="s">
        <v>7898</v>
      </c>
      <c r="H475" s="40" t="s">
        <v>7899</v>
      </c>
      <c r="I475" s="43">
        <f>J475-1</f>
        <v>41663</v>
      </c>
      <c r="J475" s="43">
        <f t="shared" si="31"/>
        <v>41664</v>
      </c>
      <c r="K475" s="40" t="s">
        <v>135</v>
      </c>
      <c r="L475" s="40">
        <v>100</v>
      </c>
      <c r="M475" s="39"/>
    </row>
    <row r="476" spans="1:13" hidden="1">
      <c r="A476" s="48" t="s">
        <v>8615</v>
      </c>
      <c r="B476" s="49" t="s">
        <v>8627</v>
      </c>
      <c r="C476" s="48" t="s">
        <v>7927</v>
      </c>
      <c r="D476" s="48" t="s">
        <v>7928</v>
      </c>
      <c r="E476" s="41" t="s">
        <v>7929</v>
      </c>
      <c r="F476" s="44" t="s">
        <v>8628</v>
      </c>
      <c r="G476" s="40" t="s">
        <v>7898</v>
      </c>
      <c r="H476" s="40" t="s">
        <v>7900</v>
      </c>
      <c r="I476" s="43">
        <f>J476-1</f>
        <v>41664</v>
      </c>
      <c r="J476" s="43">
        <f t="shared" si="31"/>
        <v>41665</v>
      </c>
      <c r="K476" s="40" t="s">
        <v>135</v>
      </c>
      <c r="L476" s="40">
        <v>100</v>
      </c>
      <c r="M476" s="39"/>
    </row>
    <row r="477" spans="1:13">
      <c r="A477" s="48" t="s">
        <v>8615</v>
      </c>
      <c r="B477" s="49" t="s">
        <v>8627</v>
      </c>
      <c r="C477" s="48" t="s">
        <v>7927</v>
      </c>
      <c r="D477" s="48" t="s">
        <v>7928</v>
      </c>
      <c r="E477" s="41" t="s">
        <v>7929</v>
      </c>
      <c r="F477" s="44" t="s">
        <v>8628</v>
      </c>
      <c r="G477" s="40" t="s">
        <v>7901</v>
      </c>
      <c r="H477" s="40" t="s">
        <v>7902</v>
      </c>
      <c r="I477" s="43">
        <f>J477-5</f>
        <v>41665</v>
      </c>
      <c r="J477" s="43">
        <f t="shared" si="31"/>
        <v>41670</v>
      </c>
      <c r="K477" s="40" t="s">
        <v>135</v>
      </c>
      <c r="L477" s="40">
        <v>100</v>
      </c>
      <c r="M477" s="39"/>
    </row>
    <row r="478" spans="1:13" hidden="1">
      <c r="A478" s="48" t="s">
        <v>8615</v>
      </c>
      <c r="B478" s="49" t="s">
        <v>8627</v>
      </c>
      <c r="C478" s="48" t="s">
        <v>7927</v>
      </c>
      <c r="D478" s="48" t="s">
        <v>7928</v>
      </c>
      <c r="E478" s="41" t="s">
        <v>7929</v>
      </c>
      <c r="F478" s="44" t="s">
        <v>8628</v>
      </c>
      <c r="G478" s="40" t="s">
        <v>7904</v>
      </c>
      <c r="H478" s="40" t="s">
        <v>7905</v>
      </c>
      <c r="I478" s="43">
        <f>J478-3</f>
        <v>41670</v>
      </c>
      <c r="J478" s="43">
        <f t="shared" si="31"/>
        <v>41673</v>
      </c>
      <c r="K478" s="40" t="s">
        <v>135</v>
      </c>
      <c r="L478" s="40">
        <v>100</v>
      </c>
      <c r="M478" s="39"/>
    </row>
    <row r="479" spans="1:13" hidden="1">
      <c r="A479" s="48" t="s">
        <v>8615</v>
      </c>
      <c r="B479" s="49" t="s">
        <v>8627</v>
      </c>
      <c r="C479" s="48" t="s">
        <v>7927</v>
      </c>
      <c r="D479" s="48" t="s">
        <v>7928</v>
      </c>
      <c r="E479" s="41" t="s">
        <v>7929</v>
      </c>
      <c r="F479" s="44" t="s">
        <v>8628</v>
      </c>
      <c r="G479" s="40" t="s">
        <v>7904</v>
      </c>
      <c r="H479" s="40" t="s">
        <v>7906</v>
      </c>
      <c r="I479" s="43">
        <f>J479-2</f>
        <v>41673</v>
      </c>
      <c r="J479" s="43">
        <f t="shared" si="31"/>
        <v>41675</v>
      </c>
      <c r="K479" s="40" t="s">
        <v>135</v>
      </c>
      <c r="L479" s="40">
        <v>100</v>
      </c>
      <c r="M479" s="39"/>
    </row>
    <row r="480" spans="1:13" hidden="1">
      <c r="A480" s="48" t="s">
        <v>8615</v>
      </c>
      <c r="B480" s="49" t="s">
        <v>8627</v>
      </c>
      <c r="C480" s="48" t="s">
        <v>7927</v>
      </c>
      <c r="D480" s="48" t="s">
        <v>7928</v>
      </c>
      <c r="E480" s="41" t="s">
        <v>7929</v>
      </c>
      <c r="F480" s="44" t="s">
        <v>8628</v>
      </c>
      <c r="G480" s="40" t="s">
        <v>7904</v>
      </c>
      <c r="H480" s="40" t="s">
        <v>7907</v>
      </c>
      <c r="I480" s="43">
        <f>J480-2</f>
        <v>41675</v>
      </c>
      <c r="J480" s="43">
        <f t="shared" si="31"/>
        <v>41677</v>
      </c>
      <c r="K480" s="40" t="s">
        <v>135</v>
      </c>
      <c r="L480" s="40">
        <v>100</v>
      </c>
      <c r="M480" s="39"/>
    </row>
    <row r="481" spans="1:13" hidden="1">
      <c r="A481" s="48" t="s">
        <v>8615</v>
      </c>
      <c r="B481" s="49" t="s">
        <v>8627</v>
      </c>
      <c r="C481" s="48" t="s">
        <v>7927</v>
      </c>
      <c r="D481" s="48" t="s">
        <v>7928</v>
      </c>
      <c r="E481" s="41" t="s">
        <v>7929</v>
      </c>
      <c r="F481" t="s">
        <v>8628</v>
      </c>
      <c r="G481" s="40" t="s">
        <v>7904</v>
      </c>
      <c r="H481" s="40" t="s">
        <v>7908</v>
      </c>
      <c r="I481" s="43">
        <f>J481-1</f>
        <v>41677</v>
      </c>
      <c r="J481" s="42">
        <v>41678</v>
      </c>
      <c r="K481" s="40" t="s">
        <v>135</v>
      </c>
      <c r="L481" s="40">
        <v>100</v>
      </c>
      <c r="M481" s="39"/>
    </row>
    <row r="482" spans="1:13" hidden="1">
      <c r="A482" s="41" t="s">
        <v>8550</v>
      </c>
      <c r="B482" s="41" t="s">
        <v>8629</v>
      </c>
      <c r="C482" s="49" t="s">
        <v>7927</v>
      </c>
      <c r="D482" s="41" t="s">
        <v>7928</v>
      </c>
      <c r="E482" s="41" t="s">
        <v>7938</v>
      </c>
      <c r="F482" s="41" t="s">
        <v>8630</v>
      </c>
      <c r="G482" s="41" t="s">
        <v>1048</v>
      </c>
      <c r="H482" s="41" t="s">
        <v>7888</v>
      </c>
      <c r="I482" s="41"/>
      <c r="J482" s="41"/>
      <c r="K482" s="41"/>
      <c r="L482" s="41"/>
      <c r="M482" s="52"/>
    </row>
    <row r="483" spans="1:13" hidden="1">
      <c r="A483" s="41" t="s">
        <v>8550</v>
      </c>
      <c r="B483" s="41" t="s">
        <v>8629</v>
      </c>
      <c r="C483" s="49" t="s">
        <v>7927</v>
      </c>
      <c r="D483" s="41" t="s">
        <v>7928</v>
      </c>
      <c r="E483" s="41" t="s">
        <v>7938</v>
      </c>
      <c r="F483" s="41" t="s">
        <v>8630</v>
      </c>
      <c r="G483" s="41" t="s">
        <v>1048</v>
      </c>
      <c r="H483" s="41" t="s">
        <v>7889</v>
      </c>
      <c r="I483" s="41"/>
      <c r="J483" s="41"/>
      <c r="K483" s="41"/>
      <c r="L483" s="41"/>
      <c r="M483" s="52"/>
    </row>
    <row r="484" spans="1:13" hidden="1">
      <c r="A484" s="41" t="s">
        <v>8550</v>
      </c>
      <c r="B484" s="41" t="s">
        <v>8629</v>
      </c>
      <c r="C484" s="49" t="s">
        <v>7927</v>
      </c>
      <c r="D484" s="41" t="s">
        <v>7928</v>
      </c>
      <c r="E484" s="41" t="s">
        <v>7938</v>
      </c>
      <c r="F484" s="41" t="s">
        <v>8630</v>
      </c>
      <c r="G484" s="41" t="s">
        <v>1048</v>
      </c>
      <c r="H484" s="41" t="s">
        <v>7890</v>
      </c>
      <c r="I484" s="42">
        <v>41704</v>
      </c>
      <c r="J484" s="41"/>
      <c r="K484" s="41"/>
      <c r="L484" s="41"/>
      <c r="M484" s="52"/>
    </row>
    <row r="485" spans="1:13" hidden="1">
      <c r="A485" s="41" t="s">
        <v>8550</v>
      </c>
      <c r="B485" s="41" t="s">
        <v>8629</v>
      </c>
      <c r="C485" s="49" t="s">
        <v>7927</v>
      </c>
      <c r="D485" s="41" t="s">
        <v>7928</v>
      </c>
      <c r="E485" s="41" t="s">
        <v>7938</v>
      </c>
      <c r="F485" s="41" t="s">
        <v>8630</v>
      </c>
      <c r="G485" s="41" t="s">
        <v>1048</v>
      </c>
      <c r="H485" s="41" t="s">
        <v>7891</v>
      </c>
      <c r="I485" s="44"/>
      <c r="J485" s="41"/>
      <c r="K485" s="41"/>
      <c r="L485" s="41"/>
      <c r="M485" s="52"/>
    </row>
    <row r="486" spans="1:13" hidden="1">
      <c r="A486" s="41" t="s">
        <v>8550</v>
      </c>
      <c r="B486" s="41" t="s">
        <v>8629</v>
      </c>
      <c r="C486" s="49" t="s">
        <v>7927</v>
      </c>
      <c r="D486" s="41" t="s">
        <v>7928</v>
      </c>
      <c r="E486" s="41" t="s">
        <v>7938</v>
      </c>
      <c r="F486" s="41" t="s">
        <v>8630</v>
      </c>
      <c r="G486" s="41" t="s">
        <v>1048</v>
      </c>
      <c r="H486" s="41" t="s">
        <v>7892</v>
      </c>
      <c r="I486" s="42">
        <v>41764</v>
      </c>
      <c r="J486" s="41"/>
      <c r="K486" s="41"/>
      <c r="L486" s="41"/>
      <c r="M486" s="52"/>
    </row>
    <row r="487" spans="1:13" hidden="1">
      <c r="A487" s="41" t="s">
        <v>8550</v>
      </c>
      <c r="B487" s="41" t="s">
        <v>8629</v>
      </c>
      <c r="C487" s="49" t="s">
        <v>7927</v>
      </c>
      <c r="D487" s="41" t="s">
        <v>7928</v>
      </c>
      <c r="E487" s="41" t="s">
        <v>7938</v>
      </c>
      <c r="F487" s="41" t="s">
        <v>8630</v>
      </c>
      <c r="G487" s="41" t="s">
        <v>1048</v>
      </c>
      <c r="H487" s="41" t="s">
        <v>7893</v>
      </c>
      <c r="I487" s="42"/>
      <c r="J487" s="41"/>
      <c r="K487" s="41"/>
      <c r="L487" s="41"/>
      <c r="M487" s="52"/>
    </row>
    <row r="488" spans="1:13" hidden="1">
      <c r="A488" s="41" t="s">
        <v>8550</v>
      </c>
      <c r="B488" s="41" t="s">
        <v>8629</v>
      </c>
      <c r="C488" s="49" t="s">
        <v>7927</v>
      </c>
      <c r="D488" s="41" t="s">
        <v>7928</v>
      </c>
      <c r="E488" s="41" t="s">
        <v>7938</v>
      </c>
      <c r="F488" s="41" t="s">
        <v>8630</v>
      </c>
      <c r="G488" s="41" t="s">
        <v>1048</v>
      </c>
      <c r="H488" s="41" t="s">
        <v>7894</v>
      </c>
      <c r="I488" s="42">
        <v>41676</v>
      </c>
      <c r="J488" s="41"/>
      <c r="K488" s="41"/>
      <c r="L488" s="41"/>
      <c r="M488" s="52"/>
    </row>
    <row r="489" spans="1:13" ht="39.6" hidden="1">
      <c r="A489" s="40" t="s">
        <v>8550</v>
      </c>
      <c r="B489" s="40" t="s">
        <v>8629</v>
      </c>
      <c r="C489" s="48" t="s">
        <v>7927</v>
      </c>
      <c r="D489" s="40" t="s">
        <v>7928</v>
      </c>
      <c r="E489" s="41" t="s">
        <v>7938</v>
      </c>
      <c r="F489" s="40" t="s">
        <v>8630</v>
      </c>
      <c r="G489" s="40" t="s">
        <v>7895</v>
      </c>
      <c r="H489" s="40" t="s">
        <v>7896</v>
      </c>
      <c r="I489" s="43">
        <f>J489-2</f>
        <v>41659</v>
      </c>
      <c r="J489" s="43">
        <f t="shared" ref="J489:J495" si="32">I490</f>
        <v>41661</v>
      </c>
      <c r="K489" s="40" t="s">
        <v>7945</v>
      </c>
      <c r="L489" s="40">
        <v>100</v>
      </c>
      <c r="M489" s="39" t="s">
        <v>8631</v>
      </c>
    </row>
    <row r="490" spans="1:13" hidden="1">
      <c r="A490" s="40" t="s">
        <v>8550</v>
      </c>
      <c r="B490" s="40" t="s">
        <v>8629</v>
      </c>
      <c r="C490" s="48" t="s">
        <v>7927</v>
      </c>
      <c r="D490" s="40" t="s">
        <v>7928</v>
      </c>
      <c r="E490" s="41" t="s">
        <v>7938</v>
      </c>
      <c r="F490" s="40" t="s">
        <v>8630</v>
      </c>
      <c r="G490" s="40" t="s">
        <v>7898</v>
      </c>
      <c r="H490" s="40" t="s">
        <v>7899</v>
      </c>
      <c r="I490" s="43">
        <f>J490-1</f>
        <v>41661</v>
      </c>
      <c r="J490" s="43">
        <f t="shared" si="32"/>
        <v>41662</v>
      </c>
      <c r="K490" s="40" t="s">
        <v>7945</v>
      </c>
      <c r="L490" s="40">
        <v>100</v>
      </c>
      <c r="M490" s="39"/>
    </row>
    <row r="491" spans="1:13" hidden="1">
      <c r="A491" s="40" t="s">
        <v>8550</v>
      </c>
      <c r="B491" s="40" t="s">
        <v>8629</v>
      </c>
      <c r="C491" s="48" t="s">
        <v>7927</v>
      </c>
      <c r="D491" s="40" t="s">
        <v>7928</v>
      </c>
      <c r="E491" s="41" t="s">
        <v>7938</v>
      </c>
      <c r="F491" s="40" t="s">
        <v>8630</v>
      </c>
      <c r="G491" s="40" t="s">
        <v>7898</v>
      </c>
      <c r="H491" s="40" t="s">
        <v>7925</v>
      </c>
      <c r="I491" s="43">
        <f>J491-1</f>
        <v>41662</v>
      </c>
      <c r="J491" s="43">
        <f t="shared" si="32"/>
        <v>41663</v>
      </c>
      <c r="K491" s="40" t="s">
        <v>7945</v>
      </c>
      <c r="L491" s="40">
        <v>100</v>
      </c>
      <c r="M491" s="39"/>
    </row>
    <row r="492" spans="1:13">
      <c r="A492" s="40" t="s">
        <v>8550</v>
      </c>
      <c r="B492" s="40" t="s">
        <v>8629</v>
      </c>
      <c r="C492" s="48" t="s">
        <v>7927</v>
      </c>
      <c r="D492" s="40" t="s">
        <v>7928</v>
      </c>
      <c r="E492" s="41" t="s">
        <v>7938</v>
      </c>
      <c r="F492" s="40" t="s">
        <v>8630</v>
      </c>
      <c r="G492" s="40" t="s">
        <v>7901</v>
      </c>
      <c r="H492" s="40" t="s">
        <v>7902</v>
      </c>
      <c r="I492" s="43">
        <f>J492-5</f>
        <v>41663</v>
      </c>
      <c r="J492" s="43">
        <f t="shared" si="32"/>
        <v>41668</v>
      </c>
      <c r="K492" s="40" t="s">
        <v>7945</v>
      </c>
      <c r="L492" s="40">
        <v>100</v>
      </c>
      <c r="M492" s="39"/>
    </row>
    <row r="493" spans="1:13" hidden="1">
      <c r="A493" s="40" t="s">
        <v>8550</v>
      </c>
      <c r="B493" s="40" t="s">
        <v>8629</v>
      </c>
      <c r="C493" s="48" t="s">
        <v>7927</v>
      </c>
      <c r="D493" s="40" t="s">
        <v>7928</v>
      </c>
      <c r="E493" s="41" t="s">
        <v>7938</v>
      </c>
      <c r="F493" s="40" t="s">
        <v>8630</v>
      </c>
      <c r="G493" s="40" t="s">
        <v>7904</v>
      </c>
      <c r="H493" s="40" t="s">
        <v>7905</v>
      </c>
      <c r="I493" s="43">
        <f>J493-3</f>
        <v>41668</v>
      </c>
      <c r="J493" s="43">
        <f t="shared" si="32"/>
        <v>41671</v>
      </c>
      <c r="K493" s="40" t="s">
        <v>7945</v>
      </c>
      <c r="L493" s="40">
        <v>100</v>
      </c>
      <c r="M493" s="39"/>
    </row>
    <row r="494" spans="1:13" hidden="1">
      <c r="A494" s="40" t="s">
        <v>8550</v>
      </c>
      <c r="B494" s="40" t="s">
        <v>8629</v>
      </c>
      <c r="C494" s="48" t="s">
        <v>7927</v>
      </c>
      <c r="D494" s="40" t="s">
        <v>7928</v>
      </c>
      <c r="E494" s="41" t="s">
        <v>7938</v>
      </c>
      <c r="F494" s="40" t="s">
        <v>8630</v>
      </c>
      <c r="G494" s="40" t="s">
        <v>7904</v>
      </c>
      <c r="H494" s="40" t="s">
        <v>7906</v>
      </c>
      <c r="I494" s="43">
        <f>J494-2</f>
        <v>41671</v>
      </c>
      <c r="J494" s="43">
        <f t="shared" si="32"/>
        <v>41673</v>
      </c>
      <c r="K494" s="40" t="s">
        <v>7945</v>
      </c>
      <c r="L494" s="40">
        <v>100</v>
      </c>
      <c r="M494" s="39"/>
    </row>
    <row r="495" spans="1:13" hidden="1">
      <c r="A495" s="40" t="s">
        <v>8550</v>
      </c>
      <c r="B495" s="40" t="s">
        <v>8629</v>
      </c>
      <c r="C495" s="48" t="s">
        <v>7927</v>
      </c>
      <c r="D495" s="40" t="s">
        <v>7928</v>
      </c>
      <c r="E495" s="41" t="s">
        <v>7938</v>
      </c>
      <c r="F495" s="40" t="s">
        <v>8630</v>
      </c>
      <c r="G495" s="40" t="s">
        <v>7904</v>
      </c>
      <c r="H495" s="40" t="s">
        <v>7907</v>
      </c>
      <c r="I495" s="43">
        <f>J495-2</f>
        <v>41673</v>
      </c>
      <c r="J495" s="43">
        <f t="shared" si="32"/>
        <v>41675</v>
      </c>
      <c r="K495" s="40" t="s">
        <v>7945</v>
      </c>
      <c r="L495" s="40">
        <v>100</v>
      </c>
      <c r="M495" s="39"/>
    </row>
    <row r="496" spans="1:13" ht="26.45" hidden="1">
      <c r="A496" s="40" t="s">
        <v>8550</v>
      </c>
      <c r="B496" s="40" t="s">
        <v>8629</v>
      </c>
      <c r="C496" s="48" t="s">
        <v>7927</v>
      </c>
      <c r="D496" s="40" t="s">
        <v>7928</v>
      </c>
      <c r="E496" s="41" t="s">
        <v>7938</v>
      </c>
      <c r="F496" s="40" t="s">
        <v>8630</v>
      </c>
      <c r="G496" s="40" t="s">
        <v>7904</v>
      </c>
      <c r="H496" s="40" t="s">
        <v>7908</v>
      </c>
      <c r="I496" s="43">
        <f>J496-1</f>
        <v>41675</v>
      </c>
      <c r="J496" s="42">
        <v>41676</v>
      </c>
      <c r="K496" s="40" t="s">
        <v>7945</v>
      </c>
      <c r="L496" s="40">
        <v>100</v>
      </c>
      <c r="M496" s="39" t="s">
        <v>8632</v>
      </c>
    </row>
    <row r="497" spans="1:13" hidden="1">
      <c r="A497" s="41" t="s">
        <v>8544</v>
      </c>
      <c r="B497" s="41" t="s">
        <v>7981</v>
      </c>
      <c r="C497" s="41" t="s">
        <v>7927</v>
      </c>
      <c r="D497" s="41" t="s">
        <v>7928</v>
      </c>
      <c r="E497" s="41" t="s">
        <v>7929</v>
      </c>
      <c r="F497" s="41" t="s">
        <v>8633</v>
      </c>
      <c r="G497" s="41" t="s">
        <v>1048</v>
      </c>
      <c r="H497" s="41" t="s">
        <v>7888</v>
      </c>
      <c r="I497" s="42">
        <v>41662</v>
      </c>
      <c r="J497" s="41"/>
      <c r="K497" s="41"/>
      <c r="L497" s="41"/>
      <c r="M497" s="52"/>
    </row>
    <row r="498" spans="1:13" hidden="1">
      <c r="A498" s="41" t="s">
        <v>8544</v>
      </c>
      <c r="B498" s="41" t="s">
        <v>7981</v>
      </c>
      <c r="C498" s="41" t="s">
        <v>7927</v>
      </c>
      <c r="D498" s="41" t="s">
        <v>7928</v>
      </c>
      <c r="E498" s="41" t="s">
        <v>7929</v>
      </c>
      <c r="F498" s="41" t="s">
        <v>8633</v>
      </c>
      <c r="G498" s="41" t="s">
        <v>1048</v>
      </c>
      <c r="H498" s="41" t="s">
        <v>7889</v>
      </c>
      <c r="I498" s="42"/>
      <c r="J498" s="41"/>
      <c r="K498" s="41"/>
      <c r="L498" s="41"/>
      <c r="M498" s="52"/>
    </row>
    <row r="499" spans="1:13" hidden="1">
      <c r="A499" s="41" t="s">
        <v>8544</v>
      </c>
      <c r="B499" s="41" t="s">
        <v>7981</v>
      </c>
      <c r="C499" s="41" t="s">
        <v>7927</v>
      </c>
      <c r="D499" s="41" t="s">
        <v>7928</v>
      </c>
      <c r="E499" s="41" t="s">
        <v>7929</v>
      </c>
      <c r="F499" s="41" t="s">
        <v>8633</v>
      </c>
      <c r="G499" s="41" t="s">
        <v>1048</v>
      </c>
      <c r="H499" s="41" t="s">
        <v>7890</v>
      </c>
      <c r="I499" s="41"/>
      <c r="J499" s="41"/>
      <c r="K499" s="41"/>
      <c r="L499" s="41"/>
      <c r="M499" s="52"/>
    </row>
    <row r="500" spans="1:13" hidden="1">
      <c r="A500" s="41" t="s">
        <v>8544</v>
      </c>
      <c r="B500" s="41" t="s">
        <v>7981</v>
      </c>
      <c r="C500" s="41" t="s">
        <v>7927</v>
      </c>
      <c r="D500" s="41" t="s">
        <v>7928</v>
      </c>
      <c r="E500" s="41" t="s">
        <v>7929</v>
      </c>
      <c r="F500" s="41" t="s">
        <v>8633</v>
      </c>
      <c r="G500" s="41" t="s">
        <v>1048</v>
      </c>
      <c r="H500" s="41" t="s">
        <v>7891</v>
      </c>
      <c r="I500" s="41"/>
      <c r="J500" s="41"/>
      <c r="K500" s="41"/>
      <c r="L500" s="41"/>
      <c r="M500" s="52"/>
    </row>
    <row r="501" spans="1:13" hidden="1">
      <c r="A501" s="41" t="s">
        <v>8544</v>
      </c>
      <c r="B501" s="41" t="s">
        <v>7981</v>
      </c>
      <c r="C501" s="41" t="s">
        <v>7927</v>
      </c>
      <c r="D501" s="41" t="s">
        <v>7928</v>
      </c>
      <c r="E501" s="41" t="s">
        <v>7929</v>
      </c>
      <c r="F501" s="41" t="s">
        <v>8633</v>
      </c>
      <c r="G501" s="41" t="s">
        <v>1048</v>
      </c>
      <c r="H501" s="41" t="s">
        <v>7892</v>
      </c>
      <c r="I501" s="42"/>
      <c r="J501" s="41"/>
      <c r="K501" s="41"/>
      <c r="L501" s="41"/>
      <c r="M501" s="52"/>
    </row>
    <row r="502" spans="1:13" hidden="1">
      <c r="A502" s="41" t="s">
        <v>8544</v>
      </c>
      <c r="B502" s="41" t="s">
        <v>7981</v>
      </c>
      <c r="C502" s="41" t="s">
        <v>7927</v>
      </c>
      <c r="D502" s="41" t="s">
        <v>7928</v>
      </c>
      <c r="E502" s="41" t="s">
        <v>7929</v>
      </c>
      <c r="F502" s="41" t="s">
        <v>8633</v>
      </c>
      <c r="G502" s="41" t="s">
        <v>1048</v>
      </c>
      <c r="H502" s="41" t="s">
        <v>7893</v>
      </c>
      <c r="I502" s="41"/>
      <c r="J502" s="41"/>
      <c r="K502" s="41"/>
      <c r="L502" s="41"/>
      <c r="M502" s="52"/>
    </row>
    <row r="503" spans="1:13" hidden="1">
      <c r="A503" s="41" t="s">
        <v>8544</v>
      </c>
      <c r="B503" s="41" t="s">
        <v>7981</v>
      </c>
      <c r="C503" s="41" t="s">
        <v>7927</v>
      </c>
      <c r="D503" s="41" t="s">
        <v>7928</v>
      </c>
      <c r="E503" s="41" t="s">
        <v>7929</v>
      </c>
      <c r="F503" s="41" t="s">
        <v>8633</v>
      </c>
      <c r="G503" s="41" t="s">
        <v>1048</v>
      </c>
      <c r="H503" s="41" t="s">
        <v>7894</v>
      </c>
      <c r="I503" s="42">
        <v>41680</v>
      </c>
      <c r="J503" s="41"/>
      <c r="K503" s="41"/>
      <c r="L503" s="41"/>
      <c r="M503" s="52"/>
    </row>
    <row r="504" spans="1:13" hidden="1">
      <c r="A504" s="40" t="s">
        <v>8544</v>
      </c>
      <c r="B504" s="40" t="s">
        <v>7981</v>
      </c>
      <c r="C504" s="40" t="s">
        <v>7927</v>
      </c>
      <c r="D504" s="40" t="s">
        <v>7928</v>
      </c>
      <c r="E504" s="41" t="s">
        <v>7929</v>
      </c>
      <c r="F504" s="40" t="s">
        <v>8633</v>
      </c>
      <c r="G504" s="40" t="s">
        <v>7895</v>
      </c>
      <c r="H504" s="40" t="s">
        <v>7896</v>
      </c>
      <c r="I504" s="43">
        <f>J504-2</f>
        <v>41663</v>
      </c>
      <c r="J504" s="43">
        <f t="shared" ref="J504:J510" si="33">I505</f>
        <v>41665</v>
      </c>
      <c r="K504" s="40" t="s">
        <v>5488</v>
      </c>
      <c r="L504" s="40">
        <v>100</v>
      </c>
      <c r="M504" s="39"/>
    </row>
    <row r="505" spans="1:13" hidden="1">
      <c r="A505" s="40" t="s">
        <v>8544</v>
      </c>
      <c r="B505" s="40" t="s">
        <v>7981</v>
      </c>
      <c r="C505" s="40" t="s">
        <v>7927</v>
      </c>
      <c r="D505" s="40" t="s">
        <v>7928</v>
      </c>
      <c r="E505" s="41" t="s">
        <v>7929</v>
      </c>
      <c r="F505" s="40" t="s">
        <v>8633</v>
      </c>
      <c r="G505" s="40" t="s">
        <v>7898</v>
      </c>
      <c r="H505" s="40" t="s">
        <v>7899</v>
      </c>
      <c r="I505" s="43">
        <f>J505-1</f>
        <v>41665</v>
      </c>
      <c r="J505" s="43">
        <f t="shared" si="33"/>
        <v>41666</v>
      </c>
      <c r="K505" s="40" t="s">
        <v>5488</v>
      </c>
      <c r="L505" s="40">
        <v>100</v>
      </c>
      <c r="M505" s="39"/>
    </row>
    <row r="506" spans="1:13" hidden="1">
      <c r="A506" s="40" t="s">
        <v>8544</v>
      </c>
      <c r="B506" s="40" t="s">
        <v>7981</v>
      </c>
      <c r="C506" s="40" t="s">
        <v>7927</v>
      </c>
      <c r="D506" s="40" t="s">
        <v>7928</v>
      </c>
      <c r="E506" s="41" t="s">
        <v>7929</v>
      </c>
      <c r="F506" s="40" t="s">
        <v>8633</v>
      </c>
      <c r="G506" s="40" t="s">
        <v>7898</v>
      </c>
      <c r="H506" s="40" t="s">
        <v>7900</v>
      </c>
      <c r="I506" s="43">
        <f>J506-1</f>
        <v>41666</v>
      </c>
      <c r="J506" s="43">
        <f t="shared" si="33"/>
        <v>41667</v>
      </c>
      <c r="K506" s="40" t="s">
        <v>5488</v>
      </c>
      <c r="L506" s="40">
        <v>100</v>
      </c>
      <c r="M506" s="39"/>
    </row>
    <row r="507" spans="1:13">
      <c r="A507" s="40" t="s">
        <v>8544</v>
      </c>
      <c r="B507" s="40" t="s">
        <v>7981</v>
      </c>
      <c r="C507" s="40" t="s">
        <v>7927</v>
      </c>
      <c r="D507" s="40" t="s">
        <v>7928</v>
      </c>
      <c r="E507" s="41" t="s">
        <v>7929</v>
      </c>
      <c r="F507" s="40" t="s">
        <v>8633</v>
      </c>
      <c r="G507" s="40" t="s">
        <v>7901</v>
      </c>
      <c r="H507" s="40" t="s">
        <v>7902</v>
      </c>
      <c r="I507" s="43">
        <f>J507-5</f>
        <v>41667</v>
      </c>
      <c r="J507" s="43">
        <f t="shared" si="33"/>
        <v>41672</v>
      </c>
      <c r="K507" s="40" t="s">
        <v>5488</v>
      </c>
      <c r="L507" s="40">
        <v>100</v>
      </c>
      <c r="M507" s="39"/>
    </row>
    <row r="508" spans="1:13" hidden="1">
      <c r="A508" s="40" t="s">
        <v>8544</v>
      </c>
      <c r="B508" s="40" t="s">
        <v>7981</v>
      </c>
      <c r="C508" s="40" t="s">
        <v>7927</v>
      </c>
      <c r="D508" s="40" t="s">
        <v>7928</v>
      </c>
      <c r="E508" s="41" t="s">
        <v>7929</v>
      </c>
      <c r="F508" s="40" t="s">
        <v>8633</v>
      </c>
      <c r="G508" s="40" t="s">
        <v>7904</v>
      </c>
      <c r="H508" s="40" t="s">
        <v>7905</v>
      </c>
      <c r="I508" s="43">
        <f>J508-3</f>
        <v>41672</v>
      </c>
      <c r="J508" s="43">
        <f t="shared" si="33"/>
        <v>41675</v>
      </c>
      <c r="K508" s="40" t="s">
        <v>5488</v>
      </c>
      <c r="L508" s="40">
        <v>100</v>
      </c>
      <c r="M508" s="39"/>
    </row>
    <row r="509" spans="1:13" hidden="1">
      <c r="A509" s="40" t="s">
        <v>8544</v>
      </c>
      <c r="B509" s="40" t="s">
        <v>7981</v>
      </c>
      <c r="C509" s="40" t="s">
        <v>7927</v>
      </c>
      <c r="D509" s="40" t="s">
        <v>7928</v>
      </c>
      <c r="E509" s="41" t="s">
        <v>7929</v>
      </c>
      <c r="F509" s="40" t="s">
        <v>8633</v>
      </c>
      <c r="G509" s="40" t="s">
        <v>7904</v>
      </c>
      <c r="H509" s="40" t="s">
        <v>7906</v>
      </c>
      <c r="I509" s="43">
        <f>J509-2</f>
        <v>41675</v>
      </c>
      <c r="J509" s="43">
        <f t="shared" si="33"/>
        <v>41677</v>
      </c>
      <c r="K509" s="40" t="s">
        <v>5488</v>
      </c>
      <c r="L509" s="40">
        <v>100</v>
      </c>
      <c r="M509" s="39"/>
    </row>
    <row r="510" spans="1:13" hidden="1">
      <c r="A510" s="40" t="s">
        <v>8544</v>
      </c>
      <c r="B510" s="40" t="s">
        <v>7981</v>
      </c>
      <c r="C510" s="40" t="s">
        <v>7927</v>
      </c>
      <c r="D510" s="40" t="s">
        <v>7928</v>
      </c>
      <c r="E510" s="41" t="s">
        <v>7929</v>
      </c>
      <c r="F510" s="40" t="s">
        <v>8633</v>
      </c>
      <c r="G510" s="40" t="s">
        <v>7904</v>
      </c>
      <c r="H510" s="40" t="s">
        <v>7907</v>
      </c>
      <c r="I510" s="43">
        <f>J510-2</f>
        <v>41677</v>
      </c>
      <c r="J510" s="43">
        <f t="shared" si="33"/>
        <v>41679</v>
      </c>
      <c r="K510" s="40" t="s">
        <v>5488</v>
      </c>
      <c r="L510" s="40">
        <v>100</v>
      </c>
      <c r="M510" s="39"/>
    </row>
    <row r="511" spans="1:13" ht="26.45" hidden="1">
      <c r="A511" s="40" t="s">
        <v>8544</v>
      </c>
      <c r="B511" s="40" t="s">
        <v>7981</v>
      </c>
      <c r="C511" s="40" t="s">
        <v>7927</v>
      </c>
      <c r="D511" s="40" t="s">
        <v>7928</v>
      </c>
      <c r="E511" s="41" t="s">
        <v>7929</v>
      </c>
      <c r="F511" s="40" t="s">
        <v>8633</v>
      </c>
      <c r="G511" s="40" t="s">
        <v>7904</v>
      </c>
      <c r="H511" s="40" t="s">
        <v>7908</v>
      </c>
      <c r="I511" s="43">
        <f>J511-1</f>
        <v>41679</v>
      </c>
      <c r="J511" s="42">
        <v>41680</v>
      </c>
      <c r="K511" s="40" t="s">
        <v>5488</v>
      </c>
      <c r="L511" s="40">
        <v>100</v>
      </c>
      <c r="M511" s="39" t="s">
        <v>8566</v>
      </c>
    </row>
    <row r="512" spans="1:13" ht="26.45" hidden="1">
      <c r="A512" s="41" t="s">
        <v>8544</v>
      </c>
      <c r="B512" s="41" t="s">
        <v>7981</v>
      </c>
      <c r="C512" s="41" t="s">
        <v>7927</v>
      </c>
      <c r="D512" s="41" t="s">
        <v>7928</v>
      </c>
      <c r="E512" s="41" t="s">
        <v>7929</v>
      </c>
      <c r="F512" s="41" t="s">
        <v>8634</v>
      </c>
      <c r="G512" s="41" t="s">
        <v>1048</v>
      </c>
      <c r="H512" s="41" t="s">
        <v>7888</v>
      </c>
      <c r="I512" s="42">
        <v>41662</v>
      </c>
      <c r="J512" s="41"/>
      <c r="K512" s="41"/>
      <c r="L512" s="41"/>
      <c r="M512" s="39" t="s">
        <v>8566</v>
      </c>
    </row>
    <row r="513" spans="1:13" hidden="1">
      <c r="A513" s="41" t="s">
        <v>8544</v>
      </c>
      <c r="B513" s="41" t="s">
        <v>7981</v>
      </c>
      <c r="C513" s="41" t="s">
        <v>7927</v>
      </c>
      <c r="D513" s="41" t="s">
        <v>7928</v>
      </c>
      <c r="E513" s="41" t="s">
        <v>7929</v>
      </c>
      <c r="F513" s="41" t="s">
        <v>8634</v>
      </c>
      <c r="G513" s="41" t="s">
        <v>1048</v>
      </c>
      <c r="H513" s="41" t="s">
        <v>7889</v>
      </c>
      <c r="I513" s="42"/>
      <c r="J513" s="41"/>
      <c r="K513" s="41"/>
      <c r="L513" s="41"/>
      <c r="M513" s="52"/>
    </row>
    <row r="514" spans="1:13" hidden="1">
      <c r="A514" s="41" t="s">
        <v>8544</v>
      </c>
      <c r="B514" s="41" t="s">
        <v>7981</v>
      </c>
      <c r="C514" s="41" t="s">
        <v>7927</v>
      </c>
      <c r="D514" s="41" t="s">
        <v>7928</v>
      </c>
      <c r="E514" s="41" t="s">
        <v>7929</v>
      </c>
      <c r="F514" s="41" t="s">
        <v>8634</v>
      </c>
      <c r="G514" s="41" t="s">
        <v>1048</v>
      </c>
      <c r="H514" s="41" t="s">
        <v>7890</v>
      </c>
      <c r="I514" s="41"/>
      <c r="J514" s="41"/>
      <c r="K514" s="41"/>
      <c r="L514" s="41"/>
      <c r="M514" s="52"/>
    </row>
    <row r="515" spans="1:13" hidden="1">
      <c r="A515" s="41" t="s">
        <v>8544</v>
      </c>
      <c r="B515" s="41" t="s">
        <v>7981</v>
      </c>
      <c r="C515" s="41" t="s">
        <v>7927</v>
      </c>
      <c r="D515" s="41" t="s">
        <v>7928</v>
      </c>
      <c r="E515" s="41" t="s">
        <v>7929</v>
      </c>
      <c r="F515" s="41" t="s">
        <v>8634</v>
      </c>
      <c r="G515" s="41" t="s">
        <v>1048</v>
      </c>
      <c r="H515" s="41" t="s">
        <v>7891</v>
      </c>
      <c r="I515" s="41"/>
      <c r="J515" s="41"/>
      <c r="K515" s="41"/>
      <c r="L515" s="41"/>
      <c r="M515" s="52"/>
    </row>
    <row r="516" spans="1:13" hidden="1">
      <c r="A516" s="41" t="s">
        <v>8544</v>
      </c>
      <c r="B516" s="41" t="s">
        <v>7981</v>
      </c>
      <c r="C516" s="41" t="s">
        <v>7927</v>
      </c>
      <c r="D516" s="41" t="s">
        <v>7928</v>
      </c>
      <c r="E516" s="41" t="s">
        <v>7929</v>
      </c>
      <c r="F516" s="41" t="s">
        <v>8634</v>
      </c>
      <c r="G516" s="41" t="s">
        <v>1048</v>
      </c>
      <c r="H516" s="41" t="s">
        <v>7892</v>
      </c>
      <c r="I516" s="42"/>
      <c r="J516" s="41"/>
      <c r="K516" s="41"/>
      <c r="L516" s="41"/>
      <c r="M516" s="52"/>
    </row>
    <row r="517" spans="1:13" hidden="1">
      <c r="A517" s="41" t="s">
        <v>8544</v>
      </c>
      <c r="B517" s="41" t="s">
        <v>7981</v>
      </c>
      <c r="C517" s="41" t="s">
        <v>7927</v>
      </c>
      <c r="D517" s="41" t="s">
        <v>7928</v>
      </c>
      <c r="E517" s="41" t="s">
        <v>7929</v>
      </c>
      <c r="F517" s="41" t="s">
        <v>8634</v>
      </c>
      <c r="G517" s="41" t="s">
        <v>1048</v>
      </c>
      <c r="H517" s="41" t="s">
        <v>7893</v>
      </c>
      <c r="I517" s="41"/>
      <c r="J517" s="41"/>
      <c r="K517" s="41"/>
      <c r="L517" s="41"/>
      <c r="M517" s="52"/>
    </row>
    <row r="518" spans="1:13" hidden="1">
      <c r="A518" s="41" t="s">
        <v>8544</v>
      </c>
      <c r="B518" s="41" t="s">
        <v>7981</v>
      </c>
      <c r="C518" s="41" t="s">
        <v>7927</v>
      </c>
      <c r="D518" s="41" t="s">
        <v>7928</v>
      </c>
      <c r="E518" s="41" t="s">
        <v>7929</v>
      </c>
      <c r="F518" s="41" t="s">
        <v>8634</v>
      </c>
      <c r="G518" s="41" t="s">
        <v>1048</v>
      </c>
      <c r="H518" s="41" t="s">
        <v>7894</v>
      </c>
      <c r="I518" s="42">
        <v>41680</v>
      </c>
      <c r="J518" s="41"/>
      <c r="K518" s="41"/>
      <c r="L518" s="41"/>
      <c r="M518" s="52"/>
    </row>
    <row r="519" spans="1:13" hidden="1">
      <c r="A519" s="40" t="s">
        <v>8544</v>
      </c>
      <c r="B519" s="40" t="s">
        <v>7981</v>
      </c>
      <c r="C519" s="40" t="s">
        <v>7927</v>
      </c>
      <c r="D519" s="40" t="s">
        <v>7928</v>
      </c>
      <c r="E519" s="41" t="s">
        <v>7929</v>
      </c>
      <c r="F519" s="40" t="s">
        <v>8634</v>
      </c>
      <c r="G519" s="40" t="s">
        <v>7895</v>
      </c>
      <c r="H519" s="40" t="s">
        <v>7896</v>
      </c>
      <c r="I519" s="43">
        <f>J519-2</f>
        <v>41663</v>
      </c>
      <c r="J519" s="43">
        <f t="shared" ref="J519:J525" si="34">I520</f>
        <v>41665</v>
      </c>
      <c r="K519" s="40" t="s">
        <v>5488</v>
      </c>
      <c r="L519" s="40">
        <v>100</v>
      </c>
      <c r="M519" s="39"/>
    </row>
    <row r="520" spans="1:13" hidden="1">
      <c r="A520" s="40" t="s">
        <v>8544</v>
      </c>
      <c r="B520" s="40" t="s">
        <v>7981</v>
      </c>
      <c r="C520" s="40" t="s">
        <v>7927</v>
      </c>
      <c r="D520" s="40" t="s">
        <v>7928</v>
      </c>
      <c r="E520" s="41" t="s">
        <v>7929</v>
      </c>
      <c r="F520" s="40" t="s">
        <v>8634</v>
      </c>
      <c r="G520" s="40" t="s">
        <v>7898</v>
      </c>
      <c r="H520" s="40" t="s">
        <v>7899</v>
      </c>
      <c r="I520" s="43">
        <f>J520-1</f>
        <v>41665</v>
      </c>
      <c r="J520" s="43">
        <f t="shared" si="34"/>
        <v>41666</v>
      </c>
      <c r="K520" s="40" t="s">
        <v>5488</v>
      </c>
      <c r="L520" s="40">
        <v>100</v>
      </c>
      <c r="M520" s="39"/>
    </row>
    <row r="521" spans="1:13" hidden="1">
      <c r="A521" s="40" t="s">
        <v>8544</v>
      </c>
      <c r="B521" s="40" t="s">
        <v>7981</v>
      </c>
      <c r="C521" s="40" t="s">
        <v>7927</v>
      </c>
      <c r="D521" s="40" t="s">
        <v>7928</v>
      </c>
      <c r="E521" s="41" t="s">
        <v>7929</v>
      </c>
      <c r="F521" s="40" t="s">
        <v>8634</v>
      </c>
      <c r="G521" s="40" t="s">
        <v>7898</v>
      </c>
      <c r="H521" s="40" t="s">
        <v>7900</v>
      </c>
      <c r="I521" s="43">
        <f>J521-1</f>
        <v>41666</v>
      </c>
      <c r="J521" s="43">
        <f t="shared" si="34"/>
        <v>41667</v>
      </c>
      <c r="K521" s="40" t="s">
        <v>5488</v>
      </c>
      <c r="L521" s="40">
        <v>100</v>
      </c>
      <c r="M521" s="39"/>
    </row>
    <row r="522" spans="1:13">
      <c r="A522" s="40" t="s">
        <v>8544</v>
      </c>
      <c r="B522" s="40" t="s">
        <v>7981</v>
      </c>
      <c r="C522" s="40" t="s">
        <v>7927</v>
      </c>
      <c r="D522" s="40" t="s">
        <v>7928</v>
      </c>
      <c r="E522" s="41" t="s">
        <v>7929</v>
      </c>
      <c r="F522" s="40" t="s">
        <v>8634</v>
      </c>
      <c r="G522" s="40" t="s">
        <v>7901</v>
      </c>
      <c r="H522" s="40" t="s">
        <v>7902</v>
      </c>
      <c r="I522" s="43">
        <f>J522-5</f>
        <v>41667</v>
      </c>
      <c r="J522" s="43">
        <f t="shared" si="34"/>
        <v>41672</v>
      </c>
      <c r="K522" s="40" t="s">
        <v>5488</v>
      </c>
      <c r="L522" s="40">
        <v>100</v>
      </c>
      <c r="M522" s="39"/>
    </row>
    <row r="523" spans="1:13" hidden="1">
      <c r="A523" s="40" t="s">
        <v>8544</v>
      </c>
      <c r="B523" s="40" t="s">
        <v>7981</v>
      </c>
      <c r="C523" s="40" t="s">
        <v>7927</v>
      </c>
      <c r="D523" s="40" t="s">
        <v>7928</v>
      </c>
      <c r="E523" s="41" t="s">
        <v>7929</v>
      </c>
      <c r="F523" s="40" t="s">
        <v>8634</v>
      </c>
      <c r="G523" s="40" t="s">
        <v>7904</v>
      </c>
      <c r="H523" s="40" t="s">
        <v>7905</v>
      </c>
      <c r="I523" s="43">
        <f>J523-3</f>
        <v>41672</v>
      </c>
      <c r="J523" s="43">
        <f t="shared" si="34"/>
        <v>41675</v>
      </c>
      <c r="K523" s="40" t="s">
        <v>5488</v>
      </c>
      <c r="L523" s="40">
        <v>100</v>
      </c>
      <c r="M523" s="39"/>
    </row>
    <row r="524" spans="1:13" hidden="1">
      <c r="A524" s="40" t="s">
        <v>8544</v>
      </c>
      <c r="B524" s="40" t="s">
        <v>7981</v>
      </c>
      <c r="C524" s="40" t="s">
        <v>7927</v>
      </c>
      <c r="D524" s="40" t="s">
        <v>7928</v>
      </c>
      <c r="E524" s="41" t="s">
        <v>7929</v>
      </c>
      <c r="F524" s="40" t="s">
        <v>8634</v>
      </c>
      <c r="G524" s="40" t="s">
        <v>7904</v>
      </c>
      <c r="H524" s="40" t="s">
        <v>7906</v>
      </c>
      <c r="I524" s="43">
        <f>J524-2</f>
        <v>41675</v>
      </c>
      <c r="J524" s="43">
        <f t="shared" si="34"/>
        <v>41677</v>
      </c>
      <c r="K524" s="40" t="s">
        <v>5488</v>
      </c>
      <c r="L524" s="40">
        <v>100</v>
      </c>
      <c r="M524" s="39"/>
    </row>
    <row r="525" spans="1:13" hidden="1">
      <c r="A525" s="40" t="s">
        <v>8544</v>
      </c>
      <c r="B525" s="40" t="s">
        <v>7981</v>
      </c>
      <c r="C525" s="40" t="s">
        <v>7927</v>
      </c>
      <c r="D525" s="40" t="s">
        <v>7928</v>
      </c>
      <c r="E525" s="41" t="s">
        <v>7929</v>
      </c>
      <c r="F525" s="40" t="s">
        <v>8634</v>
      </c>
      <c r="G525" s="40" t="s">
        <v>7904</v>
      </c>
      <c r="H525" s="40" t="s">
        <v>7907</v>
      </c>
      <c r="I525" s="43">
        <f>J525-2</f>
        <v>41677</v>
      </c>
      <c r="J525" s="43">
        <f t="shared" si="34"/>
        <v>41679</v>
      </c>
      <c r="K525" s="40" t="s">
        <v>5488</v>
      </c>
      <c r="L525" s="40">
        <v>100</v>
      </c>
      <c r="M525" s="39"/>
    </row>
    <row r="526" spans="1:13" ht="26.45" hidden="1">
      <c r="A526" s="40" t="s">
        <v>8544</v>
      </c>
      <c r="B526" s="40" t="s">
        <v>7981</v>
      </c>
      <c r="C526" s="40" t="s">
        <v>7927</v>
      </c>
      <c r="D526" s="40" t="s">
        <v>7928</v>
      </c>
      <c r="E526" s="41" t="s">
        <v>7929</v>
      </c>
      <c r="F526" s="40" t="s">
        <v>8634</v>
      </c>
      <c r="G526" s="40" t="s">
        <v>7904</v>
      </c>
      <c r="H526" s="40" t="s">
        <v>7908</v>
      </c>
      <c r="I526" s="43">
        <f>J526-1</f>
        <v>41679</v>
      </c>
      <c r="J526" s="42">
        <v>41680</v>
      </c>
      <c r="K526" s="40" t="s">
        <v>5488</v>
      </c>
      <c r="L526" s="40">
        <v>100</v>
      </c>
      <c r="M526" s="39" t="s">
        <v>8566</v>
      </c>
    </row>
    <row r="527" spans="1:13" ht="26.45" hidden="1">
      <c r="A527" s="55" t="s">
        <v>8618</v>
      </c>
      <c r="B527" s="55" t="s">
        <v>8635</v>
      </c>
      <c r="C527" s="49" t="s">
        <v>7927</v>
      </c>
      <c r="D527" s="41" t="s">
        <v>7928</v>
      </c>
      <c r="E527" s="41" t="s">
        <v>7938</v>
      </c>
      <c r="F527" s="41" t="s">
        <v>8636</v>
      </c>
      <c r="G527" s="41" t="s">
        <v>1048</v>
      </c>
      <c r="H527" s="41" t="s">
        <v>7888</v>
      </c>
      <c r="I527" s="41"/>
      <c r="J527" s="41"/>
      <c r="K527" s="41"/>
      <c r="L527" s="41"/>
      <c r="M527" s="39" t="s">
        <v>8566</v>
      </c>
    </row>
    <row r="528" spans="1:13" hidden="1">
      <c r="A528" s="55" t="s">
        <v>8618</v>
      </c>
      <c r="B528" s="55" t="s">
        <v>8635</v>
      </c>
      <c r="C528" s="49" t="s">
        <v>7927</v>
      </c>
      <c r="D528" s="41" t="s">
        <v>7928</v>
      </c>
      <c r="E528" s="41" t="s">
        <v>7938</v>
      </c>
      <c r="F528" s="41" t="s">
        <v>8636</v>
      </c>
      <c r="G528" s="41" t="s">
        <v>1048</v>
      </c>
      <c r="H528" s="41" t="s">
        <v>7889</v>
      </c>
      <c r="I528" s="41"/>
      <c r="J528" s="41"/>
      <c r="K528" s="41"/>
      <c r="L528" s="41"/>
      <c r="M528" s="52"/>
    </row>
    <row r="529" spans="1:13" hidden="1">
      <c r="A529" s="55" t="s">
        <v>8618</v>
      </c>
      <c r="B529" s="55" t="s">
        <v>8635</v>
      </c>
      <c r="C529" s="49" t="s">
        <v>7927</v>
      </c>
      <c r="D529" s="41" t="s">
        <v>7928</v>
      </c>
      <c r="E529" s="41" t="s">
        <v>7938</v>
      </c>
      <c r="F529" s="41" t="s">
        <v>8636</v>
      </c>
      <c r="G529" s="41" t="s">
        <v>1048</v>
      </c>
      <c r="H529" s="41" t="s">
        <v>7890</v>
      </c>
      <c r="I529" s="42"/>
      <c r="J529" s="41"/>
      <c r="K529" s="41"/>
      <c r="L529" s="41"/>
      <c r="M529" s="52"/>
    </row>
    <row r="530" spans="1:13" hidden="1">
      <c r="A530" s="55" t="s">
        <v>8618</v>
      </c>
      <c r="B530" s="55" t="s">
        <v>8635</v>
      </c>
      <c r="C530" s="49" t="s">
        <v>7927</v>
      </c>
      <c r="D530" s="41" t="s">
        <v>7928</v>
      </c>
      <c r="E530" s="41" t="s">
        <v>7938</v>
      </c>
      <c r="F530" s="41" t="s">
        <v>8636</v>
      </c>
      <c r="G530" s="41" t="s">
        <v>1048</v>
      </c>
      <c r="H530" s="41" t="s">
        <v>7891</v>
      </c>
      <c r="I530" s="42"/>
      <c r="J530" s="41"/>
      <c r="K530" s="41"/>
      <c r="L530" s="41"/>
      <c r="M530" s="52"/>
    </row>
    <row r="531" spans="1:13" hidden="1">
      <c r="A531" s="55" t="s">
        <v>8618</v>
      </c>
      <c r="B531" s="55" t="s">
        <v>8635</v>
      </c>
      <c r="C531" s="49" t="s">
        <v>7927</v>
      </c>
      <c r="D531" s="41" t="s">
        <v>7928</v>
      </c>
      <c r="E531" s="41" t="s">
        <v>7938</v>
      </c>
      <c r="F531" s="41" t="s">
        <v>8636</v>
      </c>
      <c r="G531" s="41" t="s">
        <v>1048</v>
      </c>
      <c r="H531" s="41" t="s">
        <v>7892</v>
      </c>
      <c r="I531" s="53">
        <v>41715</v>
      </c>
      <c r="J531" s="41"/>
      <c r="K531" s="41"/>
      <c r="L531" s="41"/>
      <c r="M531" s="52"/>
    </row>
    <row r="532" spans="1:13" hidden="1">
      <c r="A532" s="55" t="s">
        <v>8618</v>
      </c>
      <c r="B532" s="55" t="s">
        <v>8635</v>
      </c>
      <c r="C532" s="49" t="s">
        <v>7927</v>
      </c>
      <c r="D532" s="41" t="s">
        <v>7928</v>
      </c>
      <c r="E532" s="41" t="s">
        <v>7938</v>
      </c>
      <c r="F532" s="41" t="s">
        <v>8636</v>
      </c>
      <c r="G532" s="41" t="s">
        <v>1048</v>
      </c>
      <c r="H532" s="41" t="s">
        <v>7893</v>
      </c>
      <c r="I532" s="42"/>
      <c r="J532" s="41"/>
      <c r="K532" s="41"/>
      <c r="L532" s="41"/>
      <c r="M532" s="52"/>
    </row>
    <row r="533" spans="1:13" hidden="1">
      <c r="A533" s="55" t="s">
        <v>8618</v>
      </c>
      <c r="B533" s="55" t="s">
        <v>8635</v>
      </c>
      <c r="C533" s="49" t="s">
        <v>7927</v>
      </c>
      <c r="D533" s="41" t="s">
        <v>7928</v>
      </c>
      <c r="E533" s="41" t="s">
        <v>7938</v>
      </c>
      <c r="F533" s="41" t="s">
        <v>8636</v>
      </c>
      <c r="G533" s="41" t="s">
        <v>1048</v>
      </c>
      <c r="H533" s="41" t="s">
        <v>7894</v>
      </c>
      <c r="I533" s="42">
        <v>41687</v>
      </c>
      <c r="J533" s="41"/>
      <c r="K533" s="41"/>
      <c r="L533" s="41"/>
      <c r="M533" s="52"/>
    </row>
    <row r="534" spans="1:13" hidden="1">
      <c r="A534" s="54" t="s">
        <v>8618</v>
      </c>
      <c r="B534" s="54" t="s">
        <v>8635</v>
      </c>
      <c r="C534" s="48" t="s">
        <v>7927</v>
      </c>
      <c r="D534" s="40" t="s">
        <v>7928</v>
      </c>
      <c r="E534" s="41" t="s">
        <v>7938</v>
      </c>
      <c r="F534" s="40" t="s">
        <v>8636</v>
      </c>
      <c r="G534" s="40" t="s">
        <v>7895</v>
      </c>
      <c r="H534" s="40" t="s">
        <v>7896</v>
      </c>
      <c r="I534" s="43">
        <f>J534-2</f>
        <v>41670</v>
      </c>
      <c r="J534" s="43">
        <f t="shared" ref="J534:J540" si="35">I535</f>
        <v>41672</v>
      </c>
      <c r="K534" s="40" t="s">
        <v>6184</v>
      </c>
      <c r="L534" s="40">
        <v>100</v>
      </c>
      <c r="M534" s="39"/>
    </row>
    <row r="535" spans="1:13" hidden="1">
      <c r="A535" s="54" t="s">
        <v>8618</v>
      </c>
      <c r="B535" s="54" t="s">
        <v>8635</v>
      </c>
      <c r="C535" s="48" t="s">
        <v>7927</v>
      </c>
      <c r="D535" s="40" t="s">
        <v>7928</v>
      </c>
      <c r="E535" s="41" t="s">
        <v>7938</v>
      </c>
      <c r="F535" s="40" t="s">
        <v>8636</v>
      </c>
      <c r="G535" s="40" t="s">
        <v>7898</v>
      </c>
      <c r="H535" s="40" t="s">
        <v>7899</v>
      </c>
      <c r="I535" s="43">
        <f>J535-1</f>
        <v>41672</v>
      </c>
      <c r="J535" s="43">
        <f t="shared" si="35"/>
        <v>41673</v>
      </c>
      <c r="K535" s="40" t="s">
        <v>6184</v>
      </c>
      <c r="L535" s="40">
        <v>100</v>
      </c>
      <c r="M535" s="39"/>
    </row>
    <row r="536" spans="1:13" hidden="1">
      <c r="A536" s="54" t="s">
        <v>8618</v>
      </c>
      <c r="B536" s="54" t="s">
        <v>8635</v>
      </c>
      <c r="C536" s="48" t="s">
        <v>7927</v>
      </c>
      <c r="D536" s="40" t="s">
        <v>7928</v>
      </c>
      <c r="E536" s="41" t="s">
        <v>7938</v>
      </c>
      <c r="F536" s="40" t="s">
        <v>8636</v>
      </c>
      <c r="G536" s="40" t="s">
        <v>7898</v>
      </c>
      <c r="H536" s="40" t="s">
        <v>7925</v>
      </c>
      <c r="I536" s="43">
        <f>J536-1</f>
        <v>41673</v>
      </c>
      <c r="J536" s="43">
        <f t="shared" si="35"/>
        <v>41674</v>
      </c>
      <c r="K536" s="40" t="s">
        <v>6184</v>
      </c>
      <c r="L536" s="40">
        <v>100</v>
      </c>
      <c r="M536" s="39"/>
    </row>
    <row r="537" spans="1:13">
      <c r="A537" s="54" t="s">
        <v>8618</v>
      </c>
      <c r="B537" s="54" t="s">
        <v>8635</v>
      </c>
      <c r="C537" s="48" t="s">
        <v>7927</v>
      </c>
      <c r="D537" s="40" t="s">
        <v>7928</v>
      </c>
      <c r="E537" s="41" t="s">
        <v>7938</v>
      </c>
      <c r="F537" s="40" t="s">
        <v>8636</v>
      </c>
      <c r="G537" s="40" t="s">
        <v>7901</v>
      </c>
      <c r="H537" s="40" t="s">
        <v>7902</v>
      </c>
      <c r="I537" s="43">
        <f>J537-5</f>
        <v>41674</v>
      </c>
      <c r="J537" s="43">
        <f t="shared" si="35"/>
        <v>41679</v>
      </c>
      <c r="K537" s="40" t="s">
        <v>6184</v>
      </c>
      <c r="L537" s="40">
        <v>100</v>
      </c>
      <c r="M537" s="39"/>
    </row>
    <row r="538" spans="1:13" hidden="1">
      <c r="A538" s="54" t="s">
        <v>8618</v>
      </c>
      <c r="B538" s="54" t="s">
        <v>8635</v>
      </c>
      <c r="C538" s="48" t="s">
        <v>7927</v>
      </c>
      <c r="D538" s="40" t="s">
        <v>7928</v>
      </c>
      <c r="E538" s="41" t="s">
        <v>7938</v>
      </c>
      <c r="F538" s="40" t="s">
        <v>8636</v>
      </c>
      <c r="G538" s="40" t="s">
        <v>7904</v>
      </c>
      <c r="H538" s="40" t="s">
        <v>7905</v>
      </c>
      <c r="I538" s="43">
        <f>J538-3</f>
        <v>41679</v>
      </c>
      <c r="J538" s="43">
        <f t="shared" si="35"/>
        <v>41682</v>
      </c>
      <c r="K538" s="40" t="s">
        <v>6184</v>
      </c>
      <c r="L538" s="40">
        <v>100</v>
      </c>
      <c r="M538" s="39"/>
    </row>
    <row r="539" spans="1:13" hidden="1">
      <c r="A539" s="54" t="s">
        <v>8618</v>
      </c>
      <c r="B539" s="54" t="s">
        <v>8635</v>
      </c>
      <c r="C539" s="48" t="s">
        <v>7927</v>
      </c>
      <c r="D539" s="40" t="s">
        <v>7928</v>
      </c>
      <c r="E539" s="41" t="s">
        <v>7938</v>
      </c>
      <c r="F539" s="40" t="s">
        <v>8636</v>
      </c>
      <c r="G539" s="40" t="s">
        <v>7904</v>
      </c>
      <c r="H539" s="40" t="s">
        <v>7906</v>
      </c>
      <c r="I539" s="43">
        <f>J539-2</f>
        <v>41682</v>
      </c>
      <c r="J539" s="43">
        <f t="shared" si="35"/>
        <v>41684</v>
      </c>
      <c r="K539" s="40" t="s">
        <v>6184</v>
      </c>
      <c r="L539" s="40">
        <v>100</v>
      </c>
      <c r="M539" s="39"/>
    </row>
    <row r="540" spans="1:13" hidden="1">
      <c r="A540" s="54" t="s">
        <v>8618</v>
      </c>
      <c r="B540" s="54" t="s">
        <v>8635</v>
      </c>
      <c r="C540" s="48" t="s">
        <v>7927</v>
      </c>
      <c r="D540" s="40" t="s">
        <v>7928</v>
      </c>
      <c r="E540" s="41" t="s">
        <v>7938</v>
      </c>
      <c r="F540" s="40" t="s">
        <v>8636</v>
      </c>
      <c r="G540" s="40" t="s">
        <v>7904</v>
      </c>
      <c r="H540" s="40" t="s">
        <v>7907</v>
      </c>
      <c r="I540" s="43">
        <f>J540-2</f>
        <v>41684</v>
      </c>
      <c r="J540" s="43">
        <f t="shared" si="35"/>
        <v>41686</v>
      </c>
      <c r="K540" s="40" t="s">
        <v>6184</v>
      </c>
      <c r="L540" s="40">
        <v>100</v>
      </c>
      <c r="M540" s="39"/>
    </row>
    <row r="541" spans="1:13" hidden="1">
      <c r="A541" s="54" t="s">
        <v>8618</v>
      </c>
      <c r="B541" s="54" t="s">
        <v>8635</v>
      </c>
      <c r="C541" s="48" t="s">
        <v>7927</v>
      </c>
      <c r="D541" s="40" t="s">
        <v>7928</v>
      </c>
      <c r="E541" s="41" t="s">
        <v>7938</v>
      </c>
      <c r="F541" s="40" t="s">
        <v>8636</v>
      </c>
      <c r="G541" s="40" t="s">
        <v>7904</v>
      </c>
      <c r="H541" s="40" t="s">
        <v>7908</v>
      </c>
      <c r="I541" s="43">
        <f>J541-1</f>
        <v>41686</v>
      </c>
      <c r="J541" s="42">
        <v>41687</v>
      </c>
      <c r="K541" s="40" t="s">
        <v>6184</v>
      </c>
      <c r="L541" s="40">
        <v>100</v>
      </c>
      <c r="M541" s="39"/>
    </row>
    <row r="542" spans="1:13" hidden="1">
      <c r="A542" s="41" t="s">
        <v>2241</v>
      </c>
      <c r="B542" s="41" t="s">
        <v>8563</v>
      </c>
      <c r="C542" s="58" t="s">
        <v>7962</v>
      </c>
      <c r="D542" s="41" t="s">
        <v>52</v>
      </c>
      <c r="E542" s="41" t="s">
        <v>7886</v>
      </c>
      <c r="F542" s="41" t="s">
        <v>8637</v>
      </c>
      <c r="G542" s="41" t="s">
        <v>1048</v>
      </c>
      <c r="H542" s="41" t="s">
        <v>7888</v>
      </c>
      <c r="I542" s="42">
        <v>41666</v>
      </c>
      <c r="J542" s="41"/>
      <c r="K542" s="40"/>
      <c r="L542" s="40"/>
      <c r="M542" s="39"/>
    </row>
    <row r="543" spans="1:13" hidden="1">
      <c r="A543" s="41" t="s">
        <v>2241</v>
      </c>
      <c r="B543" s="41" t="s">
        <v>8563</v>
      </c>
      <c r="C543" s="58" t="s">
        <v>7962</v>
      </c>
      <c r="D543" s="41" t="s">
        <v>52</v>
      </c>
      <c r="E543" s="41" t="s">
        <v>7886</v>
      </c>
      <c r="F543" s="41" t="s">
        <v>8637</v>
      </c>
      <c r="G543" s="41" t="s">
        <v>1048</v>
      </c>
      <c r="H543" s="41" t="s">
        <v>7889</v>
      </c>
      <c r="I543" s="41"/>
      <c r="J543" s="41"/>
      <c r="K543" s="40"/>
      <c r="L543" s="40"/>
      <c r="M543" s="39"/>
    </row>
    <row r="544" spans="1:13" hidden="1">
      <c r="A544" s="41" t="s">
        <v>2241</v>
      </c>
      <c r="B544" s="41" t="s">
        <v>8563</v>
      </c>
      <c r="C544" s="58" t="s">
        <v>7962</v>
      </c>
      <c r="D544" s="41" t="s">
        <v>52</v>
      </c>
      <c r="E544" s="41" t="s">
        <v>7886</v>
      </c>
      <c r="F544" s="41" t="s">
        <v>8637</v>
      </c>
      <c r="G544" s="41" t="s">
        <v>1048</v>
      </c>
      <c r="H544" s="41" t="s">
        <v>7890</v>
      </c>
      <c r="I544" s="41"/>
      <c r="J544" s="41"/>
      <c r="K544" s="40"/>
      <c r="L544" s="40"/>
      <c r="M544" s="39"/>
    </row>
    <row r="545" spans="1:13" hidden="1">
      <c r="A545" s="41" t="s">
        <v>2241</v>
      </c>
      <c r="B545" s="41" t="s">
        <v>8563</v>
      </c>
      <c r="C545" s="58" t="s">
        <v>7962</v>
      </c>
      <c r="D545" s="41" t="s">
        <v>52</v>
      </c>
      <c r="E545" s="41" t="s">
        <v>7886</v>
      </c>
      <c r="F545" s="41" t="s">
        <v>8637</v>
      </c>
      <c r="G545" s="41" t="s">
        <v>1048</v>
      </c>
      <c r="H545" s="41" t="s">
        <v>7891</v>
      </c>
      <c r="I545" s="42">
        <v>41755</v>
      </c>
      <c r="J545" s="41"/>
      <c r="K545" s="40"/>
      <c r="L545" s="40"/>
      <c r="M545" s="39"/>
    </row>
    <row r="546" spans="1:13" hidden="1">
      <c r="A546" s="41" t="s">
        <v>2241</v>
      </c>
      <c r="B546" s="41" t="s">
        <v>8563</v>
      </c>
      <c r="C546" s="58" t="s">
        <v>7962</v>
      </c>
      <c r="D546" s="41" t="s">
        <v>52</v>
      </c>
      <c r="E546" s="41" t="s">
        <v>7886</v>
      </c>
      <c r="F546" s="41" t="s">
        <v>8637</v>
      </c>
      <c r="G546" s="41" t="s">
        <v>1048</v>
      </c>
      <c r="H546" s="41" t="s">
        <v>7892</v>
      </c>
      <c r="I546" s="41"/>
      <c r="J546" s="41"/>
      <c r="K546" s="40"/>
      <c r="L546" s="40"/>
      <c r="M546" s="39"/>
    </row>
    <row r="547" spans="1:13" hidden="1">
      <c r="A547" s="41" t="s">
        <v>2241</v>
      </c>
      <c r="B547" s="41" t="s">
        <v>8563</v>
      </c>
      <c r="C547" s="58" t="s">
        <v>7962</v>
      </c>
      <c r="D547" s="41" t="s">
        <v>52</v>
      </c>
      <c r="E547" s="41" t="s">
        <v>7886</v>
      </c>
      <c r="F547" s="41" t="s">
        <v>8637</v>
      </c>
      <c r="G547" s="41" t="s">
        <v>1048</v>
      </c>
      <c r="H547" s="41" t="s">
        <v>7893</v>
      </c>
      <c r="I547" s="41"/>
      <c r="J547" s="41"/>
      <c r="K547" s="40"/>
      <c r="L547" s="40"/>
      <c r="M547" s="39"/>
    </row>
    <row r="548" spans="1:13" hidden="1">
      <c r="A548" s="41" t="s">
        <v>2241</v>
      </c>
      <c r="B548" s="41" t="s">
        <v>8563</v>
      </c>
      <c r="C548" s="58" t="s">
        <v>7962</v>
      </c>
      <c r="D548" s="41" t="s">
        <v>52</v>
      </c>
      <c r="E548" s="41" t="s">
        <v>7886</v>
      </c>
      <c r="F548" s="41" t="s">
        <v>8637</v>
      </c>
      <c r="G548" s="41" t="s">
        <v>1048</v>
      </c>
      <c r="H548" s="41" t="s">
        <v>7894</v>
      </c>
      <c r="I548" s="42">
        <v>41684</v>
      </c>
      <c r="J548" s="41"/>
      <c r="K548" s="40"/>
      <c r="L548" s="40"/>
      <c r="M548" s="39"/>
    </row>
    <row r="549" spans="1:13" hidden="1">
      <c r="A549" s="40" t="s">
        <v>2241</v>
      </c>
      <c r="B549" s="40" t="s">
        <v>8563</v>
      </c>
      <c r="C549" s="57" t="s">
        <v>7962</v>
      </c>
      <c r="D549" s="40" t="s">
        <v>52</v>
      </c>
      <c r="E549" s="41" t="s">
        <v>7886</v>
      </c>
      <c r="F549" s="40" t="s">
        <v>8637</v>
      </c>
      <c r="G549" s="40" t="s">
        <v>7895</v>
      </c>
      <c r="H549" s="40" t="s">
        <v>7896</v>
      </c>
      <c r="I549" s="43">
        <f>J549-2</f>
        <v>41667</v>
      </c>
      <c r="J549" s="43">
        <f t="shared" ref="J549:J555" si="36">I550</f>
        <v>41669</v>
      </c>
      <c r="K549" s="40" t="s">
        <v>135</v>
      </c>
      <c r="L549" s="40">
        <v>100</v>
      </c>
      <c r="M549" s="39"/>
    </row>
    <row r="550" spans="1:13" hidden="1">
      <c r="A550" s="40" t="s">
        <v>2241</v>
      </c>
      <c r="B550" s="40" t="s">
        <v>8563</v>
      </c>
      <c r="C550" s="57" t="s">
        <v>7962</v>
      </c>
      <c r="D550" s="40" t="s">
        <v>52</v>
      </c>
      <c r="E550" s="41" t="s">
        <v>7886</v>
      </c>
      <c r="F550" s="40" t="s">
        <v>8637</v>
      </c>
      <c r="G550" s="40" t="s">
        <v>7898</v>
      </c>
      <c r="H550" s="40" t="s">
        <v>7899</v>
      </c>
      <c r="I550" s="43">
        <f>J550-1</f>
        <v>41669</v>
      </c>
      <c r="J550" s="43">
        <f t="shared" si="36"/>
        <v>41670</v>
      </c>
      <c r="K550" s="40" t="s">
        <v>135</v>
      </c>
      <c r="L550" s="40">
        <v>100</v>
      </c>
      <c r="M550" s="39"/>
    </row>
    <row r="551" spans="1:13" hidden="1">
      <c r="A551" s="40" t="s">
        <v>2241</v>
      </c>
      <c r="B551" s="40" t="s">
        <v>8563</v>
      </c>
      <c r="C551" s="57" t="s">
        <v>7962</v>
      </c>
      <c r="D551" s="40" t="s">
        <v>52</v>
      </c>
      <c r="E551" s="41" t="s">
        <v>7886</v>
      </c>
      <c r="F551" s="40" t="s">
        <v>8637</v>
      </c>
      <c r="G551" s="40" t="s">
        <v>7898</v>
      </c>
      <c r="H551" s="40" t="s">
        <v>7900</v>
      </c>
      <c r="I551" s="43">
        <f>J551-1</f>
        <v>41670</v>
      </c>
      <c r="J551" s="43">
        <f t="shared" si="36"/>
        <v>41671</v>
      </c>
      <c r="K551" s="40" t="s">
        <v>135</v>
      </c>
      <c r="L551" s="40">
        <v>100</v>
      </c>
      <c r="M551" s="39"/>
    </row>
    <row r="552" spans="1:13">
      <c r="A552" s="40" t="s">
        <v>2241</v>
      </c>
      <c r="B552" s="40" t="s">
        <v>8563</v>
      </c>
      <c r="C552" s="57" t="s">
        <v>7962</v>
      </c>
      <c r="D552" s="40" t="s">
        <v>52</v>
      </c>
      <c r="E552" s="41" t="s">
        <v>7886</v>
      </c>
      <c r="F552" s="40" t="s">
        <v>8637</v>
      </c>
      <c r="G552" s="40" t="s">
        <v>7901</v>
      </c>
      <c r="H552" s="40" t="s">
        <v>7902</v>
      </c>
      <c r="I552" s="43">
        <f>J552-5</f>
        <v>41671</v>
      </c>
      <c r="J552" s="43">
        <f t="shared" si="36"/>
        <v>41676</v>
      </c>
      <c r="K552" s="40" t="s">
        <v>135</v>
      </c>
      <c r="L552" s="40">
        <v>100</v>
      </c>
      <c r="M552" s="39"/>
    </row>
    <row r="553" spans="1:13" hidden="1">
      <c r="A553" s="40" t="s">
        <v>2241</v>
      </c>
      <c r="B553" s="40" t="s">
        <v>8563</v>
      </c>
      <c r="C553" s="57" t="s">
        <v>7962</v>
      </c>
      <c r="D553" s="40" t="s">
        <v>52</v>
      </c>
      <c r="E553" s="41" t="s">
        <v>7886</v>
      </c>
      <c r="F553" s="40" t="s">
        <v>8637</v>
      </c>
      <c r="G553" s="40" t="s">
        <v>7904</v>
      </c>
      <c r="H553" s="40" t="s">
        <v>7905</v>
      </c>
      <c r="I553" s="43">
        <f>J553-3</f>
        <v>41676</v>
      </c>
      <c r="J553" s="43">
        <f t="shared" si="36"/>
        <v>41679</v>
      </c>
      <c r="K553" s="40" t="s">
        <v>135</v>
      </c>
      <c r="L553" s="40">
        <v>100</v>
      </c>
      <c r="M553" s="39"/>
    </row>
    <row r="554" spans="1:13" hidden="1">
      <c r="A554" s="40" t="s">
        <v>2241</v>
      </c>
      <c r="B554" s="40" t="s">
        <v>8563</v>
      </c>
      <c r="C554" s="57" t="s">
        <v>7962</v>
      </c>
      <c r="D554" s="40" t="s">
        <v>52</v>
      </c>
      <c r="E554" s="41" t="s">
        <v>7886</v>
      </c>
      <c r="F554" s="40" t="s">
        <v>8637</v>
      </c>
      <c r="G554" s="40" t="s">
        <v>7904</v>
      </c>
      <c r="H554" s="40" t="s">
        <v>7906</v>
      </c>
      <c r="I554" s="43">
        <f>J554-2</f>
        <v>41679</v>
      </c>
      <c r="J554" s="43">
        <f t="shared" si="36"/>
        <v>41681</v>
      </c>
      <c r="K554" s="40" t="s">
        <v>135</v>
      </c>
      <c r="L554" s="40">
        <v>100</v>
      </c>
      <c r="M554" s="39"/>
    </row>
    <row r="555" spans="1:13" hidden="1">
      <c r="A555" s="40" t="s">
        <v>2241</v>
      </c>
      <c r="B555" s="40" t="s">
        <v>8563</v>
      </c>
      <c r="C555" s="57" t="s">
        <v>7962</v>
      </c>
      <c r="D555" s="40" t="s">
        <v>52</v>
      </c>
      <c r="E555" s="41" t="s">
        <v>7886</v>
      </c>
      <c r="F555" s="40" t="s">
        <v>8637</v>
      </c>
      <c r="G555" s="40" t="s">
        <v>7904</v>
      </c>
      <c r="H555" s="40" t="s">
        <v>7907</v>
      </c>
      <c r="I555" s="43">
        <f>J555-2</f>
        <v>41681</v>
      </c>
      <c r="J555" s="43">
        <f t="shared" si="36"/>
        <v>41683</v>
      </c>
      <c r="K555" s="40" t="s">
        <v>135</v>
      </c>
      <c r="L555" s="40">
        <v>100</v>
      </c>
      <c r="M555" s="39" t="s">
        <v>8638</v>
      </c>
    </row>
    <row r="556" spans="1:13" hidden="1">
      <c r="A556" s="40" t="s">
        <v>2241</v>
      </c>
      <c r="B556" s="40" t="s">
        <v>8563</v>
      </c>
      <c r="C556" s="57" t="s">
        <v>7962</v>
      </c>
      <c r="D556" s="40" t="s">
        <v>52</v>
      </c>
      <c r="E556" s="41" t="s">
        <v>7886</v>
      </c>
      <c r="F556" s="40" t="s">
        <v>8637</v>
      </c>
      <c r="G556" s="40" t="s">
        <v>7904</v>
      </c>
      <c r="H556" s="40" t="s">
        <v>7908</v>
      </c>
      <c r="I556" s="43">
        <f>J556-1</f>
        <v>41683</v>
      </c>
      <c r="J556" s="42">
        <v>41684</v>
      </c>
      <c r="K556" s="40" t="s">
        <v>135</v>
      </c>
      <c r="L556" s="40">
        <v>100</v>
      </c>
      <c r="M556" s="39"/>
    </row>
    <row r="557" spans="1:13" hidden="1">
      <c r="A557" s="41" t="s">
        <v>8544</v>
      </c>
      <c r="B557" s="41" t="s">
        <v>7931</v>
      </c>
      <c r="C557" s="41" t="s">
        <v>7927</v>
      </c>
      <c r="D557" s="41" t="s">
        <v>7928</v>
      </c>
      <c r="E557" s="41" t="s">
        <v>7929</v>
      </c>
      <c r="F557" s="41" t="s">
        <v>8639</v>
      </c>
      <c r="G557" s="41" t="s">
        <v>1048</v>
      </c>
      <c r="H557" s="41" t="s">
        <v>7888</v>
      </c>
      <c r="I557" s="42">
        <v>41670</v>
      </c>
      <c r="J557" s="41"/>
      <c r="K557" s="41"/>
      <c r="L557" s="41"/>
      <c r="M557" s="39"/>
    </row>
    <row r="558" spans="1:13" hidden="1">
      <c r="A558" s="41" t="s">
        <v>8544</v>
      </c>
      <c r="B558" s="41" t="s">
        <v>7931</v>
      </c>
      <c r="C558" s="41" t="s">
        <v>7927</v>
      </c>
      <c r="D558" s="41" t="s">
        <v>7928</v>
      </c>
      <c r="E558" s="41" t="s">
        <v>7929</v>
      </c>
      <c r="F558" s="41" t="s">
        <v>8639</v>
      </c>
      <c r="G558" s="41" t="s">
        <v>1048</v>
      </c>
      <c r="H558" s="41" t="s">
        <v>7889</v>
      </c>
      <c r="I558" s="42"/>
      <c r="J558" s="41"/>
      <c r="K558" s="41"/>
      <c r="L558" s="41"/>
      <c r="M558" s="39"/>
    </row>
    <row r="559" spans="1:13" hidden="1">
      <c r="A559" s="41" t="s">
        <v>8544</v>
      </c>
      <c r="B559" s="41" t="s">
        <v>7931</v>
      </c>
      <c r="C559" s="41" t="s">
        <v>7927</v>
      </c>
      <c r="D559" s="41" t="s">
        <v>7928</v>
      </c>
      <c r="E559" s="41" t="s">
        <v>7929</v>
      </c>
      <c r="F559" s="41" t="s">
        <v>8639</v>
      </c>
      <c r="G559" s="41" t="s">
        <v>1048</v>
      </c>
      <c r="H559" s="41" t="s">
        <v>7890</v>
      </c>
      <c r="I559" s="41"/>
      <c r="J559" s="41"/>
      <c r="K559" s="41"/>
      <c r="L559" s="41"/>
      <c r="M559" s="39"/>
    </row>
    <row r="560" spans="1:13" hidden="1">
      <c r="A560" s="41" t="s">
        <v>8544</v>
      </c>
      <c r="B560" s="41" t="s">
        <v>7931</v>
      </c>
      <c r="C560" s="41" t="s">
        <v>7927</v>
      </c>
      <c r="D560" s="41" t="s">
        <v>7928</v>
      </c>
      <c r="E560" s="41" t="s">
        <v>7929</v>
      </c>
      <c r="F560" s="41" t="s">
        <v>8639</v>
      </c>
      <c r="G560" s="41" t="s">
        <v>1048</v>
      </c>
      <c r="H560" s="41" t="s">
        <v>7891</v>
      </c>
      <c r="I560" s="41"/>
      <c r="J560" s="41"/>
      <c r="K560" s="41"/>
      <c r="L560" s="41"/>
      <c r="M560" s="39"/>
    </row>
    <row r="561" spans="1:13" hidden="1">
      <c r="A561" s="41" t="s">
        <v>8544</v>
      </c>
      <c r="B561" s="41" t="s">
        <v>7931</v>
      </c>
      <c r="C561" s="41" t="s">
        <v>7927</v>
      </c>
      <c r="D561" s="41" t="s">
        <v>7928</v>
      </c>
      <c r="E561" s="41" t="s">
        <v>7929</v>
      </c>
      <c r="F561" s="41" t="s">
        <v>8639</v>
      </c>
      <c r="G561" s="41" t="s">
        <v>1048</v>
      </c>
      <c r="H561" s="41" t="s">
        <v>7892</v>
      </c>
      <c r="I561" s="42"/>
      <c r="J561" s="41"/>
      <c r="K561" s="41"/>
      <c r="L561" s="41"/>
      <c r="M561" s="39"/>
    </row>
    <row r="562" spans="1:13" hidden="1">
      <c r="A562" s="41" t="s">
        <v>8544</v>
      </c>
      <c r="B562" s="41" t="s">
        <v>7931</v>
      </c>
      <c r="C562" s="41" t="s">
        <v>7927</v>
      </c>
      <c r="D562" s="41" t="s">
        <v>7928</v>
      </c>
      <c r="E562" s="41" t="s">
        <v>7929</v>
      </c>
      <c r="F562" s="41" t="s">
        <v>8639</v>
      </c>
      <c r="G562" s="41" t="s">
        <v>1048</v>
      </c>
      <c r="H562" s="41" t="s">
        <v>7893</v>
      </c>
      <c r="I562" s="41"/>
      <c r="J562" s="41"/>
      <c r="K562" s="41"/>
      <c r="L562" s="41"/>
      <c r="M562" s="39"/>
    </row>
    <row r="563" spans="1:13" hidden="1">
      <c r="A563" s="41" t="s">
        <v>8544</v>
      </c>
      <c r="B563" s="41" t="s">
        <v>7931</v>
      </c>
      <c r="C563" s="41" t="s">
        <v>7927</v>
      </c>
      <c r="D563" s="41" t="s">
        <v>7928</v>
      </c>
      <c r="E563" s="41" t="s">
        <v>7929</v>
      </c>
      <c r="F563" s="41" t="s">
        <v>8639</v>
      </c>
      <c r="G563" s="41" t="s">
        <v>1048</v>
      </c>
      <c r="H563" s="41" t="s">
        <v>7894</v>
      </c>
      <c r="I563" s="42">
        <v>41687</v>
      </c>
      <c r="J563" s="41"/>
      <c r="K563" s="41"/>
      <c r="L563" s="41"/>
      <c r="M563" s="39"/>
    </row>
    <row r="564" spans="1:13" hidden="1">
      <c r="A564" s="40" t="s">
        <v>8544</v>
      </c>
      <c r="B564" s="40" t="s">
        <v>7931</v>
      </c>
      <c r="C564" s="40" t="s">
        <v>7927</v>
      </c>
      <c r="D564" s="40" t="s">
        <v>7928</v>
      </c>
      <c r="E564" s="41" t="s">
        <v>7929</v>
      </c>
      <c r="F564" s="40" t="s">
        <v>8639</v>
      </c>
      <c r="G564" s="40" t="s">
        <v>7895</v>
      </c>
      <c r="H564" s="40" t="s">
        <v>7896</v>
      </c>
      <c r="I564" s="43">
        <f>J564-2</f>
        <v>41306</v>
      </c>
      <c r="J564" s="43">
        <f t="shared" ref="J564:J569" si="37">I565</f>
        <v>41308</v>
      </c>
      <c r="K564" s="40" t="s">
        <v>5488</v>
      </c>
      <c r="L564" s="40">
        <v>100</v>
      </c>
      <c r="M564" s="39"/>
    </row>
    <row r="565" spans="1:13" hidden="1">
      <c r="A565" s="40" t="s">
        <v>8544</v>
      </c>
      <c r="B565" s="40" t="s">
        <v>7931</v>
      </c>
      <c r="C565" s="40" t="s">
        <v>7927</v>
      </c>
      <c r="D565" s="40" t="s">
        <v>7928</v>
      </c>
      <c r="E565" s="41" t="s">
        <v>7929</v>
      </c>
      <c r="F565" s="40" t="s">
        <v>8639</v>
      </c>
      <c r="G565" s="40" t="s">
        <v>7898</v>
      </c>
      <c r="H565" s="40" t="s">
        <v>7899</v>
      </c>
      <c r="I565" s="43">
        <f>J565-1</f>
        <v>41308</v>
      </c>
      <c r="J565" s="43">
        <f t="shared" si="37"/>
        <v>41309</v>
      </c>
      <c r="K565" s="40" t="s">
        <v>5488</v>
      </c>
      <c r="L565" s="40">
        <v>100</v>
      </c>
      <c r="M565" s="39"/>
    </row>
    <row r="566" spans="1:13" hidden="1">
      <c r="A566" s="40" t="s">
        <v>8544</v>
      </c>
      <c r="B566" s="40" t="s">
        <v>7931</v>
      </c>
      <c r="C566" s="40" t="s">
        <v>7927</v>
      </c>
      <c r="D566" s="40" t="s">
        <v>7928</v>
      </c>
      <c r="E566" s="41" t="s">
        <v>7929</v>
      </c>
      <c r="F566" s="40" t="s">
        <v>8639</v>
      </c>
      <c r="G566" s="40" t="s">
        <v>7898</v>
      </c>
      <c r="H566" s="40" t="s">
        <v>7900</v>
      </c>
      <c r="I566" s="43">
        <f>J566-1</f>
        <v>41309</v>
      </c>
      <c r="J566" s="43">
        <f t="shared" si="37"/>
        <v>41310</v>
      </c>
      <c r="K566" s="40" t="s">
        <v>5488</v>
      </c>
      <c r="L566" s="40">
        <v>100</v>
      </c>
      <c r="M566" s="39"/>
    </row>
    <row r="567" spans="1:13">
      <c r="A567" s="40" t="s">
        <v>8544</v>
      </c>
      <c r="B567" s="40" t="s">
        <v>7931</v>
      </c>
      <c r="C567" s="40" t="s">
        <v>7927</v>
      </c>
      <c r="D567" s="40" t="s">
        <v>7928</v>
      </c>
      <c r="E567" s="41" t="s">
        <v>7929</v>
      </c>
      <c r="F567" s="40" t="s">
        <v>8639</v>
      </c>
      <c r="G567" s="40" t="s">
        <v>7901</v>
      </c>
      <c r="H567" s="40" t="s">
        <v>7902</v>
      </c>
      <c r="I567" s="43">
        <f>J567-5</f>
        <v>41310</v>
      </c>
      <c r="J567" s="43">
        <f t="shared" si="37"/>
        <v>41315</v>
      </c>
      <c r="K567" s="40" t="s">
        <v>5488</v>
      </c>
      <c r="L567" s="40">
        <v>100</v>
      </c>
      <c r="M567" s="39"/>
    </row>
    <row r="568" spans="1:13" hidden="1">
      <c r="A568" s="40" t="s">
        <v>8544</v>
      </c>
      <c r="B568" s="40" t="s">
        <v>7931</v>
      </c>
      <c r="C568" s="40" t="s">
        <v>7927</v>
      </c>
      <c r="D568" s="40" t="s">
        <v>7928</v>
      </c>
      <c r="E568" s="41" t="s">
        <v>7929</v>
      </c>
      <c r="F568" s="40" t="s">
        <v>8639</v>
      </c>
      <c r="G568" s="40" t="s">
        <v>7904</v>
      </c>
      <c r="H568" s="40" t="s">
        <v>7905</v>
      </c>
      <c r="I568" s="43">
        <f>J568-3</f>
        <v>41315</v>
      </c>
      <c r="J568" s="43">
        <f t="shared" si="37"/>
        <v>41318</v>
      </c>
      <c r="K568" s="40" t="s">
        <v>5488</v>
      </c>
      <c r="L568" s="40">
        <v>100</v>
      </c>
      <c r="M568" s="39"/>
    </row>
    <row r="569" spans="1:13" hidden="1">
      <c r="A569" s="40" t="s">
        <v>8544</v>
      </c>
      <c r="B569" s="40" t="s">
        <v>7931</v>
      </c>
      <c r="C569" s="40" t="s">
        <v>7927</v>
      </c>
      <c r="D569" s="40" t="s">
        <v>7928</v>
      </c>
      <c r="E569" s="41" t="s">
        <v>7929</v>
      </c>
      <c r="F569" s="40" t="s">
        <v>8639</v>
      </c>
      <c r="G569" s="40" t="s">
        <v>7904</v>
      </c>
      <c r="H569" s="40" t="s">
        <v>7906</v>
      </c>
      <c r="I569" s="43">
        <f>J569-2</f>
        <v>41318</v>
      </c>
      <c r="J569" s="43">
        <f t="shared" si="37"/>
        <v>41320</v>
      </c>
      <c r="K569" s="40" t="s">
        <v>5488</v>
      </c>
      <c r="L569" s="40">
        <v>100</v>
      </c>
      <c r="M569" s="39"/>
    </row>
    <row r="570" spans="1:13" hidden="1">
      <c r="A570" s="40" t="s">
        <v>8544</v>
      </c>
      <c r="B570" s="40" t="s">
        <v>7931</v>
      </c>
      <c r="C570" s="40" t="s">
        <v>7927</v>
      </c>
      <c r="D570" s="40" t="s">
        <v>7928</v>
      </c>
      <c r="E570" s="41" t="s">
        <v>7929</v>
      </c>
      <c r="F570" s="40" t="s">
        <v>8639</v>
      </c>
      <c r="G570" s="40" t="s">
        <v>7904</v>
      </c>
      <c r="H570" s="40" t="s">
        <v>7907</v>
      </c>
      <c r="I570" s="43">
        <f>J570-2</f>
        <v>41320</v>
      </c>
      <c r="J570" s="42">
        <v>41322</v>
      </c>
      <c r="K570" s="40" t="s">
        <v>5488</v>
      </c>
      <c r="L570" s="40">
        <v>100</v>
      </c>
      <c r="M570" s="39"/>
    </row>
    <row r="571" spans="1:13" ht="26.45" hidden="1">
      <c r="A571" s="40" t="s">
        <v>8544</v>
      </c>
      <c r="B571" s="40" t="s">
        <v>7931</v>
      </c>
      <c r="C571" s="40" t="s">
        <v>7927</v>
      </c>
      <c r="D571" s="40" t="s">
        <v>7928</v>
      </c>
      <c r="E571" s="41" t="s">
        <v>7929</v>
      </c>
      <c r="F571" s="40" t="s">
        <v>8639</v>
      </c>
      <c r="G571" s="40" t="s">
        <v>7904</v>
      </c>
      <c r="H571" s="40" t="s">
        <v>7908</v>
      </c>
      <c r="I571" s="43">
        <f>J571-1</f>
        <v>41686</v>
      </c>
      <c r="J571" s="42">
        <v>41687</v>
      </c>
      <c r="K571" s="40" t="s">
        <v>5488</v>
      </c>
      <c r="L571" s="40">
        <v>100</v>
      </c>
      <c r="M571" s="39" t="s">
        <v>8566</v>
      </c>
    </row>
    <row r="572" spans="1:13" hidden="1">
      <c r="A572" s="41" t="s">
        <v>8544</v>
      </c>
      <c r="B572" s="41" t="s">
        <v>7931</v>
      </c>
      <c r="C572" s="41" t="s">
        <v>7927</v>
      </c>
      <c r="D572" s="41" t="s">
        <v>7928</v>
      </c>
      <c r="E572" s="41" t="s">
        <v>7929</v>
      </c>
      <c r="F572" s="41" t="s">
        <v>8640</v>
      </c>
      <c r="G572" s="41" t="s">
        <v>1048</v>
      </c>
      <c r="H572" s="41" t="s">
        <v>7888</v>
      </c>
      <c r="I572" s="42">
        <v>41670</v>
      </c>
      <c r="J572" s="41"/>
      <c r="K572" s="41"/>
      <c r="L572" s="41"/>
      <c r="M572" s="39"/>
    </row>
    <row r="573" spans="1:13" hidden="1">
      <c r="A573" s="41" t="s">
        <v>8544</v>
      </c>
      <c r="B573" s="41" t="s">
        <v>7931</v>
      </c>
      <c r="C573" s="41" t="s">
        <v>7927</v>
      </c>
      <c r="D573" s="41" t="s">
        <v>7928</v>
      </c>
      <c r="E573" s="41" t="s">
        <v>7929</v>
      </c>
      <c r="F573" s="41" t="s">
        <v>8640</v>
      </c>
      <c r="G573" s="41" t="s">
        <v>1048</v>
      </c>
      <c r="H573" s="41" t="s">
        <v>7889</v>
      </c>
      <c r="I573" s="42"/>
      <c r="J573" s="41"/>
      <c r="K573" s="41"/>
      <c r="L573" s="41"/>
      <c r="M573" s="39"/>
    </row>
    <row r="574" spans="1:13" hidden="1">
      <c r="A574" s="41" t="s">
        <v>8544</v>
      </c>
      <c r="B574" s="41" t="s">
        <v>7931</v>
      </c>
      <c r="C574" s="41" t="s">
        <v>7927</v>
      </c>
      <c r="D574" s="41" t="s">
        <v>7928</v>
      </c>
      <c r="E574" s="41" t="s">
        <v>7929</v>
      </c>
      <c r="F574" s="41" t="s">
        <v>8640</v>
      </c>
      <c r="G574" s="41" t="s">
        <v>1048</v>
      </c>
      <c r="H574" s="41" t="s">
        <v>7890</v>
      </c>
      <c r="I574" s="41"/>
      <c r="J574" s="41"/>
      <c r="K574" s="41"/>
      <c r="L574" s="41"/>
      <c r="M574" s="39"/>
    </row>
    <row r="575" spans="1:13" hidden="1">
      <c r="A575" s="41" t="s">
        <v>8544</v>
      </c>
      <c r="B575" s="41" t="s">
        <v>7931</v>
      </c>
      <c r="C575" s="41" t="s">
        <v>7927</v>
      </c>
      <c r="D575" s="41" t="s">
        <v>7928</v>
      </c>
      <c r="E575" s="41" t="s">
        <v>7929</v>
      </c>
      <c r="F575" s="41" t="s">
        <v>8640</v>
      </c>
      <c r="G575" s="41" t="s">
        <v>1048</v>
      </c>
      <c r="H575" s="41" t="s">
        <v>7891</v>
      </c>
      <c r="I575" s="41"/>
      <c r="J575" s="41"/>
      <c r="K575" s="41"/>
      <c r="L575" s="41"/>
      <c r="M575" s="39"/>
    </row>
    <row r="576" spans="1:13" hidden="1">
      <c r="A576" s="41" t="s">
        <v>8544</v>
      </c>
      <c r="B576" s="41" t="s">
        <v>7931</v>
      </c>
      <c r="C576" s="41" t="s">
        <v>7927</v>
      </c>
      <c r="D576" s="41" t="s">
        <v>7928</v>
      </c>
      <c r="E576" s="41" t="s">
        <v>7929</v>
      </c>
      <c r="F576" s="41" t="s">
        <v>8640</v>
      </c>
      <c r="G576" s="41" t="s">
        <v>1048</v>
      </c>
      <c r="H576" s="41" t="s">
        <v>7892</v>
      </c>
      <c r="I576" s="42"/>
      <c r="J576" s="41"/>
      <c r="K576" s="41"/>
      <c r="L576" s="41"/>
      <c r="M576" s="39"/>
    </row>
    <row r="577" spans="1:13" hidden="1">
      <c r="A577" s="41" t="s">
        <v>8544</v>
      </c>
      <c r="B577" s="41" t="s">
        <v>7931</v>
      </c>
      <c r="C577" s="41" t="s">
        <v>7927</v>
      </c>
      <c r="D577" s="41" t="s">
        <v>7928</v>
      </c>
      <c r="E577" s="41" t="s">
        <v>7929</v>
      </c>
      <c r="F577" s="41" t="s">
        <v>8640</v>
      </c>
      <c r="G577" s="41" t="s">
        <v>1048</v>
      </c>
      <c r="H577" s="41" t="s">
        <v>7893</v>
      </c>
      <c r="I577" s="41"/>
      <c r="J577" s="41"/>
      <c r="K577" s="41"/>
      <c r="L577" s="41"/>
      <c r="M577" s="39"/>
    </row>
    <row r="578" spans="1:13" hidden="1">
      <c r="A578" s="41" t="s">
        <v>8544</v>
      </c>
      <c r="B578" s="41" t="s">
        <v>7931</v>
      </c>
      <c r="C578" s="41" t="s">
        <v>7927</v>
      </c>
      <c r="D578" s="41" t="s">
        <v>7928</v>
      </c>
      <c r="E578" s="41" t="s">
        <v>7929</v>
      </c>
      <c r="F578" s="41" t="s">
        <v>8640</v>
      </c>
      <c r="G578" s="41" t="s">
        <v>1048</v>
      </c>
      <c r="H578" s="41" t="s">
        <v>7894</v>
      </c>
      <c r="I578" s="42">
        <v>41687</v>
      </c>
      <c r="J578" s="41"/>
      <c r="K578" s="41"/>
      <c r="L578" s="41"/>
      <c r="M578" s="39"/>
    </row>
    <row r="579" spans="1:13" hidden="1">
      <c r="A579" s="40" t="s">
        <v>8544</v>
      </c>
      <c r="B579" s="40" t="s">
        <v>7931</v>
      </c>
      <c r="C579" s="40" t="s">
        <v>7927</v>
      </c>
      <c r="D579" s="40" t="s">
        <v>7928</v>
      </c>
      <c r="E579" s="41" t="s">
        <v>7929</v>
      </c>
      <c r="F579" s="40" t="s">
        <v>8640</v>
      </c>
      <c r="G579" s="40" t="s">
        <v>7895</v>
      </c>
      <c r="H579" s="40" t="s">
        <v>7896</v>
      </c>
      <c r="I579" s="43">
        <f>J579-2</f>
        <v>41306</v>
      </c>
      <c r="J579" s="43">
        <f t="shared" ref="J579:J584" si="38">I580</f>
        <v>41308</v>
      </c>
      <c r="K579" s="40" t="s">
        <v>5488</v>
      </c>
      <c r="L579" s="40">
        <v>100</v>
      </c>
      <c r="M579" s="39"/>
    </row>
    <row r="580" spans="1:13" hidden="1">
      <c r="A580" s="40" t="s">
        <v>8544</v>
      </c>
      <c r="B580" s="40" t="s">
        <v>7931</v>
      </c>
      <c r="C580" s="40" t="s">
        <v>7927</v>
      </c>
      <c r="D580" s="40" t="s">
        <v>7928</v>
      </c>
      <c r="E580" s="41" t="s">
        <v>7929</v>
      </c>
      <c r="F580" s="40" t="s">
        <v>8640</v>
      </c>
      <c r="G580" s="40" t="s">
        <v>7898</v>
      </c>
      <c r="H580" s="40" t="s">
        <v>7899</v>
      </c>
      <c r="I580" s="43">
        <f>J580-1</f>
        <v>41308</v>
      </c>
      <c r="J580" s="43">
        <f t="shared" si="38"/>
        <v>41309</v>
      </c>
      <c r="K580" s="40" t="s">
        <v>5488</v>
      </c>
      <c r="L580" s="40">
        <v>100</v>
      </c>
      <c r="M580" s="39"/>
    </row>
    <row r="581" spans="1:13" hidden="1">
      <c r="A581" s="40" t="s">
        <v>8544</v>
      </c>
      <c r="B581" s="40" t="s">
        <v>7931</v>
      </c>
      <c r="C581" s="40" t="s">
        <v>7927</v>
      </c>
      <c r="D581" s="40" t="s">
        <v>7928</v>
      </c>
      <c r="E581" s="41" t="s">
        <v>7929</v>
      </c>
      <c r="F581" s="40" t="s">
        <v>8640</v>
      </c>
      <c r="G581" s="40" t="s">
        <v>7898</v>
      </c>
      <c r="H581" s="40" t="s">
        <v>7900</v>
      </c>
      <c r="I581" s="43">
        <f>J581-1</f>
        <v>41309</v>
      </c>
      <c r="J581" s="43">
        <f t="shared" si="38"/>
        <v>41310</v>
      </c>
      <c r="K581" s="40" t="s">
        <v>5488</v>
      </c>
      <c r="L581" s="40">
        <v>100</v>
      </c>
      <c r="M581" s="39"/>
    </row>
    <row r="582" spans="1:13">
      <c r="A582" s="40" t="s">
        <v>8544</v>
      </c>
      <c r="B582" s="40" t="s">
        <v>7931</v>
      </c>
      <c r="C582" s="40" t="s">
        <v>7927</v>
      </c>
      <c r="D582" s="40" t="s">
        <v>7928</v>
      </c>
      <c r="E582" s="41" t="s">
        <v>7929</v>
      </c>
      <c r="F582" s="40" t="s">
        <v>8640</v>
      </c>
      <c r="G582" s="40" t="s">
        <v>7901</v>
      </c>
      <c r="H582" s="40" t="s">
        <v>7902</v>
      </c>
      <c r="I582" s="43">
        <f>J582-5</f>
        <v>41310</v>
      </c>
      <c r="J582" s="43">
        <f t="shared" si="38"/>
        <v>41315</v>
      </c>
      <c r="K582" s="40" t="s">
        <v>5488</v>
      </c>
      <c r="L582" s="40">
        <v>100</v>
      </c>
      <c r="M582" s="39"/>
    </row>
    <row r="583" spans="1:13" hidden="1">
      <c r="A583" s="40" t="s">
        <v>8544</v>
      </c>
      <c r="B583" s="40" t="s">
        <v>7931</v>
      </c>
      <c r="C583" s="40" t="s">
        <v>7927</v>
      </c>
      <c r="D583" s="40" t="s">
        <v>7928</v>
      </c>
      <c r="E583" s="41" t="s">
        <v>7929</v>
      </c>
      <c r="F583" s="40" t="s">
        <v>8640</v>
      </c>
      <c r="G583" s="40" t="s">
        <v>7904</v>
      </c>
      <c r="H583" s="40" t="s">
        <v>7905</v>
      </c>
      <c r="I583" s="43">
        <f>J583-3</f>
        <v>41315</v>
      </c>
      <c r="J583" s="43">
        <f t="shared" si="38"/>
        <v>41318</v>
      </c>
      <c r="K583" s="40" t="s">
        <v>5488</v>
      </c>
      <c r="L583" s="40">
        <v>100</v>
      </c>
      <c r="M583" s="39"/>
    </row>
    <row r="584" spans="1:13" hidden="1">
      <c r="A584" s="40" t="s">
        <v>8544</v>
      </c>
      <c r="B584" s="40" t="s">
        <v>7931</v>
      </c>
      <c r="C584" s="40" t="s">
        <v>7927</v>
      </c>
      <c r="D584" s="40" t="s">
        <v>7928</v>
      </c>
      <c r="E584" s="41" t="s">
        <v>7929</v>
      </c>
      <c r="F584" s="40" t="s">
        <v>8640</v>
      </c>
      <c r="G584" s="40" t="s">
        <v>7904</v>
      </c>
      <c r="H584" s="40" t="s">
        <v>7906</v>
      </c>
      <c r="I584" s="43">
        <f>J584-2</f>
        <v>41318</v>
      </c>
      <c r="J584" s="43">
        <f t="shared" si="38"/>
        <v>41320</v>
      </c>
      <c r="K584" s="40" t="s">
        <v>5488</v>
      </c>
      <c r="L584" s="40">
        <v>100</v>
      </c>
      <c r="M584" s="39"/>
    </row>
    <row r="585" spans="1:13" hidden="1">
      <c r="A585" s="40" t="s">
        <v>8544</v>
      </c>
      <c r="B585" s="40" t="s">
        <v>7931</v>
      </c>
      <c r="C585" s="40" t="s">
        <v>7927</v>
      </c>
      <c r="D585" s="40" t="s">
        <v>7928</v>
      </c>
      <c r="E585" s="41" t="s">
        <v>7929</v>
      </c>
      <c r="F585" s="40" t="s">
        <v>8640</v>
      </c>
      <c r="G585" s="40" t="s">
        <v>7904</v>
      </c>
      <c r="H585" s="40" t="s">
        <v>7907</v>
      </c>
      <c r="I585" s="43">
        <f>J585-2</f>
        <v>41320</v>
      </c>
      <c r="J585" s="42">
        <v>41322</v>
      </c>
      <c r="K585" s="40" t="s">
        <v>5488</v>
      </c>
      <c r="L585" s="40">
        <v>100</v>
      </c>
      <c r="M585" s="39"/>
    </row>
    <row r="586" spans="1:13" ht="26.45" hidden="1">
      <c r="A586" s="40" t="s">
        <v>8544</v>
      </c>
      <c r="B586" s="40" t="s">
        <v>7931</v>
      </c>
      <c r="C586" s="40" t="s">
        <v>7927</v>
      </c>
      <c r="D586" s="40" t="s">
        <v>7928</v>
      </c>
      <c r="E586" s="41" t="s">
        <v>7929</v>
      </c>
      <c r="F586" s="40" t="s">
        <v>8640</v>
      </c>
      <c r="G586" s="40" t="s">
        <v>7904</v>
      </c>
      <c r="H586" s="40" t="s">
        <v>7908</v>
      </c>
      <c r="I586" s="43">
        <f>J586-1</f>
        <v>41686</v>
      </c>
      <c r="J586" s="42">
        <v>41687</v>
      </c>
      <c r="K586" s="40" t="s">
        <v>5488</v>
      </c>
      <c r="L586" s="40">
        <v>100</v>
      </c>
      <c r="M586" s="39" t="s">
        <v>8566</v>
      </c>
    </row>
    <row r="587" spans="1:13" hidden="1">
      <c r="A587" s="41" t="s">
        <v>8641</v>
      </c>
      <c r="B587" s="49" t="s">
        <v>8642</v>
      </c>
      <c r="C587" s="49" t="s">
        <v>8332</v>
      </c>
      <c r="D587" s="41" t="s">
        <v>65</v>
      </c>
      <c r="E587" s="41" t="s">
        <v>7886</v>
      </c>
      <c r="F587" s="49" t="s">
        <v>8643</v>
      </c>
      <c r="G587" s="41" t="s">
        <v>1048</v>
      </c>
      <c r="H587" s="41" t="s">
        <v>7888</v>
      </c>
      <c r="I587" s="42"/>
      <c r="J587" s="41"/>
      <c r="K587" s="40"/>
      <c r="L587" s="40"/>
      <c r="M587" s="39"/>
    </row>
    <row r="588" spans="1:13" hidden="1">
      <c r="A588" s="41" t="s">
        <v>8641</v>
      </c>
      <c r="B588" s="49" t="s">
        <v>8642</v>
      </c>
      <c r="C588" s="49" t="s">
        <v>8332</v>
      </c>
      <c r="D588" s="41" t="s">
        <v>65</v>
      </c>
      <c r="E588" s="41" t="s">
        <v>7886</v>
      </c>
      <c r="F588" s="49" t="s">
        <v>8643</v>
      </c>
      <c r="G588" s="41" t="s">
        <v>1048</v>
      </c>
      <c r="H588" s="41" t="s">
        <v>7889</v>
      </c>
      <c r="I588" s="59">
        <v>41678</v>
      </c>
      <c r="J588" s="41"/>
      <c r="K588" s="40"/>
      <c r="L588" s="40"/>
      <c r="M588" s="39"/>
    </row>
    <row r="589" spans="1:13" hidden="1">
      <c r="A589" s="41" t="s">
        <v>8641</v>
      </c>
      <c r="B589" s="49" t="s">
        <v>8642</v>
      </c>
      <c r="C589" s="49" t="s">
        <v>8332</v>
      </c>
      <c r="D589" s="41" t="s">
        <v>65</v>
      </c>
      <c r="E589" s="41" t="s">
        <v>7886</v>
      </c>
      <c r="F589" s="49" t="s">
        <v>8643</v>
      </c>
      <c r="G589" s="41" t="s">
        <v>1048</v>
      </c>
      <c r="H589" s="41" t="s">
        <v>7890</v>
      </c>
      <c r="I589" s="42">
        <v>41698</v>
      </c>
      <c r="J589" s="41"/>
      <c r="K589" s="40"/>
      <c r="L589" s="40"/>
      <c r="M589" s="39"/>
    </row>
    <row r="590" spans="1:13" hidden="1">
      <c r="A590" s="41" t="s">
        <v>8641</v>
      </c>
      <c r="B590" s="49" t="s">
        <v>8642</v>
      </c>
      <c r="C590" s="49" t="s">
        <v>8332</v>
      </c>
      <c r="D590" s="41" t="s">
        <v>65</v>
      </c>
      <c r="E590" s="41" t="s">
        <v>7886</v>
      </c>
      <c r="F590" s="49" t="s">
        <v>8643</v>
      </c>
      <c r="G590" s="41" t="s">
        <v>1048</v>
      </c>
      <c r="H590" s="41" t="s">
        <v>7891</v>
      </c>
      <c r="I590" s="42"/>
      <c r="J590" s="41"/>
      <c r="K590" s="40"/>
      <c r="L590" s="40"/>
      <c r="M590" s="39"/>
    </row>
    <row r="591" spans="1:13" hidden="1">
      <c r="A591" s="41" t="s">
        <v>8641</v>
      </c>
      <c r="B591" s="49" t="s">
        <v>8642</v>
      </c>
      <c r="C591" s="49" t="s">
        <v>8332</v>
      </c>
      <c r="D591" s="41" t="s">
        <v>65</v>
      </c>
      <c r="E591" s="41" t="s">
        <v>7886</v>
      </c>
      <c r="F591" s="49" t="s">
        <v>8643</v>
      </c>
      <c r="G591" s="41" t="s">
        <v>1048</v>
      </c>
      <c r="H591" s="41" t="s">
        <v>7892</v>
      </c>
      <c r="I591" s="41"/>
      <c r="J591" s="41"/>
      <c r="K591" s="40"/>
      <c r="L591" s="40"/>
      <c r="M591" s="39"/>
    </row>
    <row r="592" spans="1:13" hidden="1">
      <c r="A592" s="41" t="s">
        <v>8641</v>
      </c>
      <c r="B592" s="49" t="s">
        <v>8642</v>
      </c>
      <c r="C592" s="49" t="s">
        <v>8332</v>
      </c>
      <c r="D592" s="41" t="s">
        <v>65</v>
      </c>
      <c r="E592" s="41" t="s">
        <v>7886</v>
      </c>
      <c r="F592" s="49" t="s">
        <v>8643</v>
      </c>
      <c r="G592" s="41" t="s">
        <v>1048</v>
      </c>
      <c r="H592" s="41" t="s">
        <v>7893</v>
      </c>
      <c r="I592" s="41"/>
      <c r="J592" s="41"/>
      <c r="K592" s="40"/>
      <c r="L592" s="40"/>
      <c r="M592" s="39"/>
    </row>
    <row r="593" spans="1:13" hidden="1">
      <c r="A593" s="41" t="s">
        <v>8641</v>
      </c>
      <c r="B593" s="49" t="s">
        <v>8642</v>
      </c>
      <c r="C593" s="49" t="s">
        <v>8332</v>
      </c>
      <c r="D593" s="41" t="s">
        <v>65</v>
      </c>
      <c r="E593" s="41" t="s">
        <v>7886</v>
      </c>
      <c r="F593" s="49" t="s">
        <v>8643</v>
      </c>
      <c r="G593" s="41" t="s">
        <v>1048</v>
      </c>
      <c r="H593" s="41" t="s">
        <v>7894</v>
      </c>
      <c r="I593" s="42">
        <v>41667</v>
      </c>
      <c r="J593" s="41"/>
      <c r="K593" s="40"/>
      <c r="L593" s="40"/>
      <c r="M593" s="39"/>
    </row>
    <row r="594" spans="1:13" hidden="1">
      <c r="A594" s="40" t="s">
        <v>8641</v>
      </c>
      <c r="B594" s="48" t="s">
        <v>8642</v>
      </c>
      <c r="C594" s="49" t="s">
        <v>8332</v>
      </c>
      <c r="D594" s="41" t="s">
        <v>65</v>
      </c>
      <c r="E594" s="41" t="s">
        <v>7886</v>
      </c>
      <c r="F594" s="49" t="s">
        <v>8643</v>
      </c>
      <c r="G594" s="40" t="s">
        <v>7895</v>
      </c>
      <c r="H594" s="40" t="s">
        <v>7896</v>
      </c>
      <c r="I594" s="43">
        <f>J594-2</f>
        <v>41650</v>
      </c>
      <c r="J594" s="43">
        <f t="shared" ref="J594:J600" si="39">I595</f>
        <v>41652</v>
      </c>
      <c r="K594" s="40" t="s">
        <v>4365</v>
      </c>
      <c r="L594" s="40">
        <v>100</v>
      </c>
      <c r="M594" s="39"/>
    </row>
    <row r="595" spans="1:13" hidden="1">
      <c r="A595" s="40" t="s">
        <v>8641</v>
      </c>
      <c r="B595" s="48" t="s">
        <v>8642</v>
      </c>
      <c r="C595" s="48" t="s">
        <v>8332</v>
      </c>
      <c r="D595" s="40" t="s">
        <v>65</v>
      </c>
      <c r="E595" s="41" t="s">
        <v>7886</v>
      </c>
      <c r="F595" s="48" t="s">
        <v>8643</v>
      </c>
      <c r="G595" s="40" t="s">
        <v>7898</v>
      </c>
      <c r="H595" s="40" t="s">
        <v>7899</v>
      </c>
      <c r="I595" s="43">
        <f>J595-1</f>
        <v>41652</v>
      </c>
      <c r="J595" s="43">
        <f t="shared" si="39"/>
        <v>41653</v>
      </c>
      <c r="K595" s="40" t="s">
        <v>4365</v>
      </c>
      <c r="L595" s="40">
        <v>100</v>
      </c>
      <c r="M595" s="39"/>
    </row>
    <row r="596" spans="1:13" hidden="1">
      <c r="A596" s="40" t="s">
        <v>8641</v>
      </c>
      <c r="B596" s="48" t="s">
        <v>8642</v>
      </c>
      <c r="C596" s="48" t="s">
        <v>8332</v>
      </c>
      <c r="D596" s="40" t="s">
        <v>65</v>
      </c>
      <c r="E596" s="41" t="s">
        <v>7886</v>
      </c>
      <c r="F596" s="48" t="s">
        <v>8643</v>
      </c>
      <c r="G596" s="40" t="s">
        <v>7898</v>
      </c>
      <c r="H596" s="40" t="s">
        <v>7900</v>
      </c>
      <c r="I596" s="43">
        <f>J596-1</f>
        <v>41653</v>
      </c>
      <c r="J596" s="43">
        <f t="shared" si="39"/>
        <v>41654</v>
      </c>
      <c r="K596" s="40" t="s">
        <v>4365</v>
      </c>
      <c r="L596" s="40">
        <v>100</v>
      </c>
      <c r="M596" s="39"/>
    </row>
    <row r="597" spans="1:13">
      <c r="A597" s="40" t="s">
        <v>8641</v>
      </c>
      <c r="B597" s="48" t="s">
        <v>8642</v>
      </c>
      <c r="C597" s="48" t="s">
        <v>8332</v>
      </c>
      <c r="D597" s="40" t="s">
        <v>65</v>
      </c>
      <c r="E597" s="41" t="s">
        <v>7886</v>
      </c>
      <c r="F597" s="48" t="s">
        <v>8643</v>
      </c>
      <c r="G597" s="40" t="s">
        <v>7901</v>
      </c>
      <c r="H597" s="40" t="s">
        <v>7902</v>
      </c>
      <c r="I597" s="43">
        <f>J597-5</f>
        <v>41654</v>
      </c>
      <c r="J597" s="43">
        <f t="shared" si="39"/>
        <v>41659</v>
      </c>
      <c r="K597" s="40" t="s">
        <v>4365</v>
      </c>
      <c r="L597" s="40">
        <v>100</v>
      </c>
      <c r="M597" s="39"/>
    </row>
    <row r="598" spans="1:13" hidden="1">
      <c r="A598" s="40" t="s">
        <v>8641</v>
      </c>
      <c r="B598" s="48" t="s">
        <v>8642</v>
      </c>
      <c r="C598" s="48" t="s">
        <v>8332</v>
      </c>
      <c r="D598" s="40" t="s">
        <v>65</v>
      </c>
      <c r="E598" s="41" t="s">
        <v>7886</v>
      </c>
      <c r="F598" s="48" t="s">
        <v>8643</v>
      </c>
      <c r="G598" s="40" t="s">
        <v>7904</v>
      </c>
      <c r="H598" s="40" t="s">
        <v>7905</v>
      </c>
      <c r="I598" s="43">
        <f>J598-3</f>
        <v>41659</v>
      </c>
      <c r="J598" s="43">
        <f t="shared" si="39"/>
        <v>41662</v>
      </c>
      <c r="K598" s="40" t="s">
        <v>4365</v>
      </c>
      <c r="L598" s="40">
        <v>100</v>
      </c>
      <c r="M598" s="39"/>
    </row>
    <row r="599" spans="1:13" hidden="1">
      <c r="A599" s="40" t="s">
        <v>8641</v>
      </c>
      <c r="B599" s="48" t="s">
        <v>8642</v>
      </c>
      <c r="C599" s="48" t="s">
        <v>8332</v>
      </c>
      <c r="D599" s="40" t="s">
        <v>65</v>
      </c>
      <c r="E599" s="41" t="s">
        <v>7886</v>
      </c>
      <c r="F599" s="48" t="s">
        <v>8643</v>
      </c>
      <c r="G599" s="40" t="s">
        <v>7904</v>
      </c>
      <c r="H599" s="40" t="s">
        <v>7906</v>
      </c>
      <c r="I599" s="43">
        <f>J599-2</f>
        <v>41662</v>
      </c>
      <c r="J599" s="43">
        <f t="shared" si="39"/>
        <v>41664</v>
      </c>
      <c r="K599" s="40" t="s">
        <v>4365</v>
      </c>
      <c r="L599" s="40">
        <v>100</v>
      </c>
      <c r="M599" s="39"/>
    </row>
    <row r="600" spans="1:13" hidden="1">
      <c r="A600" s="40" t="s">
        <v>8641</v>
      </c>
      <c r="B600" s="48" t="s">
        <v>8642</v>
      </c>
      <c r="C600" s="48" t="s">
        <v>8332</v>
      </c>
      <c r="D600" s="40" t="s">
        <v>65</v>
      </c>
      <c r="E600" s="41" t="s">
        <v>7886</v>
      </c>
      <c r="F600" s="48" t="s">
        <v>8643</v>
      </c>
      <c r="G600" s="40" t="s">
        <v>7904</v>
      </c>
      <c r="H600" s="40" t="s">
        <v>7907</v>
      </c>
      <c r="I600" s="43">
        <f>J600-2</f>
        <v>41664</v>
      </c>
      <c r="J600" s="43">
        <f t="shared" si="39"/>
        <v>41666</v>
      </c>
      <c r="K600" s="40" t="s">
        <v>4365</v>
      </c>
      <c r="L600" s="40">
        <v>100</v>
      </c>
      <c r="M600" s="39"/>
    </row>
    <row r="601" spans="1:13" hidden="1">
      <c r="A601" s="40" t="s">
        <v>8641</v>
      </c>
      <c r="B601" s="48" t="s">
        <v>8642</v>
      </c>
      <c r="C601" s="48" t="s">
        <v>8332</v>
      </c>
      <c r="D601" s="40" t="s">
        <v>65</v>
      </c>
      <c r="E601" s="41" t="s">
        <v>7886</v>
      </c>
      <c r="F601" s="48" t="s">
        <v>8643</v>
      </c>
      <c r="G601" s="40" t="s">
        <v>7904</v>
      </c>
      <c r="H601" s="40" t="s">
        <v>7908</v>
      </c>
      <c r="I601" s="43">
        <f>J601-1</f>
        <v>41666</v>
      </c>
      <c r="J601" s="42">
        <v>41667</v>
      </c>
      <c r="K601" s="40" t="s">
        <v>4365</v>
      </c>
      <c r="L601" s="40">
        <v>100</v>
      </c>
      <c r="M601" s="39"/>
    </row>
    <row r="602" spans="1:13" hidden="1">
      <c r="A602" s="41" t="s">
        <v>8544</v>
      </c>
      <c r="B602" s="41" t="s">
        <v>7993</v>
      </c>
      <c r="C602" s="41" t="s">
        <v>7927</v>
      </c>
      <c r="D602" s="41" t="s">
        <v>7928</v>
      </c>
      <c r="E602" s="41" t="s">
        <v>7929</v>
      </c>
      <c r="F602" s="41" t="s">
        <v>8644</v>
      </c>
      <c r="G602" s="41" t="s">
        <v>1048</v>
      </c>
      <c r="H602" s="41" t="s">
        <v>7888</v>
      </c>
      <c r="I602" s="42">
        <v>41673</v>
      </c>
      <c r="J602" s="41"/>
      <c r="K602" s="41"/>
      <c r="L602" s="41"/>
      <c r="M602" s="52"/>
    </row>
    <row r="603" spans="1:13" hidden="1">
      <c r="A603" s="41" t="s">
        <v>8544</v>
      </c>
      <c r="B603" s="41" t="s">
        <v>7993</v>
      </c>
      <c r="C603" s="41" t="s">
        <v>7927</v>
      </c>
      <c r="D603" s="41" t="s">
        <v>7928</v>
      </c>
      <c r="E603" s="41" t="s">
        <v>7929</v>
      </c>
      <c r="F603" s="41" t="s">
        <v>8644</v>
      </c>
      <c r="G603" s="41" t="s">
        <v>1048</v>
      </c>
      <c r="H603" s="41" t="s">
        <v>7889</v>
      </c>
      <c r="I603" s="42"/>
      <c r="J603" s="41"/>
      <c r="K603" s="41"/>
      <c r="L603" s="41"/>
      <c r="M603" s="52"/>
    </row>
    <row r="604" spans="1:13" hidden="1">
      <c r="A604" s="41" t="s">
        <v>8544</v>
      </c>
      <c r="B604" s="41" t="s">
        <v>7993</v>
      </c>
      <c r="C604" s="41" t="s">
        <v>7927</v>
      </c>
      <c r="D604" s="41" t="s">
        <v>7928</v>
      </c>
      <c r="E604" s="41" t="s">
        <v>7929</v>
      </c>
      <c r="F604" s="41" t="s">
        <v>8644</v>
      </c>
      <c r="G604" s="41" t="s">
        <v>1048</v>
      </c>
      <c r="H604" s="41" t="s">
        <v>7890</v>
      </c>
      <c r="I604" s="41"/>
      <c r="J604" s="41"/>
      <c r="K604" s="41"/>
      <c r="L604" s="41"/>
      <c r="M604" s="52"/>
    </row>
    <row r="605" spans="1:13" hidden="1">
      <c r="A605" s="41" t="s">
        <v>8544</v>
      </c>
      <c r="B605" s="41" t="s">
        <v>7993</v>
      </c>
      <c r="C605" s="41" t="s">
        <v>7927</v>
      </c>
      <c r="D605" s="41" t="s">
        <v>7928</v>
      </c>
      <c r="E605" s="41" t="s">
        <v>7929</v>
      </c>
      <c r="F605" s="41" t="s">
        <v>8644</v>
      </c>
      <c r="G605" s="41" t="s">
        <v>1048</v>
      </c>
      <c r="H605" s="41" t="s">
        <v>7891</v>
      </c>
      <c r="I605" s="41"/>
      <c r="J605" s="41"/>
      <c r="K605" s="41"/>
      <c r="L605" s="41"/>
      <c r="M605" s="52"/>
    </row>
    <row r="606" spans="1:13" hidden="1">
      <c r="A606" s="41" t="s">
        <v>8544</v>
      </c>
      <c r="B606" s="41" t="s">
        <v>7993</v>
      </c>
      <c r="C606" s="41" t="s">
        <v>7927</v>
      </c>
      <c r="D606" s="41" t="s">
        <v>7928</v>
      </c>
      <c r="E606" s="41" t="s">
        <v>7929</v>
      </c>
      <c r="F606" s="41" t="s">
        <v>8644</v>
      </c>
      <c r="G606" s="41" t="s">
        <v>1048</v>
      </c>
      <c r="H606" s="41" t="s">
        <v>7892</v>
      </c>
      <c r="I606" s="42"/>
      <c r="J606" s="41"/>
      <c r="K606" s="41"/>
      <c r="L606" s="41"/>
      <c r="M606" s="52"/>
    </row>
    <row r="607" spans="1:13" hidden="1">
      <c r="A607" s="41" t="s">
        <v>8544</v>
      </c>
      <c r="B607" s="41" t="s">
        <v>7993</v>
      </c>
      <c r="C607" s="41" t="s">
        <v>7927</v>
      </c>
      <c r="D607" s="41" t="s">
        <v>7928</v>
      </c>
      <c r="E607" s="41" t="s">
        <v>7929</v>
      </c>
      <c r="F607" s="41" t="s">
        <v>8644</v>
      </c>
      <c r="G607" s="41" t="s">
        <v>1048</v>
      </c>
      <c r="H607" s="41" t="s">
        <v>7893</v>
      </c>
      <c r="I607" s="41"/>
      <c r="J607" s="41"/>
      <c r="K607" s="41"/>
      <c r="L607" s="41"/>
      <c r="M607" s="52"/>
    </row>
    <row r="608" spans="1:13" hidden="1">
      <c r="A608" s="41" t="s">
        <v>8544</v>
      </c>
      <c r="B608" s="41" t="s">
        <v>7993</v>
      </c>
      <c r="C608" s="41" t="s">
        <v>7927</v>
      </c>
      <c r="D608" s="41" t="s">
        <v>7928</v>
      </c>
      <c r="E608" s="41" t="s">
        <v>7929</v>
      </c>
      <c r="F608" s="41" t="s">
        <v>8644</v>
      </c>
      <c r="G608" s="41" t="s">
        <v>1048</v>
      </c>
      <c r="H608" s="41" t="s">
        <v>7894</v>
      </c>
      <c r="I608" s="42">
        <v>41690</v>
      </c>
      <c r="J608" s="41"/>
      <c r="K608" s="41"/>
      <c r="L608" s="41"/>
      <c r="M608" s="52"/>
    </row>
    <row r="609" spans="1:13" hidden="1">
      <c r="A609" s="40" t="s">
        <v>8544</v>
      </c>
      <c r="B609" s="40" t="s">
        <v>7993</v>
      </c>
      <c r="C609" s="40" t="s">
        <v>7927</v>
      </c>
      <c r="D609" s="40" t="s">
        <v>7928</v>
      </c>
      <c r="E609" s="41" t="s">
        <v>7929</v>
      </c>
      <c r="F609" s="40" t="s">
        <v>8644</v>
      </c>
      <c r="G609" s="40" t="s">
        <v>7895</v>
      </c>
      <c r="H609" s="40" t="s">
        <v>7896</v>
      </c>
      <c r="I609" s="43">
        <f>J609-2</f>
        <v>41673</v>
      </c>
      <c r="J609" s="43">
        <f t="shared" ref="J609:J615" si="40">I610</f>
        <v>41675</v>
      </c>
      <c r="K609" s="40" t="s">
        <v>145</v>
      </c>
      <c r="L609" s="40">
        <v>100</v>
      </c>
      <c r="M609" s="39"/>
    </row>
    <row r="610" spans="1:13" hidden="1">
      <c r="A610" s="40" t="s">
        <v>8544</v>
      </c>
      <c r="B610" s="40" t="s">
        <v>7993</v>
      </c>
      <c r="C610" s="40" t="s">
        <v>7927</v>
      </c>
      <c r="D610" s="40" t="s">
        <v>7928</v>
      </c>
      <c r="E610" s="41" t="s">
        <v>7929</v>
      </c>
      <c r="F610" s="40" t="s">
        <v>8644</v>
      </c>
      <c r="G610" s="40" t="s">
        <v>7898</v>
      </c>
      <c r="H610" s="40" t="s">
        <v>7899</v>
      </c>
      <c r="I610" s="43">
        <f>J610-1</f>
        <v>41675</v>
      </c>
      <c r="J610" s="43">
        <f t="shared" si="40"/>
        <v>41676</v>
      </c>
      <c r="K610" s="40" t="s">
        <v>145</v>
      </c>
      <c r="L610" s="40">
        <v>100</v>
      </c>
      <c r="M610" s="39"/>
    </row>
    <row r="611" spans="1:13" hidden="1">
      <c r="A611" s="40" t="s">
        <v>8544</v>
      </c>
      <c r="B611" s="40" t="s">
        <v>7993</v>
      </c>
      <c r="C611" s="40" t="s">
        <v>7927</v>
      </c>
      <c r="D611" s="40" t="s">
        <v>7928</v>
      </c>
      <c r="E611" s="41" t="s">
        <v>7929</v>
      </c>
      <c r="F611" s="40" t="s">
        <v>8644</v>
      </c>
      <c r="G611" s="40" t="s">
        <v>7898</v>
      </c>
      <c r="H611" s="40" t="s">
        <v>7900</v>
      </c>
      <c r="I611" s="43">
        <f>J611-1</f>
        <v>41676</v>
      </c>
      <c r="J611" s="43">
        <f t="shared" si="40"/>
        <v>41677</v>
      </c>
      <c r="K611" s="40" t="s">
        <v>145</v>
      </c>
      <c r="L611" s="40">
        <v>100</v>
      </c>
      <c r="M611" s="39"/>
    </row>
    <row r="612" spans="1:13">
      <c r="A612" s="40" t="s">
        <v>8544</v>
      </c>
      <c r="B612" s="40" t="s">
        <v>7993</v>
      </c>
      <c r="C612" s="40" t="s">
        <v>7927</v>
      </c>
      <c r="D612" s="40" t="s">
        <v>7928</v>
      </c>
      <c r="E612" s="41" t="s">
        <v>7929</v>
      </c>
      <c r="F612" s="40" t="s">
        <v>8644</v>
      </c>
      <c r="G612" s="40" t="s">
        <v>7901</v>
      </c>
      <c r="H612" s="40" t="s">
        <v>7902</v>
      </c>
      <c r="I612" s="43">
        <f>J612-5</f>
        <v>41677</v>
      </c>
      <c r="J612" s="43">
        <f t="shared" si="40"/>
        <v>41682</v>
      </c>
      <c r="K612" s="40" t="s">
        <v>145</v>
      </c>
      <c r="L612" s="40">
        <v>100</v>
      </c>
      <c r="M612" s="39"/>
    </row>
    <row r="613" spans="1:13" hidden="1">
      <c r="A613" s="40" t="s">
        <v>8544</v>
      </c>
      <c r="B613" s="40" t="s">
        <v>7993</v>
      </c>
      <c r="C613" s="40" t="s">
        <v>7927</v>
      </c>
      <c r="D613" s="40" t="s">
        <v>7928</v>
      </c>
      <c r="E613" s="41" t="s">
        <v>7929</v>
      </c>
      <c r="F613" s="40" t="s">
        <v>8644</v>
      </c>
      <c r="G613" s="40" t="s">
        <v>7904</v>
      </c>
      <c r="H613" s="40" t="s">
        <v>7905</v>
      </c>
      <c r="I613" s="43">
        <f>J613-3</f>
        <v>41682</v>
      </c>
      <c r="J613" s="43">
        <f t="shared" si="40"/>
        <v>41685</v>
      </c>
      <c r="K613" s="40" t="s">
        <v>145</v>
      </c>
      <c r="L613" s="40">
        <v>100</v>
      </c>
      <c r="M613" s="39"/>
    </row>
    <row r="614" spans="1:13" hidden="1">
      <c r="A614" s="40" t="s">
        <v>8544</v>
      </c>
      <c r="B614" s="40" t="s">
        <v>7993</v>
      </c>
      <c r="C614" s="40" t="s">
        <v>7927</v>
      </c>
      <c r="D614" s="40" t="s">
        <v>7928</v>
      </c>
      <c r="E614" s="41" t="s">
        <v>7929</v>
      </c>
      <c r="F614" s="40" t="s">
        <v>8644</v>
      </c>
      <c r="G614" s="40" t="s">
        <v>7904</v>
      </c>
      <c r="H614" s="40" t="s">
        <v>7906</v>
      </c>
      <c r="I614" s="43">
        <f>J614-2</f>
        <v>41685</v>
      </c>
      <c r="J614" s="43">
        <f t="shared" si="40"/>
        <v>41687</v>
      </c>
      <c r="K614" s="40" t="s">
        <v>145</v>
      </c>
      <c r="L614" s="40">
        <v>100</v>
      </c>
      <c r="M614" s="39"/>
    </row>
    <row r="615" spans="1:13" hidden="1">
      <c r="A615" s="40" t="s">
        <v>8544</v>
      </c>
      <c r="B615" s="40" t="s">
        <v>7993</v>
      </c>
      <c r="C615" s="40" t="s">
        <v>7927</v>
      </c>
      <c r="D615" s="40" t="s">
        <v>7928</v>
      </c>
      <c r="E615" s="41" t="s">
        <v>7929</v>
      </c>
      <c r="F615" s="40" t="s">
        <v>8644</v>
      </c>
      <c r="G615" s="40" t="s">
        <v>7904</v>
      </c>
      <c r="H615" s="40" t="s">
        <v>7907</v>
      </c>
      <c r="I615" s="43">
        <f>J615-2</f>
        <v>41687</v>
      </c>
      <c r="J615" s="43">
        <f t="shared" si="40"/>
        <v>41689</v>
      </c>
      <c r="K615" s="40" t="s">
        <v>145</v>
      </c>
      <c r="L615" s="40">
        <v>100</v>
      </c>
      <c r="M615" s="39"/>
    </row>
    <row r="616" spans="1:13" hidden="1">
      <c r="A616" s="40" t="s">
        <v>8544</v>
      </c>
      <c r="B616" s="40" t="s">
        <v>7993</v>
      </c>
      <c r="C616" s="40" t="s">
        <v>7927</v>
      </c>
      <c r="D616" s="40" t="s">
        <v>7928</v>
      </c>
      <c r="E616" s="41" t="s">
        <v>7929</v>
      </c>
      <c r="F616" s="40" t="s">
        <v>8644</v>
      </c>
      <c r="G616" s="40" t="s">
        <v>7904</v>
      </c>
      <c r="H616" s="40" t="s">
        <v>7908</v>
      </c>
      <c r="I616" s="43">
        <f>J616-1</f>
        <v>41689</v>
      </c>
      <c r="J616" s="43">
        <v>41690</v>
      </c>
      <c r="K616" s="40" t="s">
        <v>145</v>
      </c>
      <c r="L616" s="40">
        <v>100</v>
      </c>
      <c r="M616" s="39" t="s">
        <v>7917</v>
      </c>
    </row>
    <row r="617" spans="1:13" hidden="1">
      <c r="A617" s="41" t="s">
        <v>8544</v>
      </c>
      <c r="B617" s="41" t="s">
        <v>7993</v>
      </c>
      <c r="C617" s="41" t="s">
        <v>7927</v>
      </c>
      <c r="D617" s="41" t="s">
        <v>7928</v>
      </c>
      <c r="E617" s="41" t="s">
        <v>7929</v>
      </c>
      <c r="F617" s="41" t="s">
        <v>8645</v>
      </c>
      <c r="G617" s="41" t="s">
        <v>1048</v>
      </c>
      <c r="H617" s="41" t="s">
        <v>7888</v>
      </c>
      <c r="I617" s="42">
        <v>41673</v>
      </c>
      <c r="J617" s="41"/>
      <c r="K617" s="41"/>
      <c r="L617" s="41"/>
      <c r="M617" s="52"/>
    </row>
    <row r="618" spans="1:13" hidden="1">
      <c r="A618" s="41" t="s">
        <v>8544</v>
      </c>
      <c r="B618" s="41" t="s">
        <v>7993</v>
      </c>
      <c r="C618" s="41" t="s">
        <v>7927</v>
      </c>
      <c r="D618" s="41" t="s">
        <v>7928</v>
      </c>
      <c r="E618" s="41" t="s">
        <v>7929</v>
      </c>
      <c r="F618" s="41" t="s">
        <v>8645</v>
      </c>
      <c r="G618" s="41" t="s">
        <v>1048</v>
      </c>
      <c r="H618" s="41" t="s">
        <v>7889</v>
      </c>
      <c r="I618" s="42"/>
      <c r="J618" s="41"/>
      <c r="K618" s="41"/>
      <c r="L618" s="41"/>
      <c r="M618" s="52"/>
    </row>
    <row r="619" spans="1:13" hidden="1">
      <c r="A619" s="41" t="s">
        <v>8544</v>
      </c>
      <c r="B619" s="41" t="s">
        <v>7993</v>
      </c>
      <c r="C619" s="41" t="s">
        <v>7927</v>
      </c>
      <c r="D619" s="41" t="s">
        <v>7928</v>
      </c>
      <c r="E619" s="41" t="s">
        <v>7929</v>
      </c>
      <c r="F619" s="41" t="s">
        <v>8645</v>
      </c>
      <c r="G619" s="41" t="s">
        <v>1048</v>
      </c>
      <c r="H619" s="41" t="s">
        <v>7890</v>
      </c>
      <c r="I619" s="41"/>
      <c r="J619" s="41"/>
      <c r="K619" s="41"/>
      <c r="L619" s="41"/>
      <c r="M619" s="52"/>
    </row>
    <row r="620" spans="1:13" hidden="1">
      <c r="A620" s="41" t="s">
        <v>8544</v>
      </c>
      <c r="B620" s="41" t="s">
        <v>7993</v>
      </c>
      <c r="C620" s="41" t="s">
        <v>7927</v>
      </c>
      <c r="D620" s="41" t="s">
        <v>7928</v>
      </c>
      <c r="E620" s="41" t="s">
        <v>7929</v>
      </c>
      <c r="F620" s="41" t="s">
        <v>8645</v>
      </c>
      <c r="G620" s="41" t="s">
        <v>1048</v>
      </c>
      <c r="H620" s="41" t="s">
        <v>7891</v>
      </c>
      <c r="I620" s="41"/>
      <c r="J620" s="41"/>
      <c r="K620" s="41"/>
      <c r="L620" s="41"/>
      <c r="M620" s="52"/>
    </row>
    <row r="621" spans="1:13" hidden="1">
      <c r="A621" s="41" t="s">
        <v>8544</v>
      </c>
      <c r="B621" s="41" t="s">
        <v>7993</v>
      </c>
      <c r="C621" s="41" t="s">
        <v>7927</v>
      </c>
      <c r="D621" s="41" t="s">
        <v>7928</v>
      </c>
      <c r="E621" s="41" t="s">
        <v>7929</v>
      </c>
      <c r="F621" s="41" t="s">
        <v>8645</v>
      </c>
      <c r="G621" s="41" t="s">
        <v>1048</v>
      </c>
      <c r="H621" s="41" t="s">
        <v>7892</v>
      </c>
      <c r="I621" s="42"/>
      <c r="J621" s="41"/>
      <c r="K621" s="41"/>
      <c r="L621" s="41"/>
      <c r="M621" s="52"/>
    </row>
    <row r="622" spans="1:13" hidden="1">
      <c r="A622" s="41" t="s">
        <v>8544</v>
      </c>
      <c r="B622" s="41" t="s">
        <v>7993</v>
      </c>
      <c r="C622" s="41" t="s">
        <v>7927</v>
      </c>
      <c r="D622" s="41" t="s">
        <v>7928</v>
      </c>
      <c r="E622" s="41" t="s">
        <v>7929</v>
      </c>
      <c r="F622" s="41" t="s">
        <v>8645</v>
      </c>
      <c r="G622" s="41" t="s">
        <v>1048</v>
      </c>
      <c r="H622" s="41" t="s">
        <v>7893</v>
      </c>
      <c r="I622" s="41"/>
      <c r="J622" s="41"/>
      <c r="K622" s="41"/>
      <c r="L622" s="41"/>
      <c r="M622" s="52"/>
    </row>
    <row r="623" spans="1:13" hidden="1">
      <c r="A623" s="41" t="s">
        <v>8544</v>
      </c>
      <c r="B623" s="41" t="s">
        <v>7993</v>
      </c>
      <c r="C623" s="41" t="s">
        <v>7927</v>
      </c>
      <c r="D623" s="41" t="s">
        <v>7928</v>
      </c>
      <c r="E623" s="41" t="s">
        <v>7929</v>
      </c>
      <c r="F623" s="41" t="s">
        <v>8645</v>
      </c>
      <c r="G623" s="41" t="s">
        <v>1048</v>
      </c>
      <c r="H623" s="41" t="s">
        <v>7894</v>
      </c>
      <c r="I623" s="42">
        <v>41690</v>
      </c>
      <c r="J623" s="41"/>
      <c r="K623" s="41"/>
      <c r="L623" s="41"/>
      <c r="M623" s="52"/>
    </row>
    <row r="624" spans="1:13" hidden="1">
      <c r="A624" s="40" t="s">
        <v>8544</v>
      </c>
      <c r="B624" s="40" t="s">
        <v>7993</v>
      </c>
      <c r="C624" s="40" t="s">
        <v>7927</v>
      </c>
      <c r="D624" s="40" t="s">
        <v>7928</v>
      </c>
      <c r="E624" s="41" t="s">
        <v>7929</v>
      </c>
      <c r="F624" s="40" t="s">
        <v>8645</v>
      </c>
      <c r="G624" s="40" t="s">
        <v>7895</v>
      </c>
      <c r="H624" s="40" t="s">
        <v>7896</v>
      </c>
      <c r="I624" s="43">
        <f>J624-2</f>
        <v>41673</v>
      </c>
      <c r="J624" s="43">
        <f t="shared" ref="J624:J630" si="41">I625</f>
        <v>41675</v>
      </c>
      <c r="K624" s="40" t="s">
        <v>6184</v>
      </c>
      <c r="L624" s="40">
        <v>100</v>
      </c>
      <c r="M624" s="39"/>
    </row>
    <row r="625" spans="1:13" hidden="1">
      <c r="A625" s="40" t="s">
        <v>8544</v>
      </c>
      <c r="B625" s="40" t="s">
        <v>7993</v>
      </c>
      <c r="C625" s="40" t="s">
        <v>7927</v>
      </c>
      <c r="D625" s="40" t="s">
        <v>7928</v>
      </c>
      <c r="E625" s="41" t="s">
        <v>7929</v>
      </c>
      <c r="F625" s="40" t="s">
        <v>8645</v>
      </c>
      <c r="G625" s="40" t="s">
        <v>7898</v>
      </c>
      <c r="H625" s="40" t="s">
        <v>7899</v>
      </c>
      <c r="I625" s="43">
        <f>J625-1</f>
        <v>41675</v>
      </c>
      <c r="J625" s="43">
        <f t="shared" si="41"/>
        <v>41676</v>
      </c>
      <c r="K625" s="40" t="s">
        <v>6184</v>
      </c>
      <c r="L625" s="40">
        <v>100</v>
      </c>
      <c r="M625" s="39"/>
    </row>
    <row r="626" spans="1:13" hidden="1">
      <c r="A626" s="40" t="s">
        <v>8544</v>
      </c>
      <c r="B626" s="40" t="s">
        <v>7993</v>
      </c>
      <c r="C626" s="40" t="s">
        <v>7927</v>
      </c>
      <c r="D626" s="40" t="s">
        <v>7928</v>
      </c>
      <c r="E626" s="41" t="s">
        <v>7929</v>
      </c>
      <c r="F626" s="40" t="s">
        <v>8645</v>
      </c>
      <c r="G626" s="40" t="s">
        <v>7898</v>
      </c>
      <c r="H626" s="40" t="s">
        <v>7900</v>
      </c>
      <c r="I626" s="43">
        <f>J626-1</f>
        <v>41676</v>
      </c>
      <c r="J626" s="43">
        <f t="shared" si="41"/>
        <v>41677</v>
      </c>
      <c r="K626" s="40" t="s">
        <v>6184</v>
      </c>
      <c r="L626" s="40">
        <v>100</v>
      </c>
      <c r="M626" s="39"/>
    </row>
    <row r="627" spans="1:13">
      <c r="A627" s="40" t="s">
        <v>8544</v>
      </c>
      <c r="B627" s="40" t="s">
        <v>7993</v>
      </c>
      <c r="C627" s="40" t="s">
        <v>7927</v>
      </c>
      <c r="D627" s="40" t="s">
        <v>7928</v>
      </c>
      <c r="E627" s="41" t="s">
        <v>7929</v>
      </c>
      <c r="F627" s="40" t="s">
        <v>8645</v>
      </c>
      <c r="G627" s="40" t="s">
        <v>7901</v>
      </c>
      <c r="H627" s="40" t="s">
        <v>7902</v>
      </c>
      <c r="I627" s="43">
        <f>J627-5</f>
        <v>41677</v>
      </c>
      <c r="J627" s="43">
        <f t="shared" si="41"/>
        <v>41682</v>
      </c>
      <c r="K627" s="40" t="s">
        <v>6184</v>
      </c>
      <c r="L627" s="40">
        <v>100</v>
      </c>
      <c r="M627" s="39"/>
    </row>
    <row r="628" spans="1:13" hidden="1">
      <c r="A628" s="40" t="s">
        <v>8544</v>
      </c>
      <c r="B628" s="40" t="s">
        <v>7993</v>
      </c>
      <c r="C628" s="40" t="s">
        <v>7927</v>
      </c>
      <c r="D628" s="40" t="s">
        <v>7928</v>
      </c>
      <c r="E628" s="41" t="s">
        <v>7929</v>
      </c>
      <c r="F628" s="40" t="s">
        <v>8645</v>
      </c>
      <c r="G628" s="40" t="s">
        <v>7904</v>
      </c>
      <c r="H628" s="40" t="s">
        <v>7905</v>
      </c>
      <c r="I628" s="43">
        <f>J628-3</f>
        <v>41682</v>
      </c>
      <c r="J628" s="43">
        <f t="shared" si="41"/>
        <v>41685</v>
      </c>
      <c r="K628" s="40" t="s">
        <v>6184</v>
      </c>
      <c r="L628" s="40">
        <v>100</v>
      </c>
      <c r="M628" s="39" t="s">
        <v>8646</v>
      </c>
    </row>
    <row r="629" spans="1:13" hidden="1">
      <c r="A629" s="40" t="s">
        <v>8544</v>
      </c>
      <c r="B629" s="40" t="s">
        <v>7993</v>
      </c>
      <c r="C629" s="40" t="s">
        <v>7927</v>
      </c>
      <c r="D629" s="40" t="s">
        <v>7928</v>
      </c>
      <c r="E629" s="41" t="s">
        <v>7929</v>
      </c>
      <c r="F629" s="40" t="s">
        <v>8645</v>
      </c>
      <c r="G629" s="40" t="s">
        <v>7904</v>
      </c>
      <c r="H629" s="40" t="s">
        <v>7906</v>
      </c>
      <c r="I629" s="43">
        <f>J629-2</f>
        <v>41685</v>
      </c>
      <c r="J629" s="43">
        <f t="shared" si="41"/>
        <v>41687</v>
      </c>
      <c r="K629" s="40" t="s">
        <v>6184</v>
      </c>
      <c r="L629" s="40">
        <v>100</v>
      </c>
      <c r="M629" s="39"/>
    </row>
    <row r="630" spans="1:13" hidden="1">
      <c r="A630" s="40" t="s">
        <v>8544</v>
      </c>
      <c r="B630" s="40" t="s">
        <v>7993</v>
      </c>
      <c r="C630" s="40" t="s">
        <v>7927</v>
      </c>
      <c r="D630" s="40" t="s">
        <v>7928</v>
      </c>
      <c r="E630" s="41" t="s">
        <v>7929</v>
      </c>
      <c r="F630" s="40" t="s">
        <v>8645</v>
      </c>
      <c r="G630" s="40" t="s">
        <v>7904</v>
      </c>
      <c r="H630" s="40" t="s">
        <v>7907</v>
      </c>
      <c r="I630" s="43">
        <f>J630-2</f>
        <v>41687</v>
      </c>
      <c r="J630" s="43">
        <f t="shared" si="41"/>
        <v>41689</v>
      </c>
      <c r="K630" s="40" t="s">
        <v>6184</v>
      </c>
      <c r="L630" s="40">
        <v>100</v>
      </c>
      <c r="M630" s="39"/>
    </row>
    <row r="631" spans="1:13" ht="26.45" hidden="1">
      <c r="A631" s="40" t="s">
        <v>8544</v>
      </c>
      <c r="B631" s="40" t="s">
        <v>7993</v>
      </c>
      <c r="C631" s="40" t="s">
        <v>7927</v>
      </c>
      <c r="D631" s="40" t="s">
        <v>7928</v>
      </c>
      <c r="E631" s="41" t="s">
        <v>7929</v>
      </c>
      <c r="F631" s="40" t="s">
        <v>8645</v>
      </c>
      <c r="G631" s="40" t="s">
        <v>7904</v>
      </c>
      <c r="H631" s="40" t="s">
        <v>7908</v>
      </c>
      <c r="I631" s="43">
        <f>J631-1</f>
        <v>41689</v>
      </c>
      <c r="J631" s="42">
        <v>41690</v>
      </c>
      <c r="K631" s="40" t="s">
        <v>6184</v>
      </c>
      <c r="L631" s="40">
        <v>100</v>
      </c>
      <c r="M631" s="39" t="s">
        <v>8632</v>
      </c>
    </row>
    <row r="632" spans="1:13" hidden="1">
      <c r="A632" s="41" t="s">
        <v>8544</v>
      </c>
      <c r="B632" s="41" t="s">
        <v>7993</v>
      </c>
      <c r="C632" s="41" t="s">
        <v>7927</v>
      </c>
      <c r="D632" s="41" t="s">
        <v>7928</v>
      </c>
      <c r="E632" s="41" t="s">
        <v>7929</v>
      </c>
      <c r="F632" s="41" t="s">
        <v>8647</v>
      </c>
      <c r="G632" s="41" t="s">
        <v>1048</v>
      </c>
      <c r="H632" s="41" t="s">
        <v>7888</v>
      </c>
      <c r="I632" s="42">
        <v>41673</v>
      </c>
      <c r="J632" s="41"/>
      <c r="K632" s="41"/>
      <c r="L632" s="41"/>
      <c r="M632" s="52"/>
    </row>
    <row r="633" spans="1:13" hidden="1">
      <c r="A633" s="41" t="s">
        <v>8544</v>
      </c>
      <c r="B633" s="41" t="s">
        <v>7993</v>
      </c>
      <c r="C633" s="41" t="s">
        <v>7927</v>
      </c>
      <c r="D633" s="41" t="s">
        <v>7928</v>
      </c>
      <c r="E633" s="41" t="s">
        <v>7929</v>
      </c>
      <c r="F633" s="41" t="s">
        <v>8647</v>
      </c>
      <c r="G633" s="41" t="s">
        <v>1048</v>
      </c>
      <c r="H633" s="41" t="s">
        <v>7889</v>
      </c>
      <c r="I633" s="42"/>
      <c r="J633" s="41"/>
      <c r="K633" s="41"/>
      <c r="L633" s="41"/>
      <c r="M633" s="52"/>
    </row>
    <row r="634" spans="1:13" hidden="1">
      <c r="A634" s="41" t="s">
        <v>8544</v>
      </c>
      <c r="B634" s="41" t="s">
        <v>7993</v>
      </c>
      <c r="C634" s="41" t="s">
        <v>7927</v>
      </c>
      <c r="D634" s="41" t="s">
        <v>7928</v>
      </c>
      <c r="E634" s="41" t="s">
        <v>7929</v>
      </c>
      <c r="F634" s="41" t="s">
        <v>8647</v>
      </c>
      <c r="G634" s="41" t="s">
        <v>1048</v>
      </c>
      <c r="H634" s="41" t="s">
        <v>7890</v>
      </c>
      <c r="I634" s="41"/>
      <c r="J634" s="41"/>
      <c r="K634" s="41"/>
      <c r="L634" s="41"/>
      <c r="M634" s="52"/>
    </row>
    <row r="635" spans="1:13" hidden="1">
      <c r="A635" s="41" t="s">
        <v>8544</v>
      </c>
      <c r="B635" s="41" t="s">
        <v>7993</v>
      </c>
      <c r="C635" s="41" t="s">
        <v>7927</v>
      </c>
      <c r="D635" s="41" t="s">
        <v>7928</v>
      </c>
      <c r="E635" s="41" t="s">
        <v>7929</v>
      </c>
      <c r="F635" s="41" t="s">
        <v>8647</v>
      </c>
      <c r="G635" s="41" t="s">
        <v>1048</v>
      </c>
      <c r="H635" s="41" t="s">
        <v>7891</v>
      </c>
      <c r="I635" s="41"/>
      <c r="J635" s="41"/>
      <c r="K635" s="41"/>
      <c r="L635" s="41"/>
      <c r="M635" s="52"/>
    </row>
    <row r="636" spans="1:13" hidden="1">
      <c r="A636" s="41" t="s">
        <v>8544</v>
      </c>
      <c r="B636" s="41" t="s">
        <v>7993</v>
      </c>
      <c r="C636" s="41" t="s">
        <v>7927</v>
      </c>
      <c r="D636" s="41" t="s">
        <v>7928</v>
      </c>
      <c r="E636" s="41" t="s">
        <v>7929</v>
      </c>
      <c r="F636" s="41" t="s">
        <v>8647</v>
      </c>
      <c r="G636" s="41" t="s">
        <v>1048</v>
      </c>
      <c r="H636" s="41" t="s">
        <v>7892</v>
      </c>
      <c r="I636" s="42"/>
      <c r="J636" s="41"/>
      <c r="K636" s="41"/>
      <c r="L636" s="41"/>
      <c r="M636" s="52"/>
    </row>
    <row r="637" spans="1:13" hidden="1">
      <c r="A637" s="41" t="s">
        <v>8544</v>
      </c>
      <c r="B637" s="41" t="s">
        <v>7993</v>
      </c>
      <c r="C637" s="41" t="s">
        <v>7927</v>
      </c>
      <c r="D637" s="41" t="s">
        <v>7928</v>
      </c>
      <c r="E637" s="41" t="s">
        <v>7929</v>
      </c>
      <c r="F637" s="41" t="s">
        <v>8647</v>
      </c>
      <c r="G637" s="41" t="s">
        <v>1048</v>
      </c>
      <c r="H637" s="41" t="s">
        <v>7893</v>
      </c>
      <c r="I637" s="41"/>
      <c r="J637" s="41"/>
      <c r="K637" s="41"/>
      <c r="L637" s="41"/>
      <c r="M637" s="52"/>
    </row>
    <row r="638" spans="1:13" hidden="1">
      <c r="A638" s="41" t="s">
        <v>8544</v>
      </c>
      <c r="B638" s="41" t="s">
        <v>7993</v>
      </c>
      <c r="C638" s="41" t="s">
        <v>7927</v>
      </c>
      <c r="D638" s="41" t="s">
        <v>7928</v>
      </c>
      <c r="E638" s="41" t="s">
        <v>7929</v>
      </c>
      <c r="F638" s="41" t="s">
        <v>8647</v>
      </c>
      <c r="G638" s="41" t="s">
        <v>1048</v>
      </c>
      <c r="H638" s="41" t="s">
        <v>7894</v>
      </c>
      <c r="I638" s="42">
        <v>41690</v>
      </c>
      <c r="J638" s="41"/>
      <c r="K638" s="41"/>
      <c r="L638" s="41"/>
      <c r="M638" s="52"/>
    </row>
    <row r="639" spans="1:13" hidden="1">
      <c r="A639" s="40" t="s">
        <v>8544</v>
      </c>
      <c r="B639" s="40" t="s">
        <v>7993</v>
      </c>
      <c r="C639" s="40" t="s">
        <v>7927</v>
      </c>
      <c r="D639" s="40" t="s">
        <v>7928</v>
      </c>
      <c r="E639" s="41" t="s">
        <v>7929</v>
      </c>
      <c r="F639" s="40" t="s">
        <v>8647</v>
      </c>
      <c r="G639" s="40" t="s">
        <v>7895</v>
      </c>
      <c r="H639" s="40" t="s">
        <v>7896</v>
      </c>
      <c r="I639" s="43">
        <f>J639-2</f>
        <v>41673</v>
      </c>
      <c r="J639" s="43">
        <f t="shared" ref="J639:J645" si="42">I640</f>
        <v>41675</v>
      </c>
      <c r="K639" s="40" t="s">
        <v>5488</v>
      </c>
      <c r="L639" s="40">
        <v>100</v>
      </c>
      <c r="M639" s="39"/>
    </row>
    <row r="640" spans="1:13" hidden="1">
      <c r="A640" s="40" t="s">
        <v>8544</v>
      </c>
      <c r="B640" s="40" t="s">
        <v>7993</v>
      </c>
      <c r="C640" s="40" t="s">
        <v>7927</v>
      </c>
      <c r="D640" s="40" t="s">
        <v>7928</v>
      </c>
      <c r="E640" s="41" t="s">
        <v>7929</v>
      </c>
      <c r="F640" s="40" t="s">
        <v>8647</v>
      </c>
      <c r="G640" s="40" t="s">
        <v>7898</v>
      </c>
      <c r="H640" s="40" t="s">
        <v>7899</v>
      </c>
      <c r="I640" s="43">
        <f>J640-1</f>
        <v>41675</v>
      </c>
      <c r="J640" s="43">
        <f t="shared" si="42"/>
        <v>41676</v>
      </c>
      <c r="K640" s="40" t="s">
        <v>5488</v>
      </c>
      <c r="L640" s="40">
        <v>100</v>
      </c>
      <c r="M640" s="39"/>
    </row>
    <row r="641" spans="1:13" hidden="1">
      <c r="A641" s="40" t="s">
        <v>8544</v>
      </c>
      <c r="B641" s="40" t="s">
        <v>7993</v>
      </c>
      <c r="C641" s="40" t="s">
        <v>7927</v>
      </c>
      <c r="D641" s="40" t="s">
        <v>7928</v>
      </c>
      <c r="E641" s="41" t="s">
        <v>7929</v>
      </c>
      <c r="F641" s="40" t="s">
        <v>8647</v>
      </c>
      <c r="G641" s="40" t="s">
        <v>7898</v>
      </c>
      <c r="H641" s="40" t="s">
        <v>7900</v>
      </c>
      <c r="I641" s="43">
        <f>J641-1</f>
        <v>41676</v>
      </c>
      <c r="J641" s="43">
        <f t="shared" si="42"/>
        <v>41677</v>
      </c>
      <c r="K641" s="40" t="s">
        <v>5488</v>
      </c>
      <c r="L641" s="40">
        <v>100</v>
      </c>
      <c r="M641" s="39"/>
    </row>
    <row r="642" spans="1:13">
      <c r="A642" s="40" t="s">
        <v>8544</v>
      </c>
      <c r="B642" s="40" t="s">
        <v>7993</v>
      </c>
      <c r="C642" s="40" t="s">
        <v>7927</v>
      </c>
      <c r="D642" s="40" t="s">
        <v>7928</v>
      </c>
      <c r="E642" s="41" t="s">
        <v>7929</v>
      </c>
      <c r="F642" s="40" t="s">
        <v>8647</v>
      </c>
      <c r="G642" s="40" t="s">
        <v>7901</v>
      </c>
      <c r="H642" s="40" t="s">
        <v>7902</v>
      </c>
      <c r="I642" s="43">
        <f>J642-5</f>
        <v>41677</v>
      </c>
      <c r="J642" s="43">
        <f t="shared" si="42"/>
        <v>41682</v>
      </c>
      <c r="K642" s="40" t="s">
        <v>5488</v>
      </c>
      <c r="L642" s="40">
        <v>100</v>
      </c>
      <c r="M642" s="39"/>
    </row>
    <row r="643" spans="1:13" hidden="1">
      <c r="A643" s="40" t="s">
        <v>8544</v>
      </c>
      <c r="B643" s="40" t="s">
        <v>7993</v>
      </c>
      <c r="C643" s="40" t="s">
        <v>7927</v>
      </c>
      <c r="D643" s="40" t="s">
        <v>7928</v>
      </c>
      <c r="E643" s="41" t="s">
        <v>7929</v>
      </c>
      <c r="F643" s="40" t="s">
        <v>8647</v>
      </c>
      <c r="G643" s="40" t="s">
        <v>7904</v>
      </c>
      <c r="H643" s="40" t="s">
        <v>7905</v>
      </c>
      <c r="I643" s="43">
        <f>J643-3</f>
        <v>41682</v>
      </c>
      <c r="J643" s="43">
        <f t="shared" si="42"/>
        <v>41685</v>
      </c>
      <c r="K643" s="40" t="s">
        <v>5488</v>
      </c>
      <c r="L643" s="40">
        <v>100</v>
      </c>
      <c r="M643" s="39"/>
    </row>
    <row r="644" spans="1:13" hidden="1">
      <c r="A644" s="40" t="s">
        <v>8544</v>
      </c>
      <c r="B644" s="40" t="s">
        <v>7993</v>
      </c>
      <c r="C644" s="40" t="s">
        <v>7927</v>
      </c>
      <c r="D644" s="40" t="s">
        <v>7928</v>
      </c>
      <c r="E644" s="41" t="s">
        <v>7929</v>
      </c>
      <c r="F644" s="40" t="s">
        <v>8647</v>
      </c>
      <c r="G644" s="40" t="s">
        <v>7904</v>
      </c>
      <c r="H644" s="40" t="s">
        <v>7906</v>
      </c>
      <c r="I644" s="43">
        <f>J644-2</f>
        <v>41685</v>
      </c>
      <c r="J644" s="43">
        <f t="shared" si="42"/>
        <v>41687</v>
      </c>
      <c r="K644" s="40" t="s">
        <v>5488</v>
      </c>
      <c r="L644" s="40">
        <v>100</v>
      </c>
      <c r="M644" s="39"/>
    </row>
    <row r="645" spans="1:13" hidden="1">
      <c r="A645" s="40" t="s">
        <v>8544</v>
      </c>
      <c r="B645" s="40" t="s">
        <v>7993</v>
      </c>
      <c r="C645" s="40" t="s">
        <v>7927</v>
      </c>
      <c r="D645" s="40" t="s">
        <v>7928</v>
      </c>
      <c r="E645" s="41" t="s">
        <v>7929</v>
      </c>
      <c r="F645" s="40" t="s">
        <v>8647</v>
      </c>
      <c r="G645" s="40" t="s">
        <v>7904</v>
      </c>
      <c r="H645" s="40" t="s">
        <v>7907</v>
      </c>
      <c r="I645" s="43">
        <f>J645-2</f>
        <v>41687</v>
      </c>
      <c r="J645" s="43">
        <f t="shared" si="42"/>
        <v>41689</v>
      </c>
      <c r="K645" s="40" t="s">
        <v>5488</v>
      </c>
      <c r="L645" s="40">
        <v>100</v>
      </c>
      <c r="M645" s="39"/>
    </row>
    <row r="646" spans="1:13" hidden="1">
      <c r="A646" s="40" t="s">
        <v>8544</v>
      </c>
      <c r="B646" s="40" t="s">
        <v>7993</v>
      </c>
      <c r="C646" s="40" t="s">
        <v>7927</v>
      </c>
      <c r="D646" s="40" t="s">
        <v>7928</v>
      </c>
      <c r="E646" s="41" t="s">
        <v>7929</v>
      </c>
      <c r="F646" s="40" t="s">
        <v>8647</v>
      </c>
      <c r="G646" s="40" t="s">
        <v>7904</v>
      </c>
      <c r="H646" s="40" t="s">
        <v>7908</v>
      </c>
      <c r="I646" s="43">
        <f>J646-1</f>
        <v>41689</v>
      </c>
      <c r="J646" s="43">
        <v>41690</v>
      </c>
      <c r="K646" s="40" t="s">
        <v>145</v>
      </c>
      <c r="L646" s="40" t="s">
        <v>84</v>
      </c>
      <c r="M646" s="39" t="s">
        <v>8648</v>
      </c>
    </row>
    <row r="647" spans="1:13" hidden="1">
      <c r="A647" s="49" t="s">
        <v>8615</v>
      </c>
      <c r="B647" s="49" t="s">
        <v>8616</v>
      </c>
      <c r="C647" s="49" t="s">
        <v>7927</v>
      </c>
      <c r="D647" s="49" t="s">
        <v>7928</v>
      </c>
      <c r="E647" s="41" t="s">
        <v>7929</v>
      </c>
      <c r="F647" s="41" t="s">
        <v>8649</v>
      </c>
      <c r="G647" s="41" t="s">
        <v>1048</v>
      </c>
      <c r="H647" s="41" t="s">
        <v>7888</v>
      </c>
      <c r="I647" s="42">
        <v>41681</v>
      </c>
      <c r="J647" s="41"/>
      <c r="K647" s="41"/>
      <c r="L647" s="41"/>
      <c r="M647" s="39"/>
    </row>
    <row r="648" spans="1:13" hidden="1">
      <c r="A648" s="49" t="s">
        <v>8615</v>
      </c>
      <c r="B648" s="49" t="s">
        <v>8616</v>
      </c>
      <c r="C648" s="49" t="s">
        <v>7927</v>
      </c>
      <c r="D648" s="49" t="s">
        <v>7928</v>
      </c>
      <c r="E648" s="41" t="s">
        <v>7929</v>
      </c>
      <c r="F648" s="41" t="s">
        <v>8649</v>
      </c>
      <c r="G648" s="41" t="s">
        <v>1048</v>
      </c>
      <c r="H648" s="41" t="s">
        <v>7889</v>
      </c>
      <c r="I648" s="41"/>
      <c r="J648" s="41"/>
      <c r="K648" s="41"/>
      <c r="L648" s="41"/>
      <c r="M648" s="39"/>
    </row>
    <row r="649" spans="1:13" hidden="1">
      <c r="A649" s="49" t="s">
        <v>8615</v>
      </c>
      <c r="B649" s="49" t="s">
        <v>8616</v>
      </c>
      <c r="C649" s="49" t="s">
        <v>7927</v>
      </c>
      <c r="D649" s="49" t="s">
        <v>7928</v>
      </c>
      <c r="E649" s="41" t="s">
        <v>7929</v>
      </c>
      <c r="F649" s="41" t="s">
        <v>8649</v>
      </c>
      <c r="G649" s="41" t="s">
        <v>1048</v>
      </c>
      <c r="H649" s="41" t="s">
        <v>7890</v>
      </c>
      <c r="I649" s="41"/>
      <c r="J649" s="41"/>
      <c r="K649" s="41"/>
      <c r="L649" s="41"/>
      <c r="M649" s="39"/>
    </row>
    <row r="650" spans="1:13" hidden="1">
      <c r="A650" s="49" t="s">
        <v>8615</v>
      </c>
      <c r="B650" s="49" t="s">
        <v>8616</v>
      </c>
      <c r="C650" s="49" t="s">
        <v>7927</v>
      </c>
      <c r="D650" s="49" t="s">
        <v>7928</v>
      </c>
      <c r="E650" s="41" t="s">
        <v>7929</v>
      </c>
      <c r="F650" s="41" t="s">
        <v>8649</v>
      </c>
      <c r="G650" s="41" t="s">
        <v>1048</v>
      </c>
      <c r="H650" s="41" t="s">
        <v>7891</v>
      </c>
      <c r="I650" s="41"/>
      <c r="J650" s="41"/>
      <c r="K650" s="41"/>
      <c r="L650" s="41"/>
      <c r="M650" s="39"/>
    </row>
    <row r="651" spans="1:13" hidden="1">
      <c r="A651" s="49" t="s">
        <v>8615</v>
      </c>
      <c r="B651" s="49" t="s">
        <v>8616</v>
      </c>
      <c r="C651" s="49" t="s">
        <v>7927</v>
      </c>
      <c r="D651" s="49" t="s">
        <v>7928</v>
      </c>
      <c r="E651" s="41" t="s">
        <v>7929</v>
      </c>
      <c r="F651" s="41" t="s">
        <v>8649</v>
      </c>
      <c r="G651" s="41" t="s">
        <v>1048</v>
      </c>
      <c r="H651" s="41" t="s">
        <v>7892</v>
      </c>
      <c r="I651" s="41"/>
      <c r="J651" s="41"/>
      <c r="K651" s="41"/>
      <c r="L651" s="41"/>
      <c r="M651" s="39"/>
    </row>
    <row r="652" spans="1:13" hidden="1">
      <c r="A652" s="49" t="s">
        <v>8615</v>
      </c>
      <c r="B652" s="49" t="s">
        <v>8616</v>
      </c>
      <c r="C652" s="49" t="s">
        <v>7927</v>
      </c>
      <c r="D652" s="49" t="s">
        <v>7928</v>
      </c>
      <c r="E652" s="41" t="s">
        <v>7929</v>
      </c>
      <c r="F652" s="41" t="s">
        <v>8649</v>
      </c>
      <c r="G652" s="41" t="s">
        <v>1048</v>
      </c>
      <c r="H652" s="41" t="s">
        <v>7893</v>
      </c>
      <c r="I652" s="41"/>
      <c r="J652" s="41"/>
      <c r="K652" s="41"/>
      <c r="L652" s="41"/>
      <c r="M652" s="39"/>
    </row>
    <row r="653" spans="1:13" hidden="1">
      <c r="A653" s="49" t="s">
        <v>8615</v>
      </c>
      <c r="B653" s="49" t="s">
        <v>8616</v>
      </c>
      <c r="C653" s="49" t="s">
        <v>7927</v>
      </c>
      <c r="D653" s="49" t="s">
        <v>7928</v>
      </c>
      <c r="E653" s="41" t="s">
        <v>7929</v>
      </c>
      <c r="F653" s="41" t="s">
        <v>8649</v>
      </c>
      <c r="G653" s="41" t="s">
        <v>1048</v>
      </c>
      <c r="H653" s="41" t="s">
        <v>7894</v>
      </c>
      <c r="I653" s="42">
        <v>41698</v>
      </c>
      <c r="J653" s="41"/>
      <c r="K653" s="41"/>
      <c r="L653" s="41"/>
      <c r="M653" s="39"/>
    </row>
    <row r="654" spans="1:13" hidden="1">
      <c r="A654" s="48" t="s">
        <v>8615</v>
      </c>
      <c r="B654" s="48" t="s">
        <v>8616</v>
      </c>
      <c r="C654" s="48" t="s">
        <v>7927</v>
      </c>
      <c r="D654" s="48" t="s">
        <v>7928</v>
      </c>
      <c r="E654" s="41" t="s">
        <v>7929</v>
      </c>
      <c r="F654" s="40" t="s">
        <v>8649</v>
      </c>
      <c r="G654" s="40" t="s">
        <v>7895</v>
      </c>
      <c r="H654" s="40" t="s">
        <v>7896</v>
      </c>
      <c r="I654" s="43">
        <f>J654-2</f>
        <v>41681</v>
      </c>
      <c r="J654" s="43">
        <f t="shared" ref="J654:J660" si="43">I655</f>
        <v>41683</v>
      </c>
      <c r="K654" s="40" t="s">
        <v>145</v>
      </c>
      <c r="L654" s="40">
        <v>100</v>
      </c>
      <c r="M654" s="39"/>
    </row>
    <row r="655" spans="1:13" hidden="1">
      <c r="A655" s="48" t="s">
        <v>8615</v>
      </c>
      <c r="B655" s="48" t="s">
        <v>8616</v>
      </c>
      <c r="C655" s="48" t="s">
        <v>7927</v>
      </c>
      <c r="D655" s="48" t="s">
        <v>7928</v>
      </c>
      <c r="E655" s="41" t="s">
        <v>7929</v>
      </c>
      <c r="F655" s="40" t="s">
        <v>8649</v>
      </c>
      <c r="G655" s="40" t="s">
        <v>7898</v>
      </c>
      <c r="H655" s="40" t="s">
        <v>7899</v>
      </c>
      <c r="I655" s="43">
        <f>J655-1</f>
        <v>41683</v>
      </c>
      <c r="J655" s="43">
        <f t="shared" si="43"/>
        <v>41684</v>
      </c>
      <c r="K655" s="40" t="s">
        <v>145</v>
      </c>
      <c r="L655" s="40">
        <v>100</v>
      </c>
      <c r="M655" s="39"/>
    </row>
    <row r="656" spans="1:13" hidden="1">
      <c r="A656" s="48" t="s">
        <v>8615</v>
      </c>
      <c r="B656" s="48" t="s">
        <v>8616</v>
      </c>
      <c r="C656" s="48" t="s">
        <v>7927</v>
      </c>
      <c r="D656" s="48" t="s">
        <v>7928</v>
      </c>
      <c r="E656" s="41" t="s">
        <v>7929</v>
      </c>
      <c r="F656" s="40" t="s">
        <v>8649</v>
      </c>
      <c r="G656" s="40" t="s">
        <v>7898</v>
      </c>
      <c r="H656" s="40" t="s">
        <v>7900</v>
      </c>
      <c r="I656" s="43">
        <f>J656-1</f>
        <v>41684</v>
      </c>
      <c r="J656" s="43">
        <f t="shared" si="43"/>
        <v>41685</v>
      </c>
      <c r="K656" s="40" t="s">
        <v>145</v>
      </c>
      <c r="L656" s="40">
        <v>100</v>
      </c>
      <c r="M656" s="39"/>
    </row>
    <row r="657" spans="1:13">
      <c r="A657" s="48" t="s">
        <v>8615</v>
      </c>
      <c r="B657" s="48" t="s">
        <v>8616</v>
      </c>
      <c r="C657" s="48" t="s">
        <v>7927</v>
      </c>
      <c r="D657" s="48" t="s">
        <v>7928</v>
      </c>
      <c r="E657" s="41" t="s">
        <v>7929</v>
      </c>
      <c r="F657" s="40" t="s">
        <v>8649</v>
      </c>
      <c r="G657" s="40" t="s">
        <v>7901</v>
      </c>
      <c r="H657" s="40" t="s">
        <v>7902</v>
      </c>
      <c r="I657" s="43">
        <f>J657-5</f>
        <v>41685</v>
      </c>
      <c r="J657" s="43">
        <f t="shared" si="43"/>
        <v>41690</v>
      </c>
      <c r="K657" s="40" t="s">
        <v>145</v>
      </c>
      <c r="L657" s="40">
        <v>100</v>
      </c>
      <c r="M657" s="39"/>
    </row>
    <row r="658" spans="1:13" hidden="1">
      <c r="A658" s="48" t="s">
        <v>8615</v>
      </c>
      <c r="B658" s="48" t="s">
        <v>8616</v>
      </c>
      <c r="C658" s="48" t="s">
        <v>7927</v>
      </c>
      <c r="D658" s="48" t="s">
        <v>7928</v>
      </c>
      <c r="E658" s="41" t="s">
        <v>7929</v>
      </c>
      <c r="F658" s="40" t="s">
        <v>8649</v>
      </c>
      <c r="G658" s="40" t="s">
        <v>7904</v>
      </c>
      <c r="H658" s="40" t="s">
        <v>7905</v>
      </c>
      <c r="I658" s="43">
        <f>J658-3</f>
        <v>41690</v>
      </c>
      <c r="J658" s="43">
        <f t="shared" si="43"/>
        <v>41693</v>
      </c>
      <c r="K658" s="40" t="s">
        <v>145</v>
      </c>
      <c r="L658" s="40">
        <v>100</v>
      </c>
      <c r="M658" s="39"/>
    </row>
    <row r="659" spans="1:13" hidden="1">
      <c r="A659" s="48" t="s">
        <v>8615</v>
      </c>
      <c r="B659" s="48" t="s">
        <v>8616</v>
      </c>
      <c r="C659" s="48" t="s">
        <v>7927</v>
      </c>
      <c r="D659" s="48" t="s">
        <v>7928</v>
      </c>
      <c r="E659" s="41" t="s">
        <v>7929</v>
      </c>
      <c r="F659" s="40" t="s">
        <v>8649</v>
      </c>
      <c r="G659" s="40" t="s">
        <v>7904</v>
      </c>
      <c r="H659" s="40" t="s">
        <v>7906</v>
      </c>
      <c r="I659" s="43">
        <f>J659-2</f>
        <v>41693</v>
      </c>
      <c r="J659" s="43">
        <f t="shared" si="43"/>
        <v>41695</v>
      </c>
      <c r="K659" s="40" t="s">
        <v>145</v>
      </c>
      <c r="L659" s="40">
        <v>100</v>
      </c>
      <c r="M659" s="39"/>
    </row>
    <row r="660" spans="1:13" hidden="1">
      <c r="A660" s="48" t="s">
        <v>8615</v>
      </c>
      <c r="B660" s="48" t="s">
        <v>8616</v>
      </c>
      <c r="C660" s="48" t="s">
        <v>7927</v>
      </c>
      <c r="D660" s="48" t="s">
        <v>7928</v>
      </c>
      <c r="E660" s="41" t="s">
        <v>7929</v>
      </c>
      <c r="F660" s="40" t="s">
        <v>8649</v>
      </c>
      <c r="G660" s="40" t="s">
        <v>7904</v>
      </c>
      <c r="H660" s="40" t="s">
        <v>7907</v>
      </c>
      <c r="I660" s="43">
        <f>J660-2</f>
        <v>41695</v>
      </c>
      <c r="J660" s="43">
        <f t="shared" si="43"/>
        <v>41697</v>
      </c>
      <c r="K660" s="40" t="s">
        <v>145</v>
      </c>
      <c r="L660" s="40">
        <v>100</v>
      </c>
      <c r="M660" s="39"/>
    </row>
    <row r="661" spans="1:13" hidden="1">
      <c r="A661" s="48" t="s">
        <v>8615</v>
      </c>
      <c r="B661" s="48" t="s">
        <v>8616</v>
      </c>
      <c r="C661" s="48" t="s">
        <v>7927</v>
      </c>
      <c r="D661" s="48" t="s">
        <v>7928</v>
      </c>
      <c r="E661" s="41" t="s">
        <v>7929</v>
      </c>
      <c r="F661" s="40" t="s">
        <v>8649</v>
      </c>
      <c r="G661" s="40" t="s">
        <v>7904</v>
      </c>
      <c r="H661" s="40" t="s">
        <v>7908</v>
      </c>
      <c r="I661" s="43">
        <f>J661-1</f>
        <v>41697</v>
      </c>
      <c r="J661" s="42">
        <v>41698</v>
      </c>
      <c r="K661" s="40" t="s">
        <v>145</v>
      </c>
      <c r="L661" s="40">
        <v>100</v>
      </c>
      <c r="M661" s="39" t="s">
        <v>7917</v>
      </c>
    </row>
    <row r="662" spans="1:13" hidden="1">
      <c r="A662" s="41" t="s">
        <v>8544</v>
      </c>
      <c r="B662" s="41" t="s">
        <v>8650</v>
      </c>
      <c r="C662" s="41" t="s">
        <v>7927</v>
      </c>
      <c r="D662" s="41" t="s">
        <v>7928</v>
      </c>
      <c r="E662" s="41" t="s">
        <v>7929</v>
      </c>
      <c r="F662" s="41" t="s">
        <v>8651</v>
      </c>
      <c r="G662" s="41" t="s">
        <v>1048</v>
      </c>
      <c r="H662" s="41" t="s">
        <v>7888</v>
      </c>
      <c r="I662" s="42">
        <v>41681</v>
      </c>
      <c r="J662" s="41"/>
      <c r="K662" s="41"/>
      <c r="L662" s="41"/>
      <c r="M662" s="52"/>
    </row>
    <row r="663" spans="1:13" hidden="1">
      <c r="A663" s="41" t="s">
        <v>8544</v>
      </c>
      <c r="B663" s="41" t="s">
        <v>8650</v>
      </c>
      <c r="C663" s="41" t="s">
        <v>7927</v>
      </c>
      <c r="D663" s="41" t="s">
        <v>7928</v>
      </c>
      <c r="E663" s="41" t="s">
        <v>7929</v>
      </c>
      <c r="F663" s="41" t="s">
        <v>8651</v>
      </c>
      <c r="G663" s="41" t="s">
        <v>1048</v>
      </c>
      <c r="H663" s="41" t="s">
        <v>7889</v>
      </c>
      <c r="I663" s="41"/>
      <c r="J663" s="41"/>
      <c r="K663" s="41"/>
      <c r="L663" s="41"/>
      <c r="M663" s="52"/>
    </row>
    <row r="664" spans="1:13" hidden="1">
      <c r="A664" s="41" t="s">
        <v>8544</v>
      </c>
      <c r="B664" s="41" t="s">
        <v>8650</v>
      </c>
      <c r="C664" s="41" t="s">
        <v>7927</v>
      </c>
      <c r="D664" s="41" t="s">
        <v>7928</v>
      </c>
      <c r="E664" s="41" t="s">
        <v>7929</v>
      </c>
      <c r="F664" s="41" t="s">
        <v>8651</v>
      </c>
      <c r="G664" s="41" t="s">
        <v>1048</v>
      </c>
      <c r="H664" s="41" t="s">
        <v>7890</v>
      </c>
      <c r="I664" s="41"/>
      <c r="J664" s="41"/>
      <c r="K664" s="41"/>
      <c r="L664" s="41"/>
      <c r="M664" s="52"/>
    </row>
    <row r="665" spans="1:13" hidden="1">
      <c r="A665" s="41" t="s">
        <v>8544</v>
      </c>
      <c r="B665" s="41" t="s">
        <v>8650</v>
      </c>
      <c r="C665" s="41" t="s">
        <v>7927</v>
      </c>
      <c r="D665" s="41" t="s">
        <v>7928</v>
      </c>
      <c r="E665" s="41" t="s">
        <v>7929</v>
      </c>
      <c r="F665" s="41" t="s">
        <v>8651</v>
      </c>
      <c r="G665" s="41" t="s">
        <v>1048</v>
      </c>
      <c r="H665" s="41" t="s">
        <v>7891</v>
      </c>
      <c r="I665" s="41"/>
      <c r="J665" s="41"/>
      <c r="K665" s="41"/>
      <c r="L665" s="41"/>
      <c r="M665" s="52"/>
    </row>
    <row r="666" spans="1:13" hidden="1">
      <c r="A666" s="41" t="s">
        <v>8544</v>
      </c>
      <c r="B666" s="41" t="s">
        <v>8650</v>
      </c>
      <c r="C666" s="41" t="s">
        <v>7927</v>
      </c>
      <c r="D666" s="41" t="s">
        <v>7928</v>
      </c>
      <c r="E666" s="41" t="s">
        <v>7929</v>
      </c>
      <c r="F666" s="41" t="s">
        <v>8651</v>
      </c>
      <c r="G666" s="41" t="s">
        <v>1048</v>
      </c>
      <c r="H666" s="41" t="s">
        <v>7892</v>
      </c>
      <c r="I666" s="41"/>
      <c r="J666" s="41"/>
      <c r="K666" s="41"/>
      <c r="L666" s="41"/>
      <c r="M666" s="52"/>
    </row>
    <row r="667" spans="1:13" hidden="1">
      <c r="A667" s="41" t="s">
        <v>8544</v>
      </c>
      <c r="B667" s="41" t="s">
        <v>8650</v>
      </c>
      <c r="C667" s="41" t="s">
        <v>7927</v>
      </c>
      <c r="D667" s="41" t="s">
        <v>7928</v>
      </c>
      <c r="E667" s="41" t="s">
        <v>7929</v>
      </c>
      <c r="F667" s="41" t="s">
        <v>8651</v>
      </c>
      <c r="G667" s="41" t="s">
        <v>1048</v>
      </c>
      <c r="H667" s="41" t="s">
        <v>7893</v>
      </c>
      <c r="I667" s="41"/>
      <c r="J667" s="41"/>
      <c r="K667" s="41"/>
      <c r="L667" s="41"/>
      <c r="M667" s="52"/>
    </row>
    <row r="668" spans="1:13" hidden="1">
      <c r="A668" s="41" t="s">
        <v>8544</v>
      </c>
      <c r="B668" s="41" t="s">
        <v>8650</v>
      </c>
      <c r="C668" s="41" t="s">
        <v>7927</v>
      </c>
      <c r="D668" s="41" t="s">
        <v>7928</v>
      </c>
      <c r="E668" s="41" t="s">
        <v>7929</v>
      </c>
      <c r="F668" s="41" t="s">
        <v>8651</v>
      </c>
      <c r="G668" s="41" t="s">
        <v>1048</v>
      </c>
      <c r="H668" s="41" t="s">
        <v>7894</v>
      </c>
      <c r="I668" s="42">
        <v>41698</v>
      </c>
      <c r="J668" s="41"/>
      <c r="K668" s="41"/>
      <c r="L668" s="41"/>
      <c r="M668" s="52"/>
    </row>
    <row r="669" spans="1:13" hidden="1">
      <c r="A669" s="40" t="s">
        <v>8544</v>
      </c>
      <c r="B669" s="40" t="s">
        <v>8650</v>
      </c>
      <c r="C669" s="40" t="s">
        <v>7927</v>
      </c>
      <c r="D669" s="40" t="s">
        <v>7928</v>
      </c>
      <c r="E669" s="41" t="s">
        <v>7929</v>
      </c>
      <c r="F669" s="40" t="s">
        <v>8651</v>
      </c>
      <c r="G669" s="40" t="s">
        <v>7895</v>
      </c>
      <c r="H669" s="40" t="s">
        <v>7896</v>
      </c>
      <c r="I669" s="43">
        <f>J669-2</f>
        <v>41681</v>
      </c>
      <c r="J669" s="43">
        <f t="shared" ref="J669:J675" si="44">I670</f>
        <v>41683</v>
      </c>
      <c r="K669" s="40" t="s">
        <v>145</v>
      </c>
      <c r="L669" s="40">
        <v>100</v>
      </c>
      <c r="M669" s="39"/>
    </row>
    <row r="670" spans="1:13" hidden="1">
      <c r="A670" s="40" t="s">
        <v>8544</v>
      </c>
      <c r="B670" s="40" t="s">
        <v>8650</v>
      </c>
      <c r="C670" s="40" t="s">
        <v>7927</v>
      </c>
      <c r="D670" s="40" t="s">
        <v>7928</v>
      </c>
      <c r="E670" s="41" t="s">
        <v>7929</v>
      </c>
      <c r="F670" s="40" t="s">
        <v>8651</v>
      </c>
      <c r="G670" s="40" t="s">
        <v>7898</v>
      </c>
      <c r="H670" s="40" t="s">
        <v>7899</v>
      </c>
      <c r="I670" s="43">
        <f>J670-1</f>
        <v>41683</v>
      </c>
      <c r="J670" s="43">
        <f t="shared" si="44"/>
        <v>41684</v>
      </c>
      <c r="K670" s="40" t="s">
        <v>145</v>
      </c>
      <c r="L670" s="40">
        <v>100</v>
      </c>
      <c r="M670" s="39"/>
    </row>
    <row r="671" spans="1:13" hidden="1">
      <c r="A671" s="40" t="s">
        <v>8544</v>
      </c>
      <c r="B671" s="40" t="s">
        <v>8650</v>
      </c>
      <c r="C671" s="40" t="s">
        <v>7927</v>
      </c>
      <c r="D671" s="40" t="s">
        <v>7928</v>
      </c>
      <c r="E671" s="41" t="s">
        <v>7929</v>
      </c>
      <c r="F671" s="40" t="s">
        <v>8651</v>
      </c>
      <c r="G671" s="40" t="s">
        <v>7898</v>
      </c>
      <c r="H671" s="40" t="s">
        <v>7900</v>
      </c>
      <c r="I671" s="43">
        <f>J671-1</f>
        <v>41684</v>
      </c>
      <c r="J671" s="43">
        <f t="shared" si="44"/>
        <v>41685</v>
      </c>
      <c r="K671" s="40" t="s">
        <v>145</v>
      </c>
      <c r="L671" s="40">
        <v>100</v>
      </c>
      <c r="M671" s="39"/>
    </row>
    <row r="672" spans="1:13">
      <c r="A672" s="40" t="s">
        <v>8544</v>
      </c>
      <c r="B672" s="40" t="s">
        <v>8650</v>
      </c>
      <c r="C672" s="40" t="s">
        <v>7927</v>
      </c>
      <c r="D672" s="40" t="s">
        <v>7928</v>
      </c>
      <c r="E672" s="41" t="s">
        <v>7929</v>
      </c>
      <c r="F672" s="40" t="s">
        <v>8651</v>
      </c>
      <c r="G672" s="40" t="s">
        <v>7901</v>
      </c>
      <c r="H672" s="40" t="s">
        <v>7902</v>
      </c>
      <c r="I672" s="43">
        <f>J672-5</f>
        <v>41685</v>
      </c>
      <c r="J672" s="43">
        <f t="shared" si="44"/>
        <v>41690</v>
      </c>
      <c r="K672" s="40" t="s">
        <v>145</v>
      </c>
      <c r="L672" s="40">
        <v>100</v>
      </c>
      <c r="M672" s="39"/>
    </row>
    <row r="673" spans="1:13" hidden="1">
      <c r="A673" s="40" t="s">
        <v>8544</v>
      </c>
      <c r="B673" s="40" t="s">
        <v>8650</v>
      </c>
      <c r="C673" s="40" t="s">
        <v>7927</v>
      </c>
      <c r="D673" s="40" t="s">
        <v>7928</v>
      </c>
      <c r="E673" s="41" t="s">
        <v>7929</v>
      </c>
      <c r="F673" s="40" t="s">
        <v>8651</v>
      </c>
      <c r="G673" s="40" t="s">
        <v>7904</v>
      </c>
      <c r="H673" s="40" t="s">
        <v>7905</v>
      </c>
      <c r="I673" s="43">
        <f>J673-3</f>
        <v>41690</v>
      </c>
      <c r="J673" s="43">
        <f t="shared" si="44"/>
        <v>41693</v>
      </c>
      <c r="K673" s="40" t="s">
        <v>145</v>
      </c>
      <c r="L673" s="40">
        <v>100</v>
      </c>
      <c r="M673" s="39"/>
    </row>
    <row r="674" spans="1:13" hidden="1">
      <c r="A674" s="40" t="s">
        <v>8544</v>
      </c>
      <c r="B674" s="40" t="s">
        <v>8650</v>
      </c>
      <c r="C674" s="40" t="s">
        <v>7927</v>
      </c>
      <c r="D674" s="40" t="s">
        <v>7928</v>
      </c>
      <c r="E674" s="41" t="s">
        <v>7929</v>
      </c>
      <c r="F674" s="40" t="s">
        <v>8651</v>
      </c>
      <c r="G674" s="40" t="s">
        <v>7904</v>
      </c>
      <c r="H674" s="40" t="s">
        <v>7906</v>
      </c>
      <c r="I674" s="43">
        <f>J674-2</f>
        <v>41693</v>
      </c>
      <c r="J674" s="43">
        <f t="shared" si="44"/>
        <v>41695</v>
      </c>
      <c r="K674" s="40" t="s">
        <v>145</v>
      </c>
      <c r="L674" s="40">
        <v>100</v>
      </c>
      <c r="M674" s="39"/>
    </row>
    <row r="675" spans="1:13" hidden="1">
      <c r="A675" s="40" t="s">
        <v>8544</v>
      </c>
      <c r="B675" s="40" t="s">
        <v>8650</v>
      </c>
      <c r="C675" s="40" t="s">
        <v>7927</v>
      </c>
      <c r="D675" s="40" t="s">
        <v>7928</v>
      </c>
      <c r="E675" s="41" t="s">
        <v>7929</v>
      </c>
      <c r="F675" s="40" t="s">
        <v>8651</v>
      </c>
      <c r="G675" s="40" t="s">
        <v>7904</v>
      </c>
      <c r="H675" s="40" t="s">
        <v>7907</v>
      </c>
      <c r="I675" s="43">
        <f>J675-2</f>
        <v>41695</v>
      </c>
      <c r="J675" s="43">
        <f t="shared" si="44"/>
        <v>41697</v>
      </c>
      <c r="K675" s="40" t="s">
        <v>145</v>
      </c>
      <c r="L675" s="40">
        <v>100</v>
      </c>
      <c r="M675" s="39"/>
    </row>
    <row r="676" spans="1:13" hidden="1">
      <c r="A676" s="40" t="s">
        <v>8544</v>
      </c>
      <c r="B676" s="40" t="s">
        <v>8650</v>
      </c>
      <c r="C676" s="40" t="s">
        <v>7927</v>
      </c>
      <c r="D676" s="40" t="s">
        <v>7928</v>
      </c>
      <c r="E676" s="41" t="s">
        <v>7929</v>
      </c>
      <c r="F676" s="40" t="s">
        <v>8651</v>
      </c>
      <c r="G676" s="40" t="s">
        <v>7904</v>
      </c>
      <c r="H676" s="40" t="s">
        <v>7908</v>
      </c>
      <c r="I676" s="43">
        <f>J676-1</f>
        <v>41697</v>
      </c>
      <c r="J676" s="42">
        <v>41698</v>
      </c>
      <c r="K676" s="40" t="s">
        <v>145</v>
      </c>
      <c r="L676" s="40">
        <v>100</v>
      </c>
      <c r="M676" s="39" t="s">
        <v>7917</v>
      </c>
    </row>
    <row r="677" spans="1:13" hidden="1">
      <c r="A677" s="41" t="s">
        <v>8544</v>
      </c>
      <c r="B677" s="41" t="s">
        <v>8650</v>
      </c>
      <c r="C677" s="41" t="s">
        <v>7927</v>
      </c>
      <c r="D677" s="41" t="s">
        <v>7928</v>
      </c>
      <c r="E677" s="41" t="s">
        <v>7929</v>
      </c>
      <c r="F677" s="41" t="s">
        <v>8652</v>
      </c>
      <c r="G677" s="41" t="s">
        <v>1048</v>
      </c>
      <c r="H677" s="41" t="s">
        <v>7888</v>
      </c>
      <c r="I677" s="42">
        <v>41681</v>
      </c>
      <c r="J677" s="41"/>
      <c r="K677" s="41"/>
      <c r="L677" s="41"/>
      <c r="M677" s="52"/>
    </row>
    <row r="678" spans="1:13" hidden="1">
      <c r="A678" s="41" t="s">
        <v>8544</v>
      </c>
      <c r="B678" s="41" t="s">
        <v>8650</v>
      </c>
      <c r="C678" s="41" t="s">
        <v>7927</v>
      </c>
      <c r="D678" s="41" t="s">
        <v>7928</v>
      </c>
      <c r="E678" s="41" t="s">
        <v>7929</v>
      </c>
      <c r="F678" s="41" t="s">
        <v>8652</v>
      </c>
      <c r="G678" s="41" t="s">
        <v>1048</v>
      </c>
      <c r="H678" s="41" t="s">
        <v>7889</v>
      </c>
      <c r="I678" s="41"/>
      <c r="J678" s="41"/>
      <c r="K678" s="41"/>
      <c r="L678" s="41"/>
      <c r="M678" s="52"/>
    </row>
    <row r="679" spans="1:13" hidden="1">
      <c r="A679" s="41" t="s">
        <v>8544</v>
      </c>
      <c r="B679" s="41" t="s">
        <v>8650</v>
      </c>
      <c r="C679" s="41" t="s">
        <v>7927</v>
      </c>
      <c r="D679" s="41" t="s">
        <v>7928</v>
      </c>
      <c r="E679" s="41" t="s">
        <v>7929</v>
      </c>
      <c r="F679" s="41" t="s">
        <v>8652</v>
      </c>
      <c r="G679" s="41" t="s">
        <v>1048</v>
      </c>
      <c r="H679" s="41" t="s">
        <v>7890</v>
      </c>
      <c r="I679" s="41"/>
      <c r="J679" s="41"/>
      <c r="K679" s="41"/>
      <c r="L679" s="41"/>
      <c r="M679" s="52"/>
    </row>
    <row r="680" spans="1:13" hidden="1">
      <c r="A680" s="41" t="s">
        <v>8544</v>
      </c>
      <c r="B680" s="41" t="s">
        <v>8650</v>
      </c>
      <c r="C680" s="41" t="s">
        <v>7927</v>
      </c>
      <c r="D680" s="41" t="s">
        <v>7928</v>
      </c>
      <c r="E680" s="41" t="s">
        <v>7929</v>
      </c>
      <c r="F680" s="41" t="s">
        <v>8652</v>
      </c>
      <c r="G680" s="41" t="s">
        <v>1048</v>
      </c>
      <c r="H680" s="41" t="s">
        <v>7891</v>
      </c>
      <c r="I680" s="41"/>
      <c r="J680" s="41"/>
      <c r="K680" s="41"/>
      <c r="L680" s="41"/>
      <c r="M680" s="52"/>
    </row>
    <row r="681" spans="1:13" hidden="1">
      <c r="A681" s="41" t="s">
        <v>8544</v>
      </c>
      <c r="B681" s="41" t="s">
        <v>8650</v>
      </c>
      <c r="C681" s="41" t="s">
        <v>7927</v>
      </c>
      <c r="D681" s="41" t="s">
        <v>7928</v>
      </c>
      <c r="E681" s="41" t="s">
        <v>7929</v>
      </c>
      <c r="F681" s="41" t="s">
        <v>8652</v>
      </c>
      <c r="G681" s="41" t="s">
        <v>1048</v>
      </c>
      <c r="H681" s="41" t="s">
        <v>7892</v>
      </c>
      <c r="I681" s="41"/>
      <c r="J681" s="41"/>
      <c r="K681" s="41"/>
      <c r="L681" s="41"/>
      <c r="M681" s="52"/>
    </row>
    <row r="682" spans="1:13" hidden="1">
      <c r="A682" s="41" t="s">
        <v>8544</v>
      </c>
      <c r="B682" s="41" t="s">
        <v>8650</v>
      </c>
      <c r="C682" s="41" t="s">
        <v>7927</v>
      </c>
      <c r="D682" s="41" t="s">
        <v>7928</v>
      </c>
      <c r="E682" s="41" t="s">
        <v>7929</v>
      </c>
      <c r="F682" s="41" t="s">
        <v>8652</v>
      </c>
      <c r="G682" s="41" t="s">
        <v>1048</v>
      </c>
      <c r="H682" s="41" t="s">
        <v>7893</v>
      </c>
      <c r="I682" s="41"/>
      <c r="J682" s="41"/>
      <c r="K682" s="41"/>
      <c r="L682" s="41"/>
      <c r="M682" s="52"/>
    </row>
    <row r="683" spans="1:13" hidden="1">
      <c r="A683" s="41" t="s">
        <v>8544</v>
      </c>
      <c r="B683" s="41" t="s">
        <v>8650</v>
      </c>
      <c r="C683" s="41" t="s">
        <v>7927</v>
      </c>
      <c r="D683" s="41" t="s">
        <v>7928</v>
      </c>
      <c r="E683" s="41" t="s">
        <v>7929</v>
      </c>
      <c r="F683" s="41" t="s">
        <v>8652</v>
      </c>
      <c r="G683" s="41" t="s">
        <v>1048</v>
      </c>
      <c r="H683" s="41" t="s">
        <v>7894</v>
      </c>
      <c r="I683" s="42">
        <v>41698</v>
      </c>
      <c r="J683" s="41"/>
      <c r="K683" s="41"/>
      <c r="L683" s="41"/>
      <c r="M683" s="52"/>
    </row>
    <row r="684" spans="1:13" hidden="1">
      <c r="A684" s="40" t="s">
        <v>8544</v>
      </c>
      <c r="B684" s="40" t="s">
        <v>8650</v>
      </c>
      <c r="C684" s="40" t="s">
        <v>7927</v>
      </c>
      <c r="D684" s="40" t="s">
        <v>7928</v>
      </c>
      <c r="E684" s="41" t="s">
        <v>7929</v>
      </c>
      <c r="F684" s="40" t="s">
        <v>8652</v>
      </c>
      <c r="G684" s="40" t="s">
        <v>7895</v>
      </c>
      <c r="H684" s="40" t="s">
        <v>7896</v>
      </c>
      <c r="I684" s="43">
        <f>J684-2</f>
        <v>41681</v>
      </c>
      <c r="J684" s="43">
        <f t="shared" ref="J684:J690" si="45">I685</f>
        <v>41683</v>
      </c>
      <c r="K684" s="40" t="s">
        <v>145</v>
      </c>
      <c r="L684" s="40">
        <v>100</v>
      </c>
      <c r="M684" s="39"/>
    </row>
    <row r="685" spans="1:13" hidden="1">
      <c r="A685" s="40" t="s">
        <v>8544</v>
      </c>
      <c r="B685" s="40" t="s">
        <v>8650</v>
      </c>
      <c r="C685" s="40" t="s">
        <v>7927</v>
      </c>
      <c r="D685" s="40" t="s">
        <v>7928</v>
      </c>
      <c r="E685" s="41" t="s">
        <v>7929</v>
      </c>
      <c r="F685" s="40" t="s">
        <v>8652</v>
      </c>
      <c r="G685" s="40" t="s">
        <v>7898</v>
      </c>
      <c r="H685" s="40" t="s">
        <v>7899</v>
      </c>
      <c r="I685" s="43">
        <f>J685-1</f>
        <v>41683</v>
      </c>
      <c r="J685" s="43">
        <f t="shared" si="45"/>
        <v>41684</v>
      </c>
      <c r="K685" s="40" t="s">
        <v>145</v>
      </c>
      <c r="L685" s="40">
        <v>100</v>
      </c>
      <c r="M685" s="39"/>
    </row>
    <row r="686" spans="1:13" hidden="1">
      <c r="A686" s="40" t="s">
        <v>8544</v>
      </c>
      <c r="B686" s="40" t="s">
        <v>8650</v>
      </c>
      <c r="C686" s="40" t="s">
        <v>7927</v>
      </c>
      <c r="D686" s="40" t="s">
        <v>7928</v>
      </c>
      <c r="E686" s="41" t="s">
        <v>7929</v>
      </c>
      <c r="F686" s="40" t="s">
        <v>8652</v>
      </c>
      <c r="G686" s="40" t="s">
        <v>7898</v>
      </c>
      <c r="H686" s="40" t="s">
        <v>7900</v>
      </c>
      <c r="I686" s="43">
        <f>J686-1</f>
        <v>41684</v>
      </c>
      <c r="J686" s="43">
        <f t="shared" si="45"/>
        <v>41685</v>
      </c>
      <c r="K686" s="40" t="s">
        <v>145</v>
      </c>
      <c r="L686" s="40">
        <v>100</v>
      </c>
      <c r="M686" s="39"/>
    </row>
    <row r="687" spans="1:13">
      <c r="A687" s="40" t="s">
        <v>8544</v>
      </c>
      <c r="B687" s="40" t="s">
        <v>8650</v>
      </c>
      <c r="C687" s="40" t="s">
        <v>7927</v>
      </c>
      <c r="D687" s="40" t="s">
        <v>7928</v>
      </c>
      <c r="E687" s="41" t="s">
        <v>7929</v>
      </c>
      <c r="F687" s="40" t="s">
        <v>8652</v>
      </c>
      <c r="G687" s="40" t="s">
        <v>7901</v>
      </c>
      <c r="H687" s="40" t="s">
        <v>7902</v>
      </c>
      <c r="I687" s="43">
        <f>J687-5</f>
        <v>41685</v>
      </c>
      <c r="J687" s="43">
        <f t="shared" si="45"/>
        <v>41690</v>
      </c>
      <c r="K687" s="40" t="s">
        <v>145</v>
      </c>
      <c r="L687" s="40">
        <v>100</v>
      </c>
      <c r="M687" s="39"/>
    </row>
    <row r="688" spans="1:13" hidden="1">
      <c r="A688" s="40" t="s">
        <v>8544</v>
      </c>
      <c r="B688" s="40" t="s">
        <v>8650</v>
      </c>
      <c r="C688" s="40" t="s">
        <v>7927</v>
      </c>
      <c r="D688" s="40" t="s">
        <v>7928</v>
      </c>
      <c r="E688" s="41" t="s">
        <v>7929</v>
      </c>
      <c r="F688" s="40" t="s">
        <v>8652</v>
      </c>
      <c r="G688" s="40" t="s">
        <v>7904</v>
      </c>
      <c r="H688" s="40" t="s">
        <v>7905</v>
      </c>
      <c r="I688" s="43">
        <f>J688-3</f>
        <v>41690</v>
      </c>
      <c r="J688" s="43">
        <f t="shared" si="45"/>
        <v>41693</v>
      </c>
      <c r="K688" s="40" t="s">
        <v>145</v>
      </c>
      <c r="L688" s="40">
        <v>100</v>
      </c>
      <c r="M688" s="39"/>
    </row>
    <row r="689" spans="1:13" hidden="1">
      <c r="A689" s="40" t="s">
        <v>8544</v>
      </c>
      <c r="B689" s="40" t="s">
        <v>8650</v>
      </c>
      <c r="C689" s="40" t="s">
        <v>7927</v>
      </c>
      <c r="D689" s="40" t="s">
        <v>7928</v>
      </c>
      <c r="E689" s="41" t="s">
        <v>7929</v>
      </c>
      <c r="F689" s="40" t="s">
        <v>8652</v>
      </c>
      <c r="G689" s="40" t="s">
        <v>7904</v>
      </c>
      <c r="H689" s="40" t="s">
        <v>7906</v>
      </c>
      <c r="I689" s="43">
        <f>J689-2</f>
        <v>41693</v>
      </c>
      <c r="J689" s="43">
        <f t="shared" si="45"/>
        <v>41695</v>
      </c>
      <c r="K689" s="40" t="s">
        <v>145</v>
      </c>
      <c r="L689" s="40">
        <v>100</v>
      </c>
      <c r="M689" s="39"/>
    </row>
    <row r="690" spans="1:13" hidden="1">
      <c r="A690" s="40" t="s">
        <v>8544</v>
      </c>
      <c r="B690" s="40" t="s">
        <v>8650</v>
      </c>
      <c r="C690" s="40" t="s">
        <v>7927</v>
      </c>
      <c r="D690" s="40" t="s">
        <v>7928</v>
      </c>
      <c r="E690" s="41" t="s">
        <v>7929</v>
      </c>
      <c r="F690" s="40" t="s">
        <v>8652</v>
      </c>
      <c r="G690" s="40" t="s">
        <v>7904</v>
      </c>
      <c r="H690" s="40" t="s">
        <v>7907</v>
      </c>
      <c r="I690" s="43">
        <f>J690-2</f>
        <v>41695</v>
      </c>
      <c r="J690" s="43">
        <f t="shared" si="45"/>
        <v>41697</v>
      </c>
      <c r="K690" s="40" t="s">
        <v>145</v>
      </c>
      <c r="L690" s="40">
        <v>100</v>
      </c>
      <c r="M690" s="39"/>
    </row>
    <row r="691" spans="1:13" hidden="1">
      <c r="A691" s="40" t="s">
        <v>8544</v>
      </c>
      <c r="B691" s="40" t="s">
        <v>8650</v>
      </c>
      <c r="C691" s="40" t="s">
        <v>7927</v>
      </c>
      <c r="D691" s="40" t="s">
        <v>7928</v>
      </c>
      <c r="E691" s="41" t="s">
        <v>7929</v>
      </c>
      <c r="F691" s="40" t="s">
        <v>8652</v>
      </c>
      <c r="G691" s="40" t="s">
        <v>7904</v>
      </c>
      <c r="H691" s="40" t="s">
        <v>7908</v>
      </c>
      <c r="I691" s="43">
        <f>J691-1</f>
        <v>41697</v>
      </c>
      <c r="J691" s="42">
        <v>41698</v>
      </c>
      <c r="K691" s="40" t="s">
        <v>145</v>
      </c>
      <c r="L691" s="40">
        <v>100</v>
      </c>
      <c r="M691" s="39" t="s">
        <v>7917</v>
      </c>
    </row>
    <row r="692" spans="1:13" hidden="1">
      <c r="A692" s="41" t="s">
        <v>8544</v>
      </c>
      <c r="B692" s="41" t="s">
        <v>8650</v>
      </c>
      <c r="C692" s="41" t="s">
        <v>7927</v>
      </c>
      <c r="D692" s="41" t="s">
        <v>7928</v>
      </c>
      <c r="E692" s="41" t="s">
        <v>7929</v>
      </c>
      <c r="F692" s="41" t="s">
        <v>8653</v>
      </c>
      <c r="G692" s="41" t="s">
        <v>1048</v>
      </c>
      <c r="H692" s="41" t="s">
        <v>7888</v>
      </c>
      <c r="I692" s="42">
        <v>41681</v>
      </c>
      <c r="J692" s="41"/>
      <c r="K692" s="41"/>
      <c r="L692" s="41"/>
      <c r="M692" s="52"/>
    </row>
    <row r="693" spans="1:13" hidden="1">
      <c r="A693" s="41" t="s">
        <v>8544</v>
      </c>
      <c r="B693" s="41" t="s">
        <v>8650</v>
      </c>
      <c r="C693" s="41" t="s">
        <v>7927</v>
      </c>
      <c r="D693" s="41" t="s">
        <v>7928</v>
      </c>
      <c r="E693" s="41" t="s">
        <v>7929</v>
      </c>
      <c r="F693" s="41" t="s">
        <v>8653</v>
      </c>
      <c r="G693" s="41" t="s">
        <v>1048</v>
      </c>
      <c r="H693" s="41" t="s">
        <v>7889</v>
      </c>
      <c r="I693" s="41"/>
      <c r="J693" s="41"/>
      <c r="K693" s="41"/>
      <c r="L693" s="41"/>
      <c r="M693" s="52"/>
    </row>
    <row r="694" spans="1:13" hidden="1">
      <c r="A694" s="41" t="s">
        <v>8544</v>
      </c>
      <c r="B694" s="41" t="s">
        <v>8650</v>
      </c>
      <c r="C694" s="41" t="s">
        <v>7927</v>
      </c>
      <c r="D694" s="41" t="s">
        <v>7928</v>
      </c>
      <c r="E694" s="41" t="s">
        <v>7929</v>
      </c>
      <c r="F694" s="41" t="s">
        <v>8653</v>
      </c>
      <c r="G694" s="41" t="s">
        <v>1048</v>
      </c>
      <c r="H694" s="41" t="s">
        <v>7890</v>
      </c>
      <c r="I694" s="41"/>
      <c r="J694" s="41"/>
      <c r="K694" s="41"/>
      <c r="L694" s="41"/>
      <c r="M694" s="52"/>
    </row>
    <row r="695" spans="1:13" hidden="1">
      <c r="A695" s="41" t="s">
        <v>8544</v>
      </c>
      <c r="B695" s="41" t="s">
        <v>8650</v>
      </c>
      <c r="C695" s="41" t="s">
        <v>7927</v>
      </c>
      <c r="D695" s="41" t="s">
        <v>7928</v>
      </c>
      <c r="E695" s="41" t="s">
        <v>7929</v>
      </c>
      <c r="F695" s="41" t="s">
        <v>8653</v>
      </c>
      <c r="G695" s="41" t="s">
        <v>1048</v>
      </c>
      <c r="H695" s="41" t="s">
        <v>7891</v>
      </c>
      <c r="I695" s="41"/>
      <c r="J695" s="41"/>
      <c r="K695" s="41"/>
      <c r="L695" s="41"/>
      <c r="M695" s="52"/>
    </row>
    <row r="696" spans="1:13" hidden="1">
      <c r="A696" s="41" t="s">
        <v>8544</v>
      </c>
      <c r="B696" s="41" t="s">
        <v>8650</v>
      </c>
      <c r="C696" s="41" t="s">
        <v>7927</v>
      </c>
      <c r="D696" s="41" t="s">
        <v>7928</v>
      </c>
      <c r="E696" s="41" t="s">
        <v>7929</v>
      </c>
      <c r="F696" s="41" t="s">
        <v>8653</v>
      </c>
      <c r="G696" s="41" t="s">
        <v>1048</v>
      </c>
      <c r="H696" s="41" t="s">
        <v>7892</v>
      </c>
      <c r="I696" s="41"/>
      <c r="J696" s="41"/>
      <c r="K696" s="41"/>
      <c r="L696" s="41"/>
      <c r="M696" s="52"/>
    </row>
    <row r="697" spans="1:13" hidden="1">
      <c r="A697" s="41" t="s">
        <v>8544</v>
      </c>
      <c r="B697" s="41" t="s">
        <v>8650</v>
      </c>
      <c r="C697" s="41" t="s">
        <v>7927</v>
      </c>
      <c r="D697" s="41" t="s">
        <v>7928</v>
      </c>
      <c r="E697" s="41" t="s">
        <v>7929</v>
      </c>
      <c r="F697" s="41" t="s">
        <v>8653</v>
      </c>
      <c r="G697" s="41" t="s">
        <v>1048</v>
      </c>
      <c r="H697" s="41" t="s">
        <v>7893</v>
      </c>
      <c r="I697" s="41"/>
      <c r="J697" s="41"/>
      <c r="K697" s="41"/>
      <c r="L697" s="41"/>
      <c r="M697" s="52"/>
    </row>
    <row r="698" spans="1:13" hidden="1">
      <c r="A698" s="41" t="s">
        <v>8544</v>
      </c>
      <c r="B698" s="41" t="s">
        <v>8650</v>
      </c>
      <c r="C698" s="41" t="s">
        <v>7927</v>
      </c>
      <c r="D698" s="41" t="s">
        <v>7928</v>
      </c>
      <c r="E698" s="41" t="s">
        <v>7929</v>
      </c>
      <c r="F698" s="41" t="s">
        <v>8653</v>
      </c>
      <c r="G698" s="41" t="s">
        <v>1048</v>
      </c>
      <c r="H698" s="41" t="s">
        <v>7894</v>
      </c>
      <c r="I698" s="42">
        <v>41698</v>
      </c>
      <c r="J698" s="41"/>
      <c r="K698" s="41"/>
      <c r="L698" s="41"/>
      <c r="M698" s="52"/>
    </row>
    <row r="699" spans="1:13" hidden="1">
      <c r="A699" s="40" t="s">
        <v>8544</v>
      </c>
      <c r="B699" s="40" t="s">
        <v>8650</v>
      </c>
      <c r="C699" s="40" t="s">
        <v>7927</v>
      </c>
      <c r="D699" s="40" t="s">
        <v>7928</v>
      </c>
      <c r="E699" s="41" t="s">
        <v>7929</v>
      </c>
      <c r="F699" s="40" t="s">
        <v>8653</v>
      </c>
      <c r="G699" s="40" t="s">
        <v>7895</v>
      </c>
      <c r="H699" s="40" t="s">
        <v>7896</v>
      </c>
      <c r="I699" s="43">
        <f>J699-2</f>
        <v>41681</v>
      </c>
      <c r="J699" s="43">
        <f t="shared" ref="J699:J705" si="46">I700</f>
        <v>41683</v>
      </c>
      <c r="K699" s="40" t="s">
        <v>145</v>
      </c>
      <c r="L699" s="40">
        <v>100</v>
      </c>
      <c r="M699" s="39"/>
    </row>
    <row r="700" spans="1:13" hidden="1">
      <c r="A700" s="40" t="s">
        <v>8544</v>
      </c>
      <c r="B700" s="40" t="s">
        <v>8650</v>
      </c>
      <c r="C700" s="40" t="s">
        <v>7927</v>
      </c>
      <c r="D700" s="40" t="s">
        <v>7928</v>
      </c>
      <c r="E700" s="41" t="s">
        <v>7929</v>
      </c>
      <c r="F700" s="40" t="s">
        <v>8653</v>
      </c>
      <c r="G700" s="40" t="s">
        <v>7898</v>
      </c>
      <c r="H700" s="40" t="s">
        <v>7899</v>
      </c>
      <c r="I700" s="43">
        <f>J700-1</f>
        <v>41683</v>
      </c>
      <c r="J700" s="43">
        <f t="shared" si="46"/>
        <v>41684</v>
      </c>
      <c r="K700" s="40" t="s">
        <v>145</v>
      </c>
      <c r="L700" s="40">
        <v>100</v>
      </c>
      <c r="M700" s="39"/>
    </row>
    <row r="701" spans="1:13" hidden="1">
      <c r="A701" s="40" t="s">
        <v>8544</v>
      </c>
      <c r="B701" s="40" t="s">
        <v>8650</v>
      </c>
      <c r="C701" s="40" t="s">
        <v>7927</v>
      </c>
      <c r="D701" s="40" t="s">
        <v>7928</v>
      </c>
      <c r="E701" s="41" t="s">
        <v>7929</v>
      </c>
      <c r="F701" s="40" t="s">
        <v>8653</v>
      </c>
      <c r="G701" s="40" t="s">
        <v>7898</v>
      </c>
      <c r="H701" s="40" t="s">
        <v>7900</v>
      </c>
      <c r="I701" s="43">
        <f>J701-1</f>
        <v>41684</v>
      </c>
      <c r="J701" s="43">
        <f t="shared" si="46"/>
        <v>41685</v>
      </c>
      <c r="K701" s="40" t="s">
        <v>145</v>
      </c>
      <c r="L701" s="40">
        <v>100</v>
      </c>
      <c r="M701" s="39"/>
    </row>
    <row r="702" spans="1:13">
      <c r="A702" s="40" t="s">
        <v>8544</v>
      </c>
      <c r="B702" s="40" t="s">
        <v>8650</v>
      </c>
      <c r="C702" s="40" t="s">
        <v>7927</v>
      </c>
      <c r="D702" s="40" t="s">
        <v>7928</v>
      </c>
      <c r="E702" s="41" t="s">
        <v>7929</v>
      </c>
      <c r="F702" s="40" t="s">
        <v>8653</v>
      </c>
      <c r="G702" s="40" t="s">
        <v>7901</v>
      </c>
      <c r="H702" s="40" t="s">
        <v>7902</v>
      </c>
      <c r="I702" s="43">
        <f>J702-5</f>
        <v>41685</v>
      </c>
      <c r="J702" s="43">
        <f t="shared" si="46"/>
        <v>41690</v>
      </c>
      <c r="K702" s="40" t="s">
        <v>145</v>
      </c>
      <c r="L702" s="40">
        <v>100</v>
      </c>
      <c r="M702" s="39"/>
    </row>
    <row r="703" spans="1:13" hidden="1">
      <c r="A703" s="40" t="s">
        <v>8544</v>
      </c>
      <c r="B703" s="40" t="s">
        <v>8650</v>
      </c>
      <c r="C703" s="40" t="s">
        <v>7927</v>
      </c>
      <c r="D703" s="40" t="s">
        <v>7928</v>
      </c>
      <c r="E703" s="41" t="s">
        <v>7929</v>
      </c>
      <c r="F703" s="40" t="s">
        <v>8653</v>
      </c>
      <c r="G703" s="40" t="s">
        <v>7904</v>
      </c>
      <c r="H703" s="40" t="s">
        <v>7905</v>
      </c>
      <c r="I703" s="43">
        <f>J703-3</f>
        <v>41690</v>
      </c>
      <c r="J703" s="43">
        <f t="shared" si="46"/>
        <v>41693</v>
      </c>
      <c r="K703" s="40" t="s">
        <v>145</v>
      </c>
      <c r="L703" s="40">
        <v>100</v>
      </c>
      <c r="M703" s="39"/>
    </row>
    <row r="704" spans="1:13" hidden="1">
      <c r="A704" s="40" t="s">
        <v>8544</v>
      </c>
      <c r="B704" s="40" t="s">
        <v>8650</v>
      </c>
      <c r="C704" s="40" t="s">
        <v>7927</v>
      </c>
      <c r="D704" s="40" t="s">
        <v>7928</v>
      </c>
      <c r="E704" s="41" t="s">
        <v>7929</v>
      </c>
      <c r="F704" s="40" t="s">
        <v>8653</v>
      </c>
      <c r="G704" s="40" t="s">
        <v>7904</v>
      </c>
      <c r="H704" s="40" t="s">
        <v>7906</v>
      </c>
      <c r="I704" s="43">
        <f>J704-2</f>
        <v>41693</v>
      </c>
      <c r="J704" s="43">
        <f t="shared" si="46"/>
        <v>41695</v>
      </c>
      <c r="K704" s="40" t="s">
        <v>145</v>
      </c>
      <c r="L704" s="40">
        <v>100</v>
      </c>
      <c r="M704" s="39"/>
    </row>
    <row r="705" spans="1:13" hidden="1">
      <c r="A705" s="40" t="s">
        <v>8544</v>
      </c>
      <c r="B705" s="40" t="s">
        <v>8650</v>
      </c>
      <c r="C705" s="40" t="s">
        <v>7927</v>
      </c>
      <c r="D705" s="40" t="s">
        <v>7928</v>
      </c>
      <c r="E705" s="41" t="s">
        <v>7929</v>
      </c>
      <c r="F705" s="40" t="s">
        <v>8653</v>
      </c>
      <c r="G705" s="40" t="s">
        <v>7904</v>
      </c>
      <c r="H705" s="40" t="s">
        <v>7907</v>
      </c>
      <c r="I705" s="43">
        <f>J705-2</f>
        <v>41695</v>
      </c>
      <c r="J705" s="43">
        <f t="shared" si="46"/>
        <v>41697</v>
      </c>
      <c r="K705" s="40" t="s">
        <v>145</v>
      </c>
      <c r="L705" s="40">
        <v>100</v>
      </c>
      <c r="M705" s="39"/>
    </row>
    <row r="706" spans="1:13" hidden="1">
      <c r="A706" s="40" t="s">
        <v>8544</v>
      </c>
      <c r="B706" s="40" t="s">
        <v>8650</v>
      </c>
      <c r="C706" s="40" t="s">
        <v>7927</v>
      </c>
      <c r="D706" s="40" t="s">
        <v>7928</v>
      </c>
      <c r="E706" s="41" t="s">
        <v>7929</v>
      </c>
      <c r="F706" s="40" t="s">
        <v>8653</v>
      </c>
      <c r="G706" s="40" t="s">
        <v>7904</v>
      </c>
      <c r="H706" s="40" t="s">
        <v>7908</v>
      </c>
      <c r="I706" s="43">
        <f>J706-1</f>
        <v>41697</v>
      </c>
      <c r="J706" s="42">
        <v>41698</v>
      </c>
      <c r="K706" s="40" t="s">
        <v>145</v>
      </c>
      <c r="L706" s="40">
        <v>100</v>
      </c>
      <c r="M706" s="39" t="s">
        <v>7917</v>
      </c>
    </row>
    <row r="707" spans="1:13" hidden="1">
      <c r="A707" s="41" t="s">
        <v>8654</v>
      </c>
      <c r="B707" s="41" t="s">
        <v>6285</v>
      </c>
      <c r="C707" s="41" t="s">
        <v>102</v>
      </c>
      <c r="D707" s="41" t="s">
        <v>7928</v>
      </c>
      <c r="E707" s="41" t="s">
        <v>7929</v>
      </c>
      <c r="F707" s="41" t="s">
        <v>8655</v>
      </c>
      <c r="G707" s="41" t="s">
        <v>1048</v>
      </c>
      <c r="H707" s="41" t="s">
        <v>7888</v>
      </c>
      <c r="I707" s="42">
        <v>41681</v>
      </c>
      <c r="J707" s="41"/>
      <c r="K707" s="41"/>
      <c r="L707" s="41"/>
      <c r="M707" s="52"/>
    </row>
    <row r="708" spans="1:13" hidden="1">
      <c r="A708" s="41" t="s">
        <v>8654</v>
      </c>
      <c r="B708" s="41" t="s">
        <v>6285</v>
      </c>
      <c r="C708" s="41" t="s">
        <v>102</v>
      </c>
      <c r="D708" s="41" t="s">
        <v>7928</v>
      </c>
      <c r="E708" s="41" t="s">
        <v>7929</v>
      </c>
      <c r="F708" s="41" t="s">
        <v>8655</v>
      </c>
      <c r="G708" s="41" t="s">
        <v>1048</v>
      </c>
      <c r="H708" s="41" t="s">
        <v>7889</v>
      </c>
      <c r="I708" s="41"/>
      <c r="J708" s="41"/>
      <c r="K708" s="41"/>
      <c r="L708" s="41"/>
      <c r="M708" s="52"/>
    </row>
    <row r="709" spans="1:13" hidden="1">
      <c r="A709" s="41" t="s">
        <v>8654</v>
      </c>
      <c r="B709" s="41" t="s">
        <v>6285</v>
      </c>
      <c r="C709" s="41" t="s">
        <v>102</v>
      </c>
      <c r="D709" s="41" t="s">
        <v>7928</v>
      </c>
      <c r="E709" s="41" t="s">
        <v>7929</v>
      </c>
      <c r="F709" s="41" t="s">
        <v>8655</v>
      </c>
      <c r="G709" s="41" t="s">
        <v>1048</v>
      </c>
      <c r="H709" s="41" t="s">
        <v>7890</v>
      </c>
      <c r="I709" s="41"/>
      <c r="J709" s="41"/>
      <c r="K709" s="41"/>
      <c r="L709" s="41"/>
      <c r="M709" s="52"/>
    </row>
    <row r="710" spans="1:13" hidden="1">
      <c r="A710" s="41" t="s">
        <v>8654</v>
      </c>
      <c r="B710" s="41" t="s">
        <v>6285</v>
      </c>
      <c r="C710" s="41" t="s">
        <v>102</v>
      </c>
      <c r="D710" s="41" t="s">
        <v>7928</v>
      </c>
      <c r="E710" s="41" t="s">
        <v>7929</v>
      </c>
      <c r="F710" s="41" t="s">
        <v>8655</v>
      </c>
      <c r="G710" s="41" t="s">
        <v>1048</v>
      </c>
      <c r="H710" s="41" t="s">
        <v>7891</v>
      </c>
      <c r="I710" s="41"/>
      <c r="J710" s="41"/>
      <c r="K710" s="41"/>
      <c r="L710" s="41"/>
      <c r="M710" s="52"/>
    </row>
    <row r="711" spans="1:13" hidden="1">
      <c r="A711" s="41" t="s">
        <v>8654</v>
      </c>
      <c r="B711" s="41" t="s">
        <v>6285</v>
      </c>
      <c r="C711" s="41" t="s">
        <v>102</v>
      </c>
      <c r="D711" s="41" t="s">
        <v>7928</v>
      </c>
      <c r="E711" s="41" t="s">
        <v>7929</v>
      </c>
      <c r="F711" s="41" t="s">
        <v>8655</v>
      </c>
      <c r="G711" s="41" t="s">
        <v>1048</v>
      </c>
      <c r="H711" s="41" t="s">
        <v>7892</v>
      </c>
      <c r="I711" s="41"/>
      <c r="J711" s="41"/>
      <c r="K711" s="41"/>
      <c r="L711" s="41"/>
      <c r="M711" s="52"/>
    </row>
    <row r="712" spans="1:13" hidden="1">
      <c r="A712" s="41" t="s">
        <v>8654</v>
      </c>
      <c r="B712" s="41" t="s">
        <v>6285</v>
      </c>
      <c r="C712" s="41" t="s">
        <v>102</v>
      </c>
      <c r="D712" s="41" t="s">
        <v>7928</v>
      </c>
      <c r="E712" s="41" t="s">
        <v>7929</v>
      </c>
      <c r="F712" s="41" t="s">
        <v>8655</v>
      </c>
      <c r="G712" s="41" t="s">
        <v>1048</v>
      </c>
      <c r="H712" s="41" t="s">
        <v>7893</v>
      </c>
      <c r="I712" s="41"/>
      <c r="J712" s="41"/>
      <c r="K712" s="41"/>
      <c r="L712" s="41"/>
      <c r="M712" s="52"/>
    </row>
    <row r="713" spans="1:13" hidden="1">
      <c r="A713" s="41" t="s">
        <v>8654</v>
      </c>
      <c r="B713" s="41" t="s">
        <v>6285</v>
      </c>
      <c r="C713" s="41" t="s">
        <v>102</v>
      </c>
      <c r="D713" s="41" t="s">
        <v>7928</v>
      </c>
      <c r="E713" s="41" t="s">
        <v>7929</v>
      </c>
      <c r="F713" s="41" t="s">
        <v>8655</v>
      </c>
      <c r="G713" s="41" t="s">
        <v>1048</v>
      </c>
      <c r="H713" s="41" t="s">
        <v>7894</v>
      </c>
      <c r="I713" s="42">
        <v>41698</v>
      </c>
      <c r="J713" s="41"/>
      <c r="K713" s="41"/>
      <c r="L713" s="41"/>
      <c r="M713" s="52"/>
    </row>
    <row r="714" spans="1:13" hidden="1">
      <c r="A714" s="40" t="s">
        <v>8654</v>
      </c>
      <c r="B714" s="40" t="s">
        <v>6285</v>
      </c>
      <c r="C714" s="40" t="s">
        <v>102</v>
      </c>
      <c r="D714" s="40" t="s">
        <v>7928</v>
      </c>
      <c r="E714" s="41" t="s">
        <v>7929</v>
      </c>
      <c r="F714" s="40" t="s">
        <v>8655</v>
      </c>
      <c r="G714" s="40" t="s">
        <v>7895</v>
      </c>
      <c r="H714" s="40" t="s">
        <v>7896</v>
      </c>
      <c r="I714" s="43">
        <f>J714-2</f>
        <v>41681</v>
      </c>
      <c r="J714" s="43">
        <f t="shared" ref="J714:J720" si="47">I715</f>
        <v>41683</v>
      </c>
      <c r="K714" s="40" t="s">
        <v>8060</v>
      </c>
      <c r="L714" s="40">
        <v>100</v>
      </c>
      <c r="M714" s="39"/>
    </row>
    <row r="715" spans="1:13" hidden="1">
      <c r="A715" s="40" t="s">
        <v>8654</v>
      </c>
      <c r="B715" s="40" t="s">
        <v>6285</v>
      </c>
      <c r="C715" s="40" t="s">
        <v>102</v>
      </c>
      <c r="D715" s="40" t="s">
        <v>7928</v>
      </c>
      <c r="E715" s="41" t="s">
        <v>7929</v>
      </c>
      <c r="F715" s="40" t="s">
        <v>8655</v>
      </c>
      <c r="G715" s="40" t="s">
        <v>7898</v>
      </c>
      <c r="H715" s="40" t="s">
        <v>7899</v>
      </c>
      <c r="I715" s="43">
        <f>J715-1</f>
        <v>41683</v>
      </c>
      <c r="J715" s="43">
        <f t="shared" si="47"/>
        <v>41684</v>
      </c>
      <c r="K715" s="40" t="s">
        <v>8060</v>
      </c>
      <c r="L715" s="40">
        <v>100</v>
      </c>
      <c r="M715" s="39"/>
    </row>
    <row r="716" spans="1:13" ht="26.45" hidden="1">
      <c r="A716" s="40" t="s">
        <v>8654</v>
      </c>
      <c r="B716" s="40" t="s">
        <v>6285</v>
      </c>
      <c r="C716" s="40" t="s">
        <v>102</v>
      </c>
      <c r="D716" s="40" t="s">
        <v>7928</v>
      </c>
      <c r="E716" s="41" t="s">
        <v>7929</v>
      </c>
      <c r="F716" s="40" t="s">
        <v>8655</v>
      </c>
      <c r="G716" s="40" t="s">
        <v>7898</v>
      </c>
      <c r="H716" s="40" t="s">
        <v>7900</v>
      </c>
      <c r="I716" s="43">
        <f>J716-1</f>
        <v>41684</v>
      </c>
      <c r="J716" s="43">
        <f t="shared" si="47"/>
        <v>41685</v>
      </c>
      <c r="K716" s="40" t="s">
        <v>8060</v>
      </c>
      <c r="L716" s="40">
        <v>100</v>
      </c>
      <c r="M716" s="39" t="s">
        <v>8656</v>
      </c>
    </row>
    <row r="717" spans="1:13" ht="52.5">
      <c r="A717" s="40" t="s">
        <v>8654</v>
      </c>
      <c r="B717" s="40" t="s">
        <v>6285</v>
      </c>
      <c r="C717" s="40" t="s">
        <v>102</v>
      </c>
      <c r="D717" s="40" t="s">
        <v>7928</v>
      </c>
      <c r="E717" s="41" t="s">
        <v>7929</v>
      </c>
      <c r="F717" s="40" t="s">
        <v>8655</v>
      </c>
      <c r="G717" s="40" t="s">
        <v>7901</v>
      </c>
      <c r="H717" s="40" t="s">
        <v>7902</v>
      </c>
      <c r="I717" s="43">
        <f>J717-5</f>
        <v>41685</v>
      </c>
      <c r="J717" s="43">
        <f t="shared" si="47"/>
        <v>41690</v>
      </c>
      <c r="K717" s="40" t="s">
        <v>8060</v>
      </c>
      <c r="L717" s="40">
        <v>100</v>
      </c>
      <c r="M717" s="39" t="s">
        <v>8657</v>
      </c>
    </row>
    <row r="718" spans="1:13" hidden="1">
      <c r="A718" s="40" t="s">
        <v>8654</v>
      </c>
      <c r="B718" s="40" t="s">
        <v>6285</v>
      </c>
      <c r="C718" s="40" t="s">
        <v>102</v>
      </c>
      <c r="D718" s="40" t="s">
        <v>7928</v>
      </c>
      <c r="E718" s="41" t="s">
        <v>7929</v>
      </c>
      <c r="F718" s="40" t="s">
        <v>8655</v>
      </c>
      <c r="G718" s="40" t="s">
        <v>7904</v>
      </c>
      <c r="H718" s="40" t="s">
        <v>7905</v>
      </c>
      <c r="I718" s="43">
        <f>J718-3</f>
        <v>41690</v>
      </c>
      <c r="J718" s="43">
        <f t="shared" si="47"/>
        <v>41693</v>
      </c>
      <c r="K718" s="40" t="s">
        <v>8060</v>
      </c>
      <c r="L718" s="40">
        <v>100</v>
      </c>
      <c r="M718" s="39"/>
    </row>
    <row r="719" spans="1:13" hidden="1">
      <c r="A719" s="40" t="s">
        <v>8654</v>
      </c>
      <c r="B719" s="40" t="s">
        <v>6285</v>
      </c>
      <c r="C719" s="40" t="s">
        <v>102</v>
      </c>
      <c r="D719" s="40" t="s">
        <v>7928</v>
      </c>
      <c r="E719" s="41" t="s">
        <v>7929</v>
      </c>
      <c r="F719" s="40" t="s">
        <v>8655</v>
      </c>
      <c r="G719" s="40" t="s">
        <v>7904</v>
      </c>
      <c r="H719" s="40" t="s">
        <v>7906</v>
      </c>
      <c r="I719" s="43">
        <f>J719-2</f>
        <v>41693</v>
      </c>
      <c r="J719" s="43">
        <f t="shared" si="47"/>
        <v>41695</v>
      </c>
      <c r="K719" s="40" t="s">
        <v>8060</v>
      </c>
      <c r="L719" s="40">
        <v>100</v>
      </c>
      <c r="M719" s="39"/>
    </row>
    <row r="720" spans="1:13" hidden="1">
      <c r="A720" s="40" t="s">
        <v>8654</v>
      </c>
      <c r="B720" s="40" t="s">
        <v>6285</v>
      </c>
      <c r="C720" s="40" t="s">
        <v>102</v>
      </c>
      <c r="D720" s="40" t="s">
        <v>7928</v>
      </c>
      <c r="E720" s="41" t="s">
        <v>7929</v>
      </c>
      <c r="F720" s="40" t="s">
        <v>8655</v>
      </c>
      <c r="G720" s="40" t="s">
        <v>7904</v>
      </c>
      <c r="H720" s="40" t="s">
        <v>7907</v>
      </c>
      <c r="I720" s="43">
        <f>J720-2</f>
        <v>41695</v>
      </c>
      <c r="J720" s="43">
        <f t="shared" si="47"/>
        <v>41697</v>
      </c>
      <c r="K720" s="40" t="s">
        <v>8060</v>
      </c>
      <c r="L720" s="40">
        <v>100</v>
      </c>
      <c r="M720" s="39"/>
    </row>
    <row r="721" spans="1:13" hidden="1">
      <c r="A721" s="40" t="s">
        <v>8654</v>
      </c>
      <c r="B721" s="40" t="s">
        <v>6285</v>
      </c>
      <c r="C721" s="40" t="s">
        <v>102</v>
      </c>
      <c r="D721" s="40" t="s">
        <v>7928</v>
      </c>
      <c r="E721" s="41" t="s">
        <v>7929</v>
      </c>
      <c r="F721" s="40" t="s">
        <v>8655</v>
      </c>
      <c r="G721" s="40" t="s">
        <v>7904</v>
      </c>
      <c r="H721" s="40" t="s">
        <v>7908</v>
      </c>
      <c r="I721" s="43">
        <f>J721-1</f>
        <v>41697</v>
      </c>
      <c r="J721" s="42">
        <v>41698</v>
      </c>
      <c r="K721" s="40" t="s">
        <v>8060</v>
      </c>
      <c r="L721" s="40">
        <v>100</v>
      </c>
      <c r="M721" s="39"/>
    </row>
    <row r="722" spans="1:13" hidden="1">
      <c r="A722" s="55" t="s">
        <v>8601</v>
      </c>
      <c r="B722" s="55" t="s">
        <v>8658</v>
      </c>
      <c r="C722" s="49" t="s">
        <v>7927</v>
      </c>
      <c r="D722" s="41" t="s">
        <v>7928</v>
      </c>
      <c r="E722" s="41" t="s">
        <v>7938</v>
      </c>
      <c r="F722" s="41" t="s">
        <v>8659</v>
      </c>
      <c r="G722" s="41" t="s">
        <v>1048</v>
      </c>
      <c r="H722" s="41" t="s">
        <v>7888</v>
      </c>
      <c r="I722" s="41"/>
      <c r="J722" s="41"/>
      <c r="K722" s="41"/>
      <c r="L722" s="41"/>
      <c r="M722" s="52"/>
    </row>
    <row r="723" spans="1:13" hidden="1">
      <c r="A723" s="55" t="s">
        <v>8601</v>
      </c>
      <c r="B723" s="55" t="s">
        <v>8658</v>
      </c>
      <c r="C723" s="49" t="s">
        <v>7927</v>
      </c>
      <c r="D723" s="41" t="s">
        <v>7928</v>
      </c>
      <c r="E723" s="41" t="s">
        <v>7938</v>
      </c>
      <c r="F723" s="41" t="s">
        <v>8659</v>
      </c>
      <c r="G723" s="41" t="s">
        <v>1048</v>
      </c>
      <c r="H723" s="41" t="s">
        <v>7889</v>
      </c>
      <c r="I723" s="41"/>
      <c r="J723" s="41"/>
      <c r="K723" s="41"/>
      <c r="L723" s="41"/>
      <c r="M723" s="52"/>
    </row>
    <row r="724" spans="1:13" hidden="1">
      <c r="A724" s="55" t="s">
        <v>8601</v>
      </c>
      <c r="B724" s="55" t="s">
        <v>8658</v>
      </c>
      <c r="C724" s="49" t="s">
        <v>7927</v>
      </c>
      <c r="D724" s="41" t="s">
        <v>7928</v>
      </c>
      <c r="E724" s="41" t="s">
        <v>7938</v>
      </c>
      <c r="F724" s="41" t="s">
        <v>8659</v>
      </c>
      <c r="G724" s="41" t="s">
        <v>1048</v>
      </c>
      <c r="H724" s="41" t="s">
        <v>7890</v>
      </c>
      <c r="I724" s="42"/>
      <c r="J724" s="41"/>
      <c r="K724" s="41"/>
      <c r="L724" s="41"/>
      <c r="M724" s="52"/>
    </row>
    <row r="725" spans="1:13" hidden="1">
      <c r="A725" s="55" t="s">
        <v>8601</v>
      </c>
      <c r="B725" s="55" t="s">
        <v>8658</v>
      </c>
      <c r="C725" s="49" t="s">
        <v>7927</v>
      </c>
      <c r="D725" s="41" t="s">
        <v>7928</v>
      </c>
      <c r="E725" s="41" t="s">
        <v>7938</v>
      </c>
      <c r="F725" s="41" t="s">
        <v>8659</v>
      </c>
      <c r="G725" s="41" t="s">
        <v>1048</v>
      </c>
      <c r="H725" s="41" t="s">
        <v>7891</v>
      </c>
      <c r="I725" s="42"/>
      <c r="J725" s="41"/>
      <c r="K725" s="41"/>
      <c r="L725" s="41"/>
      <c r="M725" s="52"/>
    </row>
    <row r="726" spans="1:13" hidden="1">
      <c r="A726" s="55" t="s">
        <v>8601</v>
      </c>
      <c r="B726" s="55" t="s">
        <v>8658</v>
      </c>
      <c r="C726" s="49" t="s">
        <v>7927</v>
      </c>
      <c r="D726" s="41" t="s">
        <v>7928</v>
      </c>
      <c r="E726" s="41" t="s">
        <v>7938</v>
      </c>
      <c r="F726" s="41" t="s">
        <v>8659</v>
      </c>
      <c r="G726" s="41" t="s">
        <v>1048</v>
      </c>
      <c r="H726" s="41" t="s">
        <v>7892</v>
      </c>
      <c r="I726" s="53">
        <v>41726</v>
      </c>
      <c r="J726" s="41"/>
      <c r="K726" s="41"/>
      <c r="L726" s="41"/>
      <c r="M726" s="52"/>
    </row>
    <row r="727" spans="1:13" hidden="1">
      <c r="A727" s="55" t="s">
        <v>8601</v>
      </c>
      <c r="B727" s="55" t="s">
        <v>8658</v>
      </c>
      <c r="C727" s="49" t="s">
        <v>7927</v>
      </c>
      <c r="D727" s="41" t="s">
        <v>7928</v>
      </c>
      <c r="E727" s="41" t="s">
        <v>7938</v>
      </c>
      <c r="F727" s="41" t="s">
        <v>8659</v>
      </c>
      <c r="G727" s="41" t="s">
        <v>1048</v>
      </c>
      <c r="H727" s="41" t="s">
        <v>7893</v>
      </c>
      <c r="I727" s="42"/>
      <c r="J727" s="41"/>
      <c r="K727" s="41"/>
      <c r="L727" s="41"/>
      <c r="M727" s="52"/>
    </row>
    <row r="728" spans="1:13" hidden="1">
      <c r="A728" s="55" t="s">
        <v>8601</v>
      </c>
      <c r="B728" s="55" t="s">
        <v>8658</v>
      </c>
      <c r="C728" s="49" t="s">
        <v>7927</v>
      </c>
      <c r="D728" s="41" t="s">
        <v>7928</v>
      </c>
      <c r="E728" s="41" t="s">
        <v>7938</v>
      </c>
      <c r="F728" s="41" t="s">
        <v>8659</v>
      </c>
      <c r="G728" s="41" t="s">
        <v>1048</v>
      </c>
      <c r="H728" s="41" t="s">
        <v>7894</v>
      </c>
      <c r="I728" s="42">
        <v>41698</v>
      </c>
      <c r="J728" s="41"/>
      <c r="K728" s="41"/>
      <c r="L728" s="41"/>
      <c r="M728" s="52"/>
    </row>
    <row r="729" spans="1:13" hidden="1">
      <c r="A729" s="54" t="s">
        <v>8601</v>
      </c>
      <c r="B729" s="54" t="s">
        <v>8658</v>
      </c>
      <c r="C729" s="48" t="s">
        <v>7927</v>
      </c>
      <c r="D729" s="40" t="s">
        <v>7928</v>
      </c>
      <c r="E729" s="41" t="s">
        <v>7938</v>
      </c>
      <c r="F729" s="44" t="s">
        <v>8659</v>
      </c>
      <c r="G729" s="40" t="s">
        <v>7895</v>
      </c>
      <c r="H729" s="40" t="s">
        <v>7896</v>
      </c>
      <c r="I729" s="43">
        <f>J729-2</f>
        <v>41681</v>
      </c>
      <c r="J729" s="43">
        <f t="shared" ref="J729:J735" si="48">I730</f>
        <v>41683</v>
      </c>
      <c r="K729" s="40" t="s">
        <v>6142</v>
      </c>
      <c r="L729" s="40">
        <v>100</v>
      </c>
      <c r="M729" s="39" t="s">
        <v>8660</v>
      </c>
    </row>
    <row r="730" spans="1:13" hidden="1">
      <c r="A730" s="54" t="s">
        <v>8601</v>
      </c>
      <c r="B730" s="54" t="s">
        <v>8658</v>
      </c>
      <c r="C730" s="48" t="s">
        <v>7927</v>
      </c>
      <c r="D730" s="40" t="s">
        <v>7928</v>
      </c>
      <c r="E730" s="41" t="s">
        <v>7938</v>
      </c>
      <c r="F730" s="40" t="s">
        <v>8659</v>
      </c>
      <c r="G730" s="40" t="s">
        <v>7898</v>
      </c>
      <c r="H730" s="40" t="s">
        <v>7899</v>
      </c>
      <c r="I730" s="43">
        <f>J730-1</f>
        <v>41683</v>
      </c>
      <c r="J730" s="43">
        <f t="shared" si="48"/>
        <v>41684</v>
      </c>
      <c r="K730" s="40" t="s">
        <v>6142</v>
      </c>
      <c r="L730" s="40">
        <v>100</v>
      </c>
      <c r="M730" s="39"/>
    </row>
    <row r="731" spans="1:13" hidden="1">
      <c r="A731" s="54" t="s">
        <v>8601</v>
      </c>
      <c r="B731" s="54" t="s">
        <v>8658</v>
      </c>
      <c r="C731" s="48" t="s">
        <v>7927</v>
      </c>
      <c r="D731" s="40" t="s">
        <v>7928</v>
      </c>
      <c r="E731" s="41" t="s">
        <v>7938</v>
      </c>
      <c r="F731" s="40" t="s">
        <v>8659</v>
      </c>
      <c r="G731" s="40" t="s">
        <v>7898</v>
      </c>
      <c r="H731" s="40" t="s">
        <v>7925</v>
      </c>
      <c r="I731" s="43">
        <f>J731-1</f>
        <v>41684</v>
      </c>
      <c r="J731" s="43">
        <f t="shared" si="48"/>
        <v>41685</v>
      </c>
      <c r="K731" s="40" t="s">
        <v>6142</v>
      </c>
      <c r="L731" s="40">
        <v>100</v>
      </c>
      <c r="M731" s="39"/>
    </row>
    <row r="732" spans="1:13">
      <c r="A732" s="54" t="s">
        <v>8601</v>
      </c>
      <c r="B732" s="54" t="s">
        <v>8658</v>
      </c>
      <c r="C732" s="48" t="s">
        <v>7927</v>
      </c>
      <c r="D732" s="40" t="s">
        <v>7928</v>
      </c>
      <c r="E732" s="41" t="s">
        <v>7938</v>
      </c>
      <c r="F732" s="40" t="s">
        <v>8659</v>
      </c>
      <c r="G732" s="40" t="s">
        <v>7901</v>
      </c>
      <c r="H732" s="40" t="s">
        <v>7940</v>
      </c>
      <c r="I732" s="43">
        <f>J732-5</f>
        <v>41685</v>
      </c>
      <c r="J732" s="43">
        <f t="shared" si="48"/>
        <v>41690</v>
      </c>
      <c r="K732" s="40" t="s">
        <v>6142</v>
      </c>
      <c r="L732" s="40">
        <v>100</v>
      </c>
      <c r="M732" s="39"/>
    </row>
    <row r="733" spans="1:13" hidden="1">
      <c r="A733" s="54" t="s">
        <v>8601</v>
      </c>
      <c r="B733" s="54" t="s">
        <v>8658</v>
      </c>
      <c r="C733" s="48" t="s">
        <v>7927</v>
      </c>
      <c r="D733" s="40" t="s">
        <v>7928</v>
      </c>
      <c r="E733" s="41" t="s">
        <v>7938</v>
      </c>
      <c r="F733" s="40" t="s">
        <v>8659</v>
      </c>
      <c r="G733" s="40" t="s">
        <v>7904</v>
      </c>
      <c r="H733" s="40" t="s">
        <v>7905</v>
      </c>
      <c r="I733" s="43">
        <f>J733-3</f>
        <v>41690</v>
      </c>
      <c r="J733" s="43">
        <f t="shared" si="48"/>
        <v>41693</v>
      </c>
      <c r="K733" s="40" t="s">
        <v>6142</v>
      </c>
      <c r="L733" s="40">
        <v>100</v>
      </c>
      <c r="M733" s="39"/>
    </row>
    <row r="734" spans="1:13" hidden="1">
      <c r="A734" s="54" t="s">
        <v>8601</v>
      </c>
      <c r="B734" s="54" t="s">
        <v>8658</v>
      </c>
      <c r="C734" s="48" t="s">
        <v>7927</v>
      </c>
      <c r="D734" s="40" t="s">
        <v>7928</v>
      </c>
      <c r="E734" s="41" t="s">
        <v>7938</v>
      </c>
      <c r="F734" s="40" t="s">
        <v>8659</v>
      </c>
      <c r="G734" s="40" t="s">
        <v>7904</v>
      </c>
      <c r="H734" s="40" t="s">
        <v>7906</v>
      </c>
      <c r="I734" s="43">
        <f>J734-2</f>
        <v>41693</v>
      </c>
      <c r="J734" s="43">
        <f t="shared" si="48"/>
        <v>41695</v>
      </c>
      <c r="K734" s="40" t="s">
        <v>6142</v>
      </c>
      <c r="L734" s="40">
        <v>100</v>
      </c>
      <c r="M734" s="39"/>
    </row>
    <row r="735" spans="1:13" hidden="1">
      <c r="A735" s="54" t="s">
        <v>8601</v>
      </c>
      <c r="B735" s="54" t="s">
        <v>8658</v>
      </c>
      <c r="C735" s="48" t="s">
        <v>7927</v>
      </c>
      <c r="D735" s="40" t="s">
        <v>7928</v>
      </c>
      <c r="E735" s="41" t="s">
        <v>7938</v>
      </c>
      <c r="F735" s="40" t="s">
        <v>8659</v>
      </c>
      <c r="G735" s="40" t="s">
        <v>7904</v>
      </c>
      <c r="H735" s="40" t="s">
        <v>7907</v>
      </c>
      <c r="I735" s="43">
        <f>J735-2</f>
        <v>41695</v>
      </c>
      <c r="J735" s="43">
        <f t="shared" si="48"/>
        <v>41697</v>
      </c>
      <c r="K735" s="40" t="s">
        <v>6142</v>
      </c>
      <c r="L735" s="40">
        <v>100</v>
      </c>
      <c r="M735" s="39"/>
    </row>
    <row r="736" spans="1:13" hidden="1">
      <c r="A736" s="54" t="s">
        <v>8601</v>
      </c>
      <c r="B736" s="54" t="s">
        <v>8658</v>
      </c>
      <c r="C736" s="48" t="s">
        <v>7927</v>
      </c>
      <c r="D736" s="40" t="s">
        <v>7928</v>
      </c>
      <c r="E736" s="41" t="s">
        <v>7938</v>
      </c>
      <c r="F736" s="40" t="s">
        <v>8659</v>
      </c>
      <c r="G736" s="40" t="s">
        <v>7904</v>
      </c>
      <c r="H736" s="40" t="s">
        <v>7908</v>
      </c>
      <c r="I736" s="43">
        <f>J736-1</f>
        <v>41697</v>
      </c>
      <c r="J736" s="42">
        <v>41698</v>
      </c>
      <c r="K736" s="40" t="s">
        <v>6142</v>
      </c>
      <c r="L736" s="40">
        <v>100</v>
      </c>
      <c r="M736" s="39"/>
    </row>
    <row r="737" spans="1:13" hidden="1">
      <c r="A737" s="49" t="s">
        <v>8539</v>
      </c>
      <c r="B737" s="45" t="s">
        <v>8661</v>
      </c>
      <c r="C737" s="41" t="s">
        <v>102</v>
      </c>
      <c r="D737" s="49" t="s">
        <v>65</v>
      </c>
      <c r="E737" s="41" t="s">
        <v>7886</v>
      </c>
      <c r="F737" s="49" t="s">
        <v>8662</v>
      </c>
      <c r="G737" s="41" t="s">
        <v>1048</v>
      </c>
      <c r="H737" s="41" t="s">
        <v>7888</v>
      </c>
      <c r="I737" s="42">
        <v>41684</v>
      </c>
      <c r="J737" s="41"/>
      <c r="K737" s="40"/>
      <c r="L737" s="40"/>
      <c r="M737" s="39"/>
    </row>
    <row r="738" spans="1:13" hidden="1">
      <c r="A738" s="49" t="s">
        <v>8539</v>
      </c>
      <c r="B738" s="45" t="s">
        <v>8661</v>
      </c>
      <c r="C738" s="41" t="s">
        <v>102</v>
      </c>
      <c r="D738" s="49" t="s">
        <v>65</v>
      </c>
      <c r="E738" s="41" t="s">
        <v>7886</v>
      </c>
      <c r="F738" s="49" t="s">
        <v>8662</v>
      </c>
      <c r="G738" s="41" t="s">
        <v>1048</v>
      </c>
      <c r="H738" s="41" t="s">
        <v>7889</v>
      </c>
      <c r="I738" s="59">
        <v>41689</v>
      </c>
      <c r="J738" s="41"/>
      <c r="K738" s="40"/>
      <c r="L738" s="40"/>
      <c r="M738" s="39"/>
    </row>
    <row r="739" spans="1:13" hidden="1">
      <c r="A739" s="49" t="s">
        <v>8539</v>
      </c>
      <c r="B739" s="45" t="s">
        <v>8661</v>
      </c>
      <c r="C739" s="41" t="s">
        <v>102</v>
      </c>
      <c r="D739" s="49" t="s">
        <v>65</v>
      </c>
      <c r="E739" s="41" t="s">
        <v>7886</v>
      </c>
      <c r="F739" s="49" t="s">
        <v>8662</v>
      </c>
      <c r="G739" s="41" t="s">
        <v>1048</v>
      </c>
      <c r="H739" s="41" t="s">
        <v>7890</v>
      </c>
      <c r="I739" s="42"/>
      <c r="J739" s="41"/>
      <c r="K739" s="40"/>
      <c r="L739" s="40"/>
      <c r="M739" s="39"/>
    </row>
    <row r="740" spans="1:13" hidden="1">
      <c r="A740" s="49" t="s">
        <v>8539</v>
      </c>
      <c r="B740" s="45" t="s">
        <v>8661</v>
      </c>
      <c r="C740" s="41" t="s">
        <v>102</v>
      </c>
      <c r="D740" s="49" t="s">
        <v>65</v>
      </c>
      <c r="E740" s="41" t="s">
        <v>7886</v>
      </c>
      <c r="F740" s="49" t="s">
        <v>8662</v>
      </c>
      <c r="G740" s="41" t="s">
        <v>1048</v>
      </c>
      <c r="H740" s="41" t="s">
        <v>7891</v>
      </c>
      <c r="I740" s="42">
        <v>41736</v>
      </c>
      <c r="J740" s="41"/>
      <c r="K740" s="40"/>
      <c r="L740" s="40"/>
      <c r="M740" s="39"/>
    </row>
    <row r="741" spans="1:13" hidden="1">
      <c r="A741" s="49" t="s">
        <v>8539</v>
      </c>
      <c r="B741" s="45" t="s">
        <v>8661</v>
      </c>
      <c r="C741" s="41" t="s">
        <v>102</v>
      </c>
      <c r="D741" s="49" t="s">
        <v>65</v>
      </c>
      <c r="E741" s="41" t="s">
        <v>7886</v>
      </c>
      <c r="F741" s="49" t="s">
        <v>8662</v>
      </c>
      <c r="G741" s="41" t="s">
        <v>1048</v>
      </c>
      <c r="H741" s="41" t="s">
        <v>7892</v>
      </c>
      <c r="I741" s="41"/>
      <c r="J741" s="41"/>
      <c r="K741" s="40"/>
      <c r="L741" s="40"/>
      <c r="M741" s="39"/>
    </row>
    <row r="742" spans="1:13" hidden="1">
      <c r="A742" s="49" t="s">
        <v>8539</v>
      </c>
      <c r="B742" s="45" t="s">
        <v>8661</v>
      </c>
      <c r="C742" s="41" t="s">
        <v>102</v>
      </c>
      <c r="D742" s="49" t="s">
        <v>65</v>
      </c>
      <c r="E742" s="41" t="s">
        <v>7886</v>
      </c>
      <c r="F742" s="49" t="s">
        <v>8662</v>
      </c>
      <c r="G742" s="41" t="s">
        <v>1048</v>
      </c>
      <c r="H742" s="41" t="s">
        <v>7893</v>
      </c>
      <c r="I742" s="41"/>
      <c r="J742" s="41"/>
      <c r="K742" s="40"/>
      <c r="L742" s="40"/>
      <c r="M742" s="39"/>
    </row>
    <row r="743" spans="1:13" hidden="1">
      <c r="A743" s="49" t="s">
        <v>8539</v>
      </c>
      <c r="B743" s="45" t="s">
        <v>8661</v>
      </c>
      <c r="C743" s="41" t="s">
        <v>102</v>
      </c>
      <c r="D743" s="49" t="s">
        <v>65</v>
      </c>
      <c r="E743" s="41" t="s">
        <v>7886</v>
      </c>
      <c r="F743" s="49" t="s">
        <v>8662</v>
      </c>
      <c r="G743" s="41" t="s">
        <v>1048</v>
      </c>
      <c r="H743" s="41" t="s">
        <v>7894</v>
      </c>
      <c r="I743" s="42">
        <v>41701</v>
      </c>
      <c r="J743" s="41"/>
      <c r="K743" s="40"/>
      <c r="L743" s="40"/>
      <c r="M743" s="39"/>
    </row>
    <row r="744" spans="1:13" hidden="1">
      <c r="A744" s="48" t="s">
        <v>8539</v>
      </c>
      <c r="B744" s="44" t="s">
        <v>8661</v>
      </c>
      <c r="C744" s="40" t="s">
        <v>102</v>
      </c>
      <c r="D744" s="49" t="s">
        <v>65</v>
      </c>
      <c r="E744" s="41" t="s">
        <v>7886</v>
      </c>
      <c r="F744" s="49" t="s">
        <v>8662</v>
      </c>
      <c r="G744" s="40" t="s">
        <v>7895</v>
      </c>
      <c r="H744" s="40" t="s">
        <v>7896</v>
      </c>
      <c r="I744" s="43">
        <f>J744-2</f>
        <v>41684</v>
      </c>
      <c r="J744" s="43">
        <f t="shared" ref="J744:J750" si="49">I745</f>
        <v>41686</v>
      </c>
      <c r="K744" s="40" t="s">
        <v>12</v>
      </c>
      <c r="L744" s="40">
        <v>100</v>
      </c>
      <c r="M744" s="39"/>
    </row>
    <row r="745" spans="1:13" hidden="1">
      <c r="A745" s="48" t="s">
        <v>8539</v>
      </c>
      <c r="B745" s="44" t="s">
        <v>8661</v>
      </c>
      <c r="C745" s="40" t="s">
        <v>102</v>
      </c>
      <c r="D745" s="48" t="s">
        <v>65</v>
      </c>
      <c r="E745" s="41" t="s">
        <v>7886</v>
      </c>
      <c r="F745" s="48" t="s">
        <v>8662</v>
      </c>
      <c r="G745" s="40" t="s">
        <v>7898</v>
      </c>
      <c r="H745" s="40" t="s">
        <v>7899</v>
      </c>
      <c r="I745" s="43">
        <f>J745-1</f>
        <v>41686</v>
      </c>
      <c r="J745" s="43">
        <f t="shared" si="49"/>
        <v>41687</v>
      </c>
      <c r="K745" s="40" t="s">
        <v>12</v>
      </c>
      <c r="L745" s="40">
        <v>100</v>
      </c>
      <c r="M745" s="39"/>
    </row>
    <row r="746" spans="1:13" hidden="1">
      <c r="A746" s="48" t="s">
        <v>8539</v>
      </c>
      <c r="B746" s="44" t="s">
        <v>8661</v>
      </c>
      <c r="C746" s="40" t="s">
        <v>102</v>
      </c>
      <c r="D746" s="48" t="s">
        <v>65</v>
      </c>
      <c r="E746" s="41" t="s">
        <v>7886</v>
      </c>
      <c r="F746" s="48" t="s">
        <v>8662</v>
      </c>
      <c r="G746" s="40" t="s">
        <v>7898</v>
      </c>
      <c r="H746" s="40" t="s">
        <v>7900</v>
      </c>
      <c r="I746" s="43">
        <f>J746-1</f>
        <v>41687</v>
      </c>
      <c r="J746" s="43">
        <f t="shared" si="49"/>
        <v>41688</v>
      </c>
      <c r="K746" s="40" t="s">
        <v>12</v>
      </c>
      <c r="L746" s="40">
        <v>100</v>
      </c>
      <c r="M746" s="39"/>
    </row>
    <row r="747" spans="1:13">
      <c r="A747" s="48" t="s">
        <v>8539</v>
      </c>
      <c r="B747" s="44" t="s">
        <v>8661</v>
      </c>
      <c r="C747" s="40" t="s">
        <v>102</v>
      </c>
      <c r="D747" s="48" t="s">
        <v>65</v>
      </c>
      <c r="E747" s="41" t="s">
        <v>7886</v>
      </c>
      <c r="F747" s="48" t="s">
        <v>8662</v>
      </c>
      <c r="G747" s="40" t="s">
        <v>7901</v>
      </c>
      <c r="H747" s="40" t="s">
        <v>7902</v>
      </c>
      <c r="I747" s="43">
        <f>J747-5</f>
        <v>41688</v>
      </c>
      <c r="J747" s="43">
        <f t="shared" si="49"/>
        <v>41693</v>
      </c>
      <c r="K747" s="40" t="s">
        <v>12</v>
      </c>
      <c r="L747" s="40">
        <v>100</v>
      </c>
      <c r="M747" s="39"/>
    </row>
    <row r="748" spans="1:13" hidden="1">
      <c r="A748" s="48" t="s">
        <v>8539</v>
      </c>
      <c r="B748" s="44" t="s">
        <v>8661</v>
      </c>
      <c r="C748" s="40" t="s">
        <v>102</v>
      </c>
      <c r="D748" s="48" t="s">
        <v>65</v>
      </c>
      <c r="E748" s="41" t="s">
        <v>7886</v>
      </c>
      <c r="F748" s="48" t="s">
        <v>8662</v>
      </c>
      <c r="G748" s="40" t="s">
        <v>7904</v>
      </c>
      <c r="H748" s="40" t="s">
        <v>7905</v>
      </c>
      <c r="I748" s="43">
        <f>J748-3</f>
        <v>41693</v>
      </c>
      <c r="J748" s="43">
        <f t="shared" si="49"/>
        <v>41696</v>
      </c>
      <c r="K748" s="40" t="s">
        <v>12</v>
      </c>
      <c r="L748" s="40">
        <v>100</v>
      </c>
      <c r="M748" s="39"/>
    </row>
    <row r="749" spans="1:13" hidden="1">
      <c r="A749" s="48" t="s">
        <v>8539</v>
      </c>
      <c r="B749" s="44" t="s">
        <v>8661</v>
      </c>
      <c r="C749" s="40" t="s">
        <v>102</v>
      </c>
      <c r="D749" s="48" t="s">
        <v>65</v>
      </c>
      <c r="E749" s="41" t="s">
        <v>7886</v>
      </c>
      <c r="F749" s="48" t="s">
        <v>8662</v>
      </c>
      <c r="G749" s="40" t="s">
        <v>7904</v>
      </c>
      <c r="H749" s="40" t="s">
        <v>7906</v>
      </c>
      <c r="I749" s="43">
        <f>J749-2</f>
        <v>41696</v>
      </c>
      <c r="J749" s="43">
        <f t="shared" si="49"/>
        <v>41698</v>
      </c>
      <c r="K749" s="40" t="s">
        <v>12</v>
      </c>
      <c r="L749" s="40">
        <v>100</v>
      </c>
      <c r="M749" s="39"/>
    </row>
    <row r="750" spans="1:13" hidden="1">
      <c r="A750" s="48" t="s">
        <v>8539</v>
      </c>
      <c r="B750" s="44" t="s">
        <v>8661</v>
      </c>
      <c r="C750" s="40" t="s">
        <v>102</v>
      </c>
      <c r="D750" s="48" t="s">
        <v>65</v>
      </c>
      <c r="E750" s="41" t="s">
        <v>7886</v>
      </c>
      <c r="F750" s="48" t="s">
        <v>8662</v>
      </c>
      <c r="G750" s="40" t="s">
        <v>7904</v>
      </c>
      <c r="H750" s="40" t="s">
        <v>7907</v>
      </c>
      <c r="I750" s="43">
        <f>J750-2</f>
        <v>41698</v>
      </c>
      <c r="J750" s="43">
        <f t="shared" si="49"/>
        <v>41700</v>
      </c>
      <c r="K750" s="40" t="s">
        <v>12</v>
      </c>
      <c r="L750" s="40">
        <v>100</v>
      </c>
      <c r="M750" s="39"/>
    </row>
    <row r="751" spans="1:13" hidden="1">
      <c r="A751" s="48" t="s">
        <v>8539</v>
      </c>
      <c r="B751" s="44" t="s">
        <v>8661</v>
      </c>
      <c r="C751" s="40" t="s">
        <v>102</v>
      </c>
      <c r="D751" s="48" t="s">
        <v>65</v>
      </c>
      <c r="E751" s="41" t="s">
        <v>7886</v>
      </c>
      <c r="F751" s="48" t="s">
        <v>8662</v>
      </c>
      <c r="G751" s="40" t="s">
        <v>7904</v>
      </c>
      <c r="H751" s="40" t="s">
        <v>7908</v>
      </c>
      <c r="I751" s="43">
        <f>J751-1</f>
        <v>41700</v>
      </c>
      <c r="J751" s="42">
        <v>41701</v>
      </c>
      <c r="K751" s="40" t="s">
        <v>12</v>
      </c>
      <c r="L751" s="40">
        <v>100</v>
      </c>
      <c r="M751" s="39"/>
    </row>
    <row r="752" spans="1:13" hidden="1">
      <c r="A752" s="49" t="s">
        <v>8663</v>
      </c>
      <c r="B752" s="41" t="s">
        <v>8664</v>
      </c>
      <c r="C752" s="49" t="s">
        <v>65</v>
      </c>
      <c r="D752" s="49" t="s">
        <v>65</v>
      </c>
      <c r="E752" s="41" t="s">
        <v>7886</v>
      </c>
      <c r="F752" s="41" t="s">
        <v>8665</v>
      </c>
      <c r="G752" s="41" t="s">
        <v>1048</v>
      </c>
      <c r="H752" s="41" t="s">
        <v>7888</v>
      </c>
      <c r="I752" s="42">
        <v>41696</v>
      </c>
      <c r="J752" s="41"/>
      <c r="K752" s="40"/>
      <c r="L752" s="40"/>
      <c r="M752" s="39"/>
    </row>
    <row r="753" spans="1:13" hidden="1">
      <c r="A753" s="49" t="s">
        <v>8663</v>
      </c>
      <c r="B753" s="41" t="s">
        <v>8664</v>
      </c>
      <c r="C753" s="49" t="s">
        <v>65</v>
      </c>
      <c r="D753" s="49" t="s">
        <v>65</v>
      </c>
      <c r="E753" s="41" t="s">
        <v>7886</v>
      </c>
      <c r="F753" s="41" t="s">
        <v>8665</v>
      </c>
      <c r="G753" s="41" t="s">
        <v>1048</v>
      </c>
      <c r="H753" s="41" t="s">
        <v>7889</v>
      </c>
      <c r="I753" s="59"/>
      <c r="J753" s="41"/>
      <c r="K753" s="40"/>
      <c r="L753" s="40"/>
      <c r="M753" s="39"/>
    </row>
    <row r="754" spans="1:13" hidden="1">
      <c r="A754" s="49" t="s">
        <v>8663</v>
      </c>
      <c r="B754" s="41" t="s">
        <v>8664</v>
      </c>
      <c r="C754" s="49" t="s">
        <v>65</v>
      </c>
      <c r="D754" s="49" t="s">
        <v>65</v>
      </c>
      <c r="E754" s="41" t="s">
        <v>7886</v>
      </c>
      <c r="F754" s="41" t="s">
        <v>8665</v>
      </c>
      <c r="G754" s="41" t="s">
        <v>1048</v>
      </c>
      <c r="H754" s="41" t="s">
        <v>7890</v>
      </c>
      <c r="I754" s="42"/>
      <c r="J754" s="41"/>
      <c r="K754" s="40"/>
      <c r="L754" s="40"/>
      <c r="M754" s="39"/>
    </row>
    <row r="755" spans="1:13" hidden="1">
      <c r="A755" s="49" t="s">
        <v>8663</v>
      </c>
      <c r="B755" s="41" t="s">
        <v>8664</v>
      </c>
      <c r="C755" s="49" t="s">
        <v>65</v>
      </c>
      <c r="D755" s="49" t="s">
        <v>65</v>
      </c>
      <c r="E755" s="41" t="s">
        <v>7886</v>
      </c>
      <c r="F755" s="41" t="s">
        <v>8665</v>
      </c>
      <c r="G755" s="41" t="s">
        <v>1048</v>
      </c>
      <c r="H755" s="41" t="s">
        <v>7891</v>
      </c>
      <c r="I755" s="42">
        <v>41726</v>
      </c>
      <c r="J755" s="41"/>
      <c r="K755" s="40"/>
      <c r="L755" s="40"/>
      <c r="M755" s="39"/>
    </row>
    <row r="756" spans="1:13" hidden="1">
      <c r="A756" s="49" t="s">
        <v>8663</v>
      </c>
      <c r="B756" s="41" t="s">
        <v>8664</v>
      </c>
      <c r="C756" s="49" t="s">
        <v>65</v>
      </c>
      <c r="D756" s="49" t="s">
        <v>65</v>
      </c>
      <c r="E756" s="41" t="s">
        <v>7886</v>
      </c>
      <c r="F756" s="41" t="s">
        <v>8665</v>
      </c>
      <c r="G756" s="41" t="s">
        <v>1048</v>
      </c>
      <c r="H756" s="41" t="s">
        <v>7892</v>
      </c>
      <c r="I756" s="41"/>
      <c r="J756" s="41"/>
      <c r="K756" s="40"/>
      <c r="L756" s="40"/>
      <c r="M756" s="39"/>
    </row>
    <row r="757" spans="1:13" hidden="1">
      <c r="A757" s="49" t="s">
        <v>8663</v>
      </c>
      <c r="B757" s="41" t="s">
        <v>8664</v>
      </c>
      <c r="C757" s="49" t="s">
        <v>65</v>
      </c>
      <c r="D757" s="49" t="s">
        <v>65</v>
      </c>
      <c r="E757" s="41" t="s">
        <v>7886</v>
      </c>
      <c r="F757" s="41" t="s">
        <v>8665</v>
      </c>
      <c r="G757" s="41" t="s">
        <v>1048</v>
      </c>
      <c r="H757" s="41" t="s">
        <v>7893</v>
      </c>
      <c r="I757" s="41"/>
      <c r="J757" s="41"/>
      <c r="K757" s="40"/>
      <c r="L757" s="40"/>
      <c r="M757" s="39"/>
    </row>
    <row r="758" spans="1:13" hidden="1">
      <c r="A758" s="49" t="s">
        <v>8663</v>
      </c>
      <c r="B758" s="41" t="s">
        <v>8664</v>
      </c>
      <c r="C758" s="49" t="s">
        <v>65</v>
      </c>
      <c r="D758" s="49" t="s">
        <v>65</v>
      </c>
      <c r="E758" s="41" t="s">
        <v>7886</v>
      </c>
      <c r="F758" s="41" t="s">
        <v>8665</v>
      </c>
      <c r="G758" s="41" t="s">
        <v>1048</v>
      </c>
      <c r="H758" s="41" t="s">
        <v>7894</v>
      </c>
      <c r="I758" s="42">
        <v>41713</v>
      </c>
      <c r="J758" s="41"/>
      <c r="K758" s="40"/>
      <c r="L758" s="40"/>
      <c r="M758" s="39"/>
    </row>
    <row r="759" spans="1:13" hidden="1">
      <c r="A759" s="48" t="s">
        <v>8663</v>
      </c>
      <c r="B759" s="40" t="s">
        <v>8664</v>
      </c>
      <c r="C759" s="48" t="s">
        <v>65</v>
      </c>
      <c r="D759" s="48" t="s">
        <v>65</v>
      </c>
      <c r="E759" s="41" t="s">
        <v>7886</v>
      </c>
      <c r="F759" s="40" t="s">
        <v>8665</v>
      </c>
      <c r="G759" s="40" t="s">
        <v>7895</v>
      </c>
      <c r="H759" s="40" t="s">
        <v>7896</v>
      </c>
      <c r="I759" s="43">
        <f>J759-2</f>
        <v>41696</v>
      </c>
      <c r="J759" s="43">
        <f t="shared" ref="J759:J765" si="50">I760</f>
        <v>41698</v>
      </c>
      <c r="K759" s="40" t="s">
        <v>6142</v>
      </c>
      <c r="L759" s="40">
        <v>100</v>
      </c>
      <c r="M759" s="39"/>
    </row>
    <row r="760" spans="1:13" hidden="1">
      <c r="A760" s="48" t="s">
        <v>8663</v>
      </c>
      <c r="B760" s="40" t="s">
        <v>8664</v>
      </c>
      <c r="C760" s="48" t="s">
        <v>65</v>
      </c>
      <c r="D760" s="48" t="s">
        <v>65</v>
      </c>
      <c r="E760" s="41" t="s">
        <v>7886</v>
      </c>
      <c r="F760" s="40" t="s">
        <v>8665</v>
      </c>
      <c r="G760" s="40" t="s">
        <v>7898</v>
      </c>
      <c r="H760" s="40" t="s">
        <v>7899</v>
      </c>
      <c r="I760" s="43">
        <f>J760-1</f>
        <v>41698</v>
      </c>
      <c r="J760" s="43">
        <f t="shared" si="50"/>
        <v>41699</v>
      </c>
      <c r="K760" s="40" t="s">
        <v>6142</v>
      </c>
      <c r="L760" s="40">
        <v>100</v>
      </c>
      <c r="M760" s="39"/>
    </row>
    <row r="761" spans="1:13" hidden="1">
      <c r="A761" s="48" t="s">
        <v>8663</v>
      </c>
      <c r="B761" s="40" t="s">
        <v>8664</v>
      </c>
      <c r="C761" s="48" t="s">
        <v>65</v>
      </c>
      <c r="D761" s="48" t="s">
        <v>65</v>
      </c>
      <c r="E761" s="41" t="s">
        <v>7886</v>
      </c>
      <c r="F761" s="40" t="s">
        <v>8665</v>
      </c>
      <c r="G761" s="40" t="s">
        <v>7898</v>
      </c>
      <c r="H761" s="40" t="s">
        <v>7900</v>
      </c>
      <c r="I761" s="43">
        <f>J761-1</f>
        <v>41699</v>
      </c>
      <c r="J761" s="43">
        <f t="shared" si="50"/>
        <v>41700</v>
      </c>
      <c r="K761" s="40" t="s">
        <v>6142</v>
      </c>
      <c r="L761" s="40">
        <v>100</v>
      </c>
      <c r="M761" s="39"/>
    </row>
    <row r="762" spans="1:13" ht="26.45">
      <c r="A762" s="48" t="s">
        <v>8663</v>
      </c>
      <c r="B762" s="40" t="s">
        <v>8664</v>
      </c>
      <c r="C762" s="48" t="s">
        <v>65</v>
      </c>
      <c r="D762" s="48" t="s">
        <v>65</v>
      </c>
      <c r="E762" s="41" t="s">
        <v>7886</v>
      </c>
      <c r="F762" s="40" t="s">
        <v>8665</v>
      </c>
      <c r="G762" s="40" t="s">
        <v>7901</v>
      </c>
      <c r="H762" s="40" t="s">
        <v>7902</v>
      </c>
      <c r="I762" s="43">
        <f>J762-5</f>
        <v>41700</v>
      </c>
      <c r="J762" s="43">
        <f t="shared" si="50"/>
        <v>41705</v>
      </c>
      <c r="K762" s="40" t="s">
        <v>6142</v>
      </c>
      <c r="L762" s="40">
        <v>100</v>
      </c>
      <c r="M762" s="39" t="s">
        <v>8666</v>
      </c>
    </row>
    <row r="763" spans="1:13" hidden="1">
      <c r="A763" s="48" t="s">
        <v>8663</v>
      </c>
      <c r="B763" s="40" t="s">
        <v>8664</v>
      </c>
      <c r="C763" s="48" t="s">
        <v>65</v>
      </c>
      <c r="D763" s="48" t="s">
        <v>65</v>
      </c>
      <c r="E763" s="41" t="s">
        <v>7886</v>
      </c>
      <c r="F763" s="40" t="s">
        <v>8665</v>
      </c>
      <c r="G763" s="40" t="s">
        <v>7904</v>
      </c>
      <c r="H763" s="40" t="s">
        <v>7905</v>
      </c>
      <c r="I763" s="43">
        <f>J763-3</f>
        <v>41705</v>
      </c>
      <c r="J763" s="43">
        <f t="shared" si="50"/>
        <v>41708</v>
      </c>
      <c r="K763" s="40" t="s">
        <v>6142</v>
      </c>
      <c r="L763" s="40">
        <v>100</v>
      </c>
      <c r="M763" s="39"/>
    </row>
    <row r="764" spans="1:13" hidden="1">
      <c r="A764" s="48" t="s">
        <v>8663</v>
      </c>
      <c r="B764" s="40" t="s">
        <v>8664</v>
      </c>
      <c r="C764" s="48" t="s">
        <v>65</v>
      </c>
      <c r="D764" s="48" t="s">
        <v>65</v>
      </c>
      <c r="E764" s="41" t="s">
        <v>7886</v>
      </c>
      <c r="F764" s="40" t="s">
        <v>8665</v>
      </c>
      <c r="G764" s="40" t="s">
        <v>7904</v>
      </c>
      <c r="H764" s="40" t="s">
        <v>7906</v>
      </c>
      <c r="I764" s="43">
        <f>J764-2</f>
        <v>41708</v>
      </c>
      <c r="J764" s="43">
        <f t="shared" si="50"/>
        <v>41710</v>
      </c>
      <c r="K764" s="40" t="s">
        <v>6142</v>
      </c>
      <c r="L764" s="40">
        <v>100</v>
      </c>
      <c r="M764" s="39"/>
    </row>
    <row r="765" spans="1:13" hidden="1">
      <c r="A765" s="48" t="s">
        <v>8663</v>
      </c>
      <c r="B765" s="40" t="s">
        <v>8664</v>
      </c>
      <c r="C765" s="48" t="s">
        <v>65</v>
      </c>
      <c r="D765" s="48" t="s">
        <v>65</v>
      </c>
      <c r="E765" s="41" t="s">
        <v>7886</v>
      </c>
      <c r="F765" s="40" t="s">
        <v>8665</v>
      </c>
      <c r="G765" s="40" t="s">
        <v>7904</v>
      </c>
      <c r="H765" s="40" t="s">
        <v>7907</v>
      </c>
      <c r="I765" s="43">
        <f>J765-2</f>
        <v>41710</v>
      </c>
      <c r="J765" s="43">
        <f t="shared" si="50"/>
        <v>41712</v>
      </c>
      <c r="K765" s="40" t="s">
        <v>6142</v>
      </c>
      <c r="L765" s="40">
        <v>100</v>
      </c>
      <c r="M765" s="39"/>
    </row>
    <row r="766" spans="1:13" hidden="1">
      <c r="A766" s="48" t="s">
        <v>8663</v>
      </c>
      <c r="B766" s="40" t="s">
        <v>8664</v>
      </c>
      <c r="C766" s="48" t="s">
        <v>65</v>
      </c>
      <c r="D766" s="48" t="s">
        <v>65</v>
      </c>
      <c r="E766" s="41" t="s">
        <v>7886</v>
      </c>
      <c r="F766" s="40" t="s">
        <v>8665</v>
      </c>
      <c r="G766" s="40" t="s">
        <v>7904</v>
      </c>
      <c r="H766" s="40" t="s">
        <v>7908</v>
      </c>
      <c r="I766" s="43">
        <f>J766-1</f>
        <v>41712</v>
      </c>
      <c r="J766" s="42">
        <v>41713</v>
      </c>
      <c r="K766" s="40" t="s">
        <v>6142</v>
      </c>
      <c r="L766" s="40">
        <v>100</v>
      </c>
      <c r="M766" s="39"/>
    </row>
    <row r="767" spans="1:13" hidden="1">
      <c r="A767" s="49" t="s">
        <v>8663</v>
      </c>
      <c r="B767" s="41" t="s">
        <v>8667</v>
      </c>
      <c r="C767" s="49" t="s">
        <v>65</v>
      </c>
      <c r="D767" s="49" t="s">
        <v>65</v>
      </c>
      <c r="E767" s="41" t="s">
        <v>7886</v>
      </c>
      <c r="F767" s="41" t="s">
        <v>8668</v>
      </c>
      <c r="G767" s="41" t="s">
        <v>1048</v>
      </c>
      <c r="H767" s="41" t="s">
        <v>7888</v>
      </c>
      <c r="I767" s="42">
        <v>41696</v>
      </c>
      <c r="J767" s="41"/>
      <c r="K767" s="40"/>
      <c r="L767" s="40"/>
      <c r="M767" s="39"/>
    </row>
    <row r="768" spans="1:13" hidden="1">
      <c r="A768" s="49" t="s">
        <v>8663</v>
      </c>
      <c r="B768" s="41" t="s">
        <v>8667</v>
      </c>
      <c r="C768" s="49" t="s">
        <v>65</v>
      </c>
      <c r="D768" s="49" t="s">
        <v>65</v>
      </c>
      <c r="E768" s="41" t="s">
        <v>7886</v>
      </c>
      <c r="F768" s="41" t="s">
        <v>8668</v>
      </c>
      <c r="G768" s="41" t="s">
        <v>1048</v>
      </c>
      <c r="H768" s="41" t="s">
        <v>7889</v>
      </c>
      <c r="I768" s="59"/>
      <c r="J768" s="41"/>
      <c r="K768" s="40"/>
      <c r="L768" s="40"/>
      <c r="M768" s="39"/>
    </row>
    <row r="769" spans="1:13" hidden="1">
      <c r="A769" s="49" t="s">
        <v>8663</v>
      </c>
      <c r="B769" s="41" t="s">
        <v>8667</v>
      </c>
      <c r="C769" s="49" t="s">
        <v>65</v>
      </c>
      <c r="D769" s="49" t="s">
        <v>65</v>
      </c>
      <c r="E769" s="41" t="s">
        <v>7886</v>
      </c>
      <c r="F769" s="41" t="s">
        <v>8668</v>
      </c>
      <c r="G769" s="41" t="s">
        <v>1048</v>
      </c>
      <c r="H769" s="41" t="s">
        <v>7890</v>
      </c>
      <c r="I769" s="42"/>
      <c r="J769" s="41"/>
      <c r="K769" s="40"/>
      <c r="L769" s="40"/>
      <c r="M769" s="39"/>
    </row>
    <row r="770" spans="1:13" hidden="1">
      <c r="A770" s="49" t="s">
        <v>8663</v>
      </c>
      <c r="B770" s="41" t="s">
        <v>8667</v>
      </c>
      <c r="C770" s="49" t="s">
        <v>65</v>
      </c>
      <c r="D770" s="49" t="s">
        <v>65</v>
      </c>
      <c r="E770" s="41" t="s">
        <v>7886</v>
      </c>
      <c r="F770" s="41" t="s">
        <v>8668</v>
      </c>
      <c r="G770" s="41" t="s">
        <v>1048</v>
      </c>
      <c r="H770" s="41" t="s">
        <v>7891</v>
      </c>
      <c r="I770" s="42">
        <v>41726</v>
      </c>
      <c r="J770" s="41"/>
      <c r="K770" s="40"/>
      <c r="L770" s="40"/>
      <c r="M770" s="39"/>
    </row>
    <row r="771" spans="1:13" hidden="1">
      <c r="A771" s="49" t="s">
        <v>8663</v>
      </c>
      <c r="B771" s="41" t="s">
        <v>8667</v>
      </c>
      <c r="C771" s="49" t="s">
        <v>65</v>
      </c>
      <c r="D771" s="49" t="s">
        <v>65</v>
      </c>
      <c r="E771" s="41" t="s">
        <v>7886</v>
      </c>
      <c r="F771" s="41" t="s">
        <v>8668</v>
      </c>
      <c r="G771" s="41" t="s">
        <v>1048</v>
      </c>
      <c r="H771" s="41" t="s">
        <v>7892</v>
      </c>
      <c r="I771" s="41"/>
      <c r="J771" s="41"/>
      <c r="K771" s="40"/>
      <c r="L771" s="40"/>
      <c r="M771" s="39"/>
    </row>
    <row r="772" spans="1:13" hidden="1">
      <c r="A772" s="49" t="s">
        <v>8663</v>
      </c>
      <c r="B772" s="41" t="s">
        <v>8667</v>
      </c>
      <c r="C772" s="49" t="s">
        <v>65</v>
      </c>
      <c r="D772" s="49" t="s">
        <v>65</v>
      </c>
      <c r="E772" s="41" t="s">
        <v>7886</v>
      </c>
      <c r="F772" s="41" t="s">
        <v>8668</v>
      </c>
      <c r="G772" s="41" t="s">
        <v>1048</v>
      </c>
      <c r="H772" s="41" t="s">
        <v>7893</v>
      </c>
      <c r="I772" s="41"/>
      <c r="J772" s="41"/>
      <c r="K772" s="40"/>
      <c r="L772" s="40"/>
      <c r="M772" s="39"/>
    </row>
    <row r="773" spans="1:13" hidden="1">
      <c r="A773" s="49" t="s">
        <v>8663</v>
      </c>
      <c r="B773" s="41" t="s">
        <v>8667</v>
      </c>
      <c r="C773" s="49" t="s">
        <v>65</v>
      </c>
      <c r="D773" s="49" t="s">
        <v>65</v>
      </c>
      <c r="E773" s="41" t="s">
        <v>7886</v>
      </c>
      <c r="F773" s="41" t="s">
        <v>8668</v>
      </c>
      <c r="G773" s="41" t="s">
        <v>1048</v>
      </c>
      <c r="H773" s="41" t="s">
        <v>7894</v>
      </c>
      <c r="I773" s="42">
        <v>41713</v>
      </c>
      <c r="J773" s="41"/>
      <c r="K773" s="40"/>
      <c r="L773" s="40"/>
      <c r="M773" s="39"/>
    </row>
    <row r="774" spans="1:13" hidden="1">
      <c r="A774" s="48" t="s">
        <v>8663</v>
      </c>
      <c r="B774" s="40" t="s">
        <v>8667</v>
      </c>
      <c r="C774" s="48" t="s">
        <v>65</v>
      </c>
      <c r="D774" s="48" t="s">
        <v>65</v>
      </c>
      <c r="E774" s="41" t="s">
        <v>7886</v>
      </c>
      <c r="F774" s="40" t="s">
        <v>8668</v>
      </c>
      <c r="G774" s="40" t="s">
        <v>7895</v>
      </c>
      <c r="H774" s="40" t="s">
        <v>7896</v>
      </c>
      <c r="I774" s="43">
        <f>J774-2</f>
        <v>41696</v>
      </c>
      <c r="J774" s="43">
        <f t="shared" ref="J774:J780" si="51">I775</f>
        <v>41698</v>
      </c>
      <c r="K774" s="40" t="s">
        <v>6142</v>
      </c>
      <c r="L774" s="40">
        <v>100</v>
      </c>
      <c r="M774" s="39"/>
    </row>
    <row r="775" spans="1:13" hidden="1">
      <c r="A775" s="48" t="s">
        <v>8663</v>
      </c>
      <c r="B775" s="40" t="s">
        <v>8667</v>
      </c>
      <c r="C775" s="48" t="s">
        <v>65</v>
      </c>
      <c r="D775" s="48" t="s">
        <v>65</v>
      </c>
      <c r="E775" s="41" t="s">
        <v>7886</v>
      </c>
      <c r="F775" s="40" t="s">
        <v>8668</v>
      </c>
      <c r="G775" s="40" t="s">
        <v>7898</v>
      </c>
      <c r="H775" s="40" t="s">
        <v>7899</v>
      </c>
      <c r="I775" s="43">
        <f>J775-1</f>
        <v>41698</v>
      </c>
      <c r="J775" s="43">
        <f t="shared" si="51"/>
        <v>41699</v>
      </c>
      <c r="K775" s="40" t="s">
        <v>6142</v>
      </c>
      <c r="L775" s="40">
        <v>100</v>
      </c>
      <c r="M775" s="39"/>
    </row>
    <row r="776" spans="1:13" hidden="1">
      <c r="A776" s="48" t="s">
        <v>8663</v>
      </c>
      <c r="B776" s="40" t="s">
        <v>8667</v>
      </c>
      <c r="C776" s="48" t="s">
        <v>65</v>
      </c>
      <c r="D776" s="48" t="s">
        <v>65</v>
      </c>
      <c r="E776" s="41" t="s">
        <v>7886</v>
      </c>
      <c r="F776" s="40" t="s">
        <v>8668</v>
      </c>
      <c r="G776" s="40" t="s">
        <v>7898</v>
      </c>
      <c r="H776" s="40" t="s">
        <v>7900</v>
      </c>
      <c r="I776" s="43">
        <f>J776-1</f>
        <v>41699</v>
      </c>
      <c r="J776" s="43">
        <f t="shared" si="51"/>
        <v>41700</v>
      </c>
      <c r="K776" s="40" t="s">
        <v>6142</v>
      </c>
      <c r="L776" s="40">
        <v>100</v>
      </c>
      <c r="M776" s="39"/>
    </row>
    <row r="777" spans="1:13">
      <c r="A777" s="48" t="s">
        <v>8663</v>
      </c>
      <c r="B777" s="40" t="s">
        <v>8667</v>
      </c>
      <c r="C777" s="48" t="s">
        <v>65</v>
      </c>
      <c r="D777" s="48" t="s">
        <v>65</v>
      </c>
      <c r="E777" s="41" t="s">
        <v>7886</v>
      </c>
      <c r="F777" s="40" t="s">
        <v>8668</v>
      </c>
      <c r="G777" s="40" t="s">
        <v>7901</v>
      </c>
      <c r="H777" s="40" t="s">
        <v>7902</v>
      </c>
      <c r="I777" s="43">
        <f>J777-5</f>
        <v>41700</v>
      </c>
      <c r="J777" s="43">
        <f t="shared" si="51"/>
        <v>41705</v>
      </c>
      <c r="K777" s="40" t="s">
        <v>6142</v>
      </c>
      <c r="L777" s="40">
        <v>100</v>
      </c>
      <c r="M777" s="39" t="s">
        <v>8669</v>
      </c>
    </row>
    <row r="778" spans="1:13" hidden="1">
      <c r="A778" s="48" t="s">
        <v>8663</v>
      </c>
      <c r="B778" s="40" t="s">
        <v>8667</v>
      </c>
      <c r="C778" s="48" t="s">
        <v>65</v>
      </c>
      <c r="D778" s="48" t="s">
        <v>65</v>
      </c>
      <c r="E778" s="41" t="s">
        <v>7886</v>
      </c>
      <c r="F778" s="40" t="s">
        <v>8668</v>
      </c>
      <c r="G778" s="40" t="s">
        <v>7904</v>
      </c>
      <c r="H778" s="40" t="s">
        <v>7905</v>
      </c>
      <c r="I778" s="43">
        <f>J778-3</f>
        <v>41705</v>
      </c>
      <c r="J778" s="43">
        <f t="shared" si="51"/>
        <v>41708</v>
      </c>
      <c r="K778" s="40" t="s">
        <v>6142</v>
      </c>
      <c r="L778" s="40">
        <v>100</v>
      </c>
      <c r="M778" s="39"/>
    </row>
    <row r="779" spans="1:13" hidden="1">
      <c r="A779" s="48" t="s">
        <v>8663</v>
      </c>
      <c r="B779" s="40" t="s">
        <v>8667</v>
      </c>
      <c r="C779" s="48" t="s">
        <v>65</v>
      </c>
      <c r="D779" s="48" t="s">
        <v>65</v>
      </c>
      <c r="E779" s="41" t="s">
        <v>7886</v>
      </c>
      <c r="F779" s="40" t="s">
        <v>8668</v>
      </c>
      <c r="G779" s="40" t="s">
        <v>7904</v>
      </c>
      <c r="H779" s="40" t="s">
        <v>7906</v>
      </c>
      <c r="I779" s="43">
        <f>J779-2</f>
        <v>41708</v>
      </c>
      <c r="J779" s="43">
        <f t="shared" si="51"/>
        <v>41710</v>
      </c>
      <c r="K779" s="40" t="s">
        <v>6142</v>
      </c>
      <c r="L779" s="40">
        <v>100</v>
      </c>
      <c r="M779" s="39"/>
    </row>
    <row r="780" spans="1:13" hidden="1">
      <c r="A780" s="48" t="s">
        <v>8663</v>
      </c>
      <c r="B780" s="40" t="s">
        <v>8667</v>
      </c>
      <c r="C780" s="48" t="s">
        <v>65</v>
      </c>
      <c r="D780" s="48" t="s">
        <v>65</v>
      </c>
      <c r="E780" s="41" t="s">
        <v>7886</v>
      </c>
      <c r="F780" s="40" t="s">
        <v>8668</v>
      </c>
      <c r="G780" s="40" t="s">
        <v>7904</v>
      </c>
      <c r="H780" s="40" t="s">
        <v>7907</v>
      </c>
      <c r="I780" s="43">
        <f>J780-2</f>
        <v>41710</v>
      </c>
      <c r="J780" s="43">
        <f t="shared" si="51"/>
        <v>41712</v>
      </c>
      <c r="K780" s="40" t="s">
        <v>6142</v>
      </c>
      <c r="L780" s="40">
        <v>100</v>
      </c>
      <c r="M780" s="39"/>
    </row>
    <row r="781" spans="1:13" hidden="1">
      <c r="A781" s="48" t="s">
        <v>8663</v>
      </c>
      <c r="B781" s="40" t="s">
        <v>8667</v>
      </c>
      <c r="C781" s="48" t="s">
        <v>65</v>
      </c>
      <c r="D781" s="48" t="s">
        <v>65</v>
      </c>
      <c r="E781" s="41" t="s">
        <v>7886</v>
      </c>
      <c r="F781" s="40" t="s">
        <v>8668</v>
      </c>
      <c r="G781" s="40" t="s">
        <v>7904</v>
      </c>
      <c r="H781" s="40" t="s">
        <v>7908</v>
      </c>
      <c r="I781" s="43">
        <f>J781-1</f>
        <v>41712</v>
      </c>
      <c r="J781" s="42">
        <v>41713</v>
      </c>
      <c r="K781" s="40" t="s">
        <v>6142</v>
      </c>
      <c r="L781" s="40">
        <v>100</v>
      </c>
      <c r="M781" s="39"/>
    </row>
    <row r="782" spans="1:13" hidden="1">
      <c r="A782" s="41" t="s">
        <v>8670</v>
      </c>
      <c r="B782" s="41" t="s">
        <v>8671</v>
      </c>
      <c r="C782" s="49" t="s">
        <v>7927</v>
      </c>
      <c r="D782" s="41" t="s">
        <v>7928</v>
      </c>
      <c r="E782" s="41" t="s">
        <v>7938</v>
      </c>
      <c r="F782" s="41" t="s">
        <v>8672</v>
      </c>
      <c r="G782" s="41" t="s">
        <v>1048</v>
      </c>
      <c r="H782" s="41" t="s">
        <v>7888</v>
      </c>
      <c r="I782" s="42">
        <v>41689</v>
      </c>
      <c r="J782" s="41"/>
      <c r="K782" s="41"/>
      <c r="L782" s="41"/>
      <c r="M782" s="52"/>
    </row>
    <row r="783" spans="1:13" hidden="1">
      <c r="A783" s="41" t="s">
        <v>8670</v>
      </c>
      <c r="B783" s="41" t="s">
        <v>8671</v>
      </c>
      <c r="C783" s="49" t="s">
        <v>7927</v>
      </c>
      <c r="D783" s="41" t="s">
        <v>7928</v>
      </c>
      <c r="E783" s="41" t="s">
        <v>7938</v>
      </c>
      <c r="F783" s="41" t="s">
        <v>8672</v>
      </c>
      <c r="G783" s="41" t="s">
        <v>1048</v>
      </c>
      <c r="H783" s="41" t="s">
        <v>7889</v>
      </c>
      <c r="I783" s="41"/>
      <c r="J783" s="41"/>
      <c r="K783" s="41"/>
      <c r="L783" s="41"/>
      <c r="M783" s="52"/>
    </row>
    <row r="784" spans="1:13" hidden="1">
      <c r="A784" s="41" t="s">
        <v>8670</v>
      </c>
      <c r="B784" s="41" t="s">
        <v>8671</v>
      </c>
      <c r="C784" s="49" t="s">
        <v>7927</v>
      </c>
      <c r="D784" s="41" t="s">
        <v>7928</v>
      </c>
      <c r="E784" s="41" t="s">
        <v>7938</v>
      </c>
      <c r="F784" s="41" t="s">
        <v>8672</v>
      </c>
      <c r="G784" s="41" t="s">
        <v>1048</v>
      </c>
      <c r="H784" s="41" t="s">
        <v>7890</v>
      </c>
      <c r="I784" s="42"/>
      <c r="J784" s="41"/>
      <c r="K784" s="41"/>
      <c r="L784" s="41"/>
      <c r="M784" s="52"/>
    </row>
    <row r="785" spans="1:13" hidden="1">
      <c r="A785" s="41" t="s">
        <v>8670</v>
      </c>
      <c r="B785" s="41" t="s">
        <v>8671</v>
      </c>
      <c r="C785" s="49" t="s">
        <v>7927</v>
      </c>
      <c r="D785" s="41" t="s">
        <v>7928</v>
      </c>
      <c r="E785" s="41" t="s">
        <v>7938</v>
      </c>
      <c r="F785" s="41" t="s">
        <v>8672</v>
      </c>
      <c r="G785" s="41" t="s">
        <v>1048</v>
      </c>
      <c r="H785" s="41" t="s">
        <v>7891</v>
      </c>
      <c r="I785" s="42"/>
      <c r="J785" s="41"/>
      <c r="K785" s="41"/>
      <c r="L785" s="41"/>
      <c r="M785" s="52"/>
    </row>
    <row r="786" spans="1:13" hidden="1">
      <c r="A786" s="41" t="s">
        <v>8670</v>
      </c>
      <c r="B786" s="41" t="s">
        <v>8671</v>
      </c>
      <c r="C786" s="49" t="s">
        <v>7927</v>
      </c>
      <c r="D786" s="41" t="s">
        <v>7928</v>
      </c>
      <c r="E786" s="41" t="s">
        <v>7938</v>
      </c>
      <c r="F786" s="41" t="s">
        <v>8672</v>
      </c>
      <c r="G786" s="41" t="s">
        <v>1048</v>
      </c>
      <c r="H786" s="41" t="s">
        <v>7892</v>
      </c>
      <c r="I786" s="53">
        <v>41726</v>
      </c>
      <c r="J786" s="41"/>
      <c r="K786" s="41"/>
      <c r="L786" s="41"/>
      <c r="M786" s="52"/>
    </row>
    <row r="787" spans="1:13" hidden="1">
      <c r="A787" s="41" t="s">
        <v>8670</v>
      </c>
      <c r="B787" s="41" t="s">
        <v>8671</v>
      </c>
      <c r="C787" s="49" t="s">
        <v>7927</v>
      </c>
      <c r="D787" s="41" t="s">
        <v>7928</v>
      </c>
      <c r="E787" s="41" t="s">
        <v>7938</v>
      </c>
      <c r="F787" s="41" t="s">
        <v>8672</v>
      </c>
      <c r="G787" s="41" t="s">
        <v>1048</v>
      </c>
      <c r="H787" s="41" t="s">
        <v>7893</v>
      </c>
      <c r="I787" s="42"/>
      <c r="J787" s="41"/>
      <c r="K787" s="41"/>
      <c r="L787" s="41"/>
      <c r="M787" s="52"/>
    </row>
    <row r="788" spans="1:13" hidden="1">
      <c r="A788" s="41" t="s">
        <v>8670</v>
      </c>
      <c r="B788" s="41" t="s">
        <v>8671</v>
      </c>
      <c r="C788" s="49" t="s">
        <v>7927</v>
      </c>
      <c r="D788" s="41" t="s">
        <v>7928</v>
      </c>
      <c r="E788" s="41" t="s">
        <v>7938</v>
      </c>
      <c r="F788" s="41" t="s">
        <v>8672</v>
      </c>
      <c r="G788" s="41" t="s">
        <v>1048</v>
      </c>
      <c r="H788" s="41" t="s">
        <v>7894</v>
      </c>
      <c r="I788" s="42">
        <v>41706</v>
      </c>
      <c r="J788" s="41"/>
      <c r="K788" s="41"/>
      <c r="L788" s="41"/>
      <c r="M788" s="52"/>
    </row>
    <row r="789" spans="1:13" hidden="1">
      <c r="A789" s="40" t="s">
        <v>8670</v>
      </c>
      <c r="B789" s="40" t="s">
        <v>8671</v>
      </c>
      <c r="C789" s="48" t="s">
        <v>7927</v>
      </c>
      <c r="D789" s="40" t="s">
        <v>7928</v>
      </c>
      <c r="E789" s="41" t="s">
        <v>7938</v>
      </c>
      <c r="F789" s="40" t="s">
        <v>8672</v>
      </c>
      <c r="G789" s="40" t="s">
        <v>7895</v>
      </c>
      <c r="H789" s="40" t="s">
        <v>7896</v>
      </c>
      <c r="I789" s="43">
        <f>J789-2</f>
        <v>41689</v>
      </c>
      <c r="J789" s="43">
        <f t="shared" ref="J789:J795" si="52">I790</f>
        <v>41691</v>
      </c>
      <c r="K789" s="40" t="s">
        <v>145</v>
      </c>
      <c r="L789" s="40">
        <v>100</v>
      </c>
      <c r="M789" s="39"/>
    </row>
    <row r="790" spans="1:13" hidden="1">
      <c r="A790" s="40" t="s">
        <v>8670</v>
      </c>
      <c r="B790" s="40" t="s">
        <v>8671</v>
      </c>
      <c r="C790" s="48" t="s">
        <v>7927</v>
      </c>
      <c r="D790" s="40" t="s">
        <v>7928</v>
      </c>
      <c r="E790" s="41" t="s">
        <v>7938</v>
      </c>
      <c r="F790" s="40" t="s">
        <v>8672</v>
      </c>
      <c r="G790" s="40" t="s">
        <v>7898</v>
      </c>
      <c r="H790" s="40" t="s">
        <v>7899</v>
      </c>
      <c r="I790" s="43">
        <f>J790-1</f>
        <v>41691</v>
      </c>
      <c r="J790" s="43">
        <f t="shared" si="52"/>
        <v>41692</v>
      </c>
      <c r="K790" s="40" t="s">
        <v>145</v>
      </c>
      <c r="L790" s="40">
        <v>100</v>
      </c>
      <c r="M790" s="39"/>
    </row>
    <row r="791" spans="1:13" hidden="1">
      <c r="A791" s="40" t="s">
        <v>8670</v>
      </c>
      <c r="B791" s="40" t="s">
        <v>8671</v>
      </c>
      <c r="C791" s="48" t="s">
        <v>7927</v>
      </c>
      <c r="D791" s="40" t="s">
        <v>7928</v>
      </c>
      <c r="E791" s="41" t="s">
        <v>7938</v>
      </c>
      <c r="F791" s="40" t="s">
        <v>8672</v>
      </c>
      <c r="G791" s="40" t="s">
        <v>7898</v>
      </c>
      <c r="H791" s="40" t="s">
        <v>7925</v>
      </c>
      <c r="I791" s="43">
        <f>J791-1</f>
        <v>41692</v>
      </c>
      <c r="J791" s="43">
        <f t="shared" si="52"/>
        <v>41693</v>
      </c>
      <c r="K791" s="40" t="s">
        <v>145</v>
      </c>
      <c r="L791" s="40">
        <v>100</v>
      </c>
      <c r="M791" s="39"/>
    </row>
    <row r="792" spans="1:13">
      <c r="A792" s="40" t="s">
        <v>8670</v>
      </c>
      <c r="B792" s="40" t="s">
        <v>8671</v>
      </c>
      <c r="C792" s="48" t="s">
        <v>7927</v>
      </c>
      <c r="D792" s="40" t="s">
        <v>7928</v>
      </c>
      <c r="E792" s="41" t="s">
        <v>7938</v>
      </c>
      <c r="F792" s="40" t="s">
        <v>8672</v>
      </c>
      <c r="G792" s="40" t="s">
        <v>7901</v>
      </c>
      <c r="H792" s="40" t="s">
        <v>7940</v>
      </c>
      <c r="I792" s="43">
        <f>J792-5</f>
        <v>41693</v>
      </c>
      <c r="J792" s="43">
        <f t="shared" si="52"/>
        <v>41698</v>
      </c>
      <c r="K792" s="40" t="s">
        <v>145</v>
      </c>
      <c r="L792" s="40">
        <v>100</v>
      </c>
      <c r="M792" s="39"/>
    </row>
    <row r="793" spans="1:13" hidden="1">
      <c r="A793" s="40" t="s">
        <v>8670</v>
      </c>
      <c r="B793" s="40" t="s">
        <v>8671</v>
      </c>
      <c r="C793" s="48" t="s">
        <v>7927</v>
      </c>
      <c r="D793" s="40" t="s">
        <v>7928</v>
      </c>
      <c r="E793" s="41" t="s">
        <v>7938</v>
      </c>
      <c r="F793" s="40" t="s">
        <v>8672</v>
      </c>
      <c r="G793" s="40" t="s">
        <v>7904</v>
      </c>
      <c r="H793" s="40" t="s">
        <v>7905</v>
      </c>
      <c r="I793" s="43">
        <f>J793-3</f>
        <v>41698</v>
      </c>
      <c r="J793" s="43">
        <f t="shared" si="52"/>
        <v>41701</v>
      </c>
      <c r="K793" s="40" t="s">
        <v>145</v>
      </c>
      <c r="L793" s="40">
        <v>100</v>
      </c>
      <c r="M793" s="39"/>
    </row>
    <row r="794" spans="1:13" hidden="1">
      <c r="A794" s="40" t="s">
        <v>8670</v>
      </c>
      <c r="B794" s="40" t="s">
        <v>8671</v>
      </c>
      <c r="C794" s="48" t="s">
        <v>7927</v>
      </c>
      <c r="D794" s="40" t="s">
        <v>7928</v>
      </c>
      <c r="E794" s="41" t="s">
        <v>7938</v>
      </c>
      <c r="F794" s="40" t="s">
        <v>8672</v>
      </c>
      <c r="G794" s="40" t="s">
        <v>7904</v>
      </c>
      <c r="H794" s="40" t="s">
        <v>7906</v>
      </c>
      <c r="I794" s="43">
        <f>J794-2</f>
        <v>41701</v>
      </c>
      <c r="J794" s="43">
        <f t="shared" si="52"/>
        <v>41703</v>
      </c>
      <c r="K794" s="40" t="s">
        <v>145</v>
      </c>
      <c r="L794" s="40">
        <v>100</v>
      </c>
      <c r="M794" s="39"/>
    </row>
    <row r="795" spans="1:13" hidden="1">
      <c r="A795" s="40" t="s">
        <v>8670</v>
      </c>
      <c r="B795" s="40" t="s">
        <v>8671</v>
      </c>
      <c r="C795" s="48" t="s">
        <v>7927</v>
      </c>
      <c r="D795" s="40" t="s">
        <v>7928</v>
      </c>
      <c r="E795" s="41" t="s">
        <v>7938</v>
      </c>
      <c r="F795" s="40" t="s">
        <v>8672</v>
      </c>
      <c r="G795" s="40" t="s">
        <v>7904</v>
      </c>
      <c r="H795" s="40" t="s">
        <v>7907</v>
      </c>
      <c r="I795" s="43">
        <f>J795-2</f>
        <v>41703</v>
      </c>
      <c r="J795" s="43">
        <f t="shared" si="52"/>
        <v>41705</v>
      </c>
      <c r="K795" s="40" t="s">
        <v>145</v>
      </c>
      <c r="L795" s="40">
        <v>100</v>
      </c>
      <c r="M795" s="39"/>
    </row>
    <row r="796" spans="1:13" hidden="1">
      <c r="A796" s="40" t="s">
        <v>8670</v>
      </c>
      <c r="B796" s="40" t="s">
        <v>8671</v>
      </c>
      <c r="C796" s="48" t="s">
        <v>7927</v>
      </c>
      <c r="D796" s="40" t="s">
        <v>7928</v>
      </c>
      <c r="E796" s="41" t="s">
        <v>7938</v>
      </c>
      <c r="F796" s="40" t="s">
        <v>8672</v>
      </c>
      <c r="G796" s="40" t="s">
        <v>7904</v>
      </c>
      <c r="H796" s="40" t="s">
        <v>7908</v>
      </c>
      <c r="I796" s="43">
        <f>J796-1</f>
        <v>41705</v>
      </c>
      <c r="J796" s="42">
        <v>41706</v>
      </c>
      <c r="K796" s="40" t="s">
        <v>145</v>
      </c>
      <c r="L796" s="40">
        <v>100</v>
      </c>
      <c r="M796" s="39" t="s">
        <v>7917</v>
      </c>
    </row>
    <row r="797" spans="1:13" hidden="1">
      <c r="A797" s="41" t="s">
        <v>8670</v>
      </c>
      <c r="B797" s="41" t="s">
        <v>8671</v>
      </c>
      <c r="C797" s="49" t="s">
        <v>52</v>
      </c>
      <c r="D797" s="49" t="s">
        <v>52</v>
      </c>
      <c r="E797" s="41" t="s">
        <v>7886</v>
      </c>
      <c r="F797" s="41" t="s">
        <v>8673</v>
      </c>
      <c r="G797" s="41" t="s">
        <v>1048</v>
      </c>
      <c r="H797" s="41" t="s">
        <v>7888</v>
      </c>
      <c r="I797" s="42">
        <v>41689</v>
      </c>
      <c r="J797" s="41"/>
      <c r="K797" s="41"/>
      <c r="L797" s="41"/>
      <c r="M797" s="52"/>
    </row>
    <row r="798" spans="1:13" hidden="1">
      <c r="A798" s="41" t="s">
        <v>8670</v>
      </c>
      <c r="B798" s="41" t="s">
        <v>8671</v>
      </c>
      <c r="C798" s="49" t="s">
        <v>52</v>
      </c>
      <c r="D798" s="49" t="s">
        <v>52</v>
      </c>
      <c r="E798" s="41" t="s">
        <v>7886</v>
      </c>
      <c r="F798" s="41" t="s">
        <v>8673</v>
      </c>
      <c r="G798" s="41" t="s">
        <v>1048</v>
      </c>
      <c r="H798" s="41" t="s">
        <v>7889</v>
      </c>
      <c r="I798" s="41"/>
      <c r="J798" s="41"/>
      <c r="K798" s="41"/>
      <c r="L798" s="41"/>
      <c r="M798" s="52"/>
    </row>
    <row r="799" spans="1:13" hidden="1">
      <c r="A799" s="41" t="s">
        <v>8670</v>
      </c>
      <c r="B799" s="41" t="s">
        <v>8671</v>
      </c>
      <c r="C799" s="49" t="s">
        <v>52</v>
      </c>
      <c r="D799" s="49" t="s">
        <v>52</v>
      </c>
      <c r="E799" s="41" t="s">
        <v>7886</v>
      </c>
      <c r="F799" s="41" t="s">
        <v>8673</v>
      </c>
      <c r="G799" s="41" t="s">
        <v>1048</v>
      </c>
      <c r="H799" s="41" t="s">
        <v>7890</v>
      </c>
      <c r="I799" s="42"/>
      <c r="J799" s="41"/>
      <c r="K799" s="41"/>
      <c r="L799" s="41"/>
      <c r="M799" s="52"/>
    </row>
    <row r="800" spans="1:13" hidden="1">
      <c r="A800" s="41" t="s">
        <v>8670</v>
      </c>
      <c r="B800" s="41" t="s">
        <v>8671</v>
      </c>
      <c r="C800" s="49" t="s">
        <v>52</v>
      </c>
      <c r="D800" s="49" t="s">
        <v>52</v>
      </c>
      <c r="E800" s="41" t="s">
        <v>7886</v>
      </c>
      <c r="F800" s="41" t="s">
        <v>8673</v>
      </c>
      <c r="G800" s="41" t="s">
        <v>1048</v>
      </c>
      <c r="H800" s="41" t="s">
        <v>7891</v>
      </c>
      <c r="I800" s="42"/>
      <c r="J800" s="41"/>
      <c r="K800" s="41"/>
      <c r="L800" s="41"/>
      <c r="M800" s="52"/>
    </row>
    <row r="801" spans="1:13" hidden="1">
      <c r="A801" s="41" t="s">
        <v>8670</v>
      </c>
      <c r="B801" s="41" t="s">
        <v>8671</v>
      </c>
      <c r="C801" s="49" t="s">
        <v>52</v>
      </c>
      <c r="D801" s="49" t="s">
        <v>52</v>
      </c>
      <c r="E801" s="41" t="s">
        <v>7886</v>
      </c>
      <c r="F801" s="41" t="s">
        <v>8673</v>
      </c>
      <c r="G801" s="41" t="s">
        <v>1048</v>
      </c>
      <c r="H801" s="41" t="s">
        <v>7892</v>
      </c>
      <c r="I801" s="53">
        <v>41726</v>
      </c>
      <c r="J801" s="41"/>
      <c r="K801" s="41"/>
      <c r="L801" s="41"/>
      <c r="M801" s="52"/>
    </row>
    <row r="802" spans="1:13" hidden="1">
      <c r="A802" s="41" t="s">
        <v>8670</v>
      </c>
      <c r="B802" s="41" t="s">
        <v>8671</v>
      </c>
      <c r="C802" s="49" t="s">
        <v>52</v>
      </c>
      <c r="D802" s="49" t="s">
        <v>52</v>
      </c>
      <c r="E802" s="41" t="s">
        <v>7886</v>
      </c>
      <c r="F802" s="41" t="s">
        <v>8673</v>
      </c>
      <c r="G802" s="41" t="s">
        <v>1048</v>
      </c>
      <c r="H802" s="41" t="s">
        <v>7893</v>
      </c>
      <c r="I802" s="42"/>
      <c r="J802" s="41"/>
      <c r="K802" s="41"/>
      <c r="L802" s="41"/>
      <c r="M802" s="52"/>
    </row>
    <row r="803" spans="1:13" hidden="1">
      <c r="A803" s="41" t="s">
        <v>8670</v>
      </c>
      <c r="B803" s="41" t="s">
        <v>8671</v>
      </c>
      <c r="C803" s="49" t="s">
        <v>52</v>
      </c>
      <c r="D803" s="49" t="s">
        <v>52</v>
      </c>
      <c r="E803" s="41" t="s">
        <v>7886</v>
      </c>
      <c r="F803" s="41" t="s">
        <v>8673</v>
      </c>
      <c r="G803" s="41" t="s">
        <v>1048</v>
      </c>
      <c r="H803" s="41" t="s">
        <v>7894</v>
      </c>
      <c r="I803" s="42">
        <v>41706</v>
      </c>
      <c r="J803" s="41"/>
      <c r="K803" s="41"/>
      <c r="L803" s="41"/>
      <c r="M803" s="52"/>
    </row>
    <row r="804" spans="1:13" hidden="1">
      <c r="A804" s="40" t="s">
        <v>8670</v>
      </c>
      <c r="B804" s="40" t="s">
        <v>8671</v>
      </c>
      <c r="C804" s="48" t="s">
        <v>52</v>
      </c>
      <c r="D804" s="48" t="s">
        <v>52</v>
      </c>
      <c r="E804" s="41" t="s">
        <v>7886</v>
      </c>
      <c r="F804" s="40" t="s">
        <v>8673</v>
      </c>
      <c r="G804" s="40" t="s">
        <v>7895</v>
      </c>
      <c r="H804" s="40" t="s">
        <v>7896</v>
      </c>
      <c r="I804" s="43">
        <f>J804-2</f>
        <v>41689</v>
      </c>
      <c r="J804" s="43">
        <f t="shared" ref="J804:J810" si="53">I805</f>
        <v>41691</v>
      </c>
      <c r="K804" s="40" t="s">
        <v>145</v>
      </c>
      <c r="L804" s="40">
        <v>100</v>
      </c>
      <c r="M804" s="39"/>
    </row>
    <row r="805" spans="1:13" hidden="1">
      <c r="A805" s="40" t="s">
        <v>8670</v>
      </c>
      <c r="B805" s="40" t="s">
        <v>8671</v>
      </c>
      <c r="C805" s="48" t="s">
        <v>52</v>
      </c>
      <c r="D805" s="48" t="s">
        <v>52</v>
      </c>
      <c r="E805" s="41" t="s">
        <v>7886</v>
      </c>
      <c r="F805" s="40" t="s">
        <v>8673</v>
      </c>
      <c r="G805" s="40" t="s">
        <v>7898</v>
      </c>
      <c r="H805" s="40" t="s">
        <v>7899</v>
      </c>
      <c r="I805" s="43">
        <f>J805-1</f>
        <v>41691</v>
      </c>
      <c r="J805" s="43">
        <f t="shared" si="53"/>
        <v>41692</v>
      </c>
      <c r="K805" s="40" t="s">
        <v>145</v>
      </c>
      <c r="L805" s="40">
        <v>100</v>
      </c>
      <c r="M805" s="39"/>
    </row>
    <row r="806" spans="1:13" hidden="1">
      <c r="A806" s="40" t="s">
        <v>8670</v>
      </c>
      <c r="B806" s="40" t="s">
        <v>8671</v>
      </c>
      <c r="C806" s="48" t="s">
        <v>52</v>
      </c>
      <c r="D806" s="48" t="s">
        <v>52</v>
      </c>
      <c r="E806" s="41" t="s">
        <v>7886</v>
      </c>
      <c r="F806" s="40" t="s">
        <v>8673</v>
      </c>
      <c r="G806" s="40" t="s">
        <v>7898</v>
      </c>
      <c r="H806" s="40" t="s">
        <v>7925</v>
      </c>
      <c r="I806" s="43">
        <f>J806-1</f>
        <v>41692</v>
      </c>
      <c r="J806" s="43">
        <f t="shared" si="53"/>
        <v>41693</v>
      </c>
      <c r="K806" s="40" t="s">
        <v>145</v>
      </c>
      <c r="L806" s="40">
        <v>100</v>
      </c>
      <c r="M806" s="39"/>
    </row>
    <row r="807" spans="1:13">
      <c r="A807" s="40" t="s">
        <v>8670</v>
      </c>
      <c r="B807" s="40" t="s">
        <v>8671</v>
      </c>
      <c r="C807" s="48" t="s">
        <v>52</v>
      </c>
      <c r="D807" s="48" t="s">
        <v>52</v>
      </c>
      <c r="E807" s="41" t="s">
        <v>7886</v>
      </c>
      <c r="F807" s="40" t="s">
        <v>8673</v>
      </c>
      <c r="G807" s="40" t="s">
        <v>7901</v>
      </c>
      <c r="H807" s="40" t="s">
        <v>7940</v>
      </c>
      <c r="I807" s="43">
        <f>J807-5</f>
        <v>41693</v>
      </c>
      <c r="J807" s="43">
        <f t="shared" si="53"/>
        <v>41698</v>
      </c>
      <c r="K807" s="40" t="s">
        <v>145</v>
      </c>
      <c r="L807" s="40">
        <v>100</v>
      </c>
      <c r="M807" s="39"/>
    </row>
    <row r="808" spans="1:13" hidden="1">
      <c r="A808" s="40" t="s">
        <v>8670</v>
      </c>
      <c r="B808" s="40" t="s">
        <v>8671</v>
      </c>
      <c r="C808" s="48" t="s">
        <v>52</v>
      </c>
      <c r="D808" s="48" t="s">
        <v>52</v>
      </c>
      <c r="E808" s="41" t="s">
        <v>7886</v>
      </c>
      <c r="F808" s="40" t="s">
        <v>8673</v>
      </c>
      <c r="G808" s="40" t="s">
        <v>7904</v>
      </c>
      <c r="H808" s="40" t="s">
        <v>7905</v>
      </c>
      <c r="I808" s="43">
        <f>J808-3</f>
        <v>41698</v>
      </c>
      <c r="J808" s="43">
        <f t="shared" si="53"/>
        <v>41701</v>
      </c>
      <c r="K808" s="40" t="s">
        <v>145</v>
      </c>
      <c r="L808" s="40">
        <v>100</v>
      </c>
      <c r="M808" s="39"/>
    </row>
    <row r="809" spans="1:13" hidden="1">
      <c r="A809" s="40" t="s">
        <v>8670</v>
      </c>
      <c r="B809" s="40" t="s">
        <v>8671</v>
      </c>
      <c r="C809" s="48" t="s">
        <v>52</v>
      </c>
      <c r="D809" s="48" t="s">
        <v>52</v>
      </c>
      <c r="E809" s="41" t="s">
        <v>7886</v>
      </c>
      <c r="F809" s="40" t="s">
        <v>8673</v>
      </c>
      <c r="G809" s="40" t="s">
        <v>7904</v>
      </c>
      <c r="H809" s="40" t="s">
        <v>7906</v>
      </c>
      <c r="I809" s="43">
        <f>J809-2</f>
        <v>41701</v>
      </c>
      <c r="J809" s="43">
        <f t="shared" si="53"/>
        <v>41703</v>
      </c>
      <c r="K809" s="40" t="s">
        <v>145</v>
      </c>
      <c r="L809" s="40">
        <v>100</v>
      </c>
      <c r="M809" s="39"/>
    </row>
    <row r="810" spans="1:13" hidden="1">
      <c r="A810" s="40" t="s">
        <v>8670</v>
      </c>
      <c r="B810" s="40" t="s">
        <v>8671</v>
      </c>
      <c r="C810" s="48" t="s">
        <v>52</v>
      </c>
      <c r="D810" s="48" t="s">
        <v>52</v>
      </c>
      <c r="E810" s="41" t="s">
        <v>7886</v>
      </c>
      <c r="F810" s="40" t="s">
        <v>8673</v>
      </c>
      <c r="G810" s="40" t="s">
        <v>7904</v>
      </c>
      <c r="H810" s="40" t="s">
        <v>7907</v>
      </c>
      <c r="I810" s="43">
        <f>J810-2</f>
        <v>41703</v>
      </c>
      <c r="J810" s="43">
        <f t="shared" si="53"/>
        <v>41705</v>
      </c>
      <c r="K810" s="40" t="s">
        <v>145</v>
      </c>
      <c r="L810" s="40">
        <v>100</v>
      </c>
      <c r="M810" s="39"/>
    </row>
    <row r="811" spans="1:13" hidden="1">
      <c r="A811" s="40" t="s">
        <v>8670</v>
      </c>
      <c r="B811" s="40" t="s">
        <v>8671</v>
      </c>
      <c r="C811" s="48" t="s">
        <v>52</v>
      </c>
      <c r="D811" s="48" t="s">
        <v>52</v>
      </c>
      <c r="E811" s="41" t="s">
        <v>7886</v>
      </c>
      <c r="F811" s="40" t="s">
        <v>8673</v>
      </c>
      <c r="G811" s="40" t="s">
        <v>7904</v>
      </c>
      <c r="H811" s="40" t="s">
        <v>7908</v>
      </c>
      <c r="I811" s="43">
        <f>J811-1</f>
        <v>41705</v>
      </c>
      <c r="J811" s="42">
        <v>41706</v>
      </c>
      <c r="K811" s="40" t="s">
        <v>145</v>
      </c>
      <c r="L811" s="40">
        <v>100</v>
      </c>
      <c r="M811" s="39" t="s">
        <v>7917</v>
      </c>
    </row>
    <row r="812" spans="1:13" hidden="1">
      <c r="A812" s="49" t="s">
        <v>8615</v>
      </c>
      <c r="B812" s="41" t="s">
        <v>8674</v>
      </c>
      <c r="C812" s="49" t="s">
        <v>7927</v>
      </c>
      <c r="D812" s="49" t="s">
        <v>7928</v>
      </c>
      <c r="E812" s="41" t="s">
        <v>7929</v>
      </c>
      <c r="F812" s="41" t="s">
        <v>8675</v>
      </c>
      <c r="G812" s="41" t="s">
        <v>1048</v>
      </c>
      <c r="H812" s="41" t="s">
        <v>7888</v>
      </c>
      <c r="I812" s="42">
        <v>41695</v>
      </c>
      <c r="J812" s="41"/>
      <c r="K812" s="41"/>
      <c r="L812" s="41"/>
      <c r="M812" s="39"/>
    </row>
    <row r="813" spans="1:13" hidden="1">
      <c r="A813" s="49" t="s">
        <v>8615</v>
      </c>
      <c r="B813" s="41" t="s">
        <v>8674</v>
      </c>
      <c r="C813" s="49" t="s">
        <v>7927</v>
      </c>
      <c r="D813" s="49" t="s">
        <v>7928</v>
      </c>
      <c r="E813" s="41" t="s">
        <v>7929</v>
      </c>
      <c r="F813" s="41" t="s">
        <v>8675</v>
      </c>
      <c r="G813" s="41" t="s">
        <v>1048</v>
      </c>
      <c r="H813" s="41" t="s">
        <v>7889</v>
      </c>
      <c r="I813" s="59"/>
      <c r="J813" s="41"/>
      <c r="K813" s="41"/>
      <c r="L813" s="41"/>
      <c r="M813" s="39"/>
    </row>
    <row r="814" spans="1:13" hidden="1">
      <c r="A814" s="49" t="s">
        <v>8615</v>
      </c>
      <c r="B814" s="41" t="s">
        <v>8674</v>
      </c>
      <c r="C814" s="49" t="s">
        <v>7927</v>
      </c>
      <c r="D814" s="49" t="s">
        <v>7928</v>
      </c>
      <c r="E814" s="41" t="s">
        <v>7929</v>
      </c>
      <c r="F814" s="41" t="s">
        <v>8675</v>
      </c>
      <c r="G814" s="41" t="s">
        <v>1048</v>
      </c>
      <c r="H814" s="41" t="s">
        <v>7890</v>
      </c>
      <c r="I814" s="41"/>
      <c r="J814" s="41"/>
      <c r="K814" s="41"/>
      <c r="L814" s="41"/>
      <c r="M814" s="39"/>
    </row>
    <row r="815" spans="1:13" hidden="1">
      <c r="A815" s="49" t="s">
        <v>8615</v>
      </c>
      <c r="B815" s="41" t="s">
        <v>8674</v>
      </c>
      <c r="C815" s="49" t="s">
        <v>7927</v>
      </c>
      <c r="D815" s="49" t="s">
        <v>7928</v>
      </c>
      <c r="E815" s="41" t="s">
        <v>7929</v>
      </c>
      <c r="F815" s="41" t="s">
        <v>8675</v>
      </c>
      <c r="G815" s="41" t="s">
        <v>1048</v>
      </c>
      <c r="H815" s="41" t="s">
        <v>7891</v>
      </c>
      <c r="I815" s="42"/>
      <c r="J815" s="41"/>
      <c r="K815" s="41"/>
      <c r="L815" s="41"/>
      <c r="M815" s="39"/>
    </row>
    <row r="816" spans="1:13" hidden="1">
      <c r="A816" s="49" t="s">
        <v>8615</v>
      </c>
      <c r="B816" s="41" t="s">
        <v>8674</v>
      </c>
      <c r="C816" s="49" t="s">
        <v>7927</v>
      </c>
      <c r="D816" s="49" t="s">
        <v>7928</v>
      </c>
      <c r="E816" s="41" t="s">
        <v>7929</v>
      </c>
      <c r="F816" s="41" t="s">
        <v>8675</v>
      </c>
      <c r="G816" s="41" t="s">
        <v>1048</v>
      </c>
      <c r="H816" s="41" t="s">
        <v>7892</v>
      </c>
      <c r="I816" s="42"/>
      <c r="J816" s="41"/>
      <c r="K816" s="41"/>
      <c r="L816" s="41"/>
      <c r="M816" s="39"/>
    </row>
    <row r="817" spans="1:13" hidden="1">
      <c r="A817" s="49" t="s">
        <v>8615</v>
      </c>
      <c r="B817" s="41" t="s">
        <v>8674</v>
      </c>
      <c r="C817" s="49" t="s">
        <v>7927</v>
      </c>
      <c r="D817" s="49" t="s">
        <v>7928</v>
      </c>
      <c r="E817" s="41" t="s">
        <v>7929</v>
      </c>
      <c r="F817" s="41" t="s">
        <v>8675</v>
      </c>
      <c r="G817" s="41" t="s">
        <v>1048</v>
      </c>
      <c r="H817" s="41" t="s">
        <v>7893</v>
      </c>
      <c r="I817" s="42"/>
      <c r="J817" s="41"/>
      <c r="K817" s="41"/>
      <c r="L817" s="41"/>
      <c r="M817" s="39"/>
    </row>
    <row r="818" spans="1:13" hidden="1">
      <c r="A818" s="49" t="s">
        <v>8615</v>
      </c>
      <c r="B818" s="41" t="s">
        <v>8674</v>
      </c>
      <c r="C818" s="49" t="s">
        <v>7927</v>
      </c>
      <c r="D818" s="49" t="s">
        <v>7928</v>
      </c>
      <c r="E818" s="41" t="s">
        <v>7929</v>
      </c>
      <c r="F818" s="41" t="s">
        <v>8675</v>
      </c>
      <c r="G818" s="41" t="s">
        <v>1048</v>
      </c>
      <c r="H818" s="41" t="s">
        <v>7894</v>
      </c>
      <c r="I818" s="42"/>
      <c r="J818" s="41"/>
      <c r="K818" s="41"/>
      <c r="L818" s="41"/>
      <c r="M818" s="39"/>
    </row>
    <row r="819" spans="1:13" hidden="1">
      <c r="A819" s="48" t="s">
        <v>8615</v>
      </c>
      <c r="B819" s="40" t="s">
        <v>8674</v>
      </c>
      <c r="C819" s="48" t="s">
        <v>7927</v>
      </c>
      <c r="D819" s="48" t="s">
        <v>7928</v>
      </c>
      <c r="E819" s="41" t="s">
        <v>7929</v>
      </c>
      <c r="F819" s="41" t="s">
        <v>8675</v>
      </c>
      <c r="G819" s="40" t="s">
        <v>7895</v>
      </c>
      <c r="H819" s="40" t="s">
        <v>7896</v>
      </c>
      <c r="I819" s="43">
        <f>J819-2</f>
        <v>41695</v>
      </c>
      <c r="J819" s="43">
        <f t="shared" ref="J819:J825" si="54">I820</f>
        <v>41697</v>
      </c>
      <c r="K819" s="40" t="s">
        <v>145</v>
      </c>
      <c r="L819" s="40">
        <v>100</v>
      </c>
      <c r="M819" s="39"/>
    </row>
    <row r="820" spans="1:13" hidden="1">
      <c r="A820" s="48" t="s">
        <v>8615</v>
      </c>
      <c r="B820" s="40" t="s">
        <v>8674</v>
      </c>
      <c r="C820" s="48" t="s">
        <v>7927</v>
      </c>
      <c r="D820" s="48" t="s">
        <v>7928</v>
      </c>
      <c r="E820" s="41" t="s">
        <v>7929</v>
      </c>
      <c r="F820" s="41" t="s">
        <v>8675</v>
      </c>
      <c r="G820" s="40" t="s">
        <v>7898</v>
      </c>
      <c r="H820" s="40" t="s">
        <v>7899</v>
      </c>
      <c r="I820" s="43">
        <f>J820-1</f>
        <v>41697</v>
      </c>
      <c r="J820" s="43">
        <f t="shared" si="54"/>
        <v>41698</v>
      </c>
      <c r="K820" s="40" t="s">
        <v>145</v>
      </c>
      <c r="L820" s="40">
        <v>100</v>
      </c>
      <c r="M820" s="39"/>
    </row>
    <row r="821" spans="1:13" hidden="1">
      <c r="A821" s="48" t="s">
        <v>8615</v>
      </c>
      <c r="B821" s="40" t="s">
        <v>8674</v>
      </c>
      <c r="C821" s="48" t="s">
        <v>7927</v>
      </c>
      <c r="D821" s="48" t="s">
        <v>7928</v>
      </c>
      <c r="E821" s="41" t="s">
        <v>7929</v>
      </c>
      <c r="F821" s="41" t="s">
        <v>8675</v>
      </c>
      <c r="G821" s="40" t="s">
        <v>7898</v>
      </c>
      <c r="H821" s="40" t="s">
        <v>7900</v>
      </c>
      <c r="I821" s="43">
        <f>J821-1</f>
        <v>41698</v>
      </c>
      <c r="J821" s="43">
        <f t="shared" si="54"/>
        <v>41699</v>
      </c>
      <c r="K821" s="40" t="s">
        <v>145</v>
      </c>
      <c r="L821" s="40">
        <v>100</v>
      </c>
      <c r="M821" s="39"/>
    </row>
    <row r="822" spans="1:13">
      <c r="A822" s="48" t="s">
        <v>8615</v>
      </c>
      <c r="B822" s="40" t="s">
        <v>8674</v>
      </c>
      <c r="C822" s="48" t="s">
        <v>7927</v>
      </c>
      <c r="D822" s="48" t="s">
        <v>7928</v>
      </c>
      <c r="E822" s="41" t="s">
        <v>7929</v>
      </c>
      <c r="F822" s="41" t="s">
        <v>8675</v>
      </c>
      <c r="G822" s="40" t="s">
        <v>7901</v>
      </c>
      <c r="H822" s="40" t="s">
        <v>7902</v>
      </c>
      <c r="I822" s="43">
        <f>J822-5</f>
        <v>41699</v>
      </c>
      <c r="J822" s="43">
        <f t="shared" si="54"/>
        <v>41704</v>
      </c>
      <c r="K822" s="40" t="s">
        <v>145</v>
      </c>
      <c r="L822" s="40">
        <v>100</v>
      </c>
      <c r="M822" s="39"/>
    </row>
    <row r="823" spans="1:13" hidden="1">
      <c r="A823" s="48" t="s">
        <v>8615</v>
      </c>
      <c r="B823" s="40" t="s">
        <v>8674</v>
      </c>
      <c r="C823" s="48" t="s">
        <v>7927</v>
      </c>
      <c r="D823" s="48" t="s">
        <v>7928</v>
      </c>
      <c r="E823" s="41" t="s">
        <v>7929</v>
      </c>
      <c r="F823" s="41" t="s">
        <v>8675</v>
      </c>
      <c r="G823" s="40" t="s">
        <v>7904</v>
      </c>
      <c r="H823" s="40" t="s">
        <v>7905</v>
      </c>
      <c r="I823" s="43">
        <f>J823-3</f>
        <v>41704</v>
      </c>
      <c r="J823" s="43">
        <f t="shared" si="54"/>
        <v>41707</v>
      </c>
      <c r="K823" s="40" t="s">
        <v>145</v>
      </c>
      <c r="L823" s="40">
        <v>100</v>
      </c>
      <c r="M823" s="39"/>
    </row>
    <row r="824" spans="1:13" hidden="1">
      <c r="A824" s="48" t="s">
        <v>8615</v>
      </c>
      <c r="B824" s="40" t="s">
        <v>8674</v>
      </c>
      <c r="C824" s="48" t="s">
        <v>7927</v>
      </c>
      <c r="D824" s="48" t="s">
        <v>7928</v>
      </c>
      <c r="E824" s="41" t="s">
        <v>7929</v>
      </c>
      <c r="F824" s="41" t="s">
        <v>8675</v>
      </c>
      <c r="G824" s="40" t="s">
        <v>7904</v>
      </c>
      <c r="H824" s="40" t="s">
        <v>7906</v>
      </c>
      <c r="I824" s="43">
        <f>J824-2</f>
        <v>41707</v>
      </c>
      <c r="J824" s="43">
        <f t="shared" si="54"/>
        <v>41709</v>
      </c>
      <c r="K824" s="40" t="s">
        <v>145</v>
      </c>
      <c r="L824" s="40">
        <v>100</v>
      </c>
      <c r="M824" s="39"/>
    </row>
    <row r="825" spans="1:13" hidden="1">
      <c r="A825" s="48" t="s">
        <v>8615</v>
      </c>
      <c r="B825" s="40" t="s">
        <v>8674</v>
      </c>
      <c r="C825" s="48" t="s">
        <v>7927</v>
      </c>
      <c r="D825" s="48" t="s">
        <v>7928</v>
      </c>
      <c r="E825" s="41" t="s">
        <v>7929</v>
      </c>
      <c r="F825" s="41" t="s">
        <v>8675</v>
      </c>
      <c r="G825" s="40" t="s">
        <v>7904</v>
      </c>
      <c r="H825" s="40" t="s">
        <v>7907</v>
      </c>
      <c r="I825" s="43">
        <f>J825-2</f>
        <v>41709</v>
      </c>
      <c r="J825" s="43">
        <f t="shared" si="54"/>
        <v>41711</v>
      </c>
      <c r="K825" s="40" t="s">
        <v>145</v>
      </c>
      <c r="L825" s="40">
        <v>100</v>
      </c>
      <c r="M825" s="39"/>
    </row>
    <row r="826" spans="1:13" hidden="1">
      <c r="A826" s="48" t="s">
        <v>8615</v>
      </c>
      <c r="B826" s="40" t="s">
        <v>8674</v>
      </c>
      <c r="C826" s="48" t="s">
        <v>7927</v>
      </c>
      <c r="D826" s="48" t="s">
        <v>7928</v>
      </c>
      <c r="E826" s="41" t="s">
        <v>7929</v>
      </c>
      <c r="F826" s="41" t="s">
        <v>8675</v>
      </c>
      <c r="G826" s="40" t="s">
        <v>7904</v>
      </c>
      <c r="H826" s="40" t="s">
        <v>7908</v>
      </c>
      <c r="I826" s="43">
        <f>J826-1</f>
        <v>41711</v>
      </c>
      <c r="J826" s="43">
        <v>41712</v>
      </c>
      <c r="K826" s="40" t="s">
        <v>145</v>
      </c>
      <c r="L826" s="40">
        <v>100</v>
      </c>
      <c r="M826" s="39" t="s">
        <v>7917</v>
      </c>
    </row>
    <row r="827" spans="1:13" hidden="1">
      <c r="A827" s="55" t="s">
        <v>8676</v>
      </c>
      <c r="B827" s="55" t="s">
        <v>8677</v>
      </c>
      <c r="C827" s="49" t="s">
        <v>7927</v>
      </c>
      <c r="D827" s="41" t="s">
        <v>7928</v>
      </c>
      <c r="E827" s="41" t="s">
        <v>7938</v>
      </c>
      <c r="F827" s="49" t="s">
        <v>8678</v>
      </c>
      <c r="G827" s="41" t="s">
        <v>1048</v>
      </c>
      <c r="H827" s="41" t="s">
        <v>7888</v>
      </c>
      <c r="I827" s="41"/>
      <c r="J827" s="41"/>
      <c r="K827" s="41"/>
      <c r="L827" s="41"/>
      <c r="M827" s="52"/>
    </row>
    <row r="828" spans="1:13" hidden="1">
      <c r="A828" s="55" t="s">
        <v>8676</v>
      </c>
      <c r="B828" s="55" t="s">
        <v>8677</v>
      </c>
      <c r="C828" s="49" t="s">
        <v>7927</v>
      </c>
      <c r="D828" s="41" t="s">
        <v>7928</v>
      </c>
      <c r="E828" s="41" t="s">
        <v>7938</v>
      </c>
      <c r="F828" s="49" t="s">
        <v>8678</v>
      </c>
      <c r="G828" s="41" t="s">
        <v>1048</v>
      </c>
      <c r="H828" s="41" t="s">
        <v>7889</v>
      </c>
      <c r="I828" s="41"/>
      <c r="J828" s="41"/>
      <c r="K828" s="41"/>
      <c r="L828" s="41"/>
      <c r="M828" s="52"/>
    </row>
    <row r="829" spans="1:13" hidden="1">
      <c r="A829" s="55" t="s">
        <v>8676</v>
      </c>
      <c r="B829" s="55" t="s">
        <v>8677</v>
      </c>
      <c r="C829" s="49" t="s">
        <v>7927</v>
      </c>
      <c r="D829" s="41" t="s">
        <v>7928</v>
      </c>
      <c r="E829" s="41" t="s">
        <v>7938</v>
      </c>
      <c r="F829" s="49" t="s">
        <v>8678</v>
      </c>
      <c r="G829" s="41" t="s">
        <v>1048</v>
      </c>
      <c r="H829" s="41" t="s">
        <v>7890</v>
      </c>
      <c r="I829" s="42"/>
      <c r="J829" s="41"/>
      <c r="K829" s="41"/>
      <c r="L829" s="41"/>
      <c r="M829" s="52"/>
    </row>
    <row r="830" spans="1:13" hidden="1">
      <c r="A830" s="55" t="s">
        <v>8676</v>
      </c>
      <c r="B830" s="55" t="s">
        <v>8677</v>
      </c>
      <c r="C830" s="49" t="s">
        <v>7927</v>
      </c>
      <c r="D830" s="41" t="s">
        <v>7928</v>
      </c>
      <c r="E830" s="41" t="s">
        <v>7938</v>
      </c>
      <c r="F830" s="49" t="s">
        <v>8678</v>
      </c>
      <c r="G830" s="41" t="s">
        <v>1048</v>
      </c>
      <c r="H830" s="41" t="s">
        <v>7891</v>
      </c>
      <c r="I830" s="42"/>
      <c r="J830" s="41"/>
      <c r="K830" s="41"/>
      <c r="L830" s="41"/>
      <c r="M830" s="52"/>
    </row>
    <row r="831" spans="1:13" hidden="1">
      <c r="A831" s="55" t="s">
        <v>8676</v>
      </c>
      <c r="B831" s="55" t="s">
        <v>8677</v>
      </c>
      <c r="C831" s="49" t="s">
        <v>7927</v>
      </c>
      <c r="D831" s="41" t="s">
        <v>7928</v>
      </c>
      <c r="E831" s="41" t="s">
        <v>7938</v>
      </c>
      <c r="F831" s="49" t="s">
        <v>8678</v>
      </c>
      <c r="G831" s="41" t="s">
        <v>1048</v>
      </c>
      <c r="H831" s="41" t="s">
        <v>7892</v>
      </c>
      <c r="I831" s="53">
        <v>41729</v>
      </c>
      <c r="J831" s="41"/>
      <c r="K831" s="41"/>
      <c r="L831" s="41"/>
      <c r="M831" s="52"/>
    </row>
    <row r="832" spans="1:13" hidden="1">
      <c r="A832" s="55" t="s">
        <v>8676</v>
      </c>
      <c r="B832" s="55" t="s">
        <v>8677</v>
      </c>
      <c r="C832" s="49" t="s">
        <v>7927</v>
      </c>
      <c r="D832" s="41" t="s">
        <v>7928</v>
      </c>
      <c r="E832" s="41" t="s">
        <v>7938</v>
      </c>
      <c r="F832" s="49" t="s">
        <v>8678</v>
      </c>
      <c r="G832" s="41" t="s">
        <v>1048</v>
      </c>
      <c r="H832" s="41" t="s">
        <v>7893</v>
      </c>
      <c r="I832" s="42"/>
      <c r="J832" s="41"/>
      <c r="K832" s="41"/>
      <c r="L832" s="41"/>
      <c r="M832" s="52"/>
    </row>
    <row r="833" spans="1:13" hidden="1">
      <c r="A833" s="55" t="s">
        <v>8676</v>
      </c>
      <c r="B833" s="55" t="s">
        <v>8677</v>
      </c>
      <c r="C833" s="49" t="s">
        <v>7927</v>
      </c>
      <c r="D833" s="41" t="s">
        <v>7928</v>
      </c>
      <c r="E833" s="41" t="s">
        <v>7938</v>
      </c>
      <c r="F833" s="49" t="s">
        <v>8678</v>
      </c>
      <c r="G833" s="41" t="s">
        <v>1048</v>
      </c>
      <c r="H833" s="41" t="s">
        <v>7894</v>
      </c>
      <c r="I833" s="42">
        <v>41698</v>
      </c>
      <c r="J833" s="41"/>
      <c r="K833" s="41"/>
      <c r="L833" s="41"/>
      <c r="M833" s="52"/>
    </row>
    <row r="834" spans="1:13" hidden="1">
      <c r="A834" s="54" t="s">
        <v>8676</v>
      </c>
      <c r="B834" s="54" t="s">
        <v>8677</v>
      </c>
      <c r="C834" s="48" t="s">
        <v>7927</v>
      </c>
      <c r="D834" s="40" t="s">
        <v>7928</v>
      </c>
      <c r="E834" s="41" t="s">
        <v>7938</v>
      </c>
      <c r="F834" s="48" t="s">
        <v>8678</v>
      </c>
      <c r="G834" s="40" t="s">
        <v>7895</v>
      </c>
      <c r="H834" s="40" t="s">
        <v>7896</v>
      </c>
      <c r="I834" s="43">
        <f>J834-2</f>
        <v>41681</v>
      </c>
      <c r="J834" s="43">
        <f t="shared" ref="J834:J840" si="55">I835</f>
        <v>41683</v>
      </c>
      <c r="K834" s="40" t="s">
        <v>6184</v>
      </c>
      <c r="L834" s="40">
        <v>100</v>
      </c>
      <c r="M834" s="39"/>
    </row>
    <row r="835" spans="1:13" hidden="1">
      <c r="A835" s="54" t="s">
        <v>8676</v>
      </c>
      <c r="B835" s="54" t="s">
        <v>8677</v>
      </c>
      <c r="C835" s="48" t="s">
        <v>7927</v>
      </c>
      <c r="D835" s="40" t="s">
        <v>7928</v>
      </c>
      <c r="E835" s="41" t="s">
        <v>7938</v>
      </c>
      <c r="F835" s="48" t="s">
        <v>8678</v>
      </c>
      <c r="G835" s="40" t="s">
        <v>7898</v>
      </c>
      <c r="H835" s="40" t="s">
        <v>7899</v>
      </c>
      <c r="I835" s="43">
        <f>J835-1</f>
        <v>41683</v>
      </c>
      <c r="J835" s="43">
        <f t="shared" si="55"/>
        <v>41684</v>
      </c>
      <c r="K835" s="40" t="s">
        <v>6184</v>
      </c>
      <c r="L835" s="40">
        <v>100</v>
      </c>
      <c r="M835" s="39"/>
    </row>
    <row r="836" spans="1:13" hidden="1">
      <c r="A836" s="54" t="s">
        <v>8676</v>
      </c>
      <c r="B836" s="54" t="s">
        <v>8677</v>
      </c>
      <c r="C836" s="48" t="s">
        <v>7927</v>
      </c>
      <c r="D836" s="40" t="s">
        <v>7928</v>
      </c>
      <c r="E836" s="41" t="s">
        <v>7938</v>
      </c>
      <c r="F836" s="48" t="s">
        <v>8678</v>
      </c>
      <c r="G836" s="40" t="s">
        <v>7898</v>
      </c>
      <c r="H836" s="40" t="s">
        <v>7925</v>
      </c>
      <c r="I836" s="43">
        <f>J836-1</f>
        <v>41684</v>
      </c>
      <c r="J836" s="43">
        <f t="shared" si="55"/>
        <v>41685</v>
      </c>
      <c r="K836" s="40" t="s">
        <v>6184</v>
      </c>
      <c r="L836" s="40">
        <v>100</v>
      </c>
      <c r="M836" s="39"/>
    </row>
    <row r="837" spans="1:13">
      <c r="A837" s="54" t="s">
        <v>8676</v>
      </c>
      <c r="B837" s="54" t="s">
        <v>8677</v>
      </c>
      <c r="C837" s="48" t="s">
        <v>7927</v>
      </c>
      <c r="D837" s="40" t="s">
        <v>7928</v>
      </c>
      <c r="E837" s="41" t="s">
        <v>7938</v>
      </c>
      <c r="F837" s="48" t="s">
        <v>8678</v>
      </c>
      <c r="G837" s="40" t="s">
        <v>7901</v>
      </c>
      <c r="H837" s="40" t="s">
        <v>7940</v>
      </c>
      <c r="I837" s="43">
        <f>J837-5</f>
        <v>41685</v>
      </c>
      <c r="J837" s="43">
        <f t="shared" si="55"/>
        <v>41690</v>
      </c>
      <c r="K837" s="40" t="s">
        <v>6184</v>
      </c>
      <c r="L837" s="40">
        <v>100</v>
      </c>
      <c r="M837" s="39"/>
    </row>
    <row r="838" spans="1:13" hidden="1">
      <c r="A838" s="54" t="s">
        <v>8676</v>
      </c>
      <c r="B838" s="54" t="s">
        <v>8677</v>
      </c>
      <c r="C838" s="48" t="s">
        <v>7927</v>
      </c>
      <c r="D838" s="40" t="s">
        <v>7928</v>
      </c>
      <c r="E838" s="41" t="s">
        <v>7938</v>
      </c>
      <c r="F838" s="48" t="s">
        <v>8678</v>
      </c>
      <c r="G838" s="40" t="s">
        <v>7904</v>
      </c>
      <c r="H838" s="40" t="s">
        <v>7905</v>
      </c>
      <c r="I838" s="43">
        <f>J838-3</f>
        <v>41690</v>
      </c>
      <c r="J838" s="43">
        <f t="shared" si="55"/>
        <v>41693</v>
      </c>
      <c r="K838" s="40" t="s">
        <v>6184</v>
      </c>
      <c r="L838" s="40">
        <v>100</v>
      </c>
      <c r="M838" s="39"/>
    </row>
    <row r="839" spans="1:13" hidden="1">
      <c r="A839" s="54" t="s">
        <v>8676</v>
      </c>
      <c r="B839" s="54" t="s">
        <v>8677</v>
      </c>
      <c r="C839" s="48" t="s">
        <v>7927</v>
      </c>
      <c r="D839" s="40" t="s">
        <v>7928</v>
      </c>
      <c r="E839" s="41" t="s">
        <v>7938</v>
      </c>
      <c r="F839" s="48" t="s">
        <v>8678</v>
      </c>
      <c r="G839" s="40" t="s">
        <v>7904</v>
      </c>
      <c r="H839" s="40" t="s">
        <v>7906</v>
      </c>
      <c r="I839" s="43">
        <f>J839-2</f>
        <v>41693</v>
      </c>
      <c r="J839" s="43">
        <f t="shared" si="55"/>
        <v>41695</v>
      </c>
      <c r="K839" s="40" t="s">
        <v>6184</v>
      </c>
      <c r="L839" s="40">
        <v>100</v>
      </c>
      <c r="M839" s="39"/>
    </row>
    <row r="840" spans="1:13" hidden="1">
      <c r="A840" s="54" t="s">
        <v>8676</v>
      </c>
      <c r="B840" s="54" t="s">
        <v>8677</v>
      </c>
      <c r="C840" s="48" t="s">
        <v>7927</v>
      </c>
      <c r="D840" s="40" t="s">
        <v>7928</v>
      </c>
      <c r="E840" s="41" t="s">
        <v>7938</v>
      </c>
      <c r="F840" s="48" t="s">
        <v>8678</v>
      </c>
      <c r="G840" s="40" t="s">
        <v>7904</v>
      </c>
      <c r="H840" s="40" t="s">
        <v>7907</v>
      </c>
      <c r="I840" s="43">
        <f>J840-2</f>
        <v>41695</v>
      </c>
      <c r="J840" s="43">
        <f t="shared" si="55"/>
        <v>41697</v>
      </c>
      <c r="K840" s="40" t="s">
        <v>6184</v>
      </c>
      <c r="L840" s="40">
        <v>100</v>
      </c>
      <c r="M840" s="39"/>
    </row>
    <row r="841" spans="1:13" hidden="1">
      <c r="A841" s="54" t="s">
        <v>8676</v>
      </c>
      <c r="B841" s="54" t="s">
        <v>8677</v>
      </c>
      <c r="C841" s="48" t="s">
        <v>7927</v>
      </c>
      <c r="D841" s="40" t="s">
        <v>7928</v>
      </c>
      <c r="E841" s="41" t="s">
        <v>7938</v>
      </c>
      <c r="F841" s="48" t="s">
        <v>8678</v>
      </c>
      <c r="G841" s="40" t="s">
        <v>7904</v>
      </c>
      <c r="H841" s="40" t="s">
        <v>7908</v>
      </c>
      <c r="I841" s="43">
        <f>J841-1</f>
        <v>41697</v>
      </c>
      <c r="J841" s="42">
        <v>41698</v>
      </c>
      <c r="K841" s="40" t="s">
        <v>6184</v>
      </c>
      <c r="L841" s="40">
        <v>100</v>
      </c>
      <c r="M841" s="39"/>
    </row>
    <row r="842" spans="1:13" hidden="1">
      <c r="A842" s="49" t="s">
        <v>8663</v>
      </c>
      <c r="B842" s="41" t="s">
        <v>8679</v>
      </c>
      <c r="C842" s="49" t="s">
        <v>65</v>
      </c>
      <c r="D842" s="49" t="s">
        <v>65</v>
      </c>
      <c r="E842" s="41" t="s">
        <v>7886</v>
      </c>
      <c r="F842" s="41" t="s">
        <v>8680</v>
      </c>
      <c r="G842" s="41" t="s">
        <v>1048</v>
      </c>
      <c r="H842" s="41" t="s">
        <v>7888</v>
      </c>
      <c r="I842" s="42"/>
      <c r="J842" s="41"/>
      <c r="K842" s="40"/>
      <c r="L842" s="40"/>
      <c r="M842" s="39"/>
    </row>
    <row r="843" spans="1:13" hidden="1">
      <c r="A843" s="49" t="s">
        <v>8663</v>
      </c>
      <c r="B843" s="41" t="s">
        <v>8679</v>
      </c>
      <c r="C843" s="49" t="s">
        <v>65</v>
      </c>
      <c r="D843" s="49" t="s">
        <v>65</v>
      </c>
      <c r="E843" s="41" t="s">
        <v>7886</v>
      </c>
      <c r="F843" s="41" t="s">
        <v>8680</v>
      </c>
      <c r="G843" s="41" t="s">
        <v>1048</v>
      </c>
      <c r="H843" s="41" t="s">
        <v>7889</v>
      </c>
      <c r="I843" s="59">
        <v>41759</v>
      </c>
      <c r="J843" s="41"/>
      <c r="K843" s="40"/>
      <c r="L843" s="40"/>
      <c r="M843" s="39"/>
    </row>
    <row r="844" spans="1:13" hidden="1">
      <c r="A844" s="49" t="s">
        <v>8663</v>
      </c>
      <c r="B844" s="41" t="s">
        <v>8679</v>
      </c>
      <c r="C844" s="49" t="s">
        <v>65</v>
      </c>
      <c r="D844" s="49" t="s">
        <v>65</v>
      </c>
      <c r="E844" s="41" t="s">
        <v>7886</v>
      </c>
      <c r="F844" s="41" t="s">
        <v>8680</v>
      </c>
      <c r="G844" s="41" t="s">
        <v>1048</v>
      </c>
      <c r="H844" s="41" t="s">
        <v>7890</v>
      </c>
      <c r="I844" s="42"/>
      <c r="J844" s="41"/>
      <c r="K844" s="40"/>
      <c r="L844" s="40"/>
      <c r="M844" s="39"/>
    </row>
    <row r="845" spans="1:13" hidden="1">
      <c r="A845" s="49" t="s">
        <v>8663</v>
      </c>
      <c r="B845" s="41" t="s">
        <v>8679</v>
      </c>
      <c r="C845" s="49" t="s">
        <v>65</v>
      </c>
      <c r="D845" s="49" t="s">
        <v>65</v>
      </c>
      <c r="E845" s="41" t="s">
        <v>7886</v>
      </c>
      <c r="F845" s="41" t="s">
        <v>8680</v>
      </c>
      <c r="G845" s="41" t="s">
        <v>1048</v>
      </c>
      <c r="H845" s="41" t="s">
        <v>7891</v>
      </c>
      <c r="I845" s="42">
        <v>41726</v>
      </c>
      <c r="J845" s="41"/>
      <c r="K845" s="40"/>
      <c r="L845" s="40"/>
      <c r="M845" s="39"/>
    </row>
    <row r="846" spans="1:13" hidden="1">
      <c r="A846" s="49" t="s">
        <v>8663</v>
      </c>
      <c r="B846" s="41" t="s">
        <v>8679</v>
      </c>
      <c r="C846" s="49" t="s">
        <v>65</v>
      </c>
      <c r="D846" s="49" t="s">
        <v>65</v>
      </c>
      <c r="E846" s="41" t="s">
        <v>7886</v>
      </c>
      <c r="F846" s="41" t="s">
        <v>8680</v>
      </c>
      <c r="G846" s="41" t="s">
        <v>1048</v>
      </c>
      <c r="H846" s="41" t="s">
        <v>7892</v>
      </c>
      <c r="I846" s="41"/>
      <c r="J846" s="41"/>
      <c r="K846" s="40"/>
      <c r="L846" s="40"/>
      <c r="M846" s="39"/>
    </row>
    <row r="847" spans="1:13" hidden="1">
      <c r="A847" s="49" t="s">
        <v>8663</v>
      </c>
      <c r="B847" s="41" t="s">
        <v>8679</v>
      </c>
      <c r="C847" s="49" t="s">
        <v>65</v>
      </c>
      <c r="D847" s="49" t="s">
        <v>65</v>
      </c>
      <c r="E847" s="41" t="s">
        <v>7886</v>
      </c>
      <c r="F847" s="41" t="s">
        <v>8680</v>
      </c>
      <c r="G847" s="41" t="s">
        <v>1048</v>
      </c>
      <c r="H847" s="41" t="s">
        <v>7893</v>
      </c>
      <c r="I847" s="41"/>
      <c r="J847" s="41"/>
      <c r="K847" s="40"/>
      <c r="L847" s="40"/>
      <c r="M847" s="39"/>
    </row>
    <row r="848" spans="1:13" hidden="1">
      <c r="A848" s="49" t="s">
        <v>8663</v>
      </c>
      <c r="B848" s="41" t="s">
        <v>8679</v>
      </c>
      <c r="C848" s="49" t="s">
        <v>65</v>
      </c>
      <c r="D848" s="49" t="s">
        <v>65</v>
      </c>
      <c r="E848" s="41" t="s">
        <v>7886</v>
      </c>
      <c r="F848" s="41" t="s">
        <v>8680</v>
      </c>
      <c r="G848" s="41" t="s">
        <v>1048</v>
      </c>
      <c r="H848" s="41" t="s">
        <v>7894</v>
      </c>
      <c r="I848" s="42">
        <v>41728</v>
      </c>
      <c r="J848" s="41"/>
      <c r="K848" s="40"/>
      <c r="L848" s="40"/>
      <c r="M848" s="39"/>
    </row>
    <row r="849" spans="1:13" hidden="1">
      <c r="A849" s="48" t="s">
        <v>8663</v>
      </c>
      <c r="B849" s="41" t="s">
        <v>8679</v>
      </c>
      <c r="C849" s="48" t="s">
        <v>65</v>
      </c>
      <c r="D849" s="48" t="s">
        <v>65</v>
      </c>
      <c r="E849" s="41" t="s">
        <v>7886</v>
      </c>
      <c r="F849" s="40" t="s">
        <v>8680</v>
      </c>
      <c r="G849" s="40" t="s">
        <v>7895</v>
      </c>
      <c r="H849" s="40" t="s">
        <v>7896</v>
      </c>
      <c r="I849" s="43">
        <f>J849-2</f>
        <v>41711</v>
      </c>
      <c r="J849" s="43">
        <f t="shared" ref="J849:J855" si="56">I850</f>
        <v>41713</v>
      </c>
      <c r="K849" s="40" t="s">
        <v>6142</v>
      </c>
      <c r="L849" s="40">
        <v>100</v>
      </c>
      <c r="M849" s="39"/>
    </row>
    <row r="850" spans="1:13" hidden="1">
      <c r="A850" s="48" t="s">
        <v>8663</v>
      </c>
      <c r="B850" s="41" t="s">
        <v>8679</v>
      </c>
      <c r="C850" s="48" t="s">
        <v>65</v>
      </c>
      <c r="D850" s="48" t="s">
        <v>65</v>
      </c>
      <c r="E850" s="41" t="s">
        <v>7886</v>
      </c>
      <c r="F850" s="40" t="s">
        <v>8680</v>
      </c>
      <c r="G850" s="40" t="s">
        <v>7898</v>
      </c>
      <c r="H850" s="40" t="s">
        <v>7899</v>
      </c>
      <c r="I850" s="43">
        <f>J850-1</f>
        <v>41713</v>
      </c>
      <c r="J850" s="43">
        <f t="shared" si="56"/>
        <v>41714</v>
      </c>
      <c r="K850" s="40" t="s">
        <v>6142</v>
      </c>
      <c r="L850" s="40">
        <v>100</v>
      </c>
      <c r="M850" s="39"/>
    </row>
    <row r="851" spans="1:13" hidden="1">
      <c r="A851" s="48" t="s">
        <v>8663</v>
      </c>
      <c r="B851" s="41" t="s">
        <v>8679</v>
      </c>
      <c r="C851" s="48" t="s">
        <v>65</v>
      </c>
      <c r="D851" s="48" t="s">
        <v>65</v>
      </c>
      <c r="E851" s="41" t="s">
        <v>7886</v>
      </c>
      <c r="F851" s="40" t="s">
        <v>8680</v>
      </c>
      <c r="G851" s="40" t="s">
        <v>7898</v>
      </c>
      <c r="H851" s="40" t="s">
        <v>7900</v>
      </c>
      <c r="I851" s="43">
        <f>J851-1</f>
        <v>41714</v>
      </c>
      <c r="J851" s="43">
        <f t="shared" si="56"/>
        <v>41715</v>
      </c>
      <c r="K851" s="40" t="s">
        <v>6142</v>
      </c>
      <c r="L851" s="40">
        <v>100</v>
      </c>
      <c r="M851" s="39"/>
    </row>
    <row r="852" spans="1:13">
      <c r="A852" s="48" t="s">
        <v>8663</v>
      </c>
      <c r="B852" s="41" t="s">
        <v>8679</v>
      </c>
      <c r="C852" s="48" t="s">
        <v>65</v>
      </c>
      <c r="D852" s="48" t="s">
        <v>65</v>
      </c>
      <c r="E852" s="41" t="s">
        <v>7886</v>
      </c>
      <c r="F852" s="40" t="s">
        <v>8680</v>
      </c>
      <c r="G852" s="40" t="s">
        <v>7901</v>
      </c>
      <c r="H852" s="40" t="s">
        <v>7902</v>
      </c>
      <c r="I852" s="43">
        <f>J852-5</f>
        <v>41715</v>
      </c>
      <c r="J852" s="43">
        <f t="shared" si="56"/>
        <v>41720</v>
      </c>
      <c r="K852" s="40" t="s">
        <v>6142</v>
      </c>
      <c r="L852" s="40">
        <v>100</v>
      </c>
      <c r="M852" s="39"/>
    </row>
    <row r="853" spans="1:13" hidden="1">
      <c r="A853" s="48" t="s">
        <v>8663</v>
      </c>
      <c r="B853" s="41" t="s">
        <v>8679</v>
      </c>
      <c r="C853" s="48" t="s">
        <v>65</v>
      </c>
      <c r="D853" s="48" t="s">
        <v>65</v>
      </c>
      <c r="E853" s="41" t="s">
        <v>7886</v>
      </c>
      <c r="F853" s="40" t="s">
        <v>8680</v>
      </c>
      <c r="G853" s="40" t="s">
        <v>7904</v>
      </c>
      <c r="H853" s="40" t="s">
        <v>7905</v>
      </c>
      <c r="I853" s="43">
        <f>J853-3</f>
        <v>41720</v>
      </c>
      <c r="J853" s="43">
        <f t="shared" si="56"/>
        <v>41723</v>
      </c>
      <c r="K853" s="40" t="s">
        <v>6142</v>
      </c>
      <c r="L853" s="40">
        <v>100</v>
      </c>
      <c r="M853" s="39"/>
    </row>
    <row r="854" spans="1:13" hidden="1">
      <c r="A854" s="48" t="s">
        <v>8663</v>
      </c>
      <c r="B854" s="41" t="s">
        <v>8679</v>
      </c>
      <c r="C854" s="48" t="s">
        <v>65</v>
      </c>
      <c r="D854" s="48" t="s">
        <v>65</v>
      </c>
      <c r="E854" s="41" t="s">
        <v>7886</v>
      </c>
      <c r="F854" s="40" t="s">
        <v>8680</v>
      </c>
      <c r="G854" s="40" t="s">
        <v>7904</v>
      </c>
      <c r="H854" s="40" t="s">
        <v>7906</v>
      </c>
      <c r="I854" s="43">
        <f>J854-2</f>
        <v>41723</v>
      </c>
      <c r="J854" s="43">
        <f t="shared" si="56"/>
        <v>41725</v>
      </c>
      <c r="K854" s="40" t="s">
        <v>6142</v>
      </c>
      <c r="L854" s="40">
        <v>100</v>
      </c>
      <c r="M854" s="39"/>
    </row>
    <row r="855" spans="1:13" hidden="1">
      <c r="A855" s="48" t="s">
        <v>8663</v>
      </c>
      <c r="B855" s="41" t="s">
        <v>8679</v>
      </c>
      <c r="C855" s="48" t="s">
        <v>65</v>
      </c>
      <c r="D855" s="48" t="s">
        <v>65</v>
      </c>
      <c r="E855" s="41" t="s">
        <v>7886</v>
      </c>
      <c r="F855" s="40" t="s">
        <v>8680</v>
      </c>
      <c r="G855" s="40" t="s">
        <v>7904</v>
      </c>
      <c r="H855" s="40" t="s">
        <v>7907</v>
      </c>
      <c r="I855" s="43">
        <f>J855-2</f>
        <v>41725</v>
      </c>
      <c r="J855" s="43">
        <f t="shared" si="56"/>
        <v>41727</v>
      </c>
      <c r="K855" s="40" t="s">
        <v>6142</v>
      </c>
      <c r="L855" s="40">
        <v>100</v>
      </c>
      <c r="M855" s="39"/>
    </row>
    <row r="856" spans="1:13" hidden="1">
      <c r="A856" s="48" t="s">
        <v>8663</v>
      </c>
      <c r="B856" s="41" t="s">
        <v>8679</v>
      </c>
      <c r="C856" s="48" t="s">
        <v>65</v>
      </c>
      <c r="D856" s="48" t="s">
        <v>65</v>
      </c>
      <c r="E856" s="41" t="s">
        <v>7886</v>
      </c>
      <c r="F856" s="40" t="s">
        <v>8680</v>
      </c>
      <c r="G856" s="40" t="s">
        <v>7904</v>
      </c>
      <c r="H856" s="40" t="s">
        <v>7908</v>
      </c>
      <c r="I856" s="43">
        <f>J856-1</f>
        <v>41727</v>
      </c>
      <c r="J856" s="42">
        <v>41728</v>
      </c>
      <c r="K856" s="40" t="s">
        <v>6142</v>
      </c>
      <c r="L856" s="40">
        <v>100</v>
      </c>
      <c r="M856" s="39"/>
    </row>
    <row r="857" spans="1:13" hidden="1">
      <c r="A857" s="41" t="s">
        <v>8681</v>
      </c>
      <c r="B857" s="41" t="s">
        <v>8682</v>
      </c>
      <c r="C857" s="41" t="s">
        <v>108</v>
      </c>
      <c r="D857" s="41" t="s">
        <v>7928</v>
      </c>
      <c r="E857" s="41" t="s">
        <v>7938</v>
      </c>
      <c r="F857" s="41" t="s">
        <v>8683</v>
      </c>
      <c r="G857" s="41" t="s">
        <v>1048</v>
      </c>
      <c r="H857" s="41" t="s">
        <v>7888</v>
      </c>
      <c r="I857" s="42">
        <v>41709</v>
      </c>
      <c r="J857" s="41"/>
      <c r="K857" s="41"/>
      <c r="L857" s="41"/>
      <c r="M857" s="52"/>
    </row>
    <row r="858" spans="1:13" hidden="1">
      <c r="A858" s="41" t="s">
        <v>8681</v>
      </c>
      <c r="B858" s="41" t="s">
        <v>8682</v>
      </c>
      <c r="C858" s="41" t="s">
        <v>108</v>
      </c>
      <c r="D858" s="41" t="s">
        <v>7928</v>
      </c>
      <c r="E858" s="41" t="s">
        <v>7938</v>
      </c>
      <c r="F858" s="41" t="s">
        <v>8683</v>
      </c>
      <c r="G858" s="41" t="s">
        <v>1048</v>
      </c>
      <c r="H858" s="41" t="s">
        <v>7889</v>
      </c>
      <c r="I858" s="42"/>
      <c r="J858" s="41"/>
      <c r="K858" s="41"/>
      <c r="L858" s="41"/>
      <c r="M858" s="52"/>
    </row>
    <row r="859" spans="1:13" hidden="1">
      <c r="A859" s="41" t="s">
        <v>8681</v>
      </c>
      <c r="B859" s="41" t="s">
        <v>8682</v>
      </c>
      <c r="C859" s="41" t="s">
        <v>108</v>
      </c>
      <c r="D859" s="41" t="s">
        <v>7928</v>
      </c>
      <c r="E859" s="41" t="s">
        <v>7938</v>
      </c>
      <c r="F859" s="41" t="s">
        <v>8683</v>
      </c>
      <c r="G859" s="41" t="s">
        <v>1048</v>
      </c>
      <c r="H859" s="41" t="s">
        <v>7890</v>
      </c>
      <c r="I859" s="41"/>
      <c r="J859" s="41"/>
      <c r="K859" s="41"/>
      <c r="L859" s="41"/>
      <c r="M859" s="52"/>
    </row>
    <row r="860" spans="1:13" hidden="1">
      <c r="A860" s="41" t="s">
        <v>8681</v>
      </c>
      <c r="B860" s="41" t="s">
        <v>8682</v>
      </c>
      <c r="C860" s="41" t="s">
        <v>108</v>
      </c>
      <c r="D860" s="41" t="s">
        <v>7928</v>
      </c>
      <c r="E860" s="41" t="s">
        <v>7938</v>
      </c>
      <c r="F860" s="41" t="s">
        <v>8683</v>
      </c>
      <c r="G860" s="41" t="s">
        <v>1048</v>
      </c>
      <c r="H860" s="41" t="s">
        <v>7891</v>
      </c>
      <c r="I860" s="41"/>
      <c r="J860" s="41"/>
      <c r="K860" s="41"/>
      <c r="L860" s="41"/>
      <c r="M860" s="52"/>
    </row>
    <row r="861" spans="1:13" hidden="1">
      <c r="A861" s="41" t="s">
        <v>8681</v>
      </c>
      <c r="B861" s="41" t="s">
        <v>8682</v>
      </c>
      <c r="C861" s="41" t="s">
        <v>108</v>
      </c>
      <c r="D861" s="41" t="s">
        <v>7928</v>
      </c>
      <c r="E861" s="41" t="s">
        <v>7938</v>
      </c>
      <c r="F861" s="41" t="s">
        <v>8683</v>
      </c>
      <c r="G861" s="41" t="s">
        <v>1048</v>
      </c>
      <c r="H861" s="41" t="s">
        <v>7892</v>
      </c>
      <c r="I861" s="42"/>
      <c r="J861" s="41"/>
      <c r="K861" s="41"/>
      <c r="L861" s="41"/>
      <c r="M861" s="52"/>
    </row>
    <row r="862" spans="1:13" hidden="1">
      <c r="A862" s="41" t="s">
        <v>8681</v>
      </c>
      <c r="B862" s="41" t="s">
        <v>8682</v>
      </c>
      <c r="C862" s="41" t="s">
        <v>108</v>
      </c>
      <c r="D862" s="41" t="s">
        <v>7928</v>
      </c>
      <c r="E862" s="41" t="s">
        <v>7938</v>
      </c>
      <c r="F862" s="41" t="s">
        <v>8683</v>
      </c>
      <c r="G862" s="41" t="s">
        <v>1048</v>
      </c>
      <c r="H862" s="41" t="s">
        <v>7893</v>
      </c>
      <c r="I862" s="41"/>
      <c r="J862" s="41"/>
      <c r="K862" s="41"/>
      <c r="L862" s="41"/>
      <c r="M862" s="52"/>
    </row>
    <row r="863" spans="1:13" hidden="1">
      <c r="A863" s="41" t="s">
        <v>8681</v>
      </c>
      <c r="B863" s="41" t="s">
        <v>8682</v>
      </c>
      <c r="C863" s="41" t="s">
        <v>108</v>
      </c>
      <c r="D863" s="41" t="s">
        <v>7928</v>
      </c>
      <c r="E863" s="41" t="s">
        <v>7938</v>
      </c>
      <c r="F863" s="41" t="s">
        <v>8683</v>
      </c>
      <c r="G863" s="41" t="s">
        <v>1048</v>
      </c>
      <c r="H863" s="41" t="s">
        <v>7894</v>
      </c>
      <c r="I863" s="42">
        <v>41726</v>
      </c>
      <c r="J863" s="41"/>
      <c r="K863" s="41"/>
      <c r="L863" s="41"/>
      <c r="M863" s="52"/>
    </row>
    <row r="864" spans="1:13" hidden="1">
      <c r="A864" s="40" t="s">
        <v>8681</v>
      </c>
      <c r="B864" s="40" t="s">
        <v>8682</v>
      </c>
      <c r="C864" s="40" t="s">
        <v>108</v>
      </c>
      <c r="D864" s="40" t="s">
        <v>7928</v>
      </c>
      <c r="E864" s="41" t="s">
        <v>7938</v>
      </c>
      <c r="F864" s="40" t="s">
        <v>8683</v>
      </c>
      <c r="G864" s="40" t="s">
        <v>7895</v>
      </c>
      <c r="H864" s="40" t="s">
        <v>7896</v>
      </c>
      <c r="I864" s="43">
        <f>J864-2</f>
        <v>41709</v>
      </c>
      <c r="J864" s="43">
        <f t="shared" ref="J864:J870" si="57">I865</f>
        <v>41711</v>
      </c>
      <c r="K864" s="40" t="s">
        <v>145</v>
      </c>
      <c r="L864" s="40">
        <v>100</v>
      </c>
      <c r="M864" s="39"/>
    </row>
    <row r="865" spans="1:13" hidden="1">
      <c r="A865" s="40" t="s">
        <v>8681</v>
      </c>
      <c r="B865" s="40" t="s">
        <v>8682</v>
      </c>
      <c r="C865" s="40" t="s">
        <v>108</v>
      </c>
      <c r="D865" s="40" t="s">
        <v>7928</v>
      </c>
      <c r="E865" s="41" t="s">
        <v>7938</v>
      </c>
      <c r="F865" s="40" t="s">
        <v>8683</v>
      </c>
      <c r="G865" s="40" t="s">
        <v>7898</v>
      </c>
      <c r="H865" s="40" t="s">
        <v>7899</v>
      </c>
      <c r="I865" s="43">
        <f>J865-1</f>
        <v>41711</v>
      </c>
      <c r="J865" s="43">
        <f t="shared" si="57"/>
        <v>41712</v>
      </c>
      <c r="K865" s="40" t="s">
        <v>145</v>
      </c>
      <c r="L865" s="40">
        <v>100</v>
      </c>
      <c r="M865" s="39"/>
    </row>
    <row r="866" spans="1:13" hidden="1">
      <c r="A866" s="40" t="s">
        <v>8681</v>
      </c>
      <c r="B866" s="40" t="s">
        <v>8682</v>
      </c>
      <c r="C866" s="40" t="s">
        <v>108</v>
      </c>
      <c r="D866" s="40" t="s">
        <v>7928</v>
      </c>
      <c r="E866" s="41" t="s">
        <v>7938</v>
      </c>
      <c r="F866" s="40" t="s">
        <v>8683</v>
      </c>
      <c r="G866" s="40" t="s">
        <v>7898</v>
      </c>
      <c r="H866" s="40" t="s">
        <v>7900</v>
      </c>
      <c r="I866" s="43">
        <f>J866-1</f>
        <v>41712</v>
      </c>
      <c r="J866" s="43">
        <f t="shared" si="57"/>
        <v>41713</v>
      </c>
      <c r="K866" s="40" t="s">
        <v>145</v>
      </c>
      <c r="L866" s="40">
        <v>100</v>
      </c>
      <c r="M866" s="39"/>
    </row>
    <row r="867" spans="1:13">
      <c r="A867" s="40" t="s">
        <v>8681</v>
      </c>
      <c r="B867" s="40" t="s">
        <v>8682</v>
      </c>
      <c r="C867" s="40" t="s">
        <v>108</v>
      </c>
      <c r="D867" s="40" t="s">
        <v>7928</v>
      </c>
      <c r="E867" s="41" t="s">
        <v>7938</v>
      </c>
      <c r="F867" s="40" t="s">
        <v>8683</v>
      </c>
      <c r="G867" s="40" t="s">
        <v>7901</v>
      </c>
      <c r="H867" s="40" t="s">
        <v>7902</v>
      </c>
      <c r="I867" s="43">
        <f>J867-5</f>
        <v>41713</v>
      </c>
      <c r="J867" s="43">
        <f t="shared" si="57"/>
        <v>41718</v>
      </c>
      <c r="K867" s="40" t="s">
        <v>145</v>
      </c>
      <c r="L867" s="40">
        <v>100</v>
      </c>
      <c r="M867" s="39"/>
    </row>
    <row r="868" spans="1:13" hidden="1">
      <c r="A868" s="40" t="s">
        <v>8681</v>
      </c>
      <c r="B868" s="40" t="s">
        <v>8682</v>
      </c>
      <c r="C868" s="40" t="s">
        <v>108</v>
      </c>
      <c r="D868" s="40" t="s">
        <v>7928</v>
      </c>
      <c r="E868" s="41" t="s">
        <v>7938</v>
      </c>
      <c r="F868" s="40" t="s">
        <v>8683</v>
      </c>
      <c r="G868" s="40" t="s">
        <v>7904</v>
      </c>
      <c r="H868" s="40" t="s">
        <v>7905</v>
      </c>
      <c r="I868" s="43">
        <f>J868-3</f>
        <v>41718</v>
      </c>
      <c r="J868" s="43">
        <f t="shared" si="57"/>
        <v>41721</v>
      </c>
      <c r="K868" s="40" t="s">
        <v>145</v>
      </c>
      <c r="L868" s="40">
        <v>100</v>
      </c>
      <c r="M868" s="39"/>
    </row>
    <row r="869" spans="1:13" hidden="1">
      <c r="A869" s="40" t="s">
        <v>8681</v>
      </c>
      <c r="B869" s="40" t="s">
        <v>8682</v>
      </c>
      <c r="C869" s="40" t="s">
        <v>108</v>
      </c>
      <c r="D869" s="40" t="s">
        <v>7928</v>
      </c>
      <c r="E869" s="41" t="s">
        <v>7938</v>
      </c>
      <c r="F869" s="40" t="s">
        <v>8683</v>
      </c>
      <c r="G869" s="40" t="s">
        <v>7904</v>
      </c>
      <c r="H869" s="40" t="s">
        <v>7906</v>
      </c>
      <c r="I869" s="43">
        <f>J869-2</f>
        <v>41721</v>
      </c>
      <c r="J869" s="43">
        <f t="shared" si="57"/>
        <v>41723</v>
      </c>
      <c r="K869" s="40" t="s">
        <v>145</v>
      </c>
      <c r="L869" s="40">
        <v>100</v>
      </c>
      <c r="M869" s="39"/>
    </row>
    <row r="870" spans="1:13" hidden="1">
      <c r="A870" s="40" t="s">
        <v>8681</v>
      </c>
      <c r="B870" s="40" t="s">
        <v>8682</v>
      </c>
      <c r="C870" s="40" t="s">
        <v>108</v>
      </c>
      <c r="D870" s="40" t="s">
        <v>7928</v>
      </c>
      <c r="E870" s="41" t="s">
        <v>7938</v>
      </c>
      <c r="F870" s="40" t="s">
        <v>8683</v>
      </c>
      <c r="G870" s="40" t="s">
        <v>7904</v>
      </c>
      <c r="H870" s="40" t="s">
        <v>7907</v>
      </c>
      <c r="I870" s="43">
        <f>J870-2</f>
        <v>41723</v>
      </c>
      <c r="J870" s="43">
        <f t="shared" si="57"/>
        <v>41725</v>
      </c>
      <c r="K870" s="40" t="s">
        <v>145</v>
      </c>
      <c r="L870" s="40">
        <v>100</v>
      </c>
      <c r="M870" s="39"/>
    </row>
    <row r="871" spans="1:13" hidden="1">
      <c r="A871" s="40" t="s">
        <v>8681</v>
      </c>
      <c r="B871" s="40" t="s">
        <v>8682</v>
      </c>
      <c r="C871" s="40" t="s">
        <v>108</v>
      </c>
      <c r="D871" s="40" t="s">
        <v>7928</v>
      </c>
      <c r="E871" s="41" t="s">
        <v>7938</v>
      </c>
      <c r="F871" s="40" t="s">
        <v>8683</v>
      </c>
      <c r="G871" s="40" t="s">
        <v>7904</v>
      </c>
      <c r="H871" s="40" t="s">
        <v>7908</v>
      </c>
      <c r="I871" s="43">
        <f>J871-1</f>
        <v>41725</v>
      </c>
      <c r="J871" s="42">
        <v>41726</v>
      </c>
      <c r="K871" s="40" t="s">
        <v>145</v>
      </c>
      <c r="L871" s="40">
        <v>100</v>
      </c>
      <c r="M871" s="39" t="s">
        <v>7917</v>
      </c>
    </row>
    <row r="872" spans="1:13" hidden="1">
      <c r="A872" s="41" t="s">
        <v>8544</v>
      </c>
      <c r="B872" s="41" t="s">
        <v>8610</v>
      </c>
      <c r="C872" s="41" t="s">
        <v>7927</v>
      </c>
      <c r="D872" s="41" t="s">
        <v>7928</v>
      </c>
      <c r="E872" s="41" t="s">
        <v>7929</v>
      </c>
      <c r="F872" s="41" t="s">
        <v>8684</v>
      </c>
      <c r="G872" s="41" t="s">
        <v>1048</v>
      </c>
      <c r="H872" s="41" t="s">
        <v>7888</v>
      </c>
      <c r="I872" s="42">
        <v>41712</v>
      </c>
      <c r="J872" s="41"/>
      <c r="K872" s="41"/>
      <c r="L872" s="41"/>
      <c r="M872" s="52"/>
    </row>
    <row r="873" spans="1:13" hidden="1">
      <c r="A873" s="41" t="s">
        <v>8544</v>
      </c>
      <c r="B873" s="41" t="s">
        <v>8610</v>
      </c>
      <c r="C873" s="41" t="s">
        <v>7927</v>
      </c>
      <c r="D873" s="41" t="s">
        <v>7928</v>
      </c>
      <c r="E873" s="41" t="s">
        <v>7929</v>
      </c>
      <c r="F873" s="41" t="s">
        <v>8684</v>
      </c>
      <c r="G873" s="41" t="s">
        <v>1048</v>
      </c>
      <c r="H873" s="41" t="s">
        <v>7889</v>
      </c>
      <c r="I873" s="42"/>
      <c r="J873" s="41"/>
      <c r="K873" s="41"/>
      <c r="L873" s="41"/>
      <c r="M873" s="52"/>
    </row>
    <row r="874" spans="1:13" hidden="1">
      <c r="A874" s="41" t="s">
        <v>8544</v>
      </c>
      <c r="B874" s="41" t="s">
        <v>8610</v>
      </c>
      <c r="C874" s="41" t="s">
        <v>7927</v>
      </c>
      <c r="D874" s="41" t="s">
        <v>7928</v>
      </c>
      <c r="E874" s="41" t="s">
        <v>7929</v>
      </c>
      <c r="F874" s="41" t="s">
        <v>8684</v>
      </c>
      <c r="G874" s="41" t="s">
        <v>1048</v>
      </c>
      <c r="H874" s="41" t="s">
        <v>7890</v>
      </c>
      <c r="I874" s="41"/>
      <c r="J874" s="41"/>
      <c r="K874" s="41"/>
      <c r="L874" s="41"/>
      <c r="M874" s="52"/>
    </row>
    <row r="875" spans="1:13" hidden="1">
      <c r="A875" s="41" t="s">
        <v>8544</v>
      </c>
      <c r="B875" s="41" t="s">
        <v>8610</v>
      </c>
      <c r="C875" s="41" t="s">
        <v>7927</v>
      </c>
      <c r="D875" s="41" t="s">
        <v>7928</v>
      </c>
      <c r="E875" s="41" t="s">
        <v>7929</v>
      </c>
      <c r="F875" s="41" t="s">
        <v>8684</v>
      </c>
      <c r="G875" s="41" t="s">
        <v>1048</v>
      </c>
      <c r="H875" s="41" t="s">
        <v>7891</v>
      </c>
      <c r="I875" s="41"/>
      <c r="J875" s="41"/>
      <c r="K875" s="41"/>
      <c r="L875" s="41"/>
      <c r="M875" s="52"/>
    </row>
    <row r="876" spans="1:13" hidden="1">
      <c r="A876" s="41" t="s">
        <v>8544</v>
      </c>
      <c r="B876" s="41" t="s">
        <v>8610</v>
      </c>
      <c r="C876" s="41" t="s">
        <v>7927</v>
      </c>
      <c r="D876" s="41" t="s">
        <v>7928</v>
      </c>
      <c r="E876" s="41" t="s">
        <v>7929</v>
      </c>
      <c r="F876" s="41" t="s">
        <v>8684</v>
      </c>
      <c r="G876" s="41" t="s">
        <v>1048</v>
      </c>
      <c r="H876" s="41" t="s">
        <v>7892</v>
      </c>
      <c r="I876" s="42"/>
      <c r="J876" s="41"/>
      <c r="K876" s="41"/>
      <c r="L876" s="41"/>
      <c r="M876" s="52"/>
    </row>
    <row r="877" spans="1:13" hidden="1">
      <c r="A877" s="41" t="s">
        <v>8544</v>
      </c>
      <c r="B877" s="41" t="s">
        <v>8610</v>
      </c>
      <c r="C877" s="41" t="s">
        <v>7927</v>
      </c>
      <c r="D877" s="41" t="s">
        <v>7928</v>
      </c>
      <c r="E877" s="41" t="s">
        <v>7929</v>
      </c>
      <c r="F877" s="41" t="s">
        <v>8684</v>
      </c>
      <c r="G877" s="41" t="s">
        <v>1048</v>
      </c>
      <c r="H877" s="41" t="s">
        <v>7893</v>
      </c>
      <c r="I877" s="41"/>
      <c r="J877" s="41"/>
      <c r="K877" s="41"/>
      <c r="L877" s="41"/>
      <c r="M877" s="52"/>
    </row>
    <row r="878" spans="1:13" hidden="1">
      <c r="A878" s="41" t="s">
        <v>8544</v>
      </c>
      <c r="B878" s="41" t="s">
        <v>8610</v>
      </c>
      <c r="C878" s="41" t="s">
        <v>7927</v>
      </c>
      <c r="D878" s="41" t="s">
        <v>7928</v>
      </c>
      <c r="E878" s="41" t="s">
        <v>7929</v>
      </c>
      <c r="F878" s="41" t="s">
        <v>8684</v>
      </c>
      <c r="G878" s="41" t="s">
        <v>1048</v>
      </c>
      <c r="H878" s="41" t="s">
        <v>7894</v>
      </c>
      <c r="I878" s="42">
        <v>41729</v>
      </c>
      <c r="J878" s="41"/>
      <c r="K878" s="41"/>
      <c r="L878" s="41"/>
      <c r="M878" s="52"/>
    </row>
    <row r="879" spans="1:13" hidden="1">
      <c r="A879" s="40" t="s">
        <v>8544</v>
      </c>
      <c r="B879" s="40" t="s">
        <v>8610</v>
      </c>
      <c r="C879" s="40" t="s">
        <v>7927</v>
      </c>
      <c r="D879" s="40" t="s">
        <v>7928</v>
      </c>
      <c r="E879" s="41" t="s">
        <v>7929</v>
      </c>
      <c r="F879" s="40" t="s">
        <v>8684</v>
      </c>
      <c r="G879" s="40" t="s">
        <v>7895</v>
      </c>
      <c r="H879" s="40" t="s">
        <v>7896</v>
      </c>
      <c r="I879" s="43">
        <f>J879-2</f>
        <v>41712</v>
      </c>
      <c r="J879" s="43">
        <f t="shared" ref="J879:J885" si="58">I880</f>
        <v>41714</v>
      </c>
      <c r="K879" s="40" t="s">
        <v>145</v>
      </c>
      <c r="L879" s="40">
        <v>100</v>
      </c>
      <c r="M879" s="39"/>
    </row>
    <row r="880" spans="1:13" hidden="1">
      <c r="A880" s="40" t="s">
        <v>8544</v>
      </c>
      <c r="B880" s="40" t="s">
        <v>8610</v>
      </c>
      <c r="C880" s="40" t="s">
        <v>7927</v>
      </c>
      <c r="D880" s="40" t="s">
        <v>7928</v>
      </c>
      <c r="E880" s="41" t="s">
        <v>7929</v>
      </c>
      <c r="F880" s="40" t="s">
        <v>8684</v>
      </c>
      <c r="G880" s="40" t="s">
        <v>7898</v>
      </c>
      <c r="H880" s="40" t="s">
        <v>7899</v>
      </c>
      <c r="I880" s="43">
        <f>J880-1</f>
        <v>41714</v>
      </c>
      <c r="J880" s="43">
        <f t="shared" si="58"/>
        <v>41715</v>
      </c>
      <c r="K880" s="40" t="s">
        <v>145</v>
      </c>
      <c r="L880" s="40">
        <v>100</v>
      </c>
      <c r="M880" s="39"/>
    </row>
    <row r="881" spans="1:13" hidden="1">
      <c r="A881" s="40" t="s">
        <v>8544</v>
      </c>
      <c r="B881" s="40" t="s">
        <v>8610</v>
      </c>
      <c r="C881" s="40" t="s">
        <v>7927</v>
      </c>
      <c r="D881" s="40" t="s">
        <v>7928</v>
      </c>
      <c r="E881" s="41" t="s">
        <v>7929</v>
      </c>
      <c r="F881" s="40" t="s">
        <v>8684</v>
      </c>
      <c r="G881" s="40" t="s">
        <v>7898</v>
      </c>
      <c r="H881" s="40" t="s">
        <v>7900</v>
      </c>
      <c r="I881" s="43">
        <f>J881-1</f>
        <v>41715</v>
      </c>
      <c r="J881" s="43">
        <f t="shared" si="58"/>
        <v>41716</v>
      </c>
      <c r="K881" s="40" t="s">
        <v>145</v>
      </c>
      <c r="L881" s="40">
        <v>100</v>
      </c>
      <c r="M881" s="39"/>
    </row>
    <row r="882" spans="1:13">
      <c r="A882" s="40" t="s">
        <v>8544</v>
      </c>
      <c r="B882" s="40" t="s">
        <v>8610</v>
      </c>
      <c r="C882" s="40" t="s">
        <v>7927</v>
      </c>
      <c r="D882" s="40" t="s">
        <v>7928</v>
      </c>
      <c r="E882" s="41" t="s">
        <v>7929</v>
      </c>
      <c r="F882" s="40" t="s">
        <v>8684</v>
      </c>
      <c r="G882" s="40" t="s">
        <v>7901</v>
      </c>
      <c r="H882" s="40" t="s">
        <v>7902</v>
      </c>
      <c r="I882" s="43">
        <f>J882-5</f>
        <v>41716</v>
      </c>
      <c r="J882" s="43">
        <f t="shared" si="58"/>
        <v>41721</v>
      </c>
      <c r="K882" s="40" t="s">
        <v>145</v>
      </c>
      <c r="L882" s="40">
        <v>100</v>
      </c>
      <c r="M882" s="39"/>
    </row>
    <row r="883" spans="1:13" hidden="1">
      <c r="A883" s="40" t="s">
        <v>8544</v>
      </c>
      <c r="B883" s="40" t="s">
        <v>8610</v>
      </c>
      <c r="C883" s="40" t="s">
        <v>7927</v>
      </c>
      <c r="D883" s="40" t="s">
        <v>7928</v>
      </c>
      <c r="E883" s="41" t="s">
        <v>7929</v>
      </c>
      <c r="F883" s="40" t="s">
        <v>8684</v>
      </c>
      <c r="G883" s="40" t="s">
        <v>7904</v>
      </c>
      <c r="H883" s="40" t="s">
        <v>7905</v>
      </c>
      <c r="I883" s="43">
        <f>J883-3</f>
        <v>41721</v>
      </c>
      <c r="J883" s="43">
        <f t="shared" si="58"/>
        <v>41724</v>
      </c>
      <c r="K883" s="40" t="s">
        <v>145</v>
      </c>
      <c r="L883" s="40">
        <v>100</v>
      </c>
      <c r="M883" s="39"/>
    </row>
    <row r="884" spans="1:13" hidden="1">
      <c r="A884" s="40" t="s">
        <v>8544</v>
      </c>
      <c r="B884" s="40" t="s">
        <v>8610</v>
      </c>
      <c r="C884" s="40" t="s">
        <v>7927</v>
      </c>
      <c r="D884" s="40" t="s">
        <v>7928</v>
      </c>
      <c r="E884" s="41" t="s">
        <v>7929</v>
      </c>
      <c r="F884" s="40" t="s">
        <v>8684</v>
      </c>
      <c r="G884" s="40" t="s">
        <v>7904</v>
      </c>
      <c r="H884" s="40" t="s">
        <v>7906</v>
      </c>
      <c r="I884" s="43">
        <f>J884-2</f>
        <v>41724</v>
      </c>
      <c r="J884" s="43">
        <f t="shared" si="58"/>
        <v>41726</v>
      </c>
      <c r="K884" s="40" t="s">
        <v>145</v>
      </c>
      <c r="L884" s="40">
        <v>100</v>
      </c>
      <c r="M884" s="39"/>
    </row>
    <row r="885" spans="1:13" hidden="1">
      <c r="A885" s="40" t="s">
        <v>8544</v>
      </c>
      <c r="B885" s="40" t="s">
        <v>8610</v>
      </c>
      <c r="C885" s="40" t="s">
        <v>7927</v>
      </c>
      <c r="D885" s="40" t="s">
        <v>7928</v>
      </c>
      <c r="E885" s="41" t="s">
        <v>7929</v>
      </c>
      <c r="F885" s="40" t="s">
        <v>8684</v>
      </c>
      <c r="G885" s="40" t="s">
        <v>7904</v>
      </c>
      <c r="H885" s="40" t="s">
        <v>7907</v>
      </c>
      <c r="I885" s="43">
        <f>J885-2</f>
        <v>41726</v>
      </c>
      <c r="J885" s="43">
        <f t="shared" si="58"/>
        <v>41728</v>
      </c>
      <c r="K885" s="40" t="s">
        <v>145</v>
      </c>
      <c r="L885" s="40">
        <v>100</v>
      </c>
      <c r="M885" s="39"/>
    </row>
    <row r="886" spans="1:13" hidden="1">
      <c r="A886" s="40" t="s">
        <v>8544</v>
      </c>
      <c r="B886" s="40" t="s">
        <v>8610</v>
      </c>
      <c r="C886" s="40" t="s">
        <v>7927</v>
      </c>
      <c r="D886" s="40" t="s">
        <v>7928</v>
      </c>
      <c r="E886" s="41" t="s">
        <v>7929</v>
      </c>
      <c r="F886" s="40" t="s">
        <v>8684</v>
      </c>
      <c r="G886" s="40" t="s">
        <v>7904</v>
      </c>
      <c r="H886" s="40" t="s">
        <v>7908</v>
      </c>
      <c r="I886" s="43">
        <f>J886-1</f>
        <v>41728</v>
      </c>
      <c r="J886" s="42">
        <v>41729</v>
      </c>
      <c r="K886" s="40" t="s">
        <v>145</v>
      </c>
      <c r="L886" s="40">
        <v>100</v>
      </c>
      <c r="M886" s="39" t="s">
        <v>7917</v>
      </c>
    </row>
    <row r="887" spans="1:13" hidden="1">
      <c r="A887" s="41" t="s">
        <v>92</v>
      </c>
      <c r="B887" s="41" t="s">
        <v>8685</v>
      </c>
      <c r="C887" s="41" t="s">
        <v>92</v>
      </c>
      <c r="D887" s="41" t="s">
        <v>65</v>
      </c>
      <c r="E887" s="41" t="s">
        <v>7929</v>
      </c>
      <c r="F887" s="41" t="s">
        <v>8686</v>
      </c>
      <c r="G887" s="41" t="s">
        <v>1048</v>
      </c>
      <c r="H887" s="41" t="s">
        <v>7888</v>
      </c>
      <c r="I887" s="42">
        <v>41714</v>
      </c>
      <c r="J887" s="41"/>
      <c r="K887" s="47"/>
      <c r="L887" s="47"/>
      <c r="M887" s="52"/>
    </row>
    <row r="888" spans="1:13" hidden="1">
      <c r="A888" s="41" t="s">
        <v>92</v>
      </c>
      <c r="B888" s="41" t="s">
        <v>8685</v>
      </c>
      <c r="C888" s="41" t="s">
        <v>92</v>
      </c>
      <c r="D888" s="41" t="s">
        <v>65</v>
      </c>
      <c r="E888" s="41" t="s">
        <v>7929</v>
      </c>
      <c r="F888" s="41" t="s">
        <v>8686</v>
      </c>
      <c r="G888" s="41" t="s">
        <v>1048</v>
      </c>
      <c r="H888" s="41" t="s">
        <v>7889</v>
      </c>
      <c r="I888" s="41"/>
      <c r="J888" s="41"/>
      <c r="K888" s="47"/>
      <c r="L888" s="47"/>
      <c r="M888" s="52"/>
    </row>
    <row r="889" spans="1:13" hidden="1">
      <c r="A889" s="41" t="s">
        <v>92</v>
      </c>
      <c r="B889" s="41" t="s">
        <v>8685</v>
      </c>
      <c r="C889" s="41" t="s">
        <v>92</v>
      </c>
      <c r="D889" s="41" t="s">
        <v>65</v>
      </c>
      <c r="E889" s="41" t="s">
        <v>7929</v>
      </c>
      <c r="F889" s="41" t="s">
        <v>8686</v>
      </c>
      <c r="G889" s="41" t="s">
        <v>1048</v>
      </c>
      <c r="H889" s="41" t="s">
        <v>7890</v>
      </c>
      <c r="I889" s="41"/>
      <c r="J889" s="41"/>
      <c r="K889" s="47"/>
      <c r="L889" s="47"/>
      <c r="M889" s="52"/>
    </row>
    <row r="890" spans="1:13" hidden="1">
      <c r="A890" s="41" t="s">
        <v>92</v>
      </c>
      <c r="B890" s="41" t="s">
        <v>8685</v>
      </c>
      <c r="C890" s="41" t="s">
        <v>92</v>
      </c>
      <c r="D890" s="41" t="s">
        <v>65</v>
      </c>
      <c r="E890" s="41" t="s">
        <v>7929</v>
      </c>
      <c r="F890" s="41" t="s">
        <v>8686</v>
      </c>
      <c r="G890" s="41" t="s">
        <v>1048</v>
      </c>
      <c r="H890" s="41" t="s">
        <v>7891</v>
      </c>
      <c r="I890" s="41"/>
      <c r="J890" s="41"/>
      <c r="K890" s="47"/>
      <c r="L890" s="47"/>
      <c r="M890" s="52"/>
    </row>
    <row r="891" spans="1:13" hidden="1">
      <c r="A891" s="41" t="s">
        <v>92</v>
      </c>
      <c r="B891" s="41" t="s">
        <v>8685</v>
      </c>
      <c r="C891" s="41" t="s">
        <v>92</v>
      </c>
      <c r="D891" s="41" t="s">
        <v>65</v>
      </c>
      <c r="E891" s="41" t="s">
        <v>7929</v>
      </c>
      <c r="F891" s="41" t="s">
        <v>8686</v>
      </c>
      <c r="G891" s="41" t="s">
        <v>1048</v>
      </c>
      <c r="H891" s="41" t="s">
        <v>7892</v>
      </c>
      <c r="I891" s="42"/>
      <c r="J891" s="41"/>
      <c r="K891" s="47"/>
      <c r="L891" s="47"/>
      <c r="M891" s="52"/>
    </row>
    <row r="892" spans="1:13" hidden="1">
      <c r="A892" s="41" t="s">
        <v>92</v>
      </c>
      <c r="B892" s="41" t="s">
        <v>8685</v>
      </c>
      <c r="C892" s="41" t="s">
        <v>92</v>
      </c>
      <c r="D892" s="41" t="s">
        <v>65</v>
      </c>
      <c r="E892" s="41" t="s">
        <v>7929</v>
      </c>
      <c r="F892" s="41" t="s">
        <v>8686</v>
      </c>
      <c r="G892" s="41" t="s">
        <v>1048</v>
      </c>
      <c r="H892" s="41" t="s">
        <v>7893</v>
      </c>
      <c r="I892" s="42"/>
      <c r="J892" s="41"/>
      <c r="K892" s="47"/>
      <c r="L892" s="47"/>
      <c r="M892" s="52"/>
    </row>
    <row r="893" spans="1:13" hidden="1">
      <c r="A893" s="41" t="s">
        <v>92</v>
      </c>
      <c r="B893" s="41" t="s">
        <v>8685</v>
      </c>
      <c r="C893" s="41" t="s">
        <v>92</v>
      </c>
      <c r="D893" s="41" t="s">
        <v>65</v>
      </c>
      <c r="E893" s="41" t="s">
        <v>7929</v>
      </c>
      <c r="F893" s="41" t="s">
        <v>8686</v>
      </c>
      <c r="G893" s="41" t="s">
        <v>1048</v>
      </c>
      <c r="H893" s="41" t="s">
        <v>7894</v>
      </c>
      <c r="I893" s="42"/>
      <c r="J893" s="41"/>
      <c r="K893" s="47"/>
      <c r="L893" s="47"/>
      <c r="M893" s="52"/>
    </row>
    <row r="894" spans="1:13" hidden="1">
      <c r="A894" s="40" t="s">
        <v>92</v>
      </c>
      <c r="B894" s="41" t="s">
        <v>8685</v>
      </c>
      <c r="C894" s="40" t="s">
        <v>92</v>
      </c>
      <c r="D894" s="40" t="s">
        <v>65</v>
      </c>
      <c r="E894" s="41" t="s">
        <v>7929</v>
      </c>
      <c r="F894" s="40" t="s">
        <v>8686</v>
      </c>
      <c r="G894" s="40" t="s">
        <v>7895</v>
      </c>
      <c r="H894" s="40" t="s">
        <v>7896</v>
      </c>
      <c r="I894" s="43">
        <f>J894-2</f>
        <v>41714</v>
      </c>
      <c r="J894" s="43">
        <f t="shared" ref="J894:J900" si="59">I895</f>
        <v>41716</v>
      </c>
      <c r="K894" s="46" t="s">
        <v>145</v>
      </c>
      <c r="L894" s="40">
        <v>100</v>
      </c>
      <c r="M894" s="39"/>
    </row>
    <row r="895" spans="1:13" hidden="1">
      <c r="A895" s="40" t="s">
        <v>92</v>
      </c>
      <c r="B895" s="41" t="s">
        <v>8685</v>
      </c>
      <c r="C895" s="40" t="s">
        <v>92</v>
      </c>
      <c r="D895" s="40" t="s">
        <v>65</v>
      </c>
      <c r="E895" s="41" t="s">
        <v>7929</v>
      </c>
      <c r="F895" s="40" t="s">
        <v>8686</v>
      </c>
      <c r="G895" s="40" t="s">
        <v>7898</v>
      </c>
      <c r="H895" s="40" t="s">
        <v>7899</v>
      </c>
      <c r="I895" s="43">
        <f>J895-1</f>
        <v>41716</v>
      </c>
      <c r="J895" s="43">
        <f t="shared" si="59"/>
        <v>41717</v>
      </c>
      <c r="K895" s="46" t="s">
        <v>145</v>
      </c>
      <c r="L895" s="40">
        <v>100</v>
      </c>
      <c r="M895" s="39"/>
    </row>
    <row r="896" spans="1:13" hidden="1">
      <c r="A896" s="40" t="s">
        <v>92</v>
      </c>
      <c r="B896" s="41" t="s">
        <v>8685</v>
      </c>
      <c r="C896" s="40" t="s">
        <v>92</v>
      </c>
      <c r="D896" s="40" t="s">
        <v>65</v>
      </c>
      <c r="E896" s="41" t="s">
        <v>7929</v>
      </c>
      <c r="F896" s="40" t="s">
        <v>8686</v>
      </c>
      <c r="G896" s="40" t="s">
        <v>7898</v>
      </c>
      <c r="H896" s="40" t="s">
        <v>7925</v>
      </c>
      <c r="I896" s="43">
        <f>J896-1</f>
        <v>41717</v>
      </c>
      <c r="J896" s="43">
        <f t="shared" si="59"/>
        <v>41718</v>
      </c>
      <c r="K896" s="46" t="s">
        <v>145</v>
      </c>
      <c r="L896" s="40">
        <v>100</v>
      </c>
      <c r="M896" s="39"/>
    </row>
    <row r="897" spans="1:13">
      <c r="A897" s="40" t="s">
        <v>92</v>
      </c>
      <c r="B897" s="41" t="s">
        <v>8685</v>
      </c>
      <c r="C897" s="40" t="s">
        <v>92</v>
      </c>
      <c r="D897" s="40" t="s">
        <v>65</v>
      </c>
      <c r="E897" s="41" t="s">
        <v>7929</v>
      </c>
      <c r="F897" s="40" t="s">
        <v>8686</v>
      </c>
      <c r="G897" s="40" t="s">
        <v>7901</v>
      </c>
      <c r="H897" s="40" t="s">
        <v>7940</v>
      </c>
      <c r="I897" s="43">
        <f>J897-5</f>
        <v>41718</v>
      </c>
      <c r="J897" s="43">
        <f t="shared" si="59"/>
        <v>41723</v>
      </c>
      <c r="K897" s="46" t="s">
        <v>145</v>
      </c>
      <c r="L897" s="40">
        <v>100</v>
      </c>
      <c r="M897" s="39"/>
    </row>
    <row r="898" spans="1:13" hidden="1">
      <c r="A898" s="40" t="s">
        <v>92</v>
      </c>
      <c r="B898" s="41" t="s">
        <v>8685</v>
      </c>
      <c r="C898" s="40" t="s">
        <v>92</v>
      </c>
      <c r="D898" s="40" t="s">
        <v>65</v>
      </c>
      <c r="E898" s="41" t="s">
        <v>7929</v>
      </c>
      <c r="F898" s="40" t="s">
        <v>8686</v>
      </c>
      <c r="G898" s="40" t="s">
        <v>7904</v>
      </c>
      <c r="H898" s="40" t="s">
        <v>7905</v>
      </c>
      <c r="I898" s="43">
        <f>J898-3</f>
        <v>41723</v>
      </c>
      <c r="J898" s="43">
        <f t="shared" si="59"/>
        <v>41726</v>
      </c>
      <c r="K898" s="46" t="s">
        <v>145</v>
      </c>
      <c r="L898" s="40">
        <v>100</v>
      </c>
      <c r="M898" s="39"/>
    </row>
    <row r="899" spans="1:13" hidden="1">
      <c r="A899" s="40" t="s">
        <v>92</v>
      </c>
      <c r="B899" s="41" t="s">
        <v>8685</v>
      </c>
      <c r="C899" s="40" t="s">
        <v>92</v>
      </c>
      <c r="D899" s="40" t="s">
        <v>65</v>
      </c>
      <c r="E899" s="41" t="s">
        <v>7929</v>
      </c>
      <c r="F899" s="40" t="s">
        <v>8686</v>
      </c>
      <c r="G899" s="40" t="s">
        <v>7904</v>
      </c>
      <c r="H899" s="40" t="s">
        <v>7906</v>
      </c>
      <c r="I899" s="43">
        <f>J899-2</f>
        <v>41726</v>
      </c>
      <c r="J899" s="43">
        <f t="shared" si="59"/>
        <v>41728</v>
      </c>
      <c r="K899" s="46" t="s">
        <v>145</v>
      </c>
      <c r="L899" s="40">
        <v>100</v>
      </c>
      <c r="M899" s="39"/>
    </row>
    <row r="900" spans="1:13" hidden="1">
      <c r="A900" s="40" t="s">
        <v>92</v>
      </c>
      <c r="B900" s="41" t="s">
        <v>8685</v>
      </c>
      <c r="C900" s="40" t="s">
        <v>92</v>
      </c>
      <c r="D900" s="40" t="s">
        <v>65</v>
      </c>
      <c r="E900" s="41" t="s">
        <v>7929</v>
      </c>
      <c r="F900" s="40" t="s">
        <v>8686</v>
      </c>
      <c r="G900" s="40" t="s">
        <v>7904</v>
      </c>
      <c r="H900" s="40" t="s">
        <v>7907</v>
      </c>
      <c r="I900" s="43">
        <f>J900-2</f>
        <v>41728</v>
      </c>
      <c r="J900" s="43">
        <f t="shared" si="59"/>
        <v>41730</v>
      </c>
      <c r="K900" s="46" t="s">
        <v>145</v>
      </c>
      <c r="L900" s="40">
        <v>100</v>
      </c>
      <c r="M900" s="39"/>
    </row>
    <row r="901" spans="1:13" hidden="1">
      <c r="A901" s="40" t="s">
        <v>92</v>
      </c>
      <c r="B901" s="41" t="s">
        <v>8685</v>
      </c>
      <c r="C901" s="40" t="s">
        <v>92</v>
      </c>
      <c r="D901" s="40" t="s">
        <v>65</v>
      </c>
      <c r="E901" s="41" t="s">
        <v>7929</v>
      </c>
      <c r="F901" s="40" t="s">
        <v>8686</v>
      </c>
      <c r="G901" s="40" t="s">
        <v>7904</v>
      </c>
      <c r="H901" s="40" t="s">
        <v>7908</v>
      </c>
      <c r="I901" s="43">
        <f>J901-1</f>
        <v>41730</v>
      </c>
      <c r="J901" s="42">
        <v>41731</v>
      </c>
      <c r="K901" s="46" t="s">
        <v>145</v>
      </c>
      <c r="L901" s="40">
        <v>100</v>
      </c>
      <c r="M901" s="39" t="s">
        <v>7917</v>
      </c>
    </row>
    <row r="902" spans="1:13" hidden="1">
      <c r="A902" s="41" t="s">
        <v>2241</v>
      </c>
      <c r="B902" s="41" t="s">
        <v>8687</v>
      </c>
      <c r="C902" s="41" t="s">
        <v>52</v>
      </c>
      <c r="D902" s="41" t="s">
        <v>52</v>
      </c>
      <c r="E902" s="41" t="s">
        <v>7886</v>
      </c>
      <c r="F902" s="52" t="s">
        <v>8688</v>
      </c>
      <c r="G902" s="41" t="s">
        <v>1048</v>
      </c>
      <c r="H902" s="41" t="s">
        <v>7888</v>
      </c>
      <c r="I902" s="42"/>
      <c r="J902" s="41"/>
      <c r="K902" s="41"/>
      <c r="L902" s="41"/>
      <c r="M902" s="39"/>
    </row>
    <row r="903" spans="1:13" hidden="1">
      <c r="A903" s="41" t="s">
        <v>2241</v>
      </c>
      <c r="B903" s="41" t="s">
        <v>8687</v>
      </c>
      <c r="C903" s="41" t="s">
        <v>52</v>
      </c>
      <c r="D903" s="41" t="s">
        <v>52</v>
      </c>
      <c r="E903" s="41" t="s">
        <v>7886</v>
      </c>
      <c r="F903" s="52" t="s">
        <v>8688</v>
      </c>
      <c r="G903" s="41" t="s">
        <v>1048</v>
      </c>
      <c r="H903" s="41" t="s">
        <v>7889</v>
      </c>
      <c r="I903" s="41"/>
      <c r="J903" s="41"/>
      <c r="K903" s="41"/>
      <c r="L903" s="41"/>
      <c r="M903" s="39"/>
    </row>
    <row r="904" spans="1:13" hidden="1">
      <c r="A904" s="41" t="s">
        <v>2241</v>
      </c>
      <c r="B904" s="41" t="s">
        <v>8687</v>
      </c>
      <c r="C904" s="41" t="s">
        <v>52</v>
      </c>
      <c r="D904" s="41" t="s">
        <v>52</v>
      </c>
      <c r="E904" s="41" t="s">
        <v>7886</v>
      </c>
      <c r="F904" s="52" t="s">
        <v>8688</v>
      </c>
      <c r="G904" s="41" t="s">
        <v>1048</v>
      </c>
      <c r="H904" s="41" t="s">
        <v>7890</v>
      </c>
      <c r="I904" s="41"/>
      <c r="J904" s="41"/>
      <c r="K904" s="41"/>
      <c r="L904" s="41"/>
      <c r="M904" s="39"/>
    </row>
    <row r="905" spans="1:13" hidden="1">
      <c r="A905" s="41" t="s">
        <v>2241</v>
      </c>
      <c r="B905" s="41" t="s">
        <v>8687</v>
      </c>
      <c r="C905" s="41" t="s">
        <v>52</v>
      </c>
      <c r="D905" s="41" t="s">
        <v>52</v>
      </c>
      <c r="E905" s="41" t="s">
        <v>7886</v>
      </c>
      <c r="F905" s="52" t="s">
        <v>8688</v>
      </c>
      <c r="G905" s="41" t="s">
        <v>1048</v>
      </c>
      <c r="H905" s="41" t="s">
        <v>7891</v>
      </c>
      <c r="I905" s="41"/>
      <c r="J905" s="41"/>
      <c r="K905" s="41"/>
      <c r="L905" s="41"/>
      <c r="M905" s="39"/>
    </row>
    <row r="906" spans="1:13" hidden="1">
      <c r="A906" s="41" t="s">
        <v>2241</v>
      </c>
      <c r="B906" s="41" t="s">
        <v>8687</v>
      </c>
      <c r="C906" s="41" t="s">
        <v>52</v>
      </c>
      <c r="D906" s="41" t="s">
        <v>52</v>
      </c>
      <c r="E906" s="41" t="s">
        <v>7886</v>
      </c>
      <c r="F906" s="52" t="s">
        <v>8688</v>
      </c>
      <c r="G906" s="41" t="s">
        <v>1048</v>
      </c>
      <c r="H906" s="41" t="s">
        <v>7892</v>
      </c>
      <c r="I906" s="41"/>
      <c r="J906" s="41"/>
      <c r="K906" s="41"/>
      <c r="L906" s="41"/>
      <c r="M906" s="39"/>
    </row>
    <row r="907" spans="1:13" hidden="1">
      <c r="A907" s="41" t="s">
        <v>2241</v>
      </c>
      <c r="B907" s="41" t="s">
        <v>8687</v>
      </c>
      <c r="C907" s="41" t="s">
        <v>52</v>
      </c>
      <c r="D907" s="41" t="s">
        <v>52</v>
      </c>
      <c r="E907" s="41" t="s">
        <v>7886</v>
      </c>
      <c r="F907" s="52" t="s">
        <v>8688</v>
      </c>
      <c r="G907" s="41" t="s">
        <v>1048</v>
      </c>
      <c r="H907" s="41" t="s">
        <v>7893</v>
      </c>
      <c r="I907" s="41"/>
      <c r="J907" s="41"/>
      <c r="K907" s="41"/>
      <c r="L907" s="41"/>
      <c r="M907" s="39"/>
    </row>
    <row r="908" spans="1:13" hidden="1">
      <c r="A908" s="41" t="s">
        <v>2241</v>
      </c>
      <c r="B908" s="41" t="s">
        <v>8687</v>
      </c>
      <c r="C908" s="41" t="s">
        <v>52</v>
      </c>
      <c r="D908" s="41" t="s">
        <v>52</v>
      </c>
      <c r="E908" s="41" t="s">
        <v>7886</v>
      </c>
      <c r="F908" s="52" t="s">
        <v>8688</v>
      </c>
      <c r="G908" s="41" t="s">
        <v>1048</v>
      </c>
      <c r="H908" s="41" t="s">
        <v>7894</v>
      </c>
      <c r="I908" s="42">
        <v>41791</v>
      </c>
      <c r="J908" s="41"/>
      <c r="K908" s="41"/>
      <c r="L908" s="41"/>
      <c r="M908" s="39"/>
    </row>
    <row r="909" spans="1:13" hidden="1">
      <c r="A909" s="40" t="s">
        <v>2241</v>
      </c>
      <c r="B909" s="41" t="s">
        <v>8687</v>
      </c>
      <c r="C909" s="40" t="s">
        <v>52</v>
      </c>
      <c r="D909" s="40" t="s">
        <v>52</v>
      </c>
      <c r="E909" s="41" t="s">
        <v>7886</v>
      </c>
      <c r="F909" s="39" t="s">
        <v>8688</v>
      </c>
      <c r="G909" s="40" t="s">
        <v>7895</v>
      </c>
      <c r="H909" s="40" t="s">
        <v>7896</v>
      </c>
      <c r="I909" s="43">
        <f>J909-2</f>
        <v>41774</v>
      </c>
      <c r="J909" s="43">
        <f t="shared" ref="J909:J915" si="60">I910</f>
        <v>41776</v>
      </c>
      <c r="K909" s="40" t="s">
        <v>6142</v>
      </c>
      <c r="L909" s="40">
        <v>100</v>
      </c>
      <c r="M909" s="39"/>
    </row>
    <row r="910" spans="1:13" hidden="1">
      <c r="A910" s="40" t="s">
        <v>2241</v>
      </c>
      <c r="B910" s="41" t="s">
        <v>8687</v>
      </c>
      <c r="C910" s="40" t="s">
        <v>52</v>
      </c>
      <c r="D910" s="40" t="s">
        <v>52</v>
      </c>
      <c r="E910" s="41" t="s">
        <v>7886</v>
      </c>
      <c r="F910" s="39" t="s">
        <v>8688</v>
      </c>
      <c r="G910" s="40" t="s">
        <v>7898</v>
      </c>
      <c r="H910" s="40" t="s">
        <v>7899</v>
      </c>
      <c r="I910" s="43">
        <f>J910-1</f>
        <v>41776</v>
      </c>
      <c r="J910" s="43">
        <f t="shared" si="60"/>
        <v>41777</v>
      </c>
      <c r="K910" s="40" t="s">
        <v>6142</v>
      </c>
      <c r="L910" s="40">
        <v>100</v>
      </c>
      <c r="M910" s="39"/>
    </row>
    <row r="911" spans="1:13" hidden="1">
      <c r="A911" s="40" t="s">
        <v>2241</v>
      </c>
      <c r="B911" s="41" t="s">
        <v>8687</v>
      </c>
      <c r="C911" s="40" t="s">
        <v>52</v>
      </c>
      <c r="D911" s="40" t="s">
        <v>52</v>
      </c>
      <c r="E911" s="41" t="s">
        <v>7886</v>
      </c>
      <c r="F911" s="39" t="s">
        <v>8688</v>
      </c>
      <c r="G911" s="40" t="s">
        <v>7898</v>
      </c>
      <c r="H911" s="40" t="s">
        <v>7900</v>
      </c>
      <c r="I911" s="43">
        <f>J911-1</f>
        <v>41777</v>
      </c>
      <c r="J911" s="43">
        <f t="shared" si="60"/>
        <v>41778</v>
      </c>
      <c r="K911" s="40" t="s">
        <v>6142</v>
      </c>
      <c r="L911" s="40">
        <v>100</v>
      </c>
      <c r="M911" s="39"/>
    </row>
    <row r="912" spans="1:13">
      <c r="A912" s="40" t="s">
        <v>2241</v>
      </c>
      <c r="B912" s="41" t="s">
        <v>8687</v>
      </c>
      <c r="C912" s="40" t="s">
        <v>52</v>
      </c>
      <c r="D912" s="40" t="s">
        <v>52</v>
      </c>
      <c r="E912" s="41" t="s">
        <v>7886</v>
      </c>
      <c r="F912" s="39" t="s">
        <v>8688</v>
      </c>
      <c r="G912" s="40" t="s">
        <v>7901</v>
      </c>
      <c r="H912" s="40" t="s">
        <v>7902</v>
      </c>
      <c r="I912" s="43">
        <f>J912-5</f>
        <v>41778</v>
      </c>
      <c r="J912" s="43">
        <f t="shared" si="60"/>
        <v>41783</v>
      </c>
      <c r="K912" s="40" t="s">
        <v>6142</v>
      </c>
      <c r="L912" s="40">
        <v>100</v>
      </c>
      <c r="M912" s="39"/>
    </row>
    <row r="913" spans="1:13" hidden="1">
      <c r="A913" s="40" t="s">
        <v>2241</v>
      </c>
      <c r="B913" s="41" t="s">
        <v>8687</v>
      </c>
      <c r="C913" s="40" t="s">
        <v>52</v>
      </c>
      <c r="D913" s="40" t="s">
        <v>52</v>
      </c>
      <c r="E913" s="41" t="s">
        <v>7886</v>
      </c>
      <c r="F913" s="39" t="s">
        <v>8688</v>
      </c>
      <c r="G913" s="40" t="s">
        <v>7904</v>
      </c>
      <c r="H913" s="40" t="s">
        <v>7905</v>
      </c>
      <c r="I913" s="43">
        <f>J913-3</f>
        <v>41783</v>
      </c>
      <c r="J913" s="43">
        <f t="shared" si="60"/>
        <v>41786</v>
      </c>
      <c r="K913" s="40" t="s">
        <v>6142</v>
      </c>
      <c r="L913" s="40" t="s">
        <v>84</v>
      </c>
      <c r="M913" s="39"/>
    </row>
    <row r="914" spans="1:13" hidden="1">
      <c r="A914" s="40" t="s">
        <v>2241</v>
      </c>
      <c r="B914" s="41" t="s">
        <v>8687</v>
      </c>
      <c r="C914" s="40" t="s">
        <v>52</v>
      </c>
      <c r="D914" s="40" t="s">
        <v>52</v>
      </c>
      <c r="E914" s="41" t="s">
        <v>7886</v>
      </c>
      <c r="F914" s="39" t="s">
        <v>8688</v>
      </c>
      <c r="G914" s="40" t="s">
        <v>7904</v>
      </c>
      <c r="H914" s="40" t="s">
        <v>7906</v>
      </c>
      <c r="I914" s="43">
        <f>J914-2</f>
        <v>41786</v>
      </c>
      <c r="J914" s="43">
        <f t="shared" si="60"/>
        <v>41788</v>
      </c>
      <c r="K914" s="40" t="s">
        <v>6142</v>
      </c>
      <c r="L914" s="40" t="s">
        <v>84</v>
      </c>
      <c r="M914" s="39"/>
    </row>
    <row r="915" spans="1:13" hidden="1">
      <c r="A915" s="40" t="s">
        <v>2241</v>
      </c>
      <c r="B915" s="41" t="s">
        <v>8687</v>
      </c>
      <c r="C915" s="40" t="s">
        <v>52</v>
      </c>
      <c r="D915" s="40" t="s">
        <v>52</v>
      </c>
      <c r="E915" s="41" t="s">
        <v>7886</v>
      </c>
      <c r="F915" s="39" t="s">
        <v>8688</v>
      </c>
      <c r="G915" s="40" t="s">
        <v>7904</v>
      </c>
      <c r="H915" s="40" t="s">
        <v>7907</v>
      </c>
      <c r="I915" s="43">
        <f>J915-2</f>
        <v>41788</v>
      </c>
      <c r="J915" s="43">
        <f t="shared" si="60"/>
        <v>41790</v>
      </c>
      <c r="K915" s="40" t="s">
        <v>6142</v>
      </c>
      <c r="L915" s="40" t="s">
        <v>84</v>
      </c>
      <c r="M915" s="39"/>
    </row>
    <row r="916" spans="1:13" ht="26.45" hidden="1">
      <c r="A916" s="40" t="s">
        <v>2241</v>
      </c>
      <c r="B916" s="41" t="s">
        <v>8687</v>
      </c>
      <c r="C916" s="40" t="s">
        <v>52</v>
      </c>
      <c r="D916" s="40" t="s">
        <v>52</v>
      </c>
      <c r="E916" s="41" t="s">
        <v>7886</v>
      </c>
      <c r="F916" s="39" t="s">
        <v>8688</v>
      </c>
      <c r="G916" s="40" t="s">
        <v>7904</v>
      </c>
      <c r="H916" s="40" t="s">
        <v>7908</v>
      </c>
      <c r="I916" s="43">
        <f>J916-1</f>
        <v>41790</v>
      </c>
      <c r="J916" s="43">
        <v>41791</v>
      </c>
      <c r="K916" s="40" t="s">
        <v>6142</v>
      </c>
      <c r="L916" s="40">
        <v>100</v>
      </c>
      <c r="M916" s="39" t="s">
        <v>8632</v>
      </c>
    </row>
    <row r="917" spans="1:13" hidden="1">
      <c r="A917" s="41" t="s">
        <v>8574</v>
      </c>
      <c r="B917" s="41" t="s">
        <v>8689</v>
      </c>
      <c r="C917" s="41" t="s">
        <v>7927</v>
      </c>
      <c r="D917" s="41" t="s">
        <v>7928</v>
      </c>
      <c r="E917" s="41" t="s">
        <v>7929</v>
      </c>
      <c r="F917" s="41" t="s">
        <v>8690</v>
      </c>
      <c r="G917" s="41" t="s">
        <v>1048</v>
      </c>
      <c r="H917" s="41" t="s">
        <v>7888</v>
      </c>
      <c r="I917" s="42">
        <v>41718</v>
      </c>
      <c r="J917" s="41"/>
      <c r="K917" s="47"/>
      <c r="L917" s="47"/>
      <c r="M917" s="39"/>
    </row>
    <row r="918" spans="1:13" hidden="1">
      <c r="A918" s="41" t="s">
        <v>8574</v>
      </c>
      <c r="B918" s="41" t="s">
        <v>8689</v>
      </c>
      <c r="C918" s="41" t="s">
        <v>7927</v>
      </c>
      <c r="D918" s="41" t="s">
        <v>7928</v>
      </c>
      <c r="E918" s="41" t="s">
        <v>7929</v>
      </c>
      <c r="F918" s="41" t="s">
        <v>8690</v>
      </c>
      <c r="G918" s="41" t="s">
        <v>1048</v>
      </c>
      <c r="H918" s="41" t="s">
        <v>7889</v>
      </c>
      <c r="I918" s="41"/>
      <c r="J918" s="41"/>
      <c r="K918" s="47"/>
      <c r="L918" s="47"/>
      <c r="M918" s="39"/>
    </row>
    <row r="919" spans="1:13" hidden="1">
      <c r="A919" s="41" t="s">
        <v>8574</v>
      </c>
      <c r="B919" s="41" t="s">
        <v>8689</v>
      </c>
      <c r="C919" s="41" t="s">
        <v>7927</v>
      </c>
      <c r="D919" s="41" t="s">
        <v>7928</v>
      </c>
      <c r="E919" s="41" t="s">
        <v>7929</v>
      </c>
      <c r="F919" s="41" t="s">
        <v>8690</v>
      </c>
      <c r="G919" s="41" t="s">
        <v>1048</v>
      </c>
      <c r="H919" s="41" t="s">
        <v>7890</v>
      </c>
      <c r="I919" s="41"/>
      <c r="J919" s="41"/>
      <c r="K919" s="47"/>
      <c r="L919" s="47"/>
      <c r="M919" s="39"/>
    </row>
    <row r="920" spans="1:13" hidden="1">
      <c r="A920" s="41" t="s">
        <v>8574</v>
      </c>
      <c r="B920" s="41" t="s">
        <v>8689</v>
      </c>
      <c r="C920" s="41" t="s">
        <v>7927</v>
      </c>
      <c r="D920" s="41" t="s">
        <v>7928</v>
      </c>
      <c r="E920" s="41" t="s">
        <v>7929</v>
      </c>
      <c r="F920" s="41" t="s">
        <v>8690</v>
      </c>
      <c r="G920" s="41" t="s">
        <v>1048</v>
      </c>
      <c r="H920" s="41" t="s">
        <v>7891</v>
      </c>
      <c r="I920" s="41"/>
      <c r="J920" s="41"/>
      <c r="K920" s="47"/>
      <c r="L920" s="47"/>
      <c r="M920" s="39"/>
    </row>
    <row r="921" spans="1:13" hidden="1">
      <c r="A921" s="41" t="s">
        <v>8574</v>
      </c>
      <c r="B921" s="41" t="s">
        <v>8689</v>
      </c>
      <c r="C921" s="41" t="s">
        <v>7927</v>
      </c>
      <c r="D921" s="41" t="s">
        <v>7928</v>
      </c>
      <c r="E921" s="41" t="s">
        <v>7929</v>
      </c>
      <c r="F921" s="41" t="s">
        <v>8690</v>
      </c>
      <c r="G921" s="41" t="s">
        <v>1048</v>
      </c>
      <c r="H921" s="41" t="s">
        <v>7892</v>
      </c>
      <c r="I921" s="42"/>
      <c r="J921" s="41"/>
      <c r="K921" s="47"/>
      <c r="L921" s="47"/>
      <c r="M921" s="39"/>
    </row>
    <row r="922" spans="1:13" hidden="1">
      <c r="A922" s="41" t="s">
        <v>8574</v>
      </c>
      <c r="B922" s="41" t="s">
        <v>8689</v>
      </c>
      <c r="C922" s="41" t="s">
        <v>7927</v>
      </c>
      <c r="D922" s="41" t="s">
        <v>7928</v>
      </c>
      <c r="E922" s="41" t="s">
        <v>7929</v>
      </c>
      <c r="F922" s="41" t="s">
        <v>8690</v>
      </c>
      <c r="G922" s="41" t="s">
        <v>1048</v>
      </c>
      <c r="H922" s="41" t="s">
        <v>7893</v>
      </c>
      <c r="I922" s="42"/>
      <c r="J922" s="41"/>
      <c r="K922" s="47"/>
      <c r="L922" s="47"/>
      <c r="M922" s="39"/>
    </row>
    <row r="923" spans="1:13" hidden="1">
      <c r="A923" s="41" t="s">
        <v>8574</v>
      </c>
      <c r="B923" s="41" t="s">
        <v>8689</v>
      </c>
      <c r="C923" s="41" t="s">
        <v>7927</v>
      </c>
      <c r="D923" s="41" t="s">
        <v>7928</v>
      </c>
      <c r="E923" s="41" t="s">
        <v>7929</v>
      </c>
      <c r="F923" s="41" t="s">
        <v>8690</v>
      </c>
      <c r="G923" s="41" t="s">
        <v>1048</v>
      </c>
      <c r="H923" s="41" t="s">
        <v>7894</v>
      </c>
      <c r="I923" s="42"/>
      <c r="J923" s="41"/>
      <c r="K923" s="47"/>
      <c r="L923" s="47"/>
      <c r="M923" s="39"/>
    </row>
    <row r="924" spans="1:13" hidden="1">
      <c r="A924" s="40" t="s">
        <v>8574</v>
      </c>
      <c r="B924" s="40" t="s">
        <v>8689</v>
      </c>
      <c r="C924" s="40" t="s">
        <v>7927</v>
      </c>
      <c r="D924" s="40" t="s">
        <v>7928</v>
      </c>
      <c r="E924" s="41" t="s">
        <v>7929</v>
      </c>
      <c r="F924" s="40" t="s">
        <v>8690</v>
      </c>
      <c r="G924" s="40" t="s">
        <v>7895</v>
      </c>
      <c r="H924" s="40" t="s">
        <v>7896</v>
      </c>
      <c r="I924" s="43">
        <f>J924-2</f>
        <v>41709</v>
      </c>
      <c r="J924" s="43">
        <f t="shared" ref="J924:J930" si="61">I925</f>
        <v>41711</v>
      </c>
      <c r="K924" s="46" t="s">
        <v>145</v>
      </c>
      <c r="L924" s="40">
        <v>100</v>
      </c>
      <c r="M924" s="39"/>
    </row>
    <row r="925" spans="1:13" hidden="1">
      <c r="A925" s="40" t="s">
        <v>8574</v>
      </c>
      <c r="B925" s="40" t="s">
        <v>8689</v>
      </c>
      <c r="C925" s="40" t="s">
        <v>7927</v>
      </c>
      <c r="D925" s="40" t="s">
        <v>7928</v>
      </c>
      <c r="E925" s="41" t="s">
        <v>7929</v>
      </c>
      <c r="F925" s="40" t="s">
        <v>8690</v>
      </c>
      <c r="G925" s="40" t="s">
        <v>7898</v>
      </c>
      <c r="H925" s="40" t="s">
        <v>7899</v>
      </c>
      <c r="I925" s="43">
        <f>J925-1</f>
        <v>41711</v>
      </c>
      <c r="J925" s="43">
        <f t="shared" si="61"/>
        <v>41712</v>
      </c>
      <c r="K925" s="46" t="s">
        <v>145</v>
      </c>
      <c r="L925" s="40">
        <v>100</v>
      </c>
      <c r="M925" s="39"/>
    </row>
    <row r="926" spans="1:13" hidden="1">
      <c r="A926" s="40" t="s">
        <v>8574</v>
      </c>
      <c r="B926" s="40" t="s">
        <v>8689</v>
      </c>
      <c r="C926" s="40" t="s">
        <v>7927</v>
      </c>
      <c r="D926" s="40" t="s">
        <v>7928</v>
      </c>
      <c r="E926" s="41" t="s">
        <v>7929</v>
      </c>
      <c r="F926" s="40" t="s">
        <v>8690</v>
      </c>
      <c r="G926" s="40" t="s">
        <v>7898</v>
      </c>
      <c r="H926" s="40" t="s">
        <v>7925</v>
      </c>
      <c r="I926" s="43">
        <f>J926-1</f>
        <v>41712</v>
      </c>
      <c r="J926" s="43">
        <f t="shared" si="61"/>
        <v>41713</v>
      </c>
      <c r="K926" s="46" t="s">
        <v>145</v>
      </c>
      <c r="L926" s="40">
        <v>100</v>
      </c>
      <c r="M926" s="39"/>
    </row>
    <row r="927" spans="1:13">
      <c r="A927" s="40" t="s">
        <v>8574</v>
      </c>
      <c r="B927" s="40" t="s">
        <v>8689</v>
      </c>
      <c r="C927" s="40" t="s">
        <v>7927</v>
      </c>
      <c r="D927" s="40" t="s">
        <v>7928</v>
      </c>
      <c r="E927" s="41" t="s">
        <v>7929</v>
      </c>
      <c r="F927" s="40" t="s">
        <v>8690</v>
      </c>
      <c r="G927" s="40" t="s">
        <v>7901</v>
      </c>
      <c r="H927" s="40" t="s">
        <v>7940</v>
      </c>
      <c r="I927" s="43">
        <f>J927-5</f>
        <v>41713</v>
      </c>
      <c r="J927" s="43">
        <f t="shared" si="61"/>
        <v>41718</v>
      </c>
      <c r="K927" s="46" t="s">
        <v>145</v>
      </c>
      <c r="L927" s="40">
        <v>100</v>
      </c>
      <c r="M927" s="39"/>
    </row>
    <row r="928" spans="1:13" hidden="1">
      <c r="A928" s="40" t="s">
        <v>8574</v>
      </c>
      <c r="B928" s="40" t="s">
        <v>8689</v>
      </c>
      <c r="C928" s="40" t="s">
        <v>7927</v>
      </c>
      <c r="D928" s="40" t="s">
        <v>7928</v>
      </c>
      <c r="E928" s="41" t="s">
        <v>7929</v>
      </c>
      <c r="F928" s="40" t="s">
        <v>8690</v>
      </c>
      <c r="G928" s="40" t="s">
        <v>7904</v>
      </c>
      <c r="H928" s="40" t="s">
        <v>7905</v>
      </c>
      <c r="I928" s="43">
        <f>J928-3</f>
        <v>41718</v>
      </c>
      <c r="J928" s="43">
        <f t="shared" si="61"/>
        <v>41721</v>
      </c>
      <c r="K928" s="46" t="s">
        <v>145</v>
      </c>
      <c r="L928" s="40">
        <v>100</v>
      </c>
      <c r="M928" s="39"/>
    </row>
    <row r="929" spans="1:13" hidden="1">
      <c r="A929" s="40" t="s">
        <v>8574</v>
      </c>
      <c r="B929" s="40" t="s">
        <v>8689</v>
      </c>
      <c r="C929" s="40" t="s">
        <v>7927</v>
      </c>
      <c r="D929" s="40" t="s">
        <v>7928</v>
      </c>
      <c r="E929" s="41" t="s">
        <v>7929</v>
      </c>
      <c r="F929" s="40" t="s">
        <v>8690</v>
      </c>
      <c r="G929" s="40" t="s">
        <v>7904</v>
      </c>
      <c r="H929" s="40" t="s">
        <v>7906</v>
      </c>
      <c r="I929" s="43">
        <f>J929-2</f>
        <v>41721</v>
      </c>
      <c r="J929" s="43">
        <f t="shared" si="61"/>
        <v>41723</v>
      </c>
      <c r="K929" s="46" t="s">
        <v>145</v>
      </c>
      <c r="L929" s="40">
        <v>100</v>
      </c>
      <c r="M929" s="39"/>
    </row>
    <row r="930" spans="1:13" hidden="1">
      <c r="A930" s="40" t="s">
        <v>8574</v>
      </c>
      <c r="B930" s="40" t="s">
        <v>8689</v>
      </c>
      <c r="C930" s="40" t="s">
        <v>7927</v>
      </c>
      <c r="D930" s="40" t="s">
        <v>7928</v>
      </c>
      <c r="E930" s="41" t="s">
        <v>7929</v>
      </c>
      <c r="F930" s="40" t="s">
        <v>8690</v>
      </c>
      <c r="G930" s="40" t="s">
        <v>7904</v>
      </c>
      <c r="H930" s="40" t="s">
        <v>7907</v>
      </c>
      <c r="I930" s="43">
        <f>J930-2</f>
        <v>41723</v>
      </c>
      <c r="J930" s="43">
        <f t="shared" si="61"/>
        <v>41725</v>
      </c>
      <c r="K930" s="46" t="s">
        <v>145</v>
      </c>
      <c r="L930" s="40">
        <v>100</v>
      </c>
      <c r="M930" s="39"/>
    </row>
    <row r="931" spans="1:13" hidden="1">
      <c r="A931" s="40" t="s">
        <v>8574</v>
      </c>
      <c r="B931" s="40" t="s">
        <v>8689</v>
      </c>
      <c r="C931" s="40" t="s">
        <v>7927</v>
      </c>
      <c r="D931" s="40" t="s">
        <v>7928</v>
      </c>
      <c r="E931" s="41" t="s">
        <v>7929</v>
      </c>
      <c r="F931" s="40" t="s">
        <v>8690</v>
      </c>
      <c r="G931" s="40" t="s">
        <v>7904</v>
      </c>
      <c r="H931" s="40" t="s">
        <v>7908</v>
      </c>
      <c r="I931" s="43">
        <f>J931-1</f>
        <v>41725</v>
      </c>
      <c r="J931" s="42">
        <v>41726</v>
      </c>
      <c r="K931" s="46" t="s">
        <v>145</v>
      </c>
      <c r="L931" s="40">
        <v>100</v>
      </c>
      <c r="M931" s="39" t="s">
        <v>7917</v>
      </c>
    </row>
    <row r="932" spans="1:13" hidden="1">
      <c r="A932" s="41" t="s">
        <v>8691</v>
      </c>
      <c r="B932" s="41" t="s">
        <v>8692</v>
      </c>
      <c r="C932" s="58" t="s">
        <v>7962</v>
      </c>
      <c r="D932" s="41" t="s">
        <v>52</v>
      </c>
      <c r="E932" s="41" t="s">
        <v>7886</v>
      </c>
      <c r="F932" s="41" t="s">
        <v>8693</v>
      </c>
      <c r="G932" s="41" t="s">
        <v>1048</v>
      </c>
      <c r="H932" s="41" t="s">
        <v>7888</v>
      </c>
      <c r="I932" s="42">
        <v>41724</v>
      </c>
      <c r="J932" s="41"/>
      <c r="K932" s="47"/>
      <c r="L932" s="47"/>
      <c r="M932" s="39"/>
    </row>
    <row r="933" spans="1:13" hidden="1">
      <c r="A933" s="41" t="s">
        <v>8691</v>
      </c>
      <c r="B933" s="41" t="s">
        <v>8692</v>
      </c>
      <c r="C933" s="58" t="s">
        <v>7962</v>
      </c>
      <c r="D933" s="41" t="s">
        <v>52</v>
      </c>
      <c r="E933" s="41" t="s">
        <v>7886</v>
      </c>
      <c r="F933" s="41" t="s">
        <v>8693</v>
      </c>
      <c r="G933" s="41" t="s">
        <v>1048</v>
      </c>
      <c r="H933" s="41" t="s">
        <v>7889</v>
      </c>
      <c r="I933" s="41"/>
      <c r="J933" s="41"/>
      <c r="K933" s="47"/>
      <c r="L933" s="47"/>
      <c r="M933" s="39"/>
    </row>
    <row r="934" spans="1:13" hidden="1">
      <c r="A934" s="41" t="s">
        <v>8691</v>
      </c>
      <c r="B934" s="41" t="s">
        <v>8692</v>
      </c>
      <c r="C934" s="58" t="s">
        <v>7962</v>
      </c>
      <c r="D934" s="41" t="s">
        <v>52</v>
      </c>
      <c r="E934" s="41" t="s">
        <v>7886</v>
      </c>
      <c r="F934" s="41" t="s">
        <v>8693</v>
      </c>
      <c r="G934" s="41" t="s">
        <v>1048</v>
      </c>
      <c r="H934" s="41" t="s">
        <v>7890</v>
      </c>
      <c r="I934" s="41"/>
      <c r="J934" s="41"/>
      <c r="K934" s="47"/>
      <c r="L934" s="47"/>
      <c r="M934" s="39"/>
    </row>
    <row r="935" spans="1:13" hidden="1">
      <c r="A935" s="41" t="s">
        <v>8691</v>
      </c>
      <c r="B935" s="41" t="s">
        <v>8692</v>
      </c>
      <c r="C935" s="58" t="s">
        <v>7962</v>
      </c>
      <c r="D935" s="41" t="s">
        <v>52</v>
      </c>
      <c r="E935" s="41" t="s">
        <v>7886</v>
      </c>
      <c r="F935" s="41" t="s">
        <v>8693</v>
      </c>
      <c r="G935" s="41" t="s">
        <v>1048</v>
      </c>
      <c r="H935" s="41" t="s">
        <v>7891</v>
      </c>
      <c r="I935" s="41"/>
      <c r="J935" s="41"/>
      <c r="K935" s="47"/>
      <c r="L935" s="47"/>
      <c r="M935" s="39"/>
    </row>
    <row r="936" spans="1:13" hidden="1">
      <c r="A936" s="41" t="s">
        <v>8691</v>
      </c>
      <c r="B936" s="41" t="s">
        <v>8692</v>
      </c>
      <c r="C936" s="58" t="s">
        <v>7962</v>
      </c>
      <c r="D936" s="41" t="s">
        <v>52</v>
      </c>
      <c r="E936" s="41" t="s">
        <v>7886</v>
      </c>
      <c r="F936" s="41" t="s">
        <v>8693</v>
      </c>
      <c r="G936" s="41" t="s">
        <v>1048</v>
      </c>
      <c r="H936" s="41" t="s">
        <v>7892</v>
      </c>
      <c r="I936" s="42"/>
      <c r="J936" s="41"/>
      <c r="K936" s="47"/>
      <c r="L936" s="47"/>
      <c r="M936" s="39"/>
    </row>
    <row r="937" spans="1:13" hidden="1">
      <c r="A937" s="41" t="s">
        <v>8691</v>
      </c>
      <c r="B937" s="41" t="s">
        <v>8692</v>
      </c>
      <c r="C937" s="58" t="s">
        <v>7962</v>
      </c>
      <c r="D937" s="41" t="s">
        <v>52</v>
      </c>
      <c r="E937" s="41" t="s">
        <v>7886</v>
      </c>
      <c r="F937" s="41" t="s">
        <v>8693</v>
      </c>
      <c r="G937" s="41" t="s">
        <v>1048</v>
      </c>
      <c r="H937" s="41" t="s">
        <v>7893</v>
      </c>
      <c r="I937" s="42"/>
      <c r="J937" s="41"/>
      <c r="K937" s="47"/>
      <c r="L937" s="47"/>
      <c r="M937" s="39"/>
    </row>
    <row r="938" spans="1:13" hidden="1">
      <c r="A938" s="41" t="s">
        <v>8691</v>
      </c>
      <c r="B938" s="41" t="s">
        <v>8692</v>
      </c>
      <c r="C938" s="58" t="s">
        <v>7962</v>
      </c>
      <c r="D938" s="41" t="s">
        <v>52</v>
      </c>
      <c r="E938" s="41" t="s">
        <v>7886</v>
      </c>
      <c r="F938" s="41" t="s">
        <v>8693</v>
      </c>
      <c r="G938" s="41" t="s">
        <v>1048</v>
      </c>
      <c r="H938" s="41" t="s">
        <v>7894</v>
      </c>
      <c r="I938" s="42"/>
      <c r="J938" s="41"/>
      <c r="K938" s="47"/>
      <c r="L938" s="47"/>
      <c r="M938" s="39"/>
    </row>
    <row r="939" spans="1:13" hidden="1">
      <c r="A939" s="40" t="s">
        <v>8691</v>
      </c>
      <c r="B939" s="40" t="s">
        <v>8692</v>
      </c>
      <c r="C939" s="57" t="s">
        <v>7962</v>
      </c>
      <c r="D939" s="40" t="s">
        <v>52</v>
      </c>
      <c r="E939" s="41" t="s">
        <v>7886</v>
      </c>
      <c r="F939" s="40" t="s">
        <v>8693</v>
      </c>
      <c r="G939" s="40" t="s">
        <v>7895</v>
      </c>
      <c r="H939" s="40" t="s">
        <v>7896</v>
      </c>
      <c r="I939" s="43">
        <f>J939-2</f>
        <v>41725</v>
      </c>
      <c r="J939" s="43">
        <f t="shared" ref="J939:J945" si="62">I940</f>
        <v>41727</v>
      </c>
      <c r="K939" s="46" t="s">
        <v>6196</v>
      </c>
      <c r="L939" s="40">
        <v>100</v>
      </c>
      <c r="M939" s="39"/>
    </row>
    <row r="940" spans="1:13" hidden="1">
      <c r="A940" s="40" t="s">
        <v>8691</v>
      </c>
      <c r="B940" s="40" t="s">
        <v>8692</v>
      </c>
      <c r="C940" s="57" t="s">
        <v>7962</v>
      </c>
      <c r="D940" s="40" t="s">
        <v>52</v>
      </c>
      <c r="E940" s="41" t="s">
        <v>7886</v>
      </c>
      <c r="F940" s="40" t="s">
        <v>8693</v>
      </c>
      <c r="G940" s="40" t="s">
        <v>7898</v>
      </c>
      <c r="H940" s="40" t="s">
        <v>7899</v>
      </c>
      <c r="I940" s="43">
        <f>J940-1</f>
        <v>41727</v>
      </c>
      <c r="J940" s="43">
        <f t="shared" si="62"/>
        <v>41728</v>
      </c>
      <c r="K940" s="46" t="s">
        <v>6196</v>
      </c>
      <c r="L940" s="40">
        <v>100</v>
      </c>
      <c r="M940" s="39"/>
    </row>
    <row r="941" spans="1:13" hidden="1">
      <c r="A941" s="40" t="s">
        <v>8691</v>
      </c>
      <c r="B941" s="40" t="s">
        <v>8692</v>
      </c>
      <c r="C941" s="57" t="s">
        <v>7962</v>
      </c>
      <c r="D941" s="40" t="s">
        <v>52</v>
      </c>
      <c r="E941" s="41" t="s">
        <v>7886</v>
      </c>
      <c r="F941" s="40" t="s">
        <v>8693</v>
      </c>
      <c r="G941" s="40" t="s">
        <v>7898</v>
      </c>
      <c r="H941" s="40" t="s">
        <v>7925</v>
      </c>
      <c r="I941" s="43">
        <f>J941-1</f>
        <v>41728</v>
      </c>
      <c r="J941" s="43">
        <f t="shared" si="62"/>
        <v>41729</v>
      </c>
      <c r="K941" s="46" t="s">
        <v>6196</v>
      </c>
      <c r="L941" s="40">
        <v>100</v>
      </c>
      <c r="M941" s="39"/>
    </row>
    <row r="942" spans="1:13">
      <c r="A942" s="40" t="s">
        <v>8691</v>
      </c>
      <c r="B942" s="40" t="s">
        <v>8692</v>
      </c>
      <c r="C942" s="57" t="s">
        <v>7962</v>
      </c>
      <c r="D942" s="40" t="s">
        <v>52</v>
      </c>
      <c r="E942" s="41" t="s">
        <v>7886</v>
      </c>
      <c r="F942" s="40" t="s">
        <v>8693</v>
      </c>
      <c r="G942" s="40" t="s">
        <v>7901</v>
      </c>
      <c r="H942" s="40" t="s">
        <v>7940</v>
      </c>
      <c r="I942" s="43">
        <f>J942-5</f>
        <v>41729</v>
      </c>
      <c r="J942" s="43">
        <f t="shared" si="62"/>
        <v>41734</v>
      </c>
      <c r="K942" s="46" t="s">
        <v>6196</v>
      </c>
      <c r="L942" s="40">
        <v>100</v>
      </c>
      <c r="M942" s="39"/>
    </row>
    <row r="943" spans="1:13" hidden="1">
      <c r="A943" s="40" t="s">
        <v>8691</v>
      </c>
      <c r="B943" s="40" t="s">
        <v>8692</v>
      </c>
      <c r="C943" s="57" t="s">
        <v>7962</v>
      </c>
      <c r="D943" s="40" t="s">
        <v>52</v>
      </c>
      <c r="E943" s="41" t="s">
        <v>7886</v>
      </c>
      <c r="F943" s="40" t="s">
        <v>8693</v>
      </c>
      <c r="G943" s="40" t="s">
        <v>7904</v>
      </c>
      <c r="H943" s="40" t="s">
        <v>7905</v>
      </c>
      <c r="I943" s="43">
        <f>J943-3</f>
        <v>41734</v>
      </c>
      <c r="J943" s="43">
        <f t="shared" si="62"/>
        <v>41737</v>
      </c>
      <c r="K943" s="46" t="s">
        <v>6196</v>
      </c>
      <c r="L943" s="40">
        <v>100</v>
      </c>
      <c r="M943" s="39"/>
    </row>
    <row r="944" spans="1:13" hidden="1">
      <c r="A944" s="40" t="s">
        <v>8691</v>
      </c>
      <c r="B944" s="40" t="s">
        <v>8692</v>
      </c>
      <c r="C944" s="57" t="s">
        <v>7962</v>
      </c>
      <c r="D944" s="40" t="s">
        <v>52</v>
      </c>
      <c r="E944" s="41" t="s">
        <v>7886</v>
      </c>
      <c r="F944" s="40" t="s">
        <v>8693</v>
      </c>
      <c r="G944" s="40" t="s">
        <v>7904</v>
      </c>
      <c r="H944" s="40" t="s">
        <v>7906</v>
      </c>
      <c r="I944" s="43">
        <f>J944-2</f>
        <v>41737</v>
      </c>
      <c r="J944" s="43">
        <f t="shared" si="62"/>
        <v>41739</v>
      </c>
      <c r="K944" s="46" t="s">
        <v>6196</v>
      </c>
      <c r="L944" s="40">
        <v>100</v>
      </c>
      <c r="M944" s="39"/>
    </row>
    <row r="945" spans="1:13" hidden="1">
      <c r="A945" s="40" t="s">
        <v>8691</v>
      </c>
      <c r="B945" s="40" t="s">
        <v>8692</v>
      </c>
      <c r="C945" s="57" t="s">
        <v>7962</v>
      </c>
      <c r="D945" s="40" t="s">
        <v>52</v>
      </c>
      <c r="E945" s="41" t="s">
        <v>7886</v>
      </c>
      <c r="F945" s="40" t="s">
        <v>8693</v>
      </c>
      <c r="G945" s="40" t="s">
        <v>7904</v>
      </c>
      <c r="H945" s="40" t="s">
        <v>7907</v>
      </c>
      <c r="I945" s="43">
        <f>J945-2</f>
        <v>41739</v>
      </c>
      <c r="J945" s="43">
        <f t="shared" si="62"/>
        <v>41741</v>
      </c>
      <c r="K945" s="46" t="s">
        <v>6196</v>
      </c>
      <c r="L945" s="40">
        <v>100</v>
      </c>
      <c r="M945" s="39"/>
    </row>
    <row r="946" spans="1:13" ht="52.5" hidden="1">
      <c r="A946" s="40" t="s">
        <v>8691</v>
      </c>
      <c r="B946" s="40" t="s">
        <v>8692</v>
      </c>
      <c r="C946" s="57" t="s">
        <v>7962</v>
      </c>
      <c r="D946" s="40" t="s">
        <v>52</v>
      </c>
      <c r="E946" s="41" t="s">
        <v>7886</v>
      </c>
      <c r="F946" s="40" t="s">
        <v>8693</v>
      </c>
      <c r="G946" s="40" t="s">
        <v>7904</v>
      </c>
      <c r="H946" s="40" t="s">
        <v>7908</v>
      </c>
      <c r="I946" s="43">
        <f>J946-1</f>
        <v>41741</v>
      </c>
      <c r="J946" s="43">
        <v>41742</v>
      </c>
      <c r="K946" s="46" t="s">
        <v>6196</v>
      </c>
      <c r="L946" s="40">
        <v>100</v>
      </c>
      <c r="M946" s="39" t="s">
        <v>8694</v>
      </c>
    </row>
    <row r="947" spans="1:13" hidden="1">
      <c r="A947" s="41" t="s">
        <v>8544</v>
      </c>
      <c r="B947" s="41" t="s">
        <v>8610</v>
      </c>
      <c r="C947" s="41" t="s">
        <v>7927</v>
      </c>
      <c r="D947" s="41" t="s">
        <v>7928</v>
      </c>
      <c r="E947" s="41" t="s">
        <v>7929</v>
      </c>
      <c r="F947" s="41" t="s">
        <v>8695</v>
      </c>
      <c r="G947" s="41" t="s">
        <v>1048</v>
      </c>
      <c r="H947" s="41" t="s">
        <v>7888</v>
      </c>
      <c r="I947" s="42">
        <v>41725</v>
      </c>
      <c r="J947" s="41"/>
      <c r="K947" s="41"/>
      <c r="L947" s="41"/>
      <c r="M947" s="52"/>
    </row>
    <row r="948" spans="1:13" hidden="1">
      <c r="A948" s="41" t="s">
        <v>8544</v>
      </c>
      <c r="B948" s="41" t="s">
        <v>8610</v>
      </c>
      <c r="C948" s="41" t="s">
        <v>7927</v>
      </c>
      <c r="D948" s="41" t="s">
        <v>7928</v>
      </c>
      <c r="E948" s="41" t="s">
        <v>7929</v>
      </c>
      <c r="F948" s="41" t="s">
        <v>8695</v>
      </c>
      <c r="G948" s="41" t="s">
        <v>1048</v>
      </c>
      <c r="H948" s="41" t="s">
        <v>7889</v>
      </c>
      <c r="I948" s="42"/>
      <c r="J948" s="41"/>
      <c r="K948" s="41"/>
      <c r="L948" s="41"/>
      <c r="M948" s="52"/>
    </row>
    <row r="949" spans="1:13" hidden="1">
      <c r="A949" s="41" t="s">
        <v>8544</v>
      </c>
      <c r="B949" s="41" t="s">
        <v>8610</v>
      </c>
      <c r="C949" s="41" t="s">
        <v>7927</v>
      </c>
      <c r="D949" s="41" t="s">
        <v>7928</v>
      </c>
      <c r="E949" s="41" t="s">
        <v>7929</v>
      </c>
      <c r="F949" s="41" t="s">
        <v>8695</v>
      </c>
      <c r="G949" s="41" t="s">
        <v>1048</v>
      </c>
      <c r="H949" s="41" t="s">
        <v>7890</v>
      </c>
      <c r="I949" s="41"/>
      <c r="J949" s="41"/>
      <c r="K949" s="41"/>
      <c r="L949" s="41"/>
      <c r="M949" s="52"/>
    </row>
    <row r="950" spans="1:13" hidden="1">
      <c r="A950" s="41" t="s">
        <v>8544</v>
      </c>
      <c r="B950" s="41" t="s">
        <v>8610</v>
      </c>
      <c r="C950" s="41" t="s">
        <v>7927</v>
      </c>
      <c r="D950" s="41" t="s">
        <v>7928</v>
      </c>
      <c r="E950" s="41" t="s">
        <v>7929</v>
      </c>
      <c r="F950" s="41" t="s">
        <v>8695</v>
      </c>
      <c r="G950" s="41" t="s">
        <v>1048</v>
      </c>
      <c r="H950" s="41" t="s">
        <v>7891</v>
      </c>
      <c r="I950" s="41"/>
      <c r="J950" s="41"/>
      <c r="K950" s="41"/>
      <c r="L950" s="41"/>
      <c r="M950" s="52"/>
    </row>
    <row r="951" spans="1:13" hidden="1">
      <c r="A951" s="41" t="s">
        <v>8544</v>
      </c>
      <c r="B951" s="41" t="s">
        <v>8610</v>
      </c>
      <c r="C951" s="41" t="s">
        <v>7927</v>
      </c>
      <c r="D951" s="41" t="s">
        <v>7928</v>
      </c>
      <c r="E951" s="41" t="s">
        <v>7929</v>
      </c>
      <c r="F951" s="41" t="s">
        <v>8695</v>
      </c>
      <c r="G951" s="41" t="s">
        <v>1048</v>
      </c>
      <c r="H951" s="41" t="s">
        <v>7892</v>
      </c>
      <c r="I951" s="42"/>
      <c r="J951" s="41"/>
      <c r="K951" s="41"/>
      <c r="L951" s="41"/>
      <c r="M951" s="52"/>
    </row>
    <row r="952" spans="1:13" hidden="1">
      <c r="A952" s="41" t="s">
        <v>8544</v>
      </c>
      <c r="B952" s="41" t="s">
        <v>8610</v>
      </c>
      <c r="C952" s="41" t="s">
        <v>7927</v>
      </c>
      <c r="D952" s="41" t="s">
        <v>7928</v>
      </c>
      <c r="E952" s="41" t="s">
        <v>7929</v>
      </c>
      <c r="F952" s="41" t="s">
        <v>8695</v>
      </c>
      <c r="G952" s="41" t="s">
        <v>1048</v>
      </c>
      <c r="H952" s="41" t="s">
        <v>7893</v>
      </c>
      <c r="I952" s="41"/>
      <c r="J952" s="41"/>
      <c r="K952" s="41"/>
      <c r="L952" s="41"/>
      <c r="M952" s="52"/>
    </row>
    <row r="953" spans="1:13" hidden="1">
      <c r="A953" s="41" t="s">
        <v>8544</v>
      </c>
      <c r="B953" s="41" t="s">
        <v>8610</v>
      </c>
      <c r="C953" s="41" t="s">
        <v>7927</v>
      </c>
      <c r="D953" s="41" t="s">
        <v>7928</v>
      </c>
      <c r="E953" s="41" t="s">
        <v>7929</v>
      </c>
      <c r="F953" s="41" t="s">
        <v>8695</v>
      </c>
      <c r="G953" s="41" t="s">
        <v>1048</v>
      </c>
      <c r="H953" s="41" t="s">
        <v>7894</v>
      </c>
      <c r="I953" s="42">
        <v>41743</v>
      </c>
      <c r="J953" s="41"/>
      <c r="K953" s="41"/>
      <c r="L953" s="41"/>
      <c r="M953" s="52"/>
    </row>
    <row r="954" spans="1:13" hidden="1">
      <c r="A954" s="40" t="s">
        <v>8544</v>
      </c>
      <c r="B954" s="40" t="s">
        <v>8610</v>
      </c>
      <c r="C954" s="40" t="s">
        <v>7927</v>
      </c>
      <c r="D954" s="40" t="s">
        <v>7928</v>
      </c>
      <c r="E954" s="41" t="s">
        <v>7929</v>
      </c>
      <c r="F954" s="40" t="s">
        <v>8695</v>
      </c>
      <c r="G954" s="40" t="s">
        <v>7895</v>
      </c>
      <c r="H954" s="40" t="s">
        <v>7896</v>
      </c>
      <c r="I954" s="43">
        <f>J954-2</f>
        <v>41726</v>
      </c>
      <c r="J954" s="43">
        <f t="shared" ref="J954:J960" si="63">I955</f>
        <v>41728</v>
      </c>
      <c r="K954" s="40" t="s">
        <v>145</v>
      </c>
      <c r="L954" s="40">
        <v>100</v>
      </c>
      <c r="M954" s="39"/>
    </row>
    <row r="955" spans="1:13" hidden="1">
      <c r="A955" s="40" t="s">
        <v>8544</v>
      </c>
      <c r="B955" s="40" t="s">
        <v>8610</v>
      </c>
      <c r="C955" s="40" t="s">
        <v>7927</v>
      </c>
      <c r="D955" s="40" t="s">
        <v>7928</v>
      </c>
      <c r="E955" s="41" t="s">
        <v>7929</v>
      </c>
      <c r="F955" s="40" t="s">
        <v>8695</v>
      </c>
      <c r="G955" s="40" t="s">
        <v>7898</v>
      </c>
      <c r="H955" s="40" t="s">
        <v>7899</v>
      </c>
      <c r="I955" s="43">
        <f>J955-1</f>
        <v>41728</v>
      </c>
      <c r="J955" s="43">
        <f t="shared" si="63"/>
        <v>41729</v>
      </c>
      <c r="K955" s="40" t="s">
        <v>145</v>
      </c>
      <c r="L955" s="40">
        <v>100</v>
      </c>
      <c r="M955" s="39"/>
    </row>
    <row r="956" spans="1:13" hidden="1">
      <c r="A956" s="40" t="s">
        <v>8544</v>
      </c>
      <c r="B956" s="40" t="s">
        <v>8610</v>
      </c>
      <c r="C956" s="40" t="s">
        <v>7927</v>
      </c>
      <c r="D956" s="40" t="s">
        <v>7928</v>
      </c>
      <c r="E956" s="41" t="s">
        <v>7929</v>
      </c>
      <c r="F956" s="40" t="s">
        <v>8695</v>
      </c>
      <c r="G956" s="40" t="s">
        <v>7898</v>
      </c>
      <c r="H956" s="40" t="s">
        <v>7900</v>
      </c>
      <c r="I956" s="43">
        <f>J956-1</f>
        <v>41729</v>
      </c>
      <c r="J956" s="43">
        <f t="shared" si="63"/>
        <v>41730</v>
      </c>
      <c r="K956" s="40" t="s">
        <v>145</v>
      </c>
      <c r="L956" s="40">
        <v>100</v>
      </c>
      <c r="M956" s="39"/>
    </row>
    <row r="957" spans="1:13">
      <c r="A957" s="40" t="s">
        <v>8544</v>
      </c>
      <c r="B957" s="40" t="s">
        <v>8610</v>
      </c>
      <c r="C957" s="40" t="s">
        <v>7927</v>
      </c>
      <c r="D957" s="40" t="s">
        <v>7928</v>
      </c>
      <c r="E957" s="41" t="s">
        <v>7929</v>
      </c>
      <c r="F957" s="40" t="s">
        <v>8695</v>
      </c>
      <c r="G957" s="40" t="s">
        <v>7901</v>
      </c>
      <c r="H957" s="40" t="s">
        <v>7902</v>
      </c>
      <c r="I957" s="43">
        <f>J957-5</f>
        <v>41730</v>
      </c>
      <c r="J957" s="43">
        <f t="shared" si="63"/>
        <v>41735</v>
      </c>
      <c r="K957" s="40" t="s">
        <v>145</v>
      </c>
      <c r="L957" s="40">
        <v>100</v>
      </c>
      <c r="M957" s="39"/>
    </row>
    <row r="958" spans="1:13" hidden="1">
      <c r="A958" s="40" t="s">
        <v>8544</v>
      </c>
      <c r="B958" s="40" t="s">
        <v>8610</v>
      </c>
      <c r="C958" s="40" t="s">
        <v>7927</v>
      </c>
      <c r="D958" s="40" t="s">
        <v>7928</v>
      </c>
      <c r="E958" s="41" t="s">
        <v>7929</v>
      </c>
      <c r="F958" s="40" t="s">
        <v>8695</v>
      </c>
      <c r="G958" s="40" t="s">
        <v>7904</v>
      </c>
      <c r="H958" s="40" t="s">
        <v>7905</v>
      </c>
      <c r="I958" s="43">
        <f>J958-3</f>
        <v>41735</v>
      </c>
      <c r="J958" s="43">
        <f t="shared" si="63"/>
        <v>41738</v>
      </c>
      <c r="K958" s="40" t="s">
        <v>145</v>
      </c>
      <c r="L958" s="40">
        <v>100</v>
      </c>
      <c r="M958" s="39"/>
    </row>
    <row r="959" spans="1:13" hidden="1">
      <c r="A959" s="40" t="s">
        <v>8544</v>
      </c>
      <c r="B959" s="40" t="s">
        <v>8610</v>
      </c>
      <c r="C959" s="40" t="s">
        <v>7927</v>
      </c>
      <c r="D959" s="40" t="s">
        <v>7928</v>
      </c>
      <c r="E959" s="41" t="s">
        <v>7929</v>
      </c>
      <c r="F959" s="40" t="s">
        <v>8695</v>
      </c>
      <c r="G959" s="40" t="s">
        <v>7904</v>
      </c>
      <c r="H959" s="40" t="s">
        <v>7906</v>
      </c>
      <c r="I959" s="43">
        <f>J959-2</f>
        <v>41738</v>
      </c>
      <c r="J959" s="43">
        <f t="shared" si="63"/>
        <v>41740</v>
      </c>
      <c r="K959" s="40" t="s">
        <v>145</v>
      </c>
      <c r="L959" s="40">
        <v>100</v>
      </c>
      <c r="M959" s="39"/>
    </row>
    <row r="960" spans="1:13" hidden="1">
      <c r="A960" s="40" t="s">
        <v>8544</v>
      </c>
      <c r="B960" s="40" t="s">
        <v>8610</v>
      </c>
      <c r="C960" s="40" t="s">
        <v>7927</v>
      </c>
      <c r="D960" s="40" t="s">
        <v>7928</v>
      </c>
      <c r="E960" s="41" t="s">
        <v>7929</v>
      </c>
      <c r="F960" s="40" t="s">
        <v>8695</v>
      </c>
      <c r="G960" s="40" t="s">
        <v>7904</v>
      </c>
      <c r="H960" s="40" t="s">
        <v>7907</v>
      </c>
      <c r="I960" s="43">
        <f>J960-2</f>
        <v>41740</v>
      </c>
      <c r="J960" s="43">
        <f t="shared" si="63"/>
        <v>41742</v>
      </c>
      <c r="K960" s="40" t="s">
        <v>145</v>
      </c>
      <c r="L960" s="40">
        <v>100</v>
      </c>
      <c r="M960" s="39"/>
    </row>
    <row r="961" spans="1:13" hidden="1">
      <c r="A961" s="40" t="s">
        <v>8544</v>
      </c>
      <c r="B961" s="40" t="s">
        <v>8610</v>
      </c>
      <c r="C961" s="40" t="s">
        <v>7927</v>
      </c>
      <c r="D961" s="40" t="s">
        <v>7928</v>
      </c>
      <c r="E961" s="41" t="s">
        <v>7929</v>
      </c>
      <c r="F961" s="40" t="s">
        <v>8695</v>
      </c>
      <c r="G961" s="40" t="s">
        <v>7904</v>
      </c>
      <c r="H961" s="40" t="s">
        <v>7908</v>
      </c>
      <c r="I961" s="43">
        <f>J961-1</f>
        <v>41742</v>
      </c>
      <c r="J961" s="42">
        <v>41743</v>
      </c>
      <c r="K961" s="40" t="s">
        <v>145</v>
      </c>
      <c r="L961" s="40">
        <v>100</v>
      </c>
      <c r="M961" s="39" t="s">
        <v>7917</v>
      </c>
    </row>
    <row r="962" spans="1:13" hidden="1">
      <c r="A962" s="41" t="s">
        <v>8601</v>
      </c>
      <c r="B962" s="41" t="s">
        <v>8696</v>
      </c>
      <c r="C962" s="47" t="s">
        <v>108</v>
      </c>
      <c r="D962" s="41" t="s">
        <v>7928</v>
      </c>
      <c r="E962" s="41" t="s">
        <v>7938</v>
      </c>
      <c r="F962" s="41" t="s">
        <v>8697</v>
      </c>
      <c r="G962" s="41" t="s">
        <v>1048</v>
      </c>
      <c r="H962" s="41" t="s">
        <v>7888</v>
      </c>
      <c r="I962" s="42"/>
      <c r="J962" s="41"/>
      <c r="K962" s="41"/>
      <c r="L962" s="41"/>
      <c r="M962" s="39"/>
    </row>
    <row r="963" spans="1:13" hidden="1">
      <c r="A963" s="41" t="s">
        <v>8601</v>
      </c>
      <c r="B963" s="41" t="s">
        <v>8696</v>
      </c>
      <c r="C963" s="47" t="s">
        <v>108</v>
      </c>
      <c r="D963" s="41" t="s">
        <v>7928</v>
      </c>
      <c r="E963" s="41" t="s">
        <v>7938</v>
      </c>
      <c r="F963" s="41" t="s">
        <v>8697</v>
      </c>
      <c r="G963" s="41" t="s">
        <v>1048</v>
      </c>
      <c r="H963" s="41" t="s">
        <v>7889</v>
      </c>
      <c r="I963" s="42">
        <v>41768</v>
      </c>
      <c r="J963" s="41"/>
      <c r="K963" s="41"/>
      <c r="L963" s="41"/>
      <c r="M963" s="39"/>
    </row>
    <row r="964" spans="1:13" hidden="1">
      <c r="A964" s="41" t="s">
        <v>8601</v>
      </c>
      <c r="B964" s="41" t="s">
        <v>8696</v>
      </c>
      <c r="C964" s="47" t="s">
        <v>108</v>
      </c>
      <c r="D964" s="41" t="s">
        <v>7928</v>
      </c>
      <c r="E964" s="41" t="s">
        <v>7938</v>
      </c>
      <c r="F964" s="41" t="s">
        <v>8697</v>
      </c>
      <c r="G964" s="41" t="s">
        <v>1048</v>
      </c>
      <c r="H964" s="41" t="s">
        <v>7890</v>
      </c>
      <c r="I964" s="41"/>
      <c r="J964" s="41"/>
      <c r="K964" s="41"/>
      <c r="L964" s="41"/>
      <c r="M964" s="39"/>
    </row>
    <row r="965" spans="1:13" hidden="1">
      <c r="A965" s="41" t="s">
        <v>8601</v>
      </c>
      <c r="B965" s="41" t="s">
        <v>8696</v>
      </c>
      <c r="C965" s="47" t="s">
        <v>108</v>
      </c>
      <c r="D965" s="41" t="s">
        <v>7928</v>
      </c>
      <c r="E965" s="41" t="s">
        <v>7938</v>
      </c>
      <c r="F965" s="41" t="s">
        <v>8697</v>
      </c>
      <c r="G965" s="41" t="s">
        <v>1048</v>
      </c>
      <c r="H965" s="41" t="s">
        <v>7891</v>
      </c>
      <c r="I965" s="42">
        <v>41794</v>
      </c>
      <c r="J965" s="41"/>
      <c r="K965" s="41"/>
      <c r="L965" s="41"/>
      <c r="M965" s="39"/>
    </row>
    <row r="966" spans="1:13" hidden="1">
      <c r="A966" s="41" t="s">
        <v>8601</v>
      </c>
      <c r="B966" s="41" t="s">
        <v>8696</v>
      </c>
      <c r="C966" s="47" t="s">
        <v>108</v>
      </c>
      <c r="D966" s="41" t="s">
        <v>7928</v>
      </c>
      <c r="E966" s="41" t="s">
        <v>7938</v>
      </c>
      <c r="F966" s="41" t="s">
        <v>8697</v>
      </c>
      <c r="G966" s="41" t="s">
        <v>1048</v>
      </c>
      <c r="H966" s="41" t="s">
        <v>7892</v>
      </c>
      <c r="I966" s="44"/>
      <c r="J966" s="41"/>
      <c r="K966" s="41"/>
      <c r="L966" s="41"/>
      <c r="M966" s="39"/>
    </row>
    <row r="967" spans="1:13" hidden="1">
      <c r="A967" s="41" t="s">
        <v>8601</v>
      </c>
      <c r="B967" s="41" t="s">
        <v>8696</v>
      </c>
      <c r="C967" s="47" t="s">
        <v>108</v>
      </c>
      <c r="D967" s="41" t="s">
        <v>7928</v>
      </c>
      <c r="E967" s="41" t="s">
        <v>7938</v>
      </c>
      <c r="F967" s="41" t="s">
        <v>8697</v>
      </c>
      <c r="G967" s="41" t="s">
        <v>1048</v>
      </c>
      <c r="H967" s="41" t="s">
        <v>7893</v>
      </c>
      <c r="I967" s="44"/>
      <c r="J967" s="41"/>
      <c r="K967" s="41"/>
      <c r="L967" s="41"/>
      <c r="M967" s="39"/>
    </row>
    <row r="968" spans="1:13" hidden="1">
      <c r="A968" s="41" t="s">
        <v>8601</v>
      </c>
      <c r="B968" s="41" t="s">
        <v>8696</v>
      </c>
      <c r="C968" s="47" t="s">
        <v>108</v>
      </c>
      <c r="D968" s="41" t="s">
        <v>7928</v>
      </c>
      <c r="E968" s="41" t="s">
        <v>7938</v>
      </c>
      <c r="F968" s="41" t="s">
        <v>8697</v>
      </c>
      <c r="G968" s="41" t="s">
        <v>1048</v>
      </c>
      <c r="H968" s="41" t="s">
        <v>7894</v>
      </c>
      <c r="I968" s="42">
        <v>41738</v>
      </c>
      <c r="J968" s="41"/>
      <c r="K968" s="41"/>
      <c r="L968" s="41"/>
      <c r="M968" s="39"/>
    </row>
    <row r="969" spans="1:13" hidden="1">
      <c r="A969" s="40" t="s">
        <v>8601</v>
      </c>
      <c r="B969" s="40" t="s">
        <v>8696</v>
      </c>
      <c r="C969" s="46" t="s">
        <v>108</v>
      </c>
      <c r="D969" s="40" t="s">
        <v>7928</v>
      </c>
      <c r="E969" s="41" t="s">
        <v>7938</v>
      </c>
      <c r="F969" s="40" t="s">
        <v>8697</v>
      </c>
      <c r="G969" s="40" t="s">
        <v>7895</v>
      </c>
      <c r="H969" s="40" t="s">
        <v>7896</v>
      </c>
      <c r="I969" s="43">
        <f>J969-2</f>
        <v>41721</v>
      </c>
      <c r="J969" s="43">
        <f t="shared" ref="J969:J975" si="64">I970</f>
        <v>41723</v>
      </c>
      <c r="K969" s="40" t="s">
        <v>145</v>
      </c>
      <c r="L969" s="40">
        <v>100</v>
      </c>
      <c r="M969" s="39"/>
    </row>
    <row r="970" spans="1:13" hidden="1">
      <c r="A970" s="40" t="s">
        <v>8601</v>
      </c>
      <c r="B970" s="40" t="s">
        <v>8696</v>
      </c>
      <c r="C970" s="46" t="s">
        <v>108</v>
      </c>
      <c r="D970" s="40" t="s">
        <v>7928</v>
      </c>
      <c r="E970" s="41" t="s">
        <v>7938</v>
      </c>
      <c r="F970" s="40" t="s">
        <v>8697</v>
      </c>
      <c r="G970" s="40" t="s">
        <v>7898</v>
      </c>
      <c r="H970" s="40" t="s">
        <v>7899</v>
      </c>
      <c r="I970" s="43">
        <f>J970-1</f>
        <v>41723</v>
      </c>
      <c r="J970" s="43">
        <f t="shared" si="64"/>
        <v>41724</v>
      </c>
      <c r="K970" s="40" t="s">
        <v>145</v>
      </c>
      <c r="L970" s="40">
        <v>100</v>
      </c>
      <c r="M970" s="39"/>
    </row>
    <row r="971" spans="1:13" hidden="1">
      <c r="A971" s="40" t="s">
        <v>8601</v>
      </c>
      <c r="B971" s="40" t="s">
        <v>8696</v>
      </c>
      <c r="C971" s="46" t="s">
        <v>108</v>
      </c>
      <c r="D971" s="40" t="s">
        <v>7928</v>
      </c>
      <c r="E971" s="41" t="s">
        <v>7938</v>
      </c>
      <c r="F971" s="40" t="s">
        <v>8697</v>
      </c>
      <c r="G971" s="40" t="s">
        <v>7898</v>
      </c>
      <c r="H971" s="40" t="s">
        <v>7900</v>
      </c>
      <c r="I971" s="43">
        <f>J971-1</f>
        <v>41724</v>
      </c>
      <c r="J971" s="43">
        <f t="shared" si="64"/>
        <v>41725</v>
      </c>
      <c r="K971" s="40" t="s">
        <v>145</v>
      </c>
      <c r="L971" s="40">
        <v>100</v>
      </c>
      <c r="M971" s="39"/>
    </row>
    <row r="972" spans="1:13">
      <c r="A972" s="40" t="s">
        <v>8601</v>
      </c>
      <c r="B972" s="40" t="s">
        <v>8696</v>
      </c>
      <c r="C972" s="46" t="s">
        <v>108</v>
      </c>
      <c r="D972" s="40" t="s">
        <v>7928</v>
      </c>
      <c r="E972" s="41" t="s">
        <v>7938</v>
      </c>
      <c r="F972" s="40" t="s">
        <v>8697</v>
      </c>
      <c r="G972" s="40" t="s">
        <v>7901</v>
      </c>
      <c r="H972" s="40" t="s">
        <v>7902</v>
      </c>
      <c r="I972" s="43">
        <f>J972-5</f>
        <v>41725</v>
      </c>
      <c r="J972" s="43">
        <f t="shared" si="64"/>
        <v>41730</v>
      </c>
      <c r="K972" s="40" t="s">
        <v>145</v>
      </c>
      <c r="L972" s="40">
        <v>100</v>
      </c>
      <c r="M972" s="39"/>
    </row>
    <row r="973" spans="1:13" hidden="1">
      <c r="A973" s="40" t="s">
        <v>8601</v>
      </c>
      <c r="B973" s="40" t="s">
        <v>8696</v>
      </c>
      <c r="C973" s="46" t="s">
        <v>108</v>
      </c>
      <c r="D973" s="40" t="s">
        <v>7928</v>
      </c>
      <c r="E973" s="41" t="s">
        <v>7938</v>
      </c>
      <c r="F973" s="40" t="s">
        <v>8697</v>
      </c>
      <c r="G973" s="40" t="s">
        <v>7904</v>
      </c>
      <c r="H973" s="40" t="s">
        <v>7905</v>
      </c>
      <c r="I973" s="43">
        <f>J973-3</f>
        <v>41730</v>
      </c>
      <c r="J973" s="43">
        <f t="shared" si="64"/>
        <v>41733</v>
      </c>
      <c r="K973" s="40" t="s">
        <v>145</v>
      </c>
      <c r="L973" s="40">
        <v>100</v>
      </c>
      <c r="M973" s="39"/>
    </row>
    <row r="974" spans="1:13" hidden="1">
      <c r="A974" s="40" t="s">
        <v>8601</v>
      </c>
      <c r="B974" s="40" t="s">
        <v>8696</v>
      </c>
      <c r="C974" s="46" t="s">
        <v>108</v>
      </c>
      <c r="D974" s="40" t="s">
        <v>7928</v>
      </c>
      <c r="E974" s="41" t="s">
        <v>7938</v>
      </c>
      <c r="F974" s="40" t="s">
        <v>8697</v>
      </c>
      <c r="G974" s="40" t="s">
        <v>7904</v>
      </c>
      <c r="H974" s="40" t="s">
        <v>7906</v>
      </c>
      <c r="I974" s="43">
        <f>J974-2</f>
        <v>41733</v>
      </c>
      <c r="J974" s="43">
        <f t="shared" si="64"/>
        <v>41735</v>
      </c>
      <c r="K974" s="40" t="s">
        <v>145</v>
      </c>
      <c r="L974" s="40">
        <v>100</v>
      </c>
      <c r="M974" s="39"/>
    </row>
    <row r="975" spans="1:13" hidden="1">
      <c r="A975" s="40" t="s">
        <v>8601</v>
      </c>
      <c r="B975" s="40" t="s">
        <v>8696</v>
      </c>
      <c r="C975" s="46" t="s">
        <v>108</v>
      </c>
      <c r="D975" s="40" t="s">
        <v>7928</v>
      </c>
      <c r="E975" s="41" t="s">
        <v>7938</v>
      </c>
      <c r="F975" s="40" t="s">
        <v>8697</v>
      </c>
      <c r="G975" s="40" t="s">
        <v>7904</v>
      </c>
      <c r="H975" s="40" t="s">
        <v>7907</v>
      </c>
      <c r="I975" s="43">
        <f>J975-2</f>
        <v>41735</v>
      </c>
      <c r="J975" s="43">
        <f t="shared" si="64"/>
        <v>41737</v>
      </c>
      <c r="K975" s="40" t="s">
        <v>145</v>
      </c>
      <c r="L975" s="40">
        <v>100</v>
      </c>
      <c r="M975" s="39"/>
    </row>
    <row r="976" spans="1:13" hidden="1">
      <c r="A976" s="40" t="s">
        <v>8601</v>
      </c>
      <c r="B976" s="40" t="s">
        <v>8696</v>
      </c>
      <c r="C976" s="46" t="s">
        <v>108</v>
      </c>
      <c r="D976" s="40" t="s">
        <v>7928</v>
      </c>
      <c r="E976" s="41" t="s">
        <v>7938</v>
      </c>
      <c r="F976" s="40" t="s">
        <v>8697</v>
      </c>
      <c r="G976" s="40" t="s">
        <v>7904</v>
      </c>
      <c r="H976" s="40" t="s">
        <v>7908</v>
      </c>
      <c r="I976" s="43">
        <f>J976-1</f>
        <v>41737</v>
      </c>
      <c r="J976" s="42">
        <v>41738</v>
      </c>
      <c r="K976" s="40" t="s">
        <v>145</v>
      </c>
      <c r="L976" s="40">
        <v>100</v>
      </c>
      <c r="M976" s="39"/>
    </row>
    <row r="977" spans="1:13" hidden="1">
      <c r="A977" s="41" t="s">
        <v>8601</v>
      </c>
      <c r="B977" s="41" t="s">
        <v>8696</v>
      </c>
      <c r="C977" s="47" t="s">
        <v>108</v>
      </c>
      <c r="D977" s="41" t="s">
        <v>7928</v>
      </c>
      <c r="E977" s="41" t="s">
        <v>7938</v>
      </c>
      <c r="F977" s="41" t="s">
        <v>8698</v>
      </c>
      <c r="G977" s="41" t="s">
        <v>1048</v>
      </c>
      <c r="H977" s="41" t="s">
        <v>7888</v>
      </c>
      <c r="I977" s="42"/>
      <c r="J977" s="41"/>
      <c r="K977" s="41"/>
      <c r="L977" s="41"/>
      <c r="M977" s="39"/>
    </row>
    <row r="978" spans="1:13" hidden="1">
      <c r="A978" s="41" t="s">
        <v>8601</v>
      </c>
      <c r="B978" s="41" t="s">
        <v>8696</v>
      </c>
      <c r="C978" s="47" t="s">
        <v>108</v>
      </c>
      <c r="D978" s="41" t="s">
        <v>7928</v>
      </c>
      <c r="E978" s="41" t="s">
        <v>7938</v>
      </c>
      <c r="F978" s="41" t="s">
        <v>8698</v>
      </c>
      <c r="G978" s="41" t="s">
        <v>1048</v>
      </c>
      <c r="H978" s="41" t="s">
        <v>7889</v>
      </c>
      <c r="I978" s="42">
        <v>41768</v>
      </c>
      <c r="J978" s="41"/>
      <c r="K978" s="41"/>
      <c r="L978" s="41"/>
      <c r="M978" s="39"/>
    </row>
    <row r="979" spans="1:13" hidden="1">
      <c r="A979" s="41" t="s">
        <v>8601</v>
      </c>
      <c r="B979" s="41" t="s">
        <v>8696</v>
      </c>
      <c r="C979" s="47" t="s">
        <v>108</v>
      </c>
      <c r="D979" s="41" t="s">
        <v>7928</v>
      </c>
      <c r="E979" s="41" t="s">
        <v>7938</v>
      </c>
      <c r="F979" s="41" t="s">
        <v>8698</v>
      </c>
      <c r="G979" s="41" t="s">
        <v>1048</v>
      </c>
      <c r="H979" s="41" t="s">
        <v>7890</v>
      </c>
      <c r="I979" s="41"/>
      <c r="J979" s="41"/>
      <c r="K979" s="41"/>
      <c r="L979" s="41"/>
      <c r="M979" s="39"/>
    </row>
    <row r="980" spans="1:13" hidden="1">
      <c r="A980" s="41" t="s">
        <v>8601</v>
      </c>
      <c r="B980" s="41" t="s">
        <v>8696</v>
      </c>
      <c r="C980" s="47" t="s">
        <v>108</v>
      </c>
      <c r="D980" s="41" t="s">
        <v>7928</v>
      </c>
      <c r="E980" s="41" t="s">
        <v>7938</v>
      </c>
      <c r="F980" s="41" t="s">
        <v>8698</v>
      </c>
      <c r="G980" s="41" t="s">
        <v>1048</v>
      </c>
      <c r="H980" s="41" t="s">
        <v>7891</v>
      </c>
      <c r="I980" s="42">
        <v>41794</v>
      </c>
      <c r="J980" s="41"/>
      <c r="K980" s="41"/>
      <c r="L980" s="41"/>
      <c r="M980" s="39"/>
    </row>
    <row r="981" spans="1:13" hidden="1">
      <c r="A981" s="41" t="s">
        <v>8601</v>
      </c>
      <c r="B981" s="41" t="s">
        <v>8696</v>
      </c>
      <c r="C981" s="47" t="s">
        <v>108</v>
      </c>
      <c r="D981" s="41" t="s">
        <v>7928</v>
      </c>
      <c r="E981" s="41" t="s">
        <v>7938</v>
      </c>
      <c r="F981" s="41" t="s">
        <v>8698</v>
      </c>
      <c r="G981" s="41" t="s">
        <v>1048</v>
      </c>
      <c r="H981" s="41" t="s">
        <v>7892</v>
      </c>
      <c r="I981" s="44"/>
      <c r="J981" s="41"/>
      <c r="K981" s="41"/>
      <c r="L981" s="41"/>
      <c r="M981" s="39"/>
    </row>
    <row r="982" spans="1:13" hidden="1">
      <c r="A982" s="41" t="s">
        <v>8601</v>
      </c>
      <c r="B982" s="41" t="s">
        <v>8696</v>
      </c>
      <c r="C982" s="47" t="s">
        <v>108</v>
      </c>
      <c r="D982" s="41" t="s">
        <v>7928</v>
      </c>
      <c r="E982" s="41" t="s">
        <v>7938</v>
      </c>
      <c r="F982" s="41" t="s">
        <v>8698</v>
      </c>
      <c r="G982" s="41" t="s">
        <v>1048</v>
      </c>
      <c r="H982" s="41" t="s">
        <v>7893</v>
      </c>
      <c r="I982" s="44"/>
      <c r="J982" s="41"/>
      <c r="K982" s="41"/>
      <c r="L982" s="41"/>
      <c r="M982" s="39"/>
    </row>
    <row r="983" spans="1:13" hidden="1">
      <c r="A983" s="41" t="s">
        <v>8601</v>
      </c>
      <c r="B983" s="41" t="s">
        <v>8696</v>
      </c>
      <c r="C983" s="47" t="s">
        <v>108</v>
      </c>
      <c r="D983" s="41" t="s">
        <v>7928</v>
      </c>
      <c r="E983" s="41" t="s">
        <v>7938</v>
      </c>
      <c r="F983" s="41" t="s">
        <v>8698</v>
      </c>
      <c r="G983" s="41" t="s">
        <v>1048</v>
      </c>
      <c r="H983" s="41" t="s">
        <v>7894</v>
      </c>
      <c r="I983" s="42">
        <v>41738</v>
      </c>
      <c r="J983" s="41"/>
      <c r="K983" s="41"/>
      <c r="L983" s="41"/>
      <c r="M983" s="39"/>
    </row>
    <row r="984" spans="1:13" hidden="1">
      <c r="A984" s="40" t="s">
        <v>8601</v>
      </c>
      <c r="B984" s="40" t="s">
        <v>8696</v>
      </c>
      <c r="C984" s="46" t="s">
        <v>108</v>
      </c>
      <c r="D984" s="40" t="s">
        <v>7928</v>
      </c>
      <c r="E984" s="41" t="s">
        <v>7938</v>
      </c>
      <c r="F984" s="40" t="s">
        <v>8698</v>
      </c>
      <c r="G984" s="40" t="s">
        <v>7895</v>
      </c>
      <c r="H984" s="40" t="s">
        <v>7896</v>
      </c>
      <c r="I984" s="43">
        <f>J984-2</f>
        <v>41721</v>
      </c>
      <c r="J984" s="43">
        <f t="shared" ref="J984:J990" si="65">I985</f>
        <v>41723</v>
      </c>
      <c r="K984" s="40" t="s">
        <v>145</v>
      </c>
      <c r="L984" s="40">
        <v>100</v>
      </c>
      <c r="M984" s="39"/>
    </row>
    <row r="985" spans="1:13" hidden="1">
      <c r="A985" s="40" t="s">
        <v>8601</v>
      </c>
      <c r="B985" s="40" t="s">
        <v>8696</v>
      </c>
      <c r="C985" s="46" t="s">
        <v>108</v>
      </c>
      <c r="D985" s="40" t="s">
        <v>7928</v>
      </c>
      <c r="E985" s="41" t="s">
        <v>7938</v>
      </c>
      <c r="F985" s="40" t="s">
        <v>8698</v>
      </c>
      <c r="G985" s="40" t="s">
        <v>7898</v>
      </c>
      <c r="H985" s="40" t="s">
        <v>7899</v>
      </c>
      <c r="I985" s="43">
        <f>J985-1</f>
        <v>41723</v>
      </c>
      <c r="J985" s="43">
        <f t="shared" si="65"/>
        <v>41724</v>
      </c>
      <c r="K985" s="40" t="s">
        <v>145</v>
      </c>
      <c r="L985" s="40">
        <v>100</v>
      </c>
      <c r="M985" s="39"/>
    </row>
    <row r="986" spans="1:13" hidden="1">
      <c r="A986" s="40" t="s">
        <v>8601</v>
      </c>
      <c r="B986" s="40" t="s">
        <v>8696</v>
      </c>
      <c r="C986" s="46" t="s">
        <v>108</v>
      </c>
      <c r="D986" s="40" t="s">
        <v>7928</v>
      </c>
      <c r="E986" s="41" t="s">
        <v>7938</v>
      </c>
      <c r="F986" s="40" t="s">
        <v>8698</v>
      </c>
      <c r="G986" s="40" t="s">
        <v>7898</v>
      </c>
      <c r="H986" s="40" t="s">
        <v>7900</v>
      </c>
      <c r="I986" s="43">
        <f>J986-1</f>
        <v>41724</v>
      </c>
      <c r="J986" s="43">
        <f t="shared" si="65"/>
        <v>41725</v>
      </c>
      <c r="K986" s="40" t="s">
        <v>145</v>
      </c>
      <c r="L986" s="40">
        <v>100</v>
      </c>
      <c r="M986" s="39"/>
    </row>
    <row r="987" spans="1:13">
      <c r="A987" s="40" t="s">
        <v>8601</v>
      </c>
      <c r="B987" s="40" t="s">
        <v>8696</v>
      </c>
      <c r="C987" s="46" t="s">
        <v>108</v>
      </c>
      <c r="D987" s="40" t="s">
        <v>7928</v>
      </c>
      <c r="E987" s="41" t="s">
        <v>7938</v>
      </c>
      <c r="F987" s="40" t="s">
        <v>8698</v>
      </c>
      <c r="G987" s="40" t="s">
        <v>7901</v>
      </c>
      <c r="H987" s="40" t="s">
        <v>7902</v>
      </c>
      <c r="I987" s="43">
        <f>J987-5</f>
        <v>41725</v>
      </c>
      <c r="J987" s="43">
        <f t="shared" si="65"/>
        <v>41730</v>
      </c>
      <c r="K987" s="40" t="s">
        <v>145</v>
      </c>
      <c r="L987" s="40">
        <v>100</v>
      </c>
      <c r="M987" s="39"/>
    </row>
    <row r="988" spans="1:13" hidden="1">
      <c r="A988" s="40" t="s">
        <v>8601</v>
      </c>
      <c r="B988" s="40" t="s">
        <v>8696</v>
      </c>
      <c r="C988" s="46" t="s">
        <v>108</v>
      </c>
      <c r="D988" s="40" t="s">
        <v>7928</v>
      </c>
      <c r="E988" s="41" t="s">
        <v>7938</v>
      </c>
      <c r="F988" s="40" t="s">
        <v>8698</v>
      </c>
      <c r="G988" s="40" t="s">
        <v>7904</v>
      </c>
      <c r="H988" s="40" t="s">
        <v>7905</v>
      </c>
      <c r="I988" s="43">
        <f>J988-3</f>
        <v>41730</v>
      </c>
      <c r="J988" s="43">
        <f t="shared" si="65"/>
        <v>41733</v>
      </c>
      <c r="K988" s="40" t="s">
        <v>145</v>
      </c>
      <c r="L988" s="40">
        <v>100</v>
      </c>
      <c r="M988" s="39"/>
    </row>
    <row r="989" spans="1:13" hidden="1">
      <c r="A989" s="40" t="s">
        <v>8601</v>
      </c>
      <c r="B989" s="40" t="s">
        <v>8696</v>
      </c>
      <c r="C989" s="46" t="s">
        <v>108</v>
      </c>
      <c r="D989" s="40" t="s">
        <v>7928</v>
      </c>
      <c r="E989" s="41" t="s">
        <v>7938</v>
      </c>
      <c r="F989" s="40" t="s">
        <v>8698</v>
      </c>
      <c r="G989" s="40" t="s">
        <v>7904</v>
      </c>
      <c r="H989" s="40" t="s">
        <v>7906</v>
      </c>
      <c r="I989" s="43">
        <f>J989-2</f>
        <v>41733</v>
      </c>
      <c r="J989" s="43">
        <f t="shared" si="65"/>
        <v>41735</v>
      </c>
      <c r="K989" s="40" t="s">
        <v>145</v>
      </c>
      <c r="L989" s="40">
        <v>100</v>
      </c>
      <c r="M989" s="39"/>
    </row>
    <row r="990" spans="1:13" hidden="1">
      <c r="A990" s="40" t="s">
        <v>8601</v>
      </c>
      <c r="B990" s="40" t="s">
        <v>8696</v>
      </c>
      <c r="C990" s="46" t="s">
        <v>108</v>
      </c>
      <c r="D990" s="40" t="s">
        <v>7928</v>
      </c>
      <c r="E990" s="41" t="s">
        <v>7938</v>
      </c>
      <c r="F990" s="40" t="s">
        <v>8698</v>
      </c>
      <c r="G990" s="40" t="s">
        <v>7904</v>
      </c>
      <c r="H990" s="40" t="s">
        <v>7907</v>
      </c>
      <c r="I990" s="43">
        <f>J990-2</f>
        <v>41735</v>
      </c>
      <c r="J990" s="43">
        <f t="shared" si="65"/>
        <v>41737</v>
      </c>
      <c r="K990" s="40" t="s">
        <v>145</v>
      </c>
      <c r="L990" s="40">
        <v>100</v>
      </c>
      <c r="M990" s="39"/>
    </row>
    <row r="991" spans="1:13" hidden="1">
      <c r="A991" s="40" t="s">
        <v>8601</v>
      </c>
      <c r="B991" s="40" t="s">
        <v>8696</v>
      </c>
      <c r="C991" s="46" t="s">
        <v>108</v>
      </c>
      <c r="D991" s="40" t="s">
        <v>7928</v>
      </c>
      <c r="E991" s="41" t="s">
        <v>7938</v>
      </c>
      <c r="F991" s="40" t="s">
        <v>8698</v>
      </c>
      <c r="G991" s="40" t="s">
        <v>7904</v>
      </c>
      <c r="H991" s="40" t="s">
        <v>7908</v>
      </c>
      <c r="I991" s="43">
        <f>J991-1</f>
        <v>41737</v>
      </c>
      <c r="J991" s="42">
        <v>41738</v>
      </c>
      <c r="K991" s="40" t="s">
        <v>145</v>
      </c>
      <c r="L991" s="40">
        <v>100</v>
      </c>
      <c r="M991" s="39"/>
    </row>
    <row r="992" spans="1:13" hidden="1">
      <c r="A992" s="41" t="s">
        <v>8601</v>
      </c>
      <c r="B992" s="41" t="s">
        <v>8696</v>
      </c>
      <c r="C992" s="47" t="s">
        <v>108</v>
      </c>
      <c r="D992" s="41" t="s">
        <v>7928</v>
      </c>
      <c r="E992" s="41" t="s">
        <v>7938</v>
      </c>
      <c r="F992" s="41" t="s">
        <v>8699</v>
      </c>
      <c r="G992" s="41" t="s">
        <v>1048</v>
      </c>
      <c r="H992" s="41" t="s">
        <v>7888</v>
      </c>
      <c r="I992" s="42"/>
      <c r="J992" s="41"/>
      <c r="K992" s="41"/>
      <c r="L992" s="41"/>
      <c r="M992" s="39"/>
    </row>
    <row r="993" spans="1:13" hidden="1">
      <c r="A993" s="41" t="s">
        <v>8601</v>
      </c>
      <c r="B993" s="41" t="s">
        <v>8696</v>
      </c>
      <c r="C993" s="47" t="s">
        <v>108</v>
      </c>
      <c r="D993" s="41" t="s">
        <v>7928</v>
      </c>
      <c r="E993" s="41" t="s">
        <v>7938</v>
      </c>
      <c r="F993" s="41" t="s">
        <v>8699</v>
      </c>
      <c r="G993" s="41" t="s">
        <v>1048</v>
      </c>
      <c r="H993" s="41" t="s">
        <v>7889</v>
      </c>
      <c r="I993" s="42">
        <v>41768</v>
      </c>
      <c r="J993" s="41"/>
      <c r="K993" s="41"/>
      <c r="L993" s="41"/>
      <c r="M993" s="39"/>
    </row>
    <row r="994" spans="1:13" hidden="1">
      <c r="A994" s="41" t="s">
        <v>8601</v>
      </c>
      <c r="B994" s="41" t="s">
        <v>8696</v>
      </c>
      <c r="C994" s="47" t="s">
        <v>108</v>
      </c>
      <c r="D994" s="41" t="s">
        <v>7928</v>
      </c>
      <c r="E994" s="41" t="s">
        <v>7938</v>
      </c>
      <c r="F994" s="41" t="s">
        <v>8699</v>
      </c>
      <c r="G994" s="41" t="s">
        <v>1048</v>
      </c>
      <c r="H994" s="41" t="s">
        <v>7890</v>
      </c>
      <c r="I994" s="41"/>
      <c r="J994" s="41"/>
      <c r="K994" s="41"/>
      <c r="L994" s="41"/>
      <c r="M994" s="39"/>
    </row>
    <row r="995" spans="1:13" hidden="1">
      <c r="A995" s="41" t="s">
        <v>8601</v>
      </c>
      <c r="B995" s="41" t="s">
        <v>8696</v>
      </c>
      <c r="C995" s="47" t="s">
        <v>108</v>
      </c>
      <c r="D995" s="41" t="s">
        <v>7928</v>
      </c>
      <c r="E995" s="41" t="s">
        <v>7938</v>
      </c>
      <c r="F995" s="41" t="s">
        <v>8699</v>
      </c>
      <c r="G995" s="41" t="s">
        <v>1048</v>
      </c>
      <c r="H995" s="41" t="s">
        <v>7891</v>
      </c>
      <c r="I995" s="42">
        <v>41794</v>
      </c>
      <c r="J995" s="41"/>
      <c r="K995" s="41"/>
      <c r="L995" s="41"/>
      <c r="M995" s="39"/>
    </row>
    <row r="996" spans="1:13" hidden="1">
      <c r="A996" s="41" t="s">
        <v>8601</v>
      </c>
      <c r="B996" s="41" t="s">
        <v>8696</v>
      </c>
      <c r="C996" s="47" t="s">
        <v>108</v>
      </c>
      <c r="D996" s="41" t="s">
        <v>7928</v>
      </c>
      <c r="E996" s="41" t="s">
        <v>7938</v>
      </c>
      <c r="F996" s="41" t="s">
        <v>8699</v>
      </c>
      <c r="G996" s="41" t="s">
        <v>1048</v>
      </c>
      <c r="H996" s="41" t="s">
        <v>7892</v>
      </c>
      <c r="I996" s="44"/>
      <c r="J996" s="41"/>
      <c r="K996" s="41"/>
      <c r="L996" s="41"/>
      <c r="M996" s="39"/>
    </row>
    <row r="997" spans="1:13" hidden="1">
      <c r="A997" s="41" t="s">
        <v>8601</v>
      </c>
      <c r="B997" s="41" t="s">
        <v>8696</v>
      </c>
      <c r="C997" s="47" t="s">
        <v>108</v>
      </c>
      <c r="D997" s="41" t="s">
        <v>7928</v>
      </c>
      <c r="E997" s="41" t="s">
        <v>7938</v>
      </c>
      <c r="F997" s="41" t="s">
        <v>8699</v>
      </c>
      <c r="G997" s="41" t="s">
        <v>1048</v>
      </c>
      <c r="H997" s="41" t="s">
        <v>7893</v>
      </c>
      <c r="I997" s="44"/>
      <c r="J997" s="41"/>
      <c r="K997" s="41"/>
      <c r="L997" s="41"/>
      <c r="M997" s="39"/>
    </row>
    <row r="998" spans="1:13" hidden="1">
      <c r="A998" s="41" t="s">
        <v>8601</v>
      </c>
      <c r="B998" s="41" t="s">
        <v>8696</v>
      </c>
      <c r="C998" s="47" t="s">
        <v>108</v>
      </c>
      <c r="D998" s="41" t="s">
        <v>7928</v>
      </c>
      <c r="E998" s="41" t="s">
        <v>7938</v>
      </c>
      <c r="F998" s="41" t="s">
        <v>8699</v>
      </c>
      <c r="G998" s="41" t="s">
        <v>1048</v>
      </c>
      <c r="H998" s="41" t="s">
        <v>7894</v>
      </c>
      <c r="I998" s="42">
        <v>41738</v>
      </c>
      <c r="J998" s="41"/>
      <c r="K998" s="41"/>
      <c r="L998" s="41"/>
      <c r="M998" s="39"/>
    </row>
    <row r="999" spans="1:13" hidden="1">
      <c r="A999" s="40" t="s">
        <v>8601</v>
      </c>
      <c r="B999" s="40" t="s">
        <v>8696</v>
      </c>
      <c r="C999" s="46" t="s">
        <v>108</v>
      </c>
      <c r="D999" s="40" t="s">
        <v>7928</v>
      </c>
      <c r="E999" s="41" t="s">
        <v>7938</v>
      </c>
      <c r="F999" s="40" t="s">
        <v>8699</v>
      </c>
      <c r="G999" s="40" t="s">
        <v>7895</v>
      </c>
      <c r="H999" s="40" t="s">
        <v>7896</v>
      </c>
      <c r="I999" s="43">
        <f>J999-2</f>
        <v>41721</v>
      </c>
      <c r="J999" s="43">
        <f t="shared" ref="J999:J1005" si="66">I1000</f>
        <v>41723</v>
      </c>
      <c r="K999" s="40" t="s">
        <v>145</v>
      </c>
      <c r="L999" s="40">
        <v>100</v>
      </c>
      <c r="M999" s="39"/>
    </row>
    <row r="1000" spans="1:13" hidden="1">
      <c r="A1000" s="40" t="s">
        <v>8601</v>
      </c>
      <c r="B1000" s="40" t="s">
        <v>8696</v>
      </c>
      <c r="C1000" s="46" t="s">
        <v>108</v>
      </c>
      <c r="D1000" s="40" t="s">
        <v>7928</v>
      </c>
      <c r="E1000" s="41" t="s">
        <v>7938</v>
      </c>
      <c r="F1000" s="40" t="s">
        <v>8699</v>
      </c>
      <c r="G1000" s="40" t="s">
        <v>7898</v>
      </c>
      <c r="H1000" s="40" t="s">
        <v>7899</v>
      </c>
      <c r="I1000" s="43">
        <f>J1000-1</f>
        <v>41723</v>
      </c>
      <c r="J1000" s="43">
        <f t="shared" si="66"/>
        <v>41724</v>
      </c>
      <c r="K1000" s="40" t="s">
        <v>145</v>
      </c>
      <c r="L1000" s="40">
        <v>100</v>
      </c>
      <c r="M1000" s="39"/>
    </row>
    <row r="1001" spans="1:13" hidden="1">
      <c r="A1001" s="40" t="s">
        <v>8601</v>
      </c>
      <c r="B1001" s="40" t="s">
        <v>8696</v>
      </c>
      <c r="C1001" s="46" t="s">
        <v>108</v>
      </c>
      <c r="D1001" s="40" t="s">
        <v>7928</v>
      </c>
      <c r="E1001" s="41" t="s">
        <v>7938</v>
      </c>
      <c r="F1001" s="40" t="s">
        <v>8699</v>
      </c>
      <c r="G1001" s="40" t="s">
        <v>7898</v>
      </c>
      <c r="H1001" s="40" t="s">
        <v>7900</v>
      </c>
      <c r="I1001" s="43">
        <f>J1001-1</f>
        <v>41724</v>
      </c>
      <c r="J1001" s="43">
        <f t="shared" si="66"/>
        <v>41725</v>
      </c>
      <c r="K1001" s="40" t="s">
        <v>145</v>
      </c>
      <c r="L1001" s="40">
        <v>100</v>
      </c>
      <c r="M1001" s="39"/>
    </row>
    <row r="1002" spans="1:13">
      <c r="A1002" s="40" t="s">
        <v>8601</v>
      </c>
      <c r="B1002" s="40" t="s">
        <v>8696</v>
      </c>
      <c r="C1002" s="46" t="s">
        <v>108</v>
      </c>
      <c r="D1002" s="40" t="s">
        <v>7928</v>
      </c>
      <c r="E1002" s="41" t="s">
        <v>7938</v>
      </c>
      <c r="F1002" s="40" t="s">
        <v>8699</v>
      </c>
      <c r="G1002" s="40" t="s">
        <v>7901</v>
      </c>
      <c r="H1002" s="40" t="s">
        <v>7902</v>
      </c>
      <c r="I1002" s="43">
        <f>J1002-5</f>
        <v>41725</v>
      </c>
      <c r="J1002" s="43">
        <f t="shared" si="66"/>
        <v>41730</v>
      </c>
      <c r="K1002" s="40" t="s">
        <v>145</v>
      </c>
      <c r="L1002" s="40">
        <v>100</v>
      </c>
      <c r="M1002" s="39"/>
    </row>
    <row r="1003" spans="1:13" hidden="1">
      <c r="A1003" s="40" t="s">
        <v>8601</v>
      </c>
      <c r="B1003" s="40" t="s">
        <v>8696</v>
      </c>
      <c r="C1003" s="46" t="s">
        <v>108</v>
      </c>
      <c r="D1003" s="40" t="s">
        <v>7928</v>
      </c>
      <c r="E1003" s="41" t="s">
        <v>7938</v>
      </c>
      <c r="F1003" s="40" t="s">
        <v>8699</v>
      </c>
      <c r="G1003" s="40" t="s">
        <v>7904</v>
      </c>
      <c r="H1003" s="40" t="s">
        <v>7905</v>
      </c>
      <c r="I1003" s="43">
        <f>J1003-3</f>
        <v>41730</v>
      </c>
      <c r="J1003" s="43">
        <f t="shared" si="66"/>
        <v>41733</v>
      </c>
      <c r="K1003" s="40" t="s">
        <v>145</v>
      </c>
      <c r="L1003" s="40">
        <v>100</v>
      </c>
      <c r="M1003" s="39"/>
    </row>
    <row r="1004" spans="1:13" hidden="1">
      <c r="A1004" s="40" t="s">
        <v>8601</v>
      </c>
      <c r="B1004" s="40" t="s">
        <v>8696</v>
      </c>
      <c r="C1004" s="46" t="s">
        <v>108</v>
      </c>
      <c r="D1004" s="40" t="s">
        <v>7928</v>
      </c>
      <c r="E1004" s="41" t="s">
        <v>7938</v>
      </c>
      <c r="F1004" s="40" t="s">
        <v>8699</v>
      </c>
      <c r="G1004" s="40" t="s">
        <v>7904</v>
      </c>
      <c r="H1004" s="40" t="s">
        <v>7906</v>
      </c>
      <c r="I1004" s="43">
        <f>J1004-2</f>
        <v>41733</v>
      </c>
      <c r="J1004" s="43">
        <f t="shared" si="66"/>
        <v>41735</v>
      </c>
      <c r="K1004" s="40" t="s">
        <v>145</v>
      </c>
      <c r="L1004" s="40">
        <v>100</v>
      </c>
      <c r="M1004" s="39"/>
    </row>
    <row r="1005" spans="1:13" hidden="1">
      <c r="A1005" s="40" t="s">
        <v>8601</v>
      </c>
      <c r="B1005" s="40" t="s">
        <v>8696</v>
      </c>
      <c r="C1005" s="46" t="s">
        <v>108</v>
      </c>
      <c r="D1005" s="40" t="s">
        <v>7928</v>
      </c>
      <c r="E1005" s="41" t="s">
        <v>7938</v>
      </c>
      <c r="F1005" s="40" t="s">
        <v>8699</v>
      </c>
      <c r="G1005" s="40" t="s">
        <v>7904</v>
      </c>
      <c r="H1005" s="40" t="s">
        <v>7907</v>
      </c>
      <c r="I1005" s="43">
        <f>J1005-2</f>
        <v>41735</v>
      </c>
      <c r="J1005" s="43">
        <f t="shared" si="66"/>
        <v>41737</v>
      </c>
      <c r="K1005" s="40" t="s">
        <v>145</v>
      </c>
      <c r="L1005" s="40">
        <v>100</v>
      </c>
      <c r="M1005" s="39"/>
    </row>
    <row r="1006" spans="1:13" hidden="1">
      <c r="A1006" s="40" t="s">
        <v>8601</v>
      </c>
      <c r="B1006" s="40" t="s">
        <v>8696</v>
      </c>
      <c r="C1006" s="46" t="s">
        <v>108</v>
      </c>
      <c r="D1006" s="40" t="s">
        <v>7928</v>
      </c>
      <c r="E1006" s="41" t="s">
        <v>7938</v>
      </c>
      <c r="F1006" s="40" t="s">
        <v>8699</v>
      </c>
      <c r="G1006" s="40" t="s">
        <v>7904</v>
      </c>
      <c r="H1006" s="40" t="s">
        <v>7908</v>
      </c>
      <c r="I1006" s="43">
        <f>J1006-1</f>
        <v>41737</v>
      </c>
      <c r="J1006" s="42">
        <v>41738</v>
      </c>
      <c r="K1006" s="40" t="s">
        <v>145</v>
      </c>
      <c r="L1006" s="40">
        <v>100</v>
      </c>
      <c r="M1006" s="39"/>
    </row>
    <row r="1007" spans="1:13" hidden="1">
      <c r="A1007" s="41" t="s">
        <v>8601</v>
      </c>
      <c r="B1007" s="41" t="s">
        <v>8696</v>
      </c>
      <c r="C1007" s="47" t="s">
        <v>108</v>
      </c>
      <c r="D1007" s="41" t="s">
        <v>7928</v>
      </c>
      <c r="E1007" s="41" t="s">
        <v>7938</v>
      </c>
      <c r="F1007" s="41" t="s">
        <v>8700</v>
      </c>
      <c r="G1007" s="41" t="s">
        <v>1048</v>
      </c>
      <c r="H1007" s="41" t="s">
        <v>7888</v>
      </c>
      <c r="I1007" s="42"/>
      <c r="J1007" s="41"/>
      <c r="K1007" s="41"/>
      <c r="L1007" s="41"/>
      <c r="M1007" s="39"/>
    </row>
    <row r="1008" spans="1:13" hidden="1">
      <c r="A1008" s="41" t="s">
        <v>8601</v>
      </c>
      <c r="B1008" s="41" t="s">
        <v>8696</v>
      </c>
      <c r="C1008" s="47" t="s">
        <v>108</v>
      </c>
      <c r="D1008" s="41" t="s">
        <v>7928</v>
      </c>
      <c r="E1008" s="41" t="s">
        <v>7938</v>
      </c>
      <c r="F1008" s="41" t="s">
        <v>8700</v>
      </c>
      <c r="G1008" s="41" t="s">
        <v>1048</v>
      </c>
      <c r="H1008" s="41" t="s">
        <v>7889</v>
      </c>
      <c r="I1008" s="42">
        <v>41768</v>
      </c>
      <c r="J1008" s="41"/>
      <c r="K1008" s="41"/>
      <c r="L1008" s="41"/>
      <c r="M1008" s="39"/>
    </row>
    <row r="1009" spans="1:13" hidden="1">
      <c r="A1009" s="41" t="s">
        <v>8601</v>
      </c>
      <c r="B1009" s="41" t="s">
        <v>8696</v>
      </c>
      <c r="C1009" s="47" t="s">
        <v>108</v>
      </c>
      <c r="D1009" s="41" t="s">
        <v>7928</v>
      </c>
      <c r="E1009" s="41" t="s">
        <v>7938</v>
      </c>
      <c r="F1009" s="41" t="s">
        <v>8700</v>
      </c>
      <c r="G1009" s="41" t="s">
        <v>1048</v>
      </c>
      <c r="H1009" s="41" t="s">
        <v>7890</v>
      </c>
      <c r="I1009" s="41"/>
      <c r="J1009" s="41"/>
      <c r="K1009" s="41"/>
      <c r="L1009" s="41"/>
      <c r="M1009" s="39"/>
    </row>
    <row r="1010" spans="1:13" hidden="1">
      <c r="A1010" s="41" t="s">
        <v>8601</v>
      </c>
      <c r="B1010" s="41" t="s">
        <v>8696</v>
      </c>
      <c r="C1010" s="47" t="s">
        <v>108</v>
      </c>
      <c r="D1010" s="41" t="s">
        <v>7928</v>
      </c>
      <c r="E1010" s="41" t="s">
        <v>7938</v>
      </c>
      <c r="F1010" s="41" t="s">
        <v>8700</v>
      </c>
      <c r="G1010" s="41" t="s">
        <v>1048</v>
      </c>
      <c r="H1010" s="41" t="s">
        <v>7891</v>
      </c>
      <c r="I1010" s="42">
        <v>41794</v>
      </c>
      <c r="J1010" s="41"/>
      <c r="K1010" s="41"/>
      <c r="L1010" s="41"/>
      <c r="M1010" s="39"/>
    </row>
    <row r="1011" spans="1:13" hidden="1">
      <c r="A1011" s="41" t="s">
        <v>8601</v>
      </c>
      <c r="B1011" s="41" t="s">
        <v>8696</v>
      </c>
      <c r="C1011" s="47" t="s">
        <v>108</v>
      </c>
      <c r="D1011" s="41" t="s">
        <v>7928</v>
      </c>
      <c r="E1011" s="41" t="s">
        <v>7938</v>
      </c>
      <c r="F1011" s="41" t="s">
        <v>8700</v>
      </c>
      <c r="G1011" s="41" t="s">
        <v>1048</v>
      </c>
      <c r="H1011" s="41" t="s">
        <v>7892</v>
      </c>
      <c r="I1011" s="44"/>
      <c r="J1011" s="41"/>
      <c r="K1011" s="41"/>
      <c r="L1011" s="41"/>
      <c r="M1011" s="39"/>
    </row>
    <row r="1012" spans="1:13" hidden="1">
      <c r="A1012" s="41" t="s">
        <v>8601</v>
      </c>
      <c r="B1012" s="41" t="s">
        <v>8696</v>
      </c>
      <c r="C1012" s="47" t="s">
        <v>108</v>
      </c>
      <c r="D1012" s="41" t="s">
        <v>7928</v>
      </c>
      <c r="E1012" s="41" t="s">
        <v>7938</v>
      </c>
      <c r="F1012" s="41" t="s">
        <v>8700</v>
      </c>
      <c r="G1012" s="41" t="s">
        <v>1048</v>
      </c>
      <c r="H1012" s="41" t="s">
        <v>7893</v>
      </c>
      <c r="I1012" s="44"/>
      <c r="J1012" s="41"/>
      <c r="K1012" s="41"/>
      <c r="L1012" s="41"/>
      <c r="M1012" s="39"/>
    </row>
    <row r="1013" spans="1:13" hidden="1">
      <c r="A1013" s="41" t="s">
        <v>8601</v>
      </c>
      <c r="B1013" s="41" t="s">
        <v>8696</v>
      </c>
      <c r="C1013" s="47" t="s">
        <v>108</v>
      </c>
      <c r="D1013" s="41" t="s">
        <v>7928</v>
      </c>
      <c r="E1013" s="41" t="s">
        <v>7938</v>
      </c>
      <c r="F1013" s="41" t="s">
        <v>8700</v>
      </c>
      <c r="G1013" s="41" t="s">
        <v>1048</v>
      </c>
      <c r="H1013" s="41" t="s">
        <v>7894</v>
      </c>
      <c r="I1013" s="42">
        <v>41738</v>
      </c>
      <c r="J1013" s="41"/>
      <c r="K1013" s="41"/>
      <c r="L1013" s="41"/>
      <c r="M1013" s="39"/>
    </row>
    <row r="1014" spans="1:13" hidden="1">
      <c r="A1014" s="40" t="s">
        <v>8601</v>
      </c>
      <c r="B1014" s="40" t="s">
        <v>8696</v>
      </c>
      <c r="C1014" s="46" t="s">
        <v>108</v>
      </c>
      <c r="D1014" s="40" t="s">
        <v>7928</v>
      </c>
      <c r="E1014" s="41" t="s">
        <v>7938</v>
      </c>
      <c r="F1014" s="40" t="s">
        <v>8700</v>
      </c>
      <c r="G1014" s="40" t="s">
        <v>7895</v>
      </c>
      <c r="H1014" s="40" t="s">
        <v>7896</v>
      </c>
      <c r="I1014" s="43">
        <f>J1014-2</f>
        <v>41721</v>
      </c>
      <c r="J1014" s="43">
        <f t="shared" ref="J1014:J1020" si="67">I1015</f>
        <v>41723</v>
      </c>
      <c r="K1014" s="40" t="s">
        <v>145</v>
      </c>
      <c r="L1014" s="40">
        <v>100</v>
      </c>
      <c r="M1014" s="39"/>
    </row>
    <row r="1015" spans="1:13" hidden="1">
      <c r="A1015" s="40" t="s">
        <v>8601</v>
      </c>
      <c r="B1015" s="40" t="s">
        <v>8696</v>
      </c>
      <c r="C1015" s="46" t="s">
        <v>108</v>
      </c>
      <c r="D1015" s="40" t="s">
        <v>7928</v>
      </c>
      <c r="E1015" s="41" t="s">
        <v>7938</v>
      </c>
      <c r="F1015" s="40" t="s">
        <v>8700</v>
      </c>
      <c r="G1015" s="40" t="s">
        <v>7898</v>
      </c>
      <c r="H1015" s="40" t="s">
        <v>7899</v>
      </c>
      <c r="I1015" s="43">
        <f>J1015-1</f>
        <v>41723</v>
      </c>
      <c r="J1015" s="43">
        <f t="shared" si="67"/>
        <v>41724</v>
      </c>
      <c r="K1015" s="40" t="s">
        <v>145</v>
      </c>
      <c r="L1015" s="40">
        <v>100</v>
      </c>
      <c r="M1015" s="39"/>
    </row>
    <row r="1016" spans="1:13" hidden="1">
      <c r="A1016" s="40" t="s">
        <v>8601</v>
      </c>
      <c r="B1016" s="40" t="s">
        <v>8696</v>
      </c>
      <c r="C1016" s="46" t="s">
        <v>108</v>
      </c>
      <c r="D1016" s="40" t="s">
        <v>7928</v>
      </c>
      <c r="E1016" s="41" t="s">
        <v>7938</v>
      </c>
      <c r="F1016" s="40" t="s">
        <v>8700</v>
      </c>
      <c r="G1016" s="40" t="s">
        <v>7898</v>
      </c>
      <c r="H1016" s="40" t="s">
        <v>7900</v>
      </c>
      <c r="I1016" s="43">
        <f>J1016-1</f>
        <v>41724</v>
      </c>
      <c r="J1016" s="43">
        <f t="shared" si="67"/>
        <v>41725</v>
      </c>
      <c r="K1016" s="40" t="s">
        <v>145</v>
      </c>
      <c r="L1016" s="40">
        <v>100</v>
      </c>
      <c r="M1016" s="39"/>
    </row>
    <row r="1017" spans="1:13">
      <c r="A1017" s="40" t="s">
        <v>8601</v>
      </c>
      <c r="B1017" s="40" t="s">
        <v>8696</v>
      </c>
      <c r="C1017" s="46" t="s">
        <v>108</v>
      </c>
      <c r="D1017" s="40" t="s">
        <v>7928</v>
      </c>
      <c r="E1017" s="41" t="s">
        <v>7938</v>
      </c>
      <c r="F1017" s="40" t="s">
        <v>8700</v>
      </c>
      <c r="G1017" s="40" t="s">
        <v>7901</v>
      </c>
      <c r="H1017" s="40" t="s">
        <v>7902</v>
      </c>
      <c r="I1017" s="43">
        <f>J1017-5</f>
        <v>41725</v>
      </c>
      <c r="J1017" s="43">
        <f t="shared" si="67"/>
        <v>41730</v>
      </c>
      <c r="K1017" s="40" t="s">
        <v>145</v>
      </c>
      <c r="L1017" s="40">
        <v>100</v>
      </c>
      <c r="M1017" s="39"/>
    </row>
    <row r="1018" spans="1:13" hidden="1">
      <c r="A1018" s="40" t="s">
        <v>8601</v>
      </c>
      <c r="B1018" s="40" t="s">
        <v>8696</v>
      </c>
      <c r="C1018" s="46" t="s">
        <v>108</v>
      </c>
      <c r="D1018" s="40" t="s">
        <v>7928</v>
      </c>
      <c r="E1018" s="41" t="s">
        <v>7938</v>
      </c>
      <c r="F1018" s="40" t="s">
        <v>8700</v>
      </c>
      <c r="G1018" s="40" t="s">
        <v>7904</v>
      </c>
      <c r="H1018" s="40" t="s">
        <v>7905</v>
      </c>
      <c r="I1018" s="43">
        <f>J1018-3</f>
        <v>41730</v>
      </c>
      <c r="J1018" s="43">
        <f t="shared" si="67"/>
        <v>41733</v>
      </c>
      <c r="K1018" s="40" t="s">
        <v>145</v>
      </c>
      <c r="L1018" s="40">
        <v>100</v>
      </c>
      <c r="M1018" s="39"/>
    </row>
    <row r="1019" spans="1:13" hidden="1">
      <c r="A1019" s="40" t="s">
        <v>8601</v>
      </c>
      <c r="B1019" s="40" t="s">
        <v>8696</v>
      </c>
      <c r="C1019" s="46" t="s">
        <v>108</v>
      </c>
      <c r="D1019" s="40" t="s">
        <v>7928</v>
      </c>
      <c r="E1019" s="41" t="s">
        <v>7938</v>
      </c>
      <c r="F1019" s="40" t="s">
        <v>8700</v>
      </c>
      <c r="G1019" s="40" t="s">
        <v>7904</v>
      </c>
      <c r="H1019" s="40" t="s">
        <v>7906</v>
      </c>
      <c r="I1019" s="43">
        <f>J1019-2</f>
        <v>41733</v>
      </c>
      <c r="J1019" s="43">
        <f t="shared" si="67"/>
        <v>41735</v>
      </c>
      <c r="K1019" s="40" t="s">
        <v>145</v>
      </c>
      <c r="L1019" s="40">
        <v>100</v>
      </c>
      <c r="M1019" s="39"/>
    </row>
    <row r="1020" spans="1:13" hidden="1">
      <c r="A1020" s="40" t="s">
        <v>8601</v>
      </c>
      <c r="B1020" s="40" t="s">
        <v>8696</v>
      </c>
      <c r="C1020" s="46" t="s">
        <v>108</v>
      </c>
      <c r="D1020" s="40" t="s">
        <v>7928</v>
      </c>
      <c r="E1020" s="41" t="s">
        <v>7938</v>
      </c>
      <c r="F1020" s="40" t="s">
        <v>8700</v>
      </c>
      <c r="G1020" s="40" t="s">
        <v>7904</v>
      </c>
      <c r="H1020" s="40" t="s">
        <v>7907</v>
      </c>
      <c r="I1020" s="43">
        <f>J1020-2</f>
        <v>41735</v>
      </c>
      <c r="J1020" s="43">
        <f t="shared" si="67"/>
        <v>41737</v>
      </c>
      <c r="K1020" s="40" t="s">
        <v>145</v>
      </c>
      <c r="L1020" s="40">
        <v>100</v>
      </c>
      <c r="M1020" s="39"/>
    </row>
    <row r="1021" spans="1:13" hidden="1">
      <c r="A1021" s="40" t="s">
        <v>8601</v>
      </c>
      <c r="B1021" s="40" t="s">
        <v>8696</v>
      </c>
      <c r="C1021" s="46" t="s">
        <v>108</v>
      </c>
      <c r="D1021" s="40" t="s">
        <v>7928</v>
      </c>
      <c r="E1021" s="41" t="s">
        <v>7938</v>
      </c>
      <c r="F1021" s="40" t="s">
        <v>8700</v>
      </c>
      <c r="G1021" s="40" t="s">
        <v>7904</v>
      </c>
      <c r="H1021" s="40" t="s">
        <v>7908</v>
      </c>
      <c r="I1021" s="43">
        <f>J1021-1</f>
        <v>41737</v>
      </c>
      <c r="J1021" s="42">
        <v>41738</v>
      </c>
      <c r="K1021" s="40" t="s">
        <v>145</v>
      </c>
      <c r="L1021" s="40">
        <v>100</v>
      </c>
      <c r="M1021" s="39"/>
    </row>
    <row r="1022" spans="1:13" hidden="1">
      <c r="A1022" s="41" t="s">
        <v>8663</v>
      </c>
      <c r="B1022" s="41" t="s">
        <v>8679</v>
      </c>
      <c r="C1022" s="41" t="s">
        <v>65</v>
      </c>
      <c r="D1022" s="41" t="s">
        <v>65</v>
      </c>
      <c r="E1022" s="41" t="s">
        <v>7886</v>
      </c>
      <c r="F1022" s="41" t="s">
        <v>8701</v>
      </c>
      <c r="G1022" s="41" t="s">
        <v>1048</v>
      </c>
      <c r="H1022" s="41" t="s">
        <v>7888</v>
      </c>
      <c r="I1022" s="42"/>
      <c r="J1022" s="41"/>
      <c r="K1022" s="40"/>
      <c r="L1022" s="40"/>
      <c r="M1022" s="39"/>
    </row>
    <row r="1023" spans="1:13" hidden="1">
      <c r="A1023" s="41" t="s">
        <v>8663</v>
      </c>
      <c r="B1023" s="41" t="s">
        <v>8679</v>
      </c>
      <c r="C1023" s="41" t="s">
        <v>65</v>
      </c>
      <c r="D1023" s="41" t="s">
        <v>65</v>
      </c>
      <c r="E1023" s="41" t="s">
        <v>7886</v>
      </c>
      <c r="F1023" s="41" t="s">
        <v>8701</v>
      </c>
      <c r="G1023" s="41" t="s">
        <v>1048</v>
      </c>
      <c r="H1023" s="41" t="s">
        <v>7889</v>
      </c>
      <c r="I1023" s="59">
        <v>41645</v>
      </c>
      <c r="J1023" s="41"/>
      <c r="K1023" s="40"/>
      <c r="L1023" s="40"/>
      <c r="M1023" s="39"/>
    </row>
    <row r="1024" spans="1:13" hidden="1">
      <c r="A1024" s="41" t="s">
        <v>8663</v>
      </c>
      <c r="B1024" s="41" t="s">
        <v>8679</v>
      </c>
      <c r="C1024" s="41" t="s">
        <v>65</v>
      </c>
      <c r="D1024" s="41" t="s">
        <v>65</v>
      </c>
      <c r="E1024" s="41" t="s">
        <v>7886</v>
      </c>
      <c r="F1024" s="41" t="s">
        <v>8701</v>
      </c>
      <c r="G1024" s="41" t="s">
        <v>1048</v>
      </c>
      <c r="H1024" s="41" t="s">
        <v>7890</v>
      </c>
      <c r="I1024" s="42"/>
      <c r="J1024" s="41"/>
      <c r="K1024" s="40"/>
      <c r="L1024" s="40"/>
      <c r="M1024" s="39"/>
    </row>
    <row r="1025" spans="1:13" hidden="1">
      <c r="A1025" s="41" t="s">
        <v>8663</v>
      </c>
      <c r="B1025" s="41" t="s">
        <v>8679</v>
      </c>
      <c r="C1025" s="41" t="s">
        <v>65</v>
      </c>
      <c r="D1025" s="41" t="s">
        <v>65</v>
      </c>
      <c r="E1025" s="41" t="s">
        <v>7886</v>
      </c>
      <c r="F1025" s="41" t="s">
        <v>8701</v>
      </c>
      <c r="G1025" s="41" t="s">
        <v>1048</v>
      </c>
      <c r="H1025" s="41" t="s">
        <v>7891</v>
      </c>
      <c r="I1025" s="42"/>
      <c r="J1025" s="41"/>
      <c r="K1025" s="40"/>
      <c r="L1025" s="40"/>
      <c r="M1025" s="39"/>
    </row>
    <row r="1026" spans="1:13" hidden="1">
      <c r="A1026" s="41" t="s">
        <v>8663</v>
      </c>
      <c r="B1026" s="41" t="s">
        <v>8679</v>
      </c>
      <c r="C1026" s="41" t="s">
        <v>65</v>
      </c>
      <c r="D1026" s="41" t="s">
        <v>65</v>
      </c>
      <c r="E1026" s="41" t="s">
        <v>7886</v>
      </c>
      <c r="F1026" s="41" t="s">
        <v>8701</v>
      </c>
      <c r="G1026" s="41" t="s">
        <v>1048</v>
      </c>
      <c r="H1026" s="41" t="s">
        <v>7892</v>
      </c>
      <c r="I1026" s="42">
        <v>41774</v>
      </c>
      <c r="J1026" s="41"/>
      <c r="K1026" s="40"/>
      <c r="L1026" s="40"/>
      <c r="M1026" s="39"/>
    </row>
    <row r="1027" spans="1:13" hidden="1">
      <c r="A1027" s="41" t="s">
        <v>8663</v>
      </c>
      <c r="B1027" s="41" t="s">
        <v>8679</v>
      </c>
      <c r="C1027" s="41" t="s">
        <v>65</v>
      </c>
      <c r="D1027" s="41" t="s">
        <v>65</v>
      </c>
      <c r="E1027" s="41" t="s">
        <v>7886</v>
      </c>
      <c r="F1027" s="41" t="s">
        <v>8701</v>
      </c>
      <c r="G1027" s="41" t="s">
        <v>1048</v>
      </c>
      <c r="H1027" s="41" t="s">
        <v>7893</v>
      </c>
      <c r="I1027" s="41"/>
      <c r="J1027" s="41"/>
      <c r="K1027" s="40"/>
      <c r="L1027" s="40"/>
      <c r="M1027" s="39"/>
    </row>
    <row r="1028" spans="1:13" hidden="1">
      <c r="A1028" s="41" t="s">
        <v>8663</v>
      </c>
      <c r="B1028" s="41" t="s">
        <v>8679</v>
      </c>
      <c r="C1028" s="41" t="s">
        <v>65</v>
      </c>
      <c r="D1028" s="41" t="s">
        <v>65</v>
      </c>
      <c r="E1028" s="41" t="s">
        <v>7886</v>
      </c>
      <c r="F1028" s="41" t="s">
        <v>8701</v>
      </c>
      <c r="G1028" s="41" t="s">
        <v>1048</v>
      </c>
      <c r="H1028" s="41" t="s">
        <v>7894</v>
      </c>
      <c r="I1028" s="42">
        <v>41744</v>
      </c>
      <c r="J1028" s="41"/>
      <c r="K1028" s="40"/>
      <c r="L1028" s="40"/>
      <c r="M1028" s="39"/>
    </row>
    <row r="1029" spans="1:13" hidden="1">
      <c r="A1029" s="40" t="s">
        <v>8663</v>
      </c>
      <c r="B1029" s="40" t="s">
        <v>8679</v>
      </c>
      <c r="C1029" s="40" t="s">
        <v>65</v>
      </c>
      <c r="D1029" s="40" t="s">
        <v>65</v>
      </c>
      <c r="E1029" s="41" t="s">
        <v>7886</v>
      </c>
      <c r="F1029" s="40" t="s">
        <v>8701</v>
      </c>
      <c r="G1029" s="40" t="s">
        <v>7895</v>
      </c>
      <c r="H1029" s="40" t="s">
        <v>7896</v>
      </c>
      <c r="I1029" s="43">
        <f>J1029-2</f>
        <v>41727</v>
      </c>
      <c r="J1029" s="43">
        <f t="shared" ref="J1029:J1035" si="68">I1030</f>
        <v>41729</v>
      </c>
      <c r="K1029" s="40" t="s">
        <v>6142</v>
      </c>
      <c r="L1029" s="40">
        <v>100</v>
      </c>
      <c r="M1029" s="39" t="s">
        <v>8702</v>
      </c>
    </row>
    <row r="1030" spans="1:13" hidden="1">
      <c r="A1030" s="40" t="s">
        <v>8663</v>
      </c>
      <c r="B1030" s="40" t="s">
        <v>8679</v>
      </c>
      <c r="C1030" s="40" t="s">
        <v>65</v>
      </c>
      <c r="D1030" s="40" t="s">
        <v>65</v>
      </c>
      <c r="E1030" s="41" t="s">
        <v>7886</v>
      </c>
      <c r="F1030" s="40" t="s">
        <v>8701</v>
      </c>
      <c r="G1030" s="40" t="s">
        <v>7898</v>
      </c>
      <c r="H1030" s="40" t="s">
        <v>7899</v>
      </c>
      <c r="I1030" s="43">
        <f>J1030-1</f>
        <v>41729</v>
      </c>
      <c r="J1030" s="43">
        <f t="shared" si="68"/>
        <v>41730</v>
      </c>
      <c r="K1030" s="40" t="s">
        <v>6142</v>
      </c>
      <c r="L1030" s="40">
        <v>100</v>
      </c>
      <c r="M1030" s="39"/>
    </row>
    <row r="1031" spans="1:13" hidden="1">
      <c r="A1031" s="40" t="s">
        <v>8663</v>
      </c>
      <c r="B1031" s="40" t="s">
        <v>8679</v>
      </c>
      <c r="C1031" s="40" t="s">
        <v>65</v>
      </c>
      <c r="D1031" s="40" t="s">
        <v>65</v>
      </c>
      <c r="E1031" s="41" t="s">
        <v>7886</v>
      </c>
      <c r="F1031" s="40" t="s">
        <v>8701</v>
      </c>
      <c r="G1031" s="40" t="s">
        <v>7898</v>
      </c>
      <c r="H1031" s="40" t="s">
        <v>7900</v>
      </c>
      <c r="I1031" s="43">
        <f>J1031-1</f>
        <v>41730</v>
      </c>
      <c r="J1031" s="43">
        <f t="shared" si="68"/>
        <v>41731</v>
      </c>
      <c r="K1031" s="40" t="s">
        <v>6142</v>
      </c>
      <c r="L1031" s="40">
        <v>100</v>
      </c>
      <c r="M1031" s="39"/>
    </row>
    <row r="1032" spans="1:13">
      <c r="A1032" s="40" t="s">
        <v>8663</v>
      </c>
      <c r="B1032" s="40" t="s">
        <v>8679</v>
      </c>
      <c r="C1032" s="40" t="s">
        <v>65</v>
      </c>
      <c r="D1032" s="40" t="s">
        <v>65</v>
      </c>
      <c r="E1032" s="41" t="s">
        <v>7886</v>
      </c>
      <c r="F1032" s="40" t="s">
        <v>8701</v>
      </c>
      <c r="G1032" s="40" t="s">
        <v>7901</v>
      </c>
      <c r="H1032" s="40" t="s">
        <v>7902</v>
      </c>
      <c r="I1032" s="43">
        <f>J1032-5</f>
        <v>41731</v>
      </c>
      <c r="J1032" s="43">
        <f t="shared" si="68"/>
        <v>41736</v>
      </c>
      <c r="K1032" s="40" t="s">
        <v>6142</v>
      </c>
      <c r="L1032" s="40">
        <v>100</v>
      </c>
      <c r="M1032" s="39" t="s">
        <v>8703</v>
      </c>
    </row>
    <row r="1033" spans="1:13" hidden="1">
      <c r="A1033" s="40" t="s">
        <v>8663</v>
      </c>
      <c r="B1033" s="40" t="s">
        <v>8679</v>
      </c>
      <c r="C1033" s="40" t="s">
        <v>65</v>
      </c>
      <c r="D1033" s="40" t="s">
        <v>65</v>
      </c>
      <c r="E1033" s="41" t="s">
        <v>7886</v>
      </c>
      <c r="F1033" s="40" t="s">
        <v>8701</v>
      </c>
      <c r="G1033" s="40" t="s">
        <v>7904</v>
      </c>
      <c r="H1033" s="40" t="s">
        <v>7905</v>
      </c>
      <c r="I1033" s="43">
        <f>J1033-3</f>
        <v>41736</v>
      </c>
      <c r="J1033" s="43">
        <f t="shared" si="68"/>
        <v>41739</v>
      </c>
      <c r="K1033" s="40" t="s">
        <v>6142</v>
      </c>
      <c r="L1033" s="40">
        <v>100</v>
      </c>
      <c r="M1033" s="39"/>
    </row>
    <row r="1034" spans="1:13" hidden="1">
      <c r="A1034" s="40" t="s">
        <v>8663</v>
      </c>
      <c r="B1034" s="40" t="s">
        <v>8679</v>
      </c>
      <c r="C1034" s="40" t="s">
        <v>65</v>
      </c>
      <c r="D1034" s="40" t="s">
        <v>65</v>
      </c>
      <c r="E1034" s="41" t="s">
        <v>7886</v>
      </c>
      <c r="F1034" s="40" t="s">
        <v>8701</v>
      </c>
      <c r="G1034" s="40" t="s">
        <v>7904</v>
      </c>
      <c r="H1034" s="40" t="s">
        <v>7906</v>
      </c>
      <c r="I1034" s="43">
        <f>J1034-2</f>
        <v>41739</v>
      </c>
      <c r="J1034" s="43">
        <f t="shared" si="68"/>
        <v>41741</v>
      </c>
      <c r="K1034" s="40" t="s">
        <v>6142</v>
      </c>
      <c r="L1034" s="40">
        <v>100</v>
      </c>
      <c r="M1034" s="39"/>
    </row>
    <row r="1035" spans="1:13" hidden="1">
      <c r="A1035" s="40" t="s">
        <v>8663</v>
      </c>
      <c r="B1035" s="40" t="s">
        <v>8679</v>
      </c>
      <c r="C1035" s="40" t="s">
        <v>65</v>
      </c>
      <c r="D1035" s="40" t="s">
        <v>65</v>
      </c>
      <c r="E1035" s="41" t="s">
        <v>7886</v>
      </c>
      <c r="F1035" s="40" t="s">
        <v>8701</v>
      </c>
      <c r="G1035" s="40" t="s">
        <v>7904</v>
      </c>
      <c r="H1035" s="40" t="s">
        <v>7907</v>
      </c>
      <c r="I1035" s="43">
        <f>J1035-2</f>
        <v>41741</v>
      </c>
      <c r="J1035" s="43">
        <f t="shared" si="68"/>
        <v>41743</v>
      </c>
      <c r="K1035" s="40" t="s">
        <v>6142</v>
      </c>
      <c r="L1035" s="40">
        <v>100</v>
      </c>
      <c r="M1035" s="39"/>
    </row>
    <row r="1036" spans="1:13" hidden="1">
      <c r="A1036" s="40" t="s">
        <v>8663</v>
      </c>
      <c r="B1036" s="40" t="s">
        <v>8679</v>
      </c>
      <c r="C1036" s="40" t="s">
        <v>65</v>
      </c>
      <c r="D1036" s="40" t="s">
        <v>65</v>
      </c>
      <c r="E1036" s="41" t="s">
        <v>7886</v>
      </c>
      <c r="F1036" s="40" t="s">
        <v>8701</v>
      </c>
      <c r="G1036" s="40" t="s">
        <v>7904</v>
      </c>
      <c r="H1036" s="40" t="s">
        <v>7908</v>
      </c>
      <c r="I1036" s="43">
        <f>J1036-1</f>
        <v>41743</v>
      </c>
      <c r="J1036" s="42">
        <v>41744</v>
      </c>
      <c r="K1036" s="40" t="s">
        <v>6142</v>
      </c>
      <c r="L1036" s="40">
        <v>100</v>
      </c>
      <c r="M1036" s="39"/>
    </row>
    <row r="1037" spans="1:13" hidden="1">
      <c r="A1037" s="41" t="s">
        <v>8670</v>
      </c>
      <c r="B1037" s="41" t="s">
        <v>8704</v>
      </c>
      <c r="C1037" s="49" t="s">
        <v>7927</v>
      </c>
      <c r="D1037" s="41" t="s">
        <v>7928</v>
      </c>
      <c r="E1037" s="41" t="s">
        <v>7938</v>
      </c>
      <c r="F1037" s="41" t="s">
        <v>8705</v>
      </c>
      <c r="G1037" s="41" t="s">
        <v>1048</v>
      </c>
      <c r="H1037" s="41" t="s">
        <v>7888</v>
      </c>
      <c r="I1037" s="42"/>
      <c r="J1037" s="41"/>
      <c r="K1037" s="41"/>
      <c r="L1037" s="41"/>
      <c r="M1037" s="39"/>
    </row>
    <row r="1038" spans="1:13" hidden="1">
      <c r="A1038" s="41" t="s">
        <v>8670</v>
      </c>
      <c r="B1038" s="41" t="s">
        <v>8704</v>
      </c>
      <c r="C1038" s="49" t="s">
        <v>7927</v>
      </c>
      <c r="D1038" s="41" t="s">
        <v>7928</v>
      </c>
      <c r="E1038" s="41" t="s">
        <v>7938</v>
      </c>
      <c r="F1038" s="41" t="s">
        <v>8705</v>
      </c>
      <c r="G1038" s="41" t="s">
        <v>1048</v>
      </c>
      <c r="H1038" s="41" t="s">
        <v>7889</v>
      </c>
      <c r="I1038" s="42">
        <v>41759</v>
      </c>
      <c r="J1038" s="41"/>
      <c r="K1038" s="41"/>
      <c r="L1038" s="41"/>
      <c r="M1038" s="39"/>
    </row>
    <row r="1039" spans="1:13" hidden="1">
      <c r="A1039" s="41" t="s">
        <v>8670</v>
      </c>
      <c r="B1039" s="41" t="s">
        <v>8704</v>
      </c>
      <c r="C1039" s="49" t="s">
        <v>7927</v>
      </c>
      <c r="D1039" s="41" t="s">
        <v>7928</v>
      </c>
      <c r="E1039" s="41" t="s">
        <v>7938</v>
      </c>
      <c r="F1039" s="41" t="s">
        <v>8705</v>
      </c>
      <c r="G1039" s="41" t="s">
        <v>1048</v>
      </c>
      <c r="H1039" s="41" t="s">
        <v>7890</v>
      </c>
      <c r="I1039" s="42">
        <v>41760</v>
      </c>
      <c r="J1039" s="41"/>
      <c r="K1039" s="41"/>
      <c r="L1039" s="41"/>
      <c r="M1039" s="39"/>
    </row>
    <row r="1040" spans="1:13" hidden="1">
      <c r="A1040" s="41" t="s">
        <v>8670</v>
      </c>
      <c r="B1040" s="41" t="s">
        <v>8704</v>
      </c>
      <c r="C1040" s="49" t="s">
        <v>7927</v>
      </c>
      <c r="D1040" s="41" t="s">
        <v>7928</v>
      </c>
      <c r="E1040" s="41" t="s">
        <v>7938</v>
      </c>
      <c r="F1040" s="41" t="s">
        <v>8705</v>
      </c>
      <c r="G1040" s="41" t="s">
        <v>1048</v>
      </c>
      <c r="H1040" s="41" t="s">
        <v>7891</v>
      </c>
      <c r="I1040" s="42">
        <v>41766</v>
      </c>
      <c r="J1040" s="41"/>
      <c r="K1040" s="41"/>
      <c r="L1040" s="41"/>
      <c r="M1040" s="39"/>
    </row>
    <row r="1041" spans="1:13" hidden="1">
      <c r="A1041" s="41" t="s">
        <v>8670</v>
      </c>
      <c r="B1041" s="41" t="s">
        <v>8704</v>
      </c>
      <c r="C1041" s="49" t="s">
        <v>7927</v>
      </c>
      <c r="D1041" s="41" t="s">
        <v>7928</v>
      </c>
      <c r="E1041" s="41" t="s">
        <v>7938</v>
      </c>
      <c r="F1041" s="41" t="s">
        <v>8705</v>
      </c>
      <c r="G1041" s="41" t="s">
        <v>1048</v>
      </c>
      <c r="H1041" s="41" t="s">
        <v>7892</v>
      </c>
      <c r="I1041" s="44"/>
      <c r="J1041" s="41"/>
      <c r="K1041" s="41"/>
      <c r="L1041" s="41"/>
      <c r="M1041" s="39"/>
    </row>
    <row r="1042" spans="1:13" hidden="1">
      <c r="A1042" s="41" t="s">
        <v>8670</v>
      </c>
      <c r="B1042" s="41" t="s">
        <v>8704</v>
      </c>
      <c r="C1042" s="49" t="s">
        <v>7927</v>
      </c>
      <c r="D1042" s="41" t="s">
        <v>7928</v>
      </c>
      <c r="E1042" s="41" t="s">
        <v>7938</v>
      </c>
      <c r="F1042" s="41" t="s">
        <v>8705</v>
      </c>
      <c r="G1042" s="41" t="s">
        <v>1048</v>
      </c>
      <c r="H1042" s="41" t="s">
        <v>7893</v>
      </c>
      <c r="I1042" s="44"/>
      <c r="J1042" s="41"/>
      <c r="K1042" s="41"/>
      <c r="L1042" s="41"/>
      <c r="M1042" s="39"/>
    </row>
    <row r="1043" spans="1:13" hidden="1">
      <c r="A1043" s="41" t="s">
        <v>8670</v>
      </c>
      <c r="B1043" s="41" t="s">
        <v>8704</v>
      </c>
      <c r="C1043" s="49" t="s">
        <v>7927</v>
      </c>
      <c r="D1043" s="41" t="s">
        <v>7928</v>
      </c>
      <c r="E1043" s="41" t="s">
        <v>7938</v>
      </c>
      <c r="F1043" s="41" t="s">
        <v>8705</v>
      </c>
      <c r="G1043" s="41" t="s">
        <v>1048</v>
      </c>
      <c r="H1043" s="41" t="s">
        <v>7894</v>
      </c>
      <c r="I1043" s="42">
        <v>41728</v>
      </c>
      <c r="J1043" s="41"/>
      <c r="K1043" s="41"/>
      <c r="L1043" s="41"/>
      <c r="M1043" s="39"/>
    </row>
    <row r="1044" spans="1:13" hidden="1">
      <c r="A1044" s="40" t="s">
        <v>8670</v>
      </c>
      <c r="B1044" s="40" t="s">
        <v>8704</v>
      </c>
      <c r="C1044" s="48" t="s">
        <v>7927</v>
      </c>
      <c r="D1044" s="40" t="s">
        <v>7928</v>
      </c>
      <c r="E1044" s="41" t="s">
        <v>7938</v>
      </c>
      <c r="F1044" s="40" t="s">
        <v>8705</v>
      </c>
      <c r="G1044" s="40" t="s">
        <v>7895</v>
      </c>
      <c r="H1044" s="40" t="s">
        <v>7896</v>
      </c>
      <c r="I1044" s="43">
        <f>J1044-2</f>
        <v>41711</v>
      </c>
      <c r="J1044" s="43">
        <f t="shared" ref="J1044:J1050" si="69">I1045</f>
        <v>41713</v>
      </c>
      <c r="K1044" s="40" t="s">
        <v>7945</v>
      </c>
      <c r="L1044" s="40">
        <v>100</v>
      </c>
      <c r="M1044" s="39"/>
    </row>
    <row r="1045" spans="1:13" hidden="1">
      <c r="A1045" s="40" t="s">
        <v>8670</v>
      </c>
      <c r="B1045" s="40" t="s">
        <v>8704</v>
      </c>
      <c r="C1045" s="48" t="s">
        <v>7927</v>
      </c>
      <c r="D1045" s="40" t="s">
        <v>7928</v>
      </c>
      <c r="E1045" s="41" t="s">
        <v>7938</v>
      </c>
      <c r="F1045" s="40" t="s">
        <v>8705</v>
      </c>
      <c r="G1045" s="40" t="s">
        <v>7898</v>
      </c>
      <c r="H1045" s="40" t="s">
        <v>7899</v>
      </c>
      <c r="I1045" s="43">
        <f>J1045-1</f>
        <v>41713</v>
      </c>
      <c r="J1045" s="43">
        <f t="shared" si="69"/>
        <v>41714</v>
      </c>
      <c r="K1045" s="40" t="s">
        <v>7945</v>
      </c>
      <c r="L1045" s="40">
        <v>100</v>
      </c>
      <c r="M1045" s="39"/>
    </row>
    <row r="1046" spans="1:13" hidden="1">
      <c r="A1046" s="40" t="s">
        <v>8670</v>
      </c>
      <c r="B1046" s="40" t="s">
        <v>8704</v>
      </c>
      <c r="C1046" s="48" t="s">
        <v>7927</v>
      </c>
      <c r="D1046" s="40" t="s">
        <v>7928</v>
      </c>
      <c r="E1046" s="41" t="s">
        <v>7938</v>
      </c>
      <c r="F1046" s="40" t="s">
        <v>8705</v>
      </c>
      <c r="G1046" s="40" t="s">
        <v>7898</v>
      </c>
      <c r="H1046" s="40" t="s">
        <v>7900</v>
      </c>
      <c r="I1046" s="43">
        <f>J1046-1</f>
        <v>41714</v>
      </c>
      <c r="J1046" s="43">
        <f t="shared" si="69"/>
        <v>41715</v>
      </c>
      <c r="K1046" s="40" t="s">
        <v>7945</v>
      </c>
      <c r="L1046" s="40">
        <v>100</v>
      </c>
      <c r="M1046" s="39"/>
    </row>
    <row r="1047" spans="1:13">
      <c r="A1047" s="40" t="s">
        <v>8670</v>
      </c>
      <c r="B1047" s="40" t="s">
        <v>8704</v>
      </c>
      <c r="C1047" s="48" t="s">
        <v>7927</v>
      </c>
      <c r="D1047" s="40" t="s">
        <v>7928</v>
      </c>
      <c r="E1047" s="41" t="s">
        <v>7938</v>
      </c>
      <c r="F1047" s="40" t="s">
        <v>8705</v>
      </c>
      <c r="G1047" s="40" t="s">
        <v>7901</v>
      </c>
      <c r="H1047" s="40" t="s">
        <v>7902</v>
      </c>
      <c r="I1047" s="43">
        <f>J1047-5</f>
        <v>41715</v>
      </c>
      <c r="J1047" s="43">
        <f t="shared" si="69"/>
        <v>41720</v>
      </c>
      <c r="K1047" s="40" t="s">
        <v>7945</v>
      </c>
      <c r="L1047" s="40">
        <v>100</v>
      </c>
      <c r="M1047" s="39"/>
    </row>
    <row r="1048" spans="1:13" hidden="1">
      <c r="A1048" s="40" t="s">
        <v>8670</v>
      </c>
      <c r="B1048" s="40" t="s">
        <v>8704</v>
      </c>
      <c r="C1048" s="48" t="s">
        <v>7927</v>
      </c>
      <c r="D1048" s="40" t="s">
        <v>7928</v>
      </c>
      <c r="E1048" s="41" t="s">
        <v>7938</v>
      </c>
      <c r="F1048" s="40" t="s">
        <v>8705</v>
      </c>
      <c r="G1048" s="40" t="s">
        <v>7904</v>
      </c>
      <c r="H1048" s="40" t="s">
        <v>7905</v>
      </c>
      <c r="I1048" s="43">
        <f>J1048-3</f>
        <v>41720</v>
      </c>
      <c r="J1048" s="43">
        <f t="shared" si="69"/>
        <v>41723</v>
      </c>
      <c r="K1048" s="40" t="s">
        <v>7945</v>
      </c>
      <c r="L1048" s="40">
        <v>100</v>
      </c>
      <c r="M1048" s="39"/>
    </row>
    <row r="1049" spans="1:13" hidden="1">
      <c r="A1049" s="40" t="s">
        <v>8670</v>
      </c>
      <c r="B1049" s="40" t="s">
        <v>8704</v>
      </c>
      <c r="C1049" s="48" t="s">
        <v>7927</v>
      </c>
      <c r="D1049" s="40" t="s">
        <v>7928</v>
      </c>
      <c r="E1049" s="41" t="s">
        <v>7938</v>
      </c>
      <c r="F1049" s="40" t="s">
        <v>8705</v>
      </c>
      <c r="G1049" s="40" t="s">
        <v>7904</v>
      </c>
      <c r="H1049" s="40" t="s">
        <v>7906</v>
      </c>
      <c r="I1049" s="43">
        <f>J1049-2</f>
        <v>41723</v>
      </c>
      <c r="J1049" s="43">
        <f t="shared" si="69"/>
        <v>41725</v>
      </c>
      <c r="K1049" s="40" t="s">
        <v>7945</v>
      </c>
      <c r="L1049" s="40">
        <v>100</v>
      </c>
      <c r="M1049" s="39"/>
    </row>
    <row r="1050" spans="1:13" hidden="1">
      <c r="A1050" s="40" t="s">
        <v>8670</v>
      </c>
      <c r="B1050" s="40" t="s">
        <v>8704</v>
      </c>
      <c r="C1050" s="48" t="s">
        <v>7927</v>
      </c>
      <c r="D1050" s="40" t="s">
        <v>7928</v>
      </c>
      <c r="E1050" s="41" t="s">
        <v>7938</v>
      </c>
      <c r="F1050" s="40" t="s">
        <v>8705</v>
      </c>
      <c r="G1050" s="40" t="s">
        <v>7904</v>
      </c>
      <c r="H1050" s="40" t="s">
        <v>7907</v>
      </c>
      <c r="I1050" s="43">
        <f>J1050-2</f>
        <v>41725</v>
      </c>
      <c r="J1050" s="43">
        <f t="shared" si="69"/>
        <v>41727</v>
      </c>
      <c r="K1050" s="40" t="s">
        <v>7945</v>
      </c>
      <c r="L1050" s="40">
        <v>100</v>
      </c>
      <c r="M1050" s="39"/>
    </row>
    <row r="1051" spans="1:13" hidden="1">
      <c r="A1051" s="40" t="s">
        <v>8670</v>
      </c>
      <c r="B1051" s="40" t="s">
        <v>8704</v>
      </c>
      <c r="C1051" s="48" t="s">
        <v>7927</v>
      </c>
      <c r="D1051" s="40" t="s">
        <v>7928</v>
      </c>
      <c r="E1051" s="41" t="s">
        <v>7938</v>
      </c>
      <c r="F1051" s="40" t="s">
        <v>8705</v>
      </c>
      <c r="G1051" s="40" t="s">
        <v>7904</v>
      </c>
      <c r="H1051" s="40" t="s">
        <v>7908</v>
      </c>
      <c r="I1051" s="43">
        <f>J1051-1</f>
        <v>41727</v>
      </c>
      <c r="J1051" s="42">
        <v>41728</v>
      </c>
      <c r="K1051" s="40" t="s">
        <v>7945</v>
      </c>
      <c r="L1051" s="40">
        <v>100</v>
      </c>
      <c r="M1051" s="39"/>
    </row>
    <row r="1052" spans="1:13" hidden="1">
      <c r="A1052" s="49" t="s">
        <v>8601</v>
      </c>
      <c r="B1052" s="49" t="s">
        <v>8228</v>
      </c>
      <c r="C1052" s="41" t="s">
        <v>108</v>
      </c>
      <c r="D1052" s="49" t="s">
        <v>65</v>
      </c>
      <c r="E1052" s="41" t="s">
        <v>7914</v>
      </c>
      <c r="F1052" s="41" t="s">
        <v>8706</v>
      </c>
      <c r="G1052" s="41" t="s">
        <v>1048</v>
      </c>
      <c r="H1052" s="41" t="s">
        <v>7888</v>
      </c>
      <c r="I1052" s="42">
        <v>41730</v>
      </c>
      <c r="J1052" s="41"/>
      <c r="K1052" s="41"/>
      <c r="L1052" s="41"/>
      <c r="M1052" s="39"/>
    </row>
    <row r="1053" spans="1:13" hidden="1">
      <c r="A1053" s="49" t="s">
        <v>8601</v>
      </c>
      <c r="B1053" s="49" t="s">
        <v>8228</v>
      </c>
      <c r="C1053" s="41" t="s">
        <v>108</v>
      </c>
      <c r="D1053" s="49" t="s">
        <v>65</v>
      </c>
      <c r="E1053" s="41" t="s">
        <v>7914</v>
      </c>
      <c r="F1053" s="41" t="s">
        <v>8706</v>
      </c>
      <c r="G1053" s="41" t="s">
        <v>1048</v>
      </c>
      <c r="H1053" s="41" t="s">
        <v>7889</v>
      </c>
      <c r="I1053" s="42"/>
      <c r="J1053" s="41"/>
      <c r="K1053" s="41"/>
      <c r="L1053" s="41"/>
      <c r="M1053" s="39"/>
    </row>
    <row r="1054" spans="1:13" hidden="1">
      <c r="A1054" s="49" t="s">
        <v>8601</v>
      </c>
      <c r="B1054" s="49" t="s">
        <v>8228</v>
      </c>
      <c r="C1054" s="41" t="s">
        <v>108</v>
      </c>
      <c r="D1054" s="49" t="s">
        <v>65</v>
      </c>
      <c r="E1054" s="41" t="s">
        <v>7914</v>
      </c>
      <c r="F1054" s="41" t="s">
        <v>8706</v>
      </c>
      <c r="G1054" s="41" t="s">
        <v>1048</v>
      </c>
      <c r="H1054" s="41" t="s">
        <v>7890</v>
      </c>
      <c r="I1054" s="41"/>
      <c r="J1054" s="41"/>
      <c r="K1054" s="41"/>
      <c r="L1054" s="41"/>
      <c r="M1054" s="39"/>
    </row>
    <row r="1055" spans="1:13" hidden="1">
      <c r="A1055" s="49" t="s">
        <v>8601</v>
      </c>
      <c r="B1055" s="49" t="s">
        <v>8228</v>
      </c>
      <c r="C1055" s="41" t="s">
        <v>108</v>
      </c>
      <c r="D1055" s="49" t="s">
        <v>65</v>
      </c>
      <c r="E1055" s="41" t="s">
        <v>7914</v>
      </c>
      <c r="F1055" s="41" t="s">
        <v>8706</v>
      </c>
      <c r="G1055" s="41" t="s">
        <v>1048</v>
      </c>
      <c r="H1055" s="41" t="s">
        <v>7891</v>
      </c>
      <c r="I1055" s="42"/>
      <c r="J1055" s="41"/>
      <c r="K1055" s="41"/>
      <c r="L1055" s="41"/>
      <c r="M1055" s="39"/>
    </row>
    <row r="1056" spans="1:13" hidden="1">
      <c r="A1056" s="49" t="s">
        <v>8601</v>
      </c>
      <c r="B1056" s="49" t="s">
        <v>8228</v>
      </c>
      <c r="C1056" s="41" t="s">
        <v>108</v>
      </c>
      <c r="D1056" s="49" t="s">
        <v>65</v>
      </c>
      <c r="E1056" s="41" t="s">
        <v>7914</v>
      </c>
      <c r="F1056" s="41" t="s">
        <v>8706</v>
      </c>
      <c r="G1056" s="41" t="s">
        <v>1048</v>
      </c>
      <c r="H1056" s="41" t="s">
        <v>7892</v>
      </c>
      <c r="I1056" s="44"/>
      <c r="J1056" s="41"/>
      <c r="K1056" s="41"/>
      <c r="L1056" s="41"/>
      <c r="M1056" s="39"/>
    </row>
    <row r="1057" spans="1:13" hidden="1">
      <c r="A1057" s="49" t="s">
        <v>8601</v>
      </c>
      <c r="B1057" s="49" t="s">
        <v>8228</v>
      </c>
      <c r="C1057" s="41" t="s">
        <v>108</v>
      </c>
      <c r="D1057" s="49" t="s">
        <v>65</v>
      </c>
      <c r="E1057" s="41" t="s">
        <v>7914</v>
      </c>
      <c r="F1057" s="41" t="s">
        <v>8706</v>
      </c>
      <c r="G1057" s="41" t="s">
        <v>1048</v>
      </c>
      <c r="H1057" s="41" t="s">
        <v>7893</v>
      </c>
      <c r="I1057" s="44"/>
      <c r="J1057" s="41"/>
      <c r="K1057" s="41"/>
      <c r="L1057" s="41"/>
      <c r="M1057" s="39"/>
    </row>
    <row r="1058" spans="1:13" hidden="1">
      <c r="A1058" s="49" t="s">
        <v>8601</v>
      </c>
      <c r="B1058" s="49" t="s">
        <v>8228</v>
      </c>
      <c r="C1058" s="41" t="s">
        <v>108</v>
      </c>
      <c r="D1058" s="49" t="s">
        <v>65</v>
      </c>
      <c r="E1058" s="41" t="s">
        <v>7914</v>
      </c>
      <c r="F1058" s="41" t="s">
        <v>8706</v>
      </c>
      <c r="G1058" s="41" t="s">
        <v>1048</v>
      </c>
      <c r="H1058" s="41" t="s">
        <v>7894</v>
      </c>
      <c r="I1058" s="42">
        <v>41747</v>
      </c>
      <c r="J1058" s="41"/>
      <c r="K1058" s="41"/>
      <c r="L1058" s="41"/>
      <c r="M1058" s="39"/>
    </row>
    <row r="1059" spans="1:13" hidden="1">
      <c r="A1059" s="49" t="s">
        <v>8601</v>
      </c>
      <c r="B1059" s="49" t="s">
        <v>8228</v>
      </c>
      <c r="C1059" s="41" t="s">
        <v>108</v>
      </c>
      <c r="D1059" s="49" t="s">
        <v>65</v>
      </c>
      <c r="E1059" s="41" t="s">
        <v>7914</v>
      </c>
      <c r="F1059" s="40" t="s">
        <v>8706</v>
      </c>
      <c r="G1059" s="40" t="s">
        <v>7895</v>
      </c>
      <c r="H1059" s="40" t="s">
        <v>7896</v>
      </c>
      <c r="I1059" s="43">
        <f>J1059-2</f>
        <v>41730</v>
      </c>
      <c r="J1059" s="43">
        <f t="shared" ref="J1059:J1065" si="70">I1060</f>
        <v>41732</v>
      </c>
      <c r="K1059" s="40" t="s">
        <v>145</v>
      </c>
      <c r="L1059" s="40">
        <v>100</v>
      </c>
      <c r="M1059" s="39"/>
    </row>
    <row r="1060" spans="1:13" hidden="1">
      <c r="A1060" s="49" t="s">
        <v>8601</v>
      </c>
      <c r="B1060" s="49" t="s">
        <v>8228</v>
      </c>
      <c r="C1060" s="41" t="s">
        <v>108</v>
      </c>
      <c r="D1060" s="49" t="s">
        <v>65</v>
      </c>
      <c r="E1060" s="41" t="s">
        <v>7914</v>
      </c>
      <c r="F1060" s="40" t="s">
        <v>8706</v>
      </c>
      <c r="G1060" s="40" t="s">
        <v>7898</v>
      </c>
      <c r="H1060" s="40" t="s">
        <v>7899</v>
      </c>
      <c r="I1060" s="43">
        <f>J1060-1</f>
        <v>41732</v>
      </c>
      <c r="J1060" s="43">
        <f t="shared" si="70"/>
        <v>41733</v>
      </c>
      <c r="K1060" s="40" t="s">
        <v>145</v>
      </c>
      <c r="L1060" s="40">
        <v>100</v>
      </c>
      <c r="M1060" s="39"/>
    </row>
    <row r="1061" spans="1:13" hidden="1">
      <c r="A1061" s="49" t="s">
        <v>8601</v>
      </c>
      <c r="B1061" s="49" t="s">
        <v>8228</v>
      </c>
      <c r="C1061" s="41" t="s">
        <v>108</v>
      </c>
      <c r="D1061" s="49" t="s">
        <v>65</v>
      </c>
      <c r="E1061" s="41" t="s">
        <v>7914</v>
      </c>
      <c r="F1061" s="40" t="s">
        <v>8706</v>
      </c>
      <c r="G1061" s="40" t="s">
        <v>7898</v>
      </c>
      <c r="H1061" s="40" t="s">
        <v>7900</v>
      </c>
      <c r="I1061" s="43">
        <f>J1061-1</f>
        <v>41733</v>
      </c>
      <c r="J1061" s="43">
        <f t="shared" si="70"/>
        <v>41734</v>
      </c>
      <c r="K1061" s="40" t="s">
        <v>145</v>
      </c>
      <c r="L1061" s="40">
        <v>100</v>
      </c>
      <c r="M1061" s="39"/>
    </row>
    <row r="1062" spans="1:13">
      <c r="A1062" s="49" t="s">
        <v>8601</v>
      </c>
      <c r="B1062" s="49" t="s">
        <v>8228</v>
      </c>
      <c r="C1062" s="41" t="s">
        <v>108</v>
      </c>
      <c r="D1062" s="49" t="s">
        <v>65</v>
      </c>
      <c r="E1062" s="41" t="s">
        <v>7914</v>
      </c>
      <c r="F1062" s="40" t="s">
        <v>8706</v>
      </c>
      <c r="G1062" s="40" t="s">
        <v>7901</v>
      </c>
      <c r="H1062" s="40" t="s">
        <v>7902</v>
      </c>
      <c r="I1062" s="43">
        <f>J1062-5</f>
        <v>41734</v>
      </c>
      <c r="J1062" s="43">
        <f t="shared" si="70"/>
        <v>41739</v>
      </c>
      <c r="K1062" s="40" t="s">
        <v>145</v>
      </c>
      <c r="L1062" s="40">
        <v>100</v>
      </c>
      <c r="M1062" s="39"/>
    </row>
    <row r="1063" spans="1:13" hidden="1">
      <c r="A1063" s="49" t="s">
        <v>8601</v>
      </c>
      <c r="B1063" s="49" t="s">
        <v>8228</v>
      </c>
      <c r="C1063" s="41" t="s">
        <v>108</v>
      </c>
      <c r="D1063" s="49" t="s">
        <v>65</v>
      </c>
      <c r="E1063" s="41" t="s">
        <v>7914</v>
      </c>
      <c r="F1063" s="40" t="s">
        <v>8706</v>
      </c>
      <c r="G1063" s="40" t="s">
        <v>7904</v>
      </c>
      <c r="H1063" s="40" t="s">
        <v>7905</v>
      </c>
      <c r="I1063" s="43">
        <f>J1063-3</f>
        <v>41739</v>
      </c>
      <c r="J1063" s="43">
        <f t="shared" si="70"/>
        <v>41742</v>
      </c>
      <c r="K1063" s="40" t="s">
        <v>145</v>
      </c>
      <c r="L1063" s="40">
        <v>100</v>
      </c>
      <c r="M1063" s="39"/>
    </row>
    <row r="1064" spans="1:13" hidden="1">
      <c r="A1064" s="49" t="s">
        <v>8601</v>
      </c>
      <c r="B1064" s="49" t="s">
        <v>8228</v>
      </c>
      <c r="C1064" s="41" t="s">
        <v>108</v>
      </c>
      <c r="D1064" s="49" t="s">
        <v>65</v>
      </c>
      <c r="E1064" s="41" t="s">
        <v>7914</v>
      </c>
      <c r="F1064" s="40" t="s">
        <v>8706</v>
      </c>
      <c r="G1064" s="40" t="s">
        <v>7904</v>
      </c>
      <c r="H1064" s="40" t="s">
        <v>7906</v>
      </c>
      <c r="I1064" s="43">
        <f>J1064-2</f>
        <v>41742</v>
      </c>
      <c r="J1064" s="43">
        <f t="shared" si="70"/>
        <v>41744</v>
      </c>
      <c r="K1064" s="40" t="s">
        <v>145</v>
      </c>
      <c r="L1064" s="40">
        <v>100</v>
      </c>
      <c r="M1064" s="39"/>
    </row>
    <row r="1065" spans="1:13" hidden="1">
      <c r="A1065" s="49" t="s">
        <v>8601</v>
      </c>
      <c r="B1065" s="49" t="s">
        <v>8228</v>
      </c>
      <c r="C1065" s="41" t="s">
        <v>108</v>
      </c>
      <c r="D1065" s="49" t="s">
        <v>65</v>
      </c>
      <c r="E1065" s="41" t="s">
        <v>7914</v>
      </c>
      <c r="F1065" s="40" t="s">
        <v>8706</v>
      </c>
      <c r="G1065" s="40" t="s">
        <v>7904</v>
      </c>
      <c r="H1065" s="40" t="s">
        <v>7907</v>
      </c>
      <c r="I1065" s="43">
        <f>J1065-2</f>
        <v>41744</v>
      </c>
      <c r="J1065" s="43">
        <f t="shared" si="70"/>
        <v>41746</v>
      </c>
      <c r="K1065" s="40" t="s">
        <v>145</v>
      </c>
      <c r="L1065" s="40">
        <v>100</v>
      </c>
      <c r="M1065" s="39"/>
    </row>
    <row r="1066" spans="1:13" hidden="1">
      <c r="A1066" s="49" t="s">
        <v>8601</v>
      </c>
      <c r="B1066" s="49" t="s">
        <v>8228</v>
      </c>
      <c r="C1066" s="41" t="s">
        <v>108</v>
      </c>
      <c r="D1066" s="49" t="s">
        <v>65</v>
      </c>
      <c r="E1066" s="41" t="s">
        <v>7914</v>
      </c>
      <c r="F1066" s="40" t="s">
        <v>8706</v>
      </c>
      <c r="G1066" s="40" t="s">
        <v>7904</v>
      </c>
      <c r="H1066" s="40" t="s">
        <v>7908</v>
      </c>
      <c r="I1066" s="43">
        <f>J1066-1</f>
        <v>41746</v>
      </c>
      <c r="J1066" s="42">
        <v>41747</v>
      </c>
      <c r="K1066" s="40" t="s">
        <v>145</v>
      </c>
      <c r="L1066" s="40">
        <v>100</v>
      </c>
      <c r="M1066" s="39" t="s">
        <v>7917</v>
      </c>
    </row>
    <row r="1067" spans="1:13" hidden="1">
      <c r="A1067" s="41" t="s">
        <v>8707</v>
      </c>
      <c r="B1067" s="41" t="s">
        <v>8708</v>
      </c>
      <c r="C1067" s="41" t="s">
        <v>52</v>
      </c>
      <c r="D1067" s="41" t="s">
        <v>52</v>
      </c>
      <c r="E1067" s="41" t="s">
        <v>7914</v>
      </c>
      <c r="F1067" s="41" t="s">
        <v>8709</v>
      </c>
      <c r="G1067" s="41" t="s">
        <v>1048</v>
      </c>
      <c r="H1067" s="41" t="s">
        <v>7888</v>
      </c>
      <c r="I1067" s="42">
        <v>41730</v>
      </c>
      <c r="J1067" s="41"/>
      <c r="K1067" s="41"/>
      <c r="L1067" s="41"/>
      <c r="M1067" s="39"/>
    </row>
    <row r="1068" spans="1:13" hidden="1">
      <c r="A1068" s="41" t="s">
        <v>8707</v>
      </c>
      <c r="B1068" s="41" t="s">
        <v>8708</v>
      </c>
      <c r="C1068" s="41" t="s">
        <v>52</v>
      </c>
      <c r="D1068" s="41" t="s">
        <v>52</v>
      </c>
      <c r="E1068" s="41" t="s">
        <v>7914</v>
      </c>
      <c r="F1068" s="41" t="s">
        <v>8709</v>
      </c>
      <c r="G1068" s="41" t="s">
        <v>1048</v>
      </c>
      <c r="H1068" s="41" t="s">
        <v>7889</v>
      </c>
      <c r="I1068" s="42"/>
      <c r="J1068" s="41"/>
      <c r="K1068" s="41"/>
      <c r="L1068" s="41"/>
      <c r="M1068" s="39"/>
    </row>
    <row r="1069" spans="1:13" hidden="1">
      <c r="A1069" s="41" t="s">
        <v>8707</v>
      </c>
      <c r="B1069" s="41" t="s">
        <v>8708</v>
      </c>
      <c r="C1069" s="41" t="s">
        <v>52</v>
      </c>
      <c r="D1069" s="41" t="s">
        <v>52</v>
      </c>
      <c r="E1069" s="41" t="s">
        <v>7914</v>
      </c>
      <c r="F1069" s="41" t="s">
        <v>8709</v>
      </c>
      <c r="G1069" s="41" t="s">
        <v>1048</v>
      </c>
      <c r="H1069" s="41" t="s">
        <v>7890</v>
      </c>
      <c r="I1069" s="41"/>
      <c r="J1069" s="41"/>
      <c r="K1069" s="41"/>
      <c r="L1069" s="41"/>
      <c r="M1069" s="39"/>
    </row>
    <row r="1070" spans="1:13" hidden="1">
      <c r="A1070" s="41" t="s">
        <v>8707</v>
      </c>
      <c r="B1070" s="41" t="s">
        <v>8708</v>
      </c>
      <c r="C1070" s="41" t="s">
        <v>52</v>
      </c>
      <c r="D1070" s="41" t="s">
        <v>52</v>
      </c>
      <c r="E1070" s="41" t="s">
        <v>7914</v>
      </c>
      <c r="F1070" s="41" t="s">
        <v>8709</v>
      </c>
      <c r="G1070" s="41" t="s">
        <v>1048</v>
      </c>
      <c r="H1070" s="41" t="s">
        <v>7891</v>
      </c>
      <c r="I1070" s="42"/>
      <c r="J1070" s="41"/>
      <c r="K1070" s="41"/>
      <c r="L1070" s="41"/>
      <c r="M1070" s="39"/>
    </row>
    <row r="1071" spans="1:13" hidden="1">
      <c r="A1071" s="41" t="s">
        <v>8707</v>
      </c>
      <c r="B1071" s="41" t="s">
        <v>8708</v>
      </c>
      <c r="C1071" s="41" t="s">
        <v>52</v>
      </c>
      <c r="D1071" s="41" t="s">
        <v>52</v>
      </c>
      <c r="E1071" s="41" t="s">
        <v>7914</v>
      </c>
      <c r="F1071" s="41" t="s">
        <v>8709</v>
      </c>
      <c r="G1071" s="41" t="s">
        <v>1048</v>
      </c>
      <c r="H1071" s="41" t="s">
        <v>7892</v>
      </c>
      <c r="I1071" s="44"/>
      <c r="J1071" s="41"/>
      <c r="K1071" s="41"/>
      <c r="L1071" s="41"/>
      <c r="M1071" s="39"/>
    </row>
    <row r="1072" spans="1:13" hidden="1">
      <c r="A1072" s="41" t="s">
        <v>8707</v>
      </c>
      <c r="B1072" s="41" t="s">
        <v>8708</v>
      </c>
      <c r="C1072" s="41" t="s">
        <v>52</v>
      </c>
      <c r="D1072" s="41" t="s">
        <v>52</v>
      </c>
      <c r="E1072" s="41" t="s">
        <v>7914</v>
      </c>
      <c r="F1072" s="41" t="s">
        <v>8709</v>
      </c>
      <c r="G1072" s="41" t="s">
        <v>1048</v>
      </c>
      <c r="H1072" s="41" t="s">
        <v>7893</v>
      </c>
      <c r="I1072" s="44"/>
      <c r="J1072" s="41"/>
      <c r="K1072" s="41"/>
      <c r="L1072" s="41"/>
      <c r="M1072" s="39"/>
    </row>
    <row r="1073" spans="1:13" hidden="1">
      <c r="A1073" s="41" t="s">
        <v>8707</v>
      </c>
      <c r="B1073" s="41" t="s">
        <v>8708</v>
      </c>
      <c r="C1073" s="41" t="s">
        <v>52</v>
      </c>
      <c r="D1073" s="41" t="s">
        <v>52</v>
      </c>
      <c r="E1073" s="41" t="s">
        <v>7914</v>
      </c>
      <c r="F1073" s="41" t="s">
        <v>8709</v>
      </c>
      <c r="G1073" s="41" t="s">
        <v>1048</v>
      </c>
      <c r="H1073" s="41" t="s">
        <v>7894</v>
      </c>
      <c r="I1073" s="42">
        <v>41747</v>
      </c>
      <c r="J1073" s="41"/>
      <c r="K1073" s="41"/>
      <c r="L1073" s="41"/>
      <c r="M1073" s="39"/>
    </row>
    <row r="1074" spans="1:13" hidden="1">
      <c r="A1074" s="40" t="s">
        <v>8707</v>
      </c>
      <c r="B1074" s="40" t="s">
        <v>8708</v>
      </c>
      <c r="C1074" s="40" t="s">
        <v>52</v>
      </c>
      <c r="D1074" s="40" t="s">
        <v>52</v>
      </c>
      <c r="E1074" s="41" t="s">
        <v>7914</v>
      </c>
      <c r="F1074" s="40" t="s">
        <v>8709</v>
      </c>
      <c r="G1074" s="40" t="s">
        <v>7895</v>
      </c>
      <c r="H1074" s="40" t="s">
        <v>7896</v>
      </c>
      <c r="I1074" s="43">
        <f>J1074-2</f>
        <v>41730</v>
      </c>
      <c r="J1074" s="43">
        <f t="shared" ref="J1074:J1080" si="71">I1075</f>
        <v>41732</v>
      </c>
      <c r="K1074" s="40" t="s">
        <v>12</v>
      </c>
      <c r="L1074" s="40">
        <v>100</v>
      </c>
      <c r="M1074" s="39"/>
    </row>
    <row r="1075" spans="1:13" hidden="1">
      <c r="A1075" s="40" t="s">
        <v>8707</v>
      </c>
      <c r="B1075" s="40" t="s">
        <v>8708</v>
      </c>
      <c r="C1075" s="40" t="s">
        <v>52</v>
      </c>
      <c r="D1075" s="40" t="s">
        <v>52</v>
      </c>
      <c r="E1075" s="41" t="s">
        <v>7914</v>
      </c>
      <c r="F1075" s="40" t="s">
        <v>8709</v>
      </c>
      <c r="G1075" s="40" t="s">
        <v>7898</v>
      </c>
      <c r="H1075" s="40" t="s">
        <v>7899</v>
      </c>
      <c r="I1075" s="43">
        <f>J1075-1</f>
        <v>41732</v>
      </c>
      <c r="J1075" s="43">
        <f t="shared" si="71"/>
        <v>41733</v>
      </c>
      <c r="K1075" s="40" t="s">
        <v>12</v>
      </c>
      <c r="L1075" s="40">
        <v>100</v>
      </c>
      <c r="M1075" s="39"/>
    </row>
    <row r="1076" spans="1:13" hidden="1">
      <c r="A1076" s="40" t="s">
        <v>8707</v>
      </c>
      <c r="B1076" s="40" t="s">
        <v>8708</v>
      </c>
      <c r="C1076" s="40" t="s">
        <v>52</v>
      </c>
      <c r="D1076" s="40" t="s">
        <v>52</v>
      </c>
      <c r="E1076" s="41" t="s">
        <v>7914</v>
      </c>
      <c r="F1076" s="40" t="s">
        <v>8709</v>
      </c>
      <c r="G1076" s="40" t="s">
        <v>7898</v>
      </c>
      <c r="H1076" s="40" t="s">
        <v>7900</v>
      </c>
      <c r="I1076" s="43">
        <f>J1076-1</f>
        <v>41733</v>
      </c>
      <c r="J1076" s="43">
        <f t="shared" si="71"/>
        <v>41734</v>
      </c>
      <c r="K1076" s="40" t="s">
        <v>12</v>
      </c>
      <c r="L1076" s="40">
        <v>100</v>
      </c>
      <c r="M1076" s="39"/>
    </row>
    <row r="1077" spans="1:13">
      <c r="A1077" s="40" t="s">
        <v>8707</v>
      </c>
      <c r="B1077" s="40" t="s">
        <v>8708</v>
      </c>
      <c r="C1077" s="40" t="s">
        <v>52</v>
      </c>
      <c r="D1077" s="40" t="s">
        <v>52</v>
      </c>
      <c r="E1077" s="41" t="s">
        <v>7914</v>
      </c>
      <c r="F1077" s="40" t="s">
        <v>8709</v>
      </c>
      <c r="G1077" s="40" t="s">
        <v>7901</v>
      </c>
      <c r="H1077" s="40" t="s">
        <v>7902</v>
      </c>
      <c r="I1077" s="43">
        <f>J1077-5</f>
        <v>41734</v>
      </c>
      <c r="J1077" s="43">
        <f t="shared" si="71"/>
        <v>41739</v>
      </c>
      <c r="K1077" s="40" t="s">
        <v>12</v>
      </c>
      <c r="L1077" s="40">
        <v>100</v>
      </c>
      <c r="M1077" s="39"/>
    </row>
    <row r="1078" spans="1:13" hidden="1">
      <c r="A1078" s="40" t="s">
        <v>8707</v>
      </c>
      <c r="B1078" s="40" t="s">
        <v>8708</v>
      </c>
      <c r="C1078" s="40" t="s">
        <v>52</v>
      </c>
      <c r="D1078" s="40" t="s">
        <v>52</v>
      </c>
      <c r="E1078" s="41" t="s">
        <v>7914</v>
      </c>
      <c r="F1078" s="40" t="s">
        <v>8709</v>
      </c>
      <c r="G1078" s="40" t="s">
        <v>7904</v>
      </c>
      <c r="H1078" s="40" t="s">
        <v>7905</v>
      </c>
      <c r="I1078" s="43">
        <f>J1078-3</f>
        <v>41739</v>
      </c>
      <c r="J1078" s="43">
        <f t="shared" si="71"/>
        <v>41742</v>
      </c>
      <c r="K1078" s="40" t="s">
        <v>12</v>
      </c>
      <c r="L1078" s="40">
        <v>100</v>
      </c>
      <c r="M1078" s="39"/>
    </row>
    <row r="1079" spans="1:13" hidden="1">
      <c r="A1079" s="40" t="s">
        <v>8707</v>
      </c>
      <c r="B1079" s="40" t="s">
        <v>8708</v>
      </c>
      <c r="C1079" s="40" t="s">
        <v>52</v>
      </c>
      <c r="D1079" s="40" t="s">
        <v>52</v>
      </c>
      <c r="E1079" s="41" t="s">
        <v>7914</v>
      </c>
      <c r="F1079" s="40" t="s">
        <v>8709</v>
      </c>
      <c r="G1079" s="40" t="s">
        <v>7904</v>
      </c>
      <c r="H1079" s="40" t="s">
        <v>7906</v>
      </c>
      <c r="I1079" s="43">
        <f>J1079-2</f>
        <v>41742</v>
      </c>
      <c r="J1079" s="43">
        <f t="shared" si="71"/>
        <v>41744</v>
      </c>
      <c r="K1079" s="40" t="s">
        <v>12</v>
      </c>
      <c r="L1079" s="40">
        <v>100</v>
      </c>
      <c r="M1079" s="39"/>
    </row>
    <row r="1080" spans="1:13" hidden="1">
      <c r="A1080" s="40" t="s">
        <v>8707</v>
      </c>
      <c r="B1080" s="40" t="s">
        <v>8708</v>
      </c>
      <c r="C1080" s="40" t="s">
        <v>52</v>
      </c>
      <c r="D1080" s="40" t="s">
        <v>52</v>
      </c>
      <c r="E1080" s="41" t="s">
        <v>7914</v>
      </c>
      <c r="F1080" s="40" t="s">
        <v>8709</v>
      </c>
      <c r="G1080" s="40" t="s">
        <v>7904</v>
      </c>
      <c r="H1080" s="40" t="s">
        <v>7907</v>
      </c>
      <c r="I1080" s="43">
        <f>J1080-2</f>
        <v>41744</v>
      </c>
      <c r="J1080" s="43">
        <f t="shared" si="71"/>
        <v>41746</v>
      </c>
      <c r="K1080" s="40" t="s">
        <v>12</v>
      </c>
      <c r="L1080" s="40">
        <v>100</v>
      </c>
      <c r="M1080" s="39"/>
    </row>
    <row r="1081" spans="1:13" hidden="1">
      <c r="A1081" s="40" t="s">
        <v>8707</v>
      </c>
      <c r="B1081" s="40" t="s">
        <v>8708</v>
      </c>
      <c r="C1081" s="40" t="s">
        <v>52</v>
      </c>
      <c r="D1081" s="40" t="s">
        <v>52</v>
      </c>
      <c r="E1081" s="41" t="s">
        <v>7914</v>
      </c>
      <c r="F1081" s="40" t="s">
        <v>8709</v>
      </c>
      <c r="G1081" s="40" t="s">
        <v>7904</v>
      </c>
      <c r="H1081" s="40" t="s">
        <v>7908</v>
      </c>
      <c r="I1081" s="43">
        <f>J1081-1</f>
        <v>41746</v>
      </c>
      <c r="J1081" s="42">
        <v>41747</v>
      </c>
      <c r="K1081" s="40" t="s">
        <v>12</v>
      </c>
      <c r="L1081" s="40">
        <v>100</v>
      </c>
      <c r="M1081" s="39"/>
    </row>
    <row r="1082" spans="1:13" hidden="1">
      <c r="A1082" s="41" t="s">
        <v>8550</v>
      </c>
      <c r="B1082" s="41" t="s">
        <v>8629</v>
      </c>
      <c r="C1082" s="49" t="s">
        <v>7927</v>
      </c>
      <c r="D1082" s="41" t="s">
        <v>7928</v>
      </c>
      <c r="E1082" s="41" t="s">
        <v>7938</v>
      </c>
      <c r="F1082" s="41" t="s">
        <v>8710</v>
      </c>
      <c r="G1082" s="41" t="s">
        <v>1048</v>
      </c>
      <c r="H1082" s="41" t="s">
        <v>7888</v>
      </c>
      <c r="I1082" s="41"/>
      <c r="J1082" s="41"/>
      <c r="K1082" s="41"/>
      <c r="L1082" s="41"/>
      <c r="M1082" s="52"/>
    </row>
    <row r="1083" spans="1:13" hidden="1">
      <c r="A1083" s="41" t="s">
        <v>8550</v>
      </c>
      <c r="B1083" s="41" t="s">
        <v>8629</v>
      </c>
      <c r="C1083" s="49" t="s">
        <v>7927</v>
      </c>
      <c r="D1083" s="41" t="s">
        <v>7928</v>
      </c>
      <c r="E1083" s="41" t="s">
        <v>7938</v>
      </c>
      <c r="F1083" s="41" t="s">
        <v>8710</v>
      </c>
      <c r="G1083" s="41" t="s">
        <v>1048</v>
      </c>
      <c r="H1083" s="41" t="s">
        <v>7889</v>
      </c>
      <c r="I1083" s="41"/>
      <c r="J1083" s="41"/>
      <c r="K1083" s="41"/>
      <c r="L1083" s="41"/>
      <c r="M1083" s="52"/>
    </row>
    <row r="1084" spans="1:13" hidden="1">
      <c r="A1084" s="41" t="s">
        <v>8550</v>
      </c>
      <c r="B1084" s="41" t="s">
        <v>8629</v>
      </c>
      <c r="C1084" s="49" t="s">
        <v>7927</v>
      </c>
      <c r="D1084" s="41" t="s">
        <v>7928</v>
      </c>
      <c r="E1084" s="41" t="s">
        <v>7938</v>
      </c>
      <c r="F1084" s="41" t="s">
        <v>8710</v>
      </c>
      <c r="G1084" s="41" t="s">
        <v>1048</v>
      </c>
      <c r="H1084" s="41" t="s">
        <v>7890</v>
      </c>
      <c r="I1084" s="42">
        <v>41704</v>
      </c>
      <c r="J1084" s="41"/>
      <c r="K1084" s="41"/>
      <c r="L1084" s="41"/>
      <c r="M1084" s="52"/>
    </row>
    <row r="1085" spans="1:13" hidden="1">
      <c r="A1085" s="41" t="s">
        <v>8550</v>
      </c>
      <c r="B1085" s="41" t="s">
        <v>8629</v>
      </c>
      <c r="C1085" s="49" t="s">
        <v>7927</v>
      </c>
      <c r="D1085" s="41" t="s">
        <v>7928</v>
      </c>
      <c r="E1085" s="41" t="s">
        <v>7938</v>
      </c>
      <c r="F1085" s="41" t="s">
        <v>8710</v>
      </c>
      <c r="G1085" s="41" t="s">
        <v>1048</v>
      </c>
      <c r="H1085" s="41" t="s">
        <v>7891</v>
      </c>
      <c r="I1085" s="44"/>
      <c r="J1085" s="41"/>
      <c r="K1085" s="41"/>
      <c r="L1085" s="41"/>
      <c r="M1085" s="52"/>
    </row>
    <row r="1086" spans="1:13" hidden="1">
      <c r="A1086" s="41" t="s">
        <v>8550</v>
      </c>
      <c r="B1086" s="41" t="s">
        <v>8629</v>
      </c>
      <c r="C1086" s="49" t="s">
        <v>7927</v>
      </c>
      <c r="D1086" s="41" t="s">
        <v>7928</v>
      </c>
      <c r="E1086" s="41" t="s">
        <v>7938</v>
      </c>
      <c r="F1086" s="41" t="s">
        <v>8710</v>
      </c>
      <c r="G1086" s="41" t="s">
        <v>1048</v>
      </c>
      <c r="H1086" s="41" t="s">
        <v>7892</v>
      </c>
      <c r="I1086" s="42">
        <v>41764</v>
      </c>
      <c r="J1086" s="41"/>
      <c r="K1086" s="41"/>
      <c r="L1086" s="41"/>
      <c r="M1086" s="52"/>
    </row>
    <row r="1087" spans="1:13" hidden="1">
      <c r="A1087" s="41" t="s">
        <v>8550</v>
      </c>
      <c r="B1087" s="41" t="s">
        <v>8629</v>
      </c>
      <c r="C1087" s="49" t="s">
        <v>7927</v>
      </c>
      <c r="D1087" s="41" t="s">
        <v>7928</v>
      </c>
      <c r="E1087" s="41" t="s">
        <v>7938</v>
      </c>
      <c r="F1087" s="41" t="s">
        <v>8710</v>
      </c>
      <c r="G1087" s="41" t="s">
        <v>1048</v>
      </c>
      <c r="H1087" s="41" t="s">
        <v>7893</v>
      </c>
      <c r="I1087" s="42"/>
      <c r="J1087" s="41"/>
      <c r="K1087" s="41"/>
      <c r="L1087" s="41"/>
      <c r="M1087" s="52"/>
    </row>
    <row r="1088" spans="1:13" hidden="1">
      <c r="A1088" s="41" t="s">
        <v>8550</v>
      </c>
      <c r="B1088" s="41" t="s">
        <v>8629</v>
      </c>
      <c r="C1088" s="49" t="s">
        <v>7927</v>
      </c>
      <c r="D1088" s="41" t="s">
        <v>7928</v>
      </c>
      <c r="E1088" s="41" t="s">
        <v>7938</v>
      </c>
      <c r="F1088" s="41" t="s">
        <v>8710</v>
      </c>
      <c r="G1088" s="41" t="s">
        <v>1048</v>
      </c>
      <c r="H1088" s="41" t="s">
        <v>7894</v>
      </c>
      <c r="I1088" s="42">
        <v>41676</v>
      </c>
      <c r="J1088" s="41"/>
      <c r="K1088" s="41"/>
      <c r="L1088" s="41"/>
      <c r="M1088" s="52"/>
    </row>
    <row r="1089" spans="1:13" hidden="1">
      <c r="A1089" s="40" t="s">
        <v>8550</v>
      </c>
      <c r="B1089" s="40" t="s">
        <v>8629</v>
      </c>
      <c r="C1089" s="48" t="s">
        <v>7927</v>
      </c>
      <c r="D1089" s="40" t="s">
        <v>7928</v>
      </c>
      <c r="E1089" s="41" t="s">
        <v>7938</v>
      </c>
      <c r="F1089" s="40" t="s">
        <v>8710</v>
      </c>
      <c r="G1089" s="40" t="s">
        <v>7895</v>
      </c>
      <c r="H1089" s="40" t="s">
        <v>7896</v>
      </c>
      <c r="I1089" s="43">
        <f>J1089-2</f>
        <v>41659</v>
      </c>
      <c r="J1089" s="43">
        <f t="shared" ref="J1089:J1095" si="72">I1090</f>
        <v>41661</v>
      </c>
      <c r="K1089" s="40" t="s">
        <v>7945</v>
      </c>
      <c r="L1089" s="40">
        <v>100</v>
      </c>
      <c r="M1089" s="39"/>
    </row>
    <row r="1090" spans="1:13" hidden="1">
      <c r="A1090" s="40" t="s">
        <v>8550</v>
      </c>
      <c r="B1090" s="40" t="s">
        <v>8629</v>
      </c>
      <c r="C1090" s="48" t="s">
        <v>7927</v>
      </c>
      <c r="D1090" s="40" t="s">
        <v>7928</v>
      </c>
      <c r="E1090" s="41" t="s">
        <v>7938</v>
      </c>
      <c r="F1090" s="40" t="s">
        <v>8710</v>
      </c>
      <c r="G1090" s="40" t="s">
        <v>7898</v>
      </c>
      <c r="H1090" s="40" t="s">
        <v>7899</v>
      </c>
      <c r="I1090" s="43">
        <f>J1090-1</f>
        <v>41661</v>
      </c>
      <c r="J1090" s="43">
        <f t="shared" si="72"/>
        <v>41662</v>
      </c>
      <c r="K1090" s="40" t="s">
        <v>7945</v>
      </c>
      <c r="L1090" s="40">
        <v>100</v>
      </c>
      <c r="M1090" s="39"/>
    </row>
    <row r="1091" spans="1:13" hidden="1">
      <c r="A1091" s="40" t="s">
        <v>8550</v>
      </c>
      <c r="B1091" s="40" t="s">
        <v>8629</v>
      </c>
      <c r="C1091" s="48" t="s">
        <v>7927</v>
      </c>
      <c r="D1091" s="40" t="s">
        <v>7928</v>
      </c>
      <c r="E1091" s="41" t="s">
        <v>7938</v>
      </c>
      <c r="F1091" s="40" t="s">
        <v>8710</v>
      </c>
      <c r="G1091" s="40" t="s">
        <v>7898</v>
      </c>
      <c r="H1091" s="40" t="s">
        <v>7925</v>
      </c>
      <c r="I1091" s="43">
        <f>J1091-1</f>
        <v>41662</v>
      </c>
      <c r="J1091" s="43">
        <f t="shared" si="72"/>
        <v>41663</v>
      </c>
      <c r="K1091" s="40" t="s">
        <v>7945</v>
      </c>
      <c r="L1091" s="40">
        <v>100</v>
      </c>
      <c r="M1091" s="39"/>
    </row>
    <row r="1092" spans="1:13">
      <c r="A1092" s="40" t="s">
        <v>8550</v>
      </c>
      <c r="B1092" s="40" t="s">
        <v>8629</v>
      </c>
      <c r="C1092" s="48" t="s">
        <v>7927</v>
      </c>
      <c r="D1092" s="40" t="s">
        <v>7928</v>
      </c>
      <c r="E1092" s="41" t="s">
        <v>7938</v>
      </c>
      <c r="F1092" s="40" t="s">
        <v>8710</v>
      </c>
      <c r="G1092" s="40" t="s">
        <v>7901</v>
      </c>
      <c r="H1092" s="40" t="s">
        <v>7902</v>
      </c>
      <c r="I1092" s="43">
        <f>J1092-5</f>
        <v>41663</v>
      </c>
      <c r="J1092" s="43">
        <f t="shared" si="72"/>
        <v>41668</v>
      </c>
      <c r="K1092" s="40" t="s">
        <v>7945</v>
      </c>
      <c r="L1092" s="40">
        <v>100</v>
      </c>
      <c r="M1092" s="39"/>
    </row>
    <row r="1093" spans="1:13" hidden="1">
      <c r="A1093" s="40" t="s">
        <v>8550</v>
      </c>
      <c r="B1093" s="40" t="s">
        <v>8629</v>
      </c>
      <c r="C1093" s="48" t="s">
        <v>7927</v>
      </c>
      <c r="D1093" s="40" t="s">
        <v>7928</v>
      </c>
      <c r="E1093" s="41" t="s">
        <v>7938</v>
      </c>
      <c r="F1093" s="40" t="s">
        <v>8710</v>
      </c>
      <c r="G1093" s="40" t="s">
        <v>7904</v>
      </c>
      <c r="H1093" s="40" t="s">
        <v>7905</v>
      </c>
      <c r="I1093" s="43">
        <f>J1093-3</f>
        <v>41668</v>
      </c>
      <c r="J1093" s="43">
        <f t="shared" si="72"/>
        <v>41671</v>
      </c>
      <c r="K1093" s="40" t="s">
        <v>7945</v>
      </c>
      <c r="L1093" s="40">
        <v>100</v>
      </c>
      <c r="M1093" s="39"/>
    </row>
    <row r="1094" spans="1:13" hidden="1">
      <c r="A1094" s="40" t="s">
        <v>8550</v>
      </c>
      <c r="B1094" s="40" t="s">
        <v>8629</v>
      </c>
      <c r="C1094" s="48" t="s">
        <v>7927</v>
      </c>
      <c r="D1094" s="40" t="s">
        <v>7928</v>
      </c>
      <c r="E1094" s="41" t="s">
        <v>7938</v>
      </c>
      <c r="F1094" s="40" t="s">
        <v>8710</v>
      </c>
      <c r="G1094" s="40" t="s">
        <v>7904</v>
      </c>
      <c r="H1094" s="40" t="s">
        <v>7906</v>
      </c>
      <c r="I1094" s="43">
        <f>J1094-2</f>
        <v>41671</v>
      </c>
      <c r="J1094" s="43">
        <f t="shared" si="72"/>
        <v>41673</v>
      </c>
      <c r="K1094" s="40" t="s">
        <v>7945</v>
      </c>
      <c r="L1094" s="40">
        <v>100</v>
      </c>
      <c r="M1094" s="39"/>
    </row>
    <row r="1095" spans="1:13" hidden="1">
      <c r="A1095" s="40" t="s">
        <v>8550</v>
      </c>
      <c r="B1095" s="40" t="s">
        <v>8629</v>
      </c>
      <c r="C1095" s="48" t="s">
        <v>7927</v>
      </c>
      <c r="D1095" s="40" t="s">
        <v>7928</v>
      </c>
      <c r="E1095" s="41" t="s">
        <v>7938</v>
      </c>
      <c r="F1095" s="40" t="s">
        <v>8710</v>
      </c>
      <c r="G1095" s="40" t="s">
        <v>7904</v>
      </c>
      <c r="H1095" s="40" t="s">
        <v>7907</v>
      </c>
      <c r="I1095" s="43">
        <f>J1095-2</f>
        <v>41673</v>
      </c>
      <c r="J1095" s="43">
        <f t="shared" si="72"/>
        <v>41675</v>
      </c>
      <c r="K1095" s="40" t="s">
        <v>7945</v>
      </c>
      <c r="L1095" s="40">
        <v>100</v>
      </c>
      <c r="M1095" s="39"/>
    </row>
    <row r="1096" spans="1:13" hidden="1">
      <c r="A1096" s="40" t="s">
        <v>8550</v>
      </c>
      <c r="B1096" s="40" t="s">
        <v>8629</v>
      </c>
      <c r="C1096" s="48" t="s">
        <v>7927</v>
      </c>
      <c r="D1096" s="40" t="s">
        <v>7928</v>
      </c>
      <c r="E1096" s="41" t="s">
        <v>7938</v>
      </c>
      <c r="F1096" s="40" t="s">
        <v>8710</v>
      </c>
      <c r="G1096" s="40" t="s">
        <v>7904</v>
      </c>
      <c r="H1096" s="40" t="s">
        <v>7908</v>
      </c>
      <c r="I1096" s="43">
        <f>J1096-1</f>
        <v>41675</v>
      </c>
      <c r="J1096" s="42">
        <v>41676</v>
      </c>
      <c r="K1096" s="40" t="s">
        <v>7945</v>
      </c>
      <c r="L1096" s="40">
        <v>100</v>
      </c>
      <c r="M1096" s="39" t="s">
        <v>7917</v>
      </c>
    </row>
    <row r="1097" spans="1:13" hidden="1">
      <c r="A1097" s="49" t="s">
        <v>2241</v>
      </c>
      <c r="B1097" s="49" t="s">
        <v>7923</v>
      </c>
      <c r="C1097" s="41" t="s">
        <v>108</v>
      </c>
      <c r="D1097" s="41" t="s">
        <v>52</v>
      </c>
      <c r="E1097" s="41" t="s">
        <v>7886</v>
      </c>
      <c r="F1097" s="49" t="s">
        <v>8711</v>
      </c>
      <c r="G1097" s="41" t="s">
        <v>1048</v>
      </c>
      <c r="H1097" s="41" t="s">
        <v>7888</v>
      </c>
      <c r="I1097" s="42">
        <v>41640</v>
      </c>
      <c r="J1097" s="41"/>
      <c r="K1097" s="41"/>
      <c r="L1097" s="41"/>
      <c r="M1097" s="39"/>
    </row>
    <row r="1098" spans="1:13" hidden="1">
      <c r="A1098" s="49" t="s">
        <v>2241</v>
      </c>
      <c r="B1098" s="49" t="s">
        <v>7923</v>
      </c>
      <c r="C1098" s="41" t="s">
        <v>108</v>
      </c>
      <c r="D1098" s="41" t="s">
        <v>52</v>
      </c>
      <c r="E1098" s="41" t="s">
        <v>7886</v>
      </c>
      <c r="F1098" s="49" t="s">
        <v>8711</v>
      </c>
      <c r="G1098" s="41" t="s">
        <v>1048</v>
      </c>
      <c r="H1098" s="41" t="s">
        <v>7889</v>
      </c>
      <c r="I1098" s="42"/>
      <c r="J1098" s="41"/>
      <c r="K1098" s="41"/>
      <c r="L1098" s="41"/>
      <c r="M1098" s="39"/>
    </row>
    <row r="1099" spans="1:13" hidden="1">
      <c r="A1099" s="49" t="s">
        <v>2241</v>
      </c>
      <c r="B1099" s="49" t="s">
        <v>7923</v>
      </c>
      <c r="C1099" s="41" t="s">
        <v>108</v>
      </c>
      <c r="D1099" s="41" t="s">
        <v>52</v>
      </c>
      <c r="E1099" s="41" t="s">
        <v>7886</v>
      </c>
      <c r="F1099" s="49" t="s">
        <v>8711</v>
      </c>
      <c r="G1099" s="41" t="s">
        <v>1048</v>
      </c>
      <c r="H1099" s="41" t="s">
        <v>7890</v>
      </c>
      <c r="I1099" s="41"/>
      <c r="J1099" s="41"/>
      <c r="K1099" s="41"/>
      <c r="L1099" s="41"/>
      <c r="M1099" s="39"/>
    </row>
    <row r="1100" spans="1:13" hidden="1">
      <c r="A1100" s="49" t="s">
        <v>2241</v>
      </c>
      <c r="B1100" s="49" t="s">
        <v>7923</v>
      </c>
      <c r="C1100" s="41" t="s">
        <v>108</v>
      </c>
      <c r="D1100" s="41" t="s">
        <v>52</v>
      </c>
      <c r="E1100" s="41" t="s">
        <v>7886</v>
      </c>
      <c r="F1100" s="49" t="s">
        <v>8711</v>
      </c>
      <c r="G1100" s="41" t="s">
        <v>1048</v>
      </c>
      <c r="H1100" s="41" t="s">
        <v>7891</v>
      </c>
      <c r="I1100" s="41"/>
      <c r="J1100" s="41"/>
      <c r="K1100" s="41"/>
      <c r="L1100" s="41"/>
      <c r="M1100" s="39"/>
    </row>
    <row r="1101" spans="1:13" hidden="1">
      <c r="A1101" s="49" t="s">
        <v>2241</v>
      </c>
      <c r="B1101" s="49" t="s">
        <v>7923</v>
      </c>
      <c r="C1101" s="41" t="s">
        <v>108</v>
      </c>
      <c r="D1101" s="41" t="s">
        <v>52</v>
      </c>
      <c r="E1101" s="41" t="s">
        <v>7886</v>
      </c>
      <c r="F1101" s="49" t="s">
        <v>8711</v>
      </c>
      <c r="G1101" s="41" t="s">
        <v>1048</v>
      </c>
      <c r="H1101" s="41" t="s">
        <v>7892</v>
      </c>
      <c r="I1101" s="42"/>
      <c r="J1101" s="41"/>
      <c r="K1101" s="41"/>
      <c r="L1101" s="41"/>
      <c r="M1101" s="39"/>
    </row>
    <row r="1102" spans="1:13" hidden="1">
      <c r="A1102" s="49" t="s">
        <v>2241</v>
      </c>
      <c r="B1102" s="49" t="s">
        <v>7923</v>
      </c>
      <c r="C1102" s="41" t="s">
        <v>108</v>
      </c>
      <c r="D1102" s="41" t="s">
        <v>52</v>
      </c>
      <c r="E1102" s="41" t="s">
        <v>7886</v>
      </c>
      <c r="F1102" s="49" t="s">
        <v>8711</v>
      </c>
      <c r="G1102" s="41" t="s">
        <v>1048</v>
      </c>
      <c r="H1102" s="41" t="s">
        <v>7893</v>
      </c>
      <c r="I1102" s="42"/>
      <c r="J1102" s="41"/>
      <c r="K1102" s="41"/>
      <c r="L1102" s="41"/>
      <c r="M1102" s="39"/>
    </row>
    <row r="1103" spans="1:13" hidden="1">
      <c r="A1103" s="49" t="s">
        <v>2241</v>
      </c>
      <c r="B1103" s="49" t="s">
        <v>7923</v>
      </c>
      <c r="C1103" s="41" t="s">
        <v>108</v>
      </c>
      <c r="D1103" s="41" t="s">
        <v>52</v>
      </c>
      <c r="E1103" s="41" t="s">
        <v>7886</v>
      </c>
      <c r="F1103" s="49" t="s">
        <v>8711</v>
      </c>
      <c r="G1103" s="41" t="s">
        <v>1048</v>
      </c>
      <c r="H1103" s="41" t="s">
        <v>7894</v>
      </c>
      <c r="I1103" s="42">
        <v>41791</v>
      </c>
      <c r="J1103" s="41"/>
      <c r="K1103" s="41"/>
      <c r="L1103" s="41"/>
      <c r="M1103" s="39"/>
    </row>
    <row r="1104" spans="1:13" hidden="1">
      <c r="A1104" s="49" t="s">
        <v>2241</v>
      </c>
      <c r="B1104" s="49" t="s">
        <v>7923</v>
      </c>
      <c r="C1104" s="41" t="s">
        <v>108</v>
      </c>
      <c r="D1104" s="40" t="s">
        <v>52</v>
      </c>
      <c r="E1104" s="41" t="s">
        <v>7886</v>
      </c>
      <c r="F1104" s="48" t="s">
        <v>8711</v>
      </c>
      <c r="G1104" s="40" t="s">
        <v>7895</v>
      </c>
      <c r="H1104" s="40" t="s">
        <v>7896</v>
      </c>
      <c r="I1104" s="43">
        <f>J1104-2</f>
        <v>41774</v>
      </c>
      <c r="J1104" s="43">
        <f t="shared" ref="J1104:J1110" si="73">I1105</f>
        <v>41776</v>
      </c>
      <c r="K1104" s="40" t="s">
        <v>14</v>
      </c>
      <c r="L1104" s="40">
        <v>100</v>
      </c>
      <c r="M1104" s="39"/>
    </row>
    <row r="1105" spans="1:13" hidden="1">
      <c r="A1105" s="48" t="s">
        <v>2241</v>
      </c>
      <c r="B1105" s="49" t="s">
        <v>7923</v>
      </c>
      <c r="C1105" s="40" t="s">
        <v>108</v>
      </c>
      <c r="D1105" s="40" t="s">
        <v>52</v>
      </c>
      <c r="E1105" s="41" t="s">
        <v>7886</v>
      </c>
      <c r="F1105" s="48" t="s">
        <v>8711</v>
      </c>
      <c r="G1105" s="40" t="s">
        <v>7898</v>
      </c>
      <c r="H1105" s="40" t="s">
        <v>7899</v>
      </c>
      <c r="I1105" s="43">
        <f>J1105-1</f>
        <v>41776</v>
      </c>
      <c r="J1105" s="43">
        <f t="shared" si="73"/>
        <v>41777</v>
      </c>
      <c r="K1105" s="40" t="s">
        <v>14</v>
      </c>
      <c r="L1105" s="40">
        <v>100</v>
      </c>
      <c r="M1105" s="39"/>
    </row>
    <row r="1106" spans="1:13" hidden="1">
      <c r="A1106" s="48" t="s">
        <v>2241</v>
      </c>
      <c r="B1106" s="49" t="s">
        <v>7923</v>
      </c>
      <c r="C1106" s="40" t="s">
        <v>108</v>
      </c>
      <c r="D1106" s="40" t="s">
        <v>52</v>
      </c>
      <c r="E1106" s="41" t="s">
        <v>7886</v>
      </c>
      <c r="F1106" s="48" t="s">
        <v>8711</v>
      </c>
      <c r="G1106" s="40" t="s">
        <v>7898</v>
      </c>
      <c r="H1106" s="40" t="s">
        <v>7925</v>
      </c>
      <c r="I1106" s="43">
        <f>J1106-1</f>
        <v>41777</v>
      </c>
      <c r="J1106" s="43">
        <f t="shared" si="73"/>
        <v>41778</v>
      </c>
      <c r="K1106" s="40" t="s">
        <v>14</v>
      </c>
      <c r="L1106" s="40">
        <v>100</v>
      </c>
      <c r="M1106" s="39"/>
    </row>
    <row r="1107" spans="1:13">
      <c r="A1107" s="48" t="s">
        <v>2241</v>
      </c>
      <c r="B1107" s="49" t="s">
        <v>7923</v>
      </c>
      <c r="C1107" s="40" t="s">
        <v>108</v>
      </c>
      <c r="D1107" s="40" t="s">
        <v>52</v>
      </c>
      <c r="E1107" s="41" t="s">
        <v>7886</v>
      </c>
      <c r="F1107" s="48" t="s">
        <v>8711</v>
      </c>
      <c r="G1107" s="40" t="s">
        <v>7901</v>
      </c>
      <c r="H1107" s="40" t="s">
        <v>7902</v>
      </c>
      <c r="I1107" s="43">
        <f>J1107-5</f>
        <v>41778</v>
      </c>
      <c r="J1107" s="43">
        <f t="shared" si="73"/>
        <v>41783</v>
      </c>
      <c r="K1107" s="40" t="s">
        <v>14</v>
      </c>
      <c r="L1107" s="40">
        <v>100</v>
      </c>
      <c r="M1107" s="39"/>
    </row>
    <row r="1108" spans="1:13" hidden="1">
      <c r="A1108" s="48" t="s">
        <v>2241</v>
      </c>
      <c r="B1108" s="49" t="s">
        <v>7923</v>
      </c>
      <c r="C1108" s="40" t="s">
        <v>108</v>
      </c>
      <c r="D1108" s="40" t="s">
        <v>52</v>
      </c>
      <c r="E1108" s="41" t="s">
        <v>7886</v>
      </c>
      <c r="F1108" s="48" t="s">
        <v>8711</v>
      </c>
      <c r="G1108" s="40" t="s">
        <v>7904</v>
      </c>
      <c r="H1108" s="40" t="s">
        <v>7905</v>
      </c>
      <c r="I1108" s="43">
        <f>J1108-3</f>
        <v>41783</v>
      </c>
      <c r="J1108" s="43">
        <f t="shared" si="73"/>
        <v>41786</v>
      </c>
      <c r="K1108" s="40" t="s">
        <v>14</v>
      </c>
      <c r="L1108" s="40" t="s">
        <v>84</v>
      </c>
      <c r="M1108" s="39"/>
    </row>
    <row r="1109" spans="1:13" hidden="1">
      <c r="A1109" s="48" t="s">
        <v>2241</v>
      </c>
      <c r="B1109" s="49" t="s">
        <v>7923</v>
      </c>
      <c r="C1109" s="40" t="s">
        <v>108</v>
      </c>
      <c r="D1109" s="40" t="s">
        <v>52</v>
      </c>
      <c r="E1109" s="41" t="s">
        <v>7886</v>
      </c>
      <c r="F1109" s="48" t="s">
        <v>8711</v>
      </c>
      <c r="G1109" s="40" t="s">
        <v>7904</v>
      </c>
      <c r="H1109" s="40" t="s">
        <v>7906</v>
      </c>
      <c r="I1109" s="43">
        <f>J1109-2</f>
        <v>41786</v>
      </c>
      <c r="J1109" s="43">
        <f t="shared" si="73"/>
        <v>41788</v>
      </c>
      <c r="K1109" s="40" t="s">
        <v>14</v>
      </c>
      <c r="L1109" s="40" t="s">
        <v>84</v>
      </c>
      <c r="M1109" s="39"/>
    </row>
    <row r="1110" spans="1:13" hidden="1">
      <c r="A1110" s="48" t="s">
        <v>2241</v>
      </c>
      <c r="B1110" s="49" t="s">
        <v>7923</v>
      </c>
      <c r="C1110" s="40" t="s">
        <v>108</v>
      </c>
      <c r="D1110" s="40" t="s">
        <v>52</v>
      </c>
      <c r="E1110" s="41" t="s">
        <v>7886</v>
      </c>
      <c r="F1110" s="48" t="s">
        <v>8711</v>
      </c>
      <c r="G1110" s="40" t="s">
        <v>7904</v>
      </c>
      <c r="H1110" s="40" t="s">
        <v>7907</v>
      </c>
      <c r="I1110" s="43">
        <f>J1110-2</f>
        <v>41788</v>
      </c>
      <c r="J1110" s="43">
        <f t="shared" si="73"/>
        <v>41790</v>
      </c>
      <c r="K1110" s="40" t="s">
        <v>14</v>
      </c>
      <c r="L1110" s="40" t="s">
        <v>84</v>
      </c>
      <c r="M1110" s="39"/>
    </row>
    <row r="1111" spans="1:13" ht="26.45" hidden="1">
      <c r="A1111" s="48" t="s">
        <v>2241</v>
      </c>
      <c r="B1111" s="49" t="s">
        <v>7923</v>
      </c>
      <c r="C1111" s="40" t="s">
        <v>108</v>
      </c>
      <c r="D1111" s="40" t="s">
        <v>52</v>
      </c>
      <c r="E1111" s="41" t="s">
        <v>7886</v>
      </c>
      <c r="F1111" s="48" t="s">
        <v>8711</v>
      </c>
      <c r="G1111" s="40" t="s">
        <v>7904</v>
      </c>
      <c r="H1111" s="40" t="s">
        <v>7908</v>
      </c>
      <c r="I1111" s="43">
        <f>J1111-1</f>
        <v>41790</v>
      </c>
      <c r="J1111" s="43">
        <v>41791</v>
      </c>
      <c r="K1111" s="40" t="s">
        <v>14</v>
      </c>
      <c r="L1111" s="40">
        <v>100</v>
      </c>
      <c r="M1111" s="39" t="s">
        <v>8712</v>
      </c>
    </row>
    <row r="1112" spans="1:13" hidden="1">
      <c r="A1112" s="41" t="s">
        <v>8544</v>
      </c>
      <c r="B1112" s="47" t="s">
        <v>8577</v>
      </c>
      <c r="C1112" s="41" t="s">
        <v>7927</v>
      </c>
      <c r="D1112" s="41" t="s">
        <v>7928</v>
      </c>
      <c r="E1112" s="41" t="s">
        <v>7929</v>
      </c>
      <c r="F1112" s="41" t="s">
        <v>8713</v>
      </c>
      <c r="G1112" s="41" t="s">
        <v>1048</v>
      </c>
      <c r="H1112" s="41" t="s">
        <v>7888</v>
      </c>
      <c r="I1112" s="42">
        <v>41736</v>
      </c>
      <c r="J1112" s="41"/>
      <c r="K1112" s="40"/>
      <c r="L1112" s="40"/>
      <c r="M1112" s="39"/>
    </row>
    <row r="1113" spans="1:13" hidden="1">
      <c r="A1113" s="41" t="s">
        <v>8544</v>
      </c>
      <c r="B1113" s="47" t="s">
        <v>8577</v>
      </c>
      <c r="C1113" s="41" t="s">
        <v>7927</v>
      </c>
      <c r="D1113" s="41" t="s">
        <v>7928</v>
      </c>
      <c r="E1113" s="41" t="s">
        <v>7929</v>
      </c>
      <c r="F1113" s="41" t="s">
        <v>8713</v>
      </c>
      <c r="G1113" s="41" t="s">
        <v>1048</v>
      </c>
      <c r="H1113" s="41" t="s">
        <v>7889</v>
      </c>
      <c r="I1113" s="41"/>
      <c r="J1113" s="41"/>
      <c r="K1113" s="40"/>
      <c r="L1113" s="40"/>
      <c r="M1113" s="39"/>
    </row>
    <row r="1114" spans="1:13" hidden="1">
      <c r="A1114" s="41" t="s">
        <v>8544</v>
      </c>
      <c r="B1114" s="47" t="s">
        <v>8577</v>
      </c>
      <c r="C1114" s="41" t="s">
        <v>7927</v>
      </c>
      <c r="D1114" s="41" t="s">
        <v>7928</v>
      </c>
      <c r="E1114" s="41" t="s">
        <v>7929</v>
      </c>
      <c r="F1114" s="41" t="s">
        <v>8713</v>
      </c>
      <c r="G1114" s="41" t="s">
        <v>1048</v>
      </c>
      <c r="H1114" s="41" t="s">
        <v>7890</v>
      </c>
      <c r="I1114" s="41"/>
      <c r="J1114" s="41"/>
      <c r="K1114" s="40"/>
      <c r="L1114" s="40"/>
      <c r="M1114" s="39"/>
    </row>
    <row r="1115" spans="1:13" hidden="1">
      <c r="A1115" s="41" t="s">
        <v>8544</v>
      </c>
      <c r="B1115" s="47" t="s">
        <v>8577</v>
      </c>
      <c r="C1115" s="41" t="s">
        <v>7927</v>
      </c>
      <c r="D1115" s="41" t="s">
        <v>7928</v>
      </c>
      <c r="E1115" s="41" t="s">
        <v>7929</v>
      </c>
      <c r="F1115" s="41" t="s">
        <v>8713</v>
      </c>
      <c r="G1115" s="41" t="s">
        <v>1048</v>
      </c>
      <c r="H1115" s="41" t="s">
        <v>7891</v>
      </c>
      <c r="I1115" s="41"/>
      <c r="J1115" s="41"/>
      <c r="K1115" s="40"/>
      <c r="L1115" s="40"/>
      <c r="M1115" s="39"/>
    </row>
    <row r="1116" spans="1:13" hidden="1">
      <c r="A1116" s="41" t="s">
        <v>8544</v>
      </c>
      <c r="B1116" s="47" t="s">
        <v>8577</v>
      </c>
      <c r="C1116" s="41" t="s">
        <v>7927</v>
      </c>
      <c r="D1116" s="41" t="s">
        <v>7928</v>
      </c>
      <c r="E1116" s="41" t="s">
        <v>7929</v>
      </c>
      <c r="F1116" s="41" t="s">
        <v>8713</v>
      </c>
      <c r="G1116" s="41" t="s">
        <v>1048</v>
      </c>
      <c r="H1116" s="41" t="s">
        <v>7892</v>
      </c>
      <c r="I1116" s="42"/>
      <c r="J1116" s="41"/>
      <c r="K1116" s="40"/>
      <c r="L1116" s="40"/>
      <c r="M1116" s="39"/>
    </row>
    <row r="1117" spans="1:13" hidden="1">
      <c r="A1117" s="41" t="s">
        <v>8544</v>
      </c>
      <c r="B1117" s="47" t="s">
        <v>8577</v>
      </c>
      <c r="C1117" s="41" t="s">
        <v>7927</v>
      </c>
      <c r="D1117" s="41" t="s">
        <v>7928</v>
      </c>
      <c r="E1117" s="41" t="s">
        <v>7929</v>
      </c>
      <c r="F1117" s="41" t="s">
        <v>8713</v>
      </c>
      <c r="G1117" s="41" t="s">
        <v>1048</v>
      </c>
      <c r="H1117" s="41" t="s">
        <v>7893</v>
      </c>
      <c r="I1117" s="42"/>
      <c r="J1117" s="41"/>
      <c r="K1117" s="40"/>
      <c r="L1117" s="40"/>
      <c r="M1117" s="39"/>
    </row>
    <row r="1118" spans="1:13" hidden="1">
      <c r="A1118" s="41" t="s">
        <v>8544</v>
      </c>
      <c r="B1118" s="47" t="s">
        <v>8577</v>
      </c>
      <c r="C1118" s="41" t="s">
        <v>7927</v>
      </c>
      <c r="D1118" s="41" t="s">
        <v>7928</v>
      </c>
      <c r="E1118" s="41" t="s">
        <v>7929</v>
      </c>
      <c r="F1118" s="41" t="s">
        <v>8713</v>
      </c>
      <c r="G1118" s="41" t="s">
        <v>1048</v>
      </c>
      <c r="H1118" s="41" t="s">
        <v>7894</v>
      </c>
      <c r="I1118" s="42">
        <v>41753</v>
      </c>
      <c r="J1118" s="41"/>
      <c r="K1118" s="40"/>
      <c r="L1118" s="40"/>
      <c r="M1118" s="39"/>
    </row>
    <row r="1119" spans="1:13" hidden="1">
      <c r="A1119" s="40" t="s">
        <v>8544</v>
      </c>
      <c r="B1119" s="47" t="s">
        <v>8577</v>
      </c>
      <c r="C1119" s="40" t="s">
        <v>7927</v>
      </c>
      <c r="D1119" s="40" t="s">
        <v>7928</v>
      </c>
      <c r="E1119" s="41" t="s">
        <v>7929</v>
      </c>
      <c r="F1119" s="40" t="s">
        <v>8713</v>
      </c>
      <c r="G1119" s="40" t="s">
        <v>7895</v>
      </c>
      <c r="H1119" s="40" t="s">
        <v>7896</v>
      </c>
      <c r="I1119" s="43">
        <f>J1119-2</f>
        <v>41736</v>
      </c>
      <c r="J1119" s="43">
        <f t="shared" ref="J1119:J1125" si="74">I1120</f>
        <v>41738</v>
      </c>
      <c r="K1119" s="40" t="s">
        <v>145</v>
      </c>
      <c r="L1119" s="40">
        <v>100</v>
      </c>
      <c r="M1119" s="39"/>
    </row>
    <row r="1120" spans="1:13" hidden="1">
      <c r="A1120" s="40" t="s">
        <v>8544</v>
      </c>
      <c r="B1120" s="47" t="s">
        <v>8577</v>
      </c>
      <c r="C1120" s="40" t="s">
        <v>7927</v>
      </c>
      <c r="D1120" s="40" t="s">
        <v>7928</v>
      </c>
      <c r="E1120" s="41" t="s">
        <v>7929</v>
      </c>
      <c r="F1120" s="40" t="s">
        <v>8713</v>
      </c>
      <c r="G1120" s="40" t="s">
        <v>7898</v>
      </c>
      <c r="H1120" s="40" t="s">
        <v>7899</v>
      </c>
      <c r="I1120" s="43">
        <f>J1120-1</f>
        <v>41738</v>
      </c>
      <c r="J1120" s="43">
        <f t="shared" si="74"/>
        <v>41739</v>
      </c>
      <c r="K1120" s="40" t="s">
        <v>145</v>
      </c>
      <c r="L1120" s="40">
        <v>100</v>
      </c>
      <c r="M1120" s="39"/>
    </row>
    <row r="1121" spans="1:13" hidden="1">
      <c r="A1121" s="40" t="s">
        <v>8544</v>
      </c>
      <c r="B1121" s="47" t="s">
        <v>8577</v>
      </c>
      <c r="C1121" s="40" t="s">
        <v>7927</v>
      </c>
      <c r="D1121" s="40" t="s">
        <v>7928</v>
      </c>
      <c r="E1121" s="41" t="s">
        <v>7929</v>
      </c>
      <c r="F1121" s="40" t="s">
        <v>8713</v>
      </c>
      <c r="G1121" s="40" t="s">
        <v>7898</v>
      </c>
      <c r="H1121" s="40" t="s">
        <v>7900</v>
      </c>
      <c r="I1121" s="43">
        <f>J1121-1</f>
        <v>41739</v>
      </c>
      <c r="J1121" s="43">
        <f t="shared" si="74"/>
        <v>41740</v>
      </c>
      <c r="K1121" s="40" t="s">
        <v>145</v>
      </c>
      <c r="L1121" s="40">
        <v>100</v>
      </c>
      <c r="M1121" s="39"/>
    </row>
    <row r="1122" spans="1:13">
      <c r="A1122" s="40" t="s">
        <v>8544</v>
      </c>
      <c r="B1122" s="47" t="s">
        <v>8577</v>
      </c>
      <c r="C1122" s="40" t="s">
        <v>7927</v>
      </c>
      <c r="D1122" s="40" t="s">
        <v>7928</v>
      </c>
      <c r="E1122" s="41" t="s">
        <v>7929</v>
      </c>
      <c r="F1122" s="40" t="s">
        <v>8713</v>
      </c>
      <c r="G1122" s="40" t="s">
        <v>7901</v>
      </c>
      <c r="H1122" s="40" t="s">
        <v>7902</v>
      </c>
      <c r="I1122" s="43">
        <f>J1122-5</f>
        <v>41740</v>
      </c>
      <c r="J1122" s="43">
        <f t="shared" si="74"/>
        <v>41745</v>
      </c>
      <c r="K1122" s="40" t="s">
        <v>145</v>
      </c>
      <c r="L1122" s="40">
        <v>100</v>
      </c>
      <c r="M1122" s="39"/>
    </row>
    <row r="1123" spans="1:13" hidden="1">
      <c r="A1123" s="40" t="s">
        <v>8544</v>
      </c>
      <c r="B1123" s="47" t="s">
        <v>8577</v>
      </c>
      <c r="C1123" s="40" t="s">
        <v>7927</v>
      </c>
      <c r="D1123" s="40" t="s">
        <v>7928</v>
      </c>
      <c r="E1123" s="41" t="s">
        <v>7929</v>
      </c>
      <c r="F1123" s="40" t="s">
        <v>8713</v>
      </c>
      <c r="G1123" s="40" t="s">
        <v>7904</v>
      </c>
      <c r="H1123" s="40" t="s">
        <v>7905</v>
      </c>
      <c r="I1123" s="43">
        <f>J1123-3</f>
        <v>41745</v>
      </c>
      <c r="J1123" s="43">
        <f t="shared" si="74"/>
        <v>41748</v>
      </c>
      <c r="K1123" s="40" t="s">
        <v>145</v>
      </c>
      <c r="L1123" s="40">
        <v>100</v>
      </c>
      <c r="M1123" s="39"/>
    </row>
    <row r="1124" spans="1:13" hidden="1">
      <c r="A1124" s="40" t="s">
        <v>8544</v>
      </c>
      <c r="B1124" s="47" t="s">
        <v>8577</v>
      </c>
      <c r="C1124" s="40" t="s">
        <v>7927</v>
      </c>
      <c r="D1124" s="40" t="s">
        <v>7928</v>
      </c>
      <c r="E1124" s="41" t="s">
        <v>7929</v>
      </c>
      <c r="F1124" s="40" t="s">
        <v>8713</v>
      </c>
      <c r="G1124" s="40" t="s">
        <v>7904</v>
      </c>
      <c r="H1124" s="40" t="s">
        <v>7906</v>
      </c>
      <c r="I1124" s="43">
        <f>J1124-2</f>
        <v>41748</v>
      </c>
      <c r="J1124" s="43">
        <f t="shared" si="74"/>
        <v>41750</v>
      </c>
      <c r="K1124" s="40" t="s">
        <v>145</v>
      </c>
      <c r="L1124" s="40">
        <v>100</v>
      </c>
      <c r="M1124" s="39"/>
    </row>
    <row r="1125" spans="1:13" hidden="1">
      <c r="A1125" s="40" t="s">
        <v>8544</v>
      </c>
      <c r="B1125" s="47" t="s">
        <v>8577</v>
      </c>
      <c r="C1125" s="40" t="s">
        <v>7927</v>
      </c>
      <c r="D1125" s="40" t="s">
        <v>7928</v>
      </c>
      <c r="E1125" s="41" t="s">
        <v>7929</v>
      </c>
      <c r="F1125" s="40" t="s">
        <v>8713</v>
      </c>
      <c r="G1125" s="40" t="s">
        <v>7904</v>
      </c>
      <c r="H1125" s="40" t="s">
        <v>7907</v>
      </c>
      <c r="I1125" s="43">
        <f>J1125-2</f>
        <v>41750</v>
      </c>
      <c r="J1125" s="43">
        <f t="shared" si="74"/>
        <v>41752</v>
      </c>
      <c r="K1125" s="40" t="s">
        <v>145</v>
      </c>
      <c r="L1125" s="40">
        <v>100</v>
      </c>
      <c r="M1125" s="39"/>
    </row>
    <row r="1126" spans="1:13" hidden="1">
      <c r="A1126" s="40" t="s">
        <v>8544</v>
      </c>
      <c r="B1126" s="47" t="s">
        <v>8577</v>
      </c>
      <c r="C1126" s="40" t="s">
        <v>7927</v>
      </c>
      <c r="D1126" s="40" t="s">
        <v>7928</v>
      </c>
      <c r="E1126" s="41" t="s">
        <v>7929</v>
      </c>
      <c r="F1126" s="40" t="s">
        <v>8713</v>
      </c>
      <c r="G1126" s="40" t="s">
        <v>7904</v>
      </c>
      <c r="H1126" s="40" t="s">
        <v>7908</v>
      </c>
      <c r="I1126" s="43">
        <f>J1126-1</f>
        <v>41752</v>
      </c>
      <c r="J1126" s="42">
        <v>41753</v>
      </c>
      <c r="K1126" s="40" t="s">
        <v>145</v>
      </c>
      <c r="L1126" s="40">
        <v>100</v>
      </c>
      <c r="M1126" s="39" t="s">
        <v>7917</v>
      </c>
    </row>
    <row r="1127" spans="1:13" hidden="1">
      <c r="A1127" s="41" t="s">
        <v>2241</v>
      </c>
      <c r="B1127" s="41" t="s">
        <v>8563</v>
      </c>
      <c r="C1127" s="58" t="s">
        <v>7962</v>
      </c>
      <c r="D1127" s="41" t="s">
        <v>65</v>
      </c>
      <c r="E1127" s="41" t="s">
        <v>7886</v>
      </c>
      <c r="F1127" s="41" t="s">
        <v>8714</v>
      </c>
      <c r="G1127" s="41" t="s">
        <v>1048</v>
      </c>
      <c r="H1127" s="41" t="s">
        <v>7888</v>
      </c>
      <c r="I1127" s="42">
        <v>41739</v>
      </c>
      <c r="J1127" s="41"/>
      <c r="K1127" s="40"/>
      <c r="L1127" s="40"/>
      <c r="M1127" s="39"/>
    </row>
    <row r="1128" spans="1:13" hidden="1">
      <c r="A1128" s="41" t="s">
        <v>2241</v>
      </c>
      <c r="B1128" s="41" t="s">
        <v>8563</v>
      </c>
      <c r="C1128" s="58" t="s">
        <v>7962</v>
      </c>
      <c r="D1128" s="41" t="s">
        <v>65</v>
      </c>
      <c r="E1128" s="41" t="s">
        <v>7886</v>
      </c>
      <c r="F1128" s="41" t="s">
        <v>8714</v>
      </c>
      <c r="G1128" s="41" t="s">
        <v>1048</v>
      </c>
      <c r="H1128" s="41" t="s">
        <v>7889</v>
      </c>
      <c r="I1128" s="41"/>
      <c r="J1128" s="41"/>
      <c r="K1128" s="40"/>
      <c r="L1128" s="40"/>
      <c r="M1128" s="39"/>
    </row>
    <row r="1129" spans="1:13" hidden="1">
      <c r="A1129" s="41" t="s">
        <v>2241</v>
      </c>
      <c r="B1129" s="41" t="s">
        <v>8563</v>
      </c>
      <c r="C1129" s="58" t="s">
        <v>7962</v>
      </c>
      <c r="D1129" s="41" t="s">
        <v>65</v>
      </c>
      <c r="E1129" s="41" t="s">
        <v>7886</v>
      </c>
      <c r="F1129" s="41" t="s">
        <v>8714</v>
      </c>
      <c r="G1129" s="41" t="s">
        <v>1048</v>
      </c>
      <c r="H1129" s="41" t="s">
        <v>7890</v>
      </c>
      <c r="I1129" s="41"/>
      <c r="J1129" s="41"/>
      <c r="K1129" s="40"/>
      <c r="L1129" s="40"/>
      <c r="M1129" s="39"/>
    </row>
    <row r="1130" spans="1:13" hidden="1">
      <c r="A1130" s="41" t="s">
        <v>2241</v>
      </c>
      <c r="B1130" s="41" t="s">
        <v>8563</v>
      </c>
      <c r="C1130" s="58" t="s">
        <v>7962</v>
      </c>
      <c r="D1130" s="41" t="s">
        <v>65</v>
      </c>
      <c r="E1130" s="41" t="s">
        <v>7886</v>
      </c>
      <c r="F1130" s="41" t="s">
        <v>8714</v>
      </c>
      <c r="G1130" s="41" t="s">
        <v>1048</v>
      </c>
      <c r="H1130" s="41" t="s">
        <v>7891</v>
      </c>
      <c r="I1130" s="42">
        <v>41790</v>
      </c>
      <c r="J1130" s="41"/>
      <c r="K1130" s="40"/>
      <c r="L1130" s="40"/>
      <c r="M1130" s="39"/>
    </row>
    <row r="1131" spans="1:13" hidden="1">
      <c r="A1131" s="41" t="s">
        <v>2241</v>
      </c>
      <c r="B1131" s="41" t="s">
        <v>8563</v>
      </c>
      <c r="C1131" s="58" t="s">
        <v>7962</v>
      </c>
      <c r="D1131" s="41" t="s">
        <v>65</v>
      </c>
      <c r="E1131" s="41" t="s">
        <v>7886</v>
      </c>
      <c r="F1131" s="41" t="s">
        <v>8714</v>
      </c>
      <c r="G1131" s="41" t="s">
        <v>1048</v>
      </c>
      <c r="H1131" s="41" t="s">
        <v>7892</v>
      </c>
      <c r="I1131" s="41"/>
      <c r="J1131" s="41"/>
      <c r="K1131" s="40"/>
      <c r="L1131" s="40"/>
      <c r="M1131" s="39"/>
    </row>
    <row r="1132" spans="1:13" hidden="1">
      <c r="A1132" s="41" t="s">
        <v>2241</v>
      </c>
      <c r="B1132" s="41" t="s">
        <v>8563</v>
      </c>
      <c r="C1132" s="58" t="s">
        <v>7962</v>
      </c>
      <c r="D1132" s="41" t="s">
        <v>65</v>
      </c>
      <c r="E1132" s="41" t="s">
        <v>7886</v>
      </c>
      <c r="F1132" s="41" t="s">
        <v>8714</v>
      </c>
      <c r="G1132" s="41" t="s">
        <v>1048</v>
      </c>
      <c r="H1132" s="41" t="s">
        <v>7893</v>
      </c>
      <c r="I1132" s="41"/>
      <c r="J1132" s="41"/>
      <c r="K1132" s="40"/>
      <c r="L1132" s="40"/>
      <c r="M1132" s="39"/>
    </row>
    <row r="1133" spans="1:13" hidden="1">
      <c r="A1133" s="41" t="s">
        <v>2241</v>
      </c>
      <c r="B1133" s="41" t="s">
        <v>8563</v>
      </c>
      <c r="C1133" s="58" t="s">
        <v>7962</v>
      </c>
      <c r="D1133" s="41" t="s">
        <v>65</v>
      </c>
      <c r="E1133" s="41" t="s">
        <v>7886</v>
      </c>
      <c r="F1133" s="41" t="s">
        <v>8714</v>
      </c>
      <c r="G1133" s="41" t="s">
        <v>1048</v>
      </c>
      <c r="H1133" s="41" t="s">
        <v>7894</v>
      </c>
      <c r="I1133" s="42">
        <v>41756</v>
      </c>
      <c r="J1133" s="41"/>
      <c r="K1133" s="40"/>
      <c r="L1133" s="40"/>
      <c r="M1133" s="39"/>
    </row>
    <row r="1134" spans="1:13" hidden="1">
      <c r="A1134" s="40" t="s">
        <v>2241</v>
      </c>
      <c r="B1134" s="40" t="s">
        <v>8563</v>
      </c>
      <c r="C1134" s="57" t="s">
        <v>7962</v>
      </c>
      <c r="D1134" s="41" t="s">
        <v>65</v>
      </c>
      <c r="E1134" s="41" t="s">
        <v>7886</v>
      </c>
      <c r="F1134" s="40" t="s">
        <v>8714</v>
      </c>
      <c r="G1134" s="40" t="s">
        <v>7895</v>
      </c>
      <c r="H1134" s="40" t="s">
        <v>7896</v>
      </c>
      <c r="I1134" s="43">
        <f>J1134-2</f>
        <v>41667</v>
      </c>
      <c r="J1134" s="43">
        <f t="shared" ref="J1134:J1140" si="75">I1135</f>
        <v>41669</v>
      </c>
      <c r="K1134" s="40" t="s">
        <v>135</v>
      </c>
      <c r="L1134" s="40">
        <v>100</v>
      </c>
      <c r="M1134" s="39"/>
    </row>
    <row r="1135" spans="1:13" hidden="1">
      <c r="A1135" s="40" t="s">
        <v>2241</v>
      </c>
      <c r="B1135" s="40" t="s">
        <v>8563</v>
      </c>
      <c r="C1135" s="57" t="s">
        <v>7962</v>
      </c>
      <c r="D1135" s="41" t="s">
        <v>65</v>
      </c>
      <c r="E1135" s="41" t="s">
        <v>7886</v>
      </c>
      <c r="F1135" s="40" t="s">
        <v>8714</v>
      </c>
      <c r="G1135" s="40" t="s">
        <v>7898</v>
      </c>
      <c r="H1135" s="40" t="s">
        <v>7899</v>
      </c>
      <c r="I1135" s="43">
        <f>J1135-1</f>
        <v>41669</v>
      </c>
      <c r="J1135" s="43">
        <f t="shared" si="75"/>
        <v>41670</v>
      </c>
      <c r="K1135" s="40" t="s">
        <v>135</v>
      </c>
      <c r="L1135" s="40">
        <v>100</v>
      </c>
      <c r="M1135" s="39"/>
    </row>
    <row r="1136" spans="1:13" hidden="1">
      <c r="A1136" s="40" t="s">
        <v>2241</v>
      </c>
      <c r="B1136" s="40" t="s">
        <v>8563</v>
      </c>
      <c r="C1136" s="57" t="s">
        <v>7962</v>
      </c>
      <c r="D1136" s="41" t="s">
        <v>65</v>
      </c>
      <c r="E1136" s="41" t="s">
        <v>7886</v>
      </c>
      <c r="F1136" s="40" t="s">
        <v>8714</v>
      </c>
      <c r="G1136" s="40" t="s">
        <v>7898</v>
      </c>
      <c r="H1136" s="40" t="s">
        <v>7900</v>
      </c>
      <c r="I1136" s="43">
        <f>J1136-1</f>
        <v>41670</v>
      </c>
      <c r="J1136" s="43">
        <f t="shared" si="75"/>
        <v>41671</v>
      </c>
      <c r="K1136" s="40" t="s">
        <v>135</v>
      </c>
      <c r="L1136" s="40">
        <v>100</v>
      </c>
      <c r="M1136" s="39"/>
    </row>
    <row r="1137" spans="1:13">
      <c r="A1137" s="40" t="s">
        <v>2241</v>
      </c>
      <c r="B1137" s="40" t="s">
        <v>8563</v>
      </c>
      <c r="C1137" s="57" t="s">
        <v>7962</v>
      </c>
      <c r="D1137" s="41" t="s">
        <v>65</v>
      </c>
      <c r="E1137" s="41" t="s">
        <v>7886</v>
      </c>
      <c r="F1137" s="40" t="s">
        <v>8714</v>
      </c>
      <c r="G1137" s="40" t="s">
        <v>7901</v>
      </c>
      <c r="H1137" s="40" t="s">
        <v>7902</v>
      </c>
      <c r="I1137" s="43">
        <f>J1137-5</f>
        <v>41671</v>
      </c>
      <c r="J1137" s="43">
        <f t="shared" si="75"/>
        <v>41676</v>
      </c>
      <c r="K1137" s="40" t="s">
        <v>135</v>
      </c>
      <c r="L1137" s="40">
        <v>100</v>
      </c>
      <c r="M1137" s="39"/>
    </row>
    <row r="1138" spans="1:13" hidden="1">
      <c r="A1138" s="40" t="s">
        <v>2241</v>
      </c>
      <c r="B1138" s="40" t="s">
        <v>8563</v>
      </c>
      <c r="C1138" s="57" t="s">
        <v>7962</v>
      </c>
      <c r="D1138" s="41" t="s">
        <v>65</v>
      </c>
      <c r="E1138" s="41" t="s">
        <v>7886</v>
      </c>
      <c r="F1138" s="40" t="s">
        <v>8714</v>
      </c>
      <c r="G1138" s="40" t="s">
        <v>7904</v>
      </c>
      <c r="H1138" s="40" t="s">
        <v>7905</v>
      </c>
      <c r="I1138" s="43">
        <f>J1138-3</f>
        <v>41676</v>
      </c>
      <c r="J1138" s="43">
        <f t="shared" si="75"/>
        <v>41679</v>
      </c>
      <c r="K1138" s="40" t="s">
        <v>135</v>
      </c>
      <c r="L1138" s="40">
        <v>100</v>
      </c>
      <c r="M1138" s="39" t="s">
        <v>8715</v>
      </c>
    </row>
    <row r="1139" spans="1:13" hidden="1">
      <c r="A1139" s="40" t="s">
        <v>2241</v>
      </c>
      <c r="B1139" s="40" t="s">
        <v>8563</v>
      </c>
      <c r="C1139" s="57" t="s">
        <v>7962</v>
      </c>
      <c r="D1139" s="41" t="s">
        <v>65</v>
      </c>
      <c r="E1139" s="41" t="s">
        <v>7886</v>
      </c>
      <c r="F1139" s="40" t="s">
        <v>8714</v>
      </c>
      <c r="G1139" s="40" t="s">
        <v>7904</v>
      </c>
      <c r="H1139" s="40" t="s">
        <v>7906</v>
      </c>
      <c r="I1139" s="43">
        <f>J1139-2</f>
        <v>41679</v>
      </c>
      <c r="J1139" s="43">
        <f t="shared" si="75"/>
        <v>41681</v>
      </c>
      <c r="K1139" s="40" t="s">
        <v>135</v>
      </c>
      <c r="L1139" s="40">
        <v>100</v>
      </c>
      <c r="M1139" s="39"/>
    </row>
    <row r="1140" spans="1:13" hidden="1">
      <c r="A1140" s="40" t="s">
        <v>2241</v>
      </c>
      <c r="B1140" s="40" t="s">
        <v>8563</v>
      </c>
      <c r="C1140" s="57" t="s">
        <v>7962</v>
      </c>
      <c r="D1140" s="41" t="s">
        <v>65</v>
      </c>
      <c r="E1140" s="41" t="s">
        <v>7886</v>
      </c>
      <c r="F1140" s="40" t="s">
        <v>8714</v>
      </c>
      <c r="G1140" s="40" t="s">
        <v>7904</v>
      </c>
      <c r="H1140" s="40" t="s">
        <v>7907</v>
      </c>
      <c r="I1140" s="43">
        <f>J1140-2</f>
        <v>41681</v>
      </c>
      <c r="J1140" s="43">
        <f t="shared" si="75"/>
        <v>41683</v>
      </c>
      <c r="K1140" s="40" t="s">
        <v>135</v>
      </c>
      <c r="L1140" s="40">
        <v>100</v>
      </c>
      <c r="M1140" s="39"/>
    </row>
    <row r="1141" spans="1:13" hidden="1">
      <c r="A1141" s="40" t="s">
        <v>2241</v>
      </c>
      <c r="B1141" s="40" t="s">
        <v>8563</v>
      </c>
      <c r="C1141" s="57" t="s">
        <v>7962</v>
      </c>
      <c r="D1141" s="41" t="s">
        <v>65</v>
      </c>
      <c r="E1141" s="41" t="s">
        <v>7886</v>
      </c>
      <c r="F1141" s="40" t="s">
        <v>8714</v>
      </c>
      <c r="G1141" s="40" t="s">
        <v>7904</v>
      </c>
      <c r="H1141" s="40" t="s">
        <v>7908</v>
      </c>
      <c r="I1141" s="43">
        <f>J1141-1</f>
        <v>41683</v>
      </c>
      <c r="J1141" s="42">
        <v>41684</v>
      </c>
      <c r="K1141" s="40" t="s">
        <v>135</v>
      </c>
      <c r="L1141" s="40">
        <v>100</v>
      </c>
      <c r="M1141" s="39"/>
    </row>
    <row r="1142" spans="1:13" hidden="1">
      <c r="A1142" s="41" t="s">
        <v>8544</v>
      </c>
      <c r="B1142" s="47" t="s">
        <v>7926</v>
      </c>
      <c r="C1142" s="41" t="s">
        <v>7927</v>
      </c>
      <c r="D1142" s="41" t="s">
        <v>7928</v>
      </c>
      <c r="E1142" s="41" t="s">
        <v>7929</v>
      </c>
      <c r="F1142" s="41" t="s">
        <v>8716</v>
      </c>
      <c r="G1142" s="41" t="s">
        <v>1048</v>
      </c>
      <c r="H1142" s="41" t="s">
        <v>7888</v>
      </c>
      <c r="I1142" s="42">
        <v>41740</v>
      </c>
      <c r="J1142" s="41"/>
      <c r="K1142" s="40"/>
      <c r="L1142" s="40"/>
      <c r="M1142" s="39"/>
    </row>
    <row r="1143" spans="1:13" hidden="1">
      <c r="A1143" s="41" t="s">
        <v>8544</v>
      </c>
      <c r="B1143" s="47" t="s">
        <v>7926</v>
      </c>
      <c r="C1143" s="41" t="s">
        <v>7927</v>
      </c>
      <c r="D1143" s="41" t="s">
        <v>7928</v>
      </c>
      <c r="E1143" s="41" t="s">
        <v>7929</v>
      </c>
      <c r="F1143" s="41" t="s">
        <v>8716</v>
      </c>
      <c r="G1143" s="41" t="s">
        <v>1048</v>
      </c>
      <c r="H1143" s="41" t="s">
        <v>7889</v>
      </c>
      <c r="I1143" s="41"/>
      <c r="J1143" s="41"/>
      <c r="K1143" s="40"/>
      <c r="L1143" s="40"/>
      <c r="M1143" s="39"/>
    </row>
    <row r="1144" spans="1:13" hidden="1">
      <c r="A1144" s="41" t="s">
        <v>8544</v>
      </c>
      <c r="B1144" s="47" t="s">
        <v>7926</v>
      </c>
      <c r="C1144" s="41" t="s">
        <v>7927</v>
      </c>
      <c r="D1144" s="41" t="s">
        <v>7928</v>
      </c>
      <c r="E1144" s="41" t="s">
        <v>7929</v>
      </c>
      <c r="F1144" s="41" t="s">
        <v>8716</v>
      </c>
      <c r="G1144" s="41" t="s">
        <v>1048</v>
      </c>
      <c r="H1144" s="41" t="s">
        <v>7890</v>
      </c>
      <c r="I1144" s="41"/>
      <c r="J1144" s="41"/>
      <c r="K1144" s="40"/>
      <c r="L1144" s="40"/>
      <c r="M1144" s="39"/>
    </row>
    <row r="1145" spans="1:13" hidden="1">
      <c r="A1145" s="41" t="s">
        <v>8544</v>
      </c>
      <c r="B1145" s="47" t="s">
        <v>7926</v>
      </c>
      <c r="C1145" s="41" t="s">
        <v>7927</v>
      </c>
      <c r="D1145" s="41" t="s">
        <v>7928</v>
      </c>
      <c r="E1145" s="41" t="s">
        <v>7929</v>
      </c>
      <c r="F1145" s="41" t="s">
        <v>8716</v>
      </c>
      <c r="G1145" s="41" t="s">
        <v>1048</v>
      </c>
      <c r="H1145" s="41" t="s">
        <v>7891</v>
      </c>
      <c r="I1145" s="41"/>
      <c r="J1145" s="41"/>
      <c r="K1145" s="40"/>
      <c r="L1145" s="40"/>
      <c r="M1145" s="39"/>
    </row>
    <row r="1146" spans="1:13" hidden="1">
      <c r="A1146" s="41" t="s">
        <v>8544</v>
      </c>
      <c r="B1146" s="47" t="s">
        <v>7926</v>
      </c>
      <c r="C1146" s="41" t="s">
        <v>7927</v>
      </c>
      <c r="D1146" s="41" t="s">
        <v>7928</v>
      </c>
      <c r="E1146" s="41" t="s">
        <v>7929</v>
      </c>
      <c r="F1146" s="41" t="s">
        <v>8716</v>
      </c>
      <c r="G1146" s="41" t="s">
        <v>1048</v>
      </c>
      <c r="H1146" s="41" t="s">
        <v>7892</v>
      </c>
      <c r="I1146" s="42"/>
      <c r="J1146" s="41"/>
      <c r="K1146" s="40"/>
      <c r="L1146" s="40"/>
      <c r="M1146" s="39"/>
    </row>
    <row r="1147" spans="1:13" hidden="1">
      <c r="A1147" s="41" t="s">
        <v>8544</v>
      </c>
      <c r="B1147" s="47" t="s">
        <v>7926</v>
      </c>
      <c r="C1147" s="41" t="s">
        <v>7927</v>
      </c>
      <c r="D1147" s="41" t="s">
        <v>7928</v>
      </c>
      <c r="E1147" s="41" t="s">
        <v>7929</v>
      </c>
      <c r="F1147" s="41" t="s">
        <v>8716</v>
      </c>
      <c r="G1147" s="41" t="s">
        <v>1048</v>
      </c>
      <c r="H1147" s="41" t="s">
        <v>7893</v>
      </c>
      <c r="I1147" s="42"/>
      <c r="J1147" s="41"/>
      <c r="K1147" s="40"/>
      <c r="L1147" s="40"/>
      <c r="M1147" s="39"/>
    </row>
    <row r="1148" spans="1:13" hidden="1">
      <c r="A1148" s="41" t="s">
        <v>8544</v>
      </c>
      <c r="B1148" s="47" t="s">
        <v>7926</v>
      </c>
      <c r="C1148" s="41" t="s">
        <v>7927</v>
      </c>
      <c r="D1148" s="41" t="s">
        <v>7928</v>
      </c>
      <c r="E1148" s="41" t="s">
        <v>7929</v>
      </c>
      <c r="F1148" s="41" t="s">
        <v>8716</v>
      </c>
      <c r="G1148" s="41" t="s">
        <v>1048</v>
      </c>
      <c r="H1148" s="41" t="s">
        <v>7894</v>
      </c>
      <c r="I1148" s="42">
        <v>41757</v>
      </c>
      <c r="J1148" s="41"/>
      <c r="K1148" s="40"/>
      <c r="L1148" s="40"/>
      <c r="M1148" s="39"/>
    </row>
    <row r="1149" spans="1:13" hidden="1">
      <c r="A1149" s="40" t="s">
        <v>8544</v>
      </c>
      <c r="B1149" s="46" t="s">
        <v>7926</v>
      </c>
      <c r="C1149" s="40" t="s">
        <v>7927</v>
      </c>
      <c r="D1149" s="40" t="s">
        <v>7928</v>
      </c>
      <c r="E1149" s="41" t="s">
        <v>7929</v>
      </c>
      <c r="F1149" s="40" t="s">
        <v>8716</v>
      </c>
      <c r="G1149" s="40" t="s">
        <v>7895</v>
      </c>
      <c r="H1149" s="40" t="s">
        <v>7896</v>
      </c>
      <c r="I1149" s="43">
        <f>J1149-2</f>
        <v>41740</v>
      </c>
      <c r="J1149" s="43">
        <f t="shared" ref="J1149:J1155" si="76">I1150</f>
        <v>41742</v>
      </c>
      <c r="K1149" s="40" t="s">
        <v>145</v>
      </c>
      <c r="L1149" s="40">
        <v>100</v>
      </c>
      <c r="M1149" s="39"/>
    </row>
    <row r="1150" spans="1:13" hidden="1">
      <c r="A1150" s="40" t="s">
        <v>8544</v>
      </c>
      <c r="B1150" s="46" t="s">
        <v>7926</v>
      </c>
      <c r="C1150" s="40" t="s">
        <v>7927</v>
      </c>
      <c r="D1150" s="40" t="s">
        <v>7928</v>
      </c>
      <c r="E1150" s="41" t="s">
        <v>7929</v>
      </c>
      <c r="F1150" s="40" t="s">
        <v>8716</v>
      </c>
      <c r="G1150" s="40" t="s">
        <v>7898</v>
      </c>
      <c r="H1150" s="40" t="s">
        <v>7899</v>
      </c>
      <c r="I1150" s="43">
        <f>J1150-1</f>
        <v>41742</v>
      </c>
      <c r="J1150" s="43">
        <f t="shared" si="76"/>
        <v>41743</v>
      </c>
      <c r="K1150" s="40" t="s">
        <v>145</v>
      </c>
      <c r="L1150" s="40">
        <v>100</v>
      </c>
      <c r="M1150" s="39"/>
    </row>
    <row r="1151" spans="1:13" hidden="1">
      <c r="A1151" s="40" t="s">
        <v>8544</v>
      </c>
      <c r="B1151" s="46" t="s">
        <v>7926</v>
      </c>
      <c r="C1151" s="40" t="s">
        <v>7927</v>
      </c>
      <c r="D1151" s="40" t="s">
        <v>7928</v>
      </c>
      <c r="E1151" s="41" t="s">
        <v>7929</v>
      </c>
      <c r="F1151" s="40" t="s">
        <v>8716</v>
      </c>
      <c r="G1151" s="40" t="s">
        <v>7898</v>
      </c>
      <c r="H1151" s="40" t="s">
        <v>7900</v>
      </c>
      <c r="I1151" s="43">
        <f>J1151-1</f>
        <v>41743</v>
      </c>
      <c r="J1151" s="43">
        <f t="shared" si="76"/>
        <v>41744</v>
      </c>
      <c r="K1151" s="40" t="s">
        <v>145</v>
      </c>
      <c r="L1151" s="40">
        <v>100</v>
      </c>
      <c r="M1151" s="39"/>
    </row>
    <row r="1152" spans="1:13">
      <c r="A1152" s="40" t="s">
        <v>8544</v>
      </c>
      <c r="B1152" s="46" t="s">
        <v>7926</v>
      </c>
      <c r="C1152" s="40" t="s">
        <v>7927</v>
      </c>
      <c r="D1152" s="40" t="s">
        <v>7928</v>
      </c>
      <c r="E1152" s="41" t="s">
        <v>7929</v>
      </c>
      <c r="F1152" s="40" t="s">
        <v>8716</v>
      </c>
      <c r="G1152" s="40" t="s">
        <v>7901</v>
      </c>
      <c r="H1152" s="40" t="s">
        <v>7902</v>
      </c>
      <c r="I1152" s="43">
        <f>J1152-5</f>
        <v>41744</v>
      </c>
      <c r="J1152" s="43">
        <f t="shared" si="76"/>
        <v>41749</v>
      </c>
      <c r="K1152" s="40" t="s">
        <v>145</v>
      </c>
      <c r="L1152" s="40">
        <v>100</v>
      </c>
      <c r="M1152" s="39"/>
    </row>
    <row r="1153" spans="1:13" hidden="1">
      <c r="A1153" s="40" t="s">
        <v>8544</v>
      </c>
      <c r="B1153" s="46" t="s">
        <v>7926</v>
      </c>
      <c r="C1153" s="40" t="s">
        <v>7927</v>
      </c>
      <c r="D1153" s="40" t="s">
        <v>7928</v>
      </c>
      <c r="E1153" s="41" t="s">
        <v>7929</v>
      </c>
      <c r="F1153" s="40" t="s">
        <v>8716</v>
      </c>
      <c r="G1153" s="40" t="s">
        <v>7904</v>
      </c>
      <c r="H1153" s="40" t="s">
        <v>7905</v>
      </c>
      <c r="I1153" s="43">
        <f>J1153-3</f>
        <v>41749</v>
      </c>
      <c r="J1153" s="43">
        <f t="shared" si="76"/>
        <v>41752</v>
      </c>
      <c r="K1153" s="40" t="s">
        <v>145</v>
      </c>
      <c r="L1153" s="40">
        <v>100</v>
      </c>
      <c r="M1153" s="39"/>
    </row>
    <row r="1154" spans="1:13" hidden="1">
      <c r="A1154" s="40" t="s">
        <v>8544</v>
      </c>
      <c r="B1154" s="46" t="s">
        <v>7926</v>
      </c>
      <c r="C1154" s="40" t="s">
        <v>7927</v>
      </c>
      <c r="D1154" s="40" t="s">
        <v>7928</v>
      </c>
      <c r="E1154" s="41" t="s">
        <v>7929</v>
      </c>
      <c r="F1154" s="40" t="s">
        <v>8716</v>
      </c>
      <c r="G1154" s="40" t="s">
        <v>7904</v>
      </c>
      <c r="H1154" s="40" t="s">
        <v>7906</v>
      </c>
      <c r="I1154" s="43">
        <f>J1154-2</f>
        <v>41752</v>
      </c>
      <c r="J1154" s="43">
        <f t="shared" si="76"/>
        <v>41754</v>
      </c>
      <c r="K1154" s="40" t="s">
        <v>145</v>
      </c>
      <c r="L1154" s="40">
        <v>100</v>
      </c>
      <c r="M1154" s="39"/>
    </row>
    <row r="1155" spans="1:13" hidden="1">
      <c r="A1155" s="40" t="s">
        <v>8544</v>
      </c>
      <c r="B1155" s="46" t="s">
        <v>7926</v>
      </c>
      <c r="C1155" s="40" t="s">
        <v>7927</v>
      </c>
      <c r="D1155" s="40" t="s">
        <v>7928</v>
      </c>
      <c r="E1155" s="41" t="s">
        <v>7929</v>
      </c>
      <c r="F1155" s="40" t="s">
        <v>8716</v>
      </c>
      <c r="G1155" s="40" t="s">
        <v>7904</v>
      </c>
      <c r="H1155" s="40" t="s">
        <v>7907</v>
      </c>
      <c r="I1155" s="43">
        <f>J1155-2</f>
        <v>41754</v>
      </c>
      <c r="J1155" s="43">
        <f t="shared" si="76"/>
        <v>41756</v>
      </c>
      <c r="K1155" s="40" t="s">
        <v>145</v>
      </c>
      <c r="L1155" s="40">
        <v>100</v>
      </c>
      <c r="M1155" s="39"/>
    </row>
    <row r="1156" spans="1:13" hidden="1">
      <c r="A1156" s="40" t="s">
        <v>8544</v>
      </c>
      <c r="B1156" s="46" t="s">
        <v>7926</v>
      </c>
      <c r="C1156" s="40" t="s">
        <v>7927</v>
      </c>
      <c r="D1156" s="40" t="s">
        <v>7928</v>
      </c>
      <c r="E1156" s="41" t="s">
        <v>7929</v>
      </c>
      <c r="F1156" s="40" t="s">
        <v>8716</v>
      </c>
      <c r="G1156" s="40" t="s">
        <v>7904</v>
      </c>
      <c r="H1156" s="40" t="s">
        <v>7908</v>
      </c>
      <c r="I1156" s="43">
        <f>J1156-1</f>
        <v>41756</v>
      </c>
      <c r="J1156" s="42">
        <v>41757</v>
      </c>
      <c r="K1156" s="40" t="s">
        <v>145</v>
      </c>
      <c r="L1156" s="40">
        <v>100</v>
      </c>
      <c r="M1156" s="39" t="s">
        <v>7917</v>
      </c>
    </row>
    <row r="1157" spans="1:13" hidden="1">
      <c r="A1157" s="45" t="s">
        <v>8717</v>
      </c>
      <c r="B1157" s="45" t="s">
        <v>8718</v>
      </c>
      <c r="C1157" s="49" t="s">
        <v>65</v>
      </c>
      <c r="D1157" s="47" t="s">
        <v>65</v>
      </c>
      <c r="E1157" s="41" t="s">
        <v>7886</v>
      </c>
      <c r="F1157" s="41" t="s">
        <v>8719</v>
      </c>
      <c r="G1157" s="41" t="s">
        <v>1048</v>
      </c>
      <c r="H1157" s="41" t="s">
        <v>7888</v>
      </c>
      <c r="I1157" s="42"/>
      <c r="J1157" s="41"/>
      <c r="K1157" s="40"/>
      <c r="L1157" s="40"/>
      <c r="M1157" s="39"/>
    </row>
    <row r="1158" spans="1:13" hidden="1">
      <c r="A1158" s="45" t="s">
        <v>8717</v>
      </c>
      <c r="B1158" s="45" t="s">
        <v>8718</v>
      </c>
      <c r="C1158" s="49" t="s">
        <v>65</v>
      </c>
      <c r="D1158" s="47" t="s">
        <v>65</v>
      </c>
      <c r="E1158" s="41" t="s">
        <v>7886</v>
      </c>
      <c r="F1158" s="41" t="s">
        <v>8719</v>
      </c>
      <c r="G1158" s="41" t="s">
        <v>1048</v>
      </c>
      <c r="H1158" s="41" t="s">
        <v>7889</v>
      </c>
      <c r="I1158" s="42">
        <v>41759</v>
      </c>
      <c r="J1158" s="41"/>
      <c r="K1158" s="40"/>
      <c r="L1158" s="40"/>
      <c r="M1158" s="39"/>
    </row>
    <row r="1159" spans="1:13" hidden="1">
      <c r="A1159" s="45" t="s">
        <v>8717</v>
      </c>
      <c r="B1159" s="45" t="s">
        <v>8718</v>
      </c>
      <c r="C1159" s="49" t="s">
        <v>65</v>
      </c>
      <c r="D1159" s="47" t="s">
        <v>65</v>
      </c>
      <c r="E1159" s="41" t="s">
        <v>7886</v>
      </c>
      <c r="F1159" s="41" t="s">
        <v>8719</v>
      </c>
      <c r="G1159" s="41" t="s">
        <v>1048</v>
      </c>
      <c r="H1159" s="41" t="s">
        <v>7890</v>
      </c>
      <c r="I1159" s="42">
        <v>41765</v>
      </c>
      <c r="J1159" s="41"/>
      <c r="K1159" s="40"/>
      <c r="L1159" s="40"/>
      <c r="M1159" s="39"/>
    </row>
    <row r="1160" spans="1:13" hidden="1">
      <c r="A1160" s="45" t="s">
        <v>8717</v>
      </c>
      <c r="B1160" s="45" t="s">
        <v>8718</v>
      </c>
      <c r="C1160" s="49" t="s">
        <v>65</v>
      </c>
      <c r="D1160" s="47" t="s">
        <v>65</v>
      </c>
      <c r="E1160" s="41" t="s">
        <v>7886</v>
      </c>
      <c r="F1160" s="41" t="s">
        <v>8719</v>
      </c>
      <c r="G1160" s="41" t="s">
        <v>1048</v>
      </c>
      <c r="H1160" s="41" t="s">
        <v>7891</v>
      </c>
      <c r="I1160" s="42">
        <v>41789</v>
      </c>
      <c r="J1160" s="41"/>
      <c r="K1160" s="40"/>
      <c r="L1160" s="40"/>
      <c r="M1160" s="39"/>
    </row>
    <row r="1161" spans="1:13" hidden="1">
      <c r="A1161" s="45" t="s">
        <v>8717</v>
      </c>
      <c r="B1161" s="45" t="s">
        <v>8718</v>
      </c>
      <c r="C1161" s="49" t="s">
        <v>65</v>
      </c>
      <c r="D1161" s="47" t="s">
        <v>65</v>
      </c>
      <c r="E1161" s="41" t="s">
        <v>7886</v>
      </c>
      <c r="F1161" s="41" t="s">
        <v>8719</v>
      </c>
      <c r="G1161" s="41" t="s">
        <v>1048</v>
      </c>
      <c r="H1161" s="41" t="s">
        <v>7892</v>
      </c>
      <c r="I1161" s="41"/>
      <c r="J1161" s="41"/>
      <c r="K1161" s="40"/>
      <c r="L1161" s="40"/>
      <c r="M1161" s="39"/>
    </row>
    <row r="1162" spans="1:13" hidden="1">
      <c r="A1162" s="45" t="s">
        <v>8717</v>
      </c>
      <c r="B1162" s="45" t="s">
        <v>8718</v>
      </c>
      <c r="C1162" s="49" t="s">
        <v>65</v>
      </c>
      <c r="D1162" s="47" t="s">
        <v>65</v>
      </c>
      <c r="E1162" s="41" t="s">
        <v>7886</v>
      </c>
      <c r="F1162" s="41" t="s">
        <v>8719</v>
      </c>
      <c r="G1162" s="41" t="s">
        <v>1048</v>
      </c>
      <c r="H1162" s="41" t="s">
        <v>7893</v>
      </c>
      <c r="I1162" s="41"/>
      <c r="J1162" s="41"/>
      <c r="K1162" s="40"/>
      <c r="L1162" s="40"/>
      <c r="M1162" s="39"/>
    </row>
    <row r="1163" spans="1:13" hidden="1">
      <c r="A1163" s="45" t="s">
        <v>8717</v>
      </c>
      <c r="B1163" s="45" t="s">
        <v>8718</v>
      </c>
      <c r="C1163" s="49" t="s">
        <v>65</v>
      </c>
      <c r="D1163" s="47" t="s">
        <v>65</v>
      </c>
      <c r="E1163" s="41" t="s">
        <v>7886</v>
      </c>
      <c r="F1163" s="41" t="s">
        <v>8719</v>
      </c>
      <c r="G1163" s="41" t="s">
        <v>1048</v>
      </c>
      <c r="H1163" s="41" t="s">
        <v>7894</v>
      </c>
      <c r="I1163" s="42">
        <v>41759</v>
      </c>
      <c r="J1163" s="41"/>
      <c r="K1163" s="40"/>
      <c r="L1163" s="40"/>
      <c r="M1163" s="39"/>
    </row>
    <row r="1164" spans="1:13" hidden="1">
      <c r="A1164" s="44" t="s">
        <v>8717</v>
      </c>
      <c r="B1164" s="44" t="s">
        <v>8718</v>
      </c>
      <c r="C1164" s="48" t="s">
        <v>65</v>
      </c>
      <c r="D1164" s="46" t="s">
        <v>65</v>
      </c>
      <c r="E1164" s="41" t="s">
        <v>7886</v>
      </c>
      <c r="F1164" s="40" t="s">
        <v>8719</v>
      </c>
      <c r="G1164" s="40" t="s">
        <v>7895</v>
      </c>
      <c r="H1164" s="40" t="s">
        <v>7896</v>
      </c>
      <c r="I1164" s="43">
        <f>J1164-2</f>
        <v>41742</v>
      </c>
      <c r="J1164" s="43">
        <f t="shared" ref="J1164:J1170" si="77">I1165</f>
        <v>41744</v>
      </c>
      <c r="K1164" s="40" t="s">
        <v>6184</v>
      </c>
      <c r="L1164" s="40">
        <v>100</v>
      </c>
      <c r="M1164" s="39"/>
    </row>
    <row r="1165" spans="1:13" hidden="1">
      <c r="A1165" s="44" t="s">
        <v>8717</v>
      </c>
      <c r="B1165" s="44" t="s">
        <v>8718</v>
      </c>
      <c r="C1165" s="48" t="s">
        <v>65</v>
      </c>
      <c r="D1165" s="46" t="s">
        <v>65</v>
      </c>
      <c r="E1165" s="41" t="s">
        <v>7886</v>
      </c>
      <c r="F1165" s="40" t="s">
        <v>8719</v>
      </c>
      <c r="G1165" s="40" t="s">
        <v>7898</v>
      </c>
      <c r="H1165" s="40" t="s">
        <v>7899</v>
      </c>
      <c r="I1165" s="43">
        <f>J1165-1</f>
        <v>41744</v>
      </c>
      <c r="J1165" s="43">
        <f t="shared" si="77"/>
        <v>41745</v>
      </c>
      <c r="K1165" s="40" t="s">
        <v>6184</v>
      </c>
      <c r="L1165" s="40">
        <v>100</v>
      </c>
      <c r="M1165" s="39"/>
    </row>
    <row r="1166" spans="1:13" hidden="1">
      <c r="A1166" s="44" t="s">
        <v>8717</v>
      </c>
      <c r="B1166" s="44" t="s">
        <v>8718</v>
      </c>
      <c r="C1166" s="48" t="s">
        <v>65</v>
      </c>
      <c r="D1166" s="46" t="s">
        <v>65</v>
      </c>
      <c r="E1166" s="41" t="s">
        <v>7886</v>
      </c>
      <c r="F1166" s="40" t="s">
        <v>8719</v>
      </c>
      <c r="G1166" s="40" t="s">
        <v>7898</v>
      </c>
      <c r="H1166" s="40" t="s">
        <v>7900</v>
      </c>
      <c r="I1166" s="43">
        <f>J1166-1</f>
        <v>41745</v>
      </c>
      <c r="J1166" s="43">
        <f t="shared" si="77"/>
        <v>41746</v>
      </c>
      <c r="K1166" s="40" t="s">
        <v>6184</v>
      </c>
      <c r="L1166" s="40">
        <v>100</v>
      </c>
      <c r="M1166" s="39"/>
    </row>
    <row r="1167" spans="1:13">
      <c r="A1167" s="44" t="s">
        <v>8717</v>
      </c>
      <c r="B1167" s="44" t="s">
        <v>8718</v>
      </c>
      <c r="C1167" s="48" t="s">
        <v>65</v>
      </c>
      <c r="D1167" s="46" t="s">
        <v>65</v>
      </c>
      <c r="E1167" s="41" t="s">
        <v>7886</v>
      </c>
      <c r="F1167" s="40" t="s">
        <v>8719</v>
      </c>
      <c r="G1167" s="40" t="s">
        <v>7901</v>
      </c>
      <c r="H1167" s="40" t="s">
        <v>7902</v>
      </c>
      <c r="I1167" s="43">
        <f>J1167-5</f>
        <v>41746</v>
      </c>
      <c r="J1167" s="43">
        <f t="shared" si="77"/>
        <v>41751</v>
      </c>
      <c r="K1167" s="40" t="s">
        <v>6184</v>
      </c>
      <c r="L1167" s="40">
        <v>100</v>
      </c>
      <c r="M1167" s="39"/>
    </row>
    <row r="1168" spans="1:13" hidden="1">
      <c r="A1168" s="44" t="s">
        <v>8717</v>
      </c>
      <c r="B1168" s="44" t="s">
        <v>8718</v>
      </c>
      <c r="C1168" s="48" t="s">
        <v>65</v>
      </c>
      <c r="D1168" s="46" t="s">
        <v>65</v>
      </c>
      <c r="E1168" s="41" t="s">
        <v>7886</v>
      </c>
      <c r="F1168" s="40" t="s">
        <v>8719</v>
      </c>
      <c r="G1168" s="40" t="s">
        <v>7904</v>
      </c>
      <c r="H1168" s="40" t="s">
        <v>7905</v>
      </c>
      <c r="I1168" s="43">
        <f>J1168-3</f>
        <v>41751</v>
      </c>
      <c r="J1168" s="43">
        <f t="shared" si="77"/>
        <v>41754</v>
      </c>
      <c r="K1168" s="40" t="s">
        <v>6184</v>
      </c>
      <c r="L1168" s="40">
        <v>100</v>
      </c>
      <c r="M1168" s="39" t="s">
        <v>8720</v>
      </c>
    </row>
    <row r="1169" spans="1:13" hidden="1">
      <c r="A1169" s="44" t="s">
        <v>8717</v>
      </c>
      <c r="B1169" s="44" t="s">
        <v>8718</v>
      </c>
      <c r="C1169" s="48" t="s">
        <v>65</v>
      </c>
      <c r="D1169" s="46" t="s">
        <v>65</v>
      </c>
      <c r="E1169" s="41" t="s">
        <v>7886</v>
      </c>
      <c r="F1169" s="40" t="s">
        <v>8719</v>
      </c>
      <c r="G1169" s="40" t="s">
        <v>7904</v>
      </c>
      <c r="H1169" s="40" t="s">
        <v>7906</v>
      </c>
      <c r="I1169" s="43">
        <f>J1169-2</f>
        <v>41754</v>
      </c>
      <c r="J1169" s="43">
        <f t="shared" si="77"/>
        <v>41756</v>
      </c>
      <c r="K1169" s="40" t="s">
        <v>6184</v>
      </c>
      <c r="L1169" s="40">
        <v>100</v>
      </c>
      <c r="M1169" s="39"/>
    </row>
    <row r="1170" spans="1:13" hidden="1">
      <c r="A1170" s="44" t="s">
        <v>8717</v>
      </c>
      <c r="B1170" s="44" t="s">
        <v>8718</v>
      </c>
      <c r="C1170" s="48" t="s">
        <v>65</v>
      </c>
      <c r="D1170" s="46" t="s">
        <v>65</v>
      </c>
      <c r="E1170" s="41" t="s">
        <v>7886</v>
      </c>
      <c r="F1170" s="40" t="s">
        <v>8719</v>
      </c>
      <c r="G1170" s="40" t="s">
        <v>7904</v>
      </c>
      <c r="H1170" s="40" t="s">
        <v>7907</v>
      </c>
      <c r="I1170" s="43">
        <f>J1170-2</f>
        <v>41756</v>
      </c>
      <c r="J1170" s="43">
        <f t="shared" si="77"/>
        <v>41758</v>
      </c>
      <c r="K1170" s="40" t="s">
        <v>6184</v>
      </c>
      <c r="L1170" s="40">
        <v>100</v>
      </c>
      <c r="M1170" s="39"/>
    </row>
    <row r="1171" spans="1:13" hidden="1">
      <c r="A1171" s="44" t="s">
        <v>8717</v>
      </c>
      <c r="B1171" s="44" t="s">
        <v>8718</v>
      </c>
      <c r="C1171" s="48" t="s">
        <v>65</v>
      </c>
      <c r="D1171" s="46" t="s">
        <v>65</v>
      </c>
      <c r="E1171" s="41" t="s">
        <v>7886</v>
      </c>
      <c r="F1171" s="40" t="s">
        <v>8719</v>
      </c>
      <c r="G1171" s="40" t="s">
        <v>7904</v>
      </c>
      <c r="H1171" s="40" t="s">
        <v>7908</v>
      </c>
      <c r="I1171" s="43">
        <f>J1171-1</f>
        <v>41758</v>
      </c>
      <c r="J1171" s="42">
        <v>41759</v>
      </c>
      <c r="K1171" s="40" t="s">
        <v>6184</v>
      </c>
      <c r="L1171" s="40">
        <v>100</v>
      </c>
      <c r="M1171" s="39"/>
    </row>
    <row r="1172" spans="1:13" hidden="1">
      <c r="A1172" s="55" t="s">
        <v>8676</v>
      </c>
      <c r="B1172" s="55" t="s">
        <v>8721</v>
      </c>
      <c r="C1172" s="49" t="s">
        <v>7927</v>
      </c>
      <c r="D1172" s="41" t="s">
        <v>7928</v>
      </c>
      <c r="E1172" s="41" t="s">
        <v>7938</v>
      </c>
      <c r="F1172" s="49" t="s">
        <v>8722</v>
      </c>
      <c r="G1172" s="41" t="s">
        <v>1048</v>
      </c>
      <c r="H1172" s="41" t="s">
        <v>7888</v>
      </c>
      <c r="I1172" s="41"/>
      <c r="J1172" s="41"/>
      <c r="K1172" s="41"/>
      <c r="L1172" s="41"/>
      <c r="M1172" s="52"/>
    </row>
    <row r="1173" spans="1:13" hidden="1">
      <c r="A1173" s="55" t="s">
        <v>8676</v>
      </c>
      <c r="B1173" s="55" t="s">
        <v>8721</v>
      </c>
      <c r="C1173" s="49" t="s">
        <v>7927</v>
      </c>
      <c r="D1173" s="41" t="s">
        <v>7928</v>
      </c>
      <c r="E1173" s="41" t="s">
        <v>7938</v>
      </c>
      <c r="F1173" s="49" t="s">
        <v>8722</v>
      </c>
      <c r="G1173" s="41" t="s">
        <v>1048</v>
      </c>
      <c r="H1173" s="41" t="s">
        <v>7889</v>
      </c>
      <c r="I1173" s="42">
        <v>41768</v>
      </c>
      <c r="J1173" s="41"/>
      <c r="K1173" s="41"/>
      <c r="L1173" s="41"/>
      <c r="M1173" s="52"/>
    </row>
    <row r="1174" spans="1:13" hidden="1">
      <c r="A1174" s="55" t="s">
        <v>8676</v>
      </c>
      <c r="B1174" s="55" t="s">
        <v>8721</v>
      </c>
      <c r="C1174" s="49" t="s">
        <v>7927</v>
      </c>
      <c r="D1174" s="41" t="s">
        <v>7928</v>
      </c>
      <c r="E1174" s="41" t="s">
        <v>7938</v>
      </c>
      <c r="F1174" s="49" t="s">
        <v>8722</v>
      </c>
      <c r="G1174" s="41" t="s">
        <v>1048</v>
      </c>
      <c r="H1174" s="41" t="s">
        <v>7890</v>
      </c>
      <c r="I1174" s="42">
        <v>41795</v>
      </c>
      <c r="J1174" s="41"/>
      <c r="K1174" s="41"/>
      <c r="L1174" s="41"/>
      <c r="M1174" s="52"/>
    </row>
    <row r="1175" spans="1:13" hidden="1">
      <c r="A1175" s="55" t="s">
        <v>8676</v>
      </c>
      <c r="B1175" s="55" t="s">
        <v>8721</v>
      </c>
      <c r="C1175" s="49" t="s">
        <v>7927</v>
      </c>
      <c r="D1175" s="41" t="s">
        <v>7928</v>
      </c>
      <c r="E1175" s="41" t="s">
        <v>7938</v>
      </c>
      <c r="F1175" s="49" t="s">
        <v>8722</v>
      </c>
      <c r="G1175" s="41" t="s">
        <v>1048</v>
      </c>
      <c r="H1175" s="41" t="s">
        <v>7891</v>
      </c>
      <c r="I1175" s="53">
        <v>41808</v>
      </c>
      <c r="J1175" s="41"/>
      <c r="K1175" s="41"/>
      <c r="L1175" s="41"/>
      <c r="M1175" s="52"/>
    </row>
    <row r="1176" spans="1:13" hidden="1">
      <c r="A1176" s="55" t="s">
        <v>8676</v>
      </c>
      <c r="B1176" s="55" t="s">
        <v>8721</v>
      </c>
      <c r="C1176" s="49" t="s">
        <v>7927</v>
      </c>
      <c r="D1176" s="41" t="s">
        <v>7928</v>
      </c>
      <c r="E1176" s="41" t="s">
        <v>7938</v>
      </c>
      <c r="F1176" s="49" t="s">
        <v>8722</v>
      </c>
      <c r="G1176" s="41" t="s">
        <v>1048</v>
      </c>
      <c r="H1176" s="41" t="s">
        <v>7892</v>
      </c>
      <c r="I1176" s="44"/>
      <c r="J1176" s="41"/>
      <c r="K1176" s="41"/>
      <c r="L1176" s="41"/>
      <c r="M1176" s="52"/>
    </row>
    <row r="1177" spans="1:13" hidden="1">
      <c r="A1177" s="55" t="s">
        <v>8676</v>
      </c>
      <c r="B1177" s="55" t="s">
        <v>8721</v>
      </c>
      <c r="C1177" s="49" t="s">
        <v>7927</v>
      </c>
      <c r="D1177" s="41" t="s">
        <v>7928</v>
      </c>
      <c r="E1177" s="41" t="s">
        <v>7938</v>
      </c>
      <c r="F1177" s="49" t="s">
        <v>8722</v>
      </c>
      <c r="G1177" s="41" t="s">
        <v>1048</v>
      </c>
      <c r="H1177" s="41" t="s">
        <v>7893</v>
      </c>
      <c r="I1177" s="42"/>
      <c r="J1177" s="41"/>
      <c r="K1177" s="41"/>
      <c r="L1177" s="41"/>
      <c r="M1177" s="52"/>
    </row>
    <row r="1178" spans="1:13" hidden="1">
      <c r="A1178" s="55" t="s">
        <v>8676</v>
      </c>
      <c r="B1178" s="55" t="s">
        <v>8721</v>
      </c>
      <c r="C1178" s="49" t="s">
        <v>7927</v>
      </c>
      <c r="D1178" s="41" t="s">
        <v>7928</v>
      </c>
      <c r="E1178" s="41" t="s">
        <v>7938</v>
      </c>
      <c r="F1178" s="49" t="s">
        <v>8722</v>
      </c>
      <c r="G1178" s="41" t="s">
        <v>1048</v>
      </c>
      <c r="H1178" s="41" t="s">
        <v>7894</v>
      </c>
      <c r="I1178" s="42">
        <v>41764</v>
      </c>
      <c r="J1178" s="41"/>
      <c r="K1178" s="41"/>
      <c r="L1178" s="41"/>
      <c r="M1178" s="52"/>
    </row>
    <row r="1179" spans="1:13" hidden="1">
      <c r="A1179" s="54" t="s">
        <v>8676</v>
      </c>
      <c r="B1179" s="54" t="s">
        <v>8721</v>
      </c>
      <c r="C1179" s="48" t="s">
        <v>7927</v>
      </c>
      <c r="D1179" s="40" t="s">
        <v>7928</v>
      </c>
      <c r="E1179" s="41" t="s">
        <v>7938</v>
      </c>
      <c r="F1179" s="48" t="s">
        <v>8722</v>
      </c>
      <c r="G1179" s="40" t="s">
        <v>7895</v>
      </c>
      <c r="H1179" s="40" t="s">
        <v>7896</v>
      </c>
      <c r="I1179" s="43">
        <f>J1179-2</f>
        <v>41747</v>
      </c>
      <c r="J1179" s="43">
        <f t="shared" ref="J1179:J1185" si="78">I1180</f>
        <v>41749</v>
      </c>
      <c r="K1179" s="40" t="s">
        <v>6184</v>
      </c>
      <c r="L1179" s="40">
        <v>100</v>
      </c>
      <c r="M1179" s="39" t="s">
        <v>8723</v>
      </c>
    </row>
    <row r="1180" spans="1:13" hidden="1">
      <c r="A1180" s="54" t="s">
        <v>8676</v>
      </c>
      <c r="B1180" s="54" t="s">
        <v>8721</v>
      </c>
      <c r="C1180" s="48" t="s">
        <v>7927</v>
      </c>
      <c r="D1180" s="40" t="s">
        <v>7928</v>
      </c>
      <c r="E1180" s="41" t="s">
        <v>7938</v>
      </c>
      <c r="F1180" s="48" t="s">
        <v>8722</v>
      </c>
      <c r="G1180" s="40" t="s">
        <v>7898</v>
      </c>
      <c r="H1180" s="40" t="s">
        <v>7899</v>
      </c>
      <c r="I1180" s="43">
        <f>J1180-1</f>
        <v>41749</v>
      </c>
      <c r="J1180" s="43">
        <f t="shared" si="78"/>
        <v>41750</v>
      </c>
      <c r="K1180" s="40" t="s">
        <v>6184</v>
      </c>
      <c r="L1180" s="40">
        <v>100</v>
      </c>
      <c r="M1180" s="39"/>
    </row>
    <row r="1181" spans="1:13" hidden="1">
      <c r="A1181" s="54" t="s">
        <v>8676</v>
      </c>
      <c r="B1181" s="54" t="s">
        <v>8721</v>
      </c>
      <c r="C1181" s="48" t="s">
        <v>7927</v>
      </c>
      <c r="D1181" s="40" t="s">
        <v>7928</v>
      </c>
      <c r="E1181" s="41" t="s">
        <v>7938</v>
      </c>
      <c r="F1181" s="48" t="s">
        <v>8722</v>
      </c>
      <c r="G1181" s="40" t="s">
        <v>7898</v>
      </c>
      <c r="H1181" s="40" t="s">
        <v>7925</v>
      </c>
      <c r="I1181" s="43">
        <f>J1181-1</f>
        <v>41750</v>
      </c>
      <c r="J1181" s="43">
        <f t="shared" si="78"/>
        <v>41751</v>
      </c>
      <c r="K1181" s="40" t="s">
        <v>6184</v>
      </c>
      <c r="L1181" s="40">
        <v>100</v>
      </c>
      <c r="M1181" s="39"/>
    </row>
    <row r="1182" spans="1:13">
      <c r="A1182" s="54" t="s">
        <v>8676</v>
      </c>
      <c r="B1182" s="54" t="s">
        <v>8721</v>
      </c>
      <c r="C1182" s="48" t="s">
        <v>7927</v>
      </c>
      <c r="D1182" s="40" t="s">
        <v>7928</v>
      </c>
      <c r="E1182" s="41" t="s">
        <v>7938</v>
      </c>
      <c r="F1182" s="48" t="s">
        <v>8722</v>
      </c>
      <c r="G1182" s="40" t="s">
        <v>7901</v>
      </c>
      <c r="H1182" s="40" t="s">
        <v>7940</v>
      </c>
      <c r="I1182" s="43">
        <f>J1182-5</f>
        <v>41751</v>
      </c>
      <c r="J1182" s="43">
        <f t="shared" si="78"/>
        <v>41756</v>
      </c>
      <c r="K1182" s="40" t="s">
        <v>6184</v>
      </c>
      <c r="L1182" s="40">
        <v>100</v>
      </c>
      <c r="M1182" s="39"/>
    </row>
    <row r="1183" spans="1:13" hidden="1">
      <c r="A1183" s="54" t="s">
        <v>8676</v>
      </c>
      <c r="B1183" s="54" t="s">
        <v>8721</v>
      </c>
      <c r="C1183" s="48" t="s">
        <v>7927</v>
      </c>
      <c r="D1183" s="40" t="s">
        <v>7928</v>
      </c>
      <c r="E1183" s="41" t="s">
        <v>7938</v>
      </c>
      <c r="F1183" s="48" t="s">
        <v>8722</v>
      </c>
      <c r="G1183" s="40" t="s">
        <v>7904</v>
      </c>
      <c r="H1183" s="40" t="s">
        <v>7905</v>
      </c>
      <c r="I1183" s="43">
        <f>J1183-3</f>
        <v>41756</v>
      </c>
      <c r="J1183" s="43">
        <f t="shared" si="78"/>
        <v>41759</v>
      </c>
      <c r="K1183" s="40" t="s">
        <v>6184</v>
      </c>
      <c r="L1183" s="40">
        <v>100</v>
      </c>
      <c r="M1183" s="39"/>
    </row>
    <row r="1184" spans="1:13" hidden="1">
      <c r="A1184" s="54" t="s">
        <v>8676</v>
      </c>
      <c r="B1184" s="54" t="s">
        <v>8721</v>
      </c>
      <c r="C1184" s="48" t="s">
        <v>7927</v>
      </c>
      <c r="D1184" s="40" t="s">
        <v>7928</v>
      </c>
      <c r="E1184" s="41" t="s">
        <v>7938</v>
      </c>
      <c r="F1184" s="48" t="s">
        <v>8722</v>
      </c>
      <c r="G1184" s="40" t="s">
        <v>7904</v>
      </c>
      <c r="H1184" s="40" t="s">
        <v>7906</v>
      </c>
      <c r="I1184" s="43">
        <f>J1184-2</f>
        <v>41759</v>
      </c>
      <c r="J1184" s="43">
        <f t="shared" si="78"/>
        <v>41761</v>
      </c>
      <c r="K1184" s="40" t="s">
        <v>6184</v>
      </c>
      <c r="L1184" s="40">
        <v>100</v>
      </c>
      <c r="M1184" s="39"/>
    </row>
    <row r="1185" spans="1:13" hidden="1">
      <c r="A1185" s="54" t="s">
        <v>8676</v>
      </c>
      <c r="B1185" s="54" t="s">
        <v>8721</v>
      </c>
      <c r="C1185" s="48" t="s">
        <v>7927</v>
      </c>
      <c r="D1185" s="40" t="s">
        <v>7928</v>
      </c>
      <c r="E1185" s="41" t="s">
        <v>7938</v>
      </c>
      <c r="F1185" s="48" t="s">
        <v>8722</v>
      </c>
      <c r="G1185" s="40" t="s">
        <v>7904</v>
      </c>
      <c r="H1185" s="40" t="s">
        <v>7907</v>
      </c>
      <c r="I1185" s="43">
        <f>J1185-2</f>
        <v>41761</v>
      </c>
      <c r="J1185" s="43">
        <f t="shared" si="78"/>
        <v>41763</v>
      </c>
      <c r="K1185" s="40" t="s">
        <v>6184</v>
      </c>
      <c r="L1185" s="40">
        <v>100</v>
      </c>
      <c r="M1185" s="39"/>
    </row>
    <row r="1186" spans="1:13" hidden="1">
      <c r="A1186" s="54" t="s">
        <v>8676</v>
      </c>
      <c r="B1186" s="54" t="s">
        <v>8721</v>
      </c>
      <c r="C1186" s="48" t="s">
        <v>7927</v>
      </c>
      <c r="D1186" s="40" t="s">
        <v>7928</v>
      </c>
      <c r="E1186" s="41" t="s">
        <v>7938</v>
      </c>
      <c r="F1186" s="48" t="s">
        <v>8722</v>
      </c>
      <c r="G1186" s="40" t="s">
        <v>7904</v>
      </c>
      <c r="H1186" s="40" t="s">
        <v>7908</v>
      </c>
      <c r="I1186" s="43">
        <f>J1186-1</f>
        <v>41763</v>
      </c>
      <c r="J1186" s="42">
        <v>41764</v>
      </c>
      <c r="K1186" s="40" t="s">
        <v>6184</v>
      </c>
      <c r="L1186" s="40">
        <v>100</v>
      </c>
      <c r="M1186" s="39" t="s">
        <v>7917</v>
      </c>
    </row>
    <row r="1187" spans="1:13" hidden="1">
      <c r="A1187" s="41" t="s">
        <v>8544</v>
      </c>
      <c r="B1187" s="41" t="s">
        <v>7993</v>
      </c>
      <c r="C1187" s="41" t="s">
        <v>7927</v>
      </c>
      <c r="D1187" s="41" t="s">
        <v>7928</v>
      </c>
      <c r="E1187" s="41" t="s">
        <v>7929</v>
      </c>
      <c r="F1187" s="41" t="s">
        <v>8724</v>
      </c>
      <c r="G1187" s="41" t="s">
        <v>1048</v>
      </c>
      <c r="H1187" s="41" t="s">
        <v>7888</v>
      </c>
      <c r="I1187" s="42">
        <v>41715</v>
      </c>
      <c r="J1187" s="41"/>
      <c r="K1187" s="41"/>
      <c r="L1187" s="41"/>
      <c r="M1187" s="52"/>
    </row>
    <row r="1188" spans="1:13" hidden="1">
      <c r="A1188" s="41" t="s">
        <v>8544</v>
      </c>
      <c r="B1188" s="41" t="s">
        <v>7993</v>
      </c>
      <c r="C1188" s="41" t="s">
        <v>7927</v>
      </c>
      <c r="D1188" s="41" t="s">
        <v>7928</v>
      </c>
      <c r="E1188" s="41" t="s">
        <v>7929</v>
      </c>
      <c r="F1188" s="41" t="s">
        <v>8724</v>
      </c>
      <c r="G1188" s="41" t="s">
        <v>1048</v>
      </c>
      <c r="H1188" s="41" t="s">
        <v>7889</v>
      </c>
      <c r="I1188" s="42"/>
      <c r="J1188" s="41"/>
      <c r="K1188" s="41"/>
      <c r="L1188" s="41"/>
      <c r="M1188" s="52"/>
    </row>
    <row r="1189" spans="1:13" hidden="1">
      <c r="A1189" s="41" t="s">
        <v>8544</v>
      </c>
      <c r="B1189" s="41" t="s">
        <v>7993</v>
      </c>
      <c r="C1189" s="41" t="s">
        <v>7927</v>
      </c>
      <c r="D1189" s="41" t="s">
        <v>7928</v>
      </c>
      <c r="E1189" s="41" t="s">
        <v>7929</v>
      </c>
      <c r="F1189" s="41" t="s">
        <v>8724</v>
      </c>
      <c r="G1189" s="41" t="s">
        <v>1048</v>
      </c>
      <c r="H1189" s="41" t="s">
        <v>7890</v>
      </c>
      <c r="I1189" s="41"/>
      <c r="J1189" s="41"/>
      <c r="K1189" s="41"/>
      <c r="L1189" s="41"/>
      <c r="M1189" s="52"/>
    </row>
    <row r="1190" spans="1:13" hidden="1">
      <c r="A1190" s="41" t="s">
        <v>8544</v>
      </c>
      <c r="B1190" s="41" t="s">
        <v>7993</v>
      </c>
      <c r="C1190" s="41" t="s">
        <v>7927</v>
      </c>
      <c r="D1190" s="41" t="s">
        <v>7928</v>
      </c>
      <c r="E1190" s="41" t="s">
        <v>7929</v>
      </c>
      <c r="F1190" s="41" t="s">
        <v>8724</v>
      </c>
      <c r="G1190" s="41" t="s">
        <v>1048</v>
      </c>
      <c r="H1190" s="41" t="s">
        <v>7891</v>
      </c>
      <c r="I1190" s="41"/>
      <c r="J1190" s="41"/>
      <c r="K1190" s="41"/>
      <c r="L1190" s="41"/>
      <c r="M1190" s="52"/>
    </row>
    <row r="1191" spans="1:13" hidden="1">
      <c r="A1191" s="41" t="s">
        <v>8544</v>
      </c>
      <c r="B1191" s="41" t="s">
        <v>7993</v>
      </c>
      <c r="C1191" s="41" t="s">
        <v>7927</v>
      </c>
      <c r="D1191" s="41" t="s">
        <v>7928</v>
      </c>
      <c r="E1191" s="41" t="s">
        <v>7929</v>
      </c>
      <c r="F1191" s="41" t="s">
        <v>8724</v>
      </c>
      <c r="G1191" s="41" t="s">
        <v>1048</v>
      </c>
      <c r="H1191" s="41" t="s">
        <v>7892</v>
      </c>
      <c r="I1191" s="42"/>
      <c r="J1191" s="41"/>
      <c r="K1191" s="41"/>
      <c r="L1191" s="41"/>
      <c r="M1191" s="52"/>
    </row>
    <row r="1192" spans="1:13" hidden="1">
      <c r="A1192" s="41" t="s">
        <v>8544</v>
      </c>
      <c r="B1192" s="41" t="s">
        <v>7993</v>
      </c>
      <c r="C1192" s="41" t="s">
        <v>7927</v>
      </c>
      <c r="D1192" s="41" t="s">
        <v>7928</v>
      </c>
      <c r="E1192" s="41" t="s">
        <v>7929</v>
      </c>
      <c r="F1192" s="41" t="s">
        <v>8724</v>
      </c>
      <c r="G1192" s="41" t="s">
        <v>1048</v>
      </c>
      <c r="H1192" s="41" t="s">
        <v>7893</v>
      </c>
      <c r="I1192" s="41"/>
      <c r="J1192" s="41"/>
      <c r="K1192" s="41"/>
      <c r="L1192" s="41"/>
      <c r="M1192" s="52"/>
    </row>
    <row r="1193" spans="1:13" hidden="1">
      <c r="A1193" s="41" t="s">
        <v>8544</v>
      </c>
      <c r="B1193" s="41" t="s">
        <v>7993</v>
      </c>
      <c r="C1193" s="41" t="s">
        <v>7927</v>
      </c>
      <c r="D1193" s="41" t="s">
        <v>7928</v>
      </c>
      <c r="E1193" s="41" t="s">
        <v>7929</v>
      </c>
      <c r="F1193" s="41" t="s">
        <v>8724</v>
      </c>
      <c r="G1193" s="41" t="s">
        <v>1048</v>
      </c>
      <c r="H1193" s="41" t="s">
        <v>7894</v>
      </c>
      <c r="I1193" s="42">
        <v>41733</v>
      </c>
      <c r="J1193" s="41"/>
      <c r="K1193" s="41"/>
      <c r="L1193" s="41"/>
      <c r="M1193" s="52"/>
    </row>
    <row r="1194" spans="1:13" hidden="1">
      <c r="A1194" s="40" t="s">
        <v>8544</v>
      </c>
      <c r="B1194" s="40" t="s">
        <v>7993</v>
      </c>
      <c r="C1194" s="40" t="s">
        <v>7927</v>
      </c>
      <c r="D1194" s="40" t="s">
        <v>7928</v>
      </c>
      <c r="E1194" s="41" t="s">
        <v>7929</v>
      </c>
      <c r="F1194" s="40" t="s">
        <v>8724</v>
      </c>
      <c r="G1194" s="40" t="s">
        <v>7895</v>
      </c>
      <c r="H1194" s="40" t="s">
        <v>7896</v>
      </c>
      <c r="I1194" s="43">
        <f>J1194-2</f>
        <v>41716</v>
      </c>
      <c r="J1194" s="43">
        <f t="shared" ref="J1194:J1200" si="79">I1195</f>
        <v>41718</v>
      </c>
      <c r="K1194" s="40" t="s">
        <v>145</v>
      </c>
      <c r="L1194" s="40">
        <v>100</v>
      </c>
      <c r="M1194" s="39"/>
    </row>
    <row r="1195" spans="1:13" hidden="1">
      <c r="A1195" s="40" t="s">
        <v>8544</v>
      </c>
      <c r="B1195" s="40" t="s">
        <v>7993</v>
      </c>
      <c r="C1195" s="40" t="s">
        <v>7927</v>
      </c>
      <c r="D1195" s="40" t="s">
        <v>7928</v>
      </c>
      <c r="E1195" s="41" t="s">
        <v>7929</v>
      </c>
      <c r="F1195" s="40" t="s">
        <v>8724</v>
      </c>
      <c r="G1195" s="40" t="s">
        <v>7898</v>
      </c>
      <c r="H1195" s="40" t="s">
        <v>7899</v>
      </c>
      <c r="I1195" s="43">
        <f>J1195-1</f>
        <v>41718</v>
      </c>
      <c r="J1195" s="43">
        <f t="shared" si="79"/>
        <v>41719</v>
      </c>
      <c r="K1195" s="40" t="s">
        <v>145</v>
      </c>
      <c r="L1195" s="40">
        <v>100</v>
      </c>
      <c r="M1195" s="39"/>
    </row>
    <row r="1196" spans="1:13" hidden="1">
      <c r="A1196" s="40" t="s">
        <v>8544</v>
      </c>
      <c r="B1196" s="40" t="s">
        <v>7993</v>
      </c>
      <c r="C1196" s="40" t="s">
        <v>7927</v>
      </c>
      <c r="D1196" s="40" t="s">
        <v>7928</v>
      </c>
      <c r="E1196" s="41" t="s">
        <v>7929</v>
      </c>
      <c r="F1196" s="40" t="s">
        <v>8724</v>
      </c>
      <c r="G1196" s="40" t="s">
        <v>7898</v>
      </c>
      <c r="H1196" s="40" t="s">
        <v>7900</v>
      </c>
      <c r="I1196" s="43">
        <f>J1196-1</f>
        <v>41719</v>
      </c>
      <c r="J1196" s="43">
        <f t="shared" si="79"/>
        <v>41720</v>
      </c>
      <c r="K1196" s="40" t="s">
        <v>145</v>
      </c>
      <c r="L1196" s="40">
        <v>100</v>
      </c>
      <c r="M1196" s="39"/>
    </row>
    <row r="1197" spans="1:13">
      <c r="A1197" s="40" t="s">
        <v>8544</v>
      </c>
      <c r="B1197" s="40" t="s">
        <v>7993</v>
      </c>
      <c r="C1197" s="40" t="s">
        <v>7927</v>
      </c>
      <c r="D1197" s="40" t="s">
        <v>7928</v>
      </c>
      <c r="E1197" s="41" t="s">
        <v>7929</v>
      </c>
      <c r="F1197" s="40" t="s">
        <v>8724</v>
      </c>
      <c r="G1197" s="40" t="s">
        <v>7901</v>
      </c>
      <c r="H1197" s="40" t="s">
        <v>7902</v>
      </c>
      <c r="I1197" s="43">
        <f>J1197-5</f>
        <v>41720</v>
      </c>
      <c r="J1197" s="43">
        <f t="shared" si="79"/>
        <v>41725</v>
      </c>
      <c r="K1197" s="40" t="s">
        <v>145</v>
      </c>
      <c r="L1197" s="40">
        <v>100</v>
      </c>
      <c r="M1197" s="39"/>
    </row>
    <row r="1198" spans="1:13" hidden="1">
      <c r="A1198" s="40" t="s">
        <v>8544</v>
      </c>
      <c r="B1198" s="40" t="s">
        <v>7993</v>
      </c>
      <c r="C1198" s="40" t="s">
        <v>7927</v>
      </c>
      <c r="D1198" s="40" t="s">
        <v>7928</v>
      </c>
      <c r="E1198" s="41" t="s">
        <v>7929</v>
      </c>
      <c r="F1198" s="40" t="s">
        <v>8724</v>
      </c>
      <c r="G1198" s="40" t="s">
        <v>7904</v>
      </c>
      <c r="H1198" s="40" t="s">
        <v>7905</v>
      </c>
      <c r="I1198" s="43">
        <f>J1198-3</f>
        <v>41725</v>
      </c>
      <c r="J1198" s="43">
        <f t="shared" si="79"/>
        <v>41728</v>
      </c>
      <c r="K1198" s="40" t="s">
        <v>145</v>
      </c>
      <c r="L1198" s="40">
        <v>100</v>
      </c>
      <c r="M1198" s="39"/>
    </row>
    <row r="1199" spans="1:13" hidden="1">
      <c r="A1199" s="40" t="s">
        <v>8544</v>
      </c>
      <c r="B1199" s="40" t="s">
        <v>7993</v>
      </c>
      <c r="C1199" s="40" t="s">
        <v>7927</v>
      </c>
      <c r="D1199" s="40" t="s">
        <v>7928</v>
      </c>
      <c r="E1199" s="41" t="s">
        <v>7929</v>
      </c>
      <c r="F1199" s="40" t="s">
        <v>8724</v>
      </c>
      <c r="G1199" s="40" t="s">
        <v>7904</v>
      </c>
      <c r="H1199" s="40" t="s">
        <v>7906</v>
      </c>
      <c r="I1199" s="43">
        <f>J1199-2</f>
        <v>41728</v>
      </c>
      <c r="J1199" s="43">
        <f t="shared" si="79"/>
        <v>41730</v>
      </c>
      <c r="K1199" s="40" t="s">
        <v>145</v>
      </c>
      <c r="L1199" s="40" t="s">
        <v>84</v>
      </c>
      <c r="M1199" s="39"/>
    </row>
    <row r="1200" spans="1:13" hidden="1">
      <c r="A1200" s="40" t="s">
        <v>8544</v>
      </c>
      <c r="B1200" s="40" t="s">
        <v>7993</v>
      </c>
      <c r="C1200" s="40" t="s">
        <v>7927</v>
      </c>
      <c r="D1200" s="40" t="s">
        <v>7928</v>
      </c>
      <c r="E1200" s="41" t="s">
        <v>7929</v>
      </c>
      <c r="F1200" s="40" t="s">
        <v>8724</v>
      </c>
      <c r="G1200" s="40" t="s">
        <v>7904</v>
      </c>
      <c r="H1200" s="40" t="s">
        <v>7907</v>
      </c>
      <c r="I1200" s="43">
        <f>J1200-2</f>
        <v>41730</v>
      </c>
      <c r="J1200" s="43">
        <f t="shared" si="79"/>
        <v>41732</v>
      </c>
      <c r="K1200" s="40" t="s">
        <v>145</v>
      </c>
      <c r="L1200" s="40" t="s">
        <v>84</v>
      </c>
      <c r="M1200" s="39"/>
    </row>
    <row r="1201" spans="1:13" ht="26.45" hidden="1">
      <c r="A1201" s="40" t="s">
        <v>8544</v>
      </c>
      <c r="B1201" s="40" t="s">
        <v>7993</v>
      </c>
      <c r="C1201" s="40" t="s">
        <v>7927</v>
      </c>
      <c r="D1201" s="40" t="s">
        <v>7928</v>
      </c>
      <c r="E1201" s="41" t="s">
        <v>7929</v>
      </c>
      <c r="F1201" s="40" t="s">
        <v>8724</v>
      </c>
      <c r="G1201" s="40" t="s">
        <v>7904</v>
      </c>
      <c r="H1201" s="40" t="s">
        <v>7908</v>
      </c>
      <c r="I1201" s="43">
        <f>J1201-1</f>
        <v>41732</v>
      </c>
      <c r="J1201" s="43">
        <v>41733</v>
      </c>
      <c r="K1201" s="40" t="s">
        <v>145</v>
      </c>
      <c r="L1201" s="40" t="s">
        <v>84</v>
      </c>
      <c r="M1201" s="39" t="s">
        <v>8725</v>
      </c>
    </row>
    <row r="1202" spans="1:13" hidden="1">
      <c r="A1202" s="41" t="s">
        <v>8544</v>
      </c>
      <c r="B1202" s="41" t="s">
        <v>7993</v>
      </c>
      <c r="C1202" s="41" t="s">
        <v>7927</v>
      </c>
      <c r="D1202" s="41" t="s">
        <v>7928</v>
      </c>
      <c r="E1202" s="41" t="s">
        <v>7929</v>
      </c>
      <c r="F1202" s="41" t="s">
        <v>8726</v>
      </c>
      <c r="G1202" s="41" t="s">
        <v>1048</v>
      </c>
      <c r="H1202" s="41" t="s">
        <v>7888</v>
      </c>
      <c r="I1202" s="42">
        <v>41715</v>
      </c>
      <c r="J1202" s="41"/>
      <c r="K1202" s="41"/>
      <c r="L1202" s="41"/>
      <c r="M1202" s="52"/>
    </row>
    <row r="1203" spans="1:13" hidden="1">
      <c r="A1203" s="41" t="s">
        <v>8544</v>
      </c>
      <c r="B1203" s="41" t="s">
        <v>7993</v>
      </c>
      <c r="C1203" s="41" t="s">
        <v>7927</v>
      </c>
      <c r="D1203" s="41" t="s">
        <v>7928</v>
      </c>
      <c r="E1203" s="41" t="s">
        <v>7929</v>
      </c>
      <c r="F1203" s="41" t="s">
        <v>8726</v>
      </c>
      <c r="G1203" s="41" t="s">
        <v>1048</v>
      </c>
      <c r="H1203" s="41" t="s">
        <v>7889</v>
      </c>
      <c r="I1203" s="42"/>
      <c r="J1203" s="41"/>
      <c r="K1203" s="41"/>
      <c r="L1203" s="41"/>
      <c r="M1203" s="52"/>
    </row>
    <row r="1204" spans="1:13" hidden="1">
      <c r="A1204" s="41" t="s">
        <v>8544</v>
      </c>
      <c r="B1204" s="41" t="s">
        <v>7993</v>
      </c>
      <c r="C1204" s="41" t="s">
        <v>7927</v>
      </c>
      <c r="D1204" s="41" t="s">
        <v>7928</v>
      </c>
      <c r="E1204" s="41" t="s">
        <v>7929</v>
      </c>
      <c r="F1204" s="41" t="s">
        <v>8726</v>
      </c>
      <c r="G1204" s="41" t="s">
        <v>1048</v>
      </c>
      <c r="H1204" s="41" t="s">
        <v>7890</v>
      </c>
      <c r="I1204" s="41"/>
      <c r="J1204" s="41"/>
      <c r="K1204" s="41"/>
      <c r="L1204" s="41"/>
      <c r="M1204" s="52"/>
    </row>
    <row r="1205" spans="1:13" hidden="1">
      <c r="A1205" s="41" t="s">
        <v>8544</v>
      </c>
      <c r="B1205" s="41" t="s">
        <v>7993</v>
      </c>
      <c r="C1205" s="41" t="s">
        <v>7927</v>
      </c>
      <c r="D1205" s="41" t="s">
        <v>7928</v>
      </c>
      <c r="E1205" s="41" t="s">
        <v>7929</v>
      </c>
      <c r="F1205" s="41" t="s">
        <v>8726</v>
      </c>
      <c r="G1205" s="41" t="s">
        <v>1048</v>
      </c>
      <c r="H1205" s="41" t="s">
        <v>7891</v>
      </c>
      <c r="I1205" s="41"/>
      <c r="J1205" s="41"/>
      <c r="K1205" s="41"/>
      <c r="L1205" s="41"/>
      <c r="M1205" s="52"/>
    </row>
    <row r="1206" spans="1:13" hidden="1">
      <c r="A1206" s="41" t="s">
        <v>8544</v>
      </c>
      <c r="B1206" s="41" t="s">
        <v>7993</v>
      </c>
      <c r="C1206" s="41" t="s">
        <v>7927</v>
      </c>
      <c r="D1206" s="41" t="s">
        <v>7928</v>
      </c>
      <c r="E1206" s="41" t="s">
        <v>7929</v>
      </c>
      <c r="F1206" s="41" t="s">
        <v>8726</v>
      </c>
      <c r="G1206" s="41" t="s">
        <v>1048</v>
      </c>
      <c r="H1206" s="41" t="s">
        <v>7892</v>
      </c>
      <c r="I1206" s="42"/>
      <c r="J1206" s="41"/>
      <c r="K1206" s="41"/>
      <c r="L1206" s="41"/>
      <c r="M1206" s="52"/>
    </row>
    <row r="1207" spans="1:13" hidden="1">
      <c r="A1207" s="41" t="s">
        <v>8544</v>
      </c>
      <c r="B1207" s="41" t="s">
        <v>7993</v>
      </c>
      <c r="C1207" s="41" t="s">
        <v>7927</v>
      </c>
      <c r="D1207" s="41" t="s">
        <v>7928</v>
      </c>
      <c r="E1207" s="41" t="s">
        <v>7929</v>
      </c>
      <c r="F1207" s="41" t="s">
        <v>8726</v>
      </c>
      <c r="G1207" s="41" t="s">
        <v>1048</v>
      </c>
      <c r="H1207" s="41" t="s">
        <v>7893</v>
      </c>
      <c r="I1207" s="41"/>
      <c r="J1207" s="41"/>
      <c r="K1207" s="41"/>
      <c r="L1207" s="41"/>
      <c r="M1207" s="52"/>
    </row>
    <row r="1208" spans="1:13" hidden="1">
      <c r="A1208" s="41" t="s">
        <v>8544</v>
      </c>
      <c r="B1208" s="41" t="s">
        <v>7993</v>
      </c>
      <c r="C1208" s="41" t="s">
        <v>7927</v>
      </c>
      <c r="D1208" s="41" t="s">
        <v>7928</v>
      </c>
      <c r="E1208" s="41" t="s">
        <v>7929</v>
      </c>
      <c r="F1208" s="41" t="s">
        <v>8726</v>
      </c>
      <c r="G1208" s="41" t="s">
        <v>1048</v>
      </c>
      <c r="H1208" s="41" t="s">
        <v>7894</v>
      </c>
      <c r="I1208" s="42">
        <v>41733</v>
      </c>
      <c r="J1208" s="41"/>
      <c r="K1208" s="41"/>
      <c r="L1208" s="41"/>
      <c r="M1208" s="52"/>
    </row>
    <row r="1209" spans="1:13" hidden="1">
      <c r="A1209" s="40" t="s">
        <v>8544</v>
      </c>
      <c r="B1209" s="40" t="s">
        <v>7993</v>
      </c>
      <c r="C1209" s="40" t="s">
        <v>7927</v>
      </c>
      <c r="D1209" s="40" t="s">
        <v>7928</v>
      </c>
      <c r="E1209" s="41" t="s">
        <v>7929</v>
      </c>
      <c r="F1209" s="40" t="s">
        <v>8726</v>
      </c>
      <c r="G1209" s="40" t="s">
        <v>7895</v>
      </c>
      <c r="H1209" s="40" t="s">
        <v>7896</v>
      </c>
      <c r="I1209" s="43">
        <f>J1209-2</f>
        <v>41716</v>
      </c>
      <c r="J1209" s="43">
        <f t="shared" ref="J1209:J1215" si="80">I1210</f>
        <v>41718</v>
      </c>
      <c r="K1209" s="40" t="s">
        <v>145</v>
      </c>
      <c r="L1209" s="40">
        <v>100</v>
      </c>
      <c r="M1209" s="39"/>
    </row>
    <row r="1210" spans="1:13" hidden="1">
      <c r="A1210" s="40" t="s">
        <v>8544</v>
      </c>
      <c r="B1210" s="40" t="s">
        <v>7993</v>
      </c>
      <c r="C1210" s="40" t="s">
        <v>7927</v>
      </c>
      <c r="D1210" s="40" t="s">
        <v>7928</v>
      </c>
      <c r="E1210" s="41" t="s">
        <v>7929</v>
      </c>
      <c r="F1210" s="40" t="s">
        <v>8726</v>
      </c>
      <c r="G1210" s="40" t="s">
        <v>7898</v>
      </c>
      <c r="H1210" s="40" t="s">
        <v>7899</v>
      </c>
      <c r="I1210" s="43">
        <f>J1210-1</f>
        <v>41718</v>
      </c>
      <c r="J1210" s="43">
        <f t="shared" si="80"/>
        <v>41719</v>
      </c>
      <c r="K1210" s="40" t="s">
        <v>145</v>
      </c>
      <c r="L1210" s="40">
        <v>100</v>
      </c>
      <c r="M1210" s="39"/>
    </row>
    <row r="1211" spans="1:13" hidden="1">
      <c r="A1211" s="40" t="s">
        <v>8544</v>
      </c>
      <c r="B1211" s="40" t="s">
        <v>7993</v>
      </c>
      <c r="C1211" s="40" t="s">
        <v>7927</v>
      </c>
      <c r="D1211" s="40" t="s">
        <v>7928</v>
      </c>
      <c r="E1211" s="41" t="s">
        <v>7929</v>
      </c>
      <c r="F1211" s="40" t="s">
        <v>8726</v>
      </c>
      <c r="G1211" s="40" t="s">
        <v>7898</v>
      </c>
      <c r="H1211" s="40" t="s">
        <v>7900</v>
      </c>
      <c r="I1211" s="43">
        <f>J1211-1</f>
        <v>41719</v>
      </c>
      <c r="J1211" s="43">
        <f t="shared" si="80"/>
        <v>41720</v>
      </c>
      <c r="K1211" s="40" t="s">
        <v>145</v>
      </c>
      <c r="L1211" s="40">
        <v>100</v>
      </c>
      <c r="M1211" s="39"/>
    </row>
    <row r="1212" spans="1:13">
      <c r="A1212" s="40" t="s">
        <v>8544</v>
      </c>
      <c r="B1212" s="40" t="s">
        <v>7993</v>
      </c>
      <c r="C1212" s="40" t="s">
        <v>7927</v>
      </c>
      <c r="D1212" s="40" t="s">
        <v>7928</v>
      </c>
      <c r="E1212" s="41" t="s">
        <v>7929</v>
      </c>
      <c r="F1212" s="40" t="s">
        <v>8726</v>
      </c>
      <c r="G1212" s="40" t="s">
        <v>7901</v>
      </c>
      <c r="H1212" s="40" t="s">
        <v>7902</v>
      </c>
      <c r="I1212" s="43">
        <f>J1212-5</f>
        <v>41720</v>
      </c>
      <c r="J1212" s="43">
        <f t="shared" si="80"/>
        <v>41725</v>
      </c>
      <c r="K1212" s="40" t="s">
        <v>145</v>
      </c>
      <c r="L1212" s="40">
        <v>100</v>
      </c>
      <c r="M1212" s="39"/>
    </row>
    <row r="1213" spans="1:13" hidden="1">
      <c r="A1213" s="40" t="s">
        <v>8544</v>
      </c>
      <c r="B1213" s="40" t="s">
        <v>7993</v>
      </c>
      <c r="C1213" s="40" t="s">
        <v>7927</v>
      </c>
      <c r="D1213" s="40" t="s">
        <v>7928</v>
      </c>
      <c r="E1213" s="41" t="s">
        <v>7929</v>
      </c>
      <c r="F1213" s="40" t="s">
        <v>8726</v>
      </c>
      <c r="G1213" s="40" t="s">
        <v>7904</v>
      </c>
      <c r="H1213" s="40" t="s">
        <v>7905</v>
      </c>
      <c r="I1213" s="43">
        <f>J1213-3</f>
        <v>41725</v>
      </c>
      <c r="J1213" s="43">
        <f t="shared" si="80"/>
        <v>41728</v>
      </c>
      <c r="K1213" s="40" t="s">
        <v>145</v>
      </c>
      <c r="L1213" s="40">
        <v>100</v>
      </c>
      <c r="M1213" s="39"/>
    </row>
    <row r="1214" spans="1:13" hidden="1">
      <c r="A1214" s="40" t="s">
        <v>8544</v>
      </c>
      <c r="B1214" s="40" t="s">
        <v>7993</v>
      </c>
      <c r="C1214" s="40" t="s">
        <v>7927</v>
      </c>
      <c r="D1214" s="40" t="s">
        <v>7928</v>
      </c>
      <c r="E1214" s="41" t="s">
        <v>7929</v>
      </c>
      <c r="F1214" s="40" t="s">
        <v>8726</v>
      </c>
      <c r="G1214" s="40" t="s">
        <v>7904</v>
      </c>
      <c r="H1214" s="40" t="s">
        <v>7906</v>
      </c>
      <c r="I1214" s="43">
        <f>J1214-2</f>
        <v>41728</v>
      </c>
      <c r="J1214" s="43">
        <f t="shared" si="80"/>
        <v>41730</v>
      </c>
      <c r="K1214" s="40" t="s">
        <v>145</v>
      </c>
      <c r="L1214" s="40" t="s">
        <v>84</v>
      </c>
      <c r="M1214" s="39"/>
    </row>
    <row r="1215" spans="1:13" hidden="1">
      <c r="A1215" s="40" t="s">
        <v>8544</v>
      </c>
      <c r="B1215" s="40" t="s">
        <v>7993</v>
      </c>
      <c r="C1215" s="40" t="s">
        <v>7927</v>
      </c>
      <c r="D1215" s="40" t="s">
        <v>7928</v>
      </c>
      <c r="E1215" s="41" t="s">
        <v>7929</v>
      </c>
      <c r="F1215" s="40" t="s">
        <v>8726</v>
      </c>
      <c r="G1215" s="40" t="s">
        <v>7904</v>
      </c>
      <c r="H1215" s="40" t="s">
        <v>7907</v>
      </c>
      <c r="I1215" s="43">
        <f>J1215-2</f>
        <v>41730</v>
      </c>
      <c r="J1215" s="43">
        <f t="shared" si="80"/>
        <v>41732</v>
      </c>
      <c r="K1215" s="40" t="s">
        <v>145</v>
      </c>
      <c r="L1215" s="40" t="s">
        <v>84</v>
      </c>
      <c r="M1215" s="39"/>
    </row>
    <row r="1216" spans="1:13" ht="26.45" hidden="1">
      <c r="A1216" s="40" t="s">
        <v>8544</v>
      </c>
      <c r="B1216" s="40" t="s">
        <v>7993</v>
      </c>
      <c r="C1216" s="40" t="s">
        <v>7927</v>
      </c>
      <c r="D1216" s="40" t="s">
        <v>7928</v>
      </c>
      <c r="E1216" s="41" t="s">
        <v>7929</v>
      </c>
      <c r="F1216" s="40" t="s">
        <v>8726</v>
      </c>
      <c r="G1216" s="40" t="s">
        <v>7904</v>
      </c>
      <c r="H1216" s="40" t="s">
        <v>7908</v>
      </c>
      <c r="I1216" s="43">
        <f>J1216-1</f>
        <v>41732</v>
      </c>
      <c r="J1216" s="43">
        <v>41733</v>
      </c>
      <c r="K1216" s="40" t="s">
        <v>145</v>
      </c>
      <c r="L1216" s="40" t="s">
        <v>84</v>
      </c>
      <c r="M1216" s="39" t="s">
        <v>8725</v>
      </c>
    </row>
    <row r="1217" spans="1:13" hidden="1">
      <c r="A1217" s="41" t="s">
        <v>8544</v>
      </c>
      <c r="B1217" s="41" t="s">
        <v>7993</v>
      </c>
      <c r="C1217" s="41" t="s">
        <v>7927</v>
      </c>
      <c r="D1217" s="41" t="s">
        <v>7928</v>
      </c>
      <c r="E1217" s="41" t="s">
        <v>7929</v>
      </c>
      <c r="F1217" s="41" t="s">
        <v>8727</v>
      </c>
      <c r="G1217" s="41" t="s">
        <v>1048</v>
      </c>
      <c r="H1217" s="41" t="s">
        <v>7888</v>
      </c>
      <c r="I1217" s="42">
        <v>41715</v>
      </c>
      <c r="J1217" s="41"/>
      <c r="K1217" s="41"/>
      <c r="L1217" s="41"/>
      <c r="M1217" s="52"/>
    </row>
    <row r="1218" spans="1:13" hidden="1">
      <c r="A1218" s="41" t="s">
        <v>8544</v>
      </c>
      <c r="B1218" s="41" t="s">
        <v>7993</v>
      </c>
      <c r="C1218" s="41" t="s">
        <v>7927</v>
      </c>
      <c r="D1218" s="41" t="s">
        <v>7928</v>
      </c>
      <c r="E1218" s="41" t="s">
        <v>7929</v>
      </c>
      <c r="F1218" s="41" t="s">
        <v>8727</v>
      </c>
      <c r="G1218" s="41" t="s">
        <v>1048</v>
      </c>
      <c r="H1218" s="41" t="s">
        <v>7889</v>
      </c>
      <c r="I1218" s="42"/>
      <c r="J1218" s="41"/>
      <c r="K1218" s="41"/>
      <c r="L1218" s="41"/>
      <c r="M1218" s="52"/>
    </row>
    <row r="1219" spans="1:13" hidden="1">
      <c r="A1219" s="41" t="s">
        <v>8544</v>
      </c>
      <c r="B1219" s="41" t="s">
        <v>7993</v>
      </c>
      <c r="C1219" s="41" t="s">
        <v>7927</v>
      </c>
      <c r="D1219" s="41" t="s">
        <v>7928</v>
      </c>
      <c r="E1219" s="41" t="s">
        <v>7929</v>
      </c>
      <c r="F1219" s="41" t="s">
        <v>8727</v>
      </c>
      <c r="G1219" s="41" t="s">
        <v>1048</v>
      </c>
      <c r="H1219" s="41" t="s">
        <v>7890</v>
      </c>
      <c r="I1219" s="41"/>
      <c r="J1219" s="41"/>
      <c r="K1219" s="41"/>
      <c r="L1219" s="41"/>
      <c r="M1219" s="52"/>
    </row>
    <row r="1220" spans="1:13" hidden="1">
      <c r="A1220" s="41" t="s">
        <v>8544</v>
      </c>
      <c r="B1220" s="41" t="s">
        <v>7993</v>
      </c>
      <c r="C1220" s="41" t="s">
        <v>7927</v>
      </c>
      <c r="D1220" s="41" t="s">
        <v>7928</v>
      </c>
      <c r="E1220" s="41" t="s">
        <v>7929</v>
      </c>
      <c r="F1220" s="41" t="s">
        <v>8727</v>
      </c>
      <c r="G1220" s="41" t="s">
        <v>1048</v>
      </c>
      <c r="H1220" s="41" t="s">
        <v>7891</v>
      </c>
      <c r="I1220" s="41"/>
      <c r="J1220" s="41"/>
      <c r="K1220" s="41"/>
      <c r="L1220" s="41"/>
      <c r="M1220" s="52"/>
    </row>
    <row r="1221" spans="1:13" hidden="1">
      <c r="A1221" s="41" t="s">
        <v>8544</v>
      </c>
      <c r="B1221" s="41" t="s">
        <v>7993</v>
      </c>
      <c r="C1221" s="41" t="s">
        <v>7927</v>
      </c>
      <c r="D1221" s="41" t="s">
        <v>7928</v>
      </c>
      <c r="E1221" s="41" t="s">
        <v>7929</v>
      </c>
      <c r="F1221" s="41" t="s">
        <v>8727</v>
      </c>
      <c r="G1221" s="41" t="s">
        <v>1048</v>
      </c>
      <c r="H1221" s="41" t="s">
        <v>7892</v>
      </c>
      <c r="I1221" s="42"/>
      <c r="J1221" s="41"/>
      <c r="K1221" s="41"/>
      <c r="L1221" s="41"/>
      <c r="M1221" s="52"/>
    </row>
    <row r="1222" spans="1:13" hidden="1">
      <c r="A1222" s="41" t="s">
        <v>8544</v>
      </c>
      <c r="B1222" s="41" t="s">
        <v>7993</v>
      </c>
      <c r="C1222" s="41" t="s">
        <v>7927</v>
      </c>
      <c r="D1222" s="41" t="s">
        <v>7928</v>
      </c>
      <c r="E1222" s="41" t="s">
        <v>7929</v>
      </c>
      <c r="F1222" s="41" t="s">
        <v>8727</v>
      </c>
      <c r="G1222" s="41" t="s">
        <v>1048</v>
      </c>
      <c r="H1222" s="41" t="s">
        <v>7893</v>
      </c>
      <c r="I1222" s="41"/>
      <c r="J1222" s="41"/>
      <c r="K1222" s="41"/>
      <c r="L1222" s="41"/>
      <c r="M1222" s="52"/>
    </row>
    <row r="1223" spans="1:13" hidden="1">
      <c r="A1223" s="41" t="s">
        <v>8544</v>
      </c>
      <c r="B1223" s="41" t="s">
        <v>7993</v>
      </c>
      <c r="C1223" s="41" t="s">
        <v>7927</v>
      </c>
      <c r="D1223" s="41" t="s">
        <v>7928</v>
      </c>
      <c r="E1223" s="41" t="s">
        <v>7929</v>
      </c>
      <c r="F1223" s="41" t="s">
        <v>8727</v>
      </c>
      <c r="G1223" s="41" t="s">
        <v>1048</v>
      </c>
      <c r="H1223" s="41" t="s">
        <v>7894</v>
      </c>
      <c r="I1223" s="42">
        <v>41733</v>
      </c>
      <c r="J1223" s="41"/>
      <c r="K1223" s="41"/>
      <c r="L1223" s="41"/>
      <c r="M1223" s="52"/>
    </row>
    <row r="1224" spans="1:13" hidden="1">
      <c r="A1224" s="40" t="s">
        <v>8544</v>
      </c>
      <c r="B1224" s="40" t="s">
        <v>7993</v>
      </c>
      <c r="C1224" s="40" t="s">
        <v>7927</v>
      </c>
      <c r="D1224" s="40" t="s">
        <v>7928</v>
      </c>
      <c r="E1224" s="41" t="s">
        <v>7929</v>
      </c>
      <c r="F1224" s="40" t="s">
        <v>8727</v>
      </c>
      <c r="G1224" s="40" t="s">
        <v>7895</v>
      </c>
      <c r="H1224" s="40" t="s">
        <v>7896</v>
      </c>
      <c r="I1224" s="43">
        <f>J1224-2</f>
        <v>41716</v>
      </c>
      <c r="J1224" s="43">
        <f t="shared" ref="J1224:J1230" si="81">I1225</f>
        <v>41718</v>
      </c>
      <c r="K1224" s="40" t="s">
        <v>145</v>
      </c>
      <c r="L1224" s="40">
        <v>100</v>
      </c>
      <c r="M1224" s="39"/>
    </row>
    <row r="1225" spans="1:13" hidden="1">
      <c r="A1225" s="40" t="s">
        <v>8544</v>
      </c>
      <c r="B1225" s="40" t="s">
        <v>7993</v>
      </c>
      <c r="C1225" s="40" t="s">
        <v>7927</v>
      </c>
      <c r="D1225" s="40" t="s">
        <v>7928</v>
      </c>
      <c r="E1225" s="41" t="s">
        <v>7929</v>
      </c>
      <c r="F1225" s="40" t="s">
        <v>8727</v>
      </c>
      <c r="G1225" s="40" t="s">
        <v>7898</v>
      </c>
      <c r="H1225" s="40" t="s">
        <v>7899</v>
      </c>
      <c r="I1225" s="43">
        <f>J1225-1</f>
        <v>41718</v>
      </c>
      <c r="J1225" s="43">
        <f t="shared" si="81"/>
        <v>41719</v>
      </c>
      <c r="K1225" s="40" t="s">
        <v>145</v>
      </c>
      <c r="L1225" s="40">
        <v>100</v>
      </c>
      <c r="M1225" s="39"/>
    </row>
    <row r="1226" spans="1:13" hidden="1">
      <c r="A1226" s="40" t="s">
        <v>8544</v>
      </c>
      <c r="B1226" s="40" t="s">
        <v>7993</v>
      </c>
      <c r="C1226" s="40" t="s">
        <v>7927</v>
      </c>
      <c r="D1226" s="40" t="s">
        <v>7928</v>
      </c>
      <c r="E1226" s="41" t="s">
        <v>7929</v>
      </c>
      <c r="F1226" s="40" t="s">
        <v>8727</v>
      </c>
      <c r="G1226" s="40" t="s">
        <v>7898</v>
      </c>
      <c r="H1226" s="40" t="s">
        <v>7900</v>
      </c>
      <c r="I1226" s="43">
        <f>J1226-1</f>
        <v>41719</v>
      </c>
      <c r="J1226" s="43">
        <f t="shared" si="81"/>
        <v>41720</v>
      </c>
      <c r="K1226" s="40" t="s">
        <v>145</v>
      </c>
      <c r="L1226" s="40">
        <v>100</v>
      </c>
      <c r="M1226" s="39"/>
    </row>
    <row r="1227" spans="1:13">
      <c r="A1227" s="40" t="s">
        <v>8544</v>
      </c>
      <c r="B1227" s="40" t="s">
        <v>7993</v>
      </c>
      <c r="C1227" s="40" t="s">
        <v>7927</v>
      </c>
      <c r="D1227" s="40" t="s">
        <v>7928</v>
      </c>
      <c r="E1227" s="41" t="s">
        <v>7929</v>
      </c>
      <c r="F1227" s="40" t="s">
        <v>8727</v>
      </c>
      <c r="G1227" s="40" t="s">
        <v>7901</v>
      </c>
      <c r="H1227" s="40" t="s">
        <v>7902</v>
      </c>
      <c r="I1227" s="43">
        <f>J1227-5</f>
        <v>41720</v>
      </c>
      <c r="J1227" s="43">
        <f t="shared" si="81"/>
        <v>41725</v>
      </c>
      <c r="K1227" s="40" t="s">
        <v>145</v>
      </c>
      <c r="L1227" s="40">
        <v>100</v>
      </c>
      <c r="M1227" s="39"/>
    </row>
    <row r="1228" spans="1:13" hidden="1">
      <c r="A1228" s="40" t="s">
        <v>8544</v>
      </c>
      <c r="B1228" s="40" t="s">
        <v>7993</v>
      </c>
      <c r="C1228" s="40" t="s">
        <v>7927</v>
      </c>
      <c r="D1228" s="40" t="s">
        <v>7928</v>
      </c>
      <c r="E1228" s="41" t="s">
        <v>7929</v>
      </c>
      <c r="F1228" s="40" t="s">
        <v>8727</v>
      </c>
      <c r="G1228" s="40" t="s">
        <v>7904</v>
      </c>
      <c r="H1228" s="40" t="s">
        <v>7905</v>
      </c>
      <c r="I1228" s="43">
        <f>J1228-3</f>
        <v>41725</v>
      </c>
      <c r="J1228" s="43">
        <f t="shared" si="81"/>
        <v>41728</v>
      </c>
      <c r="K1228" s="40" t="s">
        <v>145</v>
      </c>
      <c r="L1228" s="40">
        <v>100</v>
      </c>
      <c r="M1228" s="39"/>
    </row>
    <row r="1229" spans="1:13" hidden="1">
      <c r="A1229" s="40" t="s">
        <v>8544</v>
      </c>
      <c r="B1229" s="40" t="s">
        <v>7993</v>
      </c>
      <c r="C1229" s="40" t="s">
        <v>7927</v>
      </c>
      <c r="D1229" s="40" t="s">
        <v>7928</v>
      </c>
      <c r="E1229" s="41" t="s">
        <v>7929</v>
      </c>
      <c r="F1229" s="40" t="s">
        <v>8727</v>
      </c>
      <c r="G1229" s="40" t="s">
        <v>7904</v>
      </c>
      <c r="H1229" s="40" t="s">
        <v>7906</v>
      </c>
      <c r="I1229" s="43">
        <f>J1229-2</f>
        <v>41728</v>
      </c>
      <c r="J1229" s="43">
        <f t="shared" si="81"/>
        <v>41730</v>
      </c>
      <c r="K1229" s="40" t="s">
        <v>145</v>
      </c>
      <c r="L1229" s="40" t="s">
        <v>84</v>
      </c>
      <c r="M1229" s="39"/>
    </row>
    <row r="1230" spans="1:13" hidden="1">
      <c r="A1230" s="40" t="s">
        <v>8544</v>
      </c>
      <c r="B1230" s="40" t="s">
        <v>7993</v>
      </c>
      <c r="C1230" s="40" t="s">
        <v>7927</v>
      </c>
      <c r="D1230" s="40" t="s">
        <v>7928</v>
      </c>
      <c r="E1230" s="41" t="s">
        <v>7929</v>
      </c>
      <c r="F1230" s="40" t="s">
        <v>8727</v>
      </c>
      <c r="G1230" s="40" t="s">
        <v>7904</v>
      </c>
      <c r="H1230" s="40" t="s">
        <v>7907</v>
      </c>
      <c r="I1230" s="43">
        <f>J1230-2</f>
        <v>41730</v>
      </c>
      <c r="J1230" s="43">
        <f t="shared" si="81"/>
        <v>41732</v>
      </c>
      <c r="K1230" s="40" t="s">
        <v>145</v>
      </c>
      <c r="L1230" s="40" t="s">
        <v>84</v>
      </c>
      <c r="M1230" s="39"/>
    </row>
    <row r="1231" spans="1:13" ht="26.45" hidden="1">
      <c r="A1231" s="40" t="s">
        <v>8544</v>
      </c>
      <c r="B1231" s="40" t="s">
        <v>7993</v>
      </c>
      <c r="C1231" s="40" t="s">
        <v>7927</v>
      </c>
      <c r="D1231" s="40" t="s">
        <v>7928</v>
      </c>
      <c r="E1231" s="41" t="s">
        <v>7929</v>
      </c>
      <c r="F1231" s="40" t="s">
        <v>8727</v>
      </c>
      <c r="G1231" s="40" t="s">
        <v>7904</v>
      </c>
      <c r="H1231" s="40" t="s">
        <v>7908</v>
      </c>
      <c r="I1231" s="43">
        <f>J1231-1</f>
        <v>41732</v>
      </c>
      <c r="J1231" s="43">
        <v>41733</v>
      </c>
      <c r="K1231" s="40" t="s">
        <v>145</v>
      </c>
      <c r="L1231" s="40" t="s">
        <v>84</v>
      </c>
      <c r="M1231" s="39" t="s">
        <v>8725</v>
      </c>
    </row>
    <row r="1232" spans="1:13" hidden="1">
      <c r="A1232" s="41" t="s">
        <v>8544</v>
      </c>
      <c r="B1232" s="41" t="s">
        <v>7993</v>
      </c>
      <c r="C1232" s="41" t="s">
        <v>7927</v>
      </c>
      <c r="D1232" s="41" t="s">
        <v>7928</v>
      </c>
      <c r="E1232" s="41" t="s">
        <v>7929</v>
      </c>
      <c r="F1232" s="41" t="s">
        <v>8728</v>
      </c>
      <c r="G1232" s="41" t="s">
        <v>1048</v>
      </c>
      <c r="H1232" s="41" t="s">
        <v>7888</v>
      </c>
      <c r="I1232" s="42">
        <v>41715</v>
      </c>
      <c r="J1232" s="41"/>
      <c r="K1232" s="41"/>
      <c r="L1232" s="41"/>
      <c r="M1232" s="52"/>
    </row>
    <row r="1233" spans="1:13" hidden="1">
      <c r="A1233" s="41" t="s">
        <v>8544</v>
      </c>
      <c r="B1233" s="41" t="s">
        <v>7993</v>
      </c>
      <c r="C1233" s="41" t="s">
        <v>7927</v>
      </c>
      <c r="D1233" s="41" t="s">
        <v>7928</v>
      </c>
      <c r="E1233" s="41" t="s">
        <v>7929</v>
      </c>
      <c r="F1233" s="41" t="s">
        <v>8728</v>
      </c>
      <c r="G1233" s="41" t="s">
        <v>1048</v>
      </c>
      <c r="H1233" s="41" t="s">
        <v>7889</v>
      </c>
      <c r="I1233" s="42"/>
      <c r="J1233" s="41"/>
      <c r="K1233" s="41"/>
      <c r="L1233" s="41"/>
      <c r="M1233" s="52"/>
    </row>
    <row r="1234" spans="1:13" hidden="1">
      <c r="A1234" s="41" t="s">
        <v>8544</v>
      </c>
      <c r="B1234" s="41" t="s">
        <v>7993</v>
      </c>
      <c r="C1234" s="41" t="s">
        <v>7927</v>
      </c>
      <c r="D1234" s="41" t="s">
        <v>7928</v>
      </c>
      <c r="E1234" s="41" t="s">
        <v>7929</v>
      </c>
      <c r="F1234" s="41" t="s">
        <v>8728</v>
      </c>
      <c r="G1234" s="41" t="s">
        <v>1048</v>
      </c>
      <c r="H1234" s="41" t="s">
        <v>7890</v>
      </c>
      <c r="I1234" s="41"/>
      <c r="J1234" s="41"/>
      <c r="K1234" s="41"/>
      <c r="L1234" s="41"/>
      <c r="M1234" s="52"/>
    </row>
    <row r="1235" spans="1:13" hidden="1">
      <c r="A1235" s="41" t="s">
        <v>8544</v>
      </c>
      <c r="B1235" s="41" t="s">
        <v>7993</v>
      </c>
      <c r="C1235" s="41" t="s">
        <v>7927</v>
      </c>
      <c r="D1235" s="41" t="s">
        <v>7928</v>
      </c>
      <c r="E1235" s="41" t="s">
        <v>7929</v>
      </c>
      <c r="F1235" s="41" t="s">
        <v>8728</v>
      </c>
      <c r="G1235" s="41" t="s">
        <v>1048</v>
      </c>
      <c r="H1235" s="41" t="s">
        <v>7891</v>
      </c>
      <c r="I1235" s="41"/>
      <c r="J1235" s="41"/>
      <c r="K1235" s="41"/>
      <c r="L1235" s="41"/>
      <c r="M1235" s="52"/>
    </row>
    <row r="1236" spans="1:13" hidden="1">
      <c r="A1236" s="41" t="s">
        <v>8544</v>
      </c>
      <c r="B1236" s="41" t="s">
        <v>7993</v>
      </c>
      <c r="C1236" s="41" t="s">
        <v>7927</v>
      </c>
      <c r="D1236" s="41" t="s">
        <v>7928</v>
      </c>
      <c r="E1236" s="41" t="s">
        <v>7929</v>
      </c>
      <c r="F1236" s="41" t="s">
        <v>8728</v>
      </c>
      <c r="G1236" s="41" t="s">
        <v>1048</v>
      </c>
      <c r="H1236" s="41" t="s">
        <v>7892</v>
      </c>
      <c r="I1236" s="42"/>
      <c r="J1236" s="41"/>
      <c r="K1236" s="41"/>
      <c r="L1236" s="41"/>
      <c r="M1236" s="52"/>
    </row>
    <row r="1237" spans="1:13" hidden="1">
      <c r="A1237" s="41" t="s">
        <v>8544</v>
      </c>
      <c r="B1237" s="41" t="s">
        <v>7993</v>
      </c>
      <c r="C1237" s="41" t="s">
        <v>7927</v>
      </c>
      <c r="D1237" s="41" t="s">
        <v>7928</v>
      </c>
      <c r="E1237" s="41" t="s">
        <v>7929</v>
      </c>
      <c r="F1237" s="41" t="s">
        <v>8728</v>
      </c>
      <c r="G1237" s="41" t="s">
        <v>1048</v>
      </c>
      <c r="H1237" s="41" t="s">
        <v>7893</v>
      </c>
      <c r="I1237" s="41"/>
      <c r="J1237" s="41"/>
      <c r="K1237" s="41"/>
      <c r="L1237" s="41"/>
      <c r="M1237" s="52"/>
    </row>
    <row r="1238" spans="1:13" hidden="1">
      <c r="A1238" s="41" t="s">
        <v>8544</v>
      </c>
      <c r="B1238" s="41" t="s">
        <v>7993</v>
      </c>
      <c r="C1238" s="41" t="s">
        <v>7927</v>
      </c>
      <c r="D1238" s="41" t="s">
        <v>7928</v>
      </c>
      <c r="E1238" s="41" t="s">
        <v>7929</v>
      </c>
      <c r="F1238" s="41" t="s">
        <v>8728</v>
      </c>
      <c r="G1238" s="41" t="s">
        <v>1048</v>
      </c>
      <c r="H1238" s="41" t="s">
        <v>7894</v>
      </c>
      <c r="I1238" s="42">
        <v>41733</v>
      </c>
      <c r="J1238" s="41"/>
      <c r="K1238" s="41"/>
      <c r="L1238" s="41"/>
      <c r="M1238" s="52"/>
    </row>
    <row r="1239" spans="1:13" hidden="1">
      <c r="A1239" s="40" t="s">
        <v>8544</v>
      </c>
      <c r="B1239" s="40" t="s">
        <v>7993</v>
      </c>
      <c r="C1239" s="40" t="s">
        <v>7927</v>
      </c>
      <c r="D1239" s="40" t="s">
        <v>7928</v>
      </c>
      <c r="E1239" s="41" t="s">
        <v>7929</v>
      </c>
      <c r="F1239" s="40" t="s">
        <v>8728</v>
      </c>
      <c r="G1239" s="40" t="s">
        <v>7895</v>
      </c>
      <c r="H1239" s="40" t="s">
        <v>7896</v>
      </c>
      <c r="I1239" s="43">
        <f>J1239-2</f>
        <v>41716</v>
      </c>
      <c r="J1239" s="43">
        <f t="shared" ref="J1239:J1245" si="82">I1240</f>
        <v>41718</v>
      </c>
      <c r="K1239" s="40" t="s">
        <v>145</v>
      </c>
      <c r="L1239" s="40">
        <v>100</v>
      </c>
      <c r="M1239" s="39"/>
    </row>
    <row r="1240" spans="1:13" hidden="1">
      <c r="A1240" s="40" t="s">
        <v>8544</v>
      </c>
      <c r="B1240" s="40" t="s">
        <v>7993</v>
      </c>
      <c r="C1240" s="40" t="s">
        <v>7927</v>
      </c>
      <c r="D1240" s="40" t="s">
        <v>7928</v>
      </c>
      <c r="E1240" s="41" t="s">
        <v>7929</v>
      </c>
      <c r="F1240" s="40" t="s">
        <v>8728</v>
      </c>
      <c r="G1240" s="40" t="s">
        <v>7898</v>
      </c>
      <c r="H1240" s="40" t="s">
        <v>7899</v>
      </c>
      <c r="I1240" s="43">
        <f>J1240-1</f>
        <v>41718</v>
      </c>
      <c r="J1240" s="43">
        <f t="shared" si="82"/>
        <v>41719</v>
      </c>
      <c r="K1240" s="40" t="s">
        <v>145</v>
      </c>
      <c r="L1240" s="40">
        <v>100</v>
      </c>
      <c r="M1240" s="39"/>
    </row>
    <row r="1241" spans="1:13" hidden="1">
      <c r="A1241" s="40" t="s">
        <v>8544</v>
      </c>
      <c r="B1241" s="40" t="s">
        <v>7993</v>
      </c>
      <c r="C1241" s="40" t="s">
        <v>7927</v>
      </c>
      <c r="D1241" s="40" t="s">
        <v>7928</v>
      </c>
      <c r="E1241" s="41" t="s">
        <v>7929</v>
      </c>
      <c r="F1241" s="40" t="s">
        <v>8728</v>
      </c>
      <c r="G1241" s="40" t="s">
        <v>7898</v>
      </c>
      <c r="H1241" s="40" t="s">
        <v>7900</v>
      </c>
      <c r="I1241" s="43">
        <f>J1241-1</f>
        <v>41719</v>
      </c>
      <c r="J1241" s="43">
        <f t="shared" si="82"/>
        <v>41720</v>
      </c>
      <c r="K1241" s="40" t="s">
        <v>145</v>
      </c>
      <c r="L1241" s="40">
        <v>100</v>
      </c>
      <c r="M1241" s="39"/>
    </row>
    <row r="1242" spans="1:13">
      <c r="A1242" s="40" t="s">
        <v>8544</v>
      </c>
      <c r="B1242" s="40" t="s">
        <v>7993</v>
      </c>
      <c r="C1242" s="40" t="s">
        <v>7927</v>
      </c>
      <c r="D1242" s="40" t="s">
        <v>7928</v>
      </c>
      <c r="E1242" s="41" t="s">
        <v>7929</v>
      </c>
      <c r="F1242" s="40" t="s">
        <v>8728</v>
      </c>
      <c r="G1242" s="40" t="s">
        <v>7901</v>
      </c>
      <c r="H1242" s="40" t="s">
        <v>7902</v>
      </c>
      <c r="I1242" s="43">
        <f>J1242-5</f>
        <v>41720</v>
      </c>
      <c r="J1242" s="43">
        <f t="shared" si="82"/>
        <v>41725</v>
      </c>
      <c r="K1242" s="40" t="s">
        <v>145</v>
      </c>
      <c r="L1242" s="40">
        <v>100</v>
      </c>
      <c r="M1242" s="39"/>
    </row>
    <row r="1243" spans="1:13" hidden="1">
      <c r="A1243" s="40" t="s">
        <v>8544</v>
      </c>
      <c r="B1243" s="40" t="s">
        <v>7993</v>
      </c>
      <c r="C1243" s="40" t="s">
        <v>7927</v>
      </c>
      <c r="D1243" s="40" t="s">
        <v>7928</v>
      </c>
      <c r="E1243" s="41" t="s">
        <v>7929</v>
      </c>
      <c r="F1243" s="40" t="s">
        <v>8728</v>
      </c>
      <c r="G1243" s="40" t="s">
        <v>7904</v>
      </c>
      <c r="H1243" s="40" t="s">
        <v>7905</v>
      </c>
      <c r="I1243" s="43">
        <f>J1243-3</f>
        <v>41725</v>
      </c>
      <c r="J1243" s="43">
        <f t="shared" si="82"/>
        <v>41728</v>
      </c>
      <c r="K1243" s="40" t="s">
        <v>145</v>
      </c>
      <c r="L1243" s="40">
        <v>100</v>
      </c>
      <c r="M1243" s="39"/>
    </row>
    <row r="1244" spans="1:13" hidden="1">
      <c r="A1244" s="40" t="s">
        <v>8544</v>
      </c>
      <c r="B1244" s="40" t="s">
        <v>7993</v>
      </c>
      <c r="C1244" s="40" t="s">
        <v>7927</v>
      </c>
      <c r="D1244" s="40" t="s">
        <v>7928</v>
      </c>
      <c r="E1244" s="41" t="s">
        <v>7929</v>
      </c>
      <c r="F1244" s="40" t="s">
        <v>8728</v>
      </c>
      <c r="G1244" s="40" t="s">
        <v>7904</v>
      </c>
      <c r="H1244" s="40" t="s">
        <v>7906</v>
      </c>
      <c r="I1244" s="43">
        <f>J1244-2</f>
        <v>41728</v>
      </c>
      <c r="J1244" s="43">
        <f t="shared" si="82"/>
        <v>41730</v>
      </c>
      <c r="K1244" s="40" t="s">
        <v>145</v>
      </c>
      <c r="L1244" s="40">
        <v>100</v>
      </c>
      <c r="M1244" s="39"/>
    </row>
    <row r="1245" spans="1:13" hidden="1">
      <c r="A1245" s="40" t="s">
        <v>8544</v>
      </c>
      <c r="B1245" s="40" t="s">
        <v>7993</v>
      </c>
      <c r="C1245" s="40" t="s">
        <v>7927</v>
      </c>
      <c r="D1245" s="40" t="s">
        <v>7928</v>
      </c>
      <c r="E1245" s="41" t="s">
        <v>7929</v>
      </c>
      <c r="F1245" s="40" t="s">
        <v>8728</v>
      </c>
      <c r="G1245" s="40" t="s">
        <v>7904</v>
      </c>
      <c r="H1245" s="40" t="s">
        <v>7907</v>
      </c>
      <c r="I1245" s="43">
        <f>J1245-2</f>
        <v>41730</v>
      </c>
      <c r="J1245" s="43">
        <f t="shared" si="82"/>
        <v>41732</v>
      </c>
      <c r="K1245" s="40" t="s">
        <v>145</v>
      </c>
      <c r="L1245" s="40">
        <v>100</v>
      </c>
      <c r="M1245" s="39"/>
    </row>
    <row r="1246" spans="1:13" hidden="1">
      <c r="A1246" s="40" t="s">
        <v>8544</v>
      </c>
      <c r="B1246" s="40" t="s">
        <v>7993</v>
      </c>
      <c r="C1246" s="40" t="s">
        <v>7927</v>
      </c>
      <c r="D1246" s="40" t="s">
        <v>7928</v>
      </c>
      <c r="E1246" s="41" t="s">
        <v>7929</v>
      </c>
      <c r="F1246" s="40" t="s">
        <v>8728</v>
      </c>
      <c r="G1246" s="40" t="s">
        <v>7904</v>
      </c>
      <c r="H1246" s="40" t="s">
        <v>7908</v>
      </c>
      <c r="I1246" s="43">
        <f>J1246-1</f>
        <v>41732</v>
      </c>
      <c r="J1246" s="42">
        <v>41733</v>
      </c>
      <c r="K1246" s="40" t="s">
        <v>145</v>
      </c>
      <c r="L1246" s="40">
        <v>100</v>
      </c>
      <c r="M1246" s="39" t="s">
        <v>7917</v>
      </c>
    </row>
    <row r="1247" spans="1:13" hidden="1">
      <c r="A1247" s="41" t="s">
        <v>8544</v>
      </c>
      <c r="B1247" s="47" t="s">
        <v>8577</v>
      </c>
      <c r="C1247" s="41" t="s">
        <v>7927</v>
      </c>
      <c r="D1247" s="41" t="s">
        <v>7928</v>
      </c>
      <c r="E1247" s="41" t="s">
        <v>7929</v>
      </c>
      <c r="F1247" s="41" t="s">
        <v>8729</v>
      </c>
      <c r="G1247" s="41" t="s">
        <v>1048</v>
      </c>
      <c r="H1247" s="41" t="s">
        <v>7888</v>
      </c>
      <c r="I1247" s="42">
        <v>41736</v>
      </c>
      <c r="J1247" s="41"/>
      <c r="K1247" s="40"/>
      <c r="L1247" s="40"/>
      <c r="M1247" s="39"/>
    </row>
    <row r="1248" spans="1:13" hidden="1">
      <c r="A1248" s="41" t="s">
        <v>8544</v>
      </c>
      <c r="B1248" s="47" t="s">
        <v>8577</v>
      </c>
      <c r="C1248" s="41" t="s">
        <v>7927</v>
      </c>
      <c r="D1248" s="41" t="s">
        <v>7928</v>
      </c>
      <c r="E1248" s="41" t="s">
        <v>7929</v>
      </c>
      <c r="F1248" s="41" t="s">
        <v>8729</v>
      </c>
      <c r="G1248" s="41" t="s">
        <v>1048</v>
      </c>
      <c r="H1248" s="41" t="s">
        <v>7889</v>
      </c>
      <c r="I1248" s="41"/>
      <c r="J1248" s="41"/>
      <c r="K1248" s="40"/>
      <c r="L1248" s="40"/>
      <c r="M1248" s="39"/>
    </row>
    <row r="1249" spans="1:13" hidden="1">
      <c r="A1249" s="41" t="s">
        <v>8544</v>
      </c>
      <c r="B1249" s="47" t="s">
        <v>8577</v>
      </c>
      <c r="C1249" s="41" t="s">
        <v>7927</v>
      </c>
      <c r="D1249" s="41" t="s">
        <v>7928</v>
      </c>
      <c r="E1249" s="41" t="s">
        <v>7929</v>
      </c>
      <c r="F1249" s="41" t="s">
        <v>8729</v>
      </c>
      <c r="G1249" s="41" t="s">
        <v>1048</v>
      </c>
      <c r="H1249" s="41" t="s">
        <v>7890</v>
      </c>
      <c r="I1249" s="41"/>
      <c r="J1249" s="41"/>
      <c r="K1249" s="40"/>
      <c r="L1249" s="40"/>
      <c r="M1249" s="39"/>
    </row>
    <row r="1250" spans="1:13" hidden="1">
      <c r="A1250" s="41" t="s">
        <v>8544</v>
      </c>
      <c r="B1250" s="47" t="s">
        <v>8577</v>
      </c>
      <c r="C1250" s="41" t="s">
        <v>7927</v>
      </c>
      <c r="D1250" s="41" t="s">
        <v>7928</v>
      </c>
      <c r="E1250" s="41" t="s">
        <v>7929</v>
      </c>
      <c r="F1250" s="41" t="s">
        <v>8729</v>
      </c>
      <c r="G1250" s="41" t="s">
        <v>1048</v>
      </c>
      <c r="H1250" s="41" t="s">
        <v>7891</v>
      </c>
      <c r="I1250" s="41"/>
      <c r="J1250" s="41"/>
      <c r="K1250" s="40"/>
      <c r="L1250" s="40"/>
      <c r="M1250" s="39"/>
    </row>
    <row r="1251" spans="1:13" hidden="1">
      <c r="A1251" s="41" t="s">
        <v>8544</v>
      </c>
      <c r="B1251" s="47" t="s">
        <v>8577</v>
      </c>
      <c r="C1251" s="41" t="s">
        <v>7927</v>
      </c>
      <c r="D1251" s="41" t="s">
        <v>7928</v>
      </c>
      <c r="E1251" s="41" t="s">
        <v>7929</v>
      </c>
      <c r="F1251" s="41" t="s">
        <v>8729</v>
      </c>
      <c r="G1251" s="41" t="s">
        <v>1048</v>
      </c>
      <c r="H1251" s="41" t="s">
        <v>7892</v>
      </c>
      <c r="I1251" s="42"/>
      <c r="J1251" s="41"/>
      <c r="K1251" s="40"/>
      <c r="L1251" s="40"/>
      <c r="M1251" s="39"/>
    </row>
    <row r="1252" spans="1:13" hidden="1">
      <c r="A1252" s="41" t="s">
        <v>8544</v>
      </c>
      <c r="B1252" s="47" t="s">
        <v>8577</v>
      </c>
      <c r="C1252" s="41" t="s">
        <v>7927</v>
      </c>
      <c r="D1252" s="41" t="s">
        <v>7928</v>
      </c>
      <c r="E1252" s="41" t="s">
        <v>7929</v>
      </c>
      <c r="F1252" s="41" t="s">
        <v>8729</v>
      </c>
      <c r="G1252" s="41" t="s">
        <v>1048</v>
      </c>
      <c r="H1252" s="41" t="s">
        <v>7893</v>
      </c>
      <c r="I1252" s="42"/>
      <c r="J1252" s="41"/>
      <c r="K1252" s="40"/>
      <c r="L1252" s="40"/>
      <c r="M1252" s="39"/>
    </row>
    <row r="1253" spans="1:13" hidden="1">
      <c r="A1253" s="41" t="s">
        <v>8544</v>
      </c>
      <c r="B1253" s="47" t="s">
        <v>8577</v>
      </c>
      <c r="C1253" s="41" t="s">
        <v>7927</v>
      </c>
      <c r="D1253" s="41" t="s">
        <v>7928</v>
      </c>
      <c r="E1253" s="41" t="s">
        <v>7929</v>
      </c>
      <c r="F1253" s="41" t="s">
        <v>8729</v>
      </c>
      <c r="G1253" s="41" t="s">
        <v>1048</v>
      </c>
      <c r="H1253" s="41" t="s">
        <v>7894</v>
      </c>
      <c r="I1253" s="42">
        <v>41753</v>
      </c>
      <c r="J1253" s="41"/>
      <c r="K1253" s="40"/>
      <c r="L1253" s="40"/>
      <c r="M1253" s="39"/>
    </row>
    <row r="1254" spans="1:13" hidden="1">
      <c r="A1254" s="40" t="s">
        <v>8544</v>
      </c>
      <c r="B1254" s="47" t="s">
        <v>8577</v>
      </c>
      <c r="C1254" s="40" t="s">
        <v>7927</v>
      </c>
      <c r="D1254" s="40" t="s">
        <v>7928</v>
      </c>
      <c r="E1254" s="41" t="s">
        <v>7929</v>
      </c>
      <c r="F1254" s="40" t="s">
        <v>8729</v>
      </c>
      <c r="G1254" s="40" t="s">
        <v>7895</v>
      </c>
      <c r="H1254" s="40" t="s">
        <v>7896</v>
      </c>
      <c r="I1254" s="43">
        <f>J1254-2</f>
        <v>41736</v>
      </c>
      <c r="J1254" s="43">
        <f t="shared" ref="J1254:J1260" si="83">I1255</f>
        <v>41738</v>
      </c>
      <c r="K1254" s="40" t="s">
        <v>145</v>
      </c>
      <c r="L1254" s="40">
        <v>100</v>
      </c>
      <c r="M1254" s="39"/>
    </row>
    <row r="1255" spans="1:13" hidden="1">
      <c r="A1255" s="40" t="s">
        <v>8544</v>
      </c>
      <c r="B1255" s="47" t="s">
        <v>8577</v>
      </c>
      <c r="C1255" s="40" t="s">
        <v>7927</v>
      </c>
      <c r="D1255" s="40" t="s">
        <v>7928</v>
      </c>
      <c r="E1255" s="41" t="s">
        <v>7929</v>
      </c>
      <c r="F1255" s="40" t="s">
        <v>8729</v>
      </c>
      <c r="G1255" s="40" t="s">
        <v>7898</v>
      </c>
      <c r="H1255" s="40" t="s">
        <v>7899</v>
      </c>
      <c r="I1255" s="43">
        <f>J1255-1</f>
        <v>41738</v>
      </c>
      <c r="J1255" s="43">
        <f t="shared" si="83"/>
        <v>41739</v>
      </c>
      <c r="K1255" s="40" t="s">
        <v>145</v>
      </c>
      <c r="L1255" s="40">
        <v>100</v>
      </c>
      <c r="M1255" s="39"/>
    </row>
    <row r="1256" spans="1:13" hidden="1">
      <c r="A1256" s="40" t="s">
        <v>8544</v>
      </c>
      <c r="B1256" s="47" t="s">
        <v>8577</v>
      </c>
      <c r="C1256" s="40" t="s">
        <v>7927</v>
      </c>
      <c r="D1256" s="40" t="s">
        <v>7928</v>
      </c>
      <c r="E1256" s="41" t="s">
        <v>7929</v>
      </c>
      <c r="F1256" s="40" t="s">
        <v>8729</v>
      </c>
      <c r="G1256" s="40" t="s">
        <v>7898</v>
      </c>
      <c r="H1256" s="40" t="s">
        <v>7900</v>
      </c>
      <c r="I1256" s="43">
        <f>J1256-1</f>
        <v>41739</v>
      </c>
      <c r="J1256" s="43">
        <f t="shared" si="83"/>
        <v>41740</v>
      </c>
      <c r="K1256" s="40" t="s">
        <v>145</v>
      </c>
      <c r="L1256" s="40">
        <v>100</v>
      </c>
      <c r="M1256" s="39"/>
    </row>
    <row r="1257" spans="1:13">
      <c r="A1257" s="40" t="s">
        <v>8544</v>
      </c>
      <c r="B1257" s="47" t="s">
        <v>8577</v>
      </c>
      <c r="C1257" s="40" t="s">
        <v>7927</v>
      </c>
      <c r="D1257" s="40" t="s">
        <v>7928</v>
      </c>
      <c r="E1257" s="41" t="s">
        <v>7929</v>
      </c>
      <c r="F1257" s="40" t="s">
        <v>8729</v>
      </c>
      <c r="G1257" s="40" t="s">
        <v>7901</v>
      </c>
      <c r="H1257" s="40" t="s">
        <v>7902</v>
      </c>
      <c r="I1257" s="43">
        <f>J1257-5</f>
        <v>41740</v>
      </c>
      <c r="J1257" s="43">
        <f t="shared" si="83"/>
        <v>41745</v>
      </c>
      <c r="K1257" s="40" t="s">
        <v>145</v>
      </c>
      <c r="L1257" s="40">
        <v>100</v>
      </c>
      <c r="M1257" s="39"/>
    </row>
    <row r="1258" spans="1:13" hidden="1">
      <c r="A1258" s="40" t="s">
        <v>8544</v>
      </c>
      <c r="B1258" s="47" t="s">
        <v>8577</v>
      </c>
      <c r="C1258" s="40" t="s">
        <v>7927</v>
      </c>
      <c r="D1258" s="40" t="s">
        <v>7928</v>
      </c>
      <c r="E1258" s="41" t="s">
        <v>7929</v>
      </c>
      <c r="F1258" s="40" t="s">
        <v>8729</v>
      </c>
      <c r="G1258" s="40" t="s">
        <v>7904</v>
      </c>
      <c r="H1258" s="40" t="s">
        <v>7905</v>
      </c>
      <c r="I1258" s="43">
        <f>J1258-3</f>
        <v>41745</v>
      </c>
      <c r="J1258" s="43">
        <f t="shared" si="83"/>
        <v>41748</v>
      </c>
      <c r="K1258" s="40" t="s">
        <v>145</v>
      </c>
      <c r="L1258" s="40">
        <v>100</v>
      </c>
      <c r="M1258" s="39"/>
    </row>
    <row r="1259" spans="1:13" hidden="1">
      <c r="A1259" s="40" t="s">
        <v>8544</v>
      </c>
      <c r="B1259" s="47" t="s">
        <v>8577</v>
      </c>
      <c r="C1259" s="40" t="s">
        <v>7927</v>
      </c>
      <c r="D1259" s="40" t="s">
        <v>7928</v>
      </c>
      <c r="E1259" s="41" t="s">
        <v>7929</v>
      </c>
      <c r="F1259" s="40" t="s">
        <v>8729</v>
      </c>
      <c r="G1259" s="40" t="s">
        <v>7904</v>
      </c>
      <c r="H1259" s="40" t="s">
        <v>7906</v>
      </c>
      <c r="I1259" s="43">
        <f>J1259-2</f>
        <v>41748</v>
      </c>
      <c r="J1259" s="43">
        <f t="shared" si="83"/>
        <v>41750</v>
      </c>
      <c r="K1259" s="40" t="s">
        <v>145</v>
      </c>
      <c r="L1259" s="40">
        <v>100</v>
      </c>
      <c r="M1259" s="39"/>
    </row>
    <row r="1260" spans="1:13" hidden="1">
      <c r="A1260" s="40" t="s">
        <v>8544</v>
      </c>
      <c r="B1260" s="47" t="s">
        <v>8577</v>
      </c>
      <c r="C1260" s="40" t="s">
        <v>7927</v>
      </c>
      <c r="D1260" s="40" t="s">
        <v>7928</v>
      </c>
      <c r="E1260" s="41" t="s">
        <v>7929</v>
      </c>
      <c r="F1260" s="40" t="s">
        <v>8729</v>
      </c>
      <c r="G1260" s="40" t="s">
        <v>7904</v>
      </c>
      <c r="H1260" s="40" t="s">
        <v>7907</v>
      </c>
      <c r="I1260" s="43">
        <f>J1260-2</f>
        <v>41750</v>
      </c>
      <c r="J1260" s="43">
        <f t="shared" si="83"/>
        <v>41752</v>
      </c>
      <c r="K1260" s="40" t="s">
        <v>145</v>
      </c>
      <c r="L1260" s="40">
        <v>100</v>
      </c>
      <c r="M1260" s="39"/>
    </row>
    <row r="1261" spans="1:13" hidden="1">
      <c r="A1261" s="40" t="s">
        <v>8544</v>
      </c>
      <c r="B1261" s="47" t="s">
        <v>8577</v>
      </c>
      <c r="C1261" s="40" t="s">
        <v>7927</v>
      </c>
      <c r="D1261" s="40" t="s">
        <v>7928</v>
      </c>
      <c r="E1261" s="41" t="s">
        <v>7929</v>
      </c>
      <c r="F1261" s="40" t="s">
        <v>8729</v>
      </c>
      <c r="G1261" s="40" t="s">
        <v>7904</v>
      </c>
      <c r="H1261" s="40" t="s">
        <v>7908</v>
      </c>
      <c r="I1261" s="43">
        <f>J1261-1</f>
        <v>41752</v>
      </c>
      <c r="J1261" s="42">
        <v>41753</v>
      </c>
      <c r="K1261" s="40" t="s">
        <v>145</v>
      </c>
      <c r="L1261" s="40">
        <v>100</v>
      </c>
      <c r="M1261" s="39" t="s">
        <v>7917</v>
      </c>
    </row>
    <row r="1262" spans="1:13" hidden="1">
      <c r="A1262" s="41" t="s">
        <v>8730</v>
      </c>
      <c r="B1262" s="41" t="s">
        <v>8731</v>
      </c>
      <c r="C1262" s="41" t="s">
        <v>7927</v>
      </c>
      <c r="D1262" s="41" t="s">
        <v>7928</v>
      </c>
      <c r="E1262" s="41" t="s">
        <v>7929</v>
      </c>
      <c r="F1262" s="41" t="s">
        <v>8732</v>
      </c>
      <c r="G1262" s="41" t="s">
        <v>1048</v>
      </c>
      <c r="H1262" s="41" t="s">
        <v>7888</v>
      </c>
      <c r="I1262" s="42">
        <v>41736</v>
      </c>
      <c r="J1262" s="41"/>
      <c r="K1262" s="40"/>
      <c r="L1262" s="40"/>
      <c r="M1262" s="39"/>
    </row>
    <row r="1263" spans="1:13" hidden="1">
      <c r="A1263" s="41" t="s">
        <v>8730</v>
      </c>
      <c r="B1263" s="41" t="s">
        <v>8731</v>
      </c>
      <c r="C1263" s="41" t="s">
        <v>7927</v>
      </c>
      <c r="D1263" s="41" t="s">
        <v>7928</v>
      </c>
      <c r="E1263" s="41" t="s">
        <v>7929</v>
      </c>
      <c r="F1263" s="41" t="s">
        <v>8732</v>
      </c>
      <c r="G1263" s="41" t="s">
        <v>1048</v>
      </c>
      <c r="H1263" s="41" t="s">
        <v>7889</v>
      </c>
      <c r="I1263" s="42"/>
      <c r="J1263" s="41"/>
      <c r="K1263" s="40"/>
      <c r="L1263" s="40"/>
      <c r="M1263" s="39"/>
    </row>
    <row r="1264" spans="1:13" hidden="1">
      <c r="A1264" s="41" t="s">
        <v>8730</v>
      </c>
      <c r="B1264" s="41" t="s">
        <v>8731</v>
      </c>
      <c r="C1264" s="41" t="s">
        <v>7927</v>
      </c>
      <c r="D1264" s="41" t="s">
        <v>7928</v>
      </c>
      <c r="E1264" s="41" t="s">
        <v>7929</v>
      </c>
      <c r="F1264" s="41" t="s">
        <v>8732</v>
      </c>
      <c r="G1264" s="41" t="s">
        <v>1048</v>
      </c>
      <c r="H1264" s="41" t="s">
        <v>7890</v>
      </c>
      <c r="I1264" s="41"/>
      <c r="J1264" s="41"/>
      <c r="K1264" s="40"/>
      <c r="L1264" s="40"/>
      <c r="M1264" s="39"/>
    </row>
    <row r="1265" spans="1:13" hidden="1">
      <c r="A1265" s="41" t="s">
        <v>8730</v>
      </c>
      <c r="B1265" s="41" t="s">
        <v>8731</v>
      </c>
      <c r="C1265" s="41" t="s">
        <v>7927</v>
      </c>
      <c r="D1265" s="41" t="s">
        <v>7928</v>
      </c>
      <c r="E1265" s="41" t="s">
        <v>7929</v>
      </c>
      <c r="F1265" s="41" t="s">
        <v>8732</v>
      </c>
      <c r="G1265" s="41" t="s">
        <v>1048</v>
      </c>
      <c r="H1265" s="41" t="s">
        <v>7891</v>
      </c>
      <c r="I1265" s="41"/>
      <c r="J1265" s="41"/>
      <c r="K1265" s="40"/>
      <c r="L1265" s="40"/>
      <c r="M1265" s="39"/>
    </row>
    <row r="1266" spans="1:13" hidden="1">
      <c r="A1266" s="41" t="s">
        <v>8730</v>
      </c>
      <c r="B1266" s="41" t="s">
        <v>8731</v>
      </c>
      <c r="C1266" s="41" t="s">
        <v>7927</v>
      </c>
      <c r="D1266" s="41" t="s">
        <v>7928</v>
      </c>
      <c r="E1266" s="41" t="s">
        <v>7929</v>
      </c>
      <c r="F1266" s="41" t="s">
        <v>8732</v>
      </c>
      <c r="G1266" s="41" t="s">
        <v>1048</v>
      </c>
      <c r="H1266" s="41" t="s">
        <v>7892</v>
      </c>
      <c r="I1266" s="42">
        <v>41782</v>
      </c>
      <c r="J1266" s="41"/>
      <c r="K1266" s="40"/>
      <c r="L1266" s="40"/>
      <c r="M1266" s="39"/>
    </row>
    <row r="1267" spans="1:13" hidden="1">
      <c r="A1267" s="41" t="s">
        <v>8730</v>
      </c>
      <c r="B1267" s="41" t="s">
        <v>8731</v>
      </c>
      <c r="C1267" s="41" t="s">
        <v>7927</v>
      </c>
      <c r="D1267" s="41" t="s">
        <v>7928</v>
      </c>
      <c r="E1267" s="41" t="s">
        <v>7929</v>
      </c>
      <c r="F1267" s="41" t="s">
        <v>8732</v>
      </c>
      <c r="G1267" s="41" t="s">
        <v>1048</v>
      </c>
      <c r="H1267" s="41" t="s">
        <v>7893</v>
      </c>
      <c r="I1267" s="41"/>
      <c r="J1267" s="41"/>
      <c r="K1267" s="40"/>
      <c r="L1267" s="40"/>
      <c r="M1267" s="39"/>
    </row>
    <row r="1268" spans="1:13" hidden="1">
      <c r="A1268" s="41" t="s">
        <v>8730</v>
      </c>
      <c r="B1268" s="41" t="s">
        <v>8731</v>
      </c>
      <c r="C1268" s="41" t="s">
        <v>7927</v>
      </c>
      <c r="D1268" s="41" t="s">
        <v>7928</v>
      </c>
      <c r="E1268" s="41" t="s">
        <v>7929</v>
      </c>
      <c r="F1268" s="41" t="s">
        <v>8732</v>
      </c>
      <c r="G1268" s="41" t="s">
        <v>1048</v>
      </c>
      <c r="H1268" s="41" t="s">
        <v>7894</v>
      </c>
      <c r="I1268" s="42">
        <v>41769</v>
      </c>
      <c r="J1268" s="41"/>
      <c r="K1268" s="40"/>
      <c r="L1268" s="40"/>
      <c r="M1268" s="39"/>
    </row>
    <row r="1269" spans="1:13" hidden="1">
      <c r="A1269" s="40" t="s">
        <v>8730</v>
      </c>
      <c r="B1269" s="40" t="s">
        <v>8731</v>
      </c>
      <c r="C1269" s="40" t="s">
        <v>7927</v>
      </c>
      <c r="D1269" s="40" t="s">
        <v>7928</v>
      </c>
      <c r="E1269" s="41" t="s">
        <v>7929</v>
      </c>
      <c r="F1269" s="40" t="s">
        <v>8732</v>
      </c>
      <c r="G1269" s="40" t="s">
        <v>7895</v>
      </c>
      <c r="H1269" s="40" t="s">
        <v>7896</v>
      </c>
      <c r="I1269" s="43">
        <f>J1269-2</f>
        <v>41752</v>
      </c>
      <c r="J1269" s="43">
        <f t="shared" ref="J1269:J1275" si="84">I1270</f>
        <v>41754</v>
      </c>
      <c r="K1269" s="40" t="s">
        <v>7945</v>
      </c>
      <c r="L1269" s="40">
        <v>100</v>
      </c>
      <c r="M1269" s="39"/>
    </row>
    <row r="1270" spans="1:13" hidden="1">
      <c r="A1270" s="40" t="s">
        <v>8730</v>
      </c>
      <c r="B1270" s="40" t="s">
        <v>8731</v>
      </c>
      <c r="C1270" s="40" t="s">
        <v>7927</v>
      </c>
      <c r="D1270" s="40" t="s">
        <v>7928</v>
      </c>
      <c r="E1270" s="41" t="s">
        <v>7929</v>
      </c>
      <c r="F1270" s="40" t="s">
        <v>8732</v>
      </c>
      <c r="G1270" s="40" t="s">
        <v>7898</v>
      </c>
      <c r="H1270" s="40" t="s">
        <v>7899</v>
      </c>
      <c r="I1270" s="43">
        <f>J1270-1</f>
        <v>41754</v>
      </c>
      <c r="J1270" s="43">
        <f t="shared" si="84"/>
        <v>41755</v>
      </c>
      <c r="K1270" s="40" t="s">
        <v>7945</v>
      </c>
      <c r="L1270" s="40">
        <v>100</v>
      </c>
      <c r="M1270" s="39"/>
    </row>
    <row r="1271" spans="1:13" hidden="1">
      <c r="A1271" s="40" t="s">
        <v>8730</v>
      </c>
      <c r="B1271" s="40" t="s">
        <v>8731</v>
      </c>
      <c r="C1271" s="40" t="s">
        <v>7927</v>
      </c>
      <c r="D1271" s="40" t="s">
        <v>7928</v>
      </c>
      <c r="E1271" s="41" t="s">
        <v>7929</v>
      </c>
      <c r="F1271" s="40" t="s">
        <v>8732</v>
      </c>
      <c r="G1271" s="40" t="s">
        <v>7898</v>
      </c>
      <c r="H1271" s="40" t="s">
        <v>7900</v>
      </c>
      <c r="I1271" s="43">
        <f>J1271-1</f>
        <v>41755</v>
      </c>
      <c r="J1271" s="43">
        <f t="shared" si="84"/>
        <v>41756</v>
      </c>
      <c r="K1271" s="40" t="s">
        <v>7945</v>
      </c>
      <c r="L1271" s="40">
        <v>100</v>
      </c>
      <c r="M1271" s="39"/>
    </row>
    <row r="1272" spans="1:13">
      <c r="A1272" s="40" t="s">
        <v>8730</v>
      </c>
      <c r="B1272" s="40" t="s">
        <v>8731</v>
      </c>
      <c r="C1272" s="40" t="s">
        <v>7927</v>
      </c>
      <c r="D1272" s="40" t="s">
        <v>7928</v>
      </c>
      <c r="E1272" s="41" t="s">
        <v>7929</v>
      </c>
      <c r="F1272" s="40" t="s">
        <v>8732</v>
      </c>
      <c r="G1272" s="40" t="s">
        <v>7901</v>
      </c>
      <c r="H1272" s="40" t="s">
        <v>7902</v>
      </c>
      <c r="I1272" s="43">
        <f>J1272-5</f>
        <v>41756</v>
      </c>
      <c r="J1272" s="43">
        <f t="shared" si="84"/>
        <v>41761</v>
      </c>
      <c r="K1272" s="40" t="s">
        <v>7945</v>
      </c>
      <c r="L1272" s="40">
        <v>100</v>
      </c>
      <c r="M1272" s="39"/>
    </row>
    <row r="1273" spans="1:13" hidden="1">
      <c r="A1273" s="40" t="s">
        <v>8730</v>
      </c>
      <c r="B1273" s="40" t="s">
        <v>8731</v>
      </c>
      <c r="C1273" s="40" t="s">
        <v>7927</v>
      </c>
      <c r="D1273" s="40" t="s">
        <v>7928</v>
      </c>
      <c r="E1273" s="41" t="s">
        <v>7929</v>
      </c>
      <c r="F1273" s="40" t="s">
        <v>8732</v>
      </c>
      <c r="G1273" s="40" t="s">
        <v>7904</v>
      </c>
      <c r="H1273" s="40" t="s">
        <v>7905</v>
      </c>
      <c r="I1273" s="43">
        <f>J1273-3</f>
        <v>41761</v>
      </c>
      <c r="J1273" s="43">
        <f t="shared" si="84"/>
        <v>41764</v>
      </c>
      <c r="K1273" s="40" t="s">
        <v>7945</v>
      </c>
      <c r="L1273" s="40">
        <v>100</v>
      </c>
      <c r="M1273" s="39"/>
    </row>
    <row r="1274" spans="1:13" hidden="1">
      <c r="A1274" s="40" t="s">
        <v>8730</v>
      </c>
      <c r="B1274" s="40" t="s">
        <v>8731</v>
      </c>
      <c r="C1274" s="40" t="s">
        <v>7927</v>
      </c>
      <c r="D1274" s="40" t="s">
        <v>7928</v>
      </c>
      <c r="E1274" s="41" t="s">
        <v>7929</v>
      </c>
      <c r="F1274" s="40" t="s">
        <v>8732</v>
      </c>
      <c r="G1274" s="40" t="s">
        <v>7904</v>
      </c>
      <c r="H1274" s="40" t="s">
        <v>7906</v>
      </c>
      <c r="I1274" s="43">
        <f>J1274-2</f>
        <v>41764</v>
      </c>
      <c r="J1274" s="43">
        <f t="shared" si="84"/>
        <v>41766</v>
      </c>
      <c r="K1274" s="40" t="s">
        <v>7945</v>
      </c>
      <c r="L1274" s="40">
        <v>100</v>
      </c>
      <c r="M1274" s="39"/>
    </row>
    <row r="1275" spans="1:13" hidden="1">
      <c r="A1275" s="40" t="s">
        <v>8730</v>
      </c>
      <c r="B1275" s="40" t="s">
        <v>8731</v>
      </c>
      <c r="C1275" s="40" t="s">
        <v>7927</v>
      </c>
      <c r="D1275" s="40" t="s">
        <v>7928</v>
      </c>
      <c r="E1275" s="41" t="s">
        <v>7929</v>
      </c>
      <c r="F1275" s="40" t="s">
        <v>8732</v>
      </c>
      <c r="G1275" s="40" t="s">
        <v>7904</v>
      </c>
      <c r="H1275" s="40" t="s">
        <v>7907</v>
      </c>
      <c r="I1275" s="43">
        <f>J1275-2</f>
        <v>41766</v>
      </c>
      <c r="J1275" s="43">
        <f t="shared" si="84"/>
        <v>41768</v>
      </c>
      <c r="K1275" s="40" t="s">
        <v>7945</v>
      </c>
      <c r="L1275" s="40">
        <v>100</v>
      </c>
      <c r="M1275" s="39"/>
    </row>
    <row r="1276" spans="1:13" hidden="1">
      <c r="A1276" s="40" t="s">
        <v>8730</v>
      </c>
      <c r="B1276" s="40" t="s">
        <v>8731</v>
      </c>
      <c r="C1276" s="40" t="s">
        <v>7927</v>
      </c>
      <c r="D1276" s="40" t="s">
        <v>7928</v>
      </c>
      <c r="E1276" s="41" t="s">
        <v>7929</v>
      </c>
      <c r="F1276" s="40" t="s">
        <v>8732</v>
      </c>
      <c r="G1276" s="40" t="s">
        <v>7904</v>
      </c>
      <c r="H1276" s="40" t="s">
        <v>7908</v>
      </c>
      <c r="I1276" s="43">
        <f>J1276-1</f>
        <v>41768</v>
      </c>
      <c r="J1276" s="42">
        <v>41769</v>
      </c>
      <c r="K1276" s="40" t="s">
        <v>7945</v>
      </c>
      <c r="L1276" s="40">
        <v>100</v>
      </c>
      <c r="M1276" s="39" t="s">
        <v>7917</v>
      </c>
    </row>
    <row r="1277" spans="1:13" hidden="1">
      <c r="A1277" s="41" t="s">
        <v>2241</v>
      </c>
      <c r="B1277" s="41" t="s">
        <v>8733</v>
      </c>
      <c r="C1277" s="58" t="s">
        <v>7962</v>
      </c>
      <c r="D1277" s="41" t="s">
        <v>7928</v>
      </c>
      <c r="E1277" s="41" t="s">
        <v>7938</v>
      </c>
      <c r="F1277" s="41" t="s">
        <v>8734</v>
      </c>
      <c r="G1277" s="41" t="s">
        <v>1048</v>
      </c>
      <c r="H1277" s="41" t="s">
        <v>7888</v>
      </c>
      <c r="I1277" s="42">
        <v>41751</v>
      </c>
      <c r="J1277" s="41"/>
      <c r="K1277" s="40"/>
      <c r="L1277" s="40"/>
      <c r="M1277" s="39"/>
    </row>
    <row r="1278" spans="1:13" hidden="1">
      <c r="A1278" s="41" t="s">
        <v>2241</v>
      </c>
      <c r="B1278" s="41" t="s">
        <v>8733</v>
      </c>
      <c r="C1278" s="58" t="s">
        <v>7962</v>
      </c>
      <c r="D1278" s="41" t="s">
        <v>7928</v>
      </c>
      <c r="E1278" s="41" t="s">
        <v>7938</v>
      </c>
      <c r="F1278" s="41" t="s">
        <v>8734</v>
      </c>
      <c r="G1278" s="41" t="s">
        <v>1048</v>
      </c>
      <c r="H1278" s="41" t="s">
        <v>7889</v>
      </c>
      <c r="I1278" s="41"/>
      <c r="J1278" s="41"/>
      <c r="K1278" s="40"/>
      <c r="L1278" s="40"/>
      <c r="M1278" s="39"/>
    </row>
    <row r="1279" spans="1:13" hidden="1">
      <c r="A1279" s="41" t="s">
        <v>2241</v>
      </c>
      <c r="B1279" s="41" t="s">
        <v>8733</v>
      </c>
      <c r="C1279" s="58" t="s">
        <v>7962</v>
      </c>
      <c r="D1279" s="41" t="s">
        <v>7928</v>
      </c>
      <c r="E1279" s="41" t="s">
        <v>7938</v>
      </c>
      <c r="F1279" s="41" t="s">
        <v>8734</v>
      </c>
      <c r="G1279" s="41" t="s">
        <v>1048</v>
      </c>
      <c r="H1279" s="41" t="s">
        <v>7890</v>
      </c>
      <c r="I1279" s="41"/>
      <c r="J1279" s="41"/>
      <c r="K1279" s="40"/>
      <c r="L1279" s="40"/>
      <c r="M1279" s="39"/>
    </row>
    <row r="1280" spans="1:13" hidden="1">
      <c r="A1280" s="41" t="s">
        <v>2241</v>
      </c>
      <c r="B1280" s="41" t="s">
        <v>8733</v>
      </c>
      <c r="C1280" s="58" t="s">
        <v>7962</v>
      </c>
      <c r="D1280" s="41" t="s">
        <v>7928</v>
      </c>
      <c r="E1280" s="41" t="s">
        <v>7938</v>
      </c>
      <c r="F1280" s="41" t="s">
        <v>8734</v>
      </c>
      <c r="G1280" s="41" t="s">
        <v>1048</v>
      </c>
      <c r="H1280" s="41" t="s">
        <v>7891</v>
      </c>
      <c r="I1280" s="42"/>
      <c r="J1280" s="41"/>
      <c r="K1280" s="40"/>
      <c r="L1280" s="40"/>
      <c r="M1280" s="39"/>
    </row>
    <row r="1281" spans="1:13" hidden="1">
      <c r="A1281" s="41" t="s">
        <v>2241</v>
      </c>
      <c r="B1281" s="41" t="s">
        <v>8733</v>
      </c>
      <c r="C1281" s="58" t="s">
        <v>7962</v>
      </c>
      <c r="D1281" s="41" t="s">
        <v>7928</v>
      </c>
      <c r="E1281" s="41" t="s">
        <v>7938</v>
      </c>
      <c r="F1281" s="41" t="s">
        <v>8734</v>
      </c>
      <c r="G1281" s="41" t="s">
        <v>1048</v>
      </c>
      <c r="H1281" s="41" t="s">
        <v>7892</v>
      </c>
      <c r="I1281" s="41"/>
      <c r="J1281" s="41"/>
      <c r="K1281" s="40"/>
      <c r="L1281" s="40"/>
      <c r="M1281" s="39"/>
    </row>
    <row r="1282" spans="1:13" hidden="1">
      <c r="A1282" s="41" t="s">
        <v>2241</v>
      </c>
      <c r="B1282" s="41" t="s">
        <v>8733</v>
      </c>
      <c r="C1282" s="58" t="s">
        <v>7962</v>
      </c>
      <c r="D1282" s="41" t="s">
        <v>7928</v>
      </c>
      <c r="E1282" s="41" t="s">
        <v>7938</v>
      </c>
      <c r="F1282" s="41" t="s">
        <v>8734</v>
      </c>
      <c r="G1282" s="41" t="s">
        <v>1048</v>
      </c>
      <c r="H1282" s="41" t="s">
        <v>7893</v>
      </c>
      <c r="I1282" s="41"/>
      <c r="J1282" s="41"/>
      <c r="K1282" s="40"/>
      <c r="L1282" s="40"/>
      <c r="M1282" s="39"/>
    </row>
    <row r="1283" spans="1:13" hidden="1">
      <c r="A1283" s="41" t="s">
        <v>2241</v>
      </c>
      <c r="B1283" s="41" t="s">
        <v>8733</v>
      </c>
      <c r="C1283" s="58" t="s">
        <v>7962</v>
      </c>
      <c r="D1283" s="41" t="s">
        <v>7928</v>
      </c>
      <c r="E1283" s="41" t="s">
        <v>7938</v>
      </c>
      <c r="F1283" s="41" t="s">
        <v>8734</v>
      </c>
      <c r="G1283" s="41" t="s">
        <v>1048</v>
      </c>
      <c r="H1283" s="41" t="s">
        <v>7894</v>
      </c>
      <c r="I1283" s="42">
        <v>41768</v>
      </c>
      <c r="J1283" s="41"/>
      <c r="K1283" s="40"/>
      <c r="L1283" s="40"/>
      <c r="M1283" s="39"/>
    </row>
    <row r="1284" spans="1:13" hidden="1">
      <c r="A1284" s="40" t="s">
        <v>2241</v>
      </c>
      <c r="B1284" s="40" t="s">
        <v>8733</v>
      </c>
      <c r="C1284" s="57" t="s">
        <v>7962</v>
      </c>
      <c r="D1284" s="40" t="s">
        <v>7928</v>
      </c>
      <c r="E1284" s="41" t="s">
        <v>7938</v>
      </c>
      <c r="F1284" s="40" t="s">
        <v>8734</v>
      </c>
      <c r="G1284" s="40" t="s">
        <v>7895</v>
      </c>
      <c r="H1284" s="40" t="s">
        <v>7896</v>
      </c>
      <c r="I1284" s="43">
        <f>J1284-2</f>
        <v>41751</v>
      </c>
      <c r="J1284" s="43">
        <f t="shared" ref="J1284:J1290" si="85">I1285</f>
        <v>41753</v>
      </c>
      <c r="K1284" s="40" t="s">
        <v>161</v>
      </c>
      <c r="L1284" s="40">
        <v>100</v>
      </c>
      <c r="M1284" s="39"/>
    </row>
    <row r="1285" spans="1:13" hidden="1">
      <c r="A1285" s="40" t="s">
        <v>2241</v>
      </c>
      <c r="B1285" s="40" t="s">
        <v>8733</v>
      </c>
      <c r="C1285" s="57" t="s">
        <v>7962</v>
      </c>
      <c r="D1285" s="40" t="s">
        <v>7928</v>
      </c>
      <c r="E1285" s="41" t="s">
        <v>7938</v>
      </c>
      <c r="F1285" s="40" t="s">
        <v>8734</v>
      </c>
      <c r="G1285" s="40" t="s">
        <v>7898</v>
      </c>
      <c r="H1285" s="40" t="s">
        <v>7899</v>
      </c>
      <c r="I1285" s="43">
        <f>J1285-1</f>
        <v>41753</v>
      </c>
      <c r="J1285" s="43">
        <f t="shared" si="85"/>
        <v>41754</v>
      </c>
      <c r="K1285" s="40" t="s">
        <v>161</v>
      </c>
      <c r="L1285" s="40">
        <v>100</v>
      </c>
      <c r="M1285" s="39"/>
    </row>
    <row r="1286" spans="1:13" hidden="1">
      <c r="A1286" s="40" t="s">
        <v>2241</v>
      </c>
      <c r="B1286" s="40" t="s">
        <v>8733</v>
      </c>
      <c r="C1286" s="57" t="s">
        <v>7962</v>
      </c>
      <c r="D1286" s="40" t="s">
        <v>7928</v>
      </c>
      <c r="E1286" s="41" t="s">
        <v>7938</v>
      </c>
      <c r="F1286" s="40" t="s">
        <v>8734</v>
      </c>
      <c r="G1286" s="40" t="s">
        <v>7898</v>
      </c>
      <c r="H1286" s="40" t="s">
        <v>7900</v>
      </c>
      <c r="I1286" s="43">
        <f>J1286-1</f>
        <v>41754</v>
      </c>
      <c r="J1286" s="43">
        <f t="shared" si="85"/>
        <v>41755</v>
      </c>
      <c r="K1286" s="40" t="s">
        <v>161</v>
      </c>
      <c r="L1286" s="40">
        <v>100</v>
      </c>
      <c r="M1286" s="39"/>
    </row>
    <row r="1287" spans="1:13" ht="26.45">
      <c r="A1287" s="40" t="s">
        <v>2241</v>
      </c>
      <c r="B1287" s="40" t="s">
        <v>8733</v>
      </c>
      <c r="C1287" s="57" t="s">
        <v>7962</v>
      </c>
      <c r="D1287" s="40" t="s">
        <v>7928</v>
      </c>
      <c r="E1287" s="41" t="s">
        <v>7938</v>
      </c>
      <c r="F1287" s="40" t="s">
        <v>8734</v>
      </c>
      <c r="G1287" s="40" t="s">
        <v>7901</v>
      </c>
      <c r="H1287" s="40" t="s">
        <v>7902</v>
      </c>
      <c r="I1287" s="43">
        <f>J1287-5</f>
        <v>41755</v>
      </c>
      <c r="J1287" s="43">
        <f t="shared" si="85"/>
        <v>41760</v>
      </c>
      <c r="K1287" s="40" t="s">
        <v>161</v>
      </c>
      <c r="L1287" s="40">
        <v>100</v>
      </c>
      <c r="M1287" s="39" t="s">
        <v>8735</v>
      </c>
    </row>
    <row r="1288" spans="1:13" hidden="1">
      <c r="A1288" s="40" t="s">
        <v>2241</v>
      </c>
      <c r="B1288" s="40" t="s">
        <v>8733</v>
      </c>
      <c r="C1288" s="57" t="s">
        <v>7962</v>
      </c>
      <c r="D1288" s="40" t="s">
        <v>7928</v>
      </c>
      <c r="E1288" s="41" t="s">
        <v>7938</v>
      </c>
      <c r="F1288" s="40" t="s">
        <v>8734</v>
      </c>
      <c r="G1288" s="40" t="s">
        <v>7904</v>
      </c>
      <c r="H1288" s="40" t="s">
        <v>7905</v>
      </c>
      <c r="I1288" s="43">
        <f>J1288-3</f>
        <v>41760</v>
      </c>
      <c r="J1288" s="43">
        <f t="shared" si="85"/>
        <v>41763</v>
      </c>
      <c r="K1288" s="40" t="s">
        <v>161</v>
      </c>
      <c r="L1288" s="40">
        <v>100</v>
      </c>
      <c r="M1288" s="39"/>
    </row>
    <row r="1289" spans="1:13" hidden="1">
      <c r="A1289" s="40" t="s">
        <v>2241</v>
      </c>
      <c r="B1289" s="40" t="s">
        <v>8733</v>
      </c>
      <c r="C1289" s="57" t="s">
        <v>7962</v>
      </c>
      <c r="D1289" s="40" t="s">
        <v>7928</v>
      </c>
      <c r="E1289" s="41" t="s">
        <v>7938</v>
      </c>
      <c r="F1289" s="40" t="s">
        <v>8734</v>
      </c>
      <c r="G1289" s="40" t="s">
        <v>7904</v>
      </c>
      <c r="H1289" s="40" t="s">
        <v>7906</v>
      </c>
      <c r="I1289" s="43">
        <f>J1289-2</f>
        <v>41763</v>
      </c>
      <c r="J1289" s="43">
        <f t="shared" si="85"/>
        <v>41765</v>
      </c>
      <c r="K1289" s="40" t="s">
        <v>161</v>
      </c>
      <c r="L1289" s="40">
        <v>100</v>
      </c>
      <c r="M1289" s="39"/>
    </row>
    <row r="1290" spans="1:13" hidden="1">
      <c r="A1290" s="40" t="s">
        <v>2241</v>
      </c>
      <c r="B1290" s="40" t="s">
        <v>8733</v>
      </c>
      <c r="C1290" s="57" t="s">
        <v>7962</v>
      </c>
      <c r="D1290" s="40" t="s">
        <v>7928</v>
      </c>
      <c r="E1290" s="41" t="s">
        <v>7938</v>
      </c>
      <c r="F1290" s="40" t="s">
        <v>8734</v>
      </c>
      <c r="G1290" s="40" t="s">
        <v>7904</v>
      </c>
      <c r="H1290" s="40" t="s">
        <v>7907</v>
      </c>
      <c r="I1290" s="43">
        <f>J1290-2</f>
        <v>41765</v>
      </c>
      <c r="J1290" s="43">
        <f t="shared" si="85"/>
        <v>41767</v>
      </c>
      <c r="K1290" s="40" t="s">
        <v>161</v>
      </c>
      <c r="L1290" s="40">
        <v>100</v>
      </c>
      <c r="M1290" s="39"/>
    </row>
    <row r="1291" spans="1:13" ht="52.5" hidden="1">
      <c r="A1291" s="40" t="s">
        <v>2241</v>
      </c>
      <c r="B1291" s="40" t="s">
        <v>8733</v>
      </c>
      <c r="C1291" s="57" t="s">
        <v>7962</v>
      </c>
      <c r="D1291" s="40" t="s">
        <v>7928</v>
      </c>
      <c r="E1291" s="41" t="s">
        <v>7938</v>
      </c>
      <c r="F1291" s="40" t="s">
        <v>8734</v>
      </c>
      <c r="G1291" s="40" t="s">
        <v>7904</v>
      </c>
      <c r="H1291" s="40" t="s">
        <v>7908</v>
      </c>
      <c r="I1291" s="43">
        <f>J1291-1</f>
        <v>41767</v>
      </c>
      <c r="J1291" s="43">
        <v>41768</v>
      </c>
      <c r="K1291" s="40" t="s">
        <v>161</v>
      </c>
      <c r="L1291" s="40">
        <v>100</v>
      </c>
      <c r="M1291" s="39" t="s">
        <v>8736</v>
      </c>
    </row>
    <row r="1292" spans="1:13" hidden="1">
      <c r="A1292" s="41" t="s">
        <v>8534</v>
      </c>
      <c r="B1292" s="41" t="s">
        <v>8737</v>
      </c>
      <c r="C1292" s="58" t="s">
        <v>7962</v>
      </c>
      <c r="D1292" s="41" t="s">
        <v>65</v>
      </c>
      <c r="E1292" s="41" t="s">
        <v>7886</v>
      </c>
      <c r="F1292" s="41" t="s">
        <v>8738</v>
      </c>
      <c r="G1292" s="41" t="s">
        <v>1048</v>
      </c>
      <c r="H1292" s="41" t="s">
        <v>7888</v>
      </c>
      <c r="I1292" s="42">
        <v>41758</v>
      </c>
      <c r="J1292" s="41"/>
      <c r="K1292" s="41"/>
      <c r="L1292" s="41"/>
      <c r="M1292" s="52"/>
    </row>
    <row r="1293" spans="1:13" hidden="1">
      <c r="A1293" s="41" t="s">
        <v>8534</v>
      </c>
      <c r="B1293" s="41" t="s">
        <v>8737</v>
      </c>
      <c r="C1293" s="58" t="s">
        <v>7962</v>
      </c>
      <c r="D1293" s="41" t="s">
        <v>65</v>
      </c>
      <c r="E1293" s="41" t="s">
        <v>7886</v>
      </c>
      <c r="F1293" s="41" t="s">
        <v>8738</v>
      </c>
      <c r="G1293" s="41" t="s">
        <v>1048</v>
      </c>
      <c r="H1293" s="41" t="s">
        <v>7889</v>
      </c>
      <c r="I1293" s="42">
        <v>41752</v>
      </c>
      <c r="J1293" s="41"/>
      <c r="K1293" s="41"/>
      <c r="L1293" s="41"/>
      <c r="M1293" s="52"/>
    </row>
    <row r="1294" spans="1:13" hidden="1">
      <c r="A1294" s="41" t="s">
        <v>8534</v>
      </c>
      <c r="B1294" s="41" t="s">
        <v>8737</v>
      </c>
      <c r="C1294" s="58" t="s">
        <v>7962</v>
      </c>
      <c r="D1294" s="41" t="s">
        <v>65</v>
      </c>
      <c r="E1294" s="41" t="s">
        <v>7886</v>
      </c>
      <c r="F1294" s="41" t="s">
        <v>8738</v>
      </c>
      <c r="G1294" s="41" t="s">
        <v>1048</v>
      </c>
      <c r="H1294" s="41" t="s">
        <v>7890</v>
      </c>
      <c r="I1294" s="41"/>
      <c r="J1294" s="41"/>
      <c r="K1294" s="41"/>
      <c r="L1294" s="41"/>
      <c r="M1294" s="52"/>
    </row>
    <row r="1295" spans="1:13" hidden="1">
      <c r="A1295" s="41" t="s">
        <v>8534</v>
      </c>
      <c r="B1295" s="41" t="s">
        <v>8737</v>
      </c>
      <c r="C1295" s="58" t="s">
        <v>7962</v>
      </c>
      <c r="D1295" s="41" t="s">
        <v>65</v>
      </c>
      <c r="E1295" s="41" t="s">
        <v>7886</v>
      </c>
      <c r="F1295" s="41" t="s">
        <v>8738</v>
      </c>
      <c r="G1295" s="41" t="s">
        <v>1048</v>
      </c>
      <c r="H1295" s="41" t="s">
        <v>7891</v>
      </c>
      <c r="I1295" s="42">
        <v>41817</v>
      </c>
      <c r="J1295" s="41"/>
      <c r="K1295" s="41"/>
      <c r="L1295" s="41"/>
      <c r="M1295" s="52"/>
    </row>
    <row r="1296" spans="1:13" hidden="1">
      <c r="A1296" s="41" t="s">
        <v>8534</v>
      </c>
      <c r="B1296" s="41" t="s">
        <v>8737</v>
      </c>
      <c r="C1296" s="58" t="s">
        <v>7962</v>
      </c>
      <c r="D1296" s="41" t="s">
        <v>65</v>
      </c>
      <c r="E1296" s="41" t="s">
        <v>7886</v>
      </c>
      <c r="F1296" s="41" t="s">
        <v>8738</v>
      </c>
      <c r="G1296" s="41" t="s">
        <v>1048</v>
      </c>
      <c r="H1296" s="41" t="s">
        <v>7892</v>
      </c>
      <c r="I1296" s="42"/>
      <c r="J1296" s="41"/>
      <c r="K1296" s="41"/>
      <c r="L1296" s="41"/>
      <c r="M1296" s="52"/>
    </row>
    <row r="1297" spans="1:13" hidden="1">
      <c r="A1297" s="41" t="s">
        <v>8534</v>
      </c>
      <c r="B1297" s="41" t="s">
        <v>8737</v>
      </c>
      <c r="C1297" s="58" t="s">
        <v>7962</v>
      </c>
      <c r="D1297" s="41" t="s">
        <v>65</v>
      </c>
      <c r="E1297" s="41" t="s">
        <v>7886</v>
      </c>
      <c r="F1297" s="41" t="s">
        <v>8738</v>
      </c>
      <c r="G1297" s="41" t="s">
        <v>1048</v>
      </c>
      <c r="H1297" s="41" t="s">
        <v>7893</v>
      </c>
      <c r="I1297" s="42"/>
      <c r="J1297" s="41"/>
      <c r="K1297" s="41"/>
      <c r="L1297" s="41"/>
      <c r="M1297" s="52"/>
    </row>
    <row r="1298" spans="1:13" hidden="1">
      <c r="A1298" s="41" t="s">
        <v>8534</v>
      </c>
      <c r="B1298" s="41" t="s">
        <v>8737</v>
      </c>
      <c r="C1298" s="58" t="s">
        <v>7962</v>
      </c>
      <c r="D1298" s="41" t="s">
        <v>65</v>
      </c>
      <c r="E1298" s="41" t="s">
        <v>7886</v>
      </c>
      <c r="F1298" s="41" t="s">
        <v>8738</v>
      </c>
      <c r="G1298" s="41" t="s">
        <v>1048</v>
      </c>
      <c r="H1298" s="41" t="s">
        <v>7894</v>
      </c>
      <c r="I1298" s="42">
        <v>41775</v>
      </c>
      <c r="J1298" s="41"/>
      <c r="K1298" s="41"/>
      <c r="L1298" s="41"/>
      <c r="M1298" s="52"/>
    </row>
    <row r="1299" spans="1:13" hidden="1">
      <c r="A1299" s="40" t="s">
        <v>8534</v>
      </c>
      <c r="B1299" s="40" t="s">
        <v>8737</v>
      </c>
      <c r="C1299" s="57" t="s">
        <v>7962</v>
      </c>
      <c r="D1299" s="40" t="s">
        <v>65</v>
      </c>
      <c r="E1299" s="41" t="s">
        <v>7886</v>
      </c>
      <c r="F1299" s="40" t="s">
        <v>8738</v>
      </c>
      <c r="G1299" s="40" t="s">
        <v>7895</v>
      </c>
      <c r="H1299" s="40" t="s">
        <v>7896</v>
      </c>
      <c r="I1299" s="43">
        <f>J1299-2</f>
        <v>41758</v>
      </c>
      <c r="J1299" s="43">
        <f t="shared" ref="J1299:J1305" si="86">I1300</f>
        <v>41760</v>
      </c>
      <c r="K1299" s="40" t="s">
        <v>7945</v>
      </c>
      <c r="L1299" s="40">
        <v>100</v>
      </c>
      <c r="M1299" s="39"/>
    </row>
    <row r="1300" spans="1:13" hidden="1">
      <c r="A1300" s="40" t="s">
        <v>8534</v>
      </c>
      <c r="B1300" s="40" t="s">
        <v>8737</v>
      </c>
      <c r="C1300" s="57" t="s">
        <v>7962</v>
      </c>
      <c r="D1300" s="40" t="s">
        <v>65</v>
      </c>
      <c r="E1300" s="41" t="s">
        <v>7886</v>
      </c>
      <c r="F1300" s="40" t="s">
        <v>8738</v>
      </c>
      <c r="G1300" s="40" t="s">
        <v>7898</v>
      </c>
      <c r="H1300" s="40" t="s">
        <v>7899</v>
      </c>
      <c r="I1300" s="43">
        <f>J1300-1</f>
        <v>41760</v>
      </c>
      <c r="J1300" s="43">
        <f t="shared" si="86"/>
        <v>41761</v>
      </c>
      <c r="K1300" s="40" t="s">
        <v>7945</v>
      </c>
      <c r="L1300" s="40">
        <v>100</v>
      </c>
      <c r="M1300" s="39"/>
    </row>
    <row r="1301" spans="1:13" hidden="1">
      <c r="A1301" s="40" t="s">
        <v>8534</v>
      </c>
      <c r="B1301" s="40" t="s">
        <v>8737</v>
      </c>
      <c r="C1301" s="57" t="s">
        <v>7962</v>
      </c>
      <c r="D1301" s="40" t="s">
        <v>65</v>
      </c>
      <c r="E1301" s="41" t="s">
        <v>7886</v>
      </c>
      <c r="F1301" s="40" t="s">
        <v>8738</v>
      </c>
      <c r="G1301" s="40" t="s">
        <v>7898</v>
      </c>
      <c r="H1301" s="40" t="s">
        <v>7900</v>
      </c>
      <c r="I1301" s="43">
        <f>J1301-1</f>
        <v>41761</v>
      </c>
      <c r="J1301" s="43">
        <f t="shared" si="86"/>
        <v>41762</v>
      </c>
      <c r="K1301" s="40" t="s">
        <v>7945</v>
      </c>
      <c r="L1301" s="40">
        <v>100</v>
      </c>
      <c r="M1301" s="39"/>
    </row>
    <row r="1302" spans="1:13">
      <c r="A1302" s="40" t="s">
        <v>8534</v>
      </c>
      <c r="B1302" s="40" t="s">
        <v>8737</v>
      </c>
      <c r="C1302" s="57" t="s">
        <v>7962</v>
      </c>
      <c r="D1302" s="40" t="s">
        <v>65</v>
      </c>
      <c r="E1302" s="41" t="s">
        <v>7886</v>
      </c>
      <c r="F1302" s="40" t="s">
        <v>8738</v>
      </c>
      <c r="G1302" s="40" t="s">
        <v>7901</v>
      </c>
      <c r="H1302" s="40" t="s">
        <v>7902</v>
      </c>
      <c r="I1302" s="43">
        <f>J1302-5</f>
        <v>41762</v>
      </c>
      <c r="J1302" s="43">
        <f t="shared" si="86"/>
        <v>41767</v>
      </c>
      <c r="K1302" s="40" t="s">
        <v>7945</v>
      </c>
      <c r="L1302" s="40">
        <v>100</v>
      </c>
      <c r="M1302" s="39"/>
    </row>
    <row r="1303" spans="1:13" hidden="1">
      <c r="A1303" s="40" t="s">
        <v>8534</v>
      </c>
      <c r="B1303" s="40" t="s">
        <v>8737</v>
      </c>
      <c r="C1303" s="57" t="s">
        <v>7962</v>
      </c>
      <c r="D1303" s="40" t="s">
        <v>65</v>
      </c>
      <c r="E1303" s="41" t="s">
        <v>7886</v>
      </c>
      <c r="F1303" s="40" t="s">
        <v>8738</v>
      </c>
      <c r="G1303" s="40" t="s">
        <v>7904</v>
      </c>
      <c r="H1303" s="40" t="s">
        <v>7905</v>
      </c>
      <c r="I1303" s="43">
        <f>J1303-3</f>
        <v>41767</v>
      </c>
      <c r="J1303" s="43">
        <f t="shared" si="86"/>
        <v>41770</v>
      </c>
      <c r="K1303" s="40" t="s">
        <v>7945</v>
      </c>
      <c r="L1303" s="40">
        <v>100</v>
      </c>
      <c r="M1303" s="39"/>
    </row>
    <row r="1304" spans="1:13" hidden="1">
      <c r="A1304" s="40" t="s">
        <v>8534</v>
      </c>
      <c r="B1304" s="40" t="s">
        <v>8737</v>
      </c>
      <c r="C1304" s="57" t="s">
        <v>7962</v>
      </c>
      <c r="D1304" s="40" t="s">
        <v>65</v>
      </c>
      <c r="E1304" s="41" t="s">
        <v>7886</v>
      </c>
      <c r="F1304" s="40" t="s">
        <v>8738</v>
      </c>
      <c r="G1304" s="40" t="s">
        <v>7904</v>
      </c>
      <c r="H1304" s="40" t="s">
        <v>7906</v>
      </c>
      <c r="I1304" s="43">
        <f>J1304-2</f>
        <v>41770</v>
      </c>
      <c r="J1304" s="43">
        <f t="shared" si="86"/>
        <v>41772</v>
      </c>
      <c r="K1304" s="40" t="s">
        <v>7945</v>
      </c>
      <c r="L1304" s="40">
        <v>100</v>
      </c>
      <c r="M1304" s="39"/>
    </row>
    <row r="1305" spans="1:13" hidden="1">
      <c r="A1305" s="40" t="s">
        <v>8534</v>
      </c>
      <c r="B1305" s="40" t="s">
        <v>8737</v>
      </c>
      <c r="C1305" s="57" t="s">
        <v>7962</v>
      </c>
      <c r="D1305" s="40" t="s">
        <v>65</v>
      </c>
      <c r="E1305" s="41" t="s">
        <v>7886</v>
      </c>
      <c r="F1305" s="40" t="s">
        <v>8738</v>
      </c>
      <c r="G1305" s="40" t="s">
        <v>7904</v>
      </c>
      <c r="H1305" s="40" t="s">
        <v>7907</v>
      </c>
      <c r="I1305" s="43">
        <f>J1305-2</f>
        <v>41772</v>
      </c>
      <c r="J1305" s="43">
        <f t="shared" si="86"/>
        <v>41774</v>
      </c>
      <c r="K1305" s="40" t="s">
        <v>7945</v>
      </c>
      <c r="L1305" s="40">
        <v>100</v>
      </c>
      <c r="M1305" s="39"/>
    </row>
    <row r="1306" spans="1:13" hidden="1">
      <c r="A1306" s="40" t="s">
        <v>8534</v>
      </c>
      <c r="B1306" s="40" t="s">
        <v>8737</v>
      </c>
      <c r="C1306" s="57" t="s">
        <v>7962</v>
      </c>
      <c r="D1306" s="40" t="s">
        <v>65</v>
      </c>
      <c r="E1306" s="41" t="s">
        <v>7886</v>
      </c>
      <c r="F1306" s="40" t="s">
        <v>8738</v>
      </c>
      <c r="G1306" s="40" t="s">
        <v>7904</v>
      </c>
      <c r="H1306" s="40" t="s">
        <v>7908</v>
      </c>
      <c r="I1306" s="43">
        <f>J1306-1</f>
        <v>41774</v>
      </c>
      <c r="J1306" s="42">
        <v>41775</v>
      </c>
      <c r="K1306" s="40" t="s">
        <v>7945</v>
      </c>
      <c r="L1306" s="40">
        <v>100</v>
      </c>
      <c r="M1306" s="39"/>
    </row>
    <row r="1307" spans="1:13" hidden="1">
      <c r="A1307" s="41" t="s">
        <v>8544</v>
      </c>
      <c r="B1307" s="41" t="s">
        <v>7981</v>
      </c>
      <c r="C1307" s="41" t="s">
        <v>7927</v>
      </c>
      <c r="D1307" s="41" t="s">
        <v>7928</v>
      </c>
      <c r="E1307" s="41" t="s">
        <v>7929</v>
      </c>
      <c r="F1307" s="41" t="s">
        <v>8739</v>
      </c>
      <c r="G1307" s="41" t="s">
        <v>1048</v>
      </c>
      <c r="H1307" s="41" t="s">
        <v>7888</v>
      </c>
      <c r="I1307" s="42">
        <v>41759</v>
      </c>
      <c r="J1307" s="41"/>
      <c r="K1307" s="41"/>
      <c r="L1307" s="41"/>
      <c r="M1307" s="52"/>
    </row>
    <row r="1308" spans="1:13" hidden="1">
      <c r="A1308" s="41" t="s">
        <v>8544</v>
      </c>
      <c r="B1308" s="41" t="s">
        <v>7981</v>
      </c>
      <c r="C1308" s="41" t="s">
        <v>7927</v>
      </c>
      <c r="D1308" s="41" t="s">
        <v>7928</v>
      </c>
      <c r="E1308" s="41" t="s">
        <v>7929</v>
      </c>
      <c r="F1308" s="41" t="s">
        <v>8739</v>
      </c>
      <c r="G1308" s="41" t="s">
        <v>1048</v>
      </c>
      <c r="H1308" s="41" t="s">
        <v>7889</v>
      </c>
      <c r="I1308" s="42"/>
      <c r="J1308" s="41"/>
      <c r="K1308" s="41"/>
      <c r="L1308" s="41"/>
      <c r="M1308" s="52"/>
    </row>
    <row r="1309" spans="1:13" hidden="1">
      <c r="A1309" s="41" t="s">
        <v>8544</v>
      </c>
      <c r="B1309" s="41" t="s">
        <v>7981</v>
      </c>
      <c r="C1309" s="41" t="s">
        <v>7927</v>
      </c>
      <c r="D1309" s="41" t="s">
        <v>7928</v>
      </c>
      <c r="E1309" s="41" t="s">
        <v>7929</v>
      </c>
      <c r="F1309" s="41" t="s">
        <v>8739</v>
      </c>
      <c r="G1309" s="41" t="s">
        <v>1048</v>
      </c>
      <c r="H1309" s="41" t="s">
        <v>7890</v>
      </c>
      <c r="I1309" s="41"/>
      <c r="J1309" s="41"/>
      <c r="K1309" s="41"/>
      <c r="L1309" s="41"/>
      <c r="M1309" s="52"/>
    </row>
    <row r="1310" spans="1:13" hidden="1">
      <c r="A1310" s="41" t="s">
        <v>8544</v>
      </c>
      <c r="B1310" s="41" t="s">
        <v>7981</v>
      </c>
      <c r="C1310" s="41" t="s">
        <v>7927</v>
      </c>
      <c r="D1310" s="41" t="s">
        <v>7928</v>
      </c>
      <c r="E1310" s="41" t="s">
        <v>7929</v>
      </c>
      <c r="F1310" s="41" t="s">
        <v>8739</v>
      </c>
      <c r="G1310" s="41" t="s">
        <v>1048</v>
      </c>
      <c r="H1310" s="41" t="s">
        <v>7891</v>
      </c>
      <c r="I1310" s="41"/>
      <c r="J1310" s="41"/>
      <c r="K1310" s="41"/>
      <c r="L1310" s="41"/>
      <c r="M1310" s="52"/>
    </row>
    <row r="1311" spans="1:13" hidden="1">
      <c r="A1311" s="41" t="s">
        <v>8544</v>
      </c>
      <c r="B1311" s="41" t="s">
        <v>7981</v>
      </c>
      <c r="C1311" s="41" t="s">
        <v>7927</v>
      </c>
      <c r="D1311" s="41" t="s">
        <v>7928</v>
      </c>
      <c r="E1311" s="41" t="s">
        <v>7929</v>
      </c>
      <c r="F1311" s="41" t="s">
        <v>8739</v>
      </c>
      <c r="G1311" s="41" t="s">
        <v>1048</v>
      </c>
      <c r="H1311" s="41" t="s">
        <v>7892</v>
      </c>
      <c r="I1311" s="42"/>
      <c r="J1311" s="41"/>
      <c r="K1311" s="41"/>
      <c r="L1311" s="41"/>
      <c r="M1311" s="52"/>
    </row>
    <row r="1312" spans="1:13" hidden="1">
      <c r="A1312" s="41" t="s">
        <v>8544</v>
      </c>
      <c r="B1312" s="41" t="s">
        <v>7981</v>
      </c>
      <c r="C1312" s="41" t="s">
        <v>7927</v>
      </c>
      <c r="D1312" s="41" t="s">
        <v>7928</v>
      </c>
      <c r="E1312" s="41" t="s">
        <v>7929</v>
      </c>
      <c r="F1312" s="41" t="s">
        <v>8739</v>
      </c>
      <c r="G1312" s="41" t="s">
        <v>1048</v>
      </c>
      <c r="H1312" s="41" t="s">
        <v>7893</v>
      </c>
      <c r="I1312" s="41"/>
      <c r="J1312" s="41"/>
      <c r="K1312" s="41"/>
      <c r="L1312" s="41"/>
      <c r="M1312" s="52"/>
    </row>
    <row r="1313" spans="1:13" hidden="1">
      <c r="A1313" s="41" t="s">
        <v>8544</v>
      </c>
      <c r="B1313" s="41" t="s">
        <v>7981</v>
      </c>
      <c r="C1313" s="41" t="s">
        <v>7927</v>
      </c>
      <c r="D1313" s="41" t="s">
        <v>7928</v>
      </c>
      <c r="E1313" s="41" t="s">
        <v>7929</v>
      </c>
      <c r="F1313" s="41" t="s">
        <v>8739</v>
      </c>
      <c r="G1313" s="41" t="s">
        <v>1048</v>
      </c>
      <c r="H1313" s="41" t="s">
        <v>7894</v>
      </c>
      <c r="I1313" s="42">
        <v>41776</v>
      </c>
      <c r="J1313" s="41"/>
      <c r="K1313" s="41"/>
      <c r="L1313" s="41"/>
      <c r="M1313" s="52"/>
    </row>
    <row r="1314" spans="1:13" hidden="1">
      <c r="A1314" s="40" t="s">
        <v>8544</v>
      </c>
      <c r="B1314" s="40" t="s">
        <v>7981</v>
      </c>
      <c r="C1314" s="40" t="s">
        <v>7927</v>
      </c>
      <c r="D1314" s="40" t="s">
        <v>7928</v>
      </c>
      <c r="E1314" s="41" t="s">
        <v>7929</v>
      </c>
      <c r="F1314" s="40" t="s">
        <v>8739</v>
      </c>
      <c r="G1314" s="40" t="s">
        <v>7895</v>
      </c>
      <c r="H1314" s="40" t="s">
        <v>7896</v>
      </c>
      <c r="I1314" s="43">
        <f>J1314-2</f>
        <v>41759</v>
      </c>
      <c r="J1314" s="43">
        <f t="shared" ref="J1314:J1320" si="87">I1315</f>
        <v>41761</v>
      </c>
      <c r="K1314" s="40" t="s">
        <v>145</v>
      </c>
      <c r="L1314" s="40">
        <v>100</v>
      </c>
      <c r="M1314" s="39"/>
    </row>
    <row r="1315" spans="1:13" hidden="1">
      <c r="A1315" s="40" t="s">
        <v>8544</v>
      </c>
      <c r="B1315" s="40" t="s">
        <v>7981</v>
      </c>
      <c r="C1315" s="40" t="s">
        <v>7927</v>
      </c>
      <c r="D1315" s="40" t="s">
        <v>7928</v>
      </c>
      <c r="E1315" s="41" t="s">
        <v>7929</v>
      </c>
      <c r="F1315" s="40" t="s">
        <v>8739</v>
      </c>
      <c r="G1315" s="40" t="s">
        <v>7898</v>
      </c>
      <c r="H1315" s="40" t="s">
        <v>7899</v>
      </c>
      <c r="I1315" s="43">
        <f>J1315-1</f>
        <v>41761</v>
      </c>
      <c r="J1315" s="43">
        <f t="shared" si="87"/>
        <v>41762</v>
      </c>
      <c r="K1315" s="40" t="s">
        <v>145</v>
      </c>
      <c r="L1315" s="40">
        <v>100</v>
      </c>
      <c r="M1315" s="39"/>
    </row>
    <row r="1316" spans="1:13" hidden="1">
      <c r="A1316" s="40" t="s">
        <v>8544</v>
      </c>
      <c r="B1316" s="40" t="s">
        <v>7981</v>
      </c>
      <c r="C1316" s="40" t="s">
        <v>7927</v>
      </c>
      <c r="D1316" s="40" t="s">
        <v>7928</v>
      </c>
      <c r="E1316" s="41" t="s">
        <v>7929</v>
      </c>
      <c r="F1316" s="40" t="s">
        <v>8739</v>
      </c>
      <c r="G1316" s="40" t="s">
        <v>7898</v>
      </c>
      <c r="H1316" s="40" t="s">
        <v>7900</v>
      </c>
      <c r="I1316" s="43">
        <f>J1316-1</f>
        <v>41762</v>
      </c>
      <c r="J1316" s="43">
        <f t="shared" si="87"/>
        <v>41763</v>
      </c>
      <c r="K1316" s="40" t="s">
        <v>145</v>
      </c>
      <c r="L1316" s="40">
        <v>100</v>
      </c>
      <c r="M1316" s="39"/>
    </row>
    <row r="1317" spans="1:13">
      <c r="A1317" s="40" t="s">
        <v>8544</v>
      </c>
      <c r="B1317" s="40" t="s">
        <v>7981</v>
      </c>
      <c r="C1317" s="40" t="s">
        <v>7927</v>
      </c>
      <c r="D1317" s="40" t="s">
        <v>7928</v>
      </c>
      <c r="E1317" s="41" t="s">
        <v>7929</v>
      </c>
      <c r="F1317" s="40" t="s">
        <v>8739</v>
      </c>
      <c r="G1317" s="40" t="s">
        <v>7901</v>
      </c>
      <c r="H1317" s="40" t="s">
        <v>7902</v>
      </c>
      <c r="I1317" s="43">
        <f>J1317-5</f>
        <v>41763</v>
      </c>
      <c r="J1317" s="43">
        <f t="shared" si="87"/>
        <v>41768</v>
      </c>
      <c r="K1317" s="40" t="s">
        <v>145</v>
      </c>
      <c r="L1317" s="40">
        <v>100</v>
      </c>
      <c r="M1317" s="39"/>
    </row>
    <row r="1318" spans="1:13" hidden="1">
      <c r="A1318" s="40" t="s">
        <v>8544</v>
      </c>
      <c r="B1318" s="40" t="s">
        <v>7981</v>
      </c>
      <c r="C1318" s="40" t="s">
        <v>7927</v>
      </c>
      <c r="D1318" s="40" t="s">
        <v>7928</v>
      </c>
      <c r="E1318" s="41" t="s">
        <v>7929</v>
      </c>
      <c r="F1318" s="40" t="s">
        <v>8739</v>
      </c>
      <c r="G1318" s="40" t="s">
        <v>7904</v>
      </c>
      <c r="H1318" s="40" t="s">
        <v>7905</v>
      </c>
      <c r="I1318" s="43">
        <f>J1318-3</f>
        <v>41768</v>
      </c>
      <c r="J1318" s="43">
        <f t="shared" si="87"/>
        <v>41771</v>
      </c>
      <c r="K1318" s="40" t="s">
        <v>145</v>
      </c>
      <c r="L1318" s="40">
        <v>100</v>
      </c>
      <c r="M1318" s="39"/>
    </row>
    <row r="1319" spans="1:13" hidden="1">
      <c r="A1319" s="40" t="s">
        <v>8544</v>
      </c>
      <c r="B1319" s="40" t="s">
        <v>7981</v>
      </c>
      <c r="C1319" s="40" t="s">
        <v>7927</v>
      </c>
      <c r="D1319" s="40" t="s">
        <v>7928</v>
      </c>
      <c r="E1319" s="41" t="s">
        <v>7929</v>
      </c>
      <c r="F1319" s="40" t="s">
        <v>8739</v>
      </c>
      <c r="G1319" s="40" t="s">
        <v>7904</v>
      </c>
      <c r="H1319" s="40" t="s">
        <v>7906</v>
      </c>
      <c r="I1319" s="43">
        <f>J1319-2</f>
        <v>41771</v>
      </c>
      <c r="J1319" s="43">
        <f t="shared" si="87"/>
        <v>41773</v>
      </c>
      <c r="K1319" s="40" t="s">
        <v>145</v>
      </c>
      <c r="L1319" s="40">
        <v>100</v>
      </c>
      <c r="M1319" s="39"/>
    </row>
    <row r="1320" spans="1:13" hidden="1">
      <c r="A1320" s="40" t="s">
        <v>8544</v>
      </c>
      <c r="B1320" s="40" t="s">
        <v>7981</v>
      </c>
      <c r="C1320" s="40" t="s">
        <v>7927</v>
      </c>
      <c r="D1320" s="40" t="s">
        <v>7928</v>
      </c>
      <c r="E1320" s="41" t="s">
        <v>7929</v>
      </c>
      <c r="F1320" s="40" t="s">
        <v>8739</v>
      </c>
      <c r="G1320" s="40" t="s">
        <v>7904</v>
      </c>
      <c r="H1320" s="40" t="s">
        <v>7907</v>
      </c>
      <c r="I1320" s="43">
        <f>J1320-2</f>
        <v>41773</v>
      </c>
      <c r="J1320" s="43">
        <f t="shared" si="87"/>
        <v>41775</v>
      </c>
      <c r="K1320" s="40" t="s">
        <v>145</v>
      </c>
      <c r="L1320" s="40">
        <v>100</v>
      </c>
      <c r="M1320" s="39"/>
    </row>
    <row r="1321" spans="1:13" hidden="1">
      <c r="A1321" s="40" t="s">
        <v>8544</v>
      </c>
      <c r="B1321" s="40" t="s">
        <v>7981</v>
      </c>
      <c r="C1321" s="40" t="s">
        <v>7927</v>
      </c>
      <c r="D1321" s="40" t="s">
        <v>7928</v>
      </c>
      <c r="E1321" s="41" t="s">
        <v>7929</v>
      </c>
      <c r="F1321" s="40" t="s">
        <v>8739</v>
      </c>
      <c r="G1321" s="40" t="s">
        <v>7904</v>
      </c>
      <c r="H1321" s="40" t="s">
        <v>7908</v>
      </c>
      <c r="I1321" s="43">
        <f>J1321-1</f>
        <v>41775</v>
      </c>
      <c r="J1321" s="42">
        <v>41776</v>
      </c>
      <c r="K1321" s="40" t="s">
        <v>145</v>
      </c>
      <c r="L1321" s="40">
        <v>100</v>
      </c>
      <c r="M1321" s="39"/>
    </row>
    <row r="1322" spans="1:13" hidden="1">
      <c r="A1322" s="41" t="s">
        <v>8544</v>
      </c>
      <c r="B1322" s="41" t="s">
        <v>7981</v>
      </c>
      <c r="C1322" s="41" t="s">
        <v>7927</v>
      </c>
      <c r="D1322" s="41" t="s">
        <v>7928</v>
      </c>
      <c r="E1322" s="41" t="s">
        <v>7929</v>
      </c>
      <c r="F1322" s="41" t="s">
        <v>8740</v>
      </c>
      <c r="G1322" s="41" t="s">
        <v>1048</v>
      </c>
      <c r="H1322" s="41" t="s">
        <v>7888</v>
      </c>
      <c r="I1322" s="42">
        <v>41759</v>
      </c>
      <c r="J1322" s="41"/>
      <c r="K1322" s="41"/>
      <c r="L1322" s="41"/>
      <c r="M1322" s="52"/>
    </row>
    <row r="1323" spans="1:13" hidden="1">
      <c r="A1323" s="41" t="s">
        <v>8544</v>
      </c>
      <c r="B1323" s="41" t="s">
        <v>7981</v>
      </c>
      <c r="C1323" s="41" t="s">
        <v>7927</v>
      </c>
      <c r="D1323" s="41" t="s">
        <v>7928</v>
      </c>
      <c r="E1323" s="41" t="s">
        <v>7929</v>
      </c>
      <c r="F1323" s="41" t="s">
        <v>8740</v>
      </c>
      <c r="G1323" s="41" t="s">
        <v>1048</v>
      </c>
      <c r="H1323" s="41" t="s">
        <v>7889</v>
      </c>
      <c r="I1323" s="42"/>
      <c r="J1323" s="41"/>
      <c r="K1323" s="41"/>
      <c r="L1323" s="41"/>
      <c r="M1323" s="52"/>
    </row>
    <row r="1324" spans="1:13" hidden="1">
      <c r="A1324" s="41" t="s">
        <v>8544</v>
      </c>
      <c r="B1324" s="41" t="s">
        <v>7981</v>
      </c>
      <c r="C1324" s="41" t="s">
        <v>7927</v>
      </c>
      <c r="D1324" s="41" t="s">
        <v>7928</v>
      </c>
      <c r="E1324" s="41" t="s">
        <v>7929</v>
      </c>
      <c r="F1324" s="41" t="s">
        <v>8740</v>
      </c>
      <c r="G1324" s="41" t="s">
        <v>1048</v>
      </c>
      <c r="H1324" s="41" t="s">
        <v>7890</v>
      </c>
      <c r="I1324" s="41"/>
      <c r="J1324" s="41"/>
      <c r="K1324" s="41"/>
      <c r="L1324" s="41"/>
      <c r="M1324" s="52"/>
    </row>
    <row r="1325" spans="1:13" hidden="1">
      <c r="A1325" s="41" t="s">
        <v>8544</v>
      </c>
      <c r="B1325" s="41" t="s">
        <v>7981</v>
      </c>
      <c r="C1325" s="41" t="s">
        <v>7927</v>
      </c>
      <c r="D1325" s="41" t="s">
        <v>7928</v>
      </c>
      <c r="E1325" s="41" t="s">
        <v>7929</v>
      </c>
      <c r="F1325" s="41" t="s">
        <v>8740</v>
      </c>
      <c r="G1325" s="41" t="s">
        <v>1048</v>
      </c>
      <c r="H1325" s="41" t="s">
        <v>7891</v>
      </c>
      <c r="I1325" s="41"/>
      <c r="J1325" s="41"/>
      <c r="K1325" s="41"/>
      <c r="L1325" s="41"/>
      <c r="M1325" s="52"/>
    </row>
    <row r="1326" spans="1:13" hidden="1">
      <c r="A1326" s="41" t="s">
        <v>8544</v>
      </c>
      <c r="B1326" s="41" t="s">
        <v>7981</v>
      </c>
      <c r="C1326" s="41" t="s">
        <v>7927</v>
      </c>
      <c r="D1326" s="41" t="s">
        <v>7928</v>
      </c>
      <c r="E1326" s="41" t="s">
        <v>7929</v>
      </c>
      <c r="F1326" s="41" t="s">
        <v>8740</v>
      </c>
      <c r="G1326" s="41" t="s">
        <v>1048</v>
      </c>
      <c r="H1326" s="41" t="s">
        <v>7892</v>
      </c>
      <c r="I1326" s="42"/>
      <c r="J1326" s="41"/>
      <c r="K1326" s="41"/>
      <c r="L1326" s="41"/>
      <c r="M1326" s="52"/>
    </row>
    <row r="1327" spans="1:13" hidden="1">
      <c r="A1327" s="41" t="s">
        <v>8544</v>
      </c>
      <c r="B1327" s="41" t="s">
        <v>7981</v>
      </c>
      <c r="C1327" s="41" t="s">
        <v>7927</v>
      </c>
      <c r="D1327" s="41" t="s">
        <v>7928</v>
      </c>
      <c r="E1327" s="41" t="s">
        <v>7929</v>
      </c>
      <c r="F1327" s="41" t="s">
        <v>8740</v>
      </c>
      <c r="G1327" s="41" t="s">
        <v>1048</v>
      </c>
      <c r="H1327" s="41" t="s">
        <v>7893</v>
      </c>
      <c r="I1327" s="41"/>
      <c r="J1327" s="41"/>
      <c r="K1327" s="41"/>
      <c r="L1327" s="41"/>
      <c r="M1327" s="52"/>
    </row>
    <row r="1328" spans="1:13" hidden="1">
      <c r="A1328" s="41" t="s">
        <v>8544</v>
      </c>
      <c r="B1328" s="41" t="s">
        <v>7981</v>
      </c>
      <c r="C1328" s="41" t="s">
        <v>7927</v>
      </c>
      <c r="D1328" s="41" t="s">
        <v>7928</v>
      </c>
      <c r="E1328" s="41" t="s">
        <v>7929</v>
      </c>
      <c r="F1328" s="41" t="s">
        <v>8740</v>
      </c>
      <c r="G1328" s="41" t="s">
        <v>1048</v>
      </c>
      <c r="H1328" s="41" t="s">
        <v>7894</v>
      </c>
      <c r="I1328" s="42">
        <v>41776</v>
      </c>
      <c r="J1328" s="41"/>
      <c r="K1328" s="41"/>
      <c r="L1328" s="41"/>
      <c r="M1328" s="52"/>
    </row>
    <row r="1329" spans="1:13" hidden="1">
      <c r="A1329" s="40" t="s">
        <v>8544</v>
      </c>
      <c r="B1329" s="40" t="s">
        <v>7981</v>
      </c>
      <c r="C1329" s="40" t="s">
        <v>7927</v>
      </c>
      <c r="D1329" s="40" t="s">
        <v>7928</v>
      </c>
      <c r="E1329" s="41" t="s">
        <v>7929</v>
      </c>
      <c r="F1329" s="40" t="s">
        <v>8740</v>
      </c>
      <c r="G1329" s="40" t="s">
        <v>7895</v>
      </c>
      <c r="H1329" s="40" t="s">
        <v>7896</v>
      </c>
      <c r="I1329" s="43">
        <f>J1329-2</f>
        <v>41759</v>
      </c>
      <c r="J1329" s="43">
        <f t="shared" ref="J1329:J1335" si="88">I1330</f>
        <v>41761</v>
      </c>
      <c r="K1329" s="40" t="s">
        <v>145</v>
      </c>
      <c r="L1329" s="40">
        <v>100</v>
      </c>
      <c r="M1329" s="39"/>
    </row>
    <row r="1330" spans="1:13" hidden="1">
      <c r="A1330" s="40" t="s">
        <v>8544</v>
      </c>
      <c r="B1330" s="40" t="s">
        <v>7981</v>
      </c>
      <c r="C1330" s="40" t="s">
        <v>7927</v>
      </c>
      <c r="D1330" s="40" t="s">
        <v>7928</v>
      </c>
      <c r="E1330" s="41" t="s">
        <v>7929</v>
      </c>
      <c r="F1330" s="40" t="s">
        <v>8740</v>
      </c>
      <c r="G1330" s="40" t="s">
        <v>7898</v>
      </c>
      <c r="H1330" s="40" t="s">
        <v>7899</v>
      </c>
      <c r="I1330" s="43">
        <f>J1330-1</f>
        <v>41761</v>
      </c>
      <c r="J1330" s="43">
        <f t="shared" si="88"/>
        <v>41762</v>
      </c>
      <c r="K1330" s="40" t="s">
        <v>145</v>
      </c>
      <c r="L1330" s="40">
        <v>100</v>
      </c>
      <c r="M1330" s="39"/>
    </row>
    <row r="1331" spans="1:13" hidden="1">
      <c r="A1331" s="40" t="s">
        <v>8544</v>
      </c>
      <c r="B1331" s="40" t="s">
        <v>7981</v>
      </c>
      <c r="C1331" s="40" t="s">
        <v>7927</v>
      </c>
      <c r="D1331" s="40" t="s">
        <v>7928</v>
      </c>
      <c r="E1331" s="41" t="s">
        <v>7929</v>
      </c>
      <c r="F1331" s="40" t="s">
        <v>8740</v>
      </c>
      <c r="G1331" s="40" t="s">
        <v>7898</v>
      </c>
      <c r="H1331" s="40" t="s">
        <v>7900</v>
      </c>
      <c r="I1331" s="43">
        <f>J1331-1</f>
        <v>41762</v>
      </c>
      <c r="J1331" s="43">
        <f t="shared" si="88"/>
        <v>41763</v>
      </c>
      <c r="K1331" s="40" t="s">
        <v>145</v>
      </c>
      <c r="L1331" s="40">
        <v>100</v>
      </c>
      <c r="M1331" s="39"/>
    </row>
    <row r="1332" spans="1:13">
      <c r="A1332" s="40" t="s">
        <v>8544</v>
      </c>
      <c r="B1332" s="40" t="s">
        <v>7981</v>
      </c>
      <c r="C1332" s="40" t="s">
        <v>7927</v>
      </c>
      <c r="D1332" s="40" t="s">
        <v>7928</v>
      </c>
      <c r="E1332" s="41" t="s">
        <v>7929</v>
      </c>
      <c r="F1332" s="40" t="s">
        <v>8740</v>
      </c>
      <c r="G1332" s="40" t="s">
        <v>7901</v>
      </c>
      <c r="H1332" s="40" t="s">
        <v>7902</v>
      </c>
      <c r="I1332" s="43">
        <f>J1332-5</f>
        <v>41763</v>
      </c>
      <c r="J1332" s="43">
        <f t="shared" si="88"/>
        <v>41768</v>
      </c>
      <c r="K1332" s="40" t="s">
        <v>145</v>
      </c>
      <c r="L1332" s="40">
        <v>100</v>
      </c>
      <c r="M1332" s="39"/>
    </row>
    <row r="1333" spans="1:13" hidden="1">
      <c r="A1333" s="40" t="s">
        <v>8544</v>
      </c>
      <c r="B1333" s="40" t="s">
        <v>7981</v>
      </c>
      <c r="C1333" s="40" t="s">
        <v>7927</v>
      </c>
      <c r="D1333" s="40" t="s">
        <v>7928</v>
      </c>
      <c r="E1333" s="41" t="s">
        <v>7929</v>
      </c>
      <c r="F1333" s="40" t="s">
        <v>8740</v>
      </c>
      <c r="G1333" s="40" t="s">
        <v>7904</v>
      </c>
      <c r="H1333" s="40" t="s">
        <v>7905</v>
      </c>
      <c r="I1333" s="43">
        <f>J1333-3</f>
        <v>41768</v>
      </c>
      <c r="J1333" s="43">
        <f t="shared" si="88"/>
        <v>41771</v>
      </c>
      <c r="K1333" s="40" t="s">
        <v>145</v>
      </c>
      <c r="L1333" s="40">
        <v>100</v>
      </c>
      <c r="M1333" s="39"/>
    </row>
    <row r="1334" spans="1:13" hidden="1">
      <c r="A1334" s="40" t="s">
        <v>8544</v>
      </c>
      <c r="B1334" s="40" t="s">
        <v>7981</v>
      </c>
      <c r="C1334" s="40" t="s">
        <v>7927</v>
      </c>
      <c r="D1334" s="40" t="s">
        <v>7928</v>
      </c>
      <c r="E1334" s="41" t="s">
        <v>7929</v>
      </c>
      <c r="F1334" s="40" t="s">
        <v>8740</v>
      </c>
      <c r="G1334" s="40" t="s">
        <v>7904</v>
      </c>
      <c r="H1334" s="40" t="s">
        <v>7906</v>
      </c>
      <c r="I1334" s="43">
        <f>J1334-2</f>
        <v>41771</v>
      </c>
      <c r="J1334" s="43">
        <f t="shared" si="88"/>
        <v>41773</v>
      </c>
      <c r="K1334" s="40" t="s">
        <v>145</v>
      </c>
      <c r="L1334" s="40">
        <v>100</v>
      </c>
      <c r="M1334" s="39"/>
    </row>
    <row r="1335" spans="1:13" hidden="1">
      <c r="A1335" s="40" t="s">
        <v>8544</v>
      </c>
      <c r="B1335" s="40" t="s">
        <v>7981</v>
      </c>
      <c r="C1335" s="40" t="s">
        <v>7927</v>
      </c>
      <c r="D1335" s="40" t="s">
        <v>7928</v>
      </c>
      <c r="E1335" s="41" t="s">
        <v>7929</v>
      </c>
      <c r="F1335" s="40" t="s">
        <v>8740</v>
      </c>
      <c r="G1335" s="40" t="s">
        <v>7904</v>
      </c>
      <c r="H1335" s="40" t="s">
        <v>7907</v>
      </c>
      <c r="I1335" s="43">
        <f>J1335-2</f>
        <v>41773</v>
      </c>
      <c r="J1335" s="43">
        <f t="shared" si="88"/>
        <v>41775</v>
      </c>
      <c r="K1335" s="40" t="s">
        <v>145</v>
      </c>
      <c r="L1335" s="40">
        <v>100</v>
      </c>
      <c r="M1335" s="39"/>
    </row>
    <row r="1336" spans="1:13" hidden="1">
      <c r="A1336" s="40" t="s">
        <v>8544</v>
      </c>
      <c r="B1336" s="40" t="s">
        <v>7981</v>
      </c>
      <c r="C1336" s="40" t="s">
        <v>7927</v>
      </c>
      <c r="D1336" s="40" t="s">
        <v>7928</v>
      </c>
      <c r="E1336" s="41" t="s">
        <v>7929</v>
      </c>
      <c r="F1336" s="40" t="s">
        <v>8740</v>
      </c>
      <c r="G1336" s="40" t="s">
        <v>7904</v>
      </c>
      <c r="H1336" s="40" t="s">
        <v>7908</v>
      </c>
      <c r="I1336" s="43">
        <f>J1336-1</f>
        <v>41775</v>
      </c>
      <c r="J1336" s="42">
        <v>41776</v>
      </c>
      <c r="K1336" s="40" t="s">
        <v>145</v>
      </c>
      <c r="L1336" s="40">
        <v>100</v>
      </c>
      <c r="M1336" s="39" t="s">
        <v>7917</v>
      </c>
    </row>
    <row r="1337" spans="1:13" hidden="1">
      <c r="A1337" s="49" t="s">
        <v>8601</v>
      </c>
      <c r="B1337" s="49" t="s">
        <v>8741</v>
      </c>
      <c r="C1337" s="49" t="s">
        <v>65</v>
      </c>
      <c r="D1337" s="49" t="s">
        <v>65</v>
      </c>
      <c r="E1337" s="41" t="s">
        <v>7886</v>
      </c>
      <c r="F1337" s="41" t="s">
        <v>8742</v>
      </c>
      <c r="G1337" s="41" t="s">
        <v>1048</v>
      </c>
      <c r="H1337" s="41" t="s">
        <v>7888</v>
      </c>
      <c r="I1337" s="42">
        <v>41761</v>
      </c>
      <c r="J1337" s="41"/>
      <c r="K1337" s="41"/>
      <c r="L1337" s="41"/>
      <c r="M1337" s="39"/>
    </row>
    <row r="1338" spans="1:13" hidden="1">
      <c r="A1338" s="49" t="s">
        <v>8601</v>
      </c>
      <c r="B1338" s="49" t="s">
        <v>8741</v>
      </c>
      <c r="C1338" s="49" t="s">
        <v>65</v>
      </c>
      <c r="D1338" s="49" t="s">
        <v>65</v>
      </c>
      <c r="E1338" s="41" t="s">
        <v>7886</v>
      </c>
      <c r="F1338" s="41" t="s">
        <v>8742</v>
      </c>
      <c r="G1338" s="41" t="s">
        <v>1048</v>
      </c>
      <c r="H1338" s="41" t="s">
        <v>7889</v>
      </c>
      <c r="I1338" s="42"/>
      <c r="J1338" s="41"/>
      <c r="K1338" s="41"/>
      <c r="L1338" s="41"/>
      <c r="M1338" s="39"/>
    </row>
    <row r="1339" spans="1:13" hidden="1">
      <c r="A1339" s="49" t="s">
        <v>8601</v>
      </c>
      <c r="B1339" s="49" t="s">
        <v>8741</v>
      </c>
      <c r="C1339" s="49" t="s">
        <v>65</v>
      </c>
      <c r="D1339" s="49" t="s">
        <v>65</v>
      </c>
      <c r="E1339" s="41" t="s">
        <v>7886</v>
      </c>
      <c r="F1339" s="41" t="s">
        <v>8742</v>
      </c>
      <c r="G1339" s="41" t="s">
        <v>1048</v>
      </c>
      <c r="H1339" s="41" t="s">
        <v>7890</v>
      </c>
      <c r="I1339" s="41"/>
      <c r="J1339" s="41"/>
      <c r="K1339" s="41"/>
      <c r="L1339" s="41"/>
      <c r="M1339" s="39"/>
    </row>
    <row r="1340" spans="1:13" hidden="1">
      <c r="A1340" s="49" t="s">
        <v>8601</v>
      </c>
      <c r="B1340" s="49" t="s">
        <v>8741</v>
      </c>
      <c r="C1340" s="49" t="s">
        <v>65</v>
      </c>
      <c r="D1340" s="49" t="s">
        <v>65</v>
      </c>
      <c r="E1340" s="41" t="s">
        <v>7886</v>
      </c>
      <c r="F1340" s="41" t="s">
        <v>8742</v>
      </c>
      <c r="G1340" s="41" t="s">
        <v>1048</v>
      </c>
      <c r="H1340" s="41" t="s">
        <v>7891</v>
      </c>
      <c r="I1340" s="41"/>
      <c r="J1340" s="41"/>
      <c r="K1340" s="41"/>
      <c r="L1340" s="41"/>
      <c r="M1340" s="39"/>
    </row>
    <row r="1341" spans="1:13" hidden="1">
      <c r="A1341" s="49" t="s">
        <v>8601</v>
      </c>
      <c r="B1341" s="49" t="s">
        <v>8741</v>
      </c>
      <c r="C1341" s="49" t="s">
        <v>65</v>
      </c>
      <c r="D1341" s="49" t="s">
        <v>65</v>
      </c>
      <c r="E1341" s="41" t="s">
        <v>7886</v>
      </c>
      <c r="F1341" s="41" t="s">
        <v>8742</v>
      </c>
      <c r="G1341" s="41" t="s">
        <v>1048</v>
      </c>
      <c r="H1341" s="41" t="s">
        <v>7892</v>
      </c>
      <c r="I1341" s="42"/>
      <c r="J1341" s="41"/>
      <c r="K1341" s="41"/>
      <c r="L1341" s="41"/>
      <c r="M1341" s="39"/>
    </row>
    <row r="1342" spans="1:13" hidden="1">
      <c r="A1342" s="49" t="s">
        <v>8601</v>
      </c>
      <c r="B1342" s="49" t="s">
        <v>8741</v>
      </c>
      <c r="C1342" s="49" t="s">
        <v>65</v>
      </c>
      <c r="D1342" s="49" t="s">
        <v>65</v>
      </c>
      <c r="E1342" s="41" t="s">
        <v>7886</v>
      </c>
      <c r="F1342" s="41" t="s">
        <v>8742</v>
      </c>
      <c r="G1342" s="41" t="s">
        <v>1048</v>
      </c>
      <c r="H1342" s="41" t="s">
        <v>7893</v>
      </c>
      <c r="I1342" s="41"/>
      <c r="J1342" s="41"/>
      <c r="K1342" s="41"/>
      <c r="L1342" s="41"/>
      <c r="M1342" s="39"/>
    </row>
    <row r="1343" spans="1:13" hidden="1">
      <c r="A1343" s="49" t="s">
        <v>8601</v>
      </c>
      <c r="B1343" s="49" t="s">
        <v>8741</v>
      </c>
      <c r="C1343" s="49" t="s">
        <v>65</v>
      </c>
      <c r="D1343" s="49" t="s">
        <v>65</v>
      </c>
      <c r="E1343" s="41" t="s">
        <v>7886</v>
      </c>
      <c r="F1343" s="41" t="s">
        <v>8742</v>
      </c>
      <c r="G1343" s="41" t="s">
        <v>1048</v>
      </c>
      <c r="H1343" s="41" t="s">
        <v>7894</v>
      </c>
      <c r="I1343" s="42">
        <v>41778</v>
      </c>
      <c r="J1343" s="41"/>
      <c r="K1343" s="41"/>
      <c r="L1343" s="41"/>
      <c r="M1343" s="39"/>
    </row>
    <row r="1344" spans="1:13" hidden="1">
      <c r="A1344" s="49" t="s">
        <v>8601</v>
      </c>
      <c r="B1344" s="49" t="s">
        <v>8741</v>
      </c>
      <c r="C1344" s="49" t="s">
        <v>65</v>
      </c>
      <c r="D1344" s="49" t="s">
        <v>65</v>
      </c>
      <c r="E1344" s="41" t="s">
        <v>7886</v>
      </c>
      <c r="F1344" s="40" t="s">
        <v>8742</v>
      </c>
      <c r="G1344" s="40" t="s">
        <v>7895</v>
      </c>
      <c r="H1344" s="40" t="s">
        <v>7896</v>
      </c>
      <c r="I1344" s="43">
        <f>J1344-2</f>
        <v>41761</v>
      </c>
      <c r="J1344" s="43">
        <f t="shared" ref="J1344:J1350" si="89">I1345</f>
        <v>41763</v>
      </c>
      <c r="K1344" s="40" t="s">
        <v>14</v>
      </c>
      <c r="L1344" s="40">
        <v>100</v>
      </c>
      <c r="M1344" s="39"/>
    </row>
    <row r="1345" spans="1:13" hidden="1">
      <c r="A1345" s="48" t="s">
        <v>8601</v>
      </c>
      <c r="B1345" s="48" t="s">
        <v>8741</v>
      </c>
      <c r="C1345" s="48" t="s">
        <v>65</v>
      </c>
      <c r="D1345" s="48" t="s">
        <v>65</v>
      </c>
      <c r="E1345" s="41" t="s">
        <v>7886</v>
      </c>
      <c r="F1345" s="40" t="s">
        <v>8742</v>
      </c>
      <c r="G1345" s="40" t="s">
        <v>7898</v>
      </c>
      <c r="H1345" s="40" t="s">
        <v>7899</v>
      </c>
      <c r="I1345" s="43">
        <f>J1345-1</f>
        <v>41763</v>
      </c>
      <c r="J1345" s="43">
        <f t="shared" si="89"/>
        <v>41764</v>
      </c>
      <c r="K1345" s="40" t="s">
        <v>14</v>
      </c>
      <c r="L1345" s="40">
        <v>100</v>
      </c>
      <c r="M1345" s="39"/>
    </row>
    <row r="1346" spans="1:13" hidden="1">
      <c r="A1346" s="48" t="s">
        <v>8601</v>
      </c>
      <c r="B1346" s="48" t="s">
        <v>8741</v>
      </c>
      <c r="C1346" s="48" t="s">
        <v>65</v>
      </c>
      <c r="D1346" s="48" t="s">
        <v>65</v>
      </c>
      <c r="E1346" s="41" t="s">
        <v>7886</v>
      </c>
      <c r="F1346" s="40" t="s">
        <v>8742</v>
      </c>
      <c r="G1346" s="40" t="s">
        <v>7898</v>
      </c>
      <c r="H1346" s="40" t="s">
        <v>7900</v>
      </c>
      <c r="I1346" s="43">
        <f>J1346-1</f>
        <v>41764</v>
      </c>
      <c r="J1346" s="43">
        <f t="shared" si="89"/>
        <v>41765</v>
      </c>
      <c r="K1346" s="40" t="s">
        <v>14</v>
      </c>
      <c r="L1346" s="40">
        <v>100</v>
      </c>
      <c r="M1346" s="39"/>
    </row>
    <row r="1347" spans="1:13">
      <c r="A1347" s="48" t="s">
        <v>8601</v>
      </c>
      <c r="B1347" s="48" t="s">
        <v>8741</v>
      </c>
      <c r="C1347" s="48" t="s">
        <v>65</v>
      </c>
      <c r="D1347" s="48" t="s">
        <v>65</v>
      </c>
      <c r="E1347" s="41" t="s">
        <v>7886</v>
      </c>
      <c r="F1347" s="40" t="s">
        <v>8742</v>
      </c>
      <c r="G1347" s="40" t="s">
        <v>7901</v>
      </c>
      <c r="H1347" s="40" t="s">
        <v>7902</v>
      </c>
      <c r="I1347" s="43">
        <f>J1347-5</f>
        <v>41765</v>
      </c>
      <c r="J1347" s="43">
        <f t="shared" si="89"/>
        <v>41770</v>
      </c>
      <c r="K1347" s="40" t="s">
        <v>14</v>
      </c>
      <c r="L1347" s="40">
        <v>100</v>
      </c>
      <c r="M1347" s="39"/>
    </row>
    <row r="1348" spans="1:13" hidden="1">
      <c r="A1348" s="48" t="s">
        <v>8601</v>
      </c>
      <c r="B1348" s="48" t="s">
        <v>8741</v>
      </c>
      <c r="C1348" s="48" t="s">
        <v>65</v>
      </c>
      <c r="D1348" s="48" t="s">
        <v>65</v>
      </c>
      <c r="E1348" s="41" t="s">
        <v>7886</v>
      </c>
      <c r="F1348" s="40" t="s">
        <v>8742</v>
      </c>
      <c r="G1348" s="40" t="s">
        <v>7904</v>
      </c>
      <c r="H1348" s="40" t="s">
        <v>7905</v>
      </c>
      <c r="I1348" s="43">
        <f>J1348-3</f>
        <v>41770</v>
      </c>
      <c r="J1348" s="43">
        <f t="shared" si="89"/>
        <v>41773</v>
      </c>
      <c r="K1348" s="40" t="s">
        <v>14</v>
      </c>
      <c r="L1348" s="40">
        <v>100</v>
      </c>
      <c r="M1348" s="39"/>
    </row>
    <row r="1349" spans="1:13" hidden="1">
      <c r="A1349" s="48" t="s">
        <v>8601</v>
      </c>
      <c r="B1349" s="48" t="s">
        <v>8741</v>
      </c>
      <c r="C1349" s="48" t="s">
        <v>65</v>
      </c>
      <c r="D1349" s="48" t="s">
        <v>65</v>
      </c>
      <c r="E1349" s="41" t="s">
        <v>7886</v>
      </c>
      <c r="F1349" s="40" t="s">
        <v>8742</v>
      </c>
      <c r="G1349" s="40" t="s">
        <v>7904</v>
      </c>
      <c r="H1349" s="40" t="s">
        <v>7906</v>
      </c>
      <c r="I1349" s="43">
        <f>J1349-2</f>
        <v>41773</v>
      </c>
      <c r="J1349" s="43">
        <f t="shared" si="89"/>
        <v>41775</v>
      </c>
      <c r="K1349" s="40" t="s">
        <v>14</v>
      </c>
      <c r="L1349" s="40">
        <v>100</v>
      </c>
      <c r="M1349" s="39"/>
    </row>
    <row r="1350" spans="1:13" hidden="1">
      <c r="A1350" s="48" t="s">
        <v>8601</v>
      </c>
      <c r="B1350" s="48" t="s">
        <v>8741</v>
      </c>
      <c r="C1350" s="48" t="s">
        <v>65</v>
      </c>
      <c r="D1350" s="48" t="s">
        <v>65</v>
      </c>
      <c r="E1350" s="41" t="s">
        <v>7886</v>
      </c>
      <c r="F1350" s="40" t="s">
        <v>8742</v>
      </c>
      <c r="G1350" s="40" t="s">
        <v>7904</v>
      </c>
      <c r="H1350" s="40" t="s">
        <v>7907</v>
      </c>
      <c r="I1350" s="43">
        <f>J1350-2</f>
        <v>41775</v>
      </c>
      <c r="J1350" s="43">
        <f t="shared" si="89"/>
        <v>41777</v>
      </c>
      <c r="K1350" s="40" t="s">
        <v>14</v>
      </c>
      <c r="L1350" s="40">
        <v>100</v>
      </c>
      <c r="M1350" s="39"/>
    </row>
    <row r="1351" spans="1:13" hidden="1">
      <c r="A1351" s="48" t="s">
        <v>8601</v>
      </c>
      <c r="B1351" s="48" t="s">
        <v>8741</v>
      </c>
      <c r="C1351" s="48" t="s">
        <v>65</v>
      </c>
      <c r="D1351" s="48" t="s">
        <v>65</v>
      </c>
      <c r="E1351" s="41" t="s">
        <v>7886</v>
      </c>
      <c r="F1351" s="40" t="s">
        <v>8742</v>
      </c>
      <c r="G1351" s="40" t="s">
        <v>7904</v>
      </c>
      <c r="H1351" s="40" t="s">
        <v>7908</v>
      </c>
      <c r="I1351" s="43">
        <f>J1351-1</f>
        <v>41777</v>
      </c>
      <c r="J1351" s="42">
        <v>41778</v>
      </c>
      <c r="K1351" s="40" t="s">
        <v>14</v>
      </c>
      <c r="L1351" s="40">
        <v>100</v>
      </c>
      <c r="M1351" s="39"/>
    </row>
    <row r="1352" spans="1:13" hidden="1">
      <c r="A1352" s="49" t="s">
        <v>8601</v>
      </c>
      <c r="B1352" s="49" t="s">
        <v>8743</v>
      </c>
      <c r="C1352" s="49" t="s">
        <v>65</v>
      </c>
      <c r="D1352" s="49" t="s">
        <v>65</v>
      </c>
      <c r="E1352" s="41" t="s">
        <v>7886</v>
      </c>
      <c r="F1352" s="41" t="s">
        <v>8744</v>
      </c>
      <c r="G1352" s="41" t="s">
        <v>1048</v>
      </c>
      <c r="H1352" s="41" t="s">
        <v>7888</v>
      </c>
      <c r="I1352" s="42">
        <v>41761</v>
      </c>
      <c r="J1352" s="41"/>
      <c r="K1352" s="41"/>
      <c r="L1352" s="41"/>
      <c r="M1352" s="39"/>
    </row>
    <row r="1353" spans="1:13" hidden="1">
      <c r="A1353" s="49" t="s">
        <v>8601</v>
      </c>
      <c r="B1353" s="49" t="s">
        <v>8743</v>
      </c>
      <c r="C1353" s="49" t="s">
        <v>65</v>
      </c>
      <c r="D1353" s="49" t="s">
        <v>65</v>
      </c>
      <c r="E1353" s="41" t="s">
        <v>7886</v>
      </c>
      <c r="F1353" s="41" t="s">
        <v>8744</v>
      </c>
      <c r="G1353" s="41" t="s">
        <v>1048</v>
      </c>
      <c r="H1353" s="41" t="s">
        <v>7889</v>
      </c>
      <c r="I1353" s="42"/>
      <c r="J1353" s="41"/>
      <c r="K1353" s="41"/>
      <c r="L1353" s="41"/>
      <c r="M1353" s="39"/>
    </row>
    <row r="1354" spans="1:13" hidden="1">
      <c r="A1354" s="49" t="s">
        <v>8601</v>
      </c>
      <c r="B1354" s="49" t="s">
        <v>8743</v>
      </c>
      <c r="C1354" s="49" t="s">
        <v>65</v>
      </c>
      <c r="D1354" s="49" t="s">
        <v>65</v>
      </c>
      <c r="E1354" s="41" t="s">
        <v>7886</v>
      </c>
      <c r="F1354" s="41" t="s">
        <v>8744</v>
      </c>
      <c r="G1354" s="41" t="s">
        <v>1048</v>
      </c>
      <c r="H1354" s="41" t="s">
        <v>7890</v>
      </c>
      <c r="I1354" s="41"/>
      <c r="J1354" s="41"/>
      <c r="K1354" s="41"/>
      <c r="L1354" s="41"/>
      <c r="M1354" s="39"/>
    </row>
    <row r="1355" spans="1:13" hidden="1">
      <c r="A1355" s="49" t="s">
        <v>8601</v>
      </c>
      <c r="B1355" s="49" t="s">
        <v>8743</v>
      </c>
      <c r="C1355" s="49" t="s">
        <v>65</v>
      </c>
      <c r="D1355" s="49" t="s">
        <v>65</v>
      </c>
      <c r="E1355" s="41" t="s">
        <v>7886</v>
      </c>
      <c r="F1355" s="41" t="s">
        <v>8744</v>
      </c>
      <c r="G1355" s="41" t="s">
        <v>1048</v>
      </c>
      <c r="H1355" s="41" t="s">
        <v>7891</v>
      </c>
      <c r="I1355" s="41"/>
      <c r="J1355" s="41"/>
      <c r="K1355" s="41"/>
      <c r="L1355" s="41"/>
      <c r="M1355" s="39"/>
    </row>
    <row r="1356" spans="1:13" hidden="1">
      <c r="A1356" s="49" t="s">
        <v>8601</v>
      </c>
      <c r="B1356" s="49" t="s">
        <v>8743</v>
      </c>
      <c r="C1356" s="49" t="s">
        <v>65</v>
      </c>
      <c r="D1356" s="49" t="s">
        <v>65</v>
      </c>
      <c r="E1356" s="41" t="s">
        <v>7886</v>
      </c>
      <c r="F1356" s="41" t="s">
        <v>8744</v>
      </c>
      <c r="G1356" s="41" t="s">
        <v>1048</v>
      </c>
      <c r="H1356" s="41" t="s">
        <v>7892</v>
      </c>
      <c r="I1356" s="42"/>
      <c r="J1356" s="41"/>
      <c r="K1356" s="41"/>
      <c r="L1356" s="41"/>
      <c r="M1356" s="39"/>
    </row>
    <row r="1357" spans="1:13" hidden="1">
      <c r="A1357" s="49" t="s">
        <v>8601</v>
      </c>
      <c r="B1357" s="49" t="s">
        <v>8743</v>
      </c>
      <c r="C1357" s="49" t="s">
        <v>65</v>
      </c>
      <c r="D1357" s="49" t="s">
        <v>65</v>
      </c>
      <c r="E1357" s="41" t="s">
        <v>7886</v>
      </c>
      <c r="F1357" s="41" t="s">
        <v>8744</v>
      </c>
      <c r="G1357" s="41" t="s">
        <v>1048</v>
      </c>
      <c r="H1357" s="41" t="s">
        <v>7893</v>
      </c>
      <c r="I1357" s="41"/>
      <c r="J1357" s="41"/>
      <c r="K1357" s="41"/>
      <c r="L1357" s="41"/>
      <c r="M1357" s="39"/>
    </row>
    <row r="1358" spans="1:13" hidden="1">
      <c r="A1358" s="49" t="s">
        <v>8601</v>
      </c>
      <c r="B1358" s="49" t="s">
        <v>8743</v>
      </c>
      <c r="C1358" s="49" t="s">
        <v>65</v>
      </c>
      <c r="D1358" s="49" t="s">
        <v>65</v>
      </c>
      <c r="E1358" s="41" t="s">
        <v>7886</v>
      </c>
      <c r="F1358" s="41" t="s">
        <v>8744</v>
      </c>
      <c r="G1358" s="41" t="s">
        <v>1048</v>
      </c>
      <c r="H1358" s="41" t="s">
        <v>7894</v>
      </c>
      <c r="I1358" s="42">
        <v>41778</v>
      </c>
      <c r="J1358" s="41"/>
      <c r="K1358" s="41"/>
      <c r="L1358" s="41"/>
      <c r="M1358" s="39"/>
    </row>
    <row r="1359" spans="1:13" hidden="1">
      <c r="A1359" s="49" t="s">
        <v>8601</v>
      </c>
      <c r="B1359" s="49" t="s">
        <v>8743</v>
      </c>
      <c r="C1359" s="49" t="s">
        <v>65</v>
      </c>
      <c r="D1359" s="49" t="s">
        <v>65</v>
      </c>
      <c r="E1359" s="41" t="s">
        <v>7886</v>
      </c>
      <c r="F1359" s="40" t="s">
        <v>8744</v>
      </c>
      <c r="G1359" s="40" t="s">
        <v>7895</v>
      </c>
      <c r="H1359" s="40" t="s">
        <v>7896</v>
      </c>
      <c r="I1359" s="43">
        <f>J1359-2</f>
        <v>41761</v>
      </c>
      <c r="J1359" s="43">
        <f t="shared" ref="J1359:J1365" si="90">I1360</f>
        <v>41763</v>
      </c>
      <c r="K1359" s="40" t="s">
        <v>14</v>
      </c>
      <c r="L1359" s="40">
        <v>100</v>
      </c>
      <c r="M1359" s="39"/>
    </row>
    <row r="1360" spans="1:13" hidden="1">
      <c r="A1360" s="48" t="s">
        <v>8601</v>
      </c>
      <c r="B1360" s="48" t="s">
        <v>8743</v>
      </c>
      <c r="C1360" s="48" t="s">
        <v>65</v>
      </c>
      <c r="D1360" s="48" t="s">
        <v>65</v>
      </c>
      <c r="E1360" s="41" t="s">
        <v>7886</v>
      </c>
      <c r="F1360" s="40" t="s">
        <v>8744</v>
      </c>
      <c r="G1360" s="40" t="s">
        <v>7898</v>
      </c>
      <c r="H1360" s="40" t="s">
        <v>7899</v>
      </c>
      <c r="I1360" s="43">
        <f>J1360-1</f>
        <v>41763</v>
      </c>
      <c r="J1360" s="43">
        <f t="shared" si="90"/>
        <v>41764</v>
      </c>
      <c r="K1360" s="40" t="s">
        <v>14</v>
      </c>
      <c r="L1360" s="40">
        <v>100</v>
      </c>
      <c r="M1360" s="39"/>
    </row>
    <row r="1361" spans="1:13" hidden="1">
      <c r="A1361" s="48" t="s">
        <v>8601</v>
      </c>
      <c r="B1361" s="48" t="s">
        <v>8743</v>
      </c>
      <c r="C1361" s="48" t="s">
        <v>65</v>
      </c>
      <c r="D1361" s="48" t="s">
        <v>65</v>
      </c>
      <c r="E1361" s="41" t="s">
        <v>7886</v>
      </c>
      <c r="F1361" s="40" t="s">
        <v>8744</v>
      </c>
      <c r="G1361" s="40" t="s">
        <v>7898</v>
      </c>
      <c r="H1361" s="40" t="s">
        <v>7900</v>
      </c>
      <c r="I1361" s="43">
        <f>J1361-1</f>
        <v>41764</v>
      </c>
      <c r="J1361" s="43">
        <f t="shared" si="90"/>
        <v>41765</v>
      </c>
      <c r="K1361" s="40" t="s">
        <v>14</v>
      </c>
      <c r="L1361" s="40">
        <v>100</v>
      </c>
      <c r="M1361" s="39"/>
    </row>
    <row r="1362" spans="1:13">
      <c r="A1362" s="48" t="s">
        <v>8601</v>
      </c>
      <c r="B1362" s="48" t="s">
        <v>8743</v>
      </c>
      <c r="C1362" s="48" t="s">
        <v>65</v>
      </c>
      <c r="D1362" s="48" t="s">
        <v>65</v>
      </c>
      <c r="E1362" s="41" t="s">
        <v>7886</v>
      </c>
      <c r="F1362" s="40" t="s">
        <v>8744</v>
      </c>
      <c r="G1362" s="40" t="s">
        <v>7901</v>
      </c>
      <c r="H1362" s="40" t="s">
        <v>7902</v>
      </c>
      <c r="I1362" s="43">
        <f>J1362-5</f>
        <v>41765</v>
      </c>
      <c r="J1362" s="43">
        <f t="shared" si="90"/>
        <v>41770</v>
      </c>
      <c r="K1362" s="40" t="s">
        <v>14</v>
      </c>
      <c r="L1362" s="40">
        <v>100</v>
      </c>
      <c r="M1362" s="39"/>
    </row>
    <row r="1363" spans="1:13" hidden="1">
      <c r="A1363" s="48" t="s">
        <v>8601</v>
      </c>
      <c r="B1363" s="48" t="s">
        <v>8743</v>
      </c>
      <c r="C1363" s="48" t="s">
        <v>65</v>
      </c>
      <c r="D1363" s="48" t="s">
        <v>65</v>
      </c>
      <c r="E1363" s="41" t="s">
        <v>7886</v>
      </c>
      <c r="F1363" s="40" t="s">
        <v>8744</v>
      </c>
      <c r="G1363" s="40" t="s">
        <v>7904</v>
      </c>
      <c r="H1363" s="40" t="s">
        <v>7905</v>
      </c>
      <c r="I1363" s="43">
        <f>J1363-3</f>
        <v>41770</v>
      </c>
      <c r="J1363" s="43">
        <f t="shared" si="90"/>
        <v>41773</v>
      </c>
      <c r="K1363" s="40" t="s">
        <v>14</v>
      </c>
      <c r="L1363" s="40">
        <v>100</v>
      </c>
      <c r="M1363" s="39"/>
    </row>
    <row r="1364" spans="1:13" hidden="1">
      <c r="A1364" s="48" t="s">
        <v>8601</v>
      </c>
      <c r="B1364" s="48" t="s">
        <v>8743</v>
      </c>
      <c r="C1364" s="48" t="s">
        <v>65</v>
      </c>
      <c r="D1364" s="48" t="s">
        <v>65</v>
      </c>
      <c r="E1364" s="41" t="s">
        <v>7886</v>
      </c>
      <c r="F1364" s="40" t="s">
        <v>8744</v>
      </c>
      <c r="G1364" s="40" t="s">
        <v>7904</v>
      </c>
      <c r="H1364" s="40" t="s">
        <v>7906</v>
      </c>
      <c r="I1364" s="43">
        <f>J1364-2</f>
        <v>41773</v>
      </c>
      <c r="J1364" s="43">
        <f t="shared" si="90"/>
        <v>41775</v>
      </c>
      <c r="K1364" s="40" t="s">
        <v>14</v>
      </c>
      <c r="L1364" s="40">
        <v>100</v>
      </c>
      <c r="M1364" s="39"/>
    </row>
    <row r="1365" spans="1:13" hidden="1">
      <c r="A1365" s="48" t="s">
        <v>8601</v>
      </c>
      <c r="B1365" s="48" t="s">
        <v>8743</v>
      </c>
      <c r="C1365" s="48" t="s">
        <v>65</v>
      </c>
      <c r="D1365" s="48" t="s">
        <v>65</v>
      </c>
      <c r="E1365" s="41" t="s">
        <v>7886</v>
      </c>
      <c r="F1365" s="40" t="s">
        <v>8744</v>
      </c>
      <c r="G1365" s="40" t="s">
        <v>7904</v>
      </c>
      <c r="H1365" s="40" t="s">
        <v>7907</v>
      </c>
      <c r="I1365" s="43">
        <f>J1365-2</f>
        <v>41775</v>
      </c>
      <c r="J1365" s="43">
        <f t="shared" si="90"/>
        <v>41777</v>
      </c>
      <c r="K1365" s="40" t="s">
        <v>14</v>
      </c>
      <c r="L1365" s="40">
        <v>100</v>
      </c>
      <c r="M1365" s="39"/>
    </row>
    <row r="1366" spans="1:13" hidden="1">
      <c r="A1366" s="48" t="s">
        <v>8601</v>
      </c>
      <c r="B1366" s="48" t="s">
        <v>8743</v>
      </c>
      <c r="C1366" s="48" t="s">
        <v>65</v>
      </c>
      <c r="D1366" s="48" t="s">
        <v>65</v>
      </c>
      <c r="E1366" s="41" t="s">
        <v>7886</v>
      </c>
      <c r="F1366" s="40" t="s">
        <v>8744</v>
      </c>
      <c r="G1366" s="40" t="s">
        <v>7904</v>
      </c>
      <c r="H1366" s="40" t="s">
        <v>7908</v>
      </c>
      <c r="I1366" s="43">
        <f>J1366-1</f>
        <v>41777</v>
      </c>
      <c r="J1366" s="42">
        <v>41778</v>
      </c>
      <c r="K1366" s="40" t="s">
        <v>14</v>
      </c>
      <c r="L1366" s="40">
        <v>100</v>
      </c>
      <c r="M1366" s="39" t="s">
        <v>7917</v>
      </c>
    </row>
    <row r="1367" spans="1:13" hidden="1">
      <c r="A1367" s="45" t="s">
        <v>8745</v>
      </c>
      <c r="B1367" s="45" t="s">
        <v>8746</v>
      </c>
      <c r="C1367" s="49" t="s">
        <v>7927</v>
      </c>
      <c r="D1367" s="45" t="s">
        <v>7928</v>
      </c>
      <c r="E1367" s="41" t="s">
        <v>7938</v>
      </c>
      <c r="F1367" s="41" t="s">
        <v>8747</v>
      </c>
      <c r="G1367" s="41" t="s">
        <v>1048</v>
      </c>
      <c r="H1367" s="41" t="s">
        <v>7888</v>
      </c>
      <c r="I1367" s="41"/>
      <c r="J1367" s="41"/>
      <c r="K1367" s="41"/>
      <c r="L1367" s="41"/>
      <c r="M1367" s="41"/>
    </row>
    <row r="1368" spans="1:13" hidden="1">
      <c r="A1368" s="45" t="s">
        <v>8745</v>
      </c>
      <c r="B1368" s="45" t="s">
        <v>8746</v>
      </c>
      <c r="C1368" s="49" t="s">
        <v>7927</v>
      </c>
      <c r="D1368" s="45" t="s">
        <v>7928</v>
      </c>
      <c r="E1368" s="41" t="s">
        <v>7938</v>
      </c>
      <c r="F1368" s="41" t="s">
        <v>8747</v>
      </c>
      <c r="G1368" s="41" t="s">
        <v>1048</v>
      </c>
      <c r="H1368" s="41" t="s">
        <v>7889</v>
      </c>
      <c r="I1368" s="42">
        <v>41796</v>
      </c>
      <c r="J1368" s="41"/>
      <c r="K1368" s="41"/>
      <c r="L1368" s="41"/>
      <c r="M1368" s="41"/>
    </row>
    <row r="1369" spans="1:13" hidden="1">
      <c r="A1369" s="45" t="s">
        <v>8745</v>
      </c>
      <c r="B1369" s="45" t="s">
        <v>8746</v>
      </c>
      <c r="C1369" s="49" t="s">
        <v>7927</v>
      </c>
      <c r="D1369" s="45" t="s">
        <v>7928</v>
      </c>
      <c r="E1369" s="41" t="s">
        <v>7938</v>
      </c>
      <c r="F1369" s="41" t="s">
        <v>8747</v>
      </c>
      <c r="G1369" s="41" t="s">
        <v>1048</v>
      </c>
      <c r="H1369" s="41" t="s">
        <v>7890</v>
      </c>
      <c r="I1369" s="42"/>
      <c r="J1369" s="41"/>
      <c r="K1369" s="41"/>
      <c r="L1369" s="41"/>
      <c r="M1369" s="41"/>
    </row>
    <row r="1370" spans="1:13" hidden="1">
      <c r="A1370" s="45" t="s">
        <v>8745</v>
      </c>
      <c r="B1370" s="45" t="s">
        <v>8746</v>
      </c>
      <c r="C1370" s="49" t="s">
        <v>7927</v>
      </c>
      <c r="D1370" s="45" t="s">
        <v>7928</v>
      </c>
      <c r="E1370" s="41" t="s">
        <v>7938</v>
      </c>
      <c r="F1370" s="41" t="s">
        <v>8747</v>
      </c>
      <c r="G1370" s="41" t="s">
        <v>1048</v>
      </c>
      <c r="H1370" s="41" t="s">
        <v>7891</v>
      </c>
      <c r="I1370" s="42"/>
      <c r="J1370" s="41"/>
      <c r="K1370" s="41"/>
      <c r="L1370" s="41"/>
      <c r="M1370" s="41"/>
    </row>
    <row r="1371" spans="1:13" hidden="1">
      <c r="A1371" s="45" t="s">
        <v>8745</v>
      </c>
      <c r="B1371" s="45" t="s">
        <v>8746</v>
      </c>
      <c r="C1371" s="49" t="s">
        <v>7927</v>
      </c>
      <c r="D1371" s="45" t="s">
        <v>7928</v>
      </c>
      <c r="E1371" s="41" t="s">
        <v>7938</v>
      </c>
      <c r="F1371" s="41" t="s">
        <v>8747</v>
      </c>
      <c r="G1371" s="41" t="s">
        <v>1048</v>
      </c>
      <c r="H1371" s="41" t="s">
        <v>7892</v>
      </c>
      <c r="I1371" s="53">
        <v>41841</v>
      </c>
      <c r="J1371" s="41"/>
      <c r="K1371" s="41"/>
      <c r="L1371" s="41"/>
      <c r="M1371" s="41"/>
    </row>
    <row r="1372" spans="1:13" hidden="1">
      <c r="A1372" s="45" t="s">
        <v>8745</v>
      </c>
      <c r="B1372" s="45" t="s">
        <v>8746</v>
      </c>
      <c r="C1372" s="49" t="s">
        <v>7927</v>
      </c>
      <c r="D1372" s="45" t="s">
        <v>7928</v>
      </c>
      <c r="E1372" s="41" t="s">
        <v>7938</v>
      </c>
      <c r="F1372" s="41" t="s">
        <v>8747</v>
      </c>
      <c r="G1372" s="41" t="s">
        <v>1048</v>
      </c>
      <c r="H1372" s="41" t="s">
        <v>7893</v>
      </c>
      <c r="I1372" s="42"/>
      <c r="J1372" s="41"/>
      <c r="K1372" s="41"/>
      <c r="L1372" s="41"/>
      <c r="M1372" s="41"/>
    </row>
    <row r="1373" spans="1:13" hidden="1">
      <c r="A1373" s="45" t="s">
        <v>8745</v>
      </c>
      <c r="B1373" s="45" t="s">
        <v>8746</v>
      </c>
      <c r="C1373" s="49" t="s">
        <v>7927</v>
      </c>
      <c r="D1373" s="45" t="s">
        <v>7928</v>
      </c>
      <c r="E1373" s="41" t="s">
        <v>7938</v>
      </c>
      <c r="F1373" s="41" t="s">
        <v>8747</v>
      </c>
      <c r="G1373" s="41" t="s">
        <v>1048</v>
      </c>
      <c r="H1373" s="41" t="s">
        <v>7894</v>
      </c>
      <c r="I1373" s="42">
        <v>41765</v>
      </c>
      <c r="J1373" s="41"/>
      <c r="K1373" s="41"/>
      <c r="L1373" s="41"/>
      <c r="M1373" s="41"/>
    </row>
    <row r="1374" spans="1:13" hidden="1">
      <c r="A1374" s="44" t="s">
        <v>8745</v>
      </c>
      <c r="B1374" s="44" t="s">
        <v>8746</v>
      </c>
      <c r="C1374" s="48" t="s">
        <v>7927</v>
      </c>
      <c r="D1374" s="44" t="s">
        <v>7928</v>
      </c>
      <c r="E1374" s="41" t="s">
        <v>7938</v>
      </c>
      <c r="F1374" s="40" t="s">
        <v>8747</v>
      </c>
      <c r="G1374" s="40" t="s">
        <v>7895</v>
      </c>
      <c r="H1374" s="40" t="s">
        <v>7896</v>
      </c>
      <c r="I1374" s="43">
        <f>J1374-2</f>
        <v>41748</v>
      </c>
      <c r="J1374" s="43">
        <f t="shared" ref="J1374:J1380" si="91">I1375</f>
        <v>41750</v>
      </c>
      <c r="K1374" s="40" t="s">
        <v>153</v>
      </c>
      <c r="L1374" s="40">
        <v>100</v>
      </c>
      <c r="M1374" s="40"/>
    </row>
    <row r="1375" spans="1:13" hidden="1">
      <c r="A1375" s="44" t="s">
        <v>8745</v>
      </c>
      <c r="B1375" s="44" t="s">
        <v>8746</v>
      </c>
      <c r="C1375" s="48" t="s">
        <v>7927</v>
      </c>
      <c r="D1375" s="44" t="s">
        <v>7928</v>
      </c>
      <c r="E1375" s="41" t="s">
        <v>7938</v>
      </c>
      <c r="F1375" s="40" t="s">
        <v>8747</v>
      </c>
      <c r="G1375" s="40" t="s">
        <v>7898</v>
      </c>
      <c r="H1375" s="40" t="s">
        <v>7899</v>
      </c>
      <c r="I1375" s="43">
        <f>J1375-1</f>
        <v>41750</v>
      </c>
      <c r="J1375" s="43">
        <f t="shared" si="91"/>
        <v>41751</v>
      </c>
      <c r="K1375" s="40" t="s">
        <v>153</v>
      </c>
      <c r="L1375" s="40">
        <v>100</v>
      </c>
      <c r="M1375" s="40"/>
    </row>
    <row r="1376" spans="1:13" hidden="1">
      <c r="A1376" s="44" t="s">
        <v>8745</v>
      </c>
      <c r="B1376" s="44" t="s">
        <v>8746</v>
      </c>
      <c r="C1376" s="48" t="s">
        <v>7927</v>
      </c>
      <c r="D1376" s="44" t="s">
        <v>7928</v>
      </c>
      <c r="E1376" s="41" t="s">
        <v>7938</v>
      </c>
      <c r="F1376" s="40" t="s">
        <v>8747</v>
      </c>
      <c r="G1376" s="40" t="s">
        <v>7898</v>
      </c>
      <c r="H1376" s="40" t="s">
        <v>7925</v>
      </c>
      <c r="I1376" s="43">
        <f>J1376-1</f>
        <v>41751</v>
      </c>
      <c r="J1376" s="43">
        <f t="shared" si="91"/>
        <v>41752</v>
      </c>
      <c r="K1376" s="40" t="s">
        <v>153</v>
      </c>
      <c r="L1376" s="40">
        <v>100</v>
      </c>
      <c r="M1376" s="40"/>
    </row>
    <row r="1377" spans="1:13">
      <c r="A1377" s="44" t="s">
        <v>8745</v>
      </c>
      <c r="B1377" s="44" t="s">
        <v>8746</v>
      </c>
      <c r="C1377" s="48" t="s">
        <v>7927</v>
      </c>
      <c r="D1377" s="44" t="s">
        <v>7928</v>
      </c>
      <c r="E1377" s="41" t="s">
        <v>7938</v>
      </c>
      <c r="F1377" s="40" t="s">
        <v>8747</v>
      </c>
      <c r="G1377" s="40" t="s">
        <v>7901</v>
      </c>
      <c r="H1377" s="40" t="s">
        <v>7940</v>
      </c>
      <c r="I1377" s="43">
        <f>J1377-5</f>
        <v>41752</v>
      </c>
      <c r="J1377" s="43">
        <f t="shared" si="91"/>
        <v>41757</v>
      </c>
      <c r="K1377" s="40" t="s">
        <v>153</v>
      </c>
      <c r="L1377" s="40">
        <v>100</v>
      </c>
      <c r="M1377" s="40"/>
    </row>
    <row r="1378" spans="1:13" hidden="1">
      <c r="A1378" s="44" t="s">
        <v>8745</v>
      </c>
      <c r="B1378" s="44" t="s">
        <v>8746</v>
      </c>
      <c r="C1378" s="48" t="s">
        <v>7927</v>
      </c>
      <c r="D1378" s="44" t="s">
        <v>7928</v>
      </c>
      <c r="E1378" s="41" t="s">
        <v>7938</v>
      </c>
      <c r="F1378" s="40" t="s">
        <v>8747</v>
      </c>
      <c r="G1378" s="40" t="s">
        <v>7904</v>
      </c>
      <c r="H1378" s="40" t="s">
        <v>7905</v>
      </c>
      <c r="I1378" s="43">
        <f>J1378-3</f>
        <v>41757</v>
      </c>
      <c r="J1378" s="43">
        <f t="shared" si="91"/>
        <v>41760</v>
      </c>
      <c r="K1378" s="40" t="s">
        <v>153</v>
      </c>
      <c r="L1378" s="40">
        <v>100</v>
      </c>
      <c r="M1378" s="39"/>
    </row>
    <row r="1379" spans="1:13" ht="39.6" hidden="1">
      <c r="A1379" s="44" t="s">
        <v>8745</v>
      </c>
      <c r="B1379" s="44" t="s">
        <v>8746</v>
      </c>
      <c r="C1379" s="48" t="s">
        <v>7927</v>
      </c>
      <c r="D1379" s="44" t="s">
        <v>7928</v>
      </c>
      <c r="E1379" s="41" t="s">
        <v>7938</v>
      </c>
      <c r="F1379" s="40" t="s">
        <v>8747</v>
      </c>
      <c r="G1379" s="40" t="s">
        <v>7904</v>
      </c>
      <c r="H1379" s="40" t="s">
        <v>7906</v>
      </c>
      <c r="I1379" s="43">
        <f>J1379-2</f>
        <v>41760</v>
      </c>
      <c r="J1379" s="43">
        <f t="shared" si="91"/>
        <v>41762</v>
      </c>
      <c r="K1379" s="40" t="s">
        <v>153</v>
      </c>
      <c r="L1379" s="40">
        <v>100</v>
      </c>
      <c r="M1379" s="39" t="s">
        <v>8748</v>
      </c>
    </row>
    <row r="1380" spans="1:13" hidden="1">
      <c r="A1380" s="44" t="s">
        <v>8745</v>
      </c>
      <c r="B1380" s="44" t="s">
        <v>8746</v>
      </c>
      <c r="C1380" s="48" t="s">
        <v>7927</v>
      </c>
      <c r="D1380" s="44" t="s">
        <v>7928</v>
      </c>
      <c r="E1380" s="41" t="s">
        <v>7938</v>
      </c>
      <c r="F1380" s="40" t="s">
        <v>8747</v>
      </c>
      <c r="G1380" s="40" t="s">
        <v>7904</v>
      </c>
      <c r="H1380" s="40" t="s">
        <v>7907</v>
      </c>
      <c r="I1380" s="43">
        <f>J1380-2</f>
        <v>41762</v>
      </c>
      <c r="J1380" s="43">
        <f t="shared" si="91"/>
        <v>41764</v>
      </c>
      <c r="K1380" s="40" t="s">
        <v>153</v>
      </c>
      <c r="L1380" s="40">
        <v>100</v>
      </c>
      <c r="M1380" s="39"/>
    </row>
    <row r="1381" spans="1:13" ht="26.45" hidden="1">
      <c r="A1381" s="44" t="s">
        <v>8745</v>
      </c>
      <c r="B1381" s="44" t="s">
        <v>8746</v>
      </c>
      <c r="C1381" s="48" t="s">
        <v>7927</v>
      </c>
      <c r="D1381" s="44" t="s">
        <v>7928</v>
      </c>
      <c r="E1381" s="41" t="s">
        <v>7938</v>
      </c>
      <c r="F1381" s="40" t="s">
        <v>8747</v>
      </c>
      <c r="G1381" s="40" t="s">
        <v>7904</v>
      </c>
      <c r="H1381" s="40" t="s">
        <v>7908</v>
      </c>
      <c r="I1381" s="43">
        <f>J1381-1</f>
        <v>41764</v>
      </c>
      <c r="J1381" s="42">
        <v>41765</v>
      </c>
      <c r="K1381" s="40" t="s">
        <v>153</v>
      </c>
      <c r="L1381" s="40">
        <v>100</v>
      </c>
      <c r="M1381" s="39" t="s">
        <v>8566</v>
      </c>
    </row>
    <row r="1382" spans="1:13" hidden="1">
      <c r="A1382" s="41" t="s">
        <v>8745</v>
      </c>
      <c r="B1382" s="70" t="s">
        <v>8347</v>
      </c>
      <c r="C1382" s="41" t="s">
        <v>65</v>
      </c>
      <c r="D1382" s="41" t="s">
        <v>65</v>
      </c>
      <c r="E1382" s="41" t="s">
        <v>7886</v>
      </c>
      <c r="F1382" s="41" t="s">
        <v>8749</v>
      </c>
      <c r="G1382" s="45" t="s">
        <v>1048</v>
      </c>
      <c r="H1382" s="45" t="s">
        <v>7888</v>
      </c>
      <c r="I1382" s="60">
        <v>41758</v>
      </c>
      <c r="J1382" s="45"/>
      <c r="K1382" s="45"/>
      <c r="L1382" s="45"/>
      <c r="M1382" s="39"/>
    </row>
    <row r="1383" spans="1:13" hidden="1">
      <c r="A1383" s="41" t="s">
        <v>8745</v>
      </c>
      <c r="B1383" s="70" t="s">
        <v>8347</v>
      </c>
      <c r="C1383" s="41" t="s">
        <v>65</v>
      </c>
      <c r="D1383" s="41" t="s">
        <v>65</v>
      </c>
      <c r="E1383" s="41" t="s">
        <v>7886</v>
      </c>
      <c r="F1383" s="41" t="s">
        <v>8749</v>
      </c>
      <c r="G1383" s="45" t="s">
        <v>1048</v>
      </c>
      <c r="H1383" s="45" t="s">
        <v>7889</v>
      </c>
      <c r="I1383" s="45"/>
      <c r="J1383" s="45"/>
      <c r="K1383" s="45"/>
      <c r="L1383" s="45"/>
      <c r="M1383" s="39"/>
    </row>
    <row r="1384" spans="1:13" hidden="1">
      <c r="A1384" s="41" t="s">
        <v>8745</v>
      </c>
      <c r="B1384" s="70" t="s">
        <v>8347</v>
      </c>
      <c r="C1384" s="41" t="s">
        <v>65</v>
      </c>
      <c r="D1384" s="41" t="s">
        <v>65</v>
      </c>
      <c r="E1384" s="41" t="s">
        <v>7886</v>
      </c>
      <c r="F1384" s="41" t="s">
        <v>8749</v>
      </c>
      <c r="G1384" s="45" t="s">
        <v>1048</v>
      </c>
      <c r="H1384" s="45" t="s">
        <v>7890</v>
      </c>
      <c r="I1384" s="60"/>
      <c r="J1384" s="45"/>
      <c r="K1384" s="45"/>
      <c r="L1384" s="45"/>
      <c r="M1384" s="39"/>
    </row>
    <row r="1385" spans="1:13" hidden="1">
      <c r="A1385" s="41" t="s">
        <v>8745</v>
      </c>
      <c r="B1385" s="70" t="s">
        <v>8347</v>
      </c>
      <c r="C1385" s="41" t="s">
        <v>65</v>
      </c>
      <c r="D1385" s="41" t="s">
        <v>65</v>
      </c>
      <c r="E1385" s="41" t="s">
        <v>7886</v>
      </c>
      <c r="F1385" s="41" t="s">
        <v>8749</v>
      </c>
      <c r="G1385" s="45" t="s">
        <v>1048</v>
      </c>
      <c r="H1385" s="45" t="s">
        <v>7891</v>
      </c>
      <c r="I1385" s="60">
        <v>41828</v>
      </c>
      <c r="J1385" s="45"/>
      <c r="K1385" s="45"/>
      <c r="L1385" s="45"/>
      <c r="M1385" s="39"/>
    </row>
    <row r="1386" spans="1:13" hidden="1">
      <c r="A1386" s="41" t="s">
        <v>8745</v>
      </c>
      <c r="B1386" s="70" t="s">
        <v>8347</v>
      </c>
      <c r="C1386" s="41" t="s">
        <v>65</v>
      </c>
      <c r="D1386" s="41" t="s">
        <v>65</v>
      </c>
      <c r="E1386" s="41" t="s">
        <v>7886</v>
      </c>
      <c r="F1386" s="41" t="s">
        <v>8749</v>
      </c>
      <c r="G1386" s="45" t="s">
        <v>1048</v>
      </c>
      <c r="H1386" s="45" t="s">
        <v>7892</v>
      </c>
      <c r="I1386" s="60"/>
      <c r="J1386" s="45"/>
      <c r="K1386" s="45"/>
      <c r="L1386" s="45"/>
      <c r="M1386" s="39"/>
    </row>
    <row r="1387" spans="1:13" hidden="1">
      <c r="A1387" s="41" t="s">
        <v>8745</v>
      </c>
      <c r="B1387" s="70" t="s">
        <v>8347</v>
      </c>
      <c r="C1387" s="41" t="s">
        <v>65</v>
      </c>
      <c r="D1387" s="41" t="s">
        <v>65</v>
      </c>
      <c r="E1387" s="41" t="s">
        <v>7886</v>
      </c>
      <c r="F1387" s="41" t="s">
        <v>8749</v>
      </c>
      <c r="G1387" s="45" t="s">
        <v>1048</v>
      </c>
      <c r="H1387" s="45" t="s">
        <v>7893</v>
      </c>
      <c r="I1387" s="60"/>
      <c r="J1387" s="45"/>
      <c r="K1387" s="45"/>
      <c r="L1387" s="45"/>
      <c r="M1387" s="39"/>
    </row>
    <row r="1388" spans="1:13" hidden="1">
      <c r="A1388" s="41" t="s">
        <v>8745</v>
      </c>
      <c r="B1388" s="70" t="s">
        <v>8347</v>
      </c>
      <c r="C1388" s="41" t="s">
        <v>65</v>
      </c>
      <c r="D1388" s="41" t="s">
        <v>65</v>
      </c>
      <c r="E1388" s="41" t="s">
        <v>7886</v>
      </c>
      <c r="F1388" s="41" t="s">
        <v>8749</v>
      </c>
      <c r="G1388" s="45" t="s">
        <v>1048</v>
      </c>
      <c r="H1388" s="45" t="s">
        <v>7894</v>
      </c>
      <c r="I1388" s="60">
        <v>41775</v>
      </c>
      <c r="J1388" s="45"/>
      <c r="K1388" s="45"/>
      <c r="L1388" s="45"/>
      <c r="M1388" s="39"/>
    </row>
    <row r="1389" spans="1:13" hidden="1">
      <c r="A1389" s="41" t="s">
        <v>8745</v>
      </c>
      <c r="B1389" s="70" t="s">
        <v>8347</v>
      </c>
      <c r="C1389" s="40" t="s">
        <v>65</v>
      </c>
      <c r="D1389" s="40" t="s">
        <v>65</v>
      </c>
      <c r="E1389" s="41" t="s">
        <v>7886</v>
      </c>
      <c r="F1389" s="40" t="s">
        <v>8749</v>
      </c>
      <c r="G1389" s="40" t="s">
        <v>7895</v>
      </c>
      <c r="H1389" s="40" t="s">
        <v>7896</v>
      </c>
      <c r="I1389" s="61">
        <f>J1389-2</f>
        <v>41758</v>
      </c>
      <c r="J1389" s="61">
        <f t="shared" ref="J1389:J1395" si="92">I1390</f>
        <v>41760</v>
      </c>
      <c r="K1389" s="44" t="s">
        <v>109</v>
      </c>
      <c r="L1389" s="40">
        <v>100</v>
      </c>
      <c r="M1389" s="39" t="s">
        <v>8750</v>
      </c>
    </row>
    <row r="1390" spans="1:13" hidden="1">
      <c r="A1390" s="41" t="s">
        <v>8745</v>
      </c>
      <c r="B1390" s="70" t="s">
        <v>8347</v>
      </c>
      <c r="C1390" s="40" t="s">
        <v>65</v>
      </c>
      <c r="D1390" s="40" t="s">
        <v>65</v>
      </c>
      <c r="E1390" s="41" t="s">
        <v>7886</v>
      </c>
      <c r="F1390" s="40" t="s">
        <v>8749</v>
      </c>
      <c r="G1390" s="40" t="s">
        <v>7898</v>
      </c>
      <c r="H1390" s="40" t="s">
        <v>7899</v>
      </c>
      <c r="I1390" s="61">
        <f>J1390-1</f>
        <v>41760</v>
      </c>
      <c r="J1390" s="61">
        <f t="shared" si="92"/>
        <v>41761</v>
      </c>
      <c r="K1390" s="44" t="s">
        <v>109</v>
      </c>
      <c r="L1390" s="40">
        <v>100</v>
      </c>
      <c r="M1390" s="39"/>
    </row>
    <row r="1391" spans="1:13" hidden="1">
      <c r="A1391" s="41" t="s">
        <v>8745</v>
      </c>
      <c r="B1391" s="70" t="s">
        <v>8347</v>
      </c>
      <c r="C1391" s="40" t="s">
        <v>65</v>
      </c>
      <c r="D1391" s="40" t="s">
        <v>65</v>
      </c>
      <c r="E1391" s="41" t="s">
        <v>7886</v>
      </c>
      <c r="F1391" s="40" t="s">
        <v>8749</v>
      </c>
      <c r="G1391" s="40" t="s">
        <v>7898</v>
      </c>
      <c r="H1391" s="40" t="s">
        <v>7900</v>
      </c>
      <c r="I1391" s="61">
        <f>J1391-1</f>
        <v>41761</v>
      </c>
      <c r="J1391" s="61">
        <f t="shared" si="92"/>
        <v>41762</v>
      </c>
      <c r="K1391" s="44" t="s">
        <v>109</v>
      </c>
      <c r="L1391" s="40">
        <v>100</v>
      </c>
      <c r="M1391" s="39"/>
    </row>
    <row r="1392" spans="1:13">
      <c r="A1392" s="41" t="s">
        <v>8745</v>
      </c>
      <c r="B1392" s="70" t="s">
        <v>8347</v>
      </c>
      <c r="C1392" s="40" t="s">
        <v>65</v>
      </c>
      <c r="D1392" s="40" t="s">
        <v>65</v>
      </c>
      <c r="E1392" s="41" t="s">
        <v>7886</v>
      </c>
      <c r="F1392" s="40" t="s">
        <v>8749</v>
      </c>
      <c r="G1392" s="40" t="s">
        <v>7901</v>
      </c>
      <c r="H1392" s="40" t="s">
        <v>7902</v>
      </c>
      <c r="I1392" s="61">
        <f>J1392-5</f>
        <v>41762</v>
      </c>
      <c r="J1392" s="61">
        <f t="shared" si="92"/>
        <v>41767</v>
      </c>
      <c r="K1392" s="44" t="s">
        <v>109</v>
      </c>
      <c r="L1392" s="40">
        <v>100</v>
      </c>
      <c r="M1392" s="39"/>
    </row>
    <row r="1393" spans="1:13" hidden="1">
      <c r="A1393" s="41" t="s">
        <v>8745</v>
      </c>
      <c r="B1393" s="70" t="s">
        <v>8347</v>
      </c>
      <c r="C1393" s="40" t="s">
        <v>65</v>
      </c>
      <c r="D1393" s="40" t="s">
        <v>65</v>
      </c>
      <c r="E1393" s="41" t="s">
        <v>7886</v>
      </c>
      <c r="F1393" s="40" t="s">
        <v>8749</v>
      </c>
      <c r="G1393" s="40" t="s">
        <v>7904</v>
      </c>
      <c r="H1393" s="40" t="s">
        <v>7905</v>
      </c>
      <c r="I1393" s="61">
        <f>J1393-3</f>
        <v>41767</v>
      </c>
      <c r="J1393" s="61">
        <f t="shared" si="92"/>
        <v>41770</v>
      </c>
      <c r="K1393" s="44" t="s">
        <v>109</v>
      </c>
      <c r="L1393" s="40">
        <v>100</v>
      </c>
      <c r="M1393" s="39"/>
    </row>
    <row r="1394" spans="1:13" hidden="1">
      <c r="A1394" s="41" t="s">
        <v>8745</v>
      </c>
      <c r="B1394" s="70" t="s">
        <v>8347</v>
      </c>
      <c r="C1394" s="40" t="s">
        <v>65</v>
      </c>
      <c r="D1394" s="40" t="s">
        <v>65</v>
      </c>
      <c r="E1394" s="41" t="s">
        <v>7886</v>
      </c>
      <c r="F1394" s="40" t="s">
        <v>8749</v>
      </c>
      <c r="G1394" s="40" t="s">
        <v>7904</v>
      </c>
      <c r="H1394" s="40" t="s">
        <v>7906</v>
      </c>
      <c r="I1394" s="61">
        <f>J1394-2</f>
        <v>41770</v>
      </c>
      <c r="J1394" s="61">
        <f t="shared" si="92"/>
        <v>41772</v>
      </c>
      <c r="K1394" s="44" t="s">
        <v>109</v>
      </c>
      <c r="L1394" s="40">
        <v>100</v>
      </c>
      <c r="M1394" s="39"/>
    </row>
    <row r="1395" spans="1:13" hidden="1">
      <c r="A1395" s="41" t="s">
        <v>8745</v>
      </c>
      <c r="B1395" s="70" t="s">
        <v>8347</v>
      </c>
      <c r="C1395" s="40" t="s">
        <v>65</v>
      </c>
      <c r="D1395" s="40" t="s">
        <v>65</v>
      </c>
      <c r="E1395" s="41" t="s">
        <v>7886</v>
      </c>
      <c r="F1395" s="40" t="s">
        <v>8749</v>
      </c>
      <c r="G1395" s="40" t="s">
        <v>7904</v>
      </c>
      <c r="H1395" s="40" t="s">
        <v>7907</v>
      </c>
      <c r="I1395" s="61">
        <f>J1395-2</f>
        <v>41772</v>
      </c>
      <c r="J1395" s="61">
        <f t="shared" si="92"/>
        <v>41774</v>
      </c>
      <c r="K1395" s="44" t="s">
        <v>109</v>
      </c>
      <c r="L1395" s="40">
        <v>100</v>
      </c>
      <c r="M1395" s="39"/>
    </row>
    <row r="1396" spans="1:13" hidden="1">
      <c r="A1396" s="41" t="s">
        <v>8745</v>
      </c>
      <c r="B1396" s="70" t="s">
        <v>8347</v>
      </c>
      <c r="C1396" s="40" t="s">
        <v>65</v>
      </c>
      <c r="D1396" s="40" t="s">
        <v>65</v>
      </c>
      <c r="E1396" s="41" t="s">
        <v>7886</v>
      </c>
      <c r="F1396" s="40" t="s">
        <v>8749</v>
      </c>
      <c r="G1396" s="40" t="s">
        <v>7904</v>
      </c>
      <c r="H1396" s="40" t="s">
        <v>7908</v>
      </c>
      <c r="I1396" s="61">
        <f>J1396-1</f>
        <v>41774</v>
      </c>
      <c r="J1396" s="60">
        <v>41775</v>
      </c>
      <c r="K1396" s="44" t="s">
        <v>109</v>
      </c>
      <c r="L1396" s="40">
        <v>100</v>
      </c>
      <c r="M1396" s="39" t="s">
        <v>7917</v>
      </c>
    </row>
    <row r="1397" spans="1:13" hidden="1">
      <c r="A1397" s="41" t="s">
        <v>8745</v>
      </c>
      <c r="B1397" s="70" t="s">
        <v>8347</v>
      </c>
      <c r="C1397" s="41" t="s">
        <v>65</v>
      </c>
      <c r="D1397" s="41" t="s">
        <v>65</v>
      </c>
      <c r="E1397" s="41" t="s">
        <v>7886</v>
      </c>
      <c r="F1397" s="41" t="s">
        <v>8751</v>
      </c>
      <c r="G1397" s="45" t="s">
        <v>1048</v>
      </c>
      <c r="H1397" s="45" t="s">
        <v>7888</v>
      </c>
      <c r="I1397" s="60">
        <v>41758</v>
      </c>
      <c r="J1397" s="45"/>
      <c r="K1397" s="45"/>
      <c r="L1397" s="45"/>
      <c r="M1397" s="39"/>
    </row>
    <row r="1398" spans="1:13" hidden="1">
      <c r="A1398" s="41" t="s">
        <v>8745</v>
      </c>
      <c r="B1398" s="70" t="s">
        <v>8347</v>
      </c>
      <c r="C1398" s="41" t="s">
        <v>65</v>
      </c>
      <c r="D1398" s="41" t="s">
        <v>65</v>
      </c>
      <c r="E1398" s="41" t="s">
        <v>7886</v>
      </c>
      <c r="F1398" s="41" t="s">
        <v>8751</v>
      </c>
      <c r="G1398" s="45" t="s">
        <v>1048</v>
      </c>
      <c r="H1398" s="45" t="s">
        <v>7889</v>
      </c>
      <c r="I1398" s="45"/>
      <c r="J1398" s="45"/>
      <c r="K1398" s="45"/>
      <c r="L1398" s="45"/>
      <c r="M1398" s="39"/>
    </row>
    <row r="1399" spans="1:13" hidden="1">
      <c r="A1399" s="41" t="s">
        <v>8745</v>
      </c>
      <c r="B1399" s="70" t="s">
        <v>8347</v>
      </c>
      <c r="C1399" s="41" t="s">
        <v>65</v>
      </c>
      <c r="D1399" s="41" t="s">
        <v>65</v>
      </c>
      <c r="E1399" s="41" t="s">
        <v>7886</v>
      </c>
      <c r="F1399" s="41" t="s">
        <v>8751</v>
      </c>
      <c r="G1399" s="45" t="s">
        <v>1048</v>
      </c>
      <c r="H1399" s="45" t="s">
        <v>7890</v>
      </c>
      <c r="I1399" s="60"/>
      <c r="J1399" s="45"/>
      <c r="K1399" s="45"/>
      <c r="L1399" s="45"/>
      <c r="M1399" s="39"/>
    </row>
    <row r="1400" spans="1:13" hidden="1">
      <c r="A1400" s="41" t="s">
        <v>8745</v>
      </c>
      <c r="B1400" s="70" t="s">
        <v>8347</v>
      </c>
      <c r="C1400" s="41" t="s">
        <v>65</v>
      </c>
      <c r="D1400" s="41" t="s">
        <v>65</v>
      </c>
      <c r="E1400" s="41" t="s">
        <v>7886</v>
      </c>
      <c r="F1400" s="41" t="s">
        <v>8751</v>
      </c>
      <c r="G1400" s="45" t="s">
        <v>1048</v>
      </c>
      <c r="H1400" s="45" t="s">
        <v>7891</v>
      </c>
      <c r="I1400" s="60">
        <v>41828</v>
      </c>
      <c r="J1400" s="45"/>
      <c r="K1400" s="45"/>
      <c r="L1400" s="45"/>
      <c r="M1400" s="39"/>
    </row>
    <row r="1401" spans="1:13" hidden="1">
      <c r="A1401" s="41" t="s">
        <v>8745</v>
      </c>
      <c r="B1401" s="70" t="s">
        <v>8347</v>
      </c>
      <c r="C1401" s="41" t="s">
        <v>65</v>
      </c>
      <c r="D1401" s="41" t="s">
        <v>65</v>
      </c>
      <c r="E1401" s="41" t="s">
        <v>7886</v>
      </c>
      <c r="F1401" s="41" t="s">
        <v>8751</v>
      </c>
      <c r="G1401" s="45" t="s">
        <v>1048</v>
      </c>
      <c r="H1401" s="45" t="s">
        <v>7892</v>
      </c>
      <c r="I1401" s="60"/>
      <c r="J1401" s="45"/>
      <c r="K1401" s="45"/>
      <c r="L1401" s="45"/>
      <c r="M1401" s="39"/>
    </row>
    <row r="1402" spans="1:13" hidden="1">
      <c r="A1402" s="41" t="s">
        <v>8745</v>
      </c>
      <c r="B1402" s="70" t="s">
        <v>8347</v>
      </c>
      <c r="C1402" s="41" t="s">
        <v>65</v>
      </c>
      <c r="D1402" s="41" t="s">
        <v>65</v>
      </c>
      <c r="E1402" s="41" t="s">
        <v>7886</v>
      </c>
      <c r="F1402" s="41" t="s">
        <v>8751</v>
      </c>
      <c r="G1402" s="45" t="s">
        <v>1048</v>
      </c>
      <c r="H1402" s="45" t="s">
        <v>7893</v>
      </c>
      <c r="I1402" s="60"/>
      <c r="J1402" s="45"/>
      <c r="K1402" s="45"/>
      <c r="L1402" s="45"/>
      <c r="M1402" s="39"/>
    </row>
    <row r="1403" spans="1:13" hidden="1">
      <c r="A1403" s="41" t="s">
        <v>8745</v>
      </c>
      <c r="B1403" s="70" t="s">
        <v>8347</v>
      </c>
      <c r="C1403" s="41" t="s">
        <v>65</v>
      </c>
      <c r="D1403" s="41" t="s">
        <v>65</v>
      </c>
      <c r="E1403" s="41" t="s">
        <v>7886</v>
      </c>
      <c r="F1403" s="41" t="s">
        <v>8751</v>
      </c>
      <c r="G1403" s="45" t="s">
        <v>1048</v>
      </c>
      <c r="H1403" s="45" t="s">
        <v>7894</v>
      </c>
      <c r="I1403" s="60">
        <v>41775</v>
      </c>
      <c r="J1403" s="45"/>
      <c r="K1403" s="45"/>
      <c r="L1403" s="45"/>
      <c r="M1403" s="39"/>
    </row>
    <row r="1404" spans="1:13" hidden="1">
      <c r="A1404" s="41" t="s">
        <v>8745</v>
      </c>
      <c r="B1404" s="70" t="s">
        <v>8347</v>
      </c>
      <c r="C1404" s="40" t="s">
        <v>65</v>
      </c>
      <c r="D1404" s="40" t="s">
        <v>65</v>
      </c>
      <c r="E1404" s="41" t="s">
        <v>7886</v>
      </c>
      <c r="F1404" s="40" t="s">
        <v>8751</v>
      </c>
      <c r="G1404" s="40" t="s">
        <v>7895</v>
      </c>
      <c r="H1404" s="40" t="s">
        <v>7896</v>
      </c>
      <c r="I1404" s="61">
        <f>J1404-2</f>
        <v>41758</v>
      </c>
      <c r="J1404" s="61">
        <f t="shared" ref="J1404:J1410" si="93">I1405</f>
        <v>41760</v>
      </c>
      <c r="K1404" s="44" t="s">
        <v>109</v>
      </c>
      <c r="L1404" s="40">
        <v>100</v>
      </c>
      <c r="M1404" s="39" t="s">
        <v>8752</v>
      </c>
    </row>
    <row r="1405" spans="1:13" hidden="1">
      <c r="A1405" s="41" t="s">
        <v>8745</v>
      </c>
      <c r="B1405" s="70" t="s">
        <v>8347</v>
      </c>
      <c r="C1405" s="40" t="s">
        <v>65</v>
      </c>
      <c r="D1405" s="40" t="s">
        <v>65</v>
      </c>
      <c r="E1405" s="41" t="s">
        <v>7886</v>
      </c>
      <c r="F1405" s="40" t="s">
        <v>8751</v>
      </c>
      <c r="G1405" s="40" t="s">
        <v>7898</v>
      </c>
      <c r="H1405" s="40" t="s">
        <v>7899</v>
      </c>
      <c r="I1405" s="61">
        <f>J1405-1</f>
        <v>41760</v>
      </c>
      <c r="J1405" s="61">
        <f t="shared" si="93"/>
        <v>41761</v>
      </c>
      <c r="K1405" s="44" t="s">
        <v>109</v>
      </c>
      <c r="L1405" s="40">
        <v>100</v>
      </c>
      <c r="M1405" s="39"/>
    </row>
    <row r="1406" spans="1:13" hidden="1">
      <c r="A1406" s="41" t="s">
        <v>8745</v>
      </c>
      <c r="B1406" s="70" t="s">
        <v>8347</v>
      </c>
      <c r="C1406" s="40" t="s">
        <v>65</v>
      </c>
      <c r="D1406" s="40" t="s">
        <v>65</v>
      </c>
      <c r="E1406" s="41" t="s">
        <v>7886</v>
      </c>
      <c r="F1406" s="40" t="s">
        <v>8751</v>
      </c>
      <c r="G1406" s="40" t="s">
        <v>7898</v>
      </c>
      <c r="H1406" s="40" t="s">
        <v>7900</v>
      </c>
      <c r="I1406" s="61">
        <f>J1406-1</f>
        <v>41761</v>
      </c>
      <c r="J1406" s="61">
        <f t="shared" si="93"/>
        <v>41762</v>
      </c>
      <c r="K1406" s="44" t="s">
        <v>109</v>
      </c>
      <c r="L1406" s="40">
        <v>100</v>
      </c>
      <c r="M1406" s="39"/>
    </row>
    <row r="1407" spans="1:13">
      <c r="A1407" s="41" t="s">
        <v>8745</v>
      </c>
      <c r="B1407" s="70" t="s">
        <v>8347</v>
      </c>
      <c r="C1407" s="40" t="s">
        <v>65</v>
      </c>
      <c r="D1407" s="40" t="s">
        <v>65</v>
      </c>
      <c r="E1407" s="41" t="s">
        <v>7886</v>
      </c>
      <c r="F1407" s="40" t="s">
        <v>8751</v>
      </c>
      <c r="G1407" s="40" t="s">
        <v>7901</v>
      </c>
      <c r="H1407" s="40" t="s">
        <v>7902</v>
      </c>
      <c r="I1407" s="61">
        <f>J1407-5</f>
        <v>41762</v>
      </c>
      <c r="J1407" s="61">
        <f t="shared" si="93"/>
        <v>41767</v>
      </c>
      <c r="K1407" s="44" t="s">
        <v>109</v>
      </c>
      <c r="L1407" s="40">
        <v>100</v>
      </c>
      <c r="M1407" s="39"/>
    </row>
    <row r="1408" spans="1:13" hidden="1">
      <c r="A1408" s="41" t="s">
        <v>8745</v>
      </c>
      <c r="B1408" s="70" t="s">
        <v>8347</v>
      </c>
      <c r="C1408" s="40" t="s">
        <v>65</v>
      </c>
      <c r="D1408" s="40" t="s">
        <v>65</v>
      </c>
      <c r="E1408" s="41" t="s">
        <v>7886</v>
      </c>
      <c r="F1408" s="40" t="s">
        <v>8751</v>
      </c>
      <c r="G1408" s="40" t="s">
        <v>7904</v>
      </c>
      <c r="H1408" s="40" t="s">
        <v>7905</v>
      </c>
      <c r="I1408" s="61">
        <f>J1408-3</f>
        <v>41767</v>
      </c>
      <c r="J1408" s="61">
        <f t="shared" si="93"/>
        <v>41770</v>
      </c>
      <c r="K1408" s="44" t="s">
        <v>109</v>
      </c>
      <c r="L1408" s="40">
        <v>100</v>
      </c>
      <c r="M1408" s="39"/>
    </row>
    <row r="1409" spans="1:13" hidden="1">
      <c r="A1409" s="41" t="s">
        <v>8745</v>
      </c>
      <c r="B1409" s="70" t="s">
        <v>8347</v>
      </c>
      <c r="C1409" s="40" t="s">
        <v>65</v>
      </c>
      <c r="D1409" s="40" t="s">
        <v>65</v>
      </c>
      <c r="E1409" s="41" t="s">
        <v>7886</v>
      </c>
      <c r="F1409" s="40" t="s">
        <v>8751</v>
      </c>
      <c r="G1409" s="40" t="s">
        <v>7904</v>
      </c>
      <c r="H1409" s="40" t="s">
        <v>7906</v>
      </c>
      <c r="I1409" s="61">
        <f>J1409-2</f>
        <v>41770</v>
      </c>
      <c r="J1409" s="61">
        <f t="shared" si="93"/>
        <v>41772</v>
      </c>
      <c r="K1409" s="44" t="s">
        <v>109</v>
      </c>
      <c r="L1409" s="40">
        <v>100</v>
      </c>
      <c r="M1409" s="39"/>
    </row>
    <row r="1410" spans="1:13" hidden="1">
      <c r="A1410" s="41" t="s">
        <v>8745</v>
      </c>
      <c r="B1410" s="70" t="s">
        <v>8347</v>
      </c>
      <c r="C1410" s="40" t="s">
        <v>65</v>
      </c>
      <c r="D1410" s="40" t="s">
        <v>65</v>
      </c>
      <c r="E1410" s="41" t="s">
        <v>7886</v>
      </c>
      <c r="F1410" s="40" t="s">
        <v>8751</v>
      </c>
      <c r="G1410" s="40" t="s">
        <v>7904</v>
      </c>
      <c r="H1410" s="40" t="s">
        <v>7907</v>
      </c>
      <c r="I1410" s="61">
        <f>J1410-2</f>
        <v>41772</v>
      </c>
      <c r="J1410" s="61">
        <f t="shared" si="93"/>
        <v>41774</v>
      </c>
      <c r="K1410" s="44" t="s">
        <v>109</v>
      </c>
      <c r="L1410" s="40">
        <v>100</v>
      </c>
      <c r="M1410" s="39"/>
    </row>
    <row r="1411" spans="1:13" hidden="1">
      <c r="A1411" s="41" t="s">
        <v>8745</v>
      </c>
      <c r="B1411" s="70" t="s">
        <v>8347</v>
      </c>
      <c r="C1411" s="40" t="s">
        <v>65</v>
      </c>
      <c r="D1411" s="40" t="s">
        <v>65</v>
      </c>
      <c r="E1411" s="41" t="s">
        <v>7886</v>
      </c>
      <c r="F1411" s="40" t="s">
        <v>8751</v>
      </c>
      <c r="G1411" s="40" t="s">
        <v>7904</v>
      </c>
      <c r="H1411" s="40" t="s">
        <v>7908</v>
      </c>
      <c r="I1411" s="61">
        <f>J1411-1</f>
        <v>41774</v>
      </c>
      <c r="J1411" s="60">
        <v>41775</v>
      </c>
      <c r="K1411" s="44" t="s">
        <v>109</v>
      </c>
      <c r="L1411" s="40">
        <v>100</v>
      </c>
      <c r="M1411" s="39" t="s">
        <v>7917</v>
      </c>
    </row>
    <row r="1412" spans="1:13" hidden="1">
      <c r="A1412" s="41" t="s">
        <v>8745</v>
      </c>
      <c r="B1412" s="70" t="s">
        <v>8347</v>
      </c>
      <c r="C1412" s="41" t="s">
        <v>65</v>
      </c>
      <c r="D1412" s="41" t="s">
        <v>65</v>
      </c>
      <c r="E1412" s="41" t="s">
        <v>7886</v>
      </c>
      <c r="F1412" s="41" t="s">
        <v>8753</v>
      </c>
      <c r="G1412" s="45" t="s">
        <v>1048</v>
      </c>
      <c r="H1412" s="45" t="s">
        <v>7888</v>
      </c>
      <c r="I1412" s="60">
        <v>41758</v>
      </c>
      <c r="J1412" s="45"/>
      <c r="K1412" s="45"/>
      <c r="L1412" s="45"/>
      <c r="M1412" s="39"/>
    </row>
    <row r="1413" spans="1:13" hidden="1">
      <c r="A1413" s="41" t="s">
        <v>8745</v>
      </c>
      <c r="B1413" s="70" t="s">
        <v>8347</v>
      </c>
      <c r="C1413" s="41" t="s">
        <v>65</v>
      </c>
      <c r="D1413" s="41" t="s">
        <v>65</v>
      </c>
      <c r="E1413" s="41" t="s">
        <v>7886</v>
      </c>
      <c r="F1413" s="41" t="s">
        <v>8753</v>
      </c>
      <c r="G1413" s="45" t="s">
        <v>1048</v>
      </c>
      <c r="H1413" s="45" t="s">
        <v>7889</v>
      </c>
      <c r="I1413" s="45"/>
      <c r="J1413" s="45"/>
      <c r="K1413" s="45"/>
      <c r="L1413" s="45"/>
      <c r="M1413" s="39"/>
    </row>
    <row r="1414" spans="1:13" hidden="1">
      <c r="A1414" s="41" t="s">
        <v>8745</v>
      </c>
      <c r="B1414" s="70" t="s">
        <v>8347</v>
      </c>
      <c r="C1414" s="41" t="s">
        <v>65</v>
      </c>
      <c r="D1414" s="41" t="s">
        <v>65</v>
      </c>
      <c r="E1414" s="41" t="s">
        <v>7886</v>
      </c>
      <c r="F1414" s="41" t="s">
        <v>8753</v>
      </c>
      <c r="G1414" s="45" t="s">
        <v>1048</v>
      </c>
      <c r="H1414" s="45" t="s">
        <v>7890</v>
      </c>
      <c r="I1414" s="60"/>
      <c r="J1414" s="45"/>
      <c r="K1414" s="45"/>
      <c r="L1414" s="45"/>
      <c r="M1414" s="39"/>
    </row>
    <row r="1415" spans="1:13" hidden="1">
      <c r="A1415" s="41" t="s">
        <v>8745</v>
      </c>
      <c r="B1415" s="70" t="s">
        <v>8347</v>
      </c>
      <c r="C1415" s="41" t="s">
        <v>65</v>
      </c>
      <c r="D1415" s="41" t="s">
        <v>65</v>
      </c>
      <c r="E1415" s="41" t="s">
        <v>7886</v>
      </c>
      <c r="F1415" s="41" t="s">
        <v>8753</v>
      </c>
      <c r="G1415" s="45" t="s">
        <v>1048</v>
      </c>
      <c r="H1415" s="45" t="s">
        <v>7891</v>
      </c>
      <c r="I1415" s="60">
        <v>41828</v>
      </c>
      <c r="J1415" s="45"/>
      <c r="K1415" s="45"/>
      <c r="L1415" s="45"/>
      <c r="M1415" s="39"/>
    </row>
    <row r="1416" spans="1:13" hidden="1">
      <c r="A1416" s="41" t="s">
        <v>8745</v>
      </c>
      <c r="B1416" s="70" t="s">
        <v>8347</v>
      </c>
      <c r="C1416" s="41" t="s">
        <v>65</v>
      </c>
      <c r="D1416" s="41" t="s">
        <v>65</v>
      </c>
      <c r="E1416" s="41" t="s">
        <v>7886</v>
      </c>
      <c r="F1416" s="41" t="s">
        <v>8753</v>
      </c>
      <c r="G1416" s="45" t="s">
        <v>1048</v>
      </c>
      <c r="H1416" s="45" t="s">
        <v>7892</v>
      </c>
      <c r="I1416" s="60"/>
      <c r="J1416" s="45"/>
      <c r="K1416" s="45"/>
      <c r="L1416" s="45"/>
      <c r="M1416" s="39"/>
    </row>
    <row r="1417" spans="1:13" hidden="1">
      <c r="A1417" s="41" t="s">
        <v>8745</v>
      </c>
      <c r="B1417" s="70" t="s">
        <v>8347</v>
      </c>
      <c r="C1417" s="41" t="s">
        <v>65</v>
      </c>
      <c r="D1417" s="41" t="s">
        <v>65</v>
      </c>
      <c r="E1417" s="41" t="s">
        <v>7886</v>
      </c>
      <c r="F1417" s="41" t="s">
        <v>8753</v>
      </c>
      <c r="G1417" s="45" t="s">
        <v>1048</v>
      </c>
      <c r="H1417" s="45" t="s">
        <v>7893</v>
      </c>
      <c r="I1417" s="60"/>
      <c r="J1417" s="45"/>
      <c r="K1417" s="45"/>
      <c r="L1417" s="45"/>
      <c r="M1417" s="39"/>
    </row>
    <row r="1418" spans="1:13" hidden="1">
      <c r="A1418" s="41" t="s">
        <v>8745</v>
      </c>
      <c r="B1418" s="70" t="s">
        <v>8347</v>
      </c>
      <c r="C1418" s="41" t="s">
        <v>65</v>
      </c>
      <c r="D1418" s="41" t="s">
        <v>65</v>
      </c>
      <c r="E1418" s="41" t="s">
        <v>7886</v>
      </c>
      <c r="F1418" s="41" t="s">
        <v>8753</v>
      </c>
      <c r="G1418" s="45" t="s">
        <v>1048</v>
      </c>
      <c r="H1418" s="45" t="s">
        <v>7894</v>
      </c>
      <c r="I1418" s="60">
        <v>41775</v>
      </c>
      <c r="J1418" s="45"/>
      <c r="K1418" s="45"/>
      <c r="L1418" s="45"/>
      <c r="M1418" s="39"/>
    </row>
    <row r="1419" spans="1:13" ht="39.6" hidden="1">
      <c r="A1419" s="41" t="s">
        <v>8745</v>
      </c>
      <c r="B1419" s="70" t="s">
        <v>8347</v>
      </c>
      <c r="C1419" s="40" t="s">
        <v>65</v>
      </c>
      <c r="D1419" s="40" t="s">
        <v>65</v>
      </c>
      <c r="E1419" s="41" t="s">
        <v>7886</v>
      </c>
      <c r="F1419" s="40" t="s">
        <v>8753</v>
      </c>
      <c r="G1419" s="40" t="s">
        <v>7895</v>
      </c>
      <c r="H1419" s="40" t="s">
        <v>7896</v>
      </c>
      <c r="I1419" s="61">
        <f>J1419-2</f>
        <v>41758</v>
      </c>
      <c r="J1419" s="61">
        <f t="shared" ref="J1419:J1425" si="94">I1420</f>
        <v>41760</v>
      </c>
      <c r="K1419" s="44" t="s">
        <v>109</v>
      </c>
      <c r="L1419" s="40">
        <v>100</v>
      </c>
      <c r="M1419" s="39" t="s">
        <v>8754</v>
      </c>
    </row>
    <row r="1420" spans="1:13" hidden="1">
      <c r="A1420" s="41" t="s">
        <v>8745</v>
      </c>
      <c r="B1420" s="70" t="s">
        <v>8347</v>
      </c>
      <c r="C1420" s="40" t="s">
        <v>65</v>
      </c>
      <c r="D1420" s="40" t="s">
        <v>65</v>
      </c>
      <c r="E1420" s="41" t="s">
        <v>7886</v>
      </c>
      <c r="F1420" s="40" t="s">
        <v>8753</v>
      </c>
      <c r="G1420" s="40" t="s">
        <v>7898</v>
      </c>
      <c r="H1420" s="40" t="s">
        <v>7899</v>
      </c>
      <c r="I1420" s="61">
        <f>J1420-1</f>
        <v>41760</v>
      </c>
      <c r="J1420" s="61">
        <f t="shared" si="94"/>
        <v>41761</v>
      </c>
      <c r="K1420" s="44" t="s">
        <v>109</v>
      </c>
      <c r="L1420" s="40">
        <v>100</v>
      </c>
      <c r="M1420" s="39"/>
    </row>
    <row r="1421" spans="1:13" hidden="1">
      <c r="A1421" s="41" t="s">
        <v>8745</v>
      </c>
      <c r="B1421" s="70" t="s">
        <v>8347</v>
      </c>
      <c r="C1421" s="40" t="s">
        <v>65</v>
      </c>
      <c r="D1421" s="40" t="s">
        <v>65</v>
      </c>
      <c r="E1421" s="41" t="s">
        <v>7886</v>
      </c>
      <c r="F1421" s="40" t="s">
        <v>8753</v>
      </c>
      <c r="G1421" s="40" t="s">
        <v>7898</v>
      </c>
      <c r="H1421" s="40" t="s">
        <v>7900</v>
      </c>
      <c r="I1421" s="61">
        <f>J1421-1</f>
        <v>41761</v>
      </c>
      <c r="J1421" s="61">
        <f t="shared" si="94"/>
        <v>41762</v>
      </c>
      <c r="K1421" s="44" t="s">
        <v>109</v>
      </c>
      <c r="L1421" s="40">
        <v>100</v>
      </c>
      <c r="M1421" s="39"/>
    </row>
    <row r="1422" spans="1:13">
      <c r="A1422" s="41" t="s">
        <v>8745</v>
      </c>
      <c r="B1422" s="70" t="s">
        <v>8347</v>
      </c>
      <c r="C1422" s="40" t="s">
        <v>65</v>
      </c>
      <c r="D1422" s="40" t="s">
        <v>65</v>
      </c>
      <c r="E1422" s="41" t="s">
        <v>7886</v>
      </c>
      <c r="F1422" s="40" t="s">
        <v>8753</v>
      </c>
      <c r="G1422" s="40" t="s">
        <v>7901</v>
      </c>
      <c r="H1422" s="40" t="s">
        <v>7902</v>
      </c>
      <c r="I1422" s="61">
        <f>J1422-5</f>
        <v>41762</v>
      </c>
      <c r="J1422" s="61">
        <f t="shared" si="94"/>
        <v>41767</v>
      </c>
      <c r="K1422" s="44" t="s">
        <v>109</v>
      </c>
      <c r="L1422" s="40" t="s">
        <v>84</v>
      </c>
      <c r="M1422" s="39"/>
    </row>
    <row r="1423" spans="1:13" hidden="1">
      <c r="A1423" s="41" t="s">
        <v>8745</v>
      </c>
      <c r="B1423" s="70" t="s">
        <v>8347</v>
      </c>
      <c r="C1423" s="40" t="s">
        <v>65</v>
      </c>
      <c r="D1423" s="40" t="s">
        <v>65</v>
      </c>
      <c r="E1423" s="41" t="s">
        <v>7886</v>
      </c>
      <c r="F1423" s="40" t="s">
        <v>8753</v>
      </c>
      <c r="G1423" s="40" t="s">
        <v>7904</v>
      </c>
      <c r="H1423" s="40" t="s">
        <v>7905</v>
      </c>
      <c r="I1423" s="61">
        <f>J1423-3</f>
        <v>41767</v>
      </c>
      <c r="J1423" s="61">
        <f t="shared" si="94"/>
        <v>41770</v>
      </c>
      <c r="K1423" s="44" t="s">
        <v>109</v>
      </c>
      <c r="L1423" s="40" t="s">
        <v>84</v>
      </c>
      <c r="M1423" s="39"/>
    </row>
    <row r="1424" spans="1:13" hidden="1">
      <c r="A1424" s="41" t="s">
        <v>8745</v>
      </c>
      <c r="B1424" s="70" t="s">
        <v>8347</v>
      </c>
      <c r="C1424" s="40" t="s">
        <v>65</v>
      </c>
      <c r="D1424" s="40" t="s">
        <v>65</v>
      </c>
      <c r="E1424" s="41" t="s">
        <v>7886</v>
      </c>
      <c r="F1424" s="40" t="s">
        <v>8753</v>
      </c>
      <c r="G1424" s="40" t="s">
        <v>7904</v>
      </c>
      <c r="H1424" s="40" t="s">
        <v>7906</v>
      </c>
      <c r="I1424" s="61">
        <f>J1424-2</f>
        <v>41770</v>
      </c>
      <c r="J1424" s="61">
        <f t="shared" si="94"/>
        <v>41772</v>
      </c>
      <c r="K1424" s="44" t="s">
        <v>109</v>
      </c>
      <c r="L1424" s="40" t="s">
        <v>84</v>
      </c>
      <c r="M1424" s="39"/>
    </row>
    <row r="1425" spans="1:13" hidden="1">
      <c r="A1425" s="41" t="s">
        <v>8745</v>
      </c>
      <c r="B1425" s="70" t="s">
        <v>8347</v>
      </c>
      <c r="C1425" s="40" t="s">
        <v>65</v>
      </c>
      <c r="D1425" s="40" t="s">
        <v>65</v>
      </c>
      <c r="E1425" s="41" t="s">
        <v>7886</v>
      </c>
      <c r="F1425" s="40" t="s">
        <v>8753</v>
      </c>
      <c r="G1425" s="40" t="s">
        <v>7904</v>
      </c>
      <c r="H1425" s="40" t="s">
        <v>7907</v>
      </c>
      <c r="I1425" s="61">
        <f>J1425-2</f>
        <v>41772</v>
      </c>
      <c r="J1425" s="61">
        <f t="shared" si="94"/>
        <v>41774</v>
      </c>
      <c r="K1425" s="44" t="s">
        <v>109</v>
      </c>
      <c r="L1425" s="40" t="s">
        <v>84</v>
      </c>
      <c r="M1425" s="39"/>
    </row>
    <row r="1426" spans="1:13" hidden="1">
      <c r="A1426" s="41" t="s">
        <v>8745</v>
      </c>
      <c r="B1426" s="70" t="s">
        <v>8347</v>
      </c>
      <c r="C1426" s="40" t="s">
        <v>65</v>
      </c>
      <c r="D1426" s="40" t="s">
        <v>65</v>
      </c>
      <c r="E1426" s="41" t="s">
        <v>7886</v>
      </c>
      <c r="F1426" s="40" t="s">
        <v>8753</v>
      </c>
      <c r="G1426" s="40" t="s">
        <v>7904</v>
      </c>
      <c r="H1426" s="40" t="s">
        <v>7908</v>
      </c>
      <c r="I1426" s="61">
        <f>J1426-1</f>
        <v>41774</v>
      </c>
      <c r="J1426" s="60">
        <v>41775</v>
      </c>
      <c r="K1426" s="44" t="s">
        <v>109</v>
      </c>
      <c r="L1426" s="40" t="s">
        <v>84</v>
      </c>
      <c r="M1426" s="39" t="s">
        <v>8755</v>
      </c>
    </row>
    <row r="1427" spans="1:13" hidden="1">
      <c r="A1427" s="41" t="s">
        <v>8567</v>
      </c>
      <c r="B1427" s="41" t="s">
        <v>8756</v>
      </c>
      <c r="C1427" s="41" t="s">
        <v>7927</v>
      </c>
      <c r="D1427" s="41" t="s">
        <v>7928</v>
      </c>
      <c r="E1427" s="41" t="s">
        <v>7929</v>
      </c>
      <c r="F1427" s="41" t="s">
        <v>8757</v>
      </c>
      <c r="G1427" s="41" t="s">
        <v>1048</v>
      </c>
      <c r="H1427" s="41" t="s">
        <v>7888</v>
      </c>
      <c r="I1427" s="42">
        <v>41765</v>
      </c>
      <c r="J1427" s="41"/>
      <c r="K1427" s="40"/>
      <c r="L1427" s="40"/>
      <c r="M1427" s="39"/>
    </row>
    <row r="1428" spans="1:13" hidden="1">
      <c r="A1428" s="41" t="s">
        <v>8567</v>
      </c>
      <c r="B1428" s="41" t="s">
        <v>8756</v>
      </c>
      <c r="C1428" s="41" t="s">
        <v>7927</v>
      </c>
      <c r="D1428" s="41" t="s">
        <v>7928</v>
      </c>
      <c r="E1428" s="41" t="s">
        <v>7929</v>
      </c>
      <c r="F1428" s="41" t="s">
        <v>8757</v>
      </c>
      <c r="G1428" s="41" t="s">
        <v>1048</v>
      </c>
      <c r="H1428" s="41" t="s">
        <v>7889</v>
      </c>
      <c r="I1428" s="41"/>
      <c r="J1428" s="41"/>
      <c r="K1428" s="40"/>
      <c r="L1428" s="40"/>
      <c r="M1428" s="39"/>
    </row>
    <row r="1429" spans="1:13" hidden="1">
      <c r="A1429" s="41" t="s">
        <v>8567</v>
      </c>
      <c r="B1429" s="41" t="s">
        <v>8756</v>
      </c>
      <c r="C1429" s="41" t="s">
        <v>7927</v>
      </c>
      <c r="D1429" s="41" t="s">
        <v>7928</v>
      </c>
      <c r="E1429" s="41" t="s">
        <v>7929</v>
      </c>
      <c r="F1429" s="41" t="s">
        <v>8757</v>
      </c>
      <c r="G1429" s="41" t="s">
        <v>1048</v>
      </c>
      <c r="H1429" s="41" t="s">
        <v>7890</v>
      </c>
      <c r="I1429" s="41"/>
      <c r="J1429" s="41"/>
      <c r="K1429" s="40"/>
      <c r="L1429" s="40"/>
      <c r="M1429" s="39"/>
    </row>
    <row r="1430" spans="1:13" hidden="1">
      <c r="A1430" s="41" t="s">
        <v>8567</v>
      </c>
      <c r="B1430" s="41" t="s">
        <v>8756</v>
      </c>
      <c r="C1430" s="41" t="s">
        <v>7927</v>
      </c>
      <c r="D1430" s="41" t="s">
        <v>7928</v>
      </c>
      <c r="E1430" s="41" t="s">
        <v>7929</v>
      </c>
      <c r="F1430" s="41" t="s">
        <v>8757</v>
      </c>
      <c r="G1430" s="41" t="s">
        <v>1048</v>
      </c>
      <c r="H1430" s="41" t="s">
        <v>7891</v>
      </c>
      <c r="I1430" s="42"/>
      <c r="J1430" s="41"/>
      <c r="K1430" s="40"/>
      <c r="L1430" s="40"/>
      <c r="M1430" s="39"/>
    </row>
    <row r="1431" spans="1:13" hidden="1">
      <c r="A1431" s="41" t="s">
        <v>8567</v>
      </c>
      <c r="B1431" s="41" t="s">
        <v>8756</v>
      </c>
      <c r="C1431" s="41" t="s">
        <v>7927</v>
      </c>
      <c r="D1431" s="41" t="s">
        <v>7928</v>
      </c>
      <c r="E1431" s="41" t="s">
        <v>7929</v>
      </c>
      <c r="F1431" s="41" t="s">
        <v>8757</v>
      </c>
      <c r="G1431" s="41" t="s">
        <v>1048</v>
      </c>
      <c r="H1431" s="41" t="s">
        <v>7892</v>
      </c>
      <c r="I1431" s="41"/>
      <c r="J1431" s="41"/>
      <c r="K1431" s="40"/>
      <c r="L1431" s="40"/>
      <c r="M1431" s="39"/>
    </row>
    <row r="1432" spans="1:13" hidden="1">
      <c r="A1432" s="41" t="s">
        <v>8567</v>
      </c>
      <c r="B1432" s="41" t="s">
        <v>8756</v>
      </c>
      <c r="C1432" s="41" t="s">
        <v>7927</v>
      </c>
      <c r="D1432" s="41" t="s">
        <v>7928</v>
      </c>
      <c r="E1432" s="41" t="s">
        <v>7929</v>
      </c>
      <c r="F1432" s="41" t="s">
        <v>8757</v>
      </c>
      <c r="G1432" s="41" t="s">
        <v>1048</v>
      </c>
      <c r="H1432" s="41" t="s">
        <v>7893</v>
      </c>
      <c r="I1432" s="41"/>
      <c r="J1432" s="41"/>
      <c r="K1432" s="40"/>
      <c r="L1432" s="40"/>
      <c r="M1432" s="39"/>
    </row>
    <row r="1433" spans="1:13" hidden="1">
      <c r="A1433" s="41" t="s">
        <v>8567</v>
      </c>
      <c r="B1433" s="41" t="s">
        <v>8756</v>
      </c>
      <c r="C1433" s="41" t="s">
        <v>7927</v>
      </c>
      <c r="D1433" s="41" t="s">
        <v>7928</v>
      </c>
      <c r="E1433" s="41" t="s">
        <v>7929</v>
      </c>
      <c r="F1433" s="41" t="s">
        <v>8757</v>
      </c>
      <c r="G1433" s="41" t="s">
        <v>1048</v>
      </c>
      <c r="H1433" s="41" t="s">
        <v>7894</v>
      </c>
      <c r="I1433" s="42">
        <v>41782</v>
      </c>
      <c r="J1433" s="41"/>
      <c r="K1433" s="40"/>
      <c r="L1433" s="40"/>
      <c r="M1433" s="39"/>
    </row>
    <row r="1434" spans="1:13" hidden="1">
      <c r="A1434" s="40" t="s">
        <v>8567</v>
      </c>
      <c r="B1434" s="40" t="s">
        <v>8756</v>
      </c>
      <c r="C1434" s="40" t="s">
        <v>7927</v>
      </c>
      <c r="D1434" s="40" t="s">
        <v>7928</v>
      </c>
      <c r="E1434" s="41" t="s">
        <v>7929</v>
      </c>
      <c r="F1434" s="40" t="s">
        <v>8757</v>
      </c>
      <c r="G1434" s="40" t="s">
        <v>7895</v>
      </c>
      <c r="H1434" s="40" t="s">
        <v>7896</v>
      </c>
      <c r="I1434" s="43">
        <f>J1434-2</f>
        <v>41765</v>
      </c>
      <c r="J1434" s="43">
        <f t="shared" ref="J1434:J1440" si="95">I1435</f>
        <v>41767</v>
      </c>
      <c r="K1434" s="40" t="s">
        <v>6142</v>
      </c>
      <c r="L1434" s="40">
        <v>100</v>
      </c>
      <c r="M1434" s="39"/>
    </row>
    <row r="1435" spans="1:13" hidden="1">
      <c r="A1435" s="40" t="s">
        <v>8567</v>
      </c>
      <c r="B1435" s="40" t="s">
        <v>8756</v>
      </c>
      <c r="C1435" s="40" t="s">
        <v>7927</v>
      </c>
      <c r="D1435" s="40" t="s">
        <v>7928</v>
      </c>
      <c r="E1435" s="41" t="s">
        <v>7929</v>
      </c>
      <c r="F1435" s="40" t="s">
        <v>8757</v>
      </c>
      <c r="G1435" s="40" t="s">
        <v>7898</v>
      </c>
      <c r="H1435" s="40" t="s">
        <v>7899</v>
      </c>
      <c r="I1435" s="43">
        <f>J1435-1</f>
        <v>41767</v>
      </c>
      <c r="J1435" s="43">
        <f t="shared" si="95"/>
        <v>41768</v>
      </c>
      <c r="K1435" s="40" t="s">
        <v>6142</v>
      </c>
      <c r="L1435" s="40">
        <v>100</v>
      </c>
      <c r="M1435" s="39"/>
    </row>
    <row r="1436" spans="1:13" hidden="1">
      <c r="A1436" s="40" t="s">
        <v>8567</v>
      </c>
      <c r="B1436" s="40" t="s">
        <v>8756</v>
      </c>
      <c r="C1436" s="40" t="s">
        <v>7927</v>
      </c>
      <c r="D1436" s="40" t="s">
        <v>7928</v>
      </c>
      <c r="E1436" s="41" t="s">
        <v>7929</v>
      </c>
      <c r="F1436" s="40" t="s">
        <v>8757</v>
      </c>
      <c r="G1436" s="40" t="s">
        <v>7898</v>
      </c>
      <c r="H1436" s="40" t="s">
        <v>7900</v>
      </c>
      <c r="I1436" s="43">
        <f>J1436-1</f>
        <v>41768</v>
      </c>
      <c r="J1436" s="43">
        <f t="shared" si="95"/>
        <v>41769</v>
      </c>
      <c r="K1436" s="40" t="s">
        <v>6142</v>
      </c>
      <c r="L1436" s="40">
        <v>100</v>
      </c>
      <c r="M1436" s="39" t="s">
        <v>8758</v>
      </c>
    </row>
    <row r="1437" spans="1:13">
      <c r="A1437" s="40" t="s">
        <v>8567</v>
      </c>
      <c r="B1437" s="40" t="s">
        <v>8756</v>
      </c>
      <c r="C1437" s="40" t="s">
        <v>7927</v>
      </c>
      <c r="D1437" s="40" t="s">
        <v>7928</v>
      </c>
      <c r="E1437" s="41" t="s">
        <v>7929</v>
      </c>
      <c r="F1437" s="40" t="s">
        <v>8757</v>
      </c>
      <c r="G1437" s="40" t="s">
        <v>7901</v>
      </c>
      <c r="H1437" s="40" t="s">
        <v>7902</v>
      </c>
      <c r="I1437" s="43">
        <f>J1437-5</f>
        <v>41769</v>
      </c>
      <c r="J1437" s="43">
        <f t="shared" si="95"/>
        <v>41774</v>
      </c>
      <c r="K1437" s="40" t="s">
        <v>6142</v>
      </c>
      <c r="L1437" s="40">
        <v>100</v>
      </c>
      <c r="M1437" s="39"/>
    </row>
    <row r="1438" spans="1:13" hidden="1">
      <c r="A1438" s="40" t="s">
        <v>8567</v>
      </c>
      <c r="B1438" s="40" t="s">
        <v>8756</v>
      </c>
      <c r="C1438" s="40" t="s">
        <v>7927</v>
      </c>
      <c r="D1438" s="40" t="s">
        <v>7928</v>
      </c>
      <c r="E1438" s="41" t="s">
        <v>7929</v>
      </c>
      <c r="F1438" s="40" t="s">
        <v>8757</v>
      </c>
      <c r="G1438" s="40" t="s">
        <v>7904</v>
      </c>
      <c r="H1438" s="40" t="s">
        <v>7905</v>
      </c>
      <c r="I1438" s="43">
        <f>J1438-3</f>
        <v>41774</v>
      </c>
      <c r="J1438" s="43">
        <f t="shared" si="95"/>
        <v>41777</v>
      </c>
      <c r="K1438" s="40" t="s">
        <v>6142</v>
      </c>
      <c r="L1438" s="40">
        <v>100</v>
      </c>
      <c r="M1438" s="39"/>
    </row>
    <row r="1439" spans="1:13" hidden="1">
      <c r="A1439" s="40" t="s">
        <v>8567</v>
      </c>
      <c r="B1439" s="40" t="s">
        <v>8756</v>
      </c>
      <c r="C1439" s="40" t="s">
        <v>7927</v>
      </c>
      <c r="D1439" s="40" t="s">
        <v>7928</v>
      </c>
      <c r="E1439" s="41" t="s">
        <v>7929</v>
      </c>
      <c r="F1439" s="40" t="s">
        <v>8757</v>
      </c>
      <c r="G1439" s="40" t="s">
        <v>7904</v>
      </c>
      <c r="H1439" s="40" t="s">
        <v>7906</v>
      </c>
      <c r="I1439" s="43">
        <f>J1439-2</f>
        <v>41777</v>
      </c>
      <c r="J1439" s="43">
        <f t="shared" si="95"/>
        <v>41779</v>
      </c>
      <c r="K1439" s="40" t="s">
        <v>6142</v>
      </c>
      <c r="L1439" s="40">
        <v>100</v>
      </c>
      <c r="M1439" s="39"/>
    </row>
    <row r="1440" spans="1:13" hidden="1">
      <c r="A1440" s="40" t="s">
        <v>8567</v>
      </c>
      <c r="B1440" s="40" t="s">
        <v>8756</v>
      </c>
      <c r="C1440" s="40" t="s">
        <v>7927</v>
      </c>
      <c r="D1440" s="40" t="s">
        <v>7928</v>
      </c>
      <c r="E1440" s="41" t="s">
        <v>7929</v>
      </c>
      <c r="F1440" s="40" t="s">
        <v>8757</v>
      </c>
      <c r="G1440" s="40" t="s">
        <v>7904</v>
      </c>
      <c r="H1440" s="40" t="s">
        <v>7907</v>
      </c>
      <c r="I1440" s="43">
        <f>J1440-2</f>
        <v>41779</v>
      </c>
      <c r="J1440" s="43">
        <f t="shared" si="95"/>
        <v>41781</v>
      </c>
      <c r="K1440" s="40" t="s">
        <v>6142</v>
      </c>
      <c r="L1440" s="40">
        <v>100</v>
      </c>
      <c r="M1440" s="39"/>
    </row>
    <row r="1441" spans="1:13" hidden="1">
      <c r="A1441" s="40" t="s">
        <v>8567</v>
      </c>
      <c r="B1441" s="40" t="s">
        <v>8756</v>
      </c>
      <c r="C1441" s="40" t="s">
        <v>7927</v>
      </c>
      <c r="D1441" s="40" t="s">
        <v>7928</v>
      </c>
      <c r="E1441" s="41" t="s">
        <v>7929</v>
      </c>
      <c r="F1441" s="40" t="s">
        <v>8757</v>
      </c>
      <c r="G1441" s="40" t="s">
        <v>7904</v>
      </c>
      <c r="H1441" s="40" t="s">
        <v>7908</v>
      </c>
      <c r="I1441" s="43">
        <f>J1441-1</f>
        <v>41781</v>
      </c>
      <c r="J1441" s="42">
        <v>41782</v>
      </c>
      <c r="K1441" s="40" t="s">
        <v>6142</v>
      </c>
      <c r="L1441" s="40">
        <v>100</v>
      </c>
      <c r="M1441" s="39" t="s">
        <v>7917</v>
      </c>
    </row>
    <row r="1442" spans="1:13" hidden="1">
      <c r="A1442" s="41" t="s">
        <v>8759</v>
      </c>
      <c r="B1442" s="41" t="s">
        <v>8760</v>
      </c>
      <c r="C1442" s="41" t="s">
        <v>7962</v>
      </c>
      <c r="D1442" s="41" t="s">
        <v>7990</v>
      </c>
      <c r="E1442" s="41" t="s">
        <v>7886</v>
      </c>
      <c r="F1442" s="41" t="s">
        <v>8761</v>
      </c>
      <c r="G1442" s="41" t="s">
        <v>1048</v>
      </c>
      <c r="H1442" s="41" t="s">
        <v>7888</v>
      </c>
      <c r="I1442" s="42">
        <v>41766</v>
      </c>
      <c r="J1442" s="41"/>
      <c r="K1442" s="40"/>
      <c r="L1442" s="40"/>
      <c r="M1442" s="39"/>
    </row>
    <row r="1443" spans="1:13" hidden="1">
      <c r="A1443" s="41" t="s">
        <v>8759</v>
      </c>
      <c r="B1443" s="41" t="s">
        <v>8760</v>
      </c>
      <c r="C1443" s="41" t="s">
        <v>7962</v>
      </c>
      <c r="D1443" s="41" t="s">
        <v>7990</v>
      </c>
      <c r="E1443" s="41" t="s">
        <v>7886</v>
      </c>
      <c r="F1443" s="41" t="s">
        <v>8761</v>
      </c>
      <c r="G1443" s="41" t="s">
        <v>1048</v>
      </c>
      <c r="H1443" s="41" t="s">
        <v>7889</v>
      </c>
      <c r="I1443" s="41"/>
      <c r="J1443" s="41"/>
      <c r="K1443" s="40"/>
      <c r="L1443" s="40"/>
      <c r="M1443" s="39"/>
    </row>
    <row r="1444" spans="1:13" hidden="1">
      <c r="A1444" s="41" t="s">
        <v>8759</v>
      </c>
      <c r="B1444" s="41" t="s">
        <v>8760</v>
      </c>
      <c r="C1444" s="41" t="s">
        <v>7962</v>
      </c>
      <c r="D1444" s="41" t="s">
        <v>7990</v>
      </c>
      <c r="E1444" s="41" t="s">
        <v>7886</v>
      </c>
      <c r="F1444" s="41" t="s">
        <v>8761</v>
      </c>
      <c r="G1444" s="41" t="s">
        <v>1048</v>
      </c>
      <c r="H1444" s="41" t="s">
        <v>7890</v>
      </c>
      <c r="I1444" s="41"/>
      <c r="J1444" s="41"/>
      <c r="K1444" s="40"/>
      <c r="L1444" s="40"/>
      <c r="M1444" s="39"/>
    </row>
    <row r="1445" spans="1:13" hidden="1">
      <c r="A1445" s="41" t="s">
        <v>8759</v>
      </c>
      <c r="B1445" s="41" t="s">
        <v>8760</v>
      </c>
      <c r="C1445" s="41" t="s">
        <v>7962</v>
      </c>
      <c r="D1445" s="41" t="s">
        <v>7990</v>
      </c>
      <c r="E1445" s="41" t="s">
        <v>7886</v>
      </c>
      <c r="F1445" s="41" t="s">
        <v>8761</v>
      </c>
      <c r="G1445" s="41" t="s">
        <v>1048</v>
      </c>
      <c r="H1445" s="41" t="s">
        <v>7891</v>
      </c>
      <c r="I1445" s="42"/>
      <c r="J1445" s="41"/>
      <c r="K1445" s="40"/>
      <c r="L1445" s="40"/>
      <c r="M1445" s="39"/>
    </row>
    <row r="1446" spans="1:13" hidden="1">
      <c r="A1446" s="41" t="s">
        <v>8759</v>
      </c>
      <c r="B1446" s="41" t="s">
        <v>8760</v>
      </c>
      <c r="C1446" s="41" t="s">
        <v>7962</v>
      </c>
      <c r="D1446" s="41" t="s">
        <v>7990</v>
      </c>
      <c r="E1446" s="41" t="s">
        <v>7886</v>
      </c>
      <c r="F1446" s="41" t="s">
        <v>8761</v>
      </c>
      <c r="G1446" s="41" t="s">
        <v>1048</v>
      </c>
      <c r="H1446" s="41" t="s">
        <v>7892</v>
      </c>
      <c r="I1446" s="41"/>
      <c r="J1446" s="41"/>
      <c r="K1446" s="40"/>
      <c r="L1446" s="40"/>
      <c r="M1446" s="39"/>
    </row>
    <row r="1447" spans="1:13" hidden="1">
      <c r="A1447" s="41" t="s">
        <v>8759</v>
      </c>
      <c r="B1447" s="41" t="s">
        <v>8760</v>
      </c>
      <c r="C1447" s="41" t="s">
        <v>7962</v>
      </c>
      <c r="D1447" s="41" t="s">
        <v>7990</v>
      </c>
      <c r="E1447" s="41" t="s">
        <v>7886</v>
      </c>
      <c r="F1447" s="41" t="s">
        <v>8761</v>
      </c>
      <c r="G1447" s="41" t="s">
        <v>1048</v>
      </c>
      <c r="H1447" s="41" t="s">
        <v>7893</v>
      </c>
      <c r="I1447" s="41"/>
      <c r="J1447" s="41"/>
      <c r="K1447" s="40"/>
      <c r="L1447" s="40"/>
      <c r="M1447" s="39"/>
    </row>
    <row r="1448" spans="1:13" hidden="1">
      <c r="A1448" s="41" t="s">
        <v>8759</v>
      </c>
      <c r="B1448" s="41" t="s">
        <v>8760</v>
      </c>
      <c r="C1448" s="41" t="s">
        <v>7962</v>
      </c>
      <c r="D1448" s="41" t="s">
        <v>7990</v>
      </c>
      <c r="E1448" s="41" t="s">
        <v>7886</v>
      </c>
      <c r="F1448" s="41" t="s">
        <v>8761</v>
      </c>
      <c r="G1448" s="41" t="s">
        <v>1048</v>
      </c>
      <c r="H1448" s="41" t="s">
        <v>7894</v>
      </c>
      <c r="I1448" s="42">
        <v>41783</v>
      </c>
      <c r="J1448" s="41"/>
      <c r="K1448" s="40"/>
      <c r="L1448" s="40"/>
      <c r="M1448" s="39"/>
    </row>
    <row r="1449" spans="1:13" hidden="1">
      <c r="A1449" s="40" t="s">
        <v>8759</v>
      </c>
      <c r="B1449" s="40" t="s">
        <v>8760</v>
      </c>
      <c r="C1449" s="40" t="s">
        <v>7962</v>
      </c>
      <c r="D1449" s="40" t="s">
        <v>7990</v>
      </c>
      <c r="E1449" s="41" t="s">
        <v>7886</v>
      </c>
      <c r="F1449" s="40" t="s">
        <v>8761</v>
      </c>
      <c r="G1449" s="40" t="s">
        <v>7895</v>
      </c>
      <c r="H1449" s="40" t="s">
        <v>7896</v>
      </c>
      <c r="I1449" s="43">
        <f>J1449-2</f>
        <v>41766</v>
      </c>
      <c r="J1449" s="43">
        <f t="shared" ref="J1449:J1455" si="96">I1450</f>
        <v>41768</v>
      </c>
      <c r="K1449" s="40" t="s">
        <v>12</v>
      </c>
      <c r="L1449" s="40">
        <v>100</v>
      </c>
      <c r="M1449" s="39"/>
    </row>
    <row r="1450" spans="1:13" hidden="1">
      <c r="A1450" s="40" t="s">
        <v>8759</v>
      </c>
      <c r="B1450" s="40" t="s">
        <v>8760</v>
      </c>
      <c r="C1450" s="40" t="s">
        <v>7962</v>
      </c>
      <c r="D1450" s="40" t="s">
        <v>7990</v>
      </c>
      <c r="E1450" s="41" t="s">
        <v>7886</v>
      </c>
      <c r="F1450" s="40" t="s">
        <v>8761</v>
      </c>
      <c r="G1450" s="40" t="s">
        <v>7898</v>
      </c>
      <c r="H1450" s="40" t="s">
        <v>7899</v>
      </c>
      <c r="I1450" s="43">
        <f>J1450-1</f>
        <v>41768</v>
      </c>
      <c r="J1450" s="43">
        <f t="shared" si="96"/>
        <v>41769</v>
      </c>
      <c r="K1450" s="40" t="s">
        <v>12</v>
      </c>
      <c r="L1450" s="40">
        <v>100</v>
      </c>
      <c r="M1450" s="39"/>
    </row>
    <row r="1451" spans="1:13" hidden="1">
      <c r="A1451" s="40" t="s">
        <v>8759</v>
      </c>
      <c r="B1451" s="40" t="s">
        <v>8760</v>
      </c>
      <c r="C1451" s="40" t="s">
        <v>7962</v>
      </c>
      <c r="D1451" s="40" t="s">
        <v>7990</v>
      </c>
      <c r="E1451" s="41" t="s">
        <v>7886</v>
      </c>
      <c r="F1451" s="40" t="s">
        <v>8761</v>
      </c>
      <c r="G1451" s="40" t="s">
        <v>7898</v>
      </c>
      <c r="H1451" s="40" t="s">
        <v>7900</v>
      </c>
      <c r="I1451" s="43">
        <f>J1451-1</f>
        <v>41769</v>
      </c>
      <c r="J1451" s="43">
        <f t="shared" si="96"/>
        <v>41770</v>
      </c>
      <c r="K1451" s="40" t="s">
        <v>12</v>
      </c>
      <c r="L1451" s="40">
        <v>100</v>
      </c>
      <c r="M1451" s="39"/>
    </row>
    <row r="1452" spans="1:13">
      <c r="A1452" s="40" t="s">
        <v>8759</v>
      </c>
      <c r="B1452" s="40" t="s">
        <v>8760</v>
      </c>
      <c r="C1452" s="40" t="s">
        <v>7962</v>
      </c>
      <c r="D1452" s="40" t="s">
        <v>7990</v>
      </c>
      <c r="E1452" s="41" t="s">
        <v>7886</v>
      </c>
      <c r="F1452" s="40" t="s">
        <v>8761</v>
      </c>
      <c r="G1452" s="40" t="s">
        <v>7901</v>
      </c>
      <c r="H1452" s="40" t="s">
        <v>7902</v>
      </c>
      <c r="I1452" s="43">
        <f>J1452-5</f>
        <v>41770</v>
      </c>
      <c r="J1452" s="43">
        <f t="shared" si="96"/>
        <v>41775</v>
      </c>
      <c r="K1452" s="40" t="s">
        <v>12</v>
      </c>
      <c r="L1452" s="40">
        <v>100</v>
      </c>
      <c r="M1452" s="39"/>
    </row>
    <row r="1453" spans="1:13" hidden="1">
      <c r="A1453" s="40" t="s">
        <v>8759</v>
      </c>
      <c r="B1453" s="40" t="s">
        <v>8760</v>
      </c>
      <c r="C1453" s="40" t="s">
        <v>7962</v>
      </c>
      <c r="D1453" s="40" t="s">
        <v>7990</v>
      </c>
      <c r="E1453" s="41" t="s">
        <v>7886</v>
      </c>
      <c r="F1453" s="40" t="s">
        <v>8761</v>
      </c>
      <c r="G1453" s="40" t="s">
        <v>7904</v>
      </c>
      <c r="H1453" s="40" t="s">
        <v>7905</v>
      </c>
      <c r="I1453" s="43">
        <f>J1453-3</f>
        <v>41775</v>
      </c>
      <c r="J1453" s="43">
        <f t="shared" si="96"/>
        <v>41778</v>
      </c>
      <c r="K1453" s="40" t="s">
        <v>12</v>
      </c>
      <c r="L1453" s="40">
        <v>100</v>
      </c>
      <c r="M1453" s="39"/>
    </row>
    <row r="1454" spans="1:13" hidden="1">
      <c r="A1454" s="40" t="s">
        <v>8759</v>
      </c>
      <c r="B1454" s="40" t="s">
        <v>8760</v>
      </c>
      <c r="C1454" s="40" t="s">
        <v>7962</v>
      </c>
      <c r="D1454" s="40" t="s">
        <v>7990</v>
      </c>
      <c r="E1454" s="41" t="s">
        <v>7886</v>
      </c>
      <c r="F1454" s="40" t="s">
        <v>8761</v>
      </c>
      <c r="G1454" s="40" t="s">
        <v>7904</v>
      </c>
      <c r="H1454" s="40" t="s">
        <v>7906</v>
      </c>
      <c r="I1454" s="43">
        <f>J1454-2</f>
        <v>41778</v>
      </c>
      <c r="J1454" s="43">
        <f t="shared" si="96"/>
        <v>41780</v>
      </c>
      <c r="K1454" s="40" t="s">
        <v>12</v>
      </c>
      <c r="L1454" s="40">
        <v>100</v>
      </c>
      <c r="M1454" s="39"/>
    </row>
    <row r="1455" spans="1:13" hidden="1">
      <c r="A1455" s="40" t="s">
        <v>8759</v>
      </c>
      <c r="B1455" s="40" t="s">
        <v>8760</v>
      </c>
      <c r="C1455" s="40" t="s">
        <v>7962</v>
      </c>
      <c r="D1455" s="40" t="s">
        <v>7990</v>
      </c>
      <c r="E1455" s="41" t="s">
        <v>7886</v>
      </c>
      <c r="F1455" s="40" t="s">
        <v>8761</v>
      </c>
      <c r="G1455" s="40" t="s">
        <v>7904</v>
      </c>
      <c r="H1455" s="40" t="s">
        <v>7907</v>
      </c>
      <c r="I1455" s="43">
        <f>J1455-2</f>
        <v>41780</v>
      </c>
      <c r="J1455" s="43">
        <f t="shared" si="96"/>
        <v>41782</v>
      </c>
      <c r="K1455" s="40" t="s">
        <v>12</v>
      </c>
      <c r="L1455" s="40">
        <v>100</v>
      </c>
      <c r="M1455" s="39"/>
    </row>
    <row r="1456" spans="1:13" hidden="1">
      <c r="A1456" s="40" t="s">
        <v>8759</v>
      </c>
      <c r="B1456" s="40" t="s">
        <v>8760</v>
      </c>
      <c r="C1456" s="40" t="s">
        <v>7962</v>
      </c>
      <c r="D1456" s="40" t="s">
        <v>7990</v>
      </c>
      <c r="E1456" s="41" t="s">
        <v>7886</v>
      </c>
      <c r="F1456" s="40" t="s">
        <v>8761</v>
      </c>
      <c r="G1456" s="40" t="s">
        <v>7904</v>
      </c>
      <c r="H1456" s="40" t="s">
        <v>7908</v>
      </c>
      <c r="I1456" s="43">
        <f>J1456-1</f>
        <v>41782</v>
      </c>
      <c r="J1456" s="42">
        <v>41783</v>
      </c>
      <c r="K1456" s="40" t="s">
        <v>12</v>
      </c>
      <c r="L1456" s="40">
        <v>100</v>
      </c>
      <c r="M1456" s="39"/>
    </row>
    <row r="1457" spans="1:13" hidden="1">
      <c r="A1457" s="41" t="s">
        <v>8544</v>
      </c>
      <c r="B1457" s="47" t="s">
        <v>8577</v>
      </c>
      <c r="C1457" s="41" t="s">
        <v>7927</v>
      </c>
      <c r="D1457" s="41" t="s">
        <v>7928</v>
      </c>
      <c r="E1457" s="41" t="s">
        <v>7929</v>
      </c>
      <c r="F1457" s="41" t="s">
        <v>8762</v>
      </c>
      <c r="G1457" s="41" t="s">
        <v>1048</v>
      </c>
      <c r="H1457" s="41" t="s">
        <v>7888</v>
      </c>
      <c r="I1457" s="42">
        <v>41767</v>
      </c>
      <c r="J1457" s="41"/>
      <c r="K1457" s="40"/>
      <c r="L1457" s="40"/>
      <c r="M1457" s="39"/>
    </row>
    <row r="1458" spans="1:13" hidden="1">
      <c r="A1458" s="41" t="s">
        <v>8544</v>
      </c>
      <c r="B1458" s="47" t="s">
        <v>8577</v>
      </c>
      <c r="C1458" s="41" t="s">
        <v>7927</v>
      </c>
      <c r="D1458" s="41" t="s">
        <v>7928</v>
      </c>
      <c r="E1458" s="41" t="s">
        <v>7929</v>
      </c>
      <c r="F1458" s="41" t="s">
        <v>8762</v>
      </c>
      <c r="G1458" s="41" t="s">
        <v>1048</v>
      </c>
      <c r="H1458" s="41" t="s">
        <v>7889</v>
      </c>
      <c r="I1458" s="41"/>
      <c r="J1458" s="41"/>
      <c r="K1458" s="40"/>
      <c r="L1458" s="40"/>
      <c r="M1458" s="39"/>
    </row>
    <row r="1459" spans="1:13" hidden="1">
      <c r="A1459" s="41" t="s">
        <v>8544</v>
      </c>
      <c r="B1459" s="47" t="s">
        <v>8577</v>
      </c>
      <c r="C1459" s="41" t="s">
        <v>7927</v>
      </c>
      <c r="D1459" s="41" t="s">
        <v>7928</v>
      </c>
      <c r="E1459" s="41" t="s">
        <v>7929</v>
      </c>
      <c r="F1459" s="41" t="s">
        <v>8762</v>
      </c>
      <c r="G1459" s="41" t="s">
        <v>1048</v>
      </c>
      <c r="H1459" s="41" t="s">
        <v>7890</v>
      </c>
      <c r="I1459" s="41"/>
      <c r="J1459" s="41"/>
      <c r="K1459" s="40"/>
      <c r="L1459" s="40"/>
      <c r="M1459" s="39"/>
    </row>
    <row r="1460" spans="1:13" hidden="1">
      <c r="A1460" s="41" t="s">
        <v>8544</v>
      </c>
      <c r="B1460" s="47" t="s">
        <v>8577</v>
      </c>
      <c r="C1460" s="41" t="s">
        <v>7927</v>
      </c>
      <c r="D1460" s="41" t="s">
        <v>7928</v>
      </c>
      <c r="E1460" s="41" t="s">
        <v>7929</v>
      </c>
      <c r="F1460" s="41" t="s">
        <v>8762</v>
      </c>
      <c r="G1460" s="41" t="s">
        <v>1048</v>
      </c>
      <c r="H1460" s="41" t="s">
        <v>7891</v>
      </c>
      <c r="I1460" s="41"/>
      <c r="J1460" s="41"/>
      <c r="K1460" s="40"/>
      <c r="L1460" s="40"/>
      <c r="M1460" s="39"/>
    </row>
    <row r="1461" spans="1:13" hidden="1">
      <c r="A1461" s="41" t="s">
        <v>8544</v>
      </c>
      <c r="B1461" s="47" t="s">
        <v>8577</v>
      </c>
      <c r="C1461" s="41" t="s">
        <v>7927</v>
      </c>
      <c r="D1461" s="41" t="s">
        <v>7928</v>
      </c>
      <c r="E1461" s="41" t="s">
        <v>7929</v>
      </c>
      <c r="F1461" s="41" t="s">
        <v>8762</v>
      </c>
      <c r="G1461" s="41" t="s">
        <v>1048</v>
      </c>
      <c r="H1461" s="41" t="s">
        <v>7892</v>
      </c>
      <c r="I1461" s="42"/>
      <c r="J1461" s="41"/>
      <c r="K1461" s="40"/>
      <c r="L1461" s="40"/>
      <c r="M1461" s="39"/>
    </row>
    <row r="1462" spans="1:13" hidden="1">
      <c r="A1462" s="41" t="s">
        <v>8544</v>
      </c>
      <c r="B1462" s="47" t="s">
        <v>8577</v>
      </c>
      <c r="C1462" s="41" t="s">
        <v>7927</v>
      </c>
      <c r="D1462" s="41" t="s">
        <v>7928</v>
      </c>
      <c r="E1462" s="41" t="s">
        <v>7929</v>
      </c>
      <c r="F1462" s="41" t="s">
        <v>8762</v>
      </c>
      <c r="G1462" s="41" t="s">
        <v>1048</v>
      </c>
      <c r="H1462" s="41" t="s">
        <v>7893</v>
      </c>
      <c r="I1462" s="42"/>
      <c r="J1462" s="41"/>
      <c r="K1462" s="40"/>
      <c r="L1462" s="40"/>
      <c r="M1462" s="39"/>
    </row>
    <row r="1463" spans="1:13" hidden="1">
      <c r="A1463" s="41" t="s">
        <v>8544</v>
      </c>
      <c r="B1463" s="47" t="s">
        <v>8577</v>
      </c>
      <c r="C1463" s="41" t="s">
        <v>7927</v>
      </c>
      <c r="D1463" s="41" t="s">
        <v>7928</v>
      </c>
      <c r="E1463" s="41" t="s">
        <v>7929</v>
      </c>
      <c r="F1463" s="41" t="s">
        <v>8762</v>
      </c>
      <c r="G1463" s="41" t="s">
        <v>1048</v>
      </c>
      <c r="H1463" s="41" t="s">
        <v>7894</v>
      </c>
      <c r="I1463" s="42">
        <v>41784</v>
      </c>
      <c r="J1463" s="41"/>
      <c r="K1463" s="40"/>
      <c r="L1463" s="40"/>
      <c r="M1463" s="39"/>
    </row>
    <row r="1464" spans="1:13" hidden="1">
      <c r="A1464" s="40" t="s">
        <v>8544</v>
      </c>
      <c r="B1464" s="47" t="s">
        <v>8577</v>
      </c>
      <c r="C1464" s="40" t="s">
        <v>7927</v>
      </c>
      <c r="D1464" s="40" t="s">
        <v>7928</v>
      </c>
      <c r="E1464" s="41" t="s">
        <v>7929</v>
      </c>
      <c r="F1464" s="40" t="s">
        <v>8762</v>
      </c>
      <c r="G1464" s="40" t="s">
        <v>7895</v>
      </c>
      <c r="H1464" s="40" t="s">
        <v>7896</v>
      </c>
      <c r="I1464" s="43">
        <f>J1464-2</f>
        <v>41767</v>
      </c>
      <c r="J1464" s="43">
        <f t="shared" ref="J1464:J1470" si="97">I1465</f>
        <v>41769</v>
      </c>
      <c r="K1464" s="40" t="s">
        <v>145</v>
      </c>
      <c r="L1464" s="40">
        <v>100</v>
      </c>
      <c r="M1464" s="39"/>
    </row>
    <row r="1465" spans="1:13" hidden="1">
      <c r="A1465" s="40" t="s">
        <v>8544</v>
      </c>
      <c r="B1465" s="47" t="s">
        <v>8577</v>
      </c>
      <c r="C1465" s="40" t="s">
        <v>7927</v>
      </c>
      <c r="D1465" s="40" t="s">
        <v>7928</v>
      </c>
      <c r="E1465" s="41" t="s">
        <v>7929</v>
      </c>
      <c r="F1465" s="40" t="s">
        <v>8762</v>
      </c>
      <c r="G1465" s="40" t="s">
        <v>7898</v>
      </c>
      <c r="H1465" s="40" t="s">
        <v>7899</v>
      </c>
      <c r="I1465" s="43">
        <f>J1465-1</f>
        <v>41769</v>
      </c>
      <c r="J1465" s="43">
        <f t="shared" si="97"/>
        <v>41770</v>
      </c>
      <c r="K1465" s="40" t="s">
        <v>145</v>
      </c>
      <c r="L1465" s="40">
        <v>100</v>
      </c>
      <c r="M1465" s="39"/>
    </row>
    <row r="1466" spans="1:13" hidden="1">
      <c r="A1466" s="40" t="s">
        <v>8544</v>
      </c>
      <c r="B1466" s="47" t="s">
        <v>8577</v>
      </c>
      <c r="C1466" s="40" t="s">
        <v>7927</v>
      </c>
      <c r="D1466" s="40" t="s">
        <v>7928</v>
      </c>
      <c r="E1466" s="41" t="s">
        <v>7929</v>
      </c>
      <c r="F1466" s="40" t="s">
        <v>8762</v>
      </c>
      <c r="G1466" s="40" t="s">
        <v>7898</v>
      </c>
      <c r="H1466" s="40" t="s">
        <v>7900</v>
      </c>
      <c r="I1466" s="43">
        <f>J1466-1</f>
        <v>41770</v>
      </c>
      <c r="J1466" s="43">
        <f t="shared" si="97"/>
        <v>41771</v>
      </c>
      <c r="K1466" s="40" t="s">
        <v>145</v>
      </c>
      <c r="L1466" s="40">
        <v>100</v>
      </c>
      <c r="M1466" s="39"/>
    </row>
    <row r="1467" spans="1:13">
      <c r="A1467" s="40" t="s">
        <v>8544</v>
      </c>
      <c r="B1467" s="47" t="s">
        <v>8577</v>
      </c>
      <c r="C1467" s="40" t="s">
        <v>7927</v>
      </c>
      <c r="D1467" s="40" t="s">
        <v>7928</v>
      </c>
      <c r="E1467" s="41" t="s">
        <v>7929</v>
      </c>
      <c r="F1467" s="40" t="s">
        <v>8762</v>
      </c>
      <c r="G1467" s="40" t="s">
        <v>7901</v>
      </c>
      <c r="H1467" s="40" t="s">
        <v>7902</v>
      </c>
      <c r="I1467" s="43">
        <f>J1467-5</f>
        <v>41771</v>
      </c>
      <c r="J1467" s="43">
        <f t="shared" si="97"/>
        <v>41776</v>
      </c>
      <c r="K1467" s="40" t="s">
        <v>145</v>
      </c>
      <c r="L1467" s="40">
        <v>100</v>
      </c>
      <c r="M1467" s="39"/>
    </row>
    <row r="1468" spans="1:13" hidden="1">
      <c r="A1468" s="40" t="s">
        <v>8544</v>
      </c>
      <c r="B1468" s="47" t="s">
        <v>8577</v>
      </c>
      <c r="C1468" s="40" t="s">
        <v>7927</v>
      </c>
      <c r="D1468" s="40" t="s">
        <v>7928</v>
      </c>
      <c r="E1468" s="41" t="s">
        <v>7929</v>
      </c>
      <c r="F1468" s="40" t="s">
        <v>8762</v>
      </c>
      <c r="G1468" s="40" t="s">
        <v>7904</v>
      </c>
      <c r="H1468" s="40" t="s">
        <v>7905</v>
      </c>
      <c r="I1468" s="43">
        <f>J1468-3</f>
        <v>41776</v>
      </c>
      <c r="J1468" s="43">
        <f t="shared" si="97"/>
        <v>41779</v>
      </c>
      <c r="K1468" s="40" t="s">
        <v>145</v>
      </c>
      <c r="L1468" s="40">
        <v>100</v>
      </c>
      <c r="M1468" s="39"/>
    </row>
    <row r="1469" spans="1:13" hidden="1">
      <c r="A1469" s="40" t="s">
        <v>8544</v>
      </c>
      <c r="B1469" s="47" t="s">
        <v>8577</v>
      </c>
      <c r="C1469" s="40" t="s">
        <v>7927</v>
      </c>
      <c r="D1469" s="40" t="s">
        <v>7928</v>
      </c>
      <c r="E1469" s="41" t="s">
        <v>7929</v>
      </c>
      <c r="F1469" s="40" t="s">
        <v>8762</v>
      </c>
      <c r="G1469" s="40" t="s">
        <v>7904</v>
      </c>
      <c r="H1469" s="40" t="s">
        <v>7906</v>
      </c>
      <c r="I1469" s="43">
        <f>J1469-2</f>
        <v>41779</v>
      </c>
      <c r="J1469" s="43">
        <f t="shared" si="97"/>
        <v>41781</v>
      </c>
      <c r="K1469" s="40" t="s">
        <v>145</v>
      </c>
      <c r="L1469" s="40">
        <v>100</v>
      </c>
      <c r="M1469" s="39"/>
    </row>
    <row r="1470" spans="1:13" hidden="1">
      <c r="A1470" s="40" t="s">
        <v>8544</v>
      </c>
      <c r="B1470" s="47" t="s">
        <v>8577</v>
      </c>
      <c r="C1470" s="40" t="s">
        <v>7927</v>
      </c>
      <c r="D1470" s="40" t="s">
        <v>7928</v>
      </c>
      <c r="E1470" s="41" t="s">
        <v>7929</v>
      </c>
      <c r="F1470" s="40" t="s">
        <v>8762</v>
      </c>
      <c r="G1470" s="40" t="s">
        <v>7904</v>
      </c>
      <c r="H1470" s="40" t="s">
        <v>7907</v>
      </c>
      <c r="I1470" s="43">
        <f>J1470-2</f>
        <v>41781</v>
      </c>
      <c r="J1470" s="43">
        <f t="shared" si="97"/>
        <v>41783</v>
      </c>
      <c r="K1470" s="40" t="s">
        <v>145</v>
      </c>
      <c r="L1470" s="40">
        <v>100</v>
      </c>
      <c r="M1470" s="39"/>
    </row>
    <row r="1471" spans="1:13" hidden="1">
      <c r="A1471" s="40" t="s">
        <v>8544</v>
      </c>
      <c r="B1471" s="47" t="s">
        <v>8577</v>
      </c>
      <c r="C1471" s="40" t="s">
        <v>7927</v>
      </c>
      <c r="D1471" s="40" t="s">
        <v>7928</v>
      </c>
      <c r="E1471" s="41" t="s">
        <v>7929</v>
      </c>
      <c r="F1471" s="40" t="s">
        <v>8762</v>
      </c>
      <c r="G1471" s="40" t="s">
        <v>7904</v>
      </c>
      <c r="H1471" s="40" t="s">
        <v>7908</v>
      </c>
      <c r="I1471" s="43">
        <f>J1471-1</f>
        <v>41783</v>
      </c>
      <c r="J1471" s="42">
        <v>41784</v>
      </c>
      <c r="K1471" s="40" t="s">
        <v>145</v>
      </c>
      <c r="L1471" s="40">
        <v>100</v>
      </c>
      <c r="M1471" s="39" t="s">
        <v>7917</v>
      </c>
    </row>
    <row r="1472" spans="1:13" hidden="1">
      <c r="A1472" s="41" t="s">
        <v>8544</v>
      </c>
      <c r="B1472" s="47" t="s">
        <v>7926</v>
      </c>
      <c r="C1472" s="41" t="s">
        <v>7927</v>
      </c>
      <c r="D1472" s="41" t="s">
        <v>7928</v>
      </c>
      <c r="E1472" s="41" t="s">
        <v>7929</v>
      </c>
      <c r="F1472" s="41" t="s">
        <v>8763</v>
      </c>
      <c r="G1472" s="41" t="s">
        <v>1048</v>
      </c>
      <c r="H1472" s="41" t="s">
        <v>7888</v>
      </c>
      <c r="I1472" s="42">
        <v>41782</v>
      </c>
      <c r="J1472" s="41"/>
      <c r="K1472" s="40"/>
      <c r="L1472" s="40"/>
      <c r="M1472" s="39"/>
    </row>
    <row r="1473" spans="1:13" hidden="1">
      <c r="A1473" s="41" t="s">
        <v>8544</v>
      </c>
      <c r="B1473" s="47" t="s">
        <v>7926</v>
      </c>
      <c r="C1473" s="41" t="s">
        <v>7927</v>
      </c>
      <c r="D1473" s="41" t="s">
        <v>7928</v>
      </c>
      <c r="E1473" s="41" t="s">
        <v>7929</v>
      </c>
      <c r="F1473" s="41" t="s">
        <v>8763</v>
      </c>
      <c r="G1473" s="41" t="s">
        <v>1048</v>
      </c>
      <c r="H1473" s="41" t="s">
        <v>7889</v>
      </c>
      <c r="I1473" s="41"/>
      <c r="J1473" s="41"/>
      <c r="K1473" s="40"/>
      <c r="L1473" s="40"/>
      <c r="M1473" s="39"/>
    </row>
    <row r="1474" spans="1:13" hidden="1">
      <c r="A1474" s="41" t="s">
        <v>8544</v>
      </c>
      <c r="B1474" s="47" t="s">
        <v>7926</v>
      </c>
      <c r="C1474" s="41" t="s">
        <v>7927</v>
      </c>
      <c r="D1474" s="41" t="s">
        <v>7928</v>
      </c>
      <c r="E1474" s="41" t="s">
        <v>7929</v>
      </c>
      <c r="F1474" s="41" t="s">
        <v>8763</v>
      </c>
      <c r="G1474" s="41" t="s">
        <v>1048</v>
      </c>
      <c r="H1474" s="41" t="s">
        <v>7890</v>
      </c>
      <c r="I1474" s="41"/>
      <c r="J1474" s="41"/>
      <c r="K1474" s="40"/>
      <c r="L1474" s="40"/>
      <c r="M1474" s="39"/>
    </row>
    <row r="1475" spans="1:13" hidden="1">
      <c r="A1475" s="41" t="s">
        <v>8544</v>
      </c>
      <c r="B1475" s="47" t="s">
        <v>7926</v>
      </c>
      <c r="C1475" s="41" t="s">
        <v>7927</v>
      </c>
      <c r="D1475" s="41" t="s">
        <v>7928</v>
      </c>
      <c r="E1475" s="41" t="s">
        <v>7929</v>
      </c>
      <c r="F1475" s="41" t="s">
        <v>8763</v>
      </c>
      <c r="G1475" s="41" t="s">
        <v>1048</v>
      </c>
      <c r="H1475" s="41" t="s">
        <v>7891</v>
      </c>
      <c r="I1475" s="41"/>
      <c r="J1475" s="41"/>
      <c r="K1475" s="40"/>
      <c r="L1475" s="40"/>
      <c r="M1475" s="39"/>
    </row>
    <row r="1476" spans="1:13" hidden="1">
      <c r="A1476" s="41" t="s">
        <v>8544</v>
      </c>
      <c r="B1476" s="47" t="s">
        <v>7926</v>
      </c>
      <c r="C1476" s="41" t="s">
        <v>7927</v>
      </c>
      <c r="D1476" s="41" t="s">
        <v>7928</v>
      </c>
      <c r="E1476" s="41" t="s">
        <v>7929</v>
      </c>
      <c r="F1476" s="41" t="s">
        <v>8763</v>
      </c>
      <c r="G1476" s="41" t="s">
        <v>1048</v>
      </c>
      <c r="H1476" s="41" t="s">
        <v>7892</v>
      </c>
      <c r="I1476" s="42"/>
      <c r="J1476" s="41"/>
      <c r="K1476" s="40"/>
      <c r="L1476" s="40"/>
      <c r="M1476" s="39"/>
    </row>
    <row r="1477" spans="1:13" hidden="1">
      <c r="A1477" s="41" t="s">
        <v>8544</v>
      </c>
      <c r="B1477" s="47" t="s">
        <v>7926</v>
      </c>
      <c r="C1477" s="41" t="s">
        <v>7927</v>
      </c>
      <c r="D1477" s="41" t="s">
        <v>7928</v>
      </c>
      <c r="E1477" s="41" t="s">
        <v>7929</v>
      </c>
      <c r="F1477" s="41" t="s">
        <v>8763</v>
      </c>
      <c r="G1477" s="41" t="s">
        <v>1048</v>
      </c>
      <c r="H1477" s="41" t="s">
        <v>7893</v>
      </c>
      <c r="I1477" s="42"/>
      <c r="J1477" s="41"/>
      <c r="K1477" s="40"/>
      <c r="L1477" s="40"/>
      <c r="M1477" s="39"/>
    </row>
    <row r="1478" spans="1:13" hidden="1">
      <c r="A1478" s="41" t="s">
        <v>8544</v>
      </c>
      <c r="B1478" s="47" t="s">
        <v>7926</v>
      </c>
      <c r="C1478" s="41" t="s">
        <v>7927</v>
      </c>
      <c r="D1478" s="41" t="s">
        <v>7928</v>
      </c>
      <c r="E1478" s="41" t="s">
        <v>7929</v>
      </c>
      <c r="F1478" s="41" t="s">
        <v>8763</v>
      </c>
      <c r="G1478" s="41" t="s">
        <v>1048</v>
      </c>
      <c r="H1478" s="41" t="s">
        <v>7894</v>
      </c>
      <c r="I1478" s="42">
        <v>41800</v>
      </c>
      <c r="J1478" s="41"/>
      <c r="K1478" s="40"/>
      <c r="L1478" s="40"/>
      <c r="M1478" s="39"/>
    </row>
    <row r="1479" spans="1:13" hidden="1">
      <c r="A1479" s="40" t="s">
        <v>8544</v>
      </c>
      <c r="B1479" s="46" t="s">
        <v>7926</v>
      </c>
      <c r="C1479" s="40" t="s">
        <v>7927</v>
      </c>
      <c r="D1479" s="40" t="s">
        <v>7928</v>
      </c>
      <c r="E1479" s="41" t="s">
        <v>7929</v>
      </c>
      <c r="F1479" s="40" t="s">
        <v>8763</v>
      </c>
      <c r="G1479" s="40" t="s">
        <v>7895</v>
      </c>
      <c r="H1479" s="40" t="s">
        <v>7896</v>
      </c>
      <c r="I1479" s="43">
        <f>J1479-2</f>
        <v>41783</v>
      </c>
      <c r="J1479" s="43">
        <f t="shared" ref="J1479:J1485" si="98">I1480</f>
        <v>41785</v>
      </c>
      <c r="K1479" s="40" t="s">
        <v>145</v>
      </c>
      <c r="L1479" s="40">
        <v>100</v>
      </c>
      <c r="M1479" s="39"/>
    </row>
    <row r="1480" spans="1:13" hidden="1">
      <c r="A1480" s="40" t="s">
        <v>8544</v>
      </c>
      <c r="B1480" s="46" t="s">
        <v>7926</v>
      </c>
      <c r="C1480" s="40" t="s">
        <v>7927</v>
      </c>
      <c r="D1480" s="40" t="s">
        <v>7928</v>
      </c>
      <c r="E1480" s="41" t="s">
        <v>7929</v>
      </c>
      <c r="F1480" s="40" t="s">
        <v>8763</v>
      </c>
      <c r="G1480" s="40" t="s">
        <v>7898</v>
      </c>
      <c r="H1480" s="40" t="s">
        <v>7899</v>
      </c>
      <c r="I1480" s="43">
        <f>J1480-1</f>
        <v>41785</v>
      </c>
      <c r="J1480" s="43">
        <f t="shared" si="98"/>
        <v>41786</v>
      </c>
      <c r="K1480" s="40" t="s">
        <v>145</v>
      </c>
      <c r="L1480" s="40">
        <v>100</v>
      </c>
      <c r="M1480" s="39"/>
    </row>
    <row r="1481" spans="1:13" hidden="1">
      <c r="A1481" s="40" t="s">
        <v>8544</v>
      </c>
      <c r="B1481" s="46" t="s">
        <v>7926</v>
      </c>
      <c r="C1481" s="40" t="s">
        <v>7927</v>
      </c>
      <c r="D1481" s="40" t="s">
        <v>7928</v>
      </c>
      <c r="E1481" s="41" t="s">
        <v>7929</v>
      </c>
      <c r="F1481" s="40" t="s">
        <v>8763</v>
      </c>
      <c r="G1481" s="40" t="s">
        <v>7898</v>
      </c>
      <c r="H1481" s="40" t="s">
        <v>7900</v>
      </c>
      <c r="I1481" s="43">
        <f>J1481-1</f>
        <v>41786</v>
      </c>
      <c r="J1481" s="43">
        <f t="shared" si="98"/>
        <v>41787</v>
      </c>
      <c r="K1481" s="40" t="s">
        <v>145</v>
      </c>
      <c r="L1481" s="40">
        <v>100</v>
      </c>
      <c r="M1481" s="39"/>
    </row>
    <row r="1482" spans="1:13">
      <c r="A1482" s="40" t="s">
        <v>8544</v>
      </c>
      <c r="B1482" s="46" t="s">
        <v>7926</v>
      </c>
      <c r="C1482" s="40" t="s">
        <v>7927</v>
      </c>
      <c r="D1482" s="40" t="s">
        <v>7928</v>
      </c>
      <c r="E1482" s="41" t="s">
        <v>7929</v>
      </c>
      <c r="F1482" s="40" t="s">
        <v>8763</v>
      </c>
      <c r="G1482" s="40" t="s">
        <v>7901</v>
      </c>
      <c r="H1482" s="40" t="s">
        <v>7902</v>
      </c>
      <c r="I1482" s="43">
        <f>J1482-5</f>
        <v>41787</v>
      </c>
      <c r="J1482" s="43">
        <f t="shared" si="98"/>
        <v>41792</v>
      </c>
      <c r="K1482" s="40" t="s">
        <v>145</v>
      </c>
      <c r="L1482" s="40">
        <v>100</v>
      </c>
      <c r="M1482" s="39"/>
    </row>
    <row r="1483" spans="1:13" hidden="1">
      <c r="A1483" s="40" t="s">
        <v>8544</v>
      </c>
      <c r="B1483" s="46" t="s">
        <v>7926</v>
      </c>
      <c r="C1483" s="40" t="s">
        <v>7927</v>
      </c>
      <c r="D1483" s="40" t="s">
        <v>7928</v>
      </c>
      <c r="E1483" s="41" t="s">
        <v>7929</v>
      </c>
      <c r="F1483" s="40" t="s">
        <v>8763</v>
      </c>
      <c r="G1483" s="40" t="s">
        <v>7904</v>
      </c>
      <c r="H1483" s="40" t="s">
        <v>7905</v>
      </c>
      <c r="I1483" s="43">
        <f>J1483-3</f>
        <v>41792</v>
      </c>
      <c r="J1483" s="43">
        <f t="shared" si="98"/>
        <v>41795</v>
      </c>
      <c r="K1483" s="40" t="s">
        <v>145</v>
      </c>
      <c r="L1483" s="40">
        <v>100</v>
      </c>
      <c r="M1483" s="39"/>
    </row>
    <row r="1484" spans="1:13" hidden="1">
      <c r="A1484" s="40" t="s">
        <v>8544</v>
      </c>
      <c r="B1484" s="46" t="s">
        <v>7926</v>
      </c>
      <c r="C1484" s="40" t="s">
        <v>7927</v>
      </c>
      <c r="D1484" s="40" t="s">
        <v>7928</v>
      </c>
      <c r="E1484" s="41" t="s">
        <v>7929</v>
      </c>
      <c r="F1484" s="40" t="s">
        <v>8763</v>
      </c>
      <c r="G1484" s="40" t="s">
        <v>7904</v>
      </c>
      <c r="H1484" s="40" t="s">
        <v>7906</v>
      </c>
      <c r="I1484" s="43">
        <f>J1484-2</f>
        <v>41795</v>
      </c>
      <c r="J1484" s="43">
        <f t="shared" si="98"/>
        <v>41797</v>
      </c>
      <c r="K1484" s="40" t="s">
        <v>145</v>
      </c>
      <c r="L1484" s="40">
        <v>100</v>
      </c>
      <c r="M1484" s="39"/>
    </row>
    <row r="1485" spans="1:13" hidden="1">
      <c r="A1485" s="40" t="s">
        <v>8544</v>
      </c>
      <c r="B1485" s="46" t="s">
        <v>7926</v>
      </c>
      <c r="C1485" s="40" t="s">
        <v>7927</v>
      </c>
      <c r="D1485" s="40" t="s">
        <v>7928</v>
      </c>
      <c r="E1485" s="41" t="s">
        <v>7929</v>
      </c>
      <c r="F1485" s="40" t="s">
        <v>8763</v>
      </c>
      <c r="G1485" s="40" t="s">
        <v>7904</v>
      </c>
      <c r="H1485" s="40" t="s">
        <v>7907</v>
      </c>
      <c r="I1485" s="43">
        <f>J1485-2</f>
        <v>41797</v>
      </c>
      <c r="J1485" s="43">
        <f t="shared" si="98"/>
        <v>41799</v>
      </c>
      <c r="K1485" s="40" t="s">
        <v>145</v>
      </c>
      <c r="L1485" s="40">
        <v>100</v>
      </c>
      <c r="M1485" s="39"/>
    </row>
    <row r="1486" spans="1:13" hidden="1">
      <c r="A1486" s="40" t="s">
        <v>8544</v>
      </c>
      <c r="B1486" s="46" t="s">
        <v>7926</v>
      </c>
      <c r="C1486" s="40" t="s">
        <v>7927</v>
      </c>
      <c r="D1486" s="40" t="s">
        <v>7928</v>
      </c>
      <c r="E1486" s="41" t="s">
        <v>7929</v>
      </c>
      <c r="F1486" s="40" t="s">
        <v>8763</v>
      </c>
      <c r="G1486" s="40" t="s">
        <v>7904</v>
      </c>
      <c r="H1486" s="40" t="s">
        <v>7908</v>
      </c>
      <c r="I1486" s="43">
        <f>J1486-1</f>
        <v>41799</v>
      </c>
      <c r="J1486" s="42">
        <v>41800</v>
      </c>
      <c r="K1486" s="40" t="s">
        <v>145</v>
      </c>
      <c r="L1486" s="40">
        <v>100</v>
      </c>
      <c r="M1486" s="39" t="s">
        <v>7917</v>
      </c>
    </row>
    <row r="1487" spans="1:13" hidden="1">
      <c r="A1487" s="41" t="s">
        <v>8544</v>
      </c>
      <c r="B1487" s="47" t="s">
        <v>7926</v>
      </c>
      <c r="C1487" s="41" t="s">
        <v>7927</v>
      </c>
      <c r="D1487" s="41" t="s">
        <v>7928</v>
      </c>
      <c r="E1487" s="41" t="s">
        <v>7929</v>
      </c>
      <c r="F1487" s="41" t="s">
        <v>8764</v>
      </c>
      <c r="G1487" s="41" t="s">
        <v>1048</v>
      </c>
      <c r="H1487" s="41" t="s">
        <v>7888</v>
      </c>
      <c r="I1487" s="42">
        <v>41795</v>
      </c>
      <c r="J1487" s="41"/>
      <c r="K1487" s="40"/>
      <c r="L1487" s="40"/>
      <c r="M1487" s="39"/>
    </row>
    <row r="1488" spans="1:13" hidden="1">
      <c r="A1488" s="41" t="s">
        <v>8544</v>
      </c>
      <c r="B1488" s="47" t="s">
        <v>7926</v>
      </c>
      <c r="C1488" s="41" t="s">
        <v>7927</v>
      </c>
      <c r="D1488" s="41" t="s">
        <v>7928</v>
      </c>
      <c r="E1488" s="41" t="s">
        <v>7929</v>
      </c>
      <c r="F1488" s="41" t="s">
        <v>8764</v>
      </c>
      <c r="G1488" s="41" t="s">
        <v>1048</v>
      </c>
      <c r="H1488" s="41" t="s">
        <v>7889</v>
      </c>
      <c r="I1488" s="41"/>
      <c r="J1488" s="41"/>
      <c r="K1488" s="40"/>
      <c r="L1488" s="40"/>
      <c r="M1488" s="39"/>
    </row>
    <row r="1489" spans="1:13" hidden="1">
      <c r="A1489" s="41" t="s">
        <v>8544</v>
      </c>
      <c r="B1489" s="47" t="s">
        <v>7926</v>
      </c>
      <c r="C1489" s="41" t="s">
        <v>7927</v>
      </c>
      <c r="D1489" s="41" t="s">
        <v>7928</v>
      </c>
      <c r="E1489" s="41" t="s">
        <v>7929</v>
      </c>
      <c r="F1489" s="41" t="s">
        <v>8764</v>
      </c>
      <c r="G1489" s="41" t="s">
        <v>1048</v>
      </c>
      <c r="H1489" s="41" t="s">
        <v>7890</v>
      </c>
      <c r="I1489" s="41"/>
      <c r="J1489" s="41"/>
      <c r="K1489" s="40"/>
      <c r="L1489" s="40"/>
      <c r="M1489" s="39"/>
    </row>
    <row r="1490" spans="1:13" hidden="1">
      <c r="A1490" s="41" t="s">
        <v>8544</v>
      </c>
      <c r="B1490" s="47" t="s">
        <v>7926</v>
      </c>
      <c r="C1490" s="41" t="s">
        <v>7927</v>
      </c>
      <c r="D1490" s="41" t="s">
        <v>7928</v>
      </c>
      <c r="E1490" s="41" t="s">
        <v>7929</v>
      </c>
      <c r="F1490" s="41" t="s">
        <v>8764</v>
      </c>
      <c r="G1490" s="41" t="s">
        <v>1048</v>
      </c>
      <c r="H1490" s="41" t="s">
        <v>7891</v>
      </c>
      <c r="I1490" s="41"/>
      <c r="J1490" s="41"/>
      <c r="K1490" s="40"/>
      <c r="L1490" s="40"/>
      <c r="M1490" s="39"/>
    </row>
    <row r="1491" spans="1:13" hidden="1">
      <c r="A1491" s="41" t="s">
        <v>8544</v>
      </c>
      <c r="B1491" s="47" t="s">
        <v>7926</v>
      </c>
      <c r="C1491" s="41" t="s">
        <v>7927</v>
      </c>
      <c r="D1491" s="41" t="s">
        <v>7928</v>
      </c>
      <c r="E1491" s="41" t="s">
        <v>7929</v>
      </c>
      <c r="F1491" s="41" t="s">
        <v>8764</v>
      </c>
      <c r="G1491" s="41" t="s">
        <v>1048</v>
      </c>
      <c r="H1491" s="41" t="s">
        <v>7892</v>
      </c>
      <c r="I1491" s="42"/>
      <c r="J1491" s="41"/>
      <c r="K1491" s="40"/>
      <c r="L1491" s="40"/>
      <c r="M1491" s="39"/>
    </row>
    <row r="1492" spans="1:13" hidden="1">
      <c r="A1492" s="41" t="s">
        <v>8544</v>
      </c>
      <c r="B1492" s="47" t="s">
        <v>7926</v>
      </c>
      <c r="C1492" s="41" t="s">
        <v>7927</v>
      </c>
      <c r="D1492" s="41" t="s">
        <v>7928</v>
      </c>
      <c r="E1492" s="41" t="s">
        <v>7929</v>
      </c>
      <c r="F1492" s="41" t="s">
        <v>8764</v>
      </c>
      <c r="G1492" s="41" t="s">
        <v>1048</v>
      </c>
      <c r="H1492" s="41" t="s">
        <v>7893</v>
      </c>
      <c r="I1492" s="42"/>
      <c r="J1492" s="41"/>
      <c r="K1492" s="40"/>
      <c r="L1492" s="40"/>
      <c r="M1492" s="39"/>
    </row>
    <row r="1493" spans="1:13" hidden="1">
      <c r="A1493" s="41" t="s">
        <v>8544</v>
      </c>
      <c r="B1493" s="47" t="s">
        <v>7926</v>
      </c>
      <c r="C1493" s="41" t="s">
        <v>7927</v>
      </c>
      <c r="D1493" s="41" t="s">
        <v>7928</v>
      </c>
      <c r="E1493" s="41" t="s">
        <v>7929</v>
      </c>
      <c r="F1493" s="41" t="s">
        <v>8764</v>
      </c>
      <c r="G1493" s="41" t="s">
        <v>1048</v>
      </c>
      <c r="H1493" s="41" t="s">
        <v>7894</v>
      </c>
      <c r="I1493" s="42">
        <v>41812</v>
      </c>
      <c r="J1493" s="41"/>
      <c r="K1493" s="40"/>
      <c r="L1493" s="40"/>
      <c r="M1493" s="39"/>
    </row>
    <row r="1494" spans="1:13" hidden="1">
      <c r="A1494" s="40" t="s">
        <v>8544</v>
      </c>
      <c r="B1494" s="46" t="s">
        <v>7926</v>
      </c>
      <c r="C1494" s="40" t="s">
        <v>7927</v>
      </c>
      <c r="D1494" s="40" t="s">
        <v>7928</v>
      </c>
      <c r="E1494" s="41" t="s">
        <v>7929</v>
      </c>
      <c r="F1494" s="40" t="s">
        <v>8764</v>
      </c>
      <c r="G1494" s="40" t="s">
        <v>7895</v>
      </c>
      <c r="H1494" s="40" t="s">
        <v>7896</v>
      </c>
      <c r="I1494" s="43">
        <f>J1494-2</f>
        <v>41795</v>
      </c>
      <c r="J1494" s="43">
        <f t="shared" ref="J1494:J1500" si="99">I1495</f>
        <v>41797</v>
      </c>
      <c r="K1494" s="40" t="s">
        <v>145</v>
      </c>
      <c r="L1494" s="40">
        <v>100</v>
      </c>
      <c r="M1494" s="39"/>
    </row>
    <row r="1495" spans="1:13" hidden="1">
      <c r="A1495" s="40" t="s">
        <v>8544</v>
      </c>
      <c r="B1495" s="46" t="s">
        <v>7926</v>
      </c>
      <c r="C1495" s="40" t="s">
        <v>7927</v>
      </c>
      <c r="D1495" s="40" t="s">
        <v>7928</v>
      </c>
      <c r="E1495" s="41" t="s">
        <v>7929</v>
      </c>
      <c r="F1495" s="40" t="s">
        <v>8764</v>
      </c>
      <c r="G1495" s="40" t="s">
        <v>7898</v>
      </c>
      <c r="H1495" s="40" t="s">
        <v>7899</v>
      </c>
      <c r="I1495" s="43">
        <f>J1495-1</f>
        <v>41797</v>
      </c>
      <c r="J1495" s="43">
        <f t="shared" si="99"/>
        <v>41798</v>
      </c>
      <c r="K1495" s="40" t="s">
        <v>145</v>
      </c>
      <c r="L1495" s="40">
        <v>100</v>
      </c>
      <c r="M1495" s="39"/>
    </row>
    <row r="1496" spans="1:13" hidden="1">
      <c r="A1496" s="40" t="s">
        <v>8544</v>
      </c>
      <c r="B1496" s="46" t="s">
        <v>7926</v>
      </c>
      <c r="C1496" s="40" t="s">
        <v>7927</v>
      </c>
      <c r="D1496" s="40" t="s">
        <v>7928</v>
      </c>
      <c r="E1496" s="41" t="s">
        <v>7929</v>
      </c>
      <c r="F1496" s="40" t="s">
        <v>8764</v>
      </c>
      <c r="G1496" s="40" t="s">
        <v>7898</v>
      </c>
      <c r="H1496" s="40" t="s">
        <v>7900</v>
      </c>
      <c r="I1496" s="43">
        <f>J1496-1</f>
        <v>41798</v>
      </c>
      <c r="J1496" s="43">
        <f t="shared" si="99"/>
        <v>41799</v>
      </c>
      <c r="K1496" s="40" t="s">
        <v>145</v>
      </c>
      <c r="L1496" s="40">
        <v>100</v>
      </c>
      <c r="M1496" s="39"/>
    </row>
    <row r="1497" spans="1:13">
      <c r="A1497" s="40" t="s">
        <v>8544</v>
      </c>
      <c r="B1497" s="46" t="s">
        <v>7926</v>
      </c>
      <c r="C1497" s="40" t="s">
        <v>7927</v>
      </c>
      <c r="D1497" s="40" t="s">
        <v>7928</v>
      </c>
      <c r="E1497" s="41" t="s">
        <v>7929</v>
      </c>
      <c r="F1497" s="40" t="s">
        <v>8764</v>
      </c>
      <c r="G1497" s="40" t="s">
        <v>7901</v>
      </c>
      <c r="H1497" s="40" t="s">
        <v>7902</v>
      </c>
      <c r="I1497" s="43">
        <f>J1497-5</f>
        <v>41799</v>
      </c>
      <c r="J1497" s="43">
        <f t="shared" si="99"/>
        <v>41804</v>
      </c>
      <c r="K1497" s="40" t="s">
        <v>145</v>
      </c>
      <c r="L1497" s="40">
        <v>100</v>
      </c>
      <c r="M1497" s="39"/>
    </row>
    <row r="1498" spans="1:13" hidden="1">
      <c r="A1498" s="40" t="s">
        <v>8544</v>
      </c>
      <c r="B1498" s="46" t="s">
        <v>7926</v>
      </c>
      <c r="C1498" s="40" t="s">
        <v>7927</v>
      </c>
      <c r="D1498" s="40" t="s">
        <v>7928</v>
      </c>
      <c r="E1498" s="41" t="s">
        <v>7929</v>
      </c>
      <c r="F1498" s="40" t="s">
        <v>8764</v>
      </c>
      <c r="G1498" s="40" t="s">
        <v>7904</v>
      </c>
      <c r="H1498" s="40" t="s">
        <v>7905</v>
      </c>
      <c r="I1498" s="43">
        <f>J1498-3</f>
        <v>41804</v>
      </c>
      <c r="J1498" s="43">
        <f t="shared" si="99"/>
        <v>41807</v>
      </c>
      <c r="K1498" s="40" t="s">
        <v>145</v>
      </c>
      <c r="L1498" s="40">
        <v>100</v>
      </c>
      <c r="M1498" s="39"/>
    </row>
    <row r="1499" spans="1:13" hidden="1">
      <c r="A1499" s="40" t="s">
        <v>8544</v>
      </c>
      <c r="B1499" s="46" t="s">
        <v>7926</v>
      </c>
      <c r="C1499" s="40" t="s">
        <v>7927</v>
      </c>
      <c r="D1499" s="40" t="s">
        <v>7928</v>
      </c>
      <c r="E1499" s="41" t="s">
        <v>7929</v>
      </c>
      <c r="F1499" s="40" t="s">
        <v>8764</v>
      </c>
      <c r="G1499" s="40" t="s">
        <v>7904</v>
      </c>
      <c r="H1499" s="40" t="s">
        <v>7906</v>
      </c>
      <c r="I1499" s="43">
        <f>J1499-2</f>
        <v>41807</v>
      </c>
      <c r="J1499" s="43">
        <f t="shared" si="99"/>
        <v>41809</v>
      </c>
      <c r="K1499" s="40" t="s">
        <v>145</v>
      </c>
      <c r="L1499" s="40">
        <v>100</v>
      </c>
      <c r="M1499" s="39"/>
    </row>
    <row r="1500" spans="1:13" hidden="1">
      <c r="A1500" s="40" t="s">
        <v>8544</v>
      </c>
      <c r="B1500" s="46" t="s">
        <v>7926</v>
      </c>
      <c r="C1500" s="40" t="s">
        <v>7927</v>
      </c>
      <c r="D1500" s="40" t="s">
        <v>7928</v>
      </c>
      <c r="E1500" s="41" t="s">
        <v>7929</v>
      </c>
      <c r="F1500" s="40" t="s">
        <v>8764</v>
      </c>
      <c r="G1500" s="40" t="s">
        <v>7904</v>
      </c>
      <c r="H1500" s="40" t="s">
        <v>7907</v>
      </c>
      <c r="I1500" s="43">
        <f>J1500-2</f>
        <v>41809</v>
      </c>
      <c r="J1500" s="43">
        <f t="shared" si="99"/>
        <v>41811</v>
      </c>
      <c r="K1500" s="40" t="s">
        <v>145</v>
      </c>
      <c r="L1500" s="40">
        <v>100</v>
      </c>
      <c r="M1500" s="39"/>
    </row>
    <row r="1501" spans="1:13" hidden="1">
      <c r="A1501" s="40" t="s">
        <v>8544</v>
      </c>
      <c r="B1501" s="46" t="s">
        <v>7926</v>
      </c>
      <c r="C1501" s="40" t="s">
        <v>7927</v>
      </c>
      <c r="D1501" s="40" t="s">
        <v>7928</v>
      </c>
      <c r="E1501" s="41" t="s">
        <v>7929</v>
      </c>
      <c r="F1501" s="40" t="s">
        <v>8764</v>
      </c>
      <c r="G1501" s="40" t="s">
        <v>7904</v>
      </c>
      <c r="H1501" s="40" t="s">
        <v>7908</v>
      </c>
      <c r="I1501" s="43">
        <f>J1501-1</f>
        <v>41811</v>
      </c>
      <c r="J1501" s="42">
        <v>41812</v>
      </c>
      <c r="K1501" s="40" t="s">
        <v>145</v>
      </c>
      <c r="L1501" s="40">
        <v>100</v>
      </c>
      <c r="M1501" s="39" t="s">
        <v>7917</v>
      </c>
    </row>
    <row r="1502" spans="1:13" hidden="1">
      <c r="A1502" s="49" t="s">
        <v>8615</v>
      </c>
      <c r="B1502" s="49" t="s">
        <v>8616</v>
      </c>
      <c r="C1502" s="49" t="s">
        <v>7927</v>
      </c>
      <c r="D1502" s="49" t="s">
        <v>7928</v>
      </c>
      <c r="E1502" s="41" t="s">
        <v>7929</v>
      </c>
      <c r="F1502" s="41" t="s">
        <v>8765</v>
      </c>
      <c r="G1502" s="41" t="s">
        <v>1048</v>
      </c>
      <c r="H1502" s="41" t="s">
        <v>7888</v>
      </c>
      <c r="I1502" s="42">
        <v>41796</v>
      </c>
      <c r="J1502" s="41"/>
      <c r="K1502" s="41"/>
      <c r="L1502" s="41"/>
      <c r="M1502" s="39"/>
    </row>
    <row r="1503" spans="1:13" hidden="1">
      <c r="A1503" s="49" t="s">
        <v>8615</v>
      </c>
      <c r="B1503" s="49" t="s">
        <v>8616</v>
      </c>
      <c r="C1503" s="49" t="s">
        <v>7927</v>
      </c>
      <c r="D1503" s="49" t="s">
        <v>7928</v>
      </c>
      <c r="E1503" s="41" t="s">
        <v>7929</v>
      </c>
      <c r="F1503" s="41" t="s">
        <v>8765</v>
      </c>
      <c r="G1503" s="41" t="s">
        <v>1048</v>
      </c>
      <c r="H1503" s="41" t="s">
        <v>7889</v>
      </c>
      <c r="I1503" s="41"/>
      <c r="J1503" s="41"/>
      <c r="K1503" s="41"/>
      <c r="L1503" s="41"/>
      <c r="M1503" s="39"/>
    </row>
    <row r="1504" spans="1:13" hidden="1">
      <c r="A1504" s="49" t="s">
        <v>8615</v>
      </c>
      <c r="B1504" s="49" t="s">
        <v>8616</v>
      </c>
      <c r="C1504" s="49" t="s">
        <v>7927</v>
      </c>
      <c r="D1504" s="49" t="s">
        <v>7928</v>
      </c>
      <c r="E1504" s="41" t="s">
        <v>7929</v>
      </c>
      <c r="F1504" s="41" t="s">
        <v>8765</v>
      </c>
      <c r="G1504" s="41" t="s">
        <v>1048</v>
      </c>
      <c r="H1504" s="41" t="s">
        <v>7890</v>
      </c>
      <c r="I1504" s="41"/>
      <c r="J1504" s="41"/>
      <c r="K1504" s="41"/>
      <c r="L1504" s="41"/>
      <c r="M1504" s="39"/>
    </row>
    <row r="1505" spans="1:13" hidden="1">
      <c r="A1505" s="49" t="s">
        <v>8615</v>
      </c>
      <c r="B1505" s="49" t="s">
        <v>8616</v>
      </c>
      <c r="C1505" s="49" t="s">
        <v>7927</v>
      </c>
      <c r="D1505" s="49" t="s">
        <v>7928</v>
      </c>
      <c r="E1505" s="41" t="s">
        <v>7929</v>
      </c>
      <c r="F1505" s="41" t="s">
        <v>8765</v>
      </c>
      <c r="G1505" s="41" t="s">
        <v>1048</v>
      </c>
      <c r="H1505" s="41" t="s">
        <v>7891</v>
      </c>
      <c r="I1505" s="41"/>
      <c r="J1505" s="41"/>
      <c r="K1505" s="41"/>
      <c r="L1505" s="41"/>
      <c r="M1505" s="39"/>
    </row>
    <row r="1506" spans="1:13" hidden="1">
      <c r="A1506" s="49" t="s">
        <v>8615</v>
      </c>
      <c r="B1506" s="49" t="s">
        <v>8616</v>
      </c>
      <c r="C1506" s="49" t="s">
        <v>7927</v>
      </c>
      <c r="D1506" s="49" t="s">
        <v>7928</v>
      </c>
      <c r="E1506" s="41" t="s">
        <v>7929</v>
      </c>
      <c r="F1506" s="41" t="s">
        <v>8765</v>
      </c>
      <c r="G1506" s="41" t="s">
        <v>1048</v>
      </c>
      <c r="H1506" s="41" t="s">
        <v>7892</v>
      </c>
      <c r="I1506" s="41"/>
      <c r="J1506" s="41"/>
      <c r="K1506" s="41"/>
      <c r="L1506" s="41"/>
      <c r="M1506" s="39"/>
    </row>
    <row r="1507" spans="1:13" hidden="1">
      <c r="A1507" s="49" t="s">
        <v>8615</v>
      </c>
      <c r="B1507" s="49" t="s">
        <v>8616</v>
      </c>
      <c r="C1507" s="49" t="s">
        <v>7927</v>
      </c>
      <c r="D1507" s="49" t="s">
        <v>7928</v>
      </c>
      <c r="E1507" s="41" t="s">
        <v>7929</v>
      </c>
      <c r="F1507" s="41" t="s">
        <v>8765</v>
      </c>
      <c r="G1507" s="41" t="s">
        <v>1048</v>
      </c>
      <c r="H1507" s="41" t="s">
        <v>7893</v>
      </c>
      <c r="I1507" s="41"/>
      <c r="J1507" s="41"/>
      <c r="K1507" s="41"/>
      <c r="L1507" s="41"/>
      <c r="M1507" s="39"/>
    </row>
    <row r="1508" spans="1:13" hidden="1">
      <c r="A1508" s="49" t="s">
        <v>8615</v>
      </c>
      <c r="B1508" s="49" t="s">
        <v>8616</v>
      </c>
      <c r="C1508" s="49" t="s">
        <v>7927</v>
      </c>
      <c r="D1508" s="49" t="s">
        <v>7928</v>
      </c>
      <c r="E1508" s="41" t="s">
        <v>7929</v>
      </c>
      <c r="F1508" s="41" t="s">
        <v>8765</v>
      </c>
      <c r="G1508" s="41" t="s">
        <v>1048</v>
      </c>
      <c r="H1508" s="41" t="s">
        <v>7894</v>
      </c>
      <c r="I1508" s="42">
        <v>41813</v>
      </c>
      <c r="J1508" s="41"/>
      <c r="K1508" s="41"/>
      <c r="L1508" s="41"/>
      <c r="M1508" s="39"/>
    </row>
    <row r="1509" spans="1:13" hidden="1">
      <c r="A1509" s="48" t="s">
        <v>8615</v>
      </c>
      <c r="B1509" s="48" t="s">
        <v>8616</v>
      </c>
      <c r="C1509" s="48" t="s">
        <v>7927</v>
      </c>
      <c r="D1509" s="48" t="s">
        <v>7928</v>
      </c>
      <c r="E1509" s="41" t="s">
        <v>7929</v>
      </c>
      <c r="F1509" s="40" t="s">
        <v>8765</v>
      </c>
      <c r="G1509" s="40" t="s">
        <v>7895</v>
      </c>
      <c r="H1509" s="40" t="s">
        <v>7896</v>
      </c>
      <c r="I1509" s="43">
        <f>J1509-2</f>
        <v>41796</v>
      </c>
      <c r="J1509" s="43">
        <f t="shared" ref="J1509:J1515" si="100">I1510</f>
        <v>41798</v>
      </c>
      <c r="K1509" s="40" t="s">
        <v>145</v>
      </c>
      <c r="L1509" s="40">
        <v>100</v>
      </c>
      <c r="M1509" s="39"/>
    </row>
    <row r="1510" spans="1:13" hidden="1">
      <c r="A1510" s="48" t="s">
        <v>8615</v>
      </c>
      <c r="B1510" s="48" t="s">
        <v>8616</v>
      </c>
      <c r="C1510" s="48" t="s">
        <v>7927</v>
      </c>
      <c r="D1510" s="48" t="s">
        <v>7928</v>
      </c>
      <c r="E1510" s="41" t="s">
        <v>7929</v>
      </c>
      <c r="F1510" s="40" t="s">
        <v>8765</v>
      </c>
      <c r="G1510" s="40" t="s">
        <v>7898</v>
      </c>
      <c r="H1510" s="40" t="s">
        <v>7899</v>
      </c>
      <c r="I1510" s="43">
        <f>J1510-1</f>
        <v>41798</v>
      </c>
      <c r="J1510" s="43">
        <f t="shared" si="100"/>
        <v>41799</v>
      </c>
      <c r="K1510" s="40" t="s">
        <v>145</v>
      </c>
      <c r="L1510" s="40">
        <v>100</v>
      </c>
      <c r="M1510" s="39"/>
    </row>
    <row r="1511" spans="1:13" hidden="1">
      <c r="A1511" s="48" t="s">
        <v>8615</v>
      </c>
      <c r="B1511" s="48" t="s">
        <v>8616</v>
      </c>
      <c r="C1511" s="48" t="s">
        <v>7927</v>
      </c>
      <c r="D1511" s="48" t="s">
        <v>7928</v>
      </c>
      <c r="E1511" s="41" t="s">
        <v>7929</v>
      </c>
      <c r="F1511" s="40" t="s">
        <v>8765</v>
      </c>
      <c r="G1511" s="40" t="s">
        <v>7898</v>
      </c>
      <c r="H1511" s="40" t="s">
        <v>7900</v>
      </c>
      <c r="I1511" s="43">
        <f>J1511-1</f>
        <v>41799</v>
      </c>
      <c r="J1511" s="43">
        <f t="shared" si="100"/>
        <v>41800</v>
      </c>
      <c r="K1511" s="40" t="s">
        <v>145</v>
      </c>
      <c r="L1511" s="40">
        <v>100</v>
      </c>
      <c r="M1511" s="39"/>
    </row>
    <row r="1512" spans="1:13">
      <c r="A1512" s="48" t="s">
        <v>8615</v>
      </c>
      <c r="B1512" s="48" t="s">
        <v>8616</v>
      </c>
      <c r="C1512" s="48" t="s">
        <v>7927</v>
      </c>
      <c r="D1512" s="48" t="s">
        <v>7928</v>
      </c>
      <c r="E1512" s="41" t="s">
        <v>7929</v>
      </c>
      <c r="F1512" s="40" t="s">
        <v>8765</v>
      </c>
      <c r="G1512" s="40" t="s">
        <v>7901</v>
      </c>
      <c r="H1512" s="40" t="s">
        <v>7902</v>
      </c>
      <c r="I1512" s="43">
        <f>J1512-5</f>
        <v>41800</v>
      </c>
      <c r="J1512" s="43">
        <f t="shared" si="100"/>
        <v>41805</v>
      </c>
      <c r="K1512" s="40" t="s">
        <v>145</v>
      </c>
      <c r="L1512" s="40">
        <v>100</v>
      </c>
      <c r="M1512" s="39"/>
    </row>
    <row r="1513" spans="1:13" hidden="1">
      <c r="A1513" s="48" t="s">
        <v>8615</v>
      </c>
      <c r="B1513" s="48" t="s">
        <v>8616</v>
      </c>
      <c r="C1513" s="48" t="s">
        <v>7927</v>
      </c>
      <c r="D1513" s="48" t="s">
        <v>7928</v>
      </c>
      <c r="E1513" s="41" t="s">
        <v>7929</v>
      </c>
      <c r="F1513" s="40" t="s">
        <v>8765</v>
      </c>
      <c r="G1513" s="40" t="s">
        <v>7904</v>
      </c>
      <c r="H1513" s="40" t="s">
        <v>7905</v>
      </c>
      <c r="I1513" s="43">
        <f>J1513-3</f>
        <v>41805</v>
      </c>
      <c r="J1513" s="43">
        <f t="shared" si="100"/>
        <v>41808</v>
      </c>
      <c r="K1513" s="40" t="s">
        <v>145</v>
      </c>
      <c r="L1513" s="40">
        <v>100</v>
      </c>
      <c r="M1513" s="39"/>
    </row>
    <row r="1514" spans="1:13" hidden="1">
      <c r="A1514" s="48" t="s">
        <v>8615</v>
      </c>
      <c r="B1514" s="48" t="s">
        <v>8616</v>
      </c>
      <c r="C1514" s="48" t="s">
        <v>7927</v>
      </c>
      <c r="D1514" s="48" t="s">
        <v>7928</v>
      </c>
      <c r="E1514" s="41" t="s">
        <v>7929</v>
      </c>
      <c r="F1514" s="40" t="s">
        <v>8765</v>
      </c>
      <c r="G1514" s="40" t="s">
        <v>7904</v>
      </c>
      <c r="H1514" s="40" t="s">
        <v>7906</v>
      </c>
      <c r="I1514" s="43">
        <f>J1514-2</f>
        <v>41808</v>
      </c>
      <c r="J1514" s="43">
        <f t="shared" si="100"/>
        <v>41810</v>
      </c>
      <c r="K1514" s="40" t="s">
        <v>145</v>
      </c>
      <c r="L1514" s="40">
        <v>100</v>
      </c>
      <c r="M1514" s="39"/>
    </row>
    <row r="1515" spans="1:13" hidden="1">
      <c r="A1515" s="48" t="s">
        <v>8615</v>
      </c>
      <c r="B1515" s="48" t="s">
        <v>8616</v>
      </c>
      <c r="C1515" s="48" t="s">
        <v>7927</v>
      </c>
      <c r="D1515" s="48" t="s">
        <v>7928</v>
      </c>
      <c r="E1515" s="41" t="s">
        <v>7929</v>
      </c>
      <c r="F1515" s="40" t="s">
        <v>8765</v>
      </c>
      <c r="G1515" s="40" t="s">
        <v>7904</v>
      </c>
      <c r="H1515" s="40" t="s">
        <v>7907</v>
      </c>
      <c r="I1515" s="43">
        <f>J1515-2</f>
        <v>41810</v>
      </c>
      <c r="J1515" s="43">
        <f t="shared" si="100"/>
        <v>41812</v>
      </c>
      <c r="K1515" s="40" t="s">
        <v>145</v>
      </c>
      <c r="L1515" s="40">
        <v>100</v>
      </c>
      <c r="M1515" s="39"/>
    </row>
    <row r="1516" spans="1:13" hidden="1">
      <c r="A1516" s="48" t="s">
        <v>8615</v>
      </c>
      <c r="B1516" s="48" t="s">
        <v>8616</v>
      </c>
      <c r="C1516" s="48" t="s">
        <v>7927</v>
      </c>
      <c r="D1516" s="48" t="s">
        <v>7928</v>
      </c>
      <c r="E1516" s="41" t="s">
        <v>7929</v>
      </c>
      <c r="F1516" s="40" t="s">
        <v>8765</v>
      </c>
      <c r="G1516" s="40" t="s">
        <v>7904</v>
      </c>
      <c r="H1516" s="40" t="s">
        <v>7908</v>
      </c>
      <c r="I1516" s="43">
        <f>J1516-1</f>
        <v>41812</v>
      </c>
      <c r="J1516" s="42">
        <v>41813</v>
      </c>
      <c r="K1516" s="40" t="s">
        <v>145</v>
      </c>
      <c r="L1516" s="40">
        <v>100</v>
      </c>
      <c r="M1516" s="39" t="s">
        <v>7917</v>
      </c>
    </row>
    <row r="1517" spans="1:13" hidden="1">
      <c r="A1517" s="49" t="s">
        <v>8766</v>
      </c>
      <c r="B1517" s="49" t="s">
        <v>8767</v>
      </c>
      <c r="C1517" s="49" t="s">
        <v>7927</v>
      </c>
      <c r="D1517" s="49" t="s">
        <v>7928</v>
      </c>
      <c r="E1517" s="41" t="s">
        <v>7929</v>
      </c>
      <c r="F1517" s="41" t="s">
        <v>8768</v>
      </c>
      <c r="G1517" s="41" t="s">
        <v>1048</v>
      </c>
      <c r="H1517" s="41" t="s">
        <v>7888</v>
      </c>
      <c r="I1517" s="42">
        <v>41802</v>
      </c>
      <c r="J1517" s="41"/>
      <c r="K1517" s="41"/>
      <c r="L1517" s="41"/>
      <c r="M1517" s="39"/>
    </row>
    <row r="1518" spans="1:13" hidden="1">
      <c r="A1518" s="49" t="s">
        <v>8766</v>
      </c>
      <c r="B1518" s="49" t="s">
        <v>8767</v>
      </c>
      <c r="C1518" s="49" t="s">
        <v>7927</v>
      </c>
      <c r="D1518" s="49" t="s">
        <v>7928</v>
      </c>
      <c r="E1518" s="41" t="s">
        <v>7929</v>
      </c>
      <c r="F1518" s="41" t="s">
        <v>8768</v>
      </c>
      <c r="G1518" s="41" t="s">
        <v>1048</v>
      </c>
      <c r="H1518" s="41" t="s">
        <v>7889</v>
      </c>
      <c r="I1518" s="41"/>
      <c r="J1518" s="41"/>
      <c r="K1518" s="41"/>
      <c r="L1518" s="41"/>
      <c r="M1518" s="39"/>
    </row>
    <row r="1519" spans="1:13" hidden="1">
      <c r="A1519" s="49" t="s">
        <v>8766</v>
      </c>
      <c r="B1519" s="49" t="s">
        <v>8767</v>
      </c>
      <c r="C1519" s="49" t="s">
        <v>7927</v>
      </c>
      <c r="D1519" s="49" t="s">
        <v>7928</v>
      </c>
      <c r="E1519" s="41" t="s">
        <v>7929</v>
      </c>
      <c r="F1519" s="41" t="s">
        <v>8768</v>
      </c>
      <c r="G1519" s="41" t="s">
        <v>1048</v>
      </c>
      <c r="H1519" s="41" t="s">
        <v>7890</v>
      </c>
      <c r="I1519" s="41"/>
      <c r="J1519" s="41"/>
      <c r="K1519" s="41"/>
      <c r="L1519" s="41"/>
      <c r="M1519" s="39"/>
    </row>
    <row r="1520" spans="1:13" hidden="1">
      <c r="A1520" s="49" t="s">
        <v>8766</v>
      </c>
      <c r="B1520" s="49" t="s">
        <v>8767</v>
      </c>
      <c r="C1520" s="49" t="s">
        <v>7927</v>
      </c>
      <c r="D1520" s="49" t="s">
        <v>7928</v>
      </c>
      <c r="E1520" s="41" t="s">
        <v>7929</v>
      </c>
      <c r="F1520" s="41" t="s">
        <v>8768</v>
      </c>
      <c r="G1520" s="41" t="s">
        <v>1048</v>
      </c>
      <c r="H1520" s="41" t="s">
        <v>7891</v>
      </c>
      <c r="I1520" s="41"/>
      <c r="J1520" s="41"/>
      <c r="K1520" s="41"/>
      <c r="L1520" s="41"/>
      <c r="M1520" s="39"/>
    </row>
    <row r="1521" spans="1:13" hidden="1">
      <c r="A1521" s="49" t="s">
        <v>8766</v>
      </c>
      <c r="B1521" s="49" t="s">
        <v>8767</v>
      </c>
      <c r="C1521" s="49" t="s">
        <v>7927</v>
      </c>
      <c r="D1521" s="49" t="s">
        <v>7928</v>
      </c>
      <c r="E1521" s="41" t="s">
        <v>7929</v>
      </c>
      <c r="F1521" s="41" t="s">
        <v>8768</v>
      </c>
      <c r="G1521" s="41" t="s">
        <v>1048</v>
      </c>
      <c r="H1521" s="41" t="s">
        <v>7892</v>
      </c>
      <c r="I1521" s="42">
        <v>41894</v>
      </c>
      <c r="J1521" s="41"/>
      <c r="K1521" s="41"/>
      <c r="L1521" s="41"/>
      <c r="M1521" s="39"/>
    </row>
    <row r="1522" spans="1:13" hidden="1">
      <c r="A1522" s="49" t="s">
        <v>8766</v>
      </c>
      <c r="B1522" s="49" t="s">
        <v>8767</v>
      </c>
      <c r="C1522" s="49" t="s">
        <v>7927</v>
      </c>
      <c r="D1522" s="49" t="s">
        <v>7928</v>
      </c>
      <c r="E1522" s="41" t="s">
        <v>7929</v>
      </c>
      <c r="F1522" s="41" t="s">
        <v>8768</v>
      </c>
      <c r="G1522" s="41" t="s">
        <v>1048</v>
      </c>
      <c r="H1522" s="41" t="s">
        <v>7893</v>
      </c>
      <c r="I1522" s="41"/>
      <c r="J1522" s="41"/>
      <c r="K1522" s="41"/>
      <c r="L1522" s="41"/>
      <c r="M1522" s="39"/>
    </row>
    <row r="1523" spans="1:13" hidden="1">
      <c r="A1523" s="49" t="s">
        <v>8766</v>
      </c>
      <c r="B1523" s="49" t="s">
        <v>8767</v>
      </c>
      <c r="C1523" s="49" t="s">
        <v>7927</v>
      </c>
      <c r="D1523" s="49" t="s">
        <v>7928</v>
      </c>
      <c r="E1523" s="41" t="s">
        <v>7929</v>
      </c>
      <c r="F1523" s="41" t="s">
        <v>8768</v>
      </c>
      <c r="G1523" s="41" t="s">
        <v>1048</v>
      </c>
      <c r="H1523" s="41" t="s">
        <v>7894</v>
      </c>
      <c r="I1523" s="42">
        <v>41819</v>
      </c>
      <c r="J1523" s="41"/>
      <c r="K1523" s="41"/>
      <c r="L1523" s="41"/>
      <c r="M1523" s="39"/>
    </row>
    <row r="1524" spans="1:13" hidden="1">
      <c r="A1524" s="48" t="s">
        <v>8766</v>
      </c>
      <c r="B1524" s="48" t="s">
        <v>8767</v>
      </c>
      <c r="C1524" s="48" t="s">
        <v>7927</v>
      </c>
      <c r="D1524" s="48" t="s">
        <v>7928</v>
      </c>
      <c r="E1524" s="41" t="s">
        <v>7929</v>
      </c>
      <c r="F1524" s="40" t="s">
        <v>8768</v>
      </c>
      <c r="G1524" s="40" t="s">
        <v>7895</v>
      </c>
      <c r="H1524" s="40" t="s">
        <v>7896</v>
      </c>
      <c r="I1524" s="43">
        <f>J1524-2</f>
        <v>41802</v>
      </c>
      <c r="J1524" s="43">
        <f t="shared" ref="J1524:J1530" si="101">I1525</f>
        <v>41804</v>
      </c>
      <c r="K1524" s="40" t="s">
        <v>7945</v>
      </c>
      <c r="L1524" s="40">
        <v>100</v>
      </c>
      <c r="M1524" s="39"/>
    </row>
    <row r="1525" spans="1:13" hidden="1">
      <c r="A1525" s="48" t="s">
        <v>8766</v>
      </c>
      <c r="B1525" s="48" t="s">
        <v>8767</v>
      </c>
      <c r="C1525" s="48" t="s">
        <v>7927</v>
      </c>
      <c r="D1525" s="48" t="s">
        <v>7928</v>
      </c>
      <c r="E1525" s="41" t="s">
        <v>7929</v>
      </c>
      <c r="F1525" s="40" t="s">
        <v>8768</v>
      </c>
      <c r="G1525" s="40" t="s">
        <v>7898</v>
      </c>
      <c r="H1525" s="40" t="s">
        <v>7899</v>
      </c>
      <c r="I1525" s="43">
        <f>J1525-1</f>
        <v>41804</v>
      </c>
      <c r="J1525" s="43">
        <f t="shared" si="101"/>
        <v>41805</v>
      </c>
      <c r="K1525" s="40" t="s">
        <v>7945</v>
      </c>
      <c r="L1525" s="40">
        <v>100</v>
      </c>
      <c r="M1525" s="39"/>
    </row>
    <row r="1526" spans="1:13" hidden="1">
      <c r="A1526" s="48" t="s">
        <v>8766</v>
      </c>
      <c r="B1526" s="48" t="s">
        <v>8767</v>
      </c>
      <c r="C1526" s="48" t="s">
        <v>7927</v>
      </c>
      <c r="D1526" s="48" t="s">
        <v>7928</v>
      </c>
      <c r="E1526" s="41" t="s">
        <v>7929</v>
      </c>
      <c r="F1526" s="40" t="s">
        <v>8768</v>
      </c>
      <c r="G1526" s="40" t="s">
        <v>7898</v>
      </c>
      <c r="H1526" s="40" t="s">
        <v>7900</v>
      </c>
      <c r="I1526" s="43">
        <f>J1526-1</f>
        <v>41805</v>
      </c>
      <c r="J1526" s="43">
        <f t="shared" si="101"/>
        <v>41806</v>
      </c>
      <c r="K1526" s="40" t="s">
        <v>7945</v>
      </c>
      <c r="L1526" s="40">
        <v>100</v>
      </c>
      <c r="M1526" s="39"/>
    </row>
    <row r="1527" spans="1:13">
      <c r="A1527" s="48" t="s">
        <v>8766</v>
      </c>
      <c r="B1527" s="48" t="s">
        <v>8767</v>
      </c>
      <c r="C1527" s="48" t="s">
        <v>7927</v>
      </c>
      <c r="D1527" s="48" t="s">
        <v>7928</v>
      </c>
      <c r="E1527" s="41" t="s">
        <v>7929</v>
      </c>
      <c r="F1527" s="40" t="s">
        <v>8768</v>
      </c>
      <c r="G1527" s="40" t="s">
        <v>7901</v>
      </c>
      <c r="H1527" s="40" t="s">
        <v>7902</v>
      </c>
      <c r="I1527" s="43">
        <f>J1527-5</f>
        <v>41806</v>
      </c>
      <c r="J1527" s="43">
        <f t="shared" si="101"/>
        <v>41811</v>
      </c>
      <c r="K1527" s="40" t="s">
        <v>7945</v>
      </c>
      <c r="L1527" s="40">
        <v>100</v>
      </c>
      <c r="M1527" s="39"/>
    </row>
    <row r="1528" spans="1:13" hidden="1">
      <c r="A1528" s="48" t="s">
        <v>8766</v>
      </c>
      <c r="B1528" s="48" t="s">
        <v>8767</v>
      </c>
      <c r="C1528" s="48" t="s">
        <v>7927</v>
      </c>
      <c r="D1528" s="48" t="s">
        <v>7928</v>
      </c>
      <c r="E1528" s="41" t="s">
        <v>7929</v>
      </c>
      <c r="F1528" s="40" t="s">
        <v>8768</v>
      </c>
      <c r="G1528" s="40" t="s">
        <v>7904</v>
      </c>
      <c r="H1528" s="40" t="s">
        <v>7905</v>
      </c>
      <c r="I1528" s="43">
        <f>J1528-3</f>
        <v>41811</v>
      </c>
      <c r="J1528" s="43">
        <f t="shared" si="101"/>
        <v>41814</v>
      </c>
      <c r="K1528" s="40" t="s">
        <v>7945</v>
      </c>
      <c r="L1528" s="40">
        <v>100</v>
      </c>
      <c r="M1528" s="39"/>
    </row>
    <row r="1529" spans="1:13" hidden="1">
      <c r="A1529" s="48" t="s">
        <v>8766</v>
      </c>
      <c r="B1529" s="48" t="s">
        <v>8767</v>
      </c>
      <c r="C1529" s="48" t="s">
        <v>7927</v>
      </c>
      <c r="D1529" s="48" t="s">
        <v>7928</v>
      </c>
      <c r="E1529" s="41" t="s">
        <v>7929</v>
      </c>
      <c r="F1529" s="40" t="s">
        <v>8768</v>
      </c>
      <c r="G1529" s="40" t="s">
        <v>7904</v>
      </c>
      <c r="H1529" s="40" t="s">
        <v>7906</v>
      </c>
      <c r="I1529" s="43">
        <f>J1529-2</f>
        <v>41814</v>
      </c>
      <c r="J1529" s="43">
        <f t="shared" si="101"/>
        <v>41816</v>
      </c>
      <c r="K1529" s="40" t="s">
        <v>7945</v>
      </c>
      <c r="L1529" s="40">
        <v>100</v>
      </c>
      <c r="M1529" s="39"/>
    </row>
    <row r="1530" spans="1:13" hidden="1">
      <c r="A1530" s="48" t="s">
        <v>8766</v>
      </c>
      <c r="B1530" s="48" t="s">
        <v>8767</v>
      </c>
      <c r="C1530" s="48" t="s">
        <v>7927</v>
      </c>
      <c r="D1530" s="48" t="s">
        <v>7928</v>
      </c>
      <c r="E1530" s="41" t="s">
        <v>7929</v>
      </c>
      <c r="F1530" s="40" t="s">
        <v>8768</v>
      </c>
      <c r="G1530" s="40" t="s">
        <v>7904</v>
      </c>
      <c r="H1530" s="40" t="s">
        <v>7907</v>
      </c>
      <c r="I1530" s="43">
        <f>J1530-2</f>
        <v>41816</v>
      </c>
      <c r="J1530" s="43">
        <f t="shared" si="101"/>
        <v>41818</v>
      </c>
      <c r="K1530" s="40" t="s">
        <v>7945</v>
      </c>
      <c r="L1530" s="40">
        <v>100</v>
      </c>
      <c r="M1530" s="39"/>
    </row>
    <row r="1531" spans="1:13" hidden="1">
      <c r="A1531" s="48" t="s">
        <v>8766</v>
      </c>
      <c r="B1531" s="48" t="s">
        <v>8767</v>
      </c>
      <c r="C1531" s="48" t="s">
        <v>7927</v>
      </c>
      <c r="D1531" s="48" t="s">
        <v>7928</v>
      </c>
      <c r="E1531" s="41" t="s">
        <v>7929</v>
      </c>
      <c r="F1531" s="40" t="s">
        <v>8768</v>
      </c>
      <c r="G1531" s="40" t="s">
        <v>7904</v>
      </c>
      <c r="H1531" s="40" t="s">
        <v>7908</v>
      </c>
      <c r="I1531" s="43">
        <f>J1531-1</f>
        <v>41818</v>
      </c>
      <c r="J1531" s="42">
        <v>41819</v>
      </c>
      <c r="K1531" s="40" t="s">
        <v>7945</v>
      </c>
      <c r="L1531" s="40">
        <v>100</v>
      </c>
      <c r="M1531" s="39"/>
    </row>
    <row r="1532" spans="1:13" hidden="1">
      <c r="A1532" s="41" t="s">
        <v>8707</v>
      </c>
      <c r="B1532" s="41" t="s">
        <v>8769</v>
      </c>
      <c r="C1532" s="47" t="s">
        <v>52</v>
      </c>
      <c r="D1532" s="47" t="s">
        <v>52</v>
      </c>
      <c r="E1532" s="41" t="s">
        <v>7886</v>
      </c>
      <c r="F1532" s="41" t="s">
        <v>8770</v>
      </c>
      <c r="G1532" s="41" t="s">
        <v>1048</v>
      </c>
      <c r="H1532" s="41" t="s">
        <v>7888</v>
      </c>
      <c r="I1532" s="42">
        <v>41807</v>
      </c>
      <c r="J1532" s="41"/>
      <c r="K1532" s="41"/>
      <c r="L1532" s="41"/>
      <c r="M1532" s="39"/>
    </row>
    <row r="1533" spans="1:13" hidden="1">
      <c r="A1533" s="41" t="s">
        <v>8707</v>
      </c>
      <c r="B1533" s="41" t="s">
        <v>8769</v>
      </c>
      <c r="C1533" s="47" t="s">
        <v>52</v>
      </c>
      <c r="D1533" s="47" t="s">
        <v>52</v>
      </c>
      <c r="E1533" s="41" t="s">
        <v>7886</v>
      </c>
      <c r="F1533" s="41" t="s">
        <v>8770</v>
      </c>
      <c r="G1533" s="41" t="s">
        <v>1048</v>
      </c>
      <c r="H1533" s="41" t="s">
        <v>7889</v>
      </c>
      <c r="I1533" s="41"/>
      <c r="J1533" s="41"/>
      <c r="K1533" s="41"/>
      <c r="L1533" s="41"/>
      <c r="M1533" s="39"/>
    </row>
    <row r="1534" spans="1:13" hidden="1">
      <c r="A1534" s="41" t="s">
        <v>8707</v>
      </c>
      <c r="B1534" s="41" t="s">
        <v>8769</v>
      </c>
      <c r="C1534" s="47" t="s">
        <v>52</v>
      </c>
      <c r="D1534" s="47" t="s">
        <v>52</v>
      </c>
      <c r="E1534" s="41" t="s">
        <v>7886</v>
      </c>
      <c r="F1534" s="41" t="s">
        <v>8770</v>
      </c>
      <c r="G1534" s="41" t="s">
        <v>1048</v>
      </c>
      <c r="H1534" s="41" t="s">
        <v>7890</v>
      </c>
      <c r="I1534" s="41"/>
      <c r="J1534" s="41"/>
      <c r="K1534" s="41"/>
      <c r="L1534" s="41"/>
      <c r="M1534" s="39"/>
    </row>
    <row r="1535" spans="1:13" hidden="1">
      <c r="A1535" s="41" t="s">
        <v>8707</v>
      </c>
      <c r="B1535" s="41" t="s">
        <v>8769</v>
      </c>
      <c r="C1535" s="47" t="s">
        <v>52</v>
      </c>
      <c r="D1535" s="47" t="s">
        <v>52</v>
      </c>
      <c r="E1535" s="41" t="s">
        <v>7886</v>
      </c>
      <c r="F1535" s="41" t="s">
        <v>8770</v>
      </c>
      <c r="G1535" s="41" t="s">
        <v>1048</v>
      </c>
      <c r="H1535" s="41" t="s">
        <v>7891</v>
      </c>
      <c r="I1535" s="41"/>
      <c r="J1535" s="41"/>
      <c r="K1535" s="41"/>
      <c r="L1535" s="41"/>
      <c r="M1535" s="39"/>
    </row>
    <row r="1536" spans="1:13" hidden="1">
      <c r="A1536" s="41" t="s">
        <v>8707</v>
      </c>
      <c r="B1536" s="41" t="s">
        <v>8769</v>
      </c>
      <c r="C1536" s="47" t="s">
        <v>52</v>
      </c>
      <c r="D1536" s="47" t="s">
        <v>52</v>
      </c>
      <c r="E1536" s="41" t="s">
        <v>7886</v>
      </c>
      <c r="F1536" s="41" t="s">
        <v>8770</v>
      </c>
      <c r="G1536" s="41" t="s">
        <v>1048</v>
      </c>
      <c r="H1536" s="41" t="s">
        <v>7892</v>
      </c>
      <c r="I1536" s="42"/>
      <c r="J1536" s="41"/>
      <c r="K1536" s="41"/>
      <c r="L1536" s="41"/>
      <c r="M1536" s="39"/>
    </row>
    <row r="1537" spans="1:13" hidden="1">
      <c r="A1537" s="41" t="s">
        <v>8707</v>
      </c>
      <c r="B1537" s="41" t="s">
        <v>8769</v>
      </c>
      <c r="C1537" s="47" t="s">
        <v>52</v>
      </c>
      <c r="D1537" s="47" t="s">
        <v>52</v>
      </c>
      <c r="E1537" s="41" t="s">
        <v>7886</v>
      </c>
      <c r="F1537" s="41" t="s">
        <v>8770</v>
      </c>
      <c r="G1537" s="41" t="s">
        <v>1048</v>
      </c>
      <c r="H1537" s="41" t="s">
        <v>7893</v>
      </c>
      <c r="I1537" s="40"/>
      <c r="J1537" s="41"/>
      <c r="K1537" s="41"/>
      <c r="L1537" s="41"/>
      <c r="M1537" s="39"/>
    </row>
    <row r="1538" spans="1:13" hidden="1">
      <c r="A1538" s="41" t="s">
        <v>8707</v>
      </c>
      <c r="B1538" s="41" t="s">
        <v>8769</v>
      </c>
      <c r="C1538" s="47" t="s">
        <v>52</v>
      </c>
      <c r="D1538" s="47" t="s">
        <v>52</v>
      </c>
      <c r="E1538" s="41" t="s">
        <v>7886</v>
      </c>
      <c r="F1538" s="41" t="s">
        <v>8770</v>
      </c>
      <c r="G1538" s="41" t="s">
        <v>1048</v>
      </c>
      <c r="H1538" s="41" t="s">
        <v>7894</v>
      </c>
      <c r="I1538" s="42">
        <v>41824</v>
      </c>
      <c r="J1538" s="41"/>
      <c r="K1538" s="41"/>
      <c r="L1538" s="41"/>
      <c r="M1538" s="39"/>
    </row>
    <row r="1539" spans="1:13" hidden="1">
      <c r="A1539" s="40" t="s">
        <v>8707</v>
      </c>
      <c r="B1539" s="40" t="s">
        <v>8769</v>
      </c>
      <c r="C1539" s="46" t="s">
        <v>52</v>
      </c>
      <c r="D1539" s="46" t="s">
        <v>52</v>
      </c>
      <c r="E1539" s="41" t="s">
        <v>7886</v>
      </c>
      <c r="F1539" s="40" t="s">
        <v>8770</v>
      </c>
      <c r="G1539" s="40" t="s">
        <v>7895</v>
      </c>
      <c r="H1539" s="40" t="s">
        <v>7896</v>
      </c>
      <c r="I1539" s="43">
        <f>J1539-2</f>
        <v>41807</v>
      </c>
      <c r="J1539" s="43">
        <f t="shared" ref="J1539:J1545" si="102">I1540</f>
        <v>41809</v>
      </c>
      <c r="K1539" s="40" t="s">
        <v>149</v>
      </c>
      <c r="L1539" s="40">
        <v>100</v>
      </c>
      <c r="M1539" s="39"/>
    </row>
    <row r="1540" spans="1:13" hidden="1">
      <c r="A1540" s="40" t="s">
        <v>8707</v>
      </c>
      <c r="B1540" s="40" t="s">
        <v>8769</v>
      </c>
      <c r="C1540" s="46" t="s">
        <v>52</v>
      </c>
      <c r="D1540" s="46" t="s">
        <v>52</v>
      </c>
      <c r="E1540" s="41" t="s">
        <v>7886</v>
      </c>
      <c r="F1540" s="40" t="s">
        <v>8770</v>
      </c>
      <c r="G1540" s="40" t="s">
        <v>7898</v>
      </c>
      <c r="H1540" s="40" t="s">
        <v>7899</v>
      </c>
      <c r="I1540" s="43">
        <f>J1540-1</f>
        <v>41809</v>
      </c>
      <c r="J1540" s="43">
        <f t="shared" si="102"/>
        <v>41810</v>
      </c>
      <c r="K1540" s="40" t="s">
        <v>149</v>
      </c>
      <c r="L1540" s="40">
        <v>100</v>
      </c>
      <c r="M1540" s="39"/>
    </row>
    <row r="1541" spans="1:13" hidden="1">
      <c r="A1541" s="40" t="s">
        <v>8707</v>
      </c>
      <c r="B1541" s="40" t="s">
        <v>8769</v>
      </c>
      <c r="C1541" s="46" t="s">
        <v>52</v>
      </c>
      <c r="D1541" s="46" t="s">
        <v>52</v>
      </c>
      <c r="E1541" s="41" t="s">
        <v>7886</v>
      </c>
      <c r="F1541" s="40" t="s">
        <v>8770</v>
      </c>
      <c r="G1541" s="40" t="s">
        <v>7898</v>
      </c>
      <c r="H1541" s="40" t="s">
        <v>7900</v>
      </c>
      <c r="I1541" s="43">
        <f>J1541-1</f>
        <v>41810</v>
      </c>
      <c r="J1541" s="43">
        <f t="shared" si="102"/>
        <v>41811</v>
      </c>
      <c r="K1541" s="40" t="s">
        <v>149</v>
      </c>
      <c r="L1541" s="40">
        <v>100</v>
      </c>
      <c r="M1541" s="39"/>
    </row>
    <row r="1542" spans="1:13">
      <c r="A1542" s="40" t="s">
        <v>8707</v>
      </c>
      <c r="B1542" s="40" t="s">
        <v>8769</v>
      </c>
      <c r="C1542" s="46" t="s">
        <v>52</v>
      </c>
      <c r="D1542" s="46" t="s">
        <v>52</v>
      </c>
      <c r="E1542" s="41" t="s">
        <v>7886</v>
      </c>
      <c r="F1542" s="40" t="s">
        <v>8770</v>
      </c>
      <c r="G1542" s="40" t="s">
        <v>7901</v>
      </c>
      <c r="H1542" s="40" t="s">
        <v>7902</v>
      </c>
      <c r="I1542" s="43">
        <f>J1542-5</f>
        <v>41811</v>
      </c>
      <c r="J1542" s="43">
        <f t="shared" si="102"/>
        <v>41816</v>
      </c>
      <c r="K1542" s="40" t="s">
        <v>149</v>
      </c>
      <c r="L1542" s="40">
        <v>100</v>
      </c>
      <c r="M1542" s="39"/>
    </row>
    <row r="1543" spans="1:13" hidden="1">
      <c r="A1543" s="40" t="s">
        <v>8707</v>
      </c>
      <c r="B1543" s="40" t="s">
        <v>8769</v>
      </c>
      <c r="C1543" s="46" t="s">
        <v>52</v>
      </c>
      <c r="D1543" s="46" t="s">
        <v>52</v>
      </c>
      <c r="E1543" s="41" t="s">
        <v>7886</v>
      </c>
      <c r="F1543" s="40" t="s">
        <v>8770</v>
      </c>
      <c r="G1543" s="40" t="s">
        <v>7904</v>
      </c>
      <c r="H1543" s="40" t="s">
        <v>7905</v>
      </c>
      <c r="I1543" s="43">
        <f>J1543-3</f>
        <v>41816</v>
      </c>
      <c r="J1543" s="43">
        <f t="shared" si="102"/>
        <v>41819</v>
      </c>
      <c r="K1543" s="40" t="s">
        <v>149</v>
      </c>
      <c r="L1543" s="40">
        <v>100</v>
      </c>
      <c r="M1543" s="39"/>
    </row>
    <row r="1544" spans="1:13" hidden="1">
      <c r="A1544" s="40" t="s">
        <v>8707</v>
      </c>
      <c r="B1544" s="40" t="s">
        <v>8769</v>
      </c>
      <c r="C1544" s="46" t="s">
        <v>52</v>
      </c>
      <c r="D1544" s="46" t="s">
        <v>52</v>
      </c>
      <c r="E1544" s="41" t="s">
        <v>7886</v>
      </c>
      <c r="F1544" s="40" t="s">
        <v>8770</v>
      </c>
      <c r="G1544" s="40" t="s">
        <v>7904</v>
      </c>
      <c r="H1544" s="40" t="s">
        <v>7906</v>
      </c>
      <c r="I1544" s="43">
        <f>J1544-2</f>
        <v>41819</v>
      </c>
      <c r="J1544" s="43">
        <f t="shared" si="102"/>
        <v>41821</v>
      </c>
      <c r="K1544" s="40" t="s">
        <v>149</v>
      </c>
      <c r="L1544" s="40">
        <v>100</v>
      </c>
      <c r="M1544" s="39"/>
    </row>
    <row r="1545" spans="1:13" hidden="1">
      <c r="A1545" s="40" t="s">
        <v>8707</v>
      </c>
      <c r="B1545" s="40" t="s">
        <v>8769</v>
      </c>
      <c r="C1545" s="46" t="s">
        <v>52</v>
      </c>
      <c r="D1545" s="46" t="s">
        <v>52</v>
      </c>
      <c r="E1545" s="41" t="s">
        <v>7886</v>
      </c>
      <c r="F1545" s="40" t="s">
        <v>8770</v>
      </c>
      <c r="G1545" s="40" t="s">
        <v>7904</v>
      </c>
      <c r="H1545" s="40" t="s">
        <v>7907</v>
      </c>
      <c r="I1545" s="43">
        <f>J1545-2</f>
        <v>41821</v>
      </c>
      <c r="J1545" s="43">
        <f t="shared" si="102"/>
        <v>41823</v>
      </c>
      <c r="K1545" s="40" t="s">
        <v>149</v>
      </c>
      <c r="L1545" s="40">
        <v>100</v>
      </c>
      <c r="M1545" s="39"/>
    </row>
    <row r="1546" spans="1:13" hidden="1">
      <c r="A1546" s="40" t="s">
        <v>8707</v>
      </c>
      <c r="B1546" s="40" t="s">
        <v>8769</v>
      </c>
      <c r="C1546" s="46" t="s">
        <v>52</v>
      </c>
      <c r="D1546" s="46" t="s">
        <v>52</v>
      </c>
      <c r="E1546" s="41" t="s">
        <v>7886</v>
      </c>
      <c r="F1546" s="40" t="s">
        <v>8770</v>
      </c>
      <c r="G1546" s="40" t="s">
        <v>7904</v>
      </c>
      <c r="H1546" s="40" t="s">
        <v>7908</v>
      </c>
      <c r="I1546" s="43">
        <f>J1546-1</f>
        <v>41823</v>
      </c>
      <c r="J1546" s="42">
        <v>41824</v>
      </c>
      <c r="K1546" s="40" t="s">
        <v>149</v>
      </c>
      <c r="L1546" s="40">
        <v>100</v>
      </c>
      <c r="M1546" s="39"/>
    </row>
    <row r="1547" spans="1:13" hidden="1">
      <c r="A1547" s="41" t="s">
        <v>8771</v>
      </c>
      <c r="B1547" s="41" t="s">
        <v>8772</v>
      </c>
      <c r="C1547" s="41" t="s">
        <v>65</v>
      </c>
      <c r="D1547" s="41" t="s">
        <v>65</v>
      </c>
      <c r="E1547" s="41" t="s">
        <v>7886</v>
      </c>
      <c r="F1547" s="41" t="s">
        <v>8773</v>
      </c>
      <c r="G1547" s="41" t="s">
        <v>1048</v>
      </c>
      <c r="H1547" s="41" t="s">
        <v>7888</v>
      </c>
      <c r="I1547" s="42">
        <v>41807</v>
      </c>
      <c r="J1547" s="41"/>
      <c r="K1547" s="41"/>
      <c r="L1547" s="41"/>
      <c r="M1547" s="39"/>
    </row>
    <row r="1548" spans="1:13" hidden="1">
      <c r="A1548" s="41" t="s">
        <v>8771</v>
      </c>
      <c r="B1548" s="41" t="s">
        <v>8772</v>
      </c>
      <c r="C1548" s="41" t="s">
        <v>65</v>
      </c>
      <c r="D1548" s="41" t="s">
        <v>65</v>
      </c>
      <c r="E1548" s="41" t="s">
        <v>7886</v>
      </c>
      <c r="F1548" s="41" t="s">
        <v>8773</v>
      </c>
      <c r="G1548" s="41" t="s">
        <v>1048</v>
      </c>
      <c r="H1548" s="41" t="s">
        <v>7889</v>
      </c>
      <c r="I1548" s="41"/>
      <c r="J1548" s="41"/>
      <c r="K1548" s="41"/>
      <c r="L1548" s="41"/>
      <c r="M1548" s="39"/>
    </row>
    <row r="1549" spans="1:13" hidden="1">
      <c r="A1549" s="41" t="s">
        <v>8771</v>
      </c>
      <c r="B1549" s="41" t="s">
        <v>8772</v>
      </c>
      <c r="C1549" s="41" t="s">
        <v>65</v>
      </c>
      <c r="D1549" s="41" t="s">
        <v>65</v>
      </c>
      <c r="E1549" s="41" t="s">
        <v>7886</v>
      </c>
      <c r="F1549" s="41" t="s">
        <v>8773</v>
      </c>
      <c r="G1549" s="41" t="s">
        <v>1048</v>
      </c>
      <c r="H1549" s="41" t="s">
        <v>7890</v>
      </c>
      <c r="I1549" s="41"/>
      <c r="J1549" s="41"/>
      <c r="K1549" s="41"/>
      <c r="L1549" s="41"/>
      <c r="M1549" s="39"/>
    </row>
    <row r="1550" spans="1:13" hidden="1">
      <c r="A1550" s="41" t="s">
        <v>8771</v>
      </c>
      <c r="B1550" s="41" t="s">
        <v>8772</v>
      </c>
      <c r="C1550" s="41" t="s">
        <v>65</v>
      </c>
      <c r="D1550" s="41" t="s">
        <v>65</v>
      </c>
      <c r="E1550" s="41" t="s">
        <v>7886</v>
      </c>
      <c r="F1550" s="41" t="s">
        <v>8773</v>
      </c>
      <c r="G1550" s="41" t="s">
        <v>1048</v>
      </c>
      <c r="H1550" s="41" t="s">
        <v>7891</v>
      </c>
      <c r="I1550" s="41"/>
      <c r="J1550" s="41"/>
      <c r="K1550" s="41"/>
      <c r="L1550" s="41"/>
      <c r="M1550" s="39"/>
    </row>
    <row r="1551" spans="1:13" hidden="1">
      <c r="A1551" s="41" t="s">
        <v>8771</v>
      </c>
      <c r="B1551" s="41" t="s">
        <v>8772</v>
      </c>
      <c r="C1551" s="41" t="s">
        <v>65</v>
      </c>
      <c r="D1551" s="41" t="s">
        <v>65</v>
      </c>
      <c r="E1551" s="41" t="s">
        <v>7886</v>
      </c>
      <c r="F1551" s="41" t="s">
        <v>8773</v>
      </c>
      <c r="G1551" s="41" t="s">
        <v>1048</v>
      </c>
      <c r="H1551" s="41" t="s">
        <v>7892</v>
      </c>
      <c r="I1551" s="42"/>
      <c r="J1551" s="41"/>
      <c r="K1551" s="41"/>
      <c r="L1551" s="41"/>
      <c r="M1551" s="39"/>
    </row>
    <row r="1552" spans="1:13" hidden="1">
      <c r="A1552" s="41" t="s">
        <v>8771</v>
      </c>
      <c r="B1552" s="41" t="s">
        <v>8772</v>
      </c>
      <c r="C1552" s="41" t="s">
        <v>65</v>
      </c>
      <c r="D1552" s="41" t="s">
        <v>65</v>
      </c>
      <c r="E1552" s="41" t="s">
        <v>7886</v>
      </c>
      <c r="F1552" s="41" t="s">
        <v>8773</v>
      </c>
      <c r="G1552" s="41" t="s">
        <v>1048</v>
      </c>
      <c r="H1552" s="41" t="s">
        <v>7893</v>
      </c>
      <c r="I1552" s="40"/>
      <c r="J1552" s="41"/>
      <c r="K1552" s="41"/>
      <c r="L1552" s="41"/>
      <c r="M1552" s="39"/>
    </row>
    <row r="1553" spans="1:13" hidden="1">
      <c r="A1553" s="41" t="s">
        <v>8771</v>
      </c>
      <c r="B1553" s="41" t="s">
        <v>8772</v>
      </c>
      <c r="C1553" s="41" t="s">
        <v>65</v>
      </c>
      <c r="D1553" s="41" t="s">
        <v>65</v>
      </c>
      <c r="E1553" s="41" t="s">
        <v>7886</v>
      </c>
      <c r="F1553" s="41" t="s">
        <v>8773</v>
      </c>
      <c r="G1553" s="41" t="s">
        <v>1048</v>
      </c>
      <c r="H1553" s="41" t="s">
        <v>7894</v>
      </c>
      <c r="I1553" s="42">
        <v>41824</v>
      </c>
      <c r="J1553" s="41"/>
      <c r="K1553" s="41"/>
      <c r="L1553" s="41"/>
      <c r="M1553" s="39"/>
    </row>
    <row r="1554" spans="1:13" hidden="1">
      <c r="A1554" s="40" t="s">
        <v>8771</v>
      </c>
      <c r="B1554" s="40" t="s">
        <v>8772</v>
      </c>
      <c r="C1554" s="40" t="s">
        <v>65</v>
      </c>
      <c r="D1554" s="40" t="s">
        <v>65</v>
      </c>
      <c r="E1554" s="41" t="s">
        <v>7886</v>
      </c>
      <c r="F1554" s="40" t="s">
        <v>8773</v>
      </c>
      <c r="G1554" s="40" t="s">
        <v>7895</v>
      </c>
      <c r="H1554" s="40" t="s">
        <v>7896</v>
      </c>
      <c r="I1554" s="43">
        <f>J1554-2</f>
        <v>41807</v>
      </c>
      <c r="J1554" s="43">
        <f t="shared" ref="J1554:J1560" si="103">I1555</f>
        <v>41809</v>
      </c>
      <c r="K1554" s="40" t="s">
        <v>6142</v>
      </c>
      <c r="L1554" s="40">
        <v>100</v>
      </c>
      <c r="M1554" s="39"/>
    </row>
    <row r="1555" spans="1:13" hidden="1">
      <c r="A1555" s="40" t="s">
        <v>8771</v>
      </c>
      <c r="B1555" s="40" t="s">
        <v>8772</v>
      </c>
      <c r="C1555" s="40" t="s">
        <v>65</v>
      </c>
      <c r="D1555" s="40" t="s">
        <v>65</v>
      </c>
      <c r="E1555" s="41" t="s">
        <v>7886</v>
      </c>
      <c r="F1555" s="40" t="s">
        <v>8773</v>
      </c>
      <c r="G1555" s="40" t="s">
        <v>7898</v>
      </c>
      <c r="H1555" s="40" t="s">
        <v>7899</v>
      </c>
      <c r="I1555" s="43">
        <f>J1555-1</f>
        <v>41809</v>
      </c>
      <c r="J1555" s="43">
        <f t="shared" si="103"/>
        <v>41810</v>
      </c>
      <c r="K1555" s="40" t="s">
        <v>6142</v>
      </c>
      <c r="L1555" s="40">
        <v>100</v>
      </c>
      <c r="M1555" s="39"/>
    </row>
    <row r="1556" spans="1:13" hidden="1">
      <c r="A1556" s="40" t="s">
        <v>8771</v>
      </c>
      <c r="B1556" s="40" t="s">
        <v>8772</v>
      </c>
      <c r="C1556" s="40" t="s">
        <v>65</v>
      </c>
      <c r="D1556" s="40" t="s">
        <v>65</v>
      </c>
      <c r="E1556" s="41" t="s">
        <v>7886</v>
      </c>
      <c r="F1556" s="40" t="s">
        <v>8773</v>
      </c>
      <c r="G1556" s="40" t="s">
        <v>7898</v>
      </c>
      <c r="H1556" s="40" t="s">
        <v>7900</v>
      </c>
      <c r="I1556" s="43">
        <f>J1556-1</f>
        <v>41810</v>
      </c>
      <c r="J1556" s="43">
        <f t="shared" si="103"/>
        <v>41811</v>
      </c>
      <c r="K1556" s="40" t="s">
        <v>6142</v>
      </c>
      <c r="L1556" s="40">
        <v>100</v>
      </c>
      <c r="M1556" s="39"/>
    </row>
    <row r="1557" spans="1:13">
      <c r="A1557" s="40" t="s">
        <v>8771</v>
      </c>
      <c r="B1557" s="40" t="s">
        <v>8772</v>
      </c>
      <c r="C1557" s="40" t="s">
        <v>65</v>
      </c>
      <c r="D1557" s="40" t="s">
        <v>65</v>
      </c>
      <c r="E1557" s="41" t="s">
        <v>7886</v>
      </c>
      <c r="F1557" s="40" t="s">
        <v>8773</v>
      </c>
      <c r="G1557" s="40" t="s">
        <v>7901</v>
      </c>
      <c r="H1557" s="40" t="s">
        <v>7902</v>
      </c>
      <c r="I1557" s="43">
        <f>J1557-5</f>
        <v>41811</v>
      </c>
      <c r="J1557" s="43">
        <f t="shared" si="103"/>
        <v>41816</v>
      </c>
      <c r="K1557" s="40" t="s">
        <v>6142</v>
      </c>
      <c r="L1557" s="40">
        <v>100</v>
      </c>
      <c r="M1557" s="39"/>
    </row>
    <row r="1558" spans="1:13" hidden="1">
      <c r="A1558" s="40" t="s">
        <v>8771</v>
      </c>
      <c r="B1558" s="40" t="s">
        <v>8772</v>
      </c>
      <c r="C1558" s="40" t="s">
        <v>65</v>
      </c>
      <c r="D1558" s="40" t="s">
        <v>65</v>
      </c>
      <c r="E1558" s="41" t="s">
        <v>7886</v>
      </c>
      <c r="F1558" s="40" t="s">
        <v>8773</v>
      </c>
      <c r="G1558" s="40" t="s">
        <v>7904</v>
      </c>
      <c r="H1558" s="40" t="s">
        <v>7905</v>
      </c>
      <c r="I1558" s="43">
        <f>J1558-3</f>
        <v>41816</v>
      </c>
      <c r="J1558" s="43">
        <f t="shared" si="103"/>
        <v>41819</v>
      </c>
      <c r="K1558" s="40" t="s">
        <v>6142</v>
      </c>
      <c r="L1558" s="40">
        <v>100</v>
      </c>
      <c r="M1558" s="39"/>
    </row>
    <row r="1559" spans="1:13" hidden="1">
      <c r="A1559" s="40" t="s">
        <v>8771</v>
      </c>
      <c r="B1559" s="40" t="s">
        <v>8772</v>
      </c>
      <c r="C1559" s="40" t="s">
        <v>65</v>
      </c>
      <c r="D1559" s="40" t="s">
        <v>65</v>
      </c>
      <c r="E1559" s="41" t="s">
        <v>7886</v>
      </c>
      <c r="F1559" s="40" t="s">
        <v>8773</v>
      </c>
      <c r="G1559" s="40" t="s">
        <v>7904</v>
      </c>
      <c r="H1559" s="40" t="s">
        <v>7906</v>
      </c>
      <c r="I1559" s="43">
        <f>J1559-2</f>
        <v>41819</v>
      </c>
      <c r="J1559" s="43">
        <f t="shared" si="103"/>
        <v>41821</v>
      </c>
      <c r="K1559" s="40" t="s">
        <v>6142</v>
      </c>
      <c r="L1559" s="40">
        <v>100</v>
      </c>
      <c r="M1559" s="39"/>
    </row>
    <row r="1560" spans="1:13" hidden="1">
      <c r="A1560" s="40" t="s">
        <v>8771</v>
      </c>
      <c r="B1560" s="40" t="s">
        <v>8772</v>
      </c>
      <c r="C1560" s="40" t="s">
        <v>65</v>
      </c>
      <c r="D1560" s="40" t="s">
        <v>65</v>
      </c>
      <c r="E1560" s="41" t="s">
        <v>7886</v>
      </c>
      <c r="F1560" s="40" t="s">
        <v>8773</v>
      </c>
      <c r="G1560" s="40" t="s">
        <v>7904</v>
      </c>
      <c r="H1560" s="40" t="s">
        <v>7907</v>
      </c>
      <c r="I1560" s="43">
        <f>J1560-2</f>
        <v>41821</v>
      </c>
      <c r="J1560" s="43">
        <f t="shared" si="103"/>
        <v>41823</v>
      </c>
      <c r="K1560" s="40" t="s">
        <v>6142</v>
      </c>
      <c r="L1560" s="40">
        <v>100</v>
      </c>
      <c r="M1560" s="39"/>
    </row>
    <row r="1561" spans="1:13" ht="26.45" hidden="1">
      <c r="A1561" s="40" t="s">
        <v>8771</v>
      </c>
      <c r="B1561" s="40" t="s">
        <v>8772</v>
      </c>
      <c r="C1561" s="40" t="s">
        <v>65</v>
      </c>
      <c r="D1561" s="40" t="s">
        <v>65</v>
      </c>
      <c r="E1561" s="41" t="s">
        <v>7886</v>
      </c>
      <c r="F1561" s="40" t="s">
        <v>8773</v>
      </c>
      <c r="G1561" s="40" t="s">
        <v>7904</v>
      </c>
      <c r="H1561" s="40" t="s">
        <v>7908</v>
      </c>
      <c r="I1561" s="43">
        <f>J1561-1</f>
        <v>41823</v>
      </c>
      <c r="J1561" s="42">
        <v>41824</v>
      </c>
      <c r="K1561" s="40" t="s">
        <v>6142</v>
      </c>
      <c r="L1561" s="40">
        <v>100</v>
      </c>
      <c r="M1561" s="39" t="s">
        <v>8566</v>
      </c>
    </row>
    <row r="1562" spans="1:13" hidden="1">
      <c r="A1562" s="41" t="s">
        <v>8544</v>
      </c>
      <c r="B1562" s="41" t="s">
        <v>8610</v>
      </c>
      <c r="C1562" s="41" t="s">
        <v>7927</v>
      </c>
      <c r="D1562" s="41" t="s">
        <v>7928</v>
      </c>
      <c r="E1562" s="41" t="s">
        <v>7929</v>
      </c>
      <c r="F1562" s="41" t="s">
        <v>8774</v>
      </c>
      <c r="G1562" s="41" t="s">
        <v>1048</v>
      </c>
      <c r="H1562" s="41" t="s">
        <v>7888</v>
      </c>
      <c r="I1562" s="42">
        <v>41810</v>
      </c>
      <c r="J1562" s="41"/>
      <c r="K1562" s="41"/>
      <c r="L1562" s="41"/>
      <c r="M1562" s="52"/>
    </row>
    <row r="1563" spans="1:13" hidden="1">
      <c r="A1563" s="41" t="s">
        <v>8544</v>
      </c>
      <c r="B1563" s="41" t="s">
        <v>8610</v>
      </c>
      <c r="C1563" s="41" t="s">
        <v>7927</v>
      </c>
      <c r="D1563" s="41" t="s">
        <v>7928</v>
      </c>
      <c r="E1563" s="41" t="s">
        <v>7929</v>
      </c>
      <c r="F1563" s="41" t="s">
        <v>8774</v>
      </c>
      <c r="G1563" s="41" t="s">
        <v>1048</v>
      </c>
      <c r="H1563" s="41" t="s">
        <v>7889</v>
      </c>
      <c r="I1563" s="42"/>
      <c r="J1563" s="41"/>
      <c r="K1563" s="41"/>
      <c r="L1563" s="41"/>
      <c r="M1563" s="52"/>
    </row>
    <row r="1564" spans="1:13" hidden="1">
      <c r="A1564" s="41" t="s">
        <v>8544</v>
      </c>
      <c r="B1564" s="41" t="s">
        <v>8610</v>
      </c>
      <c r="C1564" s="41" t="s">
        <v>7927</v>
      </c>
      <c r="D1564" s="41" t="s">
        <v>7928</v>
      </c>
      <c r="E1564" s="41" t="s">
        <v>7929</v>
      </c>
      <c r="F1564" s="41" t="s">
        <v>8774</v>
      </c>
      <c r="G1564" s="41" t="s">
        <v>1048</v>
      </c>
      <c r="H1564" s="41" t="s">
        <v>7890</v>
      </c>
      <c r="I1564" s="41"/>
      <c r="J1564" s="41"/>
      <c r="K1564" s="41"/>
      <c r="L1564" s="41"/>
      <c r="M1564" s="52"/>
    </row>
    <row r="1565" spans="1:13" hidden="1">
      <c r="A1565" s="41" t="s">
        <v>8544</v>
      </c>
      <c r="B1565" s="41" t="s">
        <v>8610</v>
      </c>
      <c r="C1565" s="41" t="s">
        <v>7927</v>
      </c>
      <c r="D1565" s="41" t="s">
        <v>7928</v>
      </c>
      <c r="E1565" s="41" t="s">
        <v>7929</v>
      </c>
      <c r="F1565" s="41" t="s">
        <v>8774</v>
      </c>
      <c r="G1565" s="41" t="s">
        <v>1048</v>
      </c>
      <c r="H1565" s="41" t="s">
        <v>7891</v>
      </c>
      <c r="I1565" s="41"/>
      <c r="J1565" s="41"/>
      <c r="K1565" s="41"/>
      <c r="L1565" s="41"/>
      <c r="M1565" s="52"/>
    </row>
    <row r="1566" spans="1:13" hidden="1">
      <c r="A1566" s="41" t="s">
        <v>8544</v>
      </c>
      <c r="B1566" s="41" t="s">
        <v>8610</v>
      </c>
      <c r="C1566" s="41" t="s">
        <v>7927</v>
      </c>
      <c r="D1566" s="41" t="s">
        <v>7928</v>
      </c>
      <c r="E1566" s="41" t="s">
        <v>7929</v>
      </c>
      <c r="F1566" s="41" t="s">
        <v>8774</v>
      </c>
      <c r="G1566" s="41" t="s">
        <v>1048</v>
      </c>
      <c r="H1566" s="41" t="s">
        <v>7892</v>
      </c>
      <c r="I1566" s="42"/>
      <c r="J1566" s="41"/>
      <c r="K1566" s="41"/>
      <c r="L1566" s="41"/>
      <c r="M1566" s="52"/>
    </row>
    <row r="1567" spans="1:13" hidden="1">
      <c r="A1567" s="41" t="s">
        <v>8544</v>
      </c>
      <c r="B1567" s="41" t="s">
        <v>8610</v>
      </c>
      <c r="C1567" s="41" t="s">
        <v>7927</v>
      </c>
      <c r="D1567" s="41" t="s">
        <v>7928</v>
      </c>
      <c r="E1567" s="41" t="s">
        <v>7929</v>
      </c>
      <c r="F1567" s="41" t="s">
        <v>8774</v>
      </c>
      <c r="G1567" s="41" t="s">
        <v>1048</v>
      </c>
      <c r="H1567" s="41" t="s">
        <v>7893</v>
      </c>
      <c r="I1567" s="41"/>
      <c r="J1567" s="41"/>
      <c r="K1567" s="41"/>
      <c r="L1567" s="41"/>
      <c r="M1567" s="52"/>
    </row>
    <row r="1568" spans="1:13" hidden="1">
      <c r="A1568" s="41" t="s">
        <v>8544</v>
      </c>
      <c r="B1568" s="41" t="s">
        <v>8610</v>
      </c>
      <c r="C1568" s="41" t="s">
        <v>7927</v>
      </c>
      <c r="D1568" s="41" t="s">
        <v>7928</v>
      </c>
      <c r="E1568" s="41" t="s">
        <v>7929</v>
      </c>
      <c r="F1568" s="41" t="s">
        <v>8774</v>
      </c>
      <c r="G1568" s="41" t="s">
        <v>1048</v>
      </c>
      <c r="H1568" s="41" t="s">
        <v>7894</v>
      </c>
      <c r="I1568" s="42">
        <v>41827</v>
      </c>
      <c r="J1568" s="41"/>
      <c r="K1568" s="41"/>
      <c r="L1568" s="41"/>
      <c r="M1568" s="52"/>
    </row>
    <row r="1569" spans="1:13" hidden="1">
      <c r="A1569" s="40" t="s">
        <v>8544</v>
      </c>
      <c r="B1569" s="40" t="s">
        <v>8610</v>
      </c>
      <c r="C1569" s="40" t="s">
        <v>7927</v>
      </c>
      <c r="D1569" s="40" t="s">
        <v>7928</v>
      </c>
      <c r="E1569" s="41" t="s">
        <v>7929</v>
      </c>
      <c r="F1569" s="40" t="s">
        <v>8774</v>
      </c>
      <c r="G1569" s="40" t="s">
        <v>7895</v>
      </c>
      <c r="H1569" s="40" t="s">
        <v>7896</v>
      </c>
      <c r="I1569" s="43">
        <f>J1569-2</f>
        <v>41810</v>
      </c>
      <c r="J1569" s="43">
        <f t="shared" ref="J1569:J1575" si="104">I1570</f>
        <v>41812</v>
      </c>
      <c r="K1569" s="40" t="s">
        <v>145</v>
      </c>
      <c r="L1569" s="40">
        <v>100</v>
      </c>
      <c r="M1569" s="39"/>
    </row>
    <row r="1570" spans="1:13" hidden="1">
      <c r="A1570" s="40" t="s">
        <v>8544</v>
      </c>
      <c r="B1570" s="40" t="s">
        <v>8610</v>
      </c>
      <c r="C1570" s="40" t="s">
        <v>7927</v>
      </c>
      <c r="D1570" s="40" t="s">
        <v>7928</v>
      </c>
      <c r="E1570" s="41" t="s">
        <v>7929</v>
      </c>
      <c r="F1570" s="40" t="s">
        <v>8774</v>
      </c>
      <c r="G1570" s="40" t="s">
        <v>7898</v>
      </c>
      <c r="H1570" s="40" t="s">
        <v>7899</v>
      </c>
      <c r="I1570" s="43">
        <f>J1570-1</f>
        <v>41812</v>
      </c>
      <c r="J1570" s="43">
        <f t="shared" si="104"/>
        <v>41813</v>
      </c>
      <c r="K1570" s="40" t="s">
        <v>145</v>
      </c>
      <c r="L1570" s="40">
        <v>100</v>
      </c>
      <c r="M1570" s="39"/>
    </row>
    <row r="1571" spans="1:13" hidden="1">
      <c r="A1571" s="40" t="s">
        <v>8544</v>
      </c>
      <c r="B1571" s="40" t="s">
        <v>8610</v>
      </c>
      <c r="C1571" s="40" t="s">
        <v>7927</v>
      </c>
      <c r="D1571" s="40" t="s">
        <v>7928</v>
      </c>
      <c r="E1571" s="41" t="s">
        <v>7929</v>
      </c>
      <c r="F1571" s="40" t="s">
        <v>8774</v>
      </c>
      <c r="G1571" s="40" t="s">
        <v>7898</v>
      </c>
      <c r="H1571" s="40" t="s">
        <v>7900</v>
      </c>
      <c r="I1571" s="43">
        <f>J1571-1</f>
        <v>41813</v>
      </c>
      <c r="J1571" s="43">
        <f t="shared" si="104"/>
        <v>41814</v>
      </c>
      <c r="K1571" s="40" t="s">
        <v>145</v>
      </c>
      <c r="L1571" s="40">
        <v>100</v>
      </c>
      <c r="M1571" s="39"/>
    </row>
    <row r="1572" spans="1:13">
      <c r="A1572" s="40" t="s">
        <v>8544</v>
      </c>
      <c r="B1572" s="40" t="s">
        <v>8610</v>
      </c>
      <c r="C1572" s="40" t="s">
        <v>7927</v>
      </c>
      <c r="D1572" s="40" t="s">
        <v>7928</v>
      </c>
      <c r="E1572" s="41" t="s">
        <v>7929</v>
      </c>
      <c r="F1572" s="40" t="s">
        <v>8774</v>
      </c>
      <c r="G1572" s="40" t="s">
        <v>7901</v>
      </c>
      <c r="H1572" s="40" t="s">
        <v>7902</v>
      </c>
      <c r="I1572" s="43">
        <f>J1572-5</f>
        <v>41814</v>
      </c>
      <c r="J1572" s="43">
        <f t="shared" si="104"/>
        <v>41819</v>
      </c>
      <c r="K1572" s="40" t="s">
        <v>145</v>
      </c>
      <c r="L1572" s="40">
        <v>100</v>
      </c>
      <c r="M1572" s="39"/>
    </row>
    <row r="1573" spans="1:13" hidden="1">
      <c r="A1573" s="40" t="s">
        <v>8544</v>
      </c>
      <c r="B1573" s="40" t="s">
        <v>8610</v>
      </c>
      <c r="C1573" s="40" t="s">
        <v>7927</v>
      </c>
      <c r="D1573" s="40" t="s">
        <v>7928</v>
      </c>
      <c r="E1573" s="41" t="s">
        <v>7929</v>
      </c>
      <c r="F1573" s="40" t="s">
        <v>8774</v>
      </c>
      <c r="G1573" s="40" t="s">
        <v>7904</v>
      </c>
      <c r="H1573" s="40" t="s">
        <v>7905</v>
      </c>
      <c r="I1573" s="43">
        <f>J1573-3</f>
        <v>41819</v>
      </c>
      <c r="J1573" s="43">
        <f t="shared" si="104"/>
        <v>41822</v>
      </c>
      <c r="K1573" s="40" t="s">
        <v>145</v>
      </c>
      <c r="L1573" s="40">
        <v>100</v>
      </c>
      <c r="M1573" s="39"/>
    </row>
    <row r="1574" spans="1:13" hidden="1">
      <c r="A1574" s="40" t="s">
        <v>8544</v>
      </c>
      <c r="B1574" s="40" t="s">
        <v>8610</v>
      </c>
      <c r="C1574" s="40" t="s">
        <v>7927</v>
      </c>
      <c r="D1574" s="40" t="s">
        <v>7928</v>
      </c>
      <c r="E1574" s="41" t="s">
        <v>7929</v>
      </c>
      <c r="F1574" s="40" t="s">
        <v>8774</v>
      </c>
      <c r="G1574" s="40" t="s">
        <v>7904</v>
      </c>
      <c r="H1574" s="40" t="s">
        <v>7906</v>
      </c>
      <c r="I1574" s="43">
        <f>J1574-2</f>
        <v>41822</v>
      </c>
      <c r="J1574" s="43">
        <f t="shared" si="104"/>
        <v>41824</v>
      </c>
      <c r="K1574" s="40" t="s">
        <v>145</v>
      </c>
      <c r="L1574" s="40">
        <v>100</v>
      </c>
      <c r="M1574" s="39"/>
    </row>
    <row r="1575" spans="1:13" hidden="1">
      <c r="A1575" s="40" t="s">
        <v>8544</v>
      </c>
      <c r="B1575" s="40" t="s">
        <v>8610</v>
      </c>
      <c r="C1575" s="40" t="s">
        <v>7927</v>
      </c>
      <c r="D1575" s="40" t="s">
        <v>7928</v>
      </c>
      <c r="E1575" s="41" t="s">
        <v>7929</v>
      </c>
      <c r="F1575" s="40" t="s">
        <v>8774</v>
      </c>
      <c r="G1575" s="40" t="s">
        <v>7904</v>
      </c>
      <c r="H1575" s="40" t="s">
        <v>7907</v>
      </c>
      <c r="I1575" s="43">
        <f>J1575-2</f>
        <v>41824</v>
      </c>
      <c r="J1575" s="43">
        <f t="shared" si="104"/>
        <v>41826</v>
      </c>
      <c r="K1575" s="40" t="s">
        <v>145</v>
      </c>
      <c r="L1575" s="40">
        <v>100</v>
      </c>
      <c r="M1575" s="39"/>
    </row>
    <row r="1576" spans="1:13" hidden="1">
      <c r="A1576" s="40" t="s">
        <v>8544</v>
      </c>
      <c r="B1576" s="40" t="s">
        <v>8610</v>
      </c>
      <c r="C1576" s="40" t="s">
        <v>7927</v>
      </c>
      <c r="D1576" s="40" t="s">
        <v>7928</v>
      </c>
      <c r="E1576" s="41" t="s">
        <v>7929</v>
      </c>
      <c r="F1576" s="40" t="s">
        <v>8774</v>
      </c>
      <c r="G1576" s="40" t="s">
        <v>7904</v>
      </c>
      <c r="H1576" s="40" t="s">
        <v>7908</v>
      </c>
      <c r="I1576" s="43">
        <f>J1576-1</f>
        <v>41826</v>
      </c>
      <c r="J1576" s="42">
        <v>41827</v>
      </c>
      <c r="K1576" s="40" t="s">
        <v>145</v>
      </c>
      <c r="L1576" s="40">
        <v>100</v>
      </c>
      <c r="M1576" s="39" t="s">
        <v>7917</v>
      </c>
    </row>
    <row r="1577" spans="1:13" hidden="1">
      <c r="A1577" s="49" t="s">
        <v>8775</v>
      </c>
      <c r="B1577" s="49" t="s">
        <v>8776</v>
      </c>
      <c r="C1577" s="49" t="s">
        <v>65</v>
      </c>
      <c r="D1577" s="49" t="s">
        <v>65</v>
      </c>
      <c r="E1577" s="41" t="s">
        <v>7886</v>
      </c>
      <c r="F1577" s="49" t="s">
        <v>8777</v>
      </c>
      <c r="G1577" s="41" t="s">
        <v>1048</v>
      </c>
      <c r="H1577" s="41" t="s">
        <v>7888</v>
      </c>
      <c r="I1577" s="42"/>
      <c r="J1577" s="41"/>
      <c r="K1577" s="41"/>
      <c r="L1577" s="41"/>
      <c r="M1577" s="39"/>
    </row>
    <row r="1578" spans="1:13" hidden="1">
      <c r="A1578" s="49" t="s">
        <v>8775</v>
      </c>
      <c r="B1578" s="49" t="s">
        <v>8776</v>
      </c>
      <c r="C1578" s="49" t="s">
        <v>65</v>
      </c>
      <c r="D1578" s="49" t="s">
        <v>65</v>
      </c>
      <c r="E1578" s="41" t="s">
        <v>7886</v>
      </c>
      <c r="F1578" s="49" t="s">
        <v>8777</v>
      </c>
      <c r="G1578" s="41" t="s">
        <v>1048</v>
      </c>
      <c r="H1578" s="41" t="s">
        <v>7889</v>
      </c>
      <c r="I1578" s="42">
        <v>41859</v>
      </c>
      <c r="J1578" s="41"/>
      <c r="K1578" s="41"/>
      <c r="L1578" s="41"/>
      <c r="M1578" s="39"/>
    </row>
    <row r="1579" spans="1:13" hidden="1">
      <c r="A1579" s="49" t="s">
        <v>8775</v>
      </c>
      <c r="B1579" s="49" t="s">
        <v>8776</v>
      </c>
      <c r="C1579" s="49" t="s">
        <v>65</v>
      </c>
      <c r="D1579" s="49" t="s">
        <v>65</v>
      </c>
      <c r="E1579" s="41" t="s">
        <v>7886</v>
      </c>
      <c r="F1579" s="49" t="s">
        <v>8777</v>
      </c>
      <c r="G1579" s="41" t="s">
        <v>1048</v>
      </c>
      <c r="H1579" s="41" t="s">
        <v>7890</v>
      </c>
      <c r="I1579" s="42">
        <v>41904</v>
      </c>
      <c r="J1579" s="41"/>
      <c r="K1579" s="41"/>
      <c r="L1579" s="41"/>
      <c r="M1579" s="39"/>
    </row>
    <row r="1580" spans="1:13" hidden="1">
      <c r="A1580" s="49" t="s">
        <v>8775</v>
      </c>
      <c r="B1580" s="49" t="s">
        <v>8776</v>
      </c>
      <c r="C1580" s="49" t="s">
        <v>65</v>
      </c>
      <c r="D1580" s="49" t="s">
        <v>65</v>
      </c>
      <c r="E1580" s="41" t="s">
        <v>7886</v>
      </c>
      <c r="F1580" s="49" t="s">
        <v>8777</v>
      </c>
      <c r="G1580" s="41" t="s">
        <v>1048</v>
      </c>
      <c r="H1580" s="41" t="s">
        <v>7891</v>
      </c>
      <c r="I1580" s="42">
        <v>41927</v>
      </c>
      <c r="J1580" s="41"/>
      <c r="K1580" s="41"/>
      <c r="L1580" s="41"/>
      <c r="M1580" s="39"/>
    </row>
    <row r="1581" spans="1:13" hidden="1">
      <c r="A1581" s="49" t="s">
        <v>8775</v>
      </c>
      <c r="B1581" s="49" t="s">
        <v>8776</v>
      </c>
      <c r="C1581" s="49" t="s">
        <v>65</v>
      </c>
      <c r="D1581" s="49" t="s">
        <v>65</v>
      </c>
      <c r="E1581" s="41" t="s">
        <v>7886</v>
      </c>
      <c r="F1581" s="49" t="s">
        <v>8777</v>
      </c>
      <c r="G1581" s="41" t="s">
        <v>1048</v>
      </c>
      <c r="H1581" s="41" t="s">
        <v>7892</v>
      </c>
      <c r="I1581" s="42"/>
      <c r="J1581" s="41"/>
      <c r="K1581" s="41"/>
      <c r="L1581" s="41"/>
      <c r="M1581" s="39"/>
    </row>
    <row r="1582" spans="1:13" hidden="1">
      <c r="A1582" s="49" t="s">
        <v>8775</v>
      </c>
      <c r="B1582" s="49" t="s">
        <v>8776</v>
      </c>
      <c r="C1582" s="49" t="s">
        <v>65</v>
      </c>
      <c r="D1582" s="49" t="s">
        <v>65</v>
      </c>
      <c r="E1582" s="41" t="s">
        <v>7886</v>
      </c>
      <c r="F1582" s="49" t="s">
        <v>8777</v>
      </c>
      <c r="G1582" s="41" t="s">
        <v>1048</v>
      </c>
      <c r="H1582" s="41" t="s">
        <v>7893</v>
      </c>
      <c r="I1582" s="40"/>
      <c r="J1582" s="41"/>
      <c r="K1582" s="41"/>
      <c r="L1582" s="41"/>
      <c r="M1582" s="39"/>
    </row>
    <row r="1583" spans="1:13" hidden="1">
      <c r="A1583" s="49" t="s">
        <v>8775</v>
      </c>
      <c r="B1583" s="49" t="s">
        <v>8776</v>
      </c>
      <c r="C1583" s="49" t="s">
        <v>65</v>
      </c>
      <c r="D1583" s="49" t="s">
        <v>65</v>
      </c>
      <c r="E1583" s="41" t="s">
        <v>7886</v>
      </c>
      <c r="F1583" s="49" t="s">
        <v>8777</v>
      </c>
      <c r="G1583" s="41" t="s">
        <v>1048</v>
      </c>
      <c r="H1583" s="41" t="s">
        <v>7894</v>
      </c>
      <c r="I1583" s="42">
        <v>41828</v>
      </c>
      <c r="J1583" s="41"/>
      <c r="K1583" s="41"/>
      <c r="L1583" s="41"/>
      <c r="M1583" s="39"/>
    </row>
    <row r="1584" spans="1:13" ht="39.6" hidden="1">
      <c r="A1584" s="48" t="s">
        <v>8775</v>
      </c>
      <c r="B1584" s="48" t="s">
        <v>8776</v>
      </c>
      <c r="C1584" s="48" t="s">
        <v>65</v>
      </c>
      <c r="D1584" s="48" t="s">
        <v>65</v>
      </c>
      <c r="E1584" s="40" t="s">
        <v>7886</v>
      </c>
      <c r="F1584" s="48" t="s">
        <v>8777</v>
      </c>
      <c r="G1584" s="40" t="s">
        <v>7895</v>
      </c>
      <c r="H1584" s="40" t="s">
        <v>7896</v>
      </c>
      <c r="I1584" s="43">
        <f>J1584-2</f>
        <v>41811</v>
      </c>
      <c r="J1584" s="43">
        <f t="shared" ref="J1584:J1590" si="105">I1585</f>
        <v>41813</v>
      </c>
      <c r="K1584" s="40" t="s">
        <v>8778</v>
      </c>
      <c r="L1584" s="40">
        <v>100</v>
      </c>
      <c r="M1584" s="39" t="s">
        <v>8779</v>
      </c>
    </row>
    <row r="1585" spans="1:13" hidden="1">
      <c r="A1585" s="48" t="s">
        <v>8775</v>
      </c>
      <c r="B1585" s="48" t="s">
        <v>8776</v>
      </c>
      <c r="C1585" s="48" t="s">
        <v>65</v>
      </c>
      <c r="D1585" s="48" t="s">
        <v>65</v>
      </c>
      <c r="E1585" s="40" t="s">
        <v>7886</v>
      </c>
      <c r="F1585" s="48" t="s">
        <v>8777</v>
      </c>
      <c r="G1585" s="40" t="s">
        <v>7898</v>
      </c>
      <c r="H1585" s="40" t="s">
        <v>7899</v>
      </c>
      <c r="I1585" s="43">
        <f>J1585-1</f>
        <v>41813</v>
      </c>
      <c r="J1585" s="43">
        <f t="shared" si="105"/>
        <v>41814</v>
      </c>
      <c r="K1585" s="40" t="s">
        <v>8778</v>
      </c>
      <c r="L1585" s="40">
        <v>100</v>
      </c>
      <c r="M1585" s="39"/>
    </row>
    <row r="1586" spans="1:13" hidden="1">
      <c r="A1586" s="48" t="s">
        <v>8775</v>
      </c>
      <c r="B1586" s="48" t="s">
        <v>8776</v>
      </c>
      <c r="C1586" s="48" t="s">
        <v>65</v>
      </c>
      <c r="D1586" s="48" t="s">
        <v>65</v>
      </c>
      <c r="E1586" s="40" t="s">
        <v>7886</v>
      </c>
      <c r="F1586" s="48" t="s">
        <v>8777</v>
      </c>
      <c r="G1586" s="40" t="s">
        <v>7898</v>
      </c>
      <c r="H1586" s="40" t="s">
        <v>7900</v>
      </c>
      <c r="I1586" s="43">
        <f>J1586-1</f>
        <v>41814</v>
      </c>
      <c r="J1586" s="43">
        <f t="shared" si="105"/>
        <v>41815</v>
      </c>
      <c r="K1586" s="40" t="s">
        <v>8778</v>
      </c>
      <c r="L1586" s="40">
        <v>100</v>
      </c>
      <c r="M1586" s="39"/>
    </row>
    <row r="1587" spans="1:13">
      <c r="A1587" s="48" t="s">
        <v>8775</v>
      </c>
      <c r="B1587" s="48" t="s">
        <v>8776</v>
      </c>
      <c r="C1587" s="48" t="s">
        <v>65</v>
      </c>
      <c r="D1587" s="48" t="s">
        <v>65</v>
      </c>
      <c r="E1587" s="40" t="s">
        <v>7886</v>
      </c>
      <c r="F1587" s="48" t="s">
        <v>8777</v>
      </c>
      <c r="G1587" s="40" t="s">
        <v>7901</v>
      </c>
      <c r="H1587" s="40" t="s">
        <v>7902</v>
      </c>
      <c r="I1587" s="43">
        <f>J1587-5</f>
        <v>41815</v>
      </c>
      <c r="J1587" s="43">
        <f t="shared" si="105"/>
        <v>41820</v>
      </c>
      <c r="K1587" s="40" t="s">
        <v>8778</v>
      </c>
      <c r="L1587" s="40">
        <v>100</v>
      </c>
      <c r="M1587" s="39"/>
    </row>
    <row r="1588" spans="1:13" hidden="1">
      <c r="A1588" s="48" t="s">
        <v>8775</v>
      </c>
      <c r="B1588" s="48" t="s">
        <v>8776</v>
      </c>
      <c r="C1588" s="48" t="s">
        <v>65</v>
      </c>
      <c r="D1588" s="48" t="s">
        <v>65</v>
      </c>
      <c r="E1588" s="40" t="s">
        <v>7886</v>
      </c>
      <c r="F1588" s="48" t="s">
        <v>8777</v>
      </c>
      <c r="G1588" s="40" t="s">
        <v>7904</v>
      </c>
      <c r="H1588" s="40" t="s">
        <v>7905</v>
      </c>
      <c r="I1588" s="43">
        <f>J1588-3</f>
        <v>41820</v>
      </c>
      <c r="J1588" s="43">
        <f t="shared" si="105"/>
        <v>41823</v>
      </c>
      <c r="K1588" s="40" t="s">
        <v>8778</v>
      </c>
      <c r="L1588" s="40">
        <v>100</v>
      </c>
      <c r="M1588" s="39"/>
    </row>
    <row r="1589" spans="1:13" hidden="1">
      <c r="A1589" s="48" t="s">
        <v>8775</v>
      </c>
      <c r="B1589" s="48" t="s">
        <v>8776</v>
      </c>
      <c r="C1589" s="48" t="s">
        <v>65</v>
      </c>
      <c r="D1589" s="48" t="s">
        <v>65</v>
      </c>
      <c r="E1589" s="40" t="s">
        <v>7886</v>
      </c>
      <c r="F1589" s="48" t="s">
        <v>8777</v>
      </c>
      <c r="G1589" s="40" t="s">
        <v>7904</v>
      </c>
      <c r="H1589" s="40" t="s">
        <v>7906</v>
      </c>
      <c r="I1589" s="43">
        <f>J1589-2</f>
        <v>41823</v>
      </c>
      <c r="J1589" s="43">
        <f t="shared" si="105"/>
        <v>41825</v>
      </c>
      <c r="K1589" s="40" t="s">
        <v>8778</v>
      </c>
      <c r="L1589" s="40">
        <v>100</v>
      </c>
      <c r="M1589" s="39"/>
    </row>
    <row r="1590" spans="1:13" hidden="1">
      <c r="A1590" s="48" t="s">
        <v>8775</v>
      </c>
      <c r="B1590" s="48" t="s">
        <v>8776</v>
      </c>
      <c r="C1590" s="48" t="s">
        <v>65</v>
      </c>
      <c r="D1590" s="48" t="s">
        <v>65</v>
      </c>
      <c r="E1590" s="40" t="s">
        <v>7886</v>
      </c>
      <c r="F1590" s="48" t="s">
        <v>8777</v>
      </c>
      <c r="G1590" s="40" t="s">
        <v>7904</v>
      </c>
      <c r="H1590" s="40" t="s">
        <v>7907</v>
      </c>
      <c r="I1590" s="43">
        <f>J1590-2</f>
        <v>41825</v>
      </c>
      <c r="J1590" s="43">
        <f t="shared" si="105"/>
        <v>41827</v>
      </c>
      <c r="K1590" s="40" t="s">
        <v>8778</v>
      </c>
      <c r="L1590" s="40">
        <v>100</v>
      </c>
      <c r="M1590" s="39"/>
    </row>
    <row r="1591" spans="1:13" hidden="1">
      <c r="A1591" s="48" t="s">
        <v>8775</v>
      </c>
      <c r="B1591" s="48" t="s">
        <v>8776</v>
      </c>
      <c r="C1591" s="48" t="s">
        <v>65</v>
      </c>
      <c r="D1591" s="48" t="s">
        <v>65</v>
      </c>
      <c r="E1591" s="40" t="s">
        <v>7886</v>
      </c>
      <c r="F1591" s="48" t="s">
        <v>8777</v>
      </c>
      <c r="G1591" s="40" t="s">
        <v>7904</v>
      </c>
      <c r="H1591" s="40" t="s">
        <v>7908</v>
      </c>
      <c r="I1591" s="43">
        <f>J1591-1</f>
        <v>41827</v>
      </c>
      <c r="J1591" s="42">
        <v>41828</v>
      </c>
      <c r="K1591" s="40" t="s">
        <v>8778</v>
      </c>
      <c r="L1591" s="40">
        <v>100</v>
      </c>
      <c r="M1591" s="39"/>
    </row>
    <row r="1592" spans="1:13" hidden="1">
      <c r="A1592" s="41" t="s">
        <v>8780</v>
      </c>
      <c r="B1592" s="41" t="s">
        <v>8781</v>
      </c>
      <c r="C1592" s="41" t="s">
        <v>7962</v>
      </c>
      <c r="D1592" s="49" t="s">
        <v>65</v>
      </c>
      <c r="E1592" s="41" t="s">
        <v>7886</v>
      </c>
      <c r="F1592" s="41" t="s">
        <v>8782</v>
      </c>
      <c r="G1592" s="41" t="s">
        <v>1048</v>
      </c>
      <c r="H1592" s="41" t="s">
        <v>7888</v>
      </c>
      <c r="I1592" s="42"/>
      <c r="J1592" s="41"/>
      <c r="K1592" s="40"/>
      <c r="L1592" s="40"/>
      <c r="M1592" s="39"/>
    </row>
    <row r="1593" spans="1:13" hidden="1">
      <c r="A1593" s="41" t="s">
        <v>8780</v>
      </c>
      <c r="B1593" s="41" t="s">
        <v>8781</v>
      </c>
      <c r="C1593" s="41" t="s">
        <v>7962</v>
      </c>
      <c r="D1593" s="49" t="s">
        <v>65</v>
      </c>
      <c r="E1593" s="41" t="s">
        <v>7886</v>
      </c>
      <c r="F1593" s="41" t="s">
        <v>8782</v>
      </c>
      <c r="G1593" s="41" t="s">
        <v>1048</v>
      </c>
      <c r="H1593" s="41" t="s">
        <v>7889</v>
      </c>
      <c r="I1593" s="41"/>
      <c r="J1593" s="41"/>
      <c r="K1593" s="40"/>
      <c r="L1593" s="40"/>
      <c r="M1593" s="39"/>
    </row>
    <row r="1594" spans="1:13" hidden="1">
      <c r="A1594" s="41" t="s">
        <v>8780</v>
      </c>
      <c r="B1594" s="41" t="s">
        <v>8781</v>
      </c>
      <c r="C1594" s="41" t="s">
        <v>7962</v>
      </c>
      <c r="D1594" s="49" t="s">
        <v>65</v>
      </c>
      <c r="E1594" s="41" t="s">
        <v>7886</v>
      </c>
      <c r="F1594" s="41" t="s">
        <v>8782</v>
      </c>
      <c r="G1594" s="41" t="s">
        <v>1048</v>
      </c>
      <c r="H1594" s="41" t="s">
        <v>7890</v>
      </c>
      <c r="I1594" s="41"/>
      <c r="J1594" s="41"/>
      <c r="K1594" s="40"/>
      <c r="L1594" s="40"/>
      <c r="M1594" s="39"/>
    </row>
    <row r="1595" spans="1:13" hidden="1">
      <c r="A1595" s="41" t="s">
        <v>8780</v>
      </c>
      <c r="B1595" s="41" t="s">
        <v>8781</v>
      </c>
      <c r="C1595" s="41" t="s">
        <v>7962</v>
      </c>
      <c r="D1595" s="49" t="s">
        <v>65</v>
      </c>
      <c r="E1595" s="41" t="s">
        <v>7886</v>
      </c>
      <c r="F1595" s="41" t="s">
        <v>8782</v>
      </c>
      <c r="G1595" s="41" t="s">
        <v>1048</v>
      </c>
      <c r="H1595" s="41" t="s">
        <v>7891</v>
      </c>
      <c r="I1595" s="42">
        <v>41800</v>
      </c>
      <c r="J1595" s="41"/>
      <c r="K1595" s="40"/>
      <c r="L1595" s="40"/>
      <c r="M1595" s="39"/>
    </row>
    <row r="1596" spans="1:13" hidden="1">
      <c r="A1596" s="41" t="s">
        <v>8780</v>
      </c>
      <c r="B1596" s="41" t="s">
        <v>8781</v>
      </c>
      <c r="C1596" s="41" t="s">
        <v>7962</v>
      </c>
      <c r="D1596" s="49" t="s">
        <v>65</v>
      </c>
      <c r="E1596" s="41" t="s">
        <v>7886</v>
      </c>
      <c r="F1596" s="41" t="s">
        <v>8782</v>
      </c>
      <c r="G1596" s="41" t="s">
        <v>1048</v>
      </c>
      <c r="H1596" s="41" t="s">
        <v>7892</v>
      </c>
      <c r="I1596" s="41"/>
      <c r="J1596" s="41"/>
      <c r="K1596" s="40"/>
      <c r="L1596" s="40"/>
      <c r="M1596" s="39"/>
    </row>
    <row r="1597" spans="1:13" hidden="1">
      <c r="A1597" s="41" t="s">
        <v>8780</v>
      </c>
      <c r="B1597" s="41" t="s">
        <v>8781</v>
      </c>
      <c r="C1597" s="41" t="s">
        <v>7962</v>
      </c>
      <c r="D1597" s="49" t="s">
        <v>65</v>
      </c>
      <c r="E1597" s="41" t="s">
        <v>7886</v>
      </c>
      <c r="F1597" s="41" t="s">
        <v>8782</v>
      </c>
      <c r="G1597" s="41" t="s">
        <v>1048</v>
      </c>
      <c r="H1597" s="41" t="s">
        <v>7893</v>
      </c>
      <c r="I1597" s="41"/>
      <c r="J1597" s="41"/>
      <c r="K1597" s="40"/>
      <c r="L1597" s="40"/>
      <c r="M1597" s="39"/>
    </row>
    <row r="1598" spans="1:13" hidden="1">
      <c r="A1598" s="41" t="s">
        <v>8780</v>
      </c>
      <c r="B1598" s="41" t="s">
        <v>8781</v>
      </c>
      <c r="C1598" s="41" t="s">
        <v>7962</v>
      </c>
      <c r="D1598" s="49" t="s">
        <v>65</v>
      </c>
      <c r="E1598" s="41" t="s">
        <v>7886</v>
      </c>
      <c r="F1598" s="41" t="s">
        <v>8782</v>
      </c>
      <c r="G1598" s="41" t="s">
        <v>1048</v>
      </c>
      <c r="H1598" s="41" t="s">
        <v>7894</v>
      </c>
      <c r="I1598" s="42">
        <v>41800</v>
      </c>
      <c r="J1598" s="41"/>
      <c r="K1598" s="40"/>
      <c r="L1598" s="40"/>
      <c r="M1598" s="39"/>
    </row>
    <row r="1599" spans="1:13" hidden="1">
      <c r="A1599" s="40" t="s">
        <v>8780</v>
      </c>
      <c r="B1599" s="40" t="s">
        <v>8781</v>
      </c>
      <c r="C1599" s="40" t="s">
        <v>7962</v>
      </c>
      <c r="D1599" s="48" t="s">
        <v>65</v>
      </c>
      <c r="E1599" s="41" t="s">
        <v>7886</v>
      </c>
      <c r="F1599" s="40" t="s">
        <v>8782</v>
      </c>
      <c r="G1599" s="40" t="s">
        <v>7895</v>
      </c>
      <c r="H1599" s="40" t="s">
        <v>7896</v>
      </c>
      <c r="I1599" s="43">
        <f>J1599-2</f>
        <v>41783</v>
      </c>
      <c r="J1599" s="43">
        <f t="shared" ref="J1599:J1605" si="106">I1600</f>
        <v>41785</v>
      </c>
      <c r="K1599" s="40" t="s">
        <v>6196</v>
      </c>
      <c r="L1599" s="40">
        <v>100</v>
      </c>
      <c r="M1599" s="39" t="s">
        <v>8783</v>
      </c>
    </row>
    <row r="1600" spans="1:13" hidden="1">
      <c r="A1600" s="40" t="s">
        <v>8780</v>
      </c>
      <c r="B1600" s="40" t="s">
        <v>8781</v>
      </c>
      <c r="C1600" s="40" t="s">
        <v>7962</v>
      </c>
      <c r="D1600" s="48" t="s">
        <v>65</v>
      </c>
      <c r="E1600" s="41" t="s">
        <v>7886</v>
      </c>
      <c r="F1600" s="40" t="s">
        <v>8782</v>
      </c>
      <c r="G1600" s="40" t="s">
        <v>7898</v>
      </c>
      <c r="H1600" s="40" t="s">
        <v>7899</v>
      </c>
      <c r="I1600" s="43">
        <f>J1600-1</f>
        <v>41785</v>
      </c>
      <c r="J1600" s="43">
        <f t="shared" si="106"/>
        <v>41786</v>
      </c>
      <c r="K1600" s="40" t="s">
        <v>6196</v>
      </c>
      <c r="L1600" s="40">
        <v>100</v>
      </c>
      <c r="M1600" s="39"/>
    </row>
    <row r="1601" spans="1:13" hidden="1">
      <c r="A1601" s="40" t="s">
        <v>8780</v>
      </c>
      <c r="B1601" s="40" t="s">
        <v>8781</v>
      </c>
      <c r="C1601" s="40" t="s">
        <v>7962</v>
      </c>
      <c r="D1601" s="48" t="s">
        <v>65</v>
      </c>
      <c r="E1601" s="41" t="s">
        <v>7886</v>
      </c>
      <c r="F1601" s="40" t="s">
        <v>8782</v>
      </c>
      <c r="G1601" s="40" t="s">
        <v>7898</v>
      </c>
      <c r="H1601" s="40" t="s">
        <v>7900</v>
      </c>
      <c r="I1601" s="43">
        <f>J1601-1</f>
        <v>41786</v>
      </c>
      <c r="J1601" s="43">
        <f t="shared" si="106"/>
        <v>41787</v>
      </c>
      <c r="K1601" s="40" t="s">
        <v>6196</v>
      </c>
      <c r="L1601" s="40">
        <v>100</v>
      </c>
      <c r="M1601" s="39"/>
    </row>
    <row r="1602" spans="1:13">
      <c r="A1602" s="40" t="s">
        <v>8780</v>
      </c>
      <c r="B1602" s="40" t="s">
        <v>8781</v>
      </c>
      <c r="C1602" s="40" t="s">
        <v>7962</v>
      </c>
      <c r="D1602" s="48" t="s">
        <v>65</v>
      </c>
      <c r="E1602" s="41" t="s">
        <v>7886</v>
      </c>
      <c r="F1602" s="40" t="s">
        <v>8782</v>
      </c>
      <c r="G1602" s="40" t="s">
        <v>7901</v>
      </c>
      <c r="H1602" s="40" t="s">
        <v>7902</v>
      </c>
      <c r="I1602" s="43">
        <f>J1602-5</f>
        <v>41787</v>
      </c>
      <c r="J1602" s="43">
        <f t="shared" si="106"/>
        <v>41792</v>
      </c>
      <c r="K1602" s="40" t="s">
        <v>6196</v>
      </c>
      <c r="L1602" s="40">
        <v>100</v>
      </c>
      <c r="M1602" s="39"/>
    </row>
    <row r="1603" spans="1:13" hidden="1">
      <c r="A1603" s="40" t="s">
        <v>8780</v>
      </c>
      <c r="B1603" s="40" t="s">
        <v>8781</v>
      </c>
      <c r="C1603" s="40" t="s">
        <v>7962</v>
      </c>
      <c r="D1603" s="48" t="s">
        <v>65</v>
      </c>
      <c r="E1603" s="41" t="s">
        <v>7886</v>
      </c>
      <c r="F1603" s="40" t="s">
        <v>8782</v>
      </c>
      <c r="G1603" s="40" t="s">
        <v>7904</v>
      </c>
      <c r="H1603" s="40" t="s">
        <v>7905</v>
      </c>
      <c r="I1603" s="43">
        <f>J1603-3</f>
        <v>41792</v>
      </c>
      <c r="J1603" s="43">
        <f t="shared" si="106"/>
        <v>41795</v>
      </c>
      <c r="K1603" s="40" t="s">
        <v>6196</v>
      </c>
      <c r="L1603" s="40">
        <v>100</v>
      </c>
      <c r="M1603" s="39"/>
    </row>
    <row r="1604" spans="1:13" hidden="1">
      <c r="A1604" s="40" t="s">
        <v>8780</v>
      </c>
      <c r="B1604" s="40" t="s">
        <v>8781</v>
      </c>
      <c r="C1604" s="40" t="s">
        <v>7962</v>
      </c>
      <c r="D1604" s="48" t="s">
        <v>65</v>
      </c>
      <c r="E1604" s="41" t="s">
        <v>7886</v>
      </c>
      <c r="F1604" s="40" t="s">
        <v>8782</v>
      </c>
      <c r="G1604" s="40" t="s">
        <v>7904</v>
      </c>
      <c r="H1604" s="40" t="s">
        <v>7906</v>
      </c>
      <c r="I1604" s="43">
        <f>J1604-2</f>
        <v>41795</v>
      </c>
      <c r="J1604" s="43">
        <f t="shared" si="106"/>
        <v>41797</v>
      </c>
      <c r="K1604" s="40" t="s">
        <v>6196</v>
      </c>
      <c r="L1604" s="40">
        <v>100</v>
      </c>
      <c r="M1604" s="39"/>
    </row>
    <row r="1605" spans="1:13" hidden="1">
      <c r="A1605" s="40" t="s">
        <v>8780</v>
      </c>
      <c r="B1605" s="40" t="s">
        <v>8781</v>
      </c>
      <c r="C1605" s="40" t="s">
        <v>7962</v>
      </c>
      <c r="D1605" s="48" t="s">
        <v>65</v>
      </c>
      <c r="E1605" s="41" t="s">
        <v>7886</v>
      </c>
      <c r="F1605" s="40" t="s">
        <v>8782</v>
      </c>
      <c r="G1605" s="40" t="s">
        <v>7904</v>
      </c>
      <c r="H1605" s="40" t="s">
        <v>7907</v>
      </c>
      <c r="I1605" s="43">
        <f>J1605-2</f>
        <v>41797</v>
      </c>
      <c r="J1605" s="43">
        <f t="shared" si="106"/>
        <v>41799</v>
      </c>
      <c r="K1605" s="40" t="s">
        <v>6196</v>
      </c>
      <c r="L1605" s="40">
        <v>100</v>
      </c>
      <c r="M1605" s="39"/>
    </row>
    <row r="1606" spans="1:13" hidden="1">
      <c r="A1606" s="40" t="s">
        <v>8780</v>
      </c>
      <c r="B1606" s="40" t="s">
        <v>8781</v>
      </c>
      <c r="C1606" s="40" t="s">
        <v>7962</v>
      </c>
      <c r="D1606" s="48" t="s">
        <v>65</v>
      </c>
      <c r="E1606" s="41" t="s">
        <v>7886</v>
      </c>
      <c r="F1606" s="40" t="s">
        <v>8782</v>
      </c>
      <c r="G1606" s="40" t="s">
        <v>7904</v>
      </c>
      <c r="H1606" s="40" t="s">
        <v>7908</v>
      </c>
      <c r="I1606" s="43">
        <f>J1606-1</f>
        <v>41799</v>
      </c>
      <c r="J1606" s="42">
        <v>41800</v>
      </c>
      <c r="K1606" s="40" t="s">
        <v>6196</v>
      </c>
      <c r="L1606" s="40">
        <v>100</v>
      </c>
      <c r="M1606" s="39" t="s">
        <v>7917</v>
      </c>
    </row>
    <row r="1607" spans="1:13" hidden="1">
      <c r="A1607" s="41" t="s">
        <v>8670</v>
      </c>
      <c r="B1607" s="41" t="s">
        <v>8044</v>
      </c>
      <c r="C1607" s="47" t="s">
        <v>52</v>
      </c>
      <c r="D1607" s="47" t="s">
        <v>52</v>
      </c>
      <c r="E1607" s="41" t="s">
        <v>7886</v>
      </c>
      <c r="F1607" s="41" t="s">
        <v>8784</v>
      </c>
      <c r="G1607" s="41" t="s">
        <v>1048</v>
      </c>
      <c r="H1607" s="41" t="s">
        <v>7888</v>
      </c>
      <c r="I1607" s="42">
        <v>41815</v>
      </c>
      <c r="J1607" s="41"/>
      <c r="K1607" s="41"/>
      <c r="L1607" s="41"/>
      <c r="M1607" s="39"/>
    </row>
    <row r="1608" spans="1:13" hidden="1">
      <c r="A1608" s="41" t="s">
        <v>8670</v>
      </c>
      <c r="B1608" s="41" t="s">
        <v>8044</v>
      </c>
      <c r="C1608" s="47" t="s">
        <v>52</v>
      </c>
      <c r="D1608" s="47" t="s">
        <v>52</v>
      </c>
      <c r="E1608" s="41" t="s">
        <v>7886</v>
      </c>
      <c r="F1608" s="41" t="s">
        <v>8784</v>
      </c>
      <c r="G1608" s="41" t="s">
        <v>1048</v>
      </c>
      <c r="H1608" s="41" t="s">
        <v>7889</v>
      </c>
      <c r="I1608" s="42"/>
      <c r="J1608" s="41"/>
      <c r="K1608" s="41"/>
      <c r="L1608" s="41"/>
      <c r="M1608" s="39"/>
    </row>
    <row r="1609" spans="1:13" hidden="1">
      <c r="A1609" s="41" t="s">
        <v>8670</v>
      </c>
      <c r="B1609" s="41" t="s">
        <v>8044</v>
      </c>
      <c r="C1609" s="47" t="s">
        <v>52</v>
      </c>
      <c r="D1609" s="47" t="s">
        <v>52</v>
      </c>
      <c r="E1609" s="41" t="s">
        <v>7886</v>
      </c>
      <c r="F1609" s="41" t="s">
        <v>8784</v>
      </c>
      <c r="G1609" s="41" t="s">
        <v>1048</v>
      </c>
      <c r="H1609" s="41" t="s">
        <v>7890</v>
      </c>
      <c r="I1609" s="42"/>
      <c r="J1609" s="41"/>
      <c r="K1609" s="41"/>
      <c r="L1609" s="41"/>
      <c r="M1609" s="39"/>
    </row>
    <row r="1610" spans="1:13" hidden="1">
      <c r="A1610" s="41" t="s">
        <v>8670</v>
      </c>
      <c r="B1610" s="41" t="s">
        <v>8044</v>
      </c>
      <c r="C1610" s="47" t="s">
        <v>52</v>
      </c>
      <c r="D1610" s="47" t="s">
        <v>52</v>
      </c>
      <c r="E1610" s="41" t="s">
        <v>7886</v>
      </c>
      <c r="F1610" s="41" t="s">
        <v>8784</v>
      </c>
      <c r="G1610" s="41" t="s">
        <v>1048</v>
      </c>
      <c r="H1610" s="41" t="s">
        <v>7891</v>
      </c>
      <c r="I1610" s="42"/>
      <c r="J1610" s="41"/>
      <c r="K1610" s="41"/>
      <c r="L1610" s="41"/>
      <c r="M1610" s="39"/>
    </row>
    <row r="1611" spans="1:13" hidden="1">
      <c r="A1611" s="41" t="s">
        <v>8670</v>
      </c>
      <c r="B1611" s="41" t="s">
        <v>8044</v>
      </c>
      <c r="C1611" s="47" t="s">
        <v>52</v>
      </c>
      <c r="D1611" s="47" t="s">
        <v>52</v>
      </c>
      <c r="E1611" s="41" t="s">
        <v>7886</v>
      </c>
      <c r="F1611" s="41" t="s">
        <v>8784</v>
      </c>
      <c r="G1611" s="41" t="s">
        <v>1048</v>
      </c>
      <c r="H1611" s="41" t="s">
        <v>7892</v>
      </c>
      <c r="I1611" s="42"/>
      <c r="J1611" s="41"/>
      <c r="K1611" s="41"/>
      <c r="L1611" s="41"/>
      <c r="M1611" s="39"/>
    </row>
    <row r="1612" spans="1:13" hidden="1">
      <c r="A1612" s="41" t="s">
        <v>8670</v>
      </c>
      <c r="B1612" s="41" t="s">
        <v>8044</v>
      </c>
      <c r="C1612" s="47" t="s">
        <v>52</v>
      </c>
      <c r="D1612" s="47" t="s">
        <v>52</v>
      </c>
      <c r="E1612" s="41" t="s">
        <v>7886</v>
      </c>
      <c r="F1612" s="41" t="s">
        <v>8784</v>
      </c>
      <c r="G1612" s="41" t="s">
        <v>1048</v>
      </c>
      <c r="H1612" s="41" t="s">
        <v>7893</v>
      </c>
      <c r="I1612" s="40"/>
      <c r="J1612" s="41"/>
      <c r="K1612" s="41"/>
      <c r="L1612" s="41"/>
      <c r="M1612" s="39"/>
    </row>
    <row r="1613" spans="1:13" hidden="1">
      <c r="A1613" s="41" t="s">
        <v>8670</v>
      </c>
      <c r="B1613" s="41" t="s">
        <v>8044</v>
      </c>
      <c r="C1613" s="47" t="s">
        <v>52</v>
      </c>
      <c r="D1613" s="47" t="s">
        <v>52</v>
      </c>
      <c r="E1613" s="41" t="s">
        <v>7886</v>
      </c>
      <c r="F1613" s="41" t="s">
        <v>8784</v>
      </c>
      <c r="G1613" s="41" t="s">
        <v>1048</v>
      </c>
      <c r="H1613" s="41" t="s">
        <v>7894</v>
      </c>
      <c r="I1613" s="42">
        <v>41832</v>
      </c>
      <c r="J1613" s="41"/>
      <c r="K1613" s="41"/>
      <c r="L1613" s="41"/>
      <c r="M1613" s="39"/>
    </row>
    <row r="1614" spans="1:13" hidden="1">
      <c r="A1614" s="40" t="s">
        <v>8670</v>
      </c>
      <c r="B1614" s="40" t="s">
        <v>8044</v>
      </c>
      <c r="C1614" s="46" t="s">
        <v>52</v>
      </c>
      <c r="D1614" s="46" t="s">
        <v>52</v>
      </c>
      <c r="E1614" s="40" t="s">
        <v>7886</v>
      </c>
      <c r="F1614" s="40" t="s">
        <v>8784</v>
      </c>
      <c r="G1614" s="40" t="s">
        <v>7895</v>
      </c>
      <c r="H1614" s="40" t="s">
        <v>7896</v>
      </c>
      <c r="I1614" s="43">
        <f>J1614-2</f>
        <v>41815</v>
      </c>
      <c r="J1614" s="43">
        <f t="shared" ref="J1614:J1620" si="107">I1615</f>
        <v>41817</v>
      </c>
      <c r="K1614" s="40" t="s">
        <v>135</v>
      </c>
      <c r="L1614" s="40">
        <v>100</v>
      </c>
      <c r="M1614" s="39"/>
    </row>
    <row r="1615" spans="1:13" hidden="1">
      <c r="A1615" s="40" t="s">
        <v>8670</v>
      </c>
      <c r="B1615" s="40" t="s">
        <v>8044</v>
      </c>
      <c r="C1615" s="46" t="s">
        <v>52</v>
      </c>
      <c r="D1615" s="46" t="s">
        <v>52</v>
      </c>
      <c r="E1615" s="40" t="s">
        <v>7886</v>
      </c>
      <c r="F1615" s="40" t="s">
        <v>8784</v>
      </c>
      <c r="G1615" s="40" t="s">
        <v>7898</v>
      </c>
      <c r="H1615" s="40" t="s">
        <v>7899</v>
      </c>
      <c r="I1615" s="43">
        <f>J1615-1</f>
        <v>41817</v>
      </c>
      <c r="J1615" s="43">
        <f t="shared" si="107"/>
        <v>41818</v>
      </c>
      <c r="K1615" s="40" t="s">
        <v>135</v>
      </c>
      <c r="L1615" s="40">
        <v>100</v>
      </c>
      <c r="M1615" s="39"/>
    </row>
    <row r="1616" spans="1:13" hidden="1">
      <c r="A1616" s="40" t="s">
        <v>8670</v>
      </c>
      <c r="B1616" s="40" t="s">
        <v>8044</v>
      </c>
      <c r="C1616" s="46" t="s">
        <v>52</v>
      </c>
      <c r="D1616" s="46" t="s">
        <v>52</v>
      </c>
      <c r="E1616" s="40" t="s">
        <v>7886</v>
      </c>
      <c r="F1616" s="40" t="s">
        <v>8784</v>
      </c>
      <c r="G1616" s="40" t="s">
        <v>7898</v>
      </c>
      <c r="H1616" s="40" t="s">
        <v>7900</v>
      </c>
      <c r="I1616" s="43">
        <f>J1616-1</f>
        <v>41818</v>
      </c>
      <c r="J1616" s="43">
        <f t="shared" si="107"/>
        <v>41819</v>
      </c>
      <c r="K1616" s="40" t="s">
        <v>135</v>
      </c>
      <c r="L1616" s="40">
        <v>100</v>
      </c>
      <c r="M1616" s="39"/>
    </row>
    <row r="1617" spans="1:13">
      <c r="A1617" s="40" t="s">
        <v>8670</v>
      </c>
      <c r="B1617" s="40" t="s">
        <v>8044</v>
      </c>
      <c r="C1617" s="46" t="s">
        <v>52</v>
      </c>
      <c r="D1617" s="46" t="s">
        <v>52</v>
      </c>
      <c r="E1617" s="40" t="s">
        <v>7886</v>
      </c>
      <c r="F1617" s="40" t="s">
        <v>8784</v>
      </c>
      <c r="G1617" s="40" t="s">
        <v>7901</v>
      </c>
      <c r="H1617" s="40" t="s">
        <v>7902</v>
      </c>
      <c r="I1617" s="43">
        <f>J1617-5</f>
        <v>41819</v>
      </c>
      <c r="J1617" s="43">
        <f t="shared" si="107"/>
        <v>41824</v>
      </c>
      <c r="K1617" s="40" t="s">
        <v>135</v>
      </c>
      <c r="L1617" s="40">
        <v>100</v>
      </c>
      <c r="M1617" s="39"/>
    </row>
    <row r="1618" spans="1:13" hidden="1">
      <c r="A1618" s="40" t="s">
        <v>8670</v>
      </c>
      <c r="B1618" s="40" t="s">
        <v>8044</v>
      </c>
      <c r="C1618" s="46" t="s">
        <v>52</v>
      </c>
      <c r="D1618" s="46" t="s">
        <v>52</v>
      </c>
      <c r="E1618" s="40" t="s">
        <v>7886</v>
      </c>
      <c r="F1618" s="40" t="s">
        <v>8784</v>
      </c>
      <c r="G1618" s="40" t="s">
        <v>7904</v>
      </c>
      <c r="H1618" s="40" t="s">
        <v>7905</v>
      </c>
      <c r="I1618" s="43">
        <f>J1618-3</f>
        <v>41824</v>
      </c>
      <c r="J1618" s="43">
        <f t="shared" si="107"/>
        <v>41827</v>
      </c>
      <c r="K1618" s="40" t="s">
        <v>135</v>
      </c>
      <c r="L1618" s="40">
        <v>100</v>
      </c>
      <c r="M1618" s="39"/>
    </row>
    <row r="1619" spans="1:13" hidden="1">
      <c r="A1619" s="40" t="s">
        <v>8670</v>
      </c>
      <c r="B1619" s="40" t="s">
        <v>8044</v>
      </c>
      <c r="C1619" s="46" t="s">
        <v>52</v>
      </c>
      <c r="D1619" s="46" t="s">
        <v>52</v>
      </c>
      <c r="E1619" s="40" t="s">
        <v>7886</v>
      </c>
      <c r="F1619" s="40" t="s">
        <v>8784</v>
      </c>
      <c r="G1619" s="40" t="s">
        <v>7904</v>
      </c>
      <c r="H1619" s="40" t="s">
        <v>7906</v>
      </c>
      <c r="I1619" s="43">
        <f>J1619-2</f>
        <v>41827</v>
      </c>
      <c r="J1619" s="43">
        <f t="shared" si="107"/>
        <v>41829</v>
      </c>
      <c r="K1619" s="40" t="s">
        <v>135</v>
      </c>
      <c r="L1619" s="40">
        <v>100</v>
      </c>
      <c r="M1619" s="39"/>
    </row>
    <row r="1620" spans="1:13" hidden="1">
      <c r="A1620" s="40" t="s">
        <v>8670</v>
      </c>
      <c r="B1620" s="40" t="s">
        <v>8044</v>
      </c>
      <c r="C1620" s="46" t="s">
        <v>52</v>
      </c>
      <c r="D1620" s="46" t="s">
        <v>52</v>
      </c>
      <c r="E1620" s="40" t="s">
        <v>7886</v>
      </c>
      <c r="F1620" s="40" t="s">
        <v>8784</v>
      </c>
      <c r="G1620" s="40" t="s">
        <v>7904</v>
      </c>
      <c r="H1620" s="40" t="s">
        <v>7907</v>
      </c>
      <c r="I1620" s="43">
        <f>J1620-2</f>
        <v>41829</v>
      </c>
      <c r="J1620" s="43">
        <f t="shared" si="107"/>
        <v>41831</v>
      </c>
      <c r="K1620" s="40" t="s">
        <v>135</v>
      </c>
      <c r="L1620" s="40">
        <v>100</v>
      </c>
      <c r="M1620" s="39"/>
    </row>
    <row r="1621" spans="1:13" hidden="1">
      <c r="A1621" s="40" t="s">
        <v>8670</v>
      </c>
      <c r="B1621" s="40" t="s">
        <v>8044</v>
      </c>
      <c r="C1621" s="46" t="s">
        <v>52</v>
      </c>
      <c r="D1621" s="46" t="s">
        <v>52</v>
      </c>
      <c r="E1621" s="40" t="s">
        <v>7886</v>
      </c>
      <c r="F1621" s="40" t="s">
        <v>8784</v>
      </c>
      <c r="G1621" s="40" t="s">
        <v>7904</v>
      </c>
      <c r="H1621" s="40" t="s">
        <v>7908</v>
      </c>
      <c r="I1621" s="43">
        <f>J1621-1</f>
        <v>41831</v>
      </c>
      <c r="J1621" s="42">
        <v>41832</v>
      </c>
      <c r="K1621" s="40" t="s">
        <v>135</v>
      </c>
      <c r="L1621" s="40">
        <v>100</v>
      </c>
      <c r="M1621" s="39"/>
    </row>
    <row r="1622" spans="1:13" hidden="1">
      <c r="A1622" s="41" t="s">
        <v>8544</v>
      </c>
      <c r="B1622" s="41" t="s">
        <v>8785</v>
      </c>
      <c r="C1622" s="41" t="s">
        <v>7927</v>
      </c>
      <c r="D1622" s="41" t="s">
        <v>7928</v>
      </c>
      <c r="E1622" s="41" t="s">
        <v>7929</v>
      </c>
      <c r="F1622" s="41" t="s">
        <v>8786</v>
      </c>
      <c r="G1622" s="41" t="s">
        <v>1048</v>
      </c>
      <c r="H1622" s="41" t="s">
        <v>7888</v>
      </c>
      <c r="I1622" s="42">
        <v>41817</v>
      </c>
      <c r="J1622" s="41"/>
      <c r="K1622" s="41"/>
      <c r="L1622" s="41"/>
      <c r="M1622" s="52"/>
    </row>
    <row r="1623" spans="1:13" hidden="1">
      <c r="A1623" s="41" t="s">
        <v>8544</v>
      </c>
      <c r="B1623" s="41" t="s">
        <v>8785</v>
      </c>
      <c r="C1623" s="41" t="s">
        <v>7927</v>
      </c>
      <c r="D1623" s="41" t="s">
        <v>7928</v>
      </c>
      <c r="E1623" s="41" t="s">
        <v>7929</v>
      </c>
      <c r="F1623" s="41" t="s">
        <v>8786</v>
      </c>
      <c r="G1623" s="41" t="s">
        <v>1048</v>
      </c>
      <c r="H1623" s="41" t="s">
        <v>7889</v>
      </c>
      <c r="I1623" s="42"/>
      <c r="J1623" s="41"/>
      <c r="K1623" s="41"/>
      <c r="L1623" s="41"/>
      <c r="M1623" s="52"/>
    </row>
    <row r="1624" spans="1:13" hidden="1">
      <c r="A1624" s="41" t="s">
        <v>8544</v>
      </c>
      <c r="B1624" s="41" t="s">
        <v>8785</v>
      </c>
      <c r="C1624" s="41" t="s">
        <v>7927</v>
      </c>
      <c r="D1624" s="41" t="s">
        <v>7928</v>
      </c>
      <c r="E1624" s="41" t="s">
        <v>7929</v>
      </c>
      <c r="F1624" s="41" t="s">
        <v>8786</v>
      </c>
      <c r="G1624" s="41" t="s">
        <v>1048</v>
      </c>
      <c r="H1624" s="41" t="s">
        <v>7890</v>
      </c>
      <c r="I1624" s="41"/>
      <c r="J1624" s="41"/>
      <c r="K1624" s="41"/>
      <c r="L1624" s="41"/>
      <c r="M1624" s="52"/>
    </row>
    <row r="1625" spans="1:13" hidden="1">
      <c r="A1625" s="41" t="s">
        <v>8544</v>
      </c>
      <c r="B1625" s="41" t="s">
        <v>8785</v>
      </c>
      <c r="C1625" s="41" t="s">
        <v>7927</v>
      </c>
      <c r="D1625" s="41" t="s">
        <v>7928</v>
      </c>
      <c r="E1625" s="41" t="s">
        <v>7929</v>
      </c>
      <c r="F1625" s="41" t="s">
        <v>8786</v>
      </c>
      <c r="G1625" s="41" t="s">
        <v>1048</v>
      </c>
      <c r="H1625" s="41" t="s">
        <v>7891</v>
      </c>
      <c r="I1625" s="41"/>
      <c r="J1625" s="41"/>
      <c r="K1625" s="41"/>
      <c r="L1625" s="41"/>
      <c r="M1625" s="52"/>
    </row>
    <row r="1626" spans="1:13" hidden="1">
      <c r="A1626" s="41" t="s">
        <v>8544</v>
      </c>
      <c r="B1626" s="41" t="s">
        <v>8785</v>
      </c>
      <c r="C1626" s="41" t="s">
        <v>7927</v>
      </c>
      <c r="D1626" s="41" t="s">
        <v>7928</v>
      </c>
      <c r="E1626" s="41" t="s">
        <v>7929</v>
      </c>
      <c r="F1626" s="41" t="s">
        <v>8786</v>
      </c>
      <c r="G1626" s="41" t="s">
        <v>1048</v>
      </c>
      <c r="H1626" s="41" t="s">
        <v>7892</v>
      </c>
      <c r="I1626" s="42"/>
      <c r="J1626" s="41"/>
      <c r="K1626" s="41"/>
      <c r="L1626" s="41"/>
      <c r="M1626" s="52"/>
    </row>
    <row r="1627" spans="1:13" hidden="1">
      <c r="A1627" s="41" t="s">
        <v>8544</v>
      </c>
      <c r="B1627" s="41" t="s">
        <v>8785</v>
      </c>
      <c r="C1627" s="41" t="s">
        <v>7927</v>
      </c>
      <c r="D1627" s="41" t="s">
        <v>7928</v>
      </c>
      <c r="E1627" s="41" t="s">
        <v>7929</v>
      </c>
      <c r="F1627" s="41" t="s">
        <v>8786</v>
      </c>
      <c r="G1627" s="41" t="s">
        <v>1048</v>
      </c>
      <c r="H1627" s="41" t="s">
        <v>7893</v>
      </c>
      <c r="I1627" s="41"/>
      <c r="J1627" s="41"/>
      <c r="K1627" s="41"/>
      <c r="L1627" s="41"/>
      <c r="M1627" s="52"/>
    </row>
    <row r="1628" spans="1:13" hidden="1">
      <c r="A1628" s="41" t="s">
        <v>8544</v>
      </c>
      <c r="B1628" s="41" t="s">
        <v>8785</v>
      </c>
      <c r="C1628" s="41" t="s">
        <v>7927</v>
      </c>
      <c r="D1628" s="41" t="s">
        <v>7928</v>
      </c>
      <c r="E1628" s="41" t="s">
        <v>7929</v>
      </c>
      <c r="F1628" s="41" t="s">
        <v>8786</v>
      </c>
      <c r="G1628" s="41" t="s">
        <v>1048</v>
      </c>
      <c r="H1628" s="41" t="s">
        <v>7894</v>
      </c>
      <c r="I1628" s="42">
        <v>41834</v>
      </c>
      <c r="J1628" s="41"/>
      <c r="K1628" s="41"/>
      <c r="L1628" s="41"/>
      <c r="M1628" s="52"/>
    </row>
    <row r="1629" spans="1:13" hidden="1">
      <c r="A1629" s="40" t="s">
        <v>8544</v>
      </c>
      <c r="B1629" s="40" t="s">
        <v>8785</v>
      </c>
      <c r="C1629" s="40" t="s">
        <v>7927</v>
      </c>
      <c r="D1629" s="40" t="s">
        <v>7928</v>
      </c>
      <c r="E1629" s="41" t="s">
        <v>7929</v>
      </c>
      <c r="F1629" s="40" t="s">
        <v>8786</v>
      </c>
      <c r="G1629" s="40" t="s">
        <v>7895</v>
      </c>
      <c r="H1629" s="40" t="s">
        <v>7896</v>
      </c>
      <c r="I1629" s="43">
        <f>J1629-2</f>
        <v>41817</v>
      </c>
      <c r="J1629" s="43">
        <f t="shared" ref="J1629:J1635" si="108">I1630</f>
        <v>41819</v>
      </c>
      <c r="K1629" s="40" t="s">
        <v>145</v>
      </c>
      <c r="L1629" s="40">
        <v>100</v>
      </c>
      <c r="M1629" s="39"/>
    </row>
    <row r="1630" spans="1:13" hidden="1">
      <c r="A1630" s="40" t="s">
        <v>8544</v>
      </c>
      <c r="B1630" s="40" t="s">
        <v>8785</v>
      </c>
      <c r="C1630" s="40" t="s">
        <v>7927</v>
      </c>
      <c r="D1630" s="40" t="s">
        <v>7928</v>
      </c>
      <c r="E1630" s="41" t="s">
        <v>7929</v>
      </c>
      <c r="F1630" s="40" t="s">
        <v>8786</v>
      </c>
      <c r="G1630" s="40" t="s">
        <v>7898</v>
      </c>
      <c r="H1630" s="40" t="s">
        <v>7899</v>
      </c>
      <c r="I1630" s="43">
        <f>J1630-1</f>
        <v>41819</v>
      </c>
      <c r="J1630" s="43">
        <f t="shared" si="108"/>
        <v>41820</v>
      </c>
      <c r="K1630" s="40" t="s">
        <v>145</v>
      </c>
      <c r="L1630" s="40">
        <v>100</v>
      </c>
      <c r="M1630" s="39"/>
    </row>
    <row r="1631" spans="1:13" hidden="1">
      <c r="A1631" s="40" t="s">
        <v>8544</v>
      </c>
      <c r="B1631" s="40" t="s">
        <v>8785</v>
      </c>
      <c r="C1631" s="40" t="s">
        <v>7927</v>
      </c>
      <c r="D1631" s="40" t="s">
        <v>7928</v>
      </c>
      <c r="E1631" s="41" t="s">
        <v>7929</v>
      </c>
      <c r="F1631" s="40" t="s">
        <v>8786</v>
      </c>
      <c r="G1631" s="40" t="s">
        <v>7898</v>
      </c>
      <c r="H1631" s="40" t="s">
        <v>7900</v>
      </c>
      <c r="I1631" s="43">
        <f>J1631-1</f>
        <v>41820</v>
      </c>
      <c r="J1631" s="43">
        <f t="shared" si="108"/>
        <v>41821</v>
      </c>
      <c r="K1631" s="40" t="s">
        <v>145</v>
      </c>
      <c r="L1631" s="40">
        <v>100</v>
      </c>
      <c r="M1631" s="39"/>
    </row>
    <row r="1632" spans="1:13">
      <c r="A1632" s="40" t="s">
        <v>8544</v>
      </c>
      <c r="B1632" s="40" t="s">
        <v>8785</v>
      </c>
      <c r="C1632" s="40" t="s">
        <v>7927</v>
      </c>
      <c r="D1632" s="40" t="s">
        <v>7928</v>
      </c>
      <c r="E1632" s="41" t="s">
        <v>7929</v>
      </c>
      <c r="F1632" s="40" t="s">
        <v>8786</v>
      </c>
      <c r="G1632" s="40" t="s">
        <v>7901</v>
      </c>
      <c r="H1632" s="40" t="s">
        <v>7902</v>
      </c>
      <c r="I1632" s="43">
        <f>J1632-5</f>
        <v>41821</v>
      </c>
      <c r="J1632" s="43">
        <f t="shared" si="108"/>
        <v>41826</v>
      </c>
      <c r="K1632" s="40" t="s">
        <v>145</v>
      </c>
      <c r="L1632" s="40">
        <v>100</v>
      </c>
      <c r="M1632" s="39"/>
    </row>
    <row r="1633" spans="1:13" hidden="1">
      <c r="A1633" s="40" t="s">
        <v>8544</v>
      </c>
      <c r="B1633" s="40" t="s">
        <v>8785</v>
      </c>
      <c r="C1633" s="40" t="s">
        <v>7927</v>
      </c>
      <c r="D1633" s="40" t="s">
        <v>7928</v>
      </c>
      <c r="E1633" s="41" t="s">
        <v>7929</v>
      </c>
      <c r="F1633" s="40" t="s">
        <v>8786</v>
      </c>
      <c r="G1633" s="40" t="s">
        <v>7904</v>
      </c>
      <c r="H1633" s="40" t="s">
        <v>7905</v>
      </c>
      <c r="I1633" s="43">
        <f>J1633-3</f>
        <v>41826</v>
      </c>
      <c r="J1633" s="43">
        <f t="shared" si="108"/>
        <v>41829</v>
      </c>
      <c r="K1633" s="40" t="s">
        <v>145</v>
      </c>
      <c r="L1633" s="40">
        <v>100</v>
      </c>
      <c r="M1633" s="39"/>
    </row>
    <row r="1634" spans="1:13" hidden="1">
      <c r="A1634" s="40" t="s">
        <v>8544</v>
      </c>
      <c r="B1634" s="40" t="s">
        <v>8785</v>
      </c>
      <c r="C1634" s="40" t="s">
        <v>7927</v>
      </c>
      <c r="D1634" s="40" t="s">
        <v>7928</v>
      </c>
      <c r="E1634" s="41" t="s">
        <v>7929</v>
      </c>
      <c r="F1634" s="40" t="s">
        <v>8786</v>
      </c>
      <c r="G1634" s="40" t="s">
        <v>7904</v>
      </c>
      <c r="H1634" s="40" t="s">
        <v>7906</v>
      </c>
      <c r="I1634" s="43">
        <f>J1634-2</f>
        <v>41829</v>
      </c>
      <c r="J1634" s="43">
        <f t="shared" si="108"/>
        <v>41831</v>
      </c>
      <c r="K1634" s="40" t="s">
        <v>145</v>
      </c>
      <c r="L1634" s="40">
        <v>100</v>
      </c>
      <c r="M1634" s="39"/>
    </row>
    <row r="1635" spans="1:13" hidden="1">
      <c r="A1635" s="40" t="s">
        <v>8544</v>
      </c>
      <c r="B1635" s="40" t="s">
        <v>8785</v>
      </c>
      <c r="C1635" s="40" t="s">
        <v>7927</v>
      </c>
      <c r="D1635" s="40" t="s">
        <v>7928</v>
      </c>
      <c r="E1635" s="41" t="s">
        <v>7929</v>
      </c>
      <c r="F1635" s="40" t="s">
        <v>8786</v>
      </c>
      <c r="G1635" s="40" t="s">
        <v>7904</v>
      </c>
      <c r="H1635" s="40" t="s">
        <v>7907</v>
      </c>
      <c r="I1635" s="43">
        <f>J1635-2</f>
        <v>41831</v>
      </c>
      <c r="J1635" s="43">
        <f t="shared" si="108"/>
        <v>41833</v>
      </c>
      <c r="K1635" s="40" t="s">
        <v>145</v>
      </c>
      <c r="L1635" s="40">
        <v>100</v>
      </c>
      <c r="M1635" s="39"/>
    </row>
    <row r="1636" spans="1:13" hidden="1">
      <c r="A1636" s="40" t="s">
        <v>8544</v>
      </c>
      <c r="B1636" s="40" t="s">
        <v>8785</v>
      </c>
      <c r="C1636" s="40" t="s">
        <v>7927</v>
      </c>
      <c r="D1636" s="40" t="s">
        <v>7928</v>
      </c>
      <c r="E1636" s="41" t="s">
        <v>7929</v>
      </c>
      <c r="F1636" s="40" t="s">
        <v>8786</v>
      </c>
      <c r="G1636" s="40" t="s">
        <v>7904</v>
      </c>
      <c r="H1636" s="40" t="s">
        <v>7908</v>
      </c>
      <c r="I1636" s="43">
        <f>J1636-1</f>
        <v>41833</v>
      </c>
      <c r="J1636" s="42">
        <v>41834</v>
      </c>
      <c r="K1636" s="40" t="s">
        <v>145</v>
      </c>
      <c r="L1636" s="40">
        <v>100</v>
      </c>
      <c r="M1636" s="39" t="s">
        <v>7917</v>
      </c>
    </row>
    <row r="1637" spans="1:13" hidden="1">
      <c r="A1637" s="41" t="s">
        <v>8544</v>
      </c>
      <c r="B1637" s="47" t="s">
        <v>8577</v>
      </c>
      <c r="C1637" s="41" t="s">
        <v>7927</v>
      </c>
      <c r="D1637" s="41" t="s">
        <v>7928</v>
      </c>
      <c r="E1637" s="41" t="s">
        <v>7929</v>
      </c>
      <c r="F1637" s="41" t="s">
        <v>8787</v>
      </c>
      <c r="G1637" s="41" t="s">
        <v>1048</v>
      </c>
      <c r="H1637" s="41" t="s">
        <v>7888</v>
      </c>
      <c r="I1637" s="42">
        <v>41820</v>
      </c>
      <c r="J1637" s="41"/>
      <c r="K1637" s="40"/>
      <c r="L1637" s="40"/>
      <c r="M1637" s="39"/>
    </row>
    <row r="1638" spans="1:13" hidden="1">
      <c r="A1638" s="41" t="s">
        <v>8544</v>
      </c>
      <c r="B1638" s="47" t="s">
        <v>8577</v>
      </c>
      <c r="C1638" s="41" t="s">
        <v>7927</v>
      </c>
      <c r="D1638" s="41" t="s">
        <v>7928</v>
      </c>
      <c r="E1638" s="41" t="s">
        <v>7929</v>
      </c>
      <c r="F1638" s="41" t="s">
        <v>8787</v>
      </c>
      <c r="G1638" s="41" t="s">
        <v>1048</v>
      </c>
      <c r="H1638" s="41" t="s">
        <v>7889</v>
      </c>
      <c r="I1638" s="41"/>
      <c r="J1638" s="41"/>
      <c r="K1638" s="40"/>
      <c r="L1638" s="40"/>
      <c r="M1638" s="39"/>
    </row>
    <row r="1639" spans="1:13" hidden="1">
      <c r="A1639" s="41" t="s">
        <v>8544</v>
      </c>
      <c r="B1639" s="47" t="s">
        <v>8577</v>
      </c>
      <c r="C1639" s="41" t="s">
        <v>7927</v>
      </c>
      <c r="D1639" s="41" t="s">
        <v>7928</v>
      </c>
      <c r="E1639" s="41" t="s">
        <v>7929</v>
      </c>
      <c r="F1639" s="41" t="s">
        <v>8787</v>
      </c>
      <c r="G1639" s="41" t="s">
        <v>1048</v>
      </c>
      <c r="H1639" s="41" t="s">
        <v>7890</v>
      </c>
      <c r="I1639" s="41"/>
      <c r="J1639" s="41"/>
      <c r="K1639" s="40"/>
      <c r="L1639" s="40"/>
      <c r="M1639" s="39"/>
    </row>
    <row r="1640" spans="1:13" hidden="1">
      <c r="A1640" s="41" t="s">
        <v>8544</v>
      </c>
      <c r="B1640" s="47" t="s">
        <v>8577</v>
      </c>
      <c r="C1640" s="41" t="s">
        <v>7927</v>
      </c>
      <c r="D1640" s="41" t="s">
        <v>7928</v>
      </c>
      <c r="E1640" s="41" t="s">
        <v>7929</v>
      </c>
      <c r="F1640" s="41" t="s">
        <v>8787</v>
      </c>
      <c r="G1640" s="41" t="s">
        <v>1048</v>
      </c>
      <c r="H1640" s="41" t="s">
        <v>7891</v>
      </c>
      <c r="I1640" s="41"/>
      <c r="J1640" s="41"/>
      <c r="K1640" s="40"/>
      <c r="L1640" s="40"/>
      <c r="M1640" s="39"/>
    </row>
    <row r="1641" spans="1:13" hidden="1">
      <c r="A1641" s="41" t="s">
        <v>8544</v>
      </c>
      <c r="B1641" s="47" t="s">
        <v>8577</v>
      </c>
      <c r="C1641" s="41" t="s">
        <v>7927</v>
      </c>
      <c r="D1641" s="41" t="s">
        <v>7928</v>
      </c>
      <c r="E1641" s="41" t="s">
        <v>7929</v>
      </c>
      <c r="F1641" s="41" t="s">
        <v>8787</v>
      </c>
      <c r="G1641" s="41" t="s">
        <v>1048</v>
      </c>
      <c r="H1641" s="41" t="s">
        <v>7892</v>
      </c>
      <c r="I1641" s="42"/>
      <c r="J1641" s="41"/>
      <c r="K1641" s="40"/>
      <c r="L1641" s="40"/>
      <c r="M1641" s="39"/>
    </row>
    <row r="1642" spans="1:13" hidden="1">
      <c r="A1642" s="41" t="s">
        <v>8544</v>
      </c>
      <c r="B1642" s="47" t="s">
        <v>8577</v>
      </c>
      <c r="C1642" s="41" t="s">
        <v>7927</v>
      </c>
      <c r="D1642" s="41" t="s">
        <v>7928</v>
      </c>
      <c r="E1642" s="41" t="s">
        <v>7929</v>
      </c>
      <c r="F1642" s="41" t="s">
        <v>8787</v>
      </c>
      <c r="G1642" s="41" t="s">
        <v>1048</v>
      </c>
      <c r="H1642" s="41" t="s">
        <v>7893</v>
      </c>
      <c r="I1642" s="42"/>
      <c r="J1642" s="41"/>
      <c r="K1642" s="40"/>
      <c r="L1642" s="40"/>
      <c r="M1642" s="39"/>
    </row>
    <row r="1643" spans="1:13" hidden="1">
      <c r="A1643" s="41" t="s">
        <v>8544</v>
      </c>
      <c r="B1643" s="47" t="s">
        <v>8577</v>
      </c>
      <c r="C1643" s="41" t="s">
        <v>7927</v>
      </c>
      <c r="D1643" s="41" t="s">
        <v>7928</v>
      </c>
      <c r="E1643" s="41" t="s">
        <v>7929</v>
      </c>
      <c r="F1643" s="41" t="s">
        <v>8787</v>
      </c>
      <c r="G1643" s="41" t="s">
        <v>1048</v>
      </c>
      <c r="H1643" s="41" t="s">
        <v>7894</v>
      </c>
      <c r="I1643" s="42">
        <v>41837</v>
      </c>
      <c r="J1643" s="41"/>
      <c r="K1643" s="40"/>
      <c r="L1643" s="40"/>
      <c r="M1643" s="39"/>
    </row>
    <row r="1644" spans="1:13" hidden="1">
      <c r="A1644" s="40" t="s">
        <v>8544</v>
      </c>
      <c r="B1644" s="47" t="s">
        <v>8577</v>
      </c>
      <c r="C1644" s="40" t="s">
        <v>7927</v>
      </c>
      <c r="D1644" s="40" t="s">
        <v>7928</v>
      </c>
      <c r="E1644" s="41" t="s">
        <v>7929</v>
      </c>
      <c r="F1644" s="40" t="s">
        <v>8787</v>
      </c>
      <c r="G1644" s="40" t="s">
        <v>7895</v>
      </c>
      <c r="H1644" s="40" t="s">
        <v>7896</v>
      </c>
      <c r="I1644" s="43">
        <f>J1644-2</f>
        <v>41820</v>
      </c>
      <c r="J1644" s="43">
        <f t="shared" ref="J1644:J1650" si="109">I1645</f>
        <v>41822</v>
      </c>
      <c r="K1644" s="40" t="s">
        <v>145</v>
      </c>
      <c r="L1644" s="40">
        <v>100</v>
      </c>
      <c r="M1644" s="39"/>
    </row>
    <row r="1645" spans="1:13" hidden="1">
      <c r="A1645" s="40" t="s">
        <v>8544</v>
      </c>
      <c r="B1645" s="47" t="s">
        <v>8577</v>
      </c>
      <c r="C1645" s="40" t="s">
        <v>7927</v>
      </c>
      <c r="D1645" s="40" t="s">
        <v>7928</v>
      </c>
      <c r="E1645" s="41" t="s">
        <v>7929</v>
      </c>
      <c r="F1645" s="40" t="s">
        <v>8787</v>
      </c>
      <c r="G1645" s="40" t="s">
        <v>7898</v>
      </c>
      <c r="H1645" s="40" t="s">
        <v>7899</v>
      </c>
      <c r="I1645" s="43">
        <f>J1645-1</f>
        <v>41822</v>
      </c>
      <c r="J1645" s="43">
        <f t="shared" si="109"/>
        <v>41823</v>
      </c>
      <c r="K1645" s="40" t="s">
        <v>145</v>
      </c>
      <c r="L1645" s="40">
        <v>100</v>
      </c>
      <c r="M1645" s="39"/>
    </row>
    <row r="1646" spans="1:13" hidden="1">
      <c r="A1646" s="40" t="s">
        <v>8544</v>
      </c>
      <c r="B1646" s="47" t="s">
        <v>8577</v>
      </c>
      <c r="C1646" s="40" t="s">
        <v>7927</v>
      </c>
      <c r="D1646" s="40" t="s">
        <v>7928</v>
      </c>
      <c r="E1646" s="41" t="s">
        <v>7929</v>
      </c>
      <c r="F1646" s="40" t="s">
        <v>8787</v>
      </c>
      <c r="G1646" s="40" t="s">
        <v>7898</v>
      </c>
      <c r="H1646" s="40" t="s">
        <v>7900</v>
      </c>
      <c r="I1646" s="43">
        <f>J1646-1</f>
        <v>41823</v>
      </c>
      <c r="J1646" s="43">
        <f t="shared" si="109"/>
        <v>41824</v>
      </c>
      <c r="K1646" s="40" t="s">
        <v>145</v>
      </c>
      <c r="L1646" s="40">
        <v>100</v>
      </c>
      <c r="M1646" s="39"/>
    </row>
    <row r="1647" spans="1:13">
      <c r="A1647" s="40" t="s">
        <v>8544</v>
      </c>
      <c r="B1647" s="47" t="s">
        <v>8577</v>
      </c>
      <c r="C1647" s="40" t="s">
        <v>7927</v>
      </c>
      <c r="D1647" s="40" t="s">
        <v>7928</v>
      </c>
      <c r="E1647" s="41" t="s">
        <v>7929</v>
      </c>
      <c r="F1647" s="40" t="s">
        <v>8787</v>
      </c>
      <c r="G1647" s="40" t="s">
        <v>7901</v>
      </c>
      <c r="H1647" s="40" t="s">
        <v>7902</v>
      </c>
      <c r="I1647" s="43">
        <f>J1647-5</f>
        <v>41824</v>
      </c>
      <c r="J1647" s="43">
        <f t="shared" si="109"/>
        <v>41829</v>
      </c>
      <c r="K1647" s="40" t="s">
        <v>145</v>
      </c>
      <c r="L1647" s="40">
        <v>100</v>
      </c>
      <c r="M1647" s="39"/>
    </row>
    <row r="1648" spans="1:13" hidden="1">
      <c r="A1648" s="40" t="s">
        <v>8544</v>
      </c>
      <c r="B1648" s="47" t="s">
        <v>8577</v>
      </c>
      <c r="C1648" s="40" t="s">
        <v>7927</v>
      </c>
      <c r="D1648" s="40" t="s">
        <v>7928</v>
      </c>
      <c r="E1648" s="41" t="s">
        <v>7929</v>
      </c>
      <c r="F1648" s="40" t="s">
        <v>8787</v>
      </c>
      <c r="G1648" s="40" t="s">
        <v>7904</v>
      </c>
      <c r="H1648" s="40" t="s">
        <v>7905</v>
      </c>
      <c r="I1648" s="43">
        <f>J1648-3</f>
        <v>41829</v>
      </c>
      <c r="J1648" s="43">
        <f t="shared" si="109"/>
        <v>41832</v>
      </c>
      <c r="K1648" s="40" t="s">
        <v>145</v>
      </c>
      <c r="L1648" s="40">
        <v>100</v>
      </c>
      <c r="M1648" s="39"/>
    </row>
    <row r="1649" spans="1:13" hidden="1">
      <c r="A1649" s="40" t="s">
        <v>8544</v>
      </c>
      <c r="B1649" s="47" t="s">
        <v>8577</v>
      </c>
      <c r="C1649" s="40" t="s">
        <v>7927</v>
      </c>
      <c r="D1649" s="40" t="s">
        <v>7928</v>
      </c>
      <c r="E1649" s="41" t="s">
        <v>7929</v>
      </c>
      <c r="F1649" s="40" t="s">
        <v>8787</v>
      </c>
      <c r="G1649" s="40" t="s">
        <v>7904</v>
      </c>
      <c r="H1649" s="40" t="s">
        <v>7906</v>
      </c>
      <c r="I1649" s="43">
        <f>J1649-2</f>
        <v>41832</v>
      </c>
      <c r="J1649" s="43">
        <f t="shared" si="109"/>
        <v>41834</v>
      </c>
      <c r="K1649" s="40" t="s">
        <v>145</v>
      </c>
      <c r="L1649" s="40">
        <v>100</v>
      </c>
      <c r="M1649" s="39"/>
    </row>
    <row r="1650" spans="1:13" hidden="1">
      <c r="A1650" s="40" t="s">
        <v>8544</v>
      </c>
      <c r="B1650" s="47" t="s">
        <v>8577</v>
      </c>
      <c r="C1650" s="40" t="s">
        <v>7927</v>
      </c>
      <c r="D1650" s="40" t="s">
        <v>7928</v>
      </c>
      <c r="E1650" s="41" t="s">
        <v>7929</v>
      </c>
      <c r="F1650" s="40" t="s">
        <v>8787</v>
      </c>
      <c r="G1650" s="40" t="s">
        <v>7904</v>
      </c>
      <c r="H1650" s="40" t="s">
        <v>7907</v>
      </c>
      <c r="I1650" s="43">
        <f>J1650-2</f>
        <v>41834</v>
      </c>
      <c r="J1650" s="43">
        <f t="shared" si="109"/>
        <v>41836</v>
      </c>
      <c r="K1650" s="40" t="s">
        <v>145</v>
      </c>
      <c r="L1650" s="40">
        <v>100</v>
      </c>
      <c r="M1650" s="39"/>
    </row>
    <row r="1651" spans="1:13" hidden="1">
      <c r="A1651" s="40" t="s">
        <v>8544</v>
      </c>
      <c r="B1651" s="47" t="s">
        <v>8577</v>
      </c>
      <c r="C1651" s="40" t="s">
        <v>7927</v>
      </c>
      <c r="D1651" s="40" t="s">
        <v>7928</v>
      </c>
      <c r="E1651" s="41" t="s">
        <v>7929</v>
      </c>
      <c r="F1651" s="40" t="s">
        <v>8787</v>
      </c>
      <c r="G1651" s="40" t="s">
        <v>7904</v>
      </c>
      <c r="H1651" s="40" t="s">
        <v>7908</v>
      </c>
      <c r="I1651" s="43">
        <f>J1651-1</f>
        <v>41836</v>
      </c>
      <c r="J1651" s="42">
        <v>41837</v>
      </c>
      <c r="K1651" s="40" t="s">
        <v>145</v>
      </c>
      <c r="L1651" s="40">
        <v>100</v>
      </c>
      <c r="M1651" s="39" t="s">
        <v>7917</v>
      </c>
    </row>
    <row r="1652" spans="1:13" hidden="1">
      <c r="A1652" s="49" t="s">
        <v>8601</v>
      </c>
      <c r="B1652" s="49" t="s">
        <v>8228</v>
      </c>
      <c r="C1652" s="41" t="s">
        <v>108</v>
      </c>
      <c r="D1652" s="49" t="s">
        <v>65</v>
      </c>
      <c r="E1652" s="41" t="s">
        <v>7929</v>
      </c>
      <c r="F1652" s="41" t="s">
        <v>8788</v>
      </c>
      <c r="G1652" s="41" t="s">
        <v>1048</v>
      </c>
      <c r="H1652" s="41" t="s">
        <v>7888</v>
      </c>
      <c r="I1652" s="42">
        <v>41822</v>
      </c>
      <c r="J1652" s="41"/>
      <c r="K1652" s="41"/>
      <c r="L1652" s="41"/>
      <c r="M1652" s="40"/>
    </row>
    <row r="1653" spans="1:13" hidden="1">
      <c r="A1653" s="49" t="s">
        <v>8601</v>
      </c>
      <c r="B1653" s="49" t="s">
        <v>8228</v>
      </c>
      <c r="C1653" s="41" t="s">
        <v>108</v>
      </c>
      <c r="D1653" s="49" t="s">
        <v>65</v>
      </c>
      <c r="E1653" s="41" t="s">
        <v>7929</v>
      </c>
      <c r="F1653" s="41" t="s">
        <v>8788</v>
      </c>
      <c r="G1653" s="41" t="s">
        <v>1048</v>
      </c>
      <c r="H1653" s="41" t="s">
        <v>7889</v>
      </c>
      <c r="I1653" s="42"/>
      <c r="J1653" s="41"/>
      <c r="K1653" s="41"/>
      <c r="L1653" s="41"/>
      <c r="M1653" s="40"/>
    </row>
    <row r="1654" spans="1:13" hidden="1">
      <c r="A1654" s="49" t="s">
        <v>8601</v>
      </c>
      <c r="B1654" s="49" t="s">
        <v>8228</v>
      </c>
      <c r="C1654" s="41" t="s">
        <v>108</v>
      </c>
      <c r="D1654" s="49" t="s">
        <v>65</v>
      </c>
      <c r="E1654" s="41" t="s">
        <v>7929</v>
      </c>
      <c r="F1654" s="41" t="s">
        <v>8788</v>
      </c>
      <c r="G1654" s="41" t="s">
        <v>1048</v>
      </c>
      <c r="H1654" s="41" t="s">
        <v>7890</v>
      </c>
      <c r="I1654" s="41"/>
      <c r="J1654" s="41"/>
      <c r="K1654" s="41"/>
      <c r="L1654" s="41"/>
      <c r="M1654" s="40"/>
    </row>
    <row r="1655" spans="1:13" hidden="1">
      <c r="A1655" s="49" t="s">
        <v>8601</v>
      </c>
      <c r="B1655" s="49" t="s">
        <v>8228</v>
      </c>
      <c r="C1655" s="41" t="s">
        <v>108</v>
      </c>
      <c r="D1655" s="49" t="s">
        <v>65</v>
      </c>
      <c r="E1655" s="41" t="s">
        <v>7929</v>
      </c>
      <c r="F1655" s="41" t="s">
        <v>8788</v>
      </c>
      <c r="G1655" s="41" t="s">
        <v>1048</v>
      </c>
      <c r="H1655" s="41" t="s">
        <v>7891</v>
      </c>
      <c r="I1655" s="42"/>
      <c r="J1655" s="41"/>
      <c r="K1655" s="41"/>
      <c r="L1655" s="41"/>
      <c r="M1655" s="40"/>
    </row>
    <row r="1656" spans="1:13" hidden="1">
      <c r="A1656" s="49" t="s">
        <v>8601</v>
      </c>
      <c r="B1656" s="49" t="s">
        <v>8228</v>
      </c>
      <c r="C1656" s="41" t="s">
        <v>108</v>
      </c>
      <c r="D1656" s="49" t="s">
        <v>65</v>
      </c>
      <c r="E1656" s="41" t="s">
        <v>7929</v>
      </c>
      <c r="F1656" s="41" t="s">
        <v>8788</v>
      </c>
      <c r="G1656" s="41" t="s">
        <v>1048</v>
      </c>
      <c r="H1656" s="41" t="s">
        <v>7892</v>
      </c>
      <c r="I1656" s="44"/>
      <c r="J1656" s="41"/>
      <c r="K1656" s="41"/>
      <c r="L1656" s="41"/>
      <c r="M1656" s="40"/>
    </row>
    <row r="1657" spans="1:13" hidden="1">
      <c r="A1657" s="49" t="s">
        <v>8601</v>
      </c>
      <c r="B1657" s="49" t="s">
        <v>8228</v>
      </c>
      <c r="C1657" s="41" t="s">
        <v>108</v>
      </c>
      <c r="D1657" s="49" t="s">
        <v>65</v>
      </c>
      <c r="E1657" s="41" t="s">
        <v>7929</v>
      </c>
      <c r="F1657" s="41" t="s">
        <v>8788</v>
      </c>
      <c r="G1657" s="41" t="s">
        <v>1048</v>
      </c>
      <c r="H1657" s="41" t="s">
        <v>7893</v>
      </c>
      <c r="I1657" s="44"/>
      <c r="J1657" s="41"/>
      <c r="K1657" s="41"/>
      <c r="L1657" s="41"/>
      <c r="M1657" s="40"/>
    </row>
    <row r="1658" spans="1:13" hidden="1">
      <c r="A1658" s="49" t="s">
        <v>8601</v>
      </c>
      <c r="B1658" s="49" t="s">
        <v>8228</v>
      </c>
      <c r="C1658" s="41" t="s">
        <v>108</v>
      </c>
      <c r="D1658" s="49" t="s">
        <v>65</v>
      </c>
      <c r="E1658" s="41" t="s">
        <v>7929</v>
      </c>
      <c r="F1658" s="41" t="s">
        <v>8788</v>
      </c>
      <c r="G1658" s="41" t="s">
        <v>1048</v>
      </c>
      <c r="H1658" s="41" t="s">
        <v>7894</v>
      </c>
      <c r="I1658" s="42">
        <v>41839</v>
      </c>
      <c r="J1658" s="41"/>
      <c r="K1658" s="41"/>
      <c r="L1658" s="41"/>
      <c r="M1658" s="40"/>
    </row>
    <row r="1659" spans="1:13" hidden="1">
      <c r="A1659" s="49" t="s">
        <v>8601</v>
      </c>
      <c r="B1659" s="49" t="s">
        <v>8228</v>
      </c>
      <c r="C1659" s="41" t="s">
        <v>108</v>
      </c>
      <c r="D1659" s="49" t="s">
        <v>65</v>
      </c>
      <c r="E1659" s="41" t="s">
        <v>7929</v>
      </c>
      <c r="F1659" s="40" t="s">
        <v>8788</v>
      </c>
      <c r="G1659" s="40" t="s">
        <v>7895</v>
      </c>
      <c r="H1659" s="40" t="s">
        <v>7896</v>
      </c>
      <c r="I1659" s="43">
        <f>J1659-2</f>
        <v>41822</v>
      </c>
      <c r="J1659" s="43">
        <f t="shared" ref="J1659:J1665" si="110">I1660</f>
        <v>41824</v>
      </c>
      <c r="K1659" s="40" t="s">
        <v>145</v>
      </c>
      <c r="L1659" s="40">
        <v>100</v>
      </c>
      <c r="M1659" s="40"/>
    </row>
    <row r="1660" spans="1:13" hidden="1">
      <c r="A1660" s="49" t="s">
        <v>8601</v>
      </c>
      <c r="B1660" s="49" t="s">
        <v>8228</v>
      </c>
      <c r="C1660" s="41" t="s">
        <v>108</v>
      </c>
      <c r="D1660" s="49" t="s">
        <v>65</v>
      </c>
      <c r="E1660" s="41" t="s">
        <v>7929</v>
      </c>
      <c r="F1660" s="40" t="s">
        <v>8788</v>
      </c>
      <c r="G1660" s="40" t="s">
        <v>7898</v>
      </c>
      <c r="H1660" s="40" t="s">
        <v>7899</v>
      </c>
      <c r="I1660" s="43">
        <f>J1660-1</f>
        <v>41824</v>
      </c>
      <c r="J1660" s="43">
        <f t="shared" si="110"/>
        <v>41825</v>
      </c>
      <c r="K1660" s="40" t="s">
        <v>145</v>
      </c>
      <c r="L1660" s="40">
        <v>100</v>
      </c>
      <c r="M1660" s="40"/>
    </row>
    <row r="1661" spans="1:13" hidden="1">
      <c r="A1661" s="49" t="s">
        <v>8601</v>
      </c>
      <c r="B1661" s="49" t="s">
        <v>8228</v>
      </c>
      <c r="C1661" s="41" t="s">
        <v>108</v>
      </c>
      <c r="D1661" s="49" t="s">
        <v>65</v>
      </c>
      <c r="E1661" s="41" t="s">
        <v>7929</v>
      </c>
      <c r="F1661" s="40" t="s">
        <v>8788</v>
      </c>
      <c r="G1661" s="40" t="s">
        <v>7898</v>
      </c>
      <c r="H1661" s="40" t="s">
        <v>7900</v>
      </c>
      <c r="I1661" s="43">
        <f>J1661-1</f>
        <v>41825</v>
      </c>
      <c r="J1661" s="43">
        <f t="shared" si="110"/>
        <v>41826</v>
      </c>
      <c r="K1661" s="40" t="s">
        <v>145</v>
      </c>
      <c r="L1661" s="40">
        <v>100</v>
      </c>
      <c r="M1661" s="40"/>
    </row>
    <row r="1662" spans="1:13">
      <c r="A1662" s="49" t="s">
        <v>8601</v>
      </c>
      <c r="B1662" s="49" t="s">
        <v>8228</v>
      </c>
      <c r="C1662" s="41" t="s">
        <v>108</v>
      </c>
      <c r="D1662" s="49" t="s">
        <v>65</v>
      </c>
      <c r="E1662" s="41" t="s">
        <v>7929</v>
      </c>
      <c r="F1662" s="40" t="s">
        <v>8788</v>
      </c>
      <c r="G1662" s="40" t="s">
        <v>7901</v>
      </c>
      <c r="H1662" s="40" t="s">
        <v>7902</v>
      </c>
      <c r="I1662" s="43">
        <f>J1662-5</f>
        <v>41826</v>
      </c>
      <c r="J1662" s="43">
        <f t="shared" si="110"/>
        <v>41831</v>
      </c>
      <c r="K1662" s="40" t="s">
        <v>145</v>
      </c>
      <c r="L1662" s="40">
        <v>100</v>
      </c>
      <c r="M1662" s="40"/>
    </row>
    <row r="1663" spans="1:13" hidden="1">
      <c r="A1663" s="49" t="s">
        <v>8601</v>
      </c>
      <c r="B1663" s="49" t="s">
        <v>8228</v>
      </c>
      <c r="C1663" s="41" t="s">
        <v>108</v>
      </c>
      <c r="D1663" s="49" t="s">
        <v>65</v>
      </c>
      <c r="E1663" s="41" t="s">
        <v>7929</v>
      </c>
      <c r="F1663" s="40" t="s">
        <v>8788</v>
      </c>
      <c r="G1663" s="40" t="s">
        <v>7904</v>
      </c>
      <c r="H1663" s="40" t="s">
        <v>7905</v>
      </c>
      <c r="I1663" s="43">
        <f>J1663-3</f>
        <v>41831</v>
      </c>
      <c r="J1663" s="43">
        <f t="shared" si="110"/>
        <v>41834</v>
      </c>
      <c r="K1663" s="40" t="s">
        <v>145</v>
      </c>
      <c r="L1663" s="40">
        <v>100</v>
      </c>
      <c r="M1663" s="40"/>
    </row>
    <row r="1664" spans="1:13" hidden="1">
      <c r="A1664" s="49" t="s">
        <v>8601</v>
      </c>
      <c r="B1664" s="49" t="s">
        <v>8228</v>
      </c>
      <c r="C1664" s="41" t="s">
        <v>108</v>
      </c>
      <c r="D1664" s="49" t="s">
        <v>65</v>
      </c>
      <c r="E1664" s="41" t="s">
        <v>7929</v>
      </c>
      <c r="F1664" s="40" t="s">
        <v>8788</v>
      </c>
      <c r="G1664" s="40" t="s">
        <v>7904</v>
      </c>
      <c r="H1664" s="40" t="s">
        <v>7906</v>
      </c>
      <c r="I1664" s="43">
        <f>J1664-2</f>
        <v>41834</v>
      </c>
      <c r="J1664" s="43">
        <f t="shared" si="110"/>
        <v>41836</v>
      </c>
      <c r="K1664" s="40" t="s">
        <v>145</v>
      </c>
      <c r="L1664" s="40">
        <v>100</v>
      </c>
      <c r="M1664" s="40"/>
    </row>
    <row r="1665" spans="1:13" hidden="1">
      <c r="A1665" s="49" t="s">
        <v>8601</v>
      </c>
      <c r="B1665" s="49" t="s">
        <v>8228</v>
      </c>
      <c r="C1665" s="41" t="s">
        <v>108</v>
      </c>
      <c r="D1665" s="49" t="s">
        <v>65</v>
      </c>
      <c r="E1665" s="41" t="s">
        <v>7929</v>
      </c>
      <c r="F1665" s="40" t="s">
        <v>8788</v>
      </c>
      <c r="G1665" s="40" t="s">
        <v>7904</v>
      </c>
      <c r="H1665" s="40" t="s">
        <v>7907</v>
      </c>
      <c r="I1665" s="43">
        <f>J1665-2</f>
        <v>41836</v>
      </c>
      <c r="J1665" s="43">
        <f t="shared" si="110"/>
        <v>41838</v>
      </c>
      <c r="K1665" s="40" t="s">
        <v>145</v>
      </c>
      <c r="L1665" s="40">
        <v>100</v>
      </c>
      <c r="M1665" s="40"/>
    </row>
    <row r="1666" spans="1:13" hidden="1">
      <c r="A1666" s="49" t="s">
        <v>8601</v>
      </c>
      <c r="B1666" s="49" t="s">
        <v>8228</v>
      </c>
      <c r="C1666" s="41" t="s">
        <v>108</v>
      </c>
      <c r="D1666" s="49" t="s">
        <v>65</v>
      </c>
      <c r="E1666" s="41" t="s">
        <v>7929</v>
      </c>
      <c r="F1666" s="40" t="s">
        <v>8788</v>
      </c>
      <c r="G1666" s="40" t="s">
        <v>7904</v>
      </c>
      <c r="H1666" s="40" t="s">
        <v>7908</v>
      </c>
      <c r="I1666" s="43">
        <f>J1666-1</f>
        <v>41838</v>
      </c>
      <c r="J1666" s="42">
        <v>41839</v>
      </c>
      <c r="K1666" s="40" t="s">
        <v>145</v>
      </c>
      <c r="L1666" s="40">
        <v>100</v>
      </c>
      <c r="M1666" s="39" t="s">
        <v>7917</v>
      </c>
    </row>
    <row r="1667" spans="1:13" hidden="1">
      <c r="A1667" s="41" t="s">
        <v>2241</v>
      </c>
      <c r="B1667" s="41" t="s">
        <v>8789</v>
      </c>
      <c r="C1667" s="47" t="s">
        <v>52</v>
      </c>
      <c r="D1667" s="47" t="s">
        <v>52</v>
      </c>
      <c r="E1667" s="41" t="s">
        <v>7886</v>
      </c>
      <c r="F1667" s="41" t="s">
        <v>8790</v>
      </c>
      <c r="G1667" s="41" t="s">
        <v>1048</v>
      </c>
      <c r="H1667" s="41" t="s">
        <v>7888</v>
      </c>
      <c r="I1667" s="42">
        <v>41821</v>
      </c>
      <c r="J1667" s="41"/>
      <c r="K1667" s="41"/>
      <c r="L1667" s="41"/>
      <c r="M1667" s="39"/>
    </row>
    <row r="1668" spans="1:13" hidden="1">
      <c r="A1668" s="41" t="s">
        <v>2241</v>
      </c>
      <c r="B1668" s="41" t="s">
        <v>8789</v>
      </c>
      <c r="C1668" s="47" t="s">
        <v>52</v>
      </c>
      <c r="D1668" s="47" t="s">
        <v>52</v>
      </c>
      <c r="E1668" s="41" t="s">
        <v>7886</v>
      </c>
      <c r="F1668" s="41" t="s">
        <v>8790</v>
      </c>
      <c r="G1668" s="41" t="s">
        <v>1048</v>
      </c>
      <c r="H1668" s="41" t="s">
        <v>7889</v>
      </c>
      <c r="I1668" s="42"/>
      <c r="J1668" s="41"/>
      <c r="K1668" s="41"/>
      <c r="L1668" s="41"/>
      <c r="M1668" s="39"/>
    </row>
    <row r="1669" spans="1:13" hidden="1">
      <c r="A1669" s="41" t="s">
        <v>2241</v>
      </c>
      <c r="B1669" s="41" t="s">
        <v>8789</v>
      </c>
      <c r="C1669" s="47" t="s">
        <v>52</v>
      </c>
      <c r="D1669" s="47" t="s">
        <v>52</v>
      </c>
      <c r="E1669" s="41" t="s">
        <v>7886</v>
      </c>
      <c r="F1669" s="41" t="s">
        <v>8790</v>
      </c>
      <c r="G1669" s="41" t="s">
        <v>1048</v>
      </c>
      <c r="H1669" s="41" t="s">
        <v>7890</v>
      </c>
      <c r="I1669" s="41"/>
      <c r="J1669" s="41"/>
      <c r="K1669" s="41"/>
      <c r="L1669" s="41"/>
      <c r="M1669" s="39"/>
    </row>
    <row r="1670" spans="1:13" hidden="1">
      <c r="A1670" s="41" t="s">
        <v>2241</v>
      </c>
      <c r="B1670" s="41" t="s">
        <v>8789</v>
      </c>
      <c r="C1670" s="47" t="s">
        <v>52</v>
      </c>
      <c r="D1670" s="47" t="s">
        <v>52</v>
      </c>
      <c r="E1670" s="41" t="s">
        <v>7886</v>
      </c>
      <c r="F1670" s="41" t="s">
        <v>8790</v>
      </c>
      <c r="G1670" s="41" t="s">
        <v>1048</v>
      </c>
      <c r="H1670" s="41" t="s">
        <v>7891</v>
      </c>
      <c r="I1670" s="42"/>
      <c r="J1670" s="41"/>
      <c r="K1670" s="41"/>
      <c r="L1670" s="41"/>
      <c r="M1670" s="39"/>
    </row>
    <row r="1671" spans="1:13" hidden="1">
      <c r="A1671" s="41" t="s">
        <v>2241</v>
      </c>
      <c r="B1671" s="41" t="s">
        <v>8789</v>
      </c>
      <c r="C1671" s="47" t="s">
        <v>52</v>
      </c>
      <c r="D1671" s="47" t="s">
        <v>52</v>
      </c>
      <c r="E1671" s="41" t="s">
        <v>7886</v>
      </c>
      <c r="F1671" s="41" t="s">
        <v>8790</v>
      </c>
      <c r="G1671" s="41" t="s">
        <v>1048</v>
      </c>
      <c r="H1671" s="41" t="s">
        <v>7892</v>
      </c>
      <c r="I1671" s="44"/>
      <c r="J1671" s="41"/>
      <c r="K1671" s="41"/>
      <c r="L1671" s="41"/>
      <c r="M1671" s="39"/>
    </row>
    <row r="1672" spans="1:13" hidden="1">
      <c r="A1672" s="41" t="s">
        <v>2241</v>
      </c>
      <c r="B1672" s="41" t="s">
        <v>8789</v>
      </c>
      <c r="C1672" s="47" t="s">
        <v>52</v>
      </c>
      <c r="D1672" s="47" t="s">
        <v>52</v>
      </c>
      <c r="E1672" s="41" t="s">
        <v>7886</v>
      </c>
      <c r="F1672" s="41" t="s">
        <v>8790</v>
      </c>
      <c r="G1672" s="41" t="s">
        <v>1048</v>
      </c>
      <c r="H1672" s="41" t="s">
        <v>7893</v>
      </c>
      <c r="I1672" s="44"/>
      <c r="J1672" s="41"/>
      <c r="K1672" s="41"/>
      <c r="L1672" s="41"/>
      <c r="M1672" s="39"/>
    </row>
    <row r="1673" spans="1:13" hidden="1">
      <c r="A1673" s="41" t="s">
        <v>2241</v>
      </c>
      <c r="B1673" s="41" t="s">
        <v>8789</v>
      </c>
      <c r="C1673" s="47" t="s">
        <v>52</v>
      </c>
      <c r="D1673" s="47" t="s">
        <v>52</v>
      </c>
      <c r="E1673" s="41" t="s">
        <v>7886</v>
      </c>
      <c r="F1673" s="41" t="s">
        <v>8790</v>
      </c>
      <c r="G1673" s="41" t="s">
        <v>1048</v>
      </c>
      <c r="H1673" s="41" t="s">
        <v>7894</v>
      </c>
      <c r="I1673" s="42">
        <v>41838</v>
      </c>
      <c r="J1673" s="41"/>
      <c r="K1673" s="41"/>
      <c r="L1673" s="41"/>
      <c r="M1673" s="39"/>
    </row>
    <row r="1674" spans="1:13" hidden="1">
      <c r="A1674" s="40" t="s">
        <v>2241</v>
      </c>
      <c r="B1674" s="40" t="s">
        <v>8789</v>
      </c>
      <c r="C1674" s="46" t="s">
        <v>52</v>
      </c>
      <c r="D1674" s="46" t="s">
        <v>52</v>
      </c>
      <c r="E1674" s="40" t="s">
        <v>7886</v>
      </c>
      <c r="F1674" s="40" t="s">
        <v>8790</v>
      </c>
      <c r="G1674" s="40" t="s">
        <v>7895</v>
      </c>
      <c r="H1674" s="40" t="s">
        <v>7896</v>
      </c>
      <c r="I1674" s="43">
        <f>J1674-2</f>
        <v>41821</v>
      </c>
      <c r="J1674" s="43">
        <f t="shared" ref="J1674:J1680" si="111">I1675</f>
        <v>41823</v>
      </c>
      <c r="K1674" s="40" t="s">
        <v>6196</v>
      </c>
      <c r="L1674" s="40">
        <v>100</v>
      </c>
      <c r="M1674" s="39"/>
    </row>
    <row r="1675" spans="1:13" hidden="1">
      <c r="A1675" s="40" t="s">
        <v>2241</v>
      </c>
      <c r="B1675" s="40" t="s">
        <v>8789</v>
      </c>
      <c r="C1675" s="46" t="s">
        <v>52</v>
      </c>
      <c r="D1675" s="46" t="s">
        <v>52</v>
      </c>
      <c r="E1675" s="40" t="s">
        <v>7886</v>
      </c>
      <c r="F1675" s="40" t="s">
        <v>8790</v>
      </c>
      <c r="G1675" s="40" t="s">
        <v>7898</v>
      </c>
      <c r="H1675" s="40" t="s">
        <v>7899</v>
      </c>
      <c r="I1675" s="43">
        <f>J1675-1</f>
        <v>41823</v>
      </c>
      <c r="J1675" s="43">
        <f t="shared" si="111"/>
        <v>41824</v>
      </c>
      <c r="K1675" s="40" t="s">
        <v>6196</v>
      </c>
      <c r="L1675" s="40">
        <v>100</v>
      </c>
      <c r="M1675" s="39"/>
    </row>
    <row r="1676" spans="1:13" hidden="1">
      <c r="A1676" s="40" t="s">
        <v>2241</v>
      </c>
      <c r="B1676" s="40" t="s">
        <v>8789</v>
      </c>
      <c r="C1676" s="46" t="s">
        <v>52</v>
      </c>
      <c r="D1676" s="46" t="s">
        <v>52</v>
      </c>
      <c r="E1676" s="40" t="s">
        <v>7886</v>
      </c>
      <c r="F1676" s="40" t="s">
        <v>8790</v>
      </c>
      <c r="G1676" s="40" t="s">
        <v>7898</v>
      </c>
      <c r="H1676" s="40" t="s">
        <v>7900</v>
      </c>
      <c r="I1676" s="43">
        <f>J1676-1</f>
        <v>41824</v>
      </c>
      <c r="J1676" s="43">
        <f t="shared" si="111"/>
        <v>41825</v>
      </c>
      <c r="K1676" s="40" t="s">
        <v>6196</v>
      </c>
      <c r="L1676" s="40">
        <v>100</v>
      </c>
      <c r="M1676" s="39"/>
    </row>
    <row r="1677" spans="1:13">
      <c r="A1677" s="40" t="s">
        <v>2241</v>
      </c>
      <c r="B1677" s="40" t="s">
        <v>8789</v>
      </c>
      <c r="C1677" s="46" t="s">
        <v>52</v>
      </c>
      <c r="D1677" s="46" t="s">
        <v>52</v>
      </c>
      <c r="E1677" s="40" t="s">
        <v>7886</v>
      </c>
      <c r="F1677" s="40" t="s">
        <v>8790</v>
      </c>
      <c r="G1677" s="40" t="s">
        <v>7901</v>
      </c>
      <c r="H1677" s="40" t="s">
        <v>7902</v>
      </c>
      <c r="I1677" s="43">
        <f>J1677-5</f>
        <v>41825</v>
      </c>
      <c r="J1677" s="43">
        <f t="shared" si="111"/>
        <v>41830</v>
      </c>
      <c r="K1677" s="40" t="s">
        <v>6196</v>
      </c>
      <c r="L1677" s="40">
        <v>100</v>
      </c>
      <c r="M1677" s="39"/>
    </row>
    <row r="1678" spans="1:13" hidden="1">
      <c r="A1678" s="40" t="s">
        <v>2241</v>
      </c>
      <c r="B1678" s="40" t="s">
        <v>8789</v>
      </c>
      <c r="C1678" s="46" t="s">
        <v>52</v>
      </c>
      <c r="D1678" s="46" t="s">
        <v>52</v>
      </c>
      <c r="E1678" s="40" t="s">
        <v>7886</v>
      </c>
      <c r="F1678" s="40" t="s">
        <v>8790</v>
      </c>
      <c r="G1678" s="40" t="s">
        <v>7904</v>
      </c>
      <c r="H1678" s="40" t="s">
        <v>7905</v>
      </c>
      <c r="I1678" s="43">
        <f>J1678-3</f>
        <v>41830</v>
      </c>
      <c r="J1678" s="43">
        <f t="shared" si="111"/>
        <v>41833</v>
      </c>
      <c r="K1678" s="40" t="s">
        <v>6196</v>
      </c>
      <c r="L1678" s="40">
        <v>100</v>
      </c>
      <c r="M1678" s="39"/>
    </row>
    <row r="1679" spans="1:13" hidden="1">
      <c r="A1679" s="40" t="s">
        <v>2241</v>
      </c>
      <c r="B1679" s="40" t="s">
        <v>8789</v>
      </c>
      <c r="C1679" s="46" t="s">
        <v>52</v>
      </c>
      <c r="D1679" s="46" t="s">
        <v>52</v>
      </c>
      <c r="E1679" s="40" t="s">
        <v>7886</v>
      </c>
      <c r="F1679" s="40" t="s">
        <v>8790</v>
      </c>
      <c r="G1679" s="40" t="s">
        <v>7904</v>
      </c>
      <c r="H1679" s="40" t="s">
        <v>7906</v>
      </c>
      <c r="I1679" s="43">
        <f>J1679-2</f>
        <v>41833</v>
      </c>
      <c r="J1679" s="43">
        <f t="shared" si="111"/>
        <v>41835</v>
      </c>
      <c r="K1679" s="40" t="s">
        <v>6196</v>
      </c>
      <c r="L1679" s="40">
        <v>100</v>
      </c>
      <c r="M1679" s="39"/>
    </row>
    <row r="1680" spans="1:13" hidden="1">
      <c r="A1680" s="40" t="s">
        <v>2241</v>
      </c>
      <c r="B1680" s="40" t="s">
        <v>8789</v>
      </c>
      <c r="C1680" s="46" t="s">
        <v>52</v>
      </c>
      <c r="D1680" s="46" t="s">
        <v>52</v>
      </c>
      <c r="E1680" s="40" t="s">
        <v>7886</v>
      </c>
      <c r="F1680" s="40" t="s">
        <v>8790</v>
      </c>
      <c r="G1680" s="40" t="s">
        <v>7904</v>
      </c>
      <c r="H1680" s="40" t="s">
        <v>7907</v>
      </c>
      <c r="I1680" s="43">
        <f>J1680-2</f>
        <v>41835</v>
      </c>
      <c r="J1680" s="43">
        <f t="shared" si="111"/>
        <v>41837</v>
      </c>
      <c r="K1680" s="40" t="s">
        <v>6196</v>
      </c>
      <c r="L1680" s="40">
        <v>100</v>
      </c>
      <c r="M1680" s="39"/>
    </row>
    <row r="1681" spans="1:13" ht="52.5" hidden="1">
      <c r="A1681" s="40" t="s">
        <v>2241</v>
      </c>
      <c r="B1681" s="40" t="s">
        <v>8789</v>
      </c>
      <c r="C1681" s="46" t="s">
        <v>52</v>
      </c>
      <c r="D1681" s="46" t="s">
        <v>52</v>
      </c>
      <c r="E1681" s="40" t="s">
        <v>7886</v>
      </c>
      <c r="F1681" s="40" t="s">
        <v>8790</v>
      </c>
      <c r="G1681" s="40" t="s">
        <v>7904</v>
      </c>
      <c r="H1681" s="40" t="s">
        <v>7908</v>
      </c>
      <c r="I1681" s="43">
        <f>J1681-1</f>
        <v>41837</v>
      </c>
      <c r="J1681" s="43">
        <v>41838</v>
      </c>
      <c r="K1681" s="40" t="s">
        <v>6196</v>
      </c>
      <c r="L1681" s="40">
        <v>100</v>
      </c>
      <c r="M1681" s="39" t="s">
        <v>8791</v>
      </c>
    </row>
    <row r="1682" spans="1:13" hidden="1">
      <c r="A1682" s="41" t="s">
        <v>8654</v>
      </c>
      <c r="B1682" s="41" t="s">
        <v>6285</v>
      </c>
      <c r="C1682" s="41" t="s">
        <v>102</v>
      </c>
      <c r="D1682" s="41" t="s">
        <v>7928</v>
      </c>
      <c r="E1682" s="41" t="s">
        <v>7929</v>
      </c>
      <c r="F1682" s="41" t="s">
        <v>4007</v>
      </c>
      <c r="G1682" s="41" t="s">
        <v>1048</v>
      </c>
      <c r="H1682" s="41" t="s">
        <v>7888</v>
      </c>
      <c r="I1682" s="42">
        <v>41823</v>
      </c>
      <c r="J1682" s="41"/>
      <c r="K1682" s="41"/>
      <c r="L1682" s="41"/>
      <c r="M1682" s="52"/>
    </row>
    <row r="1683" spans="1:13" hidden="1">
      <c r="A1683" s="41" t="s">
        <v>8654</v>
      </c>
      <c r="B1683" s="41" t="s">
        <v>6285</v>
      </c>
      <c r="C1683" s="41" t="s">
        <v>102</v>
      </c>
      <c r="D1683" s="41" t="s">
        <v>7928</v>
      </c>
      <c r="E1683" s="41" t="s">
        <v>7929</v>
      </c>
      <c r="F1683" s="41" t="s">
        <v>8792</v>
      </c>
      <c r="G1683" s="41" t="s">
        <v>1048</v>
      </c>
      <c r="H1683" s="41" t="s">
        <v>7889</v>
      </c>
      <c r="I1683" s="41"/>
      <c r="J1683" s="41"/>
      <c r="K1683" s="41"/>
      <c r="L1683" s="41"/>
      <c r="M1683" s="52"/>
    </row>
    <row r="1684" spans="1:13" hidden="1">
      <c r="A1684" s="41" t="s">
        <v>8654</v>
      </c>
      <c r="B1684" s="41" t="s">
        <v>6285</v>
      </c>
      <c r="C1684" s="41" t="s">
        <v>102</v>
      </c>
      <c r="D1684" s="41" t="s">
        <v>7928</v>
      </c>
      <c r="E1684" s="41" t="s">
        <v>7929</v>
      </c>
      <c r="F1684" s="41" t="s">
        <v>8792</v>
      </c>
      <c r="G1684" s="41" t="s">
        <v>1048</v>
      </c>
      <c r="H1684" s="41" t="s">
        <v>7890</v>
      </c>
      <c r="I1684" s="41"/>
      <c r="J1684" s="41"/>
      <c r="K1684" s="41"/>
      <c r="L1684" s="41"/>
      <c r="M1684" s="52"/>
    </row>
    <row r="1685" spans="1:13" hidden="1">
      <c r="A1685" s="41" t="s">
        <v>8654</v>
      </c>
      <c r="B1685" s="41" t="s">
        <v>6285</v>
      </c>
      <c r="C1685" s="41" t="s">
        <v>102</v>
      </c>
      <c r="D1685" s="41" t="s">
        <v>7928</v>
      </c>
      <c r="E1685" s="41" t="s">
        <v>7929</v>
      </c>
      <c r="F1685" s="41" t="s">
        <v>8792</v>
      </c>
      <c r="G1685" s="41" t="s">
        <v>1048</v>
      </c>
      <c r="H1685" s="41" t="s">
        <v>7891</v>
      </c>
      <c r="I1685" s="41"/>
      <c r="J1685" s="41"/>
      <c r="K1685" s="41"/>
      <c r="L1685" s="41"/>
      <c r="M1685" s="52"/>
    </row>
    <row r="1686" spans="1:13" hidden="1">
      <c r="A1686" s="41" t="s">
        <v>8654</v>
      </c>
      <c r="B1686" s="41" t="s">
        <v>6285</v>
      </c>
      <c r="C1686" s="41" t="s">
        <v>102</v>
      </c>
      <c r="D1686" s="41" t="s">
        <v>7928</v>
      </c>
      <c r="E1686" s="41" t="s">
        <v>7929</v>
      </c>
      <c r="F1686" s="41" t="s">
        <v>8792</v>
      </c>
      <c r="G1686" s="41" t="s">
        <v>1048</v>
      </c>
      <c r="H1686" s="41" t="s">
        <v>7892</v>
      </c>
      <c r="I1686" s="41"/>
      <c r="J1686" s="41"/>
      <c r="K1686" s="41"/>
      <c r="L1686" s="41"/>
      <c r="M1686" s="52"/>
    </row>
    <row r="1687" spans="1:13" hidden="1">
      <c r="A1687" s="41" t="s">
        <v>8654</v>
      </c>
      <c r="B1687" s="41" t="s">
        <v>6285</v>
      </c>
      <c r="C1687" s="41" t="s">
        <v>102</v>
      </c>
      <c r="D1687" s="41" t="s">
        <v>7928</v>
      </c>
      <c r="E1687" s="41" t="s">
        <v>7929</v>
      </c>
      <c r="F1687" s="41" t="s">
        <v>8792</v>
      </c>
      <c r="G1687" s="41" t="s">
        <v>1048</v>
      </c>
      <c r="H1687" s="41" t="s">
        <v>7893</v>
      </c>
      <c r="I1687" s="41"/>
      <c r="J1687" s="41"/>
      <c r="K1687" s="41"/>
      <c r="L1687" s="41"/>
      <c r="M1687" s="52"/>
    </row>
    <row r="1688" spans="1:13" hidden="1">
      <c r="A1688" s="41" t="s">
        <v>8654</v>
      </c>
      <c r="B1688" s="41" t="s">
        <v>6285</v>
      </c>
      <c r="C1688" s="41" t="s">
        <v>102</v>
      </c>
      <c r="D1688" s="41" t="s">
        <v>7928</v>
      </c>
      <c r="E1688" s="41" t="s">
        <v>7929</v>
      </c>
      <c r="F1688" s="41" t="s">
        <v>8792</v>
      </c>
      <c r="G1688" s="41" t="s">
        <v>1048</v>
      </c>
      <c r="H1688" s="41" t="s">
        <v>7894</v>
      </c>
      <c r="I1688" s="42">
        <v>41840</v>
      </c>
      <c r="J1688" s="41"/>
      <c r="K1688" s="41"/>
      <c r="L1688" s="41"/>
      <c r="M1688" s="52"/>
    </row>
    <row r="1689" spans="1:13" hidden="1">
      <c r="A1689" s="40" t="s">
        <v>8654</v>
      </c>
      <c r="B1689" s="40" t="s">
        <v>6285</v>
      </c>
      <c r="C1689" s="40" t="s">
        <v>102</v>
      </c>
      <c r="D1689" s="40" t="s">
        <v>7928</v>
      </c>
      <c r="E1689" s="41" t="s">
        <v>7929</v>
      </c>
      <c r="F1689" s="41" t="s">
        <v>8792</v>
      </c>
      <c r="G1689" s="40" t="s">
        <v>7895</v>
      </c>
      <c r="H1689" s="40" t="s">
        <v>7896</v>
      </c>
      <c r="I1689" s="43">
        <f>J1689-2</f>
        <v>41823</v>
      </c>
      <c r="J1689" s="43">
        <f t="shared" ref="J1689:J1695" si="112">I1690</f>
        <v>41825</v>
      </c>
      <c r="K1689" s="40" t="s">
        <v>8060</v>
      </c>
      <c r="L1689" s="40">
        <v>100</v>
      </c>
      <c r="M1689" s="39"/>
    </row>
    <row r="1690" spans="1:13" hidden="1">
      <c r="A1690" s="40" t="s">
        <v>8654</v>
      </c>
      <c r="B1690" s="40" t="s">
        <v>6285</v>
      </c>
      <c r="C1690" s="40" t="s">
        <v>102</v>
      </c>
      <c r="D1690" s="40" t="s">
        <v>7928</v>
      </c>
      <c r="E1690" s="41" t="s">
        <v>7929</v>
      </c>
      <c r="F1690" s="40" t="s">
        <v>8792</v>
      </c>
      <c r="G1690" s="40" t="s">
        <v>7898</v>
      </c>
      <c r="H1690" s="40" t="s">
        <v>7899</v>
      </c>
      <c r="I1690" s="43">
        <f>J1690-1</f>
        <v>41825</v>
      </c>
      <c r="J1690" s="43">
        <f t="shared" si="112"/>
        <v>41826</v>
      </c>
      <c r="K1690" s="40" t="s">
        <v>8060</v>
      </c>
      <c r="L1690" s="40">
        <v>100</v>
      </c>
      <c r="M1690" s="39"/>
    </row>
    <row r="1691" spans="1:13" hidden="1">
      <c r="A1691" s="40" t="s">
        <v>8654</v>
      </c>
      <c r="B1691" s="40" t="s">
        <v>6285</v>
      </c>
      <c r="C1691" s="40" t="s">
        <v>102</v>
      </c>
      <c r="D1691" s="40" t="s">
        <v>7928</v>
      </c>
      <c r="E1691" s="41" t="s">
        <v>7929</v>
      </c>
      <c r="F1691" s="40" t="s">
        <v>8792</v>
      </c>
      <c r="G1691" s="40" t="s">
        <v>7898</v>
      </c>
      <c r="H1691" s="40" t="s">
        <v>7900</v>
      </c>
      <c r="I1691" s="43">
        <f>J1691-1</f>
        <v>41826</v>
      </c>
      <c r="J1691" s="43">
        <f t="shared" si="112"/>
        <v>41827</v>
      </c>
      <c r="K1691" s="40" t="s">
        <v>8060</v>
      </c>
      <c r="L1691" s="40">
        <v>100</v>
      </c>
      <c r="M1691" s="39"/>
    </row>
    <row r="1692" spans="1:13">
      <c r="A1692" s="40" t="s">
        <v>8654</v>
      </c>
      <c r="B1692" s="40" t="s">
        <v>6285</v>
      </c>
      <c r="C1692" s="40" t="s">
        <v>102</v>
      </c>
      <c r="D1692" s="40" t="s">
        <v>7928</v>
      </c>
      <c r="E1692" s="41" t="s">
        <v>7929</v>
      </c>
      <c r="F1692" s="40" t="s">
        <v>8792</v>
      </c>
      <c r="G1692" s="40" t="s">
        <v>7901</v>
      </c>
      <c r="H1692" s="40" t="s">
        <v>7902</v>
      </c>
      <c r="I1692" s="43">
        <f>J1692-5</f>
        <v>41827</v>
      </c>
      <c r="J1692" s="43">
        <f t="shared" si="112"/>
        <v>41832</v>
      </c>
      <c r="K1692" s="40" t="s">
        <v>8060</v>
      </c>
      <c r="L1692" s="40">
        <v>100</v>
      </c>
      <c r="M1692" s="39"/>
    </row>
    <row r="1693" spans="1:13" hidden="1">
      <c r="A1693" s="40" t="s">
        <v>8654</v>
      </c>
      <c r="B1693" s="40" t="s">
        <v>6285</v>
      </c>
      <c r="C1693" s="40" t="s">
        <v>102</v>
      </c>
      <c r="D1693" s="40" t="s">
        <v>7928</v>
      </c>
      <c r="E1693" s="41" t="s">
        <v>7929</v>
      </c>
      <c r="F1693" s="40" t="s">
        <v>8792</v>
      </c>
      <c r="G1693" s="40" t="s">
        <v>7904</v>
      </c>
      <c r="H1693" s="40" t="s">
        <v>7905</v>
      </c>
      <c r="I1693" s="43">
        <f>J1693-3</f>
        <v>41832</v>
      </c>
      <c r="J1693" s="43">
        <f t="shared" si="112"/>
        <v>41835</v>
      </c>
      <c r="K1693" s="40" t="s">
        <v>8060</v>
      </c>
      <c r="L1693" s="40">
        <v>100</v>
      </c>
      <c r="M1693" s="39"/>
    </row>
    <row r="1694" spans="1:13" hidden="1">
      <c r="A1694" s="40" t="s">
        <v>8654</v>
      </c>
      <c r="B1694" s="40" t="s">
        <v>6285</v>
      </c>
      <c r="C1694" s="40" t="s">
        <v>102</v>
      </c>
      <c r="D1694" s="40" t="s">
        <v>7928</v>
      </c>
      <c r="E1694" s="41" t="s">
        <v>7929</v>
      </c>
      <c r="F1694" s="40" t="s">
        <v>8792</v>
      </c>
      <c r="G1694" s="40" t="s">
        <v>7904</v>
      </c>
      <c r="H1694" s="40" t="s">
        <v>7906</v>
      </c>
      <c r="I1694" s="43">
        <f>J1694-2</f>
        <v>41835</v>
      </c>
      <c r="J1694" s="43">
        <f t="shared" si="112"/>
        <v>41837</v>
      </c>
      <c r="K1694" s="40" t="s">
        <v>8060</v>
      </c>
      <c r="L1694" s="40">
        <v>100</v>
      </c>
      <c r="M1694" s="39"/>
    </row>
    <row r="1695" spans="1:13" hidden="1">
      <c r="A1695" s="40" t="s">
        <v>8654</v>
      </c>
      <c r="B1695" s="40" t="s">
        <v>6285</v>
      </c>
      <c r="C1695" s="40" t="s">
        <v>102</v>
      </c>
      <c r="D1695" s="40" t="s">
        <v>7928</v>
      </c>
      <c r="E1695" s="41" t="s">
        <v>7929</v>
      </c>
      <c r="F1695" s="40" t="s">
        <v>8792</v>
      </c>
      <c r="G1695" s="40" t="s">
        <v>7904</v>
      </c>
      <c r="H1695" s="40" t="s">
        <v>7907</v>
      </c>
      <c r="I1695" s="43">
        <f>J1695-2</f>
        <v>41837</v>
      </c>
      <c r="J1695" s="43">
        <f t="shared" si="112"/>
        <v>41839</v>
      </c>
      <c r="K1695" s="40" t="s">
        <v>8060</v>
      </c>
      <c r="L1695" s="40">
        <v>100</v>
      </c>
      <c r="M1695" s="39"/>
    </row>
    <row r="1696" spans="1:13" hidden="1">
      <c r="A1696" s="40" t="s">
        <v>8654</v>
      </c>
      <c r="B1696" s="40" t="s">
        <v>6285</v>
      </c>
      <c r="C1696" s="40" t="s">
        <v>102</v>
      </c>
      <c r="D1696" s="40" t="s">
        <v>7928</v>
      </c>
      <c r="E1696" s="41" t="s">
        <v>7929</v>
      </c>
      <c r="F1696" s="40" t="s">
        <v>8792</v>
      </c>
      <c r="G1696" s="40" t="s">
        <v>7904</v>
      </c>
      <c r="H1696" s="40" t="s">
        <v>7908</v>
      </c>
      <c r="I1696" s="43">
        <f>J1696-1</f>
        <v>41839</v>
      </c>
      <c r="J1696" s="42">
        <v>41840</v>
      </c>
      <c r="K1696" s="40" t="s">
        <v>8060</v>
      </c>
      <c r="L1696" s="40">
        <v>100</v>
      </c>
      <c r="M1696" s="39" t="s">
        <v>7917</v>
      </c>
    </row>
    <row r="1697" spans="1:13" hidden="1">
      <c r="A1697" s="49" t="s">
        <v>8615</v>
      </c>
      <c r="B1697" s="49" t="s">
        <v>8627</v>
      </c>
      <c r="C1697" s="49" t="s">
        <v>7927</v>
      </c>
      <c r="D1697" s="49" t="s">
        <v>7928</v>
      </c>
      <c r="E1697" s="41" t="s">
        <v>7929</v>
      </c>
      <c r="F1697" s="45" t="s">
        <v>8793</v>
      </c>
      <c r="G1697" s="41" t="s">
        <v>1048</v>
      </c>
      <c r="H1697" s="41" t="s">
        <v>7888</v>
      </c>
      <c r="I1697" s="42">
        <v>41828</v>
      </c>
      <c r="J1697" s="41"/>
      <c r="K1697" s="41"/>
      <c r="L1697" s="41"/>
      <c r="M1697" s="39"/>
    </row>
    <row r="1698" spans="1:13" hidden="1">
      <c r="A1698" s="49" t="s">
        <v>8615</v>
      </c>
      <c r="B1698" s="49" t="s">
        <v>8627</v>
      </c>
      <c r="C1698" s="49" t="s">
        <v>7927</v>
      </c>
      <c r="D1698" s="49" t="s">
        <v>7928</v>
      </c>
      <c r="E1698" s="41" t="s">
        <v>7929</v>
      </c>
      <c r="F1698" s="45" t="s">
        <v>8793</v>
      </c>
      <c r="G1698" s="41" t="s">
        <v>1048</v>
      </c>
      <c r="H1698" s="41" t="s">
        <v>7889</v>
      </c>
      <c r="I1698" s="41"/>
      <c r="J1698" s="41"/>
      <c r="K1698" s="41"/>
      <c r="L1698" s="41"/>
      <c r="M1698" s="39"/>
    </row>
    <row r="1699" spans="1:13" hidden="1">
      <c r="A1699" s="49" t="s">
        <v>8615</v>
      </c>
      <c r="B1699" s="49" t="s">
        <v>8627</v>
      </c>
      <c r="C1699" s="49" t="s">
        <v>7927</v>
      </c>
      <c r="D1699" s="49" t="s">
        <v>7928</v>
      </c>
      <c r="E1699" s="41" t="s">
        <v>7929</v>
      </c>
      <c r="F1699" s="45" t="s">
        <v>8793</v>
      </c>
      <c r="G1699" s="41" t="s">
        <v>1048</v>
      </c>
      <c r="H1699" s="41" t="s">
        <v>7890</v>
      </c>
      <c r="I1699" s="41"/>
      <c r="J1699" s="41"/>
      <c r="K1699" s="41"/>
      <c r="L1699" s="41"/>
      <c r="M1699" s="39"/>
    </row>
    <row r="1700" spans="1:13" hidden="1">
      <c r="A1700" s="49" t="s">
        <v>8615</v>
      </c>
      <c r="B1700" s="49" t="s">
        <v>8627</v>
      </c>
      <c r="C1700" s="49" t="s">
        <v>7927</v>
      </c>
      <c r="D1700" s="49" t="s">
        <v>7928</v>
      </c>
      <c r="E1700" s="41" t="s">
        <v>7929</v>
      </c>
      <c r="F1700" s="45" t="s">
        <v>8793</v>
      </c>
      <c r="G1700" s="41" t="s">
        <v>1048</v>
      </c>
      <c r="H1700" s="41" t="s">
        <v>7891</v>
      </c>
      <c r="I1700" s="41"/>
      <c r="J1700" s="41"/>
      <c r="K1700" s="41"/>
      <c r="L1700" s="41"/>
      <c r="M1700" s="39"/>
    </row>
    <row r="1701" spans="1:13" hidden="1">
      <c r="A1701" s="49" t="s">
        <v>8615</v>
      </c>
      <c r="B1701" s="49" t="s">
        <v>8627</v>
      </c>
      <c r="C1701" s="49" t="s">
        <v>7927</v>
      </c>
      <c r="D1701" s="49" t="s">
        <v>7928</v>
      </c>
      <c r="E1701" s="41" t="s">
        <v>7929</v>
      </c>
      <c r="F1701" s="45" t="s">
        <v>8793</v>
      </c>
      <c r="G1701" s="41" t="s">
        <v>1048</v>
      </c>
      <c r="H1701" s="41" t="s">
        <v>7892</v>
      </c>
      <c r="I1701" s="41"/>
      <c r="J1701" s="41"/>
      <c r="K1701" s="41"/>
      <c r="L1701" s="41"/>
      <c r="M1701" s="39"/>
    </row>
    <row r="1702" spans="1:13" hidden="1">
      <c r="A1702" s="49" t="s">
        <v>8615</v>
      </c>
      <c r="B1702" s="49" t="s">
        <v>8627</v>
      </c>
      <c r="C1702" s="49" t="s">
        <v>7927</v>
      </c>
      <c r="D1702" s="49" t="s">
        <v>7928</v>
      </c>
      <c r="E1702" s="41" t="s">
        <v>7929</v>
      </c>
      <c r="F1702" s="45" t="s">
        <v>8793</v>
      </c>
      <c r="G1702" s="41" t="s">
        <v>1048</v>
      </c>
      <c r="H1702" s="41" t="s">
        <v>7893</v>
      </c>
      <c r="I1702" s="41"/>
      <c r="J1702" s="41"/>
      <c r="K1702" s="41"/>
      <c r="L1702" s="41"/>
      <c r="M1702" s="39"/>
    </row>
    <row r="1703" spans="1:13" hidden="1">
      <c r="A1703" s="49" t="s">
        <v>8615</v>
      </c>
      <c r="B1703" s="49" t="s">
        <v>8627</v>
      </c>
      <c r="C1703" s="49" t="s">
        <v>7927</v>
      </c>
      <c r="D1703" s="49" t="s">
        <v>7928</v>
      </c>
      <c r="E1703" s="41" t="s">
        <v>7929</v>
      </c>
      <c r="F1703" s="45" t="s">
        <v>8793</v>
      </c>
      <c r="G1703" s="41" t="s">
        <v>1048</v>
      </c>
      <c r="H1703" s="41" t="s">
        <v>7894</v>
      </c>
      <c r="I1703" s="42">
        <v>41845</v>
      </c>
      <c r="J1703" s="41"/>
      <c r="K1703" s="41"/>
      <c r="L1703" s="41"/>
      <c r="M1703" s="39"/>
    </row>
    <row r="1704" spans="1:13" hidden="1">
      <c r="A1704" s="48" t="s">
        <v>8615</v>
      </c>
      <c r="B1704" s="49" t="s">
        <v>8627</v>
      </c>
      <c r="C1704" s="48" t="s">
        <v>7927</v>
      </c>
      <c r="D1704" s="48" t="s">
        <v>7928</v>
      </c>
      <c r="E1704" s="41" t="s">
        <v>7929</v>
      </c>
      <c r="F1704" s="44" t="s">
        <v>8793</v>
      </c>
      <c r="G1704" s="40" t="s">
        <v>7895</v>
      </c>
      <c r="H1704" s="40" t="s">
        <v>7896</v>
      </c>
      <c r="I1704" s="43">
        <f>J1704-2</f>
        <v>41828</v>
      </c>
      <c r="J1704" s="43">
        <f t="shared" ref="J1704:J1710" si="113">I1705</f>
        <v>41830</v>
      </c>
      <c r="K1704" s="40" t="s">
        <v>135</v>
      </c>
      <c r="L1704" s="40">
        <v>100</v>
      </c>
      <c r="M1704" s="39"/>
    </row>
    <row r="1705" spans="1:13" hidden="1">
      <c r="A1705" s="48" t="s">
        <v>8615</v>
      </c>
      <c r="B1705" s="49" t="s">
        <v>8627</v>
      </c>
      <c r="C1705" s="48" t="s">
        <v>7927</v>
      </c>
      <c r="D1705" s="48" t="s">
        <v>7928</v>
      </c>
      <c r="E1705" s="41" t="s">
        <v>7929</v>
      </c>
      <c r="F1705" s="44" t="s">
        <v>8793</v>
      </c>
      <c r="G1705" s="40" t="s">
        <v>7898</v>
      </c>
      <c r="H1705" s="40" t="s">
        <v>7899</v>
      </c>
      <c r="I1705" s="43">
        <f>J1705-1</f>
        <v>41830</v>
      </c>
      <c r="J1705" s="43">
        <f t="shared" si="113"/>
        <v>41831</v>
      </c>
      <c r="K1705" s="40" t="s">
        <v>135</v>
      </c>
      <c r="L1705" s="40">
        <v>100</v>
      </c>
      <c r="M1705" s="39"/>
    </row>
    <row r="1706" spans="1:13" hidden="1">
      <c r="A1706" s="48" t="s">
        <v>8615</v>
      </c>
      <c r="B1706" s="49" t="s">
        <v>8627</v>
      </c>
      <c r="C1706" s="48" t="s">
        <v>7927</v>
      </c>
      <c r="D1706" s="48" t="s">
        <v>7928</v>
      </c>
      <c r="E1706" s="41" t="s">
        <v>7929</v>
      </c>
      <c r="F1706" t="s">
        <v>8793</v>
      </c>
      <c r="G1706" s="40" t="s">
        <v>7898</v>
      </c>
      <c r="H1706" s="40" t="s">
        <v>7900</v>
      </c>
      <c r="I1706" s="43">
        <f>J1706-1</f>
        <v>41831</v>
      </c>
      <c r="J1706" s="43">
        <f t="shared" si="113"/>
        <v>41832</v>
      </c>
      <c r="K1706" s="40" t="s">
        <v>135</v>
      </c>
      <c r="L1706" s="40">
        <v>100</v>
      </c>
      <c r="M1706" s="39"/>
    </row>
    <row r="1707" spans="1:13">
      <c r="A1707" s="48" t="s">
        <v>8615</v>
      </c>
      <c r="B1707" s="49" t="s">
        <v>8627</v>
      </c>
      <c r="C1707" s="48" t="s">
        <v>7927</v>
      </c>
      <c r="D1707" s="48" t="s">
        <v>7928</v>
      </c>
      <c r="E1707" s="41" t="s">
        <v>7929</v>
      </c>
      <c r="F1707" s="44" t="s">
        <v>8793</v>
      </c>
      <c r="G1707" s="40" t="s">
        <v>7901</v>
      </c>
      <c r="H1707" s="40" t="s">
        <v>7902</v>
      </c>
      <c r="I1707" s="43">
        <f>J1707-5</f>
        <v>41832</v>
      </c>
      <c r="J1707" s="43">
        <f t="shared" si="113"/>
        <v>41837</v>
      </c>
      <c r="K1707" s="40" t="s">
        <v>135</v>
      </c>
      <c r="L1707" s="40">
        <v>100</v>
      </c>
      <c r="M1707" s="39"/>
    </row>
    <row r="1708" spans="1:13" hidden="1">
      <c r="A1708" s="48" t="s">
        <v>8615</v>
      </c>
      <c r="B1708" s="49" t="s">
        <v>8627</v>
      </c>
      <c r="C1708" s="48" t="s">
        <v>7927</v>
      </c>
      <c r="D1708" s="48" t="s">
        <v>7928</v>
      </c>
      <c r="E1708" s="41" t="s">
        <v>7929</v>
      </c>
      <c r="F1708" s="44" t="s">
        <v>8793</v>
      </c>
      <c r="G1708" s="40" t="s">
        <v>7904</v>
      </c>
      <c r="H1708" s="40" t="s">
        <v>7905</v>
      </c>
      <c r="I1708" s="43">
        <f>J1708-3</f>
        <v>41837</v>
      </c>
      <c r="J1708" s="43">
        <f t="shared" si="113"/>
        <v>41840</v>
      </c>
      <c r="K1708" s="40" t="s">
        <v>135</v>
      </c>
      <c r="L1708" s="40">
        <v>100</v>
      </c>
      <c r="M1708" s="39"/>
    </row>
    <row r="1709" spans="1:13" hidden="1">
      <c r="A1709" s="48" t="s">
        <v>8615</v>
      </c>
      <c r="B1709" s="49" t="s">
        <v>8627</v>
      </c>
      <c r="C1709" s="48" t="s">
        <v>7927</v>
      </c>
      <c r="D1709" s="48" t="s">
        <v>7928</v>
      </c>
      <c r="E1709" s="41" t="s">
        <v>7929</v>
      </c>
      <c r="F1709" s="44" t="s">
        <v>8793</v>
      </c>
      <c r="G1709" s="40" t="s">
        <v>7904</v>
      </c>
      <c r="H1709" s="40" t="s">
        <v>7906</v>
      </c>
      <c r="I1709" s="43">
        <f>J1709-2</f>
        <v>41840</v>
      </c>
      <c r="J1709" s="43">
        <f t="shared" si="113"/>
        <v>41842</v>
      </c>
      <c r="K1709" s="40" t="s">
        <v>135</v>
      </c>
      <c r="L1709" s="40">
        <v>100</v>
      </c>
      <c r="M1709" s="39"/>
    </row>
    <row r="1710" spans="1:13" hidden="1">
      <c r="A1710" s="48" t="s">
        <v>8615</v>
      </c>
      <c r="B1710" s="49" t="s">
        <v>8627</v>
      </c>
      <c r="C1710" s="48" t="s">
        <v>7927</v>
      </c>
      <c r="D1710" s="48" t="s">
        <v>7928</v>
      </c>
      <c r="E1710" s="41" t="s">
        <v>7929</v>
      </c>
      <c r="F1710" s="44" t="s">
        <v>8793</v>
      </c>
      <c r="G1710" s="40" t="s">
        <v>7904</v>
      </c>
      <c r="H1710" s="40" t="s">
        <v>7907</v>
      </c>
      <c r="I1710" s="43">
        <f>J1710-2</f>
        <v>41842</v>
      </c>
      <c r="J1710" s="43">
        <f t="shared" si="113"/>
        <v>41844</v>
      </c>
      <c r="K1710" s="40" t="s">
        <v>135</v>
      </c>
      <c r="L1710" s="40">
        <v>100</v>
      </c>
      <c r="M1710" s="39"/>
    </row>
    <row r="1711" spans="1:13" hidden="1">
      <c r="A1711" s="48" t="s">
        <v>8615</v>
      </c>
      <c r="B1711" s="49" t="s">
        <v>8627</v>
      </c>
      <c r="C1711" s="48" t="s">
        <v>7927</v>
      </c>
      <c r="D1711" s="48" t="s">
        <v>7928</v>
      </c>
      <c r="E1711" s="41" t="s">
        <v>7929</v>
      </c>
      <c r="F1711" s="44" t="s">
        <v>8793</v>
      </c>
      <c r="G1711" s="40" t="s">
        <v>7904</v>
      </c>
      <c r="H1711" s="40" t="s">
        <v>7908</v>
      </c>
      <c r="I1711" s="43">
        <f>J1711-1</f>
        <v>41844</v>
      </c>
      <c r="J1711" s="42">
        <v>41845</v>
      </c>
      <c r="K1711" s="40" t="s">
        <v>135</v>
      </c>
      <c r="L1711" s="40">
        <v>100</v>
      </c>
      <c r="M1711" s="39"/>
    </row>
    <row r="1712" spans="1:13" hidden="1">
      <c r="A1712" s="41" t="s">
        <v>2241</v>
      </c>
      <c r="B1712" s="41" t="s">
        <v>8794</v>
      </c>
      <c r="C1712" s="58" t="s">
        <v>7962</v>
      </c>
      <c r="D1712" s="41" t="s">
        <v>52</v>
      </c>
      <c r="E1712" s="41" t="s">
        <v>7886</v>
      </c>
      <c r="F1712" s="41" t="s">
        <v>8795</v>
      </c>
      <c r="G1712" s="41" t="s">
        <v>1048</v>
      </c>
      <c r="H1712" s="41" t="s">
        <v>7888</v>
      </c>
      <c r="I1712" s="42">
        <v>41828</v>
      </c>
      <c r="J1712" s="41"/>
      <c r="K1712" s="40"/>
      <c r="L1712" s="40"/>
      <c r="M1712" s="39"/>
    </row>
    <row r="1713" spans="1:13" hidden="1">
      <c r="A1713" s="41" t="s">
        <v>2241</v>
      </c>
      <c r="B1713" s="41" t="s">
        <v>8563</v>
      </c>
      <c r="C1713" s="58" t="s">
        <v>7962</v>
      </c>
      <c r="D1713" s="41" t="s">
        <v>52</v>
      </c>
      <c r="E1713" s="41" t="s">
        <v>7886</v>
      </c>
      <c r="F1713" s="41" t="s">
        <v>8795</v>
      </c>
      <c r="G1713" s="41" t="s">
        <v>1048</v>
      </c>
      <c r="H1713" s="41" t="s">
        <v>7889</v>
      </c>
      <c r="I1713" s="41"/>
      <c r="J1713" s="41"/>
      <c r="K1713" s="40"/>
      <c r="L1713" s="40"/>
      <c r="M1713" s="39"/>
    </row>
    <row r="1714" spans="1:13" hidden="1">
      <c r="A1714" s="41" t="s">
        <v>2241</v>
      </c>
      <c r="B1714" s="41" t="s">
        <v>8563</v>
      </c>
      <c r="C1714" s="58" t="s">
        <v>7962</v>
      </c>
      <c r="D1714" s="41" t="s">
        <v>52</v>
      </c>
      <c r="E1714" s="41" t="s">
        <v>7886</v>
      </c>
      <c r="F1714" s="41" t="s">
        <v>8795</v>
      </c>
      <c r="G1714" s="41" t="s">
        <v>1048</v>
      </c>
      <c r="H1714" s="41" t="s">
        <v>7890</v>
      </c>
      <c r="I1714" s="41"/>
      <c r="J1714" s="41"/>
      <c r="K1714" s="40"/>
      <c r="L1714" s="40"/>
      <c r="M1714" s="39"/>
    </row>
    <row r="1715" spans="1:13" hidden="1">
      <c r="A1715" s="41" t="s">
        <v>2241</v>
      </c>
      <c r="B1715" s="41" t="s">
        <v>8563</v>
      </c>
      <c r="C1715" s="58" t="s">
        <v>7962</v>
      </c>
      <c r="D1715" s="41" t="s">
        <v>52</v>
      </c>
      <c r="E1715" s="41" t="s">
        <v>7886</v>
      </c>
      <c r="F1715" s="41" t="s">
        <v>8795</v>
      </c>
      <c r="G1715" s="41" t="s">
        <v>1048</v>
      </c>
      <c r="H1715" s="41" t="s">
        <v>7891</v>
      </c>
      <c r="I1715" s="42"/>
      <c r="J1715" s="41"/>
      <c r="K1715" s="40"/>
      <c r="L1715" s="40"/>
      <c r="M1715" s="39"/>
    </row>
    <row r="1716" spans="1:13" hidden="1">
      <c r="A1716" s="41" t="s">
        <v>2241</v>
      </c>
      <c r="B1716" s="41" t="s">
        <v>8563</v>
      </c>
      <c r="C1716" s="58" t="s">
        <v>7962</v>
      </c>
      <c r="D1716" s="41" t="s">
        <v>52</v>
      </c>
      <c r="E1716" s="41" t="s">
        <v>7886</v>
      </c>
      <c r="F1716" s="41" t="s">
        <v>8795</v>
      </c>
      <c r="G1716" s="41" t="s">
        <v>1048</v>
      </c>
      <c r="H1716" s="41" t="s">
        <v>7892</v>
      </c>
      <c r="I1716" s="42">
        <v>41912</v>
      </c>
      <c r="J1716" s="41"/>
      <c r="K1716" s="40"/>
      <c r="L1716" s="40"/>
      <c r="M1716" s="39"/>
    </row>
    <row r="1717" spans="1:13" hidden="1">
      <c r="A1717" s="41" t="s">
        <v>2241</v>
      </c>
      <c r="B1717" s="41" t="s">
        <v>8563</v>
      </c>
      <c r="C1717" s="58" t="s">
        <v>7962</v>
      </c>
      <c r="D1717" s="41" t="s">
        <v>52</v>
      </c>
      <c r="E1717" s="41" t="s">
        <v>7886</v>
      </c>
      <c r="F1717" s="41" t="s">
        <v>8795</v>
      </c>
      <c r="G1717" s="41" t="s">
        <v>1048</v>
      </c>
      <c r="H1717" s="41" t="s">
        <v>7893</v>
      </c>
      <c r="I1717" s="41"/>
      <c r="J1717" s="41"/>
      <c r="K1717" s="40"/>
      <c r="L1717" s="40"/>
      <c r="M1717" s="39"/>
    </row>
    <row r="1718" spans="1:13" hidden="1">
      <c r="A1718" s="41" t="s">
        <v>2241</v>
      </c>
      <c r="B1718" s="41" t="s">
        <v>8563</v>
      </c>
      <c r="C1718" s="58" t="s">
        <v>7962</v>
      </c>
      <c r="D1718" s="41" t="s">
        <v>52</v>
      </c>
      <c r="E1718" s="41" t="s">
        <v>7886</v>
      </c>
      <c r="F1718" s="41" t="s">
        <v>8795</v>
      </c>
      <c r="G1718" s="41" t="s">
        <v>1048</v>
      </c>
      <c r="H1718" s="41" t="s">
        <v>7894</v>
      </c>
      <c r="I1718" s="42">
        <v>41845</v>
      </c>
      <c r="J1718" s="41"/>
      <c r="K1718" s="40"/>
      <c r="L1718" s="40"/>
      <c r="M1718" s="39"/>
    </row>
    <row r="1719" spans="1:13" hidden="1">
      <c r="A1719" s="40" t="s">
        <v>2241</v>
      </c>
      <c r="B1719" s="40" t="s">
        <v>8563</v>
      </c>
      <c r="C1719" s="57" t="s">
        <v>7962</v>
      </c>
      <c r="D1719" s="40" t="s">
        <v>52</v>
      </c>
      <c r="E1719" s="41" t="s">
        <v>7886</v>
      </c>
      <c r="F1719" s="40" t="s">
        <v>8795</v>
      </c>
      <c r="G1719" s="40" t="s">
        <v>7895</v>
      </c>
      <c r="H1719" s="40" t="s">
        <v>7896</v>
      </c>
      <c r="I1719" s="43">
        <f>J1719-2</f>
        <v>41828</v>
      </c>
      <c r="J1719" s="43">
        <f t="shared" ref="J1719:J1725" si="114">I1720</f>
        <v>41830</v>
      </c>
      <c r="K1719" s="40" t="s">
        <v>135</v>
      </c>
      <c r="L1719" s="40">
        <v>100</v>
      </c>
      <c r="M1719" s="39"/>
    </row>
    <row r="1720" spans="1:13" hidden="1">
      <c r="A1720" s="40" t="s">
        <v>2241</v>
      </c>
      <c r="B1720" s="40" t="s">
        <v>8563</v>
      </c>
      <c r="C1720" s="57" t="s">
        <v>7962</v>
      </c>
      <c r="D1720" s="40" t="s">
        <v>52</v>
      </c>
      <c r="E1720" s="41" t="s">
        <v>7886</v>
      </c>
      <c r="F1720" s="40" t="s">
        <v>8795</v>
      </c>
      <c r="G1720" s="40" t="s">
        <v>7898</v>
      </c>
      <c r="H1720" s="40" t="s">
        <v>7899</v>
      </c>
      <c r="I1720" s="43">
        <f>J1720-1</f>
        <v>41830</v>
      </c>
      <c r="J1720" s="43">
        <f t="shared" si="114"/>
        <v>41831</v>
      </c>
      <c r="K1720" s="40" t="s">
        <v>135</v>
      </c>
      <c r="L1720" s="40">
        <v>100</v>
      </c>
      <c r="M1720" s="39"/>
    </row>
    <row r="1721" spans="1:13" hidden="1">
      <c r="A1721" s="40" t="s">
        <v>2241</v>
      </c>
      <c r="B1721" s="40" t="s">
        <v>8563</v>
      </c>
      <c r="C1721" s="57" t="s">
        <v>7962</v>
      </c>
      <c r="D1721" s="40" t="s">
        <v>52</v>
      </c>
      <c r="E1721" s="41" t="s">
        <v>7886</v>
      </c>
      <c r="F1721" s="40" t="s">
        <v>8795</v>
      </c>
      <c r="G1721" s="40" t="s">
        <v>7898</v>
      </c>
      <c r="H1721" s="40" t="s">
        <v>7900</v>
      </c>
      <c r="I1721" s="43">
        <f>J1721-1</f>
        <v>41831</v>
      </c>
      <c r="J1721" s="43">
        <f t="shared" si="114"/>
        <v>41832</v>
      </c>
      <c r="K1721" s="40" t="s">
        <v>135</v>
      </c>
      <c r="L1721" s="40">
        <v>100</v>
      </c>
      <c r="M1721" s="39"/>
    </row>
    <row r="1722" spans="1:13">
      <c r="A1722" s="40" t="s">
        <v>2241</v>
      </c>
      <c r="B1722" s="40" t="s">
        <v>8563</v>
      </c>
      <c r="C1722" s="57" t="s">
        <v>7962</v>
      </c>
      <c r="D1722" s="40" t="s">
        <v>52</v>
      </c>
      <c r="E1722" s="41" t="s">
        <v>7886</v>
      </c>
      <c r="F1722" s="40" t="s">
        <v>8795</v>
      </c>
      <c r="G1722" s="40" t="s">
        <v>7901</v>
      </c>
      <c r="H1722" s="40" t="s">
        <v>7902</v>
      </c>
      <c r="I1722" s="43">
        <f>J1722-5</f>
        <v>41832</v>
      </c>
      <c r="J1722" s="43">
        <f t="shared" si="114"/>
        <v>41837</v>
      </c>
      <c r="K1722" s="40" t="s">
        <v>135</v>
      </c>
      <c r="L1722" s="40">
        <v>100</v>
      </c>
      <c r="M1722" s="39"/>
    </row>
    <row r="1723" spans="1:13" hidden="1">
      <c r="A1723" s="40" t="s">
        <v>2241</v>
      </c>
      <c r="B1723" s="40" t="s">
        <v>8563</v>
      </c>
      <c r="C1723" s="57" t="s">
        <v>7962</v>
      </c>
      <c r="D1723" s="40" t="s">
        <v>52</v>
      </c>
      <c r="E1723" s="41" t="s">
        <v>7886</v>
      </c>
      <c r="F1723" s="40" t="s">
        <v>8795</v>
      </c>
      <c r="G1723" s="40" t="s">
        <v>7904</v>
      </c>
      <c r="H1723" s="40" t="s">
        <v>7905</v>
      </c>
      <c r="I1723" s="43">
        <f>J1723-3</f>
        <v>41837</v>
      </c>
      <c r="J1723" s="43">
        <f t="shared" si="114"/>
        <v>41840</v>
      </c>
      <c r="K1723" s="40" t="s">
        <v>135</v>
      </c>
      <c r="L1723" s="40">
        <v>100</v>
      </c>
      <c r="M1723" s="39"/>
    </row>
    <row r="1724" spans="1:13" hidden="1">
      <c r="A1724" s="40" t="s">
        <v>2241</v>
      </c>
      <c r="B1724" s="40" t="s">
        <v>8563</v>
      </c>
      <c r="C1724" s="57" t="s">
        <v>7962</v>
      </c>
      <c r="D1724" s="40" t="s">
        <v>52</v>
      </c>
      <c r="E1724" s="41" t="s">
        <v>7886</v>
      </c>
      <c r="F1724" s="40" t="s">
        <v>8795</v>
      </c>
      <c r="G1724" s="40" t="s">
        <v>7904</v>
      </c>
      <c r="H1724" s="40" t="s">
        <v>7906</v>
      </c>
      <c r="I1724" s="43">
        <f>J1724-2</f>
        <v>41840</v>
      </c>
      <c r="J1724" s="43">
        <f t="shared" si="114"/>
        <v>41842</v>
      </c>
      <c r="K1724" s="40" t="s">
        <v>135</v>
      </c>
      <c r="L1724" s="40">
        <v>100</v>
      </c>
      <c r="M1724" s="39"/>
    </row>
    <row r="1725" spans="1:13" hidden="1">
      <c r="A1725" s="40" t="s">
        <v>2241</v>
      </c>
      <c r="B1725" s="40" t="s">
        <v>8563</v>
      </c>
      <c r="C1725" s="57" t="s">
        <v>7962</v>
      </c>
      <c r="D1725" s="40" t="s">
        <v>52</v>
      </c>
      <c r="E1725" s="41" t="s">
        <v>7886</v>
      </c>
      <c r="F1725" s="40" t="s">
        <v>8795</v>
      </c>
      <c r="G1725" s="40" t="s">
        <v>7904</v>
      </c>
      <c r="H1725" s="40" t="s">
        <v>7907</v>
      </c>
      <c r="I1725" s="43">
        <f>J1725-2</f>
        <v>41842</v>
      </c>
      <c r="J1725" s="43">
        <f t="shared" si="114"/>
        <v>41844</v>
      </c>
      <c r="K1725" s="40" t="s">
        <v>135</v>
      </c>
      <c r="L1725" s="40">
        <v>100</v>
      </c>
      <c r="M1725" s="39"/>
    </row>
    <row r="1726" spans="1:13" hidden="1">
      <c r="A1726" s="40" t="s">
        <v>2241</v>
      </c>
      <c r="B1726" s="40" t="s">
        <v>8563</v>
      </c>
      <c r="C1726" s="57" t="s">
        <v>7962</v>
      </c>
      <c r="D1726" s="40" t="s">
        <v>52</v>
      </c>
      <c r="E1726" s="41" t="s">
        <v>7886</v>
      </c>
      <c r="F1726" s="40" t="s">
        <v>8795</v>
      </c>
      <c r="G1726" s="40" t="s">
        <v>7904</v>
      </c>
      <c r="H1726" s="40" t="s">
        <v>7908</v>
      </c>
      <c r="I1726" s="43">
        <f>J1726-1</f>
        <v>41844</v>
      </c>
      <c r="J1726" s="42">
        <v>41845</v>
      </c>
      <c r="K1726" s="40" t="s">
        <v>135</v>
      </c>
      <c r="L1726" s="40">
        <v>100</v>
      </c>
      <c r="M1726" s="39" t="s">
        <v>7917</v>
      </c>
    </row>
    <row r="1727" spans="1:13" hidden="1">
      <c r="A1727" s="45" t="s">
        <v>8663</v>
      </c>
      <c r="B1727" s="45" t="s">
        <v>8796</v>
      </c>
      <c r="C1727" s="41" t="s">
        <v>65</v>
      </c>
      <c r="D1727" s="41" t="s">
        <v>65</v>
      </c>
      <c r="E1727" s="41" t="s">
        <v>7886</v>
      </c>
      <c r="F1727" s="45" t="s">
        <v>8797</v>
      </c>
      <c r="G1727" s="41" t="s">
        <v>1048</v>
      </c>
      <c r="H1727" s="41" t="s">
        <v>7888</v>
      </c>
      <c r="I1727" s="41"/>
      <c r="J1727" s="41"/>
      <c r="K1727" s="41"/>
      <c r="L1727" s="41"/>
      <c r="M1727" s="44"/>
    </row>
    <row r="1728" spans="1:13" hidden="1">
      <c r="A1728" s="45" t="s">
        <v>8663</v>
      </c>
      <c r="B1728" s="45" t="s">
        <v>8796</v>
      </c>
      <c r="C1728" s="41" t="s">
        <v>65</v>
      </c>
      <c r="D1728" s="41" t="s">
        <v>65</v>
      </c>
      <c r="E1728" s="41" t="s">
        <v>7886</v>
      </c>
      <c r="F1728" s="45" t="s">
        <v>8797</v>
      </c>
      <c r="G1728" s="41" t="s">
        <v>1048</v>
      </c>
      <c r="H1728" s="41" t="s">
        <v>7889</v>
      </c>
      <c r="I1728" s="42">
        <v>41883</v>
      </c>
      <c r="J1728" s="41"/>
      <c r="K1728" s="41"/>
      <c r="L1728" s="41"/>
      <c r="M1728" s="44"/>
    </row>
    <row r="1729" spans="1:13" hidden="1">
      <c r="A1729" s="45" t="s">
        <v>8663</v>
      </c>
      <c r="B1729" s="45" t="s">
        <v>8796</v>
      </c>
      <c r="C1729" s="41" t="s">
        <v>65</v>
      </c>
      <c r="D1729" s="41" t="s">
        <v>65</v>
      </c>
      <c r="E1729" s="41" t="s">
        <v>7886</v>
      </c>
      <c r="F1729" s="45" t="s">
        <v>8797</v>
      </c>
      <c r="G1729" s="41" t="s">
        <v>1048</v>
      </c>
      <c r="H1729" s="41" t="s">
        <v>7890</v>
      </c>
      <c r="I1729" s="42"/>
      <c r="J1729" s="41"/>
      <c r="K1729" s="41"/>
      <c r="L1729" s="41"/>
      <c r="M1729" s="44"/>
    </row>
    <row r="1730" spans="1:13" hidden="1">
      <c r="A1730" s="45" t="s">
        <v>8663</v>
      </c>
      <c r="B1730" s="45" t="s">
        <v>8796</v>
      </c>
      <c r="C1730" s="41" t="s">
        <v>65</v>
      </c>
      <c r="D1730" s="41" t="s">
        <v>65</v>
      </c>
      <c r="E1730" s="41" t="s">
        <v>7886</v>
      </c>
      <c r="F1730" s="45" t="s">
        <v>8797</v>
      </c>
      <c r="G1730" s="41" t="s">
        <v>1048</v>
      </c>
      <c r="H1730" s="41" t="s">
        <v>7891</v>
      </c>
      <c r="I1730" s="42"/>
      <c r="J1730" s="41"/>
      <c r="K1730" s="41"/>
      <c r="L1730" s="41"/>
      <c r="M1730" s="44"/>
    </row>
    <row r="1731" spans="1:13" hidden="1">
      <c r="A1731" s="45" t="s">
        <v>8663</v>
      </c>
      <c r="B1731" s="45" t="s">
        <v>8796</v>
      </c>
      <c r="C1731" s="41" t="s">
        <v>65</v>
      </c>
      <c r="D1731" s="41" t="s">
        <v>65</v>
      </c>
      <c r="E1731" s="41" t="s">
        <v>7886</v>
      </c>
      <c r="F1731" s="45" t="s">
        <v>8797</v>
      </c>
      <c r="G1731" s="41" t="s">
        <v>1048</v>
      </c>
      <c r="H1731" s="41" t="s">
        <v>7892</v>
      </c>
      <c r="I1731" s="53">
        <v>41892</v>
      </c>
      <c r="J1731" s="41"/>
      <c r="K1731" s="41"/>
      <c r="L1731" s="41"/>
      <c r="M1731" s="44"/>
    </row>
    <row r="1732" spans="1:13" hidden="1">
      <c r="A1732" s="45" t="s">
        <v>8663</v>
      </c>
      <c r="B1732" s="45" t="s">
        <v>8796</v>
      </c>
      <c r="C1732" s="41" t="s">
        <v>65</v>
      </c>
      <c r="D1732" s="41" t="s">
        <v>65</v>
      </c>
      <c r="E1732" s="41" t="s">
        <v>7886</v>
      </c>
      <c r="F1732" s="45" t="s">
        <v>8797</v>
      </c>
      <c r="G1732" s="41" t="s">
        <v>1048</v>
      </c>
      <c r="H1732" s="41" t="s">
        <v>7893</v>
      </c>
      <c r="I1732" s="42"/>
      <c r="J1732" s="41"/>
      <c r="K1732" s="41"/>
      <c r="L1732" s="41"/>
      <c r="M1732" s="44"/>
    </row>
    <row r="1733" spans="1:13" hidden="1">
      <c r="A1733" s="45" t="s">
        <v>8663</v>
      </c>
      <c r="B1733" s="45" t="s">
        <v>8796</v>
      </c>
      <c r="C1733" s="41" t="s">
        <v>65</v>
      </c>
      <c r="D1733" s="41" t="s">
        <v>65</v>
      </c>
      <c r="E1733" s="41" t="s">
        <v>7886</v>
      </c>
      <c r="F1733" s="45" t="s">
        <v>8797</v>
      </c>
      <c r="G1733" s="41" t="s">
        <v>1048</v>
      </c>
      <c r="H1733" s="41" t="s">
        <v>7894</v>
      </c>
      <c r="I1733" s="42">
        <v>41852</v>
      </c>
      <c r="J1733" s="41"/>
      <c r="K1733" s="41"/>
      <c r="L1733" s="41"/>
      <c r="M1733" s="44"/>
    </row>
    <row r="1734" spans="1:13" hidden="1">
      <c r="A1734" s="44" t="s">
        <v>8663</v>
      </c>
      <c r="B1734" s="44" t="s">
        <v>8796</v>
      </c>
      <c r="C1734" s="41" t="s">
        <v>65</v>
      </c>
      <c r="D1734" s="41" t="s">
        <v>65</v>
      </c>
      <c r="E1734" s="41" t="s">
        <v>7886</v>
      </c>
      <c r="F1734" s="44" t="s">
        <v>8797</v>
      </c>
      <c r="G1734" s="40" t="s">
        <v>7895</v>
      </c>
      <c r="H1734" s="40" t="s">
        <v>7896</v>
      </c>
      <c r="I1734" s="43">
        <f>J1734-2</f>
        <v>41835</v>
      </c>
      <c r="J1734" s="43">
        <f t="shared" ref="J1734:J1740" si="115">I1735</f>
        <v>41837</v>
      </c>
      <c r="K1734" s="40" t="s">
        <v>6142</v>
      </c>
      <c r="L1734" s="40">
        <v>100</v>
      </c>
      <c r="M1734" s="44"/>
    </row>
    <row r="1735" spans="1:13" hidden="1">
      <c r="A1735" s="44" t="s">
        <v>8663</v>
      </c>
      <c r="B1735" s="44" t="s">
        <v>8796</v>
      </c>
      <c r="C1735" s="41" t="s">
        <v>65</v>
      </c>
      <c r="D1735" s="41" t="s">
        <v>65</v>
      </c>
      <c r="E1735" s="41" t="s">
        <v>7886</v>
      </c>
      <c r="F1735" s="44" t="s">
        <v>8797</v>
      </c>
      <c r="G1735" s="40" t="s">
        <v>7898</v>
      </c>
      <c r="H1735" s="40" t="s">
        <v>7899</v>
      </c>
      <c r="I1735" s="43">
        <f>J1735-1</f>
        <v>41837</v>
      </c>
      <c r="J1735" s="43">
        <f t="shared" si="115"/>
        <v>41838</v>
      </c>
      <c r="K1735" s="40" t="s">
        <v>6142</v>
      </c>
      <c r="L1735" s="40">
        <v>100</v>
      </c>
      <c r="M1735" s="44"/>
    </row>
    <row r="1736" spans="1:13" hidden="1">
      <c r="A1736" s="44" t="s">
        <v>8663</v>
      </c>
      <c r="B1736" s="44" t="s">
        <v>8796</v>
      </c>
      <c r="C1736" s="41" t="s">
        <v>65</v>
      </c>
      <c r="D1736" s="41" t="s">
        <v>65</v>
      </c>
      <c r="E1736" s="41" t="s">
        <v>7886</v>
      </c>
      <c r="F1736" s="44" t="s">
        <v>8797</v>
      </c>
      <c r="G1736" s="40" t="s">
        <v>7898</v>
      </c>
      <c r="H1736" s="40" t="s">
        <v>7925</v>
      </c>
      <c r="I1736" s="43">
        <f>J1736-1</f>
        <v>41838</v>
      </c>
      <c r="J1736" s="43">
        <f t="shared" si="115"/>
        <v>41839</v>
      </c>
      <c r="K1736" s="40" t="s">
        <v>6142</v>
      </c>
      <c r="L1736" s="40">
        <v>100</v>
      </c>
      <c r="M1736" s="44"/>
    </row>
    <row r="1737" spans="1:13">
      <c r="A1737" s="44" t="s">
        <v>8663</v>
      </c>
      <c r="B1737" s="44" t="s">
        <v>8796</v>
      </c>
      <c r="C1737" s="41" t="s">
        <v>65</v>
      </c>
      <c r="D1737" s="41" t="s">
        <v>65</v>
      </c>
      <c r="E1737" s="41" t="s">
        <v>7886</v>
      </c>
      <c r="F1737" s="44" t="s">
        <v>8797</v>
      </c>
      <c r="G1737" s="40" t="s">
        <v>7901</v>
      </c>
      <c r="H1737" s="40" t="s">
        <v>7940</v>
      </c>
      <c r="I1737" s="43">
        <f>J1737-5</f>
        <v>41839</v>
      </c>
      <c r="J1737" s="43">
        <f t="shared" si="115"/>
        <v>41844</v>
      </c>
      <c r="K1737" s="40" t="s">
        <v>6142</v>
      </c>
      <c r="L1737" s="40">
        <v>100</v>
      </c>
      <c r="M1737" s="44"/>
    </row>
    <row r="1738" spans="1:13" hidden="1">
      <c r="A1738" s="44" t="s">
        <v>8663</v>
      </c>
      <c r="B1738" s="44" t="s">
        <v>8796</v>
      </c>
      <c r="C1738" s="41" t="s">
        <v>65</v>
      </c>
      <c r="D1738" s="41" t="s">
        <v>65</v>
      </c>
      <c r="E1738" s="41" t="s">
        <v>7886</v>
      </c>
      <c r="F1738" s="44" t="s">
        <v>8797</v>
      </c>
      <c r="G1738" s="40" t="s">
        <v>7904</v>
      </c>
      <c r="H1738" s="40" t="s">
        <v>7905</v>
      </c>
      <c r="I1738" s="43">
        <f>J1738-3</f>
        <v>41844</v>
      </c>
      <c r="J1738" s="43">
        <f t="shared" si="115"/>
        <v>41847</v>
      </c>
      <c r="K1738" s="40" t="s">
        <v>6142</v>
      </c>
      <c r="L1738" s="40">
        <v>100</v>
      </c>
      <c r="M1738" s="44"/>
    </row>
    <row r="1739" spans="1:13" hidden="1">
      <c r="A1739" s="44" t="s">
        <v>8663</v>
      </c>
      <c r="B1739" s="44" t="s">
        <v>8796</v>
      </c>
      <c r="C1739" s="41" t="s">
        <v>65</v>
      </c>
      <c r="D1739" s="41" t="s">
        <v>65</v>
      </c>
      <c r="E1739" s="41" t="s">
        <v>7886</v>
      </c>
      <c r="F1739" s="44" t="s">
        <v>8797</v>
      </c>
      <c r="G1739" s="40" t="s">
        <v>7904</v>
      </c>
      <c r="H1739" s="40" t="s">
        <v>7906</v>
      </c>
      <c r="I1739" s="43">
        <f>J1739-2</f>
        <v>41847</v>
      </c>
      <c r="J1739" s="43">
        <f t="shared" si="115"/>
        <v>41849</v>
      </c>
      <c r="K1739" s="40" t="s">
        <v>6142</v>
      </c>
      <c r="L1739" s="40">
        <v>100</v>
      </c>
      <c r="M1739" s="44"/>
    </row>
    <row r="1740" spans="1:13" hidden="1">
      <c r="A1740" s="44" t="s">
        <v>8663</v>
      </c>
      <c r="B1740" s="44" t="s">
        <v>8796</v>
      </c>
      <c r="C1740" s="41" t="s">
        <v>65</v>
      </c>
      <c r="D1740" s="41" t="s">
        <v>65</v>
      </c>
      <c r="E1740" s="41" t="s">
        <v>7886</v>
      </c>
      <c r="F1740" s="44" t="s">
        <v>8797</v>
      </c>
      <c r="G1740" s="40" t="s">
        <v>7904</v>
      </c>
      <c r="H1740" s="40" t="s">
        <v>7907</v>
      </c>
      <c r="I1740" s="43">
        <f>J1740-2</f>
        <v>41849</v>
      </c>
      <c r="J1740" s="43">
        <f t="shared" si="115"/>
        <v>41851</v>
      </c>
      <c r="K1740" s="40" t="s">
        <v>6142</v>
      </c>
      <c r="L1740" s="40">
        <v>100</v>
      </c>
      <c r="M1740" s="44"/>
    </row>
    <row r="1741" spans="1:13" hidden="1">
      <c r="A1741" s="44" t="s">
        <v>8663</v>
      </c>
      <c r="B1741" s="44" t="s">
        <v>8796</v>
      </c>
      <c r="C1741" s="41" t="s">
        <v>65</v>
      </c>
      <c r="D1741" s="41" t="s">
        <v>65</v>
      </c>
      <c r="E1741" s="41" t="s">
        <v>7886</v>
      </c>
      <c r="F1741" s="44" t="s">
        <v>8797</v>
      </c>
      <c r="G1741" s="40" t="s">
        <v>7904</v>
      </c>
      <c r="H1741" s="40" t="s">
        <v>7908</v>
      </c>
      <c r="I1741" s="43">
        <f>J1741-1</f>
        <v>41851</v>
      </c>
      <c r="J1741" s="42">
        <v>41852</v>
      </c>
      <c r="K1741" s="40" t="s">
        <v>6142</v>
      </c>
      <c r="L1741" s="40">
        <v>100</v>
      </c>
      <c r="M1741" s="44" t="s">
        <v>8566</v>
      </c>
    </row>
    <row r="1742" spans="1:13" hidden="1">
      <c r="A1742" s="45" t="s">
        <v>8766</v>
      </c>
      <c r="B1742" s="45" t="s">
        <v>7943</v>
      </c>
      <c r="C1742" s="49" t="s">
        <v>7927</v>
      </c>
      <c r="D1742" s="45" t="s">
        <v>7928</v>
      </c>
      <c r="E1742" s="41" t="s">
        <v>7938</v>
      </c>
      <c r="F1742" s="41" t="s">
        <v>8798</v>
      </c>
      <c r="G1742" s="41" t="s">
        <v>1048</v>
      </c>
      <c r="H1742" s="41" t="s">
        <v>7888</v>
      </c>
      <c r="I1742" s="41"/>
      <c r="J1742" s="41"/>
      <c r="K1742" s="41"/>
      <c r="L1742" s="41"/>
      <c r="M1742" s="41"/>
    </row>
    <row r="1743" spans="1:13" hidden="1">
      <c r="A1743" s="45" t="s">
        <v>8766</v>
      </c>
      <c r="B1743" s="45" t="s">
        <v>7943</v>
      </c>
      <c r="C1743" s="49" t="s">
        <v>7927</v>
      </c>
      <c r="D1743" s="45" t="s">
        <v>7928</v>
      </c>
      <c r="E1743" s="41" t="s">
        <v>7938</v>
      </c>
      <c r="F1743" s="41" t="s">
        <v>8798</v>
      </c>
      <c r="G1743" s="41" t="s">
        <v>1048</v>
      </c>
      <c r="H1743" s="41" t="s">
        <v>7889</v>
      </c>
      <c r="I1743" s="42">
        <v>41845</v>
      </c>
      <c r="J1743" s="41"/>
      <c r="K1743" s="41"/>
      <c r="L1743" s="41"/>
      <c r="M1743" s="41"/>
    </row>
    <row r="1744" spans="1:13" hidden="1">
      <c r="A1744" s="45" t="s">
        <v>8766</v>
      </c>
      <c r="B1744" s="45" t="s">
        <v>7943</v>
      </c>
      <c r="C1744" s="49" t="s">
        <v>7927</v>
      </c>
      <c r="D1744" s="45" t="s">
        <v>7928</v>
      </c>
      <c r="E1744" s="41" t="s">
        <v>7938</v>
      </c>
      <c r="F1744" s="41" t="s">
        <v>8798</v>
      </c>
      <c r="G1744" s="41" t="s">
        <v>1048</v>
      </c>
      <c r="H1744" s="41" t="s">
        <v>7890</v>
      </c>
      <c r="I1744" s="42">
        <v>41866</v>
      </c>
      <c r="J1744" s="41"/>
      <c r="K1744" s="41"/>
      <c r="L1744" s="41"/>
      <c r="M1744" s="41"/>
    </row>
    <row r="1745" spans="1:13" hidden="1">
      <c r="A1745" s="45" t="s">
        <v>8766</v>
      </c>
      <c r="B1745" s="45" t="s">
        <v>7943</v>
      </c>
      <c r="C1745" s="49" t="s">
        <v>7927</v>
      </c>
      <c r="D1745" s="45" t="s">
        <v>7928</v>
      </c>
      <c r="E1745" s="41" t="s">
        <v>7938</v>
      </c>
      <c r="F1745" s="41" t="s">
        <v>8798</v>
      </c>
      <c r="G1745" s="41" t="s">
        <v>1048</v>
      </c>
      <c r="H1745" s="41" t="s">
        <v>7891</v>
      </c>
      <c r="I1745" s="42"/>
      <c r="J1745" s="41"/>
      <c r="K1745" s="41"/>
      <c r="L1745" s="41"/>
      <c r="M1745" s="41"/>
    </row>
    <row r="1746" spans="1:13" hidden="1">
      <c r="A1746" s="45" t="s">
        <v>8766</v>
      </c>
      <c r="B1746" s="45" t="s">
        <v>7943</v>
      </c>
      <c r="C1746" s="49" t="s">
        <v>7927</v>
      </c>
      <c r="D1746" s="45" t="s">
        <v>7928</v>
      </c>
      <c r="E1746" s="41" t="s">
        <v>7938</v>
      </c>
      <c r="F1746" s="41" t="s">
        <v>8798</v>
      </c>
      <c r="G1746" s="41" t="s">
        <v>1048</v>
      </c>
      <c r="H1746" s="41" t="s">
        <v>7892</v>
      </c>
      <c r="I1746" s="53">
        <v>41894</v>
      </c>
      <c r="J1746" s="41"/>
      <c r="K1746" s="41"/>
      <c r="L1746" s="41"/>
      <c r="M1746" s="41"/>
    </row>
    <row r="1747" spans="1:13" hidden="1">
      <c r="A1747" s="45" t="s">
        <v>8766</v>
      </c>
      <c r="B1747" s="45" t="s">
        <v>7943</v>
      </c>
      <c r="C1747" s="49" t="s">
        <v>7927</v>
      </c>
      <c r="D1747" s="45" t="s">
        <v>7928</v>
      </c>
      <c r="E1747" s="41" t="s">
        <v>7938</v>
      </c>
      <c r="F1747" s="41" t="s">
        <v>8798</v>
      </c>
      <c r="G1747" s="41" t="s">
        <v>1048</v>
      </c>
      <c r="H1747" s="41" t="s">
        <v>7893</v>
      </c>
      <c r="I1747" s="42"/>
      <c r="J1747" s="41"/>
      <c r="K1747" s="41"/>
      <c r="L1747" s="41"/>
      <c r="M1747" s="41"/>
    </row>
    <row r="1748" spans="1:13" hidden="1">
      <c r="A1748" s="45" t="s">
        <v>8766</v>
      </c>
      <c r="B1748" s="45" t="s">
        <v>7943</v>
      </c>
      <c r="C1748" s="49" t="s">
        <v>7927</v>
      </c>
      <c r="D1748" s="45" t="s">
        <v>7928</v>
      </c>
      <c r="E1748" s="41" t="s">
        <v>7938</v>
      </c>
      <c r="F1748" s="41" t="s">
        <v>8798</v>
      </c>
      <c r="G1748" s="41" t="s">
        <v>1048</v>
      </c>
      <c r="H1748" s="41" t="s">
        <v>7894</v>
      </c>
      <c r="I1748" s="42">
        <v>41815</v>
      </c>
      <c r="J1748" s="41"/>
      <c r="K1748" s="41"/>
      <c r="L1748" s="41"/>
      <c r="M1748" s="41"/>
    </row>
    <row r="1749" spans="1:13" hidden="1">
      <c r="A1749" s="44" t="s">
        <v>8766</v>
      </c>
      <c r="B1749" s="44" t="s">
        <v>7943</v>
      </c>
      <c r="C1749" s="48" t="s">
        <v>7927</v>
      </c>
      <c r="D1749" s="44" t="s">
        <v>7928</v>
      </c>
      <c r="E1749" s="41" t="s">
        <v>7938</v>
      </c>
      <c r="F1749" s="40" t="s">
        <v>8798</v>
      </c>
      <c r="G1749" s="40" t="s">
        <v>7895</v>
      </c>
      <c r="H1749" s="40" t="s">
        <v>7896</v>
      </c>
      <c r="I1749" s="43">
        <f>J1749-2</f>
        <v>41798</v>
      </c>
      <c r="J1749" s="43">
        <f t="shared" ref="J1749:J1755" si="116">I1750</f>
        <v>41800</v>
      </c>
      <c r="K1749" s="40" t="s">
        <v>7945</v>
      </c>
      <c r="L1749" s="40">
        <v>100</v>
      </c>
      <c r="M1749" s="40" t="s">
        <v>8799</v>
      </c>
    </row>
    <row r="1750" spans="1:13" hidden="1">
      <c r="A1750" s="44" t="s">
        <v>8766</v>
      </c>
      <c r="B1750" s="44" t="s">
        <v>7943</v>
      </c>
      <c r="C1750" s="48" t="s">
        <v>7927</v>
      </c>
      <c r="D1750" s="44" t="s">
        <v>7928</v>
      </c>
      <c r="E1750" s="41" t="s">
        <v>7938</v>
      </c>
      <c r="F1750" s="40" t="s">
        <v>8798</v>
      </c>
      <c r="G1750" s="40" t="s">
        <v>7898</v>
      </c>
      <c r="H1750" s="40" t="s">
        <v>7899</v>
      </c>
      <c r="I1750" s="43">
        <f>J1750-1</f>
        <v>41800</v>
      </c>
      <c r="J1750" s="43">
        <f t="shared" si="116"/>
        <v>41801</v>
      </c>
      <c r="K1750" s="40" t="s">
        <v>7945</v>
      </c>
      <c r="L1750" s="40">
        <v>100</v>
      </c>
      <c r="M1750" s="40"/>
    </row>
    <row r="1751" spans="1:13" hidden="1">
      <c r="A1751" s="44" t="s">
        <v>8766</v>
      </c>
      <c r="B1751" s="44" t="s">
        <v>7943</v>
      </c>
      <c r="C1751" s="48" t="s">
        <v>7927</v>
      </c>
      <c r="D1751" s="44" t="s">
        <v>7928</v>
      </c>
      <c r="E1751" s="41" t="s">
        <v>7938</v>
      </c>
      <c r="F1751" s="40" t="s">
        <v>8798</v>
      </c>
      <c r="G1751" s="40" t="s">
        <v>7898</v>
      </c>
      <c r="H1751" s="40" t="s">
        <v>7925</v>
      </c>
      <c r="I1751" s="43">
        <f>J1751-1</f>
        <v>41801</v>
      </c>
      <c r="J1751" s="43">
        <f t="shared" si="116"/>
        <v>41802</v>
      </c>
      <c r="K1751" s="40" t="s">
        <v>7945</v>
      </c>
      <c r="L1751" s="40">
        <v>100</v>
      </c>
      <c r="M1751" s="40"/>
    </row>
    <row r="1752" spans="1:13">
      <c r="A1752" s="44" t="s">
        <v>8766</v>
      </c>
      <c r="B1752" s="44" t="s">
        <v>7943</v>
      </c>
      <c r="C1752" s="48" t="s">
        <v>7927</v>
      </c>
      <c r="D1752" s="44" t="s">
        <v>7928</v>
      </c>
      <c r="E1752" s="41" t="s">
        <v>7938</v>
      </c>
      <c r="F1752" s="40" t="s">
        <v>8798</v>
      </c>
      <c r="G1752" s="40" t="s">
        <v>7901</v>
      </c>
      <c r="H1752" s="40" t="s">
        <v>7940</v>
      </c>
      <c r="I1752" s="43">
        <f>J1752-5</f>
        <v>41802</v>
      </c>
      <c r="J1752" s="43">
        <f t="shared" si="116"/>
        <v>41807</v>
      </c>
      <c r="K1752" s="40" t="s">
        <v>7945</v>
      </c>
      <c r="L1752" s="40">
        <v>100</v>
      </c>
      <c r="M1752" s="40"/>
    </row>
    <row r="1753" spans="1:13" hidden="1">
      <c r="A1753" s="44" t="s">
        <v>8766</v>
      </c>
      <c r="B1753" s="44" t="s">
        <v>7943</v>
      </c>
      <c r="C1753" s="48" t="s">
        <v>7927</v>
      </c>
      <c r="D1753" s="44" t="s">
        <v>7928</v>
      </c>
      <c r="E1753" s="41" t="s">
        <v>7938</v>
      </c>
      <c r="F1753" s="40" t="s">
        <v>8798</v>
      </c>
      <c r="G1753" s="40" t="s">
        <v>7904</v>
      </c>
      <c r="H1753" s="40" t="s">
        <v>7905</v>
      </c>
      <c r="I1753" s="43">
        <f>J1753-3</f>
        <v>41807</v>
      </c>
      <c r="J1753" s="43">
        <f t="shared" si="116"/>
        <v>41810</v>
      </c>
      <c r="K1753" s="40" t="s">
        <v>7945</v>
      </c>
      <c r="L1753" s="40">
        <v>100</v>
      </c>
      <c r="M1753" s="39"/>
    </row>
    <row r="1754" spans="1:13" hidden="1">
      <c r="A1754" s="44" t="s">
        <v>8766</v>
      </c>
      <c r="B1754" s="44" t="s">
        <v>7943</v>
      </c>
      <c r="C1754" s="48" t="s">
        <v>7927</v>
      </c>
      <c r="D1754" s="44" t="s">
        <v>7928</v>
      </c>
      <c r="E1754" s="41" t="s">
        <v>7938</v>
      </c>
      <c r="F1754" s="40" t="s">
        <v>8798</v>
      </c>
      <c r="G1754" s="40" t="s">
        <v>7904</v>
      </c>
      <c r="H1754" s="40" t="s">
        <v>7906</v>
      </c>
      <c r="I1754" s="43">
        <f>J1754-2</f>
        <v>41810</v>
      </c>
      <c r="J1754" s="43">
        <f t="shared" si="116"/>
        <v>41812</v>
      </c>
      <c r="K1754" s="40" t="s">
        <v>7945</v>
      </c>
      <c r="L1754" s="40">
        <v>100</v>
      </c>
      <c r="M1754" s="39"/>
    </row>
    <row r="1755" spans="1:13" hidden="1">
      <c r="A1755" s="44" t="s">
        <v>8766</v>
      </c>
      <c r="B1755" s="44" t="s">
        <v>7943</v>
      </c>
      <c r="C1755" s="48" t="s">
        <v>7927</v>
      </c>
      <c r="D1755" s="44" t="s">
        <v>7928</v>
      </c>
      <c r="E1755" s="41" t="s">
        <v>7938</v>
      </c>
      <c r="F1755" s="40" t="s">
        <v>8798</v>
      </c>
      <c r="G1755" s="40" t="s">
        <v>7904</v>
      </c>
      <c r="H1755" s="40" t="s">
        <v>7907</v>
      </c>
      <c r="I1755" s="43">
        <f>J1755-2</f>
        <v>41812</v>
      </c>
      <c r="J1755" s="43">
        <f t="shared" si="116"/>
        <v>41814</v>
      </c>
      <c r="K1755" s="40" t="s">
        <v>7945</v>
      </c>
      <c r="L1755" s="40">
        <v>100</v>
      </c>
      <c r="M1755" s="39"/>
    </row>
    <row r="1756" spans="1:13" hidden="1">
      <c r="A1756" s="44" t="s">
        <v>8766</v>
      </c>
      <c r="B1756" s="44" t="s">
        <v>7943</v>
      </c>
      <c r="C1756" s="48" t="s">
        <v>7927</v>
      </c>
      <c r="D1756" s="44" t="s">
        <v>7928</v>
      </c>
      <c r="E1756" s="41" t="s">
        <v>7938</v>
      </c>
      <c r="F1756" s="40" t="s">
        <v>8798</v>
      </c>
      <c r="G1756" s="40" t="s">
        <v>7904</v>
      </c>
      <c r="H1756" s="40" t="s">
        <v>7908</v>
      </c>
      <c r="I1756" s="43">
        <f>J1756-1</f>
        <v>41814</v>
      </c>
      <c r="J1756" s="42">
        <v>41815</v>
      </c>
      <c r="K1756" s="40" t="s">
        <v>7945</v>
      </c>
      <c r="L1756" s="40">
        <v>100</v>
      </c>
      <c r="M1756" s="39" t="s">
        <v>7917</v>
      </c>
    </row>
    <row r="1757" spans="1:13" hidden="1">
      <c r="A1757" s="41" t="s">
        <v>8567</v>
      </c>
      <c r="B1757" s="41" t="s">
        <v>8800</v>
      </c>
      <c r="C1757" s="49" t="s">
        <v>7927</v>
      </c>
      <c r="D1757" s="45" t="s">
        <v>7928</v>
      </c>
      <c r="E1757" s="41" t="s">
        <v>7938</v>
      </c>
      <c r="F1757" s="41" t="s">
        <v>8801</v>
      </c>
      <c r="G1757" s="41" t="s">
        <v>1048</v>
      </c>
      <c r="H1757" s="41" t="s">
        <v>7888</v>
      </c>
      <c r="I1757" s="43">
        <v>41838</v>
      </c>
      <c r="J1757" s="41"/>
      <c r="K1757" s="41"/>
      <c r="L1757" s="41"/>
      <c r="M1757" s="41"/>
    </row>
    <row r="1758" spans="1:13" hidden="1">
      <c r="A1758" s="41" t="s">
        <v>8567</v>
      </c>
      <c r="B1758" s="41" t="s">
        <v>8800</v>
      </c>
      <c r="C1758" s="49" t="s">
        <v>7927</v>
      </c>
      <c r="D1758" s="45" t="s">
        <v>7928</v>
      </c>
      <c r="E1758" s="41" t="s">
        <v>7938</v>
      </c>
      <c r="F1758" s="41" t="s">
        <v>8801</v>
      </c>
      <c r="G1758" s="41" t="s">
        <v>1048</v>
      </c>
      <c r="H1758" s="41" t="s">
        <v>7889</v>
      </c>
      <c r="I1758" s="43">
        <v>41848</v>
      </c>
      <c r="J1758" s="41"/>
      <c r="K1758" s="41"/>
      <c r="L1758" s="41"/>
      <c r="M1758" s="41"/>
    </row>
    <row r="1759" spans="1:13" hidden="1">
      <c r="A1759" s="41" t="s">
        <v>8567</v>
      </c>
      <c r="B1759" s="41" t="s">
        <v>8800</v>
      </c>
      <c r="C1759" s="49" t="s">
        <v>7927</v>
      </c>
      <c r="D1759" s="45" t="s">
        <v>7928</v>
      </c>
      <c r="E1759" s="41" t="s">
        <v>7938</v>
      </c>
      <c r="F1759" s="41" t="s">
        <v>8801</v>
      </c>
      <c r="G1759" s="41" t="s">
        <v>1048</v>
      </c>
      <c r="H1759" s="41" t="s">
        <v>7890</v>
      </c>
      <c r="I1759" s="42"/>
      <c r="J1759" s="41"/>
      <c r="K1759" s="41"/>
      <c r="L1759" s="41"/>
      <c r="M1759" s="41"/>
    </row>
    <row r="1760" spans="1:13" hidden="1">
      <c r="A1760" s="41" t="s">
        <v>8567</v>
      </c>
      <c r="B1760" s="41" t="s">
        <v>8800</v>
      </c>
      <c r="C1760" s="49" t="s">
        <v>7927</v>
      </c>
      <c r="D1760" s="45" t="s">
        <v>7928</v>
      </c>
      <c r="E1760" s="41" t="s">
        <v>7938</v>
      </c>
      <c r="F1760" s="41" t="s">
        <v>8801</v>
      </c>
      <c r="G1760" s="41" t="s">
        <v>1048</v>
      </c>
      <c r="H1760" s="41" t="s">
        <v>7891</v>
      </c>
      <c r="I1760" s="42"/>
      <c r="J1760" s="41"/>
      <c r="K1760" s="41"/>
      <c r="L1760" s="41"/>
      <c r="M1760" s="41"/>
    </row>
    <row r="1761" spans="1:13" hidden="1">
      <c r="A1761" s="41" t="s">
        <v>8567</v>
      </c>
      <c r="B1761" s="41" t="s">
        <v>8800</v>
      </c>
      <c r="C1761" s="49" t="s">
        <v>7927</v>
      </c>
      <c r="D1761" s="45" t="s">
        <v>7928</v>
      </c>
      <c r="E1761" s="41" t="s">
        <v>7938</v>
      </c>
      <c r="F1761" s="41" t="s">
        <v>8801</v>
      </c>
      <c r="G1761" s="41" t="s">
        <v>1048</v>
      </c>
      <c r="H1761" s="41" t="s">
        <v>7892</v>
      </c>
      <c r="I1761" s="53">
        <v>41881</v>
      </c>
      <c r="J1761" s="41"/>
      <c r="K1761" s="41"/>
      <c r="L1761" s="41"/>
      <c r="M1761" s="41"/>
    </row>
    <row r="1762" spans="1:13" hidden="1">
      <c r="A1762" s="41" t="s">
        <v>8567</v>
      </c>
      <c r="B1762" s="41" t="s">
        <v>8800</v>
      </c>
      <c r="C1762" s="49" t="s">
        <v>7927</v>
      </c>
      <c r="D1762" s="45" t="s">
        <v>7928</v>
      </c>
      <c r="E1762" s="41" t="s">
        <v>7938</v>
      </c>
      <c r="F1762" s="41" t="s">
        <v>8801</v>
      </c>
      <c r="G1762" s="41" t="s">
        <v>1048</v>
      </c>
      <c r="H1762" s="41" t="s">
        <v>7893</v>
      </c>
      <c r="I1762" s="42"/>
      <c r="J1762" s="41"/>
      <c r="K1762" s="41"/>
      <c r="L1762" s="41"/>
      <c r="M1762" s="41"/>
    </row>
    <row r="1763" spans="1:13" hidden="1">
      <c r="A1763" s="41" t="s">
        <v>8567</v>
      </c>
      <c r="B1763" s="41" t="s">
        <v>8800</v>
      </c>
      <c r="C1763" s="49" t="s">
        <v>7927</v>
      </c>
      <c r="D1763" s="45" t="s">
        <v>7928</v>
      </c>
      <c r="E1763" s="41" t="s">
        <v>7938</v>
      </c>
      <c r="F1763" s="41" t="s">
        <v>8801</v>
      </c>
      <c r="G1763" s="41" t="s">
        <v>1048</v>
      </c>
      <c r="H1763" s="41" t="s">
        <v>7894</v>
      </c>
      <c r="I1763" s="43">
        <v>41856</v>
      </c>
      <c r="J1763" s="41"/>
      <c r="K1763" s="41"/>
      <c r="L1763" s="41"/>
      <c r="M1763" s="41"/>
    </row>
    <row r="1764" spans="1:13" hidden="1">
      <c r="A1764" s="40" t="s">
        <v>8567</v>
      </c>
      <c r="B1764" s="40" t="s">
        <v>8800</v>
      </c>
      <c r="C1764" s="48" t="s">
        <v>7927</v>
      </c>
      <c r="D1764" s="44" t="s">
        <v>7928</v>
      </c>
      <c r="E1764" s="41" t="s">
        <v>7938</v>
      </c>
      <c r="F1764" s="40" t="s">
        <v>8801</v>
      </c>
      <c r="G1764" s="40" t="s">
        <v>7895</v>
      </c>
      <c r="H1764" s="40" t="s">
        <v>7896</v>
      </c>
      <c r="I1764" s="43">
        <f>J1764-2</f>
        <v>41839</v>
      </c>
      <c r="J1764" s="43">
        <f t="shared" ref="J1764:J1770" si="117">I1765</f>
        <v>41841</v>
      </c>
      <c r="K1764" s="40" t="s">
        <v>6184</v>
      </c>
      <c r="L1764" s="40">
        <v>100</v>
      </c>
      <c r="M1764" s="40"/>
    </row>
    <row r="1765" spans="1:13" hidden="1">
      <c r="A1765" s="40" t="s">
        <v>8567</v>
      </c>
      <c r="B1765" s="40" t="s">
        <v>8800</v>
      </c>
      <c r="C1765" s="48" t="s">
        <v>7927</v>
      </c>
      <c r="D1765" s="44" t="s">
        <v>7928</v>
      </c>
      <c r="E1765" s="41" t="s">
        <v>7938</v>
      </c>
      <c r="F1765" s="40" t="s">
        <v>8801</v>
      </c>
      <c r="G1765" s="40" t="s">
        <v>7898</v>
      </c>
      <c r="H1765" s="40" t="s">
        <v>7899</v>
      </c>
      <c r="I1765" s="43">
        <f>J1765-1</f>
        <v>41841</v>
      </c>
      <c r="J1765" s="43">
        <f t="shared" si="117"/>
        <v>41842</v>
      </c>
      <c r="K1765" s="40" t="s">
        <v>6184</v>
      </c>
      <c r="L1765" s="40">
        <v>100</v>
      </c>
      <c r="M1765" s="40"/>
    </row>
    <row r="1766" spans="1:13" hidden="1">
      <c r="A1766" s="40" t="s">
        <v>8567</v>
      </c>
      <c r="B1766" s="40" t="s">
        <v>8800</v>
      </c>
      <c r="C1766" s="48" t="s">
        <v>7927</v>
      </c>
      <c r="D1766" s="44" t="s">
        <v>7928</v>
      </c>
      <c r="E1766" s="41" t="s">
        <v>7938</v>
      </c>
      <c r="F1766" s="40" t="s">
        <v>8801</v>
      </c>
      <c r="G1766" s="40" t="s">
        <v>7898</v>
      </c>
      <c r="H1766" s="40" t="s">
        <v>7925</v>
      </c>
      <c r="I1766" s="43">
        <f>J1766-1</f>
        <v>41842</v>
      </c>
      <c r="J1766" s="43">
        <f t="shared" si="117"/>
        <v>41843</v>
      </c>
      <c r="K1766" s="40" t="s">
        <v>6184</v>
      </c>
      <c r="L1766" s="40">
        <v>100</v>
      </c>
      <c r="M1766" s="40"/>
    </row>
    <row r="1767" spans="1:13">
      <c r="A1767" s="40" t="s">
        <v>8567</v>
      </c>
      <c r="B1767" s="40" t="s">
        <v>8800</v>
      </c>
      <c r="C1767" s="48" t="s">
        <v>7927</v>
      </c>
      <c r="D1767" s="44" t="s">
        <v>7928</v>
      </c>
      <c r="E1767" s="41" t="s">
        <v>7938</v>
      </c>
      <c r="F1767" s="40" t="s">
        <v>8801</v>
      </c>
      <c r="G1767" s="40" t="s">
        <v>7901</v>
      </c>
      <c r="H1767" s="40" t="s">
        <v>7940</v>
      </c>
      <c r="I1767" s="43">
        <f>J1767-5</f>
        <v>41843</v>
      </c>
      <c r="J1767" s="43">
        <f t="shared" si="117"/>
        <v>41848</v>
      </c>
      <c r="K1767" s="40" t="s">
        <v>6184</v>
      </c>
      <c r="L1767" s="40">
        <v>100</v>
      </c>
      <c r="M1767" s="40"/>
    </row>
    <row r="1768" spans="1:13" hidden="1">
      <c r="A1768" s="40" t="s">
        <v>8567</v>
      </c>
      <c r="B1768" s="40" t="s">
        <v>8800</v>
      </c>
      <c r="C1768" s="48" t="s">
        <v>7927</v>
      </c>
      <c r="D1768" s="44" t="s">
        <v>7928</v>
      </c>
      <c r="E1768" s="41" t="s">
        <v>7938</v>
      </c>
      <c r="F1768" s="40" t="s">
        <v>8801</v>
      </c>
      <c r="G1768" s="40" t="s">
        <v>7904</v>
      </c>
      <c r="H1768" s="40" t="s">
        <v>7905</v>
      </c>
      <c r="I1768" s="43">
        <f>J1768-3</f>
        <v>41848</v>
      </c>
      <c r="J1768" s="43">
        <f t="shared" si="117"/>
        <v>41851</v>
      </c>
      <c r="K1768" s="40" t="s">
        <v>6184</v>
      </c>
      <c r="L1768" s="40">
        <v>100</v>
      </c>
      <c r="M1768" s="39"/>
    </row>
    <row r="1769" spans="1:13" hidden="1">
      <c r="A1769" s="40" t="s">
        <v>8567</v>
      </c>
      <c r="B1769" s="40" t="s">
        <v>8800</v>
      </c>
      <c r="C1769" s="48" t="s">
        <v>7927</v>
      </c>
      <c r="D1769" s="44" t="s">
        <v>7928</v>
      </c>
      <c r="E1769" s="41" t="s">
        <v>7938</v>
      </c>
      <c r="F1769" s="40" t="s">
        <v>8801</v>
      </c>
      <c r="G1769" s="40" t="s">
        <v>7904</v>
      </c>
      <c r="H1769" s="40" t="s">
        <v>7906</v>
      </c>
      <c r="I1769" s="43">
        <f>J1769-2</f>
        <v>41851</v>
      </c>
      <c r="J1769" s="43">
        <f t="shared" si="117"/>
        <v>41853</v>
      </c>
      <c r="K1769" s="40" t="s">
        <v>6184</v>
      </c>
      <c r="L1769" s="40">
        <v>100</v>
      </c>
      <c r="M1769" s="39"/>
    </row>
    <row r="1770" spans="1:13" hidden="1">
      <c r="A1770" s="40" t="s">
        <v>8567</v>
      </c>
      <c r="B1770" s="40" t="s">
        <v>8800</v>
      </c>
      <c r="C1770" s="48" t="s">
        <v>7927</v>
      </c>
      <c r="D1770" s="44" t="s">
        <v>7928</v>
      </c>
      <c r="E1770" s="41" t="s">
        <v>7938</v>
      </c>
      <c r="F1770" s="40" t="s">
        <v>8801</v>
      </c>
      <c r="G1770" s="40" t="s">
        <v>7904</v>
      </c>
      <c r="H1770" s="40" t="s">
        <v>7907</v>
      </c>
      <c r="I1770" s="43">
        <f>J1770-2</f>
        <v>41853</v>
      </c>
      <c r="J1770" s="43">
        <f t="shared" si="117"/>
        <v>41855</v>
      </c>
      <c r="K1770" s="40" t="s">
        <v>6184</v>
      </c>
      <c r="L1770" s="40">
        <v>100</v>
      </c>
      <c r="M1770" s="39"/>
    </row>
    <row r="1771" spans="1:13" hidden="1">
      <c r="A1771" s="40" t="s">
        <v>8567</v>
      </c>
      <c r="B1771" s="40" t="s">
        <v>8800</v>
      </c>
      <c r="C1771" s="48" t="s">
        <v>7927</v>
      </c>
      <c r="D1771" s="44" t="s">
        <v>7928</v>
      </c>
      <c r="E1771" s="41" t="s">
        <v>7938</v>
      </c>
      <c r="F1771" s="40" t="s">
        <v>8801</v>
      </c>
      <c r="G1771" s="40" t="s">
        <v>7904</v>
      </c>
      <c r="H1771" s="40" t="s">
        <v>7908</v>
      </c>
      <c r="I1771" s="43">
        <f>J1771-1</f>
        <v>41855</v>
      </c>
      <c r="J1771" s="43">
        <v>41856</v>
      </c>
      <c r="K1771" s="40" t="s">
        <v>6184</v>
      </c>
      <c r="L1771" s="40">
        <v>100</v>
      </c>
      <c r="M1771" s="39" t="s">
        <v>7917</v>
      </c>
    </row>
    <row r="1772" spans="1:13" hidden="1">
      <c r="A1772" s="41" t="s">
        <v>8766</v>
      </c>
      <c r="B1772" s="41" t="s">
        <v>8802</v>
      </c>
      <c r="C1772" s="58" t="s">
        <v>7962</v>
      </c>
      <c r="D1772" s="41" t="s">
        <v>52</v>
      </c>
      <c r="E1772" s="41" t="s">
        <v>7886</v>
      </c>
      <c r="F1772" s="41" t="s">
        <v>8803</v>
      </c>
      <c r="G1772" s="41" t="s">
        <v>1048</v>
      </c>
      <c r="H1772" s="41" t="s">
        <v>7888</v>
      </c>
      <c r="I1772" s="43">
        <v>41815</v>
      </c>
      <c r="J1772" s="41"/>
      <c r="K1772" s="41"/>
      <c r="L1772" s="41"/>
      <c r="M1772" s="41"/>
    </row>
    <row r="1773" spans="1:13" hidden="1">
      <c r="A1773" s="41" t="s">
        <v>8766</v>
      </c>
      <c r="B1773" s="41" t="s">
        <v>8802</v>
      </c>
      <c r="C1773" s="58" t="s">
        <v>7962</v>
      </c>
      <c r="D1773" s="41" t="s">
        <v>52</v>
      </c>
      <c r="E1773" s="41" t="s">
        <v>7886</v>
      </c>
      <c r="F1773" s="41" t="s">
        <v>8803</v>
      </c>
      <c r="G1773" s="41" t="s">
        <v>1048</v>
      </c>
      <c r="H1773" s="41" t="s">
        <v>7889</v>
      </c>
      <c r="I1773" s="43">
        <v>41822</v>
      </c>
      <c r="J1773" s="41"/>
      <c r="K1773" s="41"/>
      <c r="L1773" s="41"/>
      <c r="M1773" s="41"/>
    </row>
    <row r="1774" spans="1:13" hidden="1">
      <c r="A1774" s="41" t="s">
        <v>8766</v>
      </c>
      <c r="B1774" s="41" t="s">
        <v>8802</v>
      </c>
      <c r="C1774" s="58" t="s">
        <v>7962</v>
      </c>
      <c r="D1774" s="41" t="s">
        <v>52</v>
      </c>
      <c r="E1774" s="41" t="s">
        <v>7886</v>
      </c>
      <c r="F1774" s="41" t="s">
        <v>8803</v>
      </c>
      <c r="G1774" s="41" t="s">
        <v>1048</v>
      </c>
      <c r="H1774" s="41" t="s">
        <v>7890</v>
      </c>
      <c r="I1774" s="42"/>
      <c r="J1774" s="41"/>
      <c r="K1774" s="41"/>
      <c r="L1774" s="41"/>
      <c r="M1774" s="41"/>
    </row>
    <row r="1775" spans="1:13" hidden="1">
      <c r="A1775" s="41" t="s">
        <v>8766</v>
      </c>
      <c r="B1775" s="41" t="s">
        <v>8802</v>
      </c>
      <c r="C1775" s="58" t="s">
        <v>7962</v>
      </c>
      <c r="D1775" s="41" t="s">
        <v>52</v>
      </c>
      <c r="E1775" s="41" t="s">
        <v>7886</v>
      </c>
      <c r="F1775" s="41" t="s">
        <v>8803</v>
      </c>
      <c r="G1775" s="41" t="s">
        <v>1048</v>
      </c>
      <c r="H1775" s="41" t="s">
        <v>7891</v>
      </c>
      <c r="I1775" s="42"/>
      <c r="J1775" s="41"/>
      <c r="K1775" s="41"/>
      <c r="L1775" s="41"/>
      <c r="M1775" s="41"/>
    </row>
    <row r="1776" spans="1:13" hidden="1">
      <c r="A1776" s="41" t="s">
        <v>8766</v>
      </c>
      <c r="B1776" s="41" t="s">
        <v>8802</v>
      </c>
      <c r="C1776" s="58" t="s">
        <v>7962</v>
      </c>
      <c r="D1776" s="41" t="s">
        <v>52</v>
      </c>
      <c r="E1776" s="41" t="s">
        <v>7886</v>
      </c>
      <c r="F1776" s="41" t="s">
        <v>8803</v>
      </c>
      <c r="G1776" s="41" t="s">
        <v>1048</v>
      </c>
      <c r="H1776" s="41" t="s">
        <v>7892</v>
      </c>
      <c r="I1776" s="53">
        <v>41863</v>
      </c>
      <c r="J1776" s="41"/>
      <c r="K1776" s="41"/>
      <c r="L1776" s="41"/>
      <c r="M1776" s="41"/>
    </row>
    <row r="1777" spans="1:13" hidden="1">
      <c r="A1777" s="41" t="s">
        <v>8766</v>
      </c>
      <c r="B1777" s="41" t="s">
        <v>8802</v>
      </c>
      <c r="C1777" s="58" t="s">
        <v>7962</v>
      </c>
      <c r="D1777" s="41" t="s">
        <v>52</v>
      </c>
      <c r="E1777" s="41" t="s">
        <v>7886</v>
      </c>
      <c r="F1777" s="41" t="s">
        <v>8803</v>
      </c>
      <c r="G1777" s="41" t="s">
        <v>1048</v>
      </c>
      <c r="H1777" s="41" t="s">
        <v>7893</v>
      </c>
      <c r="I1777" s="42"/>
      <c r="J1777" s="41"/>
      <c r="K1777" s="41"/>
      <c r="L1777" s="41"/>
      <c r="M1777" s="41"/>
    </row>
    <row r="1778" spans="1:13" hidden="1">
      <c r="A1778" s="41" t="s">
        <v>8766</v>
      </c>
      <c r="B1778" s="41" t="s">
        <v>8802</v>
      </c>
      <c r="C1778" s="58" t="s">
        <v>7962</v>
      </c>
      <c r="D1778" s="41" t="s">
        <v>52</v>
      </c>
      <c r="E1778" s="41" t="s">
        <v>7886</v>
      </c>
      <c r="F1778" s="41" t="s">
        <v>8803</v>
      </c>
      <c r="G1778" s="41" t="s">
        <v>1048</v>
      </c>
      <c r="H1778" s="41" t="s">
        <v>7894</v>
      </c>
      <c r="I1778" s="43">
        <v>41832</v>
      </c>
      <c r="J1778" s="41"/>
      <c r="K1778" s="41"/>
      <c r="L1778" s="41"/>
      <c r="M1778" s="41"/>
    </row>
    <row r="1779" spans="1:13" hidden="1">
      <c r="A1779" s="40" t="s">
        <v>8766</v>
      </c>
      <c r="B1779" s="40" t="s">
        <v>8802</v>
      </c>
      <c r="C1779" s="57" t="s">
        <v>7962</v>
      </c>
      <c r="D1779" s="40" t="s">
        <v>52</v>
      </c>
      <c r="E1779" s="41" t="s">
        <v>7886</v>
      </c>
      <c r="F1779" s="40" t="s">
        <v>8803</v>
      </c>
      <c r="G1779" s="40" t="s">
        <v>7895</v>
      </c>
      <c r="H1779" s="40" t="s">
        <v>7896</v>
      </c>
      <c r="I1779" s="43">
        <f>J1779-2</f>
        <v>41815</v>
      </c>
      <c r="J1779" s="43">
        <f t="shared" ref="J1779:J1785" si="118">I1780</f>
        <v>41817</v>
      </c>
      <c r="K1779" s="40" t="s">
        <v>6184</v>
      </c>
      <c r="L1779" s="40">
        <v>100</v>
      </c>
      <c r="M1779" s="40"/>
    </row>
    <row r="1780" spans="1:13" hidden="1">
      <c r="A1780" s="40" t="s">
        <v>8766</v>
      </c>
      <c r="B1780" s="40" t="s">
        <v>8802</v>
      </c>
      <c r="C1780" s="57" t="s">
        <v>7962</v>
      </c>
      <c r="D1780" s="40" t="s">
        <v>52</v>
      </c>
      <c r="E1780" s="41" t="s">
        <v>7886</v>
      </c>
      <c r="F1780" s="40" t="s">
        <v>8803</v>
      </c>
      <c r="G1780" s="40" t="s">
        <v>7898</v>
      </c>
      <c r="H1780" s="40" t="s">
        <v>7899</v>
      </c>
      <c r="I1780" s="43">
        <f>J1780-1</f>
        <v>41817</v>
      </c>
      <c r="J1780" s="43">
        <f t="shared" si="118"/>
        <v>41818</v>
      </c>
      <c r="K1780" s="40" t="s">
        <v>6184</v>
      </c>
      <c r="L1780" s="40">
        <v>100</v>
      </c>
      <c r="M1780" s="40"/>
    </row>
    <row r="1781" spans="1:13" hidden="1">
      <c r="A1781" s="40" t="s">
        <v>8766</v>
      </c>
      <c r="B1781" s="40" t="s">
        <v>8802</v>
      </c>
      <c r="C1781" s="57" t="s">
        <v>7962</v>
      </c>
      <c r="D1781" s="40" t="s">
        <v>52</v>
      </c>
      <c r="E1781" s="41" t="s">
        <v>7886</v>
      </c>
      <c r="F1781" s="40" t="s">
        <v>8803</v>
      </c>
      <c r="G1781" s="40" t="s">
        <v>7898</v>
      </c>
      <c r="H1781" s="40" t="s">
        <v>7925</v>
      </c>
      <c r="I1781" s="43">
        <f>J1781-1</f>
        <v>41818</v>
      </c>
      <c r="J1781" s="43">
        <f t="shared" si="118"/>
        <v>41819</v>
      </c>
      <c r="K1781" s="40" t="s">
        <v>6184</v>
      </c>
      <c r="L1781" s="40">
        <v>100</v>
      </c>
      <c r="M1781" s="40"/>
    </row>
    <row r="1782" spans="1:13">
      <c r="A1782" s="40" t="s">
        <v>8766</v>
      </c>
      <c r="B1782" s="40" t="s">
        <v>8802</v>
      </c>
      <c r="C1782" s="57" t="s">
        <v>7962</v>
      </c>
      <c r="D1782" s="40" t="s">
        <v>52</v>
      </c>
      <c r="E1782" s="41" t="s">
        <v>7886</v>
      </c>
      <c r="F1782" s="40" t="s">
        <v>8803</v>
      </c>
      <c r="G1782" s="40" t="s">
        <v>7901</v>
      </c>
      <c r="H1782" s="40" t="s">
        <v>7940</v>
      </c>
      <c r="I1782" s="43">
        <f>J1782-5</f>
        <v>41819</v>
      </c>
      <c r="J1782" s="43">
        <f t="shared" si="118"/>
        <v>41824</v>
      </c>
      <c r="K1782" s="40" t="s">
        <v>6184</v>
      </c>
      <c r="L1782" s="40">
        <v>100</v>
      </c>
      <c r="M1782" s="40"/>
    </row>
    <row r="1783" spans="1:13" hidden="1">
      <c r="A1783" s="40" t="s">
        <v>8766</v>
      </c>
      <c r="B1783" s="40" t="s">
        <v>8802</v>
      </c>
      <c r="C1783" s="57" t="s">
        <v>7962</v>
      </c>
      <c r="D1783" s="40" t="s">
        <v>52</v>
      </c>
      <c r="E1783" s="41" t="s">
        <v>7886</v>
      </c>
      <c r="F1783" s="40" t="s">
        <v>8803</v>
      </c>
      <c r="G1783" s="40" t="s">
        <v>7904</v>
      </c>
      <c r="H1783" s="40" t="s">
        <v>7905</v>
      </c>
      <c r="I1783" s="43">
        <f>J1783-3</f>
        <v>41824</v>
      </c>
      <c r="J1783" s="43">
        <f t="shared" si="118"/>
        <v>41827</v>
      </c>
      <c r="K1783" s="40" t="s">
        <v>6184</v>
      </c>
      <c r="L1783" s="40">
        <v>100</v>
      </c>
      <c r="M1783" s="39"/>
    </row>
    <row r="1784" spans="1:13" hidden="1">
      <c r="A1784" s="40" t="s">
        <v>8766</v>
      </c>
      <c r="B1784" s="40" t="s">
        <v>8802</v>
      </c>
      <c r="C1784" s="57" t="s">
        <v>7962</v>
      </c>
      <c r="D1784" s="40" t="s">
        <v>52</v>
      </c>
      <c r="E1784" s="41" t="s">
        <v>7886</v>
      </c>
      <c r="F1784" s="40" t="s">
        <v>8803</v>
      </c>
      <c r="G1784" s="40" t="s">
        <v>7904</v>
      </c>
      <c r="H1784" s="40" t="s">
        <v>7906</v>
      </c>
      <c r="I1784" s="43">
        <f>J1784-2</f>
        <v>41827</v>
      </c>
      <c r="J1784" s="43">
        <f t="shared" si="118"/>
        <v>41829</v>
      </c>
      <c r="K1784" s="40" t="s">
        <v>6184</v>
      </c>
      <c r="L1784" s="40">
        <v>100</v>
      </c>
      <c r="M1784" s="39"/>
    </row>
    <row r="1785" spans="1:13" hidden="1">
      <c r="A1785" s="40" t="s">
        <v>8766</v>
      </c>
      <c r="B1785" s="40" t="s">
        <v>8802</v>
      </c>
      <c r="C1785" s="57" t="s">
        <v>7962</v>
      </c>
      <c r="D1785" s="40" t="s">
        <v>52</v>
      </c>
      <c r="E1785" s="41" t="s">
        <v>7886</v>
      </c>
      <c r="F1785" s="40" t="s">
        <v>8803</v>
      </c>
      <c r="G1785" s="40" t="s">
        <v>7904</v>
      </c>
      <c r="H1785" s="40" t="s">
        <v>7907</v>
      </c>
      <c r="I1785" s="43">
        <f>J1785-2</f>
        <v>41829</v>
      </c>
      <c r="J1785" s="43">
        <f t="shared" si="118"/>
        <v>41831</v>
      </c>
      <c r="K1785" s="40" t="s">
        <v>6184</v>
      </c>
      <c r="L1785" s="40">
        <v>100</v>
      </c>
      <c r="M1785" s="39"/>
    </row>
    <row r="1786" spans="1:13" hidden="1">
      <c r="A1786" s="40" t="s">
        <v>8766</v>
      </c>
      <c r="B1786" s="40" t="s">
        <v>8802</v>
      </c>
      <c r="C1786" s="57" t="s">
        <v>7962</v>
      </c>
      <c r="D1786" s="40" t="s">
        <v>52</v>
      </c>
      <c r="E1786" s="41" t="s">
        <v>7886</v>
      </c>
      <c r="F1786" s="40" t="s">
        <v>8803</v>
      </c>
      <c r="G1786" s="40" t="s">
        <v>7904</v>
      </c>
      <c r="H1786" s="40" t="s">
        <v>7908</v>
      </c>
      <c r="I1786" s="43">
        <f>J1786-1</f>
        <v>41831</v>
      </c>
      <c r="J1786" s="43">
        <v>41832</v>
      </c>
      <c r="K1786" s="40" t="s">
        <v>6184</v>
      </c>
      <c r="L1786" s="40">
        <v>100</v>
      </c>
      <c r="M1786" s="39"/>
    </row>
    <row r="1787" spans="1:13" hidden="1">
      <c r="A1787" s="41" t="s">
        <v>8544</v>
      </c>
      <c r="B1787" s="47" t="s">
        <v>7926</v>
      </c>
      <c r="C1787" s="41" t="s">
        <v>7927</v>
      </c>
      <c r="D1787" s="41" t="s">
        <v>7928</v>
      </c>
      <c r="E1787" s="41" t="s">
        <v>7929</v>
      </c>
      <c r="F1787" s="41" t="s">
        <v>8804</v>
      </c>
      <c r="G1787" s="41" t="s">
        <v>1048</v>
      </c>
      <c r="H1787" s="41" t="s">
        <v>7888</v>
      </c>
      <c r="I1787" s="42">
        <v>41842</v>
      </c>
      <c r="J1787" s="41"/>
      <c r="K1787" s="40"/>
      <c r="L1787" s="40"/>
      <c r="M1787" s="39"/>
    </row>
    <row r="1788" spans="1:13" hidden="1">
      <c r="A1788" s="41" t="s">
        <v>8544</v>
      </c>
      <c r="B1788" s="47" t="s">
        <v>7926</v>
      </c>
      <c r="C1788" s="41" t="s">
        <v>7927</v>
      </c>
      <c r="D1788" s="41" t="s">
        <v>7928</v>
      </c>
      <c r="E1788" s="41" t="s">
        <v>7929</v>
      </c>
      <c r="F1788" s="41" t="s">
        <v>8804</v>
      </c>
      <c r="G1788" s="41" t="s">
        <v>1048</v>
      </c>
      <c r="H1788" s="41" t="s">
        <v>7889</v>
      </c>
      <c r="I1788" s="41"/>
      <c r="J1788" s="41"/>
      <c r="K1788" s="40"/>
      <c r="L1788" s="40"/>
      <c r="M1788" s="39"/>
    </row>
    <row r="1789" spans="1:13" hidden="1">
      <c r="A1789" s="41" t="s">
        <v>8544</v>
      </c>
      <c r="B1789" s="47" t="s">
        <v>7926</v>
      </c>
      <c r="C1789" s="41" t="s">
        <v>7927</v>
      </c>
      <c r="D1789" s="41" t="s">
        <v>7928</v>
      </c>
      <c r="E1789" s="41" t="s">
        <v>7929</v>
      </c>
      <c r="F1789" s="41" t="s">
        <v>8804</v>
      </c>
      <c r="G1789" s="41" t="s">
        <v>1048</v>
      </c>
      <c r="H1789" s="41" t="s">
        <v>7890</v>
      </c>
      <c r="I1789" s="41"/>
      <c r="J1789" s="41"/>
      <c r="K1789" s="40"/>
      <c r="L1789" s="40"/>
      <c r="M1789" s="39"/>
    </row>
    <row r="1790" spans="1:13" hidden="1">
      <c r="A1790" s="41" t="s">
        <v>8544</v>
      </c>
      <c r="B1790" s="47" t="s">
        <v>7926</v>
      </c>
      <c r="C1790" s="41" t="s">
        <v>7927</v>
      </c>
      <c r="D1790" s="41" t="s">
        <v>7928</v>
      </c>
      <c r="E1790" s="41" t="s">
        <v>7929</v>
      </c>
      <c r="F1790" s="41" t="s">
        <v>8804</v>
      </c>
      <c r="G1790" s="41" t="s">
        <v>1048</v>
      </c>
      <c r="H1790" s="41" t="s">
        <v>7891</v>
      </c>
      <c r="I1790" s="41"/>
      <c r="J1790" s="41"/>
      <c r="K1790" s="40"/>
      <c r="L1790" s="40"/>
      <c r="M1790" s="39"/>
    </row>
    <row r="1791" spans="1:13" hidden="1">
      <c r="A1791" s="41" t="s">
        <v>8544</v>
      </c>
      <c r="B1791" s="47" t="s">
        <v>7926</v>
      </c>
      <c r="C1791" s="41" t="s">
        <v>7927</v>
      </c>
      <c r="D1791" s="41" t="s">
        <v>7928</v>
      </c>
      <c r="E1791" s="41" t="s">
        <v>7929</v>
      </c>
      <c r="F1791" s="41" t="s">
        <v>8804</v>
      </c>
      <c r="G1791" s="41" t="s">
        <v>1048</v>
      </c>
      <c r="H1791" s="41" t="s">
        <v>7892</v>
      </c>
      <c r="I1791" s="42"/>
      <c r="J1791" s="41"/>
      <c r="K1791" s="40"/>
      <c r="L1791" s="40"/>
      <c r="M1791" s="39"/>
    </row>
    <row r="1792" spans="1:13" hidden="1">
      <c r="A1792" s="41" t="s">
        <v>8544</v>
      </c>
      <c r="B1792" s="47" t="s">
        <v>7926</v>
      </c>
      <c r="C1792" s="41" t="s">
        <v>7927</v>
      </c>
      <c r="D1792" s="41" t="s">
        <v>7928</v>
      </c>
      <c r="E1792" s="41" t="s">
        <v>7929</v>
      </c>
      <c r="F1792" s="41" t="s">
        <v>8804</v>
      </c>
      <c r="G1792" s="41" t="s">
        <v>1048</v>
      </c>
      <c r="H1792" s="41" t="s">
        <v>7893</v>
      </c>
      <c r="I1792" s="42"/>
      <c r="J1792" s="41"/>
      <c r="K1792" s="40"/>
      <c r="L1792" s="40"/>
      <c r="M1792" s="39"/>
    </row>
    <row r="1793" spans="1:13" hidden="1">
      <c r="A1793" s="41" t="s">
        <v>8544</v>
      </c>
      <c r="B1793" s="47" t="s">
        <v>7926</v>
      </c>
      <c r="C1793" s="41" t="s">
        <v>7927</v>
      </c>
      <c r="D1793" s="41" t="s">
        <v>7928</v>
      </c>
      <c r="E1793" s="41" t="s">
        <v>7929</v>
      </c>
      <c r="F1793" s="41" t="s">
        <v>8804</v>
      </c>
      <c r="G1793" s="41" t="s">
        <v>1048</v>
      </c>
      <c r="H1793" s="41" t="s">
        <v>7894</v>
      </c>
      <c r="I1793" s="42">
        <v>41860</v>
      </c>
      <c r="J1793" s="41"/>
      <c r="K1793" s="40"/>
      <c r="L1793" s="40"/>
      <c r="M1793" s="39"/>
    </row>
    <row r="1794" spans="1:13" hidden="1">
      <c r="A1794" s="40" t="s">
        <v>8544</v>
      </c>
      <c r="B1794" s="46" t="s">
        <v>7926</v>
      </c>
      <c r="C1794" s="40" t="s">
        <v>7927</v>
      </c>
      <c r="D1794" s="40" t="s">
        <v>7928</v>
      </c>
      <c r="E1794" s="41" t="s">
        <v>7929</v>
      </c>
      <c r="F1794" s="40" t="s">
        <v>8804</v>
      </c>
      <c r="G1794" s="40" t="s">
        <v>7895</v>
      </c>
      <c r="H1794" s="40" t="s">
        <v>7896</v>
      </c>
      <c r="I1794" s="43">
        <f>J1794-2</f>
        <v>41843</v>
      </c>
      <c r="J1794" s="43">
        <f t="shared" ref="J1794:J1800" si="119">I1795</f>
        <v>41845</v>
      </c>
      <c r="K1794" s="40" t="s">
        <v>145</v>
      </c>
      <c r="L1794" s="40">
        <v>100</v>
      </c>
      <c r="M1794" s="39"/>
    </row>
    <row r="1795" spans="1:13" hidden="1">
      <c r="A1795" s="40" t="s">
        <v>8544</v>
      </c>
      <c r="B1795" s="46" t="s">
        <v>7926</v>
      </c>
      <c r="C1795" s="40" t="s">
        <v>7927</v>
      </c>
      <c r="D1795" s="40" t="s">
        <v>7928</v>
      </c>
      <c r="E1795" s="41" t="s">
        <v>7929</v>
      </c>
      <c r="F1795" s="40" t="s">
        <v>8804</v>
      </c>
      <c r="G1795" s="40" t="s">
        <v>7898</v>
      </c>
      <c r="H1795" s="40" t="s">
        <v>7899</v>
      </c>
      <c r="I1795" s="43">
        <f>J1795-1</f>
        <v>41845</v>
      </c>
      <c r="J1795" s="43">
        <f t="shared" si="119"/>
        <v>41846</v>
      </c>
      <c r="K1795" s="40" t="s">
        <v>145</v>
      </c>
      <c r="L1795" s="40">
        <v>100</v>
      </c>
      <c r="M1795" s="39"/>
    </row>
    <row r="1796" spans="1:13" hidden="1">
      <c r="A1796" s="40" t="s">
        <v>8544</v>
      </c>
      <c r="B1796" s="46" t="s">
        <v>7926</v>
      </c>
      <c r="C1796" s="40" t="s">
        <v>7927</v>
      </c>
      <c r="D1796" s="40" t="s">
        <v>7928</v>
      </c>
      <c r="E1796" s="41" t="s">
        <v>7929</v>
      </c>
      <c r="F1796" s="40" t="s">
        <v>8804</v>
      </c>
      <c r="G1796" s="40" t="s">
        <v>7898</v>
      </c>
      <c r="H1796" s="40" t="s">
        <v>7900</v>
      </c>
      <c r="I1796" s="43">
        <f>J1796-1</f>
        <v>41846</v>
      </c>
      <c r="J1796" s="43">
        <f t="shared" si="119"/>
        <v>41847</v>
      </c>
      <c r="K1796" s="40" t="s">
        <v>145</v>
      </c>
      <c r="L1796" s="40">
        <v>100</v>
      </c>
      <c r="M1796" s="39"/>
    </row>
    <row r="1797" spans="1:13">
      <c r="A1797" s="40" t="s">
        <v>8544</v>
      </c>
      <c r="B1797" s="46" t="s">
        <v>7926</v>
      </c>
      <c r="C1797" s="40" t="s">
        <v>7927</v>
      </c>
      <c r="D1797" s="40" t="s">
        <v>7928</v>
      </c>
      <c r="E1797" s="41" t="s">
        <v>7929</v>
      </c>
      <c r="F1797" s="40" t="s">
        <v>8804</v>
      </c>
      <c r="G1797" s="40" t="s">
        <v>7901</v>
      </c>
      <c r="H1797" s="40" t="s">
        <v>7902</v>
      </c>
      <c r="I1797" s="43">
        <f>J1797-5</f>
        <v>41847</v>
      </c>
      <c r="J1797" s="43">
        <f t="shared" si="119"/>
        <v>41852</v>
      </c>
      <c r="K1797" s="40" t="s">
        <v>145</v>
      </c>
      <c r="L1797" s="40">
        <v>100</v>
      </c>
      <c r="M1797" s="39"/>
    </row>
    <row r="1798" spans="1:13" hidden="1">
      <c r="A1798" s="40" t="s">
        <v>8544</v>
      </c>
      <c r="B1798" s="46" t="s">
        <v>7926</v>
      </c>
      <c r="C1798" s="40" t="s">
        <v>7927</v>
      </c>
      <c r="D1798" s="40" t="s">
        <v>7928</v>
      </c>
      <c r="E1798" s="41" t="s">
        <v>7929</v>
      </c>
      <c r="F1798" s="40" t="s">
        <v>8804</v>
      </c>
      <c r="G1798" s="40" t="s">
        <v>7904</v>
      </c>
      <c r="H1798" s="40" t="s">
        <v>7905</v>
      </c>
      <c r="I1798" s="43">
        <f>J1798-3</f>
        <v>41852</v>
      </c>
      <c r="J1798" s="43">
        <f t="shared" si="119"/>
        <v>41855</v>
      </c>
      <c r="K1798" s="40" t="s">
        <v>145</v>
      </c>
      <c r="L1798" s="40">
        <v>100</v>
      </c>
      <c r="M1798" s="39"/>
    </row>
    <row r="1799" spans="1:13" hidden="1">
      <c r="A1799" s="40" t="s">
        <v>8544</v>
      </c>
      <c r="B1799" s="46" t="s">
        <v>7926</v>
      </c>
      <c r="C1799" s="40" t="s">
        <v>7927</v>
      </c>
      <c r="D1799" s="40" t="s">
        <v>7928</v>
      </c>
      <c r="E1799" s="41" t="s">
        <v>7929</v>
      </c>
      <c r="F1799" s="40" t="s">
        <v>8804</v>
      </c>
      <c r="G1799" s="40" t="s">
        <v>7904</v>
      </c>
      <c r="H1799" s="40" t="s">
        <v>7906</v>
      </c>
      <c r="I1799" s="43">
        <f>J1799-2</f>
        <v>41855</v>
      </c>
      <c r="J1799" s="43">
        <f t="shared" si="119"/>
        <v>41857</v>
      </c>
      <c r="K1799" s="40" t="s">
        <v>145</v>
      </c>
      <c r="L1799" s="40">
        <v>100</v>
      </c>
      <c r="M1799" s="39"/>
    </row>
    <row r="1800" spans="1:13" hidden="1">
      <c r="A1800" s="40" t="s">
        <v>8544</v>
      </c>
      <c r="B1800" s="46" t="s">
        <v>7926</v>
      </c>
      <c r="C1800" s="40" t="s">
        <v>7927</v>
      </c>
      <c r="D1800" s="40" t="s">
        <v>7928</v>
      </c>
      <c r="E1800" s="41" t="s">
        <v>7929</v>
      </c>
      <c r="F1800" s="40" t="s">
        <v>8804</v>
      </c>
      <c r="G1800" s="40" t="s">
        <v>7904</v>
      </c>
      <c r="H1800" s="40" t="s">
        <v>7907</v>
      </c>
      <c r="I1800" s="43">
        <f>J1800-2</f>
        <v>41857</v>
      </c>
      <c r="J1800" s="43">
        <f t="shared" si="119"/>
        <v>41859</v>
      </c>
      <c r="K1800" s="40" t="s">
        <v>145</v>
      </c>
      <c r="L1800" s="40">
        <v>100</v>
      </c>
      <c r="M1800" s="39"/>
    </row>
    <row r="1801" spans="1:13" hidden="1">
      <c r="A1801" s="40" t="s">
        <v>8544</v>
      </c>
      <c r="B1801" s="46" t="s">
        <v>7926</v>
      </c>
      <c r="C1801" s="40" t="s">
        <v>7927</v>
      </c>
      <c r="D1801" s="40" t="s">
        <v>7928</v>
      </c>
      <c r="E1801" s="41" t="s">
        <v>7929</v>
      </c>
      <c r="F1801" s="40" t="s">
        <v>8804</v>
      </c>
      <c r="G1801" s="40" t="s">
        <v>7904</v>
      </c>
      <c r="H1801" s="40" t="s">
        <v>7908</v>
      </c>
      <c r="I1801" s="43">
        <f>J1801-1</f>
        <v>41859</v>
      </c>
      <c r="J1801" s="42">
        <v>41860</v>
      </c>
      <c r="K1801" s="40" t="s">
        <v>145</v>
      </c>
      <c r="L1801" s="40">
        <v>100</v>
      </c>
      <c r="M1801" s="39" t="s">
        <v>7917</v>
      </c>
    </row>
    <row r="1802" spans="1:13" hidden="1">
      <c r="A1802" s="41" t="s">
        <v>8805</v>
      </c>
      <c r="B1802" s="41" t="s">
        <v>8806</v>
      </c>
      <c r="C1802" s="49" t="s">
        <v>7927</v>
      </c>
      <c r="D1802" s="45" t="s">
        <v>7928</v>
      </c>
      <c r="E1802" s="41" t="s">
        <v>7938</v>
      </c>
      <c r="F1802" s="41" t="s">
        <v>8807</v>
      </c>
      <c r="G1802" s="41" t="s">
        <v>1048</v>
      </c>
      <c r="H1802" s="41" t="s">
        <v>7888</v>
      </c>
      <c r="I1802" s="43">
        <v>41844</v>
      </c>
      <c r="J1802" s="41"/>
      <c r="K1802" s="41"/>
      <c r="L1802" s="41"/>
      <c r="M1802" s="41"/>
    </row>
    <row r="1803" spans="1:13" hidden="1">
      <c r="A1803" s="41" t="s">
        <v>8805</v>
      </c>
      <c r="B1803" s="41" t="s">
        <v>8806</v>
      </c>
      <c r="C1803" s="49" t="s">
        <v>7927</v>
      </c>
      <c r="D1803" s="45" t="s">
        <v>7928</v>
      </c>
      <c r="E1803" s="41" t="s">
        <v>7938</v>
      </c>
      <c r="F1803" s="41" t="s">
        <v>8807</v>
      </c>
      <c r="G1803" s="41" t="s">
        <v>1048</v>
      </c>
      <c r="H1803" s="41" t="s">
        <v>7889</v>
      </c>
      <c r="I1803" s="43"/>
      <c r="J1803" s="41"/>
      <c r="K1803" s="41"/>
      <c r="L1803" s="41"/>
      <c r="M1803" s="41"/>
    </row>
    <row r="1804" spans="1:13" hidden="1">
      <c r="A1804" s="41" t="s">
        <v>8805</v>
      </c>
      <c r="B1804" s="41" t="s">
        <v>8806</v>
      </c>
      <c r="C1804" s="49" t="s">
        <v>7927</v>
      </c>
      <c r="D1804" s="45" t="s">
        <v>7928</v>
      </c>
      <c r="E1804" s="41" t="s">
        <v>7938</v>
      </c>
      <c r="F1804" s="41" t="s">
        <v>8807</v>
      </c>
      <c r="G1804" s="41" t="s">
        <v>1048</v>
      </c>
      <c r="H1804" s="41" t="s">
        <v>7890</v>
      </c>
      <c r="I1804" s="42"/>
      <c r="J1804" s="41"/>
      <c r="K1804" s="41"/>
      <c r="L1804" s="41"/>
      <c r="M1804" s="41"/>
    </row>
    <row r="1805" spans="1:13" hidden="1">
      <c r="A1805" s="41" t="s">
        <v>8805</v>
      </c>
      <c r="B1805" s="41" t="s">
        <v>8806</v>
      </c>
      <c r="C1805" s="49" t="s">
        <v>7927</v>
      </c>
      <c r="D1805" s="45" t="s">
        <v>7928</v>
      </c>
      <c r="E1805" s="41" t="s">
        <v>7938</v>
      </c>
      <c r="F1805" s="41" t="s">
        <v>8807</v>
      </c>
      <c r="G1805" s="41" t="s">
        <v>1048</v>
      </c>
      <c r="H1805" s="41" t="s">
        <v>7891</v>
      </c>
      <c r="I1805" s="42"/>
      <c r="J1805" s="41"/>
      <c r="K1805" s="41"/>
      <c r="L1805" s="41"/>
      <c r="M1805" s="41"/>
    </row>
    <row r="1806" spans="1:13" hidden="1">
      <c r="A1806" s="41" t="s">
        <v>8805</v>
      </c>
      <c r="B1806" s="41" t="s">
        <v>8806</v>
      </c>
      <c r="C1806" s="49" t="s">
        <v>7927</v>
      </c>
      <c r="D1806" s="45" t="s">
        <v>7928</v>
      </c>
      <c r="E1806" s="41" t="s">
        <v>7938</v>
      </c>
      <c r="F1806" s="41" t="s">
        <v>8807</v>
      </c>
      <c r="G1806" s="41" t="s">
        <v>1048</v>
      </c>
      <c r="H1806" s="41" t="s">
        <v>7892</v>
      </c>
      <c r="I1806" s="53">
        <v>41866</v>
      </c>
      <c r="J1806" s="41"/>
      <c r="K1806" s="41"/>
      <c r="L1806" s="41"/>
      <c r="M1806" s="41"/>
    </row>
    <row r="1807" spans="1:13" hidden="1">
      <c r="A1807" s="41" t="s">
        <v>8805</v>
      </c>
      <c r="B1807" s="41" t="s">
        <v>8806</v>
      </c>
      <c r="C1807" s="49" t="s">
        <v>7927</v>
      </c>
      <c r="D1807" s="45" t="s">
        <v>7928</v>
      </c>
      <c r="E1807" s="41" t="s">
        <v>7938</v>
      </c>
      <c r="F1807" s="41" t="s">
        <v>8807</v>
      </c>
      <c r="G1807" s="41" t="s">
        <v>1048</v>
      </c>
      <c r="H1807" s="41" t="s">
        <v>7893</v>
      </c>
      <c r="I1807" s="42"/>
      <c r="J1807" s="41"/>
      <c r="K1807" s="41"/>
      <c r="L1807" s="41"/>
      <c r="M1807" s="41"/>
    </row>
    <row r="1808" spans="1:13" hidden="1">
      <c r="A1808" s="41" t="s">
        <v>8805</v>
      </c>
      <c r="B1808" s="41" t="s">
        <v>8806</v>
      </c>
      <c r="C1808" s="49" t="s">
        <v>7927</v>
      </c>
      <c r="D1808" s="45" t="s">
        <v>7928</v>
      </c>
      <c r="E1808" s="41" t="s">
        <v>7938</v>
      </c>
      <c r="F1808" s="41" t="s">
        <v>8807</v>
      </c>
      <c r="G1808" s="41" t="s">
        <v>1048</v>
      </c>
      <c r="H1808" s="41" t="s">
        <v>7894</v>
      </c>
      <c r="I1808" s="43">
        <v>41861</v>
      </c>
      <c r="J1808" s="41"/>
      <c r="K1808" s="41"/>
      <c r="L1808" s="41"/>
      <c r="M1808" s="41"/>
    </row>
    <row r="1809" spans="1:13" hidden="1">
      <c r="A1809" s="40" t="s">
        <v>8805</v>
      </c>
      <c r="B1809" s="40" t="s">
        <v>8806</v>
      </c>
      <c r="C1809" s="48" t="s">
        <v>7927</v>
      </c>
      <c r="D1809" s="44" t="s">
        <v>7928</v>
      </c>
      <c r="E1809" s="41" t="s">
        <v>7938</v>
      </c>
      <c r="F1809" s="40" t="s">
        <v>8807</v>
      </c>
      <c r="G1809" s="40" t="s">
        <v>7895</v>
      </c>
      <c r="H1809" s="40" t="s">
        <v>7896</v>
      </c>
      <c r="I1809" s="43">
        <f>J1809-2</f>
        <v>41844</v>
      </c>
      <c r="J1809" s="43">
        <f t="shared" ref="J1809:J1815" si="120">I1810</f>
        <v>41846</v>
      </c>
      <c r="K1809" s="40" t="s">
        <v>145</v>
      </c>
      <c r="L1809" s="40">
        <v>100</v>
      </c>
      <c r="M1809" s="40"/>
    </row>
    <row r="1810" spans="1:13" hidden="1">
      <c r="A1810" s="40" t="s">
        <v>8805</v>
      </c>
      <c r="B1810" s="40" t="s">
        <v>8806</v>
      </c>
      <c r="C1810" s="48" t="s">
        <v>7927</v>
      </c>
      <c r="D1810" s="44" t="s">
        <v>7928</v>
      </c>
      <c r="E1810" s="41" t="s">
        <v>7938</v>
      </c>
      <c r="F1810" s="40" t="s">
        <v>8807</v>
      </c>
      <c r="G1810" s="40" t="s">
        <v>7898</v>
      </c>
      <c r="H1810" s="40" t="s">
        <v>7899</v>
      </c>
      <c r="I1810" s="43">
        <f>J1810-1</f>
        <v>41846</v>
      </c>
      <c r="J1810" s="43">
        <f t="shared" si="120"/>
        <v>41847</v>
      </c>
      <c r="K1810" s="40" t="s">
        <v>145</v>
      </c>
      <c r="L1810" s="40">
        <v>100</v>
      </c>
      <c r="M1810" s="40"/>
    </row>
    <row r="1811" spans="1:13" hidden="1">
      <c r="A1811" s="40" t="s">
        <v>8805</v>
      </c>
      <c r="B1811" s="40" t="s">
        <v>8806</v>
      </c>
      <c r="C1811" s="48" t="s">
        <v>7927</v>
      </c>
      <c r="D1811" s="44" t="s">
        <v>7928</v>
      </c>
      <c r="E1811" s="41" t="s">
        <v>7938</v>
      </c>
      <c r="F1811" s="40" t="s">
        <v>8807</v>
      </c>
      <c r="G1811" s="40" t="s">
        <v>7898</v>
      </c>
      <c r="H1811" s="40" t="s">
        <v>7925</v>
      </c>
      <c r="I1811" s="43">
        <f>J1811-1</f>
        <v>41847</v>
      </c>
      <c r="J1811" s="43">
        <f t="shared" si="120"/>
        <v>41848</v>
      </c>
      <c r="K1811" s="40" t="s">
        <v>145</v>
      </c>
      <c r="L1811" s="40">
        <v>100</v>
      </c>
      <c r="M1811" s="40"/>
    </row>
    <row r="1812" spans="1:13">
      <c r="A1812" s="40" t="s">
        <v>8805</v>
      </c>
      <c r="B1812" s="40" t="s">
        <v>8806</v>
      </c>
      <c r="C1812" s="48" t="s">
        <v>7927</v>
      </c>
      <c r="D1812" s="44" t="s">
        <v>7928</v>
      </c>
      <c r="E1812" s="41" t="s">
        <v>7938</v>
      </c>
      <c r="F1812" s="40" t="s">
        <v>8807</v>
      </c>
      <c r="G1812" s="40" t="s">
        <v>7901</v>
      </c>
      <c r="H1812" s="40" t="s">
        <v>7940</v>
      </c>
      <c r="I1812" s="43">
        <f>J1812-5</f>
        <v>41848</v>
      </c>
      <c r="J1812" s="43">
        <f t="shared" si="120"/>
        <v>41853</v>
      </c>
      <c r="K1812" s="40" t="s">
        <v>145</v>
      </c>
      <c r="L1812" s="40">
        <v>100</v>
      </c>
      <c r="M1812" s="40"/>
    </row>
    <row r="1813" spans="1:13" hidden="1">
      <c r="A1813" s="40" t="s">
        <v>8805</v>
      </c>
      <c r="B1813" s="40" t="s">
        <v>8806</v>
      </c>
      <c r="C1813" s="48" t="s">
        <v>7927</v>
      </c>
      <c r="D1813" s="44" t="s">
        <v>7928</v>
      </c>
      <c r="E1813" s="41" t="s">
        <v>7938</v>
      </c>
      <c r="F1813" s="40" t="s">
        <v>8807</v>
      </c>
      <c r="G1813" s="40" t="s">
        <v>7904</v>
      </c>
      <c r="H1813" s="40" t="s">
        <v>7905</v>
      </c>
      <c r="I1813" s="43">
        <f>J1813-3</f>
        <v>41853</v>
      </c>
      <c r="J1813" s="43">
        <f t="shared" si="120"/>
        <v>41856</v>
      </c>
      <c r="K1813" s="40" t="s">
        <v>145</v>
      </c>
      <c r="L1813" s="40">
        <v>100</v>
      </c>
      <c r="M1813" s="39"/>
    </row>
    <row r="1814" spans="1:13" hidden="1">
      <c r="A1814" s="40" t="s">
        <v>8805</v>
      </c>
      <c r="B1814" s="40" t="s">
        <v>8806</v>
      </c>
      <c r="C1814" s="48" t="s">
        <v>7927</v>
      </c>
      <c r="D1814" s="44" t="s">
        <v>7928</v>
      </c>
      <c r="E1814" s="41" t="s">
        <v>7938</v>
      </c>
      <c r="F1814" s="40" t="s">
        <v>8807</v>
      </c>
      <c r="G1814" s="40" t="s">
        <v>7904</v>
      </c>
      <c r="H1814" s="40" t="s">
        <v>7906</v>
      </c>
      <c r="I1814" s="43">
        <f>J1814-2</f>
        <v>41856</v>
      </c>
      <c r="J1814" s="43">
        <f t="shared" si="120"/>
        <v>41858</v>
      </c>
      <c r="K1814" s="40" t="s">
        <v>145</v>
      </c>
      <c r="L1814" s="40">
        <v>100</v>
      </c>
      <c r="M1814" s="39"/>
    </row>
    <row r="1815" spans="1:13" hidden="1">
      <c r="A1815" s="40" t="s">
        <v>8805</v>
      </c>
      <c r="B1815" s="40" t="s">
        <v>8806</v>
      </c>
      <c r="C1815" s="48" t="s">
        <v>7927</v>
      </c>
      <c r="D1815" s="44" t="s">
        <v>7928</v>
      </c>
      <c r="E1815" s="41" t="s">
        <v>7938</v>
      </c>
      <c r="F1815" s="40" t="s">
        <v>8807</v>
      </c>
      <c r="G1815" s="40" t="s">
        <v>7904</v>
      </c>
      <c r="H1815" s="40" t="s">
        <v>7907</v>
      </c>
      <c r="I1815" s="43">
        <f>J1815-2</f>
        <v>41858</v>
      </c>
      <c r="J1815" s="43">
        <f t="shared" si="120"/>
        <v>41860</v>
      </c>
      <c r="K1815" s="40" t="s">
        <v>145</v>
      </c>
      <c r="L1815" s="40">
        <v>100</v>
      </c>
      <c r="M1815" s="39"/>
    </row>
    <row r="1816" spans="1:13" hidden="1">
      <c r="A1816" s="40" t="s">
        <v>8805</v>
      </c>
      <c r="B1816" s="40" t="s">
        <v>8806</v>
      </c>
      <c r="C1816" s="48" t="s">
        <v>7927</v>
      </c>
      <c r="D1816" s="44" t="s">
        <v>7928</v>
      </c>
      <c r="E1816" s="41" t="s">
        <v>7938</v>
      </c>
      <c r="F1816" s="40" t="s">
        <v>8807</v>
      </c>
      <c r="G1816" s="40" t="s">
        <v>7904</v>
      </c>
      <c r="H1816" s="40" t="s">
        <v>7908</v>
      </c>
      <c r="I1816" s="43">
        <f>J1816-1</f>
        <v>41860</v>
      </c>
      <c r="J1816" s="43">
        <v>41861</v>
      </c>
      <c r="K1816" s="40" t="s">
        <v>145</v>
      </c>
      <c r="L1816" s="40">
        <v>100</v>
      </c>
      <c r="M1816" s="39" t="s">
        <v>7917</v>
      </c>
    </row>
    <row r="1817" spans="1:13" hidden="1">
      <c r="A1817" s="41" t="s">
        <v>8808</v>
      </c>
      <c r="B1817" s="41" t="s">
        <v>8809</v>
      </c>
      <c r="C1817" s="41" t="s">
        <v>65</v>
      </c>
      <c r="D1817" s="41" t="s">
        <v>65</v>
      </c>
      <c r="E1817" s="41" t="s">
        <v>7886</v>
      </c>
      <c r="F1817" s="45" t="s">
        <v>8810</v>
      </c>
      <c r="G1817" s="41" t="s">
        <v>1048</v>
      </c>
      <c r="H1817" s="41" t="s">
        <v>7888</v>
      </c>
      <c r="I1817" s="42">
        <v>41841</v>
      </c>
      <c r="J1817" s="41"/>
      <c r="K1817" s="41"/>
      <c r="L1817" s="41"/>
      <c r="M1817" s="44"/>
    </row>
    <row r="1818" spans="1:13" hidden="1">
      <c r="A1818" s="41" t="s">
        <v>8808</v>
      </c>
      <c r="B1818" s="41" t="s">
        <v>8809</v>
      </c>
      <c r="C1818" s="41" t="s">
        <v>65</v>
      </c>
      <c r="D1818" s="41" t="s">
        <v>65</v>
      </c>
      <c r="E1818" s="41" t="s">
        <v>7886</v>
      </c>
      <c r="F1818" s="45" t="s">
        <v>8810</v>
      </c>
      <c r="G1818" s="41" t="s">
        <v>1048</v>
      </c>
      <c r="H1818" s="41" t="s">
        <v>7889</v>
      </c>
      <c r="I1818" s="42"/>
      <c r="J1818" s="41"/>
      <c r="K1818" s="41"/>
      <c r="L1818" s="41"/>
      <c r="M1818" s="44"/>
    </row>
    <row r="1819" spans="1:13" hidden="1">
      <c r="A1819" s="41" t="s">
        <v>8808</v>
      </c>
      <c r="B1819" s="41" t="s">
        <v>8809</v>
      </c>
      <c r="C1819" s="41" t="s">
        <v>65</v>
      </c>
      <c r="D1819" s="41" t="s">
        <v>65</v>
      </c>
      <c r="E1819" s="41" t="s">
        <v>7886</v>
      </c>
      <c r="F1819" s="45" t="s">
        <v>8810</v>
      </c>
      <c r="G1819" s="41" t="s">
        <v>1048</v>
      </c>
      <c r="H1819" s="41" t="s">
        <v>7890</v>
      </c>
      <c r="I1819" s="42"/>
      <c r="J1819" s="41"/>
      <c r="K1819" s="41"/>
      <c r="L1819" s="41"/>
      <c r="M1819" s="44"/>
    </row>
    <row r="1820" spans="1:13" hidden="1">
      <c r="A1820" s="41" t="s">
        <v>8808</v>
      </c>
      <c r="B1820" s="41" t="s">
        <v>8809</v>
      </c>
      <c r="C1820" s="41" t="s">
        <v>65</v>
      </c>
      <c r="D1820" s="41" t="s">
        <v>65</v>
      </c>
      <c r="E1820" s="41" t="s">
        <v>7886</v>
      </c>
      <c r="F1820" s="45" t="s">
        <v>8810</v>
      </c>
      <c r="G1820" s="41" t="s">
        <v>1048</v>
      </c>
      <c r="H1820" s="41" t="s">
        <v>7891</v>
      </c>
      <c r="I1820" s="42"/>
      <c r="J1820" s="41"/>
      <c r="K1820" s="41"/>
      <c r="L1820" s="41"/>
      <c r="M1820" s="44"/>
    </row>
    <row r="1821" spans="1:13" hidden="1">
      <c r="A1821" s="41" t="s">
        <v>8808</v>
      </c>
      <c r="B1821" s="41" t="s">
        <v>8809</v>
      </c>
      <c r="C1821" s="41" t="s">
        <v>65</v>
      </c>
      <c r="D1821" s="41" t="s">
        <v>65</v>
      </c>
      <c r="E1821" s="41" t="s">
        <v>7886</v>
      </c>
      <c r="F1821" s="45" t="s">
        <v>8810</v>
      </c>
      <c r="G1821" s="41" t="s">
        <v>1048</v>
      </c>
      <c r="H1821" s="41" t="s">
        <v>7892</v>
      </c>
      <c r="I1821" s="53"/>
      <c r="J1821" s="41"/>
      <c r="K1821" s="41"/>
      <c r="L1821" s="41"/>
      <c r="M1821" s="44"/>
    </row>
    <row r="1822" spans="1:13" hidden="1">
      <c r="A1822" s="41" t="s">
        <v>8808</v>
      </c>
      <c r="B1822" s="41" t="s">
        <v>8809</v>
      </c>
      <c r="C1822" s="41" t="s">
        <v>65</v>
      </c>
      <c r="D1822" s="41" t="s">
        <v>65</v>
      </c>
      <c r="E1822" s="41" t="s">
        <v>7886</v>
      </c>
      <c r="F1822" s="45" t="s">
        <v>8810</v>
      </c>
      <c r="G1822" s="41" t="s">
        <v>1048</v>
      </c>
      <c r="H1822" s="41" t="s">
        <v>7893</v>
      </c>
      <c r="I1822" s="42"/>
      <c r="J1822" s="41"/>
      <c r="K1822" s="41"/>
      <c r="L1822" s="41"/>
      <c r="M1822" s="44"/>
    </row>
    <row r="1823" spans="1:13" hidden="1">
      <c r="A1823" s="41" t="s">
        <v>8808</v>
      </c>
      <c r="B1823" s="41" t="s">
        <v>8809</v>
      </c>
      <c r="C1823" s="41" t="s">
        <v>65</v>
      </c>
      <c r="D1823" s="41" t="s">
        <v>65</v>
      </c>
      <c r="E1823" s="41" t="s">
        <v>7886</v>
      </c>
      <c r="F1823" s="45" t="s">
        <v>8810</v>
      </c>
      <c r="G1823" s="41" t="s">
        <v>1048</v>
      </c>
      <c r="H1823" s="41" t="s">
        <v>7894</v>
      </c>
      <c r="I1823" s="42">
        <v>41859</v>
      </c>
      <c r="J1823" s="41"/>
      <c r="K1823" s="41"/>
      <c r="L1823" s="41"/>
      <c r="M1823" s="44"/>
    </row>
    <row r="1824" spans="1:13" hidden="1">
      <c r="A1824" s="40" t="s">
        <v>8808</v>
      </c>
      <c r="B1824" s="40" t="s">
        <v>8809</v>
      </c>
      <c r="C1824" s="40" t="s">
        <v>65</v>
      </c>
      <c r="D1824" s="40" t="s">
        <v>65</v>
      </c>
      <c r="E1824" s="41" t="s">
        <v>7886</v>
      </c>
      <c r="F1824" s="44" t="s">
        <v>8810</v>
      </c>
      <c r="G1824" s="40" t="s">
        <v>7895</v>
      </c>
      <c r="H1824" s="40" t="s">
        <v>7896</v>
      </c>
      <c r="I1824" s="43">
        <f>J1824-2</f>
        <v>41842</v>
      </c>
      <c r="J1824" s="43">
        <f t="shared" ref="J1824:J1830" si="121">I1825</f>
        <v>41844</v>
      </c>
      <c r="K1824" s="40" t="s">
        <v>7945</v>
      </c>
      <c r="L1824" s="40">
        <v>100</v>
      </c>
      <c r="M1824" s="44"/>
    </row>
    <row r="1825" spans="1:13" hidden="1">
      <c r="A1825" s="40" t="s">
        <v>8808</v>
      </c>
      <c r="B1825" s="40" t="s">
        <v>8809</v>
      </c>
      <c r="C1825" s="40" t="s">
        <v>65</v>
      </c>
      <c r="D1825" s="40" t="s">
        <v>65</v>
      </c>
      <c r="E1825" s="41" t="s">
        <v>7886</v>
      </c>
      <c r="F1825" s="44" t="s">
        <v>8810</v>
      </c>
      <c r="G1825" s="40" t="s">
        <v>7898</v>
      </c>
      <c r="H1825" s="40" t="s">
        <v>7899</v>
      </c>
      <c r="I1825" s="43">
        <f>J1825-1</f>
        <v>41844</v>
      </c>
      <c r="J1825" s="43">
        <f t="shared" si="121"/>
        <v>41845</v>
      </c>
      <c r="K1825" s="40" t="s">
        <v>7945</v>
      </c>
      <c r="L1825" s="40">
        <v>100</v>
      </c>
      <c r="M1825" s="44"/>
    </row>
    <row r="1826" spans="1:13" hidden="1">
      <c r="A1826" s="40" t="s">
        <v>8808</v>
      </c>
      <c r="B1826" s="40" t="s">
        <v>8809</v>
      </c>
      <c r="C1826" s="40" t="s">
        <v>65</v>
      </c>
      <c r="D1826" s="40" t="s">
        <v>65</v>
      </c>
      <c r="E1826" s="41" t="s">
        <v>7886</v>
      </c>
      <c r="F1826" s="44" t="s">
        <v>8810</v>
      </c>
      <c r="G1826" s="40" t="s">
        <v>7898</v>
      </c>
      <c r="H1826" s="40" t="s">
        <v>7925</v>
      </c>
      <c r="I1826" s="43">
        <f>J1826-1</f>
        <v>41845</v>
      </c>
      <c r="J1826" s="43">
        <f t="shared" si="121"/>
        <v>41846</v>
      </c>
      <c r="K1826" s="40" t="s">
        <v>7945</v>
      </c>
      <c r="L1826" s="40">
        <v>100</v>
      </c>
      <c r="M1826" s="44"/>
    </row>
    <row r="1827" spans="1:13">
      <c r="A1827" s="40" t="s">
        <v>8808</v>
      </c>
      <c r="B1827" s="40" t="s">
        <v>8809</v>
      </c>
      <c r="C1827" s="40" t="s">
        <v>65</v>
      </c>
      <c r="D1827" s="40" t="s">
        <v>65</v>
      </c>
      <c r="E1827" s="41" t="s">
        <v>7886</v>
      </c>
      <c r="F1827" s="44" t="s">
        <v>8810</v>
      </c>
      <c r="G1827" s="40" t="s">
        <v>7901</v>
      </c>
      <c r="H1827" s="40" t="s">
        <v>7940</v>
      </c>
      <c r="I1827" s="43">
        <f>J1827-5</f>
        <v>41846</v>
      </c>
      <c r="J1827" s="43">
        <f t="shared" si="121"/>
        <v>41851</v>
      </c>
      <c r="K1827" s="40" t="s">
        <v>7945</v>
      </c>
      <c r="L1827" s="40">
        <v>100</v>
      </c>
      <c r="M1827" s="44"/>
    </row>
    <row r="1828" spans="1:13" hidden="1">
      <c r="A1828" s="40" t="s">
        <v>8808</v>
      </c>
      <c r="B1828" s="40" t="s">
        <v>8809</v>
      </c>
      <c r="C1828" s="40" t="s">
        <v>65</v>
      </c>
      <c r="D1828" s="40" t="s">
        <v>65</v>
      </c>
      <c r="E1828" s="41" t="s">
        <v>7886</v>
      </c>
      <c r="F1828" s="44" t="s">
        <v>8810</v>
      </c>
      <c r="G1828" s="40" t="s">
        <v>7904</v>
      </c>
      <c r="H1828" s="40" t="s">
        <v>7905</v>
      </c>
      <c r="I1828" s="43">
        <f>J1828-3</f>
        <v>41851</v>
      </c>
      <c r="J1828" s="43">
        <f t="shared" si="121"/>
        <v>41854</v>
      </c>
      <c r="K1828" s="40" t="s">
        <v>7945</v>
      </c>
      <c r="L1828" s="40">
        <v>100</v>
      </c>
      <c r="M1828" s="44" t="s">
        <v>8811</v>
      </c>
    </row>
    <row r="1829" spans="1:13" hidden="1">
      <c r="A1829" s="40" t="s">
        <v>8808</v>
      </c>
      <c r="B1829" s="40" t="s">
        <v>8809</v>
      </c>
      <c r="C1829" s="40" t="s">
        <v>65</v>
      </c>
      <c r="D1829" s="40" t="s">
        <v>65</v>
      </c>
      <c r="E1829" s="41" t="s">
        <v>7886</v>
      </c>
      <c r="F1829" s="44" t="s">
        <v>8810</v>
      </c>
      <c r="G1829" s="40" t="s">
        <v>7904</v>
      </c>
      <c r="H1829" s="40" t="s">
        <v>7906</v>
      </c>
      <c r="I1829" s="43">
        <f>J1829-2</f>
        <v>41854</v>
      </c>
      <c r="J1829" s="43">
        <f t="shared" si="121"/>
        <v>41856</v>
      </c>
      <c r="K1829" s="40" t="s">
        <v>7945</v>
      </c>
      <c r="L1829" s="40">
        <v>100</v>
      </c>
      <c r="M1829" s="44"/>
    </row>
    <row r="1830" spans="1:13" hidden="1">
      <c r="A1830" s="40" t="s">
        <v>8808</v>
      </c>
      <c r="B1830" s="40" t="s">
        <v>8809</v>
      </c>
      <c r="C1830" s="40" t="s">
        <v>65</v>
      </c>
      <c r="D1830" s="40" t="s">
        <v>65</v>
      </c>
      <c r="E1830" s="41" t="s">
        <v>7886</v>
      </c>
      <c r="F1830" s="44" t="s">
        <v>8810</v>
      </c>
      <c r="G1830" s="40" t="s">
        <v>7904</v>
      </c>
      <c r="H1830" s="40" t="s">
        <v>7907</v>
      </c>
      <c r="I1830" s="43">
        <f>J1830-2</f>
        <v>41856</v>
      </c>
      <c r="J1830" s="43">
        <f t="shared" si="121"/>
        <v>41858</v>
      </c>
      <c r="K1830" s="40" t="s">
        <v>7945</v>
      </c>
      <c r="L1830" s="40">
        <v>100</v>
      </c>
      <c r="M1830" s="44"/>
    </row>
    <row r="1831" spans="1:13" hidden="1">
      <c r="A1831" s="40" t="s">
        <v>8808</v>
      </c>
      <c r="B1831" s="40" t="s">
        <v>8809</v>
      </c>
      <c r="C1831" s="40" t="s">
        <v>65</v>
      </c>
      <c r="D1831" s="40" t="s">
        <v>65</v>
      </c>
      <c r="E1831" s="41" t="s">
        <v>7886</v>
      </c>
      <c r="F1831" s="44" t="s">
        <v>8810</v>
      </c>
      <c r="G1831" s="40" t="s">
        <v>7904</v>
      </c>
      <c r="H1831" s="40" t="s">
        <v>7908</v>
      </c>
      <c r="I1831" s="43">
        <f>J1831-1</f>
        <v>41858</v>
      </c>
      <c r="J1831" s="42">
        <v>41859</v>
      </c>
      <c r="K1831" s="40" t="s">
        <v>7945</v>
      </c>
      <c r="L1831" s="40">
        <v>100</v>
      </c>
      <c r="M1831" s="44"/>
    </row>
    <row r="1832" spans="1:13" hidden="1">
      <c r="A1832" s="55" t="s">
        <v>8605</v>
      </c>
      <c r="B1832" s="55" t="s">
        <v>8812</v>
      </c>
      <c r="C1832" s="41" t="s">
        <v>7927</v>
      </c>
      <c r="D1832" s="41" t="s">
        <v>7928</v>
      </c>
      <c r="E1832" s="41" t="s">
        <v>7929</v>
      </c>
      <c r="F1832" s="41" t="s">
        <v>8813</v>
      </c>
      <c r="G1832" s="41" t="s">
        <v>1048</v>
      </c>
      <c r="H1832" s="41" t="s">
        <v>7888</v>
      </c>
      <c r="I1832" s="42">
        <v>41838</v>
      </c>
      <c r="J1832" s="41"/>
      <c r="K1832" s="40"/>
      <c r="L1832" s="40"/>
      <c r="M1832" s="39"/>
    </row>
    <row r="1833" spans="1:13" hidden="1">
      <c r="A1833" s="55" t="s">
        <v>8605</v>
      </c>
      <c r="B1833" s="55" t="s">
        <v>8812</v>
      </c>
      <c r="C1833" s="41" t="s">
        <v>7927</v>
      </c>
      <c r="D1833" s="41" t="s">
        <v>7928</v>
      </c>
      <c r="E1833" s="41" t="s">
        <v>7929</v>
      </c>
      <c r="F1833" s="41" t="s">
        <v>8813</v>
      </c>
      <c r="G1833" s="41" t="s">
        <v>1048</v>
      </c>
      <c r="H1833" s="41" t="s">
        <v>7889</v>
      </c>
      <c r="I1833" s="41"/>
      <c r="J1833" s="41"/>
      <c r="K1833" s="40"/>
      <c r="L1833" s="40"/>
      <c r="M1833" s="39"/>
    </row>
    <row r="1834" spans="1:13" hidden="1">
      <c r="A1834" s="55" t="s">
        <v>8605</v>
      </c>
      <c r="B1834" s="55" t="s">
        <v>8812</v>
      </c>
      <c r="C1834" s="41" t="s">
        <v>7927</v>
      </c>
      <c r="D1834" s="41" t="s">
        <v>7928</v>
      </c>
      <c r="E1834" s="41" t="s">
        <v>7929</v>
      </c>
      <c r="F1834" s="41" t="s">
        <v>8813</v>
      </c>
      <c r="G1834" s="41" t="s">
        <v>1048</v>
      </c>
      <c r="H1834" s="41" t="s">
        <v>7890</v>
      </c>
      <c r="I1834" s="41"/>
      <c r="J1834" s="41"/>
      <c r="K1834" s="40"/>
      <c r="L1834" s="40"/>
      <c r="M1834" s="39"/>
    </row>
    <row r="1835" spans="1:13" hidden="1">
      <c r="A1835" s="55" t="s">
        <v>8605</v>
      </c>
      <c r="B1835" s="55" t="s">
        <v>8812</v>
      </c>
      <c r="C1835" s="41" t="s">
        <v>7927</v>
      </c>
      <c r="D1835" s="41" t="s">
        <v>7928</v>
      </c>
      <c r="E1835" s="41" t="s">
        <v>7929</v>
      </c>
      <c r="F1835" s="41" t="s">
        <v>8813</v>
      </c>
      <c r="G1835" s="41" t="s">
        <v>1048</v>
      </c>
      <c r="H1835" s="41" t="s">
        <v>7891</v>
      </c>
      <c r="I1835" s="41"/>
      <c r="J1835" s="41"/>
      <c r="K1835" s="40"/>
      <c r="L1835" s="40"/>
      <c r="M1835" s="39"/>
    </row>
    <row r="1836" spans="1:13" hidden="1">
      <c r="A1836" s="55" t="s">
        <v>8605</v>
      </c>
      <c r="B1836" s="55" t="s">
        <v>8812</v>
      </c>
      <c r="C1836" s="41" t="s">
        <v>7927</v>
      </c>
      <c r="D1836" s="41" t="s">
        <v>7928</v>
      </c>
      <c r="E1836" s="41" t="s">
        <v>7929</v>
      </c>
      <c r="F1836" s="41" t="s">
        <v>8813</v>
      </c>
      <c r="G1836" s="41" t="s">
        <v>1048</v>
      </c>
      <c r="H1836" s="41" t="s">
        <v>7892</v>
      </c>
      <c r="I1836" s="42"/>
      <c r="J1836" s="41"/>
      <c r="K1836" s="40"/>
      <c r="L1836" s="40"/>
      <c r="M1836" s="39"/>
    </row>
    <row r="1837" spans="1:13" hidden="1">
      <c r="A1837" s="55" t="s">
        <v>8605</v>
      </c>
      <c r="B1837" s="55" t="s">
        <v>8812</v>
      </c>
      <c r="C1837" s="41" t="s">
        <v>7927</v>
      </c>
      <c r="D1837" s="41" t="s">
        <v>7928</v>
      </c>
      <c r="E1837" s="41" t="s">
        <v>7929</v>
      </c>
      <c r="F1837" s="41" t="s">
        <v>8813</v>
      </c>
      <c r="G1837" s="41" t="s">
        <v>1048</v>
      </c>
      <c r="H1837" s="41" t="s">
        <v>7893</v>
      </c>
      <c r="I1837" s="42"/>
      <c r="J1837" s="41"/>
      <c r="K1837" s="40"/>
      <c r="L1837" s="40"/>
      <c r="M1837" s="39"/>
    </row>
    <row r="1838" spans="1:13" hidden="1">
      <c r="A1838" s="55" t="s">
        <v>8605</v>
      </c>
      <c r="B1838" s="55" t="s">
        <v>8812</v>
      </c>
      <c r="C1838" s="41" t="s">
        <v>7927</v>
      </c>
      <c r="D1838" s="41" t="s">
        <v>7928</v>
      </c>
      <c r="E1838" s="41" t="s">
        <v>7929</v>
      </c>
      <c r="F1838" s="41" t="s">
        <v>8813</v>
      </c>
      <c r="G1838" s="41" t="s">
        <v>1048</v>
      </c>
      <c r="H1838" s="41" t="s">
        <v>7894</v>
      </c>
      <c r="I1838" s="42">
        <v>41856</v>
      </c>
      <c r="J1838" s="41"/>
      <c r="K1838" s="40"/>
      <c r="L1838" s="40"/>
      <c r="M1838" s="39"/>
    </row>
    <row r="1839" spans="1:13" hidden="1">
      <c r="A1839" s="54" t="s">
        <v>8605</v>
      </c>
      <c r="B1839" s="54" t="s">
        <v>8812</v>
      </c>
      <c r="C1839" s="40" t="s">
        <v>7927</v>
      </c>
      <c r="D1839" s="40" t="s">
        <v>7928</v>
      </c>
      <c r="E1839" s="41" t="s">
        <v>7929</v>
      </c>
      <c r="F1839" s="40" t="s">
        <v>8813</v>
      </c>
      <c r="G1839" s="40" t="s">
        <v>7895</v>
      </c>
      <c r="H1839" s="40" t="s">
        <v>7896</v>
      </c>
      <c r="I1839" s="43">
        <f>J1839-2</f>
        <v>41839</v>
      </c>
      <c r="J1839" s="43">
        <f t="shared" ref="J1839:J1845" si="122">I1840</f>
        <v>41841</v>
      </c>
      <c r="K1839" s="40" t="s">
        <v>5488</v>
      </c>
      <c r="L1839" s="40">
        <v>100</v>
      </c>
      <c r="M1839" s="39"/>
    </row>
    <row r="1840" spans="1:13" hidden="1">
      <c r="A1840" s="54" t="s">
        <v>8605</v>
      </c>
      <c r="B1840" s="54" t="s">
        <v>8812</v>
      </c>
      <c r="C1840" s="40" t="s">
        <v>7927</v>
      </c>
      <c r="D1840" s="40" t="s">
        <v>7928</v>
      </c>
      <c r="E1840" s="41" t="s">
        <v>7929</v>
      </c>
      <c r="F1840" s="40" t="s">
        <v>8813</v>
      </c>
      <c r="G1840" s="40" t="s">
        <v>7898</v>
      </c>
      <c r="H1840" s="40" t="s">
        <v>7899</v>
      </c>
      <c r="I1840" s="43">
        <f>J1840-1</f>
        <v>41841</v>
      </c>
      <c r="J1840" s="43">
        <f t="shared" si="122"/>
        <v>41842</v>
      </c>
      <c r="K1840" s="40" t="s">
        <v>5488</v>
      </c>
      <c r="L1840" s="40">
        <v>100</v>
      </c>
      <c r="M1840" s="39"/>
    </row>
    <row r="1841" spans="1:13" hidden="1">
      <c r="A1841" s="54" t="s">
        <v>8605</v>
      </c>
      <c r="B1841" s="54" t="s">
        <v>8812</v>
      </c>
      <c r="C1841" s="40" t="s">
        <v>7927</v>
      </c>
      <c r="D1841" s="40" t="s">
        <v>7928</v>
      </c>
      <c r="E1841" s="41" t="s">
        <v>7929</v>
      </c>
      <c r="F1841" s="40" t="s">
        <v>8813</v>
      </c>
      <c r="G1841" s="40" t="s">
        <v>7898</v>
      </c>
      <c r="H1841" s="40" t="s">
        <v>7900</v>
      </c>
      <c r="I1841" s="43">
        <f>J1841-1</f>
        <v>41842</v>
      </c>
      <c r="J1841" s="43">
        <f t="shared" si="122"/>
        <v>41843</v>
      </c>
      <c r="K1841" s="40" t="s">
        <v>5488</v>
      </c>
      <c r="L1841" s="40">
        <v>100</v>
      </c>
      <c r="M1841" s="39"/>
    </row>
    <row r="1842" spans="1:13">
      <c r="A1842" s="54" t="s">
        <v>8605</v>
      </c>
      <c r="B1842" s="54" t="s">
        <v>8812</v>
      </c>
      <c r="C1842" s="40" t="s">
        <v>7927</v>
      </c>
      <c r="D1842" s="40" t="s">
        <v>7928</v>
      </c>
      <c r="E1842" s="41" t="s">
        <v>7929</v>
      </c>
      <c r="F1842" s="40" t="s">
        <v>8813</v>
      </c>
      <c r="G1842" s="40" t="s">
        <v>7901</v>
      </c>
      <c r="H1842" s="40" t="s">
        <v>7902</v>
      </c>
      <c r="I1842" s="43">
        <f>J1842-5</f>
        <v>41843</v>
      </c>
      <c r="J1842" s="43">
        <f t="shared" si="122"/>
        <v>41848</v>
      </c>
      <c r="K1842" s="40" t="s">
        <v>5488</v>
      </c>
      <c r="L1842" s="40">
        <v>100</v>
      </c>
      <c r="M1842" s="39"/>
    </row>
    <row r="1843" spans="1:13" hidden="1">
      <c r="A1843" s="54" t="s">
        <v>8605</v>
      </c>
      <c r="B1843" s="54" t="s">
        <v>8812</v>
      </c>
      <c r="C1843" s="40" t="s">
        <v>7927</v>
      </c>
      <c r="D1843" s="40" t="s">
        <v>7928</v>
      </c>
      <c r="E1843" s="41" t="s">
        <v>7929</v>
      </c>
      <c r="F1843" s="40" t="s">
        <v>8813</v>
      </c>
      <c r="G1843" s="40" t="s">
        <v>7904</v>
      </c>
      <c r="H1843" s="40" t="s">
        <v>7905</v>
      </c>
      <c r="I1843" s="43">
        <f>J1843-3</f>
        <v>41848</v>
      </c>
      <c r="J1843" s="43">
        <f t="shared" si="122"/>
        <v>41851</v>
      </c>
      <c r="K1843" s="40" t="s">
        <v>5488</v>
      </c>
      <c r="L1843" s="40">
        <v>100</v>
      </c>
      <c r="M1843" s="39"/>
    </row>
    <row r="1844" spans="1:13" hidden="1">
      <c r="A1844" s="54" t="s">
        <v>8605</v>
      </c>
      <c r="B1844" s="54" t="s">
        <v>8812</v>
      </c>
      <c r="C1844" s="40" t="s">
        <v>7927</v>
      </c>
      <c r="D1844" s="40" t="s">
        <v>7928</v>
      </c>
      <c r="E1844" s="41" t="s">
        <v>7929</v>
      </c>
      <c r="F1844" s="40" t="s">
        <v>8813</v>
      </c>
      <c r="G1844" s="40" t="s">
        <v>7904</v>
      </c>
      <c r="H1844" s="40" t="s">
        <v>7906</v>
      </c>
      <c r="I1844" s="43">
        <f>J1844-2</f>
        <v>41851</v>
      </c>
      <c r="J1844" s="43">
        <f t="shared" si="122"/>
        <v>41853</v>
      </c>
      <c r="K1844" s="40" t="s">
        <v>5488</v>
      </c>
      <c r="L1844" s="40">
        <v>100</v>
      </c>
      <c r="M1844" s="39"/>
    </row>
    <row r="1845" spans="1:13" hidden="1">
      <c r="A1845" s="54" t="s">
        <v>8605</v>
      </c>
      <c r="B1845" s="54" t="s">
        <v>8812</v>
      </c>
      <c r="C1845" s="40" t="s">
        <v>7927</v>
      </c>
      <c r="D1845" s="40" t="s">
        <v>7928</v>
      </c>
      <c r="E1845" s="41" t="s">
        <v>7929</v>
      </c>
      <c r="F1845" s="40" t="s">
        <v>8813</v>
      </c>
      <c r="G1845" s="40" t="s">
        <v>7904</v>
      </c>
      <c r="H1845" s="40" t="s">
        <v>7907</v>
      </c>
      <c r="I1845" s="43">
        <f>J1845-2</f>
        <v>41853</v>
      </c>
      <c r="J1845" s="43">
        <f t="shared" si="122"/>
        <v>41855</v>
      </c>
      <c r="K1845" s="40" t="s">
        <v>5488</v>
      </c>
      <c r="L1845" s="40">
        <v>100</v>
      </c>
      <c r="M1845" s="39"/>
    </row>
    <row r="1846" spans="1:13" hidden="1">
      <c r="A1846" s="54" t="s">
        <v>8605</v>
      </c>
      <c r="B1846" s="54" t="s">
        <v>8812</v>
      </c>
      <c r="C1846" s="40" t="s">
        <v>7927</v>
      </c>
      <c r="D1846" s="40" t="s">
        <v>7928</v>
      </c>
      <c r="E1846" s="41" t="s">
        <v>7929</v>
      </c>
      <c r="F1846" s="40" t="s">
        <v>8813</v>
      </c>
      <c r="G1846" s="40" t="s">
        <v>7904</v>
      </c>
      <c r="H1846" s="40" t="s">
        <v>7908</v>
      </c>
      <c r="I1846" s="43">
        <f>J1846-1</f>
        <v>41855</v>
      </c>
      <c r="J1846" s="42">
        <v>41856</v>
      </c>
      <c r="K1846" s="40" t="s">
        <v>5488</v>
      </c>
      <c r="L1846" s="40">
        <v>100</v>
      </c>
      <c r="M1846" s="39" t="s">
        <v>7917</v>
      </c>
    </row>
    <row r="1847" spans="1:13" hidden="1">
      <c r="A1847" s="49" t="s">
        <v>8615</v>
      </c>
      <c r="B1847" s="41" t="s">
        <v>8814</v>
      </c>
      <c r="C1847" s="49" t="s">
        <v>7927</v>
      </c>
      <c r="D1847" s="49" t="s">
        <v>7928</v>
      </c>
      <c r="E1847" s="41" t="s">
        <v>7929</v>
      </c>
      <c r="F1847" s="41" t="s">
        <v>8815</v>
      </c>
      <c r="G1847" s="41" t="s">
        <v>1048</v>
      </c>
      <c r="H1847" s="41" t="s">
        <v>7888</v>
      </c>
      <c r="I1847" s="42">
        <v>41845</v>
      </c>
      <c r="J1847" s="41"/>
      <c r="K1847" s="41"/>
      <c r="L1847" s="41"/>
      <c r="M1847" s="39"/>
    </row>
    <row r="1848" spans="1:13" hidden="1">
      <c r="A1848" s="49" t="s">
        <v>8615</v>
      </c>
      <c r="B1848" s="41" t="s">
        <v>8674</v>
      </c>
      <c r="C1848" s="49" t="s">
        <v>7927</v>
      </c>
      <c r="D1848" s="49" t="s">
        <v>7928</v>
      </c>
      <c r="E1848" s="41" t="s">
        <v>7929</v>
      </c>
      <c r="F1848" s="41" t="s">
        <v>8815</v>
      </c>
      <c r="G1848" s="41" t="s">
        <v>1048</v>
      </c>
      <c r="H1848" s="41" t="s">
        <v>7889</v>
      </c>
      <c r="I1848" s="59"/>
      <c r="J1848" s="41"/>
      <c r="K1848" s="41"/>
      <c r="L1848" s="41"/>
      <c r="M1848" s="39"/>
    </row>
    <row r="1849" spans="1:13" hidden="1">
      <c r="A1849" s="49" t="s">
        <v>8615</v>
      </c>
      <c r="B1849" s="41" t="s">
        <v>8674</v>
      </c>
      <c r="C1849" s="49" t="s">
        <v>7927</v>
      </c>
      <c r="D1849" s="49" t="s">
        <v>7928</v>
      </c>
      <c r="E1849" s="41" t="s">
        <v>7929</v>
      </c>
      <c r="F1849" s="41" t="s">
        <v>8815</v>
      </c>
      <c r="G1849" s="41" t="s">
        <v>1048</v>
      </c>
      <c r="H1849" s="41" t="s">
        <v>7890</v>
      </c>
      <c r="I1849" s="41"/>
      <c r="J1849" s="41"/>
      <c r="K1849" s="41"/>
      <c r="L1849" s="41"/>
      <c r="M1849" s="39"/>
    </row>
    <row r="1850" spans="1:13" hidden="1">
      <c r="A1850" s="49" t="s">
        <v>8615</v>
      </c>
      <c r="B1850" s="41" t="s">
        <v>8674</v>
      </c>
      <c r="C1850" s="49" t="s">
        <v>7927</v>
      </c>
      <c r="D1850" s="49" t="s">
        <v>7928</v>
      </c>
      <c r="E1850" s="41" t="s">
        <v>7929</v>
      </c>
      <c r="F1850" s="41" t="s">
        <v>8815</v>
      </c>
      <c r="G1850" s="41" t="s">
        <v>1048</v>
      </c>
      <c r="H1850" s="41" t="s">
        <v>7891</v>
      </c>
      <c r="I1850" s="42"/>
      <c r="J1850" s="41"/>
      <c r="K1850" s="41"/>
      <c r="L1850" s="41"/>
      <c r="M1850" s="39"/>
    </row>
    <row r="1851" spans="1:13" hidden="1">
      <c r="A1851" s="49" t="s">
        <v>8615</v>
      </c>
      <c r="B1851" s="41" t="s">
        <v>8674</v>
      </c>
      <c r="C1851" s="49" t="s">
        <v>7927</v>
      </c>
      <c r="D1851" s="49" t="s">
        <v>7928</v>
      </c>
      <c r="E1851" s="41" t="s">
        <v>7929</v>
      </c>
      <c r="F1851" s="41" t="s">
        <v>8815</v>
      </c>
      <c r="G1851" s="41" t="s">
        <v>1048</v>
      </c>
      <c r="H1851" s="41" t="s">
        <v>7892</v>
      </c>
      <c r="I1851" s="42"/>
      <c r="J1851" s="41"/>
      <c r="K1851" s="41"/>
      <c r="L1851" s="41"/>
      <c r="M1851" s="39"/>
    </row>
    <row r="1852" spans="1:13" hidden="1">
      <c r="A1852" s="49" t="s">
        <v>8615</v>
      </c>
      <c r="B1852" s="41" t="s">
        <v>8674</v>
      </c>
      <c r="C1852" s="49" t="s">
        <v>7927</v>
      </c>
      <c r="D1852" s="49" t="s">
        <v>7928</v>
      </c>
      <c r="E1852" s="41" t="s">
        <v>7929</v>
      </c>
      <c r="F1852" s="41" t="s">
        <v>8815</v>
      </c>
      <c r="G1852" s="41" t="s">
        <v>1048</v>
      </c>
      <c r="H1852" s="41" t="s">
        <v>7893</v>
      </c>
      <c r="I1852" s="42"/>
      <c r="J1852" s="41"/>
      <c r="K1852" s="41"/>
      <c r="L1852" s="41"/>
      <c r="M1852" s="39"/>
    </row>
    <row r="1853" spans="1:13" hidden="1">
      <c r="A1853" s="49" t="s">
        <v>8615</v>
      </c>
      <c r="B1853" s="41" t="s">
        <v>8674</v>
      </c>
      <c r="C1853" s="49" t="s">
        <v>7927</v>
      </c>
      <c r="D1853" s="49" t="s">
        <v>7928</v>
      </c>
      <c r="E1853" s="41" t="s">
        <v>7929</v>
      </c>
      <c r="F1853" s="41" t="s">
        <v>8815</v>
      </c>
      <c r="G1853" s="41" t="s">
        <v>1048</v>
      </c>
      <c r="H1853" s="41" t="s">
        <v>7894</v>
      </c>
      <c r="I1853" s="42">
        <v>41862</v>
      </c>
      <c r="J1853" s="41"/>
      <c r="K1853" s="41"/>
      <c r="L1853" s="41"/>
      <c r="M1853" s="39"/>
    </row>
    <row r="1854" spans="1:13" hidden="1">
      <c r="A1854" s="48" t="s">
        <v>8615</v>
      </c>
      <c r="B1854" s="40" t="s">
        <v>8674</v>
      </c>
      <c r="C1854" s="48" t="s">
        <v>7927</v>
      </c>
      <c r="D1854" s="48" t="s">
        <v>7928</v>
      </c>
      <c r="E1854" s="41" t="s">
        <v>7929</v>
      </c>
      <c r="F1854" s="40" t="s">
        <v>8815</v>
      </c>
      <c r="G1854" s="40" t="s">
        <v>7895</v>
      </c>
      <c r="H1854" s="40" t="s">
        <v>7896</v>
      </c>
      <c r="I1854" s="43">
        <f>J1854-2</f>
        <v>41845</v>
      </c>
      <c r="J1854" s="43">
        <f t="shared" ref="J1854:J1860" si="123">I1855</f>
        <v>41847</v>
      </c>
      <c r="K1854" s="40" t="s">
        <v>145</v>
      </c>
      <c r="L1854" s="40">
        <v>100</v>
      </c>
      <c r="M1854" s="39"/>
    </row>
    <row r="1855" spans="1:13" hidden="1">
      <c r="A1855" s="48" t="s">
        <v>8615</v>
      </c>
      <c r="B1855" s="40" t="s">
        <v>8674</v>
      </c>
      <c r="C1855" s="48" t="s">
        <v>7927</v>
      </c>
      <c r="D1855" s="48" t="s">
        <v>7928</v>
      </c>
      <c r="E1855" s="41" t="s">
        <v>7929</v>
      </c>
      <c r="F1855" s="40" t="s">
        <v>8815</v>
      </c>
      <c r="G1855" s="40" t="s">
        <v>7898</v>
      </c>
      <c r="H1855" s="40" t="s">
        <v>7899</v>
      </c>
      <c r="I1855" s="43">
        <f>J1855-1</f>
        <v>41847</v>
      </c>
      <c r="J1855" s="43">
        <f t="shared" si="123"/>
        <v>41848</v>
      </c>
      <c r="K1855" s="40" t="s">
        <v>145</v>
      </c>
      <c r="L1855" s="40">
        <v>100</v>
      </c>
      <c r="M1855" s="39"/>
    </row>
    <row r="1856" spans="1:13" hidden="1">
      <c r="A1856" s="48" t="s">
        <v>8615</v>
      </c>
      <c r="B1856" s="40" t="s">
        <v>8674</v>
      </c>
      <c r="C1856" s="48" t="s">
        <v>7927</v>
      </c>
      <c r="D1856" s="48" t="s">
        <v>7928</v>
      </c>
      <c r="E1856" s="41" t="s">
        <v>7929</v>
      </c>
      <c r="F1856" s="40" t="s">
        <v>8815</v>
      </c>
      <c r="G1856" s="40" t="s">
        <v>7898</v>
      </c>
      <c r="H1856" s="40" t="s">
        <v>7900</v>
      </c>
      <c r="I1856" s="43">
        <f>J1856-1</f>
        <v>41848</v>
      </c>
      <c r="J1856" s="43">
        <f t="shared" si="123"/>
        <v>41849</v>
      </c>
      <c r="K1856" s="40" t="s">
        <v>145</v>
      </c>
      <c r="L1856" s="40">
        <v>100</v>
      </c>
      <c r="M1856" s="39"/>
    </row>
    <row r="1857" spans="1:13">
      <c r="A1857" s="48" t="s">
        <v>8615</v>
      </c>
      <c r="B1857" s="40" t="s">
        <v>8674</v>
      </c>
      <c r="C1857" s="48" t="s">
        <v>7927</v>
      </c>
      <c r="D1857" s="48" t="s">
        <v>7928</v>
      </c>
      <c r="E1857" s="41" t="s">
        <v>7929</v>
      </c>
      <c r="F1857" s="40" t="s">
        <v>8815</v>
      </c>
      <c r="G1857" s="40" t="s">
        <v>7901</v>
      </c>
      <c r="H1857" s="40" t="s">
        <v>7902</v>
      </c>
      <c r="I1857" s="43">
        <f>J1857-5</f>
        <v>41849</v>
      </c>
      <c r="J1857" s="43">
        <f t="shared" si="123"/>
        <v>41854</v>
      </c>
      <c r="K1857" s="40" t="s">
        <v>145</v>
      </c>
      <c r="L1857" s="40">
        <v>100</v>
      </c>
      <c r="M1857" s="39"/>
    </row>
    <row r="1858" spans="1:13" hidden="1">
      <c r="A1858" s="48" t="s">
        <v>8615</v>
      </c>
      <c r="B1858" s="40" t="s">
        <v>8674</v>
      </c>
      <c r="C1858" s="48" t="s">
        <v>7927</v>
      </c>
      <c r="D1858" s="48" t="s">
        <v>7928</v>
      </c>
      <c r="E1858" s="41" t="s">
        <v>7929</v>
      </c>
      <c r="F1858" s="40" t="s">
        <v>8815</v>
      </c>
      <c r="G1858" s="40" t="s">
        <v>7904</v>
      </c>
      <c r="H1858" s="40" t="s">
        <v>7905</v>
      </c>
      <c r="I1858" s="43">
        <f>J1858-3</f>
        <v>41854</v>
      </c>
      <c r="J1858" s="43">
        <f t="shared" si="123"/>
        <v>41857</v>
      </c>
      <c r="K1858" s="40" t="s">
        <v>145</v>
      </c>
      <c r="L1858" s="40">
        <v>100</v>
      </c>
      <c r="M1858" s="39"/>
    </row>
    <row r="1859" spans="1:13" hidden="1">
      <c r="A1859" s="48" t="s">
        <v>8615</v>
      </c>
      <c r="B1859" s="40" t="s">
        <v>8674</v>
      </c>
      <c r="C1859" s="48" t="s">
        <v>7927</v>
      </c>
      <c r="D1859" s="48" t="s">
        <v>7928</v>
      </c>
      <c r="E1859" s="41" t="s">
        <v>7929</v>
      </c>
      <c r="F1859" s="40" t="s">
        <v>8815</v>
      </c>
      <c r="G1859" s="40" t="s">
        <v>7904</v>
      </c>
      <c r="H1859" s="40" t="s">
        <v>7906</v>
      </c>
      <c r="I1859" s="43">
        <f>J1859-2</f>
        <v>41857</v>
      </c>
      <c r="J1859" s="43">
        <f t="shared" si="123"/>
        <v>41859</v>
      </c>
      <c r="K1859" s="40" t="s">
        <v>145</v>
      </c>
      <c r="L1859" s="40">
        <v>100</v>
      </c>
      <c r="M1859" s="39"/>
    </row>
    <row r="1860" spans="1:13" hidden="1">
      <c r="A1860" s="48" t="s">
        <v>8615</v>
      </c>
      <c r="B1860" s="40" t="s">
        <v>8674</v>
      </c>
      <c r="C1860" s="48" t="s">
        <v>7927</v>
      </c>
      <c r="D1860" s="48" t="s">
        <v>7928</v>
      </c>
      <c r="E1860" s="41" t="s">
        <v>7929</v>
      </c>
      <c r="F1860" s="40" t="s">
        <v>8815</v>
      </c>
      <c r="G1860" s="40" t="s">
        <v>7904</v>
      </c>
      <c r="H1860" s="40" t="s">
        <v>7907</v>
      </c>
      <c r="I1860" s="43">
        <f>J1860-2</f>
        <v>41859</v>
      </c>
      <c r="J1860" s="43">
        <f t="shared" si="123"/>
        <v>41861</v>
      </c>
      <c r="K1860" s="40" t="s">
        <v>145</v>
      </c>
      <c r="L1860" s="40">
        <v>100</v>
      </c>
      <c r="M1860" s="39"/>
    </row>
    <row r="1861" spans="1:13" hidden="1">
      <c r="A1861" s="48" t="s">
        <v>8615</v>
      </c>
      <c r="B1861" s="40" t="s">
        <v>8674</v>
      </c>
      <c r="C1861" s="48" t="s">
        <v>7927</v>
      </c>
      <c r="D1861" s="48" t="s">
        <v>7928</v>
      </c>
      <c r="E1861" s="41" t="s">
        <v>7929</v>
      </c>
      <c r="F1861" s="40" t="s">
        <v>8815</v>
      </c>
      <c r="G1861" s="40" t="s">
        <v>7904</v>
      </c>
      <c r="H1861" s="40" t="s">
        <v>7908</v>
      </c>
      <c r="I1861" s="43">
        <f>J1861-1</f>
        <v>41861</v>
      </c>
      <c r="J1861" s="43">
        <v>41862</v>
      </c>
      <c r="K1861" s="40" t="s">
        <v>145</v>
      </c>
      <c r="L1861" s="40">
        <v>100</v>
      </c>
      <c r="M1861" s="39" t="s">
        <v>7917</v>
      </c>
    </row>
    <row r="1862" spans="1:13" hidden="1">
      <c r="A1862" s="41" t="s">
        <v>8544</v>
      </c>
      <c r="B1862" s="41" t="s">
        <v>8650</v>
      </c>
      <c r="C1862" s="41" t="s">
        <v>7927</v>
      </c>
      <c r="D1862" s="41" t="s">
        <v>7928</v>
      </c>
      <c r="E1862" s="41" t="s">
        <v>7929</v>
      </c>
      <c r="F1862" s="41" t="s">
        <v>8816</v>
      </c>
      <c r="G1862" s="41" t="s">
        <v>1048</v>
      </c>
      <c r="H1862" s="41" t="s">
        <v>7888</v>
      </c>
      <c r="I1862" s="42">
        <v>41845</v>
      </c>
      <c r="J1862" s="41"/>
      <c r="K1862" s="41"/>
      <c r="L1862" s="41"/>
      <c r="M1862" s="52"/>
    </row>
    <row r="1863" spans="1:13" hidden="1">
      <c r="A1863" s="41" t="s">
        <v>8544</v>
      </c>
      <c r="B1863" s="41" t="s">
        <v>8650</v>
      </c>
      <c r="C1863" s="41" t="s">
        <v>7927</v>
      </c>
      <c r="D1863" s="41" t="s">
        <v>7928</v>
      </c>
      <c r="E1863" s="41" t="s">
        <v>7929</v>
      </c>
      <c r="F1863" s="41" t="s">
        <v>8816</v>
      </c>
      <c r="G1863" s="41" t="s">
        <v>1048</v>
      </c>
      <c r="H1863" s="41" t="s">
        <v>7889</v>
      </c>
      <c r="I1863" s="41"/>
      <c r="J1863" s="41"/>
      <c r="K1863" s="41"/>
      <c r="L1863" s="41"/>
      <c r="M1863" s="52"/>
    </row>
    <row r="1864" spans="1:13" hidden="1">
      <c r="A1864" s="41" t="s">
        <v>8544</v>
      </c>
      <c r="B1864" s="41" t="s">
        <v>8650</v>
      </c>
      <c r="C1864" s="41" t="s">
        <v>7927</v>
      </c>
      <c r="D1864" s="41" t="s">
        <v>7928</v>
      </c>
      <c r="E1864" s="41" t="s">
        <v>7929</v>
      </c>
      <c r="F1864" s="41" t="s">
        <v>8816</v>
      </c>
      <c r="G1864" s="41" t="s">
        <v>1048</v>
      </c>
      <c r="H1864" s="41" t="s">
        <v>7890</v>
      </c>
      <c r="I1864" s="41"/>
      <c r="J1864" s="41"/>
      <c r="K1864" s="41"/>
      <c r="L1864" s="41"/>
      <c r="M1864" s="52"/>
    </row>
    <row r="1865" spans="1:13" hidden="1">
      <c r="A1865" s="41" t="s">
        <v>8544</v>
      </c>
      <c r="B1865" s="41" t="s">
        <v>8650</v>
      </c>
      <c r="C1865" s="41" t="s">
        <v>7927</v>
      </c>
      <c r="D1865" s="41" t="s">
        <v>7928</v>
      </c>
      <c r="E1865" s="41" t="s">
        <v>7929</v>
      </c>
      <c r="F1865" s="41" t="s">
        <v>8816</v>
      </c>
      <c r="G1865" s="41" t="s">
        <v>1048</v>
      </c>
      <c r="H1865" s="41" t="s">
        <v>7891</v>
      </c>
      <c r="I1865" s="41"/>
      <c r="J1865" s="41"/>
      <c r="K1865" s="41"/>
      <c r="L1865" s="41"/>
      <c r="M1865" s="52"/>
    </row>
    <row r="1866" spans="1:13" hidden="1">
      <c r="A1866" s="41" t="s">
        <v>8544</v>
      </c>
      <c r="B1866" s="41" t="s">
        <v>8650</v>
      </c>
      <c r="C1866" s="41" t="s">
        <v>7927</v>
      </c>
      <c r="D1866" s="41" t="s">
        <v>7928</v>
      </c>
      <c r="E1866" s="41" t="s">
        <v>7929</v>
      </c>
      <c r="F1866" s="41" t="s">
        <v>8816</v>
      </c>
      <c r="G1866" s="41" t="s">
        <v>1048</v>
      </c>
      <c r="H1866" s="41" t="s">
        <v>7892</v>
      </c>
      <c r="I1866" s="41"/>
      <c r="J1866" s="41"/>
      <c r="K1866" s="41"/>
      <c r="L1866" s="41"/>
      <c r="M1866" s="52"/>
    </row>
    <row r="1867" spans="1:13" hidden="1">
      <c r="A1867" s="41" t="s">
        <v>8544</v>
      </c>
      <c r="B1867" s="41" t="s">
        <v>8650</v>
      </c>
      <c r="C1867" s="41" t="s">
        <v>7927</v>
      </c>
      <c r="D1867" s="41" t="s">
        <v>7928</v>
      </c>
      <c r="E1867" s="41" t="s">
        <v>7929</v>
      </c>
      <c r="F1867" s="41" t="s">
        <v>8816</v>
      </c>
      <c r="G1867" s="41" t="s">
        <v>1048</v>
      </c>
      <c r="H1867" s="41" t="s">
        <v>7893</v>
      </c>
      <c r="I1867" s="41"/>
      <c r="J1867" s="41"/>
      <c r="K1867" s="41"/>
      <c r="L1867" s="41"/>
      <c r="M1867" s="52"/>
    </row>
    <row r="1868" spans="1:13" hidden="1">
      <c r="A1868" s="41" t="s">
        <v>8544</v>
      </c>
      <c r="B1868" s="41" t="s">
        <v>8650</v>
      </c>
      <c r="C1868" s="41" t="s">
        <v>7927</v>
      </c>
      <c r="D1868" s="41" t="s">
        <v>7928</v>
      </c>
      <c r="E1868" s="41" t="s">
        <v>7929</v>
      </c>
      <c r="F1868" s="41" t="s">
        <v>8816</v>
      </c>
      <c r="G1868" s="41" t="s">
        <v>1048</v>
      </c>
      <c r="H1868" s="41" t="s">
        <v>7894</v>
      </c>
      <c r="I1868" s="42">
        <v>41862</v>
      </c>
      <c r="J1868" s="41"/>
      <c r="K1868" s="41"/>
      <c r="L1868" s="41"/>
      <c r="M1868" s="52"/>
    </row>
    <row r="1869" spans="1:13" hidden="1">
      <c r="A1869" s="40" t="s">
        <v>8544</v>
      </c>
      <c r="B1869" s="40" t="s">
        <v>8650</v>
      </c>
      <c r="C1869" s="40" t="s">
        <v>7927</v>
      </c>
      <c r="D1869" s="40" t="s">
        <v>7928</v>
      </c>
      <c r="E1869" s="41" t="s">
        <v>7929</v>
      </c>
      <c r="F1869" s="40" t="s">
        <v>8816</v>
      </c>
      <c r="G1869" s="40" t="s">
        <v>7895</v>
      </c>
      <c r="H1869" s="40" t="s">
        <v>7896</v>
      </c>
      <c r="I1869" s="43">
        <f>J1869-2</f>
        <v>41845</v>
      </c>
      <c r="J1869" s="43">
        <f t="shared" ref="J1869:J1875" si="124">I1870</f>
        <v>41847</v>
      </c>
      <c r="K1869" s="40" t="s">
        <v>145</v>
      </c>
      <c r="L1869" s="40">
        <v>100</v>
      </c>
      <c r="M1869" s="39"/>
    </row>
    <row r="1870" spans="1:13" hidden="1">
      <c r="A1870" s="40" t="s">
        <v>8544</v>
      </c>
      <c r="B1870" s="40" t="s">
        <v>8650</v>
      </c>
      <c r="C1870" s="40" t="s">
        <v>7927</v>
      </c>
      <c r="D1870" s="40" t="s">
        <v>7928</v>
      </c>
      <c r="E1870" s="41" t="s">
        <v>7929</v>
      </c>
      <c r="F1870" s="40" t="s">
        <v>8816</v>
      </c>
      <c r="G1870" s="40" t="s">
        <v>7898</v>
      </c>
      <c r="H1870" s="40" t="s">
        <v>7899</v>
      </c>
      <c r="I1870" s="43">
        <f>J1870-1</f>
        <v>41847</v>
      </c>
      <c r="J1870" s="43">
        <f t="shared" si="124"/>
        <v>41848</v>
      </c>
      <c r="K1870" s="40" t="s">
        <v>145</v>
      </c>
      <c r="L1870" s="40">
        <v>100</v>
      </c>
      <c r="M1870" s="39"/>
    </row>
    <row r="1871" spans="1:13" hidden="1">
      <c r="A1871" s="40" t="s">
        <v>8544</v>
      </c>
      <c r="B1871" s="40" t="s">
        <v>8650</v>
      </c>
      <c r="C1871" s="40" t="s">
        <v>7927</v>
      </c>
      <c r="D1871" s="40" t="s">
        <v>7928</v>
      </c>
      <c r="E1871" s="41" t="s">
        <v>7929</v>
      </c>
      <c r="F1871" s="40" t="s">
        <v>8816</v>
      </c>
      <c r="G1871" s="40" t="s">
        <v>7898</v>
      </c>
      <c r="H1871" s="40" t="s">
        <v>7900</v>
      </c>
      <c r="I1871" s="43">
        <f>J1871-1</f>
        <v>41848</v>
      </c>
      <c r="J1871" s="43">
        <f t="shared" si="124"/>
        <v>41849</v>
      </c>
      <c r="K1871" s="40" t="s">
        <v>145</v>
      </c>
      <c r="L1871" s="40">
        <v>100</v>
      </c>
      <c r="M1871" s="39"/>
    </row>
    <row r="1872" spans="1:13">
      <c r="A1872" s="40" t="s">
        <v>8544</v>
      </c>
      <c r="B1872" s="40" t="s">
        <v>8650</v>
      </c>
      <c r="C1872" s="40" t="s">
        <v>7927</v>
      </c>
      <c r="D1872" s="40" t="s">
        <v>7928</v>
      </c>
      <c r="E1872" s="41" t="s">
        <v>7929</v>
      </c>
      <c r="F1872" s="40" t="s">
        <v>8816</v>
      </c>
      <c r="G1872" s="40" t="s">
        <v>7901</v>
      </c>
      <c r="H1872" s="40" t="s">
        <v>7902</v>
      </c>
      <c r="I1872" s="43">
        <f>J1872-5</f>
        <v>41849</v>
      </c>
      <c r="J1872" s="43">
        <f t="shared" si="124"/>
        <v>41854</v>
      </c>
      <c r="K1872" s="40" t="s">
        <v>145</v>
      </c>
      <c r="L1872" s="40">
        <v>100</v>
      </c>
      <c r="M1872" s="39"/>
    </row>
    <row r="1873" spans="1:13" hidden="1">
      <c r="A1873" s="40" t="s">
        <v>8544</v>
      </c>
      <c r="B1873" s="40" t="s">
        <v>8650</v>
      </c>
      <c r="C1873" s="40" t="s">
        <v>7927</v>
      </c>
      <c r="D1873" s="40" t="s">
        <v>7928</v>
      </c>
      <c r="E1873" s="41" t="s">
        <v>7929</v>
      </c>
      <c r="F1873" s="40" t="s">
        <v>8816</v>
      </c>
      <c r="G1873" s="40" t="s">
        <v>7904</v>
      </c>
      <c r="H1873" s="40" t="s">
        <v>7905</v>
      </c>
      <c r="I1873" s="43">
        <f>J1873-3</f>
        <v>41854</v>
      </c>
      <c r="J1873" s="43">
        <f t="shared" si="124"/>
        <v>41857</v>
      </c>
      <c r="K1873" s="40" t="s">
        <v>145</v>
      </c>
      <c r="L1873" s="40">
        <v>100</v>
      </c>
      <c r="M1873" s="39"/>
    </row>
    <row r="1874" spans="1:13" hidden="1">
      <c r="A1874" s="40" t="s">
        <v>8544</v>
      </c>
      <c r="B1874" s="40" t="s">
        <v>8650</v>
      </c>
      <c r="C1874" s="40" t="s">
        <v>7927</v>
      </c>
      <c r="D1874" s="40" t="s">
        <v>7928</v>
      </c>
      <c r="E1874" s="41" t="s">
        <v>7929</v>
      </c>
      <c r="F1874" s="40" t="s">
        <v>8816</v>
      </c>
      <c r="G1874" s="40" t="s">
        <v>7904</v>
      </c>
      <c r="H1874" s="40" t="s">
        <v>7906</v>
      </c>
      <c r="I1874" s="43">
        <f>J1874-2</f>
        <v>41857</v>
      </c>
      <c r="J1874" s="43">
        <f t="shared" si="124"/>
        <v>41859</v>
      </c>
      <c r="K1874" s="40" t="s">
        <v>145</v>
      </c>
      <c r="L1874" s="40" t="s">
        <v>84</v>
      </c>
      <c r="M1874" s="39"/>
    </row>
    <row r="1875" spans="1:13" hidden="1">
      <c r="A1875" s="40" t="s">
        <v>8544</v>
      </c>
      <c r="B1875" s="40" t="s">
        <v>8650</v>
      </c>
      <c r="C1875" s="40" t="s">
        <v>7927</v>
      </c>
      <c r="D1875" s="40" t="s">
        <v>7928</v>
      </c>
      <c r="E1875" s="41" t="s">
        <v>7929</v>
      </c>
      <c r="F1875" s="40" t="s">
        <v>8816</v>
      </c>
      <c r="G1875" s="40" t="s">
        <v>7904</v>
      </c>
      <c r="H1875" s="40" t="s">
        <v>7907</v>
      </c>
      <c r="I1875" s="43">
        <f>J1875-2</f>
        <v>41859</v>
      </c>
      <c r="J1875" s="43">
        <f t="shared" si="124"/>
        <v>41861</v>
      </c>
      <c r="K1875" s="40" t="s">
        <v>145</v>
      </c>
      <c r="L1875" s="40" t="s">
        <v>84</v>
      </c>
      <c r="M1875" s="39"/>
    </row>
    <row r="1876" spans="1:13" ht="39.6" hidden="1">
      <c r="A1876" s="40" t="s">
        <v>8544</v>
      </c>
      <c r="B1876" s="40" t="s">
        <v>8650</v>
      </c>
      <c r="C1876" s="40" t="s">
        <v>7927</v>
      </c>
      <c r="D1876" s="40" t="s">
        <v>7928</v>
      </c>
      <c r="E1876" s="41" t="s">
        <v>7929</v>
      </c>
      <c r="F1876" s="40" t="s">
        <v>8816</v>
      </c>
      <c r="G1876" s="40" t="s">
        <v>7904</v>
      </c>
      <c r="H1876" s="40" t="s">
        <v>7908</v>
      </c>
      <c r="I1876" s="43">
        <f>J1876-1</f>
        <v>41861</v>
      </c>
      <c r="J1876" s="43">
        <v>41862</v>
      </c>
      <c r="K1876" s="40" t="s">
        <v>145</v>
      </c>
      <c r="L1876" s="40" t="s">
        <v>84</v>
      </c>
      <c r="M1876" s="39" t="s">
        <v>8817</v>
      </c>
    </row>
    <row r="1877" spans="1:13" hidden="1">
      <c r="A1877" s="49" t="s">
        <v>8615</v>
      </c>
      <c r="B1877" s="41" t="s">
        <v>8650</v>
      </c>
      <c r="C1877" s="49" t="s">
        <v>7927</v>
      </c>
      <c r="D1877" s="49" t="s">
        <v>7928</v>
      </c>
      <c r="E1877" s="41" t="s">
        <v>7929</v>
      </c>
      <c r="F1877" s="41" t="s">
        <v>8818</v>
      </c>
      <c r="G1877" s="41" t="s">
        <v>1048</v>
      </c>
      <c r="H1877" s="41" t="s">
        <v>7888</v>
      </c>
      <c r="I1877" s="42">
        <v>41848</v>
      </c>
      <c r="J1877" s="41"/>
      <c r="K1877" s="41"/>
      <c r="L1877" s="41"/>
      <c r="M1877" s="39"/>
    </row>
    <row r="1878" spans="1:13" hidden="1">
      <c r="A1878" s="49" t="s">
        <v>8615</v>
      </c>
      <c r="B1878" s="41" t="s">
        <v>8650</v>
      </c>
      <c r="C1878" s="49" t="s">
        <v>7927</v>
      </c>
      <c r="D1878" s="49" t="s">
        <v>7928</v>
      </c>
      <c r="E1878" s="41" t="s">
        <v>7929</v>
      </c>
      <c r="F1878" s="41" t="s">
        <v>8818</v>
      </c>
      <c r="G1878" s="41" t="s">
        <v>1048</v>
      </c>
      <c r="H1878" s="41" t="s">
        <v>7889</v>
      </c>
      <c r="I1878" s="41"/>
      <c r="J1878" s="41"/>
      <c r="K1878" s="41"/>
      <c r="L1878" s="41"/>
      <c r="M1878" s="39"/>
    </row>
    <row r="1879" spans="1:13" hidden="1">
      <c r="A1879" s="49" t="s">
        <v>8615</v>
      </c>
      <c r="B1879" s="41" t="s">
        <v>8650</v>
      </c>
      <c r="C1879" s="49" t="s">
        <v>7927</v>
      </c>
      <c r="D1879" s="49" t="s">
        <v>7928</v>
      </c>
      <c r="E1879" s="41" t="s">
        <v>7929</v>
      </c>
      <c r="F1879" s="41" t="s">
        <v>8818</v>
      </c>
      <c r="G1879" s="41" t="s">
        <v>1048</v>
      </c>
      <c r="H1879" s="41" t="s">
        <v>7890</v>
      </c>
      <c r="I1879" s="41"/>
      <c r="J1879" s="41"/>
      <c r="K1879" s="41"/>
      <c r="L1879" s="41"/>
      <c r="M1879" s="39"/>
    </row>
    <row r="1880" spans="1:13" hidden="1">
      <c r="A1880" s="49" t="s">
        <v>8615</v>
      </c>
      <c r="B1880" s="41" t="s">
        <v>8650</v>
      </c>
      <c r="C1880" s="49" t="s">
        <v>7927</v>
      </c>
      <c r="D1880" s="49" t="s">
        <v>7928</v>
      </c>
      <c r="E1880" s="41" t="s">
        <v>7929</v>
      </c>
      <c r="F1880" s="41" t="s">
        <v>8818</v>
      </c>
      <c r="G1880" s="41" t="s">
        <v>1048</v>
      </c>
      <c r="H1880" s="41" t="s">
        <v>7891</v>
      </c>
      <c r="I1880" s="41"/>
      <c r="J1880" s="41"/>
      <c r="K1880" s="41"/>
      <c r="L1880" s="41"/>
      <c r="M1880" s="39"/>
    </row>
    <row r="1881" spans="1:13" hidden="1">
      <c r="A1881" s="49" t="s">
        <v>8615</v>
      </c>
      <c r="B1881" s="41" t="s">
        <v>8650</v>
      </c>
      <c r="C1881" s="49" t="s">
        <v>7927</v>
      </c>
      <c r="D1881" s="49" t="s">
        <v>7928</v>
      </c>
      <c r="E1881" s="41" t="s">
        <v>7929</v>
      </c>
      <c r="F1881" s="41" t="s">
        <v>8818</v>
      </c>
      <c r="G1881" s="41" t="s">
        <v>1048</v>
      </c>
      <c r="H1881" s="41" t="s">
        <v>7892</v>
      </c>
      <c r="I1881" s="41"/>
      <c r="J1881" s="41"/>
      <c r="K1881" s="41"/>
      <c r="L1881" s="41"/>
      <c r="M1881" s="39"/>
    </row>
    <row r="1882" spans="1:13" hidden="1">
      <c r="A1882" s="49" t="s">
        <v>8615</v>
      </c>
      <c r="B1882" s="41" t="s">
        <v>8650</v>
      </c>
      <c r="C1882" s="49" t="s">
        <v>7927</v>
      </c>
      <c r="D1882" s="49" t="s">
        <v>7928</v>
      </c>
      <c r="E1882" s="41" t="s">
        <v>7929</v>
      </c>
      <c r="F1882" s="41" t="s">
        <v>8818</v>
      </c>
      <c r="G1882" s="41" t="s">
        <v>1048</v>
      </c>
      <c r="H1882" s="41" t="s">
        <v>7893</v>
      </c>
      <c r="I1882" s="41"/>
      <c r="J1882" s="41"/>
      <c r="K1882" s="41"/>
      <c r="L1882" s="41"/>
      <c r="M1882" s="39"/>
    </row>
    <row r="1883" spans="1:13" hidden="1">
      <c r="A1883" s="49" t="s">
        <v>8615</v>
      </c>
      <c r="B1883" s="41" t="s">
        <v>8650</v>
      </c>
      <c r="C1883" s="49" t="s">
        <v>7927</v>
      </c>
      <c r="D1883" s="49" t="s">
        <v>7928</v>
      </c>
      <c r="E1883" s="41" t="s">
        <v>7929</v>
      </c>
      <c r="F1883" s="41" t="s">
        <v>8818</v>
      </c>
      <c r="G1883" s="41" t="s">
        <v>1048</v>
      </c>
      <c r="H1883" s="41" t="s">
        <v>7894</v>
      </c>
      <c r="I1883" s="42">
        <v>41865</v>
      </c>
      <c r="J1883" s="41"/>
      <c r="K1883" s="41"/>
      <c r="L1883" s="41"/>
      <c r="M1883" s="39"/>
    </row>
    <row r="1884" spans="1:13" hidden="1">
      <c r="A1884" s="48" t="s">
        <v>8615</v>
      </c>
      <c r="B1884" s="40" t="s">
        <v>8650</v>
      </c>
      <c r="C1884" s="48" t="s">
        <v>7927</v>
      </c>
      <c r="D1884" s="48" t="s">
        <v>7928</v>
      </c>
      <c r="E1884" s="41" t="s">
        <v>7929</v>
      </c>
      <c r="F1884" s="40" t="s">
        <v>8818</v>
      </c>
      <c r="G1884" s="40" t="s">
        <v>7895</v>
      </c>
      <c r="H1884" s="40" t="s">
        <v>7896</v>
      </c>
      <c r="I1884" s="43">
        <f>J1884-2</f>
        <v>41848</v>
      </c>
      <c r="J1884" s="43">
        <f t="shared" ref="J1884:J1890" si="125">I1885</f>
        <v>41850</v>
      </c>
      <c r="K1884" s="40" t="s">
        <v>103</v>
      </c>
      <c r="L1884" s="40">
        <v>100</v>
      </c>
      <c r="M1884" s="39"/>
    </row>
    <row r="1885" spans="1:13" hidden="1">
      <c r="A1885" s="48" t="s">
        <v>8615</v>
      </c>
      <c r="B1885" s="40" t="s">
        <v>8650</v>
      </c>
      <c r="C1885" s="48" t="s">
        <v>7927</v>
      </c>
      <c r="D1885" s="48" t="s">
        <v>7928</v>
      </c>
      <c r="E1885" s="41" t="s">
        <v>7929</v>
      </c>
      <c r="F1885" s="40" t="s">
        <v>8818</v>
      </c>
      <c r="G1885" s="40" t="s">
        <v>7898</v>
      </c>
      <c r="H1885" s="40" t="s">
        <v>7899</v>
      </c>
      <c r="I1885" s="43">
        <f>J1885-1</f>
        <v>41850</v>
      </c>
      <c r="J1885" s="43">
        <f t="shared" si="125"/>
        <v>41851</v>
      </c>
      <c r="K1885" s="40" t="s">
        <v>103</v>
      </c>
      <c r="L1885" s="40">
        <v>100</v>
      </c>
      <c r="M1885" s="39"/>
    </row>
    <row r="1886" spans="1:13" hidden="1">
      <c r="A1886" s="48" t="s">
        <v>8615</v>
      </c>
      <c r="B1886" s="40" t="s">
        <v>8650</v>
      </c>
      <c r="C1886" s="48" t="s">
        <v>7927</v>
      </c>
      <c r="D1886" s="48" t="s">
        <v>7928</v>
      </c>
      <c r="E1886" s="41" t="s">
        <v>7929</v>
      </c>
      <c r="F1886" s="40" t="s">
        <v>8818</v>
      </c>
      <c r="G1886" s="40" t="s">
        <v>7898</v>
      </c>
      <c r="H1886" s="40" t="s">
        <v>7900</v>
      </c>
      <c r="I1886" s="43">
        <f>J1886-1</f>
        <v>41851</v>
      </c>
      <c r="J1886" s="43">
        <f t="shared" si="125"/>
        <v>41852</v>
      </c>
      <c r="K1886" s="40" t="s">
        <v>103</v>
      </c>
      <c r="L1886" s="40">
        <v>100</v>
      </c>
      <c r="M1886" s="39"/>
    </row>
    <row r="1887" spans="1:13">
      <c r="A1887" s="48" t="s">
        <v>8615</v>
      </c>
      <c r="B1887" s="40" t="s">
        <v>8650</v>
      </c>
      <c r="C1887" s="48" t="s">
        <v>7927</v>
      </c>
      <c r="D1887" s="48" t="s">
        <v>7928</v>
      </c>
      <c r="E1887" s="41" t="s">
        <v>7929</v>
      </c>
      <c r="F1887" s="40" t="s">
        <v>8818</v>
      </c>
      <c r="G1887" s="40" t="s">
        <v>7901</v>
      </c>
      <c r="H1887" s="40" t="s">
        <v>7902</v>
      </c>
      <c r="I1887" s="43">
        <f>J1887-5</f>
        <v>41852</v>
      </c>
      <c r="J1887" s="43">
        <f t="shared" si="125"/>
        <v>41857</v>
      </c>
      <c r="K1887" s="40" t="s">
        <v>103</v>
      </c>
      <c r="L1887" s="40">
        <v>100</v>
      </c>
      <c r="M1887" s="39"/>
    </row>
    <row r="1888" spans="1:13" ht="39.6" hidden="1">
      <c r="A1888" s="48" t="s">
        <v>8615</v>
      </c>
      <c r="B1888" s="40" t="s">
        <v>8650</v>
      </c>
      <c r="C1888" s="48" t="s">
        <v>7927</v>
      </c>
      <c r="D1888" s="48" t="s">
        <v>7928</v>
      </c>
      <c r="E1888" s="41" t="s">
        <v>7929</v>
      </c>
      <c r="F1888" s="40" t="s">
        <v>8818</v>
      </c>
      <c r="G1888" s="40" t="s">
        <v>7904</v>
      </c>
      <c r="H1888" s="40" t="s">
        <v>7905</v>
      </c>
      <c r="I1888" s="43">
        <f>J1888-3</f>
        <v>41857</v>
      </c>
      <c r="J1888" s="43">
        <f t="shared" si="125"/>
        <v>41860</v>
      </c>
      <c r="K1888" s="40" t="s">
        <v>103</v>
      </c>
      <c r="L1888" s="40">
        <v>100</v>
      </c>
      <c r="M1888" s="39" t="s">
        <v>8819</v>
      </c>
    </row>
    <row r="1889" spans="1:13" hidden="1">
      <c r="A1889" s="48" t="s">
        <v>8615</v>
      </c>
      <c r="B1889" s="40" t="s">
        <v>8650</v>
      </c>
      <c r="C1889" s="48" t="s">
        <v>7927</v>
      </c>
      <c r="D1889" s="48" t="s">
        <v>7928</v>
      </c>
      <c r="E1889" s="41" t="s">
        <v>7929</v>
      </c>
      <c r="F1889" s="40" t="s">
        <v>8818</v>
      </c>
      <c r="G1889" s="40" t="s">
        <v>7904</v>
      </c>
      <c r="H1889" s="40" t="s">
        <v>7906</v>
      </c>
      <c r="I1889" s="43">
        <f>J1889-2</f>
        <v>41860</v>
      </c>
      <c r="J1889" s="43">
        <f t="shared" si="125"/>
        <v>41862</v>
      </c>
      <c r="K1889" s="40" t="s">
        <v>103</v>
      </c>
      <c r="L1889" s="40">
        <v>100</v>
      </c>
      <c r="M1889" s="39"/>
    </row>
    <row r="1890" spans="1:13" hidden="1">
      <c r="A1890" s="48" t="s">
        <v>8615</v>
      </c>
      <c r="B1890" s="40" t="s">
        <v>8650</v>
      </c>
      <c r="C1890" s="48" t="s">
        <v>7927</v>
      </c>
      <c r="D1890" s="48" t="s">
        <v>7928</v>
      </c>
      <c r="E1890" s="41" t="s">
        <v>7929</v>
      </c>
      <c r="F1890" s="40" t="s">
        <v>8818</v>
      </c>
      <c r="G1890" s="40" t="s">
        <v>7904</v>
      </c>
      <c r="H1890" s="40" t="s">
        <v>7907</v>
      </c>
      <c r="I1890" s="43">
        <f>J1890-2</f>
        <v>41862</v>
      </c>
      <c r="J1890" s="43">
        <f t="shared" si="125"/>
        <v>41864</v>
      </c>
      <c r="K1890" s="40" t="s">
        <v>103</v>
      </c>
      <c r="L1890" s="40">
        <v>100</v>
      </c>
      <c r="M1890" s="39"/>
    </row>
    <row r="1891" spans="1:13" ht="26.45" hidden="1">
      <c r="A1891" s="48" t="s">
        <v>8615</v>
      </c>
      <c r="B1891" s="40" t="s">
        <v>8650</v>
      </c>
      <c r="C1891" s="48" t="s">
        <v>7927</v>
      </c>
      <c r="D1891" s="48" t="s">
        <v>7928</v>
      </c>
      <c r="E1891" s="41" t="s">
        <v>7929</v>
      </c>
      <c r="F1891" s="40" t="s">
        <v>8818</v>
      </c>
      <c r="G1891" s="40" t="s">
        <v>7904</v>
      </c>
      <c r="H1891" s="40" t="s">
        <v>7908</v>
      </c>
      <c r="I1891" s="43">
        <f>J1891-1</f>
        <v>41864</v>
      </c>
      <c r="J1891" s="42">
        <v>41865</v>
      </c>
      <c r="K1891" s="40" t="s">
        <v>103</v>
      </c>
      <c r="L1891" s="40">
        <v>100</v>
      </c>
      <c r="M1891" s="39" t="s">
        <v>8566</v>
      </c>
    </row>
    <row r="1892" spans="1:13" hidden="1">
      <c r="A1892" s="41" t="s">
        <v>8820</v>
      </c>
      <c r="B1892" s="41" t="s">
        <v>8821</v>
      </c>
      <c r="C1892" s="41" t="s">
        <v>65</v>
      </c>
      <c r="D1892" s="41" t="s">
        <v>65</v>
      </c>
      <c r="E1892" s="41" t="s">
        <v>7886</v>
      </c>
      <c r="F1892" s="41" t="s">
        <v>8822</v>
      </c>
      <c r="G1892" s="41" t="s">
        <v>1048</v>
      </c>
      <c r="H1892" s="41" t="s">
        <v>7888</v>
      </c>
      <c r="I1892" s="42">
        <v>41848</v>
      </c>
      <c r="J1892" s="41"/>
      <c r="K1892" s="41"/>
      <c r="L1892" s="41"/>
      <c r="M1892" s="39"/>
    </row>
    <row r="1893" spans="1:13" hidden="1">
      <c r="A1893" s="41" t="s">
        <v>8820</v>
      </c>
      <c r="B1893" s="41" t="s">
        <v>8821</v>
      </c>
      <c r="C1893" s="41" t="s">
        <v>65</v>
      </c>
      <c r="D1893" s="41" t="s">
        <v>65</v>
      </c>
      <c r="E1893" s="41" t="s">
        <v>7886</v>
      </c>
      <c r="F1893" s="41" t="s">
        <v>8822</v>
      </c>
      <c r="G1893" s="41" t="s">
        <v>1048</v>
      </c>
      <c r="H1893" s="41" t="s">
        <v>7889</v>
      </c>
      <c r="I1893" s="41"/>
      <c r="J1893" s="41"/>
      <c r="K1893" s="41"/>
      <c r="L1893" s="41"/>
      <c r="M1893" s="39"/>
    </row>
    <row r="1894" spans="1:13" hidden="1">
      <c r="A1894" s="41" t="s">
        <v>8820</v>
      </c>
      <c r="B1894" s="41" t="s">
        <v>8821</v>
      </c>
      <c r="C1894" s="41" t="s">
        <v>65</v>
      </c>
      <c r="D1894" s="41" t="s">
        <v>65</v>
      </c>
      <c r="E1894" s="41" t="s">
        <v>7886</v>
      </c>
      <c r="F1894" s="41" t="s">
        <v>8822</v>
      </c>
      <c r="G1894" s="41" t="s">
        <v>1048</v>
      </c>
      <c r="H1894" s="41" t="s">
        <v>7890</v>
      </c>
      <c r="I1894" s="41"/>
      <c r="J1894" s="41"/>
      <c r="K1894" s="41"/>
      <c r="L1894" s="41"/>
      <c r="M1894" s="39"/>
    </row>
    <row r="1895" spans="1:13" hidden="1">
      <c r="A1895" s="41" t="s">
        <v>8820</v>
      </c>
      <c r="B1895" s="41" t="s">
        <v>8821</v>
      </c>
      <c r="C1895" s="41" t="s">
        <v>65</v>
      </c>
      <c r="D1895" s="41" t="s">
        <v>65</v>
      </c>
      <c r="E1895" s="41" t="s">
        <v>7886</v>
      </c>
      <c r="F1895" s="41" t="s">
        <v>8822</v>
      </c>
      <c r="G1895" s="41" t="s">
        <v>1048</v>
      </c>
      <c r="H1895" s="41" t="s">
        <v>7891</v>
      </c>
      <c r="I1895" s="41"/>
      <c r="J1895" s="41"/>
      <c r="K1895" s="41"/>
      <c r="L1895" s="41"/>
      <c r="M1895" s="39"/>
    </row>
    <row r="1896" spans="1:13" hidden="1">
      <c r="A1896" s="41" t="s">
        <v>8820</v>
      </c>
      <c r="B1896" s="41" t="s">
        <v>8821</v>
      </c>
      <c r="C1896" s="41" t="s">
        <v>65</v>
      </c>
      <c r="D1896" s="41" t="s">
        <v>65</v>
      </c>
      <c r="E1896" s="41" t="s">
        <v>7886</v>
      </c>
      <c r="F1896" s="41" t="s">
        <v>8822</v>
      </c>
      <c r="G1896" s="41" t="s">
        <v>1048</v>
      </c>
      <c r="H1896" s="41" t="s">
        <v>7892</v>
      </c>
      <c r="I1896" s="41"/>
      <c r="J1896" s="41"/>
      <c r="K1896" s="41"/>
      <c r="L1896" s="41"/>
      <c r="M1896" s="39"/>
    </row>
    <row r="1897" spans="1:13" hidden="1">
      <c r="A1897" s="41" t="s">
        <v>8820</v>
      </c>
      <c r="B1897" s="41" t="s">
        <v>8821</v>
      </c>
      <c r="C1897" s="41" t="s">
        <v>65</v>
      </c>
      <c r="D1897" s="41" t="s">
        <v>65</v>
      </c>
      <c r="E1897" s="41" t="s">
        <v>7886</v>
      </c>
      <c r="F1897" s="41" t="s">
        <v>8822</v>
      </c>
      <c r="G1897" s="41" t="s">
        <v>1048</v>
      </c>
      <c r="H1897" s="41" t="s">
        <v>7893</v>
      </c>
      <c r="I1897" s="41"/>
      <c r="J1897" s="41"/>
      <c r="K1897" s="41"/>
      <c r="L1897" s="41"/>
      <c r="M1897" s="39"/>
    </row>
    <row r="1898" spans="1:13" hidden="1">
      <c r="A1898" s="41" t="s">
        <v>8820</v>
      </c>
      <c r="B1898" s="41" t="s">
        <v>8821</v>
      </c>
      <c r="C1898" s="41" t="s">
        <v>65</v>
      </c>
      <c r="D1898" s="41" t="s">
        <v>65</v>
      </c>
      <c r="E1898" s="41" t="s">
        <v>7886</v>
      </c>
      <c r="F1898" s="41" t="s">
        <v>8822</v>
      </c>
      <c r="G1898" s="41" t="s">
        <v>1048</v>
      </c>
      <c r="H1898" s="41" t="s">
        <v>7894</v>
      </c>
      <c r="I1898" s="42">
        <v>41865</v>
      </c>
      <c r="J1898" s="41"/>
      <c r="K1898" s="41"/>
      <c r="L1898" s="41"/>
      <c r="M1898" s="39"/>
    </row>
    <row r="1899" spans="1:13" hidden="1">
      <c r="A1899" s="40" t="s">
        <v>8820</v>
      </c>
      <c r="B1899" s="40" t="s">
        <v>8821</v>
      </c>
      <c r="C1899" s="40" t="s">
        <v>65</v>
      </c>
      <c r="D1899" s="40" t="s">
        <v>65</v>
      </c>
      <c r="E1899" s="41" t="s">
        <v>7886</v>
      </c>
      <c r="F1899" s="40" t="s">
        <v>8822</v>
      </c>
      <c r="G1899" s="40" t="s">
        <v>7895</v>
      </c>
      <c r="H1899" s="40" t="s">
        <v>7896</v>
      </c>
      <c r="I1899" s="43">
        <f>J1899-2</f>
        <v>41848</v>
      </c>
      <c r="J1899" s="43">
        <f t="shared" ref="J1899:J1905" si="126">I1900</f>
        <v>41850</v>
      </c>
      <c r="K1899" s="40" t="s">
        <v>8060</v>
      </c>
      <c r="L1899" s="40">
        <v>100</v>
      </c>
      <c r="M1899" s="39" t="s">
        <v>8823</v>
      </c>
    </row>
    <row r="1900" spans="1:13" hidden="1">
      <c r="A1900" s="40" t="s">
        <v>8820</v>
      </c>
      <c r="B1900" s="40" t="s">
        <v>8821</v>
      </c>
      <c r="C1900" s="40" t="s">
        <v>65</v>
      </c>
      <c r="D1900" s="40" t="s">
        <v>65</v>
      </c>
      <c r="E1900" s="41" t="s">
        <v>7886</v>
      </c>
      <c r="F1900" s="40" t="s">
        <v>8822</v>
      </c>
      <c r="G1900" s="40" t="s">
        <v>7898</v>
      </c>
      <c r="H1900" s="40" t="s">
        <v>7899</v>
      </c>
      <c r="I1900" s="43">
        <f>J1900-1</f>
        <v>41850</v>
      </c>
      <c r="J1900" s="43">
        <f t="shared" si="126"/>
        <v>41851</v>
      </c>
      <c r="K1900" s="40" t="s">
        <v>8060</v>
      </c>
      <c r="L1900" s="40">
        <v>100</v>
      </c>
      <c r="M1900" s="39"/>
    </row>
    <row r="1901" spans="1:13" hidden="1">
      <c r="A1901" s="40" t="s">
        <v>8820</v>
      </c>
      <c r="B1901" s="40" t="s">
        <v>8821</v>
      </c>
      <c r="C1901" s="40" t="s">
        <v>65</v>
      </c>
      <c r="D1901" s="40" t="s">
        <v>65</v>
      </c>
      <c r="E1901" s="41" t="s">
        <v>7886</v>
      </c>
      <c r="F1901" s="40" t="s">
        <v>8822</v>
      </c>
      <c r="G1901" s="40" t="s">
        <v>7898</v>
      </c>
      <c r="H1901" s="40" t="s">
        <v>7900</v>
      </c>
      <c r="I1901" s="43">
        <f>J1901-1</f>
        <v>41851</v>
      </c>
      <c r="J1901" s="43">
        <f t="shared" si="126"/>
        <v>41852</v>
      </c>
      <c r="K1901" s="40" t="s">
        <v>8060</v>
      </c>
      <c r="L1901" s="40">
        <v>100</v>
      </c>
      <c r="M1901" s="39"/>
    </row>
    <row r="1902" spans="1:13">
      <c r="A1902" s="40" t="s">
        <v>8820</v>
      </c>
      <c r="B1902" s="40" t="s">
        <v>8821</v>
      </c>
      <c r="C1902" s="40" t="s">
        <v>65</v>
      </c>
      <c r="D1902" s="40" t="s">
        <v>65</v>
      </c>
      <c r="E1902" s="41" t="s">
        <v>7886</v>
      </c>
      <c r="F1902" s="40" t="s">
        <v>8822</v>
      </c>
      <c r="G1902" s="40" t="s">
        <v>7901</v>
      </c>
      <c r="H1902" s="40" t="s">
        <v>7902</v>
      </c>
      <c r="I1902" s="43">
        <f>J1902-5</f>
        <v>41852</v>
      </c>
      <c r="J1902" s="43">
        <f t="shared" si="126"/>
        <v>41857</v>
      </c>
      <c r="K1902" s="40" t="s">
        <v>94</v>
      </c>
      <c r="L1902" s="40">
        <v>100</v>
      </c>
      <c r="M1902" s="39"/>
    </row>
    <row r="1903" spans="1:13" hidden="1">
      <c r="A1903" s="40" t="s">
        <v>8820</v>
      </c>
      <c r="B1903" s="40" t="s">
        <v>8821</v>
      </c>
      <c r="C1903" s="40" t="s">
        <v>65</v>
      </c>
      <c r="D1903" s="40" t="s">
        <v>65</v>
      </c>
      <c r="E1903" s="41" t="s">
        <v>7886</v>
      </c>
      <c r="F1903" s="40" t="s">
        <v>8822</v>
      </c>
      <c r="G1903" s="40" t="s">
        <v>7904</v>
      </c>
      <c r="H1903" s="40" t="s">
        <v>7905</v>
      </c>
      <c r="I1903" s="43">
        <f>J1903-3</f>
        <v>41857</v>
      </c>
      <c r="J1903" s="43">
        <f t="shared" si="126"/>
        <v>41860</v>
      </c>
      <c r="K1903" s="40" t="s">
        <v>94</v>
      </c>
      <c r="L1903" s="40">
        <v>100</v>
      </c>
      <c r="M1903" s="39"/>
    </row>
    <row r="1904" spans="1:13" hidden="1">
      <c r="A1904" s="40" t="s">
        <v>8820</v>
      </c>
      <c r="B1904" s="40" t="s">
        <v>8821</v>
      </c>
      <c r="C1904" s="40" t="s">
        <v>65</v>
      </c>
      <c r="D1904" s="40" t="s">
        <v>65</v>
      </c>
      <c r="E1904" s="41" t="s">
        <v>7886</v>
      </c>
      <c r="F1904" s="40" t="s">
        <v>8822</v>
      </c>
      <c r="G1904" s="40" t="s">
        <v>7904</v>
      </c>
      <c r="H1904" s="40" t="s">
        <v>7906</v>
      </c>
      <c r="I1904" s="43">
        <f>J1904-2</f>
        <v>41860</v>
      </c>
      <c r="J1904" s="43">
        <f t="shared" si="126"/>
        <v>41862</v>
      </c>
      <c r="K1904" s="40" t="s">
        <v>94</v>
      </c>
      <c r="L1904" s="40">
        <v>100</v>
      </c>
      <c r="M1904" s="39"/>
    </row>
    <row r="1905" spans="1:13" hidden="1">
      <c r="A1905" s="40" t="s">
        <v>8820</v>
      </c>
      <c r="B1905" s="40" t="s">
        <v>8821</v>
      </c>
      <c r="C1905" s="40" t="s">
        <v>65</v>
      </c>
      <c r="D1905" s="40" t="s">
        <v>65</v>
      </c>
      <c r="E1905" s="41" t="s">
        <v>7886</v>
      </c>
      <c r="F1905" s="40" t="s">
        <v>8822</v>
      </c>
      <c r="G1905" s="40" t="s">
        <v>7904</v>
      </c>
      <c r="H1905" s="40" t="s">
        <v>7907</v>
      </c>
      <c r="I1905" s="43">
        <f>J1905-2</f>
        <v>41862</v>
      </c>
      <c r="J1905" s="43">
        <f t="shared" si="126"/>
        <v>41864</v>
      </c>
      <c r="K1905" s="40" t="s">
        <v>94</v>
      </c>
      <c r="L1905" s="40">
        <v>100</v>
      </c>
      <c r="M1905" s="39"/>
    </row>
    <row r="1906" spans="1:13" hidden="1">
      <c r="A1906" s="40" t="s">
        <v>8820</v>
      </c>
      <c r="B1906" s="40" t="s">
        <v>8821</v>
      </c>
      <c r="C1906" s="40" t="s">
        <v>65</v>
      </c>
      <c r="D1906" s="40" t="s">
        <v>65</v>
      </c>
      <c r="E1906" s="41" t="s">
        <v>7886</v>
      </c>
      <c r="F1906" s="40" t="s">
        <v>8822</v>
      </c>
      <c r="G1906" s="40" t="s">
        <v>7904</v>
      </c>
      <c r="H1906" s="40" t="s">
        <v>7908</v>
      </c>
      <c r="I1906" s="43">
        <f>J1906-1</f>
        <v>41864</v>
      </c>
      <c r="J1906" s="43">
        <v>41865</v>
      </c>
      <c r="K1906" s="40" t="s">
        <v>94</v>
      </c>
      <c r="L1906" s="40">
        <v>100</v>
      </c>
      <c r="M1906" s="39" t="s">
        <v>7917</v>
      </c>
    </row>
    <row r="1907" spans="1:13" hidden="1">
      <c r="A1907" s="41" t="s">
        <v>8824</v>
      </c>
      <c r="B1907" s="41" t="s">
        <v>7953</v>
      </c>
      <c r="C1907" s="49" t="s">
        <v>7927</v>
      </c>
      <c r="D1907" s="45" t="s">
        <v>7928</v>
      </c>
      <c r="E1907" s="41" t="s">
        <v>7929</v>
      </c>
      <c r="F1907" s="41" t="s">
        <v>8825</v>
      </c>
      <c r="G1907" s="41" t="s">
        <v>1048</v>
      </c>
      <c r="H1907" s="41" t="s">
        <v>7888</v>
      </c>
      <c r="I1907" s="43">
        <v>41848</v>
      </c>
      <c r="J1907" s="41"/>
      <c r="K1907" s="41"/>
      <c r="L1907" s="41"/>
      <c r="M1907" s="41"/>
    </row>
    <row r="1908" spans="1:13" hidden="1">
      <c r="A1908" s="41" t="s">
        <v>8824</v>
      </c>
      <c r="B1908" s="41" t="s">
        <v>7953</v>
      </c>
      <c r="C1908" s="49" t="s">
        <v>7927</v>
      </c>
      <c r="D1908" s="45" t="s">
        <v>7928</v>
      </c>
      <c r="E1908" s="41" t="s">
        <v>7929</v>
      </c>
      <c r="F1908" s="41" t="s">
        <v>8825</v>
      </c>
      <c r="G1908" s="41" t="s">
        <v>1048</v>
      </c>
      <c r="H1908" s="41" t="s">
        <v>7889</v>
      </c>
      <c r="I1908" s="43"/>
      <c r="J1908" s="41"/>
      <c r="K1908" s="41"/>
      <c r="L1908" s="41"/>
      <c r="M1908" s="41"/>
    </row>
    <row r="1909" spans="1:13" hidden="1">
      <c r="A1909" s="41" t="s">
        <v>8824</v>
      </c>
      <c r="B1909" s="41" t="s">
        <v>7953</v>
      </c>
      <c r="C1909" s="49" t="s">
        <v>7927</v>
      </c>
      <c r="D1909" s="45" t="s">
        <v>7928</v>
      </c>
      <c r="E1909" s="41" t="s">
        <v>7929</v>
      </c>
      <c r="F1909" s="41" t="s">
        <v>8825</v>
      </c>
      <c r="G1909" s="41" t="s">
        <v>1048</v>
      </c>
      <c r="H1909" s="41" t="s">
        <v>7890</v>
      </c>
      <c r="I1909" s="42"/>
      <c r="J1909" s="41"/>
      <c r="K1909" s="41"/>
      <c r="L1909" s="41"/>
      <c r="M1909" s="41"/>
    </row>
    <row r="1910" spans="1:13" hidden="1">
      <c r="A1910" s="41" t="s">
        <v>8824</v>
      </c>
      <c r="B1910" s="41" t="s">
        <v>7953</v>
      </c>
      <c r="C1910" s="49" t="s">
        <v>7927</v>
      </c>
      <c r="D1910" s="45" t="s">
        <v>7928</v>
      </c>
      <c r="E1910" s="41" t="s">
        <v>7929</v>
      </c>
      <c r="F1910" s="41" t="s">
        <v>8825</v>
      </c>
      <c r="G1910" s="41" t="s">
        <v>1048</v>
      </c>
      <c r="H1910" s="41" t="s">
        <v>7891</v>
      </c>
      <c r="I1910" s="42"/>
      <c r="J1910" s="41"/>
      <c r="K1910" s="41"/>
      <c r="L1910" s="41"/>
      <c r="M1910" s="41"/>
    </row>
    <row r="1911" spans="1:13" hidden="1">
      <c r="A1911" s="41" t="s">
        <v>8824</v>
      </c>
      <c r="B1911" s="41" t="s">
        <v>7953</v>
      </c>
      <c r="C1911" s="49" t="s">
        <v>7927</v>
      </c>
      <c r="D1911" s="45" t="s">
        <v>7928</v>
      </c>
      <c r="E1911" s="41" t="s">
        <v>7929</v>
      </c>
      <c r="F1911" s="41" t="s">
        <v>8825</v>
      </c>
      <c r="G1911" s="41" t="s">
        <v>1048</v>
      </c>
      <c r="H1911" s="41" t="s">
        <v>7892</v>
      </c>
      <c r="I1911" s="53">
        <v>41873</v>
      </c>
      <c r="J1911" s="41"/>
      <c r="K1911" s="41"/>
      <c r="L1911" s="41"/>
      <c r="M1911" s="41"/>
    </row>
    <row r="1912" spans="1:13" hidden="1">
      <c r="A1912" s="41" t="s">
        <v>8824</v>
      </c>
      <c r="B1912" s="41" t="s">
        <v>7953</v>
      </c>
      <c r="C1912" s="49" t="s">
        <v>7927</v>
      </c>
      <c r="D1912" s="45" t="s">
        <v>7928</v>
      </c>
      <c r="E1912" s="41" t="s">
        <v>7929</v>
      </c>
      <c r="F1912" s="41" t="s">
        <v>8825</v>
      </c>
      <c r="G1912" s="41" t="s">
        <v>1048</v>
      </c>
      <c r="H1912" s="41" t="s">
        <v>7893</v>
      </c>
      <c r="I1912" s="42"/>
      <c r="J1912" s="41"/>
      <c r="K1912" s="41"/>
      <c r="L1912" s="41"/>
      <c r="M1912" s="41"/>
    </row>
    <row r="1913" spans="1:13" hidden="1">
      <c r="A1913" s="41" t="s">
        <v>8824</v>
      </c>
      <c r="B1913" s="41" t="s">
        <v>7953</v>
      </c>
      <c r="C1913" s="49" t="s">
        <v>7927</v>
      </c>
      <c r="D1913" s="45" t="s">
        <v>7928</v>
      </c>
      <c r="E1913" s="41" t="s">
        <v>7929</v>
      </c>
      <c r="F1913" s="41" t="s">
        <v>8825</v>
      </c>
      <c r="G1913" s="41" t="s">
        <v>1048</v>
      </c>
      <c r="H1913" s="41" t="s">
        <v>7894</v>
      </c>
      <c r="I1913" s="43">
        <v>41865</v>
      </c>
      <c r="J1913" s="41"/>
      <c r="K1913" s="41"/>
      <c r="L1913" s="41"/>
      <c r="M1913" s="41"/>
    </row>
    <row r="1914" spans="1:13" hidden="1">
      <c r="A1914" s="40" t="s">
        <v>8824</v>
      </c>
      <c r="B1914" s="40" t="s">
        <v>7953</v>
      </c>
      <c r="C1914" s="48" t="s">
        <v>7927</v>
      </c>
      <c r="D1914" s="44" t="s">
        <v>7928</v>
      </c>
      <c r="E1914" s="41" t="s">
        <v>7929</v>
      </c>
      <c r="F1914" s="40" t="s">
        <v>8825</v>
      </c>
      <c r="G1914" s="40" t="s">
        <v>7895</v>
      </c>
      <c r="H1914" s="40" t="s">
        <v>7896</v>
      </c>
      <c r="I1914" s="43">
        <f>J1914-2</f>
        <v>41848</v>
      </c>
      <c r="J1914" s="43">
        <f t="shared" ref="J1914:J1920" si="127">I1915</f>
        <v>41850</v>
      </c>
      <c r="K1914" s="40" t="s">
        <v>145</v>
      </c>
      <c r="L1914" s="40">
        <v>100</v>
      </c>
      <c r="M1914" s="40"/>
    </row>
    <row r="1915" spans="1:13" hidden="1">
      <c r="A1915" s="40" t="s">
        <v>8824</v>
      </c>
      <c r="B1915" s="40" t="s">
        <v>7953</v>
      </c>
      <c r="C1915" s="48" t="s">
        <v>7927</v>
      </c>
      <c r="D1915" s="44" t="s">
        <v>7928</v>
      </c>
      <c r="E1915" s="41" t="s">
        <v>7929</v>
      </c>
      <c r="F1915" s="40" t="s">
        <v>8825</v>
      </c>
      <c r="G1915" s="40" t="s">
        <v>7898</v>
      </c>
      <c r="H1915" s="40" t="s">
        <v>7899</v>
      </c>
      <c r="I1915" s="43">
        <f>J1915-1</f>
        <v>41850</v>
      </c>
      <c r="J1915" s="43">
        <f t="shared" si="127"/>
        <v>41851</v>
      </c>
      <c r="K1915" s="40" t="s">
        <v>145</v>
      </c>
      <c r="L1915" s="40">
        <v>100</v>
      </c>
      <c r="M1915" s="40"/>
    </row>
    <row r="1916" spans="1:13" hidden="1">
      <c r="A1916" s="40" t="s">
        <v>8824</v>
      </c>
      <c r="B1916" s="40" t="s">
        <v>7953</v>
      </c>
      <c r="C1916" s="48" t="s">
        <v>7927</v>
      </c>
      <c r="D1916" s="44" t="s">
        <v>7928</v>
      </c>
      <c r="E1916" s="41" t="s">
        <v>7929</v>
      </c>
      <c r="F1916" s="40" t="s">
        <v>8825</v>
      </c>
      <c r="G1916" s="40" t="s">
        <v>7898</v>
      </c>
      <c r="H1916" s="40" t="s">
        <v>7925</v>
      </c>
      <c r="I1916" s="43">
        <f>J1916-1</f>
        <v>41851</v>
      </c>
      <c r="J1916" s="43">
        <f t="shared" si="127"/>
        <v>41852</v>
      </c>
      <c r="K1916" s="40" t="s">
        <v>145</v>
      </c>
      <c r="L1916" s="40">
        <v>100</v>
      </c>
      <c r="M1916" s="40"/>
    </row>
    <row r="1917" spans="1:13">
      <c r="A1917" s="40" t="s">
        <v>8824</v>
      </c>
      <c r="B1917" s="40" t="s">
        <v>7953</v>
      </c>
      <c r="C1917" s="48" t="s">
        <v>7927</v>
      </c>
      <c r="D1917" s="44" t="s">
        <v>7928</v>
      </c>
      <c r="E1917" s="41" t="s">
        <v>7929</v>
      </c>
      <c r="F1917" s="40" t="s">
        <v>8825</v>
      </c>
      <c r="G1917" s="40" t="s">
        <v>7901</v>
      </c>
      <c r="H1917" s="40" t="s">
        <v>7940</v>
      </c>
      <c r="I1917" s="43">
        <f>J1917-5</f>
        <v>41852</v>
      </c>
      <c r="J1917" s="43">
        <f t="shared" si="127"/>
        <v>41857</v>
      </c>
      <c r="K1917" s="40" t="s">
        <v>145</v>
      </c>
      <c r="L1917" s="40">
        <v>100</v>
      </c>
      <c r="M1917" s="40"/>
    </row>
    <row r="1918" spans="1:13" hidden="1">
      <c r="A1918" s="40" t="s">
        <v>8824</v>
      </c>
      <c r="B1918" s="40" t="s">
        <v>7953</v>
      </c>
      <c r="C1918" s="48" t="s">
        <v>7927</v>
      </c>
      <c r="D1918" s="44" t="s">
        <v>7928</v>
      </c>
      <c r="E1918" s="41" t="s">
        <v>7929</v>
      </c>
      <c r="F1918" s="40" t="s">
        <v>8825</v>
      </c>
      <c r="G1918" s="40" t="s">
        <v>7904</v>
      </c>
      <c r="H1918" s="40" t="s">
        <v>7905</v>
      </c>
      <c r="I1918" s="43">
        <f>J1918-3</f>
        <v>41857</v>
      </c>
      <c r="J1918" s="43">
        <f t="shared" si="127"/>
        <v>41860</v>
      </c>
      <c r="K1918" s="40" t="s">
        <v>145</v>
      </c>
      <c r="L1918" s="40">
        <v>100</v>
      </c>
      <c r="M1918" s="39"/>
    </row>
    <row r="1919" spans="1:13" hidden="1">
      <c r="A1919" s="40" t="s">
        <v>8824</v>
      </c>
      <c r="B1919" s="40" t="s">
        <v>7953</v>
      </c>
      <c r="C1919" s="48" t="s">
        <v>7927</v>
      </c>
      <c r="D1919" s="44" t="s">
        <v>7928</v>
      </c>
      <c r="E1919" s="41" t="s">
        <v>7929</v>
      </c>
      <c r="F1919" s="40" t="s">
        <v>8825</v>
      </c>
      <c r="G1919" s="40" t="s">
        <v>7904</v>
      </c>
      <c r="H1919" s="40" t="s">
        <v>7906</v>
      </c>
      <c r="I1919" s="43">
        <f>J1919-2</f>
        <v>41860</v>
      </c>
      <c r="J1919" s="43">
        <f t="shared" si="127"/>
        <v>41862</v>
      </c>
      <c r="K1919" s="40" t="s">
        <v>145</v>
      </c>
      <c r="L1919" s="40">
        <v>100</v>
      </c>
      <c r="M1919" s="39"/>
    </row>
    <row r="1920" spans="1:13" hidden="1">
      <c r="A1920" s="40" t="s">
        <v>8824</v>
      </c>
      <c r="B1920" s="40" t="s">
        <v>7953</v>
      </c>
      <c r="C1920" s="48" t="s">
        <v>7927</v>
      </c>
      <c r="D1920" s="44" t="s">
        <v>7928</v>
      </c>
      <c r="E1920" s="41" t="s">
        <v>7929</v>
      </c>
      <c r="F1920" s="40" t="s">
        <v>8825</v>
      </c>
      <c r="G1920" s="40" t="s">
        <v>7904</v>
      </c>
      <c r="H1920" s="40" t="s">
        <v>7907</v>
      </c>
      <c r="I1920" s="43">
        <f>J1920-2</f>
        <v>41862</v>
      </c>
      <c r="J1920" s="43">
        <f t="shared" si="127"/>
        <v>41864</v>
      </c>
      <c r="K1920" s="40" t="s">
        <v>145</v>
      </c>
      <c r="L1920" s="40">
        <v>100</v>
      </c>
      <c r="M1920" s="39"/>
    </row>
    <row r="1921" spans="1:13" hidden="1">
      <c r="A1921" s="40" t="s">
        <v>8824</v>
      </c>
      <c r="B1921" s="40" t="s">
        <v>7953</v>
      </c>
      <c r="C1921" s="48" t="s">
        <v>7927</v>
      </c>
      <c r="D1921" s="44" t="s">
        <v>7928</v>
      </c>
      <c r="E1921" s="41" t="s">
        <v>7929</v>
      </c>
      <c r="F1921" s="40" t="s">
        <v>8825</v>
      </c>
      <c r="G1921" s="40" t="s">
        <v>7904</v>
      </c>
      <c r="H1921" s="40" t="s">
        <v>7908</v>
      </c>
      <c r="I1921" s="43">
        <f>J1921-1</f>
        <v>41864</v>
      </c>
      <c r="J1921" s="43">
        <v>41865</v>
      </c>
      <c r="K1921" s="40" t="s">
        <v>145</v>
      </c>
      <c r="L1921" s="40">
        <v>100</v>
      </c>
      <c r="M1921" s="39" t="s">
        <v>7917</v>
      </c>
    </row>
    <row r="1922" spans="1:13" hidden="1">
      <c r="A1922" s="41" t="s">
        <v>2241</v>
      </c>
      <c r="B1922" s="41" t="s">
        <v>3655</v>
      </c>
      <c r="C1922" s="49" t="s">
        <v>7927</v>
      </c>
      <c r="D1922" s="45" t="s">
        <v>7928</v>
      </c>
      <c r="E1922" s="41" t="s">
        <v>7938</v>
      </c>
      <c r="F1922" s="41" t="s">
        <v>8826</v>
      </c>
      <c r="G1922" s="41" t="s">
        <v>1048</v>
      </c>
      <c r="H1922" s="41" t="s">
        <v>7888</v>
      </c>
      <c r="I1922" s="43">
        <v>41848</v>
      </c>
      <c r="J1922" s="41"/>
      <c r="K1922" s="41"/>
      <c r="L1922" s="41"/>
      <c r="M1922" s="41"/>
    </row>
    <row r="1923" spans="1:13" hidden="1">
      <c r="A1923" s="41" t="s">
        <v>2241</v>
      </c>
      <c r="B1923" s="41" t="s">
        <v>3655</v>
      </c>
      <c r="C1923" s="49" t="s">
        <v>7927</v>
      </c>
      <c r="D1923" s="45" t="s">
        <v>7928</v>
      </c>
      <c r="E1923" s="41" t="s">
        <v>7938</v>
      </c>
      <c r="F1923" s="41" t="s">
        <v>8826</v>
      </c>
      <c r="G1923" s="41" t="s">
        <v>1048</v>
      </c>
      <c r="H1923" s="41" t="s">
        <v>7889</v>
      </c>
      <c r="I1923" s="43"/>
      <c r="J1923" s="41"/>
      <c r="K1923" s="41"/>
      <c r="L1923" s="41"/>
      <c r="M1923" s="41"/>
    </row>
    <row r="1924" spans="1:13" hidden="1">
      <c r="A1924" s="41" t="s">
        <v>2241</v>
      </c>
      <c r="B1924" s="41" t="s">
        <v>3655</v>
      </c>
      <c r="C1924" s="49" t="s">
        <v>7927</v>
      </c>
      <c r="D1924" s="45" t="s">
        <v>7928</v>
      </c>
      <c r="E1924" s="41" t="s">
        <v>7938</v>
      </c>
      <c r="F1924" s="41" t="s">
        <v>8826</v>
      </c>
      <c r="G1924" s="41" t="s">
        <v>1048</v>
      </c>
      <c r="H1924" s="41" t="s">
        <v>7890</v>
      </c>
      <c r="I1924" s="42"/>
      <c r="J1924" s="41"/>
      <c r="K1924" s="41"/>
      <c r="L1924" s="41"/>
      <c r="M1924" s="41"/>
    </row>
    <row r="1925" spans="1:13" hidden="1">
      <c r="A1925" s="41" t="s">
        <v>2241</v>
      </c>
      <c r="B1925" s="41" t="s">
        <v>3655</v>
      </c>
      <c r="C1925" s="49" t="s">
        <v>7927</v>
      </c>
      <c r="D1925" s="45" t="s">
        <v>7928</v>
      </c>
      <c r="E1925" s="41" t="s">
        <v>7938</v>
      </c>
      <c r="F1925" s="41" t="s">
        <v>8826</v>
      </c>
      <c r="G1925" s="41" t="s">
        <v>1048</v>
      </c>
      <c r="H1925" s="41" t="s">
        <v>7891</v>
      </c>
      <c r="I1925" s="42"/>
      <c r="J1925" s="41"/>
      <c r="K1925" s="41"/>
      <c r="L1925" s="41"/>
      <c r="M1925" s="41"/>
    </row>
    <row r="1926" spans="1:13" hidden="1">
      <c r="A1926" s="41" t="s">
        <v>2241</v>
      </c>
      <c r="B1926" s="41" t="s">
        <v>3655</v>
      </c>
      <c r="C1926" s="49" t="s">
        <v>7927</v>
      </c>
      <c r="D1926" s="45" t="s">
        <v>7928</v>
      </c>
      <c r="E1926" s="41" t="s">
        <v>7938</v>
      </c>
      <c r="F1926" s="41" t="s">
        <v>8826</v>
      </c>
      <c r="G1926" s="41" t="s">
        <v>1048</v>
      </c>
      <c r="H1926" s="41" t="s">
        <v>7892</v>
      </c>
      <c r="I1926" s="53">
        <v>41880</v>
      </c>
      <c r="J1926" s="41"/>
      <c r="K1926" s="41"/>
      <c r="L1926" s="41"/>
      <c r="M1926" s="41"/>
    </row>
    <row r="1927" spans="1:13" hidden="1">
      <c r="A1927" s="41" t="s">
        <v>2241</v>
      </c>
      <c r="B1927" s="41" t="s">
        <v>3655</v>
      </c>
      <c r="C1927" s="49" t="s">
        <v>7927</v>
      </c>
      <c r="D1927" s="45" t="s">
        <v>7928</v>
      </c>
      <c r="E1927" s="41" t="s">
        <v>7938</v>
      </c>
      <c r="F1927" s="41" t="s">
        <v>8826</v>
      </c>
      <c r="G1927" s="41" t="s">
        <v>1048</v>
      </c>
      <c r="H1927" s="41" t="s">
        <v>7893</v>
      </c>
      <c r="I1927" s="42"/>
      <c r="J1927" s="41"/>
      <c r="K1927" s="41"/>
      <c r="L1927" s="41"/>
      <c r="M1927" s="41"/>
    </row>
    <row r="1928" spans="1:13" hidden="1">
      <c r="A1928" s="41" t="s">
        <v>2241</v>
      </c>
      <c r="B1928" s="41" t="s">
        <v>3655</v>
      </c>
      <c r="C1928" s="49" t="s">
        <v>7927</v>
      </c>
      <c r="D1928" s="45" t="s">
        <v>7928</v>
      </c>
      <c r="E1928" s="41" t="s">
        <v>7938</v>
      </c>
      <c r="F1928" s="41" t="s">
        <v>8826</v>
      </c>
      <c r="G1928" s="41" t="s">
        <v>1048</v>
      </c>
      <c r="H1928" s="41" t="s">
        <v>7894</v>
      </c>
      <c r="I1928" s="43">
        <v>41865</v>
      </c>
      <c r="J1928" s="41"/>
      <c r="K1928" s="41"/>
      <c r="L1928" s="41"/>
      <c r="M1928" s="41"/>
    </row>
    <row r="1929" spans="1:13" hidden="1">
      <c r="A1929" s="40" t="s">
        <v>2241</v>
      </c>
      <c r="B1929" s="40" t="s">
        <v>3655</v>
      </c>
      <c r="C1929" s="48" t="s">
        <v>7927</v>
      </c>
      <c r="D1929" s="44" t="s">
        <v>7928</v>
      </c>
      <c r="E1929" s="41" t="s">
        <v>7938</v>
      </c>
      <c r="F1929" s="40" t="s">
        <v>8826</v>
      </c>
      <c r="G1929" s="40" t="s">
        <v>7895</v>
      </c>
      <c r="H1929" s="40" t="s">
        <v>7896</v>
      </c>
      <c r="I1929" s="43">
        <f>J1929-2</f>
        <v>41848</v>
      </c>
      <c r="J1929" s="43">
        <f t="shared" ref="J1929:J1935" si="128">I1930</f>
        <v>41850</v>
      </c>
      <c r="K1929" s="40" t="s">
        <v>7945</v>
      </c>
      <c r="L1929" s="40">
        <v>100</v>
      </c>
      <c r="M1929" s="40"/>
    </row>
    <row r="1930" spans="1:13" hidden="1">
      <c r="A1930" s="40" t="s">
        <v>2241</v>
      </c>
      <c r="B1930" s="40" t="s">
        <v>3655</v>
      </c>
      <c r="C1930" s="48" t="s">
        <v>7927</v>
      </c>
      <c r="D1930" s="44" t="s">
        <v>7928</v>
      </c>
      <c r="E1930" s="41" t="s">
        <v>7938</v>
      </c>
      <c r="F1930" s="40" t="s">
        <v>8826</v>
      </c>
      <c r="G1930" s="40" t="s">
        <v>7898</v>
      </c>
      <c r="H1930" s="40" t="s">
        <v>7899</v>
      </c>
      <c r="I1930" s="43">
        <f>J1930-1</f>
        <v>41850</v>
      </c>
      <c r="J1930" s="43">
        <f t="shared" si="128"/>
        <v>41851</v>
      </c>
      <c r="K1930" s="40" t="s">
        <v>7945</v>
      </c>
      <c r="L1930" s="40">
        <v>100</v>
      </c>
      <c r="M1930" s="40"/>
    </row>
    <row r="1931" spans="1:13" hidden="1">
      <c r="A1931" s="40" t="s">
        <v>2241</v>
      </c>
      <c r="B1931" s="40" t="s">
        <v>3655</v>
      </c>
      <c r="C1931" s="48" t="s">
        <v>7927</v>
      </c>
      <c r="D1931" s="44" t="s">
        <v>7928</v>
      </c>
      <c r="E1931" s="41" t="s">
        <v>7938</v>
      </c>
      <c r="F1931" s="40" t="s">
        <v>8826</v>
      </c>
      <c r="G1931" s="40" t="s">
        <v>7898</v>
      </c>
      <c r="H1931" s="40" t="s">
        <v>7925</v>
      </c>
      <c r="I1931" s="43">
        <f>J1931-1</f>
        <v>41851</v>
      </c>
      <c r="J1931" s="43">
        <f t="shared" si="128"/>
        <v>41852</v>
      </c>
      <c r="K1931" s="40" t="s">
        <v>7945</v>
      </c>
      <c r="L1931" s="40">
        <v>100</v>
      </c>
      <c r="M1931" s="40"/>
    </row>
    <row r="1932" spans="1:13">
      <c r="A1932" s="40" t="s">
        <v>2241</v>
      </c>
      <c r="B1932" s="40" t="s">
        <v>3655</v>
      </c>
      <c r="C1932" s="48" t="s">
        <v>7927</v>
      </c>
      <c r="D1932" s="44" t="s">
        <v>7928</v>
      </c>
      <c r="E1932" s="41" t="s">
        <v>7938</v>
      </c>
      <c r="F1932" s="40" t="s">
        <v>8826</v>
      </c>
      <c r="G1932" s="40" t="s">
        <v>7901</v>
      </c>
      <c r="H1932" s="40" t="s">
        <v>7940</v>
      </c>
      <c r="I1932" s="43">
        <f>J1932-5</f>
        <v>41852</v>
      </c>
      <c r="J1932" s="43">
        <f t="shared" si="128"/>
        <v>41857</v>
      </c>
      <c r="K1932" s="40" t="s">
        <v>7945</v>
      </c>
      <c r="L1932" s="40">
        <v>100</v>
      </c>
      <c r="M1932" s="40"/>
    </row>
    <row r="1933" spans="1:13" ht="26.45" hidden="1">
      <c r="A1933" s="40" t="s">
        <v>2241</v>
      </c>
      <c r="B1933" s="40" t="s">
        <v>3655</v>
      </c>
      <c r="C1933" s="48" t="s">
        <v>7927</v>
      </c>
      <c r="D1933" s="44" t="s">
        <v>7928</v>
      </c>
      <c r="E1933" s="41" t="s">
        <v>7938</v>
      </c>
      <c r="F1933" s="40" t="s">
        <v>8826</v>
      </c>
      <c r="G1933" s="40" t="s">
        <v>7904</v>
      </c>
      <c r="H1933" s="40" t="s">
        <v>7905</v>
      </c>
      <c r="I1933" s="43">
        <f>J1933-3</f>
        <v>41857</v>
      </c>
      <c r="J1933" s="43">
        <f t="shared" si="128"/>
        <v>41860</v>
      </c>
      <c r="K1933" s="40" t="s">
        <v>7945</v>
      </c>
      <c r="L1933" s="40">
        <v>100</v>
      </c>
      <c r="M1933" s="39" t="s">
        <v>8827</v>
      </c>
    </row>
    <row r="1934" spans="1:13" hidden="1">
      <c r="A1934" s="40" t="s">
        <v>2241</v>
      </c>
      <c r="B1934" s="40" t="s">
        <v>3655</v>
      </c>
      <c r="C1934" s="48" t="s">
        <v>7927</v>
      </c>
      <c r="D1934" s="44" t="s">
        <v>7928</v>
      </c>
      <c r="E1934" s="41" t="s">
        <v>7938</v>
      </c>
      <c r="F1934" s="40" t="s">
        <v>8826</v>
      </c>
      <c r="G1934" s="40" t="s">
        <v>7904</v>
      </c>
      <c r="H1934" s="40" t="s">
        <v>7906</v>
      </c>
      <c r="I1934" s="43">
        <f>J1934-2</f>
        <v>41860</v>
      </c>
      <c r="J1934" s="43">
        <f t="shared" si="128"/>
        <v>41862</v>
      </c>
      <c r="K1934" s="40" t="s">
        <v>7945</v>
      </c>
      <c r="L1934" s="40">
        <v>100</v>
      </c>
      <c r="M1934" s="39"/>
    </row>
    <row r="1935" spans="1:13" hidden="1">
      <c r="A1935" s="40" t="s">
        <v>2241</v>
      </c>
      <c r="B1935" s="40" t="s">
        <v>3655</v>
      </c>
      <c r="C1935" s="48" t="s">
        <v>7927</v>
      </c>
      <c r="D1935" s="44" t="s">
        <v>7928</v>
      </c>
      <c r="E1935" s="41" t="s">
        <v>7938</v>
      </c>
      <c r="F1935" s="40" t="s">
        <v>8826</v>
      </c>
      <c r="G1935" s="40" t="s">
        <v>7904</v>
      </c>
      <c r="H1935" s="40" t="s">
        <v>7907</v>
      </c>
      <c r="I1935" s="43">
        <f>J1935-2</f>
        <v>41862</v>
      </c>
      <c r="J1935" s="43">
        <f t="shared" si="128"/>
        <v>41864</v>
      </c>
      <c r="K1935" s="40" t="s">
        <v>7945</v>
      </c>
      <c r="L1935" s="40">
        <v>100</v>
      </c>
      <c r="M1935" s="39"/>
    </row>
    <row r="1936" spans="1:13" ht="26.45" hidden="1">
      <c r="A1936" s="40" t="s">
        <v>2241</v>
      </c>
      <c r="B1936" s="40" t="s">
        <v>3655</v>
      </c>
      <c r="C1936" s="48" t="s">
        <v>7927</v>
      </c>
      <c r="D1936" s="44" t="s">
        <v>7928</v>
      </c>
      <c r="E1936" s="41" t="s">
        <v>7938</v>
      </c>
      <c r="F1936" s="40" t="s">
        <v>8826</v>
      </c>
      <c r="G1936" s="40" t="s">
        <v>7904</v>
      </c>
      <c r="H1936" s="40" t="s">
        <v>7908</v>
      </c>
      <c r="I1936" s="43">
        <f>J1936-1</f>
        <v>41864</v>
      </c>
      <c r="J1936" s="43">
        <v>41865</v>
      </c>
      <c r="K1936" s="40" t="s">
        <v>7945</v>
      </c>
      <c r="L1936" s="40">
        <v>100</v>
      </c>
      <c r="M1936" s="39" t="s">
        <v>8566</v>
      </c>
    </row>
    <row r="1937" spans="1:13" hidden="1">
      <c r="A1937" s="41" t="s">
        <v>8567</v>
      </c>
      <c r="B1937" s="41" t="s">
        <v>8828</v>
      </c>
      <c r="C1937" s="49" t="s">
        <v>7927</v>
      </c>
      <c r="D1937" s="45" t="s">
        <v>7928</v>
      </c>
      <c r="E1937" s="41" t="s">
        <v>7938</v>
      </c>
      <c r="F1937" s="41" t="s">
        <v>8829</v>
      </c>
      <c r="G1937" s="41" t="s">
        <v>1048</v>
      </c>
      <c r="H1937" s="41" t="s">
        <v>7888</v>
      </c>
      <c r="I1937" s="43">
        <v>41851</v>
      </c>
      <c r="J1937" s="41"/>
      <c r="K1937" s="41"/>
      <c r="L1937" s="41"/>
      <c r="M1937" s="41"/>
    </row>
    <row r="1938" spans="1:13" hidden="1">
      <c r="A1938" s="41" t="s">
        <v>8567</v>
      </c>
      <c r="B1938" s="41" t="s">
        <v>8828</v>
      </c>
      <c r="C1938" s="49" t="s">
        <v>7927</v>
      </c>
      <c r="D1938" s="45" t="s">
        <v>7928</v>
      </c>
      <c r="E1938" s="41" t="s">
        <v>7938</v>
      </c>
      <c r="F1938" s="41" t="s">
        <v>8829</v>
      </c>
      <c r="G1938" s="41" t="s">
        <v>1048</v>
      </c>
      <c r="H1938" s="41" t="s">
        <v>7889</v>
      </c>
      <c r="I1938" s="43"/>
      <c r="J1938" s="41"/>
      <c r="K1938" s="41"/>
      <c r="L1938" s="41"/>
      <c r="M1938" s="41"/>
    </row>
    <row r="1939" spans="1:13" hidden="1">
      <c r="A1939" s="41" t="s">
        <v>8567</v>
      </c>
      <c r="B1939" s="41" t="s">
        <v>8828</v>
      </c>
      <c r="C1939" s="49" t="s">
        <v>7927</v>
      </c>
      <c r="D1939" s="45" t="s">
        <v>7928</v>
      </c>
      <c r="E1939" s="41" t="s">
        <v>7938</v>
      </c>
      <c r="F1939" s="41" t="s">
        <v>8829</v>
      </c>
      <c r="G1939" s="41" t="s">
        <v>1048</v>
      </c>
      <c r="H1939" s="41" t="s">
        <v>7890</v>
      </c>
      <c r="I1939" s="42"/>
      <c r="J1939" s="41"/>
      <c r="K1939" s="41"/>
      <c r="L1939" s="41"/>
      <c r="M1939" s="41"/>
    </row>
    <row r="1940" spans="1:13" hidden="1">
      <c r="A1940" s="41" t="s">
        <v>8567</v>
      </c>
      <c r="B1940" s="41" t="s">
        <v>8828</v>
      </c>
      <c r="C1940" s="49" t="s">
        <v>7927</v>
      </c>
      <c r="D1940" s="45" t="s">
        <v>7928</v>
      </c>
      <c r="E1940" s="41" t="s">
        <v>7938</v>
      </c>
      <c r="F1940" s="41" t="s">
        <v>8829</v>
      </c>
      <c r="G1940" s="41" t="s">
        <v>1048</v>
      </c>
      <c r="H1940" s="41" t="s">
        <v>7891</v>
      </c>
      <c r="I1940" s="42"/>
      <c r="J1940" s="41"/>
      <c r="K1940" s="41"/>
      <c r="L1940" s="41"/>
      <c r="M1940" s="41"/>
    </row>
    <row r="1941" spans="1:13" hidden="1">
      <c r="A1941" s="41" t="s">
        <v>8567</v>
      </c>
      <c r="B1941" s="41" t="s">
        <v>8828</v>
      </c>
      <c r="C1941" s="49" t="s">
        <v>7927</v>
      </c>
      <c r="D1941" s="45" t="s">
        <v>7928</v>
      </c>
      <c r="E1941" s="41" t="s">
        <v>7938</v>
      </c>
      <c r="F1941" s="41" t="s">
        <v>8829</v>
      </c>
      <c r="G1941" s="41" t="s">
        <v>1048</v>
      </c>
      <c r="H1941" s="41" t="s">
        <v>7892</v>
      </c>
      <c r="I1941" s="53">
        <v>41881</v>
      </c>
      <c r="J1941" s="41"/>
      <c r="K1941" s="41"/>
      <c r="L1941" s="41"/>
      <c r="M1941" s="41"/>
    </row>
    <row r="1942" spans="1:13" hidden="1">
      <c r="A1942" s="41" t="s">
        <v>8567</v>
      </c>
      <c r="B1942" s="41" t="s">
        <v>8828</v>
      </c>
      <c r="C1942" s="49" t="s">
        <v>7927</v>
      </c>
      <c r="D1942" s="45" t="s">
        <v>7928</v>
      </c>
      <c r="E1942" s="41" t="s">
        <v>7938</v>
      </c>
      <c r="F1942" s="41" t="s">
        <v>8829</v>
      </c>
      <c r="G1942" s="41" t="s">
        <v>1048</v>
      </c>
      <c r="H1942" s="41" t="s">
        <v>7893</v>
      </c>
      <c r="I1942" s="42"/>
      <c r="J1942" s="41"/>
      <c r="K1942" s="41"/>
      <c r="L1942" s="41"/>
      <c r="M1942" s="41"/>
    </row>
    <row r="1943" spans="1:13" hidden="1">
      <c r="A1943" s="41" t="s">
        <v>8567</v>
      </c>
      <c r="B1943" s="41" t="s">
        <v>8828</v>
      </c>
      <c r="C1943" s="49" t="s">
        <v>7927</v>
      </c>
      <c r="D1943" s="45" t="s">
        <v>7928</v>
      </c>
      <c r="E1943" s="41" t="s">
        <v>7938</v>
      </c>
      <c r="F1943" s="41" t="s">
        <v>8829</v>
      </c>
      <c r="G1943" s="41" t="s">
        <v>1048</v>
      </c>
      <c r="H1943" s="41" t="s">
        <v>7894</v>
      </c>
      <c r="I1943" s="43">
        <v>41868</v>
      </c>
      <c r="J1943" s="41"/>
      <c r="K1943" s="41"/>
      <c r="L1943" s="41"/>
      <c r="M1943" s="41"/>
    </row>
    <row r="1944" spans="1:13" hidden="1">
      <c r="A1944" s="40" t="s">
        <v>8567</v>
      </c>
      <c r="B1944" s="40" t="s">
        <v>8828</v>
      </c>
      <c r="C1944" s="48" t="s">
        <v>7927</v>
      </c>
      <c r="D1944" s="44" t="s">
        <v>7928</v>
      </c>
      <c r="E1944" s="41" t="s">
        <v>7938</v>
      </c>
      <c r="F1944" s="40" t="s">
        <v>8829</v>
      </c>
      <c r="G1944" s="40" t="s">
        <v>7895</v>
      </c>
      <c r="H1944" s="40" t="s">
        <v>7896</v>
      </c>
      <c r="I1944" s="43">
        <f>J1944-2</f>
        <v>41848</v>
      </c>
      <c r="J1944" s="43">
        <f t="shared" ref="J1944:J1950" si="129">I1945</f>
        <v>41850</v>
      </c>
      <c r="K1944" s="40" t="s">
        <v>6184</v>
      </c>
      <c r="L1944" s="40">
        <v>100</v>
      </c>
      <c r="M1944" s="40"/>
    </row>
    <row r="1945" spans="1:13" hidden="1">
      <c r="A1945" s="40" t="s">
        <v>8567</v>
      </c>
      <c r="B1945" s="40" t="s">
        <v>8828</v>
      </c>
      <c r="C1945" s="48" t="s">
        <v>7927</v>
      </c>
      <c r="D1945" s="44" t="s">
        <v>7928</v>
      </c>
      <c r="E1945" s="41" t="s">
        <v>7938</v>
      </c>
      <c r="F1945" s="40" t="s">
        <v>8829</v>
      </c>
      <c r="G1945" s="40" t="s">
        <v>7898</v>
      </c>
      <c r="H1945" s="40" t="s">
        <v>7899</v>
      </c>
      <c r="I1945" s="43">
        <f>J1945-1</f>
        <v>41850</v>
      </c>
      <c r="J1945" s="43">
        <f t="shared" si="129"/>
        <v>41851</v>
      </c>
      <c r="K1945" s="40" t="s">
        <v>6184</v>
      </c>
      <c r="L1945" s="40">
        <v>100</v>
      </c>
      <c r="M1945" s="40"/>
    </row>
    <row r="1946" spans="1:13" hidden="1">
      <c r="A1946" s="40" t="s">
        <v>8567</v>
      </c>
      <c r="B1946" s="40" t="s">
        <v>8828</v>
      </c>
      <c r="C1946" s="48" t="s">
        <v>7927</v>
      </c>
      <c r="D1946" s="44" t="s">
        <v>7928</v>
      </c>
      <c r="E1946" s="41" t="s">
        <v>7938</v>
      </c>
      <c r="F1946" s="40" t="s">
        <v>8829</v>
      </c>
      <c r="G1946" s="40" t="s">
        <v>7898</v>
      </c>
      <c r="H1946" s="40" t="s">
        <v>7925</v>
      </c>
      <c r="I1946" s="43">
        <f>J1946-1</f>
        <v>41851</v>
      </c>
      <c r="J1946" s="43">
        <f t="shared" si="129"/>
        <v>41852</v>
      </c>
      <c r="K1946" s="40" t="s">
        <v>6184</v>
      </c>
      <c r="L1946" s="40">
        <v>100</v>
      </c>
      <c r="M1946" s="40"/>
    </row>
    <row r="1947" spans="1:13">
      <c r="A1947" s="40" t="s">
        <v>8567</v>
      </c>
      <c r="B1947" s="40" t="s">
        <v>8828</v>
      </c>
      <c r="C1947" s="48" t="s">
        <v>7927</v>
      </c>
      <c r="D1947" s="44" t="s">
        <v>7928</v>
      </c>
      <c r="E1947" s="41" t="s">
        <v>7938</v>
      </c>
      <c r="F1947" s="40" t="s">
        <v>8829</v>
      </c>
      <c r="G1947" s="40" t="s">
        <v>7901</v>
      </c>
      <c r="H1947" s="40" t="s">
        <v>7940</v>
      </c>
      <c r="I1947" s="43">
        <f>J1947-5</f>
        <v>41852</v>
      </c>
      <c r="J1947" s="43">
        <f t="shared" si="129"/>
        <v>41857</v>
      </c>
      <c r="K1947" s="40" t="s">
        <v>6184</v>
      </c>
      <c r="L1947" s="40">
        <v>100</v>
      </c>
      <c r="M1947" s="40"/>
    </row>
    <row r="1948" spans="1:13" hidden="1">
      <c r="A1948" s="40" t="s">
        <v>8567</v>
      </c>
      <c r="B1948" s="40" t="s">
        <v>8828</v>
      </c>
      <c r="C1948" s="48" t="s">
        <v>7927</v>
      </c>
      <c r="D1948" s="44" t="s">
        <v>7928</v>
      </c>
      <c r="E1948" s="41" t="s">
        <v>7938</v>
      </c>
      <c r="F1948" s="40" t="s">
        <v>8829</v>
      </c>
      <c r="G1948" s="40" t="s">
        <v>7904</v>
      </c>
      <c r="H1948" s="40" t="s">
        <v>7905</v>
      </c>
      <c r="I1948" s="43">
        <f>J1948-3</f>
        <v>41857</v>
      </c>
      <c r="J1948" s="43">
        <f t="shared" si="129"/>
        <v>41860</v>
      </c>
      <c r="K1948" s="40" t="s">
        <v>6184</v>
      </c>
      <c r="L1948" s="40">
        <v>100</v>
      </c>
      <c r="M1948" s="39"/>
    </row>
    <row r="1949" spans="1:13" hidden="1">
      <c r="A1949" s="40" t="s">
        <v>8567</v>
      </c>
      <c r="B1949" s="40" t="s">
        <v>8828</v>
      </c>
      <c r="C1949" s="48" t="s">
        <v>7927</v>
      </c>
      <c r="D1949" s="44" t="s">
        <v>7928</v>
      </c>
      <c r="E1949" s="41" t="s">
        <v>7938</v>
      </c>
      <c r="F1949" s="40" t="s">
        <v>8829</v>
      </c>
      <c r="G1949" s="40" t="s">
        <v>7904</v>
      </c>
      <c r="H1949" s="40" t="s">
        <v>7906</v>
      </c>
      <c r="I1949" s="43">
        <f>J1949-2</f>
        <v>41860</v>
      </c>
      <c r="J1949" s="43">
        <f t="shared" si="129"/>
        <v>41862</v>
      </c>
      <c r="K1949" s="40" t="s">
        <v>6184</v>
      </c>
      <c r="L1949" s="40">
        <v>100</v>
      </c>
      <c r="M1949" s="39"/>
    </row>
    <row r="1950" spans="1:13" hidden="1">
      <c r="A1950" s="40" t="s">
        <v>8567</v>
      </c>
      <c r="B1950" s="40" t="s">
        <v>8828</v>
      </c>
      <c r="C1950" s="48" t="s">
        <v>7927</v>
      </c>
      <c r="D1950" s="44" t="s">
        <v>7928</v>
      </c>
      <c r="E1950" s="41" t="s">
        <v>7938</v>
      </c>
      <c r="F1950" s="40" t="s">
        <v>8829</v>
      </c>
      <c r="G1950" s="40" t="s">
        <v>7904</v>
      </c>
      <c r="H1950" s="40" t="s">
        <v>7907</v>
      </c>
      <c r="I1950" s="43">
        <f>J1950-2</f>
        <v>41862</v>
      </c>
      <c r="J1950" s="43">
        <f t="shared" si="129"/>
        <v>41864</v>
      </c>
      <c r="K1950" s="40" t="s">
        <v>6184</v>
      </c>
      <c r="L1950" s="40">
        <v>100</v>
      </c>
      <c r="M1950" s="39"/>
    </row>
    <row r="1951" spans="1:13" ht="26.45" hidden="1">
      <c r="A1951" s="40" t="s">
        <v>8567</v>
      </c>
      <c r="B1951" s="40" t="s">
        <v>8828</v>
      </c>
      <c r="C1951" s="48" t="s">
        <v>7927</v>
      </c>
      <c r="D1951" s="44" t="s">
        <v>7928</v>
      </c>
      <c r="E1951" s="41" t="s">
        <v>7938</v>
      </c>
      <c r="F1951" s="40" t="s">
        <v>8829</v>
      </c>
      <c r="G1951" s="40" t="s">
        <v>7904</v>
      </c>
      <c r="H1951" s="40" t="s">
        <v>7908</v>
      </c>
      <c r="I1951" s="43">
        <f>J1951-1</f>
        <v>41864</v>
      </c>
      <c r="J1951" s="43">
        <v>41865</v>
      </c>
      <c r="K1951" s="40" t="s">
        <v>6184</v>
      </c>
      <c r="L1951" s="40">
        <v>100</v>
      </c>
      <c r="M1951" s="39" t="s">
        <v>8566</v>
      </c>
    </row>
    <row r="1952" spans="1:13" hidden="1">
      <c r="A1952" s="41" t="s">
        <v>8830</v>
      </c>
      <c r="B1952" s="41" t="s">
        <v>8831</v>
      </c>
      <c r="C1952" s="41" t="s">
        <v>65</v>
      </c>
      <c r="D1952" s="41" t="s">
        <v>65</v>
      </c>
      <c r="E1952" s="41" t="s">
        <v>7886</v>
      </c>
      <c r="F1952" s="41" t="s">
        <v>8832</v>
      </c>
      <c r="G1952" s="41" t="s">
        <v>1048</v>
      </c>
      <c r="H1952" s="41" t="s">
        <v>7888</v>
      </c>
      <c r="I1952" s="43">
        <v>41851</v>
      </c>
      <c r="J1952" s="41"/>
      <c r="K1952" s="41"/>
      <c r="L1952" s="41"/>
      <c r="M1952" s="41"/>
    </row>
    <row r="1953" spans="1:13" hidden="1">
      <c r="A1953" s="41" t="s">
        <v>8830</v>
      </c>
      <c r="B1953" s="41" t="s">
        <v>8831</v>
      </c>
      <c r="C1953" s="41" t="s">
        <v>65</v>
      </c>
      <c r="D1953" s="41" t="s">
        <v>65</v>
      </c>
      <c r="E1953" s="41" t="s">
        <v>7886</v>
      </c>
      <c r="F1953" s="41" t="s">
        <v>8832</v>
      </c>
      <c r="G1953" s="41" t="s">
        <v>1048</v>
      </c>
      <c r="H1953" s="41" t="s">
        <v>7889</v>
      </c>
      <c r="I1953" s="43"/>
      <c r="J1953" s="41"/>
      <c r="K1953" s="41"/>
      <c r="L1953" s="41"/>
      <c r="M1953" s="41"/>
    </row>
    <row r="1954" spans="1:13" hidden="1">
      <c r="A1954" s="41" t="s">
        <v>8830</v>
      </c>
      <c r="B1954" s="41" t="s">
        <v>8831</v>
      </c>
      <c r="C1954" s="41" t="s">
        <v>65</v>
      </c>
      <c r="D1954" s="41" t="s">
        <v>65</v>
      </c>
      <c r="E1954" s="41" t="s">
        <v>7886</v>
      </c>
      <c r="F1954" s="41" t="s">
        <v>8832</v>
      </c>
      <c r="G1954" s="41" t="s">
        <v>1048</v>
      </c>
      <c r="H1954" s="41" t="s">
        <v>7890</v>
      </c>
      <c r="I1954" s="42"/>
      <c r="J1954" s="41"/>
      <c r="K1954" s="41"/>
      <c r="L1954" s="41"/>
      <c r="M1954" s="41"/>
    </row>
    <row r="1955" spans="1:13" hidden="1">
      <c r="A1955" s="41" t="s">
        <v>8830</v>
      </c>
      <c r="B1955" s="41" t="s">
        <v>8831</v>
      </c>
      <c r="C1955" s="41" t="s">
        <v>65</v>
      </c>
      <c r="D1955" s="41" t="s">
        <v>65</v>
      </c>
      <c r="E1955" s="41" t="s">
        <v>7886</v>
      </c>
      <c r="F1955" s="41" t="s">
        <v>8832</v>
      </c>
      <c r="G1955" s="41" t="s">
        <v>1048</v>
      </c>
      <c r="H1955" s="41" t="s">
        <v>7891</v>
      </c>
      <c r="I1955" s="42"/>
      <c r="J1955" s="41"/>
      <c r="K1955" s="41"/>
      <c r="L1955" s="41"/>
      <c r="M1955" s="41"/>
    </row>
    <row r="1956" spans="1:13" hidden="1">
      <c r="A1956" s="41" t="s">
        <v>8830</v>
      </c>
      <c r="B1956" s="41" t="s">
        <v>8831</v>
      </c>
      <c r="C1956" s="41" t="s">
        <v>65</v>
      </c>
      <c r="D1956" s="41" t="s">
        <v>65</v>
      </c>
      <c r="E1956" s="41" t="s">
        <v>7886</v>
      </c>
      <c r="F1956" s="41" t="s">
        <v>8832</v>
      </c>
      <c r="G1956" s="41" t="s">
        <v>1048</v>
      </c>
      <c r="H1956" s="41" t="s">
        <v>7892</v>
      </c>
      <c r="I1956" s="53">
        <v>41881</v>
      </c>
      <c r="J1956" s="41"/>
      <c r="K1956" s="41"/>
      <c r="L1956" s="41"/>
      <c r="M1956" s="41"/>
    </row>
    <row r="1957" spans="1:13" hidden="1">
      <c r="A1957" s="41" t="s">
        <v>8830</v>
      </c>
      <c r="B1957" s="41" t="s">
        <v>8831</v>
      </c>
      <c r="C1957" s="41" t="s">
        <v>65</v>
      </c>
      <c r="D1957" s="41" t="s">
        <v>65</v>
      </c>
      <c r="E1957" s="41" t="s">
        <v>7886</v>
      </c>
      <c r="F1957" s="41" t="s">
        <v>8832</v>
      </c>
      <c r="G1957" s="41" t="s">
        <v>1048</v>
      </c>
      <c r="H1957" s="41" t="s">
        <v>7893</v>
      </c>
      <c r="I1957" s="42"/>
      <c r="J1957" s="41"/>
      <c r="K1957" s="41"/>
      <c r="L1957" s="41"/>
      <c r="M1957" s="41"/>
    </row>
    <row r="1958" spans="1:13" hidden="1">
      <c r="A1958" s="41" t="s">
        <v>8830</v>
      </c>
      <c r="B1958" s="41" t="s">
        <v>8831</v>
      </c>
      <c r="C1958" s="41" t="s">
        <v>65</v>
      </c>
      <c r="D1958" s="41" t="s">
        <v>65</v>
      </c>
      <c r="E1958" s="41" t="s">
        <v>7886</v>
      </c>
      <c r="F1958" s="41" t="s">
        <v>8832</v>
      </c>
      <c r="G1958" s="41" t="s">
        <v>1048</v>
      </c>
      <c r="H1958" s="41" t="s">
        <v>7894</v>
      </c>
      <c r="I1958" s="43">
        <v>41868</v>
      </c>
      <c r="J1958" s="41"/>
      <c r="K1958" s="41"/>
      <c r="L1958" s="41"/>
      <c r="M1958" s="41"/>
    </row>
    <row r="1959" spans="1:13" hidden="1">
      <c r="A1959" s="40" t="s">
        <v>8830</v>
      </c>
      <c r="B1959" s="40" t="s">
        <v>8831</v>
      </c>
      <c r="C1959" s="40" t="s">
        <v>65</v>
      </c>
      <c r="D1959" s="40" t="s">
        <v>65</v>
      </c>
      <c r="E1959" s="41" t="s">
        <v>7886</v>
      </c>
      <c r="F1959" s="40" t="s">
        <v>8832</v>
      </c>
      <c r="G1959" s="40" t="s">
        <v>7895</v>
      </c>
      <c r="H1959" s="40" t="s">
        <v>7896</v>
      </c>
      <c r="I1959" s="43">
        <f>J1959-2</f>
        <v>41848</v>
      </c>
      <c r="J1959" s="43">
        <f t="shared" ref="J1959:J1965" si="130">I1960</f>
        <v>41850</v>
      </c>
      <c r="K1959" s="40" t="s">
        <v>6218</v>
      </c>
      <c r="L1959" s="40">
        <v>100</v>
      </c>
      <c r="M1959" s="40"/>
    </row>
    <row r="1960" spans="1:13" hidden="1">
      <c r="A1960" s="40" t="s">
        <v>8830</v>
      </c>
      <c r="B1960" s="40" t="s">
        <v>8831</v>
      </c>
      <c r="C1960" s="40" t="s">
        <v>65</v>
      </c>
      <c r="D1960" s="40" t="s">
        <v>65</v>
      </c>
      <c r="E1960" s="41" t="s">
        <v>7886</v>
      </c>
      <c r="F1960" s="40" t="s">
        <v>8832</v>
      </c>
      <c r="G1960" s="40" t="s">
        <v>7898</v>
      </c>
      <c r="H1960" s="40" t="s">
        <v>7899</v>
      </c>
      <c r="I1960" s="43">
        <f>J1960-1</f>
        <v>41850</v>
      </c>
      <c r="J1960" s="43">
        <f t="shared" si="130"/>
        <v>41851</v>
      </c>
      <c r="K1960" s="40" t="s">
        <v>6218</v>
      </c>
      <c r="L1960" s="40">
        <v>100</v>
      </c>
      <c r="M1960" s="40"/>
    </row>
    <row r="1961" spans="1:13" hidden="1">
      <c r="A1961" s="40" t="s">
        <v>8830</v>
      </c>
      <c r="B1961" s="40" t="s">
        <v>8831</v>
      </c>
      <c r="C1961" s="40" t="s">
        <v>65</v>
      </c>
      <c r="D1961" s="40" t="s">
        <v>65</v>
      </c>
      <c r="E1961" s="41" t="s">
        <v>7886</v>
      </c>
      <c r="F1961" s="40" t="s">
        <v>8832</v>
      </c>
      <c r="G1961" s="40" t="s">
        <v>7898</v>
      </c>
      <c r="H1961" s="40" t="s">
        <v>7925</v>
      </c>
      <c r="I1961" s="43">
        <f>J1961-1</f>
        <v>41851</v>
      </c>
      <c r="J1961" s="43">
        <f t="shared" si="130"/>
        <v>41852</v>
      </c>
      <c r="K1961" s="40" t="s">
        <v>6218</v>
      </c>
      <c r="L1961" s="40">
        <v>100</v>
      </c>
      <c r="M1961" s="40"/>
    </row>
    <row r="1962" spans="1:13">
      <c r="A1962" s="40" t="s">
        <v>8830</v>
      </c>
      <c r="B1962" s="40" t="s">
        <v>8831</v>
      </c>
      <c r="C1962" s="40" t="s">
        <v>65</v>
      </c>
      <c r="D1962" s="40" t="s">
        <v>65</v>
      </c>
      <c r="E1962" s="41" t="s">
        <v>7886</v>
      </c>
      <c r="F1962" s="40" t="s">
        <v>8832</v>
      </c>
      <c r="G1962" s="40" t="s">
        <v>7901</v>
      </c>
      <c r="H1962" s="40" t="s">
        <v>7940</v>
      </c>
      <c r="I1962" s="43">
        <f>J1962-5</f>
        <v>41852</v>
      </c>
      <c r="J1962" s="43">
        <f t="shared" si="130"/>
        <v>41857</v>
      </c>
      <c r="K1962" s="40" t="s">
        <v>6218</v>
      </c>
      <c r="L1962" s="40">
        <v>100</v>
      </c>
      <c r="M1962" s="40"/>
    </row>
    <row r="1963" spans="1:13" hidden="1">
      <c r="A1963" s="40" t="s">
        <v>8830</v>
      </c>
      <c r="B1963" s="40" t="s">
        <v>8831</v>
      </c>
      <c r="C1963" s="40" t="s">
        <v>65</v>
      </c>
      <c r="D1963" s="40" t="s">
        <v>65</v>
      </c>
      <c r="E1963" s="41" t="s">
        <v>7886</v>
      </c>
      <c r="F1963" s="40" t="s">
        <v>8832</v>
      </c>
      <c r="G1963" s="40" t="s">
        <v>7904</v>
      </c>
      <c r="H1963" s="40" t="s">
        <v>7905</v>
      </c>
      <c r="I1963" s="43">
        <f>J1963-3</f>
        <v>41857</v>
      </c>
      <c r="J1963" s="43">
        <f t="shared" si="130"/>
        <v>41860</v>
      </c>
      <c r="K1963" s="40" t="s">
        <v>6218</v>
      </c>
      <c r="L1963" s="40">
        <v>100</v>
      </c>
      <c r="M1963" s="39"/>
    </row>
    <row r="1964" spans="1:13" hidden="1">
      <c r="A1964" s="40" t="s">
        <v>8830</v>
      </c>
      <c r="B1964" s="40" t="s">
        <v>8831</v>
      </c>
      <c r="C1964" s="40" t="s">
        <v>65</v>
      </c>
      <c r="D1964" s="40" t="s">
        <v>65</v>
      </c>
      <c r="E1964" s="41" t="s">
        <v>7886</v>
      </c>
      <c r="F1964" s="40" t="s">
        <v>8832</v>
      </c>
      <c r="G1964" s="40" t="s">
        <v>7904</v>
      </c>
      <c r="H1964" s="40" t="s">
        <v>7906</v>
      </c>
      <c r="I1964" s="43">
        <f>J1964-2</f>
        <v>41860</v>
      </c>
      <c r="J1964" s="43">
        <f t="shared" si="130"/>
        <v>41862</v>
      </c>
      <c r="K1964" s="40" t="s">
        <v>6218</v>
      </c>
      <c r="L1964" s="40">
        <v>100</v>
      </c>
      <c r="M1964" s="39"/>
    </row>
    <row r="1965" spans="1:13" hidden="1">
      <c r="A1965" s="40" t="s">
        <v>8830</v>
      </c>
      <c r="B1965" s="40" t="s">
        <v>8831</v>
      </c>
      <c r="C1965" s="40" t="s">
        <v>65</v>
      </c>
      <c r="D1965" s="40" t="s">
        <v>65</v>
      </c>
      <c r="E1965" s="41" t="s">
        <v>7886</v>
      </c>
      <c r="F1965" s="40" t="s">
        <v>8832</v>
      </c>
      <c r="G1965" s="40" t="s">
        <v>7904</v>
      </c>
      <c r="H1965" s="40" t="s">
        <v>7907</v>
      </c>
      <c r="I1965" s="43">
        <f>J1965-2</f>
        <v>41862</v>
      </c>
      <c r="J1965" s="43">
        <f t="shared" si="130"/>
        <v>41864</v>
      </c>
      <c r="K1965" s="40" t="s">
        <v>6218</v>
      </c>
      <c r="L1965" s="40">
        <v>100</v>
      </c>
      <c r="M1965" s="39"/>
    </row>
    <row r="1966" spans="1:13" hidden="1">
      <c r="A1966" s="40" t="s">
        <v>8830</v>
      </c>
      <c r="B1966" s="40" t="s">
        <v>8831</v>
      </c>
      <c r="C1966" s="40" t="s">
        <v>65</v>
      </c>
      <c r="D1966" s="40" t="s">
        <v>65</v>
      </c>
      <c r="E1966" s="41" t="s">
        <v>7886</v>
      </c>
      <c r="F1966" s="40" t="s">
        <v>8832</v>
      </c>
      <c r="G1966" s="40" t="s">
        <v>7904</v>
      </c>
      <c r="H1966" s="40" t="s">
        <v>7908</v>
      </c>
      <c r="I1966" s="43">
        <f>J1966-1</f>
        <v>41864</v>
      </c>
      <c r="J1966" s="43">
        <v>41865</v>
      </c>
      <c r="K1966" s="40" t="s">
        <v>6218</v>
      </c>
      <c r="L1966" s="40">
        <v>100</v>
      </c>
      <c r="M1966" s="39" t="s">
        <v>7917</v>
      </c>
    </row>
    <row r="1967" spans="1:13" hidden="1">
      <c r="A1967" s="41" t="s">
        <v>8766</v>
      </c>
      <c r="B1967" s="41" t="s">
        <v>8833</v>
      </c>
      <c r="C1967" s="41" t="s">
        <v>7927</v>
      </c>
      <c r="D1967" s="41" t="s">
        <v>7928</v>
      </c>
      <c r="E1967" s="41" t="s">
        <v>7929</v>
      </c>
      <c r="F1967" s="45" t="s">
        <v>8834</v>
      </c>
      <c r="G1967" s="41" t="s">
        <v>1048</v>
      </c>
      <c r="H1967" s="41" t="s">
        <v>7888</v>
      </c>
      <c r="I1967" s="42">
        <v>41851</v>
      </c>
      <c r="J1967" s="41"/>
      <c r="K1967" s="41"/>
      <c r="L1967" s="41"/>
      <c r="M1967" s="39"/>
    </row>
    <row r="1968" spans="1:13" hidden="1">
      <c r="A1968" s="41" t="s">
        <v>8766</v>
      </c>
      <c r="B1968" s="41" t="s">
        <v>8833</v>
      </c>
      <c r="C1968" s="41" t="s">
        <v>7927</v>
      </c>
      <c r="D1968" s="41" t="s">
        <v>7928</v>
      </c>
      <c r="E1968" s="41" t="s">
        <v>7929</v>
      </c>
      <c r="F1968" s="45" t="s">
        <v>8834</v>
      </c>
      <c r="G1968" s="41" t="s">
        <v>1048</v>
      </c>
      <c r="H1968" s="41" t="s">
        <v>7889</v>
      </c>
      <c r="I1968" s="41"/>
      <c r="J1968" s="41"/>
      <c r="K1968" s="41"/>
      <c r="L1968" s="41"/>
      <c r="M1968" s="39"/>
    </row>
    <row r="1969" spans="1:13" hidden="1">
      <c r="A1969" s="41" t="s">
        <v>8766</v>
      </c>
      <c r="B1969" s="41" t="s">
        <v>8833</v>
      </c>
      <c r="C1969" s="41" t="s">
        <v>7927</v>
      </c>
      <c r="D1969" s="41" t="s">
        <v>7928</v>
      </c>
      <c r="E1969" s="41" t="s">
        <v>7929</v>
      </c>
      <c r="F1969" s="45" t="s">
        <v>8834</v>
      </c>
      <c r="G1969" s="41" t="s">
        <v>1048</v>
      </c>
      <c r="H1969" s="41" t="s">
        <v>7890</v>
      </c>
      <c r="I1969" s="41"/>
      <c r="J1969" s="41"/>
      <c r="K1969" s="41"/>
      <c r="L1969" s="41"/>
      <c r="M1969" s="39"/>
    </row>
    <row r="1970" spans="1:13" hidden="1">
      <c r="A1970" s="41" t="s">
        <v>8766</v>
      </c>
      <c r="B1970" s="41" t="s">
        <v>8833</v>
      </c>
      <c r="C1970" s="41" t="s">
        <v>7927</v>
      </c>
      <c r="D1970" s="41" t="s">
        <v>7928</v>
      </c>
      <c r="E1970" s="41" t="s">
        <v>7929</v>
      </c>
      <c r="F1970" s="45" t="s">
        <v>8834</v>
      </c>
      <c r="G1970" s="41" t="s">
        <v>1048</v>
      </c>
      <c r="H1970" s="41" t="s">
        <v>7891</v>
      </c>
      <c r="I1970" s="41"/>
      <c r="J1970" s="41"/>
      <c r="K1970" s="41"/>
      <c r="L1970" s="41"/>
      <c r="M1970" s="39"/>
    </row>
    <row r="1971" spans="1:13" hidden="1">
      <c r="A1971" s="41" t="s">
        <v>8766</v>
      </c>
      <c r="B1971" s="41" t="s">
        <v>8833</v>
      </c>
      <c r="C1971" s="41" t="s">
        <v>7927</v>
      </c>
      <c r="D1971" s="41" t="s">
        <v>7928</v>
      </c>
      <c r="E1971" s="41" t="s">
        <v>7929</v>
      </c>
      <c r="F1971" s="45" t="s">
        <v>8834</v>
      </c>
      <c r="G1971" s="41" t="s">
        <v>1048</v>
      </c>
      <c r="H1971" s="41" t="s">
        <v>7892</v>
      </c>
      <c r="I1971" s="41"/>
      <c r="J1971" s="41"/>
      <c r="K1971" s="41"/>
      <c r="L1971" s="41"/>
      <c r="M1971" s="39"/>
    </row>
    <row r="1972" spans="1:13" hidden="1">
      <c r="A1972" s="41" t="s">
        <v>8766</v>
      </c>
      <c r="B1972" s="41" t="s">
        <v>8833</v>
      </c>
      <c r="C1972" s="41" t="s">
        <v>7927</v>
      </c>
      <c r="D1972" s="41" t="s">
        <v>7928</v>
      </c>
      <c r="E1972" s="41" t="s">
        <v>7929</v>
      </c>
      <c r="F1972" s="45" t="s">
        <v>8834</v>
      </c>
      <c r="G1972" s="41" t="s">
        <v>1048</v>
      </c>
      <c r="H1972" s="41" t="s">
        <v>7893</v>
      </c>
      <c r="I1972" s="41"/>
      <c r="J1972" s="41"/>
      <c r="K1972" s="41"/>
      <c r="L1972" s="41"/>
      <c r="M1972" s="39"/>
    </row>
    <row r="1973" spans="1:13" hidden="1">
      <c r="A1973" s="41" t="s">
        <v>8766</v>
      </c>
      <c r="B1973" s="41" t="s">
        <v>8833</v>
      </c>
      <c r="C1973" s="41" t="s">
        <v>7927</v>
      </c>
      <c r="D1973" s="41" t="s">
        <v>7928</v>
      </c>
      <c r="E1973" s="41" t="s">
        <v>7929</v>
      </c>
      <c r="F1973" t="s">
        <v>8834</v>
      </c>
      <c r="G1973" s="41" t="s">
        <v>1048</v>
      </c>
      <c r="H1973" s="41" t="s">
        <v>7894</v>
      </c>
      <c r="I1973" s="42">
        <v>41868</v>
      </c>
      <c r="J1973" s="41"/>
      <c r="K1973" s="41"/>
      <c r="L1973" s="41"/>
      <c r="M1973" s="39"/>
    </row>
    <row r="1974" spans="1:13" hidden="1">
      <c r="A1974" s="40" t="s">
        <v>8766</v>
      </c>
      <c r="B1974" s="40" t="s">
        <v>8833</v>
      </c>
      <c r="C1974" s="40" t="s">
        <v>7927</v>
      </c>
      <c r="D1974" s="40" t="s">
        <v>7928</v>
      </c>
      <c r="E1974" s="41" t="s">
        <v>7929</v>
      </c>
      <c r="F1974" s="44" t="s">
        <v>8834</v>
      </c>
      <c r="G1974" s="40" t="s">
        <v>7895</v>
      </c>
      <c r="H1974" s="40" t="s">
        <v>7896</v>
      </c>
      <c r="I1974" s="43">
        <f>J1974-2</f>
        <v>41848</v>
      </c>
      <c r="J1974" s="43">
        <f t="shared" ref="J1974:J1980" si="131">I1975</f>
        <v>41850</v>
      </c>
      <c r="K1974" s="40" t="s">
        <v>8060</v>
      </c>
      <c r="L1974" s="40">
        <v>100</v>
      </c>
      <c r="M1974" s="39"/>
    </row>
    <row r="1975" spans="1:13" hidden="1">
      <c r="A1975" s="40" t="s">
        <v>8766</v>
      </c>
      <c r="B1975" s="40" t="s">
        <v>8833</v>
      </c>
      <c r="C1975" s="40" t="s">
        <v>7927</v>
      </c>
      <c r="D1975" s="40" t="s">
        <v>7928</v>
      </c>
      <c r="E1975" s="41" t="s">
        <v>7929</v>
      </c>
      <c r="F1975" s="44" t="s">
        <v>8834</v>
      </c>
      <c r="G1975" s="40" t="s">
        <v>7898</v>
      </c>
      <c r="H1975" s="40" t="s">
        <v>7899</v>
      </c>
      <c r="I1975" s="43">
        <f>J1975-1</f>
        <v>41850</v>
      </c>
      <c r="J1975" s="43">
        <f t="shared" si="131"/>
        <v>41851</v>
      </c>
      <c r="K1975" s="40" t="s">
        <v>8060</v>
      </c>
      <c r="L1975" s="40">
        <v>100</v>
      </c>
      <c r="M1975" s="39"/>
    </row>
    <row r="1976" spans="1:13" hidden="1">
      <c r="A1976" s="40" t="s">
        <v>8766</v>
      </c>
      <c r="B1976" s="40" t="s">
        <v>8833</v>
      </c>
      <c r="C1976" s="40" t="s">
        <v>7927</v>
      </c>
      <c r="D1976" s="40" t="s">
        <v>7928</v>
      </c>
      <c r="E1976" s="41" t="s">
        <v>7929</v>
      </c>
      <c r="F1976" s="44" t="s">
        <v>8834</v>
      </c>
      <c r="G1976" s="40" t="s">
        <v>7898</v>
      </c>
      <c r="H1976" s="40" t="s">
        <v>7900</v>
      </c>
      <c r="I1976" s="43">
        <f>J1976-1</f>
        <v>41851</v>
      </c>
      <c r="J1976" s="43">
        <f t="shared" si="131"/>
        <v>41852</v>
      </c>
      <c r="K1976" s="40" t="s">
        <v>8060</v>
      </c>
      <c r="L1976" s="40">
        <v>100</v>
      </c>
      <c r="M1976" s="39"/>
    </row>
    <row r="1977" spans="1:13">
      <c r="A1977" s="40" t="s">
        <v>8766</v>
      </c>
      <c r="B1977" s="40" t="s">
        <v>8833</v>
      </c>
      <c r="C1977" s="40" t="s">
        <v>7927</v>
      </c>
      <c r="D1977" s="40" t="s">
        <v>7928</v>
      </c>
      <c r="E1977" s="41" t="s">
        <v>7929</v>
      </c>
      <c r="F1977" s="44" t="s">
        <v>8834</v>
      </c>
      <c r="G1977" s="40" t="s">
        <v>7901</v>
      </c>
      <c r="H1977" s="40" t="s">
        <v>7902</v>
      </c>
      <c r="I1977" s="43">
        <f>J1977-5</f>
        <v>41852</v>
      </c>
      <c r="J1977" s="43">
        <f t="shared" si="131"/>
        <v>41857</v>
      </c>
      <c r="K1977" s="40" t="s">
        <v>8060</v>
      </c>
      <c r="L1977" s="40">
        <v>100</v>
      </c>
      <c r="M1977" s="39"/>
    </row>
    <row r="1978" spans="1:13" hidden="1">
      <c r="A1978" s="40" t="s">
        <v>8766</v>
      </c>
      <c r="B1978" s="40" t="s">
        <v>8833</v>
      </c>
      <c r="C1978" s="40" t="s">
        <v>7927</v>
      </c>
      <c r="D1978" s="40" t="s">
        <v>7928</v>
      </c>
      <c r="E1978" s="41" t="s">
        <v>7929</v>
      </c>
      <c r="F1978" s="44" t="s">
        <v>8834</v>
      </c>
      <c r="G1978" s="40" t="s">
        <v>7904</v>
      </c>
      <c r="H1978" s="40" t="s">
        <v>7905</v>
      </c>
      <c r="I1978" s="43">
        <f>J1978-3</f>
        <v>41857</v>
      </c>
      <c r="J1978" s="43">
        <f t="shared" si="131"/>
        <v>41860</v>
      </c>
      <c r="K1978" s="40" t="s">
        <v>8060</v>
      </c>
      <c r="L1978" s="40">
        <v>100</v>
      </c>
      <c r="M1978" s="39"/>
    </row>
    <row r="1979" spans="1:13" hidden="1">
      <c r="A1979" s="40" t="s">
        <v>8766</v>
      </c>
      <c r="B1979" s="40" t="s">
        <v>8833</v>
      </c>
      <c r="C1979" s="40" t="s">
        <v>7927</v>
      </c>
      <c r="D1979" s="40" t="s">
        <v>7928</v>
      </c>
      <c r="E1979" s="41" t="s">
        <v>7929</v>
      </c>
      <c r="F1979" s="44" t="s">
        <v>8834</v>
      </c>
      <c r="G1979" s="40" t="s">
        <v>7904</v>
      </c>
      <c r="H1979" s="40" t="s">
        <v>7906</v>
      </c>
      <c r="I1979" s="43">
        <f>J1979-2</f>
        <v>41860</v>
      </c>
      <c r="J1979" s="43">
        <f t="shared" si="131"/>
        <v>41862</v>
      </c>
      <c r="K1979" s="40" t="s">
        <v>8060</v>
      </c>
      <c r="L1979" s="40">
        <v>100</v>
      </c>
      <c r="M1979" s="39"/>
    </row>
    <row r="1980" spans="1:13" hidden="1">
      <c r="A1980" s="40" t="s">
        <v>8766</v>
      </c>
      <c r="B1980" s="40" t="s">
        <v>8833</v>
      </c>
      <c r="C1980" s="40" t="s">
        <v>7927</v>
      </c>
      <c r="D1980" s="40" t="s">
        <v>7928</v>
      </c>
      <c r="E1980" s="41" t="s">
        <v>7929</v>
      </c>
      <c r="F1980" s="44" t="s">
        <v>8834</v>
      </c>
      <c r="G1980" s="40" t="s">
        <v>7904</v>
      </c>
      <c r="H1980" s="40" t="s">
        <v>7907</v>
      </c>
      <c r="I1980" s="43">
        <f>J1980-2</f>
        <v>41862</v>
      </c>
      <c r="J1980" s="43">
        <f t="shared" si="131"/>
        <v>41864</v>
      </c>
      <c r="K1980" s="40" t="s">
        <v>8060</v>
      </c>
      <c r="L1980" s="40">
        <v>100</v>
      </c>
      <c r="M1980" s="39"/>
    </row>
    <row r="1981" spans="1:13" hidden="1">
      <c r="A1981" s="40" t="s">
        <v>8766</v>
      </c>
      <c r="B1981" s="40" t="s">
        <v>8833</v>
      </c>
      <c r="C1981" s="40" t="s">
        <v>7927</v>
      </c>
      <c r="D1981" s="40" t="s">
        <v>7928</v>
      </c>
      <c r="E1981" s="41" t="s">
        <v>7929</v>
      </c>
      <c r="F1981" s="44" t="s">
        <v>8834</v>
      </c>
      <c r="G1981" s="40" t="s">
        <v>7904</v>
      </c>
      <c r="H1981" s="40" t="s">
        <v>7908</v>
      </c>
      <c r="I1981" s="43">
        <f>J1981-1</f>
        <v>41864</v>
      </c>
      <c r="J1981" s="42">
        <v>41865</v>
      </c>
      <c r="K1981" s="40" t="s">
        <v>8060</v>
      </c>
      <c r="L1981" s="40">
        <v>100</v>
      </c>
      <c r="M1981" s="39" t="s">
        <v>7917</v>
      </c>
    </row>
    <row r="1982" spans="1:13" hidden="1">
      <c r="A1982" s="41" t="s">
        <v>8544</v>
      </c>
      <c r="B1982" s="41" t="s">
        <v>7981</v>
      </c>
      <c r="C1982" s="41" t="s">
        <v>7927</v>
      </c>
      <c r="D1982" s="41" t="s">
        <v>7928</v>
      </c>
      <c r="E1982" s="41" t="s">
        <v>7929</v>
      </c>
      <c r="F1982" s="41" t="s">
        <v>8835</v>
      </c>
      <c r="G1982" s="41" t="s">
        <v>1048</v>
      </c>
      <c r="H1982" s="41" t="s">
        <v>7888</v>
      </c>
      <c r="I1982" s="42">
        <v>41857</v>
      </c>
      <c r="J1982" s="41"/>
      <c r="K1982" s="41"/>
      <c r="L1982" s="41"/>
      <c r="M1982" s="52"/>
    </row>
    <row r="1983" spans="1:13" hidden="1">
      <c r="A1983" s="41" t="s">
        <v>8544</v>
      </c>
      <c r="B1983" s="41" t="s">
        <v>7981</v>
      </c>
      <c r="C1983" s="41" t="s">
        <v>7927</v>
      </c>
      <c r="D1983" s="41" t="s">
        <v>7928</v>
      </c>
      <c r="E1983" s="41" t="s">
        <v>7929</v>
      </c>
      <c r="F1983" s="41" t="s">
        <v>8835</v>
      </c>
      <c r="G1983" s="41" t="s">
        <v>1048</v>
      </c>
      <c r="H1983" s="41" t="s">
        <v>7889</v>
      </c>
      <c r="I1983" s="42"/>
      <c r="J1983" s="41"/>
      <c r="K1983" s="41"/>
      <c r="L1983" s="41"/>
      <c r="M1983" s="52"/>
    </row>
    <row r="1984" spans="1:13" hidden="1">
      <c r="A1984" s="41" t="s">
        <v>8544</v>
      </c>
      <c r="B1984" s="41" t="s">
        <v>7981</v>
      </c>
      <c r="C1984" s="41" t="s">
        <v>7927</v>
      </c>
      <c r="D1984" s="41" t="s">
        <v>7928</v>
      </c>
      <c r="E1984" s="41" t="s">
        <v>7929</v>
      </c>
      <c r="F1984" s="41" t="s">
        <v>8835</v>
      </c>
      <c r="G1984" s="41" t="s">
        <v>1048</v>
      </c>
      <c r="H1984" s="41" t="s">
        <v>7890</v>
      </c>
      <c r="I1984" s="41"/>
      <c r="J1984" s="41"/>
      <c r="K1984" s="41"/>
      <c r="L1984" s="41"/>
      <c r="M1984" s="52"/>
    </row>
    <row r="1985" spans="1:13" hidden="1">
      <c r="A1985" s="41" t="s">
        <v>8544</v>
      </c>
      <c r="B1985" s="41" t="s">
        <v>7981</v>
      </c>
      <c r="C1985" s="41" t="s">
        <v>7927</v>
      </c>
      <c r="D1985" s="41" t="s">
        <v>7928</v>
      </c>
      <c r="E1985" s="41" t="s">
        <v>7929</v>
      </c>
      <c r="F1985" s="41" t="s">
        <v>8835</v>
      </c>
      <c r="G1985" s="41" t="s">
        <v>1048</v>
      </c>
      <c r="H1985" s="41" t="s">
        <v>7891</v>
      </c>
      <c r="I1985" s="41"/>
      <c r="J1985" s="41"/>
      <c r="K1985" s="41"/>
      <c r="L1985" s="41"/>
      <c r="M1985" s="52"/>
    </row>
    <row r="1986" spans="1:13" hidden="1">
      <c r="A1986" s="41" t="s">
        <v>8544</v>
      </c>
      <c r="B1986" s="41" t="s">
        <v>7981</v>
      </c>
      <c r="C1986" s="41" t="s">
        <v>7927</v>
      </c>
      <c r="D1986" s="41" t="s">
        <v>7928</v>
      </c>
      <c r="E1986" s="41" t="s">
        <v>7929</v>
      </c>
      <c r="F1986" s="41" t="s">
        <v>8835</v>
      </c>
      <c r="G1986" s="41" t="s">
        <v>1048</v>
      </c>
      <c r="H1986" s="41" t="s">
        <v>7892</v>
      </c>
      <c r="I1986" s="42"/>
      <c r="J1986" s="41"/>
      <c r="K1986" s="41"/>
      <c r="L1986" s="41"/>
      <c r="M1986" s="52"/>
    </row>
    <row r="1987" spans="1:13" hidden="1">
      <c r="A1987" s="41" t="s">
        <v>8544</v>
      </c>
      <c r="B1987" s="41" t="s">
        <v>7981</v>
      </c>
      <c r="C1987" s="41" t="s">
        <v>7927</v>
      </c>
      <c r="D1987" s="41" t="s">
        <v>7928</v>
      </c>
      <c r="E1987" s="41" t="s">
        <v>7929</v>
      </c>
      <c r="F1987" s="41" t="s">
        <v>8835</v>
      </c>
      <c r="G1987" s="41" t="s">
        <v>1048</v>
      </c>
      <c r="H1987" s="41" t="s">
        <v>7893</v>
      </c>
      <c r="I1987" s="41"/>
      <c r="J1987" s="41"/>
      <c r="K1987" s="41"/>
      <c r="L1987" s="41"/>
      <c r="M1987" s="52"/>
    </row>
    <row r="1988" spans="1:13" hidden="1">
      <c r="A1988" s="41" t="s">
        <v>8544</v>
      </c>
      <c r="B1988" s="41" t="s">
        <v>7981</v>
      </c>
      <c r="C1988" s="41" t="s">
        <v>7927</v>
      </c>
      <c r="D1988" s="41" t="s">
        <v>7928</v>
      </c>
      <c r="E1988" s="41" t="s">
        <v>7929</v>
      </c>
      <c r="F1988" s="41" t="s">
        <v>8835</v>
      </c>
      <c r="G1988" s="41" t="s">
        <v>1048</v>
      </c>
      <c r="H1988" s="41" t="s">
        <v>7894</v>
      </c>
      <c r="I1988" s="42">
        <v>41874</v>
      </c>
      <c r="J1988" s="41"/>
      <c r="K1988" s="41"/>
      <c r="L1988" s="41"/>
      <c r="M1988" s="52"/>
    </row>
    <row r="1989" spans="1:13" hidden="1">
      <c r="A1989" s="40" t="s">
        <v>8544</v>
      </c>
      <c r="B1989" s="40" t="s">
        <v>7981</v>
      </c>
      <c r="C1989" s="40" t="s">
        <v>7927</v>
      </c>
      <c r="D1989" s="40" t="s">
        <v>7928</v>
      </c>
      <c r="E1989" s="41" t="s">
        <v>7929</v>
      </c>
      <c r="F1989" s="40" t="s">
        <v>8835</v>
      </c>
      <c r="G1989" s="40" t="s">
        <v>7895</v>
      </c>
      <c r="H1989" s="40" t="s">
        <v>7896</v>
      </c>
      <c r="I1989" s="43">
        <f>J1989-2</f>
        <v>41857</v>
      </c>
      <c r="J1989" s="43">
        <f t="shared" ref="J1989:J1995" si="132">I1990</f>
        <v>41859</v>
      </c>
      <c r="K1989" s="40" t="s">
        <v>145</v>
      </c>
      <c r="L1989" s="40">
        <v>100</v>
      </c>
      <c r="M1989" s="39"/>
    </row>
    <row r="1990" spans="1:13" hidden="1">
      <c r="A1990" s="40" t="s">
        <v>8544</v>
      </c>
      <c r="B1990" s="40" t="s">
        <v>7981</v>
      </c>
      <c r="C1990" s="40" t="s">
        <v>7927</v>
      </c>
      <c r="D1990" s="40" t="s">
        <v>7928</v>
      </c>
      <c r="E1990" s="41" t="s">
        <v>7929</v>
      </c>
      <c r="F1990" s="40" t="s">
        <v>8835</v>
      </c>
      <c r="G1990" s="40" t="s">
        <v>7898</v>
      </c>
      <c r="H1990" s="40" t="s">
        <v>7899</v>
      </c>
      <c r="I1990" s="43">
        <f>J1990-1</f>
        <v>41859</v>
      </c>
      <c r="J1990" s="43">
        <f t="shared" si="132"/>
        <v>41860</v>
      </c>
      <c r="K1990" s="40" t="s">
        <v>145</v>
      </c>
      <c r="L1990" s="40">
        <v>100</v>
      </c>
      <c r="M1990" s="39"/>
    </row>
    <row r="1991" spans="1:13" hidden="1">
      <c r="A1991" s="40" t="s">
        <v>8544</v>
      </c>
      <c r="B1991" s="40" t="s">
        <v>7981</v>
      </c>
      <c r="C1991" s="40" t="s">
        <v>7927</v>
      </c>
      <c r="D1991" s="40" t="s">
        <v>7928</v>
      </c>
      <c r="E1991" s="41" t="s">
        <v>7929</v>
      </c>
      <c r="F1991" s="40" t="s">
        <v>8835</v>
      </c>
      <c r="G1991" s="40" t="s">
        <v>7898</v>
      </c>
      <c r="H1991" s="40" t="s">
        <v>7900</v>
      </c>
      <c r="I1991" s="43">
        <f>J1991-1</f>
        <v>41860</v>
      </c>
      <c r="J1991" s="43">
        <f t="shared" si="132"/>
        <v>41861</v>
      </c>
      <c r="K1991" s="40" t="s">
        <v>145</v>
      </c>
      <c r="L1991" s="40">
        <v>100</v>
      </c>
      <c r="M1991" s="39"/>
    </row>
    <row r="1992" spans="1:13">
      <c r="A1992" s="40" t="s">
        <v>8544</v>
      </c>
      <c r="B1992" s="40" t="s">
        <v>7981</v>
      </c>
      <c r="C1992" s="40" t="s">
        <v>7927</v>
      </c>
      <c r="D1992" s="40" t="s">
        <v>7928</v>
      </c>
      <c r="E1992" s="41" t="s">
        <v>7929</v>
      </c>
      <c r="F1992" s="40" t="s">
        <v>8835</v>
      </c>
      <c r="G1992" s="40" t="s">
        <v>7901</v>
      </c>
      <c r="H1992" s="40" t="s">
        <v>7902</v>
      </c>
      <c r="I1992" s="43">
        <f>J1992-5</f>
        <v>41861</v>
      </c>
      <c r="J1992" s="43">
        <f t="shared" si="132"/>
        <v>41866</v>
      </c>
      <c r="K1992" s="40" t="s">
        <v>145</v>
      </c>
      <c r="L1992" s="40">
        <v>100</v>
      </c>
      <c r="M1992" s="39"/>
    </row>
    <row r="1993" spans="1:13" hidden="1">
      <c r="A1993" s="40" t="s">
        <v>8544</v>
      </c>
      <c r="B1993" s="40" t="s">
        <v>7981</v>
      </c>
      <c r="C1993" s="40" t="s">
        <v>7927</v>
      </c>
      <c r="D1993" s="40" t="s">
        <v>7928</v>
      </c>
      <c r="E1993" s="41" t="s">
        <v>7929</v>
      </c>
      <c r="F1993" s="40" t="s">
        <v>8835</v>
      </c>
      <c r="G1993" s="40" t="s">
        <v>7904</v>
      </c>
      <c r="H1993" s="40" t="s">
        <v>7905</v>
      </c>
      <c r="I1993" s="43">
        <f>J1993-3</f>
        <v>41866</v>
      </c>
      <c r="J1993" s="43">
        <f t="shared" si="132"/>
        <v>41869</v>
      </c>
      <c r="K1993" s="40" t="s">
        <v>145</v>
      </c>
      <c r="L1993" s="40">
        <v>100</v>
      </c>
      <c r="M1993" s="39"/>
    </row>
    <row r="1994" spans="1:13" hidden="1">
      <c r="A1994" s="40" t="s">
        <v>8544</v>
      </c>
      <c r="B1994" s="40" t="s">
        <v>7981</v>
      </c>
      <c r="C1994" s="40" t="s">
        <v>7927</v>
      </c>
      <c r="D1994" s="40" t="s">
        <v>7928</v>
      </c>
      <c r="E1994" s="41" t="s">
        <v>7929</v>
      </c>
      <c r="F1994" s="40" t="s">
        <v>8835</v>
      </c>
      <c r="G1994" s="40" t="s">
        <v>7904</v>
      </c>
      <c r="H1994" s="40" t="s">
        <v>7906</v>
      </c>
      <c r="I1994" s="43">
        <f>J1994-2</f>
        <v>41869</v>
      </c>
      <c r="J1994" s="43">
        <f t="shared" si="132"/>
        <v>41871</v>
      </c>
      <c r="K1994" s="40" t="s">
        <v>145</v>
      </c>
      <c r="L1994" s="40">
        <v>100</v>
      </c>
      <c r="M1994" s="39"/>
    </row>
    <row r="1995" spans="1:13" hidden="1">
      <c r="A1995" s="40" t="s">
        <v>8544</v>
      </c>
      <c r="B1995" s="40" t="s">
        <v>7981</v>
      </c>
      <c r="C1995" s="40" t="s">
        <v>7927</v>
      </c>
      <c r="D1995" s="40" t="s">
        <v>7928</v>
      </c>
      <c r="E1995" s="41" t="s">
        <v>7929</v>
      </c>
      <c r="F1995" s="40" t="s">
        <v>8835</v>
      </c>
      <c r="G1995" s="40" t="s">
        <v>7904</v>
      </c>
      <c r="H1995" s="40" t="s">
        <v>7907</v>
      </c>
      <c r="I1995" s="43">
        <f>J1995-2</f>
        <v>41871</v>
      </c>
      <c r="J1995" s="43">
        <f t="shared" si="132"/>
        <v>41873</v>
      </c>
      <c r="K1995" s="40" t="s">
        <v>145</v>
      </c>
      <c r="L1995" s="40">
        <v>100</v>
      </c>
      <c r="M1995" s="39"/>
    </row>
    <row r="1996" spans="1:13" ht="26.45" hidden="1">
      <c r="A1996" s="40" t="s">
        <v>8544</v>
      </c>
      <c r="B1996" s="40" t="s">
        <v>7981</v>
      </c>
      <c r="C1996" s="40" t="s">
        <v>7927</v>
      </c>
      <c r="D1996" s="40" t="s">
        <v>7928</v>
      </c>
      <c r="E1996" s="41" t="s">
        <v>7929</v>
      </c>
      <c r="F1996" s="40" t="s">
        <v>8835</v>
      </c>
      <c r="G1996" s="40" t="s">
        <v>7904</v>
      </c>
      <c r="H1996" s="40" t="s">
        <v>7908</v>
      </c>
      <c r="I1996" s="43">
        <f>J1996-1</f>
        <v>41873</v>
      </c>
      <c r="J1996" s="42">
        <v>41874</v>
      </c>
      <c r="K1996" s="40" t="s">
        <v>145</v>
      </c>
      <c r="L1996" s="40">
        <v>100</v>
      </c>
      <c r="M1996" s="39" t="s">
        <v>8566</v>
      </c>
    </row>
    <row r="1997" spans="1:13" hidden="1">
      <c r="A1997" s="41" t="s">
        <v>8766</v>
      </c>
      <c r="B1997" s="41" t="s">
        <v>8836</v>
      </c>
      <c r="C1997" s="41" t="s">
        <v>65</v>
      </c>
      <c r="D1997" s="41" t="s">
        <v>65</v>
      </c>
      <c r="E1997" s="41" t="s">
        <v>7914</v>
      </c>
      <c r="F1997" s="41" t="s">
        <v>8837</v>
      </c>
      <c r="G1997" s="41" t="s">
        <v>1048</v>
      </c>
      <c r="H1997" s="41" t="s">
        <v>7888</v>
      </c>
      <c r="I1997" s="42">
        <v>41857</v>
      </c>
      <c r="J1997" s="41"/>
      <c r="K1997" s="41"/>
      <c r="L1997" s="41"/>
      <c r="M1997" s="52"/>
    </row>
    <row r="1998" spans="1:13" hidden="1">
      <c r="A1998" s="41" t="s">
        <v>8766</v>
      </c>
      <c r="B1998" s="41" t="s">
        <v>8836</v>
      </c>
      <c r="C1998" s="41" t="s">
        <v>65</v>
      </c>
      <c r="D1998" s="41" t="s">
        <v>65</v>
      </c>
      <c r="E1998" s="41" t="s">
        <v>7914</v>
      </c>
      <c r="F1998" s="41" t="s">
        <v>8837</v>
      </c>
      <c r="G1998" s="41" t="s">
        <v>1048</v>
      </c>
      <c r="H1998" s="41" t="s">
        <v>7889</v>
      </c>
      <c r="I1998" s="42"/>
      <c r="J1998" s="41"/>
      <c r="K1998" s="41"/>
      <c r="L1998" s="41"/>
      <c r="M1998" s="52"/>
    </row>
    <row r="1999" spans="1:13" hidden="1">
      <c r="A1999" s="41" t="s">
        <v>8766</v>
      </c>
      <c r="B1999" s="41" t="s">
        <v>8836</v>
      </c>
      <c r="C1999" s="41" t="s">
        <v>65</v>
      </c>
      <c r="D1999" s="41" t="s">
        <v>65</v>
      </c>
      <c r="E1999" s="41" t="s">
        <v>7914</v>
      </c>
      <c r="F1999" s="41" t="s">
        <v>8837</v>
      </c>
      <c r="G1999" s="41" t="s">
        <v>1048</v>
      </c>
      <c r="H1999" s="41" t="s">
        <v>7890</v>
      </c>
      <c r="I1999" s="41"/>
      <c r="J1999" s="41"/>
      <c r="K1999" s="41"/>
      <c r="L1999" s="41"/>
      <c r="M1999" s="52"/>
    </row>
    <row r="2000" spans="1:13" hidden="1">
      <c r="A2000" s="41" t="s">
        <v>8766</v>
      </c>
      <c r="B2000" s="41" t="s">
        <v>8836</v>
      </c>
      <c r="C2000" s="41" t="s">
        <v>65</v>
      </c>
      <c r="D2000" s="41" t="s">
        <v>65</v>
      </c>
      <c r="E2000" s="41" t="s">
        <v>7914</v>
      </c>
      <c r="F2000" s="41" t="s">
        <v>8837</v>
      </c>
      <c r="G2000" s="41" t="s">
        <v>1048</v>
      </c>
      <c r="H2000" s="41" t="s">
        <v>7891</v>
      </c>
      <c r="I2000" s="41"/>
      <c r="J2000" s="41"/>
      <c r="K2000" s="41"/>
      <c r="L2000" s="41"/>
      <c r="M2000" s="52"/>
    </row>
    <row r="2001" spans="1:13" hidden="1">
      <c r="A2001" s="41" t="s">
        <v>8766</v>
      </c>
      <c r="B2001" s="41" t="s">
        <v>8836</v>
      </c>
      <c r="C2001" s="41" t="s">
        <v>65</v>
      </c>
      <c r="D2001" s="41" t="s">
        <v>65</v>
      </c>
      <c r="E2001" s="41" t="s">
        <v>7914</v>
      </c>
      <c r="F2001" s="41" t="s">
        <v>8837</v>
      </c>
      <c r="G2001" s="41" t="s">
        <v>1048</v>
      </c>
      <c r="H2001" s="41" t="s">
        <v>7892</v>
      </c>
      <c r="I2001" s="42"/>
      <c r="J2001" s="41"/>
      <c r="K2001" s="41"/>
      <c r="L2001" s="41"/>
      <c r="M2001" s="52"/>
    </row>
    <row r="2002" spans="1:13" hidden="1">
      <c r="A2002" s="41" t="s">
        <v>8766</v>
      </c>
      <c r="B2002" s="41" t="s">
        <v>8836</v>
      </c>
      <c r="C2002" s="41" t="s">
        <v>65</v>
      </c>
      <c r="D2002" s="41" t="s">
        <v>65</v>
      </c>
      <c r="E2002" s="41" t="s">
        <v>7914</v>
      </c>
      <c r="F2002" s="41" t="s">
        <v>8837</v>
      </c>
      <c r="G2002" s="41" t="s">
        <v>1048</v>
      </c>
      <c r="H2002" s="41" t="s">
        <v>7893</v>
      </c>
      <c r="I2002" s="41"/>
      <c r="J2002" s="41"/>
      <c r="K2002" s="41"/>
      <c r="L2002" s="41"/>
      <c r="M2002" s="52"/>
    </row>
    <row r="2003" spans="1:13" hidden="1">
      <c r="A2003" s="41" t="s">
        <v>8766</v>
      </c>
      <c r="B2003" s="41" t="s">
        <v>8836</v>
      </c>
      <c r="C2003" s="41" t="s">
        <v>65</v>
      </c>
      <c r="D2003" s="41" t="s">
        <v>65</v>
      </c>
      <c r="E2003" s="41" t="s">
        <v>7914</v>
      </c>
      <c r="F2003" s="41" t="s">
        <v>8837</v>
      </c>
      <c r="G2003" s="41" t="s">
        <v>1048</v>
      </c>
      <c r="H2003" s="41" t="s">
        <v>7894</v>
      </c>
      <c r="I2003" s="42">
        <v>41874</v>
      </c>
      <c r="J2003" s="41"/>
      <c r="K2003" s="41"/>
      <c r="L2003" s="41"/>
      <c r="M2003" s="52"/>
    </row>
    <row r="2004" spans="1:13" hidden="1">
      <c r="A2004" s="40" t="s">
        <v>8766</v>
      </c>
      <c r="B2004" s="40" t="s">
        <v>8836</v>
      </c>
      <c r="C2004" s="40" t="s">
        <v>65</v>
      </c>
      <c r="D2004" s="40" t="s">
        <v>65</v>
      </c>
      <c r="E2004" s="41" t="s">
        <v>7914</v>
      </c>
      <c r="F2004" s="40" t="s">
        <v>8837</v>
      </c>
      <c r="G2004" s="40" t="s">
        <v>7895</v>
      </c>
      <c r="H2004" s="40" t="s">
        <v>7896</v>
      </c>
      <c r="I2004" s="43">
        <f>J2004-2</f>
        <v>41857</v>
      </c>
      <c r="J2004" s="43">
        <f t="shared" ref="J2004:J2010" si="133">I2005</f>
        <v>41859</v>
      </c>
      <c r="K2004" s="40" t="s">
        <v>103</v>
      </c>
      <c r="L2004" s="40">
        <v>100</v>
      </c>
      <c r="M2004" s="39"/>
    </row>
    <row r="2005" spans="1:13" hidden="1">
      <c r="A2005" s="40" t="s">
        <v>8766</v>
      </c>
      <c r="B2005" s="40" t="s">
        <v>8836</v>
      </c>
      <c r="C2005" s="40" t="s">
        <v>65</v>
      </c>
      <c r="D2005" s="40" t="s">
        <v>65</v>
      </c>
      <c r="E2005" s="41" t="s">
        <v>7914</v>
      </c>
      <c r="F2005" s="40" t="s">
        <v>8837</v>
      </c>
      <c r="G2005" s="40" t="s">
        <v>7898</v>
      </c>
      <c r="H2005" s="40" t="s">
        <v>7899</v>
      </c>
      <c r="I2005" s="43">
        <f>J2005-1</f>
        <v>41859</v>
      </c>
      <c r="J2005" s="43">
        <f t="shared" si="133"/>
        <v>41860</v>
      </c>
      <c r="K2005" s="40" t="s">
        <v>103</v>
      </c>
      <c r="L2005" s="40">
        <v>100</v>
      </c>
      <c r="M2005" s="39"/>
    </row>
    <row r="2006" spans="1:13" hidden="1">
      <c r="A2006" s="40" t="s">
        <v>8766</v>
      </c>
      <c r="B2006" s="40" t="s">
        <v>8836</v>
      </c>
      <c r="C2006" s="40" t="s">
        <v>65</v>
      </c>
      <c r="D2006" s="40" t="s">
        <v>65</v>
      </c>
      <c r="E2006" s="41" t="s">
        <v>7914</v>
      </c>
      <c r="F2006" s="40" t="s">
        <v>8837</v>
      </c>
      <c r="G2006" s="40" t="s">
        <v>7898</v>
      </c>
      <c r="H2006" s="40" t="s">
        <v>7900</v>
      </c>
      <c r="I2006" s="43">
        <f>J2006-1</f>
        <v>41860</v>
      </c>
      <c r="J2006" s="43">
        <f t="shared" si="133"/>
        <v>41861</v>
      </c>
      <c r="K2006" s="40" t="s">
        <v>103</v>
      </c>
      <c r="L2006" s="40">
        <v>100</v>
      </c>
      <c r="M2006" s="39"/>
    </row>
    <row r="2007" spans="1:13" ht="26.45">
      <c r="A2007" s="40" t="s">
        <v>8766</v>
      </c>
      <c r="B2007" s="40" t="s">
        <v>8836</v>
      </c>
      <c r="C2007" s="40" t="s">
        <v>65</v>
      </c>
      <c r="D2007" s="40" t="s">
        <v>65</v>
      </c>
      <c r="E2007" s="41" t="s">
        <v>7914</v>
      </c>
      <c r="F2007" s="40" t="s">
        <v>8837</v>
      </c>
      <c r="G2007" s="40" t="s">
        <v>7901</v>
      </c>
      <c r="H2007" s="40" t="s">
        <v>7902</v>
      </c>
      <c r="I2007" s="43">
        <f>J2007-5</f>
        <v>41861</v>
      </c>
      <c r="J2007" s="43">
        <f t="shared" si="133"/>
        <v>41866</v>
      </c>
      <c r="K2007" s="40" t="s">
        <v>103</v>
      </c>
      <c r="L2007" s="40">
        <v>100</v>
      </c>
      <c r="M2007" s="39" t="s">
        <v>8838</v>
      </c>
    </row>
    <row r="2008" spans="1:13" hidden="1">
      <c r="A2008" s="40" t="s">
        <v>8766</v>
      </c>
      <c r="B2008" s="40" t="s">
        <v>8836</v>
      </c>
      <c r="C2008" s="40" t="s">
        <v>65</v>
      </c>
      <c r="D2008" s="40" t="s">
        <v>65</v>
      </c>
      <c r="E2008" s="41" t="s">
        <v>7914</v>
      </c>
      <c r="F2008" s="40" t="s">
        <v>8837</v>
      </c>
      <c r="G2008" s="40" t="s">
        <v>7904</v>
      </c>
      <c r="H2008" s="40" t="s">
        <v>7905</v>
      </c>
      <c r="I2008" s="43">
        <f>J2008-3</f>
        <v>41866</v>
      </c>
      <c r="J2008" s="43">
        <f t="shared" si="133"/>
        <v>41869</v>
      </c>
      <c r="K2008" s="40" t="s">
        <v>103</v>
      </c>
      <c r="L2008" s="40" t="s">
        <v>84</v>
      </c>
      <c r="M2008" s="39" t="s">
        <v>8839</v>
      </c>
    </row>
    <row r="2009" spans="1:13" hidden="1">
      <c r="A2009" s="40" t="s">
        <v>8766</v>
      </c>
      <c r="B2009" s="40" t="s">
        <v>8836</v>
      </c>
      <c r="C2009" s="40" t="s">
        <v>65</v>
      </c>
      <c r="D2009" s="40" t="s">
        <v>65</v>
      </c>
      <c r="E2009" s="41" t="s">
        <v>7914</v>
      </c>
      <c r="F2009" s="40" t="s">
        <v>8837</v>
      </c>
      <c r="G2009" s="40" t="s">
        <v>7904</v>
      </c>
      <c r="H2009" s="40" t="s">
        <v>7906</v>
      </c>
      <c r="I2009" s="43">
        <f>J2009-2</f>
        <v>41869</v>
      </c>
      <c r="J2009" s="43">
        <f t="shared" si="133"/>
        <v>41871</v>
      </c>
      <c r="K2009" s="40" t="s">
        <v>103</v>
      </c>
      <c r="L2009" s="40" t="s">
        <v>84</v>
      </c>
      <c r="M2009" s="39"/>
    </row>
    <row r="2010" spans="1:13" hidden="1">
      <c r="A2010" s="40" t="s">
        <v>8766</v>
      </c>
      <c r="B2010" s="40" t="s">
        <v>8836</v>
      </c>
      <c r="C2010" s="40" t="s">
        <v>65</v>
      </c>
      <c r="D2010" s="40" t="s">
        <v>65</v>
      </c>
      <c r="E2010" s="41" t="s">
        <v>7914</v>
      </c>
      <c r="F2010" s="40" t="s">
        <v>8837</v>
      </c>
      <c r="G2010" s="40" t="s">
        <v>7904</v>
      </c>
      <c r="H2010" s="40" t="s">
        <v>7907</v>
      </c>
      <c r="I2010" s="43">
        <f>J2010-2</f>
        <v>41871</v>
      </c>
      <c r="J2010" s="43">
        <f t="shared" si="133"/>
        <v>41873</v>
      </c>
      <c r="K2010" s="40" t="s">
        <v>103</v>
      </c>
      <c r="L2010" s="40" t="s">
        <v>84</v>
      </c>
      <c r="M2010" s="39"/>
    </row>
    <row r="2011" spans="1:13" hidden="1">
      <c r="A2011" s="40" t="s">
        <v>8766</v>
      </c>
      <c r="B2011" s="40" t="s">
        <v>8836</v>
      </c>
      <c r="C2011" s="40" t="s">
        <v>65</v>
      </c>
      <c r="D2011" s="40" t="s">
        <v>65</v>
      </c>
      <c r="E2011" s="41" t="s">
        <v>7914</v>
      </c>
      <c r="F2011" s="40" t="s">
        <v>8837</v>
      </c>
      <c r="G2011" s="40" t="s">
        <v>7904</v>
      </c>
      <c r="H2011" s="40" t="s">
        <v>7908</v>
      </c>
      <c r="I2011" s="43">
        <f>J2011-1</f>
        <v>41873</v>
      </c>
      <c r="J2011" s="43">
        <v>41874</v>
      </c>
      <c r="K2011" s="40" t="s">
        <v>103</v>
      </c>
      <c r="L2011" s="40" t="s">
        <v>84</v>
      </c>
      <c r="M2011" s="39"/>
    </row>
    <row r="2012" spans="1:13" hidden="1">
      <c r="A2012" s="41" t="s">
        <v>8840</v>
      </c>
      <c r="B2012" s="41" t="s">
        <v>8841</v>
      </c>
      <c r="C2012" s="41" t="s">
        <v>65</v>
      </c>
      <c r="D2012" s="41" t="s">
        <v>65</v>
      </c>
      <c r="E2012" s="41" t="s">
        <v>7914</v>
      </c>
      <c r="F2012" s="41" t="s">
        <v>8842</v>
      </c>
      <c r="G2012" s="41" t="s">
        <v>1048</v>
      </c>
      <c r="H2012" s="41" t="s">
        <v>7888</v>
      </c>
      <c r="I2012" s="42">
        <v>41857</v>
      </c>
      <c r="J2012" s="41"/>
      <c r="K2012" s="41"/>
      <c r="L2012" s="41"/>
      <c r="M2012" s="52"/>
    </row>
    <row r="2013" spans="1:13" hidden="1">
      <c r="A2013" s="41" t="s">
        <v>8840</v>
      </c>
      <c r="B2013" s="41" t="s">
        <v>8841</v>
      </c>
      <c r="C2013" s="41" t="s">
        <v>65</v>
      </c>
      <c r="D2013" s="41" t="s">
        <v>65</v>
      </c>
      <c r="E2013" s="41" t="s">
        <v>7914</v>
      </c>
      <c r="F2013" s="41" t="s">
        <v>8842</v>
      </c>
      <c r="G2013" s="41" t="s">
        <v>1048</v>
      </c>
      <c r="H2013" s="41" t="s">
        <v>7889</v>
      </c>
      <c r="I2013" s="42"/>
      <c r="J2013" s="41"/>
      <c r="K2013" s="41"/>
      <c r="L2013" s="41"/>
      <c r="M2013" s="52"/>
    </row>
    <row r="2014" spans="1:13" hidden="1">
      <c r="A2014" s="41" t="s">
        <v>8840</v>
      </c>
      <c r="B2014" s="41" t="s">
        <v>8841</v>
      </c>
      <c r="C2014" s="41" t="s">
        <v>65</v>
      </c>
      <c r="D2014" s="41" t="s">
        <v>65</v>
      </c>
      <c r="E2014" s="41" t="s">
        <v>7914</v>
      </c>
      <c r="F2014" s="41" t="s">
        <v>8842</v>
      </c>
      <c r="G2014" s="41" t="s">
        <v>1048</v>
      </c>
      <c r="H2014" s="41" t="s">
        <v>7890</v>
      </c>
      <c r="I2014" s="41"/>
      <c r="J2014" s="41"/>
      <c r="K2014" s="41"/>
      <c r="L2014" s="41"/>
      <c r="M2014" s="52"/>
    </row>
    <row r="2015" spans="1:13" hidden="1">
      <c r="A2015" s="41" t="s">
        <v>8840</v>
      </c>
      <c r="B2015" s="41" t="s">
        <v>8841</v>
      </c>
      <c r="C2015" s="41" t="s">
        <v>65</v>
      </c>
      <c r="D2015" s="41" t="s">
        <v>65</v>
      </c>
      <c r="E2015" s="41" t="s">
        <v>7914</v>
      </c>
      <c r="F2015" s="41" t="s">
        <v>8842</v>
      </c>
      <c r="G2015" s="41" t="s">
        <v>1048</v>
      </c>
      <c r="H2015" s="41" t="s">
        <v>7891</v>
      </c>
      <c r="I2015" s="41"/>
      <c r="J2015" s="41"/>
      <c r="K2015" s="41"/>
      <c r="L2015" s="41"/>
      <c r="M2015" s="52"/>
    </row>
    <row r="2016" spans="1:13" hidden="1">
      <c r="A2016" s="41" t="s">
        <v>8840</v>
      </c>
      <c r="B2016" s="41" t="s">
        <v>8841</v>
      </c>
      <c r="C2016" s="41" t="s">
        <v>65</v>
      </c>
      <c r="D2016" s="41" t="s">
        <v>65</v>
      </c>
      <c r="E2016" s="41" t="s">
        <v>7914</v>
      </c>
      <c r="F2016" s="41" t="s">
        <v>8842</v>
      </c>
      <c r="G2016" s="41" t="s">
        <v>1048</v>
      </c>
      <c r="H2016" s="41" t="s">
        <v>7892</v>
      </c>
      <c r="I2016" s="42"/>
      <c r="J2016" s="41"/>
      <c r="K2016" s="41"/>
      <c r="L2016" s="41"/>
      <c r="M2016" s="52"/>
    </row>
    <row r="2017" spans="1:13" hidden="1">
      <c r="A2017" s="41" t="s">
        <v>8840</v>
      </c>
      <c r="B2017" s="41" t="s">
        <v>8841</v>
      </c>
      <c r="C2017" s="41" t="s">
        <v>65</v>
      </c>
      <c r="D2017" s="41" t="s">
        <v>65</v>
      </c>
      <c r="E2017" s="41" t="s">
        <v>7914</v>
      </c>
      <c r="F2017" s="41" t="s">
        <v>8842</v>
      </c>
      <c r="G2017" s="41" t="s">
        <v>1048</v>
      </c>
      <c r="H2017" s="41" t="s">
        <v>7893</v>
      </c>
      <c r="I2017" s="41"/>
      <c r="J2017" s="41"/>
      <c r="K2017" s="41"/>
      <c r="L2017" s="41"/>
      <c r="M2017" s="52"/>
    </row>
    <row r="2018" spans="1:13" hidden="1">
      <c r="A2018" s="41" t="s">
        <v>8840</v>
      </c>
      <c r="B2018" s="41" t="s">
        <v>8841</v>
      </c>
      <c r="C2018" s="41" t="s">
        <v>65</v>
      </c>
      <c r="D2018" s="41" t="s">
        <v>65</v>
      </c>
      <c r="E2018" s="41" t="s">
        <v>7914</v>
      </c>
      <c r="F2018" s="41" t="s">
        <v>8842</v>
      </c>
      <c r="G2018" s="41" t="s">
        <v>1048</v>
      </c>
      <c r="H2018" s="41" t="s">
        <v>7894</v>
      </c>
      <c r="I2018" s="42">
        <v>41874</v>
      </c>
      <c r="J2018" s="41"/>
      <c r="K2018" s="41"/>
      <c r="L2018" s="41"/>
      <c r="M2018" s="52"/>
    </row>
    <row r="2019" spans="1:13" hidden="1">
      <c r="A2019" s="40" t="s">
        <v>8840</v>
      </c>
      <c r="B2019" s="40" t="s">
        <v>8841</v>
      </c>
      <c r="C2019" s="40" t="s">
        <v>65</v>
      </c>
      <c r="D2019" s="40" t="s">
        <v>65</v>
      </c>
      <c r="E2019" s="41" t="s">
        <v>7914</v>
      </c>
      <c r="F2019" s="40" t="s">
        <v>8842</v>
      </c>
      <c r="G2019" s="40" t="s">
        <v>7895</v>
      </c>
      <c r="H2019" s="40" t="s">
        <v>7896</v>
      </c>
      <c r="I2019" s="43">
        <f>J2019-2</f>
        <v>41857</v>
      </c>
      <c r="J2019" s="43">
        <f t="shared" ref="J2019:J2025" si="134">I2020</f>
        <v>41859</v>
      </c>
      <c r="K2019" s="40" t="s">
        <v>109</v>
      </c>
      <c r="L2019" s="40">
        <v>100</v>
      </c>
      <c r="M2019" s="39"/>
    </row>
    <row r="2020" spans="1:13" hidden="1">
      <c r="A2020" s="40" t="s">
        <v>8840</v>
      </c>
      <c r="B2020" s="40" t="s">
        <v>8841</v>
      </c>
      <c r="C2020" s="40" t="s">
        <v>65</v>
      </c>
      <c r="D2020" s="40" t="s">
        <v>65</v>
      </c>
      <c r="E2020" s="41" t="s">
        <v>7914</v>
      </c>
      <c r="F2020" s="40" t="s">
        <v>8842</v>
      </c>
      <c r="G2020" s="40" t="s">
        <v>7898</v>
      </c>
      <c r="H2020" s="40" t="s">
        <v>7899</v>
      </c>
      <c r="I2020" s="43">
        <f>J2020-1</f>
        <v>41859</v>
      </c>
      <c r="J2020" s="43">
        <f t="shared" si="134"/>
        <v>41860</v>
      </c>
      <c r="K2020" s="40" t="s">
        <v>109</v>
      </c>
      <c r="L2020" s="40">
        <v>100</v>
      </c>
      <c r="M2020" s="39"/>
    </row>
    <row r="2021" spans="1:13" hidden="1">
      <c r="A2021" s="40" t="s">
        <v>8840</v>
      </c>
      <c r="B2021" s="40" t="s">
        <v>8841</v>
      </c>
      <c r="C2021" s="40" t="s">
        <v>65</v>
      </c>
      <c r="D2021" s="40" t="s">
        <v>65</v>
      </c>
      <c r="E2021" s="41" t="s">
        <v>7914</v>
      </c>
      <c r="F2021" s="40" t="s">
        <v>8842</v>
      </c>
      <c r="G2021" s="40" t="s">
        <v>7898</v>
      </c>
      <c r="H2021" s="40" t="s">
        <v>7900</v>
      </c>
      <c r="I2021" s="43">
        <f>J2021-1</f>
        <v>41860</v>
      </c>
      <c r="J2021" s="43">
        <f t="shared" si="134"/>
        <v>41861</v>
      </c>
      <c r="K2021" s="40" t="s">
        <v>109</v>
      </c>
      <c r="L2021" s="40">
        <v>100</v>
      </c>
      <c r="M2021" s="39"/>
    </row>
    <row r="2022" spans="1:13">
      <c r="A2022" s="40" t="s">
        <v>8840</v>
      </c>
      <c r="B2022" s="40" t="s">
        <v>8841</v>
      </c>
      <c r="C2022" s="40" t="s">
        <v>65</v>
      </c>
      <c r="D2022" s="40" t="s">
        <v>65</v>
      </c>
      <c r="E2022" s="41" t="s">
        <v>7914</v>
      </c>
      <c r="F2022" s="40" t="s">
        <v>8842</v>
      </c>
      <c r="G2022" s="40" t="s">
        <v>7901</v>
      </c>
      <c r="H2022" s="40" t="s">
        <v>7902</v>
      </c>
      <c r="I2022" s="43">
        <f>J2022-5</f>
        <v>41861</v>
      </c>
      <c r="J2022" s="43">
        <f t="shared" si="134"/>
        <v>41866</v>
      </c>
      <c r="K2022" s="40" t="s">
        <v>109</v>
      </c>
      <c r="L2022" s="40">
        <v>100</v>
      </c>
      <c r="M2022" s="39"/>
    </row>
    <row r="2023" spans="1:13" hidden="1">
      <c r="A2023" s="40" t="s">
        <v>8840</v>
      </c>
      <c r="B2023" s="40" t="s">
        <v>8841</v>
      </c>
      <c r="C2023" s="40" t="s">
        <v>65</v>
      </c>
      <c r="D2023" s="40" t="s">
        <v>65</v>
      </c>
      <c r="E2023" s="41" t="s">
        <v>7914</v>
      </c>
      <c r="F2023" s="40" t="s">
        <v>8842</v>
      </c>
      <c r="G2023" s="40" t="s">
        <v>7904</v>
      </c>
      <c r="H2023" s="40" t="s">
        <v>7905</v>
      </c>
      <c r="I2023" s="43">
        <f>J2023-3</f>
        <v>41866</v>
      </c>
      <c r="J2023" s="43">
        <f t="shared" si="134"/>
        <v>41869</v>
      </c>
      <c r="K2023" s="40" t="s">
        <v>109</v>
      </c>
      <c r="L2023" s="40">
        <v>100</v>
      </c>
      <c r="M2023" s="39"/>
    </row>
    <row r="2024" spans="1:13" hidden="1">
      <c r="A2024" s="40" t="s">
        <v>8840</v>
      </c>
      <c r="B2024" s="40" t="s">
        <v>8841</v>
      </c>
      <c r="C2024" s="40" t="s">
        <v>65</v>
      </c>
      <c r="D2024" s="40" t="s">
        <v>65</v>
      </c>
      <c r="E2024" s="41" t="s">
        <v>7914</v>
      </c>
      <c r="F2024" s="40" t="s">
        <v>8842</v>
      </c>
      <c r="G2024" s="40" t="s">
        <v>7904</v>
      </c>
      <c r="H2024" s="40" t="s">
        <v>7906</v>
      </c>
      <c r="I2024" s="43">
        <f>J2024-2</f>
        <v>41869</v>
      </c>
      <c r="J2024" s="43">
        <f t="shared" si="134"/>
        <v>41871</v>
      </c>
      <c r="K2024" s="40" t="s">
        <v>109</v>
      </c>
      <c r="L2024" s="40">
        <v>100</v>
      </c>
      <c r="M2024" s="39"/>
    </row>
    <row r="2025" spans="1:13" hidden="1">
      <c r="A2025" s="40" t="s">
        <v>8840</v>
      </c>
      <c r="B2025" s="40" t="s">
        <v>8841</v>
      </c>
      <c r="C2025" s="40" t="s">
        <v>65</v>
      </c>
      <c r="D2025" s="40" t="s">
        <v>65</v>
      </c>
      <c r="E2025" s="41" t="s">
        <v>7914</v>
      </c>
      <c r="F2025" s="40" t="s">
        <v>8842</v>
      </c>
      <c r="G2025" s="40" t="s">
        <v>7904</v>
      </c>
      <c r="H2025" s="40" t="s">
        <v>7907</v>
      </c>
      <c r="I2025" s="43">
        <f>J2025-2</f>
        <v>41871</v>
      </c>
      <c r="J2025" s="43">
        <f t="shared" si="134"/>
        <v>41873</v>
      </c>
      <c r="K2025" s="40" t="s">
        <v>109</v>
      </c>
      <c r="L2025" s="40">
        <v>100</v>
      </c>
      <c r="M2025" s="39"/>
    </row>
    <row r="2026" spans="1:13" ht="39.6" hidden="1">
      <c r="A2026" s="40" t="s">
        <v>8840</v>
      </c>
      <c r="B2026" s="40" t="s">
        <v>8841</v>
      </c>
      <c r="C2026" s="40" t="s">
        <v>65</v>
      </c>
      <c r="D2026" s="40" t="s">
        <v>65</v>
      </c>
      <c r="E2026" s="41" t="s">
        <v>7914</v>
      </c>
      <c r="F2026" s="40" t="s">
        <v>8842</v>
      </c>
      <c r="G2026" s="40" t="s">
        <v>7904</v>
      </c>
      <c r="H2026" s="40" t="s">
        <v>7908</v>
      </c>
      <c r="I2026" s="43">
        <f>J2026-1</f>
        <v>41873</v>
      </c>
      <c r="J2026" s="43">
        <v>41874</v>
      </c>
      <c r="K2026" s="40" t="s">
        <v>109</v>
      </c>
      <c r="L2026" s="40">
        <v>100</v>
      </c>
      <c r="M2026" s="39" t="s">
        <v>8843</v>
      </c>
    </row>
    <row r="2027" spans="1:13" hidden="1">
      <c r="A2027" s="41" t="s">
        <v>8601</v>
      </c>
      <c r="B2027" s="41" t="s">
        <v>8040</v>
      </c>
      <c r="C2027" s="47" t="s">
        <v>108</v>
      </c>
      <c r="D2027" s="41" t="s">
        <v>7928</v>
      </c>
      <c r="E2027" s="41" t="s">
        <v>7938</v>
      </c>
      <c r="F2027" s="41" t="s">
        <v>8844</v>
      </c>
      <c r="G2027" s="41" t="s">
        <v>1048</v>
      </c>
      <c r="H2027" s="41" t="s">
        <v>7888</v>
      </c>
      <c r="I2027" s="42">
        <v>41858</v>
      </c>
      <c r="J2027" s="41"/>
      <c r="K2027" s="41"/>
      <c r="L2027" s="41"/>
      <c r="M2027" s="40"/>
    </row>
    <row r="2028" spans="1:13" hidden="1">
      <c r="A2028" s="41" t="s">
        <v>8601</v>
      </c>
      <c r="B2028" s="41" t="s">
        <v>8040</v>
      </c>
      <c r="C2028" s="47" t="s">
        <v>108</v>
      </c>
      <c r="D2028" s="41" t="s">
        <v>7928</v>
      </c>
      <c r="E2028" s="41" t="s">
        <v>7938</v>
      </c>
      <c r="F2028" s="41" t="s">
        <v>8844</v>
      </c>
      <c r="G2028" s="41" t="s">
        <v>1048</v>
      </c>
      <c r="H2028" s="41" t="s">
        <v>7889</v>
      </c>
      <c r="I2028" s="42"/>
      <c r="J2028" s="41"/>
      <c r="K2028" s="41"/>
      <c r="L2028" s="41"/>
      <c r="M2028" s="40"/>
    </row>
    <row r="2029" spans="1:13" hidden="1">
      <c r="A2029" s="41" t="s">
        <v>8601</v>
      </c>
      <c r="B2029" s="41" t="s">
        <v>8040</v>
      </c>
      <c r="C2029" s="47" t="s">
        <v>108</v>
      </c>
      <c r="D2029" s="41" t="s">
        <v>7928</v>
      </c>
      <c r="E2029" s="41" t="s">
        <v>7938</v>
      </c>
      <c r="F2029" s="41" t="s">
        <v>8844</v>
      </c>
      <c r="G2029" s="41" t="s">
        <v>1048</v>
      </c>
      <c r="H2029" s="41" t="s">
        <v>7890</v>
      </c>
      <c r="I2029" s="41"/>
      <c r="J2029" s="41"/>
      <c r="K2029" s="41"/>
      <c r="L2029" s="41"/>
      <c r="M2029" s="40"/>
    </row>
    <row r="2030" spans="1:13" hidden="1">
      <c r="A2030" s="41" t="s">
        <v>8601</v>
      </c>
      <c r="B2030" s="41" t="s">
        <v>8040</v>
      </c>
      <c r="C2030" s="47" t="s">
        <v>108</v>
      </c>
      <c r="D2030" s="41" t="s">
        <v>7928</v>
      </c>
      <c r="E2030" s="41" t="s">
        <v>7938</v>
      </c>
      <c r="F2030" s="41" t="s">
        <v>8844</v>
      </c>
      <c r="G2030" s="41" t="s">
        <v>1048</v>
      </c>
      <c r="H2030" s="41" t="s">
        <v>7891</v>
      </c>
      <c r="I2030" s="42"/>
      <c r="J2030" s="41"/>
      <c r="K2030" s="41"/>
      <c r="L2030" s="41"/>
      <c r="M2030" s="40"/>
    </row>
    <row r="2031" spans="1:13" hidden="1">
      <c r="A2031" s="41" t="s">
        <v>8601</v>
      </c>
      <c r="B2031" s="41" t="s">
        <v>8040</v>
      </c>
      <c r="C2031" s="47" t="s">
        <v>108</v>
      </c>
      <c r="D2031" s="41" t="s">
        <v>7928</v>
      </c>
      <c r="E2031" s="41" t="s">
        <v>7938</v>
      </c>
      <c r="F2031" s="41" t="s">
        <v>8844</v>
      </c>
      <c r="G2031" s="41" t="s">
        <v>1048</v>
      </c>
      <c r="H2031" s="41" t="s">
        <v>7892</v>
      </c>
      <c r="I2031" s="44"/>
      <c r="J2031" s="41"/>
      <c r="K2031" s="41"/>
      <c r="L2031" s="41"/>
      <c r="M2031" s="40"/>
    </row>
    <row r="2032" spans="1:13" hidden="1">
      <c r="A2032" s="41" t="s">
        <v>8601</v>
      </c>
      <c r="B2032" s="41" t="s">
        <v>8040</v>
      </c>
      <c r="C2032" s="47" t="s">
        <v>108</v>
      </c>
      <c r="D2032" s="41" t="s">
        <v>7928</v>
      </c>
      <c r="E2032" s="41" t="s">
        <v>7938</v>
      </c>
      <c r="F2032" s="41" t="s">
        <v>8844</v>
      </c>
      <c r="G2032" s="41" t="s">
        <v>1048</v>
      </c>
      <c r="H2032" s="41" t="s">
        <v>7893</v>
      </c>
      <c r="I2032" s="44"/>
      <c r="J2032" s="41"/>
      <c r="K2032" s="41"/>
      <c r="L2032" s="41"/>
      <c r="M2032" s="40"/>
    </row>
    <row r="2033" spans="1:13" hidden="1">
      <c r="A2033" s="41" t="s">
        <v>8601</v>
      </c>
      <c r="B2033" s="41" t="s">
        <v>8040</v>
      </c>
      <c r="C2033" s="47" t="s">
        <v>108</v>
      </c>
      <c r="D2033" s="41" t="s">
        <v>7928</v>
      </c>
      <c r="E2033" s="41" t="s">
        <v>7938</v>
      </c>
      <c r="F2033" s="41" t="s">
        <v>8844</v>
      </c>
      <c r="G2033" s="41" t="s">
        <v>1048</v>
      </c>
      <c r="H2033" s="41" t="s">
        <v>7894</v>
      </c>
      <c r="I2033" s="42">
        <v>41875</v>
      </c>
      <c r="J2033" s="41"/>
      <c r="K2033" s="41"/>
      <c r="L2033" s="41"/>
      <c r="M2033" s="40"/>
    </row>
    <row r="2034" spans="1:13" hidden="1">
      <c r="A2034" s="40" t="s">
        <v>8601</v>
      </c>
      <c r="B2034" s="40" t="s">
        <v>8040</v>
      </c>
      <c r="C2034" s="46" t="s">
        <v>108</v>
      </c>
      <c r="D2034" s="40" t="s">
        <v>7928</v>
      </c>
      <c r="E2034" s="41" t="s">
        <v>7938</v>
      </c>
      <c r="F2034" s="40" t="s">
        <v>8844</v>
      </c>
      <c r="G2034" s="40" t="s">
        <v>7895</v>
      </c>
      <c r="H2034" s="40" t="s">
        <v>7896</v>
      </c>
      <c r="I2034" s="43">
        <f>J2034-2</f>
        <v>41858</v>
      </c>
      <c r="J2034" s="43">
        <f t="shared" ref="J2034:J2040" si="135">I2035</f>
        <v>41860</v>
      </c>
      <c r="K2034" s="40" t="s">
        <v>145</v>
      </c>
      <c r="L2034" s="40">
        <v>100</v>
      </c>
      <c r="M2034" s="40"/>
    </row>
    <row r="2035" spans="1:13" hidden="1">
      <c r="A2035" s="40" t="s">
        <v>8601</v>
      </c>
      <c r="B2035" s="40" t="s">
        <v>8040</v>
      </c>
      <c r="C2035" s="46" t="s">
        <v>108</v>
      </c>
      <c r="D2035" s="40" t="s">
        <v>7928</v>
      </c>
      <c r="E2035" s="41" t="s">
        <v>7938</v>
      </c>
      <c r="F2035" s="40" t="s">
        <v>8844</v>
      </c>
      <c r="G2035" s="40" t="s">
        <v>7898</v>
      </c>
      <c r="H2035" s="40" t="s">
        <v>7899</v>
      </c>
      <c r="I2035" s="43">
        <f>J2035-1</f>
        <v>41860</v>
      </c>
      <c r="J2035" s="43">
        <f t="shared" si="135"/>
        <v>41861</v>
      </c>
      <c r="K2035" s="40" t="s">
        <v>145</v>
      </c>
      <c r="L2035" s="40">
        <v>100</v>
      </c>
      <c r="M2035" s="40"/>
    </row>
    <row r="2036" spans="1:13" hidden="1">
      <c r="A2036" s="40" t="s">
        <v>8601</v>
      </c>
      <c r="B2036" s="40" t="s">
        <v>8040</v>
      </c>
      <c r="C2036" s="46" t="s">
        <v>108</v>
      </c>
      <c r="D2036" s="40" t="s">
        <v>7928</v>
      </c>
      <c r="E2036" s="41" t="s">
        <v>7938</v>
      </c>
      <c r="F2036" s="40" t="s">
        <v>8844</v>
      </c>
      <c r="G2036" s="40" t="s">
        <v>7898</v>
      </c>
      <c r="H2036" s="40" t="s">
        <v>7900</v>
      </c>
      <c r="I2036" s="43">
        <f>J2036-1</f>
        <v>41861</v>
      </c>
      <c r="J2036" s="43">
        <f t="shared" si="135"/>
        <v>41862</v>
      </c>
      <c r="K2036" s="40" t="s">
        <v>145</v>
      </c>
      <c r="L2036" s="40">
        <v>100</v>
      </c>
      <c r="M2036" s="40"/>
    </row>
    <row r="2037" spans="1:13">
      <c r="A2037" s="40" t="s">
        <v>8601</v>
      </c>
      <c r="B2037" s="40" t="s">
        <v>8040</v>
      </c>
      <c r="C2037" s="46" t="s">
        <v>108</v>
      </c>
      <c r="D2037" s="40" t="s">
        <v>7928</v>
      </c>
      <c r="E2037" s="41" t="s">
        <v>7938</v>
      </c>
      <c r="F2037" s="40" t="s">
        <v>8844</v>
      </c>
      <c r="G2037" s="40" t="s">
        <v>7901</v>
      </c>
      <c r="H2037" s="40" t="s">
        <v>7902</v>
      </c>
      <c r="I2037" s="43">
        <f>J2037-5</f>
        <v>41862</v>
      </c>
      <c r="J2037" s="43">
        <f t="shared" si="135"/>
        <v>41867</v>
      </c>
      <c r="K2037" s="40" t="s">
        <v>145</v>
      </c>
      <c r="L2037" s="40">
        <v>100</v>
      </c>
      <c r="M2037" s="40"/>
    </row>
    <row r="2038" spans="1:13" hidden="1">
      <c r="A2038" s="40" t="s">
        <v>8601</v>
      </c>
      <c r="B2038" s="40" t="s">
        <v>8040</v>
      </c>
      <c r="C2038" s="46" t="s">
        <v>108</v>
      </c>
      <c r="D2038" s="40" t="s">
        <v>7928</v>
      </c>
      <c r="E2038" s="41" t="s">
        <v>7938</v>
      </c>
      <c r="F2038" s="40" t="s">
        <v>8844</v>
      </c>
      <c r="G2038" s="40" t="s">
        <v>7904</v>
      </c>
      <c r="H2038" s="40" t="s">
        <v>7905</v>
      </c>
      <c r="I2038" s="43">
        <f>J2038-3</f>
        <v>41867</v>
      </c>
      <c r="J2038" s="43">
        <f t="shared" si="135"/>
        <v>41870</v>
      </c>
      <c r="K2038" s="40" t="s">
        <v>145</v>
      </c>
      <c r="L2038" s="40">
        <v>100</v>
      </c>
      <c r="M2038" s="40"/>
    </row>
    <row r="2039" spans="1:13" hidden="1">
      <c r="A2039" s="40" t="s">
        <v>8601</v>
      </c>
      <c r="B2039" s="40" t="s">
        <v>8040</v>
      </c>
      <c r="C2039" s="46" t="s">
        <v>108</v>
      </c>
      <c r="D2039" s="40" t="s">
        <v>7928</v>
      </c>
      <c r="E2039" s="41" t="s">
        <v>7938</v>
      </c>
      <c r="F2039" s="40" t="s">
        <v>8844</v>
      </c>
      <c r="G2039" s="40" t="s">
        <v>7904</v>
      </c>
      <c r="H2039" s="40" t="s">
        <v>7906</v>
      </c>
      <c r="I2039" s="43">
        <f>J2039-2</f>
        <v>41870</v>
      </c>
      <c r="J2039" s="43">
        <f t="shared" si="135"/>
        <v>41872</v>
      </c>
      <c r="K2039" s="40" t="s">
        <v>145</v>
      </c>
      <c r="L2039" s="40">
        <v>100</v>
      </c>
      <c r="M2039" s="40"/>
    </row>
    <row r="2040" spans="1:13" hidden="1">
      <c r="A2040" s="40" t="s">
        <v>8601</v>
      </c>
      <c r="B2040" s="40" t="s">
        <v>8040</v>
      </c>
      <c r="C2040" s="46" t="s">
        <v>108</v>
      </c>
      <c r="D2040" s="40" t="s">
        <v>7928</v>
      </c>
      <c r="E2040" s="41" t="s">
        <v>7938</v>
      </c>
      <c r="F2040" s="40" t="s">
        <v>8844</v>
      </c>
      <c r="G2040" s="40" t="s">
        <v>7904</v>
      </c>
      <c r="H2040" s="40" t="s">
        <v>7907</v>
      </c>
      <c r="I2040" s="43">
        <f>J2040-2</f>
        <v>41872</v>
      </c>
      <c r="J2040" s="43">
        <f t="shared" si="135"/>
        <v>41874</v>
      </c>
      <c r="K2040" s="40" t="s">
        <v>145</v>
      </c>
      <c r="L2040" s="40">
        <v>100</v>
      </c>
      <c r="M2040" s="40"/>
    </row>
    <row r="2041" spans="1:13" hidden="1">
      <c r="A2041" s="40" t="s">
        <v>8601</v>
      </c>
      <c r="B2041" s="40" t="s">
        <v>8040</v>
      </c>
      <c r="C2041" s="46" t="s">
        <v>108</v>
      </c>
      <c r="D2041" s="40" t="s">
        <v>7928</v>
      </c>
      <c r="E2041" s="41" t="s">
        <v>7938</v>
      </c>
      <c r="F2041" s="40" t="s">
        <v>8844</v>
      </c>
      <c r="G2041" s="40" t="s">
        <v>7904</v>
      </c>
      <c r="H2041" s="40" t="s">
        <v>7908</v>
      </c>
      <c r="I2041" s="43">
        <f>J2041-1</f>
        <v>41874</v>
      </c>
      <c r="J2041" s="42">
        <v>41875</v>
      </c>
      <c r="K2041" s="40" t="s">
        <v>145</v>
      </c>
      <c r="L2041" s="40">
        <v>100</v>
      </c>
      <c r="M2041" s="40" t="s">
        <v>8566</v>
      </c>
    </row>
    <row r="2042" spans="1:13" hidden="1">
      <c r="A2042" s="41" t="s">
        <v>8544</v>
      </c>
      <c r="B2042" s="41" t="s">
        <v>8610</v>
      </c>
      <c r="C2042" s="41" t="s">
        <v>7927</v>
      </c>
      <c r="D2042" s="41" t="s">
        <v>7928</v>
      </c>
      <c r="E2042" s="41" t="s">
        <v>7929</v>
      </c>
      <c r="F2042" s="41" t="s">
        <v>8845</v>
      </c>
      <c r="G2042" s="41" t="s">
        <v>1048</v>
      </c>
      <c r="H2042" s="41" t="s">
        <v>7888</v>
      </c>
      <c r="I2042" s="42">
        <v>41865</v>
      </c>
      <c r="J2042" s="41"/>
      <c r="K2042" s="41"/>
      <c r="L2042" s="41"/>
      <c r="M2042" s="52"/>
    </row>
    <row r="2043" spans="1:13" hidden="1">
      <c r="A2043" s="41" t="s">
        <v>8544</v>
      </c>
      <c r="B2043" s="41" t="s">
        <v>8610</v>
      </c>
      <c r="C2043" s="41" t="s">
        <v>7927</v>
      </c>
      <c r="D2043" s="41" t="s">
        <v>7928</v>
      </c>
      <c r="E2043" s="41" t="s">
        <v>7929</v>
      </c>
      <c r="F2043" s="41" t="s">
        <v>8845</v>
      </c>
      <c r="G2043" s="41" t="s">
        <v>1048</v>
      </c>
      <c r="H2043" s="41" t="s">
        <v>7889</v>
      </c>
      <c r="I2043" s="42"/>
      <c r="J2043" s="41"/>
      <c r="K2043" s="41"/>
      <c r="L2043" s="41"/>
      <c r="M2043" s="52"/>
    </row>
    <row r="2044" spans="1:13" hidden="1">
      <c r="A2044" s="41" t="s">
        <v>8544</v>
      </c>
      <c r="B2044" s="41" t="s">
        <v>8610</v>
      </c>
      <c r="C2044" s="41" t="s">
        <v>7927</v>
      </c>
      <c r="D2044" s="41" t="s">
        <v>7928</v>
      </c>
      <c r="E2044" s="41" t="s">
        <v>7929</v>
      </c>
      <c r="F2044" s="41" t="s">
        <v>8845</v>
      </c>
      <c r="G2044" s="41" t="s">
        <v>1048</v>
      </c>
      <c r="H2044" s="41" t="s">
        <v>7890</v>
      </c>
      <c r="I2044" s="41"/>
      <c r="J2044" s="41"/>
      <c r="K2044" s="41"/>
      <c r="L2044" s="41"/>
      <c r="M2044" s="52"/>
    </row>
    <row r="2045" spans="1:13" hidden="1">
      <c r="A2045" s="41" t="s">
        <v>8544</v>
      </c>
      <c r="B2045" s="41" t="s">
        <v>8610</v>
      </c>
      <c r="C2045" s="41" t="s">
        <v>7927</v>
      </c>
      <c r="D2045" s="41" t="s">
        <v>7928</v>
      </c>
      <c r="E2045" s="41" t="s">
        <v>7929</v>
      </c>
      <c r="F2045" s="41" t="s">
        <v>8845</v>
      </c>
      <c r="G2045" s="41" t="s">
        <v>1048</v>
      </c>
      <c r="H2045" s="41" t="s">
        <v>7891</v>
      </c>
      <c r="I2045" s="41"/>
      <c r="J2045" s="41"/>
      <c r="K2045" s="41"/>
      <c r="L2045" s="41"/>
      <c r="M2045" s="52"/>
    </row>
    <row r="2046" spans="1:13" hidden="1">
      <c r="A2046" s="41" t="s">
        <v>8544</v>
      </c>
      <c r="B2046" s="41" t="s">
        <v>8610</v>
      </c>
      <c r="C2046" s="41" t="s">
        <v>7927</v>
      </c>
      <c r="D2046" s="41" t="s">
        <v>7928</v>
      </c>
      <c r="E2046" s="41" t="s">
        <v>7929</v>
      </c>
      <c r="F2046" s="41" t="s">
        <v>8845</v>
      </c>
      <c r="G2046" s="41" t="s">
        <v>1048</v>
      </c>
      <c r="H2046" s="41" t="s">
        <v>7892</v>
      </c>
      <c r="I2046" s="42"/>
      <c r="J2046" s="41"/>
      <c r="K2046" s="41"/>
      <c r="L2046" s="41"/>
      <c r="M2046" s="52"/>
    </row>
    <row r="2047" spans="1:13" hidden="1">
      <c r="A2047" s="41" t="s">
        <v>8544</v>
      </c>
      <c r="B2047" s="41" t="s">
        <v>8610</v>
      </c>
      <c r="C2047" s="41" t="s">
        <v>7927</v>
      </c>
      <c r="D2047" s="41" t="s">
        <v>7928</v>
      </c>
      <c r="E2047" s="41" t="s">
        <v>7929</v>
      </c>
      <c r="F2047" s="41" t="s">
        <v>8845</v>
      </c>
      <c r="G2047" s="41" t="s">
        <v>1048</v>
      </c>
      <c r="H2047" s="41" t="s">
        <v>7893</v>
      </c>
      <c r="I2047" s="41"/>
      <c r="J2047" s="41"/>
      <c r="K2047" s="41"/>
      <c r="L2047" s="41"/>
      <c r="M2047" s="52"/>
    </row>
    <row r="2048" spans="1:13" hidden="1">
      <c r="A2048" s="41" t="s">
        <v>8544</v>
      </c>
      <c r="B2048" s="41" t="s">
        <v>8610</v>
      </c>
      <c r="C2048" s="41" t="s">
        <v>7927</v>
      </c>
      <c r="D2048" s="41" t="s">
        <v>7928</v>
      </c>
      <c r="E2048" s="41" t="s">
        <v>7929</v>
      </c>
      <c r="F2048" s="41" t="s">
        <v>8845</v>
      </c>
      <c r="G2048" s="41" t="s">
        <v>1048</v>
      </c>
      <c r="H2048" s="41" t="s">
        <v>7894</v>
      </c>
      <c r="I2048" s="42">
        <v>41883</v>
      </c>
      <c r="J2048" s="41"/>
      <c r="K2048" s="41"/>
      <c r="L2048" s="41"/>
      <c r="M2048" s="52"/>
    </row>
    <row r="2049" spans="1:13" hidden="1">
      <c r="A2049" s="40" t="s">
        <v>8544</v>
      </c>
      <c r="B2049" s="40" t="s">
        <v>8610</v>
      </c>
      <c r="C2049" s="40" t="s">
        <v>7927</v>
      </c>
      <c r="D2049" s="40" t="s">
        <v>7928</v>
      </c>
      <c r="E2049" s="41" t="s">
        <v>7929</v>
      </c>
      <c r="F2049" s="40" t="s">
        <v>8845</v>
      </c>
      <c r="G2049" s="40" t="s">
        <v>7895</v>
      </c>
      <c r="H2049" s="40" t="s">
        <v>7896</v>
      </c>
      <c r="I2049" s="43">
        <f>J2049-2</f>
        <v>41866</v>
      </c>
      <c r="J2049" s="43">
        <f t="shared" ref="J2049:J2055" si="136">I2050</f>
        <v>41868</v>
      </c>
      <c r="K2049" s="40" t="s">
        <v>145</v>
      </c>
      <c r="L2049" s="40">
        <v>100</v>
      </c>
      <c r="M2049" s="39"/>
    </row>
    <row r="2050" spans="1:13" hidden="1">
      <c r="A2050" s="40" t="s">
        <v>8544</v>
      </c>
      <c r="B2050" s="40" t="s">
        <v>8610</v>
      </c>
      <c r="C2050" s="40" t="s">
        <v>7927</v>
      </c>
      <c r="D2050" s="40" t="s">
        <v>7928</v>
      </c>
      <c r="E2050" s="41" t="s">
        <v>7929</v>
      </c>
      <c r="F2050" s="40" t="s">
        <v>8845</v>
      </c>
      <c r="G2050" s="40" t="s">
        <v>7898</v>
      </c>
      <c r="H2050" s="40" t="s">
        <v>7899</v>
      </c>
      <c r="I2050" s="43">
        <f>J2050-1</f>
        <v>41868</v>
      </c>
      <c r="J2050" s="43">
        <f t="shared" si="136"/>
        <v>41869</v>
      </c>
      <c r="K2050" s="40" t="s">
        <v>145</v>
      </c>
      <c r="L2050" s="40">
        <v>100</v>
      </c>
      <c r="M2050" s="39"/>
    </row>
    <row r="2051" spans="1:13" hidden="1">
      <c r="A2051" s="40" t="s">
        <v>8544</v>
      </c>
      <c r="B2051" s="40" t="s">
        <v>8610</v>
      </c>
      <c r="C2051" s="40" t="s">
        <v>7927</v>
      </c>
      <c r="D2051" s="40" t="s">
        <v>7928</v>
      </c>
      <c r="E2051" s="41" t="s">
        <v>7929</v>
      </c>
      <c r="F2051" s="40" t="s">
        <v>8845</v>
      </c>
      <c r="G2051" s="40" t="s">
        <v>7898</v>
      </c>
      <c r="H2051" s="40" t="s">
        <v>7900</v>
      </c>
      <c r="I2051" s="43">
        <f>J2051-1</f>
        <v>41869</v>
      </c>
      <c r="J2051" s="43">
        <f t="shared" si="136"/>
        <v>41870</v>
      </c>
      <c r="K2051" s="40" t="s">
        <v>145</v>
      </c>
      <c r="L2051" s="40">
        <v>100</v>
      </c>
      <c r="M2051" s="39"/>
    </row>
    <row r="2052" spans="1:13">
      <c r="A2052" s="40" t="s">
        <v>8544</v>
      </c>
      <c r="B2052" s="40" t="s">
        <v>8610</v>
      </c>
      <c r="C2052" s="40" t="s">
        <v>7927</v>
      </c>
      <c r="D2052" s="40" t="s">
        <v>7928</v>
      </c>
      <c r="E2052" s="41" t="s">
        <v>7929</v>
      </c>
      <c r="F2052" s="40" t="s">
        <v>8845</v>
      </c>
      <c r="G2052" s="40" t="s">
        <v>7901</v>
      </c>
      <c r="H2052" s="40" t="s">
        <v>7902</v>
      </c>
      <c r="I2052" s="43">
        <f>J2052-5</f>
        <v>41870</v>
      </c>
      <c r="J2052" s="43">
        <f t="shared" si="136"/>
        <v>41875</v>
      </c>
      <c r="K2052" s="40" t="s">
        <v>145</v>
      </c>
      <c r="L2052" s="40">
        <v>100</v>
      </c>
      <c r="M2052" s="39"/>
    </row>
    <row r="2053" spans="1:13" hidden="1">
      <c r="A2053" s="40" t="s">
        <v>8544</v>
      </c>
      <c r="B2053" s="40" t="s">
        <v>8610</v>
      </c>
      <c r="C2053" s="40" t="s">
        <v>7927</v>
      </c>
      <c r="D2053" s="40" t="s">
        <v>7928</v>
      </c>
      <c r="E2053" s="41" t="s">
        <v>7929</v>
      </c>
      <c r="F2053" s="40" t="s">
        <v>8845</v>
      </c>
      <c r="G2053" s="40" t="s">
        <v>7904</v>
      </c>
      <c r="H2053" s="40" t="s">
        <v>7905</v>
      </c>
      <c r="I2053" s="43">
        <f>J2053-3</f>
        <v>41875</v>
      </c>
      <c r="J2053" s="43">
        <f t="shared" si="136"/>
        <v>41878</v>
      </c>
      <c r="K2053" s="40" t="s">
        <v>145</v>
      </c>
      <c r="L2053" s="40">
        <v>100</v>
      </c>
      <c r="M2053" s="39"/>
    </row>
    <row r="2054" spans="1:13" hidden="1">
      <c r="A2054" s="40" t="s">
        <v>8544</v>
      </c>
      <c r="B2054" s="40" t="s">
        <v>8610</v>
      </c>
      <c r="C2054" s="40" t="s">
        <v>7927</v>
      </c>
      <c r="D2054" s="40" t="s">
        <v>7928</v>
      </c>
      <c r="E2054" s="41" t="s">
        <v>7929</v>
      </c>
      <c r="F2054" s="40" t="s">
        <v>8845</v>
      </c>
      <c r="G2054" s="40" t="s">
        <v>7904</v>
      </c>
      <c r="H2054" s="40" t="s">
        <v>7906</v>
      </c>
      <c r="I2054" s="43">
        <f>J2054-2</f>
        <v>41878</v>
      </c>
      <c r="J2054" s="43">
        <f t="shared" si="136"/>
        <v>41880</v>
      </c>
      <c r="K2054" s="40" t="s">
        <v>145</v>
      </c>
      <c r="L2054" s="40">
        <v>100</v>
      </c>
      <c r="M2054" s="39"/>
    </row>
    <row r="2055" spans="1:13" hidden="1">
      <c r="A2055" s="40" t="s">
        <v>8544</v>
      </c>
      <c r="B2055" s="40" t="s">
        <v>8610</v>
      </c>
      <c r="C2055" s="40" t="s">
        <v>7927</v>
      </c>
      <c r="D2055" s="40" t="s">
        <v>7928</v>
      </c>
      <c r="E2055" s="41" t="s">
        <v>7929</v>
      </c>
      <c r="F2055" s="40" t="s">
        <v>8845</v>
      </c>
      <c r="G2055" s="40" t="s">
        <v>7904</v>
      </c>
      <c r="H2055" s="40" t="s">
        <v>7907</v>
      </c>
      <c r="I2055" s="43">
        <f>J2055-2</f>
        <v>41880</v>
      </c>
      <c r="J2055" s="43">
        <f t="shared" si="136"/>
        <v>41882</v>
      </c>
      <c r="K2055" s="40" t="s">
        <v>145</v>
      </c>
      <c r="L2055" s="40">
        <v>100</v>
      </c>
      <c r="M2055" s="39"/>
    </row>
    <row r="2056" spans="1:13" ht="26.45" hidden="1">
      <c r="A2056" s="40" t="s">
        <v>8544</v>
      </c>
      <c r="B2056" s="40" t="s">
        <v>8610</v>
      </c>
      <c r="C2056" s="40" t="s">
        <v>7927</v>
      </c>
      <c r="D2056" s="40" t="s">
        <v>7928</v>
      </c>
      <c r="E2056" s="41" t="s">
        <v>7929</v>
      </c>
      <c r="F2056" s="40" t="s">
        <v>8845</v>
      </c>
      <c r="G2056" s="40" t="s">
        <v>7904</v>
      </c>
      <c r="H2056" s="40" t="s">
        <v>7908</v>
      </c>
      <c r="I2056" s="43">
        <f>J2056-1</f>
        <v>41882</v>
      </c>
      <c r="J2056" s="42">
        <v>41883</v>
      </c>
      <c r="K2056" s="40" t="s">
        <v>145</v>
      </c>
      <c r="L2056" s="40">
        <v>100</v>
      </c>
      <c r="M2056" s="39" t="s">
        <v>8566</v>
      </c>
    </row>
    <row r="2057" spans="1:13" hidden="1">
      <c r="A2057" s="41" t="s">
        <v>8654</v>
      </c>
      <c r="B2057" s="41" t="s">
        <v>6474</v>
      </c>
      <c r="C2057" s="47" t="s">
        <v>108</v>
      </c>
      <c r="D2057" s="41" t="s">
        <v>7928</v>
      </c>
      <c r="E2057" s="41" t="s">
        <v>7938</v>
      </c>
      <c r="F2057" s="41" t="s">
        <v>8846</v>
      </c>
      <c r="G2057" s="41" t="s">
        <v>1048</v>
      </c>
      <c r="H2057" s="41" t="s">
        <v>7888</v>
      </c>
      <c r="I2057" s="42">
        <v>41864</v>
      </c>
      <c r="J2057" s="41"/>
      <c r="K2057" s="41"/>
      <c r="L2057" s="41"/>
      <c r="M2057" s="52"/>
    </row>
    <row r="2058" spans="1:13" hidden="1">
      <c r="A2058" s="41" t="s">
        <v>8654</v>
      </c>
      <c r="B2058" s="41" t="s">
        <v>6474</v>
      </c>
      <c r="C2058" s="47" t="s">
        <v>108</v>
      </c>
      <c r="D2058" s="41" t="s">
        <v>7928</v>
      </c>
      <c r="E2058" s="41" t="s">
        <v>7938</v>
      </c>
      <c r="F2058" s="41" t="s">
        <v>8846</v>
      </c>
      <c r="G2058" s="41" t="s">
        <v>1048</v>
      </c>
      <c r="H2058" s="41" t="s">
        <v>7889</v>
      </c>
      <c r="I2058" s="42"/>
      <c r="J2058" s="41"/>
      <c r="K2058" s="41"/>
      <c r="L2058" s="41"/>
      <c r="M2058" s="52"/>
    </row>
    <row r="2059" spans="1:13" hidden="1">
      <c r="A2059" s="41" t="s">
        <v>8654</v>
      </c>
      <c r="B2059" s="41" t="s">
        <v>6474</v>
      </c>
      <c r="C2059" s="47" t="s">
        <v>108</v>
      </c>
      <c r="D2059" s="41" t="s">
        <v>7928</v>
      </c>
      <c r="E2059" s="41" t="s">
        <v>7938</v>
      </c>
      <c r="F2059" s="41" t="s">
        <v>8846</v>
      </c>
      <c r="G2059" s="41" t="s">
        <v>1048</v>
      </c>
      <c r="H2059" s="41" t="s">
        <v>7890</v>
      </c>
      <c r="I2059" s="41"/>
      <c r="J2059" s="41"/>
      <c r="K2059" s="41"/>
      <c r="L2059" s="41"/>
      <c r="M2059" s="52"/>
    </row>
    <row r="2060" spans="1:13" hidden="1">
      <c r="A2060" s="41" t="s">
        <v>8654</v>
      </c>
      <c r="B2060" s="41" t="s">
        <v>6474</v>
      </c>
      <c r="C2060" s="47" t="s">
        <v>108</v>
      </c>
      <c r="D2060" s="41" t="s">
        <v>7928</v>
      </c>
      <c r="E2060" s="41" t="s">
        <v>7938</v>
      </c>
      <c r="F2060" s="41" t="s">
        <v>8846</v>
      </c>
      <c r="G2060" s="41" t="s">
        <v>1048</v>
      </c>
      <c r="H2060" s="41" t="s">
        <v>7891</v>
      </c>
      <c r="I2060" s="41"/>
      <c r="J2060" s="41"/>
      <c r="K2060" s="41"/>
      <c r="L2060" s="41"/>
      <c r="M2060" s="52"/>
    </row>
    <row r="2061" spans="1:13" hidden="1">
      <c r="A2061" s="41" t="s">
        <v>8654</v>
      </c>
      <c r="B2061" s="41" t="s">
        <v>6474</v>
      </c>
      <c r="C2061" s="47" t="s">
        <v>108</v>
      </c>
      <c r="D2061" s="41" t="s">
        <v>7928</v>
      </c>
      <c r="E2061" s="41" t="s">
        <v>7938</v>
      </c>
      <c r="F2061" s="41" t="s">
        <v>8846</v>
      </c>
      <c r="G2061" s="41" t="s">
        <v>1048</v>
      </c>
      <c r="H2061" s="41" t="s">
        <v>7892</v>
      </c>
      <c r="I2061" s="42"/>
      <c r="J2061" s="41"/>
      <c r="K2061" s="41"/>
      <c r="L2061" s="41"/>
      <c r="M2061" s="52"/>
    </row>
    <row r="2062" spans="1:13" hidden="1">
      <c r="A2062" s="41" t="s">
        <v>8654</v>
      </c>
      <c r="B2062" s="41" t="s">
        <v>6474</v>
      </c>
      <c r="C2062" s="47" t="s">
        <v>108</v>
      </c>
      <c r="D2062" s="41" t="s">
        <v>7928</v>
      </c>
      <c r="E2062" s="41" t="s">
        <v>7938</v>
      </c>
      <c r="F2062" s="41" t="s">
        <v>8846</v>
      </c>
      <c r="G2062" s="41" t="s">
        <v>1048</v>
      </c>
      <c r="H2062" s="41" t="s">
        <v>7893</v>
      </c>
      <c r="I2062" s="41"/>
      <c r="J2062" s="41"/>
      <c r="K2062" s="41"/>
      <c r="L2062" s="41"/>
      <c r="M2062" s="52"/>
    </row>
    <row r="2063" spans="1:13" hidden="1">
      <c r="A2063" s="41" t="s">
        <v>8654</v>
      </c>
      <c r="B2063" s="41" t="s">
        <v>6474</v>
      </c>
      <c r="C2063" s="47" t="s">
        <v>108</v>
      </c>
      <c r="D2063" s="41" t="s">
        <v>7928</v>
      </c>
      <c r="E2063" s="41" t="s">
        <v>7938</v>
      </c>
      <c r="F2063" s="41" t="s">
        <v>8846</v>
      </c>
      <c r="G2063" s="41" t="s">
        <v>1048</v>
      </c>
      <c r="H2063" s="41" t="s">
        <v>7894</v>
      </c>
      <c r="I2063" s="42">
        <v>41882</v>
      </c>
      <c r="J2063" s="41"/>
      <c r="K2063" s="41"/>
      <c r="L2063" s="41"/>
      <c r="M2063" s="52"/>
    </row>
    <row r="2064" spans="1:13" hidden="1">
      <c r="A2064" s="40" t="s">
        <v>8654</v>
      </c>
      <c r="B2064" s="40" t="s">
        <v>6474</v>
      </c>
      <c r="C2064" s="46" t="s">
        <v>108</v>
      </c>
      <c r="D2064" s="40" t="s">
        <v>7928</v>
      </c>
      <c r="E2064" s="41" t="s">
        <v>7938</v>
      </c>
      <c r="F2064" s="40" t="s">
        <v>8846</v>
      </c>
      <c r="G2064" s="40" t="s">
        <v>7895</v>
      </c>
      <c r="H2064" s="40" t="s">
        <v>7896</v>
      </c>
      <c r="I2064" s="43">
        <f>J2064-2</f>
        <v>41865</v>
      </c>
      <c r="J2064" s="43">
        <f t="shared" ref="J2064:J2070" si="137">I2065</f>
        <v>41867</v>
      </c>
      <c r="K2064" s="40" t="s">
        <v>8060</v>
      </c>
      <c r="L2064" s="40">
        <v>100</v>
      </c>
      <c r="M2064" s="39"/>
    </row>
    <row r="2065" spans="1:13" hidden="1">
      <c r="A2065" s="40" t="s">
        <v>8654</v>
      </c>
      <c r="B2065" s="40" t="s">
        <v>6474</v>
      </c>
      <c r="C2065" s="46" t="s">
        <v>108</v>
      </c>
      <c r="D2065" s="40" t="s">
        <v>7928</v>
      </c>
      <c r="E2065" s="41" t="s">
        <v>7938</v>
      </c>
      <c r="F2065" s="40" t="s">
        <v>8846</v>
      </c>
      <c r="G2065" s="40" t="s">
        <v>7898</v>
      </c>
      <c r="H2065" s="40" t="s">
        <v>7899</v>
      </c>
      <c r="I2065" s="43">
        <f>J2065-1</f>
        <v>41867</v>
      </c>
      <c r="J2065" s="43">
        <f t="shared" si="137"/>
        <v>41868</v>
      </c>
      <c r="K2065" s="40" t="s">
        <v>8060</v>
      </c>
      <c r="L2065" s="40">
        <v>100</v>
      </c>
      <c r="M2065" s="39"/>
    </row>
    <row r="2066" spans="1:13" hidden="1">
      <c r="A2066" s="40" t="s">
        <v>8654</v>
      </c>
      <c r="B2066" s="40" t="s">
        <v>6474</v>
      </c>
      <c r="C2066" s="46" t="s">
        <v>108</v>
      </c>
      <c r="D2066" s="40" t="s">
        <v>7928</v>
      </c>
      <c r="E2066" s="41" t="s">
        <v>7938</v>
      </c>
      <c r="F2066" s="40" t="s">
        <v>8846</v>
      </c>
      <c r="G2066" s="40" t="s">
        <v>7898</v>
      </c>
      <c r="H2066" s="40" t="s">
        <v>7900</v>
      </c>
      <c r="I2066" s="43">
        <f>J2066-1</f>
        <v>41868</v>
      </c>
      <c r="J2066" s="43">
        <f t="shared" si="137"/>
        <v>41869</v>
      </c>
      <c r="K2066" s="40" t="s">
        <v>8060</v>
      </c>
      <c r="L2066" s="40">
        <v>100</v>
      </c>
      <c r="M2066" s="39"/>
    </row>
    <row r="2067" spans="1:13">
      <c r="A2067" s="40" t="s">
        <v>8654</v>
      </c>
      <c r="B2067" s="40" t="s">
        <v>6474</v>
      </c>
      <c r="C2067" s="46" t="s">
        <v>108</v>
      </c>
      <c r="D2067" s="40" t="s">
        <v>7928</v>
      </c>
      <c r="E2067" s="41" t="s">
        <v>7938</v>
      </c>
      <c r="F2067" s="40" t="s">
        <v>8846</v>
      </c>
      <c r="G2067" s="40" t="s">
        <v>7901</v>
      </c>
      <c r="H2067" s="40" t="s">
        <v>7902</v>
      </c>
      <c r="I2067" s="43">
        <f>J2067-5</f>
        <v>41869</v>
      </c>
      <c r="J2067" s="43">
        <f t="shared" si="137"/>
        <v>41874</v>
      </c>
      <c r="K2067" s="40" t="s">
        <v>8060</v>
      </c>
      <c r="L2067" s="40">
        <v>100</v>
      </c>
      <c r="M2067" s="39"/>
    </row>
    <row r="2068" spans="1:13" hidden="1">
      <c r="A2068" s="40" t="s">
        <v>8654</v>
      </c>
      <c r="B2068" s="40" t="s">
        <v>6474</v>
      </c>
      <c r="C2068" s="46" t="s">
        <v>108</v>
      </c>
      <c r="D2068" s="40" t="s">
        <v>7928</v>
      </c>
      <c r="E2068" s="41" t="s">
        <v>7938</v>
      </c>
      <c r="F2068" s="40" t="s">
        <v>8846</v>
      </c>
      <c r="G2068" s="40" t="s">
        <v>7904</v>
      </c>
      <c r="H2068" s="40" t="s">
        <v>7905</v>
      </c>
      <c r="I2068" s="43">
        <f>J2068-3</f>
        <v>41874</v>
      </c>
      <c r="J2068" s="43">
        <f t="shared" si="137"/>
        <v>41877</v>
      </c>
      <c r="K2068" s="40" t="s">
        <v>8060</v>
      </c>
      <c r="L2068" s="40">
        <v>100</v>
      </c>
      <c r="M2068" s="39"/>
    </row>
    <row r="2069" spans="1:13" hidden="1">
      <c r="A2069" s="40" t="s">
        <v>8654</v>
      </c>
      <c r="B2069" s="40" t="s">
        <v>6474</v>
      </c>
      <c r="C2069" s="46" t="s">
        <v>108</v>
      </c>
      <c r="D2069" s="40" t="s">
        <v>7928</v>
      </c>
      <c r="E2069" s="41" t="s">
        <v>7938</v>
      </c>
      <c r="F2069" s="40" t="s">
        <v>8846</v>
      </c>
      <c r="G2069" s="40" t="s">
        <v>7904</v>
      </c>
      <c r="H2069" s="40" t="s">
        <v>7906</v>
      </c>
      <c r="I2069" s="43">
        <f>J2069-2</f>
        <v>41877</v>
      </c>
      <c r="J2069" s="43">
        <f t="shared" si="137"/>
        <v>41879</v>
      </c>
      <c r="K2069" s="40" t="s">
        <v>8060</v>
      </c>
      <c r="L2069" s="40">
        <v>100</v>
      </c>
      <c r="M2069" s="39"/>
    </row>
    <row r="2070" spans="1:13" hidden="1">
      <c r="A2070" s="40" t="s">
        <v>8654</v>
      </c>
      <c r="B2070" s="40" t="s">
        <v>6474</v>
      </c>
      <c r="C2070" s="46" t="s">
        <v>108</v>
      </c>
      <c r="D2070" s="40" t="s">
        <v>7928</v>
      </c>
      <c r="E2070" s="41" t="s">
        <v>7938</v>
      </c>
      <c r="F2070" s="40" t="s">
        <v>8846</v>
      </c>
      <c r="G2070" s="40" t="s">
        <v>7904</v>
      </c>
      <c r="H2070" s="40" t="s">
        <v>7907</v>
      </c>
      <c r="I2070" s="43">
        <f>J2070-2</f>
        <v>41879</v>
      </c>
      <c r="J2070" s="43">
        <f t="shared" si="137"/>
        <v>41881</v>
      </c>
      <c r="K2070" s="40" t="s">
        <v>8060</v>
      </c>
      <c r="L2070" s="40">
        <v>100</v>
      </c>
      <c r="M2070" s="39"/>
    </row>
    <row r="2071" spans="1:13" ht="26.45" hidden="1">
      <c r="A2071" s="40" t="s">
        <v>8654</v>
      </c>
      <c r="B2071" s="40" t="s">
        <v>6474</v>
      </c>
      <c r="C2071" s="46" t="s">
        <v>108</v>
      </c>
      <c r="D2071" s="40" t="s">
        <v>7928</v>
      </c>
      <c r="E2071" s="41" t="s">
        <v>7938</v>
      </c>
      <c r="F2071" s="40" t="s">
        <v>8846</v>
      </c>
      <c r="G2071" s="40" t="s">
        <v>7904</v>
      </c>
      <c r="H2071" s="40" t="s">
        <v>7908</v>
      </c>
      <c r="I2071" s="43">
        <f>J2071-1</f>
        <v>41881</v>
      </c>
      <c r="J2071" s="42">
        <v>41882</v>
      </c>
      <c r="K2071" s="40" t="s">
        <v>8060</v>
      </c>
      <c r="L2071" s="40">
        <v>100</v>
      </c>
      <c r="M2071" s="39" t="s">
        <v>8566</v>
      </c>
    </row>
    <row r="2072" spans="1:13" hidden="1">
      <c r="A2072" s="41" t="s">
        <v>8847</v>
      </c>
      <c r="B2072" s="41" t="s">
        <v>8848</v>
      </c>
      <c r="C2072" s="41" t="s">
        <v>7927</v>
      </c>
      <c r="D2072" s="41" t="s">
        <v>7928</v>
      </c>
      <c r="E2072" s="41" t="s">
        <v>7929</v>
      </c>
      <c r="F2072" s="41" t="s">
        <v>8849</v>
      </c>
      <c r="G2072" s="41" t="s">
        <v>1048</v>
      </c>
      <c r="H2072" s="41" t="s">
        <v>7888</v>
      </c>
      <c r="I2072" s="42">
        <v>41864</v>
      </c>
      <c r="J2072" s="41"/>
      <c r="K2072" s="41"/>
      <c r="L2072" s="41"/>
      <c r="M2072" s="52"/>
    </row>
    <row r="2073" spans="1:13" hidden="1">
      <c r="A2073" s="41" t="s">
        <v>8847</v>
      </c>
      <c r="B2073" s="41" t="s">
        <v>8848</v>
      </c>
      <c r="C2073" s="41" t="s">
        <v>7927</v>
      </c>
      <c r="D2073" s="41" t="s">
        <v>7928</v>
      </c>
      <c r="E2073" s="41" t="s">
        <v>7929</v>
      </c>
      <c r="F2073" s="41" t="s">
        <v>8849</v>
      </c>
      <c r="G2073" s="41" t="s">
        <v>1048</v>
      </c>
      <c r="H2073" s="41" t="s">
        <v>7889</v>
      </c>
      <c r="I2073" s="42"/>
      <c r="J2073" s="41"/>
      <c r="K2073" s="41"/>
      <c r="L2073" s="41"/>
      <c r="M2073" s="52"/>
    </row>
    <row r="2074" spans="1:13" hidden="1">
      <c r="A2074" s="41" t="s">
        <v>8847</v>
      </c>
      <c r="B2074" s="41" t="s">
        <v>8848</v>
      </c>
      <c r="C2074" s="41" t="s">
        <v>7927</v>
      </c>
      <c r="D2074" s="41" t="s">
        <v>7928</v>
      </c>
      <c r="E2074" s="41" t="s">
        <v>7929</v>
      </c>
      <c r="F2074" s="41" t="s">
        <v>8849</v>
      </c>
      <c r="G2074" s="41" t="s">
        <v>1048</v>
      </c>
      <c r="H2074" s="41" t="s">
        <v>7890</v>
      </c>
      <c r="I2074" s="41"/>
      <c r="J2074" s="41"/>
      <c r="K2074" s="41"/>
      <c r="L2074" s="41"/>
      <c r="M2074" s="52"/>
    </row>
    <row r="2075" spans="1:13" hidden="1">
      <c r="A2075" s="41" t="s">
        <v>8847</v>
      </c>
      <c r="B2075" s="41" t="s">
        <v>8848</v>
      </c>
      <c r="C2075" s="41" t="s">
        <v>7927</v>
      </c>
      <c r="D2075" s="41" t="s">
        <v>7928</v>
      </c>
      <c r="E2075" s="41" t="s">
        <v>7929</v>
      </c>
      <c r="F2075" s="41" t="s">
        <v>8849</v>
      </c>
      <c r="G2075" s="41" t="s">
        <v>1048</v>
      </c>
      <c r="H2075" s="41" t="s">
        <v>7891</v>
      </c>
      <c r="I2075" s="41"/>
      <c r="J2075" s="41"/>
      <c r="K2075" s="41"/>
      <c r="L2075" s="41"/>
      <c r="M2075" s="52"/>
    </row>
    <row r="2076" spans="1:13" hidden="1">
      <c r="A2076" s="41" t="s">
        <v>8847</v>
      </c>
      <c r="B2076" s="41" t="s">
        <v>8848</v>
      </c>
      <c r="C2076" s="41" t="s">
        <v>7927</v>
      </c>
      <c r="D2076" s="41" t="s">
        <v>7928</v>
      </c>
      <c r="E2076" s="41" t="s">
        <v>7929</v>
      </c>
      <c r="F2076" s="41" t="s">
        <v>8849</v>
      </c>
      <c r="G2076" s="41" t="s">
        <v>1048</v>
      </c>
      <c r="H2076" s="41" t="s">
        <v>7892</v>
      </c>
      <c r="I2076" s="42"/>
      <c r="J2076" s="41"/>
      <c r="K2076" s="41"/>
      <c r="L2076" s="41"/>
      <c r="M2076" s="52"/>
    </row>
    <row r="2077" spans="1:13" hidden="1">
      <c r="A2077" s="41" t="s">
        <v>8847</v>
      </c>
      <c r="B2077" s="41" t="s">
        <v>8848</v>
      </c>
      <c r="C2077" s="41" t="s">
        <v>7927</v>
      </c>
      <c r="D2077" s="41" t="s">
        <v>7928</v>
      </c>
      <c r="E2077" s="41" t="s">
        <v>7929</v>
      </c>
      <c r="F2077" s="41" t="s">
        <v>8849</v>
      </c>
      <c r="G2077" s="41" t="s">
        <v>1048</v>
      </c>
      <c r="H2077" s="41" t="s">
        <v>7893</v>
      </c>
      <c r="I2077" s="41"/>
      <c r="J2077" s="41"/>
      <c r="K2077" s="41"/>
      <c r="L2077" s="41"/>
      <c r="M2077" s="52"/>
    </row>
    <row r="2078" spans="1:13" hidden="1">
      <c r="A2078" s="41" t="s">
        <v>8847</v>
      </c>
      <c r="B2078" s="41" t="s">
        <v>8848</v>
      </c>
      <c r="C2078" s="41" t="s">
        <v>7927</v>
      </c>
      <c r="D2078" s="41" t="s">
        <v>7928</v>
      </c>
      <c r="E2078" s="41" t="s">
        <v>7929</v>
      </c>
      <c r="F2078" s="41" t="s">
        <v>8849</v>
      </c>
      <c r="G2078" s="41" t="s">
        <v>1048</v>
      </c>
      <c r="H2078" s="41" t="s">
        <v>7894</v>
      </c>
      <c r="I2078" s="42">
        <v>41882</v>
      </c>
      <c r="J2078" s="41"/>
      <c r="K2078" s="41"/>
      <c r="L2078" s="41"/>
      <c r="M2078" s="52"/>
    </row>
    <row r="2079" spans="1:13" hidden="1">
      <c r="A2079" s="40" t="s">
        <v>8847</v>
      </c>
      <c r="B2079" s="40" t="s">
        <v>8848</v>
      </c>
      <c r="C2079" s="40" t="s">
        <v>7927</v>
      </c>
      <c r="D2079" s="40" t="s">
        <v>7928</v>
      </c>
      <c r="E2079" s="41" t="s">
        <v>7929</v>
      </c>
      <c r="F2079" s="40" t="s">
        <v>8849</v>
      </c>
      <c r="G2079" s="40" t="s">
        <v>7895</v>
      </c>
      <c r="H2079" s="40" t="s">
        <v>7896</v>
      </c>
      <c r="I2079" s="43">
        <f>J2079-2</f>
        <v>41865</v>
      </c>
      <c r="J2079" s="43">
        <f t="shared" ref="J2079:J2085" si="138">I2080</f>
        <v>41867</v>
      </c>
      <c r="K2079" s="40" t="s">
        <v>8060</v>
      </c>
      <c r="L2079" s="40">
        <v>100</v>
      </c>
      <c r="M2079" s="39"/>
    </row>
    <row r="2080" spans="1:13" hidden="1">
      <c r="A2080" s="40" t="s">
        <v>8847</v>
      </c>
      <c r="B2080" s="40" t="s">
        <v>8848</v>
      </c>
      <c r="C2080" s="40" t="s">
        <v>7927</v>
      </c>
      <c r="D2080" s="40" t="s">
        <v>7928</v>
      </c>
      <c r="E2080" s="41" t="s">
        <v>7929</v>
      </c>
      <c r="F2080" s="40" t="s">
        <v>8849</v>
      </c>
      <c r="G2080" s="40" t="s">
        <v>7898</v>
      </c>
      <c r="H2080" s="40" t="s">
        <v>7899</v>
      </c>
      <c r="I2080" s="43">
        <f>J2080-1</f>
        <v>41867</v>
      </c>
      <c r="J2080" s="43">
        <f t="shared" si="138"/>
        <v>41868</v>
      </c>
      <c r="K2080" s="40" t="s">
        <v>8060</v>
      </c>
      <c r="L2080" s="40">
        <v>100</v>
      </c>
      <c r="M2080" s="39"/>
    </row>
    <row r="2081" spans="1:13" hidden="1">
      <c r="A2081" s="40" t="s">
        <v>8847</v>
      </c>
      <c r="B2081" s="40" t="s">
        <v>8848</v>
      </c>
      <c r="C2081" s="40" t="s">
        <v>7927</v>
      </c>
      <c r="D2081" s="40" t="s">
        <v>7928</v>
      </c>
      <c r="E2081" s="41" t="s">
        <v>7929</v>
      </c>
      <c r="F2081" s="40" t="s">
        <v>8849</v>
      </c>
      <c r="G2081" s="40" t="s">
        <v>7898</v>
      </c>
      <c r="H2081" s="40" t="s">
        <v>7900</v>
      </c>
      <c r="I2081" s="43">
        <f>J2081-1</f>
        <v>41868</v>
      </c>
      <c r="J2081" s="43">
        <f t="shared" si="138"/>
        <v>41869</v>
      </c>
      <c r="K2081" s="40" t="s">
        <v>8060</v>
      </c>
      <c r="L2081" s="40">
        <v>100</v>
      </c>
      <c r="M2081" s="39"/>
    </row>
    <row r="2082" spans="1:13">
      <c r="A2082" s="40" t="s">
        <v>8847</v>
      </c>
      <c r="B2082" s="40" t="s">
        <v>8848</v>
      </c>
      <c r="C2082" s="40" t="s">
        <v>7927</v>
      </c>
      <c r="D2082" s="40" t="s">
        <v>7928</v>
      </c>
      <c r="E2082" s="41" t="s">
        <v>7929</v>
      </c>
      <c r="F2082" s="40" t="s">
        <v>8849</v>
      </c>
      <c r="G2082" s="40" t="s">
        <v>7901</v>
      </c>
      <c r="H2082" s="40" t="s">
        <v>7902</v>
      </c>
      <c r="I2082" s="43">
        <f>J2082-5</f>
        <v>41869</v>
      </c>
      <c r="J2082" s="43">
        <f t="shared" si="138"/>
        <v>41874</v>
      </c>
      <c r="K2082" s="40" t="s">
        <v>8060</v>
      </c>
      <c r="L2082" s="40">
        <v>100</v>
      </c>
      <c r="M2082" s="39"/>
    </row>
    <row r="2083" spans="1:13" hidden="1">
      <c r="A2083" s="40" t="s">
        <v>8847</v>
      </c>
      <c r="B2083" s="40" t="s">
        <v>8848</v>
      </c>
      <c r="C2083" s="40" t="s">
        <v>7927</v>
      </c>
      <c r="D2083" s="40" t="s">
        <v>7928</v>
      </c>
      <c r="E2083" s="41" t="s">
        <v>7929</v>
      </c>
      <c r="F2083" s="40" t="s">
        <v>8849</v>
      </c>
      <c r="G2083" s="40" t="s">
        <v>7904</v>
      </c>
      <c r="H2083" s="40" t="s">
        <v>7905</v>
      </c>
      <c r="I2083" s="43">
        <f>J2083-3</f>
        <v>41874</v>
      </c>
      <c r="J2083" s="43">
        <f t="shared" si="138"/>
        <v>41877</v>
      </c>
      <c r="K2083" s="40" t="s">
        <v>8060</v>
      </c>
      <c r="L2083" s="40">
        <v>100</v>
      </c>
      <c r="M2083" s="39"/>
    </row>
    <row r="2084" spans="1:13" hidden="1">
      <c r="A2084" s="40" t="s">
        <v>8847</v>
      </c>
      <c r="B2084" s="40" t="s">
        <v>8848</v>
      </c>
      <c r="C2084" s="40" t="s">
        <v>7927</v>
      </c>
      <c r="D2084" s="40" t="s">
        <v>7928</v>
      </c>
      <c r="E2084" s="41" t="s">
        <v>7929</v>
      </c>
      <c r="F2084" s="40" t="s">
        <v>8849</v>
      </c>
      <c r="G2084" s="40" t="s">
        <v>7904</v>
      </c>
      <c r="H2084" s="40" t="s">
        <v>7906</v>
      </c>
      <c r="I2084" s="43">
        <f>J2084-2</f>
        <v>41877</v>
      </c>
      <c r="J2084" s="43">
        <f t="shared" si="138"/>
        <v>41879</v>
      </c>
      <c r="K2084" s="40" t="s">
        <v>8060</v>
      </c>
      <c r="L2084" s="40">
        <v>100</v>
      </c>
      <c r="M2084" s="39"/>
    </row>
    <row r="2085" spans="1:13" hidden="1">
      <c r="A2085" s="40" t="s">
        <v>8847</v>
      </c>
      <c r="B2085" s="40" t="s">
        <v>8848</v>
      </c>
      <c r="C2085" s="40" t="s">
        <v>7927</v>
      </c>
      <c r="D2085" s="40" t="s">
        <v>7928</v>
      </c>
      <c r="E2085" s="41" t="s">
        <v>7929</v>
      </c>
      <c r="F2085" s="40" t="s">
        <v>8849</v>
      </c>
      <c r="G2085" s="40" t="s">
        <v>7904</v>
      </c>
      <c r="H2085" s="40" t="s">
        <v>7907</v>
      </c>
      <c r="I2085" s="43">
        <f>J2085-2</f>
        <v>41879</v>
      </c>
      <c r="J2085" s="43">
        <f t="shared" si="138"/>
        <v>41881</v>
      </c>
      <c r="K2085" s="40" t="s">
        <v>8060</v>
      </c>
      <c r="L2085" s="40">
        <v>100</v>
      </c>
      <c r="M2085" s="39"/>
    </row>
    <row r="2086" spans="1:13" hidden="1">
      <c r="A2086" s="40" t="s">
        <v>8847</v>
      </c>
      <c r="B2086" s="40" t="s">
        <v>8848</v>
      </c>
      <c r="C2086" s="40" t="s">
        <v>7927</v>
      </c>
      <c r="D2086" s="40" t="s">
        <v>7928</v>
      </c>
      <c r="E2086" s="41" t="s">
        <v>7929</v>
      </c>
      <c r="F2086" s="40" t="s">
        <v>8849</v>
      </c>
      <c r="G2086" s="40" t="s">
        <v>7904</v>
      </c>
      <c r="H2086" s="40" t="s">
        <v>7908</v>
      </c>
      <c r="I2086" s="43">
        <f>J2086-1</f>
        <v>41881</v>
      </c>
      <c r="J2086" s="42">
        <v>41882</v>
      </c>
      <c r="K2086" s="40" t="s">
        <v>8060</v>
      </c>
      <c r="L2086" s="40">
        <v>100</v>
      </c>
      <c r="M2086" s="39"/>
    </row>
    <row r="2087" spans="1:13" hidden="1">
      <c r="A2087" s="41" t="s">
        <v>8850</v>
      </c>
      <c r="B2087" s="41" t="s">
        <v>8851</v>
      </c>
      <c r="C2087" s="41" t="s">
        <v>7927</v>
      </c>
      <c r="D2087" s="41" t="s">
        <v>7928</v>
      </c>
      <c r="E2087" s="41" t="s">
        <v>7938</v>
      </c>
      <c r="F2087" s="41" t="s">
        <v>8852</v>
      </c>
      <c r="G2087" s="41" t="s">
        <v>1048</v>
      </c>
      <c r="H2087" s="41" t="s">
        <v>7888</v>
      </c>
      <c r="I2087" s="42">
        <v>41865</v>
      </c>
      <c r="J2087" s="41"/>
      <c r="K2087" s="41"/>
      <c r="L2087" s="41"/>
      <c r="M2087" s="41"/>
    </row>
    <row r="2088" spans="1:13" hidden="1">
      <c r="A2088" s="41" t="s">
        <v>8850</v>
      </c>
      <c r="B2088" s="41" t="s">
        <v>8851</v>
      </c>
      <c r="C2088" s="41" t="s">
        <v>7927</v>
      </c>
      <c r="D2088" s="41" t="s">
        <v>7928</v>
      </c>
      <c r="E2088" s="41" t="s">
        <v>7938</v>
      </c>
      <c r="F2088" s="41" t="s">
        <v>8852</v>
      </c>
      <c r="G2088" s="41" t="s">
        <v>1048</v>
      </c>
      <c r="H2088" s="41" t="s">
        <v>7889</v>
      </c>
      <c r="I2088" s="42"/>
      <c r="J2088" s="41"/>
      <c r="K2088" s="41"/>
      <c r="L2088" s="41"/>
      <c r="M2088" s="41"/>
    </row>
    <row r="2089" spans="1:13" hidden="1">
      <c r="A2089" s="41" t="s">
        <v>8850</v>
      </c>
      <c r="B2089" s="41" t="s">
        <v>8851</v>
      </c>
      <c r="C2089" s="41" t="s">
        <v>7927</v>
      </c>
      <c r="D2089" s="41" t="s">
        <v>7928</v>
      </c>
      <c r="E2089" s="41" t="s">
        <v>7938</v>
      </c>
      <c r="F2089" s="41" t="s">
        <v>8852</v>
      </c>
      <c r="G2089" s="41" t="s">
        <v>1048</v>
      </c>
      <c r="H2089" s="41" t="s">
        <v>7890</v>
      </c>
      <c r="I2089" s="41"/>
      <c r="J2089" s="41"/>
      <c r="K2089" s="41"/>
      <c r="L2089" s="41"/>
      <c r="M2089" s="41"/>
    </row>
    <row r="2090" spans="1:13" hidden="1">
      <c r="A2090" s="41" t="s">
        <v>8850</v>
      </c>
      <c r="B2090" s="41" t="s">
        <v>8851</v>
      </c>
      <c r="C2090" s="41" t="s">
        <v>7927</v>
      </c>
      <c r="D2090" s="41" t="s">
        <v>7928</v>
      </c>
      <c r="E2090" s="41" t="s">
        <v>7938</v>
      </c>
      <c r="F2090" s="41" t="s">
        <v>8852</v>
      </c>
      <c r="G2090" s="41" t="s">
        <v>1048</v>
      </c>
      <c r="H2090" s="41" t="s">
        <v>7891</v>
      </c>
      <c r="I2090" s="41"/>
      <c r="J2090" s="41"/>
      <c r="K2090" s="41"/>
      <c r="L2090" s="41"/>
      <c r="M2090" s="41"/>
    </row>
    <row r="2091" spans="1:13" hidden="1">
      <c r="A2091" s="41" t="s">
        <v>8850</v>
      </c>
      <c r="B2091" s="41" t="s">
        <v>8851</v>
      </c>
      <c r="C2091" s="41" t="s">
        <v>7927</v>
      </c>
      <c r="D2091" s="41" t="s">
        <v>7928</v>
      </c>
      <c r="E2091" s="41" t="s">
        <v>7938</v>
      </c>
      <c r="F2091" s="41" t="s">
        <v>8852</v>
      </c>
      <c r="G2091" s="41" t="s">
        <v>1048</v>
      </c>
      <c r="H2091" s="41" t="s">
        <v>7892</v>
      </c>
      <c r="I2091" s="42"/>
      <c r="J2091" s="41"/>
      <c r="K2091" s="41"/>
      <c r="L2091" s="41"/>
      <c r="M2091" s="41"/>
    </row>
    <row r="2092" spans="1:13" hidden="1">
      <c r="A2092" s="41" t="s">
        <v>8850</v>
      </c>
      <c r="B2092" s="41" t="s">
        <v>8851</v>
      </c>
      <c r="C2092" s="41" t="s">
        <v>7927</v>
      </c>
      <c r="D2092" s="41" t="s">
        <v>7928</v>
      </c>
      <c r="E2092" s="41" t="s">
        <v>7938</v>
      </c>
      <c r="F2092" s="41" t="s">
        <v>8852</v>
      </c>
      <c r="G2092" s="41" t="s">
        <v>1048</v>
      </c>
      <c r="H2092" s="41" t="s">
        <v>7893</v>
      </c>
      <c r="I2092" s="41"/>
      <c r="J2092" s="41"/>
      <c r="K2092" s="41"/>
      <c r="L2092" s="41"/>
      <c r="M2092" s="41"/>
    </row>
    <row r="2093" spans="1:13" hidden="1">
      <c r="A2093" s="41" t="s">
        <v>8850</v>
      </c>
      <c r="B2093" s="41" t="s">
        <v>8851</v>
      </c>
      <c r="C2093" s="41" t="s">
        <v>7927</v>
      </c>
      <c r="D2093" s="41" t="s">
        <v>7928</v>
      </c>
      <c r="E2093" s="41" t="s">
        <v>7938</v>
      </c>
      <c r="F2093" s="41" t="s">
        <v>8852</v>
      </c>
      <c r="G2093" s="41" t="s">
        <v>1048</v>
      </c>
      <c r="H2093" s="41" t="s">
        <v>7894</v>
      </c>
      <c r="I2093" s="42">
        <v>41883</v>
      </c>
      <c r="J2093" s="41"/>
      <c r="K2093" s="41"/>
      <c r="L2093" s="41"/>
      <c r="M2093" s="41"/>
    </row>
    <row r="2094" spans="1:13" hidden="1">
      <c r="A2094" s="40" t="s">
        <v>8850</v>
      </c>
      <c r="B2094" s="40" t="s">
        <v>8851</v>
      </c>
      <c r="C2094" s="40" t="s">
        <v>7927</v>
      </c>
      <c r="D2094" s="40" t="s">
        <v>7928</v>
      </c>
      <c r="E2094" s="41" t="s">
        <v>7938</v>
      </c>
      <c r="F2094" s="40" t="s">
        <v>8852</v>
      </c>
      <c r="G2094" s="40" t="s">
        <v>7895</v>
      </c>
      <c r="H2094" s="40" t="s">
        <v>7896</v>
      </c>
      <c r="I2094" s="43">
        <f>J2094-2</f>
        <v>41866</v>
      </c>
      <c r="J2094" s="43">
        <f t="shared" ref="J2094:J2100" si="139">I2095</f>
        <v>41868</v>
      </c>
      <c r="K2094" s="40" t="s">
        <v>7945</v>
      </c>
      <c r="L2094" s="40">
        <v>100</v>
      </c>
      <c r="M2094" s="40"/>
    </row>
    <row r="2095" spans="1:13" hidden="1">
      <c r="A2095" s="40" t="s">
        <v>8850</v>
      </c>
      <c r="B2095" s="40" t="s">
        <v>8851</v>
      </c>
      <c r="C2095" s="40" t="s">
        <v>7927</v>
      </c>
      <c r="D2095" s="40" t="s">
        <v>7928</v>
      </c>
      <c r="E2095" s="41" t="s">
        <v>7938</v>
      </c>
      <c r="F2095" s="40" t="s">
        <v>8852</v>
      </c>
      <c r="G2095" s="40" t="s">
        <v>7898</v>
      </c>
      <c r="H2095" s="40" t="s">
        <v>7899</v>
      </c>
      <c r="I2095" s="43">
        <f>J2095-1</f>
        <v>41868</v>
      </c>
      <c r="J2095" s="43">
        <f t="shared" si="139"/>
        <v>41869</v>
      </c>
      <c r="K2095" s="40" t="s">
        <v>7945</v>
      </c>
      <c r="L2095" s="40">
        <v>100</v>
      </c>
      <c r="M2095" s="40"/>
    </row>
    <row r="2096" spans="1:13" hidden="1">
      <c r="A2096" s="40" t="s">
        <v>8850</v>
      </c>
      <c r="B2096" s="40" t="s">
        <v>8851</v>
      </c>
      <c r="C2096" s="40" t="s">
        <v>7927</v>
      </c>
      <c r="D2096" s="40" t="s">
        <v>7928</v>
      </c>
      <c r="E2096" s="41" t="s">
        <v>7938</v>
      </c>
      <c r="F2096" s="40" t="s">
        <v>8852</v>
      </c>
      <c r="G2096" s="40" t="s">
        <v>7898</v>
      </c>
      <c r="H2096" s="40" t="s">
        <v>7925</v>
      </c>
      <c r="I2096" s="43">
        <f>J2096-1</f>
        <v>41869</v>
      </c>
      <c r="J2096" s="43">
        <f t="shared" si="139"/>
        <v>41870</v>
      </c>
      <c r="K2096" s="40" t="s">
        <v>7945</v>
      </c>
      <c r="L2096" s="40">
        <v>100</v>
      </c>
      <c r="M2096" s="40"/>
    </row>
    <row r="2097" spans="1:13">
      <c r="A2097" s="40" t="s">
        <v>8850</v>
      </c>
      <c r="B2097" s="40" t="s">
        <v>8851</v>
      </c>
      <c r="C2097" s="40" t="s">
        <v>7927</v>
      </c>
      <c r="D2097" s="40" t="s">
        <v>7928</v>
      </c>
      <c r="E2097" s="41" t="s">
        <v>7938</v>
      </c>
      <c r="F2097" s="40" t="s">
        <v>8852</v>
      </c>
      <c r="G2097" s="40" t="s">
        <v>7901</v>
      </c>
      <c r="H2097" s="40" t="s">
        <v>7940</v>
      </c>
      <c r="I2097" s="43">
        <f>J2097-5</f>
        <v>41870</v>
      </c>
      <c r="J2097" s="43">
        <f t="shared" si="139"/>
        <v>41875</v>
      </c>
      <c r="K2097" s="40" t="s">
        <v>7945</v>
      </c>
      <c r="L2097" s="40">
        <v>100</v>
      </c>
      <c r="M2097" s="40"/>
    </row>
    <row r="2098" spans="1:13" hidden="1">
      <c r="A2098" s="40" t="s">
        <v>8850</v>
      </c>
      <c r="B2098" s="40" t="s">
        <v>8851</v>
      </c>
      <c r="C2098" s="40" t="s">
        <v>7927</v>
      </c>
      <c r="D2098" s="40" t="s">
        <v>7928</v>
      </c>
      <c r="E2098" s="41" t="s">
        <v>7938</v>
      </c>
      <c r="F2098" s="40" t="s">
        <v>8852</v>
      </c>
      <c r="G2098" s="40" t="s">
        <v>7904</v>
      </c>
      <c r="H2098" s="40" t="s">
        <v>7905</v>
      </c>
      <c r="I2098" s="43">
        <f>J2098-3</f>
        <v>41875</v>
      </c>
      <c r="J2098" s="43">
        <f t="shared" si="139"/>
        <v>41878</v>
      </c>
      <c r="K2098" s="40" t="s">
        <v>7945</v>
      </c>
      <c r="L2098" s="40">
        <v>100</v>
      </c>
      <c r="M2098" s="39"/>
    </row>
    <row r="2099" spans="1:13" hidden="1">
      <c r="A2099" s="40" t="s">
        <v>8850</v>
      </c>
      <c r="B2099" s="40" t="s">
        <v>8851</v>
      </c>
      <c r="C2099" s="40" t="s">
        <v>7927</v>
      </c>
      <c r="D2099" s="40" t="s">
        <v>7928</v>
      </c>
      <c r="E2099" s="41" t="s">
        <v>7938</v>
      </c>
      <c r="F2099" s="40" t="s">
        <v>8852</v>
      </c>
      <c r="G2099" s="40" t="s">
        <v>7904</v>
      </c>
      <c r="H2099" s="40" t="s">
        <v>7906</v>
      </c>
      <c r="I2099" s="43">
        <f>J2099-2</f>
        <v>41878</v>
      </c>
      <c r="J2099" s="43">
        <f t="shared" si="139"/>
        <v>41880</v>
      </c>
      <c r="K2099" s="40" t="s">
        <v>7945</v>
      </c>
      <c r="L2099" s="40">
        <v>100</v>
      </c>
      <c r="M2099" s="39"/>
    </row>
    <row r="2100" spans="1:13" hidden="1">
      <c r="A2100" s="40" t="s">
        <v>8850</v>
      </c>
      <c r="B2100" s="40" t="s">
        <v>8851</v>
      </c>
      <c r="C2100" s="40" t="s">
        <v>7927</v>
      </c>
      <c r="D2100" s="40" t="s">
        <v>7928</v>
      </c>
      <c r="E2100" s="41" t="s">
        <v>7938</v>
      </c>
      <c r="F2100" s="40" t="s">
        <v>8852</v>
      </c>
      <c r="G2100" s="40" t="s">
        <v>7904</v>
      </c>
      <c r="H2100" s="40" t="s">
        <v>7907</v>
      </c>
      <c r="I2100" s="43">
        <f>J2100-2</f>
        <v>41880</v>
      </c>
      <c r="J2100" s="43">
        <f t="shared" si="139"/>
        <v>41882</v>
      </c>
      <c r="K2100" s="40" t="s">
        <v>7945</v>
      </c>
      <c r="L2100" s="40">
        <v>100</v>
      </c>
      <c r="M2100" s="39"/>
    </row>
    <row r="2101" spans="1:13" ht="26.45" hidden="1">
      <c r="A2101" s="40" t="s">
        <v>8850</v>
      </c>
      <c r="B2101" s="40" t="s">
        <v>8851</v>
      </c>
      <c r="C2101" s="40" t="s">
        <v>7927</v>
      </c>
      <c r="D2101" s="40" t="s">
        <v>7928</v>
      </c>
      <c r="E2101" s="41" t="s">
        <v>7938</v>
      </c>
      <c r="F2101" s="40" t="s">
        <v>8852</v>
      </c>
      <c r="G2101" s="40" t="s">
        <v>7904</v>
      </c>
      <c r="H2101" s="40" t="s">
        <v>7908</v>
      </c>
      <c r="I2101" s="43">
        <f>J2101-1</f>
        <v>41882</v>
      </c>
      <c r="J2101" s="42">
        <v>41883</v>
      </c>
      <c r="K2101" s="40" t="s">
        <v>7945</v>
      </c>
      <c r="L2101" s="40">
        <v>100</v>
      </c>
      <c r="M2101" s="39" t="s">
        <v>8566</v>
      </c>
    </row>
    <row r="2102" spans="1:13" hidden="1">
      <c r="A2102" s="41" t="s">
        <v>8544</v>
      </c>
      <c r="B2102" s="47" t="s">
        <v>8577</v>
      </c>
      <c r="C2102" s="41" t="s">
        <v>7927</v>
      </c>
      <c r="D2102" s="41" t="s">
        <v>7928</v>
      </c>
      <c r="E2102" s="41" t="s">
        <v>7929</v>
      </c>
      <c r="F2102" s="41" t="s">
        <v>8853</v>
      </c>
      <c r="G2102" s="41" t="s">
        <v>1048</v>
      </c>
      <c r="H2102" s="41" t="s">
        <v>7888</v>
      </c>
      <c r="I2102" s="42">
        <v>41885</v>
      </c>
      <c r="J2102" s="41"/>
      <c r="K2102" s="40"/>
      <c r="L2102" s="40"/>
      <c r="M2102" s="39"/>
    </row>
    <row r="2103" spans="1:13" hidden="1">
      <c r="A2103" s="41" t="s">
        <v>8544</v>
      </c>
      <c r="B2103" s="47" t="s">
        <v>8577</v>
      </c>
      <c r="C2103" s="41" t="s">
        <v>7927</v>
      </c>
      <c r="D2103" s="41" t="s">
        <v>7928</v>
      </c>
      <c r="E2103" s="41" t="s">
        <v>7929</v>
      </c>
      <c r="F2103" s="41" t="s">
        <v>8853</v>
      </c>
      <c r="G2103" s="41" t="s">
        <v>1048</v>
      </c>
      <c r="H2103" s="41" t="s">
        <v>7889</v>
      </c>
      <c r="I2103" s="41"/>
      <c r="J2103" s="41"/>
      <c r="K2103" s="40"/>
      <c r="L2103" s="40"/>
      <c r="M2103" s="39"/>
    </row>
    <row r="2104" spans="1:13" hidden="1">
      <c r="A2104" s="41" t="s">
        <v>8544</v>
      </c>
      <c r="B2104" s="47" t="s">
        <v>8577</v>
      </c>
      <c r="C2104" s="41" t="s">
        <v>7927</v>
      </c>
      <c r="D2104" s="41" t="s">
        <v>7928</v>
      </c>
      <c r="E2104" s="41" t="s">
        <v>7929</v>
      </c>
      <c r="F2104" s="41" t="s">
        <v>8853</v>
      </c>
      <c r="G2104" s="41" t="s">
        <v>1048</v>
      </c>
      <c r="H2104" s="41" t="s">
        <v>7890</v>
      </c>
      <c r="I2104" s="41"/>
      <c r="J2104" s="41"/>
      <c r="K2104" s="40"/>
      <c r="L2104" s="40"/>
      <c r="M2104" s="39"/>
    </row>
    <row r="2105" spans="1:13" hidden="1">
      <c r="A2105" s="41" t="s">
        <v>8544</v>
      </c>
      <c r="B2105" s="47" t="s">
        <v>8577</v>
      </c>
      <c r="C2105" s="41" t="s">
        <v>7927</v>
      </c>
      <c r="D2105" s="41" t="s">
        <v>7928</v>
      </c>
      <c r="E2105" s="41" t="s">
        <v>7929</v>
      </c>
      <c r="F2105" s="41" t="s">
        <v>8853</v>
      </c>
      <c r="G2105" s="41" t="s">
        <v>1048</v>
      </c>
      <c r="H2105" s="41" t="s">
        <v>7891</v>
      </c>
      <c r="I2105" s="41"/>
      <c r="J2105" s="41"/>
      <c r="K2105" s="40"/>
      <c r="L2105" s="40"/>
      <c r="M2105" s="39"/>
    </row>
    <row r="2106" spans="1:13" hidden="1">
      <c r="A2106" s="41" t="s">
        <v>8544</v>
      </c>
      <c r="B2106" s="47" t="s">
        <v>8577</v>
      </c>
      <c r="C2106" s="41" t="s">
        <v>7927</v>
      </c>
      <c r="D2106" s="41" t="s">
        <v>7928</v>
      </c>
      <c r="E2106" s="41" t="s">
        <v>7929</v>
      </c>
      <c r="F2106" s="41" t="s">
        <v>8853</v>
      </c>
      <c r="G2106" s="41" t="s">
        <v>1048</v>
      </c>
      <c r="H2106" s="41" t="s">
        <v>7892</v>
      </c>
      <c r="I2106" s="42"/>
      <c r="J2106" s="41"/>
      <c r="K2106" s="40"/>
      <c r="L2106" s="40"/>
      <c r="M2106" s="39"/>
    </row>
    <row r="2107" spans="1:13" hidden="1">
      <c r="A2107" s="41" t="s">
        <v>8544</v>
      </c>
      <c r="B2107" s="47" t="s">
        <v>8577</v>
      </c>
      <c r="C2107" s="41" t="s">
        <v>7927</v>
      </c>
      <c r="D2107" s="41" t="s">
        <v>7928</v>
      </c>
      <c r="E2107" s="41" t="s">
        <v>7929</v>
      </c>
      <c r="F2107" s="41" t="s">
        <v>8853</v>
      </c>
      <c r="G2107" s="41" t="s">
        <v>1048</v>
      </c>
      <c r="H2107" s="41" t="s">
        <v>7893</v>
      </c>
      <c r="I2107" s="42"/>
      <c r="J2107" s="41"/>
      <c r="K2107" s="40"/>
      <c r="L2107" s="40"/>
      <c r="M2107" s="39"/>
    </row>
    <row r="2108" spans="1:13" hidden="1">
      <c r="A2108" s="41" t="s">
        <v>8544</v>
      </c>
      <c r="B2108" s="47" t="s">
        <v>8577</v>
      </c>
      <c r="C2108" s="41" t="s">
        <v>7927</v>
      </c>
      <c r="D2108" s="41" t="s">
        <v>7928</v>
      </c>
      <c r="E2108" s="41" t="s">
        <v>7929</v>
      </c>
      <c r="F2108" s="41" t="s">
        <v>8853</v>
      </c>
      <c r="G2108" s="41" t="s">
        <v>1048</v>
      </c>
      <c r="H2108" s="41" t="s">
        <v>7894</v>
      </c>
      <c r="I2108" s="42">
        <v>41902</v>
      </c>
      <c r="J2108" s="41"/>
      <c r="K2108" s="40"/>
      <c r="L2108" s="40"/>
      <c r="M2108" s="39"/>
    </row>
    <row r="2109" spans="1:13" hidden="1">
      <c r="A2109" s="40" t="s">
        <v>8544</v>
      </c>
      <c r="B2109" s="47" t="s">
        <v>8577</v>
      </c>
      <c r="C2109" s="40" t="s">
        <v>7927</v>
      </c>
      <c r="D2109" s="40" t="s">
        <v>7928</v>
      </c>
      <c r="E2109" s="41" t="s">
        <v>7929</v>
      </c>
      <c r="F2109" s="40" t="s">
        <v>8853</v>
      </c>
      <c r="G2109" s="40" t="s">
        <v>7895</v>
      </c>
      <c r="H2109" s="40" t="s">
        <v>7896</v>
      </c>
      <c r="I2109" s="43">
        <f>J2109-2</f>
        <v>41885</v>
      </c>
      <c r="J2109" s="43">
        <f t="shared" ref="J2109:J2115" si="140">I2110</f>
        <v>41887</v>
      </c>
      <c r="K2109" s="40" t="s">
        <v>145</v>
      </c>
      <c r="L2109" s="40">
        <v>100</v>
      </c>
      <c r="M2109" s="39"/>
    </row>
    <row r="2110" spans="1:13" hidden="1">
      <c r="A2110" s="40" t="s">
        <v>8544</v>
      </c>
      <c r="B2110" s="47" t="s">
        <v>8577</v>
      </c>
      <c r="C2110" s="40" t="s">
        <v>7927</v>
      </c>
      <c r="D2110" s="40" t="s">
        <v>7928</v>
      </c>
      <c r="E2110" s="41" t="s">
        <v>7929</v>
      </c>
      <c r="F2110" s="40" t="s">
        <v>8853</v>
      </c>
      <c r="G2110" s="40" t="s">
        <v>7898</v>
      </c>
      <c r="H2110" s="40" t="s">
        <v>7899</v>
      </c>
      <c r="I2110" s="43">
        <f>J2110-1</f>
        <v>41887</v>
      </c>
      <c r="J2110" s="43">
        <f t="shared" si="140"/>
        <v>41888</v>
      </c>
      <c r="K2110" s="40" t="s">
        <v>145</v>
      </c>
      <c r="L2110" s="40">
        <v>100</v>
      </c>
      <c r="M2110" s="39"/>
    </row>
    <row r="2111" spans="1:13" hidden="1">
      <c r="A2111" s="40" t="s">
        <v>8544</v>
      </c>
      <c r="B2111" s="47" t="s">
        <v>8577</v>
      </c>
      <c r="C2111" s="40" t="s">
        <v>7927</v>
      </c>
      <c r="D2111" s="40" t="s">
        <v>7928</v>
      </c>
      <c r="E2111" s="41" t="s">
        <v>7929</v>
      </c>
      <c r="F2111" s="40" t="s">
        <v>8853</v>
      </c>
      <c r="G2111" s="40" t="s">
        <v>7898</v>
      </c>
      <c r="H2111" s="40" t="s">
        <v>7900</v>
      </c>
      <c r="I2111" s="43">
        <f>J2111-1</f>
        <v>41888</v>
      </c>
      <c r="J2111" s="43">
        <f t="shared" si="140"/>
        <v>41889</v>
      </c>
      <c r="K2111" s="40" t="s">
        <v>145</v>
      </c>
      <c r="L2111" s="40">
        <v>100</v>
      </c>
      <c r="M2111" s="39"/>
    </row>
    <row r="2112" spans="1:13">
      <c r="A2112" s="40" t="s">
        <v>8544</v>
      </c>
      <c r="B2112" s="47" t="s">
        <v>8577</v>
      </c>
      <c r="C2112" s="40" t="s">
        <v>7927</v>
      </c>
      <c r="D2112" s="40" t="s">
        <v>7928</v>
      </c>
      <c r="E2112" s="41" t="s">
        <v>7929</v>
      </c>
      <c r="F2112" s="40" t="s">
        <v>8853</v>
      </c>
      <c r="G2112" s="40" t="s">
        <v>7901</v>
      </c>
      <c r="H2112" s="40" t="s">
        <v>7902</v>
      </c>
      <c r="I2112" s="43">
        <f>J2112-5</f>
        <v>41889</v>
      </c>
      <c r="J2112" s="43">
        <f t="shared" si="140"/>
        <v>41894</v>
      </c>
      <c r="K2112" s="40" t="s">
        <v>145</v>
      </c>
      <c r="L2112" s="40">
        <v>100</v>
      </c>
      <c r="M2112" s="39"/>
    </row>
    <row r="2113" spans="1:13" hidden="1">
      <c r="A2113" s="40" t="s">
        <v>8544</v>
      </c>
      <c r="B2113" s="47" t="s">
        <v>8577</v>
      </c>
      <c r="C2113" s="40" t="s">
        <v>7927</v>
      </c>
      <c r="D2113" s="40" t="s">
        <v>7928</v>
      </c>
      <c r="E2113" s="41" t="s">
        <v>7929</v>
      </c>
      <c r="F2113" s="40" t="s">
        <v>8853</v>
      </c>
      <c r="G2113" s="40" t="s">
        <v>7904</v>
      </c>
      <c r="H2113" s="40" t="s">
        <v>7905</v>
      </c>
      <c r="I2113" s="43">
        <f>J2113-3</f>
        <v>41894</v>
      </c>
      <c r="J2113" s="43">
        <f t="shared" si="140"/>
        <v>41897</v>
      </c>
      <c r="K2113" s="40" t="s">
        <v>145</v>
      </c>
      <c r="L2113" s="40">
        <v>100</v>
      </c>
      <c r="M2113" s="39"/>
    </row>
    <row r="2114" spans="1:13" hidden="1">
      <c r="A2114" s="40" t="s">
        <v>8544</v>
      </c>
      <c r="B2114" s="47" t="s">
        <v>8577</v>
      </c>
      <c r="C2114" s="40" t="s">
        <v>7927</v>
      </c>
      <c r="D2114" s="40" t="s">
        <v>7928</v>
      </c>
      <c r="E2114" s="41" t="s">
        <v>7929</v>
      </c>
      <c r="F2114" s="40" t="s">
        <v>8853</v>
      </c>
      <c r="G2114" s="40" t="s">
        <v>7904</v>
      </c>
      <c r="H2114" s="40" t="s">
        <v>7906</v>
      </c>
      <c r="I2114" s="43">
        <f>J2114-2</f>
        <v>41897</v>
      </c>
      <c r="J2114" s="43">
        <f t="shared" si="140"/>
        <v>41899</v>
      </c>
      <c r="K2114" s="40" t="s">
        <v>145</v>
      </c>
      <c r="L2114" s="40">
        <v>100</v>
      </c>
      <c r="M2114" s="39"/>
    </row>
    <row r="2115" spans="1:13" hidden="1">
      <c r="A2115" s="40" t="s">
        <v>8544</v>
      </c>
      <c r="B2115" s="47" t="s">
        <v>8577</v>
      </c>
      <c r="C2115" s="40" t="s">
        <v>7927</v>
      </c>
      <c r="D2115" s="40" t="s">
        <v>7928</v>
      </c>
      <c r="E2115" s="41" t="s">
        <v>7929</v>
      </c>
      <c r="F2115" s="40" t="s">
        <v>8853</v>
      </c>
      <c r="G2115" s="40" t="s">
        <v>7904</v>
      </c>
      <c r="H2115" s="40" t="s">
        <v>7907</v>
      </c>
      <c r="I2115" s="43">
        <f>J2115-2</f>
        <v>41899</v>
      </c>
      <c r="J2115" s="43">
        <f t="shared" si="140"/>
        <v>41901</v>
      </c>
      <c r="K2115" s="40" t="s">
        <v>145</v>
      </c>
      <c r="L2115" s="40">
        <v>100</v>
      </c>
      <c r="M2115" s="39"/>
    </row>
    <row r="2116" spans="1:13" ht="26.45" hidden="1">
      <c r="A2116" s="40" t="s">
        <v>8544</v>
      </c>
      <c r="B2116" s="47" t="s">
        <v>8577</v>
      </c>
      <c r="C2116" s="40" t="s">
        <v>7927</v>
      </c>
      <c r="D2116" s="40" t="s">
        <v>7928</v>
      </c>
      <c r="E2116" s="41" t="s">
        <v>7929</v>
      </c>
      <c r="F2116" s="40" t="s">
        <v>8853</v>
      </c>
      <c r="G2116" s="40" t="s">
        <v>7904</v>
      </c>
      <c r="H2116" s="40" t="s">
        <v>7908</v>
      </c>
      <c r="I2116" s="43">
        <f>J2116-1</f>
        <v>41901</v>
      </c>
      <c r="J2116" s="42">
        <v>41902</v>
      </c>
      <c r="K2116" s="40" t="s">
        <v>145</v>
      </c>
      <c r="L2116" s="40">
        <v>100</v>
      </c>
      <c r="M2116" s="39" t="s">
        <v>8566</v>
      </c>
    </row>
    <row r="2117" spans="1:13" hidden="1">
      <c r="A2117" s="41" t="s">
        <v>8824</v>
      </c>
      <c r="B2117" s="41" t="s">
        <v>7953</v>
      </c>
      <c r="C2117" s="49" t="s">
        <v>7927</v>
      </c>
      <c r="D2117" s="45" t="s">
        <v>7928</v>
      </c>
      <c r="E2117" s="41" t="s">
        <v>7929</v>
      </c>
      <c r="F2117" s="41" t="s">
        <v>8854</v>
      </c>
      <c r="G2117" s="41" t="s">
        <v>1048</v>
      </c>
      <c r="H2117" s="41" t="s">
        <v>7888</v>
      </c>
      <c r="I2117" s="43">
        <v>41872</v>
      </c>
      <c r="J2117" s="41"/>
      <c r="K2117" s="41"/>
      <c r="L2117" s="41"/>
      <c r="M2117" s="41"/>
    </row>
    <row r="2118" spans="1:13" hidden="1">
      <c r="A2118" s="41" t="s">
        <v>8824</v>
      </c>
      <c r="B2118" s="41" t="s">
        <v>7953</v>
      </c>
      <c r="C2118" s="49" t="s">
        <v>7927</v>
      </c>
      <c r="D2118" s="45" t="s">
        <v>7928</v>
      </c>
      <c r="E2118" s="41" t="s">
        <v>7929</v>
      </c>
      <c r="F2118" s="41" t="s">
        <v>8854</v>
      </c>
      <c r="G2118" s="41" t="s">
        <v>1048</v>
      </c>
      <c r="H2118" s="41" t="s">
        <v>7889</v>
      </c>
      <c r="I2118" s="43"/>
      <c r="J2118" s="41"/>
      <c r="K2118" s="41"/>
      <c r="L2118" s="41"/>
      <c r="M2118" s="41"/>
    </row>
    <row r="2119" spans="1:13" hidden="1">
      <c r="A2119" s="41" t="s">
        <v>8824</v>
      </c>
      <c r="B2119" s="41" t="s">
        <v>7953</v>
      </c>
      <c r="C2119" s="49" t="s">
        <v>7927</v>
      </c>
      <c r="D2119" s="45" t="s">
        <v>7928</v>
      </c>
      <c r="E2119" s="41" t="s">
        <v>7929</v>
      </c>
      <c r="F2119" s="41" t="s">
        <v>8854</v>
      </c>
      <c r="G2119" s="41" t="s">
        <v>1048</v>
      </c>
      <c r="H2119" s="41" t="s">
        <v>7890</v>
      </c>
      <c r="I2119" s="42"/>
      <c r="J2119" s="41"/>
      <c r="K2119" s="41"/>
      <c r="L2119" s="41"/>
      <c r="M2119" s="41"/>
    </row>
    <row r="2120" spans="1:13" hidden="1">
      <c r="A2120" s="41" t="s">
        <v>8824</v>
      </c>
      <c r="B2120" s="41" t="s">
        <v>7953</v>
      </c>
      <c r="C2120" s="49" t="s">
        <v>7927</v>
      </c>
      <c r="D2120" s="45" t="s">
        <v>7928</v>
      </c>
      <c r="E2120" s="41" t="s">
        <v>7929</v>
      </c>
      <c r="F2120" s="41" t="s">
        <v>8854</v>
      </c>
      <c r="G2120" s="41" t="s">
        <v>1048</v>
      </c>
      <c r="H2120" s="41" t="s">
        <v>7891</v>
      </c>
      <c r="I2120" s="42"/>
      <c r="J2120" s="41"/>
      <c r="K2120" s="41"/>
      <c r="L2120" s="41"/>
      <c r="M2120" s="41"/>
    </row>
    <row r="2121" spans="1:13" hidden="1">
      <c r="A2121" s="41" t="s">
        <v>8824</v>
      </c>
      <c r="B2121" s="41" t="s">
        <v>7953</v>
      </c>
      <c r="C2121" s="49" t="s">
        <v>7927</v>
      </c>
      <c r="D2121" s="45" t="s">
        <v>7928</v>
      </c>
      <c r="E2121" s="41" t="s">
        <v>7929</v>
      </c>
      <c r="F2121" s="41" t="s">
        <v>8854</v>
      </c>
      <c r="G2121" s="41" t="s">
        <v>1048</v>
      </c>
      <c r="H2121" s="41" t="s">
        <v>7892</v>
      </c>
      <c r="I2121" s="53"/>
      <c r="J2121" s="41"/>
      <c r="K2121" s="41"/>
      <c r="L2121" s="41"/>
      <c r="M2121" s="41"/>
    </row>
    <row r="2122" spans="1:13" hidden="1">
      <c r="A2122" s="41" t="s">
        <v>8824</v>
      </c>
      <c r="B2122" s="41" t="s">
        <v>7953</v>
      </c>
      <c r="C2122" s="49" t="s">
        <v>7927</v>
      </c>
      <c r="D2122" s="45" t="s">
        <v>7928</v>
      </c>
      <c r="E2122" s="41" t="s">
        <v>7929</v>
      </c>
      <c r="F2122" s="41" t="s">
        <v>8854</v>
      </c>
      <c r="G2122" s="41" t="s">
        <v>1048</v>
      </c>
      <c r="H2122" s="41" t="s">
        <v>7893</v>
      </c>
      <c r="I2122" s="42"/>
      <c r="J2122" s="41"/>
      <c r="K2122" s="41"/>
      <c r="L2122" s="41"/>
      <c r="M2122" s="41"/>
    </row>
    <row r="2123" spans="1:13" hidden="1">
      <c r="A2123" s="41" t="s">
        <v>8824</v>
      </c>
      <c r="B2123" s="41" t="s">
        <v>7953</v>
      </c>
      <c r="C2123" s="49" t="s">
        <v>7927</v>
      </c>
      <c r="D2123" s="45" t="s">
        <v>7928</v>
      </c>
      <c r="E2123" s="41" t="s">
        <v>7929</v>
      </c>
      <c r="F2123" s="41" t="s">
        <v>8854</v>
      </c>
      <c r="G2123" s="41" t="s">
        <v>1048</v>
      </c>
      <c r="H2123" s="41" t="s">
        <v>7894</v>
      </c>
      <c r="I2123" s="42">
        <v>41889</v>
      </c>
      <c r="J2123" s="41"/>
      <c r="K2123" s="41"/>
      <c r="L2123" s="41"/>
      <c r="M2123" s="41"/>
    </row>
    <row r="2124" spans="1:13" hidden="1">
      <c r="A2124" s="40" t="s">
        <v>8824</v>
      </c>
      <c r="B2124" s="40" t="s">
        <v>7953</v>
      </c>
      <c r="C2124" s="48" t="s">
        <v>7927</v>
      </c>
      <c r="D2124" s="44" t="s">
        <v>7928</v>
      </c>
      <c r="E2124" s="41" t="s">
        <v>7929</v>
      </c>
      <c r="F2124" s="41" t="s">
        <v>8854</v>
      </c>
      <c r="G2124" s="40" t="s">
        <v>7895</v>
      </c>
      <c r="H2124" s="40" t="s">
        <v>7896</v>
      </c>
      <c r="I2124" s="43">
        <f>J2124-2</f>
        <v>41872</v>
      </c>
      <c r="J2124" s="43">
        <f t="shared" ref="J2124:J2130" si="141">I2125</f>
        <v>41874</v>
      </c>
      <c r="K2124" s="40" t="s">
        <v>145</v>
      </c>
      <c r="L2124" s="40">
        <v>100</v>
      </c>
      <c r="M2124" s="40"/>
    </row>
    <row r="2125" spans="1:13" hidden="1">
      <c r="A2125" s="40" t="s">
        <v>8824</v>
      </c>
      <c r="B2125" s="40" t="s">
        <v>7953</v>
      </c>
      <c r="C2125" s="48" t="s">
        <v>7927</v>
      </c>
      <c r="D2125" s="44" t="s">
        <v>7928</v>
      </c>
      <c r="E2125" s="41" t="s">
        <v>7929</v>
      </c>
      <c r="F2125" s="41" t="s">
        <v>8854</v>
      </c>
      <c r="G2125" s="40" t="s">
        <v>7898</v>
      </c>
      <c r="H2125" s="40" t="s">
        <v>7899</v>
      </c>
      <c r="I2125" s="43">
        <f>J2125-1</f>
        <v>41874</v>
      </c>
      <c r="J2125" s="43">
        <f t="shared" si="141"/>
        <v>41875</v>
      </c>
      <c r="K2125" s="40" t="s">
        <v>145</v>
      </c>
      <c r="L2125" s="40">
        <v>100</v>
      </c>
      <c r="M2125" s="40"/>
    </row>
    <row r="2126" spans="1:13" hidden="1">
      <c r="A2126" s="40" t="s">
        <v>8824</v>
      </c>
      <c r="B2126" s="40" t="s">
        <v>7953</v>
      </c>
      <c r="C2126" s="48" t="s">
        <v>7927</v>
      </c>
      <c r="D2126" s="44" t="s">
        <v>7928</v>
      </c>
      <c r="E2126" s="41" t="s">
        <v>7929</v>
      </c>
      <c r="F2126" s="41" t="s">
        <v>8854</v>
      </c>
      <c r="G2126" s="40" t="s">
        <v>7898</v>
      </c>
      <c r="H2126" s="40" t="s">
        <v>7925</v>
      </c>
      <c r="I2126" s="43">
        <f>J2126-1</f>
        <v>41875</v>
      </c>
      <c r="J2126" s="43">
        <f t="shared" si="141"/>
        <v>41876</v>
      </c>
      <c r="K2126" s="40" t="s">
        <v>145</v>
      </c>
      <c r="L2126" s="40">
        <v>100</v>
      </c>
      <c r="M2126" s="40"/>
    </row>
    <row r="2127" spans="1:13">
      <c r="A2127" s="40" t="s">
        <v>8824</v>
      </c>
      <c r="B2127" s="40" t="s">
        <v>7953</v>
      </c>
      <c r="C2127" s="48" t="s">
        <v>7927</v>
      </c>
      <c r="D2127" s="44" t="s">
        <v>7928</v>
      </c>
      <c r="E2127" s="41" t="s">
        <v>7929</v>
      </c>
      <c r="F2127" s="41" t="s">
        <v>8854</v>
      </c>
      <c r="G2127" s="40" t="s">
        <v>7901</v>
      </c>
      <c r="H2127" s="40" t="s">
        <v>7940</v>
      </c>
      <c r="I2127" s="43">
        <f>J2127-5</f>
        <v>41876</v>
      </c>
      <c r="J2127" s="43">
        <f t="shared" si="141"/>
        <v>41881</v>
      </c>
      <c r="K2127" s="40" t="s">
        <v>145</v>
      </c>
      <c r="L2127" s="40">
        <v>100</v>
      </c>
      <c r="M2127" s="40"/>
    </row>
    <row r="2128" spans="1:13" hidden="1">
      <c r="A2128" s="40" t="s">
        <v>8824</v>
      </c>
      <c r="B2128" s="40" t="s">
        <v>7953</v>
      </c>
      <c r="C2128" s="48" t="s">
        <v>7927</v>
      </c>
      <c r="D2128" s="44" t="s">
        <v>7928</v>
      </c>
      <c r="E2128" s="41" t="s">
        <v>7929</v>
      </c>
      <c r="F2128" s="41" t="s">
        <v>8854</v>
      </c>
      <c r="G2128" s="40" t="s">
        <v>7904</v>
      </c>
      <c r="H2128" s="40" t="s">
        <v>7905</v>
      </c>
      <c r="I2128" s="43">
        <f>J2128-3</f>
        <v>41881</v>
      </c>
      <c r="J2128" s="43">
        <f t="shared" si="141"/>
        <v>41884</v>
      </c>
      <c r="K2128" s="40" t="s">
        <v>145</v>
      </c>
      <c r="L2128" s="40">
        <v>100</v>
      </c>
      <c r="M2128" s="39"/>
    </row>
    <row r="2129" spans="1:13" hidden="1">
      <c r="A2129" s="40" t="s">
        <v>8824</v>
      </c>
      <c r="B2129" s="40" t="s">
        <v>7953</v>
      </c>
      <c r="C2129" s="48" t="s">
        <v>7927</v>
      </c>
      <c r="D2129" s="44" t="s">
        <v>7928</v>
      </c>
      <c r="E2129" s="41" t="s">
        <v>7929</v>
      </c>
      <c r="F2129" s="40" t="s">
        <v>8854</v>
      </c>
      <c r="G2129" s="40" t="s">
        <v>7904</v>
      </c>
      <c r="H2129" s="40" t="s">
        <v>7906</v>
      </c>
      <c r="I2129" s="43">
        <f>J2129-2</f>
        <v>41884</v>
      </c>
      <c r="J2129" s="43">
        <f t="shared" si="141"/>
        <v>41886</v>
      </c>
      <c r="K2129" s="40" t="s">
        <v>145</v>
      </c>
      <c r="L2129" s="40">
        <v>100</v>
      </c>
      <c r="M2129" s="39"/>
    </row>
    <row r="2130" spans="1:13" hidden="1">
      <c r="A2130" s="40" t="s">
        <v>8824</v>
      </c>
      <c r="B2130" s="40" t="s">
        <v>7953</v>
      </c>
      <c r="C2130" s="48" t="s">
        <v>7927</v>
      </c>
      <c r="D2130" s="44" t="s">
        <v>7928</v>
      </c>
      <c r="E2130" s="41" t="s">
        <v>7929</v>
      </c>
      <c r="F2130" s="40" t="s">
        <v>8854</v>
      </c>
      <c r="G2130" s="40" t="s">
        <v>7904</v>
      </c>
      <c r="H2130" s="40" t="s">
        <v>7907</v>
      </c>
      <c r="I2130" s="43">
        <f>J2130-2</f>
        <v>41886</v>
      </c>
      <c r="J2130" s="43">
        <f t="shared" si="141"/>
        <v>41888</v>
      </c>
      <c r="K2130" s="40" t="s">
        <v>145</v>
      </c>
      <c r="L2130" s="40">
        <v>100</v>
      </c>
      <c r="M2130" s="39"/>
    </row>
    <row r="2131" spans="1:13" hidden="1">
      <c r="A2131" s="40" t="s">
        <v>8824</v>
      </c>
      <c r="B2131" s="40" t="s">
        <v>7953</v>
      </c>
      <c r="C2131" s="48" t="s">
        <v>7927</v>
      </c>
      <c r="D2131" s="44" t="s">
        <v>7928</v>
      </c>
      <c r="E2131" s="41" t="s">
        <v>7929</v>
      </c>
      <c r="F2131" s="40" t="s">
        <v>8854</v>
      </c>
      <c r="G2131" s="40" t="s">
        <v>7904</v>
      </c>
      <c r="H2131" s="40" t="s">
        <v>7908</v>
      </c>
      <c r="I2131" s="43">
        <f>J2131-1</f>
        <v>41888</v>
      </c>
      <c r="J2131" s="43">
        <v>41889</v>
      </c>
      <c r="K2131" s="40" t="s">
        <v>145</v>
      </c>
      <c r="L2131" s="40">
        <v>100</v>
      </c>
      <c r="M2131" s="39" t="s">
        <v>7917</v>
      </c>
    </row>
    <row r="2132" spans="1:13" hidden="1">
      <c r="A2132" s="41" t="s">
        <v>8824</v>
      </c>
      <c r="B2132" s="41" t="s">
        <v>7953</v>
      </c>
      <c r="C2132" s="49" t="s">
        <v>7927</v>
      </c>
      <c r="D2132" s="45" t="s">
        <v>7928</v>
      </c>
      <c r="E2132" s="41" t="s">
        <v>7929</v>
      </c>
      <c r="F2132" s="41" t="s">
        <v>8855</v>
      </c>
      <c r="G2132" s="41" t="s">
        <v>1048</v>
      </c>
      <c r="H2132" s="41" t="s">
        <v>7888</v>
      </c>
      <c r="I2132" s="43">
        <v>41872</v>
      </c>
      <c r="J2132" s="41"/>
      <c r="K2132" s="41"/>
      <c r="L2132" s="41"/>
      <c r="M2132" s="41"/>
    </row>
    <row r="2133" spans="1:13" hidden="1">
      <c r="A2133" s="41" t="s">
        <v>8824</v>
      </c>
      <c r="B2133" s="41" t="s">
        <v>7953</v>
      </c>
      <c r="C2133" s="49" t="s">
        <v>7927</v>
      </c>
      <c r="D2133" s="45" t="s">
        <v>7928</v>
      </c>
      <c r="E2133" s="41" t="s">
        <v>7929</v>
      </c>
      <c r="F2133" s="41" t="s">
        <v>8855</v>
      </c>
      <c r="G2133" s="41" t="s">
        <v>1048</v>
      </c>
      <c r="H2133" s="41" t="s">
        <v>7889</v>
      </c>
      <c r="I2133" s="43"/>
      <c r="J2133" s="41"/>
      <c r="K2133" s="41"/>
      <c r="L2133" s="41"/>
      <c r="M2133" s="41"/>
    </row>
    <row r="2134" spans="1:13" hidden="1">
      <c r="A2134" s="41" t="s">
        <v>8824</v>
      </c>
      <c r="B2134" s="41" t="s">
        <v>7953</v>
      </c>
      <c r="C2134" s="49" t="s">
        <v>7927</v>
      </c>
      <c r="D2134" s="45" t="s">
        <v>7928</v>
      </c>
      <c r="E2134" s="41" t="s">
        <v>7929</v>
      </c>
      <c r="F2134" s="41" t="s">
        <v>8855</v>
      </c>
      <c r="G2134" s="41" t="s">
        <v>1048</v>
      </c>
      <c r="H2134" s="41" t="s">
        <v>7890</v>
      </c>
      <c r="I2134" s="42"/>
      <c r="J2134" s="41"/>
      <c r="K2134" s="41"/>
      <c r="L2134" s="41"/>
      <c r="M2134" s="41"/>
    </row>
    <row r="2135" spans="1:13" hidden="1">
      <c r="A2135" s="41" t="s">
        <v>8824</v>
      </c>
      <c r="B2135" s="41" t="s">
        <v>7953</v>
      </c>
      <c r="C2135" s="49" t="s">
        <v>7927</v>
      </c>
      <c r="D2135" s="45" t="s">
        <v>7928</v>
      </c>
      <c r="E2135" s="41" t="s">
        <v>7929</v>
      </c>
      <c r="F2135" s="41" t="s">
        <v>8855</v>
      </c>
      <c r="G2135" s="41" t="s">
        <v>1048</v>
      </c>
      <c r="H2135" s="41" t="s">
        <v>7891</v>
      </c>
      <c r="I2135" s="42"/>
      <c r="J2135" s="41"/>
      <c r="K2135" s="41"/>
      <c r="L2135" s="41"/>
      <c r="M2135" s="41"/>
    </row>
    <row r="2136" spans="1:13" hidden="1">
      <c r="A2136" s="41" t="s">
        <v>8824</v>
      </c>
      <c r="B2136" s="41" t="s">
        <v>7953</v>
      </c>
      <c r="C2136" s="49" t="s">
        <v>7927</v>
      </c>
      <c r="D2136" s="45" t="s">
        <v>7928</v>
      </c>
      <c r="E2136" s="41" t="s">
        <v>7929</v>
      </c>
      <c r="F2136" s="41" t="s">
        <v>8855</v>
      </c>
      <c r="G2136" s="41" t="s">
        <v>1048</v>
      </c>
      <c r="H2136" s="41" t="s">
        <v>7892</v>
      </c>
      <c r="I2136" s="53"/>
      <c r="J2136" s="41"/>
      <c r="K2136" s="41"/>
      <c r="L2136" s="41"/>
      <c r="M2136" s="41"/>
    </row>
    <row r="2137" spans="1:13" hidden="1">
      <c r="A2137" s="41" t="s">
        <v>8824</v>
      </c>
      <c r="B2137" s="41" t="s">
        <v>7953</v>
      </c>
      <c r="C2137" s="49" t="s">
        <v>7927</v>
      </c>
      <c r="D2137" s="45" t="s">
        <v>7928</v>
      </c>
      <c r="E2137" s="41" t="s">
        <v>7929</v>
      </c>
      <c r="F2137" s="41" t="s">
        <v>8855</v>
      </c>
      <c r="G2137" s="41" t="s">
        <v>1048</v>
      </c>
      <c r="H2137" s="41" t="s">
        <v>7893</v>
      </c>
      <c r="I2137" s="42"/>
      <c r="J2137" s="41"/>
      <c r="K2137" s="41"/>
      <c r="L2137" s="41"/>
      <c r="M2137" s="41"/>
    </row>
    <row r="2138" spans="1:13" hidden="1">
      <c r="A2138" s="41" t="s">
        <v>8824</v>
      </c>
      <c r="B2138" s="41" t="s">
        <v>7953</v>
      </c>
      <c r="C2138" s="49" t="s">
        <v>7927</v>
      </c>
      <c r="D2138" s="45" t="s">
        <v>7928</v>
      </c>
      <c r="E2138" s="41" t="s">
        <v>7929</v>
      </c>
      <c r="F2138" s="41" t="s">
        <v>8855</v>
      </c>
      <c r="G2138" s="41" t="s">
        <v>1048</v>
      </c>
      <c r="H2138" s="41" t="s">
        <v>7894</v>
      </c>
      <c r="I2138" s="42">
        <v>41889</v>
      </c>
      <c r="J2138" s="41"/>
      <c r="K2138" s="41"/>
      <c r="L2138" s="41"/>
      <c r="M2138" s="41"/>
    </row>
    <row r="2139" spans="1:13" hidden="1">
      <c r="A2139" s="40" t="s">
        <v>8824</v>
      </c>
      <c r="B2139" s="40" t="s">
        <v>7953</v>
      </c>
      <c r="C2139" s="48" t="s">
        <v>7927</v>
      </c>
      <c r="D2139" s="44" t="s">
        <v>7928</v>
      </c>
      <c r="E2139" s="41" t="s">
        <v>7929</v>
      </c>
      <c r="F2139" s="40" t="s">
        <v>8855</v>
      </c>
      <c r="G2139" s="40" t="s">
        <v>7895</v>
      </c>
      <c r="H2139" s="40" t="s">
        <v>7896</v>
      </c>
      <c r="I2139" s="43">
        <f>J2139-2</f>
        <v>41872</v>
      </c>
      <c r="J2139" s="43">
        <f t="shared" ref="J2139:J2145" si="142">I2140</f>
        <v>41874</v>
      </c>
      <c r="K2139" s="40" t="s">
        <v>145</v>
      </c>
      <c r="L2139" s="40">
        <v>100</v>
      </c>
      <c r="M2139" s="40"/>
    </row>
    <row r="2140" spans="1:13" hidden="1">
      <c r="A2140" s="40" t="s">
        <v>8824</v>
      </c>
      <c r="B2140" s="40" t="s">
        <v>7953</v>
      </c>
      <c r="C2140" s="48" t="s">
        <v>7927</v>
      </c>
      <c r="D2140" s="44" t="s">
        <v>7928</v>
      </c>
      <c r="E2140" s="41" t="s">
        <v>7929</v>
      </c>
      <c r="F2140" s="40" t="s">
        <v>8855</v>
      </c>
      <c r="G2140" s="40" t="s">
        <v>7898</v>
      </c>
      <c r="H2140" s="40" t="s">
        <v>7899</v>
      </c>
      <c r="I2140" s="43">
        <f>J2140-1</f>
        <v>41874</v>
      </c>
      <c r="J2140" s="43">
        <f t="shared" si="142"/>
        <v>41875</v>
      </c>
      <c r="K2140" s="40" t="s">
        <v>145</v>
      </c>
      <c r="L2140" s="40">
        <v>100</v>
      </c>
      <c r="M2140" s="40"/>
    </row>
    <row r="2141" spans="1:13" hidden="1">
      <c r="A2141" s="40" t="s">
        <v>8824</v>
      </c>
      <c r="B2141" s="40" t="s">
        <v>7953</v>
      </c>
      <c r="C2141" s="48" t="s">
        <v>7927</v>
      </c>
      <c r="D2141" s="44" t="s">
        <v>7928</v>
      </c>
      <c r="E2141" s="41" t="s">
        <v>7929</v>
      </c>
      <c r="F2141" s="40" t="s">
        <v>8855</v>
      </c>
      <c r="G2141" s="40" t="s">
        <v>7898</v>
      </c>
      <c r="H2141" s="40" t="s">
        <v>7925</v>
      </c>
      <c r="I2141" s="43">
        <f>J2141-1</f>
        <v>41875</v>
      </c>
      <c r="J2141" s="43">
        <f t="shared" si="142"/>
        <v>41876</v>
      </c>
      <c r="K2141" s="40" t="s">
        <v>145</v>
      </c>
      <c r="L2141" s="40">
        <v>100</v>
      </c>
      <c r="M2141" s="40"/>
    </row>
    <row r="2142" spans="1:13">
      <c r="A2142" s="40" t="s">
        <v>8824</v>
      </c>
      <c r="B2142" s="40" t="s">
        <v>7953</v>
      </c>
      <c r="C2142" s="48" t="s">
        <v>7927</v>
      </c>
      <c r="D2142" s="44" t="s">
        <v>7928</v>
      </c>
      <c r="E2142" s="41" t="s">
        <v>7929</v>
      </c>
      <c r="F2142" s="40" t="s">
        <v>8855</v>
      </c>
      <c r="G2142" s="40" t="s">
        <v>7901</v>
      </c>
      <c r="H2142" s="40" t="s">
        <v>7940</v>
      </c>
      <c r="I2142" s="43">
        <f>J2142-5</f>
        <v>41876</v>
      </c>
      <c r="J2142" s="43">
        <f t="shared" si="142"/>
        <v>41881</v>
      </c>
      <c r="K2142" s="40" t="s">
        <v>145</v>
      </c>
      <c r="L2142" s="40">
        <v>100</v>
      </c>
      <c r="M2142" s="40"/>
    </row>
    <row r="2143" spans="1:13" hidden="1">
      <c r="A2143" s="40" t="s">
        <v>8824</v>
      </c>
      <c r="B2143" s="40" t="s">
        <v>7953</v>
      </c>
      <c r="C2143" s="48" t="s">
        <v>7927</v>
      </c>
      <c r="D2143" s="44" t="s">
        <v>7928</v>
      </c>
      <c r="E2143" s="41" t="s">
        <v>7929</v>
      </c>
      <c r="F2143" s="40" t="s">
        <v>8855</v>
      </c>
      <c r="G2143" s="40" t="s">
        <v>7904</v>
      </c>
      <c r="H2143" s="40" t="s">
        <v>7905</v>
      </c>
      <c r="I2143" s="43">
        <f>J2143-3</f>
        <v>41881</v>
      </c>
      <c r="J2143" s="43">
        <f t="shared" si="142"/>
        <v>41884</v>
      </c>
      <c r="K2143" s="40" t="s">
        <v>145</v>
      </c>
      <c r="L2143" s="40">
        <v>100</v>
      </c>
      <c r="M2143" s="39"/>
    </row>
    <row r="2144" spans="1:13" hidden="1">
      <c r="A2144" s="40" t="s">
        <v>8824</v>
      </c>
      <c r="B2144" s="40" t="s">
        <v>7953</v>
      </c>
      <c r="C2144" s="48" t="s">
        <v>7927</v>
      </c>
      <c r="D2144" s="44" t="s">
        <v>7928</v>
      </c>
      <c r="E2144" s="41" t="s">
        <v>7929</v>
      </c>
      <c r="F2144" s="40" t="s">
        <v>8855</v>
      </c>
      <c r="G2144" s="40" t="s">
        <v>7904</v>
      </c>
      <c r="H2144" s="40" t="s">
        <v>7906</v>
      </c>
      <c r="I2144" s="43">
        <f>J2144-2</f>
        <v>41884</v>
      </c>
      <c r="J2144" s="43">
        <f t="shared" si="142"/>
        <v>41886</v>
      </c>
      <c r="K2144" s="40" t="s">
        <v>145</v>
      </c>
      <c r="L2144" s="40">
        <v>100</v>
      </c>
      <c r="M2144" s="39"/>
    </row>
    <row r="2145" spans="1:13" hidden="1">
      <c r="A2145" s="40" t="s">
        <v>8824</v>
      </c>
      <c r="B2145" s="40" t="s">
        <v>7953</v>
      </c>
      <c r="C2145" s="48" t="s">
        <v>7927</v>
      </c>
      <c r="D2145" s="44" t="s">
        <v>7928</v>
      </c>
      <c r="E2145" s="41" t="s">
        <v>7929</v>
      </c>
      <c r="F2145" s="40" t="s">
        <v>8855</v>
      </c>
      <c r="G2145" s="40" t="s">
        <v>7904</v>
      </c>
      <c r="H2145" s="40" t="s">
        <v>7907</v>
      </c>
      <c r="I2145" s="43">
        <f>J2145-2</f>
        <v>41886</v>
      </c>
      <c r="J2145" s="43">
        <f t="shared" si="142"/>
        <v>41888</v>
      </c>
      <c r="K2145" s="40" t="s">
        <v>145</v>
      </c>
      <c r="L2145" s="40">
        <v>100</v>
      </c>
      <c r="M2145" s="39"/>
    </row>
    <row r="2146" spans="1:13" hidden="1">
      <c r="A2146" s="40" t="s">
        <v>8824</v>
      </c>
      <c r="B2146" s="40" t="s">
        <v>7953</v>
      </c>
      <c r="C2146" s="48" t="s">
        <v>7927</v>
      </c>
      <c r="D2146" s="44" t="s">
        <v>7928</v>
      </c>
      <c r="E2146" s="41" t="s">
        <v>7929</v>
      </c>
      <c r="F2146" s="40" t="s">
        <v>8855</v>
      </c>
      <c r="G2146" s="40" t="s">
        <v>7904</v>
      </c>
      <c r="H2146" s="40" t="s">
        <v>7908</v>
      </c>
      <c r="I2146" s="43">
        <f>J2146-1</f>
        <v>41888</v>
      </c>
      <c r="J2146" s="43">
        <v>41889</v>
      </c>
      <c r="K2146" s="40" t="s">
        <v>145</v>
      </c>
      <c r="L2146" s="40">
        <v>100</v>
      </c>
      <c r="M2146" s="39" t="s">
        <v>7917</v>
      </c>
    </row>
    <row r="2147" spans="1:13" hidden="1">
      <c r="A2147" s="41" t="s">
        <v>8601</v>
      </c>
      <c r="B2147" s="41" t="s">
        <v>8042</v>
      </c>
      <c r="C2147" s="47" t="s">
        <v>108</v>
      </c>
      <c r="D2147" s="41" t="s">
        <v>7928</v>
      </c>
      <c r="E2147" s="41" t="s">
        <v>7938</v>
      </c>
      <c r="F2147" s="41" t="s">
        <v>8856</v>
      </c>
      <c r="G2147" s="41" t="s">
        <v>1048</v>
      </c>
      <c r="H2147" s="41" t="s">
        <v>7888</v>
      </c>
      <c r="I2147" s="42">
        <v>41879</v>
      </c>
      <c r="J2147" s="41"/>
      <c r="K2147" s="41"/>
      <c r="L2147" s="41"/>
      <c r="M2147" s="40"/>
    </row>
    <row r="2148" spans="1:13" hidden="1">
      <c r="A2148" s="41" t="s">
        <v>8601</v>
      </c>
      <c r="B2148" s="41" t="s">
        <v>8042</v>
      </c>
      <c r="C2148" s="47" t="s">
        <v>108</v>
      </c>
      <c r="D2148" s="41" t="s">
        <v>7928</v>
      </c>
      <c r="E2148" s="41" t="s">
        <v>7938</v>
      </c>
      <c r="F2148" s="41" t="s">
        <v>8700</v>
      </c>
      <c r="G2148" s="41" t="s">
        <v>1048</v>
      </c>
      <c r="H2148" s="41" t="s">
        <v>7889</v>
      </c>
      <c r="I2148" s="42"/>
      <c r="J2148" s="41"/>
      <c r="K2148" s="41"/>
      <c r="L2148" s="41"/>
      <c r="M2148" s="40"/>
    </row>
    <row r="2149" spans="1:13" hidden="1">
      <c r="A2149" s="41" t="s">
        <v>8601</v>
      </c>
      <c r="B2149" s="41" t="s">
        <v>8042</v>
      </c>
      <c r="C2149" s="47" t="s">
        <v>108</v>
      </c>
      <c r="D2149" s="41" t="s">
        <v>7928</v>
      </c>
      <c r="E2149" s="41" t="s">
        <v>7938</v>
      </c>
      <c r="F2149" s="41" t="s">
        <v>8700</v>
      </c>
      <c r="G2149" s="41" t="s">
        <v>1048</v>
      </c>
      <c r="H2149" s="41" t="s">
        <v>7890</v>
      </c>
      <c r="I2149" s="41"/>
      <c r="J2149" s="41"/>
      <c r="K2149" s="41"/>
      <c r="L2149" s="41"/>
      <c r="M2149" s="40"/>
    </row>
    <row r="2150" spans="1:13" hidden="1">
      <c r="A2150" s="41" t="s">
        <v>8601</v>
      </c>
      <c r="B2150" s="41" t="s">
        <v>8042</v>
      </c>
      <c r="C2150" s="47" t="s">
        <v>108</v>
      </c>
      <c r="D2150" s="41" t="s">
        <v>7928</v>
      </c>
      <c r="E2150" s="41" t="s">
        <v>7938</v>
      </c>
      <c r="F2150" s="41" t="s">
        <v>8700</v>
      </c>
      <c r="G2150" s="41" t="s">
        <v>1048</v>
      </c>
      <c r="H2150" s="41" t="s">
        <v>7891</v>
      </c>
      <c r="I2150" s="42"/>
      <c r="J2150" s="41"/>
      <c r="K2150" s="41"/>
      <c r="L2150" s="41"/>
      <c r="M2150" s="40"/>
    </row>
    <row r="2151" spans="1:13" hidden="1">
      <c r="A2151" s="41" t="s">
        <v>8601</v>
      </c>
      <c r="B2151" s="41" t="s">
        <v>8042</v>
      </c>
      <c r="C2151" s="47" t="s">
        <v>108</v>
      </c>
      <c r="D2151" s="41" t="s">
        <v>7928</v>
      </c>
      <c r="E2151" s="41" t="s">
        <v>7938</v>
      </c>
      <c r="F2151" s="41" t="s">
        <v>8700</v>
      </c>
      <c r="G2151" s="41" t="s">
        <v>1048</v>
      </c>
      <c r="H2151" s="41" t="s">
        <v>7892</v>
      </c>
      <c r="I2151" s="44"/>
      <c r="J2151" s="41"/>
      <c r="K2151" s="41"/>
      <c r="L2151" s="41"/>
      <c r="M2151" s="40"/>
    </row>
    <row r="2152" spans="1:13" hidden="1">
      <c r="A2152" s="41" t="s">
        <v>8601</v>
      </c>
      <c r="B2152" s="41" t="s">
        <v>8042</v>
      </c>
      <c r="C2152" s="47" t="s">
        <v>108</v>
      </c>
      <c r="D2152" s="41" t="s">
        <v>7928</v>
      </c>
      <c r="E2152" s="41" t="s">
        <v>7938</v>
      </c>
      <c r="F2152" s="41" t="s">
        <v>8856</v>
      </c>
      <c r="G2152" s="41" t="s">
        <v>1048</v>
      </c>
      <c r="H2152" s="41" t="s">
        <v>7893</v>
      </c>
      <c r="I2152" s="44"/>
      <c r="J2152" s="41"/>
      <c r="K2152" s="41"/>
      <c r="L2152" s="41"/>
      <c r="M2152" s="40"/>
    </row>
    <row r="2153" spans="1:13" hidden="1">
      <c r="A2153" s="41" t="s">
        <v>8601</v>
      </c>
      <c r="B2153" s="41" t="s">
        <v>8042</v>
      </c>
      <c r="C2153" s="47" t="s">
        <v>108</v>
      </c>
      <c r="D2153" s="41" t="s">
        <v>7928</v>
      </c>
      <c r="E2153" s="41" t="s">
        <v>7938</v>
      </c>
      <c r="F2153" s="41" t="s">
        <v>8856</v>
      </c>
      <c r="G2153" s="41" t="s">
        <v>1048</v>
      </c>
      <c r="H2153" s="41" t="s">
        <v>7894</v>
      </c>
      <c r="I2153" s="42"/>
      <c r="J2153" s="41"/>
      <c r="K2153" s="41"/>
      <c r="L2153" s="41"/>
      <c r="M2153" s="40"/>
    </row>
    <row r="2154" spans="1:13" hidden="1">
      <c r="A2154" s="40" t="s">
        <v>8601</v>
      </c>
      <c r="B2154" s="40" t="s">
        <v>8042</v>
      </c>
      <c r="C2154" s="46" t="s">
        <v>108</v>
      </c>
      <c r="D2154" s="40" t="s">
        <v>7928</v>
      </c>
      <c r="E2154" s="41" t="s">
        <v>7938</v>
      </c>
      <c r="F2154" s="40" t="s">
        <v>8856</v>
      </c>
      <c r="G2154" s="40" t="s">
        <v>7895</v>
      </c>
      <c r="H2154" s="40" t="s">
        <v>7896</v>
      </c>
      <c r="I2154" s="43">
        <f>J2154-2</f>
        <v>41879</v>
      </c>
      <c r="J2154" s="43">
        <f t="shared" ref="J2154:J2160" si="143">I2155</f>
        <v>41881</v>
      </c>
      <c r="K2154" s="40" t="s">
        <v>145</v>
      </c>
      <c r="L2154" s="40">
        <v>100</v>
      </c>
      <c r="M2154" s="40"/>
    </row>
    <row r="2155" spans="1:13" hidden="1">
      <c r="A2155" s="40" t="s">
        <v>8601</v>
      </c>
      <c r="B2155" s="40" t="s">
        <v>8042</v>
      </c>
      <c r="C2155" s="46" t="s">
        <v>108</v>
      </c>
      <c r="D2155" s="40" t="s">
        <v>7928</v>
      </c>
      <c r="E2155" s="41" t="s">
        <v>7938</v>
      </c>
      <c r="F2155" s="40" t="s">
        <v>8856</v>
      </c>
      <c r="G2155" s="40" t="s">
        <v>7898</v>
      </c>
      <c r="H2155" s="40" t="s">
        <v>7899</v>
      </c>
      <c r="I2155" s="43">
        <f>J2155-1</f>
        <v>41881</v>
      </c>
      <c r="J2155" s="43">
        <f t="shared" si="143"/>
        <v>41882</v>
      </c>
      <c r="K2155" s="40" t="s">
        <v>145</v>
      </c>
      <c r="L2155" s="40">
        <v>100</v>
      </c>
      <c r="M2155" s="40"/>
    </row>
    <row r="2156" spans="1:13" hidden="1">
      <c r="A2156" s="40" t="s">
        <v>8601</v>
      </c>
      <c r="B2156" s="40" t="s">
        <v>8042</v>
      </c>
      <c r="C2156" s="46" t="s">
        <v>108</v>
      </c>
      <c r="D2156" s="40" t="s">
        <v>7928</v>
      </c>
      <c r="E2156" s="41" t="s">
        <v>7938</v>
      </c>
      <c r="F2156" s="40" t="s">
        <v>8856</v>
      </c>
      <c r="G2156" s="40" t="s">
        <v>7898</v>
      </c>
      <c r="H2156" s="40" t="s">
        <v>7900</v>
      </c>
      <c r="I2156" s="43">
        <f>J2156-1</f>
        <v>41882</v>
      </c>
      <c r="J2156" s="43">
        <f t="shared" si="143"/>
        <v>41883</v>
      </c>
      <c r="K2156" s="40" t="s">
        <v>145</v>
      </c>
      <c r="L2156" s="40">
        <v>100</v>
      </c>
      <c r="M2156" s="40"/>
    </row>
    <row r="2157" spans="1:13">
      <c r="A2157" s="40" t="s">
        <v>8601</v>
      </c>
      <c r="B2157" s="40" t="s">
        <v>8042</v>
      </c>
      <c r="C2157" s="46" t="s">
        <v>108</v>
      </c>
      <c r="D2157" s="40" t="s">
        <v>7928</v>
      </c>
      <c r="E2157" s="41" t="s">
        <v>7938</v>
      </c>
      <c r="F2157" s="40" t="s">
        <v>8856</v>
      </c>
      <c r="G2157" s="40" t="s">
        <v>7901</v>
      </c>
      <c r="H2157" s="40" t="s">
        <v>7902</v>
      </c>
      <c r="I2157" s="43">
        <f>J2157-5</f>
        <v>41883</v>
      </c>
      <c r="J2157" s="43">
        <f t="shared" si="143"/>
        <v>41888</v>
      </c>
      <c r="K2157" s="40" t="s">
        <v>145</v>
      </c>
      <c r="L2157" s="40">
        <v>100</v>
      </c>
      <c r="M2157" s="40"/>
    </row>
    <row r="2158" spans="1:13" hidden="1">
      <c r="A2158" s="40" t="s">
        <v>8601</v>
      </c>
      <c r="B2158" s="40" t="s">
        <v>8042</v>
      </c>
      <c r="C2158" s="46" t="s">
        <v>108</v>
      </c>
      <c r="D2158" s="40" t="s">
        <v>7928</v>
      </c>
      <c r="E2158" s="41" t="s">
        <v>7938</v>
      </c>
      <c r="F2158" s="40" t="s">
        <v>8856</v>
      </c>
      <c r="G2158" s="40" t="s">
        <v>7904</v>
      </c>
      <c r="H2158" s="40" t="s">
        <v>7905</v>
      </c>
      <c r="I2158" s="43">
        <f>J2158-3</f>
        <v>41888</v>
      </c>
      <c r="J2158" s="43">
        <f t="shared" si="143"/>
        <v>41891</v>
      </c>
      <c r="K2158" s="40" t="s">
        <v>145</v>
      </c>
      <c r="L2158" s="40">
        <v>100</v>
      </c>
      <c r="M2158" s="40"/>
    </row>
    <row r="2159" spans="1:13" hidden="1">
      <c r="A2159" s="40" t="s">
        <v>8601</v>
      </c>
      <c r="B2159" s="40" t="s">
        <v>8042</v>
      </c>
      <c r="C2159" s="46" t="s">
        <v>108</v>
      </c>
      <c r="D2159" s="40" t="s">
        <v>7928</v>
      </c>
      <c r="E2159" s="41" t="s">
        <v>7938</v>
      </c>
      <c r="F2159" s="40" t="s">
        <v>8856</v>
      </c>
      <c r="G2159" s="40" t="s">
        <v>7904</v>
      </c>
      <c r="H2159" s="40" t="s">
        <v>7906</v>
      </c>
      <c r="I2159" s="43">
        <f>J2159-2</f>
        <v>41891</v>
      </c>
      <c r="J2159" s="43">
        <f t="shared" si="143"/>
        <v>41893</v>
      </c>
      <c r="K2159" s="40" t="s">
        <v>145</v>
      </c>
      <c r="L2159" s="40">
        <v>100</v>
      </c>
      <c r="M2159" s="40"/>
    </row>
    <row r="2160" spans="1:13" hidden="1">
      <c r="A2160" s="40" t="s">
        <v>8601</v>
      </c>
      <c r="B2160" s="40" t="s">
        <v>8042</v>
      </c>
      <c r="C2160" s="46" t="s">
        <v>108</v>
      </c>
      <c r="D2160" s="40" t="s">
        <v>7928</v>
      </c>
      <c r="E2160" s="41" t="s">
        <v>7938</v>
      </c>
      <c r="F2160" s="40" t="s">
        <v>8856</v>
      </c>
      <c r="G2160" s="40" t="s">
        <v>7904</v>
      </c>
      <c r="H2160" s="40" t="s">
        <v>7907</v>
      </c>
      <c r="I2160" s="43">
        <f>J2160-2</f>
        <v>41893</v>
      </c>
      <c r="J2160" s="43">
        <f t="shared" si="143"/>
        <v>41895</v>
      </c>
      <c r="K2160" s="40" t="s">
        <v>145</v>
      </c>
      <c r="L2160" s="40">
        <v>100</v>
      </c>
      <c r="M2160" s="40"/>
    </row>
    <row r="2161" spans="1:13" hidden="1">
      <c r="A2161" s="40" t="s">
        <v>8601</v>
      </c>
      <c r="B2161" s="40" t="s">
        <v>8042</v>
      </c>
      <c r="C2161" s="46" t="s">
        <v>108</v>
      </c>
      <c r="D2161" s="40" t="s">
        <v>7928</v>
      </c>
      <c r="E2161" s="41" t="s">
        <v>7938</v>
      </c>
      <c r="F2161" s="40" t="s">
        <v>8856</v>
      </c>
      <c r="G2161" s="40" t="s">
        <v>7904</v>
      </c>
      <c r="H2161" s="40" t="s">
        <v>7908</v>
      </c>
      <c r="I2161" s="43">
        <f>J2161-1</f>
        <v>41895</v>
      </c>
      <c r="J2161" s="42">
        <v>41896</v>
      </c>
      <c r="K2161" s="40" t="s">
        <v>145</v>
      </c>
      <c r="L2161" s="40">
        <v>100</v>
      </c>
      <c r="M2161" s="40"/>
    </row>
    <row r="2162" spans="1:13" hidden="1">
      <c r="A2162" s="41" t="s">
        <v>8824</v>
      </c>
      <c r="B2162" s="41" t="s">
        <v>8857</v>
      </c>
      <c r="C2162" s="49" t="s">
        <v>7927</v>
      </c>
      <c r="D2162" s="45" t="s">
        <v>7928</v>
      </c>
      <c r="E2162" s="41" t="s">
        <v>7938</v>
      </c>
      <c r="F2162" s="41" t="s">
        <v>8858</v>
      </c>
      <c r="G2162" s="41" t="s">
        <v>1048</v>
      </c>
      <c r="H2162" s="41" t="s">
        <v>7888</v>
      </c>
      <c r="I2162" s="43">
        <v>41876</v>
      </c>
      <c r="J2162" s="41"/>
      <c r="K2162" s="41"/>
      <c r="L2162" s="41"/>
      <c r="M2162" s="41"/>
    </row>
    <row r="2163" spans="1:13" hidden="1">
      <c r="A2163" s="41" t="s">
        <v>8824</v>
      </c>
      <c r="B2163" s="41" t="s">
        <v>8857</v>
      </c>
      <c r="C2163" s="49" t="s">
        <v>7927</v>
      </c>
      <c r="D2163" s="45" t="s">
        <v>7928</v>
      </c>
      <c r="E2163" s="41" t="s">
        <v>7938</v>
      </c>
      <c r="F2163" s="41" t="s">
        <v>8858</v>
      </c>
      <c r="G2163" s="41" t="s">
        <v>1048</v>
      </c>
      <c r="H2163" s="41" t="s">
        <v>7889</v>
      </c>
      <c r="I2163" s="43"/>
      <c r="J2163" s="41"/>
      <c r="K2163" s="41"/>
      <c r="L2163" s="41"/>
      <c r="M2163" s="41"/>
    </row>
    <row r="2164" spans="1:13" hidden="1">
      <c r="A2164" s="41" t="s">
        <v>8824</v>
      </c>
      <c r="B2164" s="41" t="s">
        <v>8857</v>
      </c>
      <c r="C2164" s="49" t="s">
        <v>7927</v>
      </c>
      <c r="D2164" s="45" t="s">
        <v>7928</v>
      </c>
      <c r="E2164" s="41" t="s">
        <v>7938</v>
      </c>
      <c r="F2164" s="41" t="s">
        <v>8858</v>
      </c>
      <c r="G2164" s="41" t="s">
        <v>1048</v>
      </c>
      <c r="H2164" s="41" t="s">
        <v>7890</v>
      </c>
      <c r="I2164" s="42"/>
      <c r="J2164" s="41"/>
      <c r="K2164" s="41"/>
      <c r="L2164" s="41"/>
      <c r="M2164" s="41"/>
    </row>
    <row r="2165" spans="1:13" hidden="1">
      <c r="A2165" s="41" t="s">
        <v>8824</v>
      </c>
      <c r="B2165" s="41" t="s">
        <v>8857</v>
      </c>
      <c r="C2165" s="49" t="s">
        <v>7927</v>
      </c>
      <c r="D2165" s="45" t="s">
        <v>7928</v>
      </c>
      <c r="E2165" s="41" t="s">
        <v>7938</v>
      </c>
      <c r="F2165" s="41" t="s">
        <v>8858</v>
      </c>
      <c r="G2165" s="41" t="s">
        <v>1048</v>
      </c>
      <c r="H2165" s="41" t="s">
        <v>7891</v>
      </c>
      <c r="I2165" s="42"/>
      <c r="J2165" s="41"/>
      <c r="K2165" s="41"/>
      <c r="L2165" s="41"/>
      <c r="M2165" s="41"/>
    </row>
    <row r="2166" spans="1:13" hidden="1">
      <c r="A2166" s="41" t="s">
        <v>8824</v>
      </c>
      <c r="B2166" s="41" t="s">
        <v>8857</v>
      </c>
      <c r="C2166" s="49" t="s">
        <v>7927</v>
      </c>
      <c r="D2166" s="45" t="s">
        <v>7928</v>
      </c>
      <c r="E2166" s="41" t="s">
        <v>7938</v>
      </c>
      <c r="F2166" s="41" t="s">
        <v>8858</v>
      </c>
      <c r="G2166" s="41" t="s">
        <v>1048</v>
      </c>
      <c r="H2166" s="41" t="s">
        <v>7892</v>
      </c>
      <c r="I2166" s="53"/>
      <c r="J2166" s="41"/>
      <c r="K2166" s="41"/>
      <c r="L2166" s="41"/>
      <c r="M2166" s="41"/>
    </row>
    <row r="2167" spans="1:13" hidden="1">
      <c r="A2167" s="41" t="s">
        <v>8824</v>
      </c>
      <c r="B2167" s="41" t="s">
        <v>8857</v>
      </c>
      <c r="C2167" s="49" t="s">
        <v>7927</v>
      </c>
      <c r="D2167" s="45" t="s">
        <v>7928</v>
      </c>
      <c r="E2167" s="41" t="s">
        <v>7938</v>
      </c>
      <c r="F2167" s="41" t="s">
        <v>8858</v>
      </c>
      <c r="G2167" s="41" t="s">
        <v>1048</v>
      </c>
      <c r="H2167" s="41" t="s">
        <v>7893</v>
      </c>
      <c r="I2167" s="42"/>
      <c r="J2167" s="41"/>
      <c r="K2167" s="41"/>
      <c r="L2167" s="41"/>
      <c r="M2167" s="41"/>
    </row>
    <row r="2168" spans="1:13" hidden="1">
      <c r="A2168" s="41" t="s">
        <v>8824</v>
      </c>
      <c r="B2168" s="41" t="s">
        <v>8857</v>
      </c>
      <c r="C2168" s="49" t="s">
        <v>7927</v>
      </c>
      <c r="D2168" s="45" t="s">
        <v>7928</v>
      </c>
      <c r="E2168" s="41" t="s">
        <v>7938</v>
      </c>
      <c r="F2168" s="41" t="s">
        <v>8858</v>
      </c>
      <c r="G2168" s="41" t="s">
        <v>1048</v>
      </c>
      <c r="H2168" s="41" t="s">
        <v>7894</v>
      </c>
      <c r="I2168" s="42"/>
      <c r="J2168" s="41"/>
      <c r="K2168" s="41"/>
      <c r="L2168" s="41"/>
      <c r="M2168" s="41"/>
    </row>
    <row r="2169" spans="1:13" hidden="1">
      <c r="A2169" s="40" t="s">
        <v>8824</v>
      </c>
      <c r="B2169" s="40" t="s">
        <v>8857</v>
      </c>
      <c r="C2169" s="48" t="s">
        <v>7927</v>
      </c>
      <c r="D2169" s="44" t="s">
        <v>7928</v>
      </c>
      <c r="E2169" s="41" t="s">
        <v>7938</v>
      </c>
      <c r="F2169" s="41" t="s">
        <v>8858</v>
      </c>
      <c r="G2169" s="40" t="s">
        <v>7895</v>
      </c>
      <c r="H2169" s="40" t="s">
        <v>7896</v>
      </c>
      <c r="I2169" s="43">
        <f>J2169-2</f>
        <v>41876</v>
      </c>
      <c r="J2169" s="43">
        <f t="shared" ref="J2169:J2175" si="144">I2170</f>
        <v>41878</v>
      </c>
      <c r="K2169" s="40" t="s">
        <v>135</v>
      </c>
      <c r="L2169" s="40">
        <v>100</v>
      </c>
      <c r="M2169" s="40"/>
    </row>
    <row r="2170" spans="1:13" hidden="1">
      <c r="A2170" s="40" t="s">
        <v>8824</v>
      </c>
      <c r="B2170" s="40" t="s">
        <v>8857</v>
      </c>
      <c r="C2170" s="48" t="s">
        <v>7927</v>
      </c>
      <c r="D2170" s="44" t="s">
        <v>7928</v>
      </c>
      <c r="E2170" s="41" t="s">
        <v>7938</v>
      </c>
      <c r="F2170" s="41" t="s">
        <v>8858</v>
      </c>
      <c r="G2170" s="40" t="s">
        <v>7898</v>
      </c>
      <c r="H2170" s="40" t="s">
        <v>7899</v>
      </c>
      <c r="I2170" s="43">
        <f>J2170-1</f>
        <v>41878</v>
      </c>
      <c r="J2170" s="43">
        <f t="shared" si="144"/>
        <v>41879</v>
      </c>
      <c r="K2170" s="40" t="s">
        <v>135</v>
      </c>
      <c r="L2170" s="40">
        <v>100</v>
      </c>
      <c r="M2170" s="40"/>
    </row>
    <row r="2171" spans="1:13" hidden="1">
      <c r="A2171" s="40" t="s">
        <v>8824</v>
      </c>
      <c r="B2171" s="40" t="s">
        <v>8857</v>
      </c>
      <c r="C2171" s="48" t="s">
        <v>7927</v>
      </c>
      <c r="D2171" s="44" t="s">
        <v>7928</v>
      </c>
      <c r="E2171" s="41" t="s">
        <v>7938</v>
      </c>
      <c r="F2171" s="41" t="s">
        <v>8858</v>
      </c>
      <c r="G2171" s="40" t="s">
        <v>7898</v>
      </c>
      <c r="H2171" s="40" t="s">
        <v>7925</v>
      </c>
      <c r="I2171" s="43">
        <f>J2171-1</f>
        <v>41879</v>
      </c>
      <c r="J2171" s="43">
        <f t="shared" si="144"/>
        <v>41880</v>
      </c>
      <c r="K2171" s="40" t="s">
        <v>135</v>
      </c>
      <c r="L2171" s="40">
        <v>100</v>
      </c>
      <c r="M2171" s="40"/>
    </row>
    <row r="2172" spans="1:13">
      <c r="A2172" s="40" t="s">
        <v>8824</v>
      </c>
      <c r="B2172" s="40" t="s">
        <v>8857</v>
      </c>
      <c r="C2172" s="48" t="s">
        <v>7927</v>
      </c>
      <c r="D2172" s="44" t="s">
        <v>7928</v>
      </c>
      <c r="E2172" s="41" t="s">
        <v>7938</v>
      </c>
      <c r="F2172" s="41" t="s">
        <v>8858</v>
      </c>
      <c r="G2172" s="40" t="s">
        <v>7901</v>
      </c>
      <c r="H2172" s="40" t="s">
        <v>7940</v>
      </c>
      <c r="I2172" s="43">
        <f>J2172-5</f>
        <v>41880</v>
      </c>
      <c r="J2172" s="43">
        <f t="shared" si="144"/>
        <v>41885</v>
      </c>
      <c r="K2172" s="40" t="s">
        <v>135</v>
      </c>
      <c r="L2172" s="40">
        <v>100</v>
      </c>
      <c r="M2172" s="40"/>
    </row>
    <row r="2173" spans="1:13" hidden="1">
      <c r="A2173" s="40" t="s">
        <v>8824</v>
      </c>
      <c r="B2173" s="40" t="s">
        <v>8857</v>
      </c>
      <c r="C2173" s="48" t="s">
        <v>7927</v>
      </c>
      <c r="D2173" s="44" t="s">
        <v>7928</v>
      </c>
      <c r="E2173" s="41" t="s">
        <v>7938</v>
      </c>
      <c r="F2173" s="40" t="s">
        <v>8858</v>
      </c>
      <c r="G2173" s="40" t="s">
        <v>7904</v>
      </c>
      <c r="H2173" s="40" t="s">
        <v>7905</v>
      </c>
      <c r="I2173" s="43">
        <f>J2173-3</f>
        <v>41885</v>
      </c>
      <c r="J2173" s="43">
        <f t="shared" si="144"/>
        <v>41888</v>
      </c>
      <c r="K2173" s="40" t="s">
        <v>135</v>
      </c>
      <c r="L2173" s="40">
        <v>100</v>
      </c>
      <c r="M2173" s="39"/>
    </row>
    <row r="2174" spans="1:13" hidden="1">
      <c r="A2174" s="40" t="s">
        <v>8824</v>
      </c>
      <c r="B2174" s="40" t="s">
        <v>8857</v>
      </c>
      <c r="C2174" s="48" t="s">
        <v>7927</v>
      </c>
      <c r="D2174" s="44" t="s">
        <v>7928</v>
      </c>
      <c r="E2174" s="41" t="s">
        <v>7938</v>
      </c>
      <c r="F2174" s="40" t="s">
        <v>8858</v>
      </c>
      <c r="G2174" s="40" t="s">
        <v>7904</v>
      </c>
      <c r="H2174" s="40" t="s">
        <v>7906</v>
      </c>
      <c r="I2174" s="43">
        <f>J2174-2</f>
        <v>41888</v>
      </c>
      <c r="J2174" s="43">
        <f t="shared" si="144"/>
        <v>41890</v>
      </c>
      <c r="K2174" s="40" t="s">
        <v>135</v>
      </c>
      <c r="L2174" s="40">
        <v>100</v>
      </c>
      <c r="M2174" s="39"/>
    </row>
    <row r="2175" spans="1:13" hidden="1">
      <c r="A2175" s="40" t="s">
        <v>8824</v>
      </c>
      <c r="B2175" s="40" t="s">
        <v>8857</v>
      </c>
      <c r="C2175" s="48" t="s">
        <v>7927</v>
      </c>
      <c r="D2175" s="44" t="s">
        <v>7928</v>
      </c>
      <c r="E2175" s="41" t="s">
        <v>7938</v>
      </c>
      <c r="F2175" s="40" t="s">
        <v>8858</v>
      </c>
      <c r="G2175" s="40" t="s">
        <v>7904</v>
      </c>
      <c r="H2175" s="40" t="s">
        <v>7907</v>
      </c>
      <c r="I2175" s="43">
        <f>J2175-2</f>
        <v>41890</v>
      </c>
      <c r="J2175" s="43">
        <f t="shared" si="144"/>
        <v>41892</v>
      </c>
      <c r="K2175" s="40" t="s">
        <v>135</v>
      </c>
      <c r="L2175" s="40">
        <v>100</v>
      </c>
      <c r="M2175" s="39"/>
    </row>
    <row r="2176" spans="1:13" hidden="1">
      <c r="A2176" s="40" t="s">
        <v>8824</v>
      </c>
      <c r="B2176" s="40" t="s">
        <v>8857</v>
      </c>
      <c r="C2176" s="48" t="s">
        <v>7927</v>
      </c>
      <c r="D2176" s="44" t="s">
        <v>7928</v>
      </c>
      <c r="E2176" s="41" t="s">
        <v>7938</v>
      </c>
      <c r="F2176" s="40" t="s">
        <v>8858</v>
      </c>
      <c r="G2176" s="40" t="s">
        <v>7904</v>
      </c>
      <c r="H2176" s="40" t="s">
        <v>7908</v>
      </c>
      <c r="I2176" s="43">
        <f>J2176-1</f>
        <v>41892</v>
      </c>
      <c r="J2176" s="43">
        <v>41893</v>
      </c>
      <c r="K2176" s="40" t="s">
        <v>135</v>
      </c>
      <c r="L2176" s="40">
        <v>100</v>
      </c>
      <c r="M2176" s="39"/>
    </row>
    <row r="2177" spans="1:13" hidden="1">
      <c r="A2177" s="49" t="s">
        <v>8601</v>
      </c>
      <c r="B2177" s="49" t="s">
        <v>8228</v>
      </c>
      <c r="C2177" s="41" t="s">
        <v>108</v>
      </c>
      <c r="D2177" s="49" t="s">
        <v>65</v>
      </c>
      <c r="E2177" s="41" t="s">
        <v>7929</v>
      </c>
      <c r="F2177" s="41" t="s">
        <v>8859</v>
      </c>
      <c r="G2177" s="41" t="s">
        <v>1048</v>
      </c>
      <c r="H2177" s="41" t="s">
        <v>7888</v>
      </c>
      <c r="I2177" s="42">
        <v>41891</v>
      </c>
      <c r="J2177" s="41"/>
      <c r="K2177" s="41"/>
      <c r="L2177" s="41"/>
      <c r="M2177" s="40"/>
    </row>
    <row r="2178" spans="1:13" hidden="1">
      <c r="A2178" s="49" t="s">
        <v>8601</v>
      </c>
      <c r="B2178" s="49" t="s">
        <v>8228</v>
      </c>
      <c r="C2178" s="41" t="s">
        <v>108</v>
      </c>
      <c r="D2178" s="49" t="s">
        <v>65</v>
      </c>
      <c r="E2178" s="41" t="s">
        <v>7929</v>
      </c>
      <c r="F2178" s="41" t="s">
        <v>8859</v>
      </c>
      <c r="G2178" s="41" t="s">
        <v>1048</v>
      </c>
      <c r="H2178" s="41" t="s">
        <v>7889</v>
      </c>
      <c r="I2178" s="42"/>
      <c r="J2178" s="41"/>
      <c r="K2178" s="41"/>
      <c r="L2178" s="41"/>
      <c r="M2178" s="40"/>
    </row>
    <row r="2179" spans="1:13" hidden="1">
      <c r="A2179" s="49" t="s">
        <v>8601</v>
      </c>
      <c r="B2179" s="49" t="s">
        <v>8228</v>
      </c>
      <c r="C2179" s="41" t="s">
        <v>108</v>
      </c>
      <c r="D2179" s="49" t="s">
        <v>65</v>
      </c>
      <c r="E2179" s="41" t="s">
        <v>7929</v>
      </c>
      <c r="F2179" s="41" t="s">
        <v>8859</v>
      </c>
      <c r="G2179" s="41" t="s">
        <v>1048</v>
      </c>
      <c r="H2179" s="41" t="s">
        <v>7890</v>
      </c>
      <c r="I2179" s="41"/>
      <c r="J2179" s="41"/>
      <c r="K2179" s="41"/>
      <c r="L2179" s="41"/>
      <c r="M2179" s="40"/>
    </row>
    <row r="2180" spans="1:13" hidden="1">
      <c r="A2180" s="49" t="s">
        <v>8601</v>
      </c>
      <c r="B2180" s="49" t="s">
        <v>8228</v>
      </c>
      <c r="C2180" s="41" t="s">
        <v>108</v>
      </c>
      <c r="D2180" s="49" t="s">
        <v>65</v>
      </c>
      <c r="E2180" s="41" t="s">
        <v>7929</v>
      </c>
      <c r="F2180" s="41" t="s">
        <v>8859</v>
      </c>
      <c r="G2180" s="41" t="s">
        <v>1048</v>
      </c>
      <c r="H2180" s="41" t="s">
        <v>7891</v>
      </c>
      <c r="I2180" s="42"/>
      <c r="J2180" s="41"/>
      <c r="K2180" s="41"/>
      <c r="L2180" s="41"/>
      <c r="M2180" s="40"/>
    </row>
    <row r="2181" spans="1:13" hidden="1">
      <c r="A2181" s="49" t="s">
        <v>8601</v>
      </c>
      <c r="B2181" s="49" t="s">
        <v>8228</v>
      </c>
      <c r="C2181" s="41" t="s">
        <v>108</v>
      </c>
      <c r="D2181" s="49" t="s">
        <v>65</v>
      </c>
      <c r="E2181" s="41" t="s">
        <v>7929</v>
      </c>
      <c r="F2181" s="41" t="s">
        <v>8859</v>
      </c>
      <c r="G2181" s="41" t="s">
        <v>1048</v>
      </c>
      <c r="H2181" s="41" t="s">
        <v>7892</v>
      </c>
      <c r="I2181" s="44"/>
      <c r="J2181" s="41"/>
      <c r="K2181" s="41"/>
      <c r="L2181" s="41"/>
      <c r="M2181" s="40"/>
    </row>
    <row r="2182" spans="1:13" hidden="1">
      <c r="A2182" s="49" t="s">
        <v>8601</v>
      </c>
      <c r="B2182" s="49" t="s">
        <v>8228</v>
      </c>
      <c r="C2182" s="41" t="s">
        <v>108</v>
      </c>
      <c r="D2182" s="49" t="s">
        <v>65</v>
      </c>
      <c r="E2182" s="41" t="s">
        <v>7929</v>
      </c>
      <c r="F2182" s="41" t="s">
        <v>8859</v>
      </c>
      <c r="G2182" s="41" t="s">
        <v>1048</v>
      </c>
      <c r="H2182" s="41" t="s">
        <v>7893</v>
      </c>
      <c r="I2182" s="44"/>
      <c r="J2182" s="41"/>
      <c r="K2182" s="41"/>
      <c r="L2182" s="41"/>
      <c r="M2182" s="40"/>
    </row>
    <row r="2183" spans="1:13" hidden="1">
      <c r="A2183" s="49" t="s">
        <v>8601</v>
      </c>
      <c r="B2183" s="49" t="s">
        <v>8228</v>
      </c>
      <c r="C2183" s="41" t="s">
        <v>108</v>
      </c>
      <c r="D2183" s="49" t="s">
        <v>65</v>
      </c>
      <c r="E2183" s="41" t="s">
        <v>7929</v>
      </c>
      <c r="F2183" s="41" t="s">
        <v>8859</v>
      </c>
      <c r="G2183" s="41" t="s">
        <v>1048</v>
      </c>
      <c r="H2183" s="41" t="s">
        <v>7894</v>
      </c>
      <c r="I2183" s="42">
        <v>41908</v>
      </c>
      <c r="J2183" s="41"/>
      <c r="K2183" s="41"/>
      <c r="L2183" s="41"/>
      <c r="M2183" s="40"/>
    </row>
    <row r="2184" spans="1:13" hidden="1">
      <c r="A2184" s="49" t="s">
        <v>8601</v>
      </c>
      <c r="B2184" s="49" t="s">
        <v>8228</v>
      </c>
      <c r="C2184" s="41" t="s">
        <v>108</v>
      </c>
      <c r="D2184" s="49" t="s">
        <v>65</v>
      </c>
      <c r="E2184" s="41" t="s">
        <v>7929</v>
      </c>
      <c r="F2184" s="41" t="s">
        <v>8859</v>
      </c>
      <c r="G2184" s="40" t="s">
        <v>7895</v>
      </c>
      <c r="H2184" s="40" t="s">
        <v>7896</v>
      </c>
      <c r="I2184" s="43">
        <f>J2184-2</f>
        <v>41891</v>
      </c>
      <c r="J2184" s="43">
        <f t="shared" ref="J2184:J2190" si="145">I2185</f>
        <v>41893</v>
      </c>
      <c r="K2184" s="40" t="s">
        <v>145</v>
      </c>
      <c r="L2184" s="40">
        <v>100</v>
      </c>
      <c r="M2184" s="40"/>
    </row>
    <row r="2185" spans="1:13" hidden="1">
      <c r="A2185" s="49" t="s">
        <v>8601</v>
      </c>
      <c r="B2185" s="49" t="s">
        <v>8228</v>
      </c>
      <c r="C2185" s="41" t="s">
        <v>108</v>
      </c>
      <c r="D2185" s="49" t="s">
        <v>65</v>
      </c>
      <c r="E2185" s="41" t="s">
        <v>7929</v>
      </c>
      <c r="F2185" s="41" t="s">
        <v>8859</v>
      </c>
      <c r="G2185" s="40" t="s">
        <v>7898</v>
      </c>
      <c r="H2185" s="40" t="s">
        <v>7899</v>
      </c>
      <c r="I2185" s="43">
        <f>J2185-1</f>
        <v>41893</v>
      </c>
      <c r="J2185" s="43">
        <f t="shared" si="145"/>
        <v>41894</v>
      </c>
      <c r="K2185" s="40" t="s">
        <v>145</v>
      </c>
      <c r="L2185" s="40">
        <v>100</v>
      </c>
      <c r="M2185" s="40"/>
    </row>
    <row r="2186" spans="1:13" hidden="1">
      <c r="A2186" s="49" t="s">
        <v>8601</v>
      </c>
      <c r="B2186" s="49" t="s">
        <v>8228</v>
      </c>
      <c r="C2186" s="41" t="s">
        <v>108</v>
      </c>
      <c r="D2186" s="49" t="s">
        <v>65</v>
      </c>
      <c r="E2186" s="41" t="s">
        <v>7929</v>
      </c>
      <c r="F2186" s="41" t="s">
        <v>8859</v>
      </c>
      <c r="G2186" s="40" t="s">
        <v>7898</v>
      </c>
      <c r="H2186" s="40" t="s">
        <v>7900</v>
      </c>
      <c r="I2186" s="43">
        <f>J2186-1</f>
        <v>41894</v>
      </c>
      <c r="J2186" s="43">
        <f t="shared" si="145"/>
        <v>41895</v>
      </c>
      <c r="K2186" s="40" t="s">
        <v>145</v>
      </c>
      <c r="L2186" s="40">
        <v>100</v>
      </c>
      <c r="M2186" s="40"/>
    </row>
    <row r="2187" spans="1:13">
      <c r="A2187" s="49" t="s">
        <v>8601</v>
      </c>
      <c r="B2187" s="49" t="s">
        <v>8228</v>
      </c>
      <c r="C2187" s="41" t="s">
        <v>108</v>
      </c>
      <c r="D2187" s="49" t="s">
        <v>65</v>
      </c>
      <c r="E2187" s="41" t="s">
        <v>7929</v>
      </c>
      <c r="F2187" s="41" t="s">
        <v>8859</v>
      </c>
      <c r="G2187" s="40" t="s">
        <v>7901</v>
      </c>
      <c r="H2187" s="40" t="s">
        <v>7902</v>
      </c>
      <c r="I2187" s="43">
        <f>J2187-5</f>
        <v>41895</v>
      </c>
      <c r="J2187" s="43">
        <f t="shared" si="145"/>
        <v>41900</v>
      </c>
      <c r="K2187" s="40" t="s">
        <v>145</v>
      </c>
      <c r="L2187" s="40">
        <v>100</v>
      </c>
      <c r="M2187" s="40"/>
    </row>
    <row r="2188" spans="1:13" hidden="1">
      <c r="A2188" s="49" t="s">
        <v>8601</v>
      </c>
      <c r="B2188" s="49" t="s">
        <v>8228</v>
      </c>
      <c r="C2188" s="41" t="s">
        <v>108</v>
      </c>
      <c r="D2188" s="49" t="s">
        <v>65</v>
      </c>
      <c r="E2188" s="41" t="s">
        <v>7929</v>
      </c>
      <c r="F2188" s="41" t="s">
        <v>8859</v>
      </c>
      <c r="G2188" s="40" t="s">
        <v>7904</v>
      </c>
      <c r="H2188" s="40" t="s">
        <v>7905</v>
      </c>
      <c r="I2188" s="43">
        <f>J2188-3</f>
        <v>41900</v>
      </c>
      <c r="J2188" s="43">
        <f t="shared" si="145"/>
        <v>41903</v>
      </c>
      <c r="K2188" s="40" t="s">
        <v>145</v>
      </c>
      <c r="L2188" s="40">
        <v>100</v>
      </c>
      <c r="M2188" s="40"/>
    </row>
    <row r="2189" spans="1:13" hidden="1">
      <c r="A2189" s="49" t="s">
        <v>8601</v>
      </c>
      <c r="B2189" s="49" t="s">
        <v>8228</v>
      </c>
      <c r="C2189" s="41" t="s">
        <v>108</v>
      </c>
      <c r="D2189" s="49" t="s">
        <v>65</v>
      </c>
      <c r="E2189" s="41" t="s">
        <v>7929</v>
      </c>
      <c r="F2189" s="41" t="s">
        <v>8859</v>
      </c>
      <c r="G2189" s="40" t="s">
        <v>7904</v>
      </c>
      <c r="H2189" s="40" t="s">
        <v>7906</v>
      </c>
      <c r="I2189" s="43">
        <f>J2189-2</f>
        <v>41903</v>
      </c>
      <c r="J2189" s="43">
        <f t="shared" si="145"/>
        <v>41905</v>
      </c>
      <c r="K2189" s="40" t="s">
        <v>145</v>
      </c>
      <c r="L2189" s="40">
        <v>100</v>
      </c>
      <c r="M2189" s="40"/>
    </row>
    <row r="2190" spans="1:13" hidden="1">
      <c r="A2190" s="49" t="s">
        <v>8601</v>
      </c>
      <c r="B2190" s="49" t="s">
        <v>8228</v>
      </c>
      <c r="C2190" s="41" t="s">
        <v>108</v>
      </c>
      <c r="D2190" s="49" t="s">
        <v>65</v>
      </c>
      <c r="E2190" s="41" t="s">
        <v>7929</v>
      </c>
      <c r="F2190" s="41" t="s">
        <v>8859</v>
      </c>
      <c r="G2190" s="40" t="s">
        <v>7904</v>
      </c>
      <c r="H2190" s="40" t="s">
        <v>7907</v>
      </c>
      <c r="I2190" s="43">
        <f>J2190-2</f>
        <v>41905</v>
      </c>
      <c r="J2190" s="43">
        <f t="shared" si="145"/>
        <v>41907</v>
      </c>
      <c r="K2190" s="40" t="s">
        <v>145</v>
      </c>
      <c r="L2190" s="40">
        <v>100</v>
      </c>
      <c r="M2190" s="40"/>
    </row>
    <row r="2191" spans="1:13" hidden="1">
      <c r="A2191" s="49" t="s">
        <v>8601</v>
      </c>
      <c r="B2191" s="49" t="s">
        <v>8228</v>
      </c>
      <c r="C2191" s="41" t="s">
        <v>108</v>
      </c>
      <c r="D2191" s="49" t="s">
        <v>65</v>
      </c>
      <c r="E2191" s="41" t="s">
        <v>7929</v>
      </c>
      <c r="F2191" s="41" t="s">
        <v>8859</v>
      </c>
      <c r="G2191" s="40" t="s">
        <v>7904</v>
      </c>
      <c r="H2191" s="40" t="s">
        <v>7908</v>
      </c>
      <c r="I2191" s="43">
        <f>J2191-1</f>
        <v>41907</v>
      </c>
      <c r="J2191" s="42">
        <v>41908</v>
      </c>
      <c r="K2191" s="40" t="s">
        <v>145</v>
      </c>
      <c r="L2191" s="40">
        <v>100</v>
      </c>
      <c r="M2191" s="39" t="s">
        <v>7917</v>
      </c>
    </row>
    <row r="2192" spans="1:13" hidden="1">
      <c r="A2192" s="41" t="s">
        <v>8860</v>
      </c>
      <c r="B2192" s="41" t="s">
        <v>6403</v>
      </c>
      <c r="C2192" s="41" t="s">
        <v>65</v>
      </c>
      <c r="D2192" s="41" t="s">
        <v>65</v>
      </c>
      <c r="E2192" s="41" t="s">
        <v>7886</v>
      </c>
      <c r="F2192" s="41" t="s">
        <v>8861</v>
      </c>
      <c r="G2192" s="41" t="s">
        <v>1048</v>
      </c>
      <c r="H2192" s="41" t="s">
        <v>7888</v>
      </c>
      <c r="I2192" s="42">
        <v>41887</v>
      </c>
      <c r="J2192" s="41"/>
      <c r="K2192" s="41"/>
      <c r="L2192" s="41"/>
      <c r="M2192" s="39"/>
    </row>
    <row r="2193" spans="1:13" hidden="1">
      <c r="A2193" s="41" t="s">
        <v>8860</v>
      </c>
      <c r="B2193" s="41" t="s">
        <v>6403</v>
      </c>
      <c r="C2193" s="41" t="s">
        <v>65</v>
      </c>
      <c r="D2193" s="41" t="s">
        <v>65</v>
      </c>
      <c r="E2193" s="41" t="s">
        <v>7886</v>
      </c>
      <c r="F2193" s="41" t="s">
        <v>8861</v>
      </c>
      <c r="G2193" s="41" t="s">
        <v>1048</v>
      </c>
      <c r="H2193" s="41" t="s">
        <v>7889</v>
      </c>
      <c r="I2193" s="42"/>
      <c r="J2193" s="41"/>
      <c r="K2193" s="41"/>
      <c r="L2193" s="41"/>
      <c r="M2193" s="39"/>
    </row>
    <row r="2194" spans="1:13" hidden="1">
      <c r="A2194" s="41" t="s">
        <v>8860</v>
      </c>
      <c r="B2194" s="41" t="s">
        <v>6403</v>
      </c>
      <c r="C2194" s="41" t="s">
        <v>65</v>
      </c>
      <c r="D2194" s="41" t="s">
        <v>65</v>
      </c>
      <c r="E2194" s="41" t="s">
        <v>7886</v>
      </c>
      <c r="F2194" s="41" t="s">
        <v>8861</v>
      </c>
      <c r="G2194" s="41" t="s">
        <v>1048</v>
      </c>
      <c r="H2194" s="41" t="s">
        <v>7890</v>
      </c>
      <c r="I2194" s="42">
        <v>41925</v>
      </c>
      <c r="J2194" s="41"/>
      <c r="K2194" s="41"/>
      <c r="L2194" s="41"/>
      <c r="M2194" s="39"/>
    </row>
    <row r="2195" spans="1:13" hidden="1">
      <c r="A2195" s="41" t="s">
        <v>8860</v>
      </c>
      <c r="B2195" s="41" t="s">
        <v>6403</v>
      </c>
      <c r="C2195" s="41" t="s">
        <v>65</v>
      </c>
      <c r="D2195" s="41" t="s">
        <v>65</v>
      </c>
      <c r="E2195" s="41" t="s">
        <v>7886</v>
      </c>
      <c r="F2195" s="41" t="s">
        <v>8861</v>
      </c>
      <c r="G2195" s="41" t="s">
        <v>1048</v>
      </c>
      <c r="H2195" s="41" t="s">
        <v>7891</v>
      </c>
      <c r="I2195" s="42">
        <v>41954</v>
      </c>
      <c r="J2195" s="41"/>
      <c r="K2195" s="41"/>
      <c r="L2195" s="41"/>
      <c r="M2195" s="39"/>
    </row>
    <row r="2196" spans="1:13" hidden="1">
      <c r="A2196" s="41" t="s">
        <v>8860</v>
      </c>
      <c r="B2196" s="41" t="s">
        <v>6403</v>
      </c>
      <c r="C2196" s="41" t="s">
        <v>65</v>
      </c>
      <c r="D2196" s="41" t="s">
        <v>65</v>
      </c>
      <c r="E2196" s="41" t="s">
        <v>7886</v>
      </c>
      <c r="F2196" s="41" t="s">
        <v>8861</v>
      </c>
      <c r="G2196" s="41" t="s">
        <v>1048</v>
      </c>
      <c r="H2196" s="41" t="s">
        <v>7892</v>
      </c>
      <c r="I2196" s="44"/>
      <c r="J2196" s="41"/>
      <c r="K2196" s="41"/>
      <c r="L2196" s="41"/>
      <c r="M2196" s="39"/>
    </row>
    <row r="2197" spans="1:13" hidden="1">
      <c r="A2197" s="41" t="s">
        <v>8860</v>
      </c>
      <c r="B2197" s="41" t="s">
        <v>6403</v>
      </c>
      <c r="C2197" s="41" t="s">
        <v>65</v>
      </c>
      <c r="D2197" s="41" t="s">
        <v>65</v>
      </c>
      <c r="E2197" s="41" t="s">
        <v>7886</v>
      </c>
      <c r="F2197" s="41" t="s">
        <v>8861</v>
      </c>
      <c r="G2197" s="41" t="s">
        <v>1048</v>
      </c>
      <c r="H2197" s="41" t="s">
        <v>7893</v>
      </c>
      <c r="I2197" s="44"/>
      <c r="J2197" s="41"/>
      <c r="K2197" s="41"/>
      <c r="L2197" s="41"/>
      <c r="M2197" s="39"/>
    </row>
    <row r="2198" spans="1:13" hidden="1">
      <c r="A2198" s="41" t="s">
        <v>8860</v>
      </c>
      <c r="B2198" s="41" t="s">
        <v>6403</v>
      </c>
      <c r="C2198" s="41" t="s">
        <v>65</v>
      </c>
      <c r="D2198" s="41" t="s">
        <v>65</v>
      </c>
      <c r="E2198" s="41" t="s">
        <v>7886</v>
      </c>
      <c r="F2198" s="41" t="s">
        <v>8861</v>
      </c>
      <c r="G2198" s="41" t="s">
        <v>1048</v>
      </c>
      <c r="H2198" s="41" t="s">
        <v>7894</v>
      </c>
      <c r="I2198" s="42">
        <v>41904</v>
      </c>
      <c r="J2198" s="41"/>
      <c r="K2198" s="41"/>
      <c r="L2198" s="41"/>
      <c r="M2198" s="39"/>
    </row>
    <row r="2199" spans="1:13" hidden="1">
      <c r="A2199" s="40" t="s">
        <v>8860</v>
      </c>
      <c r="B2199" s="40" t="s">
        <v>6403</v>
      </c>
      <c r="C2199" s="40" t="s">
        <v>65</v>
      </c>
      <c r="D2199" s="40" t="s">
        <v>65</v>
      </c>
      <c r="E2199" s="41" t="s">
        <v>7886</v>
      </c>
      <c r="F2199" s="40" t="s">
        <v>8861</v>
      </c>
      <c r="G2199" s="40" t="s">
        <v>7895</v>
      </c>
      <c r="H2199" s="40" t="s">
        <v>7896</v>
      </c>
      <c r="I2199" s="43">
        <f>J2199-2</f>
        <v>41870</v>
      </c>
      <c r="J2199" s="43">
        <f t="shared" ref="J2199:J2205" si="146">I2200</f>
        <v>41872</v>
      </c>
      <c r="K2199" s="40" t="s">
        <v>135</v>
      </c>
      <c r="L2199" s="40">
        <v>100</v>
      </c>
      <c r="M2199" s="39"/>
    </row>
    <row r="2200" spans="1:13" hidden="1">
      <c r="A2200" s="40" t="s">
        <v>8860</v>
      </c>
      <c r="B2200" s="40" t="s">
        <v>6403</v>
      </c>
      <c r="C2200" s="40" t="s">
        <v>65</v>
      </c>
      <c r="D2200" s="40" t="s">
        <v>65</v>
      </c>
      <c r="E2200" s="41" t="s">
        <v>7886</v>
      </c>
      <c r="F2200" s="40" t="s">
        <v>8861</v>
      </c>
      <c r="G2200" s="40" t="s">
        <v>7898</v>
      </c>
      <c r="H2200" s="40" t="s">
        <v>7899</v>
      </c>
      <c r="I2200" s="43">
        <f>J2200-1</f>
        <v>41872</v>
      </c>
      <c r="J2200" s="43">
        <f t="shared" si="146"/>
        <v>41873</v>
      </c>
      <c r="K2200" s="40" t="s">
        <v>135</v>
      </c>
      <c r="L2200" s="40">
        <v>100</v>
      </c>
      <c r="M2200" s="39"/>
    </row>
    <row r="2201" spans="1:13" hidden="1">
      <c r="A2201" s="40" t="s">
        <v>8860</v>
      </c>
      <c r="B2201" s="40" t="s">
        <v>6403</v>
      </c>
      <c r="C2201" s="40" t="s">
        <v>65</v>
      </c>
      <c r="D2201" s="40" t="s">
        <v>65</v>
      </c>
      <c r="E2201" s="41" t="s">
        <v>7886</v>
      </c>
      <c r="F2201" s="40" t="s">
        <v>8861</v>
      </c>
      <c r="G2201" s="40" t="s">
        <v>7898</v>
      </c>
      <c r="H2201" s="40" t="s">
        <v>7900</v>
      </c>
      <c r="I2201" s="43">
        <f>J2201-1</f>
        <v>41873</v>
      </c>
      <c r="J2201" s="43">
        <f t="shared" si="146"/>
        <v>41874</v>
      </c>
      <c r="K2201" s="40" t="s">
        <v>135</v>
      </c>
      <c r="L2201" s="40">
        <v>100</v>
      </c>
      <c r="M2201" s="39"/>
    </row>
    <row r="2202" spans="1:13">
      <c r="A2202" s="40" t="s">
        <v>8860</v>
      </c>
      <c r="B2202" s="40" t="s">
        <v>6403</v>
      </c>
      <c r="C2202" s="40" t="s">
        <v>65</v>
      </c>
      <c r="D2202" s="40" t="s">
        <v>65</v>
      </c>
      <c r="E2202" s="41" t="s">
        <v>7886</v>
      </c>
      <c r="F2202" s="40" t="s">
        <v>8861</v>
      </c>
      <c r="G2202" s="40" t="s">
        <v>7901</v>
      </c>
      <c r="H2202" s="40" t="s">
        <v>7902</v>
      </c>
      <c r="I2202" s="43">
        <f>J2202-5</f>
        <v>41874</v>
      </c>
      <c r="J2202" s="43">
        <f t="shared" si="146"/>
        <v>41879</v>
      </c>
      <c r="K2202" s="40" t="s">
        <v>135</v>
      </c>
      <c r="L2202" s="40">
        <v>100</v>
      </c>
      <c r="M2202" s="39"/>
    </row>
    <row r="2203" spans="1:13" hidden="1">
      <c r="A2203" s="40" t="s">
        <v>8860</v>
      </c>
      <c r="B2203" s="40" t="s">
        <v>6403</v>
      </c>
      <c r="C2203" s="40" t="s">
        <v>65</v>
      </c>
      <c r="D2203" s="40" t="s">
        <v>65</v>
      </c>
      <c r="E2203" s="41" t="s">
        <v>7886</v>
      </c>
      <c r="F2203" s="40" t="s">
        <v>8861</v>
      </c>
      <c r="G2203" s="40" t="s">
        <v>7904</v>
      </c>
      <c r="H2203" s="40" t="s">
        <v>7905</v>
      </c>
      <c r="I2203" s="43">
        <f>J2203-3</f>
        <v>41879</v>
      </c>
      <c r="J2203" s="43">
        <f t="shared" si="146"/>
        <v>41882</v>
      </c>
      <c r="K2203" s="40" t="s">
        <v>135</v>
      </c>
      <c r="L2203" s="40">
        <v>100</v>
      </c>
      <c r="M2203" s="39"/>
    </row>
    <row r="2204" spans="1:13" hidden="1">
      <c r="A2204" s="40" t="s">
        <v>8860</v>
      </c>
      <c r="B2204" s="40" t="s">
        <v>6403</v>
      </c>
      <c r="C2204" s="40" t="s">
        <v>65</v>
      </c>
      <c r="D2204" s="40" t="s">
        <v>65</v>
      </c>
      <c r="E2204" s="41" t="s">
        <v>7886</v>
      </c>
      <c r="F2204" s="40" t="s">
        <v>8861</v>
      </c>
      <c r="G2204" s="40" t="s">
        <v>7904</v>
      </c>
      <c r="H2204" s="40" t="s">
        <v>7906</v>
      </c>
      <c r="I2204" s="43">
        <f>J2204-2</f>
        <v>41882</v>
      </c>
      <c r="J2204" s="43">
        <f t="shared" si="146"/>
        <v>41884</v>
      </c>
      <c r="K2204" s="40" t="s">
        <v>135</v>
      </c>
      <c r="L2204" s="40">
        <v>100</v>
      </c>
      <c r="M2204" s="39"/>
    </row>
    <row r="2205" spans="1:13" hidden="1">
      <c r="A2205" s="40" t="s">
        <v>8860</v>
      </c>
      <c r="B2205" s="40" t="s">
        <v>6403</v>
      </c>
      <c r="C2205" s="40" t="s">
        <v>65</v>
      </c>
      <c r="D2205" s="40" t="s">
        <v>65</v>
      </c>
      <c r="E2205" s="41" t="s">
        <v>7886</v>
      </c>
      <c r="F2205" s="40" t="s">
        <v>8861</v>
      </c>
      <c r="G2205" s="40" t="s">
        <v>7904</v>
      </c>
      <c r="H2205" s="40" t="s">
        <v>7907</v>
      </c>
      <c r="I2205" s="43">
        <f>J2205-2</f>
        <v>41884</v>
      </c>
      <c r="J2205" s="43">
        <f t="shared" si="146"/>
        <v>41886</v>
      </c>
      <c r="K2205" s="40" t="s">
        <v>135</v>
      </c>
      <c r="L2205" s="40">
        <v>100</v>
      </c>
      <c r="M2205" s="39"/>
    </row>
    <row r="2206" spans="1:13" hidden="1">
      <c r="A2206" s="40" t="s">
        <v>8860</v>
      </c>
      <c r="B2206" s="40" t="s">
        <v>6403</v>
      </c>
      <c r="C2206" s="40" t="s">
        <v>65</v>
      </c>
      <c r="D2206" s="40" t="s">
        <v>65</v>
      </c>
      <c r="E2206" s="41" t="s">
        <v>7886</v>
      </c>
      <c r="F2206" s="40" t="s">
        <v>8861</v>
      </c>
      <c r="G2206" s="40" t="s">
        <v>7904</v>
      </c>
      <c r="H2206" s="40" t="s">
        <v>7908</v>
      </c>
      <c r="I2206" s="43">
        <f>J2206-1</f>
        <v>41886</v>
      </c>
      <c r="J2206" s="42">
        <v>41887</v>
      </c>
      <c r="K2206" s="40" t="s">
        <v>135</v>
      </c>
      <c r="L2206" s="40">
        <v>100</v>
      </c>
      <c r="M2206" s="39"/>
    </row>
    <row r="2207" spans="1:13" hidden="1">
      <c r="A2207" s="41" t="s">
        <v>8544</v>
      </c>
      <c r="B2207" s="47" t="s">
        <v>7926</v>
      </c>
      <c r="C2207" s="41" t="s">
        <v>7927</v>
      </c>
      <c r="D2207" s="41" t="s">
        <v>7928</v>
      </c>
      <c r="E2207" s="41" t="s">
        <v>7929</v>
      </c>
      <c r="F2207" s="41" t="s">
        <v>8862</v>
      </c>
      <c r="G2207" s="41" t="s">
        <v>1048</v>
      </c>
      <c r="H2207" s="41" t="s">
        <v>7888</v>
      </c>
      <c r="I2207" s="42">
        <v>41901</v>
      </c>
      <c r="J2207" s="41"/>
      <c r="K2207" s="40"/>
      <c r="L2207" s="40"/>
      <c r="M2207" s="39"/>
    </row>
    <row r="2208" spans="1:13" hidden="1">
      <c r="A2208" s="41" t="s">
        <v>8544</v>
      </c>
      <c r="B2208" s="47" t="s">
        <v>7926</v>
      </c>
      <c r="C2208" s="41" t="s">
        <v>7927</v>
      </c>
      <c r="D2208" s="41" t="s">
        <v>7928</v>
      </c>
      <c r="E2208" s="41" t="s">
        <v>7929</v>
      </c>
      <c r="F2208" s="41" t="s">
        <v>8862</v>
      </c>
      <c r="G2208" s="41" t="s">
        <v>1048</v>
      </c>
      <c r="H2208" s="41" t="s">
        <v>7889</v>
      </c>
      <c r="I2208" s="41"/>
      <c r="J2208" s="41"/>
      <c r="K2208" s="40"/>
      <c r="L2208" s="40"/>
      <c r="M2208" s="39"/>
    </row>
    <row r="2209" spans="1:13" hidden="1">
      <c r="A2209" s="41" t="s">
        <v>8544</v>
      </c>
      <c r="B2209" s="47" t="s">
        <v>7926</v>
      </c>
      <c r="C2209" s="41" t="s">
        <v>7927</v>
      </c>
      <c r="D2209" s="41" t="s">
        <v>7928</v>
      </c>
      <c r="E2209" s="41" t="s">
        <v>7929</v>
      </c>
      <c r="F2209" s="41" t="s">
        <v>8862</v>
      </c>
      <c r="G2209" s="41" t="s">
        <v>1048</v>
      </c>
      <c r="H2209" s="41" t="s">
        <v>7890</v>
      </c>
      <c r="I2209" s="41"/>
      <c r="J2209" s="41"/>
      <c r="K2209" s="40"/>
      <c r="L2209" s="40"/>
      <c r="M2209" s="39"/>
    </row>
    <row r="2210" spans="1:13" hidden="1">
      <c r="A2210" s="41" t="s">
        <v>8544</v>
      </c>
      <c r="B2210" s="47" t="s">
        <v>7926</v>
      </c>
      <c r="C2210" s="41" t="s">
        <v>7927</v>
      </c>
      <c r="D2210" s="41" t="s">
        <v>7928</v>
      </c>
      <c r="E2210" s="41" t="s">
        <v>7929</v>
      </c>
      <c r="F2210" s="41" t="s">
        <v>8862</v>
      </c>
      <c r="G2210" s="41" t="s">
        <v>1048</v>
      </c>
      <c r="H2210" s="41" t="s">
        <v>7891</v>
      </c>
      <c r="I2210" s="41"/>
      <c r="J2210" s="41"/>
      <c r="K2210" s="40"/>
      <c r="L2210" s="40"/>
      <c r="M2210" s="39"/>
    </row>
    <row r="2211" spans="1:13" hidden="1">
      <c r="A2211" s="41" t="s">
        <v>8544</v>
      </c>
      <c r="B2211" s="47" t="s">
        <v>7926</v>
      </c>
      <c r="C2211" s="41" t="s">
        <v>7927</v>
      </c>
      <c r="D2211" s="41" t="s">
        <v>7928</v>
      </c>
      <c r="E2211" s="41" t="s">
        <v>7929</v>
      </c>
      <c r="F2211" s="41" t="s">
        <v>8862</v>
      </c>
      <c r="G2211" s="41" t="s">
        <v>1048</v>
      </c>
      <c r="H2211" s="41" t="s">
        <v>7892</v>
      </c>
      <c r="I2211" s="42"/>
      <c r="J2211" s="41"/>
      <c r="K2211" s="40"/>
      <c r="L2211" s="40"/>
      <c r="M2211" s="39"/>
    </row>
    <row r="2212" spans="1:13" hidden="1">
      <c r="A2212" s="41" t="s">
        <v>8544</v>
      </c>
      <c r="B2212" s="47" t="s">
        <v>7926</v>
      </c>
      <c r="C2212" s="41" t="s">
        <v>7927</v>
      </c>
      <c r="D2212" s="41" t="s">
        <v>7928</v>
      </c>
      <c r="E2212" s="41" t="s">
        <v>7929</v>
      </c>
      <c r="F2212" s="41" t="s">
        <v>8862</v>
      </c>
      <c r="G2212" s="41" t="s">
        <v>1048</v>
      </c>
      <c r="H2212" s="41" t="s">
        <v>7893</v>
      </c>
      <c r="I2212" s="42"/>
      <c r="J2212" s="41"/>
      <c r="K2212" s="40"/>
      <c r="L2212" s="40"/>
      <c r="M2212" s="39"/>
    </row>
    <row r="2213" spans="1:13" hidden="1">
      <c r="A2213" s="41" t="s">
        <v>8544</v>
      </c>
      <c r="B2213" s="47" t="s">
        <v>7926</v>
      </c>
      <c r="C2213" s="41" t="s">
        <v>7927</v>
      </c>
      <c r="D2213" s="41" t="s">
        <v>7928</v>
      </c>
      <c r="E2213" s="41" t="s">
        <v>7929</v>
      </c>
      <c r="F2213" s="41" t="s">
        <v>8862</v>
      </c>
      <c r="G2213" s="41" t="s">
        <v>1048</v>
      </c>
      <c r="H2213" s="41" t="s">
        <v>7894</v>
      </c>
      <c r="I2213" s="42">
        <v>41918</v>
      </c>
      <c r="J2213" s="41"/>
      <c r="K2213" s="40"/>
      <c r="L2213" s="40"/>
      <c r="M2213" s="39"/>
    </row>
    <row r="2214" spans="1:13" hidden="1">
      <c r="A2214" s="40" t="s">
        <v>8544</v>
      </c>
      <c r="B2214" s="46" t="s">
        <v>7926</v>
      </c>
      <c r="C2214" s="40" t="s">
        <v>7927</v>
      </c>
      <c r="D2214" s="40" t="s">
        <v>7928</v>
      </c>
      <c r="E2214" s="41" t="s">
        <v>7929</v>
      </c>
      <c r="F2214" s="41" t="s">
        <v>8862</v>
      </c>
      <c r="G2214" s="40" t="s">
        <v>7895</v>
      </c>
      <c r="H2214" s="40" t="s">
        <v>7896</v>
      </c>
      <c r="I2214" s="43">
        <f>J2214-2</f>
        <v>41901</v>
      </c>
      <c r="J2214" s="43">
        <f t="shared" ref="J2214:J2220" si="147">I2215</f>
        <v>41903</v>
      </c>
      <c r="K2214" s="40" t="s">
        <v>145</v>
      </c>
      <c r="L2214" s="40">
        <v>100</v>
      </c>
      <c r="M2214" s="39"/>
    </row>
    <row r="2215" spans="1:13" hidden="1">
      <c r="A2215" s="40" t="s">
        <v>8544</v>
      </c>
      <c r="B2215" s="46" t="s">
        <v>7926</v>
      </c>
      <c r="C2215" s="40" t="s">
        <v>7927</v>
      </c>
      <c r="D2215" s="40" t="s">
        <v>7928</v>
      </c>
      <c r="E2215" s="41" t="s">
        <v>7929</v>
      </c>
      <c r="F2215" s="40" t="s">
        <v>8862</v>
      </c>
      <c r="G2215" s="40" t="s">
        <v>7898</v>
      </c>
      <c r="H2215" s="40" t="s">
        <v>7899</v>
      </c>
      <c r="I2215" s="43">
        <f>J2215-1</f>
        <v>41903</v>
      </c>
      <c r="J2215" s="43">
        <f t="shared" si="147"/>
        <v>41904</v>
      </c>
      <c r="K2215" s="40" t="s">
        <v>145</v>
      </c>
      <c r="L2215" s="40">
        <v>100</v>
      </c>
      <c r="M2215" s="39"/>
    </row>
    <row r="2216" spans="1:13" hidden="1">
      <c r="A2216" s="40" t="s">
        <v>8544</v>
      </c>
      <c r="B2216" s="46" t="s">
        <v>7926</v>
      </c>
      <c r="C2216" s="40" t="s">
        <v>7927</v>
      </c>
      <c r="D2216" s="40" t="s">
        <v>7928</v>
      </c>
      <c r="E2216" s="41" t="s">
        <v>7929</v>
      </c>
      <c r="F2216" s="40" t="s">
        <v>8862</v>
      </c>
      <c r="G2216" s="40" t="s">
        <v>7898</v>
      </c>
      <c r="H2216" s="40" t="s">
        <v>7900</v>
      </c>
      <c r="I2216" s="43">
        <f>J2216-1</f>
        <v>41904</v>
      </c>
      <c r="J2216" s="43">
        <f t="shared" si="147"/>
        <v>41905</v>
      </c>
      <c r="K2216" s="40" t="s">
        <v>145</v>
      </c>
      <c r="L2216" s="40">
        <v>100</v>
      </c>
      <c r="M2216" s="39"/>
    </row>
    <row r="2217" spans="1:13">
      <c r="A2217" s="40" t="s">
        <v>8544</v>
      </c>
      <c r="B2217" s="46" t="s">
        <v>7926</v>
      </c>
      <c r="C2217" s="40" t="s">
        <v>7927</v>
      </c>
      <c r="D2217" s="40" t="s">
        <v>7928</v>
      </c>
      <c r="E2217" s="41" t="s">
        <v>7929</v>
      </c>
      <c r="F2217" s="40" t="s">
        <v>8862</v>
      </c>
      <c r="G2217" s="40" t="s">
        <v>7901</v>
      </c>
      <c r="H2217" s="40" t="s">
        <v>7902</v>
      </c>
      <c r="I2217" s="43">
        <f>J2217-5</f>
        <v>41905</v>
      </c>
      <c r="J2217" s="43">
        <f t="shared" si="147"/>
        <v>41910</v>
      </c>
      <c r="K2217" s="40" t="s">
        <v>145</v>
      </c>
      <c r="L2217" s="40">
        <v>100</v>
      </c>
      <c r="M2217" s="39"/>
    </row>
    <row r="2218" spans="1:13" hidden="1">
      <c r="A2218" s="40" t="s">
        <v>8544</v>
      </c>
      <c r="B2218" s="46" t="s">
        <v>7926</v>
      </c>
      <c r="C2218" s="40" t="s">
        <v>7927</v>
      </c>
      <c r="D2218" s="40" t="s">
        <v>7928</v>
      </c>
      <c r="E2218" s="41" t="s">
        <v>7929</v>
      </c>
      <c r="F2218" s="40" t="s">
        <v>8862</v>
      </c>
      <c r="G2218" s="40" t="s">
        <v>7904</v>
      </c>
      <c r="H2218" s="40" t="s">
        <v>7905</v>
      </c>
      <c r="I2218" s="43">
        <f>J2218-3</f>
        <v>41910</v>
      </c>
      <c r="J2218" s="43">
        <f t="shared" si="147"/>
        <v>41913</v>
      </c>
      <c r="K2218" s="40" t="s">
        <v>145</v>
      </c>
      <c r="L2218" s="40">
        <v>100</v>
      </c>
      <c r="M2218" s="39"/>
    </row>
    <row r="2219" spans="1:13" hidden="1">
      <c r="A2219" s="40" t="s">
        <v>8544</v>
      </c>
      <c r="B2219" s="46" t="s">
        <v>7926</v>
      </c>
      <c r="C2219" s="40" t="s">
        <v>7927</v>
      </c>
      <c r="D2219" s="40" t="s">
        <v>7928</v>
      </c>
      <c r="E2219" s="41" t="s">
        <v>7929</v>
      </c>
      <c r="F2219" s="40" t="s">
        <v>8862</v>
      </c>
      <c r="G2219" s="40" t="s">
        <v>7904</v>
      </c>
      <c r="H2219" s="40" t="s">
        <v>7906</v>
      </c>
      <c r="I2219" s="43">
        <f>J2219-2</f>
        <v>41913</v>
      </c>
      <c r="J2219" s="43">
        <f t="shared" si="147"/>
        <v>41915</v>
      </c>
      <c r="K2219" s="40" t="s">
        <v>145</v>
      </c>
      <c r="L2219" s="40">
        <v>100</v>
      </c>
      <c r="M2219" s="39"/>
    </row>
    <row r="2220" spans="1:13" hidden="1">
      <c r="A2220" s="40" t="s">
        <v>8544</v>
      </c>
      <c r="B2220" s="46" t="s">
        <v>7926</v>
      </c>
      <c r="C2220" s="40" t="s">
        <v>7927</v>
      </c>
      <c r="D2220" s="40" t="s">
        <v>7928</v>
      </c>
      <c r="E2220" s="41" t="s">
        <v>7929</v>
      </c>
      <c r="F2220" s="40" t="s">
        <v>8862</v>
      </c>
      <c r="G2220" s="40" t="s">
        <v>7904</v>
      </c>
      <c r="H2220" s="40" t="s">
        <v>7907</v>
      </c>
      <c r="I2220" s="43">
        <f>J2220-2</f>
        <v>41915</v>
      </c>
      <c r="J2220" s="43">
        <f t="shared" si="147"/>
        <v>41917</v>
      </c>
      <c r="K2220" s="40" t="s">
        <v>145</v>
      </c>
      <c r="L2220" s="40">
        <v>100</v>
      </c>
      <c r="M2220" s="39"/>
    </row>
    <row r="2221" spans="1:13" hidden="1">
      <c r="A2221" s="40" t="s">
        <v>8544</v>
      </c>
      <c r="B2221" s="46" t="s">
        <v>7926</v>
      </c>
      <c r="C2221" s="40" t="s">
        <v>7927</v>
      </c>
      <c r="D2221" s="40" t="s">
        <v>7928</v>
      </c>
      <c r="E2221" s="41" t="s">
        <v>7929</v>
      </c>
      <c r="F2221" s="40" t="s">
        <v>8862</v>
      </c>
      <c r="G2221" s="40" t="s">
        <v>7904</v>
      </c>
      <c r="H2221" s="40" t="s">
        <v>7908</v>
      </c>
      <c r="I2221" s="43">
        <f>J2221-1</f>
        <v>41917</v>
      </c>
      <c r="J2221" s="43">
        <v>41918</v>
      </c>
      <c r="K2221" s="40" t="s">
        <v>145</v>
      </c>
      <c r="L2221" s="40">
        <v>100</v>
      </c>
      <c r="M2221" s="39" t="s">
        <v>7917</v>
      </c>
    </row>
    <row r="2222" spans="1:13" hidden="1">
      <c r="A2222" s="49" t="s">
        <v>8863</v>
      </c>
      <c r="B2222" s="49" t="s">
        <v>8864</v>
      </c>
      <c r="C2222" s="41" t="s">
        <v>108</v>
      </c>
      <c r="D2222" s="49" t="s">
        <v>65</v>
      </c>
      <c r="E2222" s="41" t="s">
        <v>7886</v>
      </c>
      <c r="F2222" s="49" t="s">
        <v>8865</v>
      </c>
      <c r="G2222" s="41" t="s">
        <v>1048</v>
      </c>
      <c r="H2222" s="41" t="s">
        <v>7888</v>
      </c>
      <c r="I2222" s="42">
        <v>41894</v>
      </c>
      <c r="J2222" s="41"/>
      <c r="K2222" s="40"/>
      <c r="L2222" s="40"/>
      <c r="M2222" s="39"/>
    </row>
    <row r="2223" spans="1:13" hidden="1">
      <c r="A2223" s="49" t="s">
        <v>8863</v>
      </c>
      <c r="B2223" s="49" t="s">
        <v>8864</v>
      </c>
      <c r="C2223" s="41" t="s">
        <v>108</v>
      </c>
      <c r="D2223" s="49" t="s">
        <v>65</v>
      </c>
      <c r="E2223" s="41" t="s">
        <v>7886</v>
      </c>
      <c r="F2223" s="49" t="s">
        <v>8865</v>
      </c>
      <c r="G2223" s="41" t="s">
        <v>1048</v>
      </c>
      <c r="H2223" s="41" t="s">
        <v>7889</v>
      </c>
      <c r="I2223" s="41"/>
      <c r="J2223" s="41"/>
      <c r="K2223" s="40"/>
      <c r="L2223" s="40"/>
      <c r="M2223" s="39"/>
    </row>
    <row r="2224" spans="1:13" hidden="1">
      <c r="A2224" s="49" t="s">
        <v>8863</v>
      </c>
      <c r="B2224" s="49" t="s">
        <v>8864</v>
      </c>
      <c r="C2224" s="41" t="s">
        <v>108</v>
      </c>
      <c r="D2224" s="49" t="s">
        <v>65</v>
      </c>
      <c r="E2224" s="41" t="s">
        <v>7886</v>
      </c>
      <c r="F2224" s="49" t="s">
        <v>8865</v>
      </c>
      <c r="G2224" s="41" t="s">
        <v>1048</v>
      </c>
      <c r="H2224" s="41" t="s">
        <v>7890</v>
      </c>
      <c r="I2224" s="41"/>
      <c r="J2224" s="41"/>
      <c r="K2224" s="40"/>
      <c r="L2224" s="40"/>
      <c r="M2224" s="39"/>
    </row>
    <row r="2225" spans="1:13" hidden="1">
      <c r="A2225" s="49" t="s">
        <v>8863</v>
      </c>
      <c r="B2225" s="49" t="s">
        <v>8864</v>
      </c>
      <c r="C2225" s="41" t="s">
        <v>108</v>
      </c>
      <c r="D2225" s="49" t="s">
        <v>65</v>
      </c>
      <c r="E2225" s="41" t="s">
        <v>7886</v>
      </c>
      <c r="F2225" s="49" t="s">
        <v>8865</v>
      </c>
      <c r="G2225" s="41" t="s">
        <v>1048</v>
      </c>
      <c r="H2225" s="41" t="s">
        <v>7891</v>
      </c>
      <c r="I2225" s="41"/>
      <c r="J2225" s="41"/>
      <c r="K2225" s="40"/>
      <c r="L2225" s="40"/>
      <c r="M2225" s="39"/>
    </row>
    <row r="2226" spans="1:13" hidden="1">
      <c r="A2226" s="49" t="s">
        <v>8863</v>
      </c>
      <c r="B2226" s="49" t="s">
        <v>8864</v>
      </c>
      <c r="C2226" s="41" t="s">
        <v>108</v>
      </c>
      <c r="D2226" s="49" t="s">
        <v>65</v>
      </c>
      <c r="E2226" s="41" t="s">
        <v>7886</v>
      </c>
      <c r="F2226" s="49" t="s">
        <v>8865</v>
      </c>
      <c r="G2226" s="41" t="s">
        <v>1048</v>
      </c>
      <c r="H2226" s="41" t="s">
        <v>7892</v>
      </c>
      <c r="I2226" s="42"/>
      <c r="J2226" s="41"/>
      <c r="K2226" s="40"/>
      <c r="L2226" s="40"/>
      <c r="M2226" s="39"/>
    </row>
    <row r="2227" spans="1:13" hidden="1">
      <c r="A2227" s="49" t="s">
        <v>8863</v>
      </c>
      <c r="B2227" s="49" t="s">
        <v>8864</v>
      </c>
      <c r="C2227" s="41" t="s">
        <v>108</v>
      </c>
      <c r="D2227" s="49" t="s">
        <v>65</v>
      </c>
      <c r="E2227" s="41" t="s">
        <v>7886</v>
      </c>
      <c r="F2227" s="49" t="s">
        <v>8865</v>
      </c>
      <c r="G2227" s="41" t="s">
        <v>1048</v>
      </c>
      <c r="H2227" s="41" t="s">
        <v>7893</v>
      </c>
      <c r="I2227" s="42"/>
      <c r="J2227" s="41"/>
      <c r="K2227" s="40"/>
      <c r="L2227" s="40"/>
      <c r="M2227" s="39"/>
    </row>
    <row r="2228" spans="1:13" hidden="1">
      <c r="A2228" s="49" t="s">
        <v>8863</v>
      </c>
      <c r="B2228" s="49" t="s">
        <v>8864</v>
      </c>
      <c r="C2228" s="41" t="s">
        <v>108</v>
      </c>
      <c r="D2228" s="49" t="s">
        <v>65</v>
      </c>
      <c r="E2228" s="41" t="s">
        <v>7886</v>
      </c>
      <c r="F2228" s="49" t="s">
        <v>8865</v>
      </c>
      <c r="G2228" s="41" t="s">
        <v>1048</v>
      </c>
      <c r="H2228" s="41" t="s">
        <v>7894</v>
      </c>
      <c r="I2228" s="42">
        <v>41911</v>
      </c>
      <c r="J2228" s="41"/>
      <c r="K2228" s="40"/>
      <c r="L2228" s="40"/>
      <c r="M2228" s="39"/>
    </row>
    <row r="2229" spans="1:13" hidden="1">
      <c r="A2229" s="48" t="s">
        <v>8863</v>
      </c>
      <c r="B2229" s="48" t="s">
        <v>8864</v>
      </c>
      <c r="C2229" s="40" t="s">
        <v>108</v>
      </c>
      <c r="D2229" s="48" t="s">
        <v>65</v>
      </c>
      <c r="E2229" s="40" t="s">
        <v>7886</v>
      </c>
      <c r="F2229" s="48" t="s">
        <v>8865</v>
      </c>
      <c r="G2229" s="40" t="s">
        <v>7895</v>
      </c>
      <c r="H2229" s="40" t="s">
        <v>7896</v>
      </c>
      <c r="I2229" s="43">
        <f>J2229-2</f>
        <v>41894</v>
      </c>
      <c r="J2229" s="43">
        <f t="shared" ref="J2229:J2235" si="148">I2230</f>
        <v>41896</v>
      </c>
      <c r="K2229" s="40" t="s">
        <v>6142</v>
      </c>
      <c r="L2229" s="40">
        <v>100</v>
      </c>
      <c r="M2229" s="39"/>
    </row>
    <row r="2230" spans="1:13" hidden="1">
      <c r="A2230" s="48" t="s">
        <v>8863</v>
      </c>
      <c r="B2230" s="48" t="s">
        <v>8864</v>
      </c>
      <c r="C2230" s="40" t="s">
        <v>108</v>
      </c>
      <c r="D2230" s="48" t="s">
        <v>65</v>
      </c>
      <c r="E2230" s="40" t="s">
        <v>7886</v>
      </c>
      <c r="F2230" s="48" t="s">
        <v>8865</v>
      </c>
      <c r="G2230" s="40" t="s">
        <v>7898</v>
      </c>
      <c r="H2230" s="40" t="s">
        <v>7899</v>
      </c>
      <c r="I2230" s="43">
        <f>J2230-1</f>
        <v>41896</v>
      </c>
      <c r="J2230" s="43">
        <f t="shared" si="148"/>
        <v>41897</v>
      </c>
      <c r="K2230" s="40" t="s">
        <v>6142</v>
      </c>
      <c r="L2230" s="40">
        <v>100</v>
      </c>
      <c r="M2230" s="39"/>
    </row>
    <row r="2231" spans="1:13" hidden="1">
      <c r="A2231" s="48" t="s">
        <v>8863</v>
      </c>
      <c r="B2231" s="48" t="s">
        <v>8864</v>
      </c>
      <c r="C2231" s="40" t="s">
        <v>108</v>
      </c>
      <c r="D2231" s="48" t="s">
        <v>65</v>
      </c>
      <c r="E2231" s="40" t="s">
        <v>7886</v>
      </c>
      <c r="F2231" s="48" t="s">
        <v>8865</v>
      </c>
      <c r="G2231" s="40" t="s">
        <v>7898</v>
      </c>
      <c r="H2231" s="40" t="s">
        <v>7900</v>
      </c>
      <c r="I2231" s="43">
        <f>J2231-1</f>
        <v>41897</v>
      </c>
      <c r="J2231" s="43">
        <f t="shared" si="148"/>
        <v>41898</v>
      </c>
      <c r="K2231" s="40" t="s">
        <v>6142</v>
      </c>
      <c r="L2231" s="40">
        <v>100</v>
      </c>
      <c r="M2231" s="39"/>
    </row>
    <row r="2232" spans="1:13">
      <c r="A2232" s="48" t="s">
        <v>8863</v>
      </c>
      <c r="B2232" s="48" t="s">
        <v>8864</v>
      </c>
      <c r="C2232" s="40" t="s">
        <v>108</v>
      </c>
      <c r="D2232" s="48" t="s">
        <v>65</v>
      </c>
      <c r="E2232" s="40" t="s">
        <v>7886</v>
      </c>
      <c r="F2232" s="48" t="s">
        <v>8865</v>
      </c>
      <c r="G2232" s="40" t="s">
        <v>7901</v>
      </c>
      <c r="H2232" s="40" t="s">
        <v>7902</v>
      </c>
      <c r="I2232" s="43">
        <f>J2232-5</f>
        <v>41898</v>
      </c>
      <c r="J2232" s="43">
        <f t="shared" si="148"/>
        <v>41903</v>
      </c>
      <c r="K2232" s="40" t="s">
        <v>6142</v>
      </c>
      <c r="L2232" s="40">
        <v>100</v>
      </c>
      <c r="M2232" s="39" t="s">
        <v>8263</v>
      </c>
    </row>
    <row r="2233" spans="1:13" hidden="1">
      <c r="A2233" s="48" t="s">
        <v>8863</v>
      </c>
      <c r="B2233" s="48" t="s">
        <v>8864</v>
      </c>
      <c r="C2233" s="40" t="s">
        <v>108</v>
      </c>
      <c r="D2233" s="48" t="s">
        <v>65</v>
      </c>
      <c r="E2233" s="40" t="s">
        <v>7886</v>
      </c>
      <c r="F2233" s="48" t="s">
        <v>8865</v>
      </c>
      <c r="G2233" s="40" t="s">
        <v>7904</v>
      </c>
      <c r="H2233" s="40" t="s">
        <v>7905</v>
      </c>
      <c r="I2233" s="43">
        <f>J2233-3</f>
        <v>41903</v>
      </c>
      <c r="J2233" s="43">
        <f t="shared" si="148"/>
        <v>41906</v>
      </c>
      <c r="K2233" s="40" t="s">
        <v>6142</v>
      </c>
      <c r="L2233" s="40">
        <v>100</v>
      </c>
      <c r="M2233" s="39"/>
    </row>
    <row r="2234" spans="1:13" hidden="1">
      <c r="A2234" s="48" t="s">
        <v>8863</v>
      </c>
      <c r="B2234" s="48" t="s">
        <v>8864</v>
      </c>
      <c r="C2234" s="40" t="s">
        <v>108</v>
      </c>
      <c r="D2234" s="48" t="s">
        <v>65</v>
      </c>
      <c r="E2234" s="40" t="s">
        <v>7886</v>
      </c>
      <c r="F2234" s="48" t="s">
        <v>8865</v>
      </c>
      <c r="G2234" s="40" t="s">
        <v>7904</v>
      </c>
      <c r="H2234" s="40" t="s">
        <v>7906</v>
      </c>
      <c r="I2234" s="43">
        <f>J2234-2</f>
        <v>41906</v>
      </c>
      <c r="J2234" s="43">
        <f t="shared" si="148"/>
        <v>41908</v>
      </c>
      <c r="K2234" s="40" t="s">
        <v>6142</v>
      </c>
      <c r="L2234" s="40">
        <v>100</v>
      </c>
      <c r="M2234" s="39"/>
    </row>
    <row r="2235" spans="1:13" hidden="1">
      <c r="A2235" s="48" t="s">
        <v>8863</v>
      </c>
      <c r="B2235" s="48" t="s">
        <v>8864</v>
      </c>
      <c r="C2235" s="40" t="s">
        <v>108</v>
      </c>
      <c r="D2235" s="48" t="s">
        <v>65</v>
      </c>
      <c r="E2235" s="40" t="s">
        <v>7886</v>
      </c>
      <c r="F2235" s="48" t="s">
        <v>8865</v>
      </c>
      <c r="G2235" s="40" t="s">
        <v>7904</v>
      </c>
      <c r="H2235" s="40" t="s">
        <v>7907</v>
      </c>
      <c r="I2235" s="43">
        <f>J2235-2</f>
        <v>41908</v>
      </c>
      <c r="J2235" s="43">
        <f t="shared" si="148"/>
        <v>41910</v>
      </c>
      <c r="K2235" s="40" t="s">
        <v>6142</v>
      </c>
      <c r="L2235" s="40">
        <v>100</v>
      </c>
      <c r="M2235" s="39"/>
    </row>
    <row r="2236" spans="1:13" hidden="1">
      <c r="A2236" s="48" t="s">
        <v>8863</v>
      </c>
      <c r="B2236" s="48" t="s">
        <v>8864</v>
      </c>
      <c r="C2236" s="40" t="s">
        <v>108</v>
      </c>
      <c r="D2236" s="48" t="s">
        <v>65</v>
      </c>
      <c r="E2236" s="40" t="s">
        <v>7886</v>
      </c>
      <c r="F2236" s="48" t="s">
        <v>8865</v>
      </c>
      <c r="G2236" s="40" t="s">
        <v>7904</v>
      </c>
      <c r="H2236" s="40" t="s">
        <v>7908</v>
      </c>
      <c r="I2236" s="43">
        <f>J2236-1</f>
        <v>41910</v>
      </c>
      <c r="J2236" s="43">
        <v>41911</v>
      </c>
      <c r="K2236" s="40" t="s">
        <v>6142</v>
      </c>
      <c r="L2236" s="40">
        <v>100</v>
      </c>
      <c r="M2236" s="39"/>
    </row>
    <row r="2237" spans="1:13" hidden="1">
      <c r="A2237" s="49" t="s">
        <v>8863</v>
      </c>
      <c r="B2237" s="49" t="s">
        <v>8864</v>
      </c>
      <c r="C2237" s="41" t="s">
        <v>108</v>
      </c>
      <c r="D2237" s="49" t="s">
        <v>65</v>
      </c>
      <c r="E2237" s="41" t="s">
        <v>7886</v>
      </c>
      <c r="F2237" s="49" t="s">
        <v>8866</v>
      </c>
      <c r="G2237" s="41" t="s">
        <v>1048</v>
      </c>
      <c r="H2237" s="41" t="s">
        <v>7888</v>
      </c>
      <c r="I2237" s="42">
        <v>41894</v>
      </c>
      <c r="J2237" s="41"/>
      <c r="K2237" s="40"/>
      <c r="L2237" s="40"/>
      <c r="M2237" s="39"/>
    </row>
    <row r="2238" spans="1:13" hidden="1">
      <c r="A2238" s="49" t="s">
        <v>8863</v>
      </c>
      <c r="B2238" s="49" t="s">
        <v>8864</v>
      </c>
      <c r="C2238" s="41" t="s">
        <v>108</v>
      </c>
      <c r="D2238" s="49" t="s">
        <v>65</v>
      </c>
      <c r="E2238" s="41" t="s">
        <v>7886</v>
      </c>
      <c r="F2238" s="49" t="s">
        <v>8866</v>
      </c>
      <c r="G2238" s="41" t="s">
        <v>1048</v>
      </c>
      <c r="H2238" s="41" t="s">
        <v>7889</v>
      </c>
      <c r="I2238" s="41"/>
      <c r="J2238" s="41"/>
      <c r="K2238" s="40"/>
      <c r="L2238" s="40"/>
      <c r="M2238" s="39"/>
    </row>
    <row r="2239" spans="1:13" hidden="1">
      <c r="A2239" s="49" t="s">
        <v>8863</v>
      </c>
      <c r="B2239" s="49" t="s">
        <v>8864</v>
      </c>
      <c r="C2239" s="41" t="s">
        <v>108</v>
      </c>
      <c r="D2239" s="49" t="s">
        <v>65</v>
      </c>
      <c r="E2239" s="41" t="s">
        <v>7886</v>
      </c>
      <c r="F2239" s="49" t="s">
        <v>8866</v>
      </c>
      <c r="G2239" s="41" t="s">
        <v>1048</v>
      </c>
      <c r="H2239" s="41" t="s">
        <v>7890</v>
      </c>
      <c r="I2239" s="41"/>
      <c r="J2239" s="41"/>
      <c r="K2239" s="40"/>
      <c r="L2239" s="40"/>
      <c r="M2239" s="39"/>
    </row>
    <row r="2240" spans="1:13" hidden="1">
      <c r="A2240" s="49" t="s">
        <v>8863</v>
      </c>
      <c r="B2240" s="49" t="s">
        <v>8864</v>
      </c>
      <c r="C2240" s="41" t="s">
        <v>108</v>
      </c>
      <c r="D2240" s="49" t="s">
        <v>65</v>
      </c>
      <c r="E2240" s="41" t="s">
        <v>7886</v>
      </c>
      <c r="F2240" s="49" t="s">
        <v>8866</v>
      </c>
      <c r="G2240" s="41" t="s">
        <v>1048</v>
      </c>
      <c r="H2240" s="41" t="s">
        <v>7891</v>
      </c>
      <c r="I2240" s="41"/>
      <c r="J2240" s="41"/>
      <c r="K2240" s="40"/>
      <c r="L2240" s="40"/>
      <c r="M2240" s="39"/>
    </row>
    <row r="2241" spans="1:13" hidden="1">
      <c r="A2241" s="49" t="s">
        <v>8863</v>
      </c>
      <c r="B2241" s="49" t="s">
        <v>8864</v>
      </c>
      <c r="C2241" s="41" t="s">
        <v>108</v>
      </c>
      <c r="D2241" s="49" t="s">
        <v>65</v>
      </c>
      <c r="E2241" s="41" t="s">
        <v>7886</v>
      </c>
      <c r="F2241" s="49" t="s">
        <v>8866</v>
      </c>
      <c r="G2241" s="41" t="s">
        <v>1048</v>
      </c>
      <c r="H2241" s="41" t="s">
        <v>7892</v>
      </c>
      <c r="I2241" s="42"/>
      <c r="J2241" s="41"/>
      <c r="K2241" s="40"/>
      <c r="L2241" s="40"/>
      <c r="M2241" s="39"/>
    </row>
    <row r="2242" spans="1:13" hidden="1">
      <c r="A2242" s="49" t="s">
        <v>8863</v>
      </c>
      <c r="B2242" s="49" t="s">
        <v>8864</v>
      </c>
      <c r="C2242" s="41" t="s">
        <v>108</v>
      </c>
      <c r="D2242" s="49" t="s">
        <v>65</v>
      </c>
      <c r="E2242" s="41" t="s">
        <v>7886</v>
      </c>
      <c r="F2242" s="49" t="s">
        <v>8866</v>
      </c>
      <c r="G2242" s="41" t="s">
        <v>1048</v>
      </c>
      <c r="H2242" s="41" t="s">
        <v>7893</v>
      </c>
      <c r="I2242" s="42"/>
      <c r="J2242" s="41"/>
      <c r="K2242" s="40"/>
      <c r="L2242" s="40"/>
      <c r="M2242" s="39"/>
    </row>
    <row r="2243" spans="1:13" hidden="1">
      <c r="A2243" s="49" t="s">
        <v>8863</v>
      </c>
      <c r="B2243" s="49" t="s">
        <v>8864</v>
      </c>
      <c r="C2243" s="41" t="s">
        <v>108</v>
      </c>
      <c r="D2243" s="49" t="s">
        <v>65</v>
      </c>
      <c r="E2243" s="41" t="s">
        <v>7886</v>
      </c>
      <c r="F2243" s="49" t="s">
        <v>8866</v>
      </c>
      <c r="G2243" s="41" t="s">
        <v>1048</v>
      </c>
      <c r="H2243" s="41" t="s">
        <v>7894</v>
      </c>
      <c r="I2243" s="42">
        <v>41911</v>
      </c>
      <c r="J2243" s="41"/>
      <c r="K2243" s="40"/>
      <c r="L2243" s="40"/>
      <c r="M2243" s="39"/>
    </row>
    <row r="2244" spans="1:13" hidden="1">
      <c r="A2244" s="48" t="s">
        <v>8863</v>
      </c>
      <c r="B2244" s="48" t="s">
        <v>8864</v>
      </c>
      <c r="C2244" s="40" t="s">
        <v>108</v>
      </c>
      <c r="D2244" s="48" t="s">
        <v>65</v>
      </c>
      <c r="E2244" s="40" t="s">
        <v>7886</v>
      </c>
      <c r="F2244" s="48" t="s">
        <v>8866</v>
      </c>
      <c r="G2244" s="40" t="s">
        <v>7895</v>
      </c>
      <c r="H2244" s="40" t="s">
        <v>7896</v>
      </c>
      <c r="I2244" s="43">
        <f>J2244-2</f>
        <v>41894</v>
      </c>
      <c r="J2244" s="43">
        <f t="shared" ref="J2244:J2250" si="149">I2245</f>
        <v>41896</v>
      </c>
      <c r="K2244" s="40" t="s">
        <v>6142</v>
      </c>
      <c r="L2244" s="40">
        <v>100</v>
      </c>
      <c r="M2244" s="39"/>
    </row>
    <row r="2245" spans="1:13" hidden="1">
      <c r="A2245" s="48" t="s">
        <v>8863</v>
      </c>
      <c r="B2245" s="48" t="s">
        <v>8864</v>
      </c>
      <c r="C2245" s="40" t="s">
        <v>108</v>
      </c>
      <c r="D2245" s="48" t="s">
        <v>65</v>
      </c>
      <c r="E2245" s="40" t="s">
        <v>7886</v>
      </c>
      <c r="F2245" s="48" t="s">
        <v>8866</v>
      </c>
      <c r="G2245" s="40" t="s">
        <v>7898</v>
      </c>
      <c r="H2245" s="40" t="s">
        <v>7899</v>
      </c>
      <c r="I2245" s="43">
        <f>J2245-1</f>
        <v>41896</v>
      </c>
      <c r="J2245" s="43">
        <f t="shared" si="149"/>
        <v>41897</v>
      </c>
      <c r="K2245" s="40" t="s">
        <v>6142</v>
      </c>
      <c r="L2245" s="40">
        <v>100</v>
      </c>
      <c r="M2245" s="39"/>
    </row>
    <row r="2246" spans="1:13" hidden="1">
      <c r="A2246" s="48" t="s">
        <v>8863</v>
      </c>
      <c r="B2246" s="48" t="s">
        <v>8864</v>
      </c>
      <c r="C2246" s="40" t="s">
        <v>108</v>
      </c>
      <c r="D2246" s="48" t="s">
        <v>65</v>
      </c>
      <c r="E2246" s="40" t="s">
        <v>7886</v>
      </c>
      <c r="F2246" s="48" t="s">
        <v>8866</v>
      </c>
      <c r="G2246" s="40" t="s">
        <v>7898</v>
      </c>
      <c r="H2246" s="40" t="s">
        <v>7900</v>
      </c>
      <c r="I2246" s="43">
        <f>J2246-1</f>
        <v>41897</v>
      </c>
      <c r="J2246" s="43">
        <f t="shared" si="149"/>
        <v>41898</v>
      </c>
      <c r="K2246" s="40" t="s">
        <v>6142</v>
      </c>
      <c r="L2246" s="40">
        <v>100</v>
      </c>
      <c r="M2246" s="39"/>
    </row>
    <row r="2247" spans="1:13">
      <c r="A2247" s="48" t="s">
        <v>8863</v>
      </c>
      <c r="B2247" s="48" t="s">
        <v>8864</v>
      </c>
      <c r="C2247" s="40" t="s">
        <v>108</v>
      </c>
      <c r="D2247" s="48" t="s">
        <v>65</v>
      </c>
      <c r="E2247" s="40" t="s">
        <v>7886</v>
      </c>
      <c r="F2247" s="48" t="s">
        <v>8866</v>
      </c>
      <c r="G2247" s="40" t="s">
        <v>7901</v>
      </c>
      <c r="H2247" s="40" t="s">
        <v>7902</v>
      </c>
      <c r="I2247" s="43">
        <f>J2247-5</f>
        <v>41898</v>
      </c>
      <c r="J2247" s="43">
        <f t="shared" si="149"/>
        <v>41903</v>
      </c>
      <c r="K2247" s="40" t="s">
        <v>6142</v>
      </c>
      <c r="L2247" s="40">
        <v>100</v>
      </c>
      <c r="M2247" s="39" t="s">
        <v>8263</v>
      </c>
    </row>
    <row r="2248" spans="1:13" hidden="1">
      <c r="A2248" s="48" t="s">
        <v>8863</v>
      </c>
      <c r="B2248" s="48" t="s">
        <v>8864</v>
      </c>
      <c r="C2248" s="40" t="s">
        <v>108</v>
      </c>
      <c r="D2248" s="48" t="s">
        <v>65</v>
      </c>
      <c r="E2248" s="40" t="s">
        <v>7886</v>
      </c>
      <c r="F2248" s="48" t="s">
        <v>8866</v>
      </c>
      <c r="G2248" s="40" t="s">
        <v>7904</v>
      </c>
      <c r="H2248" s="40" t="s">
        <v>7905</v>
      </c>
      <c r="I2248" s="43">
        <f>J2248-3</f>
        <v>41903</v>
      </c>
      <c r="J2248" s="43">
        <f t="shared" si="149"/>
        <v>41906</v>
      </c>
      <c r="K2248" s="40" t="s">
        <v>6142</v>
      </c>
      <c r="L2248" s="40">
        <v>100</v>
      </c>
      <c r="M2248" s="39"/>
    </row>
    <row r="2249" spans="1:13" hidden="1">
      <c r="A2249" s="48" t="s">
        <v>8863</v>
      </c>
      <c r="B2249" s="48" t="s">
        <v>8864</v>
      </c>
      <c r="C2249" s="40" t="s">
        <v>108</v>
      </c>
      <c r="D2249" s="48" t="s">
        <v>65</v>
      </c>
      <c r="E2249" s="40" t="s">
        <v>7886</v>
      </c>
      <c r="F2249" s="48" t="s">
        <v>8866</v>
      </c>
      <c r="G2249" s="40" t="s">
        <v>7904</v>
      </c>
      <c r="H2249" s="40" t="s">
        <v>7906</v>
      </c>
      <c r="I2249" s="43">
        <f>J2249-2</f>
        <v>41906</v>
      </c>
      <c r="J2249" s="43">
        <f t="shared" si="149"/>
        <v>41908</v>
      </c>
      <c r="K2249" s="40" t="s">
        <v>6142</v>
      </c>
      <c r="L2249" s="40">
        <v>100</v>
      </c>
      <c r="M2249" s="39"/>
    </row>
    <row r="2250" spans="1:13" hidden="1">
      <c r="A2250" s="48" t="s">
        <v>8863</v>
      </c>
      <c r="B2250" s="48" t="s">
        <v>8864</v>
      </c>
      <c r="C2250" s="40" t="s">
        <v>108</v>
      </c>
      <c r="D2250" s="48" t="s">
        <v>65</v>
      </c>
      <c r="E2250" s="40" t="s">
        <v>7886</v>
      </c>
      <c r="F2250" s="48" t="s">
        <v>8866</v>
      </c>
      <c r="G2250" s="40" t="s">
        <v>7904</v>
      </c>
      <c r="H2250" s="40" t="s">
        <v>7907</v>
      </c>
      <c r="I2250" s="43">
        <f>J2250-2</f>
        <v>41908</v>
      </c>
      <c r="J2250" s="43">
        <f t="shared" si="149"/>
        <v>41910</v>
      </c>
      <c r="K2250" s="40" t="s">
        <v>6142</v>
      </c>
      <c r="L2250" s="40">
        <v>100</v>
      </c>
      <c r="M2250" s="39"/>
    </row>
    <row r="2251" spans="1:13" hidden="1">
      <c r="A2251" s="48" t="s">
        <v>8863</v>
      </c>
      <c r="B2251" s="48" t="s">
        <v>8864</v>
      </c>
      <c r="C2251" s="40" t="s">
        <v>108</v>
      </c>
      <c r="D2251" s="48" t="s">
        <v>65</v>
      </c>
      <c r="E2251" s="40" t="s">
        <v>7886</v>
      </c>
      <c r="F2251" s="48" t="s">
        <v>8866</v>
      </c>
      <c r="G2251" s="40" t="s">
        <v>7904</v>
      </c>
      <c r="H2251" s="40" t="s">
        <v>7908</v>
      </c>
      <c r="I2251" s="43">
        <f>J2251-1</f>
        <v>41910</v>
      </c>
      <c r="J2251" s="43">
        <v>41911</v>
      </c>
      <c r="K2251" s="40" t="s">
        <v>6142</v>
      </c>
      <c r="L2251" s="40">
        <v>100</v>
      </c>
      <c r="M2251" s="39"/>
    </row>
    <row r="2252" spans="1:13" hidden="1">
      <c r="A2252" s="49" t="s">
        <v>8863</v>
      </c>
      <c r="B2252" s="49" t="s">
        <v>8864</v>
      </c>
      <c r="C2252" s="41" t="s">
        <v>108</v>
      </c>
      <c r="D2252" s="49" t="s">
        <v>65</v>
      </c>
      <c r="E2252" s="41" t="s">
        <v>7886</v>
      </c>
      <c r="F2252" s="49" t="s">
        <v>8867</v>
      </c>
      <c r="G2252" s="41" t="s">
        <v>1048</v>
      </c>
      <c r="H2252" s="41" t="s">
        <v>7888</v>
      </c>
      <c r="I2252" s="42">
        <v>41894</v>
      </c>
      <c r="J2252" s="41"/>
      <c r="K2252" s="40"/>
      <c r="L2252" s="40"/>
      <c r="M2252" s="39"/>
    </row>
    <row r="2253" spans="1:13" hidden="1">
      <c r="A2253" s="49" t="s">
        <v>8863</v>
      </c>
      <c r="B2253" s="49" t="s">
        <v>8864</v>
      </c>
      <c r="C2253" s="41" t="s">
        <v>108</v>
      </c>
      <c r="D2253" s="49" t="s">
        <v>65</v>
      </c>
      <c r="E2253" s="41" t="s">
        <v>7886</v>
      </c>
      <c r="F2253" s="49" t="s">
        <v>8867</v>
      </c>
      <c r="G2253" s="41" t="s">
        <v>1048</v>
      </c>
      <c r="H2253" s="41" t="s">
        <v>7889</v>
      </c>
      <c r="I2253" s="41"/>
      <c r="J2253" s="41"/>
      <c r="K2253" s="40"/>
      <c r="L2253" s="40"/>
      <c r="M2253" s="39"/>
    </row>
    <row r="2254" spans="1:13" hidden="1">
      <c r="A2254" s="49" t="s">
        <v>8863</v>
      </c>
      <c r="B2254" s="49" t="s">
        <v>8864</v>
      </c>
      <c r="C2254" s="41" t="s">
        <v>108</v>
      </c>
      <c r="D2254" s="49" t="s">
        <v>65</v>
      </c>
      <c r="E2254" s="41" t="s">
        <v>7886</v>
      </c>
      <c r="F2254" s="49" t="s">
        <v>8867</v>
      </c>
      <c r="G2254" s="41" t="s">
        <v>1048</v>
      </c>
      <c r="H2254" s="41" t="s">
        <v>7890</v>
      </c>
      <c r="I2254" s="41"/>
      <c r="J2254" s="41"/>
      <c r="K2254" s="40"/>
      <c r="L2254" s="40"/>
      <c r="M2254" s="39"/>
    </row>
    <row r="2255" spans="1:13" hidden="1">
      <c r="A2255" s="49" t="s">
        <v>8863</v>
      </c>
      <c r="B2255" s="49" t="s">
        <v>8864</v>
      </c>
      <c r="C2255" s="41" t="s">
        <v>108</v>
      </c>
      <c r="D2255" s="49" t="s">
        <v>65</v>
      </c>
      <c r="E2255" s="41" t="s">
        <v>7886</v>
      </c>
      <c r="F2255" s="49" t="s">
        <v>8867</v>
      </c>
      <c r="G2255" s="41" t="s">
        <v>1048</v>
      </c>
      <c r="H2255" s="41" t="s">
        <v>7891</v>
      </c>
      <c r="I2255" s="41"/>
      <c r="J2255" s="41"/>
      <c r="K2255" s="40"/>
      <c r="L2255" s="40"/>
      <c r="M2255" s="39"/>
    </row>
    <row r="2256" spans="1:13" hidden="1">
      <c r="A2256" s="49" t="s">
        <v>8863</v>
      </c>
      <c r="B2256" s="49" t="s">
        <v>8864</v>
      </c>
      <c r="C2256" s="41" t="s">
        <v>108</v>
      </c>
      <c r="D2256" s="49" t="s">
        <v>65</v>
      </c>
      <c r="E2256" s="41" t="s">
        <v>7886</v>
      </c>
      <c r="F2256" s="49" t="s">
        <v>8867</v>
      </c>
      <c r="G2256" s="41" t="s">
        <v>1048</v>
      </c>
      <c r="H2256" s="41" t="s">
        <v>7892</v>
      </c>
      <c r="I2256" s="42"/>
      <c r="J2256" s="41"/>
      <c r="K2256" s="40"/>
      <c r="L2256" s="40"/>
      <c r="M2256" s="39"/>
    </row>
    <row r="2257" spans="1:13" hidden="1">
      <c r="A2257" s="49" t="s">
        <v>8863</v>
      </c>
      <c r="B2257" s="49" t="s">
        <v>8864</v>
      </c>
      <c r="C2257" s="41" t="s">
        <v>108</v>
      </c>
      <c r="D2257" s="49" t="s">
        <v>65</v>
      </c>
      <c r="E2257" s="41" t="s">
        <v>7886</v>
      </c>
      <c r="F2257" s="49" t="s">
        <v>8867</v>
      </c>
      <c r="G2257" s="41" t="s">
        <v>1048</v>
      </c>
      <c r="H2257" s="41" t="s">
        <v>7893</v>
      </c>
      <c r="I2257" s="42"/>
      <c r="J2257" s="41"/>
      <c r="K2257" s="40"/>
      <c r="L2257" s="40"/>
      <c r="M2257" s="39"/>
    </row>
    <row r="2258" spans="1:13" hidden="1">
      <c r="A2258" s="49" t="s">
        <v>8863</v>
      </c>
      <c r="B2258" s="49" t="s">
        <v>8864</v>
      </c>
      <c r="C2258" s="41" t="s">
        <v>108</v>
      </c>
      <c r="D2258" s="49" t="s">
        <v>65</v>
      </c>
      <c r="E2258" s="41" t="s">
        <v>7886</v>
      </c>
      <c r="F2258" s="49" t="s">
        <v>8867</v>
      </c>
      <c r="G2258" s="41" t="s">
        <v>1048</v>
      </c>
      <c r="H2258" s="41" t="s">
        <v>7894</v>
      </c>
      <c r="I2258" s="42">
        <v>41911</v>
      </c>
      <c r="J2258" s="41"/>
      <c r="K2258" s="40"/>
      <c r="L2258" s="40"/>
      <c r="M2258" s="39"/>
    </row>
    <row r="2259" spans="1:13" hidden="1">
      <c r="A2259" s="48" t="s">
        <v>8863</v>
      </c>
      <c r="B2259" s="48" t="s">
        <v>8864</v>
      </c>
      <c r="C2259" s="40" t="s">
        <v>108</v>
      </c>
      <c r="D2259" s="48" t="s">
        <v>65</v>
      </c>
      <c r="E2259" s="40" t="s">
        <v>7886</v>
      </c>
      <c r="F2259" s="48" t="s">
        <v>8867</v>
      </c>
      <c r="G2259" s="40" t="s">
        <v>7895</v>
      </c>
      <c r="H2259" s="40" t="s">
        <v>7896</v>
      </c>
      <c r="I2259" s="43">
        <f>J2259-2</f>
        <v>41894</v>
      </c>
      <c r="J2259" s="43">
        <f t="shared" ref="J2259:J2265" si="150">I2260</f>
        <v>41896</v>
      </c>
      <c r="K2259" s="40" t="s">
        <v>6142</v>
      </c>
      <c r="L2259" s="40">
        <v>100</v>
      </c>
      <c r="M2259" s="39"/>
    </row>
    <row r="2260" spans="1:13" hidden="1">
      <c r="A2260" s="48" t="s">
        <v>8863</v>
      </c>
      <c r="B2260" s="48" t="s">
        <v>8864</v>
      </c>
      <c r="C2260" s="40" t="s">
        <v>108</v>
      </c>
      <c r="D2260" s="48" t="s">
        <v>65</v>
      </c>
      <c r="E2260" s="40" t="s">
        <v>7886</v>
      </c>
      <c r="F2260" s="48" t="s">
        <v>8867</v>
      </c>
      <c r="G2260" s="40" t="s">
        <v>7898</v>
      </c>
      <c r="H2260" s="40" t="s">
        <v>7899</v>
      </c>
      <c r="I2260" s="43">
        <f>J2260-1</f>
        <v>41896</v>
      </c>
      <c r="J2260" s="43">
        <f t="shared" si="150"/>
        <v>41897</v>
      </c>
      <c r="K2260" s="40" t="s">
        <v>6142</v>
      </c>
      <c r="L2260" s="40">
        <v>100</v>
      </c>
      <c r="M2260" s="39"/>
    </row>
    <row r="2261" spans="1:13" hidden="1">
      <c r="A2261" s="48" t="s">
        <v>8863</v>
      </c>
      <c r="B2261" s="48" t="s">
        <v>8864</v>
      </c>
      <c r="C2261" s="40" t="s">
        <v>108</v>
      </c>
      <c r="D2261" s="48" t="s">
        <v>65</v>
      </c>
      <c r="E2261" s="40" t="s">
        <v>7886</v>
      </c>
      <c r="F2261" s="48" t="s">
        <v>8867</v>
      </c>
      <c r="G2261" s="40" t="s">
        <v>7898</v>
      </c>
      <c r="H2261" s="40" t="s">
        <v>7900</v>
      </c>
      <c r="I2261" s="43">
        <f>J2261-1</f>
        <v>41897</v>
      </c>
      <c r="J2261" s="43">
        <f t="shared" si="150"/>
        <v>41898</v>
      </c>
      <c r="K2261" s="40" t="s">
        <v>6142</v>
      </c>
      <c r="L2261" s="40">
        <v>100</v>
      </c>
      <c r="M2261" s="39"/>
    </row>
    <row r="2262" spans="1:13">
      <c r="A2262" s="48" t="s">
        <v>8863</v>
      </c>
      <c r="B2262" s="48" t="s">
        <v>8864</v>
      </c>
      <c r="C2262" s="40" t="s">
        <v>108</v>
      </c>
      <c r="D2262" s="48" t="s">
        <v>65</v>
      </c>
      <c r="E2262" s="40" t="s">
        <v>7886</v>
      </c>
      <c r="F2262" s="48" t="s">
        <v>8867</v>
      </c>
      <c r="G2262" s="40" t="s">
        <v>7901</v>
      </c>
      <c r="H2262" s="40" t="s">
        <v>7902</v>
      </c>
      <c r="I2262" s="43">
        <f>J2262-5</f>
        <v>41898</v>
      </c>
      <c r="J2262" s="43">
        <f t="shared" si="150"/>
        <v>41903</v>
      </c>
      <c r="K2262" s="40" t="s">
        <v>6142</v>
      </c>
      <c r="L2262" s="40">
        <v>100</v>
      </c>
      <c r="M2262" s="39"/>
    </row>
    <row r="2263" spans="1:13" hidden="1">
      <c r="A2263" s="48" t="s">
        <v>8863</v>
      </c>
      <c r="B2263" s="48" t="s">
        <v>8864</v>
      </c>
      <c r="C2263" s="40" t="s">
        <v>108</v>
      </c>
      <c r="D2263" s="48" t="s">
        <v>65</v>
      </c>
      <c r="E2263" s="40" t="s">
        <v>7886</v>
      </c>
      <c r="F2263" s="48" t="s">
        <v>8867</v>
      </c>
      <c r="G2263" s="40" t="s">
        <v>7904</v>
      </c>
      <c r="H2263" s="40" t="s">
        <v>7905</v>
      </c>
      <c r="I2263" s="43">
        <f>J2263-3</f>
        <v>41903</v>
      </c>
      <c r="J2263" s="43">
        <f t="shared" si="150"/>
        <v>41906</v>
      </c>
      <c r="K2263" s="40" t="s">
        <v>6142</v>
      </c>
      <c r="L2263" s="40">
        <v>100</v>
      </c>
      <c r="M2263" s="39"/>
    </row>
    <row r="2264" spans="1:13" hidden="1">
      <c r="A2264" s="48" t="s">
        <v>8863</v>
      </c>
      <c r="B2264" s="48" t="s">
        <v>8864</v>
      </c>
      <c r="C2264" s="40" t="s">
        <v>108</v>
      </c>
      <c r="D2264" s="48" t="s">
        <v>65</v>
      </c>
      <c r="E2264" s="40" t="s">
        <v>7886</v>
      </c>
      <c r="F2264" s="48" t="s">
        <v>8867</v>
      </c>
      <c r="G2264" s="40" t="s">
        <v>7904</v>
      </c>
      <c r="H2264" s="40" t="s">
        <v>7906</v>
      </c>
      <c r="I2264" s="43">
        <f>J2264-2</f>
        <v>41906</v>
      </c>
      <c r="J2264" s="43">
        <f t="shared" si="150"/>
        <v>41908</v>
      </c>
      <c r="K2264" s="40" t="s">
        <v>6142</v>
      </c>
      <c r="L2264" s="40">
        <v>100</v>
      </c>
      <c r="M2264" s="39"/>
    </row>
    <row r="2265" spans="1:13" hidden="1">
      <c r="A2265" s="48" t="s">
        <v>8863</v>
      </c>
      <c r="B2265" s="48" t="s">
        <v>8864</v>
      </c>
      <c r="C2265" s="40" t="s">
        <v>108</v>
      </c>
      <c r="D2265" s="48" t="s">
        <v>65</v>
      </c>
      <c r="E2265" s="40" t="s">
        <v>7886</v>
      </c>
      <c r="F2265" s="48" t="s">
        <v>8867</v>
      </c>
      <c r="G2265" s="40" t="s">
        <v>7904</v>
      </c>
      <c r="H2265" s="40" t="s">
        <v>7907</v>
      </c>
      <c r="I2265" s="43">
        <f>J2265-2</f>
        <v>41908</v>
      </c>
      <c r="J2265" s="43">
        <f t="shared" si="150"/>
        <v>41910</v>
      </c>
      <c r="K2265" s="40" t="s">
        <v>6142</v>
      </c>
      <c r="L2265" s="40">
        <v>100</v>
      </c>
      <c r="M2265" s="39"/>
    </row>
    <row r="2266" spans="1:13" hidden="1">
      <c r="A2266" s="48" t="s">
        <v>8863</v>
      </c>
      <c r="B2266" s="48" t="s">
        <v>8864</v>
      </c>
      <c r="C2266" s="40" t="s">
        <v>108</v>
      </c>
      <c r="D2266" s="48" t="s">
        <v>65</v>
      </c>
      <c r="E2266" s="40" t="s">
        <v>7886</v>
      </c>
      <c r="F2266" s="48" t="s">
        <v>8867</v>
      </c>
      <c r="G2266" s="40" t="s">
        <v>7904</v>
      </c>
      <c r="H2266" s="40" t="s">
        <v>7908</v>
      </c>
      <c r="I2266" s="43">
        <f>J2266-1</f>
        <v>41910</v>
      </c>
      <c r="J2266" s="43">
        <v>41911</v>
      </c>
      <c r="K2266" s="40" t="s">
        <v>6142</v>
      </c>
      <c r="L2266" s="40">
        <v>100</v>
      </c>
      <c r="M2266" s="39"/>
    </row>
    <row r="2267" spans="1:13" hidden="1">
      <c r="A2267" s="49" t="s">
        <v>8863</v>
      </c>
      <c r="B2267" s="49" t="s">
        <v>8864</v>
      </c>
      <c r="C2267" s="41" t="s">
        <v>108</v>
      </c>
      <c r="D2267" s="49" t="s">
        <v>65</v>
      </c>
      <c r="E2267" s="41" t="s">
        <v>7886</v>
      </c>
      <c r="F2267" s="49" t="s">
        <v>8868</v>
      </c>
      <c r="G2267" s="41" t="s">
        <v>1048</v>
      </c>
      <c r="H2267" s="41" t="s">
        <v>7888</v>
      </c>
      <c r="I2267" s="42">
        <v>41894</v>
      </c>
      <c r="J2267" s="41"/>
      <c r="K2267" s="40"/>
      <c r="L2267" s="40"/>
      <c r="M2267" s="39"/>
    </row>
    <row r="2268" spans="1:13" hidden="1">
      <c r="A2268" s="49" t="s">
        <v>8863</v>
      </c>
      <c r="B2268" s="49" t="s">
        <v>8864</v>
      </c>
      <c r="C2268" s="41" t="s">
        <v>108</v>
      </c>
      <c r="D2268" s="49" t="s">
        <v>65</v>
      </c>
      <c r="E2268" s="41" t="s">
        <v>7886</v>
      </c>
      <c r="F2268" s="49" t="s">
        <v>8868</v>
      </c>
      <c r="G2268" s="41" t="s">
        <v>1048</v>
      </c>
      <c r="H2268" s="41" t="s">
        <v>7889</v>
      </c>
      <c r="I2268" s="41"/>
      <c r="J2268" s="41"/>
      <c r="K2268" s="40"/>
      <c r="L2268" s="40"/>
      <c r="M2268" s="39"/>
    </row>
    <row r="2269" spans="1:13" hidden="1">
      <c r="A2269" s="49" t="s">
        <v>8863</v>
      </c>
      <c r="B2269" s="49" t="s">
        <v>8864</v>
      </c>
      <c r="C2269" s="41" t="s">
        <v>108</v>
      </c>
      <c r="D2269" s="49" t="s">
        <v>65</v>
      </c>
      <c r="E2269" s="41" t="s">
        <v>7886</v>
      </c>
      <c r="F2269" s="49" t="s">
        <v>8868</v>
      </c>
      <c r="G2269" s="41" t="s">
        <v>1048</v>
      </c>
      <c r="H2269" s="41" t="s">
        <v>7890</v>
      </c>
      <c r="I2269" s="41"/>
      <c r="J2269" s="41"/>
      <c r="K2269" s="40"/>
      <c r="L2269" s="40"/>
      <c r="M2269" s="39"/>
    </row>
    <row r="2270" spans="1:13" hidden="1">
      <c r="A2270" s="49" t="s">
        <v>8863</v>
      </c>
      <c r="B2270" s="49" t="s">
        <v>8864</v>
      </c>
      <c r="C2270" s="41" t="s">
        <v>108</v>
      </c>
      <c r="D2270" s="49" t="s">
        <v>65</v>
      </c>
      <c r="E2270" s="41" t="s">
        <v>7886</v>
      </c>
      <c r="F2270" s="49" t="s">
        <v>8868</v>
      </c>
      <c r="G2270" s="41" t="s">
        <v>1048</v>
      </c>
      <c r="H2270" s="41" t="s">
        <v>7891</v>
      </c>
      <c r="I2270" s="41"/>
      <c r="J2270" s="41"/>
      <c r="K2270" s="40"/>
      <c r="L2270" s="40"/>
      <c r="M2270" s="39"/>
    </row>
    <row r="2271" spans="1:13" hidden="1">
      <c r="A2271" s="49" t="s">
        <v>8863</v>
      </c>
      <c r="B2271" s="49" t="s">
        <v>8864</v>
      </c>
      <c r="C2271" s="41" t="s">
        <v>108</v>
      </c>
      <c r="D2271" s="49" t="s">
        <v>65</v>
      </c>
      <c r="E2271" s="41" t="s">
        <v>7886</v>
      </c>
      <c r="F2271" s="49" t="s">
        <v>8868</v>
      </c>
      <c r="G2271" s="41" t="s">
        <v>1048</v>
      </c>
      <c r="H2271" s="41" t="s">
        <v>7892</v>
      </c>
      <c r="I2271" s="42"/>
      <c r="J2271" s="41"/>
      <c r="K2271" s="40"/>
      <c r="L2271" s="40"/>
      <c r="M2271" s="39"/>
    </row>
    <row r="2272" spans="1:13" hidden="1">
      <c r="A2272" s="49" t="s">
        <v>8863</v>
      </c>
      <c r="B2272" s="49" t="s">
        <v>8864</v>
      </c>
      <c r="C2272" s="41" t="s">
        <v>108</v>
      </c>
      <c r="D2272" s="49" t="s">
        <v>65</v>
      </c>
      <c r="E2272" s="41" t="s">
        <v>7886</v>
      </c>
      <c r="F2272" s="49" t="s">
        <v>8868</v>
      </c>
      <c r="G2272" s="41" t="s">
        <v>1048</v>
      </c>
      <c r="H2272" s="41" t="s">
        <v>7893</v>
      </c>
      <c r="I2272" s="42"/>
      <c r="J2272" s="41"/>
      <c r="K2272" s="40"/>
      <c r="L2272" s="40"/>
      <c r="M2272" s="39"/>
    </row>
    <row r="2273" spans="1:13" hidden="1">
      <c r="A2273" s="49" t="s">
        <v>8863</v>
      </c>
      <c r="B2273" s="49" t="s">
        <v>8864</v>
      </c>
      <c r="C2273" s="41" t="s">
        <v>108</v>
      </c>
      <c r="D2273" s="49" t="s">
        <v>65</v>
      </c>
      <c r="E2273" s="41" t="s">
        <v>7886</v>
      </c>
      <c r="F2273" s="49" t="s">
        <v>8868</v>
      </c>
      <c r="G2273" s="41" t="s">
        <v>1048</v>
      </c>
      <c r="H2273" s="41" t="s">
        <v>7894</v>
      </c>
      <c r="I2273" s="42">
        <v>41911</v>
      </c>
      <c r="J2273" s="41"/>
      <c r="K2273" s="40"/>
      <c r="L2273" s="40"/>
      <c r="M2273" s="39"/>
    </row>
    <row r="2274" spans="1:13" hidden="1">
      <c r="A2274" s="48" t="s">
        <v>8863</v>
      </c>
      <c r="B2274" s="48" t="s">
        <v>8864</v>
      </c>
      <c r="C2274" s="40" t="s">
        <v>108</v>
      </c>
      <c r="D2274" s="48" t="s">
        <v>65</v>
      </c>
      <c r="E2274" s="40" t="s">
        <v>7886</v>
      </c>
      <c r="F2274" s="48" t="s">
        <v>8868</v>
      </c>
      <c r="G2274" s="40" t="s">
        <v>7895</v>
      </c>
      <c r="H2274" s="40" t="s">
        <v>7896</v>
      </c>
      <c r="I2274" s="43">
        <f>J2274-2</f>
        <v>41894</v>
      </c>
      <c r="J2274" s="43">
        <f t="shared" ref="J2274:J2280" si="151">I2275</f>
        <v>41896</v>
      </c>
      <c r="K2274" s="40" t="s">
        <v>6142</v>
      </c>
      <c r="L2274" s="40">
        <v>100</v>
      </c>
      <c r="M2274" s="39" t="s">
        <v>8263</v>
      </c>
    </row>
    <row r="2275" spans="1:13" hidden="1">
      <c r="A2275" s="48" t="s">
        <v>8863</v>
      </c>
      <c r="B2275" s="48" t="s">
        <v>8864</v>
      </c>
      <c r="C2275" s="40" t="s">
        <v>108</v>
      </c>
      <c r="D2275" s="48" t="s">
        <v>65</v>
      </c>
      <c r="E2275" s="40" t="s">
        <v>7886</v>
      </c>
      <c r="F2275" s="48" t="s">
        <v>8868</v>
      </c>
      <c r="G2275" s="40" t="s">
        <v>7898</v>
      </c>
      <c r="H2275" s="40" t="s">
        <v>7899</v>
      </c>
      <c r="I2275" s="43">
        <f>J2275-1</f>
        <v>41896</v>
      </c>
      <c r="J2275" s="43">
        <f t="shared" si="151"/>
        <v>41897</v>
      </c>
      <c r="K2275" s="40" t="s">
        <v>6142</v>
      </c>
      <c r="L2275" s="40">
        <v>100</v>
      </c>
      <c r="M2275" s="39"/>
    </row>
    <row r="2276" spans="1:13" hidden="1">
      <c r="A2276" s="48" t="s">
        <v>8863</v>
      </c>
      <c r="B2276" s="48" t="s">
        <v>8864</v>
      </c>
      <c r="C2276" s="40" t="s">
        <v>108</v>
      </c>
      <c r="D2276" s="48" t="s">
        <v>65</v>
      </c>
      <c r="E2276" s="40" t="s">
        <v>7886</v>
      </c>
      <c r="F2276" s="48" t="s">
        <v>8868</v>
      </c>
      <c r="G2276" s="40" t="s">
        <v>7898</v>
      </c>
      <c r="H2276" s="40" t="s">
        <v>7900</v>
      </c>
      <c r="I2276" s="43">
        <f>J2276-1</f>
        <v>41897</v>
      </c>
      <c r="J2276" s="43">
        <f t="shared" si="151"/>
        <v>41898</v>
      </c>
      <c r="K2276" s="40" t="s">
        <v>6142</v>
      </c>
      <c r="L2276" s="40">
        <v>100</v>
      </c>
      <c r="M2276" s="39"/>
    </row>
    <row r="2277" spans="1:13">
      <c r="A2277" s="48" t="s">
        <v>8863</v>
      </c>
      <c r="B2277" s="48" t="s">
        <v>8864</v>
      </c>
      <c r="C2277" s="40" t="s">
        <v>108</v>
      </c>
      <c r="D2277" s="48" t="s">
        <v>65</v>
      </c>
      <c r="E2277" s="40" t="s">
        <v>7886</v>
      </c>
      <c r="F2277" s="48" t="s">
        <v>8868</v>
      </c>
      <c r="G2277" s="40" t="s">
        <v>7901</v>
      </c>
      <c r="H2277" s="40" t="s">
        <v>7902</v>
      </c>
      <c r="I2277" s="43">
        <f>J2277-5</f>
        <v>41898</v>
      </c>
      <c r="J2277" s="43">
        <f t="shared" si="151"/>
        <v>41903</v>
      </c>
      <c r="K2277" s="40" t="s">
        <v>6142</v>
      </c>
      <c r="L2277" s="40">
        <v>100</v>
      </c>
      <c r="M2277" s="39"/>
    </row>
    <row r="2278" spans="1:13" hidden="1">
      <c r="A2278" s="48" t="s">
        <v>8863</v>
      </c>
      <c r="B2278" s="48" t="s">
        <v>8864</v>
      </c>
      <c r="C2278" s="40" t="s">
        <v>108</v>
      </c>
      <c r="D2278" s="48" t="s">
        <v>65</v>
      </c>
      <c r="E2278" s="40" t="s">
        <v>7886</v>
      </c>
      <c r="F2278" s="48" t="s">
        <v>8868</v>
      </c>
      <c r="G2278" s="40" t="s">
        <v>7904</v>
      </c>
      <c r="H2278" s="40" t="s">
        <v>7905</v>
      </c>
      <c r="I2278" s="43">
        <f>J2278-3</f>
        <v>41903</v>
      </c>
      <c r="J2278" s="43">
        <f t="shared" si="151"/>
        <v>41906</v>
      </c>
      <c r="K2278" s="40" t="s">
        <v>6142</v>
      </c>
      <c r="L2278" s="40">
        <v>100</v>
      </c>
      <c r="M2278" s="39"/>
    </row>
    <row r="2279" spans="1:13" hidden="1">
      <c r="A2279" s="48" t="s">
        <v>8863</v>
      </c>
      <c r="B2279" s="48" t="s">
        <v>8864</v>
      </c>
      <c r="C2279" s="40" t="s">
        <v>108</v>
      </c>
      <c r="D2279" s="48" t="s">
        <v>65</v>
      </c>
      <c r="E2279" s="40" t="s">
        <v>7886</v>
      </c>
      <c r="F2279" s="48" t="s">
        <v>8868</v>
      </c>
      <c r="G2279" s="40" t="s">
        <v>7904</v>
      </c>
      <c r="H2279" s="40" t="s">
        <v>7906</v>
      </c>
      <c r="I2279" s="43">
        <f>J2279-2</f>
        <v>41906</v>
      </c>
      <c r="J2279" s="43">
        <f t="shared" si="151"/>
        <v>41908</v>
      </c>
      <c r="K2279" s="40" t="s">
        <v>6142</v>
      </c>
      <c r="L2279" s="40">
        <v>100</v>
      </c>
      <c r="M2279" s="39"/>
    </row>
    <row r="2280" spans="1:13" hidden="1">
      <c r="A2280" s="48" t="s">
        <v>8863</v>
      </c>
      <c r="B2280" s="48" t="s">
        <v>8864</v>
      </c>
      <c r="C2280" s="40" t="s">
        <v>108</v>
      </c>
      <c r="D2280" s="48" t="s">
        <v>65</v>
      </c>
      <c r="E2280" s="40" t="s">
        <v>7886</v>
      </c>
      <c r="F2280" s="48" t="s">
        <v>8868</v>
      </c>
      <c r="G2280" s="40" t="s">
        <v>7904</v>
      </c>
      <c r="H2280" s="40" t="s">
        <v>7907</v>
      </c>
      <c r="I2280" s="43">
        <f>J2280-2</f>
        <v>41908</v>
      </c>
      <c r="J2280" s="43">
        <f t="shared" si="151"/>
        <v>41910</v>
      </c>
      <c r="K2280" s="40" t="s">
        <v>6142</v>
      </c>
      <c r="L2280" s="40">
        <v>100</v>
      </c>
      <c r="M2280" s="39"/>
    </row>
    <row r="2281" spans="1:13" hidden="1">
      <c r="A2281" s="48" t="s">
        <v>8863</v>
      </c>
      <c r="B2281" s="48" t="s">
        <v>8864</v>
      </c>
      <c r="C2281" s="40" t="s">
        <v>108</v>
      </c>
      <c r="D2281" s="48" t="s">
        <v>65</v>
      </c>
      <c r="E2281" s="40" t="s">
        <v>7886</v>
      </c>
      <c r="F2281" s="48" t="s">
        <v>8868</v>
      </c>
      <c r="G2281" s="40" t="s">
        <v>7904</v>
      </c>
      <c r="H2281" s="40" t="s">
        <v>7908</v>
      </c>
      <c r="I2281" s="43">
        <f>J2281-1</f>
        <v>41910</v>
      </c>
      <c r="J2281" s="43">
        <v>41911</v>
      </c>
      <c r="K2281" s="40" t="s">
        <v>6142</v>
      </c>
      <c r="L2281" s="40">
        <v>100</v>
      </c>
      <c r="M2281" s="39"/>
    </row>
    <row r="2282" spans="1:13" hidden="1">
      <c r="A2282" s="41" t="s">
        <v>8544</v>
      </c>
      <c r="B2282" s="41" t="s">
        <v>7993</v>
      </c>
      <c r="C2282" s="41" t="s">
        <v>7927</v>
      </c>
      <c r="D2282" s="41" t="s">
        <v>7928</v>
      </c>
      <c r="E2282" s="41" t="s">
        <v>7929</v>
      </c>
      <c r="F2282" s="41" t="s">
        <v>8869</v>
      </c>
      <c r="G2282" s="41" t="s">
        <v>1048</v>
      </c>
      <c r="H2282" s="41" t="s">
        <v>7888</v>
      </c>
      <c r="I2282" s="42">
        <v>41894</v>
      </c>
      <c r="J2282" s="41"/>
      <c r="K2282" s="41"/>
      <c r="L2282" s="41"/>
      <c r="M2282" s="52"/>
    </row>
    <row r="2283" spans="1:13" hidden="1">
      <c r="A2283" s="41" t="s">
        <v>8544</v>
      </c>
      <c r="B2283" s="41" t="s">
        <v>7993</v>
      </c>
      <c r="C2283" s="41" t="s">
        <v>7927</v>
      </c>
      <c r="D2283" s="41" t="s">
        <v>7928</v>
      </c>
      <c r="E2283" s="41" t="s">
        <v>7929</v>
      </c>
      <c r="F2283" s="41" t="s">
        <v>8869</v>
      </c>
      <c r="G2283" s="41" t="s">
        <v>1048</v>
      </c>
      <c r="H2283" s="41" t="s">
        <v>7889</v>
      </c>
      <c r="I2283" s="42"/>
      <c r="J2283" s="41"/>
      <c r="K2283" s="41"/>
      <c r="L2283" s="41"/>
      <c r="M2283" s="52"/>
    </row>
    <row r="2284" spans="1:13" hidden="1">
      <c r="A2284" s="41" t="s">
        <v>8544</v>
      </c>
      <c r="B2284" s="41" t="s">
        <v>7993</v>
      </c>
      <c r="C2284" s="41" t="s">
        <v>7927</v>
      </c>
      <c r="D2284" s="41" t="s">
        <v>7928</v>
      </c>
      <c r="E2284" s="41" t="s">
        <v>7929</v>
      </c>
      <c r="F2284" s="41" t="s">
        <v>8869</v>
      </c>
      <c r="G2284" s="41" t="s">
        <v>1048</v>
      </c>
      <c r="H2284" s="41" t="s">
        <v>7890</v>
      </c>
      <c r="I2284" s="41"/>
      <c r="J2284" s="41"/>
      <c r="K2284" s="41"/>
      <c r="L2284" s="41"/>
      <c r="M2284" s="52"/>
    </row>
    <row r="2285" spans="1:13" hidden="1">
      <c r="A2285" s="41" t="s">
        <v>8544</v>
      </c>
      <c r="B2285" s="41" t="s">
        <v>7993</v>
      </c>
      <c r="C2285" s="41" t="s">
        <v>7927</v>
      </c>
      <c r="D2285" s="41" t="s">
        <v>7928</v>
      </c>
      <c r="E2285" s="41" t="s">
        <v>7929</v>
      </c>
      <c r="F2285" s="41" t="s">
        <v>8869</v>
      </c>
      <c r="G2285" s="41" t="s">
        <v>1048</v>
      </c>
      <c r="H2285" s="41" t="s">
        <v>7891</v>
      </c>
      <c r="I2285" s="41"/>
      <c r="J2285" s="41"/>
      <c r="K2285" s="41"/>
      <c r="L2285" s="41"/>
      <c r="M2285" s="52"/>
    </row>
    <row r="2286" spans="1:13" hidden="1">
      <c r="A2286" s="41" t="s">
        <v>8544</v>
      </c>
      <c r="B2286" s="41" t="s">
        <v>7993</v>
      </c>
      <c r="C2286" s="41" t="s">
        <v>7927</v>
      </c>
      <c r="D2286" s="41" t="s">
        <v>7928</v>
      </c>
      <c r="E2286" s="41" t="s">
        <v>7929</v>
      </c>
      <c r="F2286" s="41" t="s">
        <v>8869</v>
      </c>
      <c r="G2286" s="41" t="s">
        <v>1048</v>
      </c>
      <c r="H2286" s="41" t="s">
        <v>7892</v>
      </c>
      <c r="I2286" s="42"/>
      <c r="J2286" s="41"/>
      <c r="K2286" s="41"/>
      <c r="L2286" s="41"/>
      <c r="M2286" s="52"/>
    </row>
    <row r="2287" spans="1:13" hidden="1">
      <c r="A2287" s="41" t="s">
        <v>8544</v>
      </c>
      <c r="B2287" s="41" t="s">
        <v>7993</v>
      </c>
      <c r="C2287" s="41" t="s">
        <v>7927</v>
      </c>
      <c r="D2287" s="41" t="s">
        <v>7928</v>
      </c>
      <c r="E2287" s="41" t="s">
        <v>7929</v>
      </c>
      <c r="F2287" s="41" t="s">
        <v>8869</v>
      </c>
      <c r="G2287" s="41" t="s">
        <v>1048</v>
      </c>
      <c r="H2287" s="41" t="s">
        <v>7893</v>
      </c>
      <c r="I2287" s="41"/>
      <c r="J2287" s="41"/>
      <c r="K2287" s="41"/>
      <c r="L2287" s="41"/>
      <c r="M2287" s="52"/>
    </row>
    <row r="2288" spans="1:13" hidden="1">
      <c r="A2288" s="41" t="s">
        <v>8544</v>
      </c>
      <c r="B2288" s="41" t="s">
        <v>7993</v>
      </c>
      <c r="C2288" s="41" t="s">
        <v>7927</v>
      </c>
      <c r="D2288" s="41" t="s">
        <v>7928</v>
      </c>
      <c r="E2288" s="41" t="s">
        <v>7929</v>
      </c>
      <c r="F2288" s="41" t="s">
        <v>8869</v>
      </c>
      <c r="G2288" s="41" t="s">
        <v>1048</v>
      </c>
      <c r="H2288" s="41" t="s">
        <v>7894</v>
      </c>
      <c r="I2288" s="42">
        <v>41911</v>
      </c>
      <c r="J2288" s="41"/>
      <c r="K2288" s="41"/>
      <c r="L2288" s="41"/>
      <c r="M2288" s="52"/>
    </row>
    <row r="2289" spans="1:13" hidden="1">
      <c r="A2289" s="40" t="s">
        <v>8544</v>
      </c>
      <c r="B2289" s="40" t="s">
        <v>7993</v>
      </c>
      <c r="C2289" s="40" t="s">
        <v>7927</v>
      </c>
      <c r="D2289" s="40" t="s">
        <v>7928</v>
      </c>
      <c r="E2289" s="41" t="s">
        <v>7929</v>
      </c>
      <c r="F2289" s="40" t="s">
        <v>8869</v>
      </c>
      <c r="G2289" s="40" t="s">
        <v>7895</v>
      </c>
      <c r="H2289" s="40" t="s">
        <v>7896</v>
      </c>
      <c r="I2289" s="43">
        <f>J2289-2</f>
        <v>41894</v>
      </c>
      <c r="J2289" s="43">
        <f t="shared" ref="J2289:J2295" si="152">I2290</f>
        <v>41896</v>
      </c>
      <c r="K2289" s="40" t="s">
        <v>145</v>
      </c>
      <c r="L2289" s="40">
        <v>100</v>
      </c>
      <c r="M2289" s="39"/>
    </row>
    <row r="2290" spans="1:13" hidden="1">
      <c r="A2290" s="40" t="s">
        <v>8544</v>
      </c>
      <c r="B2290" s="40" t="s">
        <v>7993</v>
      </c>
      <c r="C2290" s="40" t="s">
        <v>7927</v>
      </c>
      <c r="D2290" s="40" t="s">
        <v>7928</v>
      </c>
      <c r="E2290" s="41" t="s">
        <v>7929</v>
      </c>
      <c r="F2290" s="40" t="s">
        <v>8869</v>
      </c>
      <c r="G2290" s="40" t="s">
        <v>7898</v>
      </c>
      <c r="H2290" s="40" t="s">
        <v>7899</v>
      </c>
      <c r="I2290" s="43">
        <f>J2290-1</f>
        <v>41896</v>
      </c>
      <c r="J2290" s="43">
        <f t="shared" si="152"/>
        <v>41897</v>
      </c>
      <c r="K2290" s="40" t="s">
        <v>145</v>
      </c>
      <c r="L2290" s="40">
        <v>100</v>
      </c>
      <c r="M2290" s="39"/>
    </row>
    <row r="2291" spans="1:13" hidden="1">
      <c r="A2291" s="40" t="s">
        <v>8544</v>
      </c>
      <c r="B2291" s="40" t="s">
        <v>7993</v>
      </c>
      <c r="C2291" s="40" t="s">
        <v>7927</v>
      </c>
      <c r="D2291" s="40" t="s">
        <v>7928</v>
      </c>
      <c r="E2291" s="41" t="s">
        <v>7929</v>
      </c>
      <c r="F2291" s="40" t="s">
        <v>8869</v>
      </c>
      <c r="G2291" s="40" t="s">
        <v>7898</v>
      </c>
      <c r="H2291" s="40" t="s">
        <v>7900</v>
      </c>
      <c r="I2291" s="43">
        <f>J2291-1</f>
        <v>41897</v>
      </c>
      <c r="J2291" s="43">
        <f t="shared" si="152"/>
        <v>41898</v>
      </c>
      <c r="K2291" s="40" t="s">
        <v>145</v>
      </c>
      <c r="L2291" s="40">
        <v>100</v>
      </c>
      <c r="M2291" s="39"/>
    </row>
    <row r="2292" spans="1:13">
      <c r="A2292" s="40" t="s">
        <v>8544</v>
      </c>
      <c r="B2292" s="40" t="s">
        <v>7993</v>
      </c>
      <c r="C2292" s="40" t="s">
        <v>7927</v>
      </c>
      <c r="D2292" s="40" t="s">
        <v>7928</v>
      </c>
      <c r="E2292" s="41" t="s">
        <v>7929</v>
      </c>
      <c r="F2292" s="40" t="s">
        <v>8869</v>
      </c>
      <c r="G2292" s="40" t="s">
        <v>7901</v>
      </c>
      <c r="H2292" s="40" t="s">
        <v>7902</v>
      </c>
      <c r="I2292" s="43">
        <f>J2292-5</f>
        <v>41898</v>
      </c>
      <c r="J2292" s="43">
        <f t="shared" si="152"/>
        <v>41903</v>
      </c>
      <c r="K2292" s="40" t="s">
        <v>145</v>
      </c>
      <c r="L2292" s="40">
        <v>100</v>
      </c>
      <c r="M2292" s="39"/>
    </row>
    <row r="2293" spans="1:13" hidden="1">
      <c r="A2293" s="40" t="s">
        <v>8544</v>
      </c>
      <c r="B2293" s="40" t="s">
        <v>7993</v>
      </c>
      <c r="C2293" s="40" t="s">
        <v>7927</v>
      </c>
      <c r="D2293" s="40" t="s">
        <v>7928</v>
      </c>
      <c r="E2293" s="41" t="s">
        <v>7929</v>
      </c>
      <c r="F2293" s="40" t="s">
        <v>8869</v>
      </c>
      <c r="G2293" s="40" t="s">
        <v>7904</v>
      </c>
      <c r="H2293" s="40" t="s">
        <v>7905</v>
      </c>
      <c r="I2293" s="43">
        <f>J2293-3</f>
        <v>41903</v>
      </c>
      <c r="J2293" s="43">
        <f t="shared" si="152"/>
        <v>41906</v>
      </c>
      <c r="K2293" s="40" t="s">
        <v>145</v>
      </c>
      <c r="L2293" s="40">
        <v>100</v>
      </c>
      <c r="M2293" s="39" t="s">
        <v>8646</v>
      </c>
    </row>
    <row r="2294" spans="1:13" hidden="1">
      <c r="A2294" s="40" t="s">
        <v>8544</v>
      </c>
      <c r="B2294" s="40" t="s">
        <v>7993</v>
      </c>
      <c r="C2294" s="40" t="s">
        <v>7927</v>
      </c>
      <c r="D2294" s="40" t="s">
        <v>7928</v>
      </c>
      <c r="E2294" s="41" t="s">
        <v>7929</v>
      </c>
      <c r="F2294" s="40" t="s">
        <v>8869</v>
      </c>
      <c r="G2294" s="40" t="s">
        <v>7904</v>
      </c>
      <c r="H2294" s="40" t="s">
        <v>7906</v>
      </c>
      <c r="I2294" s="43">
        <f>J2294-2</f>
        <v>41906</v>
      </c>
      <c r="J2294" s="43">
        <f t="shared" si="152"/>
        <v>41908</v>
      </c>
      <c r="K2294" s="40" t="s">
        <v>145</v>
      </c>
      <c r="L2294" s="40">
        <v>100</v>
      </c>
      <c r="M2294" s="39"/>
    </row>
    <row r="2295" spans="1:13" hidden="1">
      <c r="A2295" s="40" t="s">
        <v>8544</v>
      </c>
      <c r="B2295" s="40" t="s">
        <v>7993</v>
      </c>
      <c r="C2295" s="40" t="s">
        <v>7927</v>
      </c>
      <c r="D2295" s="40" t="s">
        <v>7928</v>
      </c>
      <c r="E2295" s="41" t="s">
        <v>7929</v>
      </c>
      <c r="F2295" s="40" t="s">
        <v>8869</v>
      </c>
      <c r="G2295" s="40" t="s">
        <v>7904</v>
      </c>
      <c r="H2295" s="40" t="s">
        <v>7907</v>
      </c>
      <c r="I2295" s="43">
        <f>J2295-2</f>
        <v>41908</v>
      </c>
      <c r="J2295" s="43">
        <f t="shared" si="152"/>
        <v>41910</v>
      </c>
      <c r="K2295" s="40" t="s">
        <v>145</v>
      </c>
      <c r="L2295" s="40">
        <v>100</v>
      </c>
      <c r="M2295" s="39"/>
    </row>
    <row r="2296" spans="1:13" hidden="1">
      <c r="A2296" s="40" t="s">
        <v>8544</v>
      </c>
      <c r="B2296" s="40" t="s">
        <v>7993</v>
      </c>
      <c r="C2296" s="40" t="s">
        <v>7927</v>
      </c>
      <c r="D2296" s="40" t="s">
        <v>7928</v>
      </c>
      <c r="E2296" s="41" t="s">
        <v>7929</v>
      </c>
      <c r="F2296" s="40" t="s">
        <v>8869</v>
      </c>
      <c r="G2296" s="40" t="s">
        <v>7904</v>
      </c>
      <c r="H2296" s="40" t="s">
        <v>7908</v>
      </c>
      <c r="I2296" s="43">
        <f>J2296-1</f>
        <v>41910</v>
      </c>
      <c r="J2296" s="43">
        <v>41911</v>
      </c>
      <c r="K2296" s="40" t="s">
        <v>145</v>
      </c>
      <c r="L2296" s="40">
        <v>100</v>
      </c>
      <c r="M2296" s="39" t="s">
        <v>7917</v>
      </c>
    </row>
    <row r="2297" spans="1:13" hidden="1">
      <c r="A2297" s="41" t="s">
        <v>8544</v>
      </c>
      <c r="B2297" s="41" t="s">
        <v>7993</v>
      </c>
      <c r="C2297" s="41" t="s">
        <v>7927</v>
      </c>
      <c r="D2297" s="41" t="s">
        <v>7928</v>
      </c>
      <c r="E2297" s="41" t="s">
        <v>7929</v>
      </c>
      <c r="F2297" s="41" t="s">
        <v>8870</v>
      </c>
      <c r="G2297" s="41" t="s">
        <v>1048</v>
      </c>
      <c r="H2297" s="41" t="s">
        <v>7888</v>
      </c>
      <c r="I2297" s="42">
        <v>41894</v>
      </c>
      <c r="J2297" s="41"/>
      <c r="K2297" s="41"/>
      <c r="L2297" s="41"/>
      <c r="M2297" s="52"/>
    </row>
    <row r="2298" spans="1:13" hidden="1">
      <c r="A2298" s="41" t="s">
        <v>8544</v>
      </c>
      <c r="B2298" s="41" t="s">
        <v>7993</v>
      </c>
      <c r="C2298" s="41" t="s">
        <v>7927</v>
      </c>
      <c r="D2298" s="41" t="s">
        <v>7928</v>
      </c>
      <c r="E2298" s="41" t="s">
        <v>7929</v>
      </c>
      <c r="F2298" s="41" t="s">
        <v>8870</v>
      </c>
      <c r="G2298" s="41" t="s">
        <v>1048</v>
      </c>
      <c r="H2298" s="41" t="s">
        <v>7889</v>
      </c>
      <c r="I2298" s="42"/>
      <c r="J2298" s="41"/>
      <c r="K2298" s="41"/>
      <c r="L2298" s="41"/>
      <c r="M2298" s="52"/>
    </row>
    <row r="2299" spans="1:13" hidden="1">
      <c r="A2299" s="41" t="s">
        <v>8544</v>
      </c>
      <c r="B2299" s="41" t="s">
        <v>7993</v>
      </c>
      <c r="C2299" s="41" t="s">
        <v>7927</v>
      </c>
      <c r="D2299" s="41" t="s">
        <v>7928</v>
      </c>
      <c r="E2299" s="41" t="s">
        <v>7929</v>
      </c>
      <c r="F2299" s="41" t="s">
        <v>8870</v>
      </c>
      <c r="G2299" s="41" t="s">
        <v>1048</v>
      </c>
      <c r="H2299" s="41" t="s">
        <v>7890</v>
      </c>
      <c r="I2299" s="41"/>
      <c r="J2299" s="41"/>
      <c r="K2299" s="41"/>
      <c r="L2299" s="41"/>
      <c r="M2299" s="52"/>
    </row>
    <row r="2300" spans="1:13" hidden="1">
      <c r="A2300" s="41" t="s">
        <v>8544</v>
      </c>
      <c r="B2300" s="41" t="s">
        <v>7993</v>
      </c>
      <c r="C2300" s="41" t="s">
        <v>7927</v>
      </c>
      <c r="D2300" s="41" t="s">
        <v>7928</v>
      </c>
      <c r="E2300" s="41" t="s">
        <v>7929</v>
      </c>
      <c r="F2300" s="41" t="s">
        <v>8870</v>
      </c>
      <c r="G2300" s="41" t="s">
        <v>1048</v>
      </c>
      <c r="H2300" s="41" t="s">
        <v>7891</v>
      </c>
      <c r="I2300" s="41"/>
      <c r="J2300" s="41"/>
      <c r="K2300" s="41"/>
      <c r="L2300" s="41"/>
      <c r="M2300" s="52"/>
    </row>
    <row r="2301" spans="1:13" hidden="1">
      <c r="A2301" s="41" t="s">
        <v>8544</v>
      </c>
      <c r="B2301" s="41" t="s">
        <v>7993</v>
      </c>
      <c r="C2301" s="41" t="s">
        <v>7927</v>
      </c>
      <c r="D2301" s="41" t="s">
        <v>7928</v>
      </c>
      <c r="E2301" s="41" t="s">
        <v>7929</v>
      </c>
      <c r="F2301" s="41" t="s">
        <v>8870</v>
      </c>
      <c r="G2301" s="41" t="s">
        <v>1048</v>
      </c>
      <c r="H2301" s="41" t="s">
        <v>7892</v>
      </c>
      <c r="I2301" s="42"/>
      <c r="J2301" s="41"/>
      <c r="K2301" s="41"/>
      <c r="L2301" s="41"/>
      <c r="M2301" s="52"/>
    </row>
    <row r="2302" spans="1:13" hidden="1">
      <c r="A2302" s="41" t="s">
        <v>8544</v>
      </c>
      <c r="B2302" s="41" t="s">
        <v>7993</v>
      </c>
      <c r="C2302" s="41" t="s">
        <v>7927</v>
      </c>
      <c r="D2302" s="41" t="s">
        <v>7928</v>
      </c>
      <c r="E2302" s="41" t="s">
        <v>7929</v>
      </c>
      <c r="F2302" s="41" t="s">
        <v>8870</v>
      </c>
      <c r="G2302" s="41" t="s">
        <v>1048</v>
      </c>
      <c r="H2302" s="41" t="s">
        <v>7893</v>
      </c>
      <c r="I2302" s="41"/>
      <c r="J2302" s="41"/>
      <c r="K2302" s="41"/>
      <c r="L2302" s="41"/>
      <c r="M2302" s="52"/>
    </row>
    <row r="2303" spans="1:13" hidden="1">
      <c r="A2303" s="41" t="s">
        <v>8544</v>
      </c>
      <c r="B2303" s="41" t="s">
        <v>7993</v>
      </c>
      <c r="C2303" s="41" t="s">
        <v>7927</v>
      </c>
      <c r="D2303" s="41" t="s">
        <v>7928</v>
      </c>
      <c r="E2303" s="41" t="s">
        <v>7929</v>
      </c>
      <c r="F2303" s="41" t="s">
        <v>8870</v>
      </c>
      <c r="G2303" s="41" t="s">
        <v>1048</v>
      </c>
      <c r="H2303" s="41" t="s">
        <v>7894</v>
      </c>
      <c r="I2303" s="42">
        <v>41911</v>
      </c>
      <c r="J2303" s="41"/>
      <c r="K2303" s="41"/>
      <c r="L2303" s="41"/>
      <c r="M2303" s="52"/>
    </row>
    <row r="2304" spans="1:13" hidden="1">
      <c r="A2304" s="40" t="s">
        <v>8544</v>
      </c>
      <c r="B2304" s="40" t="s">
        <v>7993</v>
      </c>
      <c r="C2304" s="40" t="s">
        <v>7927</v>
      </c>
      <c r="D2304" s="40" t="s">
        <v>7928</v>
      </c>
      <c r="E2304" s="41" t="s">
        <v>7929</v>
      </c>
      <c r="F2304" s="40" t="s">
        <v>8870</v>
      </c>
      <c r="G2304" s="40" t="s">
        <v>7895</v>
      </c>
      <c r="H2304" s="40" t="s">
        <v>7896</v>
      </c>
      <c r="I2304" s="43">
        <f>J2304-2</f>
        <v>41894</v>
      </c>
      <c r="J2304" s="43">
        <f t="shared" ref="J2304:J2310" si="153">I2305</f>
        <v>41896</v>
      </c>
      <c r="K2304" s="40" t="s">
        <v>145</v>
      </c>
      <c r="L2304" s="40">
        <v>100</v>
      </c>
      <c r="M2304" s="39"/>
    </row>
    <row r="2305" spans="1:13" hidden="1">
      <c r="A2305" s="40" t="s">
        <v>8544</v>
      </c>
      <c r="B2305" s="40" t="s">
        <v>7993</v>
      </c>
      <c r="C2305" s="40" t="s">
        <v>7927</v>
      </c>
      <c r="D2305" s="40" t="s">
        <v>7928</v>
      </c>
      <c r="E2305" s="41" t="s">
        <v>7929</v>
      </c>
      <c r="F2305" s="40" t="s">
        <v>8870</v>
      </c>
      <c r="G2305" s="40" t="s">
        <v>7898</v>
      </c>
      <c r="H2305" s="40" t="s">
        <v>7899</v>
      </c>
      <c r="I2305" s="43">
        <f>J2305-1</f>
        <v>41896</v>
      </c>
      <c r="J2305" s="43">
        <f t="shared" si="153"/>
        <v>41897</v>
      </c>
      <c r="K2305" s="40" t="s">
        <v>145</v>
      </c>
      <c r="L2305" s="40">
        <v>100</v>
      </c>
      <c r="M2305" s="39"/>
    </row>
    <row r="2306" spans="1:13" hidden="1">
      <c r="A2306" s="40" t="s">
        <v>8544</v>
      </c>
      <c r="B2306" s="40" t="s">
        <v>7993</v>
      </c>
      <c r="C2306" s="40" t="s">
        <v>7927</v>
      </c>
      <c r="D2306" s="40" t="s">
        <v>7928</v>
      </c>
      <c r="E2306" s="41" t="s">
        <v>7929</v>
      </c>
      <c r="F2306" s="40" t="s">
        <v>8870</v>
      </c>
      <c r="G2306" s="40" t="s">
        <v>7898</v>
      </c>
      <c r="H2306" s="40" t="s">
        <v>7900</v>
      </c>
      <c r="I2306" s="43">
        <f>J2306-1</f>
        <v>41897</v>
      </c>
      <c r="J2306" s="43">
        <f t="shared" si="153"/>
        <v>41898</v>
      </c>
      <c r="K2306" s="40" t="s">
        <v>145</v>
      </c>
      <c r="L2306" s="40">
        <v>100</v>
      </c>
      <c r="M2306" s="39"/>
    </row>
    <row r="2307" spans="1:13">
      <c r="A2307" s="40" t="s">
        <v>8544</v>
      </c>
      <c r="B2307" s="40" t="s">
        <v>7993</v>
      </c>
      <c r="C2307" s="40" t="s">
        <v>7927</v>
      </c>
      <c r="D2307" s="40" t="s">
        <v>7928</v>
      </c>
      <c r="E2307" s="41" t="s">
        <v>7929</v>
      </c>
      <c r="F2307" s="40" t="s">
        <v>8870</v>
      </c>
      <c r="G2307" s="40" t="s">
        <v>7901</v>
      </c>
      <c r="H2307" s="40" t="s">
        <v>7902</v>
      </c>
      <c r="I2307" s="43">
        <f>J2307-5</f>
        <v>41898</v>
      </c>
      <c r="J2307" s="43">
        <f t="shared" si="153"/>
        <v>41903</v>
      </c>
      <c r="K2307" s="40" t="s">
        <v>145</v>
      </c>
      <c r="L2307" s="40">
        <v>100</v>
      </c>
      <c r="M2307" s="39"/>
    </row>
    <row r="2308" spans="1:13" hidden="1">
      <c r="A2308" s="40" t="s">
        <v>8544</v>
      </c>
      <c r="B2308" s="40" t="s">
        <v>7993</v>
      </c>
      <c r="C2308" s="40" t="s">
        <v>7927</v>
      </c>
      <c r="D2308" s="40" t="s">
        <v>7928</v>
      </c>
      <c r="E2308" s="41" t="s">
        <v>7929</v>
      </c>
      <c r="F2308" s="40" t="s">
        <v>8870</v>
      </c>
      <c r="G2308" s="40" t="s">
        <v>7904</v>
      </c>
      <c r="H2308" s="40" t="s">
        <v>7905</v>
      </c>
      <c r="I2308" s="43">
        <f>J2308-3</f>
        <v>41903</v>
      </c>
      <c r="J2308" s="43">
        <f t="shared" si="153"/>
        <v>41906</v>
      </c>
      <c r="K2308" s="40" t="s">
        <v>145</v>
      </c>
      <c r="L2308" s="40">
        <v>100</v>
      </c>
      <c r="M2308" s="39" t="s">
        <v>8646</v>
      </c>
    </row>
    <row r="2309" spans="1:13" hidden="1">
      <c r="A2309" s="40" t="s">
        <v>8544</v>
      </c>
      <c r="B2309" s="40" t="s">
        <v>7993</v>
      </c>
      <c r="C2309" s="40" t="s">
        <v>7927</v>
      </c>
      <c r="D2309" s="40" t="s">
        <v>7928</v>
      </c>
      <c r="E2309" s="41" t="s">
        <v>7929</v>
      </c>
      <c r="F2309" s="40" t="s">
        <v>8870</v>
      </c>
      <c r="G2309" s="40" t="s">
        <v>7904</v>
      </c>
      <c r="H2309" s="40" t="s">
        <v>7906</v>
      </c>
      <c r="I2309" s="43">
        <f>J2309-2</f>
        <v>41906</v>
      </c>
      <c r="J2309" s="43">
        <f t="shared" si="153"/>
        <v>41908</v>
      </c>
      <c r="K2309" s="40" t="s">
        <v>145</v>
      </c>
      <c r="L2309" s="40">
        <v>100</v>
      </c>
      <c r="M2309" s="39"/>
    </row>
    <row r="2310" spans="1:13" hidden="1">
      <c r="A2310" s="40" t="s">
        <v>8544</v>
      </c>
      <c r="B2310" s="40" t="s">
        <v>7993</v>
      </c>
      <c r="C2310" s="40" t="s">
        <v>7927</v>
      </c>
      <c r="D2310" s="40" t="s">
        <v>7928</v>
      </c>
      <c r="E2310" s="41" t="s">
        <v>7929</v>
      </c>
      <c r="F2310" s="40" t="s">
        <v>8870</v>
      </c>
      <c r="G2310" s="40" t="s">
        <v>7904</v>
      </c>
      <c r="H2310" s="40" t="s">
        <v>7907</v>
      </c>
      <c r="I2310" s="43">
        <f>J2310-2</f>
        <v>41908</v>
      </c>
      <c r="J2310" s="43">
        <f t="shared" si="153"/>
        <v>41910</v>
      </c>
      <c r="K2310" s="40" t="s">
        <v>145</v>
      </c>
      <c r="L2310" s="40">
        <v>100</v>
      </c>
      <c r="M2310" s="39"/>
    </row>
    <row r="2311" spans="1:13" hidden="1">
      <c r="A2311" s="40" t="s">
        <v>8544</v>
      </c>
      <c r="B2311" s="40" t="s">
        <v>7993</v>
      </c>
      <c r="C2311" s="40" t="s">
        <v>7927</v>
      </c>
      <c r="D2311" s="40" t="s">
        <v>7928</v>
      </c>
      <c r="E2311" s="41" t="s">
        <v>7929</v>
      </c>
      <c r="F2311" s="40" t="s">
        <v>8870</v>
      </c>
      <c r="G2311" s="40" t="s">
        <v>7904</v>
      </c>
      <c r="H2311" s="40" t="s">
        <v>7908</v>
      </c>
      <c r="I2311" s="43">
        <f>J2311-1</f>
        <v>41910</v>
      </c>
      <c r="J2311" s="43">
        <v>41911</v>
      </c>
      <c r="K2311" s="40" t="s">
        <v>145</v>
      </c>
      <c r="L2311" s="40">
        <v>100</v>
      </c>
      <c r="M2311" s="39" t="s">
        <v>7917</v>
      </c>
    </row>
    <row r="2312" spans="1:13" hidden="1">
      <c r="A2312" s="41" t="s">
        <v>8544</v>
      </c>
      <c r="B2312" s="41" t="s">
        <v>8650</v>
      </c>
      <c r="C2312" s="41" t="s">
        <v>7927</v>
      </c>
      <c r="D2312" s="41" t="s">
        <v>7928</v>
      </c>
      <c r="E2312" s="41" t="s">
        <v>7929</v>
      </c>
      <c r="F2312" s="41" t="s">
        <v>8871</v>
      </c>
      <c r="G2312" s="41" t="s">
        <v>1048</v>
      </c>
      <c r="H2312" s="41" t="s">
        <v>7888</v>
      </c>
      <c r="I2312" s="42">
        <v>41894</v>
      </c>
      <c r="J2312" s="41"/>
      <c r="K2312" s="41"/>
      <c r="L2312" s="41"/>
      <c r="M2312" s="52"/>
    </row>
    <row r="2313" spans="1:13" hidden="1">
      <c r="A2313" s="41" t="s">
        <v>8544</v>
      </c>
      <c r="B2313" s="41" t="s">
        <v>8650</v>
      </c>
      <c r="C2313" s="41" t="s">
        <v>7927</v>
      </c>
      <c r="D2313" s="41" t="s">
        <v>7928</v>
      </c>
      <c r="E2313" s="41" t="s">
        <v>7929</v>
      </c>
      <c r="F2313" s="41" t="s">
        <v>8871</v>
      </c>
      <c r="G2313" s="41" t="s">
        <v>1048</v>
      </c>
      <c r="H2313" s="41" t="s">
        <v>7889</v>
      </c>
      <c r="I2313" s="42"/>
      <c r="J2313" s="41"/>
      <c r="K2313" s="41"/>
      <c r="L2313" s="41"/>
      <c r="M2313" s="52"/>
    </row>
    <row r="2314" spans="1:13" hidden="1">
      <c r="A2314" s="41" t="s">
        <v>8544</v>
      </c>
      <c r="B2314" s="41" t="s">
        <v>8650</v>
      </c>
      <c r="C2314" s="41" t="s">
        <v>7927</v>
      </c>
      <c r="D2314" s="41" t="s">
        <v>7928</v>
      </c>
      <c r="E2314" s="41" t="s">
        <v>7929</v>
      </c>
      <c r="F2314" s="41" t="s">
        <v>8871</v>
      </c>
      <c r="G2314" s="41" t="s">
        <v>1048</v>
      </c>
      <c r="H2314" s="41" t="s">
        <v>7890</v>
      </c>
      <c r="I2314" s="41"/>
      <c r="J2314" s="41"/>
      <c r="K2314" s="41"/>
      <c r="L2314" s="41"/>
      <c r="M2314" s="52"/>
    </row>
    <row r="2315" spans="1:13" hidden="1">
      <c r="A2315" s="41" t="s">
        <v>8544</v>
      </c>
      <c r="B2315" s="41" t="s">
        <v>8650</v>
      </c>
      <c r="C2315" s="41" t="s">
        <v>7927</v>
      </c>
      <c r="D2315" s="41" t="s">
        <v>7928</v>
      </c>
      <c r="E2315" s="41" t="s">
        <v>7929</v>
      </c>
      <c r="F2315" s="41" t="s">
        <v>8871</v>
      </c>
      <c r="G2315" s="41" t="s">
        <v>1048</v>
      </c>
      <c r="H2315" s="41" t="s">
        <v>7891</v>
      </c>
      <c r="I2315" s="41"/>
      <c r="J2315" s="41"/>
      <c r="K2315" s="41"/>
      <c r="L2315" s="41"/>
      <c r="M2315" s="52"/>
    </row>
    <row r="2316" spans="1:13" hidden="1">
      <c r="A2316" s="41" t="s">
        <v>8544</v>
      </c>
      <c r="B2316" s="41" t="s">
        <v>8650</v>
      </c>
      <c r="C2316" s="41" t="s">
        <v>7927</v>
      </c>
      <c r="D2316" s="41" t="s">
        <v>7928</v>
      </c>
      <c r="E2316" s="41" t="s">
        <v>7929</v>
      </c>
      <c r="F2316" s="41" t="s">
        <v>8871</v>
      </c>
      <c r="G2316" s="41" t="s">
        <v>1048</v>
      </c>
      <c r="H2316" s="41" t="s">
        <v>7892</v>
      </c>
      <c r="I2316" s="42"/>
      <c r="J2316" s="41"/>
      <c r="K2316" s="41"/>
      <c r="L2316" s="41"/>
      <c r="M2316" s="52"/>
    </row>
    <row r="2317" spans="1:13" hidden="1">
      <c r="A2317" s="41" t="s">
        <v>8544</v>
      </c>
      <c r="B2317" s="41" t="s">
        <v>8650</v>
      </c>
      <c r="C2317" s="41" t="s">
        <v>7927</v>
      </c>
      <c r="D2317" s="41" t="s">
        <v>7928</v>
      </c>
      <c r="E2317" s="41" t="s">
        <v>7929</v>
      </c>
      <c r="F2317" s="41" t="s">
        <v>8871</v>
      </c>
      <c r="G2317" s="41" t="s">
        <v>1048</v>
      </c>
      <c r="H2317" s="41" t="s">
        <v>7893</v>
      </c>
      <c r="I2317" s="41"/>
      <c r="J2317" s="41"/>
      <c r="K2317" s="41"/>
      <c r="L2317" s="41"/>
      <c r="M2317" s="52"/>
    </row>
    <row r="2318" spans="1:13" hidden="1">
      <c r="A2318" s="41" t="s">
        <v>8544</v>
      </c>
      <c r="B2318" s="41" t="s">
        <v>8650</v>
      </c>
      <c r="C2318" s="41" t="s">
        <v>7927</v>
      </c>
      <c r="D2318" s="41" t="s">
        <v>7928</v>
      </c>
      <c r="E2318" s="41" t="s">
        <v>7929</v>
      </c>
      <c r="F2318" s="41" t="s">
        <v>8871</v>
      </c>
      <c r="G2318" s="41" t="s">
        <v>1048</v>
      </c>
      <c r="H2318" s="41" t="s">
        <v>7894</v>
      </c>
      <c r="I2318" s="42">
        <v>41911</v>
      </c>
      <c r="J2318" s="41"/>
      <c r="K2318" s="41"/>
      <c r="L2318" s="41"/>
      <c r="M2318" s="52"/>
    </row>
    <row r="2319" spans="1:13" hidden="1">
      <c r="A2319" s="40" t="s">
        <v>8544</v>
      </c>
      <c r="B2319" s="40" t="s">
        <v>8650</v>
      </c>
      <c r="C2319" s="40" t="s">
        <v>7927</v>
      </c>
      <c r="D2319" s="40" t="s">
        <v>7928</v>
      </c>
      <c r="E2319" s="41" t="s">
        <v>7929</v>
      </c>
      <c r="F2319" s="40" t="s">
        <v>8871</v>
      </c>
      <c r="G2319" s="40" t="s">
        <v>7895</v>
      </c>
      <c r="H2319" s="40" t="s">
        <v>7896</v>
      </c>
      <c r="I2319" s="43">
        <f>J2319-2</f>
        <v>41894</v>
      </c>
      <c r="J2319" s="43">
        <f t="shared" ref="J2319:J2325" si="154">I2320</f>
        <v>41896</v>
      </c>
      <c r="K2319" s="40" t="s">
        <v>145</v>
      </c>
      <c r="L2319" s="40">
        <v>100</v>
      </c>
      <c r="M2319" s="39"/>
    </row>
    <row r="2320" spans="1:13" hidden="1">
      <c r="A2320" s="40" t="s">
        <v>8544</v>
      </c>
      <c r="B2320" s="40" t="s">
        <v>8650</v>
      </c>
      <c r="C2320" s="40" t="s">
        <v>7927</v>
      </c>
      <c r="D2320" s="40" t="s">
        <v>7928</v>
      </c>
      <c r="E2320" s="41" t="s">
        <v>7929</v>
      </c>
      <c r="F2320" s="40" t="s">
        <v>8871</v>
      </c>
      <c r="G2320" s="40" t="s">
        <v>7898</v>
      </c>
      <c r="H2320" s="40" t="s">
        <v>7899</v>
      </c>
      <c r="I2320" s="43">
        <f>J2320-1</f>
        <v>41896</v>
      </c>
      <c r="J2320" s="43">
        <f t="shared" si="154"/>
        <v>41897</v>
      </c>
      <c r="K2320" s="40" t="s">
        <v>145</v>
      </c>
      <c r="L2320" s="40">
        <v>100</v>
      </c>
      <c r="M2320" s="39"/>
    </row>
    <row r="2321" spans="1:13" hidden="1">
      <c r="A2321" s="40" t="s">
        <v>8544</v>
      </c>
      <c r="B2321" s="40" t="s">
        <v>8650</v>
      </c>
      <c r="C2321" s="40" t="s">
        <v>7927</v>
      </c>
      <c r="D2321" s="40" t="s">
        <v>7928</v>
      </c>
      <c r="E2321" s="41" t="s">
        <v>7929</v>
      </c>
      <c r="F2321" s="40" t="s">
        <v>8871</v>
      </c>
      <c r="G2321" s="40" t="s">
        <v>7898</v>
      </c>
      <c r="H2321" s="40" t="s">
        <v>7900</v>
      </c>
      <c r="I2321" s="43">
        <f>J2321-1</f>
        <v>41897</v>
      </c>
      <c r="J2321" s="43">
        <f t="shared" si="154"/>
        <v>41898</v>
      </c>
      <c r="K2321" s="40" t="s">
        <v>145</v>
      </c>
      <c r="L2321" s="40">
        <v>100</v>
      </c>
      <c r="M2321" s="39"/>
    </row>
    <row r="2322" spans="1:13">
      <c r="A2322" s="40" t="s">
        <v>8544</v>
      </c>
      <c r="B2322" s="40" t="s">
        <v>8650</v>
      </c>
      <c r="C2322" s="40" t="s">
        <v>7927</v>
      </c>
      <c r="D2322" s="40" t="s">
        <v>7928</v>
      </c>
      <c r="E2322" s="41" t="s">
        <v>7929</v>
      </c>
      <c r="F2322" s="40" t="s">
        <v>8871</v>
      </c>
      <c r="G2322" s="40" t="s">
        <v>7901</v>
      </c>
      <c r="H2322" s="40" t="s">
        <v>7902</v>
      </c>
      <c r="I2322" s="43">
        <f>J2322-5</f>
        <v>41898</v>
      </c>
      <c r="J2322" s="43">
        <f t="shared" si="154"/>
        <v>41903</v>
      </c>
      <c r="K2322" s="40" t="s">
        <v>145</v>
      </c>
      <c r="L2322" s="40">
        <v>100</v>
      </c>
      <c r="M2322" s="39"/>
    </row>
    <row r="2323" spans="1:13" hidden="1">
      <c r="A2323" s="40" t="s">
        <v>8544</v>
      </c>
      <c r="B2323" s="40" t="s">
        <v>8650</v>
      </c>
      <c r="C2323" s="40" t="s">
        <v>7927</v>
      </c>
      <c r="D2323" s="40" t="s">
        <v>7928</v>
      </c>
      <c r="E2323" s="41" t="s">
        <v>7929</v>
      </c>
      <c r="F2323" s="40" t="s">
        <v>8871</v>
      </c>
      <c r="G2323" s="40" t="s">
        <v>7904</v>
      </c>
      <c r="H2323" s="40" t="s">
        <v>7905</v>
      </c>
      <c r="I2323" s="43">
        <f>J2323-3</f>
        <v>41903</v>
      </c>
      <c r="J2323" s="43">
        <f t="shared" si="154"/>
        <v>41906</v>
      </c>
      <c r="K2323" s="40" t="s">
        <v>145</v>
      </c>
      <c r="L2323" s="40">
        <v>100</v>
      </c>
      <c r="M2323" s="39"/>
    </row>
    <row r="2324" spans="1:13" hidden="1">
      <c r="A2324" s="40" t="s">
        <v>8544</v>
      </c>
      <c r="B2324" s="40" t="s">
        <v>8650</v>
      </c>
      <c r="C2324" s="40" t="s">
        <v>7927</v>
      </c>
      <c r="D2324" s="40" t="s">
        <v>7928</v>
      </c>
      <c r="E2324" s="41" t="s">
        <v>7929</v>
      </c>
      <c r="F2324" s="40" t="s">
        <v>8871</v>
      </c>
      <c r="G2324" s="40" t="s">
        <v>7904</v>
      </c>
      <c r="H2324" s="40" t="s">
        <v>7906</v>
      </c>
      <c r="I2324" s="43">
        <f>J2324-2</f>
        <v>41906</v>
      </c>
      <c r="J2324" s="43">
        <f t="shared" si="154"/>
        <v>41908</v>
      </c>
      <c r="K2324" s="40" t="s">
        <v>145</v>
      </c>
      <c r="L2324" s="40">
        <v>100</v>
      </c>
      <c r="M2324" s="39"/>
    </row>
    <row r="2325" spans="1:13" hidden="1">
      <c r="A2325" s="40" t="s">
        <v>8544</v>
      </c>
      <c r="B2325" s="40" t="s">
        <v>8650</v>
      </c>
      <c r="C2325" s="40" t="s">
        <v>7927</v>
      </c>
      <c r="D2325" s="40" t="s">
        <v>7928</v>
      </c>
      <c r="E2325" s="41" t="s">
        <v>7929</v>
      </c>
      <c r="F2325" s="40" t="s">
        <v>8871</v>
      </c>
      <c r="G2325" s="40" t="s">
        <v>7904</v>
      </c>
      <c r="H2325" s="40" t="s">
        <v>7907</v>
      </c>
      <c r="I2325" s="43">
        <f>J2325-2</f>
        <v>41908</v>
      </c>
      <c r="J2325" s="43">
        <f t="shared" si="154"/>
        <v>41910</v>
      </c>
      <c r="K2325" s="40" t="s">
        <v>145</v>
      </c>
      <c r="L2325" s="40">
        <v>100</v>
      </c>
      <c r="M2325" s="39"/>
    </row>
    <row r="2326" spans="1:13" hidden="1">
      <c r="A2326" s="40" t="s">
        <v>8544</v>
      </c>
      <c r="B2326" s="40" t="s">
        <v>8650</v>
      </c>
      <c r="C2326" s="40" t="s">
        <v>7927</v>
      </c>
      <c r="D2326" s="40" t="s">
        <v>7928</v>
      </c>
      <c r="E2326" s="41" t="s">
        <v>7929</v>
      </c>
      <c r="F2326" s="40" t="s">
        <v>8871</v>
      </c>
      <c r="G2326" s="40" t="s">
        <v>7904</v>
      </c>
      <c r="H2326" s="40" t="s">
        <v>7908</v>
      </c>
      <c r="I2326" s="43">
        <f>J2326-1</f>
        <v>41910</v>
      </c>
      <c r="J2326" s="43">
        <v>41911</v>
      </c>
      <c r="K2326" s="40" t="s">
        <v>145</v>
      </c>
      <c r="L2326" s="40">
        <v>100</v>
      </c>
      <c r="M2326" s="39" t="s">
        <v>7917</v>
      </c>
    </row>
    <row r="2327" spans="1:13" hidden="1">
      <c r="A2327" s="41" t="s">
        <v>8544</v>
      </c>
      <c r="B2327" s="41" t="s">
        <v>8650</v>
      </c>
      <c r="C2327" s="41" t="s">
        <v>7927</v>
      </c>
      <c r="D2327" s="41" t="s">
        <v>7928</v>
      </c>
      <c r="E2327" s="41" t="s">
        <v>7929</v>
      </c>
      <c r="F2327" s="41" t="s">
        <v>8872</v>
      </c>
      <c r="G2327" s="41" t="s">
        <v>1048</v>
      </c>
      <c r="H2327" s="41" t="s">
        <v>7888</v>
      </c>
      <c r="I2327" s="42">
        <v>41894</v>
      </c>
      <c r="J2327" s="41"/>
      <c r="K2327" s="41"/>
      <c r="L2327" s="41"/>
      <c r="M2327" s="52"/>
    </row>
    <row r="2328" spans="1:13" hidden="1">
      <c r="A2328" s="41" t="s">
        <v>8544</v>
      </c>
      <c r="B2328" s="41" t="s">
        <v>8650</v>
      </c>
      <c r="C2328" s="41" t="s">
        <v>7927</v>
      </c>
      <c r="D2328" s="41" t="s">
        <v>7928</v>
      </c>
      <c r="E2328" s="41" t="s">
        <v>7929</v>
      </c>
      <c r="F2328" s="41" t="s">
        <v>8872</v>
      </c>
      <c r="G2328" s="41" t="s">
        <v>1048</v>
      </c>
      <c r="H2328" s="41" t="s">
        <v>7889</v>
      </c>
      <c r="I2328" s="42"/>
      <c r="J2328" s="41"/>
      <c r="K2328" s="41"/>
      <c r="L2328" s="41"/>
      <c r="M2328" s="52"/>
    </row>
    <row r="2329" spans="1:13" hidden="1">
      <c r="A2329" s="41" t="s">
        <v>8544</v>
      </c>
      <c r="B2329" s="41" t="s">
        <v>8650</v>
      </c>
      <c r="C2329" s="41" t="s">
        <v>7927</v>
      </c>
      <c r="D2329" s="41" t="s">
        <v>7928</v>
      </c>
      <c r="E2329" s="41" t="s">
        <v>7929</v>
      </c>
      <c r="F2329" s="41" t="s">
        <v>8872</v>
      </c>
      <c r="G2329" s="41" t="s">
        <v>1048</v>
      </c>
      <c r="H2329" s="41" t="s">
        <v>7890</v>
      </c>
      <c r="I2329" s="41"/>
      <c r="J2329" s="41"/>
      <c r="K2329" s="41"/>
      <c r="L2329" s="41"/>
      <c r="M2329" s="52"/>
    </row>
    <row r="2330" spans="1:13" hidden="1">
      <c r="A2330" s="41" t="s">
        <v>8544</v>
      </c>
      <c r="B2330" s="41" t="s">
        <v>8650</v>
      </c>
      <c r="C2330" s="41" t="s">
        <v>7927</v>
      </c>
      <c r="D2330" s="41" t="s">
        <v>7928</v>
      </c>
      <c r="E2330" s="41" t="s">
        <v>7929</v>
      </c>
      <c r="F2330" s="41" t="s">
        <v>8872</v>
      </c>
      <c r="G2330" s="41" t="s">
        <v>1048</v>
      </c>
      <c r="H2330" s="41" t="s">
        <v>7891</v>
      </c>
      <c r="I2330" s="41"/>
      <c r="J2330" s="41"/>
      <c r="K2330" s="41"/>
      <c r="L2330" s="41"/>
      <c r="M2330" s="52"/>
    </row>
    <row r="2331" spans="1:13" hidden="1">
      <c r="A2331" s="41" t="s">
        <v>8544</v>
      </c>
      <c r="B2331" s="41" t="s">
        <v>8650</v>
      </c>
      <c r="C2331" s="41" t="s">
        <v>7927</v>
      </c>
      <c r="D2331" s="41" t="s">
        <v>7928</v>
      </c>
      <c r="E2331" s="41" t="s">
        <v>7929</v>
      </c>
      <c r="F2331" s="41" t="s">
        <v>8872</v>
      </c>
      <c r="G2331" s="41" t="s">
        <v>1048</v>
      </c>
      <c r="H2331" s="41" t="s">
        <v>7892</v>
      </c>
      <c r="I2331" s="42"/>
      <c r="J2331" s="41"/>
      <c r="K2331" s="41"/>
      <c r="L2331" s="41"/>
      <c r="M2331" s="52"/>
    </row>
    <row r="2332" spans="1:13" hidden="1">
      <c r="A2332" s="41" t="s">
        <v>8544</v>
      </c>
      <c r="B2332" s="41" t="s">
        <v>8650</v>
      </c>
      <c r="C2332" s="41" t="s">
        <v>7927</v>
      </c>
      <c r="D2332" s="41" t="s">
        <v>7928</v>
      </c>
      <c r="E2332" s="41" t="s">
        <v>7929</v>
      </c>
      <c r="F2332" s="41" t="s">
        <v>8872</v>
      </c>
      <c r="G2332" s="41" t="s">
        <v>1048</v>
      </c>
      <c r="H2332" s="41" t="s">
        <v>7893</v>
      </c>
      <c r="I2332" s="41"/>
      <c r="J2332" s="41"/>
      <c r="K2332" s="41"/>
      <c r="L2332" s="41"/>
      <c r="M2332" s="52"/>
    </row>
    <row r="2333" spans="1:13" hidden="1">
      <c r="A2333" s="41" t="s">
        <v>8544</v>
      </c>
      <c r="B2333" s="41" t="s">
        <v>8650</v>
      </c>
      <c r="C2333" s="41" t="s">
        <v>7927</v>
      </c>
      <c r="D2333" s="41" t="s">
        <v>7928</v>
      </c>
      <c r="E2333" s="41" t="s">
        <v>7929</v>
      </c>
      <c r="F2333" s="41" t="s">
        <v>8872</v>
      </c>
      <c r="G2333" s="41" t="s">
        <v>1048</v>
      </c>
      <c r="H2333" s="41" t="s">
        <v>7894</v>
      </c>
      <c r="I2333" s="42">
        <v>41911</v>
      </c>
      <c r="J2333" s="41"/>
      <c r="K2333" s="41"/>
      <c r="L2333" s="41"/>
      <c r="M2333" s="52"/>
    </row>
    <row r="2334" spans="1:13" hidden="1">
      <c r="A2334" s="40" t="s">
        <v>8544</v>
      </c>
      <c r="B2334" s="40" t="s">
        <v>8650</v>
      </c>
      <c r="C2334" s="40" t="s">
        <v>7927</v>
      </c>
      <c r="D2334" s="40" t="s">
        <v>7928</v>
      </c>
      <c r="E2334" s="41" t="s">
        <v>7929</v>
      </c>
      <c r="F2334" s="40" t="s">
        <v>8872</v>
      </c>
      <c r="G2334" s="40" t="s">
        <v>7895</v>
      </c>
      <c r="H2334" s="40" t="s">
        <v>7896</v>
      </c>
      <c r="I2334" s="43">
        <f>J2334-2</f>
        <v>41894</v>
      </c>
      <c r="J2334" s="43">
        <f t="shared" ref="J2334:J2340" si="155">I2335</f>
        <v>41896</v>
      </c>
      <c r="K2334" s="40" t="s">
        <v>145</v>
      </c>
      <c r="L2334" s="40">
        <v>100</v>
      </c>
      <c r="M2334" s="39"/>
    </row>
    <row r="2335" spans="1:13" hidden="1">
      <c r="A2335" s="40" t="s">
        <v>8544</v>
      </c>
      <c r="B2335" s="40" t="s">
        <v>8650</v>
      </c>
      <c r="C2335" s="40" t="s">
        <v>7927</v>
      </c>
      <c r="D2335" s="40" t="s">
        <v>7928</v>
      </c>
      <c r="E2335" s="41" t="s">
        <v>7929</v>
      </c>
      <c r="F2335" s="40" t="s">
        <v>8872</v>
      </c>
      <c r="G2335" s="40" t="s">
        <v>7898</v>
      </c>
      <c r="H2335" s="40" t="s">
        <v>7899</v>
      </c>
      <c r="I2335" s="43">
        <f>J2335-1</f>
        <v>41896</v>
      </c>
      <c r="J2335" s="43">
        <f t="shared" si="155"/>
        <v>41897</v>
      </c>
      <c r="K2335" s="40" t="s">
        <v>145</v>
      </c>
      <c r="L2335" s="40">
        <v>100</v>
      </c>
      <c r="M2335" s="39"/>
    </row>
    <row r="2336" spans="1:13" hidden="1">
      <c r="A2336" s="40" t="s">
        <v>8544</v>
      </c>
      <c r="B2336" s="40" t="s">
        <v>8650</v>
      </c>
      <c r="C2336" s="40" t="s">
        <v>7927</v>
      </c>
      <c r="D2336" s="40" t="s">
        <v>7928</v>
      </c>
      <c r="E2336" s="41" t="s">
        <v>7929</v>
      </c>
      <c r="F2336" s="40" t="s">
        <v>8872</v>
      </c>
      <c r="G2336" s="40" t="s">
        <v>7898</v>
      </c>
      <c r="H2336" s="40" t="s">
        <v>7900</v>
      </c>
      <c r="I2336" s="43">
        <f>J2336-1</f>
        <v>41897</v>
      </c>
      <c r="J2336" s="43">
        <f t="shared" si="155"/>
        <v>41898</v>
      </c>
      <c r="K2336" s="40" t="s">
        <v>145</v>
      </c>
      <c r="L2336" s="40">
        <v>100</v>
      </c>
      <c r="M2336" s="39"/>
    </row>
    <row r="2337" spans="1:13">
      <c r="A2337" s="40" t="s">
        <v>8544</v>
      </c>
      <c r="B2337" s="40" t="s">
        <v>8650</v>
      </c>
      <c r="C2337" s="40" t="s">
        <v>7927</v>
      </c>
      <c r="D2337" s="40" t="s">
        <v>7928</v>
      </c>
      <c r="E2337" s="41" t="s">
        <v>7929</v>
      </c>
      <c r="F2337" s="40" t="s">
        <v>8872</v>
      </c>
      <c r="G2337" s="40" t="s">
        <v>7901</v>
      </c>
      <c r="H2337" s="40" t="s">
        <v>7902</v>
      </c>
      <c r="I2337" s="43">
        <f>J2337-5</f>
        <v>41898</v>
      </c>
      <c r="J2337" s="43">
        <f t="shared" si="155"/>
        <v>41903</v>
      </c>
      <c r="K2337" s="40" t="s">
        <v>145</v>
      </c>
      <c r="L2337" s="40">
        <v>100</v>
      </c>
      <c r="M2337" s="39"/>
    </row>
    <row r="2338" spans="1:13" hidden="1">
      <c r="A2338" s="40" t="s">
        <v>8544</v>
      </c>
      <c r="B2338" s="40" t="s">
        <v>8650</v>
      </c>
      <c r="C2338" s="40" t="s">
        <v>7927</v>
      </c>
      <c r="D2338" s="40" t="s">
        <v>7928</v>
      </c>
      <c r="E2338" s="41" t="s">
        <v>7929</v>
      </c>
      <c r="F2338" s="40" t="s">
        <v>8872</v>
      </c>
      <c r="G2338" s="40" t="s">
        <v>7904</v>
      </c>
      <c r="H2338" s="40" t="s">
        <v>7905</v>
      </c>
      <c r="I2338" s="43">
        <f>J2338-3</f>
        <v>41903</v>
      </c>
      <c r="J2338" s="43">
        <f t="shared" si="155"/>
        <v>41906</v>
      </c>
      <c r="K2338" s="40" t="s">
        <v>145</v>
      </c>
      <c r="L2338" s="40">
        <v>100</v>
      </c>
      <c r="M2338" s="39"/>
    </row>
    <row r="2339" spans="1:13" hidden="1">
      <c r="A2339" s="40" t="s">
        <v>8544</v>
      </c>
      <c r="B2339" s="40" t="s">
        <v>8650</v>
      </c>
      <c r="C2339" s="40" t="s">
        <v>7927</v>
      </c>
      <c r="D2339" s="40" t="s">
        <v>7928</v>
      </c>
      <c r="E2339" s="41" t="s">
        <v>7929</v>
      </c>
      <c r="F2339" s="40" t="s">
        <v>8872</v>
      </c>
      <c r="G2339" s="40" t="s">
        <v>7904</v>
      </c>
      <c r="H2339" s="40" t="s">
        <v>7906</v>
      </c>
      <c r="I2339" s="43">
        <f>J2339-2</f>
        <v>41906</v>
      </c>
      <c r="J2339" s="43">
        <f t="shared" si="155"/>
        <v>41908</v>
      </c>
      <c r="K2339" s="40" t="s">
        <v>145</v>
      </c>
      <c r="L2339" s="40">
        <v>100</v>
      </c>
      <c r="M2339" s="39"/>
    </row>
    <row r="2340" spans="1:13" hidden="1">
      <c r="A2340" s="40" t="s">
        <v>8544</v>
      </c>
      <c r="B2340" s="40" t="s">
        <v>8650</v>
      </c>
      <c r="C2340" s="40" t="s">
        <v>7927</v>
      </c>
      <c r="D2340" s="40" t="s">
        <v>7928</v>
      </c>
      <c r="E2340" s="41" t="s">
        <v>7929</v>
      </c>
      <c r="F2340" s="40" t="s">
        <v>8872</v>
      </c>
      <c r="G2340" s="40" t="s">
        <v>7904</v>
      </c>
      <c r="H2340" s="40" t="s">
        <v>7907</v>
      </c>
      <c r="I2340" s="43">
        <f>J2340-2</f>
        <v>41908</v>
      </c>
      <c r="J2340" s="43">
        <f t="shared" si="155"/>
        <v>41910</v>
      </c>
      <c r="K2340" s="40" t="s">
        <v>145</v>
      </c>
      <c r="L2340" s="40">
        <v>100</v>
      </c>
      <c r="M2340" s="39"/>
    </row>
    <row r="2341" spans="1:13" hidden="1">
      <c r="A2341" s="40" t="s">
        <v>8544</v>
      </c>
      <c r="B2341" s="40" t="s">
        <v>8650</v>
      </c>
      <c r="C2341" s="40" t="s">
        <v>7927</v>
      </c>
      <c r="D2341" s="40" t="s">
        <v>7928</v>
      </c>
      <c r="E2341" s="41" t="s">
        <v>7929</v>
      </c>
      <c r="F2341" s="40" t="s">
        <v>8872</v>
      </c>
      <c r="G2341" s="40" t="s">
        <v>7904</v>
      </c>
      <c r="H2341" s="40" t="s">
        <v>7908</v>
      </c>
      <c r="I2341" s="43">
        <f>J2341-1</f>
        <v>41910</v>
      </c>
      <c r="J2341" s="43">
        <v>41911</v>
      </c>
      <c r="K2341" s="40" t="s">
        <v>145</v>
      </c>
      <c r="L2341" s="40">
        <v>100</v>
      </c>
      <c r="M2341" s="39" t="s">
        <v>7917</v>
      </c>
    </row>
    <row r="2342" spans="1:13" hidden="1">
      <c r="A2342" s="49" t="s">
        <v>8615</v>
      </c>
      <c r="B2342" s="49" t="s">
        <v>8616</v>
      </c>
      <c r="C2342" s="49" t="s">
        <v>7927</v>
      </c>
      <c r="D2342" s="49" t="s">
        <v>7928</v>
      </c>
      <c r="E2342" s="41" t="s">
        <v>7929</v>
      </c>
      <c r="F2342" s="41" t="s">
        <v>8873</v>
      </c>
      <c r="G2342" s="41" t="s">
        <v>1048</v>
      </c>
      <c r="H2342" s="41" t="s">
        <v>7888</v>
      </c>
      <c r="I2342" s="42">
        <v>41796</v>
      </c>
      <c r="J2342" s="41"/>
      <c r="K2342" s="41"/>
      <c r="L2342" s="41"/>
      <c r="M2342" s="39"/>
    </row>
    <row r="2343" spans="1:13" hidden="1">
      <c r="A2343" s="49" t="s">
        <v>8615</v>
      </c>
      <c r="B2343" s="49" t="s">
        <v>8616</v>
      </c>
      <c r="C2343" s="49" t="s">
        <v>7927</v>
      </c>
      <c r="D2343" s="49" t="s">
        <v>7928</v>
      </c>
      <c r="E2343" s="41" t="s">
        <v>7929</v>
      </c>
      <c r="F2343" s="41" t="s">
        <v>8873</v>
      </c>
      <c r="G2343" s="41" t="s">
        <v>1048</v>
      </c>
      <c r="H2343" s="41" t="s">
        <v>7889</v>
      </c>
      <c r="I2343" s="41"/>
      <c r="J2343" s="41"/>
      <c r="K2343" s="41"/>
      <c r="L2343" s="41"/>
      <c r="M2343" s="39"/>
    </row>
    <row r="2344" spans="1:13" hidden="1">
      <c r="A2344" s="49" t="s">
        <v>8615</v>
      </c>
      <c r="B2344" s="49" t="s">
        <v>8616</v>
      </c>
      <c r="C2344" s="49" t="s">
        <v>7927</v>
      </c>
      <c r="D2344" s="49" t="s">
        <v>7928</v>
      </c>
      <c r="E2344" s="41" t="s">
        <v>7929</v>
      </c>
      <c r="F2344" s="41" t="s">
        <v>8873</v>
      </c>
      <c r="G2344" s="41" t="s">
        <v>1048</v>
      </c>
      <c r="H2344" s="41" t="s">
        <v>7890</v>
      </c>
      <c r="I2344" s="41"/>
      <c r="J2344" s="41"/>
      <c r="K2344" s="41"/>
      <c r="L2344" s="41"/>
      <c r="M2344" s="39"/>
    </row>
    <row r="2345" spans="1:13" hidden="1">
      <c r="A2345" s="49" t="s">
        <v>8615</v>
      </c>
      <c r="B2345" s="49" t="s">
        <v>8616</v>
      </c>
      <c r="C2345" s="49" t="s">
        <v>7927</v>
      </c>
      <c r="D2345" s="49" t="s">
        <v>7928</v>
      </c>
      <c r="E2345" s="41" t="s">
        <v>7929</v>
      </c>
      <c r="F2345" s="41" t="s">
        <v>8873</v>
      </c>
      <c r="G2345" s="41" t="s">
        <v>1048</v>
      </c>
      <c r="H2345" s="41" t="s">
        <v>7891</v>
      </c>
      <c r="I2345" s="41"/>
      <c r="J2345" s="41"/>
      <c r="K2345" s="41"/>
      <c r="L2345" s="41"/>
      <c r="M2345" s="39"/>
    </row>
    <row r="2346" spans="1:13" hidden="1">
      <c r="A2346" s="49" t="s">
        <v>8615</v>
      </c>
      <c r="B2346" s="49" t="s">
        <v>8616</v>
      </c>
      <c r="C2346" s="49" t="s">
        <v>7927</v>
      </c>
      <c r="D2346" s="49" t="s">
        <v>7928</v>
      </c>
      <c r="E2346" s="41" t="s">
        <v>7929</v>
      </c>
      <c r="F2346" s="41" t="s">
        <v>8873</v>
      </c>
      <c r="G2346" s="41" t="s">
        <v>1048</v>
      </c>
      <c r="H2346" s="41" t="s">
        <v>7892</v>
      </c>
      <c r="I2346" s="41"/>
      <c r="J2346" s="41"/>
      <c r="K2346" s="41"/>
      <c r="L2346" s="41"/>
      <c r="M2346" s="39"/>
    </row>
    <row r="2347" spans="1:13" hidden="1">
      <c r="A2347" s="49" t="s">
        <v>8615</v>
      </c>
      <c r="B2347" s="49" t="s">
        <v>8616</v>
      </c>
      <c r="C2347" s="49" t="s">
        <v>7927</v>
      </c>
      <c r="D2347" s="49" t="s">
        <v>7928</v>
      </c>
      <c r="E2347" s="41" t="s">
        <v>7929</v>
      </c>
      <c r="F2347" s="41" t="s">
        <v>8873</v>
      </c>
      <c r="G2347" s="41" t="s">
        <v>1048</v>
      </c>
      <c r="H2347" s="41" t="s">
        <v>7893</v>
      </c>
      <c r="I2347" s="41"/>
      <c r="J2347" s="41"/>
      <c r="K2347" s="41"/>
      <c r="L2347" s="41"/>
      <c r="M2347" s="39"/>
    </row>
    <row r="2348" spans="1:13" hidden="1">
      <c r="A2348" s="49" t="s">
        <v>8615</v>
      </c>
      <c r="B2348" s="49" t="s">
        <v>8616</v>
      </c>
      <c r="C2348" s="49" t="s">
        <v>7927</v>
      </c>
      <c r="D2348" s="49" t="s">
        <v>7928</v>
      </c>
      <c r="E2348" s="41" t="s">
        <v>7929</v>
      </c>
      <c r="F2348" s="41" t="s">
        <v>8873</v>
      </c>
      <c r="G2348" s="41" t="s">
        <v>1048</v>
      </c>
      <c r="H2348" s="41" t="s">
        <v>7894</v>
      </c>
      <c r="I2348" s="42">
        <v>41813</v>
      </c>
      <c r="J2348" s="41"/>
      <c r="K2348" s="41"/>
      <c r="L2348" s="41"/>
      <c r="M2348" s="39"/>
    </row>
    <row r="2349" spans="1:13" hidden="1">
      <c r="A2349" s="48" t="s">
        <v>8615</v>
      </c>
      <c r="B2349" s="48" t="s">
        <v>8616</v>
      </c>
      <c r="C2349" s="48" t="s">
        <v>7927</v>
      </c>
      <c r="D2349" s="48" t="s">
        <v>7928</v>
      </c>
      <c r="E2349" s="41" t="s">
        <v>7929</v>
      </c>
      <c r="F2349" s="40" t="s">
        <v>8873</v>
      </c>
      <c r="G2349" s="40" t="s">
        <v>7895</v>
      </c>
      <c r="H2349" s="40" t="s">
        <v>7896</v>
      </c>
      <c r="I2349" s="43">
        <f>J2349-2</f>
        <v>41796</v>
      </c>
      <c r="J2349" s="43">
        <f t="shared" ref="J2349:J2355" si="156">I2350</f>
        <v>41798</v>
      </c>
      <c r="K2349" s="40" t="s">
        <v>145</v>
      </c>
      <c r="L2349" s="40">
        <v>100</v>
      </c>
      <c r="M2349" s="39"/>
    </row>
    <row r="2350" spans="1:13" hidden="1">
      <c r="A2350" s="48" t="s">
        <v>8615</v>
      </c>
      <c r="B2350" s="48" t="s">
        <v>8616</v>
      </c>
      <c r="C2350" s="48" t="s">
        <v>7927</v>
      </c>
      <c r="D2350" s="48" t="s">
        <v>7928</v>
      </c>
      <c r="E2350" s="41" t="s">
        <v>7929</v>
      </c>
      <c r="F2350" s="40" t="s">
        <v>8873</v>
      </c>
      <c r="G2350" s="40" t="s">
        <v>7898</v>
      </c>
      <c r="H2350" s="40" t="s">
        <v>7899</v>
      </c>
      <c r="I2350" s="43">
        <f>J2350-1</f>
        <v>41798</v>
      </c>
      <c r="J2350" s="43">
        <f t="shared" si="156"/>
        <v>41799</v>
      </c>
      <c r="K2350" s="40" t="s">
        <v>145</v>
      </c>
      <c r="L2350" s="40">
        <v>100</v>
      </c>
      <c r="M2350" s="39"/>
    </row>
    <row r="2351" spans="1:13" hidden="1">
      <c r="A2351" s="48" t="s">
        <v>8615</v>
      </c>
      <c r="B2351" s="48" t="s">
        <v>8616</v>
      </c>
      <c r="C2351" s="48" t="s">
        <v>7927</v>
      </c>
      <c r="D2351" s="48" t="s">
        <v>7928</v>
      </c>
      <c r="E2351" s="41" t="s">
        <v>7929</v>
      </c>
      <c r="F2351" s="40" t="s">
        <v>8873</v>
      </c>
      <c r="G2351" s="40" t="s">
        <v>7898</v>
      </c>
      <c r="H2351" s="40" t="s">
        <v>7900</v>
      </c>
      <c r="I2351" s="43">
        <f>J2351-1</f>
        <v>41799</v>
      </c>
      <c r="J2351" s="43">
        <f t="shared" si="156"/>
        <v>41800</v>
      </c>
      <c r="K2351" s="40" t="s">
        <v>145</v>
      </c>
      <c r="L2351" s="40">
        <v>100</v>
      </c>
      <c r="M2351" s="39"/>
    </row>
    <row r="2352" spans="1:13">
      <c r="A2352" s="48" t="s">
        <v>8615</v>
      </c>
      <c r="B2352" s="48" t="s">
        <v>8616</v>
      </c>
      <c r="C2352" s="48" t="s">
        <v>7927</v>
      </c>
      <c r="D2352" s="48" t="s">
        <v>7928</v>
      </c>
      <c r="E2352" s="41" t="s">
        <v>7929</v>
      </c>
      <c r="F2352" s="40" t="s">
        <v>8873</v>
      </c>
      <c r="G2352" s="40" t="s">
        <v>7901</v>
      </c>
      <c r="H2352" s="40" t="s">
        <v>7902</v>
      </c>
      <c r="I2352" s="43">
        <f>J2352-5</f>
        <v>41800</v>
      </c>
      <c r="J2352" s="43">
        <f t="shared" si="156"/>
        <v>41805</v>
      </c>
      <c r="K2352" s="40" t="s">
        <v>145</v>
      </c>
      <c r="L2352" s="40">
        <v>100</v>
      </c>
      <c r="M2352" s="39"/>
    </row>
    <row r="2353" spans="1:13" hidden="1">
      <c r="A2353" s="48" t="s">
        <v>8615</v>
      </c>
      <c r="B2353" s="48" t="s">
        <v>8616</v>
      </c>
      <c r="C2353" s="48" t="s">
        <v>7927</v>
      </c>
      <c r="D2353" s="48" t="s">
        <v>7928</v>
      </c>
      <c r="E2353" s="41" t="s">
        <v>7929</v>
      </c>
      <c r="F2353" s="40" t="s">
        <v>8873</v>
      </c>
      <c r="G2353" s="40" t="s">
        <v>7904</v>
      </c>
      <c r="H2353" s="40" t="s">
        <v>7905</v>
      </c>
      <c r="I2353" s="43">
        <f>J2353-3</f>
        <v>41805</v>
      </c>
      <c r="J2353" s="43">
        <f t="shared" si="156"/>
        <v>41808</v>
      </c>
      <c r="K2353" s="40" t="s">
        <v>145</v>
      </c>
      <c r="L2353" s="40">
        <v>100</v>
      </c>
      <c r="M2353" s="39"/>
    </row>
    <row r="2354" spans="1:13" hidden="1">
      <c r="A2354" s="48" t="s">
        <v>8615</v>
      </c>
      <c r="B2354" s="48" t="s">
        <v>8616</v>
      </c>
      <c r="C2354" s="48" t="s">
        <v>7927</v>
      </c>
      <c r="D2354" s="48" t="s">
        <v>7928</v>
      </c>
      <c r="E2354" s="41" t="s">
        <v>7929</v>
      </c>
      <c r="F2354" s="40" t="s">
        <v>8873</v>
      </c>
      <c r="G2354" s="40" t="s">
        <v>7904</v>
      </c>
      <c r="H2354" s="40" t="s">
        <v>7906</v>
      </c>
      <c r="I2354" s="43">
        <f>J2354-2</f>
        <v>41808</v>
      </c>
      <c r="J2354" s="43">
        <f t="shared" si="156"/>
        <v>41810</v>
      </c>
      <c r="K2354" s="40" t="s">
        <v>145</v>
      </c>
      <c r="L2354" s="40">
        <v>100</v>
      </c>
      <c r="M2354" s="39"/>
    </row>
    <row r="2355" spans="1:13" hidden="1">
      <c r="A2355" s="48" t="s">
        <v>8615</v>
      </c>
      <c r="B2355" s="48" t="s">
        <v>8616</v>
      </c>
      <c r="C2355" s="48" t="s">
        <v>7927</v>
      </c>
      <c r="D2355" s="48" t="s">
        <v>7928</v>
      </c>
      <c r="E2355" s="41" t="s">
        <v>7929</v>
      </c>
      <c r="F2355" s="40" t="s">
        <v>8873</v>
      </c>
      <c r="G2355" s="40" t="s">
        <v>7904</v>
      </c>
      <c r="H2355" s="40" t="s">
        <v>7907</v>
      </c>
      <c r="I2355" s="43">
        <f>J2355-2</f>
        <v>41810</v>
      </c>
      <c r="J2355" s="43">
        <f t="shared" si="156"/>
        <v>41812</v>
      </c>
      <c r="K2355" s="40" t="s">
        <v>145</v>
      </c>
      <c r="L2355" s="40">
        <v>100</v>
      </c>
      <c r="M2355" s="39"/>
    </row>
    <row r="2356" spans="1:13" hidden="1">
      <c r="A2356" s="48" t="s">
        <v>8615</v>
      </c>
      <c r="B2356" s="48" t="s">
        <v>8616</v>
      </c>
      <c r="C2356" s="48" t="s">
        <v>7927</v>
      </c>
      <c r="D2356" s="48" t="s">
        <v>7928</v>
      </c>
      <c r="E2356" s="41" t="s">
        <v>7929</v>
      </c>
      <c r="F2356" s="40" t="s">
        <v>8873</v>
      </c>
      <c r="G2356" s="40" t="s">
        <v>7904</v>
      </c>
      <c r="H2356" s="40" t="s">
        <v>7908</v>
      </c>
      <c r="I2356" s="43">
        <f>J2356-1</f>
        <v>41812</v>
      </c>
      <c r="J2356" s="43">
        <v>41813</v>
      </c>
      <c r="K2356" s="40" t="s">
        <v>145</v>
      </c>
      <c r="L2356" s="40">
        <v>100</v>
      </c>
      <c r="M2356" s="39" t="s">
        <v>7917</v>
      </c>
    </row>
    <row r="2357" spans="1:13" hidden="1">
      <c r="A2357" s="41" t="s">
        <v>8574</v>
      </c>
      <c r="B2357" s="41" t="s">
        <v>8874</v>
      </c>
      <c r="C2357" s="41" t="s">
        <v>7927</v>
      </c>
      <c r="D2357" s="41" t="s">
        <v>7928</v>
      </c>
      <c r="E2357" s="41" t="s">
        <v>7929</v>
      </c>
      <c r="F2357" s="41" t="s">
        <v>8875</v>
      </c>
      <c r="G2357" s="41" t="s">
        <v>1048</v>
      </c>
      <c r="H2357" s="41" t="s">
        <v>7888</v>
      </c>
      <c r="I2357" s="42">
        <v>41892</v>
      </c>
      <c r="J2357" s="41"/>
      <c r="K2357" s="47"/>
      <c r="L2357" s="47"/>
      <c r="M2357" s="39"/>
    </row>
    <row r="2358" spans="1:13" hidden="1">
      <c r="A2358" s="41" t="s">
        <v>8574</v>
      </c>
      <c r="B2358" s="41" t="s">
        <v>8874</v>
      </c>
      <c r="C2358" s="41" t="s">
        <v>7927</v>
      </c>
      <c r="D2358" s="41" t="s">
        <v>7928</v>
      </c>
      <c r="E2358" s="41" t="s">
        <v>7929</v>
      </c>
      <c r="F2358" s="41" t="s">
        <v>8875</v>
      </c>
      <c r="G2358" s="41" t="s">
        <v>1048</v>
      </c>
      <c r="H2358" s="41" t="s">
        <v>7889</v>
      </c>
      <c r="I2358" s="41"/>
      <c r="J2358" s="41"/>
      <c r="K2358" s="47"/>
      <c r="L2358" s="47"/>
      <c r="M2358" s="39"/>
    </row>
    <row r="2359" spans="1:13" hidden="1">
      <c r="A2359" s="41" t="s">
        <v>8574</v>
      </c>
      <c r="B2359" s="41" t="s">
        <v>8874</v>
      </c>
      <c r="C2359" s="41" t="s">
        <v>7927</v>
      </c>
      <c r="D2359" s="41" t="s">
        <v>7928</v>
      </c>
      <c r="E2359" s="41" t="s">
        <v>7929</v>
      </c>
      <c r="F2359" s="41" t="s">
        <v>8875</v>
      </c>
      <c r="G2359" s="41" t="s">
        <v>1048</v>
      </c>
      <c r="H2359" s="41" t="s">
        <v>7890</v>
      </c>
      <c r="I2359" s="41"/>
      <c r="J2359" s="41"/>
      <c r="K2359" s="47"/>
      <c r="L2359" s="47"/>
      <c r="M2359" s="39"/>
    </row>
    <row r="2360" spans="1:13" hidden="1">
      <c r="A2360" s="41" t="s">
        <v>8574</v>
      </c>
      <c r="B2360" s="41" t="s">
        <v>8874</v>
      </c>
      <c r="C2360" s="41" t="s">
        <v>7927</v>
      </c>
      <c r="D2360" s="41" t="s">
        <v>7928</v>
      </c>
      <c r="E2360" s="41" t="s">
        <v>7929</v>
      </c>
      <c r="F2360" s="41" t="s">
        <v>8875</v>
      </c>
      <c r="G2360" s="41" t="s">
        <v>1048</v>
      </c>
      <c r="H2360" s="41" t="s">
        <v>7891</v>
      </c>
      <c r="I2360" s="41"/>
      <c r="J2360" s="41"/>
      <c r="K2360" s="47"/>
      <c r="L2360" s="47"/>
      <c r="M2360" s="39"/>
    </row>
    <row r="2361" spans="1:13" hidden="1">
      <c r="A2361" s="41" t="s">
        <v>8574</v>
      </c>
      <c r="B2361" s="41" t="s">
        <v>8874</v>
      </c>
      <c r="C2361" s="41" t="s">
        <v>7927</v>
      </c>
      <c r="D2361" s="41" t="s">
        <v>7928</v>
      </c>
      <c r="E2361" s="41" t="s">
        <v>7929</v>
      </c>
      <c r="F2361" s="41" t="s">
        <v>8875</v>
      </c>
      <c r="G2361" s="41" t="s">
        <v>1048</v>
      </c>
      <c r="H2361" s="41" t="s">
        <v>7892</v>
      </c>
      <c r="I2361" s="42"/>
      <c r="J2361" s="41"/>
      <c r="K2361" s="47"/>
      <c r="L2361" s="47"/>
      <c r="M2361" s="39"/>
    </row>
    <row r="2362" spans="1:13" hidden="1">
      <c r="A2362" s="41" t="s">
        <v>8574</v>
      </c>
      <c r="B2362" s="41" t="s">
        <v>8874</v>
      </c>
      <c r="C2362" s="41" t="s">
        <v>7927</v>
      </c>
      <c r="D2362" s="41" t="s">
        <v>7928</v>
      </c>
      <c r="E2362" s="41" t="s">
        <v>7929</v>
      </c>
      <c r="F2362" s="41" t="s">
        <v>8875</v>
      </c>
      <c r="G2362" s="41" t="s">
        <v>1048</v>
      </c>
      <c r="H2362" s="41" t="s">
        <v>7893</v>
      </c>
      <c r="I2362" s="42"/>
      <c r="J2362" s="41"/>
      <c r="K2362" s="47"/>
      <c r="L2362" s="47"/>
      <c r="M2362" s="39"/>
    </row>
    <row r="2363" spans="1:13" hidden="1">
      <c r="A2363" s="41" t="s">
        <v>8574</v>
      </c>
      <c r="B2363" s="41" t="s">
        <v>8874</v>
      </c>
      <c r="C2363" s="41" t="s">
        <v>7927</v>
      </c>
      <c r="D2363" s="41" t="s">
        <v>7928</v>
      </c>
      <c r="E2363" s="41" t="s">
        <v>7929</v>
      </c>
      <c r="F2363" s="41" t="s">
        <v>8875</v>
      </c>
      <c r="G2363" s="41" t="s">
        <v>1048</v>
      </c>
      <c r="H2363" s="41" t="s">
        <v>7894</v>
      </c>
      <c r="I2363" s="42">
        <v>41909</v>
      </c>
      <c r="J2363" s="41"/>
      <c r="K2363" s="47"/>
      <c r="L2363" s="47"/>
      <c r="M2363" s="39"/>
    </row>
    <row r="2364" spans="1:13" hidden="1">
      <c r="A2364" s="40" t="s">
        <v>8574</v>
      </c>
      <c r="B2364" s="40" t="s">
        <v>8874</v>
      </c>
      <c r="C2364" s="40" t="s">
        <v>7927</v>
      </c>
      <c r="D2364" s="40" t="s">
        <v>7928</v>
      </c>
      <c r="E2364" s="41" t="s">
        <v>7929</v>
      </c>
      <c r="F2364" s="40" t="s">
        <v>8875</v>
      </c>
      <c r="G2364" s="40" t="s">
        <v>7895</v>
      </c>
      <c r="H2364" s="40" t="s">
        <v>7896</v>
      </c>
      <c r="I2364" s="43">
        <f>J2364-2</f>
        <v>41892</v>
      </c>
      <c r="J2364" s="43">
        <f t="shared" ref="J2364:J2370" si="157">I2365</f>
        <v>41894</v>
      </c>
      <c r="K2364" s="46" t="s">
        <v>5488</v>
      </c>
      <c r="L2364" s="40">
        <v>100</v>
      </c>
      <c r="M2364" s="39"/>
    </row>
    <row r="2365" spans="1:13" hidden="1">
      <c r="A2365" s="40" t="s">
        <v>8574</v>
      </c>
      <c r="B2365" s="40" t="s">
        <v>8874</v>
      </c>
      <c r="C2365" s="40" t="s">
        <v>7927</v>
      </c>
      <c r="D2365" s="40" t="s">
        <v>7928</v>
      </c>
      <c r="E2365" s="41" t="s">
        <v>7929</v>
      </c>
      <c r="F2365" s="40" t="s">
        <v>8875</v>
      </c>
      <c r="G2365" s="40" t="s">
        <v>7898</v>
      </c>
      <c r="H2365" s="40" t="s">
        <v>7899</v>
      </c>
      <c r="I2365" s="43">
        <f>J2365-1</f>
        <v>41894</v>
      </c>
      <c r="J2365" s="43">
        <f t="shared" si="157"/>
        <v>41895</v>
      </c>
      <c r="K2365" s="46" t="s">
        <v>5488</v>
      </c>
      <c r="L2365" s="40">
        <v>100</v>
      </c>
      <c r="M2365" s="39"/>
    </row>
    <row r="2366" spans="1:13" hidden="1">
      <c r="A2366" s="40" t="s">
        <v>8574</v>
      </c>
      <c r="B2366" s="40" t="s">
        <v>8874</v>
      </c>
      <c r="C2366" s="40" t="s">
        <v>7927</v>
      </c>
      <c r="D2366" s="40" t="s">
        <v>7928</v>
      </c>
      <c r="E2366" s="41" t="s">
        <v>7929</v>
      </c>
      <c r="F2366" s="40" t="s">
        <v>8875</v>
      </c>
      <c r="G2366" s="40" t="s">
        <v>7898</v>
      </c>
      <c r="H2366" s="40" t="s">
        <v>7925</v>
      </c>
      <c r="I2366" s="43">
        <f>J2366-1</f>
        <v>41895</v>
      </c>
      <c r="J2366" s="43">
        <f t="shared" si="157"/>
        <v>41896</v>
      </c>
      <c r="K2366" s="46" t="s">
        <v>5488</v>
      </c>
      <c r="L2366" s="40">
        <v>100</v>
      </c>
      <c r="M2366" s="39"/>
    </row>
    <row r="2367" spans="1:13">
      <c r="A2367" s="40" t="s">
        <v>8574</v>
      </c>
      <c r="B2367" s="40" t="s">
        <v>8874</v>
      </c>
      <c r="C2367" s="40" t="s">
        <v>7927</v>
      </c>
      <c r="D2367" s="40" t="s">
        <v>7928</v>
      </c>
      <c r="E2367" s="41" t="s">
        <v>7929</v>
      </c>
      <c r="F2367" s="40" t="s">
        <v>8875</v>
      </c>
      <c r="G2367" s="40" t="s">
        <v>7901</v>
      </c>
      <c r="H2367" s="40" t="s">
        <v>7940</v>
      </c>
      <c r="I2367" s="43">
        <f>J2367-5</f>
        <v>41896</v>
      </c>
      <c r="J2367" s="43">
        <f t="shared" si="157"/>
        <v>41901</v>
      </c>
      <c r="K2367" s="46" t="s">
        <v>5488</v>
      </c>
      <c r="L2367" s="40">
        <v>100</v>
      </c>
      <c r="M2367" s="39"/>
    </row>
    <row r="2368" spans="1:13" hidden="1">
      <c r="A2368" s="40" t="s">
        <v>8574</v>
      </c>
      <c r="B2368" s="40" t="s">
        <v>8874</v>
      </c>
      <c r="C2368" s="40" t="s">
        <v>7927</v>
      </c>
      <c r="D2368" s="40" t="s">
        <v>7928</v>
      </c>
      <c r="E2368" s="41" t="s">
        <v>7929</v>
      </c>
      <c r="F2368" s="40" t="s">
        <v>8875</v>
      </c>
      <c r="G2368" s="40" t="s">
        <v>7904</v>
      </c>
      <c r="H2368" s="40" t="s">
        <v>7905</v>
      </c>
      <c r="I2368" s="43">
        <f>J2368-3</f>
        <v>41901</v>
      </c>
      <c r="J2368" s="43">
        <f t="shared" si="157"/>
        <v>41904</v>
      </c>
      <c r="K2368" s="46" t="s">
        <v>5488</v>
      </c>
      <c r="L2368" s="40">
        <v>100</v>
      </c>
      <c r="M2368" s="39"/>
    </row>
    <row r="2369" spans="1:13" hidden="1">
      <c r="A2369" s="40" t="s">
        <v>8574</v>
      </c>
      <c r="B2369" s="40" t="s">
        <v>8874</v>
      </c>
      <c r="C2369" s="40" t="s">
        <v>7927</v>
      </c>
      <c r="D2369" s="40" t="s">
        <v>7928</v>
      </c>
      <c r="E2369" s="41" t="s">
        <v>7929</v>
      </c>
      <c r="F2369" s="40" t="s">
        <v>8875</v>
      </c>
      <c r="G2369" s="40" t="s">
        <v>7904</v>
      </c>
      <c r="H2369" s="40" t="s">
        <v>7906</v>
      </c>
      <c r="I2369" s="43">
        <f>J2369-2</f>
        <v>41904</v>
      </c>
      <c r="J2369" s="43">
        <f t="shared" si="157"/>
        <v>41906</v>
      </c>
      <c r="K2369" s="46" t="s">
        <v>5488</v>
      </c>
      <c r="L2369" s="40">
        <v>100</v>
      </c>
      <c r="M2369" s="39"/>
    </row>
    <row r="2370" spans="1:13" hidden="1">
      <c r="A2370" s="40" t="s">
        <v>8574</v>
      </c>
      <c r="B2370" s="40" t="s">
        <v>8874</v>
      </c>
      <c r="C2370" s="40" t="s">
        <v>7927</v>
      </c>
      <c r="D2370" s="40" t="s">
        <v>7928</v>
      </c>
      <c r="E2370" s="41" t="s">
        <v>7929</v>
      </c>
      <c r="F2370" s="40" t="s">
        <v>8875</v>
      </c>
      <c r="G2370" s="40" t="s">
        <v>7904</v>
      </c>
      <c r="H2370" s="40" t="s">
        <v>7907</v>
      </c>
      <c r="I2370" s="43">
        <f>J2370-2</f>
        <v>41906</v>
      </c>
      <c r="J2370" s="43">
        <f t="shared" si="157"/>
        <v>41908</v>
      </c>
      <c r="K2370" s="46" t="s">
        <v>5488</v>
      </c>
      <c r="L2370" s="40">
        <v>100</v>
      </c>
      <c r="M2370" s="39"/>
    </row>
    <row r="2371" spans="1:13" hidden="1">
      <c r="A2371" s="40" t="s">
        <v>8574</v>
      </c>
      <c r="B2371" s="40" t="s">
        <v>8874</v>
      </c>
      <c r="C2371" s="40" t="s">
        <v>7927</v>
      </c>
      <c r="D2371" s="40" t="s">
        <v>7928</v>
      </c>
      <c r="E2371" s="41" t="s">
        <v>7929</v>
      </c>
      <c r="F2371" s="40" t="s">
        <v>8875</v>
      </c>
      <c r="G2371" s="40" t="s">
        <v>7904</v>
      </c>
      <c r="H2371" s="40" t="s">
        <v>7908</v>
      </c>
      <c r="I2371" s="43">
        <f>J2371-1</f>
        <v>41908</v>
      </c>
      <c r="J2371" s="43">
        <v>41909</v>
      </c>
      <c r="K2371" s="46" t="s">
        <v>5488</v>
      </c>
      <c r="L2371" s="40">
        <v>100</v>
      </c>
      <c r="M2371" s="39"/>
    </row>
    <row r="2372" spans="1:13" hidden="1">
      <c r="A2372" s="41" t="s">
        <v>8574</v>
      </c>
      <c r="B2372" s="41" t="s">
        <v>8874</v>
      </c>
      <c r="C2372" s="41" t="s">
        <v>7927</v>
      </c>
      <c r="D2372" s="41" t="s">
        <v>7928</v>
      </c>
      <c r="E2372" s="41" t="s">
        <v>7929</v>
      </c>
      <c r="F2372" s="41" t="s">
        <v>8876</v>
      </c>
      <c r="G2372" s="41" t="s">
        <v>1048</v>
      </c>
      <c r="H2372" s="41" t="s">
        <v>7888</v>
      </c>
      <c r="I2372" s="42">
        <v>41905</v>
      </c>
      <c r="J2372" s="41"/>
      <c r="K2372" s="47"/>
      <c r="L2372" s="47"/>
      <c r="M2372" s="39"/>
    </row>
    <row r="2373" spans="1:13" hidden="1">
      <c r="A2373" s="41" t="s">
        <v>8574</v>
      </c>
      <c r="B2373" s="41" t="s">
        <v>8874</v>
      </c>
      <c r="C2373" s="41" t="s">
        <v>7927</v>
      </c>
      <c r="D2373" s="41" t="s">
        <v>7928</v>
      </c>
      <c r="E2373" s="41" t="s">
        <v>7929</v>
      </c>
      <c r="F2373" s="41" t="s">
        <v>8876</v>
      </c>
      <c r="G2373" s="41" t="s">
        <v>1048</v>
      </c>
      <c r="H2373" s="41" t="s">
        <v>7889</v>
      </c>
      <c r="I2373" s="41"/>
      <c r="J2373" s="41"/>
      <c r="K2373" s="47"/>
      <c r="L2373" s="47"/>
      <c r="M2373" s="39"/>
    </row>
    <row r="2374" spans="1:13" hidden="1">
      <c r="A2374" s="41" t="s">
        <v>8574</v>
      </c>
      <c r="B2374" s="41" t="s">
        <v>8874</v>
      </c>
      <c r="C2374" s="41" t="s">
        <v>7927</v>
      </c>
      <c r="D2374" s="41" t="s">
        <v>7928</v>
      </c>
      <c r="E2374" s="41" t="s">
        <v>7929</v>
      </c>
      <c r="F2374" s="41" t="s">
        <v>8876</v>
      </c>
      <c r="G2374" s="41" t="s">
        <v>1048</v>
      </c>
      <c r="H2374" s="41" t="s">
        <v>7890</v>
      </c>
      <c r="I2374" s="41"/>
      <c r="J2374" s="41"/>
      <c r="K2374" s="47"/>
      <c r="L2374" s="47"/>
      <c r="M2374" s="39"/>
    </row>
    <row r="2375" spans="1:13" hidden="1">
      <c r="A2375" s="41" t="s">
        <v>8574</v>
      </c>
      <c r="B2375" s="41" t="s">
        <v>8874</v>
      </c>
      <c r="C2375" s="41" t="s">
        <v>7927</v>
      </c>
      <c r="D2375" s="41" t="s">
        <v>7928</v>
      </c>
      <c r="E2375" s="41" t="s">
        <v>7929</v>
      </c>
      <c r="F2375" s="41" t="s">
        <v>8876</v>
      </c>
      <c r="G2375" s="41" t="s">
        <v>1048</v>
      </c>
      <c r="H2375" s="41" t="s">
        <v>7891</v>
      </c>
      <c r="I2375" s="41"/>
      <c r="J2375" s="41"/>
      <c r="K2375" s="47"/>
      <c r="L2375" s="47"/>
      <c r="M2375" s="39"/>
    </row>
    <row r="2376" spans="1:13" hidden="1">
      <c r="A2376" s="41" t="s">
        <v>8574</v>
      </c>
      <c r="B2376" s="41" t="s">
        <v>8874</v>
      </c>
      <c r="C2376" s="41" t="s">
        <v>7927</v>
      </c>
      <c r="D2376" s="41" t="s">
        <v>7928</v>
      </c>
      <c r="E2376" s="41" t="s">
        <v>7929</v>
      </c>
      <c r="F2376" s="41" t="s">
        <v>8876</v>
      </c>
      <c r="G2376" s="41" t="s">
        <v>1048</v>
      </c>
      <c r="H2376" s="41" t="s">
        <v>7892</v>
      </c>
      <c r="I2376" s="42"/>
      <c r="J2376" s="41"/>
      <c r="K2376" s="47"/>
      <c r="L2376" s="47"/>
      <c r="M2376" s="39"/>
    </row>
    <row r="2377" spans="1:13" hidden="1">
      <c r="A2377" s="41" t="s">
        <v>8574</v>
      </c>
      <c r="B2377" s="41" t="s">
        <v>8874</v>
      </c>
      <c r="C2377" s="41" t="s">
        <v>7927</v>
      </c>
      <c r="D2377" s="41" t="s">
        <v>7928</v>
      </c>
      <c r="E2377" s="41" t="s">
        <v>7929</v>
      </c>
      <c r="F2377" s="41" t="s">
        <v>8876</v>
      </c>
      <c r="G2377" s="41" t="s">
        <v>1048</v>
      </c>
      <c r="H2377" s="41" t="s">
        <v>7893</v>
      </c>
      <c r="I2377" s="42"/>
      <c r="J2377" s="41"/>
      <c r="K2377" s="47"/>
      <c r="L2377" s="47"/>
      <c r="M2377" s="39"/>
    </row>
    <row r="2378" spans="1:13" hidden="1">
      <c r="A2378" s="41" t="s">
        <v>8574</v>
      </c>
      <c r="B2378" s="41" t="s">
        <v>8874</v>
      </c>
      <c r="C2378" s="41" t="s">
        <v>7927</v>
      </c>
      <c r="D2378" s="41" t="s">
        <v>7928</v>
      </c>
      <c r="E2378" s="41" t="s">
        <v>7929</v>
      </c>
      <c r="F2378" s="41" t="s">
        <v>8876</v>
      </c>
      <c r="G2378" s="41" t="s">
        <v>1048</v>
      </c>
      <c r="H2378" s="41" t="s">
        <v>7894</v>
      </c>
      <c r="I2378" s="42">
        <v>41922</v>
      </c>
      <c r="J2378" s="41"/>
      <c r="K2378" s="47"/>
      <c r="L2378" s="47"/>
      <c r="M2378" s="39"/>
    </row>
    <row r="2379" spans="1:13" hidden="1">
      <c r="A2379" s="40" t="s">
        <v>8574</v>
      </c>
      <c r="B2379" s="40" t="s">
        <v>8874</v>
      </c>
      <c r="C2379" s="40" t="s">
        <v>7927</v>
      </c>
      <c r="D2379" s="40" t="s">
        <v>7928</v>
      </c>
      <c r="E2379" s="41" t="s">
        <v>7929</v>
      </c>
      <c r="F2379" s="40" t="s">
        <v>8876</v>
      </c>
      <c r="G2379" s="40" t="s">
        <v>7895</v>
      </c>
      <c r="H2379" s="40" t="s">
        <v>7896</v>
      </c>
      <c r="I2379" s="43">
        <f>J2379-2</f>
        <v>41905</v>
      </c>
      <c r="J2379" s="43">
        <f t="shared" ref="J2379:J2385" si="158">I2380</f>
        <v>41907</v>
      </c>
      <c r="K2379" s="46" t="s">
        <v>5488</v>
      </c>
      <c r="L2379" s="40">
        <v>100</v>
      </c>
      <c r="M2379" s="39"/>
    </row>
    <row r="2380" spans="1:13" hidden="1">
      <c r="A2380" s="40" t="s">
        <v>8574</v>
      </c>
      <c r="B2380" s="40" t="s">
        <v>8874</v>
      </c>
      <c r="C2380" s="40" t="s">
        <v>7927</v>
      </c>
      <c r="D2380" s="40" t="s">
        <v>7928</v>
      </c>
      <c r="E2380" s="41" t="s">
        <v>7929</v>
      </c>
      <c r="F2380" s="40" t="s">
        <v>8876</v>
      </c>
      <c r="G2380" s="40" t="s">
        <v>7898</v>
      </c>
      <c r="H2380" s="40" t="s">
        <v>7899</v>
      </c>
      <c r="I2380" s="43">
        <f>J2380-1</f>
        <v>41907</v>
      </c>
      <c r="J2380" s="43">
        <f t="shared" si="158"/>
        <v>41908</v>
      </c>
      <c r="K2380" s="46" t="s">
        <v>5488</v>
      </c>
      <c r="L2380" s="40">
        <v>100</v>
      </c>
      <c r="M2380" s="39"/>
    </row>
    <row r="2381" spans="1:13" hidden="1">
      <c r="A2381" s="40" t="s">
        <v>8574</v>
      </c>
      <c r="B2381" s="40" t="s">
        <v>8874</v>
      </c>
      <c r="C2381" s="40" t="s">
        <v>7927</v>
      </c>
      <c r="D2381" s="40" t="s">
        <v>7928</v>
      </c>
      <c r="E2381" s="41" t="s">
        <v>7929</v>
      </c>
      <c r="F2381" s="40" t="s">
        <v>8876</v>
      </c>
      <c r="G2381" s="40" t="s">
        <v>7898</v>
      </c>
      <c r="H2381" s="40" t="s">
        <v>7925</v>
      </c>
      <c r="I2381" s="43">
        <f>J2381-1</f>
        <v>41908</v>
      </c>
      <c r="J2381" s="43">
        <f t="shared" si="158"/>
        <v>41909</v>
      </c>
      <c r="K2381" s="46" t="s">
        <v>5488</v>
      </c>
      <c r="L2381" s="40">
        <v>100</v>
      </c>
      <c r="M2381" s="39"/>
    </row>
    <row r="2382" spans="1:13">
      <c r="A2382" s="40" t="s">
        <v>8574</v>
      </c>
      <c r="B2382" s="40" t="s">
        <v>8874</v>
      </c>
      <c r="C2382" s="40" t="s">
        <v>7927</v>
      </c>
      <c r="D2382" s="40" t="s">
        <v>7928</v>
      </c>
      <c r="E2382" s="41" t="s">
        <v>7929</v>
      </c>
      <c r="F2382" s="40" t="s">
        <v>8876</v>
      </c>
      <c r="G2382" s="40" t="s">
        <v>7901</v>
      </c>
      <c r="H2382" s="40" t="s">
        <v>7940</v>
      </c>
      <c r="I2382" s="43">
        <f>J2382-5</f>
        <v>41909</v>
      </c>
      <c r="J2382" s="43">
        <f t="shared" si="158"/>
        <v>41914</v>
      </c>
      <c r="K2382" s="46" t="s">
        <v>5488</v>
      </c>
      <c r="L2382" s="40">
        <v>100</v>
      </c>
      <c r="M2382" s="39"/>
    </row>
    <row r="2383" spans="1:13" hidden="1">
      <c r="A2383" s="40" t="s">
        <v>8574</v>
      </c>
      <c r="B2383" s="40" t="s">
        <v>8874</v>
      </c>
      <c r="C2383" s="40" t="s">
        <v>7927</v>
      </c>
      <c r="D2383" s="40" t="s">
        <v>7928</v>
      </c>
      <c r="E2383" s="41" t="s">
        <v>7929</v>
      </c>
      <c r="F2383" s="40" t="s">
        <v>8876</v>
      </c>
      <c r="G2383" s="40" t="s">
        <v>7904</v>
      </c>
      <c r="H2383" s="40" t="s">
        <v>7905</v>
      </c>
      <c r="I2383" s="43">
        <f>J2383-3</f>
        <v>41914</v>
      </c>
      <c r="J2383" s="43">
        <f t="shared" si="158"/>
        <v>41917</v>
      </c>
      <c r="K2383" s="46" t="s">
        <v>5488</v>
      </c>
      <c r="L2383" s="40">
        <v>100</v>
      </c>
      <c r="M2383" s="39"/>
    </row>
    <row r="2384" spans="1:13" hidden="1">
      <c r="A2384" s="40" t="s">
        <v>8574</v>
      </c>
      <c r="B2384" s="40" t="s">
        <v>8874</v>
      </c>
      <c r="C2384" s="40" t="s">
        <v>7927</v>
      </c>
      <c r="D2384" s="40" t="s">
        <v>7928</v>
      </c>
      <c r="E2384" s="41" t="s">
        <v>7929</v>
      </c>
      <c r="F2384" s="40" t="s">
        <v>8876</v>
      </c>
      <c r="G2384" s="40" t="s">
        <v>7904</v>
      </c>
      <c r="H2384" s="40" t="s">
        <v>7906</v>
      </c>
      <c r="I2384" s="43">
        <f>J2384-2</f>
        <v>41917</v>
      </c>
      <c r="J2384" s="43">
        <f t="shared" si="158"/>
        <v>41919</v>
      </c>
      <c r="K2384" s="46" t="s">
        <v>5488</v>
      </c>
      <c r="L2384" s="40">
        <v>100</v>
      </c>
      <c r="M2384" s="39"/>
    </row>
    <row r="2385" spans="1:13" hidden="1">
      <c r="A2385" s="40" t="s">
        <v>8574</v>
      </c>
      <c r="B2385" s="40" t="s">
        <v>8874</v>
      </c>
      <c r="C2385" s="40" t="s">
        <v>7927</v>
      </c>
      <c r="D2385" s="40" t="s">
        <v>7928</v>
      </c>
      <c r="E2385" s="41" t="s">
        <v>7929</v>
      </c>
      <c r="F2385" s="40" t="s">
        <v>8876</v>
      </c>
      <c r="G2385" s="40" t="s">
        <v>7904</v>
      </c>
      <c r="H2385" s="40" t="s">
        <v>7907</v>
      </c>
      <c r="I2385" s="43">
        <f>J2385-2</f>
        <v>41919</v>
      </c>
      <c r="J2385" s="43">
        <f t="shared" si="158"/>
        <v>41921</v>
      </c>
      <c r="K2385" s="46" t="s">
        <v>5488</v>
      </c>
      <c r="L2385" s="40">
        <v>100</v>
      </c>
      <c r="M2385" s="39"/>
    </row>
    <row r="2386" spans="1:13" hidden="1">
      <c r="A2386" s="40" t="s">
        <v>8574</v>
      </c>
      <c r="B2386" s="40" t="s">
        <v>8874</v>
      </c>
      <c r="C2386" s="40" t="s">
        <v>7927</v>
      </c>
      <c r="D2386" s="40" t="s">
        <v>7928</v>
      </c>
      <c r="E2386" s="41" t="s">
        <v>7929</v>
      </c>
      <c r="F2386" s="40" t="s">
        <v>8876</v>
      </c>
      <c r="G2386" s="40" t="s">
        <v>7904</v>
      </c>
      <c r="H2386" s="40" t="s">
        <v>7908</v>
      </c>
      <c r="I2386" s="43">
        <f>J2386-1</f>
        <v>41921</v>
      </c>
      <c r="J2386" s="43">
        <v>41922</v>
      </c>
      <c r="K2386" s="46" t="s">
        <v>5488</v>
      </c>
      <c r="L2386" s="40">
        <v>100</v>
      </c>
      <c r="M2386" s="39"/>
    </row>
    <row r="2387" spans="1:13" hidden="1">
      <c r="A2387" s="41" t="s">
        <v>2241</v>
      </c>
      <c r="B2387" s="41" t="s">
        <v>8563</v>
      </c>
      <c r="C2387" s="58" t="s">
        <v>7962</v>
      </c>
      <c r="D2387" s="41" t="s">
        <v>52</v>
      </c>
      <c r="E2387" s="41" t="s">
        <v>7886</v>
      </c>
      <c r="F2387" s="41" t="s">
        <v>8877</v>
      </c>
      <c r="G2387" s="41" t="s">
        <v>1048</v>
      </c>
      <c r="H2387" s="41" t="s">
        <v>7888</v>
      </c>
      <c r="I2387" s="42">
        <v>41894</v>
      </c>
      <c r="J2387" s="41"/>
      <c r="K2387" s="47"/>
      <c r="L2387" s="47"/>
      <c r="M2387" s="39"/>
    </row>
    <row r="2388" spans="1:13" hidden="1">
      <c r="A2388" s="41" t="s">
        <v>2241</v>
      </c>
      <c r="B2388" s="41" t="s">
        <v>8563</v>
      </c>
      <c r="C2388" s="58" t="s">
        <v>7962</v>
      </c>
      <c r="D2388" s="41" t="s">
        <v>52</v>
      </c>
      <c r="E2388" s="41" t="s">
        <v>7886</v>
      </c>
      <c r="F2388" s="41" t="s">
        <v>8877</v>
      </c>
      <c r="G2388" s="41" t="s">
        <v>1048</v>
      </c>
      <c r="H2388" s="41" t="s">
        <v>7889</v>
      </c>
      <c r="I2388" s="41"/>
      <c r="J2388" s="41"/>
      <c r="K2388" s="47"/>
      <c r="L2388" s="47"/>
      <c r="M2388" s="39"/>
    </row>
    <row r="2389" spans="1:13" hidden="1">
      <c r="A2389" s="41" t="s">
        <v>2241</v>
      </c>
      <c r="B2389" s="41" t="s">
        <v>8563</v>
      </c>
      <c r="C2389" s="58" t="s">
        <v>7962</v>
      </c>
      <c r="D2389" s="41" t="s">
        <v>52</v>
      </c>
      <c r="E2389" s="41" t="s">
        <v>7886</v>
      </c>
      <c r="F2389" s="41" t="s">
        <v>8877</v>
      </c>
      <c r="G2389" s="41" t="s">
        <v>1048</v>
      </c>
      <c r="H2389" s="41" t="s">
        <v>7890</v>
      </c>
      <c r="I2389" s="41"/>
      <c r="J2389" s="41"/>
      <c r="K2389" s="47"/>
      <c r="L2389" s="47"/>
      <c r="M2389" s="39"/>
    </row>
    <row r="2390" spans="1:13" hidden="1">
      <c r="A2390" s="41" t="s">
        <v>2241</v>
      </c>
      <c r="B2390" s="41" t="s">
        <v>8563</v>
      </c>
      <c r="C2390" s="58" t="s">
        <v>7962</v>
      </c>
      <c r="D2390" s="41" t="s">
        <v>52</v>
      </c>
      <c r="E2390" s="41" t="s">
        <v>7886</v>
      </c>
      <c r="F2390" s="41" t="s">
        <v>8877</v>
      </c>
      <c r="G2390" s="41" t="s">
        <v>1048</v>
      </c>
      <c r="H2390" s="41" t="s">
        <v>7891</v>
      </c>
      <c r="I2390" s="41"/>
      <c r="J2390" s="41"/>
      <c r="K2390" s="47"/>
      <c r="L2390" s="47"/>
      <c r="M2390" s="39"/>
    </row>
    <row r="2391" spans="1:13" hidden="1">
      <c r="A2391" s="41" t="s">
        <v>2241</v>
      </c>
      <c r="B2391" s="41" t="s">
        <v>8563</v>
      </c>
      <c r="C2391" s="58" t="s">
        <v>7962</v>
      </c>
      <c r="D2391" s="41" t="s">
        <v>52</v>
      </c>
      <c r="E2391" s="41" t="s">
        <v>7886</v>
      </c>
      <c r="F2391" s="41" t="s">
        <v>8877</v>
      </c>
      <c r="G2391" s="41" t="s">
        <v>1048</v>
      </c>
      <c r="H2391" s="41" t="s">
        <v>7892</v>
      </c>
      <c r="I2391" s="42"/>
      <c r="J2391" s="41"/>
      <c r="K2391" s="47"/>
      <c r="L2391" s="47"/>
      <c r="M2391" s="39"/>
    </row>
    <row r="2392" spans="1:13" hidden="1">
      <c r="A2392" s="41" t="s">
        <v>2241</v>
      </c>
      <c r="B2392" s="41" t="s">
        <v>8563</v>
      </c>
      <c r="C2392" s="58" t="s">
        <v>7962</v>
      </c>
      <c r="D2392" s="41" t="s">
        <v>52</v>
      </c>
      <c r="E2392" s="41" t="s">
        <v>7886</v>
      </c>
      <c r="F2392" s="41" t="s">
        <v>8877</v>
      </c>
      <c r="G2392" s="41" t="s">
        <v>1048</v>
      </c>
      <c r="H2392" s="41" t="s">
        <v>7893</v>
      </c>
      <c r="I2392" s="42"/>
      <c r="J2392" s="41"/>
      <c r="K2392" s="47"/>
      <c r="L2392" s="47"/>
      <c r="M2392" s="39"/>
    </row>
    <row r="2393" spans="1:13" hidden="1">
      <c r="A2393" s="41" t="s">
        <v>2241</v>
      </c>
      <c r="B2393" s="41" t="s">
        <v>8563</v>
      </c>
      <c r="C2393" s="58" t="s">
        <v>7962</v>
      </c>
      <c r="D2393" s="41" t="s">
        <v>52</v>
      </c>
      <c r="E2393" s="41" t="s">
        <v>7886</v>
      </c>
      <c r="F2393" s="41" t="s">
        <v>8877</v>
      </c>
      <c r="G2393" s="41" t="s">
        <v>1048</v>
      </c>
      <c r="H2393" s="41" t="s">
        <v>7894</v>
      </c>
      <c r="I2393" s="42">
        <v>41911</v>
      </c>
      <c r="J2393" s="41"/>
      <c r="K2393" s="47"/>
      <c r="L2393" s="47"/>
      <c r="M2393" s="39"/>
    </row>
    <row r="2394" spans="1:13" hidden="1">
      <c r="A2394" s="40" t="s">
        <v>2241</v>
      </c>
      <c r="B2394" s="40" t="s">
        <v>8563</v>
      </c>
      <c r="C2394" s="57" t="s">
        <v>7962</v>
      </c>
      <c r="D2394" s="40" t="s">
        <v>52</v>
      </c>
      <c r="E2394" s="41" t="s">
        <v>7886</v>
      </c>
      <c r="F2394" s="40" t="s">
        <v>8877</v>
      </c>
      <c r="G2394" s="40" t="s">
        <v>7895</v>
      </c>
      <c r="H2394" s="40" t="s">
        <v>7896</v>
      </c>
      <c r="I2394" s="43">
        <f>J2394-2</f>
        <v>41894</v>
      </c>
      <c r="J2394" s="43">
        <f t="shared" ref="J2394:J2400" si="159">I2395</f>
        <v>41896</v>
      </c>
      <c r="K2394" s="46" t="s">
        <v>135</v>
      </c>
      <c r="L2394" s="40">
        <v>100</v>
      </c>
      <c r="M2394" s="39"/>
    </row>
    <row r="2395" spans="1:13" hidden="1">
      <c r="A2395" s="40" t="s">
        <v>2241</v>
      </c>
      <c r="B2395" s="40" t="s">
        <v>8563</v>
      </c>
      <c r="C2395" s="57" t="s">
        <v>7962</v>
      </c>
      <c r="D2395" s="40" t="s">
        <v>52</v>
      </c>
      <c r="E2395" s="41" t="s">
        <v>7886</v>
      </c>
      <c r="F2395" s="40" t="s">
        <v>8877</v>
      </c>
      <c r="G2395" s="40" t="s">
        <v>7898</v>
      </c>
      <c r="H2395" s="40" t="s">
        <v>7899</v>
      </c>
      <c r="I2395" s="43">
        <f>J2395-1</f>
        <v>41896</v>
      </c>
      <c r="J2395" s="43">
        <f t="shared" si="159"/>
        <v>41897</v>
      </c>
      <c r="K2395" s="46" t="s">
        <v>135</v>
      </c>
      <c r="L2395" s="40">
        <v>100</v>
      </c>
      <c r="M2395" s="39"/>
    </row>
    <row r="2396" spans="1:13" hidden="1">
      <c r="A2396" s="40" t="s">
        <v>2241</v>
      </c>
      <c r="B2396" s="40" t="s">
        <v>8563</v>
      </c>
      <c r="C2396" s="57" t="s">
        <v>7962</v>
      </c>
      <c r="D2396" s="40" t="s">
        <v>52</v>
      </c>
      <c r="E2396" s="41" t="s">
        <v>7886</v>
      </c>
      <c r="F2396" s="40" t="s">
        <v>8877</v>
      </c>
      <c r="G2396" s="40" t="s">
        <v>7898</v>
      </c>
      <c r="H2396" s="40" t="s">
        <v>7925</v>
      </c>
      <c r="I2396" s="43">
        <f>J2396-1</f>
        <v>41897</v>
      </c>
      <c r="J2396" s="43">
        <f t="shared" si="159"/>
        <v>41898</v>
      </c>
      <c r="K2396" s="46" t="s">
        <v>135</v>
      </c>
      <c r="L2396" s="40">
        <v>100</v>
      </c>
      <c r="M2396" s="39"/>
    </row>
    <row r="2397" spans="1:13">
      <c r="A2397" s="40" t="s">
        <v>2241</v>
      </c>
      <c r="B2397" s="40" t="s">
        <v>8563</v>
      </c>
      <c r="C2397" s="57" t="s">
        <v>7962</v>
      </c>
      <c r="D2397" s="40" t="s">
        <v>52</v>
      </c>
      <c r="E2397" s="41" t="s">
        <v>7886</v>
      </c>
      <c r="F2397" s="40" t="s">
        <v>8877</v>
      </c>
      <c r="G2397" s="40" t="s">
        <v>7901</v>
      </c>
      <c r="H2397" s="40" t="s">
        <v>7940</v>
      </c>
      <c r="I2397" s="43">
        <f>J2397-5</f>
        <v>41898</v>
      </c>
      <c r="J2397" s="43">
        <f t="shared" si="159"/>
        <v>41903</v>
      </c>
      <c r="K2397" s="46" t="s">
        <v>135</v>
      </c>
      <c r="L2397" s="40">
        <v>100</v>
      </c>
      <c r="M2397" s="39"/>
    </row>
    <row r="2398" spans="1:13" hidden="1">
      <c r="A2398" s="40" t="s">
        <v>2241</v>
      </c>
      <c r="B2398" s="40" t="s">
        <v>8563</v>
      </c>
      <c r="C2398" s="57" t="s">
        <v>7962</v>
      </c>
      <c r="D2398" s="40" t="s">
        <v>52</v>
      </c>
      <c r="E2398" s="41" t="s">
        <v>7886</v>
      </c>
      <c r="F2398" s="40" t="s">
        <v>8877</v>
      </c>
      <c r="G2398" s="40" t="s">
        <v>7904</v>
      </c>
      <c r="H2398" s="40" t="s">
        <v>7905</v>
      </c>
      <c r="I2398" s="43">
        <f>J2398-3</f>
        <v>41903</v>
      </c>
      <c r="J2398" s="43">
        <f t="shared" si="159"/>
        <v>41906</v>
      </c>
      <c r="K2398" s="46" t="s">
        <v>135</v>
      </c>
      <c r="L2398" s="40">
        <v>100</v>
      </c>
      <c r="M2398" s="39"/>
    </row>
    <row r="2399" spans="1:13" hidden="1">
      <c r="A2399" s="40" t="s">
        <v>2241</v>
      </c>
      <c r="B2399" s="40" t="s">
        <v>8563</v>
      </c>
      <c r="C2399" s="57" t="s">
        <v>7962</v>
      </c>
      <c r="D2399" s="40" t="s">
        <v>52</v>
      </c>
      <c r="E2399" s="41" t="s">
        <v>7886</v>
      </c>
      <c r="F2399" s="40" t="s">
        <v>8877</v>
      </c>
      <c r="G2399" s="40" t="s">
        <v>7904</v>
      </c>
      <c r="H2399" s="40" t="s">
        <v>7906</v>
      </c>
      <c r="I2399" s="43">
        <f>J2399-2</f>
        <v>41906</v>
      </c>
      <c r="J2399" s="43">
        <f t="shared" si="159"/>
        <v>41908</v>
      </c>
      <c r="K2399" s="46" t="s">
        <v>135</v>
      </c>
      <c r="L2399" s="40">
        <v>100</v>
      </c>
      <c r="M2399" s="39"/>
    </row>
    <row r="2400" spans="1:13" hidden="1">
      <c r="A2400" s="40" t="s">
        <v>2241</v>
      </c>
      <c r="B2400" s="40" t="s">
        <v>8563</v>
      </c>
      <c r="C2400" s="57" t="s">
        <v>7962</v>
      </c>
      <c r="D2400" s="40" t="s">
        <v>52</v>
      </c>
      <c r="E2400" s="41" t="s">
        <v>7886</v>
      </c>
      <c r="F2400" s="40" t="s">
        <v>8877</v>
      </c>
      <c r="G2400" s="40" t="s">
        <v>7904</v>
      </c>
      <c r="H2400" s="40" t="s">
        <v>7907</v>
      </c>
      <c r="I2400" s="43">
        <f>J2400-2</f>
        <v>41908</v>
      </c>
      <c r="J2400" s="43">
        <f t="shared" si="159"/>
        <v>41910</v>
      </c>
      <c r="K2400" s="46" t="s">
        <v>135</v>
      </c>
      <c r="L2400" s="40">
        <v>100</v>
      </c>
      <c r="M2400" s="39"/>
    </row>
    <row r="2401" spans="1:13" hidden="1">
      <c r="A2401" s="40" t="s">
        <v>2241</v>
      </c>
      <c r="B2401" s="40" t="s">
        <v>8563</v>
      </c>
      <c r="C2401" s="57" t="s">
        <v>7962</v>
      </c>
      <c r="D2401" s="40" t="s">
        <v>52</v>
      </c>
      <c r="E2401" s="41" t="s">
        <v>7886</v>
      </c>
      <c r="F2401" s="40" t="s">
        <v>8877</v>
      </c>
      <c r="G2401" s="40" t="s">
        <v>7904</v>
      </c>
      <c r="H2401" s="40" t="s">
        <v>7908</v>
      </c>
      <c r="I2401" s="43">
        <f>J2401-1</f>
        <v>41910</v>
      </c>
      <c r="J2401" s="43">
        <v>41911</v>
      </c>
      <c r="K2401" s="46" t="s">
        <v>135</v>
      </c>
      <c r="L2401" s="40">
        <v>100</v>
      </c>
      <c r="M2401" s="39" t="s">
        <v>7917</v>
      </c>
    </row>
    <row r="2402" spans="1:13" hidden="1">
      <c r="A2402" s="41" t="s">
        <v>8878</v>
      </c>
      <c r="B2402" s="41" t="s">
        <v>8879</v>
      </c>
      <c r="C2402" s="41" t="s">
        <v>52</v>
      </c>
      <c r="D2402" s="41" t="s">
        <v>52</v>
      </c>
      <c r="E2402" s="41" t="s">
        <v>7886</v>
      </c>
      <c r="F2402" s="41" t="s">
        <v>8880</v>
      </c>
      <c r="G2402" s="41" t="s">
        <v>1048</v>
      </c>
      <c r="H2402" s="41" t="s">
        <v>7888</v>
      </c>
      <c r="I2402" s="42">
        <v>41894</v>
      </c>
      <c r="J2402" s="41"/>
      <c r="K2402" s="47"/>
      <c r="L2402" s="47"/>
      <c r="M2402" s="39"/>
    </row>
    <row r="2403" spans="1:13" hidden="1">
      <c r="A2403" s="41" t="s">
        <v>8878</v>
      </c>
      <c r="B2403" s="41" t="s">
        <v>8879</v>
      </c>
      <c r="C2403" s="41" t="s">
        <v>52</v>
      </c>
      <c r="D2403" s="41" t="s">
        <v>52</v>
      </c>
      <c r="E2403" s="41" t="s">
        <v>7886</v>
      </c>
      <c r="F2403" s="41" t="s">
        <v>8880</v>
      </c>
      <c r="G2403" s="41" t="s">
        <v>1048</v>
      </c>
      <c r="H2403" s="41" t="s">
        <v>7889</v>
      </c>
      <c r="I2403" s="41"/>
      <c r="J2403" s="41"/>
      <c r="K2403" s="47"/>
      <c r="L2403" s="47"/>
      <c r="M2403" s="39"/>
    </row>
    <row r="2404" spans="1:13" hidden="1">
      <c r="A2404" s="41" t="s">
        <v>8878</v>
      </c>
      <c r="B2404" s="41" t="s">
        <v>8879</v>
      </c>
      <c r="C2404" s="41" t="s">
        <v>52</v>
      </c>
      <c r="D2404" s="41" t="s">
        <v>52</v>
      </c>
      <c r="E2404" s="41" t="s">
        <v>7886</v>
      </c>
      <c r="F2404" s="41" t="s">
        <v>8880</v>
      </c>
      <c r="G2404" s="41" t="s">
        <v>1048</v>
      </c>
      <c r="H2404" s="41" t="s">
        <v>7890</v>
      </c>
      <c r="I2404" s="41"/>
      <c r="J2404" s="41"/>
      <c r="K2404" s="47"/>
      <c r="L2404" s="47"/>
      <c r="M2404" s="39"/>
    </row>
    <row r="2405" spans="1:13" hidden="1">
      <c r="A2405" s="41" t="s">
        <v>8878</v>
      </c>
      <c r="B2405" s="41" t="s">
        <v>8879</v>
      </c>
      <c r="C2405" s="41" t="s">
        <v>52</v>
      </c>
      <c r="D2405" s="41" t="s">
        <v>52</v>
      </c>
      <c r="E2405" s="41" t="s">
        <v>7886</v>
      </c>
      <c r="F2405" s="41" t="s">
        <v>8880</v>
      </c>
      <c r="G2405" s="41" t="s">
        <v>1048</v>
      </c>
      <c r="H2405" s="41" t="s">
        <v>7891</v>
      </c>
      <c r="I2405" s="41"/>
      <c r="J2405" s="41"/>
      <c r="K2405" s="47"/>
      <c r="L2405" s="47"/>
      <c r="M2405" s="39"/>
    </row>
    <row r="2406" spans="1:13" hidden="1">
      <c r="A2406" s="41" t="s">
        <v>8878</v>
      </c>
      <c r="B2406" s="41" t="s">
        <v>8879</v>
      </c>
      <c r="C2406" s="41" t="s">
        <v>52</v>
      </c>
      <c r="D2406" s="41" t="s">
        <v>52</v>
      </c>
      <c r="E2406" s="41" t="s">
        <v>7886</v>
      </c>
      <c r="F2406" s="41" t="s">
        <v>8880</v>
      </c>
      <c r="G2406" s="41" t="s">
        <v>1048</v>
      </c>
      <c r="H2406" s="41" t="s">
        <v>7892</v>
      </c>
      <c r="I2406" s="42"/>
      <c r="J2406" s="41"/>
      <c r="K2406" s="47"/>
      <c r="L2406" s="47"/>
      <c r="M2406" s="39"/>
    </row>
    <row r="2407" spans="1:13" hidden="1">
      <c r="A2407" s="41" t="s">
        <v>8878</v>
      </c>
      <c r="B2407" s="41" t="s">
        <v>8879</v>
      </c>
      <c r="C2407" s="41" t="s">
        <v>52</v>
      </c>
      <c r="D2407" s="41" t="s">
        <v>52</v>
      </c>
      <c r="E2407" s="41" t="s">
        <v>7886</v>
      </c>
      <c r="F2407" s="41" t="s">
        <v>8880</v>
      </c>
      <c r="G2407" s="41" t="s">
        <v>1048</v>
      </c>
      <c r="H2407" s="41" t="s">
        <v>7893</v>
      </c>
      <c r="I2407" s="42"/>
      <c r="J2407" s="41"/>
      <c r="K2407" s="47"/>
      <c r="L2407" s="47"/>
      <c r="M2407" s="39"/>
    </row>
    <row r="2408" spans="1:13" hidden="1">
      <c r="A2408" s="41" t="s">
        <v>8878</v>
      </c>
      <c r="B2408" s="41" t="s">
        <v>8879</v>
      </c>
      <c r="C2408" s="41" t="s">
        <v>52</v>
      </c>
      <c r="D2408" s="41" t="s">
        <v>52</v>
      </c>
      <c r="E2408" s="41" t="s">
        <v>7886</v>
      </c>
      <c r="F2408" s="41" t="s">
        <v>8880</v>
      </c>
      <c r="G2408" s="41" t="s">
        <v>1048</v>
      </c>
      <c r="H2408" s="41" t="s">
        <v>7894</v>
      </c>
      <c r="I2408" s="42">
        <v>41911</v>
      </c>
      <c r="J2408" s="41"/>
      <c r="K2408" s="47"/>
      <c r="L2408" s="47"/>
      <c r="M2408" s="39"/>
    </row>
    <row r="2409" spans="1:13" hidden="1">
      <c r="A2409" s="40" t="s">
        <v>8878</v>
      </c>
      <c r="B2409" s="40" t="s">
        <v>8879</v>
      </c>
      <c r="C2409" s="40" t="s">
        <v>52</v>
      </c>
      <c r="D2409" s="40" t="s">
        <v>52</v>
      </c>
      <c r="E2409" s="41" t="s">
        <v>7886</v>
      </c>
      <c r="F2409" s="40" t="s">
        <v>8880</v>
      </c>
      <c r="G2409" s="40" t="s">
        <v>7895</v>
      </c>
      <c r="H2409" s="40" t="s">
        <v>7896</v>
      </c>
      <c r="I2409" s="43">
        <f>J2409-2</f>
        <v>41894</v>
      </c>
      <c r="J2409" s="43">
        <f t="shared" ref="J2409:J2415" si="160">I2410</f>
        <v>41896</v>
      </c>
      <c r="K2409" s="46" t="s">
        <v>94</v>
      </c>
      <c r="L2409" s="40">
        <v>100</v>
      </c>
      <c r="M2409" s="39"/>
    </row>
    <row r="2410" spans="1:13" hidden="1">
      <c r="A2410" s="40" t="s">
        <v>8878</v>
      </c>
      <c r="B2410" s="40" t="s">
        <v>8879</v>
      </c>
      <c r="C2410" s="40" t="s">
        <v>52</v>
      </c>
      <c r="D2410" s="40" t="s">
        <v>52</v>
      </c>
      <c r="E2410" s="41" t="s">
        <v>7886</v>
      </c>
      <c r="F2410" s="40" t="s">
        <v>8880</v>
      </c>
      <c r="G2410" s="40" t="s">
        <v>7898</v>
      </c>
      <c r="H2410" s="40" t="s">
        <v>7899</v>
      </c>
      <c r="I2410" s="43">
        <f>J2410-1</f>
        <v>41896</v>
      </c>
      <c r="J2410" s="43">
        <f t="shared" si="160"/>
        <v>41897</v>
      </c>
      <c r="K2410" s="46" t="s">
        <v>94</v>
      </c>
      <c r="L2410" s="40">
        <v>100</v>
      </c>
      <c r="M2410" s="39"/>
    </row>
    <row r="2411" spans="1:13" hidden="1">
      <c r="A2411" s="40" t="s">
        <v>8878</v>
      </c>
      <c r="B2411" s="40" t="s">
        <v>8879</v>
      </c>
      <c r="C2411" s="40" t="s">
        <v>52</v>
      </c>
      <c r="D2411" s="40" t="s">
        <v>52</v>
      </c>
      <c r="E2411" s="41" t="s">
        <v>7886</v>
      </c>
      <c r="F2411" s="40" t="s">
        <v>8880</v>
      </c>
      <c r="G2411" s="40" t="s">
        <v>7898</v>
      </c>
      <c r="H2411" s="40" t="s">
        <v>7925</v>
      </c>
      <c r="I2411" s="43">
        <f>J2411-1</f>
        <v>41897</v>
      </c>
      <c r="J2411" s="43">
        <f t="shared" si="160"/>
        <v>41898</v>
      </c>
      <c r="K2411" s="46" t="s">
        <v>94</v>
      </c>
      <c r="L2411" s="40">
        <v>100</v>
      </c>
      <c r="M2411" s="39"/>
    </row>
    <row r="2412" spans="1:13">
      <c r="A2412" s="40" t="s">
        <v>8878</v>
      </c>
      <c r="B2412" s="40" t="s">
        <v>8879</v>
      </c>
      <c r="C2412" s="40" t="s">
        <v>52</v>
      </c>
      <c r="D2412" s="40" t="s">
        <v>52</v>
      </c>
      <c r="E2412" s="41" t="s">
        <v>7886</v>
      </c>
      <c r="F2412" s="40" t="s">
        <v>8880</v>
      </c>
      <c r="G2412" s="40" t="s">
        <v>7901</v>
      </c>
      <c r="H2412" s="40" t="s">
        <v>7940</v>
      </c>
      <c r="I2412" s="43">
        <f>J2412-5</f>
        <v>41898</v>
      </c>
      <c r="J2412" s="43">
        <f t="shared" si="160"/>
        <v>41903</v>
      </c>
      <c r="K2412" s="46" t="s">
        <v>94</v>
      </c>
      <c r="L2412" s="40">
        <v>100</v>
      </c>
      <c r="M2412" s="39"/>
    </row>
    <row r="2413" spans="1:13" hidden="1">
      <c r="A2413" s="40" t="s">
        <v>8878</v>
      </c>
      <c r="B2413" s="40" t="s">
        <v>8879</v>
      </c>
      <c r="C2413" s="40" t="s">
        <v>52</v>
      </c>
      <c r="D2413" s="40" t="s">
        <v>52</v>
      </c>
      <c r="E2413" s="41" t="s">
        <v>7886</v>
      </c>
      <c r="F2413" s="40" t="s">
        <v>8880</v>
      </c>
      <c r="G2413" s="40" t="s">
        <v>7904</v>
      </c>
      <c r="H2413" s="40" t="s">
        <v>7905</v>
      </c>
      <c r="I2413" s="43">
        <f>J2413-3</f>
        <v>41903</v>
      </c>
      <c r="J2413" s="43">
        <f t="shared" si="160"/>
        <v>41906</v>
      </c>
      <c r="K2413" s="46" t="s">
        <v>94</v>
      </c>
      <c r="L2413" s="40">
        <v>100</v>
      </c>
      <c r="M2413" s="39"/>
    </row>
    <row r="2414" spans="1:13" hidden="1">
      <c r="A2414" s="40" t="s">
        <v>8878</v>
      </c>
      <c r="B2414" s="40" t="s">
        <v>8879</v>
      </c>
      <c r="C2414" s="40" t="s">
        <v>52</v>
      </c>
      <c r="D2414" s="40" t="s">
        <v>52</v>
      </c>
      <c r="E2414" s="41" t="s">
        <v>7886</v>
      </c>
      <c r="F2414" s="40" t="s">
        <v>8880</v>
      </c>
      <c r="G2414" s="40" t="s">
        <v>7904</v>
      </c>
      <c r="H2414" s="40" t="s">
        <v>7906</v>
      </c>
      <c r="I2414" s="43">
        <f>J2414-2</f>
        <v>41906</v>
      </c>
      <c r="J2414" s="43">
        <f t="shared" si="160"/>
        <v>41908</v>
      </c>
      <c r="K2414" s="46" t="s">
        <v>94</v>
      </c>
      <c r="L2414" s="40">
        <v>100</v>
      </c>
      <c r="M2414" s="39"/>
    </row>
    <row r="2415" spans="1:13" hidden="1">
      <c r="A2415" s="40" t="s">
        <v>8878</v>
      </c>
      <c r="B2415" s="40" t="s">
        <v>8879</v>
      </c>
      <c r="C2415" s="40" t="s">
        <v>52</v>
      </c>
      <c r="D2415" s="40" t="s">
        <v>52</v>
      </c>
      <c r="E2415" s="41" t="s">
        <v>7886</v>
      </c>
      <c r="F2415" s="40" t="s">
        <v>8880</v>
      </c>
      <c r="G2415" s="40" t="s">
        <v>7904</v>
      </c>
      <c r="H2415" s="40" t="s">
        <v>7907</v>
      </c>
      <c r="I2415" s="43">
        <f>J2415-2</f>
        <v>41908</v>
      </c>
      <c r="J2415" s="43">
        <f t="shared" si="160"/>
        <v>41910</v>
      </c>
      <c r="K2415" s="46" t="s">
        <v>94</v>
      </c>
      <c r="L2415" s="40">
        <v>100</v>
      </c>
      <c r="M2415" s="39"/>
    </row>
    <row r="2416" spans="1:13" hidden="1">
      <c r="A2416" s="40" t="s">
        <v>8878</v>
      </c>
      <c r="B2416" s="40" t="s">
        <v>8879</v>
      </c>
      <c r="C2416" s="40" t="s">
        <v>52</v>
      </c>
      <c r="D2416" s="40" t="s">
        <v>52</v>
      </c>
      <c r="E2416" s="41" t="s">
        <v>7886</v>
      </c>
      <c r="F2416" s="40" t="s">
        <v>8880</v>
      </c>
      <c r="G2416" s="40" t="s">
        <v>7904</v>
      </c>
      <c r="H2416" s="40" t="s">
        <v>7908</v>
      </c>
      <c r="I2416" s="43">
        <f>J2416-1</f>
        <v>41910</v>
      </c>
      <c r="J2416" s="43">
        <v>41911</v>
      </c>
      <c r="K2416" s="46" t="s">
        <v>94</v>
      </c>
      <c r="L2416" s="40">
        <v>100</v>
      </c>
      <c r="M2416" s="39"/>
    </row>
    <row r="2417" spans="1:13" hidden="1">
      <c r="A2417" s="41" t="s">
        <v>8881</v>
      </c>
      <c r="B2417" s="41" t="s">
        <v>8882</v>
      </c>
      <c r="C2417" s="49" t="s">
        <v>65</v>
      </c>
      <c r="D2417" s="49" t="s">
        <v>65</v>
      </c>
      <c r="E2417" s="41" t="s">
        <v>7886</v>
      </c>
      <c r="F2417" s="41" t="s">
        <v>8883</v>
      </c>
      <c r="G2417" s="41" t="s">
        <v>1048</v>
      </c>
      <c r="H2417" s="41" t="s">
        <v>7888</v>
      </c>
      <c r="I2417" s="42"/>
      <c r="J2417" s="41"/>
      <c r="K2417" s="47"/>
      <c r="L2417" s="47"/>
      <c r="M2417" s="39"/>
    </row>
    <row r="2418" spans="1:13" hidden="1">
      <c r="A2418" s="41" t="s">
        <v>8881</v>
      </c>
      <c r="B2418" s="41" t="s">
        <v>8882</v>
      </c>
      <c r="C2418" s="49" t="s">
        <v>65</v>
      </c>
      <c r="D2418" s="49" t="s">
        <v>65</v>
      </c>
      <c r="E2418" s="41" t="s">
        <v>7886</v>
      </c>
      <c r="F2418" s="41" t="s">
        <v>8883</v>
      </c>
      <c r="G2418" s="41" t="s">
        <v>1048</v>
      </c>
      <c r="H2418" s="41" t="s">
        <v>7889</v>
      </c>
      <c r="I2418" s="41"/>
      <c r="J2418" s="41"/>
      <c r="K2418" s="47"/>
      <c r="L2418" s="47"/>
      <c r="M2418" s="39"/>
    </row>
    <row r="2419" spans="1:13" hidden="1">
      <c r="A2419" s="41" t="s">
        <v>8881</v>
      </c>
      <c r="B2419" s="41" t="s">
        <v>8882</v>
      </c>
      <c r="C2419" s="49" t="s">
        <v>65</v>
      </c>
      <c r="D2419" s="49" t="s">
        <v>65</v>
      </c>
      <c r="E2419" s="41" t="s">
        <v>7886</v>
      </c>
      <c r="F2419" s="41" t="s">
        <v>8883</v>
      </c>
      <c r="G2419" s="41" t="s">
        <v>1048</v>
      </c>
      <c r="H2419" s="41" t="s">
        <v>7890</v>
      </c>
      <c r="I2419" s="41"/>
      <c r="J2419" s="41"/>
      <c r="K2419" s="47"/>
      <c r="L2419" s="47"/>
      <c r="M2419" s="39"/>
    </row>
    <row r="2420" spans="1:13" hidden="1">
      <c r="A2420" s="41" t="s">
        <v>8881</v>
      </c>
      <c r="B2420" s="41" t="s">
        <v>8882</v>
      </c>
      <c r="C2420" s="49" t="s">
        <v>65</v>
      </c>
      <c r="D2420" s="49" t="s">
        <v>65</v>
      </c>
      <c r="E2420" s="41" t="s">
        <v>7886</v>
      </c>
      <c r="F2420" s="41" t="s">
        <v>8883</v>
      </c>
      <c r="G2420" s="41" t="s">
        <v>1048</v>
      </c>
      <c r="H2420" s="41" t="s">
        <v>7891</v>
      </c>
      <c r="I2420" s="41"/>
      <c r="J2420" s="41"/>
      <c r="K2420" s="47"/>
      <c r="L2420" s="47"/>
      <c r="M2420" s="39"/>
    </row>
    <row r="2421" spans="1:13" hidden="1">
      <c r="A2421" s="41" t="s">
        <v>8881</v>
      </c>
      <c r="B2421" s="41" t="s">
        <v>8882</v>
      </c>
      <c r="C2421" s="49" t="s">
        <v>65</v>
      </c>
      <c r="D2421" s="49" t="s">
        <v>65</v>
      </c>
      <c r="E2421" s="41" t="s">
        <v>7886</v>
      </c>
      <c r="F2421" s="41" t="s">
        <v>8883</v>
      </c>
      <c r="G2421" s="41" t="s">
        <v>1048</v>
      </c>
      <c r="H2421" s="41" t="s">
        <v>7892</v>
      </c>
      <c r="I2421" s="42">
        <v>41733</v>
      </c>
      <c r="J2421" s="41"/>
      <c r="K2421" s="47"/>
      <c r="L2421" s="47"/>
      <c r="M2421" s="39"/>
    </row>
    <row r="2422" spans="1:13" hidden="1">
      <c r="A2422" s="41" t="s">
        <v>8881</v>
      </c>
      <c r="B2422" s="41" t="s">
        <v>8882</v>
      </c>
      <c r="C2422" s="49" t="s">
        <v>65</v>
      </c>
      <c r="D2422" s="49" t="s">
        <v>65</v>
      </c>
      <c r="E2422" s="41" t="s">
        <v>7886</v>
      </c>
      <c r="F2422" s="41" t="s">
        <v>8883</v>
      </c>
      <c r="G2422" s="41" t="s">
        <v>1048</v>
      </c>
      <c r="H2422" s="41" t="s">
        <v>7893</v>
      </c>
      <c r="I2422" s="42"/>
      <c r="J2422" s="41"/>
      <c r="K2422" s="47"/>
      <c r="L2422" s="47"/>
      <c r="M2422" s="39"/>
    </row>
    <row r="2423" spans="1:13" hidden="1">
      <c r="A2423" s="41" t="s">
        <v>8881</v>
      </c>
      <c r="B2423" s="41" t="s">
        <v>8882</v>
      </c>
      <c r="C2423" s="49" t="s">
        <v>65</v>
      </c>
      <c r="D2423" s="49" t="s">
        <v>65</v>
      </c>
      <c r="E2423" s="41" t="s">
        <v>7886</v>
      </c>
      <c r="F2423" s="41" t="s">
        <v>8883</v>
      </c>
      <c r="G2423" s="41" t="s">
        <v>1048</v>
      </c>
      <c r="H2423" s="41" t="s">
        <v>7894</v>
      </c>
      <c r="I2423" s="42">
        <v>41733</v>
      </c>
      <c r="J2423" s="41"/>
      <c r="K2423" s="47"/>
      <c r="L2423" s="47"/>
      <c r="M2423" s="39"/>
    </row>
    <row r="2424" spans="1:13" hidden="1">
      <c r="A2424" s="40" t="s">
        <v>8881</v>
      </c>
      <c r="B2424" s="40" t="s">
        <v>8882</v>
      </c>
      <c r="C2424" s="48" t="s">
        <v>65</v>
      </c>
      <c r="D2424" s="48" t="s">
        <v>65</v>
      </c>
      <c r="E2424" s="41" t="s">
        <v>7886</v>
      </c>
      <c r="F2424" s="40" t="s">
        <v>8883</v>
      </c>
      <c r="G2424" s="40" t="s">
        <v>7895</v>
      </c>
      <c r="H2424" s="40" t="s">
        <v>7896</v>
      </c>
      <c r="I2424" s="43">
        <f>J2424-2</f>
        <v>41716</v>
      </c>
      <c r="J2424" s="43">
        <f t="shared" ref="J2424:J2430" si="161">I2425</f>
        <v>41718</v>
      </c>
      <c r="K2424" s="46" t="s">
        <v>6218</v>
      </c>
      <c r="L2424" s="40">
        <v>100</v>
      </c>
      <c r="M2424" s="39"/>
    </row>
    <row r="2425" spans="1:13" hidden="1">
      <c r="A2425" s="40" t="s">
        <v>8881</v>
      </c>
      <c r="B2425" s="40" t="s">
        <v>8882</v>
      </c>
      <c r="C2425" s="48" t="s">
        <v>65</v>
      </c>
      <c r="D2425" s="48" t="s">
        <v>65</v>
      </c>
      <c r="E2425" s="41" t="s">
        <v>7886</v>
      </c>
      <c r="F2425" s="40" t="s">
        <v>8883</v>
      </c>
      <c r="G2425" s="40" t="s">
        <v>7898</v>
      </c>
      <c r="H2425" s="40" t="s">
        <v>7899</v>
      </c>
      <c r="I2425" s="43">
        <f>J2425-1</f>
        <v>41718</v>
      </c>
      <c r="J2425" s="43">
        <f t="shared" si="161"/>
        <v>41719</v>
      </c>
      <c r="K2425" s="46" t="s">
        <v>6218</v>
      </c>
      <c r="L2425" s="40">
        <v>100</v>
      </c>
      <c r="M2425" s="39"/>
    </row>
    <row r="2426" spans="1:13" hidden="1">
      <c r="A2426" s="40" t="s">
        <v>8881</v>
      </c>
      <c r="B2426" s="40" t="s">
        <v>8882</v>
      </c>
      <c r="C2426" s="48" t="s">
        <v>65</v>
      </c>
      <c r="D2426" s="48" t="s">
        <v>65</v>
      </c>
      <c r="E2426" s="41" t="s">
        <v>7886</v>
      </c>
      <c r="F2426" s="40" t="s">
        <v>8883</v>
      </c>
      <c r="G2426" s="40" t="s">
        <v>7898</v>
      </c>
      <c r="H2426" s="40" t="s">
        <v>7925</v>
      </c>
      <c r="I2426" s="43">
        <f>J2426-1</f>
        <v>41719</v>
      </c>
      <c r="J2426" s="43">
        <f t="shared" si="161"/>
        <v>41720</v>
      </c>
      <c r="K2426" s="46" t="s">
        <v>6218</v>
      </c>
      <c r="L2426" s="40">
        <v>100</v>
      </c>
      <c r="M2426" s="39"/>
    </row>
    <row r="2427" spans="1:13" ht="26.45">
      <c r="A2427" s="40" t="s">
        <v>8881</v>
      </c>
      <c r="B2427" s="40" t="s">
        <v>8882</v>
      </c>
      <c r="C2427" s="48" t="s">
        <v>65</v>
      </c>
      <c r="D2427" s="48" t="s">
        <v>65</v>
      </c>
      <c r="E2427" s="41" t="s">
        <v>7886</v>
      </c>
      <c r="F2427" s="40" t="s">
        <v>8883</v>
      </c>
      <c r="G2427" s="40" t="s">
        <v>7901</v>
      </c>
      <c r="H2427" s="40" t="s">
        <v>7940</v>
      </c>
      <c r="I2427" s="43">
        <f>J2427-5</f>
        <v>41720</v>
      </c>
      <c r="J2427" s="43">
        <f t="shared" si="161"/>
        <v>41725</v>
      </c>
      <c r="K2427" s="46" t="s">
        <v>6218</v>
      </c>
      <c r="L2427" s="40" t="s">
        <v>84</v>
      </c>
      <c r="M2427" s="39" t="s">
        <v>8884</v>
      </c>
    </row>
    <row r="2428" spans="1:13" hidden="1">
      <c r="A2428" s="40" t="s">
        <v>8881</v>
      </c>
      <c r="B2428" s="40" t="s">
        <v>8882</v>
      </c>
      <c r="C2428" s="48" t="s">
        <v>65</v>
      </c>
      <c r="D2428" s="48" t="s">
        <v>65</v>
      </c>
      <c r="E2428" s="41" t="s">
        <v>7886</v>
      </c>
      <c r="F2428" s="40" t="s">
        <v>8883</v>
      </c>
      <c r="G2428" s="40" t="s">
        <v>7904</v>
      </c>
      <c r="H2428" s="40" t="s">
        <v>7905</v>
      </c>
      <c r="I2428" s="43">
        <f>J2428-3</f>
        <v>41725</v>
      </c>
      <c r="J2428" s="43">
        <f t="shared" si="161"/>
        <v>41728</v>
      </c>
      <c r="K2428" s="46" t="s">
        <v>6218</v>
      </c>
      <c r="L2428" s="40" t="s">
        <v>84</v>
      </c>
      <c r="M2428" s="39"/>
    </row>
    <row r="2429" spans="1:13" hidden="1">
      <c r="A2429" s="40" t="s">
        <v>8881</v>
      </c>
      <c r="B2429" s="40" t="s">
        <v>8882</v>
      </c>
      <c r="C2429" s="48" t="s">
        <v>65</v>
      </c>
      <c r="D2429" s="48" t="s">
        <v>65</v>
      </c>
      <c r="E2429" s="41" t="s">
        <v>7886</v>
      </c>
      <c r="F2429" s="40" t="s">
        <v>8883</v>
      </c>
      <c r="G2429" s="40" t="s">
        <v>7904</v>
      </c>
      <c r="H2429" s="40" t="s">
        <v>7906</v>
      </c>
      <c r="I2429" s="43">
        <f>J2429-2</f>
        <v>41728</v>
      </c>
      <c r="J2429" s="43">
        <f t="shared" si="161"/>
        <v>41730</v>
      </c>
      <c r="K2429" s="46" t="s">
        <v>6218</v>
      </c>
      <c r="L2429" s="40" t="s">
        <v>84</v>
      </c>
      <c r="M2429" s="39"/>
    </row>
    <row r="2430" spans="1:13" hidden="1">
      <c r="A2430" s="40" t="s">
        <v>8881</v>
      </c>
      <c r="B2430" s="40" t="s">
        <v>8882</v>
      </c>
      <c r="C2430" s="48" t="s">
        <v>65</v>
      </c>
      <c r="D2430" s="48" t="s">
        <v>65</v>
      </c>
      <c r="E2430" s="41" t="s">
        <v>7886</v>
      </c>
      <c r="F2430" s="40" t="s">
        <v>8883</v>
      </c>
      <c r="G2430" s="40" t="s">
        <v>7904</v>
      </c>
      <c r="H2430" s="40" t="s">
        <v>7907</v>
      </c>
      <c r="I2430" s="43">
        <f>J2430-2</f>
        <v>41730</v>
      </c>
      <c r="J2430" s="43">
        <f t="shared" si="161"/>
        <v>41732</v>
      </c>
      <c r="K2430" s="46" t="s">
        <v>6218</v>
      </c>
      <c r="L2430" s="40" t="s">
        <v>84</v>
      </c>
      <c r="M2430" s="39"/>
    </row>
    <row r="2431" spans="1:13" hidden="1">
      <c r="A2431" s="40" t="s">
        <v>8881</v>
      </c>
      <c r="B2431" s="40" t="s">
        <v>8882</v>
      </c>
      <c r="C2431" s="48" t="s">
        <v>65</v>
      </c>
      <c r="D2431" s="48" t="s">
        <v>65</v>
      </c>
      <c r="E2431" s="41" t="s">
        <v>7886</v>
      </c>
      <c r="F2431" s="40" t="s">
        <v>8883</v>
      </c>
      <c r="G2431" s="40" t="s">
        <v>7904</v>
      </c>
      <c r="H2431" s="40" t="s">
        <v>7908</v>
      </c>
      <c r="I2431" s="43">
        <f>J2431-1</f>
        <v>41732</v>
      </c>
      <c r="J2431" s="42">
        <v>41733</v>
      </c>
      <c r="K2431" s="46" t="s">
        <v>6218</v>
      </c>
      <c r="L2431" s="40" t="s">
        <v>84</v>
      </c>
      <c r="M2431" s="39"/>
    </row>
    <row r="2432" spans="1:13" hidden="1">
      <c r="A2432" s="47" t="s">
        <v>92</v>
      </c>
      <c r="B2432" s="41" t="s">
        <v>8885</v>
      </c>
      <c r="C2432" s="41" t="s">
        <v>7927</v>
      </c>
      <c r="D2432" s="41" t="s">
        <v>7928</v>
      </c>
      <c r="E2432" s="41" t="s">
        <v>7929</v>
      </c>
      <c r="F2432" s="41" t="s">
        <v>8886</v>
      </c>
      <c r="G2432" s="41" t="s">
        <v>1048</v>
      </c>
      <c r="H2432" s="41" t="s">
        <v>7888</v>
      </c>
      <c r="I2432" s="42">
        <v>41912</v>
      </c>
      <c r="J2432" s="41"/>
      <c r="K2432" s="40"/>
      <c r="L2432" s="40"/>
      <c r="M2432" s="39"/>
    </row>
    <row r="2433" spans="1:13" hidden="1">
      <c r="A2433" s="47" t="s">
        <v>92</v>
      </c>
      <c r="B2433" s="41" t="s">
        <v>8885</v>
      </c>
      <c r="C2433" s="41" t="s">
        <v>7927</v>
      </c>
      <c r="D2433" s="41" t="s">
        <v>7928</v>
      </c>
      <c r="E2433" s="41" t="s">
        <v>7929</v>
      </c>
      <c r="F2433" s="41" t="s">
        <v>8886</v>
      </c>
      <c r="G2433" s="41" t="s">
        <v>1048</v>
      </c>
      <c r="H2433" s="41" t="s">
        <v>7889</v>
      </c>
      <c r="I2433" s="41"/>
      <c r="J2433" s="41"/>
      <c r="K2433" s="40"/>
      <c r="L2433" s="40"/>
      <c r="M2433" s="39"/>
    </row>
    <row r="2434" spans="1:13" hidden="1">
      <c r="A2434" s="47" t="s">
        <v>92</v>
      </c>
      <c r="B2434" s="41" t="s">
        <v>8885</v>
      </c>
      <c r="C2434" s="41" t="s">
        <v>7927</v>
      </c>
      <c r="D2434" s="41" t="s">
        <v>7928</v>
      </c>
      <c r="E2434" s="41" t="s">
        <v>7929</v>
      </c>
      <c r="F2434" s="41" t="s">
        <v>8886</v>
      </c>
      <c r="G2434" s="41" t="s">
        <v>1048</v>
      </c>
      <c r="H2434" s="41" t="s">
        <v>7890</v>
      </c>
      <c r="I2434" s="41"/>
      <c r="J2434" s="41"/>
      <c r="K2434" s="40"/>
      <c r="L2434" s="40"/>
      <c r="M2434" s="39"/>
    </row>
    <row r="2435" spans="1:13" hidden="1">
      <c r="A2435" s="47" t="s">
        <v>92</v>
      </c>
      <c r="B2435" s="41" t="s">
        <v>8885</v>
      </c>
      <c r="C2435" s="41" t="s">
        <v>7927</v>
      </c>
      <c r="D2435" s="41" t="s">
        <v>7928</v>
      </c>
      <c r="E2435" s="41" t="s">
        <v>7929</v>
      </c>
      <c r="F2435" s="41" t="s">
        <v>8886</v>
      </c>
      <c r="G2435" s="41" t="s">
        <v>1048</v>
      </c>
      <c r="H2435" s="41" t="s">
        <v>7891</v>
      </c>
      <c r="I2435" s="41"/>
      <c r="J2435" s="41"/>
      <c r="K2435" s="40"/>
      <c r="L2435" s="40"/>
      <c r="M2435" s="39"/>
    </row>
    <row r="2436" spans="1:13" hidden="1">
      <c r="A2436" s="47" t="s">
        <v>92</v>
      </c>
      <c r="B2436" s="41" t="s">
        <v>8885</v>
      </c>
      <c r="C2436" s="41" t="s">
        <v>7927</v>
      </c>
      <c r="D2436" s="41" t="s">
        <v>7928</v>
      </c>
      <c r="E2436" s="41" t="s">
        <v>7929</v>
      </c>
      <c r="F2436" s="41" t="s">
        <v>8886</v>
      </c>
      <c r="G2436" s="41" t="s">
        <v>1048</v>
      </c>
      <c r="H2436" s="41" t="s">
        <v>7892</v>
      </c>
      <c r="I2436" s="42"/>
      <c r="J2436" s="41"/>
      <c r="K2436" s="40"/>
      <c r="L2436" s="40"/>
      <c r="M2436" s="39"/>
    </row>
    <row r="2437" spans="1:13" hidden="1">
      <c r="A2437" s="47" t="s">
        <v>92</v>
      </c>
      <c r="B2437" s="41" t="s">
        <v>8885</v>
      </c>
      <c r="C2437" s="41" t="s">
        <v>7927</v>
      </c>
      <c r="D2437" s="41" t="s">
        <v>7928</v>
      </c>
      <c r="E2437" s="41" t="s">
        <v>7929</v>
      </c>
      <c r="F2437" s="41" t="s">
        <v>8886</v>
      </c>
      <c r="G2437" s="41" t="s">
        <v>1048</v>
      </c>
      <c r="H2437" s="41" t="s">
        <v>7893</v>
      </c>
      <c r="I2437" s="42"/>
      <c r="J2437" s="41"/>
      <c r="K2437" s="40"/>
      <c r="L2437" s="40"/>
      <c r="M2437" s="39"/>
    </row>
    <row r="2438" spans="1:13" hidden="1">
      <c r="A2438" s="47" t="s">
        <v>92</v>
      </c>
      <c r="B2438" s="41" t="s">
        <v>8885</v>
      </c>
      <c r="C2438" s="41" t="s">
        <v>7927</v>
      </c>
      <c r="D2438" s="41" t="s">
        <v>7928</v>
      </c>
      <c r="E2438" s="41" t="s">
        <v>7929</v>
      </c>
      <c r="F2438" s="41" t="s">
        <v>8886</v>
      </c>
      <c r="G2438" s="41" t="s">
        <v>1048</v>
      </c>
      <c r="H2438" s="41" t="s">
        <v>7894</v>
      </c>
      <c r="I2438" s="42">
        <v>41929</v>
      </c>
      <c r="J2438" s="41"/>
      <c r="K2438" s="40"/>
      <c r="L2438" s="40"/>
      <c r="M2438" s="39"/>
    </row>
    <row r="2439" spans="1:13" hidden="1">
      <c r="A2439" s="46" t="s">
        <v>92</v>
      </c>
      <c r="B2439" s="40" t="s">
        <v>8885</v>
      </c>
      <c r="C2439" s="40" t="s">
        <v>7927</v>
      </c>
      <c r="D2439" s="40" t="s">
        <v>7928</v>
      </c>
      <c r="E2439" s="41" t="s">
        <v>7929</v>
      </c>
      <c r="F2439" s="40" t="s">
        <v>8886</v>
      </c>
      <c r="G2439" s="40" t="s">
        <v>7895</v>
      </c>
      <c r="H2439" s="40" t="s">
        <v>7896</v>
      </c>
      <c r="I2439" s="43">
        <f>J2439-2</f>
        <v>41912</v>
      </c>
      <c r="J2439" s="43">
        <f t="shared" ref="J2439:J2445" si="162">I2440</f>
        <v>41914</v>
      </c>
      <c r="K2439" s="40" t="s">
        <v>145</v>
      </c>
      <c r="L2439" s="40">
        <v>100</v>
      </c>
      <c r="M2439" s="39"/>
    </row>
    <row r="2440" spans="1:13" hidden="1">
      <c r="A2440" s="46" t="s">
        <v>92</v>
      </c>
      <c r="B2440" s="40" t="s">
        <v>8885</v>
      </c>
      <c r="C2440" s="40" t="s">
        <v>7927</v>
      </c>
      <c r="D2440" s="40" t="s">
        <v>7928</v>
      </c>
      <c r="E2440" s="41" t="s">
        <v>7929</v>
      </c>
      <c r="F2440" s="40" t="s">
        <v>8886</v>
      </c>
      <c r="G2440" s="40" t="s">
        <v>7898</v>
      </c>
      <c r="H2440" s="40" t="s">
        <v>7899</v>
      </c>
      <c r="I2440" s="43">
        <f>J2440-1</f>
        <v>41914</v>
      </c>
      <c r="J2440" s="43">
        <f t="shared" si="162"/>
        <v>41915</v>
      </c>
      <c r="K2440" s="40" t="s">
        <v>145</v>
      </c>
      <c r="L2440" s="40">
        <v>100</v>
      </c>
      <c r="M2440" s="39"/>
    </row>
    <row r="2441" spans="1:13" hidden="1">
      <c r="A2441" s="46" t="s">
        <v>92</v>
      </c>
      <c r="B2441" s="40" t="s">
        <v>8885</v>
      </c>
      <c r="C2441" s="40" t="s">
        <v>7927</v>
      </c>
      <c r="D2441" s="40" t="s">
        <v>7928</v>
      </c>
      <c r="E2441" s="41" t="s">
        <v>7929</v>
      </c>
      <c r="F2441" s="40" t="s">
        <v>8886</v>
      </c>
      <c r="G2441" s="40" t="s">
        <v>7898</v>
      </c>
      <c r="H2441" s="40" t="s">
        <v>7900</v>
      </c>
      <c r="I2441" s="43">
        <f>J2441-1</f>
        <v>41915</v>
      </c>
      <c r="J2441" s="43">
        <f t="shared" si="162"/>
        <v>41916</v>
      </c>
      <c r="K2441" s="40" t="s">
        <v>145</v>
      </c>
      <c r="L2441" s="40">
        <v>100</v>
      </c>
      <c r="M2441" s="39"/>
    </row>
    <row r="2442" spans="1:13">
      <c r="A2442" s="46" t="s">
        <v>92</v>
      </c>
      <c r="B2442" s="40" t="s">
        <v>8885</v>
      </c>
      <c r="C2442" s="40" t="s">
        <v>7927</v>
      </c>
      <c r="D2442" s="40" t="s">
        <v>7928</v>
      </c>
      <c r="E2442" s="41" t="s">
        <v>7929</v>
      </c>
      <c r="F2442" s="40" t="s">
        <v>8886</v>
      </c>
      <c r="G2442" s="40" t="s">
        <v>7901</v>
      </c>
      <c r="H2442" s="40" t="s">
        <v>7902</v>
      </c>
      <c r="I2442" s="43">
        <f>J2442-5</f>
        <v>41916</v>
      </c>
      <c r="J2442" s="43">
        <f t="shared" si="162"/>
        <v>41921</v>
      </c>
      <c r="K2442" s="40" t="s">
        <v>145</v>
      </c>
      <c r="L2442" s="40">
        <v>100</v>
      </c>
      <c r="M2442" s="39"/>
    </row>
    <row r="2443" spans="1:13" hidden="1">
      <c r="A2443" s="46" t="s">
        <v>92</v>
      </c>
      <c r="B2443" s="40" t="s">
        <v>8885</v>
      </c>
      <c r="C2443" s="40" t="s">
        <v>7927</v>
      </c>
      <c r="D2443" s="40" t="s">
        <v>7928</v>
      </c>
      <c r="E2443" s="41" t="s">
        <v>7929</v>
      </c>
      <c r="F2443" s="40" t="s">
        <v>8886</v>
      </c>
      <c r="G2443" s="40" t="s">
        <v>7904</v>
      </c>
      <c r="H2443" s="40" t="s">
        <v>7905</v>
      </c>
      <c r="I2443" s="43">
        <f>J2443-3</f>
        <v>41921</v>
      </c>
      <c r="J2443" s="43">
        <f t="shared" si="162"/>
        <v>41924</v>
      </c>
      <c r="K2443" s="40" t="s">
        <v>145</v>
      </c>
      <c r="L2443" s="40">
        <v>100</v>
      </c>
      <c r="M2443" s="39"/>
    </row>
    <row r="2444" spans="1:13" hidden="1">
      <c r="A2444" s="46" t="s">
        <v>92</v>
      </c>
      <c r="B2444" s="40" t="s">
        <v>8885</v>
      </c>
      <c r="C2444" s="40" t="s">
        <v>7927</v>
      </c>
      <c r="D2444" s="40" t="s">
        <v>7928</v>
      </c>
      <c r="E2444" s="41" t="s">
        <v>7929</v>
      </c>
      <c r="F2444" s="40" t="s">
        <v>8886</v>
      </c>
      <c r="G2444" s="40" t="s">
        <v>7904</v>
      </c>
      <c r="H2444" s="40" t="s">
        <v>7906</v>
      </c>
      <c r="I2444" s="43">
        <f>J2444-2</f>
        <v>41924</v>
      </c>
      <c r="J2444" s="43">
        <f t="shared" si="162"/>
        <v>41926</v>
      </c>
      <c r="K2444" s="40" t="s">
        <v>145</v>
      </c>
      <c r="L2444" s="40">
        <v>100</v>
      </c>
      <c r="M2444" s="39"/>
    </row>
    <row r="2445" spans="1:13" hidden="1">
      <c r="A2445" s="46" t="s">
        <v>92</v>
      </c>
      <c r="B2445" s="40" t="s">
        <v>8885</v>
      </c>
      <c r="C2445" s="40" t="s">
        <v>7927</v>
      </c>
      <c r="D2445" s="40" t="s">
        <v>7928</v>
      </c>
      <c r="E2445" s="41" t="s">
        <v>7929</v>
      </c>
      <c r="F2445" s="40" t="s">
        <v>8886</v>
      </c>
      <c r="G2445" s="40" t="s">
        <v>7904</v>
      </c>
      <c r="H2445" s="40" t="s">
        <v>7907</v>
      </c>
      <c r="I2445" s="43">
        <f>J2445-2</f>
        <v>41926</v>
      </c>
      <c r="J2445" s="43">
        <f t="shared" si="162"/>
        <v>41928</v>
      </c>
      <c r="K2445" s="40" t="s">
        <v>145</v>
      </c>
      <c r="L2445" s="40">
        <v>100</v>
      </c>
      <c r="M2445" s="39"/>
    </row>
    <row r="2446" spans="1:13" hidden="1">
      <c r="A2446" s="46" t="s">
        <v>92</v>
      </c>
      <c r="B2446" s="40" t="s">
        <v>8885</v>
      </c>
      <c r="C2446" s="40" t="s">
        <v>7927</v>
      </c>
      <c r="D2446" s="40" t="s">
        <v>7928</v>
      </c>
      <c r="E2446" s="41" t="s">
        <v>7929</v>
      </c>
      <c r="F2446" s="40" t="s">
        <v>8886</v>
      </c>
      <c r="G2446" s="40" t="s">
        <v>7904</v>
      </c>
      <c r="H2446" s="40" t="s">
        <v>7908</v>
      </c>
      <c r="I2446" s="43">
        <f>J2446-1</f>
        <v>41928</v>
      </c>
      <c r="J2446" s="42">
        <v>41929</v>
      </c>
      <c r="K2446" s="40" t="s">
        <v>145</v>
      </c>
      <c r="L2446" s="40">
        <v>100</v>
      </c>
      <c r="M2446" s="39" t="s">
        <v>7917</v>
      </c>
    </row>
    <row r="2447" spans="1:13" hidden="1">
      <c r="A2447" s="47" t="s">
        <v>92</v>
      </c>
      <c r="B2447" s="41" t="s">
        <v>8885</v>
      </c>
      <c r="C2447" s="41" t="s">
        <v>7927</v>
      </c>
      <c r="D2447" s="41" t="s">
        <v>7928</v>
      </c>
      <c r="E2447" s="41" t="s">
        <v>7929</v>
      </c>
      <c r="F2447" s="41" t="s">
        <v>8887</v>
      </c>
      <c r="G2447" s="41" t="s">
        <v>1048</v>
      </c>
      <c r="H2447" s="41" t="s">
        <v>7888</v>
      </c>
      <c r="I2447" s="42">
        <v>41912</v>
      </c>
      <c r="J2447" s="41"/>
      <c r="K2447" s="40"/>
      <c r="L2447" s="40"/>
      <c r="M2447" s="39"/>
    </row>
    <row r="2448" spans="1:13" hidden="1">
      <c r="A2448" s="47" t="s">
        <v>92</v>
      </c>
      <c r="B2448" s="41" t="s">
        <v>8885</v>
      </c>
      <c r="C2448" s="41" t="s">
        <v>7927</v>
      </c>
      <c r="D2448" s="41" t="s">
        <v>7928</v>
      </c>
      <c r="E2448" s="41" t="s">
        <v>7929</v>
      </c>
      <c r="F2448" s="41" t="s">
        <v>8887</v>
      </c>
      <c r="G2448" s="41" t="s">
        <v>1048</v>
      </c>
      <c r="H2448" s="41" t="s">
        <v>7889</v>
      </c>
      <c r="I2448" s="41"/>
      <c r="J2448" s="41"/>
      <c r="K2448" s="40"/>
      <c r="L2448" s="40"/>
      <c r="M2448" s="39"/>
    </row>
    <row r="2449" spans="1:13" hidden="1">
      <c r="A2449" s="47" t="s">
        <v>92</v>
      </c>
      <c r="B2449" s="41" t="s">
        <v>8885</v>
      </c>
      <c r="C2449" s="41" t="s">
        <v>7927</v>
      </c>
      <c r="D2449" s="41" t="s">
        <v>7928</v>
      </c>
      <c r="E2449" s="41" t="s">
        <v>7929</v>
      </c>
      <c r="F2449" s="41" t="s">
        <v>8887</v>
      </c>
      <c r="G2449" s="41" t="s">
        <v>1048</v>
      </c>
      <c r="H2449" s="41" t="s">
        <v>7890</v>
      </c>
      <c r="I2449" s="41"/>
      <c r="J2449" s="41"/>
      <c r="K2449" s="40"/>
      <c r="L2449" s="40"/>
      <c r="M2449" s="39"/>
    </row>
    <row r="2450" spans="1:13" hidden="1">
      <c r="A2450" s="47" t="s">
        <v>92</v>
      </c>
      <c r="B2450" s="41" t="s">
        <v>8885</v>
      </c>
      <c r="C2450" s="41" t="s">
        <v>7927</v>
      </c>
      <c r="D2450" s="41" t="s">
        <v>7928</v>
      </c>
      <c r="E2450" s="41" t="s">
        <v>7929</v>
      </c>
      <c r="F2450" s="41" t="s">
        <v>8887</v>
      </c>
      <c r="G2450" s="41" t="s">
        <v>1048</v>
      </c>
      <c r="H2450" s="41" t="s">
        <v>7891</v>
      </c>
      <c r="I2450" s="41"/>
      <c r="J2450" s="41"/>
      <c r="K2450" s="40"/>
      <c r="L2450" s="40"/>
      <c r="M2450" s="39"/>
    </row>
    <row r="2451" spans="1:13" hidden="1">
      <c r="A2451" s="47" t="s">
        <v>92</v>
      </c>
      <c r="B2451" s="41" t="s">
        <v>8885</v>
      </c>
      <c r="C2451" s="41" t="s">
        <v>7927</v>
      </c>
      <c r="D2451" s="41" t="s">
        <v>7928</v>
      </c>
      <c r="E2451" s="41" t="s">
        <v>7929</v>
      </c>
      <c r="F2451" s="41" t="s">
        <v>8887</v>
      </c>
      <c r="G2451" s="41" t="s">
        <v>1048</v>
      </c>
      <c r="H2451" s="41" t="s">
        <v>7892</v>
      </c>
      <c r="I2451" s="42"/>
      <c r="J2451" s="41"/>
      <c r="K2451" s="40"/>
      <c r="L2451" s="40"/>
      <c r="M2451" s="39"/>
    </row>
    <row r="2452" spans="1:13" hidden="1">
      <c r="A2452" s="47" t="s">
        <v>92</v>
      </c>
      <c r="B2452" s="41" t="s">
        <v>8885</v>
      </c>
      <c r="C2452" s="41" t="s">
        <v>7927</v>
      </c>
      <c r="D2452" s="41" t="s">
        <v>7928</v>
      </c>
      <c r="E2452" s="41" t="s">
        <v>7929</v>
      </c>
      <c r="F2452" s="41" t="s">
        <v>8887</v>
      </c>
      <c r="G2452" s="41" t="s">
        <v>1048</v>
      </c>
      <c r="H2452" s="41" t="s">
        <v>7893</v>
      </c>
      <c r="I2452" s="42"/>
      <c r="J2452" s="41"/>
      <c r="K2452" s="40"/>
      <c r="L2452" s="40"/>
      <c r="M2452" s="39"/>
    </row>
    <row r="2453" spans="1:13" hidden="1">
      <c r="A2453" s="47" t="s">
        <v>92</v>
      </c>
      <c r="B2453" s="41" t="s">
        <v>8885</v>
      </c>
      <c r="C2453" s="41" t="s">
        <v>7927</v>
      </c>
      <c r="D2453" s="41" t="s">
        <v>7928</v>
      </c>
      <c r="E2453" s="41" t="s">
        <v>7929</v>
      </c>
      <c r="F2453" s="41" t="s">
        <v>8887</v>
      </c>
      <c r="G2453" s="41" t="s">
        <v>1048</v>
      </c>
      <c r="H2453" s="41" t="s">
        <v>7894</v>
      </c>
      <c r="I2453" s="42">
        <v>41929</v>
      </c>
      <c r="J2453" s="41"/>
      <c r="K2453" s="40"/>
      <c r="L2453" s="40"/>
      <c r="M2453" s="39"/>
    </row>
    <row r="2454" spans="1:13" hidden="1">
      <c r="A2454" s="46" t="s">
        <v>92</v>
      </c>
      <c r="B2454" s="40" t="s">
        <v>8885</v>
      </c>
      <c r="C2454" s="40" t="s">
        <v>7927</v>
      </c>
      <c r="D2454" s="40" t="s">
        <v>7928</v>
      </c>
      <c r="E2454" s="41" t="s">
        <v>7929</v>
      </c>
      <c r="F2454" s="40" t="s">
        <v>8887</v>
      </c>
      <c r="G2454" s="40" t="s">
        <v>7895</v>
      </c>
      <c r="H2454" s="40" t="s">
        <v>7896</v>
      </c>
      <c r="I2454" s="43">
        <f>J2454-2</f>
        <v>41912</v>
      </c>
      <c r="J2454" s="43">
        <f t="shared" ref="J2454:J2460" si="163">I2455</f>
        <v>41914</v>
      </c>
      <c r="K2454" s="40" t="s">
        <v>145</v>
      </c>
      <c r="L2454" s="40">
        <v>100</v>
      </c>
      <c r="M2454" s="39"/>
    </row>
    <row r="2455" spans="1:13" hidden="1">
      <c r="A2455" s="46" t="s">
        <v>92</v>
      </c>
      <c r="B2455" s="40" t="s">
        <v>8885</v>
      </c>
      <c r="C2455" s="40" t="s">
        <v>7927</v>
      </c>
      <c r="D2455" s="40" t="s">
        <v>7928</v>
      </c>
      <c r="E2455" s="41" t="s">
        <v>7929</v>
      </c>
      <c r="F2455" s="40" t="s">
        <v>8887</v>
      </c>
      <c r="G2455" s="40" t="s">
        <v>7898</v>
      </c>
      <c r="H2455" s="40" t="s">
        <v>7899</v>
      </c>
      <c r="I2455" s="43">
        <f>J2455-1</f>
        <v>41914</v>
      </c>
      <c r="J2455" s="43">
        <f t="shared" si="163"/>
        <v>41915</v>
      </c>
      <c r="K2455" s="40" t="s">
        <v>145</v>
      </c>
      <c r="L2455" s="40">
        <v>100</v>
      </c>
      <c r="M2455" s="39"/>
    </row>
    <row r="2456" spans="1:13" hidden="1">
      <c r="A2456" s="46" t="s">
        <v>92</v>
      </c>
      <c r="B2456" s="40" t="s">
        <v>8885</v>
      </c>
      <c r="C2456" s="40" t="s">
        <v>7927</v>
      </c>
      <c r="D2456" s="40" t="s">
        <v>7928</v>
      </c>
      <c r="E2456" s="41" t="s">
        <v>7929</v>
      </c>
      <c r="F2456" s="40" t="s">
        <v>8887</v>
      </c>
      <c r="G2456" s="40" t="s">
        <v>7898</v>
      </c>
      <c r="H2456" s="40" t="s">
        <v>7900</v>
      </c>
      <c r="I2456" s="43">
        <f>J2456-1</f>
        <v>41915</v>
      </c>
      <c r="J2456" s="43">
        <f t="shared" si="163"/>
        <v>41916</v>
      </c>
      <c r="K2456" s="40" t="s">
        <v>145</v>
      </c>
      <c r="L2456" s="40">
        <v>100</v>
      </c>
      <c r="M2456" s="39"/>
    </row>
    <row r="2457" spans="1:13">
      <c r="A2457" s="46" t="s">
        <v>92</v>
      </c>
      <c r="B2457" s="40" t="s">
        <v>8885</v>
      </c>
      <c r="C2457" s="40" t="s">
        <v>7927</v>
      </c>
      <c r="D2457" s="40" t="s">
        <v>7928</v>
      </c>
      <c r="E2457" s="41" t="s">
        <v>7929</v>
      </c>
      <c r="F2457" s="40" t="s">
        <v>8887</v>
      </c>
      <c r="G2457" s="40" t="s">
        <v>7901</v>
      </c>
      <c r="H2457" s="40" t="s">
        <v>7902</v>
      </c>
      <c r="I2457" s="43">
        <f>J2457-5</f>
        <v>41916</v>
      </c>
      <c r="J2457" s="43">
        <f t="shared" si="163"/>
        <v>41921</v>
      </c>
      <c r="K2457" s="40" t="s">
        <v>145</v>
      </c>
      <c r="L2457" s="40">
        <v>100</v>
      </c>
      <c r="M2457" s="39"/>
    </row>
    <row r="2458" spans="1:13" hidden="1">
      <c r="A2458" s="46" t="s">
        <v>92</v>
      </c>
      <c r="B2458" s="40" t="s">
        <v>8885</v>
      </c>
      <c r="C2458" s="40" t="s">
        <v>7927</v>
      </c>
      <c r="D2458" s="40" t="s">
        <v>7928</v>
      </c>
      <c r="E2458" s="41" t="s">
        <v>7929</v>
      </c>
      <c r="F2458" s="40" t="s">
        <v>8887</v>
      </c>
      <c r="G2458" s="40" t="s">
        <v>7904</v>
      </c>
      <c r="H2458" s="40" t="s">
        <v>7905</v>
      </c>
      <c r="I2458" s="43">
        <f>J2458-3</f>
        <v>41921</v>
      </c>
      <c r="J2458" s="43">
        <f t="shared" si="163"/>
        <v>41924</v>
      </c>
      <c r="K2458" s="40" t="s">
        <v>145</v>
      </c>
      <c r="L2458" s="40">
        <v>100</v>
      </c>
      <c r="M2458" s="39"/>
    </row>
    <row r="2459" spans="1:13" hidden="1">
      <c r="A2459" s="46" t="s">
        <v>92</v>
      </c>
      <c r="B2459" s="40" t="s">
        <v>8885</v>
      </c>
      <c r="C2459" s="40" t="s">
        <v>7927</v>
      </c>
      <c r="D2459" s="40" t="s">
        <v>7928</v>
      </c>
      <c r="E2459" s="41" t="s">
        <v>7929</v>
      </c>
      <c r="F2459" s="40" t="s">
        <v>8887</v>
      </c>
      <c r="G2459" s="40" t="s">
        <v>7904</v>
      </c>
      <c r="H2459" s="40" t="s">
        <v>7906</v>
      </c>
      <c r="I2459" s="43">
        <f>J2459-2</f>
        <v>41924</v>
      </c>
      <c r="J2459" s="43">
        <f t="shared" si="163"/>
        <v>41926</v>
      </c>
      <c r="K2459" s="40" t="s">
        <v>145</v>
      </c>
      <c r="L2459" s="40">
        <v>100</v>
      </c>
      <c r="M2459" s="39"/>
    </row>
    <row r="2460" spans="1:13" hidden="1">
      <c r="A2460" s="46" t="s">
        <v>92</v>
      </c>
      <c r="B2460" s="40" t="s">
        <v>8885</v>
      </c>
      <c r="C2460" s="40" t="s">
        <v>7927</v>
      </c>
      <c r="D2460" s="40" t="s">
        <v>7928</v>
      </c>
      <c r="E2460" s="41" t="s">
        <v>7929</v>
      </c>
      <c r="F2460" s="40" t="s">
        <v>8887</v>
      </c>
      <c r="G2460" s="40" t="s">
        <v>7904</v>
      </c>
      <c r="H2460" s="40" t="s">
        <v>7907</v>
      </c>
      <c r="I2460" s="43">
        <f>J2460-2</f>
        <v>41926</v>
      </c>
      <c r="J2460" s="43">
        <f t="shared" si="163"/>
        <v>41928</v>
      </c>
      <c r="K2460" s="40" t="s">
        <v>145</v>
      </c>
      <c r="L2460" s="40">
        <v>100</v>
      </c>
      <c r="M2460" s="39"/>
    </row>
    <row r="2461" spans="1:13" hidden="1">
      <c r="A2461" s="46" t="s">
        <v>92</v>
      </c>
      <c r="B2461" s="40" t="s">
        <v>8885</v>
      </c>
      <c r="C2461" s="40" t="s">
        <v>7927</v>
      </c>
      <c r="D2461" s="40" t="s">
        <v>7928</v>
      </c>
      <c r="E2461" s="41" t="s">
        <v>7929</v>
      </c>
      <c r="F2461" s="40" t="s">
        <v>8887</v>
      </c>
      <c r="G2461" s="40" t="s">
        <v>7904</v>
      </c>
      <c r="H2461" s="40" t="s">
        <v>7908</v>
      </c>
      <c r="I2461" s="43">
        <f>J2461-1</f>
        <v>41928</v>
      </c>
      <c r="J2461" s="42">
        <v>41929</v>
      </c>
      <c r="K2461" s="40" t="s">
        <v>145</v>
      </c>
      <c r="L2461" s="40">
        <v>100</v>
      </c>
      <c r="M2461" s="39" t="s">
        <v>7917</v>
      </c>
    </row>
    <row r="2462" spans="1:13" hidden="1">
      <c r="A2462" s="49" t="s">
        <v>8539</v>
      </c>
      <c r="B2462" s="49" t="s">
        <v>8356</v>
      </c>
      <c r="C2462" s="47" t="s">
        <v>65</v>
      </c>
      <c r="D2462" s="47" t="s">
        <v>65</v>
      </c>
      <c r="E2462" s="41" t="s">
        <v>7886</v>
      </c>
      <c r="F2462" s="49" t="s">
        <v>8888</v>
      </c>
      <c r="G2462" s="41" t="s">
        <v>1048</v>
      </c>
      <c r="H2462" s="41" t="s">
        <v>7888</v>
      </c>
      <c r="I2462" s="42"/>
      <c r="J2462" s="41"/>
      <c r="K2462" s="47"/>
      <c r="L2462" s="47"/>
      <c r="M2462" s="39"/>
    </row>
    <row r="2463" spans="1:13" hidden="1">
      <c r="A2463" s="49" t="s">
        <v>8539</v>
      </c>
      <c r="B2463" s="49" t="s">
        <v>8356</v>
      </c>
      <c r="C2463" s="47" t="s">
        <v>65</v>
      </c>
      <c r="D2463" s="47" t="s">
        <v>65</v>
      </c>
      <c r="E2463" s="41" t="s">
        <v>7886</v>
      </c>
      <c r="F2463" s="49" t="s">
        <v>8888</v>
      </c>
      <c r="G2463" s="41" t="s">
        <v>1048</v>
      </c>
      <c r="H2463" s="41" t="s">
        <v>7889</v>
      </c>
      <c r="I2463" s="42">
        <v>41880</v>
      </c>
      <c r="J2463" s="41"/>
      <c r="K2463" s="47"/>
      <c r="L2463" s="47"/>
      <c r="M2463" s="39"/>
    </row>
    <row r="2464" spans="1:13" hidden="1">
      <c r="A2464" s="49" t="s">
        <v>8539</v>
      </c>
      <c r="B2464" s="49" t="s">
        <v>8356</v>
      </c>
      <c r="C2464" s="47" t="s">
        <v>65</v>
      </c>
      <c r="D2464" s="47" t="s">
        <v>65</v>
      </c>
      <c r="E2464" s="41" t="s">
        <v>7886</v>
      </c>
      <c r="F2464" s="49" t="s">
        <v>8888</v>
      </c>
      <c r="G2464" s="41" t="s">
        <v>1048</v>
      </c>
      <c r="H2464" s="41" t="s">
        <v>7890</v>
      </c>
      <c r="I2464" s="42">
        <v>41928</v>
      </c>
      <c r="J2464" s="41"/>
      <c r="K2464" s="47"/>
      <c r="L2464" s="47"/>
      <c r="M2464" s="39"/>
    </row>
    <row r="2465" spans="1:13" hidden="1">
      <c r="A2465" s="49" t="s">
        <v>8539</v>
      </c>
      <c r="B2465" s="49" t="s">
        <v>8356</v>
      </c>
      <c r="C2465" s="47" t="s">
        <v>65</v>
      </c>
      <c r="D2465" s="47" t="s">
        <v>65</v>
      </c>
      <c r="E2465" s="41" t="s">
        <v>7886</v>
      </c>
      <c r="F2465" s="49" t="s">
        <v>8888</v>
      </c>
      <c r="G2465" s="41" t="s">
        <v>1048</v>
      </c>
      <c r="H2465" s="41" t="s">
        <v>7891</v>
      </c>
      <c r="I2465" s="42">
        <v>41968</v>
      </c>
      <c r="J2465" s="41"/>
      <c r="K2465" s="47"/>
      <c r="L2465" s="47"/>
      <c r="M2465" s="39"/>
    </row>
    <row r="2466" spans="1:13" hidden="1">
      <c r="A2466" s="49" t="s">
        <v>8539</v>
      </c>
      <c r="B2466" s="49" t="s">
        <v>8356</v>
      </c>
      <c r="C2466" s="47" t="s">
        <v>65</v>
      </c>
      <c r="D2466" s="47" t="s">
        <v>65</v>
      </c>
      <c r="E2466" s="41" t="s">
        <v>7886</v>
      </c>
      <c r="F2466" s="49" t="s">
        <v>8888</v>
      </c>
      <c r="G2466" s="41" t="s">
        <v>1048</v>
      </c>
      <c r="H2466" s="41" t="s">
        <v>7892</v>
      </c>
      <c r="I2466" s="42"/>
      <c r="J2466" s="41"/>
      <c r="K2466" s="47"/>
      <c r="L2466" s="47"/>
      <c r="M2466" s="39"/>
    </row>
    <row r="2467" spans="1:13" hidden="1">
      <c r="A2467" s="49" t="s">
        <v>8539</v>
      </c>
      <c r="B2467" s="49" t="s">
        <v>8356</v>
      </c>
      <c r="C2467" s="47" t="s">
        <v>65</v>
      </c>
      <c r="D2467" s="47" t="s">
        <v>65</v>
      </c>
      <c r="E2467" s="41" t="s">
        <v>7886</v>
      </c>
      <c r="F2467" s="49" t="s">
        <v>8888</v>
      </c>
      <c r="G2467" s="41" t="s">
        <v>1048</v>
      </c>
      <c r="H2467" s="41" t="s">
        <v>7893</v>
      </c>
      <c r="I2467" s="42"/>
      <c r="J2467" s="41"/>
      <c r="K2467" s="47"/>
      <c r="L2467" s="47"/>
      <c r="M2467" s="39"/>
    </row>
    <row r="2468" spans="1:13" hidden="1">
      <c r="A2468" s="49" t="s">
        <v>8539</v>
      </c>
      <c r="B2468" s="49" t="s">
        <v>8356</v>
      </c>
      <c r="C2468" s="47" t="s">
        <v>65</v>
      </c>
      <c r="D2468" s="47" t="s">
        <v>65</v>
      </c>
      <c r="E2468" s="41" t="s">
        <v>7886</v>
      </c>
      <c r="F2468" s="49" t="s">
        <v>8888</v>
      </c>
      <c r="G2468" s="41" t="s">
        <v>1048</v>
      </c>
      <c r="H2468" s="41" t="s">
        <v>7894</v>
      </c>
      <c r="I2468" s="42">
        <v>41922</v>
      </c>
      <c r="J2468" s="41"/>
      <c r="K2468" s="47"/>
      <c r="L2468" s="47"/>
      <c r="M2468" s="39"/>
    </row>
    <row r="2469" spans="1:13" hidden="1">
      <c r="A2469" s="48" t="s">
        <v>8539</v>
      </c>
      <c r="B2469" s="48" t="s">
        <v>8356</v>
      </c>
      <c r="C2469" s="46" t="s">
        <v>65</v>
      </c>
      <c r="D2469" s="46" t="s">
        <v>65</v>
      </c>
      <c r="E2469" s="40" t="s">
        <v>7886</v>
      </c>
      <c r="F2469" s="48" t="s">
        <v>8888</v>
      </c>
      <c r="G2469" s="40" t="s">
        <v>7895</v>
      </c>
      <c r="H2469" s="40" t="s">
        <v>7896</v>
      </c>
      <c r="I2469" s="43">
        <f>J2469-2</f>
        <v>41905</v>
      </c>
      <c r="J2469" s="43">
        <f t="shared" ref="J2469:J2475" si="164">I2470</f>
        <v>41907</v>
      </c>
      <c r="K2469" s="46" t="s">
        <v>4365</v>
      </c>
      <c r="L2469" s="40">
        <v>100</v>
      </c>
      <c r="M2469" s="39"/>
    </row>
    <row r="2470" spans="1:13" hidden="1">
      <c r="A2470" s="48" t="s">
        <v>8539</v>
      </c>
      <c r="B2470" s="48" t="s">
        <v>8356</v>
      </c>
      <c r="C2470" s="46" t="s">
        <v>65</v>
      </c>
      <c r="D2470" s="46" t="s">
        <v>65</v>
      </c>
      <c r="E2470" s="40" t="s">
        <v>7886</v>
      </c>
      <c r="F2470" s="48" t="s">
        <v>8888</v>
      </c>
      <c r="G2470" s="40" t="s">
        <v>7898</v>
      </c>
      <c r="H2470" s="40" t="s">
        <v>7899</v>
      </c>
      <c r="I2470" s="43">
        <f>J2470-1</f>
        <v>41907</v>
      </c>
      <c r="J2470" s="43">
        <f t="shared" si="164"/>
        <v>41908</v>
      </c>
      <c r="K2470" s="46" t="s">
        <v>4365</v>
      </c>
      <c r="L2470" s="40">
        <v>100</v>
      </c>
      <c r="M2470" s="39"/>
    </row>
    <row r="2471" spans="1:13" hidden="1">
      <c r="A2471" s="48" t="s">
        <v>8539</v>
      </c>
      <c r="B2471" s="48" t="s">
        <v>8356</v>
      </c>
      <c r="C2471" s="46" t="s">
        <v>65</v>
      </c>
      <c r="D2471" s="46" t="s">
        <v>65</v>
      </c>
      <c r="E2471" s="40" t="s">
        <v>7886</v>
      </c>
      <c r="F2471" s="48" t="s">
        <v>8888</v>
      </c>
      <c r="G2471" s="40" t="s">
        <v>7898</v>
      </c>
      <c r="H2471" s="40" t="s">
        <v>7925</v>
      </c>
      <c r="I2471" s="43">
        <f>J2471-1</f>
        <v>41908</v>
      </c>
      <c r="J2471" s="43">
        <f t="shared" si="164"/>
        <v>41909</v>
      </c>
      <c r="K2471" s="46" t="s">
        <v>4365</v>
      </c>
      <c r="L2471" s="40">
        <v>100</v>
      </c>
      <c r="M2471" s="39"/>
    </row>
    <row r="2472" spans="1:13">
      <c r="A2472" s="48" t="s">
        <v>8539</v>
      </c>
      <c r="B2472" s="48" t="s">
        <v>8356</v>
      </c>
      <c r="C2472" s="46" t="s">
        <v>65</v>
      </c>
      <c r="D2472" s="46" t="s">
        <v>65</v>
      </c>
      <c r="E2472" s="40" t="s">
        <v>7886</v>
      </c>
      <c r="F2472" s="48" t="s">
        <v>8888</v>
      </c>
      <c r="G2472" s="40" t="s">
        <v>7901</v>
      </c>
      <c r="H2472" s="40" t="s">
        <v>7940</v>
      </c>
      <c r="I2472" s="43">
        <f>J2472-5</f>
        <v>41909</v>
      </c>
      <c r="J2472" s="43">
        <f t="shared" si="164"/>
        <v>41914</v>
      </c>
      <c r="K2472" s="46" t="s">
        <v>4365</v>
      </c>
      <c r="L2472" s="40">
        <v>100</v>
      </c>
      <c r="M2472" s="39"/>
    </row>
    <row r="2473" spans="1:13" hidden="1">
      <c r="A2473" s="48" t="s">
        <v>8539</v>
      </c>
      <c r="B2473" s="48" t="s">
        <v>8356</v>
      </c>
      <c r="C2473" s="46" t="s">
        <v>65</v>
      </c>
      <c r="D2473" s="46" t="s">
        <v>65</v>
      </c>
      <c r="E2473" s="40" t="s">
        <v>7886</v>
      </c>
      <c r="F2473" s="48" t="s">
        <v>8888</v>
      </c>
      <c r="G2473" s="40" t="s">
        <v>7904</v>
      </c>
      <c r="H2473" s="40" t="s">
        <v>7905</v>
      </c>
      <c r="I2473" s="43">
        <f>J2473-3</f>
        <v>41914</v>
      </c>
      <c r="J2473" s="43">
        <f t="shared" si="164"/>
        <v>41917</v>
      </c>
      <c r="K2473" s="46" t="s">
        <v>4365</v>
      </c>
      <c r="L2473" s="40">
        <v>100</v>
      </c>
      <c r="M2473" s="39"/>
    </row>
    <row r="2474" spans="1:13" hidden="1">
      <c r="A2474" s="48" t="s">
        <v>8539</v>
      </c>
      <c r="B2474" s="48" t="s">
        <v>8356</v>
      </c>
      <c r="C2474" s="46" t="s">
        <v>65</v>
      </c>
      <c r="D2474" s="46" t="s">
        <v>65</v>
      </c>
      <c r="E2474" s="40" t="s">
        <v>7886</v>
      </c>
      <c r="F2474" s="48" t="s">
        <v>8888</v>
      </c>
      <c r="G2474" s="40" t="s">
        <v>7904</v>
      </c>
      <c r="H2474" s="40" t="s">
        <v>7906</v>
      </c>
      <c r="I2474" s="43">
        <f>J2474-2</f>
        <v>41917</v>
      </c>
      <c r="J2474" s="43">
        <f t="shared" si="164"/>
        <v>41919</v>
      </c>
      <c r="K2474" s="46" t="s">
        <v>4365</v>
      </c>
      <c r="L2474" s="40">
        <v>100</v>
      </c>
      <c r="M2474" s="39"/>
    </row>
    <row r="2475" spans="1:13" hidden="1">
      <c r="A2475" s="48" t="s">
        <v>8539</v>
      </c>
      <c r="B2475" s="48" t="s">
        <v>8356</v>
      </c>
      <c r="C2475" s="46" t="s">
        <v>65</v>
      </c>
      <c r="D2475" s="46" t="s">
        <v>65</v>
      </c>
      <c r="E2475" s="40" t="s">
        <v>7886</v>
      </c>
      <c r="F2475" s="48" t="s">
        <v>8888</v>
      </c>
      <c r="G2475" s="40" t="s">
        <v>7904</v>
      </c>
      <c r="H2475" s="40" t="s">
        <v>7907</v>
      </c>
      <c r="I2475" s="43">
        <f>J2475-2</f>
        <v>41919</v>
      </c>
      <c r="J2475" s="43">
        <f t="shared" si="164"/>
        <v>41921</v>
      </c>
      <c r="K2475" s="46" t="s">
        <v>4365</v>
      </c>
      <c r="L2475" s="40">
        <v>100</v>
      </c>
      <c r="M2475" s="39"/>
    </row>
    <row r="2476" spans="1:13" hidden="1">
      <c r="A2476" s="48" t="s">
        <v>8539</v>
      </c>
      <c r="B2476" s="48" t="s">
        <v>8356</v>
      </c>
      <c r="C2476" s="46" t="s">
        <v>65</v>
      </c>
      <c r="D2476" s="46" t="s">
        <v>65</v>
      </c>
      <c r="E2476" s="40" t="s">
        <v>7886</v>
      </c>
      <c r="F2476" s="48" t="s">
        <v>8888</v>
      </c>
      <c r="G2476" s="40" t="s">
        <v>7904</v>
      </c>
      <c r="H2476" s="40" t="s">
        <v>7908</v>
      </c>
      <c r="I2476" s="43">
        <f>J2476-1</f>
        <v>41921</v>
      </c>
      <c r="J2476" s="42">
        <v>41922</v>
      </c>
      <c r="K2476" s="46" t="s">
        <v>4365</v>
      </c>
      <c r="L2476" s="40">
        <v>100</v>
      </c>
      <c r="M2476" s="39"/>
    </row>
    <row r="2477" spans="1:13" hidden="1">
      <c r="A2477" s="41" t="s">
        <v>8534</v>
      </c>
      <c r="B2477" s="41" t="s">
        <v>8889</v>
      </c>
      <c r="C2477" s="49" t="s">
        <v>65</v>
      </c>
      <c r="D2477" s="49" t="s">
        <v>52</v>
      </c>
      <c r="E2477" s="41" t="s">
        <v>7886</v>
      </c>
      <c r="F2477" s="41" t="s">
        <v>8890</v>
      </c>
      <c r="G2477" s="41" t="s">
        <v>1048</v>
      </c>
      <c r="H2477" s="41" t="s">
        <v>7888</v>
      </c>
      <c r="I2477" s="42">
        <v>41919</v>
      </c>
      <c r="J2477" s="41"/>
      <c r="K2477" s="47"/>
      <c r="L2477" s="47"/>
      <c r="M2477" s="39"/>
    </row>
    <row r="2478" spans="1:13" hidden="1">
      <c r="A2478" s="41" t="s">
        <v>8534</v>
      </c>
      <c r="B2478" s="41" t="s">
        <v>8889</v>
      </c>
      <c r="C2478" s="49" t="s">
        <v>65</v>
      </c>
      <c r="D2478" s="49" t="s">
        <v>52</v>
      </c>
      <c r="E2478" s="41" t="s">
        <v>7886</v>
      </c>
      <c r="F2478" s="41" t="s">
        <v>8890</v>
      </c>
      <c r="G2478" s="41" t="s">
        <v>1048</v>
      </c>
      <c r="H2478" s="41" t="s">
        <v>7889</v>
      </c>
      <c r="I2478" s="42">
        <v>41768</v>
      </c>
      <c r="J2478" s="41"/>
      <c r="K2478" s="47"/>
      <c r="L2478" s="47"/>
      <c r="M2478" s="39"/>
    </row>
    <row r="2479" spans="1:13" hidden="1">
      <c r="A2479" s="41" t="s">
        <v>8534</v>
      </c>
      <c r="B2479" s="41" t="s">
        <v>8889</v>
      </c>
      <c r="C2479" s="49" t="s">
        <v>65</v>
      </c>
      <c r="D2479" s="49" t="s">
        <v>52</v>
      </c>
      <c r="E2479" s="41" t="s">
        <v>7886</v>
      </c>
      <c r="F2479" s="41" t="s">
        <v>8890</v>
      </c>
      <c r="G2479" s="41" t="s">
        <v>1048</v>
      </c>
      <c r="H2479" s="41" t="s">
        <v>7890</v>
      </c>
      <c r="I2479" s="42">
        <v>41932</v>
      </c>
      <c r="J2479" s="41"/>
      <c r="K2479" s="47"/>
      <c r="L2479" s="47"/>
      <c r="M2479" s="39"/>
    </row>
    <row r="2480" spans="1:13" hidden="1">
      <c r="A2480" s="41" t="s">
        <v>8534</v>
      </c>
      <c r="B2480" s="41" t="s">
        <v>8889</v>
      </c>
      <c r="C2480" s="49" t="s">
        <v>65</v>
      </c>
      <c r="D2480" s="49" t="s">
        <v>52</v>
      </c>
      <c r="E2480" s="41" t="s">
        <v>7886</v>
      </c>
      <c r="F2480" s="41" t="s">
        <v>8890</v>
      </c>
      <c r="G2480" s="41" t="s">
        <v>1048</v>
      </c>
      <c r="H2480" s="41" t="s">
        <v>7891</v>
      </c>
      <c r="I2480" s="42">
        <v>41946</v>
      </c>
      <c r="J2480" s="41"/>
      <c r="K2480" s="47"/>
      <c r="L2480" s="47"/>
      <c r="M2480" s="39"/>
    </row>
    <row r="2481" spans="1:13" hidden="1">
      <c r="A2481" s="41" t="s">
        <v>8534</v>
      </c>
      <c r="B2481" s="41" t="s">
        <v>8889</v>
      </c>
      <c r="C2481" s="49" t="s">
        <v>65</v>
      </c>
      <c r="D2481" s="49" t="s">
        <v>52</v>
      </c>
      <c r="E2481" s="41" t="s">
        <v>7886</v>
      </c>
      <c r="F2481" s="41" t="s">
        <v>8890</v>
      </c>
      <c r="G2481" s="41" t="s">
        <v>1048</v>
      </c>
      <c r="H2481" s="41" t="s">
        <v>7892</v>
      </c>
      <c r="I2481" s="42"/>
      <c r="J2481" s="41"/>
      <c r="K2481" s="47"/>
      <c r="L2481" s="47"/>
      <c r="M2481" s="39"/>
    </row>
    <row r="2482" spans="1:13" hidden="1">
      <c r="A2482" s="41" t="s">
        <v>8534</v>
      </c>
      <c r="B2482" s="41" t="s">
        <v>8889</v>
      </c>
      <c r="C2482" s="49" t="s">
        <v>65</v>
      </c>
      <c r="D2482" s="49" t="s">
        <v>52</v>
      </c>
      <c r="E2482" s="41" t="s">
        <v>7886</v>
      </c>
      <c r="F2482" s="41" t="s">
        <v>8890</v>
      </c>
      <c r="G2482" s="41" t="s">
        <v>1048</v>
      </c>
      <c r="H2482" s="41" t="s">
        <v>7893</v>
      </c>
      <c r="I2482" s="42"/>
      <c r="J2482" s="41"/>
      <c r="K2482" s="47"/>
      <c r="L2482" s="47"/>
      <c r="M2482" s="39"/>
    </row>
    <row r="2483" spans="1:13" hidden="1">
      <c r="A2483" s="41" t="s">
        <v>8534</v>
      </c>
      <c r="B2483" s="41" t="s">
        <v>8889</v>
      </c>
      <c r="C2483" s="49" t="s">
        <v>65</v>
      </c>
      <c r="D2483" s="49" t="s">
        <v>52</v>
      </c>
      <c r="E2483" s="41" t="s">
        <v>7886</v>
      </c>
      <c r="F2483" s="41" t="s">
        <v>8890</v>
      </c>
      <c r="G2483" s="41" t="s">
        <v>1048</v>
      </c>
      <c r="H2483" s="41" t="s">
        <v>7894</v>
      </c>
      <c r="I2483" s="42">
        <v>41937</v>
      </c>
      <c r="J2483" s="41"/>
      <c r="K2483" s="47"/>
      <c r="L2483" s="47"/>
      <c r="M2483" s="39"/>
    </row>
    <row r="2484" spans="1:13" hidden="1">
      <c r="A2484" s="41" t="s">
        <v>8534</v>
      </c>
      <c r="B2484" s="41" t="s">
        <v>8889</v>
      </c>
      <c r="C2484" s="49" t="s">
        <v>65</v>
      </c>
      <c r="D2484" s="49" t="s">
        <v>52</v>
      </c>
      <c r="E2484" s="41" t="s">
        <v>7886</v>
      </c>
      <c r="F2484" s="40" t="s">
        <v>8890</v>
      </c>
      <c r="G2484" s="40" t="s">
        <v>7895</v>
      </c>
      <c r="H2484" s="40" t="s">
        <v>7896</v>
      </c>
      <c r="I2484" s="43">
        <f>J2484-2</f>
        <v>41920</v>
      </c>
      <c r="J2484" s="43">
        <f t="shared" ref="J2484:J2490" si="165">I2485</f>
        <v>41922</v>
      </c>
      <c r="K2484" s="46" t="s">
        <v>94</v>
      </c>
      <c r="L2484" s="40">
        <v>100</v>
      </c>
      <c r="M2484" s="39"/>
    </row>
    <row r="2485" spans="1:13" hidden="1">
      <c r="A2485" s="41" t="s">
        <v>8534</v>
      </c>
      <c r="B2485" s="41" t="s">
        <v>8889</v>
      </c>
      <c r="C2485" s="49" t="s">
        <v>65</v>
      </c>
      <c r="D2485" s="49" t="s">
        <v>52</v>
      </c>
      <c r="E2485" s="41" t="s">
        <v>7886</v>
      </c>
      <c r="F2485" s="40" t="s">
        <v>8890</v>
      </c>
      <c r="G2485" s="40" t="s">
        <v>7898</v>
      </c>
      <c r="H2485" s="40" t="s">
        <v>7899</v>
      </c>
      <c r="I2485" s="43">
        <f>J2485-1</f>
        <v>41922</v>
      </c>
      <c r="J2485" s="43">
        <f t="shared" si="165"/>
        <v>41923</v>
      </c>
      <c r="K2485" s="46" t="s">
        <v>94</v>
      </c>
      <c r="L2485" s="40">
        <v>100</v>
      </c>
      <c r="M2485" s="39"/>
    </row>
    <row r="2486" spans="1:13" hidden="1">
      <c r="A2486" s="41" t="s">
        <v>8534</v>
      </c>
      <c r="B2486" s="41" t="s">
        <v>8889</v>
      </c>
      <c r="C2486" s="49" t="s">
        <v>65</v>
      </c>
      <c r="D2486" s="49" t="s">
        <v>52</v>
      </c>
      <c r="E2486" s="41" t="s">
        <v>7886</v>
      </c>
      <c r="F2486" s="40" t="s">
        <v>8890</v>
      </c>
      <c r="G2486" s="40" t="s">
        <v>7898</v>
      </c>
      <c r="H2486" s="40" t="s">
        <v>7925</v>
      </c>
      <c r="I2486" s="43">
        <f>J2486-1</f>
        <v>41923</v>
      </c>
      <c r="J2486" s="43">
        <f t="shared" si="165"/>
        <v>41924</v>
      </c>
      <c r="K2486" s="46" t="s">
        <v>94</v>
      </c>
      <c r="L2486" s="40">
        <v>100</v>
      </c>
      <c r="M2486" s="39"/>
    </row>
    <row r="2487" spans="1:13">
      <c r="A2487" s="41" t="s">
        <v>8534</v>
      </c>
      <c r="B2487" s="41" t="s">
        <v>8889</v>
      </c>
      <c r="C2487" s="49" t="s">
        <v>65</v>
      </c>
      <c r="D2487" s="49" t="s">
        <v>52</v>
      </c>
      <c r="E2487" s="41" t="s">
        <v>7886</v>
      </c>
      <c r="F2487" s="40" t="s">
        <v>8890</v>
      </c>
      <c r="G2487" s="40" t="s">
        <v>7901</v>
      </c>
      <c r="H2487" s="40" t="s">
        <v>7940</v>
      </c>
      <c r="I2487" s="43">
        <f>J2487-5</f>
        <v>41924</v>
      </c>
      <c r="J2487" s="43">
        <f t="shared" si="165"/>
        <v>41929</v>
      </c>
      <c r="K2487" s="46" t="s">
        <v>94</v>
      </c>
      <c r="L2487" s="40">
        <v>100</v>
      </c>
      <c r="M2487" s="39"/>
    </row>
    <row r="2488" spans="1:13" hidden="1">
      <c r="A2488" s="41" t="s">
        <v>8534</v>
      </c>
      <c r="B2488" s="41" t="s">
        <v>8889</v>
      </c>
      <c r="C2488" s="49" t="s">
        <v>65</v>
      </c>
      <c r="D2488" s="49" t="s">
        <v>52</v>
      </c>
      <c r="E2488" s="41" t="s">
        <v>7886</v>
      </c>
      <c r="F2488" s="40" t="s">
        <v>8890</v>
      </c>
      <c r="G2488" s="40" t="s">
        <v>7904</v>
      </c>
      <c r="H2488" s="40" t="s">
        <v>7905</v>
      </c>
      <c r="I2488" s="43">
        <f>J2488-3</f>
        <v>41929</v>
      </c>
      <c r="J2488" s="43">
        <f t="shared" si="165"/>
        <v>41932</v>
      </c>
      <c r="K2488" s="46" t="s">
        <v>94</v>
      </c>
      <c r="L2488" s="40">
        <v>100</v>
      </c>
      <c r="M2488" s="39"/>
    </row>
    <row r="2489" spans="1:13" hidden="1">
      <c r="A2489" s="41" t="s">
        <v>8534</v>
      </c>
      <c r="B2489" s="41" t="s">
        <v>8889</v>
      </c>
      <c r="C2489" s="49" t="s">
        <v>65</v>
      </c>
      <c r="D2489" s="49" t="s">
        <v>52</v>
      </c>
      <c r="E2489" s="41" t="s">
        <v>7886</v>
      </c>
      <c r="F2489" s="40" t="s">
        <v>8890</v>
      </c>
      <c r="G2489" s="40" t="s">
        <v>7904</v>
      </c>
      <c r="H2489" s="40" t="s">
        <v>7906</v>
      </c>
      <c r="I2489" s="43">
        <f>J2489-2</f>
        <v>41932</v>
      </c>
      <c r="J2489" s="43">
        <f t="shared" si="165"/>
        <v>41934</v>
      </c>
      <c r="K2489" s="46" t="s">
        <v>94</v>
      </c>
      <c r="L2489" s="40">
        <v>100</v>
      </c>
      <c r="M2489" s="39"/>
    </row>
    <row r="2490" spans="1:13" hidden="1">
      <c r="A2490" s="41" t="s">
        <v>8534</v>
      </c>
      <c r="B2490" s="41" t="s">
        <v>8889</v>
      </c>
      <c r="C2490" s="49" t="s">
        <v>65</v>
      </c>
      <c r="D2490" s="49" t="s">
        <v>52</v>
      </c>
      <c r="E2490" s="41" t="s">
        <v>7886</v>
      </c>
      <c r="F2490" s="40" t="s">
        <v>8890</v>
      </c>
      <c r="G2490" s="40" t="s">
        <v>7904</v>
      </c>
      <c r="H2490" s="40" t="s">
        <v>7907</v>
      </c>
      <c r="I2490" s="43">
        <f>J2490-2</f>
        <v>41934</v>
      </c>
      <c r="J2490" s="43">
        <f t="shared" si="165"/>
        <v>41936</v>
      </c>
      <c r="K2490" s="46" t="s">
        <v>94</v>
      </c>
      <c r="L2490" s="40">
        <v>100</v>
      </c>
      <c r="M2490" s="39"/>
    </row>
    <row r="2491" spans="1:13" hidden="1">
      <c r="A2491" s="41" t="s">
        <v>8534</v>
      </c>
      <c r="B2491" s="41" t="s">
        <v>8889</v>
      </c>
      <c r="C2491" s="49" t="s">
        <v>65</v>
      </c>
      <c r="D2491" s="49" t="s">
        <v>52</v>
      </c>
      <c r="E2491" s="41" t="s">
        <v>7886</v>
      </c>
      <c r="F2491" s="40" t="s">
        <v>8890</v>
      </c>
      <c r="G2491" s="40" t="s">
        <v>7904</v>
      </c>
      <c r="H2491" s="40" t="s">
        <v>7908</v>
      </c>
      <c r="I2491" s="43">
        <f>J2491-1</f>
        <v>41936</v>
      </c>
      <c r="J2491" s="42">
        <v>41937</v>
      </c>
      <c r="K2491" s="46" t="s">
        <v>94</v>
      </c>
      <c r="L2491" s="40">
        <v>100</v>
      </c>
      <c r="M2491" s="39"/>
    </row>
    <row r="2492" spans="1:13" hidden="1">
      <c r="A2492" s="41" t="s">
        <v>8544</v>
      </c>
      <c r="B2492" s="41" t="s">
        <v>8891</v>
      </c>
      <c r="C2492" s="41" t="s">
        <v>7927</v>
      </c>
      <c r="D2492" s="41" t="s">
        <v>7928</v>
      </c>
      <c r="E2492" s="41" t="s">
        <v>7929</v>
      </c>
      <c r="F2492" s="41" t="s">
        <v>8892</v>
      </c>
      <c r="G2492" s="41" t="s">
        <v>1048</v>
      </c>
      <c r="H2492" s="41" t="s">
        <v>7888</v>
      </c>
      <c r="I2492" s="42">
        <v>41925</v>
      </c>
      <c r="J2492" s="41"/>
      <c r="K2492" s="41"/>
      <c r="L2492" s="41"/>
      <c r="M2492" s="39"/>
    </row>
    <row r="2493" spans="1:13" hidden="1">
      <c r="A2493" s="41" t="s">
        <v>8544</v>
      </c>
      <c r="B2493" s="41" t="s">
        <v>8891</v>
      </c>
      <c r="C2493" s="41" t="s">
        <v>7927</v>
      </c>
      <c r="D2493" s="41" t="s">
        <v>7928</v>
      </c>
      <c r="E2493" s="41" t="s">
        <v>7929</v>
      </c>
      <c r="F2493" s="41" t="s">
        <v>8892</v>
      </c>
      <c r="G2493" s="41" t="s">
        <v>1048</v>
      </c>
      <c r="H2493" s="41" t="s">
        <v>7889</v>
      </c>
      <c r="I2493" s="42"/>
      <c r="J2493" s="41"/>
      <c r="K2493" s="41"/>
      <c r="L2493" s="41"/>
      <c r="M2493" s="39"/>
    </row>
    <row r="2494" spans="1:13" hidden="1">
      <c r="A2494" s="41" t="s">
        <v>8544</v>
      </c>
      <c r="B2494" s="41" t="s">
        <v>8891</v>
      </c>
      <c r="C2494" s="41" t="s">
        <v>7927</v>
      </c>
      <c r="D2494" s="41" t="s">
        <v>7928</v>
      </c>
      <c r="E2494" s="41" t="s">
        <v>7929</v>
      </c>
      <c r="F2494" s="41" t="s">
        <v>8892</v>
      </c>
      <c r="G2494" s="41" t="s">
        <v>1048</v>
      </c>
      <c r="H2494" s="41" t="s">
        <v>7890</v>
      </c>
      <c r="I2494" s="41"/>
      <c r="J2494" s="41"/>
      <c r="K2494" s="41"/>
      <c r="L2494" s="41"/>
      <c r="M2494" s="39"/>
    </row>
    <row r="2495" spans="1:13" hidden="1">
      <c r="A2495" s="41" t="s">
        <v>8544</v>
      </c>
      <c r="B2495" s="41" t="s">
        <v>8891</v>
      </c>
      <c r="C2495" s="41" t="s">
        <v>7927</v>
      </c>
      <c r="D2495" s="41" t="s">
        <v>7928</v>
      </c>
      <c r="E2495" s="41" t="s">
        <v>7929</v>
      </c>
      <c r="F2495" s="41" t="s">
        <v>8892</v>
      </c>
      <c r="G2495" s="41" t="s">
        <v>1048</v>
      </c>
      <c r="H2495" s="41" t="s">
        <v>7891</v>
      </c>
      <c r="I2495" s="41"/>
      <c r="J2495" s="41"/>
      <c r="K2495" s="41"/>
      <c r="L2495" s="41"/>
      <c r="M2495" s="39"/>
    </row>
    <row r="2496" spans="1:13" hidden="1">
      <c r="A2496" s="41" t="s">
        <v>8544</v>
      </c>
      <c r="B2496" s="41" t="s">
        <v>8891</v>
      </c>
      <c r="C2496" s="41" t="s">
        <v>7927</v>
      </c>
      <c r="D2496" s="41" t="s">
        <v>7928</v>
      </c>
      <c r="E2496" s="41" t="s">
        <v>7929</v>
      </c>
      <c r="F2496" s="41" t="s">
        <v>8892</v>
      </c>
      <c r="G2496" s="41" t="s">
        <v>1048</v>
      </c>
      <c r="H2496" s="41" t="s">
        <v>7892</v>
      </c>
      <c r="I2496" s="42"/>
      <c r="J2496" s="41"/>
      <c r="K2496" s="41"/>
      <c r="L2496" s="41"/>
      <c r="M2496" s="39"/>
    </row>
    <row r="2497" spans="1:13" hidden="1">
      <c r="A2497" s="41" t="s">
        <v>8544</v>
      </c>
      <c r="B2497" s="41" t="s">
        <v>8891</v>
      </c>
      <c r="C2497" s="41" t="s">
        <v>7927</v>
      </c>
      <c r="D2497" s="41" t="s">
        <v>7928</v>
      </c>
      <c r="E2497" s="41" t="s">
        <v>7929</v>
      </c>
      <c r="F2497" s="41" t="s">
        <v>8892</v>
      </c>
      <c r="G2497" s="41" t="s">
        <v>1048</v>
      </c>
      <c r="H2497" s="41" t="s">
        <v>7893</v>
      </c>
      <c r="I2497" s="41"/>
      <c r="J2497" s="41"/>
      <c r="K2497" s="41"/>
      <c r="L2497" s="41"/>
      <c r="M2497" s="39"/>
    </row>
    <row r="2498" spans="1:13" hidden="1">
      <c r="A2498" s="41" t="s">
        <v>8544</v>
      </c>
      <c r="B2498" s="41" t="s">
        <v>8891</v>
      </c>
      <c r="C2498" s="41" t="s">
        <v>7927</v>
      </c>
      <c r="D2498" s="41" t="s">
        <v>7928</v>
      </c>
      <c r="E2498" s="41" t="s">
        <v>7929</v>
      </c>
      <c r="F2498" s="41" t="s">
        <v>8892</v>
      </c>
      <c r="G2498" s="41" t="s">
        <v>1048</v>
      </c>
      <c r="H2498" s="41" t="s">
        <v>7894</v>
      </c>
      <c r="I2498" s="42">
        <v>41942</v>
      </c>
      <c r="J2498" s="41"/>
      <c r="K2498" s="41"/>
      <c r="L2498" s="41"/>
      <c r="M2498" s="39"/>
    </row>
    <row r="2499" spans="1:13" hidden="1">
      <c r="A2499" s="40" t="s">
        <v>8544</v>
      </c>
      <c r="B2499" s="40" t="s">
        <v>8891</v>
      </c>
      <c r="C2499" s="40" t="s">
        <v>7927</v>
      </c>
      <c r="D2499" s="40" t="s">
        <v>7928</v>
      </c>
      <c r="E2499" s="41" t="s">
        <v>7929</v>
      </c>
      <c r="F2499" s="40" t="s">
        <v>8892</v>
      </c>
      <c r="G2499" s="40" t="s">
        <v>7895</v>
      </c>
      <c r="H2499" s="40" t="s">
        <v>7896</v>
      </c>
      <c r="I2499" s="43">
        <f>J2499-2</f>
        <v>41925</v>
      </c>
      <c r="J2499" s="43">
        <f t="shared" ref="J2499:J2505" si="166">I2500</f>
        <v>41927</v>
      </c>
      <c r="K2499" s="40" t="s">
        <v>5488</v>
      </c>
      <c r="L2499" s="40">
        <v>100</v>
      </c>
      <c r="M2499" s="39"/>
    </row>
    <row r="2500" spans="1:13" hidden="1">
      <c r="A2500" s="40" t="s">
        <v>8544</v>
      </c>
      <c r="B2500" s="40" t="s">
        <v>8891</v>
      </c>
      <c r="C2500" s="40" t="s">
        <v>7927</v>
      </c>
      <c r="D2500" s="40" t="s">
        <v>7928</v>
      </c>
      <c r="E2500" s="41" t="s">
        <v>7929</v>
      </c>
      <c r="F2500" s="40" t="s">
        <v>8892</v>
      </c>
      <c r="G2500" s="40" t="s">
        <v>7898</v>
      </c>
      <c r="H2500" s="40" t="s">
        <v>7899</v>
      </c>
      <c r="I2500" s="43">
        <f>J2500-1</f>
        <v>41927</v>
      </c>
      <c r="J2500" s="43">
        <f t="shared" si="166"/>
        <v>41928</v>
      </c>
      <c r="K2500" s="40" t="s">
        <v>5488</v>
      </c>
      <c r="L2500" s="40">
        <v>100</v>
      </c>
      <c r="M2500" s="39"/>
    </row>
    <row r="2501" spans="1:13" hidden="1">
      <c r="A2501" s="40" t="s">
        <v>8544</v>
      </c>
      <c r="B2501" s="40" t="s">
        <v>8891</v>
      </c>
      <c r="C2501" s="40" t="s">
        <v>7927</v>
      </c>
      <c r="D2501" s="40" t="s">
        <v>7928</v>
      </c>
      <c r="E2501" s="41" t="s">
        <v>7929</v>
      </c>
      <c r="F2501" s="40" t="s">
        <v>8892</v>
      </c>
      <c r="G2501" s="40" t="s">
        <v>7898</v>
      </c>
      <c r="H2501" s="40" t="s">
        <v>7900</v>
      </c>
      <c r="I2501" s="43">
        <f>J2501-1</f>
        <v>41928</v>
      </c>
      <c r="J2501" s="43">
        <f t="shared" si="166"/>
        <v>41929</v>
      </c>
      <c r="K2501" s="40" t="s">
        <v>5488</v>
      </c>
      <c r="L2501" s="40">
        <v>100</v>
      </c>
      <c r="M2501" s="39"/>
    </row>
    <row r="2502" spans="1:13">
      <c r="A2502" s="40" t="s">
        <v>8544</v>
      </c>
      <c r="B2502" s="40" t="s">
        <v>8891</v>
      </c>
      <c r="C2502" s="40" t="s">
        <v>7927</v>
      </c>
      <c r="D2502" s="40" t="s">
        <v>7928</v>
      </c>
      <c r="E2502" s="41" t="s">
        <v>7929</v>
      </c>
      <c r="F2502" s="40" t="s">
        <v>8892</v>
      </c>
      <c r="G2502" s="40" t="s">
        <v>7901</v>
      </c>
      <c r="H2502" s="40" t="s">
        <v>7902</v>
      </c>
      <c r="I2502" s="43">
        <f>J2502-5</f>
        <v>41929</v>
      </c>
      <c r="J2502" s="43">
        <f t="shared" si="166"/>
        <v>41934</v>
      </c>
      <c r="K2502" s="40" t="s">
        <v>5488</v>
      </c>
      <c r="L2502" s="40">
        <v>100</v>
      </c>
      <c r="M2502" s="39"/>
    </row>
    <row r="2503" spans="1:13" hidden="1">
      <c r="A2503" s="40" t="s">
        <v>8544</v>
      </c>
      <c r="B2503" s="40" t="s">
        <v>8891</v>
      </c>
      <c r="C2503" s="40" t="s">
        <v>7927</v>
      </c>
      <c r="D2503" s="40" t="s">
        <v>7928</v>
      </c>
      <c r="E2503" s="41" t="s">
        <v>7929</v>
      </c>
      <c r="F2503" s="40" t="s">
        <v>8892</v>
      </c>
      <c r="G2503" s="40" t="s">
        <v>7904</v>
      </c>
      <c r="H2503" s="40" t="s">
        <v>7905</v>
      </c>
      <c r="I2503" s="43">
        <f>J2503-3</f>
        <v>41934</v>
      </c>
      <c r="J2503" s="43">
        <f t="shared" si="166"/>
        <v>41937</v>
      </c>
      <c r="K2503" s="40" t="s">
        <v>5488</v>
      </c>
      <c r="L2503" s="40">
        <v>100</v>
      </c>
      <c r="M2503" s="39"/>
    </row>
    <row r="2504" spans="1:13" hidden="1">
      <c r="A2504" s="40" t="s">
        <v>8544</v>
      </c>
      <c r="B2504" s="40" t="s">
        <v>8891</v>
      </c>
      <c r="C2504" s="40" t="s">
        <v>7927</v>
      </c>
      <c r="D2504" s="40" t="s">
        <v>7928</v>
      </c>
      <c r="E2504" s="41" t="s">
        <v>7929</v>
      </c>
      <c r="F2504" s="40" t="s">
        <v>8892</v>
      </c>
      <c r="G2504" s="40" t="s">
        <v>7904</v>
      </c>
      <c r="H2504" s="40" t="s">
        <v>7906</v>
      </c>
      <c r="I2504" s="43">
        <f>J2504-2</f>
        <v>41937</v>
      </c>
      <c r="J2504" s="43">
        <f t="shared" si="166"/>
        <v>41939</v>
      </c>
      <c r="K2504" s="40" t="s">
        <v>5488</v>
      </c>
      <c r="L2504" s="40">
        <v>100</v>
      </c>
      <c r="M2504" s="39"/>
    </row>
    <row r="2505" spans="1:13" hidden="1">
      <c r="A2505" s="40" t="s">
        <v>8544</v>
      </c>
      <c r="B2505" s="40" t="s">
        <v>8891</v>
      </c>
      <c r="C2505" s="40" t="s">
        <v>7927</v>
      </c>
      <c r="D2505" s="40" t="s">
        <v>7928</v>
      </c>
      <c r="E2505" s="41" t="s">
        <v>7929</v>
      </c>
      <c r="F2505" s="40" t="s">
        <v>8892</v>
      </c>
      <c r="G2505" s="40" t="s">
        <v>7904</v>
      </c>
      <c r="H2505" s="40" t="s">
        <v>7907</v>
      </c>
      <c r="I2505" s="43">
        <f>J2505-2</f>
        <v>41939</v>
      </c>
      <c r="J2505" s="43">
        <f t="shared" si="166"/>
        <v>41941</v>
      </c>
      <c r="K2505" s="40" t="s">
        <v>5488</v>
      </c>
      <c r="L2505" s="40">
        <v>100</v>
      </c>
      <c r="M2505" s="39"/>
    </row>
    <row r="2506" spans="1:13" hidden="1">
      <c r="A2506" s="40" t="s">
        <v>8544</v>
      </c>
      <c r="B2506" s="40" t="s">
        <v>8891</v>
      </c>
      <c r="C2506" s="40" t="s">
        <v>7927</v>
      </c>
      <c r="D2506" s="40" t="s">
        <v>7928</v>
      </c>
      <c r="E2506" s="41" t="s">
        <v>7929</v>
      </c>
      <c r="F2506" s="40" t="s">
        <v>8892</v>
      </c>
      <c r="G2506" s="40" t="s">
        <v>7904</v>
      </c>
      <c r="H2506" s="40" t="s">
        <v>7908</v>
      </c>
      <c r="I2506" s="43">
        <f>J2506-1</f>
        <v>41941</v>
      </c>
      <c r="J2506" s="42">
        <v>41942</v>
      </c>
      <c r="K2506" s="40" t="s">
        <v>5488</v>
      </c>
      <c r="L2506" s="40">
        <v>100</v>
      </c>
      <c r="M2506" s="39" t="s">
        <v>7917</v>
      </c>
    </row>
    <row r="2507" spans="1:13" hidden="1">
      <c r="A2507" s="49" t="s">
        <v>8615</v>
      </c>
      <c r="B2507" s="41" t="s">
        <v>8893</v>
      </c>
      <c r="C2507" s="49" t="s">
        <v>7927</v>
      </c>
      <c r="D2507" s="49" t="s">
        <v>7928</v>
      </c>
      <c r="E2507" s="41" t="s">
        <v>7929</v>
      </c>
      <c r="F2507" s="41" t="s">
        <v>8894</v>
      </c>
      <c r="G2507" s="41" t="s">
        <v>1048</v>
      </c>
      <c r="H2507" s="41" t="s">
        <v>7888</v>
      </c>
      <c r="I2507" s="42">
        <v>41921</v>
      </c>
      <c r="J2507" s="41"/>
      <c r="K2507" s="41"/>
      <c r="L2507" s="41"/>
      <c r="M2507" s="39"/>
    </row>
    <row r="2508" spans="1:13" hidden="1">
      <c r="A2508" s="49" t="s">
        <v>8615</v>
      </c>
      <c r="B2508" s="41" t="s">
        <v>8893</v>
      </c>
      <c r="C2508" s="49" t="s">
        <v>7927</v>
      </c>
      <c r="D2508" s="49" t="s">
        <v>7928</v>
      </c>
      <c r="E2508" s="41" t="s">
        <v>7929</v>
      </c>
      <c r="F2508" s="41" t="s">
        <v>8894</v>
      </c>
      <c r="G2508" s="41" t="s">
        <v>1048</v>
      </c>
      <c r="H2508" s="41" t="s">
        <v>7889</v>
      </c>
      <c r="I2508" s="59"/>
      <c r="J2508" s="41"/>
      <c r="K2508" s="41"/>
      <c r="L2508" s="41"/>
      <c r="M2508" s="39"/>
    </row>
    <row r="2509" spans="1:13" hidden="1">
      <c r="A2509" s="49" t="s">
        <v>8615</v>
      </c>
      <c r="B2509" s="41" t="s">
        <v>8893</v>
      </c>
      <c r="C2509" s="49" t="s">
        <v>7927</v>
      </c>
      <c r="D2509" s="49" t="s">
        <v>7928</v>
      </c>
      <c r="E2509" s="41" t="s">
        <v>7929</v>
      </c>
      <c r="F2509" s="41" t="s">
        <v>8894</v>
      </c>
      <c r="G2509" s="41" t="s">
        <v>1048</v>
      </c>
      <c r="H2509" s="41" t="s">
        <v>7890</v>
      </c>
      <c r="I2509" s="41"/>
      <c r="J2509" s="41"/>
      <c r="K2509" s="41"/>
      <c r="L2509" s="41"/>
      <c r="M2509" s="39"/>
    </row>
    <row r="2510" spans="1:13" hidden="1">
      <c r="A2510" s="49" t="s">
        <v>8615</v>
      </c>
      <c r="B2510" s="41" t="s">
        <v>8893</v>
      </c>
      <c r="C2510" s="49" t="s">
        <v>7927</v>
      </c>
      <c r="D2510" s="49" t="s">
        <v>7928</v>
      </c>
      <c r="E2510" s="41" t="s">
        <v>7929</v>
      </c>
      <c r="F2510" s="41" t="s">
        <v>8894</v>
      </c>
      <c r="G2510" s="41" t="s">
        <v>1048</v>
      </c>
      <c r="H2510" s="41" t="s">
        <v>7891</v>
      </c>
      <c r="I2510" s="42"/>
      <c r="J2510" s="41"/>
      <c r="K2510" s="41"/>
      <c r="L2510" s="41"/>
      <c r="M2510" s="39"/>
    </row>
    <row r="2511" spans="1:13" hidden="1">
      <c r="A2511" s="49" t="s">
        <v>8615</v>
      </c>
      <c r="B2511" s="41" t="s">
        <v>8893</v>
      </c>
      <c r="C2511" s="49" t="s">
        <v>7927</v>
      </c>
      <c r="D2511" s="49" t="s">
        <v>7928</v>
      </c>
      <c r="E2511" s="41" t="s">
        <v>7929</v>
      </c>
      <c r="F2511" s="41" t="s">
        <v>8894</v>
      </c>
      <c r="G2511" s="41" t="s">
        <v>1048</v>
      </c>
      <c r="H2511" s="41" t="s">
        <v>7892</v>
      </c>
      <c r="I2511" s="42"/>
      <c r="J2511" s="41"/>
      <c r="K2511" s="41"/>
      <c r="L2511" s="41"/>
      <c r="M2511" s="39"/>
    </row>
    <row r="2512" spans="1:13" hidden="1">
      <c r="A2512" s="49" t="s">
        <v>8615</v>
      </c>
      <c r="B2512" s="41" t="s">
        <v>8893</v>
      </c>
      <c r="C2512" s="49" t="s">
        <v>7927</v>
      </c>
      <c r="D2512" s="49" t="s">
        <v>7928</v>
      </c>
      <c r="E2512" s="41" t="s">
        <v>7929</v>
      </c>
      <c r="F2512" s="41" t="s">
        <v>8894</v>
      </c>
      <c r="G2512" s="41" t="s">
        <v>1048</v>
      </c>
      <c r="H2512" s="41" t="s">
        <v>7893</v>
      </c>
      <c r="I2512" s="42"/>
      <c r="J2512" s="41"/>
      <c r="K2512" s="41"/>
      <c r="L2512" s="41"/>
      <c r="M2512" s="39"/>
    </row>
    <row r="2513" spans="1:13" hidden="1">
      <c r="A2513" s="49" t="s">
        <v>8615</v>
      </c>
      <c r="B2513" s="41" t="s">
        <v>8893</v>
      </c>
      <c r="C2513" s="49" t="s">
        <v>7927</v>
      </c>
      <c r="D2513" s="49" t="s">
        <v>7928</v>
      </c>
      <c r="E2513" s="41" t="s">
        <v>7929</v>
      </c>
      <c r="F2513" s="41" t="s">
        <v>8894</v>
      </c>
      <c r="G2513" s="41" t="s">
        <v>1048</v>
      </c>
      <c r="H2513" s="41" t="s">
        <v>7894</v>
      </c>
      <c r="I2513" s="42">
        <v>41938</v>
      </c>
      <c r="J2513" s="41"/>
      <c r="K2513" s="41"/>
      <c r="L2513" s="41"/>
      <c r="M2513" s="39"/>
    </row>
    <row r="2514" spans="1:13" hidden="1">
      <c r="A2514" s="48" t="s">
        <v>8615</v>
      </c>
      <c r="B2514" s="40" t="s">
        <v>8893</v>
      </c>
      <c r="C2514" s="48" t="s">
        <v>7927</v>
      </c>
      <c r="D2514" s="48" t="s">
        <v>7928</v>
      </c>
      <c r="E2514" s="41" t="s">
        <v>7929</v>
      </c>
      <c r="F2514" s="41" t="s">
        <v>8894</v>
      </c>
      <c r="G2514" s="40" t="s">
        <v>7895</v>
      </c>
      <c r="H2514" s="40" t="s">
        <v>7896</v>
      </c>
      <c r="I2514" s="43">
        <f>J2514-2</f>
        <v>41921</v>
      </c>
      <c r="J2514" s="43">
        <f t="shared" ref="J2514:J2520" si="167">I2515</f>
        <v>41923</v>
      </c>
      <c r="K2514" s="40" t="s">
        <v>145</v>
      </c>
      <c r="L2514" s="40">
        <v>100</v>
      </c>
      <c r="M2514" s="39"/>
    </row>
    <row r="2515" spans="1:13" hidden="1">
      <c r="A2515" s="48" t="s">
        <v>8615</v>
      </c>
      <c r="B2515" s="40" t="s">
        <v>8893</v>
      </c>
      <c r="C2515" s="48" t="s">
        <v>7927</v>
      </c>
      <c r="D2515" s="48" t="s">
        <v>7928</v>
      </c>
      <c r="E2515" s="41" t="s">
        <v>7929</v>
      </c>
      <c r="F2515" s="41" t="s">
        <v>8894</v>
      </c>
      <c r="G2515" s="40" t="s">
        <v>7898</v>
      </c>
      <c r="H2515" s="40" t="s">
        <v>7899</v>
      </c>
      <c r="I2515" s="43">
        <f>J2515-1</f>
        <v>41923</v>
      </c>
      <c r="J2515" s="43">
        <f t="shared" si="167"/>
        <v>41924</v>
      </c>
      <c r="K2515" s="40" t="s">
        <v>145</v>
      </c>
      <c r="L2515" s="40">
        <v>100</v>
      </c>
      <c r="M2515" s="39"/>
    </row>
    <row r="2516" spans="1:13" hidden="1">
      <c r="A2516" s="48" t="s">
        <v>8615</v>
      </c>
      <c r="B2516" s="40" t="s">
        <v>8893</v>
      </c>
      <c r="C2516" s="48" t="s">
        <v>7927</v>
      </c>
      <c r="D2516" s="48" t="s">
        <v>7928</v>
      </c>
      <c r="E2516" s="41" t="s">
        <v>7929</v>
      </c>
      <c r="F2516" s="41" t="s">
        <v>8894</v>
      </c>
      <c r="G2516" s="40" t="s">
        <v>7898</v>
      </c>
      <c r="H2516" s="40" t="s">
        <v>7900</v>
      </c>
      <c r="I2516" s="43">
        <f>J2516-1</f>
        <v>41924</v>
      </c>
      <c r="J2516" s="43">
        <f t="shared" si="167"/>
        <v>41925</v>
      </c>
      <c r="K2516" s="40" t="s">
        <v>145</v>
      </c>
      <c r="L2516" s="40">
        <v>100</v>
      </c>
      <c r="M2516" s="39"/>
    </row>
    <row r="2517" spans="1:13">
      <c r="A2517" s="48" t="s">
        <v>8615</v>
      </c>
      <c r="B2517" s="40" t="s">
        <v>8893</v>
      </c>
      <c r="C2517" s="48" t="s">
        <v>7927</v>
      </c>
      <c r="D2517" s="48" t="s">
        <v>7928</v>
      </c>
      <c r="E2517" s="41" t="s">
        <v>7929</v>
      </c>
      <c r="F2517" s="41" t="s">
        <v>8894</v>
      </c>
      <c r="G2517" s="40" t="s">
        <v>7901</v>
      </c>
      <c r="H2517" s="40" t="s">
        <v>7902</v>
      </c>
      <c r="I2517" s="43">
        <f>J2517-5</f>
        <v>41925</v>
      </c>
      <c r="J2517" s="43">
        <f t="shared" si="167"/>
        <v>41930</v>
      </c>
      <c r="K2517" s="40" t="s">
        <v>145</v>
      </c>
      <c r="L2517" s="40">
        <v>100</v>
      </c>
      <c r="M2517" s="39"/>
    </row>
    <row r="2518" spans="1:13" hidden="1">
      <c r="A2518" s="48" t="s">
        <v>8615</v>
      </c>
      <c r="B2518" s="40" t="s">
        <v>8893</v>
      </c>
      <c r="C2518" s="48" t="s">
        <v>7927</v>
      </c>
      <c r="D2518" s="48" t="s">
        <v>7928</v>
      </c>
      <c r="E2518" s="41" t="s">
        <v>7929</v>
      </c>
      <c r="F2518" s="41" t="s">
        <v>8894</v>
      </c>
      <c r="G2518" s="40" t="s">
        <v>7904</v>
      </c>
      <c r="H2518" s="40" t="s">
        <v>7905</v>
      </c>
      <c r="I2518" s="43">
        <f>J2518-3</f>
        <v>41930</v>
      </c>
      <c r="J2518" s="43">
        <f t="shared" si="167"/>
        <v>41933</v>
      </c>
      <c r="K2518" s="40" t="s">
        <v>145</v>
      </c>
      <c r="L2518" s="40">
        <v>100</v>
      </c>
      <c r="M2518" s="39"/>
    </row>
    <row r="2519" spans="1:13" hidden="1">
      <c r="A2519" s="48" t="s">
        <v>8615</v>
      </c>
      <c r="B2519" s="40" t="s">
        <v>8893</v>
      </c>
      <c r="C2519" s="48" t="s">
        <v>7927</v>
      </c>
      <c r="D2519" s="48" t="s">
        <v>7928</v>
      </c>
      <c r="E2519" s="41" t="s">
        <v>7929</v>
      </c>
      <c r="F2519" s="41" t="s">
        <v>8894</v>
      </c>
      <c r="G2519" s="40" t="s">
        <v>7904</v>
      </c>
      <c r="H2519" s="40" t="s">
        <v>7906</v>
      </c>
      <c r="I2519" s="43">
        <f>J2519-2</f>
        <v>41933</v>
      </c>
      <c r="J2519" s="43">
        <f t="shared" si="167"/>
        <v>41935</v>
      </c>
      <c r="K2519" s="40" t="s">
        <v>145</v>
      </c>
      <c r="L2519" s="40">
        <v>100</v>
      </c>
      <c r="M2519" s="39"/>
    </row>
    <row r="2520" spans="1:13" hidden="1">
      <c r="A2520" s="48" t="s">
        <v>8615</v>
      </c>
      <c r="B2520" s="40" t="s">
        <v>8893</v>
      </c>
      <c r="C2520" s="48" t="s">
        <v>7927</v>
      </c>
      <c r="D2520" s="48" t="s">
        <v>7928</v>
      </c>
      <c r="E2520" s="41" t="s">
        <v>7929</v>
      </c>
      <c r="F2520" s="41" t="s">
        <v>8894</v>
      </c>
      <c r="G2520" s="40" t="s">
        <v>7904</v>
      </c>
      <c r="H2520" s="40" t="s">
        <v>7907</v>
      </c>
      <c r="I2520" s="43">
        <f>J2520-2</f>
        <v>41935</v>
      </c>
      <c r="J2520" s="43">
        <f t="shared" si="167"/>
        <v>41937</v>
      </c>
      <c r="K2520" s="40" t="s">
        <v>145</v>
      </c>
      <c r="L2520" s="40">
        <v>100</v>
      </c>
      <c r="M2520" s="39"/>
    </row>
    <row r="2521" spans="1:13" hidden="1">
      <c r="A2521" s="48" t="s">
        <v>8615</v>
      </c>
      <c r="B2521" s="40" t="s">
        <v>8893</v>
      </c>
      <c r="C2521" s="48" t="s">
        <v>7927</v>
      </c>
      <c r="D2521" s="48" t="s">
        <v>7928</v>
      </c>
      <c r="E2521" s="41" t="s">
        <v>7929</v>
      </c>
      <c r="F2521" s="41" t="s">
        <v>8894</v>
      </c>
      <c r="G2521" s="40" t="s">
        <v>7904</v>
      </c>
      <c r="H2521" s="40" t="s">
        <v>7908</v>
      </c>
      <c r="I2521" s="43">
        <f>J2521-1</f>
        <v>41937</v>
      </c>
      <c r="J2521" s="42">
        <v>41938</v>
      </c>
      <c r="K2521" s="40" t="s">
        <v>145</v>
      </c>
      <c r="L2521" s="40">
        <v>100</v>
      </c>
      <c r="M2521" s="39" t="s">
        <v>7917</v>
      </c>
    </row>
    <row r="2522" spans="1:13" ht="26.45" hidden="1">
      <c r="A2522" s="41" t="s">
        <v>8567</v>
      </c>
      <c r="B2522" s="41" t="s">
        <v>8895</v>
      </c>
      <c r="C2522" s="41" t="s">
        <v>102</v>
      </c>
      <c r="D2522" s="41" t="s">
        <v>65</v>
      </c>
      <c r="E2522" s="41" t="s">
        <v>7914</v>
      </c>
      <c r="F2522" s="52" t="s">
        <v>8896</v>
      </c>
      <c r="G2522" s="41" t="s">
        <v>1048</v>
      </c>
      <c r="H2522" s="41" t="s">
        <v>7888</v>
      </c>
      <c r="I2522" s="42">
        <v>41928</v>
      </c>
      <c r="J2522" s="41"/>
      <c r="K2522" s="41"/>
      <c r="L2522" s="41"/>
      <c r="M2522" s="40"/>
    </row>
    <row r="2523" spans="1:13" ht="26.45" hidden="1">
      <c r="A2523" s="41" t="s">
        <v>8567</v>
      </c>
      <c r="B2523" s="41" t="s">
        <v>8895</v>
      </c>
      <c r="C2523" s="41" t="s">
        <v>102</v>
      </c>
      <c r="D2523" s="41" t="s">
        <v>65</v>
      </c>
      <c r="E2523" s="41" t="s">
        <v>7914</v>
      </c>
      <c r="F2523" s="52" t="s">
        <v>8896</v>
      </c>
      <c r="G2523" s="41" t="s">
        <v>1048</v>
      </c>
      <c r="H2523" s="41" t="s">
        <v>7889</v>
      </c>
      <c r="I2523" s="42"/>
      <c r="J2523" s="41"/>
      <c r="K2523" s="41"/>
      <c r="L2523" s="41"/>
      <c r="M2523" s="40"/>
    </row>
    <row r="2524" spans="1:13" ht="26.45" hidden="1">
      <c r="A2524" s="41" t="s">
        <v>8567</v>
      </c>
      <c r="B2524" s="41" t="s">
        <v>8895</v>
      </c>
      <c r="C2524" s="41" t="s">
        <v>102</v>
      </c>
      <c r="D2524" s="41" t="s">
        <v>65</v>
      </c>
      <c r="E2524" s="41" t="s">
        <v>7914</v>
      </c>
      <c r="F2524" s="52" t="s">
        <v>8896</v>
      </c>
      <c r="G2524" s="41" t="s">
        <v>1048</v>
      </c>
      <c r="H2524" s="41" t="s">
        <v>7890</v>
      </c>
      <c r="I2524" s="41"/>
      <c r="J2524" s="41"/>
      <c r="K2524" s="41"/>
      <c r="L2524" s="41"/>
      <c r="M2524" s="40"/>
    </row>
    <row r="2525" spans="1:13" ht="26.45" hidden="1">
      <c r="A2525" s="41" t="s">
        <v>8567</v>
      </c>
      <c r="B2525" s="41" t="s">
        <v>8895</v>
      </c>
      <c r="C2525" s="41" t="s">
        <v>102</v>
      </c>
      <c r="D2525" s="41" t="s">
        <v>65</v>
      </c>
      <c r="E2525" s="41" t="s">
        <v>7914</v>
      </c>
      <c r="F2525" s="52" t="s">
        <v>8896</v>
      </c>
      <c r="G2525" s="41" t="s">
        <v>1048</v>
      </c>
      <c r="H2525" s="41" t="s">
        <v>7891</v>
      </c>
      <c r="I2525" s="42"/>
      <c r="J2525" s="41"/>
      <c r="K2525" s="41"/>
      <c r="L2525" s="41"/>
      <c r="M2525" s="40"/>
    </row>
    <row r="2526" spans="1:13" ht="26.45" hidden="1">
      <c r="A2526" s="41" t="s">
        <v>8567</v>
      </c>
      <c r="B2526" s="41" t="s">
        <v>8895</v>
      </c>
      <c r="C2526" s="41" t="s">
        <v>102</v>
      </c>
      <c r="D2526" s="41" t="s">
        <v>65</v>
      </c>
      <c r="E2526" s="41" t="s">
        <v>7914</v>
      </c>
      <c r="F2526" s="52" t="s">
        <v>8896</v>
      </c>
      <c r="G2526" s="41" t="s">
        <v>1048</v>
      </c>
      <c r="H2526" s="41" t="s">
        <v>7892</v>
      </c>
      <c r="I2526" s="44"/>
      <c r="J2526" s="41"/>
      <c r="K2526" s="41"/>
      <c r="L2526" s="41"/>
      <c r="M2526" s="40"/>
    </row>
    <row r="2527" spans="1:13" ht="26.45" hidden="1">
      <c r="A2527" s="41" t="s">
        <v>8567</v>
      </c>
      <c r="B2527" s="41" t="s">
        <v>8895</v>
      </c>
      <c r="C2527" s="41" t="s">
        <v>102</v>
      </c>
      <c r="D2527" s="41" t="s">
        <v>65</v>
      </c>
      <c r="E2527" s="41" t="s">
        <v>7914</v>
      </c>
      <c r="F2527" s="52" t="s">
        <v>8896</v>
      </c>
      <c r="G2527" s="41" t="s">
        <v>1048</v>
      </c>
      <c r="H2527" s="41" t="s">
        <v>7893</v>
      </c>
      <c r="I2527" s="44"/>
      <c r="J2527" s="41"/>
      <c r="K2527" s="41"/>
      <c r="L2527" s="41"/>
      <c r="M2527" s="40"/>
    </row>
    <row r="2528" spans="1:13" ht="26.45" hidden="1">
      <c r="A2528" s="41" t="s">
        <v>8567</v>
      </c>
      <c r="B2528" s="41" t="s">
        <v>8895</v>
      </c>
      <c r="C2528" s="41" t="s">
        <v>102</v>
      </c>
      <c r="D2528" s="41" t="s">
        <v>65</v>
      </c>
      <c r="E2528" s="41" t="s">
        <v>7914</v>
      </c>
      <c r="F2528" s="52" t="s">
        <v>8896</v>
      </c>
      <c r="G2528" s="41" t="s">
        <v>1048</v>
      </c>
      <c r="H2528" s="41" t="s">
        <v>7894</v>
      </c>
      <c r="I2528" s="42">
        <v>41944</v>
      </c>
      <c r="J2528" s="41"/>
      <c r="K2528" s="41"/>
      <c r="L2528" s="41"/>
      <c r="M2528" s="40"/>
    </row>
    <row r="2529" spans="1:13" ht="26.45" hidden="1">
      <c r="A2529" s="40" t="s">
        <v>8567</v>
      </c>
      <c r="B2529" s="40" t="s">
        <v>8895</v>
      </c>
      <c r="C2529" s="40" t="s">
        <v>102</v>
      </c>
      <c r="D2529" s="40" t="s">
        <v>65</v>
      </c>
      <c r="E2529" s="41" t="s">
        <v>7914</v>
      </c>
      <c r="F2529" s="39" t="s">
        <v>8896</v>
      </c>
      <c r="G2529" s="40" t="s">
        <v>7895</v>
      </c>
      <c r="H2529" s="40" t="s">
        <v>7896</v>
      </c>
      <c r="I2529" s="43">
        <f>J2529-2</f>
        <v>41927</v>
      </c>
      <c r="J2529" s="43">
        <f t="shared" ref="J2529:J2535" si="168">I2530</f>
        <v>41929</v>
      </c>
      <c r="K2529" s="40" t="s">
        <v>8252</v>
      </c>
      <c r="L2529" s="40">
        <v>100</v>
      </c>
      <c r="M2529" s="40"/>
    </row>
    <row r="2530" spans="1:13" ht="26.45" hidden="1">
      <c r="A2530" s="40" t="s">
        <v>8567</v>
      </c>
      <c r="B2530" s="40" t="s">
        <v>8895</v>
      </c>
      <c r="C2530" s="40" t="s">
        <v>102</v>
      </c>
      <c r="D2530" s="40" t="s">
        <v>65</v>
      </c>
      <c r="E2530" s="41" t="s">
        <v>7914</v>
      </c>
      <c r="F2530" s="39" t="s">
        <v>8896</v>
      </c>
      <c r="G2530" s="40" t="s">
        <v>7898</v>
      </c>
      <c r="H2530" s="40" t="s">
        <v>7899</v>
      </c>
      <c r="I2530" s="43">
        <f>J2530-1</f>
        <v>41929</v>
      </c>
      <c r="J2530" s="43">
        <f t="shared" si="168"/>
        <v>41930</v>
      </c>
      <c r="K2530" s="40" t="s">
        <v>8252</v>
      </c>
      <c r="L2530" s="40">
        <v>100</v>
      </c>
      <c r="M2530" s="40"/>
    </row>
    <row r="2531" spans="1:13" ht="26.45" hidden="1">
      <c r="A2531" s="40" t="s">
        <v>8567</v>
      </c>
      <c r="B2531" s="40" t="s">
        <v>8895</v>
      </c>
      <c r="C2531" s="40" t="s">
        <v>102</v>
      </c>
      <c r="D2531" s="40" t="s">
        <v>65</v>
      </c>
      <c r="E2531" s="41" t="s">
        <v>7914</v>
      </c>
      <c r="F2531" s="39" t="s">
        <v>8896</v>
      </c>
      <c r="G2531" s="40" t="s">
        <v>7898</v>
      </c>
      <c r="H2531" s="40" t="s">
        <v>7900</v>
      </c>
      <c r="I2531" s="43">
        <f>J2531-1</f>
        <v>41930</v>
      </c>
      <c r="J2531" s="43">
        <f t="shared" si="168"/>
        <v>41931</v>
      </c>
      <c r="K2531" s="40" t="s">
        <v>8252</v>
      </c>
      <c r="L2531" s="40">
        <v>100</v>
      </c>
      <c r="M2531" s="40"/>
    </row>
    <row r="2532" spans="1:13" ht="26.45">
      <c r="A2532" s="40" t="s">
        <v>8567</v>
      </c>
      <c r="B2532" s="40" t="s">
        <v>8895</v>
      </c>
      <c r="C2532" s="40" t="s">
        <v>102</v>
      </c>
      <c r="D2532" s="40" t="s">
        <v>65</v>
      </c>
      <c r="E2532" s="41" t="s">
        <v>7914</v>
      </c>
      <c r="F2532" s="39" t="s">
        <v>8896</v>
      </c>
      <c r="G2532" s="40" t="s">
        <v>7901</v>
      </c>
      <c r="H2532" s="40" t="s">
        <v>7902</v>
      </c>
      <c r="I2532" s="43">
        <f>J2532-5</f>
        <v>41931</v>
      </c>
      <c r="J2532" s="43">
        <f t="shared" si="168"/>
        <v>41936</v>
      </c>
      <c r="K2532" s="40" t="s">
        <v>8252</v>
      </c>
      <c r="L2532" s="40">
        <v>100</v>
      </c>
      <c r="M2532" s="40"/>
    </row>
    <row r="2533" spans="1:13" ht="26.45" hidden="1">
      <c r="A2533" s="40" t="s">
        <v>8567</v>
      </c>
      <c r="B2533" s="40" t="s">
        <v>8895</v>
      </c>
      <c r="C2533" s="40" t="s">
        <v>102</v>
      </c>
      <c r="D2533" s="40" t="s">
        <v>65</v>
      </c>
      <c r="E2533" s="41" t="s">
        <v>7914</v>
      </c>
      <c r="F2533" s="39" t="s">
        <v>8896</v>
      </c>
      <c r="G2533" s="40" t="s">
        <v>7904</v>
      </c>
      <c r="H2533" s="40" t="s">
        <v>7905</v>
      </c>
      <c r="I2533" s="43">
        <f>J2533-3</f>
        <v>41936</v>
      </c>
      <c r="J2533" s="43">
        <f t="shared" si="168"/>
        <v>41939</v>
      </c>
      <c r="K2533" s="40" t="s">
        <v>8252</v>
      </c>
      <c r="L2533" s="40">
        <v>100</v>
      </c>
      <c r="M2533" s="40"/>
    </row>
    <row r="2534" spans="1:13" ht="26.45" hidden="1">
      <c r="A2534" s="40" t="s">
        <v>8567</v>
      </c>
      <c r="B2534" s="40" t="s">
        <v>8895</v>
      </c>
      <c r="C2534" s="40" t="s">
        <v>102</v>
      </c>
      <c r="D2534" s="40" t="s">
        <v>65</v>
      </c>
      <c r="E2534" s="41" t="s">
        <v>7914</v>
      </c>
      <c r="F2534" s="39" t="s">
        <v>8896</v>
      </c>
      <c r="G2534" s="40" t="s">
        <v>7904</v>
      </c>
      <c r="H2534" s="40" t="s">
        <v>7906</v>
      </c>
      <c r="I2534" s="43">
        <f>J2534-2</f>
        <v>41939</v>
      </c>
      <c r="J2534" s="43">
        <f t="shared" si="168"/>
        <v>41941</v>
      </c>
      <c r="K2534" s="40" t="s">
        <v>8252</v>
      </c>
      <c r="L2534" s="40">
        <v>100</v>
      </c>
      <c r="M2534" s="40"/>
    </row>
    <row r="2535" spans="1:13" ht="26.45" hidden="1">
      <c r="A2535" s="40" t="s">
        <v>8567</v>
      </c>
      <c r="B2535" s="40" t="s">
        <v>8895</v>
      </c>
      <c r="C2535" s="40" t="s">
        <v>102</v>
      </c>
      <c r="D2535" s="40" t="s">
        <v>65</v>
      </c>
      <c r="E2535" s="41" t="s">
        <v>7914</v>
      </c>
      <c r="F2535" s="39" t="s">
        <v>8896</v>
      </c>
      <c r="G2535" s="40" t="s">
        <v>7904</v>
      </c>
      <c r="H2535" s="40" t="s">
        <v>7907</v>
      </c>
      <c r="I2535" s="43">
        <f>J2535-2</f>
        <v>41941</v>
      </c>
      <c r="J2535" s="43">
        <f t="shared" si="168"/>
        <v>41943</v>
      </c>
      <c r="K2535" s="40" t="s">
        <v>8252</v>
      </c>
      <c r="L2535" s="40">
        <v>100</v>
      </c>
      <c r="M2535" s="40"/>
    </row>
    <row r="2536" spans="1:13" ht="26.45" hidden="1">
      <c r="A2536" s="40" t="s">
        <v>8567</v>
      </c>
      <c r="B2536" s="40" t="s">
        <v>8895</v>
      </c>
      <c r="C2536" s="40" t="s">
        <v>102</v>
      </c>
      <c r="D2536" s="40" t="s">
        <v>65</v>
      </c>
      <c r="E2536" s="41" t="s">
        <v>7914</v>
      </c>
      <c r="F2536" s="39" t="s">
        <v>8896</v>
      </c>
      <c r="G2536" s="40" t="s">
        <v>7904</v>
      </c>
      <c r="H2536" s="40" t="s">
        <v>7908</v>
      </c>
      <c r="I2536" s="43">
        <f>J2536-1</f>
        <v>41943</v>
      </c>
      <c r="J2536" s="42">
        <v>41944</v>
      </c>
      <c r="K2536" s="40" t="s">
        <v>8252</v>
      </c>
      <c r="L2536" s="40">
        <v>100</v>
      </c>
      <c r="M2536" s="39"/>
    </row>
    <row r="2537" spans="1:13" hidden="1">
      <c r="A2537" s="49" t="s">
        <v>8550</v>
      </c>
      <c r="B2537" s="41" t="s">
        <v>8897</v>
      </c>
      <c r="C2537" s="49" t="s">
        <v>7927</v>
      </c>
      <c r="D2537" s="49" t="s">
        <v>7928</v>
      </c>
      <c r="E2537" s="41" t="s">
        <v>7929</v>
      </c>
      <c r="F2537" s="41" t="s">
        <v>8898</v>
      </c>
      <c r="G2537" s="41" t="s">
        <v>1048</v>
      </c>
      <c r="H2537" s="41" t="s">
        <v>7888</v>
      </c>
      <c r="I2537" s="42">
        <v>41935</v>
      </c>
      <c r="J2537" s="41"/>
      <c r="K2537" s="40"/>
      <c r="L2537" s="40"/>
      <c r="M2537" s="39"/>
    </row>
    <row r="2538" spans="1:13" hidden="1">
      <c r="A2538" s="49" t="s">
        <v>8550</v>
      </c>
      <c r="B2538" s="41" t="s">
        <v>8897</v>
      </c>
      <c r="C2538" s="49" t="s">
        <v>7927</v>
      </c>
      <c r="D2538" s="49" t="s">
        <v>7928</v>
      </c>
      <c r="E2538" s="41" t="s">
        <v>7929</v>
      </c>
      <c r="F2538" s="41" t="s">
        <v>8898</v>
      </c>
      <c r="G2538" s="41" t="s">
        <v>1048</v>
      </c>
      <c r="H2538" s="41" t="s">
        <v>7889</v>
      </c>
      <c r="I2538" s="41"/>
      <c r="J2538" s="41"/>
      <c r="K2538" s="40"/>
      <c r="L2538" s="40"/>
      <c r="M2538" s="39"/>
    </row>
    <row r="2539" spans="1:13" hidden="1">
      <c r="A2539" s="49" t="s">
        <v>8550</v>
      </c>
      <c r="B2539" s="41" t="s">
        <v>8897</v>
      </c>
      <c r="C2539" s="49" t="s">
        <v>7927</v>
      </c>
      <c r="D2539" s="49" t="s">
        <v>7928</v>
      </c>
      <c r="E2539" s="41" t="s">
        <v>7929</v>
      </c>
      <c r="F2539" s="41" t="s">
        <v>8898</v>
      </c>
      <c r="G2539" s="41" t="s">
        <v>1048</v>
      </c>
      <c r="H2539" s="41" t="s">
        <v>7890</v>
      </c>
      <c r="I2539" s="41"/>
      <c r="J2539" s="41"/>
      <c r="K2539" s="40"/>
      <c r="L2539" s="40"/>
      <c r="M2539" s="39"/>
    </row>
    <row r="2540" spans="1:13" hidden="1">
      <c r="A2540" s="49" t="s">
        <v>8550</v>
      </c>
      <c r="B2540" s="41" t="s">
        <v>8897</v>
      </c>
      <c r="C2540" s="49" t="s">
        <v>7927</v>
      </c>
      <c r="D2540" s="49" t="s">
        <v>7928</v>
      </c>
      <c r="E2540" s="41" t="s">
        <v>7929</v>
      </c>
      <c r="F2540" s="41" t="s">
        <v>8898</v>
      </c>
      <c r="G2540" s="41" t="s">
        <v>1048</v>
      </c>
      <c r="H2540" s="41" t="s">
        <v>7891</v>
      </c>
      <c r="I2540" s="41"/>
      <c r="J2540" s="41"/>
      <c r="K2540" s="40"/>
      <c r="L2540" s="40"/>
      <c r="M2540" s="39"/>
    </row>
    <row r="2541" spans="1:13" hidden="1">
      <c r="A2541" s="49" t="s">
        <v>8550</v>
      </c>
      <c r="B2541" s="41" t="s">
        <v>8897</v>
      </c>
      <c r="C2541" s="49" t="s">
        <v>7927</v>
      </c>
      <c r="D2541" s="49" t="s">
        <v>7928</v>
      </c>
      <c r="E2541" s="41" t="s">
        <v>7929</v>
      </c>
      <c r="F2541" s="41" t="s">
        <v>8898</v>
      </c>
      <c r="G2541" s="41" t="s">
        <v>1048</v>
      </c>
      <c r="H2541" s="41" t="s">
        <v>7892</v>
      </c>
      <c r="I2541" s="41"/>
      <c r="J2541" s="41"/>
      <c r="K2541" s="40"/>
      <c r="L2541" s="40"/>
      <c r="M2541" s="39"/>
    </row>
    <row r="2542" spans="1:13" hidden="1">
      <c r="A2542" s="49" t="s">
        <v>8550</v>
      </c>
      <c r="B2542" s="41" t="s">
        <v>8897</v>
      </c>
      <c r="C2542" s="49" t="s">
        <v>7927</v>
      </c>
      <c r="D2542" s="49" t="s">
        <v>7928</v>
      </c>
      <c r="E2542" s="41" t="s">
        <v>7929</v>
      </c>
      <c r="F2542" s="41" t="s">
        <v>8898</v>
      </c>
      <c r="G2542" s="41" t="s">
        <v>1048</v>
      </c>
      <c r="H2542" s="41" t="s">
        <v>7893</v>
      </c>
      <c r="I2542" s="41"/>
      <c r="J2542" s="41"/>
      <c r="K2542" s="40"/>
      <c r="L2542" s="40"/>
      <c r="M2542" s="39"/>
    </row>
    <row r="2543" spans="1:13" hidden="1">
      <c r="A2543" s="49" t="s">
        <v>8550</v>
      </c>
      <c r="B2543" s="41" t="s">
        <v>8897</v>
      </c>
      <c r="C2543" s="49" t="s">
        <v>7927</v>
      </c>
      <c r="D2543" s="49" t="s">
        <v>7928</v>
      </c>
      <c r="E2543" s="41" t="s">
        <v>7929</v>
      </c>
      <c r="F2543" s="41" t="s">
        <v>8898</v>
      </c>
      <c r="G2543" s="41" t="s">
        <v>1048</v>
      </c>
      <c r="H2543" s="41" t="s">
        <v>7894</v>
      </c>
      <c r="I2543" s="42">
        <v>41953</v>
      </c>
      <c r="J2543" s="41"/>
      <c r="K2543" s="40"/>
      <c r="L2543" s="40"/>
      <c r="M2543" s="39"/>
    </row>
    <row r="2544" spans="1:13" hidden="1">
      <c r="A2544" s="48" t="s">
        <v>8550</v>
      </c>
      <c r="B2544" s="41" t="s">
        <v>8897</v>
      </c>
      <c r="C2544" s="48" t="s">
        <v>7927</v>
      </c>
      <c r="D2544" s="48" t="s">
        <v>7928</v>
      </c>
      <c r="E2544" s="41" t="s">
        <v>7929</v>
      </c>
      <c r="F2544" s="41" t="s">
        <v>8898</v>
      </c>
      <c r="G2544" s="40" t="s">
        <v>7895</v>
      </c>
      <c r="H2544" s="40" t="s">
        <v>7896</v>
      </c>
      <c r="I2544" s="43">
        <f>J2544-2</f>
        <v>41936</v>
      </c>
      <c r="J2544" s="43">
        <f t="shared" ref="J2544:J2550" si="169">I2545</f>
        <v>41938</v>
      </c>
      <c r="K2544" s="40" t="s">
        <v>145</v>
      </c>
      <c r="L2544" s="40">
        <v>100</v>
      </c>
      <c r="M2544" s="39"/>
    </row>
    <row r="2545" spans="1:13" hidden="1">
      <c r="A2545" s="48" t="s">
        <v>8550</v>
      </c>
      <c r="B2545" s="41" t="s">
        <v>8897</v>
      </c>
      <c r="C2545" s="48" t="s">
        <v>7927</v>
      </c>
      <c r="D2545" s="48" t="s">
        <v>7928</v>
      </c>
      <c r="E2545" s="41" t="s">
        <v>7929</v>
      </c>
      <c r="F2545" s="41" t="s">
        <v>8898</v>
      </c>
      <c r="G2545" s="40" t="s">
        <v>7898</v>
      </c>
      <c r="H2545" s="40" t="s">
        <v>7899</v>
      </c>
      <c r="I2545" s="43">
        <f>J2545-1</f>
        <v>41938</v>
      </c>
      <c r="J2545" s="43">
        <f t="shared" si="169"/>
        <v>41939</v>
      </c>
      <c r="K2545" s="40" t="s">
        <v>145</v>
      </c>
      <c r="L2545" s="40">
        <v>100</v>
      </c>
      <c r="M2545" s="39"/>
    </row>
    <row r="2546" spans="1:13" hidden="1">
      <c r="A2546" s="48" t="s">
        <v>8550</v>
      </c>
      <c r="B2546" s="41" t="s">
        <v>8897</v>
      </c>
      <c r="C2546" s="48" t="s">
        <v>7927</v>
      </c>
      <c r="D2546" s="48" t="s">
        <v>7928</v>
      </c>
      <c r="E2546" s="41" t="s">
        <v>7929</v>
      </c>
      <c r="F2546" s="41" t="s">
        <v>8898</v>
      </c>
      <c r="G2546" s="40" t="s">
        <v>7898</v>
      </c>
      <c r="H2546" s="40" t="s">
        <v>7900</v>
      </c>
      <c r="I2546" s="43">
        <f>J2546-1</f>
        <v>41939</v>
      </c>
      <c r="J2546" s="43">
        <f t="shared" si="169"/>
        <v>41940</v>
      </c>
      <c r="K2546" s="40" t="s">
        <v>145</v>
      </c>
      <c r="L2546" s="40">
        <v>100</v>
      </c>
      <c r="M2546" s="39"/>
    </row>
    <row r="2547" spans="1:13">
      <c r="A2547" s="48" t="s">
        <v>8550</v>
      </c>
      <c r="B2547" s="41" t="s">
        <v>8897</v>
      </c>
      <c r="C2547" s="48" t="s">
        <v>7927</v>
      </c>
      <c r="D2547" s="48" t="s">
        <v>7928</v>
      </c>
      <c r="E2547" s="41" t="s">
        <v>7929</v>
      </c>
      <c r="F2547" s="41" t="s">
        <v>8898</v>
      </c>
      <c r="G2547" s="40" t="s">
        <v>7901</v>
      </c>
      <c r="H2547" s="40" t="s">
        <v>7902</v>
      </c>
      <c r="I2547" s="43">
        <f>J2547-5</f>
        <v>41940</v>
      </c>
      <c r="J2547" s="43">
        <f t="shared" si="169"/>
        <v>41945</v>
      </c>
      <c r="K2547" s="40" t="s">
        <v>145</v>
      </c>
      <c r="L2547" s="40">
        <v>100</v>
      </c>
      <c r="M2547" s="39"/>
    </row>
    <row r="2548" spans="1:13" hidden="1">
      <c r="A2548" s="48" t="s">
        <v>8550</v>
      </c>
      <c r="B2548" s="41" t="s">
        <v>8897</v>
      </c>
      <c r="C2548" s="48" t="s">
        <v>7927</v>
      </c>
      <c r="D2548" s="48" t="s">
        <v>7928</v>
      </c>
      <c r="E2548" s="41" t="s">
        <v>7929</v>
      </c>
      <c r="F2548" s="41" t="s">
        <v>8898</v>
      </c>
      <c r="G2548" s="40" t="s">
        <v>7904</v>
      </c>
      <c r="H2548" s="40" t="s">
        <v>7905</v>
      </c>
      <c r="I2548" s="43">
        <f>J2548-3</f>
        <v>41945</v>
      </c>
      <c r="J2548" s="43">
        <f t="shared" si="169"/>
        <v>41948</v>
      </c>
      <c r="K2548" s="40" t="s">
        <v>145</v>
      </c>
      <c r="L2548" s="40">
        <v>100</v>
      </c>
      <c r="M2548" s="39"/>
    </row>
    <row r="2549" spans="1:13" hidden="1">
      <c r="A2549" s="48" t="s">
        <v>8550</v>
      </c>
      <c r="B2549" s="41" t="s">
        <v>8897</v>
      </c>
      <c r="C2549" s="48" t="s">
        <v>7927</v>
      </c>
      <c r="D2549" s="48" t="s">
        <v>7928</v>
      </c>
      <c r="E2549" s="41" t="s">
        <v>7929</v>
      </c>
      <c r="F2549" s="41" t="s">
        <v>8898</v>
      </c>
      <c r="G2549" s="40" t="s">
        <v>7904</v>
      </c>
      <c r="H2549" s="40" t="s">
        <v>7906</v>
      </c>
      <c r="I2549" s="43">
        <f>J2549-2</f>
        <v>41948</v>
      </c>
      <c r="J2549" s="43">
        <f t="shared" si="169"/>
        <v>41950</v>
      </c>
      <c r="K2549" s="40" t="s">
        <v>145</v>
      </c>
      <c r="L2549" s="40">
        <v>100</v>
      </c>
      <c r="M2549" s="39"/>
    </row>
    <row r="2550" spans="1:13" hidden="1">
      <c r="A2550" s="48" t="s">
        <v>8550</v>
      </c>
      <c r="B2550" s="41" t="s">
        <v>8897</v>
      </c>
      <c r="C2550" s="48" t="s">
        <v>7927</v>
      </c>
      <c r="D2550" s="48" t="s">
        <v>7928</v>
      </c>
      <c r="E2550" s="41" t="s">
        <v>7929</v>
      </c>
      <c r="F2550" s="41" t="s">
        <v>8898</v>
      </c>
      <c r="G2550" s="40" t="s">
        <v>7904</v>
      </c>
      <c r="H2550" s="40" t="s">
        <v>7907</v>
      </c>
      <c r="I2550" s="43">
        <f>J2550-2</f>
        <v>41950</v>
      </c>
      <c r="J2550" s="43">
        <f t="shared" si="169"/>
        <v>41952</v>
      </c>
      <c r="K2550" s="40" t="s">
        <v>145</v>
      </c>
      <c r="L2550" s="40">
        <v>100</v>
      </c>
      <c r="M2550" s="39"/>
    </row>
    <row r="2551" spans="1:13" hidden="1">
      <c r="A2551" s="48" t="s">
        <v>8550</v>
      </c>
      <c r="B2551" s="41" t="s">
        <v>8897</v>
      </c>
      <c r="C2551" s="48" t="s">
        <v>7927</v>
      </c>
      <c r="D2551" s="48" t="s">
        <v>7928</v>
      </c>
      <c r="E2551" s="41" t="s">
        <v>7929</v>
      </c>
      <c r="F2551" s="41" t="s">
        <v>8898</v>
      </c>
      <c r="G2551" s="40" t="s">
        <v>7904</v>
      </c>
      <c r="H2551" s="40" t="s">
        <v>7908</v>
      </c>
      <c r="I2551" s="43">
        <f>J2551-1</f>
        <v>41952</v>
      </c>
      <c r="J2551" s="42">
        <v>41953</v>
      </c>
      <c r="K2551" s="40" t="s">
        <v>145</v>
      </c>
      <c r="L2551" s="40">
        <v>100</v>
      </c>
      <c r="M2551" s="39"/>
    </row>
    <row r="2552" spans="1:13" hidden="1">
      <c r="A2552" s="41" t="s">
        <v>8544</v>
      </c>
      <c r="B2552" s="41" t="s">
        <v>7931</v>
      </c>
      <c r="C2552" s="41" t="s">
        <v>7927</v>
      </c>
      <c r="D2552" s="41" t="s">
        <v>7928</v>
      </c>
      <c r="E2552" s="41" t="s">
        <v>7929</v>
      </c>
      <c r="F2552" s="41" t="s">
        <v>8899</v>
      </c>
      <c r="G2552" s="41" t="s">
        <v>1048</v>
      </c>
      <c r="H2552" s="41" t="s">
        <v>7888</v>
      </c>
      <c r="I2552" s="42">
        <v>41939</v>
      </c>
      <c r="J2552" s="41"/>
      <c r="K2552" s="41"/>
      <c r="L2552" s="41"/>
      <c r="M2552" s="39"/>
    </row>
    <row r="2553" spans="1:13" hidden="1">
      <c r="A2553" s="41" t="s">
        <v>8544</v>
      </c>
      <c r="B2553" s="41" t="s">
        <v>7931</v>
      </c>
      <c r="C2553" s="41" t="s">
        <v>7927</v>
      </c>
      <c r="D2553" s="41" t="s">
        <v>7928</v>
      </c>
      <c r="E2553" s="41" t="s">
        <v>7929</v>
      </c>
      <c r="F2553" s="41" t="s">
        <v>8899</v>
      </c>
      <c r="G2553" s="41" t="s">
        <v>1048</v>
      </c>
      <c r="H2553" s="41" t="s">
        <v>7889</v>
      </c>
      <c r="I2553" s="42"/>
      <c r="J2553" s="41"/>
      <c r="K2553" s="41"/>
      <c r="L2553" s="41"/>
      <c r="M2553" s="39"/>
    </row>
    <row r="2554" spans="1:13" hidden="1">
      <c r="A2554" s="41" t="s">
        <v>8544</v>
      </c>
      <c r="B2554" s="41" t="s">
        <v>7931</v>
      </c>
      <c r="C2554" s="41" t="s">
        <v>7927</v>
      </c>
      <c r="D2554" s="41" t="s">
        <v>7928</v>
      </c>
      <c r="E2554" s="41" t="s">
        <v>7929</v>
      </c>
      <c r="F2554" s="41" t="s">
        <v>8899</v>
      </c>
      <c r="G2554" s="41" t="s">
        <v>1048</v>
      </c>
      <c r="H2554" s="41" t="s">
        <v>7890</v>
      </c>
      <c r="I2554" s="41"/>
      <c r="J2554" s="41"/>
      <c r="K2554" s="41"/>
      <c r="L2554" s="41"/>
      <c r="M2554" s="39"/>
    </row>
    <row r="2555" spans="1:13" hidden="1">
      <c r="A2555" s="41" t="s">
        <v>8544</v>
      </c>
      <c r="B2555" s="41" t="s">
        <v>7931</v>
      </c>
      <c r="C2555" s="41" t="s">
        <v>7927</v>
      </c>
      <c r="D2555" s="41" t="s">
        <v>7928</v>
      </c>
      <c r="E2555" s="41" t="s">
        <v>7929</v>
      </c>
      <c r="F2555" s="41" t="s">
        <v>8899</v>
      </c>
      <c r="G2555" s="41" t="s">
        <v>1048</v>
      </c>
      <c r="H2555" s="41" t="s">
        <v>7891</v>
      </c>
      <c r="I2555" s="41"/>
      <c r="J2555" s="41"/>
      <c r="K2555" s="41"/>
      <c r="L2555" s="41"/>
      <c r="M2555" s="39"/>
    </row>
    <row r="2556" spans="1:13" hidden="1">
      <c r="A2556" s="41" t="s">
        <v>8544</v>
      </c>
      <c r="B2556" s="41" t="s">
        <v>7931</v>
      </c>
      <c r="C2556" s="41" t="s">
        <v>7927</v>
      </c>
      <c r="D2556" s="41" t="s">
        <v>7928</v>
      </c>
      <c r="E2556" s="41" t="s">
        <v>7929</v>
      </c>
      <c r="F2556" s="41" t="s">
        <v>8899</v>
      </c>
      <c r="G2556" s="41" t="s">
        <v>1048</v>
      </c>
      <c r="H2556" s="41" t="s">
        <v>7892</v>
      </c>
      <c r="I2556" s="42"/>
      <c r="J2556" s="41"/>
      <c r="K2556" s="41"/>
      <c r="L2556" s="41"/>
      <c r="M2556" s="39"/>
    </row>
    <row r="2557" spans="1:13" hidden="1">
      <c r="A2557" s="41" t="s">
        <v>8544</v>
      </c>
      <c r="B2557" s="41" t="s">
        <v>7931</v>
      </c>
      <c r="C2557" s="41" t="s">
        <v>7927</v>
      </c>
      <c r="D2557" s="41" t="s">
        <v>7928</v>
      </c>
      <c r="E2557" s="41" t="s">
        <v>7929</v>
      </c>
      <c r="F2557" s="41" t="s">
        <v>8899</v>
      </c>
      <c r="G2557" s="41" t="s">
        <v>1048</v>
      </c>
      <c r="H2557" s="41" t="s">
        <v>7893</v>
      </c>
      <c r="I2557" s="41"/>
      <c r="J2557" s="41"/>
      <c r="K2557" s="41"/>
      <c r="L2557" s="41"/>
      <c r="M2557" s="39"/>
    </row>
    <row r="2558" spans="1:13" hidden="1">
      <c r="A2558" s="41" t="s">
        <v>8544</v>
      </c>
      <c r="B2558" s="41" t="s">
        <v>7931</v>
      </c>
      <c r="C2558" s="41" t="s">
        <v>7927</v>
      </c>
      <c r="D2558" s="41" t="s">
        <v>7928</v>
      </c>
      <c r="E2558" s="41" t="s">
        <v>7929</v>
      </c>
      <c r="F2558" s="41" t="s">
        <v>8899</v>
      </c>
      <c r="G2558" s="41" t="s">
        <v>1048</v>
      </c>
      <c r="H2558" s="41" t="s">
        <v>7894</v>
      </c>
      <c r="I2558" s="42">
        <v>41956</v>
      </c>
      <c r="J2558" s="41"/>
      <c r="K2558" s="41"/>
      <c r="L2558" s="41"/>
      <c r="M2558" s="39"/>
    </row>
    <row r="2559" spans="1:13" hidden="1">
      <c r="A2559" s="40" t="s">
        <v>8544</v>
      </c>
      <c r="B2559" s="40" t="s">
        <v>7931</v>
      </c>
      <c r="C2559" s="40" t="s">
        <v>7927</v>
      </c>
      <c r="D2559" s="40" t="s">
        <v>7928</v>
      </c>
      <c r="E2559" s="41" t="s">
        <v>7929</v>
      </c>
      <c r="F2559" s="40" t="s">
        <v>8899</v>
      </c>
      <c r="G2559" s="40" t="s">
        <v>7895</v>
      </c>
      <c r="H2559" s="40" t="s">
        <v>7896</v>
      </c>
      <c r="I2559" s="43">
        <f>J2559-2</f>
        <v>41939</v>
      </c>
      <c r="J2559" s="43">
        <f t="shared" ref="J2559:J2565" si="170">I2560</f>
        <v>41941</v>
      </c>
      <c r="K2559" s="40" t="s">
        <v>5488</v>
      </c>
      <c r="L2559" s="40">
        <v>100</v>
      </c>
      <c r="M2559" s="39"/>
    </row>
    <row r="2560" spans="1:13" hidden="1">
      <c r="A2560" s="40" t="s">
        <v>8544</v>
      </c>
      <c r="B2560" s="40" t="s">
        <v>7931</v>
      </c>
      <c r="C2560" s="40" t="s">
        <v>7927</v>
      </c>
      <c r="D2560" s="40" t="s">
        <v>7928</v>
      </c>
      <c r="E2560" s="41" t="s">
        <v>7929</v>
      </c>
      <c r="F2560" s="40" t="s">
        <v>8899</v>
      </c>
      <c r="G2560" s="40" t="s">
        <v>7898</v>
      </c>
      <c r="H2560" s="40" t="s">
        <v>7899</v>
      </c>
      <c r="I2560" s="43">
        <f>J2560-1</f>
        <v>41941</v>
      </c>
      <c r="J2560" s="43">
        <f t="shared" si="170"/>
        <v>41942</v>
      </c>
      <c r="K2560" s="40" t="s">
        <v>5488</v>
      </c>
      <c r="L2560" s="40">
        <v>100</v>
      </c>
      <c r="M2560" s="39"/>
    </row>
    <row r="2561" spans="1:13" hidden="1">
      <c r="A2561" s="40" t="s">
        <v>8544</v>
      </c>
      <c r="B2561" s="40" t="s">
        <v>7931</v>
      </c>
      <c r="C2561" s="40" t="s">
        <v>7927</v>
      </c>
      <c r="D2561" s="40" t="s">
        <v>7928</v>
      </c>
      <c r="E2561" s="41" t="s">
        <v>7929</v>
      </c>
      <c r="F2561" s="40" t="s">
        <v>8899</v>
      </c>
      <c r="G2561" s="40" t="s">
        <v>7898</v>
      </c>
      <c r="H2561" s="40" t="s">
        <v>7900</v>
      </c>
      <c r="I2561" s="43">
        <f>J2561-1</f>
        <v>41942</v>
      </c>
      <c r="J2561" s="43">
        <f t="shared" si="170"/>
        <v>41943</v>
      </c>
      <c r="K2561" s="40" t="s">
        <v>5488</v>
      </c>
      <c r="L2561" s="40">
        <v>100</v>
      </c>
      <c r="M2561" s="39"/>
    </row>
    <row r="2562" spans="1:13">
      <c r="A2562" s="40" t="s">
        <v>8544</v>
      </c>
      <c r="B2562" s="40" t="s">
        <v>7931</v>
      </c>
      <c r="C2562" s="40" t="s">
        <v>7927</v>
      </c>
      <c r="D2562" s="40" t="s">
        <v>7928</v>
      </c>
      <c r="E2562" s="41" t="s">
        <v>7929</v>
      </c>
      <c r="F2562" s="40" t="s">
        <v>8899</v>
      </c>
      <c r="G2562" s="40" t="s">
        <v>7901</v>
      </c>
      <c r="H2562" s="40" t="s">
        <v>7902</v>
      </c>
      <c r="I2562" s="43">
        <f>J2562-5</f>
        <v>41943</v>
      </c>
      <c r="J2562" s="43">
        <f t="shared" si="170"/>
        <v>41948</v>
      </c>
      <c r="K2562" s="40" t="s">
        <v>5488</v>
      </c>
      <c r="L2562" s="40">
        <v>100</v>
      </c>
      <c r="M2562" s="39"/>
    </row>
    <row r="2563" spans="1:13" hidden="1">
      <c r="A2563" s="40" t="s">
        <v>8544</v>
      </c>
      <c r="B2563" s="40" t="s">
        <v>7931</v>
      </c>
      <c r="C2563" s="40" t="s">
        <v>7927</v>
      </c>
      <c r="D2563" s="40" t="s">
        <v>7928</v>
      </c>
      <c r="E2563" s="41" t="s">
        <v>7929</v>
      </c>
      <c r="F2563" s="40" t="s">
        <v>8899</v>
      </c>
      <c r="G2563" s="40" t="s">
        <v>7904</v>
      </c>
      <c r="H2563" s="40" t="s">
        <v>7905</v>
      </c>
      <c r="I2563" s="43">
        <f>J2563-3</f>
        <v>41948</v>
      </c>
      <c r="J2563" s="43">
        <f t="shared" si="170"/>
        <v>41951</v>
      </c>
      <c r="K2563" s="40" t="s">
        <v>5488</v>
      </c>
      <c r="L2563" s="40">
        <v>100</v>
      </c>
      <c r="M2563" s="39"/>
    </row>
    <row r="2564" spans="1:13" hidden="1">
      <c r="A2564" s="40" t="s">
        <v>8544</v>
      </c>
      <c r="B2564" s="40" t="s">
        <v>7931</v>
      </c>
      <c r="C2564" s="40" t="s">
        <v>7927</v>
      </c>
      <c r="D2564" s="40" t="s">
        <v>7928</v>
      </c>
      <c r="E2564" s="41" t="s">
        <v>7929</v>
      </c>
      <c r="F2564" s="40" t="s">
        <v>8899</v>
      </c>
      <c r="G2564" s="40" t="s">
        <v>7904</v>
      </c>
      <c r="H2564" s="40" t="s">
        <v>7906</v>
      </c>
      <c r="I2564" s="43">
        <f>J2564-2</f>
        <v>41951</v>
      </c>
      <c r="J2564" s="43">
        <f t="shared" si="170"/>
        <v>41953</v>
      </c>
      <c r="K2564" s="40" t="s">
        <v>5488</v>
      </c>
      <c r="L2564" s="40">
        <v>100</v>
      </c>
      <c r="M2564" s="39"/>
    </row>
    <row r="2565" spans="1:13" hidden="1">
      <c r="A2565" s="40" t="s">
        <v>8544</v>
      </c>
      <c r="B2565" s="40" t="s">
        <v>7931</v>
      </c>
      <c r="C2565" s="40" t="s">
        <v>7927</v>
      </c>
      <c r="D2565" s="40" t="s">
        <v>7928</v>
      </c>
      <c r="E2565" s="41" t="s">
        <v>7929</v>
      </c>
      <c r="F2565" s="40" t="s">
        <v>8899</v>
      </c>
      <c r="G2565" s="40" t="s">
        <v>7904</v>
      </c>
      <c r="H2565" s="40" t="s">
        <v>7907</v>
      </c>
      <c r="I2565" s="43">
        <f>J2565-2</f>
        <v>41953</v>
      </c>
      <c r="J2565" s="43">
        <f t="shared" si="170"/>
        <v>41955</v>
      </c>
      <c r="K2565" s="40" t="s">
        <v>5488</v>
      </c>
      <c r="L2565" s="40">
        <v>100</v>
      </c>
      <c r="M2565" s="39"/>
    </row>
    <row r="2566" spans="1:13" hidden="1">
      <c r="A2566" s="40" t="s">
        <v>8544</v>
      </c>
      <c r="B2566" s="40" t="s">
        <v>7931</v>
      </c>
      <c r="C2566" s="40" t="s">
        <v>7927</v>
      </c>
      <c r="D2566" s="40" t="s">
        <v>7928</v>
      </c>
      <c r="E2566" s="41" t="s">
        <v>7929</v>
      </c>
      <c r="F2566" s="40" t="s">
        <v>8899</v>
      </c>
      <c r="G2566" s="40" t="s">
        <v>7904</v>
      </c>
      <c r="H2566" s="40" t="s">
        <v>7908</v>
      </c>
      <c r="I2566" s="43">
        <f>J2566-1</f>
        <v>41955</v>
      </c>
      <c r="J2566" s="42">
        <v>41956</v>
      </c>
      <c r="K2566" s="40" t="s">
        <v>5488</v>
      </c>
      <c r="L2566" s="40">
        <v>100</v>
      </c>
      <c r="M2566" s="39" t="s">
        <v>7917</v>
      </c>
    </row>
    <row r="2567" spans="1:13" hidden="1">
      <c r="A2567" s="41" t="s">
        <v>8824</v>
      </c>
      <c r="B2567" s="41" t="s">
        <v>7953</v>
      </c>
      <c r="C2567" s="49" t="s">
        <v>7927</v>
      </c>
      <c r="D2567" s="45" t="s">
        <v>7928</v>
      </c>
      <c r="E2567" s="41" t="s">
        <v>7929</v>
      </c>
      <c r="F2567" s="41" t="s">
        <v>8900</v>
      </c>
      <c r="G2567" s="41" t="s">
        <v>1048</v>
      </c>
      <c r="H2567" s="41" t="s">
        <v>7888</v>
      </c>
      <c r="I2567" s="43">
        <v>41940</v>
      </c>
      <c r="J2567" s="41"/>
      <c r="K2567" s="41"/>
      <c r="L2567" s="41"/>
      <c r="M2567" s="41"/>
    </row>
    <row r="2568" spans="1:13" hidden="1">
      <c r="A2568" s="41" t="s">
        <v>8824</v>
      </c>
      <c r="B2568" s="41" t="s">
        <v>7953</v>
      </c>
      <c r="C2568" s="49" t="s">
        <v>7927</v>
      </c>
      <c r="D2568" s="45" t="s">
        <v>7928</v>
      </c>
      <c r="E2568" s="41" t="s">
        <v>7929</v>
      </c>
      <c r="F2568" s="41" t="s">
        <v>8900</v>
      </c>
      <c r="G2568" s="41" t="s">
        <v>1048</v>
      </c>
      <c r="H2568" s="41" t="s">
        <v>7889</v>
      </c>
      <c r="I2568" s="43"/>
      <c r="J2568" s="41"/>
      <c r="K2568" s="41"/>
      <c r="L2568" s="41"/>
      <c r="M2568" s="41"/>
    </row>
    <row r="2569" spans="1:13" hidden="1">
      <c r="A2569" s="41" t="s">
        <v>8824</v>
      </c>
      <c r="B2569" s="41" t="s">
        <v>7953</v>
      </c>
      <c r="C2569" s="49" t="s">
        <v>7927</v>
      </c>
      <c r="D2569" s="45" t="s">
        <v>7928</v>
      </c>
      <c r="E2569" s="41" t="s">
        <v>7929</v>
      </c>
      <c r="F2569" s="41" t="s">
        <v>8900</v>
      </c>
      <c r="G2569" s="41" t="s">
        <v>1048</v>
      </c>
      <c r="H2569" s="41" t="s">
        <v>7890</v>
      </c>
      <c r="I2569" s="42"/>
      <c r="J2569" s="41"/>
      <c r="K2569" s="41"/>
      <c r="L2569" s="41"/>
      <c r="M2569" s="41"/>
    </row>
    <row r="2570" spans="1:13" hidden="1">
      <c r="A2570" s="41" t="s">
        <v>8824</v>
      </c>
      <c r="B2570" s="41" t="s">
        <v>7953</v>
      </c>
      <c r="C2570" s="49" t="s">
        <v>7927</v>
      </c>
      <c r="D2570" s="45" t="s">
        <v>7928</v>
      </c>
      <c r="E2570" s="41" t="s">
        <v>7929</v>
      </c>
      <c r="F2570" s="41" t="s">
        <v>8900</v>
      </c>
      <c r="G2570" s="41" t="s">
        <v>1048</v>
      </c>
      <c r="H2570" s="41" t="s">
        <v>7891</v>
      </c>
      <c r="I2570" s="42"/>
      <c r="J2570" s="41"/>
      <c r="K2570" s="41"/>
      <c r="L2570" s="41"/>
      <c r="M2570" s="41"/>
    </row>
    <row r="2571" spans="1:13" hidden="1">
      <c r="A2571" s="41" t="s">
        <v>8824</v>
      </c>
      <c r="B2571" s="41" t="s">
        <v>7953</v>
      </c>
      <c r="C2571" s="49" t="s">
        <v>7927</v>
      </c>
      <c r="D2571" s="45" t="s">
        <v>7928</v>
      </c>
      <c r="E2571" s="41" t="s">
        <v>7929</v>
      </c>
      <c r="F2571" s="41" t="s">
        <v>8900</v>
      </c>
      <c r="G2571" s="41" t="s">
        <v>1048</v>
      </c>
      <c r="H2571" s="41" t="s">
        <v>7892</v>
      </c>
      <c r="I2571" s="53"/>
      <c r="J2571" s="41"/>
      <c r="K2571" s="41"/>
      <c r="L2571" s="41"/>
      <c r="M2571" s="41"/>
    </row>
    <row r="2572" spans="1:13" hidden="1">
      <c r="A2572" s="41" t="s">
        <v>8824</v>
      </c>
      <c r="B2572" s="41" t="s">
        <v>7953</v>
      </c>
      <c r="C2572" s="49" t="s">
        <v>7927</v>
      </c>
      <c r="D2572" s="45" t="s">
        <v>7928</v>
      </c>
      <c r="E2572" s="41" t="s">
        <v>7929</v>
      </c>
      <c r="F2572" s="41" t="s">
        <v>8900</v>
      </c>
      <c r="G2572" s="41" t="s">
        <v>1048</v>
      </c>
      <c r="H2572" s="41" t="s">
        <v>7893</v>
      </c>
      <c r="I2572" s="42"/>
      <c r="J2572" s="41"/>
      <c r="K2572" s="41"/>
      <c r="L2572" s="41"/>
      <c r="M2572" s="41"/>
    </row>
    <row r="2573" spans="1:13" hidden="1">
      <c r="A2573" s="41" t="s">
        <v>8824</v>
      </c>
      <c r="B2573" s="41" t="s">
        <v>7953</v>
      </c>
      <c r="C2573" s="49" t="s">
        <v>7927</v>
      </c>
      <c r="D2573" s="45" t="s">
        <v>7928</v>
      </c>
      <c r="E2573" s="41" t="s">
        <v>7929</v>
      </c>
      <c r="F2573" s="41" t="s">
        <v>8900</v>
      </c>
      <c r="G2573" s="41" t="s">
        <v>1048</v>
      </c>
      <c r="H2573" s="41" t="s">
        <v>7894</v>
      </c>
      <c r="I2573" s="42">
        <v>41957</v>
      </c>
      <c r="J2573" s="41"/>
      <c r="K2573" s="41"/>
      <c r="L2573" s="41"/>
      <c r="M2573" s="41"/>
    </row>
    <row r="2574" spans="1:13" hidden="1">
      <c r="A2574" s="40" t="s">
        <v>8824</v>
      </c>
      <c r="B2574" s="40" t="s">
        <v>7953</v>
      </c>
      <c r="C2574" s="48" t="s">
        <v>7927</v>
      </c>
      <c r="D2574" s="44" t="s">
        <v>7928</v>
      </c>
      <c r="E2574" s="41" t="s">
        <v>7929</v>
      </c>
      <c r="F2574" s="40" t="s">
        <v>8900</v>
      </c>
      <c r="G2574" s="40" t="s">
        <v>7895</v>
      </c>
      <c r="H2574" s="40" t="s">
        <v>7896</v>
      </c>
      <c r="I2574" s="43">
        <f>J2574-2</f>
        <v>41940</v>
      </c>
      <c r="J2574" s="43">
        <f t="shared" ref="J2574:J2580" si="171">I2575</f>
        <v>41942</v>
      </c>
      <c r="K2574" s="40" t="s">
        <v>145</v>
      </c>
      <c r="L2574" s="40">
        <v>100</v>
      </c>
      <c r="M2574" s="40"/>
    </row>
    <row r="2575" spans="1:13" hidden="1">
      <c r="A2575" s="40" t="s">
        <v>8824</v>
      </c>
      <c r="B2575" s="40" t="s">
        <v>7953</v>
      </c>
      <c r="C2575" s="48" t="s">
        <v>7927</v>
      </c>
      <c r="D2575" s="44" t="s">
        <v>7928</v>
      </c>
      <c r="E2575" s="41" t="s">
        <v>7929</v>
      </c>
      <c r="F2575" s="40" t="s">
        <v>8900</v>
      </c>
      <c r="G2575" s="40" t="s">
        <v>7898</v>
      </c>
      <c r="H2575" s="40" t="s">
        <v>7899</v>
      </c>
      <c r="I2575" s="43">
        <f>J2575-1</f>
        <v>41942</v>
      </c>
      <c r="J2575" s="43">
        <f t="shared" si="171"/>
        <v>41943</v>
      </c>
      <c r="K2575" s="40" t="s">
        <v>145</v>
      </c>
      <c r="L2575" s="40">
        <v>100</v>
      </c>
      <c r="M2575" s="40"/>
    </row>
    <row r="2576" spans="1:13" hidden="1">
      <c r="A2576" s="40" t="s">
        <v>8824</v>
      </c>
      <c r="B2576" s="40" t="s">
        <v>7953</v>
      </c>
      <c r="C2576" s="48" t="s">
        <v>7927</v>
      </c>
      <c r="D2576" s="44" t="s">
        <v>7928</v>
      </c>
      <c r="E2576" s="41" t="s">
        <v>7929</v>
      </c>
      <c r="F2576" s="40" t="s">
        <v>8900</v>
      </c>
      <c r="G2576" s="40" t="s">
        <v>7898</v>
      </c>
      <c r="H2576" s="40" t="s">
        <v>7925</v>
      </c>
      <c r="I2576" s="43">
        <f>J2576-1</f>
        <v>41943</v>
      </c>
      <c r="J2576" s="43">
        <f t="shared" si="171"/>
        <v>41944</v>
      </c>
      <c r="K2576" s="40" t="s">
        <v>145</v>
      </c>
      <c r="L2576" s="40">
        <v>100</v>
      </c>
      <c r="M2576" s="40"/>
    </row>
    <row r="2577" spans="1:13">
      <c r="A2577" s="40" t="s">
        <v>8824</v>
      </c>
      <c r="B2577" s="40" t="s">
        <v>7953</v>
      </c>
      <c r="C2577" s="48" t="s">
        <v>7927</v>
      </c>
      <c r="D2577" s="44" t="s">
        <v>7928</v>
      </c>
      <c r="E2577" s="41" t="s">
        <v>7929</v>
      </c>
      <c r="F2577" s="40" t="s">
        <v>8900</v>
      </c>
      <c r="G2577" s="40" t="s">
        <v>7901</v>
      </c>
      <c r="H2577" s="40" t="s">
        <v>7940</v>
      </c>
      <c r="I2577" s="43">
        <f>J2577-5</f>
        <v>41944</v>
      </c>
      <c r="J2577" s="43">
        <f t="shared" si="171"/>
        <v>41949</v>
      </c>
      <c r="K2577" s="40" t="s">
        <v>145</v>
      </c>
      <c r="L2577" s="40">
        <v>100</v>
      </c>
      <c r="M2577" s="40"/>
    </row>
    <row r="2578" spans="1:13" hidden="1">
      <c r="A2578" s="40" t="s">
        <v>8824</v>
      </c>
      <c r="B2578" s="40" t="s">
        <v>7953</v>
      </c>
      <c r="C2578" s="48" t="s">
        <v>7927</v>
      </c>
      <c r="D2578" s="44" t="s">
        <v>7928</v>
      </c>
      <c r="E2578" s="41" t="s">
        <v>7929</v>
      </c>
      <c r="F2578" s="40" t="s">
        <v>8900</v>
      </c>
      <c r="G2578" s="40" t="s">
        <v>7904</v>
      </c>
      <c r="H2578" s="40" t="s">
        <v>7905</v>
      </c>
      <c r="I2578" s="43">
        <f>J2578-3</f>
        <v>41949</v>
      </c>
      <c r="J2578" s="43">
        <f t="shared" si="171"/>
        <v>41952</v>
      </c>
      <c r="K2578" s="40" t="s">
        <v>145</v>
      </c>
      <c r="L2578" s="40">
        <v>100</v>
      </c>
      <c r="M2578" s="39"/>
    </row>
    <row r="2579" spans="1:13" hidden="1">
      <c r="A2579" s="40" t="s">
        <v>8824</v>
      </c>
      <c r="B2579" s="40" t="s">
        <v>7953</v>
      </c>
      <c r="C2579" s="48" t="s">
        <v>7927</v>
      </c>
      <c r="D2579" s="44" t="s">
        <v>7928</v>
      </c>
      <c r="E2579" s="41" t="s">
        <v>7929</v>
      </c>
      <c r="F2579" s="40" t="s">
        <v>8900</v>
      </c>
      <c r="G2579" s="40" t="s">
        <v>7904</v>
      </c>
      <c r="H2579" s="40" t="s">
        <v>7906</v>
      </c>
      <c r="I2579" s="43">
        <f>J2579-2</f>
        <v>41952</v>
      </c>
      <c r="J2579" s="43">
        <f t="shared" si="171"/>
        <v>41954</v>
      </c>
      <c r="K2579" s="40" t="s">
        <v>145</v>
      </c>
      <c r="L2579" s="40">
        <v>100</v>
      </c>
      <c r="M2579" s="39"/>
    </row>
    <row r="2580" spans="1:13" hidden="1">
      <c r="A2580" s="40" t="s">
        <v>8824</v>
      </c>
      <c r="B2580" s="40" t="s">
        <v>7953</v>
      </c>
      <c r="C2580" s="48" t="s">
        <v>7927</v>
      </c>
      <c r="D2580" s="44" t="s">
        <v>7928</v>
      </c>
      <c r="E2580" s="41" t="s">
        <v>7929</v>
      </c>
      <c r="F2580" s="40" t="s">
        <v>8900</v>
      </c>
      <c r="G2580" s="40" t="s">
        <v>7904</v>
      </c>
      <c r="H2580" s="40" t="s">
        <v>7907</v>
      </c>
      <c r="I2580" s="43">
        <f>J2580-2</f>
        <v>41954</v>
      </c>
      <c r="J2580" s="43">
        <f t="shared" si="171"/>
        <v>41956</v>
      </c>
      <c r="K2580" s="40" t="s">
        <v>145</v>
      </c>
      <c r="L2580" s="40">
        <v>100</v>
      </c>
      <c r="M2580" s="39"/>
    </row>
    <row r="2581" spans="1:13" hidden="1">
      <c r="A2581" s="40" t="s">
        <v>8824</v>
      </c>
      <c r="B2581" s="40" t="s">
        <v>7953</v>
      </c>
      <c r="C2581" s="48" t="s">
        <v>7927</v>
      </c>
      <c r="D2581" s="44" t="s">
        <v>7928</v>
      </c>
      <c r="E2581" s="41" t="s">
        <v>7929</v>
      </c>
      <c r="F2581" s="40" t="s">
        <v>8900</v>
      </c>
      <c r="G2581" s="40" t="s">
        <v>7904</v>
      </c>
      <c r="H2581" s="40" t="s">
        <v>7908</v>
      </c>
      <c r="I2581" s="43">
        <f>J2581-1</f>
        <v>41956</v>
      </c>
      <c r="J2581" s="42">
        <v>41957</v>
      </c>
      <c r="K2581" s="40" t="s">
        <v>145</v>
      </c>
      <c r="L2581" s="40">
        <v>100</v>
      </c>
      <c r="M2581" s="39"/>
    </row>
    <row r="2582" spans="1:13" hidden="1">
      <c r="A2582" s="41" t="s">
        <v>8824</v>
      </c>
      <c r="B2582" s="41" t="s">
        <v>7953</v>
      </c>
      <c r="C2582" s="49" t="s">
        <v>7927</v>
      </c>
      <c r="D2582" s="45" t="s">
        <v>7928</v>
      </c>
      <c r="E2582" s="41" t="s">
        <v>7929</v>
      </c>
      <c r="F2582" s="41" t="s">
        <v>8901</v>
      </c>
      <c r="G2582" s="41" t="s">
        <v>1048</v>
      </c>
      <c r="H2582" s="41" t="s">
        <v>7888</v>
      </c>
      <c r="I2582" s="43">
        <v>41940</v>
      </c>
      <c r="J2582" s="41"/>
      <c r="K2582" s="41"/>
      <c r="L2582" s="41"/>
      <c r="M2582" s="41"/>
    </row>
    <row r="2583" spans="1:13" hidden="1">
      <c r="A2583" s="41" t="s">
        <v>8824</v>
      </c>
      <c r="B2583" s="41" t="s">
        <v>7953</v>
      </c>
      <c r="C2583" s="49" t="s">
        <v>7927</v>
      </c>
      <c r="D2583" s="45" t="s">
        <v>7928</v>
      </c>
      <c r="E2583" s="41" t="s">
        <v>7929</v>
      </c>
      <c r="F2583" s="41" t="s">
        <v>8901</v>
      </c>
      <c r="G2583" s="41" t="s">
        <v>1048</v>
      </c>
      <c r="H2583" s="41" t="s">
        <v>7889</v>
      </c>
      <c r="I2583" s="43"/>
      <c r="J2583" s="41"/>
      <c r="K2583" s="41"/>
      <c r="L2583" s="41"/>
      <c r="M2583" s="41"/>
    </row>
    <row r="2584" spans="1:13" hidden="1">
      <c r="A2584" s="41" t="s">
        <v>8824</v>
      </c>
      <c r="B2584" s="41" t="s">
        <v>7953</v>
      </c>
      <c r="C2584" s="49" t="s">
        <v>7927</v>
      </c>
      <c r="D2584" s="45" t="s">
        <v>7928</v>
      </c>
      <c r="E2584" s="41" t="s">
        <v>7929</v>
      </c>
      <c r="F2584" s="41" t="s">
        <v>8901</v>
      </c>
      <c r="G2584" s="41" t="s">
        <v>1048</v>
      </c>
      <c r="H2584" s="41" t="s">
        <v>7890</v>
      </c>
      <c r="I2584" s="42"/>
      <c r="J2584" s="41"/>
      <c r="K2584" s="41"/>
      <c r="L2584" s="41"/>
      <c r="M2584" s="41"/>
    </row>
    <row r="2585" spans="1:13" hidden="1">
      <c r="A2585" s="41" t="s">
        <v>8824</v>
      </c>
      <c r="B2585" s="41" t="s">
        <v>7953</v>
      </c>
      <c r="C2585" s="49" t="s">
        <v>7927</v>
      </c>
      <c r="D2585" s="45" t="s">
        <v>7928</v>
      </c>
      <c r="E2585" s="41" t="s">
        <v>7929</v>
      </c>
      <c r="F2585" s="41" t="s">
        <v>8901</v>
      </c>
      <c r="G2585" s="41" t="s">
        <v>1048</v>
      </c>
      <c r="H2585" s="41" t="s">
        <v>7891</v>
      </c>
      <c r="I2585" s="42"/>
      <c r="J2585" s="41"/>
      <c r="K2585" s="41"/>
      <c r="L2585" s="41"/>
      <c r="M2585" s="41"/>
    </row>
    <row r="2586" spans="1:13" hidden="1">
      <c r="A2586" s="41" t="s">
        <v>8824</v>
      </c>
      <c r="B2586" s="41" t="s">
        <v>7953</v>
      </c>
      <c r="C2586" s="49" t="s">
        <v>7927</v>
      </c>
      <c r="D2586" s="45" t="s">
        <v>7928</v>
      </c>
      <c r="E2586" s="41" t="s">
        <v>7929</v>
      </c>
      <c r="F2586" s="41" t="s">
        <v>8901</v>
      </c>
      <c r="G2586" s="41" t="s">
        <v>1048</v>
      </c>
      <c r="H2586" s="41" t="s">
        <v>7892</v>
      </c>
      <c r="I2586" s="53"/>
      <c r="J2586" s="41"/>
      <c r="K2586" s="41"/>
      <c r="L2586" s="41"/>
      <c r="M2586" s="41"/>
    </row>
    <row r="2587" spans="1:13" hidden="1">
      <c r="A2587" s="41" t="s">
        <v>8824</v>
      </c>
      <c r="B2587" s="41" t="s">
        <v>7953</v>
      </c>
      <c r="C2587" s="49" t="s">
        <v>7927</v>
      </c>
      <c r="D2587" s="45" t="s">
        <v>7928</v>
      </c>
      <c r="E2587" s="41" t="s">
        <v>7929</v>
      </c>
      <c r="F2587" s="41" t="s">
        <v>8901</v>
      </c>
      <c r="G2587" s="41" t="s">
        <v>1048</v>
      </c>
      <c r="H2587" s="41" t="s">
        <v>7893</v>
      </c>
      <c r="I2587" s="42"/>
      <c r="J2587" s="41"/>
      <c r="K2587" s="41"/>
      <c r="L2587" s="41"/>
      <c r="M2587" s="41"/>
    </row>
    <row r="2588" spans="1:13" hidden="1">
      <c r="A2588" s="41" t="s">
        <v>8824</v>
      </c>
      <c r="B2588" s="41" t="s">
        <v>7953</v>
      </c>
      <c r="C2588" s="49" t="s">
        <v>7927</v>
      </c>
      <c r="D2588" s="45" t="s">
        <v>7928</v>
      </c>
      <c r="E2588" s="41" t="s">
        <v>7929</v>
      </c>
      <c r="F2588" s="41" t="s">
        <v>8901</v>
      </c>
      <c r="G2588" s="41" t="s">
        <v>1048</v>
      </c>
      <c r="H2588" s="41" t="s">
        <v>7894</v>
      </c>
      <c r="I2588" s="42">
        <v>41957</v>
      </c>
      <c r="J2588" s="41"/>
      <c r="K2588" s="41"/>
      <c r="L2588" s="41"/>
      <c r="M2588" s="41"/>
    </row>
    <row r="2589" spans="1:13" hidden="1">
      <c r="A2589" s="40" t="s">
        <v>8824</v>
      </c>
      <c r="B2589" s="40" t="s">
        <v>7953</v>
      </c>
      <c r="C2589" s="48" t="s">
        <v>7927</v>
      </c>
      <c r="D2589" s="44" t="s">
        <v>7928</v>
      </c>
      <c r="E2589" s="41" t="s">
        <v>7929</v>
      </c>
      <c r="F2589" s="40" t="s">
        <v>8901</v>
      </c>
      <c r="G2589" s="40" t="s">
        <v>7895</v>
      </c>
      <c r="H2589" s="40" t="s">
        <v>7896</v>
      </c>
      <c r="I2589" s="43">
        <f>J2589-2</f>
        <v>41940</v>
      </c>
      <c r="J2589" s="43">
        <f t="shared" ref="J2589:J2595" si="172">I2590</f>
        <v>41942</v>
      </c>
      <c r="K2589" s="40" t="s">
        <v>145</v>
      </c>
      <c r="L2589" s="40">
        <v>100</v>
      </c>
      <c r="M2589" s="40"/>
    </row>
    <row r="2590" spans="1:13" hidden="1">
      <c r="A2590" s="40" t="s">
        <v>8824</v>
      </c>
      <c r="B2590" s="40" t="s">
        <v>7953</v>
      </c>
      <c r="C2590" s="48" t="s">
        <v>7927</v>
      </c>
      <c r="D2590" s="44" t="s">
        <v>7928</v>
      </c>
      <c r="E2590" s="41" t="s">
        <v>7929</v>
      </c>
      <c r="F2590" s="40" t="s">
        <v>8901</v>
      </c>
      <c r="G2590" s="40" t="s">
        <v>7898</v>
      </c>
      <c r="H2590" s="40" t="s">
        <v>7899</v>
      </c>
      <c r="I2590" s="43">
        <f>J2590-1</f>
        <v>41942</v>
      </c>
      <c r="J2590" s="43">
        <f t="shared" si="172"/>
        <v>41943</v>
      </c>
      <c r="K2590" s="40" t="s">
        <v>145</v>
      </c>
      <c r="L2590" s="40">
        <v>100</v>
      </c>
      <c r="M2590" s="40"/>
    </row>
    <row r="2591" spans="1:13" hidden="1">
      <c r="A2591" s="40" t="s">
        <v>8824</v>
      </c>
      <c r="B2591" s="40" t="s">
        <v>7953</v>
      </c>
      <c r="C2591" s="48" t="s">
        <v>7927</v>
      </c>
      <c r="D2591" s="44" t="s">
        <v>7928</v>
      </c>
      <c r="E2591" s="41" t="s">
        <v>7929</v>
      </c>
      <c r="F2591" s="40" t="s">
        <v>8901</v>
      </c>
      <c r="G2591" s="40" t="s">
        <v>7898</v>
      </c>
      <c r="H2591" s="40" t="s">
        <v>7925</v>
      </c>
      <c r="I2591" s="43">
        <f>J2591-1</f>
        <v>41943</v>
      </c>
      <c r="J2591" s="43">
        <f t="shared" si="172"/>
        <v>41944</v>
      </c>
      <c r="K2591" s="40" t="s">
        <v>145</v>
      </c>
      <c r="L2591" s="40">
        <v>100</v>
      </c>
      <c r="M2591" s="40"/>
    </row>
    <row r="2592" spans="1:13">
      <c r="A2592" s="40" t="s">
        <v>8824</v>
      </c>
      <c r="B2592" s="40" t="s">
        <v>7953</v>
      </c>
      <c r="C2592" s="48" t="s">
        <v>7927</v>
      </c>
      <c r="D2592" s="44" t="s">
        <v>7928</v>
      </c>
      <c r="E2592" s="41" t="s">
        <v>7929</v>
      </c>
      <c r="F2592" s="40" t="s">
        <v>8901</v>
      </c>
      <c r="G2592" s="40" t="s">
        <v>7901</v>
      </c>
      <c r="H2592" s="40" t="s">
        <v>7940</v>
      </c>
      <c r="I2592" s="43">
        <f>J2592-5</f>
        <v>41944</v>
      </c>
      <c r="J2592" s="43">
        <f t="shared" si="172"/>
        <v>41949</v>
      </c>
      <c r="K2592" s="40" t="s">
        <v>145</v>
      </c>
      <c r="L2592" s="40">
        <v>100</v>
      </c>
      <c r="M2592" s="40"/>
    </row>
    <row r="2593" spans="1:13" hidden="1">
      <c r="A2593" s="40" t="s">
        <v>8824</v>
      </c>
      <c r="B2593" s="40" t="s">
        <v>7953</v>
      </c>
      <c r="C2593" s="48" t="s">
        <v>7927</v>
      </c>
      <c r="D2593" s="44" t="s">
        <v>7928</v>
      </c>
      <c r="E2593" s="41" t="s">
        <v>7929</v>
      </c>
      <c r="F2593" s="40" t="s">
        <v>8901</v>
      </c>
      <c r="G2593" s="40" t="s">
        <v>7904</v>
      </c>
      <c r="H2593" s="40" t="s">
        <v>7905</v>
      </c>
      <c r="I2593" s="43">
        <f>J2593-3</f>
        <v>41949</v>
      </c>
      <c r="J2593" s="43">
        <f t="shared" si="172"/>
        <v>41952</v>
      </c>
      <c r="K2593" s="40" t="s">
        <v>145</v>
      </c>
      <c r="L2593" s="40">
        <v>100</v>
      </c>
      <c r="M2593" s="39"/>
    </row>
    <row r="2594" spans="1:13" hidden="1">
      <c r="A2594" s="40" t="s">
        <v>8824</v>
      </c>
      <c r="B2594" s="40" t="s">
        <v>7953</v>
      </c>
      <c r="C2594" s="48" t="s">
        <v>7927</v>
      </c>
      <c r="D2594" s="44" t="s">
        <v>7928</v>
      </c>
      <c r="E2594" s="41" t="s">
        <v>7929</v>
      </c>
      <c r="F2594" s="40" t="s">
        <v>8901</v>
      </c>
      <c r="G2594" s="40" t="s">
        <v>7904</v>
      </c>
      <c r="H2594" s="40" t="s">
        <v>7906</v>
      </c>
      <c r="I2594" s="43">
        <f>J2594-2</f>
        <v>41952</v>
      </c>
      <c r="J2594" s="43">
        <f t="shared" si="172"/>
        <v>41954</v>
      </c>
      <c r="K2594" s="40" t="s">
        <v>145</v>
      </c>
      <c r="L2594" s="40">
        <v>100</v>
      </c>
      <c r="M2594" s="39"/>
    </row>
    <row r="2595" spans="1:13" hidden="1">
      <c r="A2595" s="40" t="s">
        <v>8824</v>
      </c>
      <c r="B2595" s="40" t="s">
        <v>7953</v>
      </c>
      <c r="C2595" s="48" t="s">
        <v>7927</v>
      </c>
      <c r="D2595" s="44" t="s">
        <v>7928</v>
      </c>
      <c r="E2595" s="41" t="s">
        <v>7929</v>
      </c>
      <c r="F2595" s="40" t="s">
        <v>8901</v>
      </c>
      <c r="G2595" s="40" t="s">
        <v>7904</v>
      </c>
      <c r="H2595" s="40" t="s">
        <v>7907</v>
      </c>
      <c r="I2595" s="43">
        <f>J2595-2</f>
        <v>41954</v>
      </c>
      <c r="J2595" s="43">
        <f t="shared" si="172"/>
        <v>41956</v>
      </c>
      <c r="K2595" s="40" t="s">
        <v>145</v>
      </c>
      <c r="L2595" s="40">
        <v>100</v>
      </c>
      <c r="M2595" s="39"/>
    </row>
    <row r="2596" spans="1:13" hidden="1">
      <c r="A2596" s="40" t="s">
        <v>8824</v>
      </c>
      <c r="B2596" s="40" t="s">
        <v>7953</v>
      </c>
      <c r="C2596" s="48" t="s">
        <v>7927</v>
      </c>
      <c r="D2596" s="44" t="s">
        <v>7928</v>
      </c>
      <c r="E2596" s="41" t="s">
        <v>7929</v>
      </c>
      <c r="F2596" s="40" t="s">
        <v>8901</v>
      </c>
      <c r="G2596" s="40" t="s">
        <v>7904</v>
      </c>
      <c r="H2596" s="40" t="s">
        <v>7908</v>
      </c>
      <c r="I2596" s="43">
        <f>J2596-1</f>
        <v>41956</v>
      </c>
      <c r="J2596" s="42">
        <v>41957</v>
      </c>
      <c r="K2596" s="40" t="s">
        <v>145</v>
      </c>
      <c r="L2596" s="40">
        <v>100</v>
      </c>
      <c r="M2596" s="39" t="s">
        <v>7917</v>
      </c>
    </row>
    <row r="2597" spans="1:13" hidden="1">
      <c r="A2597" s="41" t="s">
        <v>8824</v>
      </c>
      <c r="B2597" s="41" t="s">
        <v>7953</v>
      </c>
      <c r="C2597" s="49" t="s">
        <v>7927</v>
      </c>
      <c r="D2597" s="45" t="s">
        <v>7928</v>
      </c>
      <c r="E2597" s="41" t="s">
        <v>7929</v>
      </c>
      <c r="F2597" s="41" t="s">
        <v>8902</v>
      </c>
      <c r="G2597" s="41" t="s">
        <v>1048</v>
      </c>
      <c r="H2597" s="41" t="s">
        <v>7888</v>
      </c>
      <c r="I2597" s="43">
        <v>41940</v>
      </c>
      <c r="J2597" s="41"/>
      <c r="K2597" s="41"/>
      <c r="L2597" s="41"/>
      <c r="M2597" s="41"/>
    </row>
    <row r="2598" spans="1:13" hidden="1">
      <c r="A2598" s="41" t="s">
        <v>8824</v>
      </c>
      <c r="B2598" s="41" t="s">
        <v>7953</v>
      </c>
      <c r="C2598" s="49" t="s">
        <v>7927</v>
      </c>
      <c r="D2598" s="45" t="s">
        <v>7928</v>
      </c>
      <c r="E2598" s="41" t="s">
        <v>7929</v>
      </c>
      <c r="F2598" s="41" t="s">
        <v>8902</v>
      </c>
      <c r="G2598" s="41" t="s">
        <v>1048</v>
      </c>
      <c r="H2598" s="41" t="s">
        <v>7889</v>
      </c>
      <c r="I2598" s="43"/>
      <c r="J2598" s="41"/>
      <c r="K2598" s="41"/>
      <c r="L2598" s="41"/>
      <c r="M2598" s="41"/>
    </row>
    <row r="2599" spans="1:13" hidden="1">
      <c r="A2599" s="41" t="s">
        <v>8824</v>
      </c>
      <c r="B2599" s="41" t="s">
        <v>7953</v>
      </c>
      <c r="C2599" s="49" t="s">
        <v>7927</v>
      </c>
      <c r="D2599" s="45" t="s">
        <v>7928</v>
      </c>
      <c r="E2599" s="41" t="s">
        <v>7929</v>
      </c>
      <c r="F2599" s="41" t="s">
        <v>8902</v>
      </c>
      <c r="G2599" s="41" t="s">
        <v>1048</v>
      </c>
      <c r="H2599" s="41" t="s">
        <v>7890</v>
      </c>
      <c r="I2599" s="42"/>
      <c r="J2599" s="41"/>
      <c r="K2599" s="41"/>
      <c r="L2599" s="41"/>
      <c r="M2599" s="41"/>
    </row>
    <row r="2600" spans="1:13" hidden="1">
      <c r="A2600" s="41" t="s">
        <v>8824</v>
      </c>
      <c r="B2600" s="41" t="s">
        <v>7953</v>
      </c>
      <c r="C2600" s="49" t="s">
        <v>7927</v>
      </c>
      <c r="D2600" s="45" t="s">
        <v>7928</v>
      </c>
      <c r="E2600" s="41" t="s">
        <v>7929</v>
      </c>
      <c r="F2600" s="41" t="s">
        <v>8902</v>
      </c>
      <c r="G2600" s="41" t="s">
        <v>1048</v>
      </c>
      <c r="H2600" s="41" t="s">
        <v>7891</v>
      </c>
      <c r="I2600" s="42"/>
      <c r="J2600" s="41"/>
      <c r="K2600" s="41"/>
      <c r="L2600" s="41"/>
      <c r="M2600" s="41"/>
    </row>
    <row r="2601" spans="1:13" hidden="1">
      <c r="A2601" s="41" t="s">
        <v>8824</v>
      </c>
      <c r="B2601" s="41" t="s">
        <v>7953</v>
      </c>
      <c r="C2601" s="49" t="s">
        <v>7927</v>
      </c>
      <c r="D2601" s="45" t="s">
        <v>7928</v>
      </c>
      <c r="E2601" s="41" t="s">
        <v>7929</v>
      </c>
      <c r="F2601" s="41" t="s">
        <v>8902</v>
      </c>
      <c r="G2601" s="41" t="s">
        <v>1048</v>
      </c>
      <c r="H2601" s="41" t="s">
        <v>7892</v>
      </c>
      <c r="I2601" s="53"/>
      <c r="J2601" s="41"/>
      <c r="K2601" s="41"/>
      <c r="L2601" s="41"/>
      <c r="M2601" s="41"/>
    </row>
    <row r="2602" spans="1:13" hidden="1">
      <c r="A2602" s="41" t="s">
        <v>8824</v>
      </c>
      <c r="B2602" s="41" t="s">
        <v>7953</v>
      </c>
      <c r="C2602" s="49" t="s">
        <v>7927</v>
      </c>
      <c r="D2602" s="45" t="s">
        <v>7928</v>
      </c>
      <c r="E2602" s="41" t="s">
        <v>7929</v>
      </c>
      <c r="F2602" s="41" t="s">
        <v>8902</v>
      </c>
      <c r="G2602" s="41" t="s">
        <v>1048</v>
      </c>
      <c r="H2602" s="41" t="s">
        <v>7893</v>
      </c>
      <c r="I2602" s="42"/>
      <c r="J2602" s="41"/>
      <c r="K2602" s="41"/>
      <c r="L2602" s="41"/>
      <c r="M2602" s="41"/>
    </row>
    <row r="2603" spans="1:13" hidden="1">
      <c r="A2603" s="41" t="s">
        <v>8824</v>
      </c>
      <c r="B2603" s="41" t="s">
        <v>7953</v>
      </c>
      <c r="C2603" s="49" t="s">
        <v>7927</v>
      </c>
      <c r="D2603" s="45" t="s">
        <v>7928</v>
      </c>
      <c r="E2603" s="41" t="s">
        <v>7929</v>
      </c>
      <c r="F2603" s="41" t="s">
        <v>8902</v>
      </c>
      <c r="G2603" s="41" t="s">
        <v>1048</v>
      </c>
      <c r="H2603" s="41" t="s">
        <v>7894</v>
      </c>
      <c r="I2603" s="42">
        <v>41957</v>
      </c>
      <c r="J2603" s="41"/>
      <c r="K2603" s="41"/>
      <c r="L2603" s="41"/>
      <c r="M2603" s="41"/>
    </row>
    <row r="2604" spans="1:13" hidden="1">
      <c r="A2604" s="40" t="s">
        <v>8824</v>
      </c>
      <c r="B2604" s="40" t="s">
        <v>7953</v>
      </c>
      <c r="C2604" s="48" t="s">
        <v>7927</v>
      </c>
      <c r="D2604" s="44" t="s">
        <v>7928</v>
      </c>
      <c r="E2604" s="41" t="s">
        <v>7929</v>
      </c>
      <c r="F2604" s="40" t="s">
        <v>8902</v>
      </c>
      <c r="G2604" s="40" t="s">
        <v>7895</v>
      </c>
      <c r="H2604" s="40" t="s">
        <v>7896</v>
      </c>
      <c r="I2604" s="43">
        <f>J2604-2</f>
        <v>41940</v>
      </c>
      <c r="J2604" s="43">
        <f t="shared" ref="J2604:J2610" si="173">I2605</f>
        <v>41942</v>
      </c>
      <c r="K2604" s="40" t="s">
        <v>145</v>
      </c>
      <c r="L2604" s="40">
        <v>100</v>
      </c>
      <c r="M2604" s="40"/>
    </row>
    <row r="2605" spans="1:13" hidden="1">
      <c r="A2605" s="40" t="s">
        <v>8824</v>
      </c>
      <c r="B2605" s="40" t="s">
        <v>7953</v>
      </c>
      <c r="C2605" s="48" t="s">
        <v>7927</v>
      </c>
      <c r="D2605" s="44" t="s">
        <v>7928</v>
      </c>
      <c r="E2605" s="41" t="s">
        <v>7929</v>
      </c>
      <c r="F2605" s="40" t="s">
        <v>8902</v>
      </c>
      <c r="G2605" s="40" t="s">
        <v>7898</v>
      </c>
      <c r="H2605" s="40" t="s">
        <v>7899</v>
      </c>
      <c r="I2605" s="43">
        <f>J2605-1</f>
        <v>41942</v>
      </c>
      <c r="J2605" s="43">
        <f t="shared" si="173"/>
        <v>41943</v>
      </c>
      <c r="K2605" s="40" t="s">
        <v>145</v>
      </c>
      <c r="L2605" s="40">
        <v>100</v>
      </c>
      <c r="M2605" s="40"/>
    </row>
    <row r="2606" spans="1:13" hidden="1">
      <c r="A2606" s="40" t="s">
        <v>8824</v>
      </c>
      <c r="B2606" s="40" t="s">
        <v>7953</v>
      </c>
      <c r="C2606" s="48" t="s">
        <v>7927</v>
      </c>
      <c r="D2606" s="44" t="s">
        <v>7928</v>
      </c>
      <c r="E2606" s="41" t="s">
        <v>7929</v>
      </c>
      <c r="F2606" s="40" t="s">
        <v>8902</v>
      </c>
      <c r="G2606" s="40" t="s">
        <v>7898</v>
      </c>
      <c r="H2606" s="40" t="s">
        <v>7925</v>
      </c>
      <c r="I2606" s="43">
        <f>J2606-1</f>
        <v>41943</v>
      </c>
      <c r="J2606" s="43">
        <f t="shared" si="173"/>
        <v>41944</v>
      </c>
      <c r="K2606" s="40" t="s">
        <v>145</v>
      </c>
      <c r="L2606" s="40">
        <v>100</v>
      </c>
      <c r="M2606" s="40"/>
    </row>
    <row r="2607" spans="1:13">
      <c r="A2607" s="40" t="s">
        <v>8824</v>
      </c>
      <c r="B2607" s="40" t="s">
        <v>7953</v>
      </c>
      <c r="C2607" s="48" t="s">
        <v>7927</v>
      </c>
      <c r="D2607" s="44" t="s">
        <v>7928</v>
      </c>
      <c r="E2607" s="41" t="s">
        <v>7929</v>
      </c>
      <c r="F2607" s="40" t="s">
        <v>8902</v>
      </c>
      <c r="G2607" s="40" t="s">
        <v>7901</v>
      </c>
      <c r="H2607" s="40" t="s">
        <v>7940</v>
      </c>
      <c r="I2607" s="43">
        <f>J2607-5</f>
        <v>41944</v>
      </c>
      <c r="J2607" s="43">
        <f t="shared" si="173"/>
        <v>41949</v>
      </c>
      <c r="K2607" s="40" t="s">
        <v>145</v>
      </c>
      <c r="L2607" s="40">
        <v>100</v>
      </c>
      <c r="M2607" s="40"/>
    </row>
    <row r="2608" spans="1:13" hidden="1">
      <c r="A2608" s="40" t="s">
        <v>8824</v>
      </c>
      <c r="B2608" s="40" t="s">
        <v>7953</v>
      </c>
      <c r="C2608" s="48" t="s">
        <v>7927</v>
      </c>
      <c r="D2608" s="44" t="s">
        <v>7928</v>
      </c>
      <c r="E2608" s="41" t="s">
        <v>7929</v>
      </c>
      <c r="F2608" s="40" t="s">
        <v>8902</v>
      </c>
      <c r="G2608" s="40" t="s">
        <v>7904</v>
      </c>
      <c r="H2608" s="40" t="s">
        <v>7905</v>
      </c>
      <c r="I2608" s="43">
        <f>J2608-3</f>
        <v>41949</v>
      </c>
      <c r="J2608" s="43">
        <f t="shared" si="173"/>
        <v>41952</v>
      </c>
      <c r="K2608" s="40" t="s">
        <v>145</v>
      </c>
      <c r="L2608" s="40">
        <v>100</v>
      </c>
      <c r="M2608" s="39"/>
    </row>
    <row r="2609" spans="1:13" hidden="1">
      <c r="A2609" s="40" t="s">
        <v>8824</v>
      </c>
      <c r="B2609" s="40" t="s">
        <v>7953</v>
      </c>
      <c r="C2609" s="48" t="s">
        <v>7927</v>
      </c>
      <c r="D2609" s="44" t="s">
        <v>7928</v>
      </c>
      <c r="E2609" s="41" t="s">
        <v>7929</v>
      </c>
      <c r="F2609" s="40" t="s">
        <v>8902</v>
      </c>
      <c r="G2609" s="40" t="s">
        <v>7904</v>
      </c>
      <c r="H2609" s="40" t="s">
        <v>7906</v>
      </c>
      <c r="I2609" s="43">
        <f>J2609-2</f>
        <v>41952</v>
      </c>
      <c r="J2609" s="43">
        <f t="shared" si="173"/>
        <v>41954</v>
      </c>
      <c r="K2609" s="40" t="s">
        <v>145</v>
      </c>
      <c r="L2609" s="40">
        <v>100</v>
      </c>
      <c r="M2609" s="39"/>
    </row>
    <row r="2610" spans="1:13" hidden="1">
      <c r="A2610" s="40" t="s">
        <v>8824</v>
      </c>
      <c r="B2610" s="40" t="s">
        <v>7953</v>
      </c>
      <c r="C2610" s="48" t="s">
        <v>7927</v>
      </c>
      <c r="D2610" s="44" t="s">
        <v>7928</v>
      </c>
      <c r="E2610" s="41" t="s">
        <v>7929</v>
      </c>
      <c r="F2610" s="40" t="s">
        <v>8902</v>
      </c>
      <c r="G2610" s="40" t="s">
        <v>7904</v>
      </c>
      <c r="H2610" s="40" t="s">
        <v>7907</v>
      </c>
      <c r="I2610" s="43">
        <f>J2610-2</f>
        <v>41954</v>
      </c>
      <c r="J2610" s="43">
        <f t="shared" si="173"/>
        <v>41956</v>
      </c>
      <c r="K2610" s="40" t="s">
        <v>145</v>
      </c>
      <c r="L2610" s="40">
        <v>100</v>
      </c>
      <c r="M2610" s="39"/>
    </row>
    <row r="2611" spans="1:13" hidden="1">
      <c r="A2611" s="40" t="s">
        <v>8824</v>
      </c>
      <c r="B2611" s="40" t="s">
        <v>7953</v>
      </c>
      <c r="C2611" s="48" t="s">
        <v>7927</v>
      </c>
      <c r="D2611" s="44" t="s">
        <v>7928</v>
      </c>
      <c r="E2611" s="41" t="s">
        <v>7929</v>
      </c>
      <c r="F2611" s="40" t="s">
        <v>8902</v>
      </c>
      <c r="G2611" s="40" t="s">
        <v>7904</v>
      </c>
      <c r="H2611" s="40" t="s">
        <v>7908</v>
      </c>
      <c r="I2611" s="43">
        <f>J2611-1</f>
        <v>41956</v>
      </c>
      <c r="J2611" s="42">
        <v>41957</v>
      </c>
      <c r="K2611" s="40" t="s">
        <v>145</v>
      </c>
      <c r="L2611" s="40">
        <v>100</v>
      </c>
      <c r="M2611" s="39" t="s">
        <v>7917</v>
      </c>
    </row>
    <row r="2612" spans="1:13" hidden="1">
      <c r="A2612" s="41" t="s">
        <v>8567</v>
      </c>
      <c r="B2612" s="41" t="s">
        <v>8903</v>
      </c>
      <c r="C2612" s="41" t="s">
        <v>102</v>
      </c>
      <c r="D2612" s="41" t="s">
        <v>65</v>
      </c>
      <c r="E2612" s="41" t="s">
        <v>7914</v>
      </c>
      <c r="F2612" s="41" t="s">
        <v>8904</v>
      </c>
      <c r="G2612" s="41" t="s">
        <v>1048</v>
      </c>
      <c r="H2612" s="41" t="s">
        <v>7888</v>
      </c>
      <c r="I2612" s="42">
        <v>41941</v>
      </c>
      <c r="J2612" s="41"/>
      <c r="K2612" s="41"/>
      <c r="L2612" s="41"/>
      <c r="M2612" s="40"/>
    </row>
    <row r="2613" spans="1:13" hidden="1">
      <c r="A2613" s="41" t="s">
        <v>8567</v>
      </c>
      <c r="B2613" s="41" t="s">
        <v>8903</v>
      </c>
      <c r="C2613" s="41" t="s">
        <v>102</v>
      </c>
      <c r="D2613" s="41" t="s">
        <v>65</v>
      </c>
      <c r="E2613" s="41" t="s">
        <v>7914</v>
      </c>
      <c r="F2613" s="41" t="s">
        <v>8904</v>
      </c>
      <c r="G2613" s="41" t="s">
        <v>1048</v>
      </c>
      <c r="H2613" s="41" t="s">
        <v>7889</v>
      </c>
      <c r="I2613" s="42"/>
      <c r="J2613" s="41"/>
      <c r="K2613" s="41"/>
      <c r="L2613" s="41"/>
      <c r="M2613" s="40"/>
    </row>
    <row r="2614" spans="1:13" hidden="1">
      <c r="A2614" s="41" t="s">
        <v>8567</v>
      </c>
      <c r="B2614" s="41" t="s">
        <v>8903</v>
      </c>
      <c r="C2614" s="41" t="s">
        <v>102</v>
      </c>
      <c r="D2614" s="41" t="s">
        <v>65</v>
      </c>
      <c r="E2614" s="41" t="s">
        <v>7914</v>
      </c>
      <c r="F2614" s="41" t="s">
        <v>8904</v>
      </c>
      <c r="G2614" s="41" t="s">
        <v>1048</v>
      </c>
      <c r="H2614" s="41" t="s">
        <v>7890</v>
      </c>
      <c r="I2614" s="41"/>
      <c r="J2614" s="41"/>
      <c r="K2614" s="41"/>
      <c r="L2614" s="41"/>
      <c r="M2614" s="40"/>
    </row>
    <row r="2615" spans="1:13" hidden="1">
      <c r="A2615" s="41" t="s">
        <v>8567</v>
      </c>
      <c r="B2615" s="41" t="s">
        <v>8903</v>
      </c>
      <c r="C2615" s="41" t="s">
        <v>102</v>
      </c>
      <c r="D2615" s="41" t="s">
        <v>65</v>
      </c>
      <c r="E2615" s="41" t="s">
        <v>7914</v>
      </c>
      <c r="F2615" s="41" t="s">
        <v>8904</v>
      </c>
      <c r="G2615" s="41" t="s">
        <v>1048</v>
      </c>
      <c r="H2615" s="41" t="s">
        <v>7891</v>
      </c>
      <c r="I2615" s="42"/>
      <c r="J2615" s="41"/>
      <c r="K2615" s="41"/>
      <c r="L2615" s="41"/>
      <c r="M2615" s="40"/>
    </row>
    <row r="2616" spans="1:13" hidden="1">
      <c r="A2616" s="41" t="s">
        <v>8567</v>
      </c>
      <c r="B2616" s="41" t="s">
        <v>8903</v>
      </c>
      <c r="C2616" s="41" t="s">
        <v>102</v>
      </c>
      <c r="D2616" s="41" t="s">
        <v>65</v>
      </c>
      <c r="E2616" s="41" t="s">
        <v>7914</v>
      </c>
      <c r="F2616" s="41" t="s">
        <v>8904</v>
      </c>
      <c r="G2616" s="41" t="s">
        <v>1048</v>
      </c>
      <c r="H2616" s="41" t="s">
        <v>7892</v>
      </c>
      <c r="I2616" s="44"/>
      <c r="J2616" s="41"/>
      <c r="K2616" s="41"/>
      <c r="L2616" s="41"/>
      <c r="M2616" s="40"/>
    </row>
    <row r="2617" spans="1:13" hidden="1">
      <c r="A2617" s="41" t="s">
        <v>8567</v>
      </c>
      <c r="B2617" s="41" t="s">
        <v>8903</v>
      </c>
      <c r="C2617" s="41" t="s">
        <v>102</v>
      </c>
      <c r="D2617" s="41" t="s">
        <v>65</v>
      </c>
      <c r="E2617" s="41" t="s">
        <v>7914</v>
      </c>
      <c r="F2617" s="41" t="s">
        <v>8904</v>
      </c>
      <c r="G2617" s="41" t="s">
        <v>1048</v>
      </c>
      <c r="H2617" s="41" t="s">
        <v>7893</v>
      </c>
      <c r="I2617" s="44"/>
      <c r="J2617" s="41"/>
      <c r="K2617" s="41"/>
      <c r="L2617" s="41"/>
      <c r="M2617" s="40"/>
    </row>
    <row r="2618" spans="1:13" hidden="1">
      <c r="A2618" s="41" t="s">
        <v>8567</v>
      </c>
      <c r="B2618" s="41" t="s">
        <v>8903</v>
      </c>
      <c r="C2618" s="41" t="s">
        <v>102</v>
      </c>
      <c r="D2618" s="41" t="s">
        <v>65</v>
      </c>
      <c r="E2618" s="41" t="s">
        <v>7914</v>
      </c>
      <c r="F2618" s="41" t="s">
        <v>8904</v>
      </c>
      <c r="G2618" s="41" t="s">
        <v>1048</v>
      </c>
      <c r="H2618" s="41" t="s">
        <v>7894</v>
      </c>
      <c r="I2618" s="42">
        <v>41958</v>
      </c>
      <c r="J2618" s="41"/>
      <c r="K2618" s="41"/>
      <c r="L2618" s="41"/>
      <c r="M2618" s="40"/>
    </row>
    <row r="2619" spans="1:13" hidden="1">
      <c r="A2619" s="40" t="s">
        <v>8567</v>
      </c>
      <c r="B2619" s="40" t="s">
        <v>8903</v>
      </c>
      <c r="C2619" s="40" t="s">
        <v>102</v>
      </c>
      <c r="D2619" s="40" t="s">
        <v>65</v>
      </c>
      <c r="E2619" s="41" t="s">
        <v>7914</v>
      </c>
      <c r="F2619" s="40" t="s">
        <v>8904</v>
      </c>
      <c r="G2619" s="40" t="s">
        <v>7895</v>
      </c>
      <c r="H2619" s="40" t="s">
        <v>7896</v>
      </c>
      <c r="I2619" s="43">
        <f>J2619-2</f>
        <v>41941</v>
      </c>
      <c r="J2619" s="43">
        <f t="shared" ref="J2619:J2625" si="174">I2620</f>
        <v>41943</v>
      </c>
      <c r="K2619" s="40" t="s">
        <v>7945</v>
      </c>
      <c r="L2619" s="40">
        <v>100</v>
      </c>
      <c r="M2619" s="40"/>
    </row>
    <row r="2620" spans="1:13" hidden="1">
      <c r="A2620" s="40" t="s">
        <v>8567</v>
      </c>
      <c r="B2620" s="40" t="s">
        <v>8903</v>
      </c>
      <c r="C2620" s="40" t="s">
        <v>102</v>
      </c>
      <c r="D2620" s="40" t="s">
        <v>65</v>
      </c>
      <c r="E2620" s="41" t="s">
        <v>7914</v>
      </c>
      <c r="F2620" s="40" t="s">
        <v>8904</v>
      </c>
      <c r="G2620" s="40" t="s">
        <v>7898</v>
      </c>
      <c r="H2620" s="40" t="s">
        <v>7899</v>
      </c>
      <c r="I2620" s="43">
        <f>J2620-1</f>
        <v>41943</v>
      </c>
      <c r="J2620" s="43">
        <f t="shared" si="174"/>
        <v>41944</v>
      </c>
      <c r="K2620" s="40" t="s">
        <v>7945</v>
      </c>
      <c r="L2620" s="40">
        <v>100</v>
      </c>
      <c r="M2620" s="40"/>
    </row>
    <row r="2621" spans="1:13" hidden="1">
      <c r="A2621" s="40" t="s">
        <v>8567</v>
      </c>
      <c r="B2621" s="40" t="s">
        <v>8903</v>
      </c>
      <c r="C2621" s="40" t="s">
        <v>102</v>
      </c>
      <c r="D2621" s="40" t="s">
        <v>65</v>
      </c>
      <c r="E2621" s="41" t="s">
        <v>7914</v>
      </c>
      <c r="F2621" s="40" t="s">
        <v>8904</v>
      </c>
      <c r="G2621" s="40" t="s">
        <v>7898</v>
      </c>
      <c r="H2621" s="40" t="s">
        <v>7900</v>
      </c>
      <c r="I2621" s="43">
        <f>J2621-1</f>
        <v>41944</v>
      </c>
      <c r="J2621" s="43">
        <f t="shared" si="174"/>
        <v>41945</v>
      </c>
      <c r="K2621" s="40" t="s">
        <v>7945</v>
      </c>
      <c r="L2621" s="40">
        <v>100</v>
      </c>
      <c r="M2621" s="40"/>
    </row>
    <row r="2622" spans="1:13">
      <c r="A2622" s="40" t="s">
        <v>8567</v>
      </c>
      <c r="B2622" s="40" t="s">
        <v>8903</v>
      </c>
      <c r="C2622" s="40" t="s">
        <v>102</v>
      </c>
      <c r="D2622" s="40" t="s">
        <v>65</v>
      </c>
      <c r="E2622" s="41" t="s">
        <v>7914</v>
      </c>
      <c r="F2622" s="40" t="s">
        <v>8904</v>
      </c>
      <c r="G2622" s="40" t="s">
        <v>7901</v>
      </c>
      <c r="H2622" s="40" t="s">
        <v>7902</v>
      </c>
      <c r="I2622" s="43">
        <f>J2622-5</f>
        <v>41945</v>
      </c>
      <c r="J2622" s="43">
        <f t="shared" si="174"/>
        <v>41950</v>
      </c>
      <c r="K2622" s="40" t="s">
        <v>7945</v>
      </c>
      <c r="L2622" s="40">
        <v>100</v>
      </c>
      <c r="M2622" s="40"/>
    </row>
    <row r="2623" spans="1:13" hidden="1">
      <c r="A2623" s="40" t="s">
        <v>8567</v>
      </c>
      <c r="B2623" s="40" t="s">
        <v>8903</v>
      </c>
      <c r="C2623" s="40" t="s">
        <v>102</v>
      </c>
      <c r="D2623" s="40" t="s">
        <v>65</v>
      </c>
      <c r="E2623" s="41" t="s">
        <v>7914</v>
      </c>
      <c r="F2623" s="40" t="s">
        <v>8904</v>
      </c>
      <c r="G2623" s="40" t="s">
        <v>7904</v>
      </c>
      <c r="H2623" s="40" t="s">
        <v>7905</v>
      </c>
      <c r="I2623" s="43">
        <f>J2623-3</f>
        <v>41950</v>
      </c>
      <c r="J2623" s="43">
        <f t="shared" si="174"/>
        <v>41953</v>
      </c>
      <c r="K2623" s="40" t="s">
        <v>7945</v>
      </c>
      <c r="L2623" s="40">
        <v>100</v>
      </c>
      <c r="M2623" s="40"/>
    </row>
    <row r="2624" spans="1:13" hidden="1">
      <c r="A2624" s="40" t="s">
        <v>8567</v>
      </c>
      <c r="B2624" s="40" t="s">
        <v>8903</v>
      </c>
      <c r="C2624" s="40" t="s">
        <v>102</v>
      </c>
      <c r="D2624" s="40" t="s">
        <v>65</v>
      </c>
      <c r="E2624" s="41" t="s">
        <v>7914</v>
      </c>
      <c r="F2624" s="40" t="s">
        <v>8904</v>
      </c>
      <c r="G2624" s="40" t="s">
        <v>7904</v>
      </c>
      <c r="H2624" s="40" t="s">
        <v>7906</v>
      </c>
      <c r="I2624" s="43">
        <f>J2624-2</f>
        <v>41953</v>
      </c>
      <c r="J2624" s="43">
        <f t="shared" si="174"/>
        <v>41955</v>
      </c>
      <c r="K2624" s="40" t="s">
        <v>7945</v>
      </c>
      <c r="L2624" s="40">
        <v>100</v>
      </c>
      <c r="M2624" s="40"/>
    </row>
    <row r="2625" spans="1:13" hidden="1">
      <c r="A2625" s="40" t="s">
        <v>8567</v>
      </c>
      <c r="B2625" s="40" t="s">
        <v>8903</v>
      </c>
      <c r="C2625" s="40" t="s">
        <v>102</v>
      </c>
      <c r="D2625" s="40" t="s">
        <v>65</v>
      </c>
      <c r="E2625" s="41" t="s">
        <v>7914</v>
      </c>
      <c r="F2625" s="40" t="s">
        <v>8904</v>
      </c>
      <c r="G2625" s="40" t="s">
        <v>7904</v>
      </c>
      <c r="H2625" s="40" t="s">
        <v>7907</v>
      </c>
      <c r="I2625" s="43">
        <f>J2625-2</f>
        <v>41955</v>
      </c>
      <c r="J2625" s="43">
        <f t="shared" si="174"/>
        <v>41957</v>
      </c>
      <c r="K2625" s="40" t="s">
        <v>7945</v>
      </c>
      <c r="L2625" s="40">
        <v>100</v>
      </c>
      <c r="M2625" s="40"/>
    </row>
    <row r="2626" spans="1:13" ht="26.45" hidden="1">
      <c r="A2626" s="40" t="s">
        <v>8567</v>
      </c>
      <c r="B2626" s="40" t="s">
        <v>8903</v>
      </c>
      <c r="C2626" s="40" t="s">
        <v>102</v>
      </c>
      <c r="D2626" s="40" t="s">
        <v>65</v>
      </c>
      <c r="E2626" s="41" t="s">
        <v>7914</v>
      </c>
      <c r="F2626" s="40" t="s">
        <v>8904</v>
      </c>
      <c r="G2626" s="40" t="s">
        <v>7904</v>
      </c>
      <c r="H2626" s="40" t="s">
        <v>7908</v>
      </c>
      <c r="I2626" s="43">
        <f>J2626-1</f>
        <v>41957</v>
      </c>
      <c r="J2626" s="42">
        <v>41958</v>
      </c>
      <c r="K2626" s="40" t="s">
        <v>7945</v>
      </c>
      <c r="L2626" s="40">
        <v>100</v>
      </c>
      <c r="M2626" s="39" t="s">
        <v>8905</v>
      </c>
    </row>
    <row r="2627" spans="1:13" hidden="1">
      <c r="A2627" s="41" t="s">
        <v>8906</v>
      </c>
      <c r="B2627" s="41" t="s">
        <v>8907</v>
      </c>
      <c r="C2627" s="41" t="s">
        <v>52</v>
      </c>
      <c r="D2627" s="41" t="s">
        <v>52</v>
      </c>
      <c r="E2627" s="41" t="s">
        <v>7914</v>
      </c>
      <c r="F2627" s="41" t="s">
        <v>8908</v>
      </c>
      <c r="G2627" s="41" t="s">
        <v>1048</v>
      </c>
      <c r="H2627" s="41" t="s">
        <v>7888</v>
      </c>
      <c r="I2627" s="42">
        <v>41942</v>
      </c>
      <c r="J2627" s="41"/>
      <c r="K2627" s="41"/>
      <c r="L2627" s="41"/>
      <c r="M2627" s="40"/>
    </row>
    <row r="2628" spans="1:13" hidden="1">
      <c r="A2628" s="41" t="s">
        <v>8906</v>
      </c>
      <c r="B2628" s="41" t="s">
        <v>8907</v>
      </c>
      <c r="C2628" s="41" t="s">
        <v>52</v>
      </c>
      <c r="D2628" s="41" t="s">
        <v>52</v>
      </c>
      <c r="E2628" s="41" t="s">
        <v>7914</v>
      </c>
      <c r="F2628" s="41" t="s">
        <v>8908</v>
      </c>
      <c r="G2628" s="41" t="s">
        <v>1048</v>
      </c>
      <c r="H2628" s="41" t="s">
        <v>7889</v>
      </c>
      <c r="I2628" s="42"/>
      <c r="J2628" s="41"/>
      <c r="K2628" s="41"/>
      <c r="L2628" s="41"/>
      <c r="M2628" s="40"/>
    </row>
    <row r="2629" spans="1:13" hidden="1">
      <c r="A2629" s="41" t="s">
        <v>8906</v>
      </c>
      <c r="B2629" s="41" t="s">
        <v>8907</v>
      </c>
      <c r="C2629" s="41" t="s">
        <v>52</v>
      </c>
      <c r="D2629" s="41" t="s">
        <v>52</v>
      </c>
      <c r="E2629" s="41" t="s">
        <v>7914</v>
      </c>
      <c r="F2629" s="41" t="s">
        <v>8908</v>
      </c>
      <c r="G2629" s="41" t="s">
        <v>1048</v>
      </c>
      <c r="H2629" s="41" t="s">
        <v>7890</v>
      </c>
      <c r="I2629" s="41"/>
      <c r="J2629" s="41"/>
      <c r="K2629" s="41"/>
      <c r="L2629" s="41"/>
      <c r="M2629" s="40"/>
    </row>
    <row r="2630" spans="1:13" hidden="1">
      <c r="A2630" s="41" t="s">
        <v>8906</v>
      </c>
      <c r="B2630" s="41" t="s">
        <v>8907</v>
      </c>
      <c r="C2630" s="41" t="s">
        <v>52</v>
      </c>
      <c r="D2630" s="41" t="s">
        <v>52</v>
      </c>
      <c r="E2630" s="41" t="s">
        <v>7914</v>
      </c>
      <c r="F2630" s="41" t="s">
        <v>8908</v>
      </c>
      <c r="G2630" s="41" t="s">
        <v>1048</v>
      </c>
      <c r="H2630" s="41" t="s">
        <v>7891</v>
      </c>
      <c r="I2630" s="42"/>
      <c r="J2630" s="41"/>
      <c r="K2630" s="41"/>
      <c r="L2630" s="41"/>
      <c r="M2630" s="40"/>
    </row>
    <row r="2631" spans="1:13" hidden="1">
      <c r="A2631" s="41" t="s">
        <v>8906</v>
      </c>
      <c r="B2631" s="41" t="s">
        <v>8907</v>
      </c>
      <c r="C2631" s="41" t="s">
        <v>52</v>
      </c>
      <c r="D2631" s="41" t="s">
        <v>52</v>
      </c>
      <c r="E2631" s="41" t="s">
        <v>7914</v>
      </c>
      <c r="F2631" s="41" t="s">
        <v>8908</v>
      </c>
      <c r="G2631" s="41" t="s">
        <v>1048</v>
      </c>
      <c r="H2631" s="41" t="s">
        <v>7892</v>
      </c>
      <c r="I2631" s="44"/>
      <c r="J2631" s="41"/>
      <c r="K2631" s="41"/>
      <c r="L2631" s="41"/>
      <c r="M2631" s="40"/>
    </row>
    <row r="2632" spans="1:13" hidden="1">
      <c r="A2632" s="41" t="s">
        <v>8906</v>
      </c>
      <c r="B2632" s="41" t="s">
        <v>8907</v>
      </c>
      <c r="C2632" s="41" t="s">
        <v>52</v>
      </c>
      <c r="D2632" s="41" t="s">
        <v>52</v>
      </c>
      <c r="E2632" s="41" t="s">
        <v>7914</v>
      </c>
      <c r="F2632" s="41" t="s">
        <v>8908</v>
      </c>
      <c r="G2632" s="41" t="s">
        <v>1048</v>
      </c>
      <c r="H2632" s="41" t="s">
        <v>7893</v>
      </c>
      <c r="I2632" s="44"/>
      <c r="J2632" s="41"/>
      <c r="K2632" s="41"/>
      <c r="L2632" s="41"/>
      <c r="M2632" s="40"/>
    </row>
    <row r="2633" spans="1:13" hidden="1">
      <c r="A2633" s="41" t="s">
        <v>8906</v>
      </c>
      <c r="B2633" s="41" t="s">
        <v>8907</v>
      </c>
      <c r="C2633" s="41" t="s">
        <v>52</v>
      </c>
      <c r="D2633" s="41" t="s">
        <v>52</v>
      </c>
      <c r="E2633" s="41" t="s">
        <v>7914</v>
      </c>
      <c r="F2633" s="41" t="s">
        <v>8908</v>
      </c>
      <c r="G2633" s="41" t="s">
        <v>1048</v>
      </c>
      <c r="H2633" s="41" t="s">
        <v>7894</v>
      </c>
      <c r="I2633" s="42">
        <v>41960</v>
      </c>
      <c r="J2633" s="41"/>
      <c r="K2633" s="41"/>
      <c r="L2633" s="41"/>
      <c r="M2633" s="40"/>
    </row>
    <row r="2634" spans="1:13" hidden="1">
      <c r="A2634" s="40" t="s">
        <v>8906</v>
      </c>
      <c r="B2634" s="40" t="s">
        <v>8907</v>
      </c>
      <c r="C2634" s="40" t="s">
        <v>52</v>
      </c>
      <c r="D2634" s="40" t="s">
        <v>52</v>
      </c>
      <c r="E2634" s="41" t="s">
        <v>7914</v>
      </c>
      <c r="F2634" s="40" t="s">
        <v>8908</v>
      </c>
      <c r="G2634" s="40" t="s">
        <v>7895</v>
      </c>
      <c r="H2634" s="40" t="s">
        <v>7896</v>
      </c>
      <c r="I2634" s="43">
        <f>J2634-2</f>
        <v>41943</v>
      </c>
      <c r="J2634" s="43">
        <f t="shared" ref="J2634:J2640" si="175">I2635</f>
        <v>41945</v>
      </c>
      <c r="K2634" s="40" t="s">
        <v>135</v>
      </c>
      <c r="L2634" s="40">
        <v>100</v>
      </c>
      <c r="M2634" s="40"/>
    </row>
    <row r="2635" spans="1:13" hidden="1">
      <c r="A2635" s="40" t="s">
        <v>8906</v>
      </c>
      <c r="B2635" s="40" t="s">
        <v>8907</v>
      </c>
      <c r="C2635" s="40" t="s">
        <v>52</v>
      </c>
      <c r="D2635" s="40" t="s">
        <v>52</v>
      </c>
      <c r="E2635" s="41" t="s">
        <v>7914</v>
      </c>
      <c r="F2635" s="40" t="s">
        <v>8908</v>
      </c>
      <c r="G2635" s="40" t="s">
        <v>7898</v>
      </c>
      <c r="H2635" s="40" t="s">
        <v>7899</v>
      </c>
      <c r="I2635" s="43">
        <f>J2635-1</f>
        <v>41945</v>
      </c>
      <c r="J2635" s="43">
        <f t="shared" si="175"/>
        <v>41946</v>
      </c>
      <c r="K2635" s="40" t="s">
        <v>135</v>
      </c>
      <c r="L2635" s="40">
        <v>100</v>
      </c>
      <c r="M2635" s="40"/>
    </row>
    <row r="2636" spans="1:13" hidden="1">
      <c r="A2636" s="40" t="s">
        <v>8906</v>
      </c>
      <c r="B2636" s="40" t="s">
        <v>8907</v>
      </c>
      <c r="C2636" s="40" t="s">
        <v>52</v>
      </c>
      <c r="D2636" s="40" t="s">
        <v>52</v>
      </c>
      <c r="E2636" s="41" t="s">
        <v>7914</v>
      </c>
      <c r="F2636" s="40" t="s">
        <v>8908</v>
      </c>
      <c r="G2636" s="40" t="s">
        <v>7898</v>
      </c>
      <c r="H2636" s="40" t="s">
        <v>7900</v>
      </c>
      <c r="I2636" s="43">
        <f>J2636-1</f>
        <v>41946</v>
      </c>
      <c r="J2636" s="43">
        <f t="shared" si="175"/>
        <v>41947</v>
      </c>
      <c r="K2636" s="40" t="s">
        <v>135</v>
      </c>
      <c r="L2636" s="40">
        <v>100</v>
      </c>
      <c r="M2636" s="40"/>
    </row>
    <row r="2637" spans="1:13">
      <c r="A2637" s="40" t="s">
        <v>8906</v>
      </c>
      <c r="B2637" s="40" t="s">
        <v>8907</v>
      </c>
      <c r="C2637" s="40" t="s">
        <v>52</v>
      </c>
      <c r="D2637" s="40" t="s">
        <v>52</v>
      </c>
      <c r="E2637" s="41" t="s">
        <v>7914</v>
      </c>
      <c r="F2637" s="40" t="s">
        <v>8908</v>
      </c>
      <c r="G2637" s="40" t="s">
        <v>7901</v>
      </c>
      <c r="H2637" s="40" t="s">
        <v>7902</v>
      </c>
      <c r="I2637" s="43">
        <f>J2637-5</f>
        <v>41947</v>
      </c>
      <c r="J2637" s="43">
        <f t="shared" si="175"/>
        <v>41952</v>
      </c>
      <c r="K2637" s="40" t="s">
        <v>135</v>
      </c>
      <c r="L2637" s="40">
        <v>100</v>
      </c>
      <c r="M2637" s="40"/>
    </row>
    <row r="2638" spans="1:13" hidden="1">
      <c r="A2638" s="40" t="s">
        <v>8906</v>
      </c>
      <c r="B2638" s="40" t="s">
        <v>8907</v>
      </c>
      <c r="C2638" s="40" t="s">
        <v>52</v>
      </c>
      <c r="D2638" s="40" t="s">
        <v>52</v>
      </c>
      <c r="E2638" s="41" t="s">
        <v>7914</v>
      </c>
      <c r="F2638" s="40" t="s">
        <v>8908</v>
      </c>
      <c r="G2638" s="40" t="s">
        <v>7904</v>
      </c>
      <c r="H2638" s="40" t="s">
        <v>7905</v>
      </c>
      <c r="I2638" s="43">
        <f>J2638-3</f>
        <v>41952</v>
      </c>
      <c r="J2638" s="43">
        <f t="shared" si="175"/>
        <v>41955</v>
      </c>
      <c r="K2638" s="40" t="s">
        <v>135</v>
      </c>
      <c r="L2638" s="40">
        <v>100</v>
      </c>
      <c r="M2638" s="40"/>
    </row>
    <row r="2639" spans="1:13" hidden="1">
      <c r="A2639" s="40" t="s">
        <v>8906</v>
      </c>
      <c r="B2639" s="40" t="s">
        <v>8907</v>
      </c>
      <c r="C2639" s="40" t="s">
        <v>52</v>
      </c>
      <c r="D2639" s="40" t="s">
        <v>52</v>
      </c>
      <c r="E2639" s="41" t="s">
        <v>7914</v>
      </c>
      <c r="F2639" s="40" t="s">
        <v>8908</v>
      </c>
      <c r="G2639" s="40" t="s">
        <v>7904</v>
      </c>
      <c r="H2639" s="40" t="s">
        <v>7906</v>
      </c>
      <c r="I2639" s="43">
        <f>J2639-2</f>
        <v>41955</v>
      </c>
      <c r="J2639" s="43">
        <f t="shared" si="175"/>
        <v>41957</v>
      </c>
      <c r="K2639" s="40" t="s">
        <v>135</v>
      </c>
      <c r="L2639" s="40">
        <v>100</v>
      </c>
      <c r="M2639" s="40"/>
    </row>
    <row r="2640" spans="1:13" hidden="1">
      <c r="A2640" s="40" t="s">
        <v>8906</v>
      </c>
      <c r="B2640" s="40" t="s">
        <v>8907</v>
      </c>
      <c r="C2640" s="40" t="s">
        <v>52</v>
      </c>
      <c r="D2640" s="40" t="s">
        <v>52</v>
      </c>
      <c r="E2640" s="41" t="s">
        <v>7914</v>
      </c>
      <c r="F2640" s="40" t="s">
        <v>8908</v>
      </c>
      <c r="G2640" s="40" t="s">
        <v>7904</v>
      </c>
      <c r="H2640" s="40" t="s">
        <v>7907</v>
      </c>
      <c r="I2640" s="43">
        <f>J2640-2</f>
        <v>41957</v>
      </c>
      <c r="J2640" s="43">
        <f t="shared" si="175"/>
        <v>41959</v>
      </c>
      <c r="K2640" s="40" t="s">
        <v>135</v>
      </c>
      <c r="L2640" s="40">
        <v>100</v>
      </c>
      <c r="M2640" s="40"/>
    </row>
    <row r="2641" spans="1:13" hidden="1">
      <c r="A2641" s="40" t="s">
        <v>8906</v>
      </c>
      <c r="B2641" s="40" t="s">
        <v>8907</v>
      </c>
      <c r="C2641" s="40" t="s">
        <v>52</v>
      </c>
      <c r="D2641" s="40" t="s">
        <v>52</v>
      </c>
      <c r="E2641" s="41" t="s">
        <v>7914</v>
      </c>
      <c r="F2641" s="40" t="s">
        <v>8908</v>
      </c>
      <c r="G2641" s="40" t="s">
        <v>7904</v>
      </c>
      <c r="H2641" s="40" t="s">
        <v>7908</v>
      </c>
      <c r="I2641" s="43">
        <f>J2641-1</f>
        <v>41959</v>
      </c>
      <c r="J2641" s="42">
        <v>41960</v>
      </c>
      <c r="K2641" s="40" t="s">
        <v>135</v>
      </c>
      <c r="L2641" s="40">
        <v>100</v>
      </c>
      <c r="M2641" s="39"/>
    </row>
    <row r="2642" spans="1:13" hidden="1">
      <c r="A2642" s="49" t="s">
        <v>8766</v>
      </c>
      <c r="B2642" s="41" t="s">
        <v>8909</v>
      </c>
      <c r="C2642" s="49" t="s">
        <v>7927</v>
      </c>
      <c r="D2642" s="45" t="s">
        <v>7928</v>
      </c>
      <c r="E2642" s="41" t="s">
        <v>7929</v>
      </c>
      <c r="F2642" s="41" t="s">
        <v>8910</v>
      </c>
      <c r="G2642" s="41" t="s">
        <v>1048</v>
      </c>
      <c r="H2642" s="41" t="s">
        <v>7888</v>
      </c>
      <c r="I2642" s="43">
        <v>41947</v>
      </c>
      <c r="J2642" s="41"/>
      <c r="K2642" s="41"/>
      <c r="L2642" s="41"/>
      <c r="M2642" s="41"/>
    </row>
    <row r="2643" spans="1:13" hidden="1">
      <c r="A2643" s="49" t="s">
        <v>8766</v>
      </c>
      <c r="B2643" s="41" t="s">
        <v>8909</v>
      </c>
      <c r="C2643" s="49" t="s">
        <v>7927</v>
      </c>
      <c r="D2643" s="45" t="s">
        <v>7928</v>
      </c>
      <c r="E2643" s="41" t="s">
        <v>7929</v>
      </c>
      <c r="F2643" s="41" t="s">
        <v>8910</v>
      </c>
      <c r="G2643" s="41" t="s">
        <v>1048</v>
      </c>
      <c r="H2643" s="41" t="s">
        <v>7889</v>
      </c>
      <c r="I2643" s="43"/>
      <c r="J2643" s="41"/>
      <c r="K2643" s="41"/>
      <c r="L2643" s="41"/>
      <c r="M2643" s="41"/>
    </row>
    <row r="2644" spans="1:13" hidden="1">
      <c r="A2644" s="49" t="s">
        <v>8766</v>
      </c>
      <c r="B2644" s="41" t="s">
        <v>8909</v>
      </c>
      <c r="C2644" s="49" t="s">
        <v>7927</v>
      </c>
      <c r="D2644" s="45" t="s">
        <v>7928</v>
      </c>
      <c r="E2644" s="41" t="s">
        <v>7929</v>
      </c>
      <c r="F2644" s="41" t="s">
        <v>8910</v>
      </c>
      <c r="G2644" s="41" t="s">
        <v>1048</v>
      </c>
      <c r="H2644" s="41" t="s">
        <v>7890</v>
      </c>
      <c r="I2644" s="42"/>
      <c r="J2644" s="41"/>
      <c r="K2644" s="41"/>
      <c r="L2644" s="41"/>
      <c r="M2644" s="41"/>
    </row>
    <row r="2645" spans="1:13" hidden="1">
      <c r="A2645" s="49" t="s">
        <v>8766</v>
      </c>
      <c r="B2645" s="41" t="s">
        <v>8909</v>
      </c>
      <c r="C2645" s="49" t="s">
        <v>7927</v>
      </c>
      <c r="D2645" s="45" t="s">
        <v>7928</v>
      </c>
      <c r="E2645" s="41" t="s">
        <v>7929</v>
      </c>
      <c r="F2645" s="41" t="s">
        <v>8910</v>
      </c>
      <c r="G2645" s="41" t="s">
        <v>1048</v>
      </c>
      <c r="H2645" s="41" t="s">
        <v>7891</v>
      </c>
      <c r="I2645" s="42"/>
      <c r="J2645" s="41"/>
      <c r="K2645" s="41"/>
      <c r="L2645" s="41"/>
      <c r="M2645" s="41"/>
    </row>
    <row r="2646" spans="1:13" hidden="1">
      <c r="A2646" s="49" t="s">
        <v>8766</v>
      </c>
      <c r="B2646" s="41" t="s">
        <v>8909</v>
      </c>
      <c r="C2646" s="49" t="s">
        <v>7927</v>
      </c>
      <c r="D2646" s="45" t="s">
        <v>7928</v>
      </c>
      <c r="E2646" s="41" t="s">
        <v>7929</v>
      </c>
      <c r="F2646" s="41" t="s">
        <v>8910</v>
      </c>
      <c r="G2646" s="41" t="s">
        <v>1048</v>
      </c>
      <c r="H2646" s="41" t="s">
        <v>7892</v>
      </c>
      <c r="I2646" s="53"/>
      <c r="J2646" s="41"/>
      <c r="K2646" s="41"/>
      <c r="L2646" s="41"/>
      <c r="M2646" s="41"/>
    </row>
    <row r="2647" spans="1:13" hidden="1">
      <c r="A2647" s="49" t="s">
        <v>8766</v>
      </c>
      <c r="B2647" s="41" t="s">
        <v>8909</v>
      </c>
      <c r="C2647" s="49" t="s">
        <v>7927</v>
      </c>
      <c r="D2647" s="45" t="s">
        <v>7928</v>
      </c>
      <c r="E2647" s="41" t="s">
        <v>7929</v>
      </c>
      <c r="F2647" s="41" t="s">
        <v>8910</v>
      </c>
      <c r="G2647" s="41" t="s">
        <v>1048</v>
      </c>
      <c r="H2647" s="41" t="s">
        <v>7893</v>
      </c>
      <c r="I2647" s="42"/>
      <c r="J2647" s="41"/>
      <c r="K2647" s="41"/>
      <c r="L2647" s="41"/>
      <c r="M2647" s="41"/>
    </row>
    <row r="2648" spans="1:13" hidden="1">
      <c r="A2648" s="49" t="s">
        <v>8766</v>
      </c>
      <c r="B2648" s="41" t="s">
        <v>8909</v>
      </c>
      <c r="C2648" s="49" t="s">
        <v>7927</v>
      </c>
      <c r="D2648" s="45" t="s">
        <v>7928</v>
      </c>
      <c r="E2648" s="41" t="s">
        <v>7929</v>
      </c>
      <c r="F2648" s="41" t="s">
        <v>8910</v>
      </c>
      <c r="G2648" s="41" t="s">
        <v>1048</v>
      </c>
      <c r="H2648" s="41" t="s">
        <v>7894</v>
      </c>
      <c r="I2648" s="42">
        <v>41964</v>
      </c>
      <c r="J2648" s="41"/>
      <c r="K2648" s="41"/>
      <c r="L2648" s="41"/>
      <c r="M2648" s="41"/>
    </row>
    <row r="2649" spans="1:13" hidden="1">
      <c r="A2649" s="48" t="s">
        <v>8766</v>
      </c>
      <c r="B2649" s="40" t="s">
        <v>8909</v>
      </c>
      <c r="C2649" s="48" t="s">
        <v>7927</v>
      </c>
      <c r="D2649" s="44" t="s">
        <v>7928</v>
      </c>
      <c r="E2649" s="41" t="s">
        <v>7929</v>
      </c>
      <c r="F2649" s="40" t="s">
        <v>8910</v>
      </c>
      <c r="G2649" s="40" t="s">
        <v>7895</v>
      </c>
      <c r="H2649" s="40" t="s">
        <v>7896</v>
      </c>
      <c r="I2649" s="43">
        <f>J2649-2</f>
        <v>41947</v>
      </c>
      <c r="J2649" s="43">
        <f t="shared" ref="J2649:J2655" si="176">I2650</f>
        <v>41949</v>
      </c>
      <c r="K2649" s="40" t="s">
        <v>7945</v>
      </c>
      <c r="L2649" s="40">
        <v>100</v>
      </c>
      <c r="M2649" s="40"/>
    </row>
    <row r="2650" spans="1:13" hidden="1">
      <c r="A2650" s="48" t="s">
        <v>8766</v>
      </c>
      <c r="B2650" s="40" t="s">
        <v>8909</v>
      </c>
      <c r="C2650" s="48" t="s">
        <v>7927</v>
      </c>
      <c r="D2650" s="44" t="s">
        <v>7928</v>
      </c>
      <c r="E2650" s="41" t="s">
        <v>7929</v>
      </c>
      <c r="F2650" s="40" t="s">
        <v>8910</v>
      </c>
      <c r="G2650" s="40" t="s">
        <v>7898</v>
      </c>
      <c r="H2650" s="40" t="s">
        <v>7899</v>
      </c>
      <c r="I2650" s="43">
        <f>J2650-1</f>
        <v>41949</v>
      </c>
      <c r="J2650" s="43">
        <f t="shared" si="176"/>
        <v>41950</v>
      </c>
      <c r="K2650" s="40" t="s">
        <v>7945</v>
      </c>
      <c r="L2650" s="40">
        <v>100</v>
      </c>
      <c r="M2650" s="40"/>
    </row>
    <row r="2651" spans="1:13" hidden="1">
      <c r="A2651" s="48" t="s">
        <v>8766</v>
      </c>
      <c r="B2651" s="40" t="s">
        <v>8909</v>
      </c>
      <c r="C2651" s="48" t="s">
        <v>7927</v>
      </c>
      <c r="D2651" s="44" t="s">
        <v>7928</v>
      </c>
      <c r="E2651" s="41" t="s">
        <v>7929</v>
      </c>
      <c r="F2651" s="40" t="s">
        <v>8910</v>
      </c>
      <c r="G2651" s="40" t="s">
        <v>7898</v>
      </c>
      <c r="H2651" s="40" t="s">
        <v>7925</v>
      </c>
      <c r="I2651" s="43">
        <f>J2651-1</f>
        <v>41950</v>
      </c>
      <c r="J2651" s="43">
        <f t="shared" si="176"/>
        <v>41951</v>
      </c>
      <c r="K2651" s="40" t="s">
        <v>7945</v>
      </c>
      <c r="L2651" s="40">
        <v>100</v>
      </c>
      <c r="M2651" s="40"/>
    </row>
    <row r="2652" spans="1:13">
      <c r="A2652" s="48" t="s">
        <v>8766</v>
      </c>
      <c r="B2652" s="40" t="s">
        <v>8909</v>
      </c>
      <c r="C2652" s="48" t="s">
        <v>7927</v>
      </c>
      <c r="D2652" s="44" t="s">
        <v>7928</v>
      </c>
      <c r="E2652" s="41" t="s">
        <v>7929</v>
      </c>
      <c r="F2652" s="40" t="s">
        <v>8910</v>
      </c>
      <c r="G2652" s="40" t="s">
        <v>7901</v>
      </c>
      <c r="H2652" s="40" t="s">
        <v>7940</v>
      </c>
      <c r="I2652" s="43">
        <f>J2652-5</f>
        <v>41951</v>
      </c>
      <c r="J2652" s="43">
        <f t="shared" si="176"/>
        <v>41956</v>
      </c>
      <c r="K2652" s="40" t="s">
        <v>7945</v>
      </c>
      <c r="L2652" s="40">
        <v>100</v>
      </c>
      <c r="M2652" s="40"/>
    </row>
    <row r="2653" spans="1:13" hidden="1">
      <c r="A2653" s="48" t="s">
        <v>8766</v>
      </c>
      <c r="B2653" s="40" t="s">
        <v>8909</v>
      </c>
      <c r="C2653" s="48" t="s">
        <v>7927</v>
      </c>
      <c r="D2653" s="44" t="s">
        <v>7928</v>
      </c>
      <c r="E2653" s="41" t="s">
        <v>7929</v>
      </c>
      <c r="F2653" s="40" t="s">
        <v>8910</v>
      </c>
      <c r="G2653" s="40" t="s">
        <v>7904</v>
      </c>
      <c r="H2653" s="40" t="s">
        <v>7905</v>
      </c>
      <c r="I2653" s="43">
        <f>J2653-3</f>
        <v>41956</v>
      </c>
      <c r="J2653" s="43">
        <f t="shared" si="176"/>
        <v>41959</v>
      </c>
      <c r="K2653" s="40" t="s">
        <v>7945</v>
      </c>
      <c r="L2653" s="40">
        <v>100</v>
      </c>
      <c r="M2653" s="39"/>
    </row>
    <row r="2654" spans="1:13" hidden="1">
      <c r="A2654" s="48" t="s">
        <v>8766</v>
      </c>
      <c r="B2654" s="40" t="s">
        <v>8909</v>
      </c>
      <c r="C2654" s="48" t="s">
        <v>7927</v>
      </c>
      <c r="D2654" s="44" t="s">
        <v>7928</v>
      </c>
      <c r="E2654" s="41" t="s">
        <v>7929</v>
      </c>
      <c r="F2654" s="40" t="s">
        <v>8910</v>
      </c>
      <c r="G2654" s="40" t="s">
        <v>7904</v>
      </c>
      <c r="H2654" s="40" t="s">
        <v>7906</v>
      </c>
      <c r="I2654" s="43">
        <f>J2654-2</f>
        <v>41959</v>
      </c>
      <c r="J2654" s="43">
        <f t="shared" si="176"/>
        <v>41961</v>
      </c>
      <c r="K2654" s="40" t="s">
        <v>7945</v>
      </c>
      <c r="L2654" s="40">
        <v>100</v>
      </c>
      <c r="M2654" s="39"/>
    </row>
    <row r="2655" spans="1:13" hidden="1">
      <c r="A2655" s="48" t="s">
        <v>8766</v>
      </c>
      <c r="B2655" s="40" t="s">
        <v>8909</v>
      </c>
      <c r="C2655" s="48" t="s">
        <v>7927</v>
      </c>
      <c r="D2655" s="44" t="s">
        <v>7928</v>
      </c>
      <c r="E2655" s="41" t="s">
        <v>7929</v>
      </c>
      <c r="F2655" s="40" t="s">
        <v>8910</v>
      </c>
      <c r="G2655" s="40" t="s">
        <v>7904</v>
      </c>
      <c r="H2655" s="40" t="s">
        <v>7907</v>
      </c>
      <c r="I2655" s="43">
        <f>J2655-2</f>
        <v>41961</v>
      </c>
      <c r="J2655" s="43">
        <f t="shared" si="176"/>
        <v>41963</v>
      </c>
      <c r="K2655" s="40" t="s">
        <v>7945</v>
      </c>
      <c r="L2655" s="40">
        <v>100</v>
      </c>
      <c r="M2655" s="39"/>
    </row>
    <row r="2656" spans="1:13" hidden="1">
      <c r="A2656" s="48" t="s">
        <v>8766</v>
      </c>
      <c r="B2656" s="40" t="s">
        <v>8909</v>
      </c>
      <c r="C2656" s="48" t="s">
        <v>7927</v>
      </c>
      <c r="D2656" s="44" t="s">
        <v>7928</v>
      </c>
      <c r="E2656" s="41" t="s">
        <v>7929</v>
      </c>
      <c r="F2656" s="40" t="s">
        <v>8910</v>
      </c>
      <c r="G2656" s="40" t="s">
        <v>7904</v>
      </c>
      <c r="H2656" s="40" t="s">
        <v>7908</v>
      </c>
      <c r="I2656" s="43">
        <f>J2656-1</f>
        <v>41963</v>
      </c>
      <c r="J2656" s="42">
        <v>41964</v>
      </c>
      <c r="K2656" s="40" t="s">
        <v>7945</v>
      </c>
      <c r="L2656" s="40">
        <v>100</v>
      </c>
      <c r="M2656" s="39" t="s">
        <v>8263</v>
      </c>
    </row>
    <row r="2657" spans="1:13" hidden="1">
      <c r="A2657" s="41" t="s">
        <v>8759</v>
      </c>
      <c r="B2657" s="41" t="s">
        <v>8760</v>
      </c>
      <c r="C2657" s="41" t="s">
        <v>7962</v>
      </c>
      <c r="D2657" s="41" t="s">
        <v>7990</v>
      </c>
      <c r="E2657" s="41" t="s">
        <v>7886</v>
      </c>
      <c r="F2657" s="41" t="s">
        <v>8911</v>
      </c>
      <c r="G2657" s="41" t="s">
        <v>1048</v>
      </c>
      <c r="H2657" s="41" t="s">
        <v>7888</v>
      </c>
      <c r="I2657" s="42">
        <v>41913</v>
      </c>
      <c r="J2657" s="41"/>
      <c r="K2657" s="40"/>
      <c r="L2657" s="40"/>
      <c r="M2657" s="39"/>
    </row>
    <row r="2658" spans="1:13" hidden="1">
      <c r="A2658" s="41" t="s">
        <v>8759</v>
      </c>
      <c r="B2658" s="41" t="s">
        <v>8760</v>
      </c>
      <c r="C2658" s="41" t="s">
        <v>7962</v>
      </c>
      <c r="D2658" s="41" t="s">
        <v>7990</v>
      </c>
      <c r="E2658" s="41" t="s">
        <v>7886</v>
      </c>
      <c r="F2658" s="41" t="s">
        <v>8911</v>
      </c>
      <c r="G2658" s="41" t="s">
        <v>1048</v>
      </c>
      <c r="H2658" s="41" t="s">
        <v>7889</v>
      </c>
      <c r="I2658" s="41"/>
      <c r="J2658" s="41"/>
      <c r="K2658" s="40"/>
      <c r="L2658" s="40"/>
      <c r="M2658" s="39"/>
    </row>
    <row r="2659" spans="1:13" hidden="1">
      <c r="A2659" s="41" t="s">
        <v>8759</v>
      </c>
      <c r="B2659" s="41" t="s">
        <v>8760</v>
      </c>
      <c r="C2659" s="41" t="s">
        <v>7962</v>
      </c>
      <c r="D2659" s="41" t="s">
        <v>7990</v>
      </c>
      <c r="E2659" s="41" t="s">
        <v>7886</v>
      </c>
      <c r="F2659" s="41" t="s">
        <v>8911</v>
      </c>
      <c r="G2659" s="41" t="s">
        <v>1048</v>
      </c>
      <c r="H2659" s="41" t="s">
        <v>7890</v>
      </c>
      <c r="I2659" s="41"/>
      <c r="J2659" s="41"/>
      <c r="K2659" s="40"/>
      <c r="L2659" s="40"/>
      <c r="M2659" s="39"/>
    </row>
    <row r="2660" spans="1:13" hidden="1">
      <c r="A2660" s="41" t="s">
        <v>8759</v>
      </c>
      <c r="B2660" s="41" t="s">
        <v>8760</v>
      </c>
      <c r="C2660" s="41" t="s">
        <v>7962</v>
      </c>
      <c r="D2660" s="41" t="s">
        <v>7990</v>
      </c>
      <c r="E2660" s="41" t="s">
        <v>7886</v>
      </c>
      <c r="F2660" s="41" t="s">
        <v>8911</v>
      </c>
      <c r="G2660" s="41" t="s">
        <v>1048</v>
      </c>
      <c r="H2660" s="41" t="s">
        <v>7891</v>
      </c>
      <c r="I2660" s="42"/>
      <c r="J2660" s="41"/>
      <c r="K2660" s="40"/>
      <c r="L2660" s="40"/>
      <c r="M2660" s="39"/>
    </row>
    <row r="2661" spans="1:13" hidden="1">
      <c r="A2661" s="41" t="s">
        <v>8759</v>
      </c>
      <c r="B2661" s="41" t="s">
        <v>8760</v>
      </c>
      <c r="C2661" s="41" t="s">
        <v>7962</v>
      </c>
      <c r="D2661" s="41" t="s">
        <v>7990</v>
      </c>
      <c r="E2661" s="41" t="s">
        <v>7886</v>
      </c>
      <c r="F2661" s="41" t="s">
        <v>8911</v>
      </c>
      <c r="G2661" s="41" t="s">
        <v>1048</v>
      </c>
      <c r="H2661" s="41" t="s">
        <v>7892</v>
      </c>
      <c r="I2661" s="41"/>
      <c r="J2661" s="41"/>
      <c r="K2661" s="40"/>
      <c r="L2661" s="40"/>
      <c r="M2661" s="39"/>
    </row>
    <row r="2662" spans="1:13" hidden="1">
      <c r="A2662" s="41" t="s">
        <v>8759</v>
      </c>
      <c r="B2662" s="41" t="s">
        <v>8760</v>
      </c>
      <c r="C2662" s="41" t="s">
        <v>7962</v>
      </c>
      <c r="D2662" s="41" t="s">
        <v>7990</v>
      </c>
      <c r="E2662" s="41" t="s">
        <v>7886</v>
      </c>
      <c r="F2662" s="41" t="s">
        <v>8911</v>
      </c>
      <c r="G2662" s="41" t="s">
        <v>1048</v>
      </c>
      <c r="H2662" s="41" t="s">
        <v>7893</v>
      </c>
      <c r="I2662" s="41"/>
      <c r="J2662" s="41"/>
      <c r="K2662" s="40"/>
      <c r="L2662" s="40"/>
      <c r="M2662" s="39"/>
    </row>
    <row r="2663" spans="1:13" hidden="1">
      <c r="A2663" s="41" t="s">
        <v>8759</v>
      </c>
      <c r="B2663" s="41" t="s">
        <v>8760</v>
      </c>
      <c r="C2663" s="41" t="s">
        <v>7962</v>
      </c>
      <c r="D2663" s="41" t="s">
        <v>7990</v>
      </c>
      <c r="E2663" s="41" t="s">
        <v>7886</v>
      </c>
      <c r="F2663" s="41" t="s">
        <v>8911</v>
      </c>
      <c r="G2663" s="41" t="s">
        <v>1048</v>
      </c>
      <c r="H2663" s="41" t="s">
        <v>7894</v>
      </c>
      <c r="I2663" s="42">
        <v>41930</v>
      </c>
      <c r="J2663" s="41"/>
      <c r="K2663" s="40"/>
      <c r="L2663" s="40"/>
      <c r="M2663" s="39"/>
    </row>
    <row r="2664" spans="1:13" hidden="1">
      <c r="A2664" s="40" t="s">
        <v>8759</v>
      </c>
      <c r="B2664" s="40" t="s">
        <v>8760</v>
      </c>
      <c r="C2664" s="40" t="s">
        <v>7962</v>
      </c>
      <c r="D2664" s="40" t="s">
        <v>7990</v>
      </c>
      <c r="E2664" s="41" t="s">
        <v>7886</v>
      </c>
      <c r="F2664" s="40" t="s">
        <v>8911</v>
      </c>
      <c r="G2664" s="40" t="s">
        <v>7895</v>
      </c>
      <c r="H2664" s="40" t="s">
        <v>7896</v>
      </c>
      <c r="I2664" s="43">
        <f>J2664-2</f>
        <v>41913</v>
      </c>
      <c r="J2664" s="43">
        <f t="shared" ref="J2664:J2670" si="177">I2665</f>
        <v>41915</v>
      </c>
      <c r="K2664" s="40" t="s">
        <v>12</v>
      </c>
      <c r="L2664" s="40">
        <v>100</v>
      </c>
      <c r="M2664" s="39"/>
    </row>
    <row r="2665" spans="1:13" hidden="1">
      <c r="A2665" s="40" t="s">
        <v>8759</v>
      </c>
      <c r="B2665" s="40" t="s">
        <v>8760</v>
      </c>
      <c r="C2665" s="40" t="s">
        <v>7962</v>
      </c>
      <c r="D2665" s="40" t="s">
        <v>7990</v>
      </c>
      <c r="E2665" s="41" t="s">
        <v>7886</v>
      </c>
      <c r="F2665" s="40" t="s">
        <v>8911</v>
      </c>
      <c r="G2665" s="40" t="s">
        <v>7898</v>
      </c>
      <c r="H2665" s="40" t="s">
        <v>7899</v>
      </c>
      <c r="I2665" s="43">
        <f>J2665-1</f>
        <v>41915</v>
      </c>
      <c r="J2665" s="43">
        <f t="shared" si="177"/>
        <v>41916</v>
      </c>
      <c r="K2665" s="40" t="s">
        <v>12</v>
      </c>
      <c r="L2665" s="40">
        <v>100</v>
      </c>
      <c r="M2665" s="39"/>
    </row>
    <row r="2666" spans="1:13" hidden="1">
      <c r="A2666" s="40" t="s">
        <v>8759</v>
      </c>
      <c r="B2666" s="40" t="s">
        <v>8760</v>
      </c>
      <c r="C2666" s="40" t="s">
        <v>7962</v>
      </c>
      <c r="D2666" s="40" t="s">
        <v>7990</v>
      </c>
      <c r="E2666" s="41" t="s">
        <v>7886</v>
      </c>
      <c r="F2666" s="40" t="s">
        <v>8911</v>
      </c>
      <c r="G2666" s="40" t="s">
        <v>7898</v>
      </c>
      <c r="H2666" s="40" t="s">
        <v>7900</v>
      </c>
      <c r="I2666" s="43">
        <f>J2666-1</f>
        <v>41916</v>
      </c>
      <c r="J2666" s="43">
        <f t="shared" si="177"/>
        <v>41917</v>
      </c>
      <c r="K2666" s="40" t="s">
        <v>12</v>
      </c>
      <c r="L2666" s="40">
        <v>100</v>
      </c>
      <c r="M2666" s="39"/>
    </row>
    <row r="2667" spans="1:13">
      <c r="A2667" s="40" t="s">
        <v>8759</v>
      </c>
      <c r="B2667" s="40" t="s">
        <v>8760</v>
      </c>
      <c r="C2667" s="40" t="s">
        <v>7962</v>
      </c>
      <c r="D2667" s="40" t="s">
        <v>7990</v>
      </c>
      <c r="E2667" s="41" t="s">
        <v>7886</v>
      </c>
      <c r="F2667" s="40" t="s">
        <v>8911</v>
      </c>
      <c r="G2667" s="40" t="s">
        <v>7901</v>
      </c>
      <c r="H2667" s="40" t="s">
        <v>7902</v>
      </c>
      <c r="I2667" s="43">
        <f>J2667-5</f>
        <v>41917</v>
      </c>
      <c r="J2667" s="43">
        <f t="shared" si="177"/>
        <v>41922</v>
      </c>
      <c r="K2667" s="40" t="s">
        <v>12</v>
      </c>
      <c r="L2667" s="40">
        <v>100</v>
      </c>
      <c r="M2667" s="39"/>
    </row>
    <row r="2668" spans="1:13" hidden="1">
      <c r="A2668" s="40" t="s">
        <v>8759</v>
      </c>
      <c r="B2668" s="40" t="s">
        <v>8760</v>
      </c>
      <c r="C2668" s="40" t="s">
        <v>7962</v>
      </c>
      <c r="D2668" s="40" t="s">
        <v>7990</v>
      </c>
      <c r="E2668" s="41" t="s">
        <v>7886</v>
      </c>
      <c r="F2668" s="40" t="s">
        <v>8911</v>
      </c>
      <c r="G2668" s="40" t="s">
        <v>7904</v>
      </c>
      <c r="H2668" s="40" t="s">
        <v>7905</v>
      </c>
      <c r="I2668" s="43">
        <f>J2668-3</f>
        <v>41922</v>
      </c>
      <c r="J2668" s="43">
        <f t="shared" si="177"/>
        <v>41925</v>
      </c>
      <c r="K2668" s="40" t="s">
        <v>12</v>
      </c>
      <c r="L2668" s="40">
        <v>100</v>
      </c>
      <c r="M2668" s="39"/>
    </row>
    <row r="2669" spans="1:13" hidden="1">
      <c r="A2669" s="40" t="s">
        <v>8759</v>
      </c>
      <c r="B2669" s="40" t="s">
        <v>8760</v>
      </c>
      <c r="C2669" s="40" t="s">
        <v>7962</v>
      </c>
      <c r="D2669" s="40" t="s">
        <v>7990</v>
      </c>
      <c r="E2669" s="41" t="s">
        <v>7886</v>
      </c>
      <c r="F2669" s="40" t="s">
        <v>8911</v>
      </c>
      <c r="G2669" s="40" t="s">
        <v>7904</v>
      </c>
      <c r="H2669" s="40" t="s">
        <v>7906</v>
      </c>
      <c r="I2669" s="43">
        <f>J2669-2</f>
        <v>41925</v>
      </c>
      <c r="J2669" s="43">
        <f t="shared" si="177"/>
        <v>41927</v>
      </c>
      <c r="K2669" s="40" t="s">
        <v>12</v>
      </c>
      <c r="L2669" s="40">
        <v>100</v>
      </c>
      <c r="M2669" s="39"/>
    </row>
    <row r="2670" spans="1:13" hidden="1">
      <c r="A2670" s="40" t="s">
        <v>8759</v>
      </c>
      <c r="B2670" s="40" t="s">
        <v>8760</v>
      </c>
      <c r="C2670" s="40" t="s">
        <v>7962</v>
      </c>
      <c r="D2670" s="40" t="s">
        <v>7990</v>
      </c>
      <c r="E2670" s="41" t="s">
        <v>7886</v>
      </c>
      <c r="F2670" s="40" t="s">
        <v>8911</v>
      </c>
      <c r="G2670" s="40" t="s">
        <v>7904</v>
      </c>
      <c r="H2670" s="40" t="s">
        <v>7907</v>
      </c>
      <c r="I2670" s="43">
        <f>J2670-2</f>
        <v>41927</v>
      </c>
      <c r="J2670" s="43">
        <f t="shared" si="177"/>
        <v>41929</v>
      </c>
      <c r="K2670" s="40" t="s">
        <v>12</v>
      </c>
      <c r="L2670" s="40">
        <v>100</v>
      </c>
      <c r="M2670" s="39"/>
    </row>
    <row r="2671" spans="1:13" hidden="1">
      <c r="A2671" s="40" t="s">
        <v>8759</v>
      </c>
      <c r="B2671" s="40" t="s">
        <v>8760</v>
      </c>
      <c r="C2671" s="40" t="s">
        <v>7962</v>
      </c>
      <c r="D2671" s="40" t="s">
        <v>7990</v>
      </c>
      <c r="E2671" s="41" t="s">
        <v>7886</v>
      </c>
      <c r="F2671" s="40" t="s">
        <v>8911</v>
      </c>
      <c r="G2671" s="40" t="s">
        <v>7904</v>
      </c>
      <c r="H2671" s="40" t="s">
        <v>7908</v>
      </c>
      <c r="I2671" s="43">
        <f>J2671-1</f>
        <v>41929</v>
      </c>
      <c r="J2671" s="42">
        <v>41930</v>
      </c>
      <c r="K2671" s="40" t="s">
        <v>12</v>
      </c>
      <c r="L2671" s="40">
        <v>100</v>
      </c>
      <c r="M2671" s="39" t="s">
        <v>7917</v>
      </c>
    </row>
    <row r="2672" spans="1:13" hidden="1">
      <c r="A2672" s="41" t="s">
        <v>8567</v>
      </c>
      <c r="B2672" s="41" t="s">
        <v>8912</v>
      </c>
      <c r="C2672" s="41" t="s">
        <v>102</v>
      </c>
      <c r="D2672" s="41" t="s">
        <v>65</v>
      </c>
      <c r="E2672" s="41" t="s">
        <v>7914</v>
      </c>
      <c r="F2672" s="41" t="s">
        <v>8913</v>
      </c>
      <c r="G2672" s="41" t="s">
        <v>1048</v>
      </c>
      <c r="H2672" s="41" t="s">
        <v>7888</v>
      </c>
      <c r="I2672" s="42">
        <v>41942</v>
      </c>
      <c r="J2672" s="41"/>
      <c r="K2672" s="41"/>
      <c r="L2672" s="41"/>
      <c r="M2672" s="40"/>
    </row>
    <row r="2673" spans="1:13" hidden="1">
      <c r="A2673" s="41" t="s">
        <v>8567</v>
      </c>
      <c r="B2673" s="41" t="s">
        <v>8912</v>
      </c>
      <c r="C2673" s="41" t="s">
        <v>102</v>
      </c>
      <c r="D2673" s="41" t="s">
        <v>65</v>
      </c>
      <c r="E2673" s="41" t="s">
        <v>7914</v>
      </c>
      <c r="F2673" s="41" t="s">
        <v>8913</v>
      </c>
      <c r="G2673" s="41" t="s">
        <v>1048</v>
      </c>
      <c r="H2673" s="41" t="s">
        <v>7889</v>
      </c>
      <c r="I2673" s="42"/>
      <c r="J2673" s="41"/>
      <c r="K2673" s="41"/>
      <c r="L2673" s="41"/>
      <c r="M2673" s="40"/>
    </row>
    <row r="2674" spans="1:13" hidden="1">
      <c r="A2674" s="41" t="s">
        <v>8567</v>
      </c>
      <c r="B2674" s="41" t="s">
        <v>8912</v>
      </c>
      <c r="C2674" s="41" t="s">
        <v>102</v>
      </c>
      <c r="D2674" s="41" t="s">
        <v>65</v>
      </c>
      <c r="E2674" s="41" t="s">
        <v>7914</v>
      </c>
      <c r="F2674" s="41" t="s">
        <v>8913</v>
      </c>
      <c r="G2674" s="41" t="s">
        <v>1048</v>
      </c>
      <c r="H2674" s="41" t="s">
        <v>7890</v>
      </c>
      <c r="I2674" s="41"/>
      <c r="J2674" s="41"/>
      <c r="K2674" s="41"/>
      <c r="L2674" s="41"/>
      <c r="M2674" s="40"/>
    </row>
    <row r="2675" spans="1:13" hidden="1">
      <c r="A2675" s="41" t="s">
        <v>8567</v>
      </c>
      <c r="B2675" s="41" t="s">
        <v>8912</v>
      </c>
      <c r="C2675" s="41" t="s">
        <v>102</v>
      </c>
      <c r="D2675" s="41" t="s">
        <v>65</v>
      </c>
      <c r="E2675" s="41" t="s">
        <v>7914</v>
      </c>
      <c r="F2675" s="41" t="s">
        <v>8913</v>
      </c>
      <c r="G2675" s="41" t="s">
        <v>1048</v>
      </c>
      <c r="H2675" s="41" t="s">
        <v>7891</v>
      </c>
      <c r="I2675" s="42"/>
      <c r="J2675" s="41"/>
      <c r="K2675" s="41"/>
      <c r="L2675" s="41"/>
      <c r="M2675" s="40"/>
    </row>
    <row r="2676" spans="1:13" hidden="1">
      <c r="A2676" s="41" t="s">
        <v>8567</v>
      </c>
      <c r="B2676" s="41" t="s">
        <v>8912</v>
      </c>
      <c r="C2676" s="41" t="s">
        <v>102</v>
      </c>
      <c r="D2676" s="41" t="s">
        <v>65</v>
      </c>
      <c r="E2676" s="41" t="s">
        <v>7914</v>
      </c>
      <c r="F2676" s="41" t="s">
        <v>8913</v>
      </c>
      <c r="G2676" s="41" t="s">
        <v>1048</v>
      </c>
      <c r="H2676" s="41" t="s">
        <v>7892</v>
      </c>
      <c r="I2676" s="44"/>
      <c r="J2676" s="41"/>
      <c r="K2676" s="41"/>
      <c r="L2676" s="41"/>
      <c r="M2676" s="40"/>
    </row>
    <row r="2677" spans="1:13" hidden="1">
      <c r="A2677" s="41" t="s">
        <v>8567</v>
      </c>
      <c r="B2677" s="41" t="s">
        <v>8912</v>
      </c>
      <c r="C2677" s="41" t="s">
        <v>102</v>
      </c>
      <c r="D2677" s="41" t="s">
        <v>65</v>
      </c>
      <c r="E2677" s="41" t="s">
        <v>7914</v>
      </c>
      <c r="F2677" s="41" t="s">
        <v>8913</v>
      </c>
      <c r="G2677" s="41" t="s">
        <v>1048</v>
      </c>
      <c r="H2677" s="41" t="s">
        <v>7893</v>
      </c>
      <c r="I2677" s="44"/>
      <c r="J2677" s="41"/>
      <c r="K2677" s="41"/>
      <c r="L2677" s="41"/>
      <c r="M2677" s="40"/>
    </row>
    <row r="2678" spans="1:13" hidden="1">
      <c r="A2678" s="41" t="s">
        <v>8567</v>
      </c>
      <c r="B2678" s="41" t="s">
        <v>8912</v>
      </c>
      <c r="C2678" s="41" t="s">
        <v>102</v>
      </c>
      <c r="D2678" s="41" t="s">
        <v>65</v>
      </c>
      <c r="E2678" s="41" t="s">
        <v>7914</v>
      </c>
      <c r="F2678" s="41" t="s">
        <v>8913</v>
      </c>
      <c r="G2678" s="41" t="s">
        <v>1048</v>
      </c>
      <c r="H2678" s="41" t="s">
        <v>7894</v>
      </c>
      <c r="I2678" s="42">
        <v>41960</v>
      </c>
      <c r="J2678" s="41"/>
      <c r="K2678" s="41"/>
      <c r="L2678" s="41"/>
      <c r="M2678" s="40"/>
    </row>
    <row r="2679" spans="1:13" hidden="1">
      <c r="A2679" s="40" t="s">
        <v>8567</v>
      </c>
      <c r="B2679" s="40" t="s">
        <v>8912</v>
      </c>
      <c r="C2679" s="40" t="s">
        <v>102</v>
      </c>
      <c r="D2679" s="40" t="s">
        <v>65</v>
      </c>
      <c r="E2679" s="41" t="s">
        <v>7914</v>
      </c>
      <c r="F2679" s="40" t="s">
        <v>8913</v>
      </c>
      <c r="G2679" s="40" t="s">
        <v>7895</v>
      </c>
      <c r="H2679" s="40" t="s">
        <v>7896</v>
      </c>
      <c r="I2679" s="43">
        <f>J2679-2</f>
        <v>41943</v>
      </c>
      <c r="J2679" s="43">
        <f t="shared" ref="J2679:J2685" si="178">I2680</f>
        <v>41945</v>
      </c>
      <c r="K2679" s="40" t="s">
        <v>135</v>
      </c>
      <c r="L2679" s="40">
        <v>100</v>
      </c>
      <c r="M2679" s="40"/>
    </row>
    <row r="2680" spans="1:13" hidden="1">
      <c r="A2680" s="40" t="s">
        <v>8567</v>
      </c>
      <c r="B2680" s="40" t="s">
        <v>8912</v>
      </c>
      <c r="C2680" s="40" t="s">
        <v>102</v>
      </c>
      <c r="D2680" s="40" t="s">
        <v>65</v>
      </c>
      <c r="E2680" s="41" t="s">
        <v>7914</v>
      </c>
      <c r="F2680" s="40" t="s">
        <v>8913</v>
      </c>
      <c r="G2680" s="40" t="s">
        <v>7898</v>
      </c>
      <c r="H2680" s="40" t="s">
        <v>7899</v>
      </c>
      <c r="I2680" s="43">
        <f>J2680-1</f>
        <v>41945</v>
      </c>
      <c r="J2680" s="43">
        <f t="shared" si="178"/>
        <v>41946</v>
      </c>
      <c r="K2680" s="40" t="s">
        <v>135</v>
      </c>
      <c r="L2680" s="40">
        <v>100</v>
      </c>
      <c r="M2680" s="40"/>
    </row>
    <row r="2681" spans="1:13" hidden="1">
      <c r="A2681" s="40" t="s">
        <v>8567</v>
      </c>
      <c r="B2681" s="40" t="s">
        <v>8912</v>
      </c>
      <c r="C2681" s="40" t="s">
        <v>102</v>
      </c>
      <c r="D2681" s="40" t="s">
        <v>65</v>
      </c>
      <c r="E2681" s="41" t="s">
        <v>7914</v>
      </c>
      <c r="F2681" s="40" t="s">
        <v>8913</v>
      </c>
      <c r="G2681" s="40" t="s">
        <v>7898</v>
      </c>
      <c r="H2681" s="40" t="s">
        <v>7900</v>
      </c>
      <c r="I2681" s="43">
        <f>J2681-1</f>
        <v>41946</v>
      </c>
      <c r="J2681" s="43">
        <f t="shared" si="178"/>
        <v>41947</v>
      </c>
      <c r="K2681" s="40" t="s">
        <v>135</v>
      </c>
      <c r="L2681" s="40">
        <v>100</v>
      </c>
      <c r="M2681" s="40"/>
    </row>
    <row r="2682" spans="1:13">
      <c r="A2682" s="40" t="s">
        <v>8567</v>
      </c>
      <c r="B2682" s="40" t="s">
        <v>8912</v>
      </c>
      <c r="C2682" s="40" t="s">
        <v>102</v>
      </c>
      <c r="D2682" s="40" t="s">
        <v>65</v>
      </c>
      <c r="E2682" s="41" t="s">
        <v>7914</v>
      </c>
      <c r="F2682" s="40" t="s">
        <v>8913</v>
      </c>
      <c r="G2682" s="40" t="s">
        <v>7901</v>
      </c>
      <c r="H2682" s="40" t="s">
        <v>7902</v>
      </c>
      <c r="I2682" s="43">
        <f>J2682-5</f>
        <v>41947</v>
      </c>
      <c r="J2682" s="43">
        <f t="shared" si="178"/>
        <v>41952</v>
      </c>
      <c r="K2682" s="40" t="s">
        <v>135</v>
      </c>
      <c r="L2682" s="40">
        <v>100</v>
      </c>
      <c r="M2682" s="40"/>
    </row>
    <row r="2683" spans="1:13" hidden="1">
      <c r="A2683" s="40" t="s">
        <v>8567</v>
      </c>
      <c r="B2683" s="40" t="s">
        <v>8912</v>
      </c>
      <c r="C2683" s="40" t="s">
        <v>102</v>
      </c>
      <c r="D2683" s="40" t="s">
        <v>65</v>
      </c>
      <c r="E2683" s="41" t="s">
        <v>7914</v>
      </c>
      <c r="F2683" s="40" t="s">
        <v>8913</v>
      </c>
      <c r="G2683" s="40" t="s">
        <v>7904</v>
      </c>
      <c r="H2683" s="40" t="s">
        <v>7905</v>
      </c>
      <c r="I2683" s="43">
        <f>J2683-3</f>
        <v>41952</v>
      </c>
      <c r="J2683" s="43">
        <f t="shared" si="178"/>
        <v>41955</v>
      </c>
      <c r="K2683" s="40" t="s">
        <v>135</v>
      </c>
      <c r="L2683" s="40">
        <v>100</v>
      </c>
      <c r="M2683" s="40"/>
    </row>
    <row r="2684" spans="1:13" hidden="1">
      <c r="A2684" s="40" t="s">
        <v>8567</v>
      </c>
      <c r="B2684" s="40" t="s">
        <v>8912</v>
      </c>
      <c r="C2684" s="40" t="s">
        <v>102</v>
      </c>
      <c r="D2684" s="40" t="s">
        <v>65</v>
      </c>
      <c r="E2684" s="41" t="s">
        <v>7914</v>
      </c>
      <c r="F2684" s="40" t="s">
        <v>8913</v>
      </c>
      <c r="G2684" s="40" t="s">
        <v>7904</v>
      </c>
      <c r="H2684" s="40" t="s">
        <v>7906</v>
      </c>
      <c r="I2684" s="43">
        <f>J2684-2</f>
        <v>41955</v>
      </c>
      <c r="J2684" s="43">
        <f t="shared" si="178"/>
        <v>41957</v>
      </c>
      <c r="K2684" s="40" t="s">
        <v>135</v>
      </c>
      <c r="L2684" s="40">
        <v>100</v>
      </c>
      <c r="M2684" s="40"/>
    </row>
    <row r="2685" spans="1:13" hidden="1">
      <c r="A2685" s="40" t="s">
        <v>8567</v>
      </c>
      <c r="B2685" s="40" t="s">
        <v>8912</v>
      </c>
      <c r="C2685" s="40" t="s">
        <v>102</v>
      </c>
      <c r="D2685" s="40" t="s">
        <v>65</v>
      </c>
      <c r="E2685" s="41" t="s">
        <v>7914</v>
      </c>
      <c r="F2685" s="40" t="s">
        <v>8913</v>
      </c>
      <c r="G2685" s="40" t="s">
        <v>7904</v>
      </c>
      <c r="H2685" s="40" t="s">
        <v>7907</v>
      </c>
      <c r="I2685" s="43">
        <f>J2685-2</f>
        <v>41957</v>
      </c>
      <c r="J2685" s="43">
        <f t="shared" si="178"/>
        <v>41959</v>
      </c>
      <c r="K2685" s="40" t="s">
        <v>135</v>
      </c>
      <c r="L2685" s="40">
        <v>100</v>
      </c>
      <c r="M2685" s="40"/>
    </row>
    <row r="2686" spans="1:13" hidden="1">
      <c r="A2686" s="40" t="s">
        <v>8567</v>
      </c>
      <c r="B2686" s="40" t="s">
        <v>8912</v>
      </c>
      <c r="C2686" s="40" t="s">
        <v>102</v>
      </c>
      <c r="D2686" s="40" t="s">
        <v>65</v>
      </c>
      <c r="E2686" s="41" t="s">
        <v>7914</v>
      </c>
      <c r="F2686" s="40" t="s">
        <v>8913</v>
      </c>
      <c r="G2686" s="40" t="s">
        <v>7904</v>
      </c>
      <c r="H2686" s="40" t="s">
        <v>7908</v>
      </c>
      <c r="I2686" s="43">
        <f>J2686-1</f>
        <v>41959</v>
      </c>
      <c r="J2686" s="42">
        <v>41960</v>
      </c>
      <c r="K2686" s="40" t="s">
        <v>135</v>
      </c>
      <c r="L2686" s="40">
        <v>100</v>
      </c>
      <c r="M2686" s="39"/>
    </row>
    <row r="2687" spans="1:13" hidden="1">
      <c r="A2687" s="41" t="s">
        <v>8567</v>
      </c>
      <c r="B2687" s="41" t="s">
        <v>8914</v>
      </c>
      <c r="C2687" s="41" t="s">
        <v>102</v>
      </c>
      <c r="D2687" s="41" t="s">
        <v>65</v>
      </c>
      <c r="E2687" s="41" t="s">
        <v>7914</v>
      </c>
      <c r="F2687" s="41" t="s">
        <v>8915</v>
      </c>
      <c r="G2687" s="41" t="s">
        <v>1048</v>
      </c>
      <c r="H2687" s="41" t="s">
        <v>7888</v>
      </c>
      <c r="I2687" s="42">
        <v>41949</v>
      </c>
      <c r="J2687" s="41"/>
      <c r="K2687" s="41"/>
      <c r="L2687" s="41"/>
      <c r="M2687" s="40"/>
    </row>
    <row r="2688" spans="1:13" hidden="1">
      <c r="A2688" s="41" t="s">
        <v>8567</v>
      </c>
      <c r="B2688" s="41" t="s">
        <v>8914</v>
      </c>
      <c r="C2688" s="41" t="s">
        <v>102</v>
      </c>
      <c r="D2688" s="41" t="s">
        <v>65</v>
      </c>
      <c r="E2688" s="41" t="s">
        <v>7914</v>
      </c>
      <c r="F2688" s="41" t="s">
        <v>8915</v>
      </c>
      <c r="G2688" s="41" t="s">
        <v>1048</v>
      </c>
      <c r="H2688" s="41" t="s">
        <v>7889</v>
      </c>
      <c r="I2688" s="42"/>
      <c r="J2688" s="41"/>
      <c r="K2688" s="41"/>
      <c r="L2688" s="41"/>
      <c r="M2688" s="40"/>
    </row>
    <row r="2689" spans="1:13" hidden="1">
      <c r="A2689" s="41" t="s">
        <v>8567</v>
      </c>
      <c r="B2689" s="41" t="s">
        <v>8914</v>
      </c>
      <c r="C2689" s="41" t="s">
        <v>102</v>
      </c>
      <c r="D2689" s="41" t="s">
        <v>65</v>
      </c>
      <c r="E2689" s="41" t="s">
        <v>7914</v>
      </c>
      <c r="F2689" s="41" t="s">
        <v>8915</v>
      </c>
      <c r="G2689" s="41" t="s">
        <v>1048</v>
      </c>
      <c r="H2689" s="41" t="s">
        <v>7890</v>
      </c>
      <c r="I2689" s="41"/>
      <c r="J2689" s="41"/>
      <c r="K2689" s="41"/>
      <c r="L2689" s="41"/>
      <c r="M2689" s="40"/>
    </row>
    <row r="2690" spans="1:13" hidden="1">
      <c r="A2690" s="41" t="s">
        <v>8567</v>
      </c>
      <c r="B2690" s="41" t="s">
        <v>8914</v>
      </c>
      <c r="C2690" s="41" t="s">
        <v>102</v>
      </c>
      <c r="D2690" s="41" t="s">
        <v>65</v>
      </c>
      <c r="E2690" s="41" t="s">
        <v>7914</v>
      </c>
      <c r="F2690" s="41" t="s">
        <v>8915</v>
      </c>
      <c r="G2690" s="41" t="s">
        <v>1048</v>
      </c>
      <c r="H2690" s="41" t="s">
        <v>7891</v>
      </c>
      <c r="I2690" s="42"/>
      <c r="J2690" s="41"/>
      <c r="K2690" s="41"/>
      <c r="L2690" s="41"/>
      <c r="M2690" s="40"/>
    </row>
    <row r="2691" spans="1:13" hidden="1">
      <c r="A2691" s="41" t="s">
        <v>8567</v>
      </c>
      <c r="B2691" s="41" t="s">
        <v>8914</v>
      </c>
      <c r="C2691" s="41" t="s">
        <v>102</v>
      </c>
      <c r="D2691" s="41" t="s">
        <v>65</v>
      </c>
      <c r="E2691" s="41" t="s">
        <v>7914</v>
      </c>
      <c r="F2691" s="41" t="s">
        <v>8915</v>
      </c>
      <c r="G2691" s="41" t="s">
        <v>1048</v>
      </c>
      <c r="H2691" s="41" t="s">
        <v>7892</v>
      </c>
      <c r="I2691" s="44"/>
      <c r="J2691" s="41"/>
      <c r="K2691" s="41"/>
      <c r="L2691" s="41"/>
      <c r="M2691" s="40"/>
    </row>
    <row r="2692" spans="1:13" hidden="1">
      <c r="A2692" s="41" t="s">
        <v>8567</v>
      </c>
      <c r="B2692" s="41" t="s">
        <v>8914</v>
      </c>
      <c r="C2692" s="41" t="s">
        <v>102</v>
      </c>
      <c r="D2692" s="41" t="s">
        <v>65</v>
      </c>
      <c r="E2692" s="41" t="s">
        <v>7914</v>
      </c>
      <c r="F2692" s="41" t="s">
        <v>8915</v>
      </c>
      <c r="G2692" s="41" t="s">
        <v>1048</v>
      </c>
      <c r="H2692" s="41" t="s">
        <v>7893</v>
      </c>
      <c r="I2692" s="44"/>
      <c r="J2692" s="41"/>
      <c r="K2692" s="41"/>
      <c r="L2692" s="41"/>
      <c r="M2692" s="40"/>
    </row>
    <row r="2693" spans="1:13" hidden="1">
      <c r="A2693" s="41" t="s">
        <v>8567</v>
      </c>
      <c r="B2693" s="41" t="s">
        <v>8914</v>
      </c>
      <c r="C2693" s="41" t="s">
        <v>102</v>
      </c>
      <c r="D2693" s="41" t="s">
        <v>65</v>
      </c>
      <c r="E2693" s="41" t="s">
        <v>7914</v>
      </c>
      <c r="F2693" s="41" t="s">
        <v>8915</v>
      </c>
      <c r="G2693" s="41" t="s">
        <v>1048</v>
      </c>
      <c r="H2693" s="41" t="s">
        <v>7894</v>
      </c>
      <c r="I2693" s="42">
        <v>41966</v>
      </c>
      <c r="J2693" s="41"/>
      <c r="K2693" s="41"/>
      <c r="L2693" s="41"/>
      <c r="M2693" s="40"/>
    </row>
    <row r="2694" spans="1:13" hidden="1">
      <c r="A2694" s="40" t="s">
        <v>8567</v>
      </c>
      <c r="B2694" s="40" t="s">
        <v>8914</v>
      </c>
      <c r="C2694" s="40" t="s">
        <v>102</v>
      </c>
      <c r="D2694" s="40" t="s">
        <v>65</v>
      </c>
      <c r="E2694" s="41" t="s">
        <v>7914</v>
      </c>
      <c r="F2694" s="40" t="s">
        <v>8915</v>
      </c>
      <c r="G2694" s="40" t="s">
        <v>7895</v>
      </c>
      <c r="H2694" s="40" t="s">
        <v>7896</v>
      </c>
      <c r="I2694" s="43">
        <f>J2694-2</f>
        <v>41949</v>
      </c>
      <c r="J2694" s="43">
        <f t="shared" ref="J2694:J2700" si="179">I2695</f>
        <v>41951</v>
      </c>
      <c r="K2694" s="40" t="s">
        <v>157</v>
      </c>
      <c r="L2694" s="40">
        <v>100</v>
      </c>
      <c r="M2694" s="40"/>
    </row>
    <row r="2695" spans="1:13" hidden="1">
      <c r="A2695" s="40" t="s">
        <v>8567</v>
      </c>
      <c r="B2695" s="40" t="s">
        <v>8914</v>
      </c>
      <c r="C2695" s="40" t="s">
        <v>102</v>
      </c>
      <c r="D2695" s="40" t="s">
        <v>65</v>
      </c>
      <c r="E2695" s="41" t="s">
        <v>7914</v>
      </c>
      <c r="F2695" s="40" t="s">
        <v>8915</v>
      </c>
      <c r="G2695" s="40" t="s">
        <v>7898</v>
      </c>
      <c r="H2695" s="40" t="s">
        <v>7899</v>
      </c>
      <c r="I2695" s="43">
        <f>J2695-1</f>
        <v>41951</v>
      </c>
      <c r="J2695" s="43">
        <f t="shared" si="179"/>
        <v>41952</v>
      </c>
      <c r="K2695" s="40" t="s">
        <v>157</v>
      </c>
      <c r="L2695" s="40">
        <v>100</v>
      </c>
      <c r="M2695" s="40"/>
    </row>
    <row r="2696" spans="1:13" hidden="1">
      <c r="A2696" s="40" t="s">
        <v>8567</v>
      </c>
      <c r="B2696" s="40" t="s">
        <v>8914</v>
      </c>
      <c r="C2696" s="40" t="s">
        <v>102</v>
      </c>
      <c r="D2696" s="40" t="s">
        <v>65</v>
      </c>
      <c r="E2696" s="41" t="s">
        <v>7914</v>
      </c>
      <c r="F2696" s="40" t="s">
        <v>8915</v>
      </c>
      <c r="G2696" s="40" t="s">
        <v>7898</v>
      </c>
      <c r="H2696" s="40" t="s">
        <v>7900</v>
      </c>
      <c r="I2696" s="43">
        <f>J2696-1</f>
        <v>41952</v>
      </c>
      <c r="J2696" s="43">
        <f t="shared" si="179"/>
        <v>41953</v>
      </c>
      <c r="K2696" s="40" t="s">
        <v>157</v>
      </c>
      <c r="L2696" s="40">
        <v>100</v>
      </c>
      <c r="M2696" s="40"/>
    </row>
    <row r="2697" spans="1:13">
      <c r="A2697" s="40" t="s">
        <v>8567</v>
      </c>
      <c r="B2697" s="40" t="s">
        <v>8914</v>
      </c>
      <c r="C2697" s="40" t="s">
        <v>102</v>
      </c>
      <c r="D2697" s="40" t="s">
        <v>65</v>
      </c>
      <c r="E2697" s="41" t="s">
        <v>7914</v>
      </c>
      <c r="F2697" s="40" t="s">
        <v>8915</v>
      </c>
      <c r="G2697" s="40" t="s">
        <v>7901</v>
      </c>
      <c r="H2697" s="40" t="s">
        <v>7902</v>
      </c>
      <c r="I2697" s="43">
        <f>J2697-5</f>
        <v>41953</v>
      </c>
      <c r="J2697" s="43">
        <f t="shared" si="179"/>
        <v>41958</v>
      </c>
      <c r="K2697" s="40" t="s">
        <v>157</v>
      </c>
      <c r="L2697" s="40">
        <v>100</v>
      </c>
      <c r="M2697" s="40"/>
    </row>
    <row r="2698" spans="1:13" hidden="1">
      <c r="A2698" s="40" t="s">
        <v>8567</v>
      </c>
      <c r="B2698" s="40" t="s">
        <v>8914</v>
      </c>
      <c r="C2698" s="40" t="s">
        <v>102</v>
      </c>
      <c r="D2698" s="40" t="s">
        <v>65</v>
      </c>
      <c r="E2698" s="41" t="s">
        <v>7914</v>
      </c>
      <c r="F2698" s="40" t="s">
        <v>8915</v>
      </c>
      <c r="G2698" s="40" t="s">
        <v>7904</v>
      </c>
      <c r="H2698" s="40" t="s">
        <v>7905</v>
      </c>
      <c r="I2698" s="43">
        <f>J2698-3</f>
        <v>41958</v>
      </c>
      <c r="J2698" s="43">
        <f t="shared" si="179"/>
        <v>41961</v>
      </c>
      <c r="K2698" s="40" t="s">
        <v>157</v>
      </c>
      <c r="L2698" s="40">
        <v>100</v>
      </c>
      <c r="M2698" s="40"/>
    </row>
    <row r="2699" spans="1:13" hidden="1">
      <c r="A2699" s="40" t="s">
        <v>8567</v>
      </c>
      <c r="B2699" s="40" t="s">
        <v>8914</v>
      </c>
      <c r="C2699" s="40" t="s">
        <v>102</v>
      </c>
      <c r="D2699" s="40" t="s">
        <v>65</v>
      </c>
      <c r="E2699" s="41" t="s">
        <v>7914</v>
      </c>
      <c r="F2699" s="40" t="s">
        <v>8915</v>
      </c>
      <c r="G2699" s="40" t="s">
        <v>7904</v>
      </c>
      <c r="H2699" s="40" t="s">
        <v>7906</v>
      </c>
      <c r="I2699" s="43">
        <f>J2699-2</f>
        <v>41961</v>
      </c>
      <c r="J2699" s="43">
        <f t="shared" si="179"/>
        <v>41963</v>
      </c>
      <c r="K2699" s="40" t="s">
        <v>157</v>
      </c>
      <c r="L2699" s="40">
        <v>100</v>
      </c>
      <c r="M2699" s="40"/>
    </row>
    <row r="2700" spans="1:13" hidden="1">
      <c r="A2700" s="40" t="s">
        <v>8567</v>
      </c>
      <c r="B2700" s="40" t="s">
        <v>8914</v>
      </c>
      <c r="C2700" s="40" t="s">
        <v>102</v>
      </c>
      <c r="D2700" s="40" t="s">
        <v>65</v>
      </c>
      <c r="E2700" s="41" t="s">
        <v>7914</v>
      </c>
      <c r="F2700" s="40" t="s">
        <v>8915</v>
      </c>
      <c r="G2700" s="40" t="s">
        <v>7904</v>
      </c>
      <c r="H2700" s="40" t="s">
        <v>7907</v>
      </c>
      <c r="I2700" s="43">
        <f>J2700-2</f>
        <v>41963</v>
      </c>
      <c r="J2700" s="43">
        <f t="shared" si="179"/>
        <v>41965</v>
      </c>
      <c r="K2700" s="40" t="s">
        <v>157</v>
      </c>
      <c r="L2700" s="40">
        <v>100</v>
      </c>
      <c r="M2700" s="40"/>
    </row>
    <row r="2701" spans="1:13" hidden="1">
      <c r="A2701" s="40" t="s">
        <v>8567</v>
      </c>
      <c r="B2701" s="40" t="s">
        <v>8914</v>
      </c>
      <c r="C2701" s="40" t="s">
        <v>102</v>
      </c>
      <c r="D2701" s="40" t="s">
        <v>65</v>
      </c>
      <c r="E2701" s="41" t="s">
        <v>7914</v>
      </c>
      <c r="F2701" s="40" t="s">
        <v>8915</v>
      </c>
      <c r="G2701" s="40" t="s">
        <v>7904</v>
      </c>
      <c r="H2701" s="40" t="s">
        <v>7908</v>
      </c>
      <c r="I2701" s="43">
        <f>J2701-1</f>
        <v>41965</v>
      </c>
      <c r="J2701" s="42">
        <v>41966</v>
      </c>
      <c r="K2701" s="40" t="s">
        <v>157</v>
      </c>
      <c r="L2701" s="40">
        <v>100</v>
      </c>
      <c r="M2701" s="39"/>
    </row>
    <row r="2702" spans="1:13" hidden="1">
      <c r="A2702" s="41" t="s">
        <v>8805</v>
      </c>
      <c r="B2702" s="41" t="s">
        <v>8806</v>
      </c>
      <c r="C2702" s="49" t="s">
        <v>7927</v>
      </c>
      <c r="D2702" s="45" t="s">
        <v>7928</v>
      </c>
      <c r="E2702" s="41" t="s">
        <v>7938</v>
      </c>
      <c r="F2702" s="41" t="s">
        <v>8916</v>
      </c>
      <c r="G2702" s="41" t="s">
        <v>1048</v>
      </c>
      <c r="H2702" s="41" t="s">
        <v>7888</v>
      </c>
      <c r="I2702" s="43"/>
      <c r="J2702" s="41"/>
      <c r="K2702" s="41"/>
      <c r="L2702" s="41"/>
      <c r="M2702" s="41"/>
    </row>
    <row r="2703" spans="1:13" hidden="1">
      <c r="A2703" s="41" t="s">
        <v>8805</v>
      </c>
      <c r="B2703" s="41" t="s">
        <v>8806</v>
      </c>
      <c r="C2703" s="49" t="s">
        <v>7927</v>
      </c>
      <c r="D2703" s="45" t="s">
        <v>7928</v>
      </c>
      <c r="E2703" s="41" t="s">
        <v>7938</v>
      </c>
      <c r="F2703" s="41" t="s">
        <v>8916</v>
      </c>
      <c r="G2703" s="41" t="s">
        <v>1048</v>
      </c>
      <c r="H2703" s="41" t="s">
        <v>7889</v>
      </c>
      <c r="I2703" s="43">
        <v>41957</v>
      </c>
      <c r="J2703" s="41"/>
      <c r="K2703" s="41"/>
      <c r="L2703" s="41"/>
      <c r="M2703" s="41"/>
    </row>
    <row r="2704" spans="1:13" hidden="1">
      <c r="A2704" s="41" t="s">
        <v>8805</v>
      </c>
      <c r="B2704" s="41" t="s">
        <v>8806</v>
      </c>
      <c r="C2704" s="49" t="s">
        <v>7927</v>
      </c>
      <c r="D2704" s="45" t="s">
        <v>7928</v>
      </c>
      <c r="E2704" s="41" t="s">
        <v>7938</v>
      </c>
      <c r="F2704" s="41" t="s">
        <v>8916</v>
      </c>
      <c r="G2704" s="41" t="s">
        <v>1048</v>
      </c>
      <c r="H2704" s="41" t="s">
        <v>7890</v>
      </c>
      <c r="I2704" s="42">
        <v>41964</v>
      </c>
      <c r="J2704" s="41"/>
      <c r="K2704" s="41"/>
      <c r="L2704" s="41"/>
      <c r="M2704" s="41"/>
    </row>
    <row r="2705" spans="1:13" hidden="1">
      <c r="A2705" s="41" t="s">
        <v>8805</v>
      </c>
      <c r="B2705" s="41" t="s">
        <v>8806</v>
      </c>
      <c r="C2705" s="49" t="s">
        <v>7927</v>
      </c>
      <c r="D2705" s="45" t="s">
        <v>7928</v>
      </c>
      <c r="E2705" s="41" t="s">
        <v>7938</v>
      </c>
      <c r="F2705" s="41" t="s">
        <v>8916</v>
      </c>
      <c r="G2705" s="41" t="s">
        <v>1048</v>
      </c>
      <c r="H2705" s="41" t="s">
        <v>7891</v>
      </c>
      <c r="I2705" s="42"/>
      <c r="J2705" s="41"/>
      <c r="K2705" s="41"/>
      <c r="L2705" s="41"/>
      <c r="M2705" s="41"/>
    </row>
    <row r="2706" spans="1:13" hidden="1">
      <c r="A2706" s="41" t="s">
        <v>8805</v>
      </c>
      <c r="B2706" s="41" t="s">
        <v>8806</v>
      </c>
      <c r="C2706" s="49" t="s">
        <v>7927</v>
      </c>
      <c r="D2706" s="45" t="s">
        <v>7928</v>
      </c>
      <c r="E2706" s="41" t="s">
        <v>7938</v>
      </c>
      <c r="F2706" s="41" t="s">
        <v>8916</v>
      </c>
      <c r="G2706" s="41" t="s">
        <v>1048</v>
      </c>
      <c r="H2706" s="41" t="s">
        <v>7892</v>
      </c>
      <c r="I2706" s="53">
        <v>42033</v>
      </c>
      <c r="J2706" s="41"/>
      <c r="K2706" s="41"/>
      <c r="L2706" s="41"/>
      <c r="M2706" s="41"/>
    </row>
    <row r="2707" spans="1:13" hidden="1">
      <c r="A2707" s="41" t="s">
        <v>8805</v>
      </c>
      <c r="B2707" s="41" t="s">
        <v>8806</v>
      </c>
      <c r="C2707" s="49" t="s">
        <v>7927</v>
      </c>
      <c r="D2707" s="45" t="s">
        <v>7928</v>
      </c>
      <c r="E2707" s="41" t="s">
        <v>7938</v>
      </c>
      <c r="F2707" s="41" t="s">
        <v>8916</v>
      </c>
      <c r="G2707" s="41" t="s">
        <v>1048</v>
      </c>
      <c r="H2707" s="41" t="s">
        <v>7893</v>
      </c>
      <c r="I2707" s="42"/>
      <c r="J2707" s="41"/>
      <c r="K2707" s="41"/>
      <c r="L2707" s="41"/>
      <c r="M2707" s="41"/>
    </row>
    <row r="2708" spans="1:13" hidden="1">
      <c r="A2708" s="41" t="s">
        <v>8805</v>
      </c>
      <c r="B2708" s="41" t="s">
        <v>8806</v>
      </c>
      <c r="C2708" s="49" t="s">
        <v>7927</v>
      </c>
      <c r="D2708" s="45" t="s">
        <v>7928</v>
      </c>
      <c r="E2708" s="41" t="s">
        <v>7938</v>
      </c>
      <c r="F2708" s="41" t="s">
        <v>8916</v>
      </c>
      <c r="G2708" s="41" t="s">
        <v>1048</v>
      </c>
      <c r="H2708" s="41" t="s">
        <v>7894</v>
      </c>
      <c r="I2708" s="43">
        <v>41960</v>
      </c>
      <c r="J2708" s="41"/>
      <c r="K2708" s="41"/>
      <c r="L2708" s="41"/>
      <c r="M2708" s="41"/>
    </row>
    <row r="2709" spans="1:13" hidden="1">
      <c r="A2709" s="40" t="s">
        <v>8805</v>
      </c>
      <c r="B2709" s="40" t="s">
        <v>8806</v>
      </c>
      <c r="C2709" s="48" t="s">
        <v>7927</v>
      </c>
      <c r="D2709" s="44" t="s">
        <v>7928</v>
      </c>
      <c r="E2709" s="41" t="s">
        <v>7938</v>
      </c>
      <c r="F2709" s="40" t="s">
        <v>8916</v>
      </c>
      <c r="G2709" s="40" t="s">
        <v>7895</v>
      </c>
      <c r="H2709" s="40" t="s">
        <v>7896</v>
      </c>
      <c r="I2709" s="43">
        <f>J2709-2</f>
        <v>41943</v>
      </c>
      <c r="J2709" s="43">
        <f t="shared" ref="J2709:J2715" si="180">I2710</f>
        <v>41945</v>
      </c>
      <c r="K2709" s="40" t="s">
        <v>145</v>
      </c>
      <c r="L2709" s="40">
        <v>100</v>
      </c>
      <c r="M2709" s="40"/>
    </row>
    <row r="2710" spans="1:13" hidden="1">
      <c r="A2710" s="40" t="s">
        <v>8805</v>
      </c>
      <c r="B2710" s="40" t="s">
        <v>8806</v>
      </c>
      <c r="C2710" s="48" t="s">
        <v>7927</v>
      </c>
      <c r="D2710" s="44" t="s">
        <v>7928</v>
      </c>
      <c r="E2710" s="41" t="s">
        <v>7938</v>
      </c>
      <c r="F2710" s="40" t="s">
        <v>8916</v>
      </c>
      <c r="G2710" s="40" t="s">
        <v>7898</v>
      </c>
      <c r="H2710" s="40" t="s">
        <v>7899</v>
      </c>
      <c r="I2710" s="43">
        <f>J2710-1</f>
        <v>41945</v>
      </c>
      <c r="J2710" s="43">
        <f t="shared" si="180"/>
        <v>41946</v>
      </c>
      <c r="K2710" s="40" t="s">
        <v>145</v>
      </c>
      <c r="L2710" s="40">
        <v>100</v>
      </c>
      <c r="M2710" s="40"/>
    </row>
    <row r="2711" spans="1:13" hidden="1">
      <c r="A2711" s="40" t="s">
        <v>8805</v>
      </c>
      <c r="B2711" s="40" t="s">
        <v>8806</v>
      </c>
      <c r="C2711" s="48" t="s">
        <v>7927</v>
      </c>
      <c r="D2711" s="44" t="s">
        <v>7928</v>
      </c>
      <c r="E2711" s="41" t="s">
        <v>7938</v>
      </c>
      <c r="F2711" s="40" t="s">
        <v>8916</v>
      </c>
      <c r="G2711" s="40" t="s">
        <v>7898</v>
      </c>
      <c r="H2711" s="40" t="s">
        <v>7925</v>
      </c>
      <c r="I2711" s="43">
        <f>J2711-1</f>
        <v>41946</v>
      </c>
      <c r="J2711" s="43">
        <f t="shared" si="180"/>
        <v>41947</v>
      </c>
      <c r="K2711" s="40" t="s">
        <v>145</v>
      </c>
      <c r="L2711" s="40">
        <v>100</v>
      </c>
      <c r="M2711" s="40"/>
    </row>
    <row r="2712" spans="1:13">
      <c r="A2712" s="40" t="s">
        <v>8805</v>
      </c>
      <c r="B2712" s="40" t="s">
        <v>8806</v>
      </c>
      <c r="C2712" s="48" t="s">
        <v>7927</v>
      </c>
      <c r="D2712" s="44" t="s">
        <v>7928</v>
      </c>
      <c r="E2712" s="41" t="s">
        <v>7938</v>
      </c>
      <c r="F2712" s="40" t="s">
        <v>8916</v>
      </c>
      <c r="G2712" s="40" t="s">
        <v>7901</v>
      </c>
      <c r="H2712" s="40" t="s">
        <v>7940</v>
      </c>
      <c r="I2712" s="43">
        <f>J2712-5</f>
        <v>41947</v>
      </c>
      <c r="J2712" s="43">
        <f t="shared" si="180"/>
        <v>41952</v>
      </c>
      <c r="K2712" s="40" t="s">
        <v>145</v>
      </c>
      <c r="L2712" s="40">
        <v>100</v>
      </c>
      <c r="M2712" s="40"/>
    </row>
    <row r="2713" spans="1:13" hidden="1">
      <c r="A2713" s="40" t="s">
        <v>8805</v>
      </c>
      <c r="B2713" s="40" t="s">
        <v>8806</v>
      </c>
      <c r="C2713" s="48" t="s">
        <v>7927</v>
      </c>
      <c r="D2713" s="44" t="s">
        <v>7928</v>
      </c>
      <c r="E2713" s="41" t="s">
        <v>7938</v>
      </c>
      <c r="F2713" s="40" t="s">
        <v>8916</v>
      </c>
      <c r="G2713" s="40" t="s">
        <v>7904</v>
      </c>
      <c r="H2713" s="40" t="s">
        <v>7905</v>
      </c>
      <c r="I2713" s="43">
        <f>J2713-3</f>
        <v>41952</v>
      </c>
      <c r="J2713" s="43">
        <f t="shared" si="180"/>
        <v>41955</v>
      </c>
      <c r="K2713" s="40" t="s">
        <v>145</v>
      </c>
      <c r="L2713" s="40">
        <v>100</v>
      </c>
      <c r="M2713" s="39"/>
    </row>
    <row r="2714" spans="1:13" hidden="1">
      <c r="A2714" s="40" t="s">
        <v>8805</v>
      </c>
      <c r="B2714" s="40" t="s">
        <v>8806</v>
      </c>
      <c r="C2714" s="48" t="s">
        <v>7927</v>
      </c>
      <c r="D2714" s="44" t="s">
        <v>7928</v>
      </c>
      <c r="E2714" s="41" t="s">
        <v>7938</v>
      </c>
      <c r="F2714" s="40" t="s">
        <v>8916</v>
      </c>
      <c r="G2714" s="40" t="s">
        <v>7904</v>
      </c>
      <c r="H2714" s="40" t="s">
        <v>7906</v>
      </c>
      <c r="I2714" s="43">
        <f>J2714-2</f>
        <v>41955</v>
      </c>
      <c r="J2714" s="43">
        <f t="shared" si="180"/>
        <v>41957</v>
      </c>
      <c r="K2714" s="40" t="s">
        <v>145</v>
      </c>
      <c r="L2714" s="40">
        <v>100</v>
      </c>
      <c r="M2714" s="39"/>
    </row>
    <row r="2715" spans="1:13" hidden="1">
      <c r="A2715" s="40" t="s">
        <v>8805</v>
      </c>
      <c r="B2715" s="40" t="s">
        <v>8806</v>
      </c>
      <c r="C2715" s="48" t="s">
        <v>7927</v>
      </c>
      <c r="D2715" s="44" t="s">
        <v>7928</v>
      </c>
      <c r="E2715" s="41" t="s">
        <v>7938</v>
      </c>
      <c r="F2715" s="40" t="s">
        <v>8916</v>
      </c>
      <c r="G2715" s="40" t="s">
        <v>7904</v>
      </c>
      <c r="H2715" s="40" t="s">
        <v>7907</v>
      </c>
      <c r="I2715" s="43">
        <f>J2715-2</f>
        <v>41957</v>
      </c>
      <c r="J2715" s="43">
        <f t="shared" si="180"/>
        <v>41959</v>
      </c>
      <c r="K2715" s="40" t="s">
        <v>145</v>
      </c>
      <c r="L2715" s="40">
        <v>100</v>
      </c>
      <c r="M2715" s="39"/>
    </row>
    <row r="2716" spans="1:13" ht="26.45" hidden="1">
      <c r="A2716" s="40" t="s">
        <v>8805</v>
      </c>
      <c r="B2716" s="40" t="s">
        <v>8806</v>
      </c>
      <c r="C2716" s="48" t="s">
        <v>7927</v>
      </c>
      <c r="D2716" s="44" t="s">
        <v>7928</v>
      </c>
      <c r="E2716" s="41" t="s">
        <v>7938</v>
      </c>
      <c r="F2716" s="40" t="s">
        <v>8916</v>
      </c>
      <c r="G2716" s="40" t="s">
        <v>7904</v>
      </c>
      <c r="H2716" s="40" t="s">
        <v>7908</v>
      </c>
      <c r="I2716" s="43">
        <f>J2716-1</f>
        <v>41959</v>
      </c>
      <c r="J2716" s="43">
        <v>41960</v>
      </c>
      <c r="K2716" s="40" t="s">
        <v>145</v>
      </c>
      <c r="L2716" s="40">
        <v>100</v>
      </c>
      <c r="M2716" s="39" t="s">
        <v>8566</v>
      </c>
    </row>
    <row r="2717" spans="1:13" hidden="1">
      <c r="A2717" s="49" t="s">
        <v>8863</v>
      </c>
      <c r="B2717" s="49" t="s">
        <v>8864</v>
      </c>
      <c r="C2717" s="41" t="s">
        <v>108</v>
      </c>
      <c r="D2717" s="49" t="s">
        <v>65</v>
      </c>
      <c r="E2717" s="41" t="s">
        <v>7886</v>
      </c>
      <c r="F2717" s="49" t="s">
        <v>8917</v>
      </c>
      <c r="G2717" s="41" t="s">
        <v>1048</v>
      </c>
      <c r="H2717" s="41" t="s">
        <v>7888</v>
      </c>
      <c r="I2717" s="42">
        <v>41956</v>
      </c>
      <c r="J2717" s="41"/>
      <c r="K2717" s="40"/>
      <c r="L2717" s="40"/>
      <c r="M2717" s="39"/>
    </row>
    <row r="2718" spans="1:13" hidden="1">
      <c r="A2718" s="49" t="s">
        <v>8863</v>
      </c>
      <c r="B2718" s="49" t="s">
        <v>8864</v>
      </c>
      <c r="C2718" s="41" t="s">
        <v>108</v>
      </c>
      <c r="D2718" s="49" t="s">
        <v>65</v>
      </c>
      <c r="E2718" s="41" t="s">
        <v>7886</v>
      </c>
      <c r="F2718" s="49" t="s">
        <v>8917</v>
      </c>
      <c r="G2718" s="41" t="s">
        <v>1048</v>
      </c>
      <c r="H2718" s="41" t="s">
        <v>7889</v>
      </c>
      <c r="I2718" s="41"/>
      <c r="J2718" s="41"/>
      <c r="K2718" s="40"/>
      <c r="L2718" s="40"/>
      <c r="M2718" s="39"/>
    </row>
    <row r="2719" spans="1:13" hidden="1">
      <c r="A2719" s="49" t="s">
        <v>8863</v>
      </c>
      <c r="B2719" s="49" t="s">
        <v>8864</v>
      </c>
      <c r="C2719" s="41" t="s">
        <v>108</v>
      </c>
      <c r="D2719" s="49" t="s">
        <v>65</v>
      </c>
      <c r="E2719" s="41" t="s">
        <v>7886</v>
      </c>
      <c r="F2719" s="49" t="s">
        <v>8917</v>
      </c>
      <c r="G2719" s="41" t="s">
        <v>1048</v>
      </c>
      <c r="H2719" s="41" t="s">
        <v>7890</v>
      </c>
      <c r="I2719" s="41"/>
      <c r="J2719" s="41"/>
      <c r="K2719" s="40"/>
      <c r="L2719" s="40"/>
      <c r="M2719" s="39"/>
    </row>
    <row r="2720" spans="1:13" hidden="1">
      <c r="A2720" s="49" t="s">
        <v>8863</v>
      </c>
      <c r="B2720" s="49" t="s">
        <v>8864</v>
      </c>
      <c r="C2720" s="41" t="s">
        <v>108</v>
      </c>
      <c r="D2720" s="49" t="s">
        <v>65</v>
      </c>
      <c r="E2720" s="41" t="s">
        <v>7886</v>
      </c>
      <c r="F2720" s="49" t="s">
        <v>8917</v>
      </c>
      <c r="G2720" s="41" t="s">
        <v>1048</v>
      </c>
      <c r="H2720" s="41" t="s">
        <v>7891</v>
      </c>
      <c r="I2720" s="41"/>
      <c r="J2720" s="41"/>
      <c r="K2720" s="40"/>
      <c r="L2720" s="40"/>
      <c r="M2720" s="39"/>
    </row>
    <row r="2721" spans="1:13" hidden="1">
      <c r="A2721" s="49" t="s">
        <v>8863</v>
      </c>
      <c r="B2721" s="49" t="s">
        <v>8864</v>
      </c>
      <c r="C2721" s="41" t="s">
        <v>108</v>
      </c>
      <c r="D2721" s="49" t="s">
        <v>65</v>
      </c>
      <c r="E2721" s="41" t="s">
        <v>7886</v>
      </c>
      <c r="F2721" s="49" t="s">
        <v>8917</v>
      </c>
      <c r="G2721" s="41" t="s">
        <v>1048</v>
      </c>
      <c r="H2721" s="41" t="s">
        <v>7892</v>
      </c>
      <c r="I2721" s="42"/>
      <c r="J2721" s="41"/>
      <c r="K2721" s="40"/>
      <c r="L2721" s="40"/>
      <c r="M2721" s="39"/>
    </row>
    <row r="2722" spans="1:13" hidden="1">
      <c r="A2722" s="49" t="s">
        <v>8863</v>
      </c>
      <c r="B2722" s="49" t="s">
        <v>8864</v>
      </c>
      <c r="C2722" s="41" t="s">
        <v>108</v>
      </c>
      <c r="D2722" s="49" t="s">
        <v>65</v>
      </c>
      <c r="E2722" s="41" t="s">
        <v>7886</v>
      </c>
      <c r="F2722" s="49" t="s">
        <v>8917</v>
      </c>
      <c r="G2722" s="41" t="s">
        <v>1048</v>
      </c>
      <c r="H2722" s="41" t="s">
        <v>7893</v>
      </c>
      <c r="I2722" s="42"/>
      <c r="J2722" s="41"/>
      <c r="K2722" s="40"/>
      <c r="L2722" s="40"/>
      <c r="M2722" s="39"/>
    </row>
    <row r="2723" spans="1:13" hidden="1">
      <c r="A2723" s="49" t="s">
        <v>8863</v>
      </c>
      <c r="B2723" s="49" t="s">
        <v>8864</v>
      </c>
      <c r="C2723" s="41" t="s">
        <v>108</v>
      </c>
      <c r="D2723" s="49" t="s">
        <v>65</v>
      </c>
      <c r="E2723" s="41" t="s">
        <v>7886</v>
      </c>
      <c r="F2723" s="49" t="s">
        <v>8917</v>
      </c>
      <c r="G2723" s="41" t="s">
        <v>1048</v>
      </c>
      <c r="H2723" s="41" t="s">
        <v>7894</v>
      </c>
      <c r="I2723" s="42">
        <v>41973</v>
      </c>
      <c r="J2723" s="41"/>
      <c r="K2723" s="40"/>
      <c r="L2723" s="40"/>
      <c r="M2723" s="39"/>
    </row>
    <row r="2724" spans="1:13" hidden="1">
      <c r="A2724" s="48" t="s">
        <v>8863</v>
      </c>
      <c r="B2724" s="48" t="s">
        <v>8864</v>
      </c>
      <c r="C2724" s="40" t="s">
        <v>108</v>
      </c>
      <c r="D2724" s="48" t="s">
        <v>65</v>
      </c>
      <c r="E2724" s="40" t="s">
        <v>7886</v>
      </c>
      <c r="F2724" s="48" t="s">
        <v>8917</v>
      </c>
      <c r="G2724" s="40" t="s">
        <v>7895</v>
      </c>
      <c r="H2724" s="40" t="s">
        <v>7896</v>
      </c>
      <c r="I2724" s="43">
        <f>J2724-2</f>
        <v>41956</v>
      </c>
      <c r="J2724" s="43">
        <f t="shared" ref="J2724:J2730" si="181">I2725</f>
        <v>41958</v>
      </c>
      <c r="K2724" s="40" t="s">
        <v>6142</v>
      </c>
      <c r="L2724" s="40">
        <v>100</v>
      </c>
      <c r="M2724" s="39"/>
    </row>
    <row r="2725" spans="1:13" hidden="1">
      <c r="A2725" s="48" t="s">
        <v>8863</v>
      </c>
      <c r="B2725" s="48" t="s">
        <v>8864</v>
      </c>
      <c r="C2725" s="40" t="s">
        <v>108</v>
      </c>
      <c r="D2725" s="48" t="s">
        <v>65</v>
      </c>
      <c r="E2725" s="40" t="s">
        <v>7886</v>
      </c>
      <c r="F2725" s="48" t="s">
        <v>8917</v>
      </c>
      <c r="G2725" s="40" t="s">
        <v>7898</v>
      </c>
      <c r="H2725" s="40" t="s">
        <v>7899</v>
      </c>
      <c r="I2725" s="43">
        <f>J2725-1</f>
        <v>41958</v>
      </c>
      <c r="J2725" s="43">
        <f t="shared" si="181"/>
        <v>41959</v>
      </c>
      <c r="K2725" s="40" t="s">
        <v>6142</v>
      </c>
      <c r="L2725" s="40">
        <v>100</v>
      </c>
      <c r="M2725" s="39"/>
    </row>
    <row r="2726" spans="1:13" hidden="1">
      <c r="A2726" s="48" t="s">
        <v>8863</v>
      </c>
      <c r="B2726" s="48" t="s">
        <v>8864</v>
      </c>
      <c r="C2726" s="40" t="s">
        <v>108</v>
      </c>
      <c r="D2726" s="48" t="s">
        <v>65</v>
      </c>
      <c r="E2726" s="40" t="s">
        <v>7886</v>
      </c>
      <c r="F2726" s="48" t="s">
        <v>8917</v>
      </c>
      <c r="G2726" s="40" t="s">
        <v>7898</v>
      </c>
      <c r="H2726" s="40" t="s">
        <v>7900</v>
      </c>
      <c r="I2726" s="43">
        <f>J2726-1</f>
        <v>41959</v>
      </c>
      <c r="J2726" s="43">
        <f t="shared" si="181"/>
        <v>41960</v>
      </c>
      <c r="K2726" s="40" t="s">
        <v>6142</v>
      </c>
      <c r="L2726" s="40">
        <v>100</v>
      </c>
      <c r="M2726" s="39"/>
    </row>
    <row r="2727" spans="1:13">
      <c r="A2727" s="48" t="s">
        <v>8863</v>
      </c>
      <c r="B2727" s="48" t="s">
        <v>8864</v>
      </c>
      <c r="C2727" s="40" t="s">
        <v>108</v>
      </c>
      <c r="D2727" s="48" t="s">
        <v>65</v>
      </c>
      <c r="E2727" s="40" t="s">
        <v>7886</v>
      </c>
      <c r="F2727" s="48" t="s">
        <v>8917</v>
      </c>
      <c r="G2727" s="40" t="s">
        <v>7901</v>
      </c>
      <c r="H2727" s="40" t="s">
        <v>7902</v>
      </c>
      <c r="I2727" s="43">
        <f>J2727-5</f>
        <v>41960</v>
      </c>
      <c r="J2727" s="43">
        <f t="shared" si="181"/>
        <v>41965</v>
      </c>
      <c r="K2727" s="40" t="s">
        <v>6142</v>
      </c>
      <c r="L2727" s="40">
        <v>100</v>
      </c>
      <c r="M2727" s="39"/>
    </row>
    <row r="2728" spans="1:13" hidden="1">
      <c r="A2728" s="48" t="s">
        <v>8863</v>
      </c>
      <c r="B2728" s="48" t="s">
        <v>8864</v>
      </c>
      <c r="C2728" s="40" t="s">
        <v>108</v>
      </c>
      <c r="D2728" s="48" t="s">
        <v>65</v>
      </c>
      <c r="E2728" s="40" t="s">
        <v>7886</v>
      </c>
      <c r="F2728" s="48" t="s">
        <v>8917</v>
      </c>
      <c r="G2728" s="40" t="s">
        <v>7904</v>
      </c>
      <c r="H2728" s="40" t="s">
        <v>7905</v>
      </c>
      <c r="I2728" s="43">
        <f>J2728-3</f>
        <v>41965</v>
      </c>
      <c r="J2728" s="43">
        <f t="shared" si="181"/>
        <v>41968</v>
      </c>
      <c r="K2728" s="40" t="s">
        <v>6142</v>
      </c>
      <c r="L2728" s="40">
        <v>100</v>
      </c>
      <c r="M2728" s="39"/>
    </row>
    <row r="2729" spans="1:13" hidden="1">
      <c r="A2729" s="48" t="s">
        <v>8863</v>
      </c>
      <c r="B2729" s="48" t="s">
        <v>8864</v>
      </c>
      <c r="C2729" s="40" t="s">
        <v>108</v>
      </c>
      <c r="D2729" s="48" t="s">
        <v>65</v>
      </c>
      <c r="E2729" s="40" t="s">
        <v>7886</v>
      </c>
      <c r="F2729" s="48" t="s">
        <v>8917</v>
      </c>
      <c r="G2729" s="40" t="s">
        <v>7904</v>
      </c>
      <c r="H2729" s="40" t="s">
        <v>7906</v>
      </c>
      <c r="I2729" s="43">
        <f>J2729-2</f>
        <v>41968</v>
      </c>
      <c r="J2729" s="43">
        <f t="shared" si="181"/>
        <v>41970</v>
      </c>
      <c r="K2729" s="40" t="s">
        <v>6142</v>
      </c>
      <c r="L2729" s="40">
        <v>100</v>
      </c>
      <c r="M2729" s="39"/>
    </row>
    <row r="2730" spans="1:13" hidden="1">
      <c r="A2730" s="48" t="s">
        <v>8863</v>
      </c>
      <c r="B2730" s="48" t="s">
        <v>8864</v>
      </c>
      <c r="C2730" s="40" t="s">
        <v>108</v>
      </c>
      <c r="D2730" s="48" t="s">
        <v>65</v>
      </c>
      <c r="E2730" s="40" t="s">
        <v>7886</v>
      </c>
      <c r="F2730" s="48" t="s">
        <v>8917</v>
      </c>
      <c r="G2730" s="40" t="s">
        <v>7904</v>
      </c>
      <c r="H2730" s="40" t="s">
        <v>7907</v>
      </c>
      <c r="I2730" s="43">
        <f>J2730-2</f>
        <v>41970</v>
      </c>
      <c r="J2730" s="43">
        <f t="shared" si="181"/>
        <v>41972</v>
      </c>
      <c r="K2730" s="40" t="s">
        <v>6142</v>
      </c>
      <c r="L2730" s="40">
        <v>100</v>
      </c>
      <c r="M2730" s="39"/>
    </row>
    <row r="2731" spans="1:13" hidden="1">
      <c r="A2731" s="48" t="s">
        <v>8863</v>
      </c>
      <c r="B2731" s="48" t="s">
        <v>8864</v>
      </c>
      <c r="C2731" s="40" t="s">
        <v>108</v>
      </c>
      <c r="D2731" s="48" t="s">
        <v>65</v>
      </c>
      <c r="E2731" s="40" t="s">
        <v>7886</v>
      </c>
      <c r="F2731" s="48" t="s">
        <v>8917</v>
      </c>
      <c r="G2731" s="40" t="s">
        <v>7904</v>
      </c>
      <c r="H2731" s="40" t="s">
        <v>7908</v>
      </c>
      <c r="I2731" s="43">
        <f>J2731-1</f>
        <v>41972</v>
      </c>
      <c r="J2731" s="42">
        <v>41973</v>
      </c>
      <c r="K2731" s="40" t="s">
        <v>6142</v>
      </c>
      <c r="L2731" s="40">
        <v>100</v>
      </c>
      <c r="M2731" s="39"/>
    </row>
    <row r="2732" spans="1:13" hidden="1">
      <c r="A2732" s="45" t="s">
        <v>8766</v>
      </c>
      <c r="B2732" s="45" t="s">
        <v>7943</v>
      </c>
      <c r="C2732" s="49" t="s">
        <v>7927</v>
      </c>
      <c r="D2732" s="45" t="s">
        <v>7928</v>
      </c>
      <c r="E2732" s="41" t="s">
        <v>7929</v>
      </c>
      <c r="F2732" s="41" t="s">
        <v>8918</v>
      </c>
      <c r="G2732" s="41" t="s">
        <v>1048</v>
      </c>
      <c r="H2732" s="41" t="s">
        <v>7888</v>
      </c>
      <c r="I2732" s="42">
        <v>41960</v>
      </c>
      <c r="J2732" s="41"/>
      <c r="K2732" s="41"/>
      <c r="L2732" s="41"/>
      <c r="M2732" s="41"/>
    </row>
    <row r="2733" spans="1:13" hidden="1">
      <c r="A2733" s="45" t="s">
        <v>8766</v>
      </c>
      <c r="B2733" s="45" t="s">
        <v>7943</v>
      </c>
      <c r="C2733" s="49" t="s">
        <v>7927</v>
      </c>
      <c r="D2733" s="45" t="s">
        <v>7928</v>
      </c>
      <c r="E2733" s="41" t="s">
        <v>7929</v>
      </c>
      <c r="F2733" s="41" t="s">
        <v>8918</v>
      </c>
      <c r="G2733" s="41" t="s">
        <v>1048</v>
      </c>
      <c r="H2733" s="41" t="s">
        <v>7889</v>
      </c>
      <c r="I2733" s="42"/>
      <c r="J2733" s="41"/>
      <c r="K2733" s="41"/>
      <c r="L2733" s="41"/>
      <c r="M2733" s="41"/>
    </row>
    <row r="2734" spans="1:13" hidden="1">
      <c r="A2734" s="45" t="s">
        <v>8766</v>
      </c>
      <c r="B2734" s="45" t="s">
        <v>7943</v>
      </c>
      <c r="C2734" s="49" t="s">
        <v>7927</v>
      </c>
      <c r="D2734" s="45" t="s">
        <v>7928</v>
      </c>
      <c r="E2734" s="41" t="s">
        <v>7929</v>
      </c>
      <c r="F2734" s="41" t="s">
        <v>8918</v>
      </c>
      <c r="G2734" s="41" t="s">
        <v>1048</v>
      </c>
      <c r="H2734" s="41" t="s">
        <v>7890</v>
      </c>
      <c r="I2734" s="42"/>
      <c r="J2734" s="41"/>
      <c r="K2734" s="41"/>
      <c r="L2734" s="41"/>
      <c r="M2734" s="41"/>
    </row>
    <row r="2735" spans="1:13" hidden="1">
      <c r="A2735" s="45" t="s">
        <v>8766</v>
      </c>
      <c r="B2735" s="45" t="s">
        <v>7943</v>
      </c>
      <c r="C2735" s="49" t="s">
        <v>7927</v>
      </c>
      <c r="D2735" s="45" t="s">
        <v>7928</v>
      </c>
      <c r="E2735" s="41" t="s">
        <v>7929</v>
      </c>
      <c r="F2735" s="41" t="s">
        <v>8918</v>
      </c>
      <c r="G2735" s="41" t="s">
        <v>1048</v>
      </c>
      <c r="H2735" s="41" t="s">
        <v>7891</v>
      </c>
      <c r="I2735" s="42"/>
      <c r="J2735" s="41"/>
      <c r="K2735" s="41"/>
      <c r="L2735" s="41"/>
      <c r="M2735" s="41"/>
    </row>
    <row r="2736" spans="1:13" hidden="1">
      <c r="A2736" s="45" t="s">
        <v>8766</v>
      </c>
      <c r="B2736" s="45" t="s">
        <v>7943</v>
      </c>
      <c r="C2736" s="49" t="s">
        <v>7927</v>
      </c>
      <c r="D2736" s="45" t="s">
        <v>7928</v>
      </c>
      <c r="E2736" s="41" t="s">
        <v>7929</v>
      </c>
      <c r="F2736" s="41" t="s">
        <v>8918</v>
      </c>
      <c r="G2736" s="41" t="s">
        <v>1048</v>
      </c>
      <c r="H2736" s="41" t="s">
        <v>7892</v>
      </c>
      <c r="I2736" s="53"/>
      <c r="J2736" s="41"/>
      <c r="K2736" s="41"/>
      <c r="L2736" s="41"/>
      <c r="M2736" s="41"/>
    </row>
    <row r="2737" spans="1:13" hidden="1">
      <c r="A2737" s="45" t="s">
        <v>8766</v>
      </c>
      <c r="B2737" s="45" t="s">
        <v>7943</v>
      </c>
      <c r="C2737" s="49" t="s">
        <v>7927</v>
      </c>
      <c r="D2737" s="45" t="s">
        <v>7928</v>
      </c>
      <c r="E2737" s="41" t="s">
        <v>7929</v>
      </c>
      <c r="F2737" s="41" t="s">
        <v>8918</v>
      </c>
      <c r="G2737" s="41" t="s">
        <v>1048</v>
      </c>
      <c r="H2737" s="41" t="s">
        <v>7893</v>
      </c>
      <c r="I2737" s="42"/>
      <c r="J2737" s="41"/>
      <c r="K2737" s="41"/>
      <c r="L2737" s="41"/>
      <c r="M2737" s="41"/>
    </row>
    <row r="2738" spans="1:13" hidden="1">
      <c r="A2738" s="45" t="s">
        <v>8766</v>
      </c>
      <c r="B2738" s="45" t="s">
        <v>7943</v>
      </c>
      <c r="C2738" s="49" t="s">
        <v>7927</v>
      </c>
      <c r="D2738" s="45" t="s">
        <v>7928</v>
      </c>
      <c r="E2738" s="41" t="s">
        <v>7929</v>
      </c>
      <c r="F2738" s="41" t="s">
        <v>8918</v>
      </c>
      <c r="G2738" s="41" t="s">
        <v>1048</v>
      </c>
      <c r="H2738" s="41" t="s">
        <v>7894</v>
      </c>
      <c r="I2738" s="42"/>
      <c r="J2738" s="41"/>
      <c r="K2738" s="41"/>
      <c r="L2738" s="41"/>
      <c r="M2738" s="41"/>
    </row>
    <row r="2739" spans="1:13" hidden="1">
      <c r="A2739" s="44" t="s">
        <v>8766</v>
      </c>
      <c r="B2739" s="44" t="s">
        <v>7943</v>
      </c>
      <c r="C2739" s="48" t="s">
        <v>7927</v>
      </c>
      <c r="D2739" s="44" t="s">
        <v>7928</v>
      </c>
      <c r="E2739" s="41" t="s">
        <v>7929</v>
      </c>
      <c r="F2739" s="40" t="s">
        <v>8918</v>
      </c>
      <c r="G2739" s="40" t="s">
        <v>7895</v>
      </c>
      <c r="H2739" s="40" t="s">
        <v>7896</v>
      </c>
      <c r="I2739" s="43">
        <f>J2739-2</f>
        <v>41960</v>
      </c>
      <c r="J2739" s="43">
        <f t="shared" ref="J2739:J2745" si="182">I2740</f>
        <v>41962</v>
      </c>
      <c r="K2739" s="40" t="s">
        <v>7945</v>
      </c>
      <c r="L2739" s="40">
        <v>100</v>
      </c>
      <c r="M2739" s="40"/>
    </row>
    <row r="2740" spans="1:13" hidden="1">
      <c r="A2740" s="44" t="s">
        <v>8766</v>
      </c>
      <c r="B2740" s="44" t="s">
        <v>7943</v>
      </c>
      <c r="C2740" s="48" t="s">
        <v>7927</v>
      </c>
      <c r="D2740" s="44" t="s">
        <v>7928</v>
      </c>
      <c r="E2740" s="41" t="s">
        <v>7929</v>
      </c>
      <c r="F2740" s="40" t="s">
        <v>8918</v>
      </c>
      <c r="G2740" s="40" t="s">
        <v>7898</v>
      </c>
      <c r="H2740" s="40" t="s">
        <v>7899</v>
      </c>
      <c r="I2740" s="43">
        <f>J2740-1</f>
        <v>41962</v>
      </c>
      <c r="J2740" s="43">
        <f t="shared" si="182"/>
        <v>41963</v>
      </c>
      <c r="K2740" s="40" t="s">
        <v>7945</v>
      </c>
      <c r="L2740" s="40">
        <v>100</v>
      </c>
      <c r="M2740" s="40"/>
    </row>
    <row r="2741" spans="1:13" hidden="1">
      <c r="A2741" s="44" t="s">
        <v>8766</v>
      </c>
      <c r="B2741" s="44" t="s">
        <v>7943</v>
      </c>
      <c r="C2741" s="48" t="s">
        <v>7927</v>
      </c>
      <c r="D2741" s="44" t="s">
        <v>7928</v>
      </c>
      <c r="E2741" s="41" t="s">
        <v>7929</v>
      </c>
      <c r="F2741" s="40" t="s">
        <v>8918</v>
      </c>
      <c r="G2741" s="40" t="s">
        <v>7898</v>
      </c>
      <c r="H2741" s="40" t="s">
        <v>7925</v>
      </c>
      <c r="I2741" s="43">
        <f>J2741-1</f>
        <v>41963</v>
      </c>
      <c r="J2741" s="43">
        <f t="shared" si="182"/>
        <v>41964</v>
      </c>
      <c r="K2741" s="40" t="s">
        <v>7945</v>
      </c>
      <c r="L2741" s="40">
        <v>100</v>
      </c>
      <c r="M2741" s="40"/>
    </row>
    <row r="2742" spans="1:13">
      <c r="A2742" s="44" t="s">
        <v>8766</v>
      </c>
      <c r="B2742" s="44" t="s">
        <v>7943</v>
      </c>
      <c r="C2742" s="48" t="s">
        <v>7927</v>
      </c>
      <c r="D2742" s="44" t="s">
        <v>7928</v>
      </c>
      <c r="E2742" s="41" t="s">
        <v>7929</v>
      </c>
      <c r="F2742" s="40" t="s">
        <v>8918</v>
      </c>
      <c r="G2742" s="40" t="s">
        <v>7901</v>
      </c>
      <c r="H2742" s="40" t="s">
        <v>7940</v>
      </c>
      <c r="I2742" s="43">
        <f>J2742-5</f>
        <v>41964</v>
      </c>
      <c r="J2742" s="43">
        <f t="shared" si="182"/>
        <v>41969</v>
      </c>
      <c r="K2742" s="40" t="s">
        <v>7945</v>
      </c>
      <c r="L2742" s="40">
        <v>100</v>
      </c>
      <c r="M2742" s="40"/>
    </row>
    <row r="2743" spans="1:13" hidden="1">
      <c r="A2743" s="44" t="s">
        <v>8766</v>
      </c>
      <c r="B2743" s="44" t="s">
        <v>7943</v>
      </c>
      <c r="C2743" s="48" t="s">
        <v>7927</v>
      </c>
      <c r="D2743" s="44" t="s">
        <v>7928</v>
      </c>
      <c r="E2743" s="41" t="s">
        <v>7929</v>
      </c>
      <c r="F2743" s="40" t="s">
        <v>8918</v>
      </c>
      <c r="G2743" s="40" t="s">
        <v>7904</v>
      </c>
      <c r="H2743" s="40" t="s">
        <v>7905</v>
      </c>
      <c r="I2743" s="43">
        <f>J2743-3</f>
        <v>41969</v>
      </c>
      <c r="J2743" s="43">
        <f t="shared" si="182"/>
        <v>41972</v>
      </c>
      <c r="K2743" s="40" t="s">
        <v>7945</v>
      </c>
      <c r="L2743" s="40">
        <v>100</v>
      </c>
      <c r="M2743" s="39"/>
    </row>
    <row r="2744" spans="1:13" hidden="1">
      <c r="A2744" s="44" t="s">
        <v>8766</v>
      </c>
      <c r="B2744" s="44" t="s">
        <v>7943</v>
      </c>
      <c r="C2744" s="48" t="s">
        <v>7927</v>
      </c>
      <c r="D2744" s="44" t="s">
        <v>7928</v>
      </c>
      <c r="E2744" s="41" t="s">
        <v>7929</v>
      </c>
      <c r="F2744" s="40" t="s">
        <v>8918</v>
      </c>
      <c r="G2744" s="40" t="s">
        <v>7904</v>
      </c>
      <c r="H2744" s="40" t="s">
        <v>7906</v>
      </c>
      <c r="I2744" s="43">
        <f>J2744-2</f>
        <v>41972</v>
      </c>
      <c r="J2744" s="43">
        <f t="shared" si="182"/>
        <v>41974</v>
      </c>
      <c r="K2744" s="40" t="s">
        <v>7945</v>
      </c>
      <c r="L2744" s="40">
        <v>100</v>
      </c>
      <c r="M2744" s="39"/>
    </row>
    <row r="2745" spans="1:13" hidden="1">
      <c r="A2745" s="44" t="s">
        <v>8766</v>
      </c>
      <c r="B2745" s="44" t="s">
        <v>7943</v>
      </c>
      <c r="C2745" s="48" t="s">
        <v>7927</v>
      </c>
      <c r="D2745" s="44" t="s">
        <v>7928</v>
      </c>
      <c r="E2745" s="41" t="s">
        <v>7929</v>
      </c>
      <c r="F2745" s="40" t="s">
        <v>8918</v>
      </c>
      <c r="G2745" s="40" t="s">
        <v>7904</v>
      </c>
      <c r="H2745" s="40" t="s">
        <v>7907</v>
      </c>
      <c r="I2745" s="43">
        <f>J2745-2</f>
        <v>41974</v>
      </c>
      <c r="J2745" s="43">
        <f t="shared" si="182"/>
        <v>41976</v>
      </c>
      <c r="K2745" s="40" t="s">
        <v>7945</v>
      </c>
      <c r="L2745" s="40">
        <v>100</v>
      </c>
      <c r="M2745" s="39"/>
    </row>
    <row r="2746" spans="1:13" hidden="1">
      <c r="A2746" s="44" t="s">
        <v>8766</v>
      </c>
      <c r="B2746" s="44" t="s">
        <v>7943</v>
      </c>
      <c r="C2746" s="48" t="s">
        <v>7927</v>
      </c>
      <c r="D2746" s="44" t="s">
        <v>7928</v>
      </c>
      <c r="E2746" s="41" t="s">
        <v>7929</v>
      </c>
      <c r="F2746" s="40" t="s">
        <v>8918</v>
      </c>
      <c r="G2746" s="40" t="s">
        <v>7904</v>
      </c>
      <c r="H2746" s="40" t="s">
        <v>7908</v>
      </c>
      <c r="I2746" s="43">
        <f>J2746-1</f>
        <v>41976</v>
      </c>
      <c r="J2746" s="42">
        <v>41977</v>
      </c>
      <c r="K2746" s="40" t="s">
        <v>7945</v>
      </c>
      <c r="L2746" s="40">
        <v>100</v>
      </c>
      <c r="M2746" s="39">
        <v>0</v>
      </c>
    </row>
    <row r="2747" spans="1:13" hidden="1">
      <c r="A2747" s="41" t="s">
        <v>8567</v>
      </c>
      <c r="B2747" s="41" t="s">
        <v>8914</v>
      </c>
      <c r="C2747" s="41" t="s">
        <v>102</v>
      </c>
      <c r="D2747" s="41" t="s">
        <v>65</v>
      </c>
      <c r="E2747" s="41" t="s">
        <v>7914</v>
      </c>
      <c r="F2747" s="41" t="s">
        <v>8919</v>
      </c>
      <c r="G2747" s="41" t="s">
        <v>1048</v>
      </c>
      <c r="H2747" s="41" t="s">
        <v>7888</v>
      </c>
      <c r="I2747" s="42">
        <v>41956</v>
      </c>
      <c r="J2747" s="41"/>
      <c r="K2747" s="41"/>
      <c r="L2747" s="41"/>
      <c r="M2747" s="40"/>
    </row>
    <row r="2748" spans="1:13" hidden="1">
      <c r="A2748" s="41" t="s">
        <v>8567</v>
      </c>
      <c r="B2748" s="41" t="s">
        <v>8914</v>
      </c>
      <c r="C2748" s="41" t="s">
        <v>102</v>
      </c>
      <c r="D2748" s="41" t="s">
        <v>65</v>
      </c>
      <c r="E2748" s="41" t="s">
        <v>7914</v>
      </c>
      <c r="F2748" s="41" t="s">
        <v>8919</v>
      </c>
      <c r="G2748" s="41" t="s">
        <v>1048</v>
      </c>
      <c r="H2748" s="41" t="s">
        <v>7889</v>
      </c>
      <c r="I2748" s="42"/>
      <c r="J2748" s="41"/>
      <c r="K2748" s="41"/>
      <c r="L2748" s="41"/>
      <c r="M2748" s="40"/>
    </row>
    <row r="2749" spans="1:13" hidden="1">
      <c r="A2749" s="41" t="s">
        <v>8567</v>
      </c>
      <c r="B2749" s="41" t="s">
        <v>8914</v>
      </c>
      <c r="C2749" s="41" t="s">
        <v>102</v>
      </c>
      <c r="D2749" s="41" t="s">
        <v>65</v>
      </c>
      <c r="E2749" s="41" t="s">
        <v>7914</v>
      </c>
      <c r="F2749" s="41" t="s">
        <v>8919</v>
      </c>
      <c r="G2749" s="41" t="s">
        <v>1048</v>
      </c>
      <c r="H2749" s="41" t="s">
        <v>7890</v>
      </c>
      <c r="I2749" s="41"/>
      <c r="J2749" s="41"/>
      <c r="K2749" s="41"/>
      <c r="L2749" s="41"/>
      <c r="M2749" s="40"/>
    </row>
    <row r="2750" spans="1:13" hidden="1">
      <c r="A2750" s="41" t="s">
        <v>8567</v>
      </c>
      <c r="B2750" s="41" t="s">
        <v>8914</v>
      </c>
      <c r="C2750" s="41" t="s">
        <v>102</v>
      </c>
      <c r="D2750" s="41" t="s">
        <v>65</v>
      </c>
      <c r="E2750" s="41" t="s">
        <v>7914</v>
      </c>
      <c r="F2750" s="41" t="s">
        <v>8919</v>
      </c>
      <c r="G2750" s="41" t="s">
        <v>1048</v>
      </c>
      <c r="H2750" s="41" t="s">
        <v>7891</v>
      </c>
      <c r="I2750" s="42"/>
      <c r="J2750" s="41"/>
      <c r="K2750" s="41"/>
      <c r="L2750" s="41"/>
      <c r="M2750" s="40"/>
    </row>
    <row r="2751" spans="1:13" hidden="1">
      <c r="A2751" s="41" t="s">
        <v>8567</v>
      </c>
      <c r="B2751" s="41" t="s">
        <v>8914</v>
      </c>
      <c r="C2751" s="41" t="s">
        <v>102</v>
      </c>
      <c r="D2751" s="41" t="s">
        <v>65</v>
      </c>
      <c r="E2751" s="41" t="s">
        <v>7914</v>
      </c>
      <c r="F2751" s="41" t="s">
        <v>8919</v>
      </c>
      <c r="G2751" s="41" t="s">
        <v>1048</v>
      </c>
      <c r="H2751" s="41" t="s">
        <v>7892</v>
      </c>
      <c r="I2751" s="44"/>
      <c r="J2751" s="41"/>
      <c r="K2751" s="41"/>
      <c r="L2751" s="41"/>
      <c r="M2751" s="40"/>
    </row>
    <row r="2752" spans="1:13" hidden="1">
      <c r="A2752" s="41" t="s">
        <v>8567</v>
      </c>
      <c r="B2752" s="41" t="s">
        <v>8914</v>
      </c>
      <c r="C2752" s="41" t="s">
        <v>102</v>
      </c>
      <c r="D2752" s="41" t="s">
        <v>65</v>
      </c>
      <c r="E2752" s="41" t="s">
        <v>7914</v>
      </c>
      <c r="F2752" s="41" t="s">
        <v>8919</v>
      </c>
      <c r="G2752" s="41" t="s">
        <v>1048</v>
      </c>
      <c r="H2752" s="41" t="s">
        <v>7893</v>
      </c>
      <c r="I2752" s="44"/>
      <c r="J2752" s="41"/>
      <c r="K2752" s="41"/>
      <c r="L2752" s="41"/>
      <c r="M2752" s="40"/>
    </row>
    <row r="2753" spans="1:13" hidden="1">
      <c r="A2753" s="41" t="s">
        <v>8567</v>
      </c>
      <c r="B2753" s="41" t="s">
        <v>8914</v>
      </c>
      <c r="C2753" s="41" t="s">
        <v>102</v>
      </c>
      <c r="D2753" s="41" t="s">
        <v>65</v>
      </c>
      <c r="E2753" s="41" t="s">
        <v>7914</v>
      </c>
      <c r="F2753" s="41" t="s">
        <v>8919</v>
      </c>
      <c r="G2753" s="41" t="s">
        <v>1048</v>
      </c>
      <c r="H2753" s="41" t="s">
        <v>7894</v>
      </c>
      <c r="I2753" s="42">
        <v>41973</v>
      </c>
      <c r="J2753" s="41"/>
      <c r="K2753" s="41"/>
      <c r="L2753" s="41"/>
      <c r="M2753" s="40"/>
    </row>
    <row r="2754" spans="1:13" hidden="1">
      <c r="A2754" s="40" t="s">
        <v>8567</v>
      </c>
      <c r="B2754" s="40" t="s">
        <v>8914</v>
      </c>
      <c r="C2754" s="40" t="s">
        <v>102</v>
      </c>
      <c r="D2754" s="40" t="s">
        <v>65</v>
      </c>
      <c r="E2754" s="41" t="s">
        <v>7914</v>
      </c>
      <c r="F2754" s="40" t="s">
        <v>8919</v>
      </c>
      <c r="G2754" s="40" t="s">
        <v>7895</v>
      </c>
      <c r="H2754" s="40" t="s">
        <v>7896</v>
      </c>
      <c r="I2754" s="43">
        <f>J2754-2</f>
        <v>41956</v>
      </c>
      <c r="J2754" s="43">
        <f t="shared" ref="J2754:J2760" si="183">I2755</f>
        <v>41958</v>
      </c>
      <c r="K2754" s="40" t="s">
        <v>157</v>
      </c>
      <c r="L2754" s="40">
        <v>100</v>
      </c>
      <c r="M2754" s="40"/>
    </row>
    <row r="2755" spans="1:13" hidden="1">
      <c r="A2755" s="40" t="s">
        <v>8567</v>
      </c>
      <c r="B2755" s="40" t="s">
        <v>8914</v>
      </c>
      <c r="C2755" s="40" t="s">
        <v>102</v>
      </c>
      <c r="D2755" s="40" t="s">
        <v>65</v>
      </c>
      <c r="E2755" s="41" t="s">
        <v>7914</v>
      </c>
      <c r="F2755" s="40" t="s">
        <v>8919</v>
      </c>
      <c r="G2755" s="40" t="s">
        <v>7898</v>
      </c>
      <c r="H2755" s="40" t="s">
        <v>7899</v>
      </c>
      <c r="I2755" s="43">
        <f>J2755-1</f>
        <v>41958</v>
      </c>
      <c r="J2755" s="43">
        <f t="shared" si="183"/>
        <v>41959</v>
      </c>
      <c r="K2755" s="40" t="s">
        <v>157</v>
      </c>
      <c r="L2755" s="40">
        <v>100</v>
      </c>
      <c r="M2755" s="40"/>
    </row>
    <row r="2756" spans="1:13" hidden="1">
      <c r="A2756" s="40" t="s">
        <v>8567</v>
      </c>
      <c r="B2756" s="40" t="s">
        <v>8914</v>
      </c>
      <c r="C2756" s="40" t="s">
        <v>102</v>
      </c>
      <c r="D2756" s="40" t="s">
        <v>65</v>
      </c>
      <c r="E2756" s="41" t="s">
        <v>7914</v>
      </c>
      <c r="F2756" s="40" t="s">
        <v>8919</v>
      </c>
      <c r="G2756" s="40" t="s">
        <v>7898</v>
      </c>
      <c r="H2756" s="40" t="s">
        <v>7900</v>
      </c>
      <c r="I2756" s="43">
        <f>J2756-1</f>
        <v>41959</v>
      </c>
      <c r="J2756" s="43">
        <f t="shared" si="183"/>
        <v>41960</v>
      </c>
      <c r="K2756" s="40" t="s">
        <v>157</v>
      </c>
      <c r="L2756" s="40">
        <v>100</v>
      </c>
      <c r="M2756" s="40"/>
    </row>
    <row r="2757" spans="1:13">
      <c r="A2757" s="40" t="s">
        <v>8567</v>
      </c>
      <c r="B2757" s="40" t="s">
        <v>8914</v>
      </c>
      <c r="C2757" s="40" t="s">
        <v>102</v>
      </c>
      <c r="D2757" s="40" t="s">
        <v>65</v>
      </c>
      <c r="E2757" s="41" t="s">
        <v>7914</v>
      </c>
      <c r="F2757" s="40" t="s">
        <v>8919</v>
      </c>
      <c r="G2757" s="40" t="s">
        <v>7901</v>
      </c>
      <c r="H2757" s="40" t="s">
        <v>7902</v>
      </c>
      <c r="I2757" s="43">
        <f>J2757-5</f>
        <v>41960</v>
      </c>
      <c r="J2757" s="43">
        <f t="shared" si="183"/>
        <v>41965</v>
      </c>
      <c r="K2757" s="40" t="s">
        <v>157</v>
      </c>
      <c r="L2757" s="40">
        <v>100</v>
      </c>
      <c r="M2757" s="40"/>
    </row>
    <row r="2758" spans="1:13" hidden="1">
      <c r="A2758" s="40" t="s">
        <v>8567</v>
      </c>
      <c r="B2758" s="40" t="s">
        <v>8914</v>
      </c>
      <c r="C2758" s="40" t="s">
        <v>102</v>
      </c>
      <c r="D2758" s="40" t="s">
        <v>65</v>
      </c>
      <c r="E2758" s="41" t="s">
        <v>7914</v>
      </c>
      <c r="F2758" s="40" t="s">
        <v>8919</v>
      </c>
      <c r="G2758" s="40" t="s">
        <v>7904</v>
      </c>
      <c r="H2758" s="40" t="s">
        <v>7905</v>
      </c>
      <c r="I2758" s="43">
        <f>J2758-3</f>
        <v>41965</v>
      </c>
      <c r="J2758" s="43">
        <f t="shared" si="183"/>
        <v>41968</v>
      </c>
      <c r="K2758" s="40" t="s">
        <v>157</v>
      </c>
      <c r="L2758" s="40">
        <v>100</v>
      </c>
      <c r="M2758" s="40"/>
    </row>
    <row r="2759" spans="1:13" hidden="1">
      <c r="A2759" s="40" t="s">
        <v>8567</v>
      </c>
      <c r="B2759" s="40" t="s">
        <v>8914</v>
      </c>
      <c r="C2759" s="40" t="s">
        <v>102</v>
      </c>
      <c r="D2759" s="40" t="s">
        <v>65</v>
      </c>
      <c r="E2759" s="41" t="s">
        <v>7914</v>
      </c>
      <c r="F2759" s="40" t="s">
        <v>8919</v>
      </c>
      <c r="G2759" s="40" t="s">
        <v>7904</v>
      </c>
      <c r="H2759" s="40" t="s">
        <v>7906</v>
      </c>
      <c r="I2759" s="43">
        <f>J2759-2</f>
        <v>41968</v>
      </c>
      <c r="J2759" s="43">
        <f t="shared" si="183"/>
        <v>41970</v>
      </c>
      <c r="K2759" s="40" t="s">
        <v>157</v>
      </c>
      <c r="L2759" s="40">
        <v>100</v>
      </c>
      <c r="M2759" s="40"/>
    </row>
    <row r="2760" spans="1:13" hidden="1">
      <c r="A2760" s="40" t="s">
        <v>8567</v>
      </c>
      <c r="B2760" s="40" t="s">
        <v>8914</v>
      </c>
      <c r="C2760" s="40" t="s">
        <v>102</v>
      </c>
      <c r="D2760" s="40" t="s">
        <v>65</v>
      </c>
      <c r="E2760" s="41" t="s">
        <v>7914</v>
      </c>
      <c r="F2760" s="40" t="s">
        <v>8919</v>
      </c>
      <c r="G2760" s="40" t="s">
        <v>7904</v>
      </c>
      <c r="H2760" s="40" t="s">
        <v>7907</v>
      </c>
      <c r="I2760" s="43">
        <f>J2760-2</f>
        <v>41970</v>
      </c>
      <c r="J2760" s="43">
        <f t="shared" si="183"/>
        <v>41972</v>
      </c>
      <c r="K2760" s="40" t="s">
        <v>157</v>
      </c>
      <c r="L2760" s="40">
        <v>100</v>
      </c>
      <c r="M2760" s="40"/>
    </row>
    <row r="2761" spans="1:13" ht="26.45" hidden="1">
      <c r="A2761" s="40" t="s">
        <v>8567</v>
      </c>
      <c r="B2761" s="40" t="s">
        <v>8914</v>
      </c>
      <c r="C2761" s="40" t="s">
        <v>102</v>
      </c>
      <c r="D2761" s="40" t="s">
        <v>65</v>
      </c>
      <c r="E2761" s="41" t="s">
        <v>7914</v>
      </c>
      <c r="F2761" s="40" t="s">
        <v>8919</v>
      </c>
      <c r="G2761" s="40" t="s">
        <v>7904</v>
      </c>
      <c r="H2761" s="40" t="s">
        <v>7908</v>
      </c>
      <c r="I2761" s="43">
        <f>J2761-1</f>
        <v>41972</v>
      </c>
      <c r="J2761" s="42">
        <v>41973</v>
      </c>
      <c r="K2761" s="40" t="s">
        <v>157</v>
      </c>
      <c r="L2761" s="40">
        <v>100</v>
      </c>
      <c r="M2761" s="39" t="s">
        <v>8566</v>
      </c>
    </row>
    <row r="2762" spans="1:13" hidden="1">
      <c r="A2762" s="41" t="s">
        <v>8567</v>
      </c>
      <c r="B2762" s="41" t="s">
        <v>8920</v>
      </c>
      <c r="C2762" s="41" t="s">
        <v>102</v>
      </c>
      <c r="D2762" s="41" t="s">
        <v>65</v>
      </c>
      <c r="E2762" s="41" t="s">
        <v>7914</v>
      </c>
      <c r="F2762" s="41" t="s">
        <v>8921</v>
      </c>
      <c r="G2762" s="41" t="s">
        <v>1048</v>
      </c>
      <c r="H2762" s="41" t="s">
        <v>7888</v>
      </c>
      <c r="I2762" s="42">
        <v>41956</v>
      </c>
      <c r="J2762" s="41"/>
      <c r="K2762" s="41"/>
      <c r="L2762" s="41"/>
      <c r="M2762" s="40"/>
    </row>
    <row r="2763" spans="1:13" hidden="1">
      <c r="A2763" s="41" t="s">
        <v>8567</v>
      </c>
      <c r="B2763" s="41" t="s">
        <v>8920</v>
      </c>
      <c r="C2763" s="41" t="s">
        <v>102</v>
      </c>
      <c r="D2763" s="41" t="s">
        <v>65</v>
      </c>
      <c r="E2763" s="41" t="s">
        <v>7914</v>
      </c>
      <c r="F2763" s="41" t="s">
        <v>8921</v>
      </c>
      <c r="G2763" s="41" t="s">
        <v>1048</v>
      </c>
      <c r="H2763" s="41" t="s">
        <v>7889</v>
      </c>
      <c r="I2763" s="42"/>
      <c r="J2763" s="41"/>
      <c r="K2763" s="41"/>
      <c r="L2763" s="41"/>
      <c r="M2763" s="40"/>
    </row>
    <row r="2764" spans="1:13" hidden="1">
      <c r="A2764" s="41" t="s">
        <v>8567</v>
      </c>
      <c r="B2764" s="41" t="s">
        <v>8920</v>
      </c>
      <c r="C2764" s="41" t="s">
        <v>102</v>
      </c>
      <c r="D2764" s="41" t="s">
        <v>65</v>
      </c>
      <c r="E2764" s="41" t="s">
        <v>7914</v>
      </c>
      <c r="F2764" s="41" t="s">
        <v>8921</v>
      </c>
      <c r="G2764" s="41" t="s">
        <v>1048</v>
      </c>
      <c r="H2764" s="41" t="s">
        <v>7890</v>
      </c>
      <c r="I2764" s="41"/>
      <c r="J2764" s="41"/>
      <c r="K2764" s="41"/>
      <c r="L2764" s="41"/>
      <c r="M2764" s="40"/>
    </row>
    <row r="2765" spans="1:13" hidden="1">
      <c r="A2765" s="41" t="s">
        <v>8567</v>
      </c>
      <c r="B2765" s="41" t="s">
        <v>8920</v>
      </c>
      <c r="C2765" s="41" t="s">
        <v>102</v>
      </c>
      <c r="D2765" s="41" t="s">
        <v>65</v>
      </c>
      <c r="E2765" s="41" t="s">
        <v>7914</v>
      </c>
      <c r="F2765" s="41" t="s">
        <v>8921</v>
      </c>
      <c r="G2765" s="41" t="s">
        <v>1048</v>
      </c>
      <c r="H2765" s="41" t="s">
        <v>7891</v>
      </c>
      <c r="I2765" s="42"/>
      <c r="J2765" s="41"/>
      <c r="K2765" s="41"/>
      <c r="L2765" s="41"/>
      <c r="M2765" s="40"/>
    </row>
    <row r="2766" spans="1:13" hidden="1">
      <c r="A2766" s="41" t="s">
        <v>8567</v>
      </c>
      <c r="B2766" s="41" t="s">
        <v>8920</v>
      </c>
      <c r="C2766" s="41" t="s">
        <v>102</v>
      </c>
      <c r="D2766" s="41" t="s">
        <v>65</v>
      </c>
      <c r="E2766" s="41" t="s">
        <v>7914</v>
      </c>
      <c r="F2766" s="41" t="s">
        <v>8921</v>
      </c>
      <c r="G2766" s="41" t="s">
        <v>1048</v>
      </c>
      <c r="H2766" s="41" t="s">
        <v>7892</v>
      </c>
      <c r="I2766" s="44"/>
      <c r="J2766" s="41"/>
      <c r="K2766" s="41"/>
      <c r="L2766" s="41"/>
      <c r="M2766" s="40"/>
    </row>
    <row r="2767" spans="1:13" hidden="1">
      <c r="A2767" s="41" t="s">
        <v>8567</v>
      </c>
      <c r="B2767" s="41" t="s">
        <v>8920</v>
      </c>
      <c r="C2767" s="41" t="s">
        <v>102</v>
      </c>
      <c r="D2767" s="41" t="s">
        <v>65</v>
      </c>
      <c r="E2767" s="41" t="s">
        <v>7914</v>
      </c>
      <c r="F2767" s="41" t="s">
        <v>8921</v>
      </c>
      <c r="G2767" s="41" t="s">
        <v>1048</v>
      </c>
      <c r="H2767" s="41" t="s">
        <v>7893</v>
      </c>
      <c r="I2767" s="44"/>
      <c r="J2767" s="41"/>
      <c r="K2767" s="41"/>
      <c r="L2767" s="41"/>
      <c r="M2767" s="40"/>
    </row>
    <row r="2768" spans="1:13" hidden="1">
      <c r="A2768" s="41" t="s">
        <v>8567</v>
      </c>
      <c r="B2768" s="41" t="s">
        <v>8920</v>
      </c>
      <c r="C2768" s="41" t="s">
        <v>102</v>
      </c>
      <c r="D2768" s="41" t="s">
        <v>65</v>
      </c>
      <c r="E2768" s="41" t="s">
        <v>7914</v>
      </c>
      <c r="F2768" s="41" t="s">
        <v>8921</v>
      </c>
      <c r="G2768" s="41" t="s">
        <v>1048</v>
      </c>
      <c r="H2768" s="41" t="s">
        <v>7894</v>
      </c>
      <c r="I2768" s="42">
        <v>41973</v>
      </c>
      <c r="J2768" s="41"/>
      <c r="K2768" s="41"/>
      <c r="L2768" s="41"/>
      <c r="M2768" s="40"/>
    </row>
    <row r="2769" spans="1:13" hidden="1">
      <c r="A2769" s="40" t="s">
        <v>8567</v>
      </c>
      <c r="B2769" s="40" t="s">
        <v>8920</v>
      </c>
      <c r="C2769" s="40" t="s">
        <v>102</v>
      </c>
      <c r="D2769" s="40" t="s">
        <v>65</v>
      </c>
      <c r="E2769" s="41" t="s">
        <v>7914</v>
      </c>
      <c r="F2769" s="40" t="s">
        <v>8921</v>
      </c>
      <c r="G2769" s="40" t="s">
        <v>7895</v>
      </c>
      <c r="H2769" s="40" t="s">
        <v>7896</v>
      </c>
      <c r="I2769" s="43">
        <f>J2769-2</f>
        <v>41956</v>
      </c>
      <c r="J2769" s="43">
        <f t="shared" ref="J2769:J2775" si="184">I2770</f>
        <v>41958</v>
      </c>
      <c r="K2769" s="40" t="s">
        <v>7945</v>
      </c>
      <c r="L2769" s="40">
        <v>100</v>
      </c>
      <c r="M2769" s="40"/>
    </row>
    <row r="2770" spans="1:13" hidden="1">
      <c r="A2770" s="40" t="s">
        <v>8567</v>
      </c>
      <c r="B2770" s="40" t="s">
        <v>8920</v>
      </c>
      <c r="C2770" s="40" t="s">
        <v>102</v>
      </c>
      <c r="D2770" s="40" t="s">
        <v>65</v>
      </c>
      <c r="E2770" s="41" t="s">
        <v>7914</v>
      </c>
      <c r="F2770" s="40" t="s">
        <v>8921</v>
      </c>
      <c r="G2770" s="40" t="s">
        <v>7898</v>
      </c>
      <c r="H2770" s="40" t="s">
        <v>7899</v>
      </c>
      <c r="I2770" s="43">
        <f>J2770-1</f>
        <v>41958</v>
      </c>
      <c r="J2770" s="43">
        <f t="shared" si="184"/>
        <v>41959</v>
      </c>
      <c r="K2770" s="40" t="s">
        <v>7945</v>
      </c>
      <c r="L2770" s="40">
        <v>100</v>
      </c>
      <c r="M2770" s="40"/>
    </row>
    <row r="2771" spans="1:13" hidden="1">
      <c r="A2771" s="40" t="s">
        <v>8567</v>
      </c>
      <c r="B2771" s="40" t="s">
        <v>8920</v>
      </c>
      <c r="C2771" s="40" t="s">
        <v>102</v>
      </c>
      <c r="D2771" s="40" t="s">
        <v>65</v>
      </c>
      <c r="E2771" s="41" t="s">
        <v>7914</v>
      </c>
      <c r="F2771" s="40" t="s">
        <v>8921</v>
      </c>
      <c r="G2771" s="40" t="s">
        <v>7898</v>
      </c>
      <c r="H2771" s="40" t="s">
        <v>7900</v>
      </c>
      <c r="I2771" s="43">
        <f>J2771-1</f>
        <v>41959</v>
      </c>
      <c r="J2771" s="43">
        <f t="shared" si="184"/>
        <v>41960</v>
      </c>
      <c r="K2771" s="40" t="s">
        <v>7945</v>
      </c>
      <c r="L2771" s="40">
        <v>100</v>
      </c>
      <c r="M2771" s="40"/>
    </row>
    <row r="2772" spans="1:13">
      <c r="A2772" s="40" t="s">
        <v>8567</v>
      </c>
      <c r="B2772" s="40" t="s">
        <v>8920</v>
      </c>
      <c r="C2772" s="40" t="s">
        <v>102</v>
      </c>
      <c r="D2772" s="40" t="s">
        <v>65</v>
      </c>
      <c r="E2772" s="41" t="s">
        <v>7914</v>
      </c>
      <c r="F2772" s="40" t="s">
        <v>8921</v>
      </c>
      <c r="G2772" s="40" t="s">
        <v>7901</v>
      </c>
      <c r="H2772" s="40" t="s">
        <v>7902</v>
      </c>
      <c r="I2772" s="43">
        <f>J2772-5</f>
        <v>41960</v>
      </c>
      <c r="J2772" s="43">
        <f t="shared" si="184"/>
        <v>41965</v>
      </c>
      <c r="K2772" s="40" t="s">
        <v>7945</v>
      </c>
      <c r="L2772" s="40">
        <v>100</v>
      </c>
      <c r="M2772" s="40"/>
    </row>
    <row r="2773" spans="1:13" hidden="1">
      <c r="A2773" s="40" t="s">
        <v>8567</v>
      </c>
      <c r="B2773" s="40" t="s">
        <v>8920</v>
      </c>
      <c r="C2773" s="40" t="s">
        <v>102</v>
      </c>
      <c r="D2773" s="40" t="s">
        <v>65</v>
      </c>
      <c r="E2773" s="41" t="s">
        <v>7914</v>
      </c>
      <c r="F2773" s="40" t="s">
        <v>8921</v>
      </c>
      <c r="G2773" s="40" t="s">
        <v>7904</v>
      </c>
      <c r="H2773" s="40" t="s">
        <v>7905</v>
      </c>
      <c r="I2773" s="43">
        <f>J2773-3</f>
        <v>41965</v>
      </c>
      <c r="J2773" s="43">
        <f t="shared" si="184"/>
        <v>41968</v>
      </c>
      <c r="K2773" s="40" t="s">
        <v>7945</v>
      </c>
      <c r="L2773" s="40">
        <v>100</v>
      </c>
      <c r="M2773" s="40"/>
    </row>
    <row r="2774" spans="1:13" hidden="1">
      <c r="A2774" s="40" t="s">
        <v>8567</v>
      </c>
      <c r="B2774" s="40" t="s">
        <v>8920</v>
      </c>
      <c r="C2774" s="40" t="s">
        <v>102</v>
      </c>
      <c r="D2774" s="40" t="s">
        <v>65</v>
      </c>
      <c r="E2774" s="41" t="s">
        <v>7914</v>
      </c>
      <c r="F2774" s="40" t="s">
        <v>8921</v>
      </c>
      <c r="G2774" s="40" t="s">
        <v>7904</v>
      </c>
      <c r="H2774" s="40" t="s">
        <v>7906</v>
      </c>
      <c r="I2774" s="43">
        <f>J2774-2</f>
        <v>41968</v>
      </c>
      <c r="J2774" s="43">
        <f t="shared" si="184"/>
        <v>41970</v>
      </c>
      <c r="K2774" s="40" t="s">
        <v>7945</v>
      </c>
      <c r="L2774" s="40">
        <v>100</v>
      </c>
      <c r="M2774" s="40"/>
    </row>
    <row r="2775" spans="1:13" hidden="1">
      <c r="A2775" s="40" t="s">
        <v>8567</v>
      </c>
      <c r="B2775" s="40" t="s">
        <v>8920</v>
      </c>
      <c r="C2775" s="40" t="s">
        <v>102</v>
      </c>
      <c r="D2775" s="40" t="s">
        <v>65</v>
      </c>
      <c r="E2775" s="41" t="s">
        <v>7914</v>
      </c>
      <c r="F2775" s="40" t="s">
        <v>8921</v>
      </c>
      <c r="G2775" s="40" t="s">
        <v>7904</v>
      </c>
      <c r="H2775" s="40" t="s">
        <v>7907</v>
      </c>
      <c r="I2775" s="43">
        <f>J2775-2</f>
        <v>41970</v>
      </c>
      <c r="J2775" s="43">
        <f t="shared" si="184"/>
        <v>41972</v>
      </c>
      <c r="K2775" s="40" t="s">
        <v>7945</v>
      </c>
      <c r="L2775" s="40">
        <v>100</v>
      </c>
      <c r="M2775" s="40"/>
    </row>
    <row r="2776" spans="1:13" ht="26.45" hidden="1">
      <c r="A2776" s="40" t="s">
        <v>8567</v>
      </c>
      <c r="B2776" s="40" t="s">
        <v>8920</v>
      </c>
      <c r="C2776" s="40" t="s">
        <v>102</v>
      </c>
      <c r="D2776" s="40" t="s">
        <v>65</v>
      </c>
      <c r="E2776" s="41" t="s">
        <v>7914</v>
      </c>
      <c r="F2776" s="40" t="s">
        <v>8921</v>
      </c>
      <c r="G2776" s="40" t="s">
        <v>7904</v>
      </c>
      <c r="H2776" s="40" t="s">
        <v>7908</v>
      </c>
      <c r="I2776" s="43">
        <f>J2776-1</f>
        <v>41972</v>
      </c>
      <c r="J2776" s="42">
        <v>41973</v>
      </c>
      <c r="K2776" s="40" t="s">
        <v>7945</v>
      </c>
      <c r="L2776" s="40">
        <v>100</v>
      </c>
      <c r="M2776" s="39" t="s">
        <v>8905</v>
      </c>
    </row>
    <row r="2777" spans="1:13" hidden="1">
      <c r="A2777" s="41" t="s">
        <v>8567</v>
      </c>
      <c r="B2777" s="41" t="s">
        <v>8922</v>
      </c>
      <c r="C2777" s="41" t="s">
        <v>102</v>
      </c>
      <c r="D2777" s="41" t="s">
        <v>65</v>
      </c>
      <c r="E2777" s="41" t="s">
        <v>7914</v>
      </c>
      <c r="F2777" s="41" t="s">
        <v>8923</v>
      </c>
      <c r="G2777" s="41" t="s">
        <v>1048</v>
      </c>
      <c r="H2777" s="41" t="s">
        <v>7888</v>
      </c>
      <c r="I2777" s="42">
        <v>41955</v>
      </c>
      <c r="J2777" s="41"/>
      <c r="K2777" s="41"/>
      <c r="L2777" s="41"/>
      <c r="M2777" s="40"/>
    </row>
    <row r="2778" spans="1:13" hidden="1">
      <c r="A2778" s="41" t="s">
        <v>8567</v>
      </c>
      <c r="B2778" s="41" t="s">
        <v>8922</v>
      </c>
      <c r="C2778" s="41" t="s">
        <v>102</v>
      </c>
      <c r="D2778" s="41" t="s">
        <v>65</v>
      </c>
      <c r="E2778" s="41" t="s">
        <v>7914</v>
      </c>
      <c r="F2778" s="41" t="s">
        <v>8923</v>
      </c>
      <c r="G2778" s="41" t="s">
        <v>1048</v>
      </c>
      <c r="H2778" s="41" t="s">
        <v>7889</v>
      </c>
      <c r="I2778" s="42"/>
      <c r="J2778" s="41"/>
      <c r="K2778" s="41"/>
      <c r="L2778" s="41"/>
      <c r="M2778" s="40"/>
    </row>
    <row r="2779" spans="1:13" hidden="1">
      <c r="A2779" s="41" t="s">
        <v>8567</v>
      </c>
      <c r="B2779" s="41" t="s">
        <v>8922</v>
      </c>
      <c r="C2779" s="41" t="s">
        <v>102</v>
      </c>
      <c r="D2779" s="41" t="s">
        <v>65</v>
      </c>
      <c r="E2779" s="41" t="s">
        <v>7914</v>
      </c>
      <c r="F2779" s="41" t="s">
        <v>8923</v>
      </c>
      <c r="G2779" s="41" t="s">
        <v>1048</v>
      </c>
      <c r="H2779" s="41" t="s">
        <v>7890</v>
      </c>
      <c r="I2779" s="41"/>
      <c r="J2779" s="41"/>
      <c r="K2779" s="41"/>
      <c r="L2779" s="41"/>
      <c r="M2779" s="40"/>
    </row>
    <row r="2780" spans="1:13" hidden="1">
      <c r="A2780" s="41" t="s">
        <v>8567</v>
      </c>
      <c r="B2780" s="41" t="s">
        <v>8922</v>
      </c>
      <c r="C2780" s="41" t="s">
        <v>102</v>
      </c>
      <c r="D2780" s="41" t="s">
        <v>65</v>
      </c>
      <c r="E2780" s="41" t="s">
        <v>7914</v>
      </c>
      <c r="F2780" s="41" t="s">
        <v>8923</v>
      </c>
      <c r="G2780" s="41" t="s">
        <v>1048</v>
      </c>
      <c r="H2780" s="41" t="s">
        <v>7891</v>
      </c>
      <c r="I2780" s="42"/>
      <c r="J2780" s="41"/>
      <c r="K2780" s="41"/>
      <c r="L2780" s="41"/>
      <c r="M2780" s="40"/>
    </row>
    <row r="2781" spans="1:13" hidden="1">
      <c r="A2781" s="41" t="s">
        <v>8567</v>
      </c>
      <c r="B2781" s="41" t="s">
        <v>8922</v>
      </c>
      <c r="C2781" s="41" t="s">
        <v>102</v>
      </c>
      <c r="D2781" s="41" t="s">
        <v>65</v>
      </c>
      <c r="E2781" s="41" t="s">
        <v>7914</v>
      </c>
      <c r="F2781" s="41" t="s">
        <v>8923</v>
      </c>
      <c r="G2781" s="41" t="s">
        <v>1048</v>
      </c>
      <c r="H2781" s="41" t="s">
        <v>7892</v>
      </c>
      <c r="I2781" s="44"/>
      <c r="J2781" s="41"/>
      <c r="K2781" s="41"/>
      <c r="L2781" s="41"/>
      <c r="M2781" s="40"/>
    </row>
    <row r="2782" spans="1:13" hidden="1">
      <c r="A2782" s="41" t="s">
        <v>8567</v>
      </c>
      <c r="B2782" s="41" t="s">
        <v>8922</v>
      </c>
      <c r="C2782" s="41" t="s">
        <v>102</v>
      </c>
      <c r="D2782" s="41" t="s">
        <v>65</v>
      </c>
      <c r="E2782" s="41" t="s">
        <v>7914</v>
      </c>
      <c r="F2782" s="41" t="s">
        <v>8923</v>
      </c>
      <c r="G2782" s="41" t="s">
        <v>1048</v>
      </c>
      <c r="H2782" s="41" t="s">
        <v>7893</v>
      </c>
      <c r="I2782" s="44"/>
      <c r="J2782" s="41"/>
      <c r="K2782" s="41"/>
      <c r="L2782" s="41"/>
      <c r="M2782" s="40"/>
    </row>
    <row r="2783" spans="1:13" hidden="1">
      <c r="A2783" s="41" t="s">
        <v>8567</v>
      </c>
      <c r="B2783" s="41" t="s">
        <v>8922</v>
      </c>
      <c r="C2783" s="41" t="s">
        <v>102</v>
      </c>
      <c r="D2783" s="41" t="s">
        <v>65</v>
      </c>
      <c r="E2783" s="41" t="s">
        <v>7914</v>
      </c>
      <c r="F2783" s="41" t="s">
        <v>8923</v>
      </c>
      <c r="G2783" s="41" t="s">
        <v>1048</v>
      </c>
      <c r="H2783" s="41" t="s">
        <v>7894</v>
      </c>
      <c r="I2783" s="42">
        <v>41972</v>
      </c>
      <c r="J2783" s="41"/>
      <c r="K2783" s="41"/>
      <c r="L2783" s="41"/>
      <c r="M2783" s="40"/>
    </row>
    <row r="2784" spans="1:13" hidden="1">
      <c r="A2784" s="40" t="s">
        <v>8567</v>
      </c>
      <c r="B2784" s="40" t="s">
        <v>8922</v>
      </c>
      <c r="C2784" s="40" t="s">
        <v>102</v>
      </c>
      <c r="D2784" s="40" t="s">
        <v>65</v>
      </c>
      <c r="E2784" s="41" t="s">
        <v>7914</v>
      </c>
      <c r="F2784" s="40" t="s">
        <v>8923</v>
      </c>
      <c r="G2784" s="40" t="s">
        <v>7895</v>
      </c>
      <c r="H2784" s="40" t="s">
        <v>7896</v>
      </c>
      <c r="I2784" s="43">
        <f>J2784-2</f>
        <v>41955</v>
      </c>
      <c r="J2784" s="43">
        <f t="shared" ref="J2784:J2790" si="185">I2785</f>
        <v>41957</v>
      </c>
      <c r="K2784" s="40" t="s">
        <v>157</v>
      </c>
      <c r="L2784" s="40">
        <v>100</v>
      </c>
      <c r="M2784" s="40"/>
    </row>
    <row r="2785" spans="1:13" hidden="1">
      <c r="A2785" s="40" t="s">
        <v>8567</v>
      </c>
      <c r="B2785" s="40" t="s">
        <v>8922</v>
      </c>
      <c r="C2785" s="40" t="s">
        <v>102</v>
      </c>
      <c r="D2785" s="40" t="s">
        <v>65</v>
      </c>
      <c r="E2785" s="41" t="s">
        <v>7914</v>
      </c>
      <c r="F2785" s="40" t="s">
        <v>8923</v>
      </c>
      <c r="G2785" s="40" t="s">
        <v>7898</v>
      </c>
      <c r="H2785" s="40" t="s">
        <v>7899</v>
      </c>
      <c r="I2785" s="43">
        <f>J2785-1</f>
        <v>41957</v>
      </c>
      <c r="J2785" s="43">
        <f t="shared" si="185"/>
        <v>41958</v>
      </c>
      <c r="K2785" s="40" t="s">
        <v>157</v>
      </c>
      <c r="L2785" s="40">
        <v>100</v>
      </c>
      <c r="M2785" s="40"/>
    </row>
    <row r="2786" spans="1:13" hidden="1">
      <c r="A2786" s="40" t="s">
        <v>8567</v>
      </c>
      <c r="B2786" s="40" t="s">
        <v>8922</v>
      </c>
      <c r="C2786" s="40" t="s">
        <v>102</v>
      </c>
      <c r="D2786" s="40" t="s">
        <v>65</v>
      </c>
      <c r="E2786" s="41" t="s">
        <v>7914</v>
      </c>
      <c r="F2786" s="40" t="s">
        <v>8923</v>
      </c>
      <c r="G2786" s="40" t="s">
        <v>7898</v>
      </c>
      <c r="H2786" s="40" t="s">
        <v>7900</v>
      </c>
      <c r="I2786" s="43">
        <f>J2786-1</f>
        <v>41958</v>
      </c>
      <c r="J2786" s="43">
        <f t="shared" si="185"/>
        <v>41959</v>
      </c>
      <c r="K2786" s="40" t="s">
        <v>157</v>
      </c>
      <c r="L2786" s="40">
        <v>100</v>
      </c>
      <c r="M2786" s="40"/>
    </row>
    <row r="2787" spans="1:13">
      <c r="A2787" s="40" t="s">
        <v>8567</v>
      </c>
      <c r="B2787" s="40" t="s">
        <v>8922</v>
      </c>
      <c r="C2787" s="40" t="s">
        <v>102</v>
      </c>
      <c r="D2787" s="40" t="s">
        <v>65</v>
      </c>
      <c r="E2787" s="41" t="s">
        <v>7914</v>
      </c>
      <c r="F2787" s="40" t="s">
        <v>8923</v>
      </c>
      <c r="G2787" s="40" t="s">
        <v>7901</v>
      </c>
      <c r="H2787" s="40" t="s">
        <v>7902</v>
      </c>
      <c r="I2787" s="43">
        <f>J2787-5</f>
        <v>41959</v>
      </c>
      <c r="J2787" s="43">
        <f t="shared" si="185"/>
        <v>41964</v>
      </c>
      <c r="K2787" s="40" t="s">
        <v>157</v>
      </c>
      <c r="L2787" s="40">
        <v>100</v>
      </c>
      <c r="M2787" s="40"/>
    </row>
    <row r="2788" spans="1:13" hidden="1">
      <c r="A2788" s="40" t="s">
        <v>8567</v>
      </c>
      <c r="B2788" s="40" t="s">
        <v>8922</v>
      </c>
      <c r="C2788" s="40" t="s">
        <v>102</v>
      </c>
      <c r="D2788" s="40" t="s">
        <v>65</v>
      </c>
      <c r="E2788" s="41" t="s">
        <v>7914</v>
      </c>
      <c r="F2788" s="40" t="s">
        <v>8923</v>
      </c>
      <c r="G2788" s="40" t="s">
        <v>7904</v>
      </c>
      <c r="H2788" s="40" t="s">
        <v>7905</v>
      </c>
      <c r="I2788" s="43">
        <f>J2788-3</f>
        <v>41964</v>
      </c>
      <c r="J2788" s="43">
        <f t="shared" si="185"/>
        <v>41967</v>
      </c>
      <c r="K2788" s="40" t="s">
        <v>157</v>
      </c>
      <c r="L2788" s="40">
        <v>100</v>
      </c>
      <c r="M2788" s="40"/>
    </row>
    <row r="2789" spans="1:13" hidden="1">
      <c r="A2789" s="40" t="s">
        <v>8567</v>
      </c>
      <c r="B2789" s="40" t="s">
        <v>8922</v>
      </c>
      <c r="C2789" s="40" t="s">
        <v>102</v>
      </c>
      <c r="D2789" s="40" t="s">
        <v>65</v>
      </c>
      <c r="E2789" s="41" t="s">
        <v>7914</v>
      </c>
      <c r="F2789" s="40" t="s">
        <v>8923</v>
      </c>
      <c r="G2789" s="40" t="s">
        <v>7904</v>
      </c>
      <c r="H2789" s="40" t="s">
        <v>7906</v>
      </c>
      <c r="I2789" s="43">
        <f>J2789-2</f>
        <v>41967</v>
      </c>
      <c r="J2789" s="43">
        <f t="shared" si="185"/>
        <v>41969</v>
      </c>
      <c r="K2789" s="40" t="s">
        <v>157</v>
      </c>
      <c r="L2789" s="40">
        <v>100</v>
      </c>
      <c r="M2789" s="40"/>
    </row>
    <row r="2790" spans="1:13" hidden="1">
      <c r="A2790" s="40" t="s">
        <v>8567</v>
      </c>
      <c r="B2790" s="40" t="s">
        <v>8922</v>
      </c>
      <c r="C2790" s="40" t="s">
        <v>102</v>
      </c>
      <c r="D2790" s="40" t="s">
        <v>65</v>
      </c>
      <c r="E2790" s="41" t="s">
        <v>7914</v>
      </c>
      <c r="F2790" s="40" t="s">
        <v>8923</v>
      </c>
      <c r="G2790" s="40" t="s">
        <v>7904</v>
      </c>
      <c r="H2790" s="40" t="s">
        <v>7907</v>
      </c>
      <c r="I2790" s="43">
        <f>J2790-2</f>
        <v>41969</v>
      </c>
      <c r="J2790" s="43">
        <f t="shared" si="185"/>
        <v>41971</v>
      </c>
      <c r="K2790" s="40" t="s">
        <v>157</v>
      </c>
      <c r="L2790" s="40">
        <v>100</v>
      </c>
      <c r="M2790" s="40"/>
    </row>
    <row r="2791" spans="1:13" ht="26.45" hidden="1">
      <c r="A2791" s="40" t="s">
        <v>8567</v>
      </c>
      <c r="B2791" s="40" t="s">
        <v>8922</v>
      </c>
      <c r="C2791" s="40" t="s">
        <v>102</v>
      </c>
      <c r="D2791" s="40" t="s">
        <v>65</v>
      </c>
      <c r="E2791" s="41" t="s">
        <v>7914</v>
      </c>
      <c r="F2791" s="40" t="s">
        <v>8923</v>
      </c>
      <c r="G2791" s="40" t="s">
        <v>7904</v>
      </c>
      <c r="H2791" s="40" t="s">
        <v>7908</v>
      </c>
      <c r="I2791" s="43">
        <f>J2791-1</f>
        <v>41971</v>
      </c>
      <c r="J2791" s="42">
        <v>41972</v>
      </c>
      <c r="K2791" s="40" t="s">
        <v>157</v>
      </c>
      <c r="L2791" s="40">
        <v>100</v>
      </c>
      <c r="M2791" s="39" t="s">
        <v>8566</v>
      </c>
    </row>
    <row r="2792" spans="1:13" hidden="1">
      <c r="A2792" s="41" t="s">
        <v>8544</v>
      </c>
      <c r="B2792" s="47" t="s">
        <v>6889</v>
      </c>
      <c r="C2792" s="41" t="s">
        <v>7927</v>
      </c>
      <c r="D2792" s="41" t="s">
        <v>7928</v>
      </c>
      <c r="E2792" s="41" t="s">
        <v>7929</v>
      </c>
      <c r="F2792" s="41" t="s">
        <v>8924</v>
      </c>
      <c r="G2792" s="41" t="s">
        <v>1048</v>
      </c>
      <c r="H2792" s="41" t="s">
        <v>7888</v>
      </c>
      <c r="I2792" s="42">
        <v>41963</v>
      </c>
      <c r="J2792" s="41"/>
      <c r="K2792" s="40"/>
      <c r="L2792" s="40"/>
      <c r="M2792" s="39"/>
    </row>
    <row r="2793" spans="1:13" hidden="1">
      <c r="A2793" s="41" t="s">
        <v>8544</v>
      </c>
      <c r="B2793" s="47" t="s">
        <v>6889</v>
      </c>
      <c r="C2793" s="41" t="s">
        <v>7927</v>
      </c>
      <c r="D2793" s="41" t="s">
        <v>7928</v>
      </c>
      <c r="E2793" s="41" t="s">
        <v>7929</v>
      </c>
      <c r="F2793" s="41" t="s">
        <v>8924</v>
      </c>
      <c r="G2793" s="41" t="s">
        <v>1048</v>
      </c>
      <c r="H2793" s="41" t="s">
        <v>7889</v>
      </c>
      <c r="I2793" s="41"/>
      <c r="J2793" s="41"/>
      <c r="K2793" s="40"/>
      <c r="L2793" s="40"/>
      <c r="M2793" s="39"/>
    </row>
    <row r="2794" spans="1:13" hidden="1">
      <c r="A2794" s="41" t="s">
        <v>8544</v>
      </c>
      <c r="B2794" s="47" t="s">
        <v>6889</v>
      </c>
      <c r="C2794" s="41" t="s">
        <v>7927</v>
      </c>
      <c r="D2794" s="41" t="s">
        <v>7928</v>
      </c>
      <c r="E2794" s="41" t="s">
        <v>7929</v>
      </c>
      <c r="F2794" s="41" t="s">
        <v>8924</v>
      </c>
      <c r="G2794" s="41" t="s">
        <v>1048</v>
      </c>
      <c r="H2794" s="41" t="s">
        <v>7890</v>
      </c>
      <c r="I2794" s="41"/>
      <c r="J2794" s="41"/>
      <c r="K2794" s="40"/>
      <c r="L2794" s="40"/>
      <c r="M2794" s="39"/>
    </row>
    <row r="2795" spans="1:13" hidden="1">
      <c r="A2795" s="41" t="s">
        <v>8544</v>
      </c>
      <c r="B2795" s="47" t="s">
        <v>6889</v>
      </c>
      <c r="C2795" s="41" t="s">
        <v>7927</v>
      </c>
      <c r="D2795" s="41" t="s">
        <v>7928</v>
      </c>
      <c r="E2795" s="41" t="s">
        <v>7929</v>
      </c>
      <c r="F2795" s="41" t="s">
        <v>8924</v>
      </c>
      <c r="G2795" s="41" t="s">
        <v>1048</v>
      </c>
      <c r="H2795" s="41" t="s">
        <v>7891</v>
      </c>
      <c r="I2795" s="41"/>
      <c r="J2795" s="41"/>
      <c r="K2795" s="40"/>
      <c r="L2795" s="40"/>
      <c r="M2795" s="39"/>
    </row>
    <row r="2796" spans="1:13" hidden="1">
      <c r="A2796" s="41" t="s">
        <v>8544</v>
      </c>
      <c r="B2796" s="47" t="s">
        <v>6889</v>
      </c>
      <c r="C2796" s="41" t="s">
        <v>7927</v>
      </c>
      <c r="D2796" s="41" t="s">
        <v>7928</v>
      </c>
      <c r="E2796" s="41" t="s">
        <v>7929</v>
      </c>
      <c r="F2796" s="41" t="s">
        <v>8924</v>
      </c>
      <c r="G2796" s="41" t="s">
        <v>1048</v>
      </c>
      <c r="H2796" s="41" t="s">
        <v>7892</v>
      </c>
      <c r="I2796" s="42"/>
      <c r="J2796" s="41"/>
      <c r="K2796" s="40"/>
      <c r="L2796" s="40"/>
      <c r="M2796" s="39"/>
    </row>
    <row r="2797" spans="1:13" hidden="1">
      <c r="A2797" s="41" t="s">
        <v>8544</v>
      </c>
      <c r="B2797" s="47" t="s">
        <v>6889</v>
      </c>
      <c r="C2797" s="41" t="s">
        <v>7927</v>
      </c>
      <c r="D2797" s="41" t="s">
        <v>7928</v>
      </c>
      <c r="E2797" s="41" t="s">
        <v>7929</v>
      </c>
      <c r="F2797" s="41" t="s">
        <v>8924</v>
      </c>
      <c r="G2797" s="41" t="s">
        <v>1048</v>
      </c>
      <c r="H2797" s="41" t="s">
        <v>7893</v>
      </c>
      <c r="I2797" s="42"/>
      <c r="J2797" s="41"/>
      <c r="K2797" s="40"/>
      <c r="L2797" s="40"/>
      <c r="M2797" s="39"/>
    </row>
    <row r="2798" spans="1:13" hidden="1">
      <c r="A2798" s="41" t="s">
        <v>8544</v>
      </c>
      <c r="B2798" s="47" t="s">
        <v>6889</v>
      </c>
      <c r="C2798" s="41" t="s">
        <v>7927</v>
      </c>
      <c r="D2798" s="41" t="s">
        <v>7928</v>
      </c>
      <c r="E2798" s="41" t="s">
        <v>7929</v>
      </c>
      <c r="F2798" s="41" t="s">
        <v>8924</v>
      </c>
      <c r="G2798" s="41" t="s">
        <v>1048</v>
      </c>
      <c r="H2798" s="41" t="s">
        <v>7894</v>
      </c>
      <c r="I2798" s="42">
        <v>41980</v>
      </c>
      <c r="J2798" s="41"/>
      <c r="K2798" s="40"/>
      <c r="L2798" s="40"/>
      <c r="M2798" s="39"/>
    </row>
    <row r="2799" spans="1:13" hidden="1">
      <c r="A2799" s="40" t="s">
        <v>8544</v>
      </c>
      <c r="B2799" s="47" t="s">
        <v>6889</v>
      </c>
      <c r="C2799" s="40" t="s">
        <v>7927</v>
      </c>
      <c r="D2799" s="40" t="s">
        <v>7928</v>
      </c>
      <c r="E2799" s="41" t="s">
        <v>7929</v>
      </c>
      <c r="F2799" s="40" t="s">
        <v>8924</v>
      </c>
      <c r="G2799" s="40" t="s">
        <v>7895</v>
      </c>
      <c r="H2799" s="40" t="s">
        <v>7896</v>
      </c>
      <c r="I2799" s="43">
        <f>J2799-2</f>
        <v>41963</v>
      </c>
      <c r="J2799" s="43">
        <f t="shared" ref="J2799:J2805" si="186">I2800</f>
        <v>41965</v>
      </c>
      <c r="K2799" s="40" t="s">
        <v>145</v>
      </c>
      <c r="L2799" s="40">
        <v>100</v>
      </c>
      <c r="M2799" s="39"/>
    </row>
    <row r="2800" spans="1:13" hidden="1">
      <c r="A2800" s="40" t="s">
        <v>8544</v>
      </c>
      <c r="B2800" s="47" t="s">
        <v>6889</v>
      </c>
      <c r="C2800" s="40" t="s">
        <v>7927</v>
      </c>
      <c r="D2800" s="40" t="s">
        <v>7928</v>
      </c>
      <c r="E2800" s="41" t="s">
        <v>7929</v>
      </c>
      <c r="F2800" s="40" t="s">
        <v>8924</v>
      </c>
      <c r="G2800" s="40" t="s">
        <v>7898</v>
      </c>
      <c r="H2800" s="40" t="s">
        <v>7899</v>
      </c>
      <c r="I2800" s="43">
        <f>J2800-1</f>
        <v>41965</v>
      </c>
      <c r="J2800" s="43">
        <f t="shared" si="186"/>
        <v>41966</v>
      </c>
      <c r="K2800" s="40" t="s">
        <v>145</v>
      </c>
      <c r="L2800" s="40">
        <v>100</v>
      </c>
      <c r="M2800" s="39"/>
    </row>
    <row r="2801" spans="1:13" hidden="1">
      <c r="A2801" s="40" t="s">
        <v>8544</v>
      </c>
      <c r="B2801" s="47" t="s">
        <v>6889</v>
      </c>
      <c r="C2801" s="40" t="s">
        <v>7927</v>
      </c>
      <c r="D2801" s="40" t="s">
        <v>7928</v>
      </c>
      <c r="E2801" s="41" t="s">
        <v>7929</v>
      </c>
      <c r="F2801" s="40" t="s">
        <v>8924</v>
      </c>
      <c r="G2801" s="40" t="s">
        <v>7898</v>
      </c>
      <c r="H2801" s="40" t="s">
        <v>7900</v>
      </c>
      <c r="I2801" s="43">
        <f>J2801-1</f>
        <v>41966</v>
      </c>
      <c r="J2801" s="43">
        <f t="shared" si="186"/>
        <v>41967</v>
      </c>
      <c r="K2801" s="40" t="s">
        <v>145</v>
      </c>
      <c r="L2801" s="40">
        <v>100</v>
      </c>
      <c r="M2801" s="39"/>
    </row>
    <row r="2802" spans="1:13">
      <c r="A2802" s="40" t="s">
        <v>8544</v>
      </c>
      <c r="B2802" s="47" t="s">
        <v>6889</v>
      </c>
      <c r="C2802" s="40" t="s">
        <v>7927</v>
      </c>
      <c r="D2802" s="40" t="s">
        <v>7928</v>
      </c>
      <c r="E2802" s="41" t="s">
        <v>7929</v>
      </c>
      <c r="F2802" s="40" t="s">
        <v>8924</v>
      </c>
      <c r="G2802" s="40" t="s">
        <v>7901</v>
      </c>
      <c r="H2802" s="40" t="s">
        <v>7902</v>
      </c>
      <c r="I2802" s="43">
        <f>J2802-5</f>
        <v>41967</v>
      </c>
      <c r="J2802" s="43">
        <f t="shared" si="186"/>
        <v>41972</v>
      </c>
      <c r="K2802" s="40" t="s">
        <v>145</v>
      </c>
      <c r="L2802" s="40">
        <v>100</v>
      </c>
      <c r="M2802" s="39"/>
    </row>
    <row r="2803" spans="1:13" hidden="1">
      <c r="A2803" s="40" t="s">
        <v>8544</v>
      </c>
      <c r="B2803" s="47" t="s">
        <v>6889</v>
      </c>
      <c r="C2803" s="40" t="s">
        <v>7927</v>
      </c>
      <c r="D2803" s="40" t="s">
        <v>7928</v>
      </c>
      <c r="E2803" s="41" t="s">
        <v>7929</v>
      </c>
      <c r="F2803" s="40" t="s">
        <v>8924</v>
      </c>
      <c r="G2803" s="40" t="s">
        <v>7904</v>
      </c>
      <c r="H2803" s="40" t="s">
        <v>7905</v>
      </c>
      <c r="I2803" s="43">
        <f>J2803-3</f>
        <v>41972</v>
      </c>
      <c r="J2803" s="43">
        <f t="shared" si="186"/>
        <v>41975</v>
      </c>
      <c r="K2803" s="40" t="s">
        <v>145</v>
      </c>
      <c r="L2803" s="40">
        <v>100</v>
      </c>
      <c r="M2803" s="39"/>
    </row>
    <row r="2804" spans="1:13" hidden="1">
      <c r="A2804" s="40" t="s">
        <v>8544</v>
      </c>
      <c r="B2804" s="47" t="s">
        <v>6889</v>
      </c>
      <c r="C2804" s="40" t="s">
        <v>7927</v>
      </c>
      <c r="D2804" s="40" t="s">
        <v>7928</v>
      </c>
      <c r="E2804" s="41" t="s">
        <v>7929</v>
      </c>
      <c r="F2804" s="40" t="s">
        <v>8924</v>
      </c>
      <c r="G2804" s="40" t="s">
        <v>7904</v>
      </c>
      <c r="H2804" s="40" t="s">
        <v>7906</v>
      </c>
      <c r="I2804" s="43">
        <f>J2804-2</f>
        <v>41975</v>
      </c>
      <c r="J2804" s="43">
        <f t="shared" si="186"/>
        <v>41977</v>
      </c>
      <c r="K2804" s="40" t="s">
        <v>145</v>
      </c>
      <c r="L2804" s="40">
        <v>100</v>
      </c>
      <c r="M2804" s="39"/>
    </row>
    <row r="2805" spans="1:13" hidden="1">
      <c r="A2805" s="40" t="s">
        <v>8544</v>
      </c>
      <c r="B2805" s="47" t="s">
        <v>6889</v>
      </c>
      <c r="C2805" s="40" t="s">
        <v>7927</v>
      </c>
      <c r="D2805" s="40" t="s">
        <v>7928</v>
      </c>
      <c r="E2805" s="41" t="s">
        <v>7929</v>
      </c>
      <c r="F2805" s="40" t="s">
        <v>8924</v>
      </c>
      <c r="G2805" s="40" t="s">
        <v>7904</v>
      </c>
      <c r="H2805" s="40" t="s">
        <v>7907</v>
      </c>
      <c r="I2805" s="43">
        <f>J2805-2</f>
        <v>41977</v>
      </c>
      <c r="J2805" s="43">
        <f t="shared" si="186"/>
        <v>41979</v>
      </c>
      <c r="K2805" s="40" t="s">
        <v>145</v>
      </c>
      <c r="L2805" s="40">
        <v>100</v>
      </c>
      <c r="M2805" s="39"/>
    </row>
    <row r="2806" spans="1:13" hidden="1">
      <c r="A2806" s="40" t="s">
        <v>8544</v>
      </c>
      <c r="B2806" s="47" t="s">
        <v>6889</v>
      </c>
      <c r="C2806" s="40" t="s">
        <v>7927</v>
      </c>
      <c r="D2806" s="40" t="s">
        <v>7928</v>
      </c>
      <c r="E2806" s="41" t="s">
        <v>7929</v>
      </c>
      <c r="F2806" s="40" t="s">
        <v>8924</v>
      </c>
      <c r="G2806" s="40" t="s">
        <v>7904</v>
      </c>
      <c r="H2806" s="40" t="s">
        <v>7908</v>
      </c>
      <c r="I2806" s="43">
        <f>J2806-1</f>
        <v>41979</v>
      </c>
      <c r="J2806" s="42">
        <v>41980</v>
      </c>
      <c r="K2806" s="40" t="s">
        <v>145</v>
      </c>
      <c r="L2806" s="40">
        <v>100</v>
      </c>
      <c r="M2806" s="39" t="s">
        <v>7917</v>
      </c>
    </row>
    <row r="2807" spans="1:13" hidden="1">
      <c r="A2807" s="41" t="s">
        <v>2241</v>
      </c>
      <c r="B2807" s="41" t="s">
        <v>7961</v>
      </c>
      <c r="C2807" s="58" t="s">
        <v>7962</v>
      </c>
      <c r="D2807" s="41" t="s">
        <v>52</v>
      </c>
      <c r="E2807" s="41" t="s">
        <v>7886</v>
      </c>
      <c r="F2807" s="41" t="s">
        <v>8925</v>
      </c>
      <c r="G2807" s="41" t="s">
        <v>1048</v>
      </c>
      <c r="H2807" s="41" t="s">
        <v>7888</v>
      </c>
      <c r="I2807" s="42">
        <v>41961</v>
      </c>
      <c r="J2807" s="41"/>
      <c r="K2807" s="40"/>
      <c r="L2807" s="40"/>
      <c r="M2807" s="39"/>
    </row>
    <row r="2808" spans="1:13" hidden="1">
      <c r="A2808" s="41" t="s">
        <v>2241</v>
      </c>
      <c r="B2808" s="41" t="s">
        <v>7961</v>
      </c>
      <c r="C2808" s="58" t="s">
        <v>7962</v>
      </c>
      <c r="D2808" s="41" t="s">
        <v>52</v>
      </c>
      <c r="E2808" s="41" t="s">
        <v>7886</v>
      </c>
      <c r="F2808" s="41" t="s">
        <v>8925</v>
      </c>
      <c r="G2808" s="41" t="s">
        <v>1048</v>
      </c>
      <c r="H2808" s="41" t="s">
        <v>7889</v>
      </c>
      <c r="I2808" s="41"/>
      <c r="J2808" s="41"/>
      <c r="K2808" s="40"/>
      <c r="L2808" s="40"/>
      <c r="M2808" s="39"/>
    </row>
    <row r="2809" spans="1:13" hidden="1">
      <c r="A2809" s="41" t="s">
        <v>2241</v>
      </c>
      <c r="B2809" s="41" t="s">
        <v>7961</v>
      </c>
      <c r="C2809" s="58" t="s">
        <v>7962</v>
      </c>
      <c r="D2809" s="41" t="s">
        <v>52</v>
      </c>
      <c r="E2809" s="41" t="s">
        <v>7886</v>
      </c>
      <c r="F2809" s="41" t="s">
        <v>8925</v>
      </c>
      <c r="G2809" s="41" t="s">
        <v>1048</v>
      </c>
      <c r="H2809" s="41" t="s">
        <v>7890</v>
      </c>
      <c r="I2809" s="41"/>
      <c r="J2809" s="41"/>
      <c r="K2809" s="40"/>
      <c r="L2809" s="40"/>
      <c r="M2809" s="39"/>
    </row>
    <row r="2810" spans="1:13" hidden="1">
      <c r="A2810" s="41" t="s">
        <v>2241</v>
      </c>
      <c r="B2810" s="41" t="s">
        <v>7961</v>
      </c>
      <c r="C2810" s="58" t="s">
        <v>7962</v>
      </c>
      <c r="D2810" s="41" t="s">
        <v>52</v>
      </c>
      <c r="E2810" s="41" t="s">
        <v>7886</v>
      </c>
      <c r="F2810" s="41" t="s">
        <v>8925</v>
      </c>
      <c r="G2810" s="41" t="s">
        <v>1048</v>
      </c>
      <c r="H2810" s="41" t="s">
        <v>7891</v>
      </c>
      <c r="I2810" s="42"/>
      <c r="J2810" s="41"/>
      <c r="K2810" s="40"/>
      <c r="L2810" s="40"/>
      <c r="M2810" s="39"/>
    </row>
    <row r="2811" spans="1:13" hidden="1">
      <c r="A2811" s="41" t="s">
        <v>2241</v>
      </c>
      <c r="B2811" s="41" t="s">
        <v>7961</v>
      </c>
      <c r="C2811" s="58" t="s">
        <v>7962</v>
      </c>
      <c r="D2811" s="41" t="s">
        <v>52</v>
      </c>
      <c r="E2811" s="41" t="s">
        <v>7886</v>
      </c>
      <c r="F2811" s="41" t="s">
        <v>8925</v>
      </c>
      <c r="G2811" s="41" t="s">
        <v>1048</v>
      </c>
      <c r="H2811" s="41" t="s">
        <v>7892</v>
      </c>
      <c r="I2811" s="42"/>
      <c r="J2811" s="41"/>
      <c r="K2811" s="40"/>
      <c r="L2811" s="40"/>
      <c r="M2811" s="39"/>
    </row>
    <row r="2812" spans="1:13" hidden="1">
      <c r="A2812" s="41" t="s">
        <v>2241</v>
      </c>
      <c r="B2812" s="41" t="s">
        <v>7961</v>
      </c>
      <c r="C2812" s="58" t="s">
        <v>7962</v>
      </c>
      <c r="D2812" s="41" t="s">
        <v>52</v>
      </c>
      <c r="E2812" s="41" t="s">
        <v>7886</v>
      </c>
      <c r="F2812" s="41" t="s">
        <v>8925</v>
      </c>
      <c r="G2812" s="41" t="s">
        <v>1048</v>
      </c>
      <c r="H2812" s="41" t="s">
        <v>7893</v>
      </c>
      <c r="I2812" s="41"/>
      <c r="J2812" s="41"/>
      <c r="K2812" s="40"/>
      <c r="L2812" s="40"/>
      <c r="M2812" s="39"/>
    </row>
    <row r="2813" spans="1:13" hidden="1">
      <c r="A2813" s="41" t="s">
        <v>2241</v>
      </c>
      <c r="B2813" s="41" t="s">
        <v>7961</v>
      </c>
      <c r="C2813" s="58" t="s">
        <v>7962</v>
      </c>
      <c r="D2813" s="41" t="s">
        <v>52</v>
      </c>
      <c r="E2813" s="41" t="s">
        <v>7886</v>
      </c>
      <c r="F2813" s="41" t="s">
        <v>8925</v>
      </c>
      <c r="G2813" s="41" t="s">
        <v>1048</v>
      </c>
      <c r="H2813" s="41" t="s">
        <v>7894</v>
      </c>
      <c r="I2813" s="42">
        <v>41978</v>
      </c>
      <c r="J2813" s="41"/>
      <c r="K2813" s="40"/>
      <c r="L2813" s="40"/>
      <c r="M2813" s="39"/>
    </row>
    <row r="2814" spans="1:13" hidden="1">
      <c r="A2814" s="40" t="s">
        <v>2241</v>
      </c>
      <c r="B2814" s="40" t="s">
        <v>7961</v>
      </c>
      <c r="C2814" s="57" t="s">
        <v>7962</v>
      </c>
      <c r="D2814" s="40" t="s">
        <v>52</v>
      </c>
      <c r="E2814" s="41" t="s">
        <v>7886</v>
      </c>
      <c r="F2814" s="40" t="s">
        <v>8925</v>
      </c>
      <c r="G2814" s="40" t="s">
        <v>7895</v>
      </c>
      <c r="H2814" s="40" t="s">
        <v>7896</v>
      </c>
      <c r="I2814" s="43">
        <f>J2814-2</f>
        <v>41961</v>
      </c>
      <c r="J2814" s="43">
        <f t="shared" ref="J2814:J2820" si="187">I2815</f>
        <v>41963</v>
      </c>
      <c r="K2814" s="40" t="s">
        <v>135</v>
      </c>
      <c r="L2814" s="40">
        <v>100</v>
      </c>
      <c r="M2814" s="39"/>
    </row>
    <row r="2815" spans="1:13" hidden="1">
      <c r="A2815" s="40" t="s">
        <v>2241</v>
      </c>
      <c r="B2815" s="40" t="s">
        <v>7961</v>
      </c>
      <c r="C2815" s="57" t="s">
        <v>7962</v>
      </c>
      <c r="D2815" s="40" t="s">
        <v>52</v>
      </c>
      <c r="E2815" s="41" t="s">
        <v>7886</v>
      </c>
      <c r="F2815" s="40" t="s">
        <v>8925</v>
      </c>
      <c r="G2815" s="40" t="s">
        <v>7898</v>
      </c>
      <c r="H2815" s="40" t="s">
        <v>7899</v>
      </c>
      <c r="I2815" s="43">
        <f>J2815-1</f>
        <v>41963</v>
      </c>
      <c r="J2815" s="43">
        <f t="shared" si="187"/>
        <v>41964</v>
      </c>
      <c r="K2815" s="40" t="s">
        <v>135</v>
      </c>
      <c r="L2815" s="40">
        <v>100</v>
      </c>
      <c r="M2815" s="39"/>
    </row>
    <row r="2816" spans="1:13" hidden="1">
      <c r="A2816" s="40" t="s">
        <v>2241</v>
      </c>
      <c r="B2816" s="40" t="s">
        <v>7961</v>
      </c>
      <c r="C2816" s="57" t="s">
        <v>7962</v>
      </c>
      <c r="D2816" s="40" t="s">
        <v>52</v>
      </c>
      <c r="E2816" s="41" t="s">
        <v>7886</v>
      </c>
      <c r="F2816" s="40" t="s">
        <v>8925</v>
      </c>
      <c r="G2816" s="40" t="s">
        <v>7898</v>
      </c>
      <c r="H2816" s="40" t="s">
        <v>7900</v>
      </c>
      <c r="I2816" s="43">
        <f>J2816-1</f>
        <v>41964</v>
      </c>
      <c r="J2816" s="43">
        <f t="shared" si="187"/>
        <v>41965</v>
      </c>
      <c r="K2816" s="40" t="s">
        <v>135</v>
      </c>
      <c r="L2816" s="40">
        <v>100</v>
      </c>
      <c r="M2816" s="39"/>
    </row>
    <row r="2817" spans="1:13">
      <c r="A2817" s="40" t="s">
        <v>2241</v>
      </c>
      <c r="B2817" s="40" t="s">
        <v>7961</v>
      </c>
      <c r="C2817" s="57" t="s">
        <v>7962</v>
      </c>
      <c r="D2817" s="40" t="s">
        <v>52</v>
      </c>
      <c r="E2817" s="41" t="s">
        <v>7886</v>
      </c>
      <c r="F2817" s="40" t="s">
        <v>8925</v>
      </c>
      <c r="G2817" s="40" t="s">
        <v>7901</v>
      </c>
      <c r="H2817" s="40" t="s">
        <v>7902</v>
      </c>
      <c r="I2817" s="43">
        <f>J2817-5</f>
        <v>41965</v>
      </c>
      <c r="J2817" s="43">
        <f t="shared" si="187"/>
        <v>41970</v>
      </c>
      <c r="K2817" s="40" t="s">
        <v>135</v>
      </c>
      <c r="L2817" s="40">
        <v>100</v>
      </c>
      <c r="M2817" s="39"/>
    </row>
    <row r="2818" spans="1:13" hidden="1">
      <c r="A2818" s="40" t="s">
        <v>2241</v>
      </c>
      <c r="B2818" s="40" t="s">
        <v>7961</v>
      </c>
      <c r="C2818" s="57" t="s">
        <v>7962</v>
      </c>
      <c r="D2818" s="40" t="s">
        <v>52</v>
      </c>
      <c r="E2818" s="41" t="s">
        <v>7886</v>
      </c>
      <c r="F2818" s="40" t="s">
        <v>8925</v>
      </c>
      <c r="G2818" s="40" t="s">
        <v>7904</v>
      </c>
      <c r="H2818" s="40" t="s">
        <v>7905</v>
      </c>
      <c r="I2818" s="43">
        <f>J2818-3</f>
        <v>41970</v>
      </c>
      <c r="J2818" s="43">
        <f t="shared" si="187"/>
        <v>41973</v>
      </c>
      <c r="K2818" s="40" t="s">
        <v>135</v>
      </c>
      <c r="L2818" s="40">
        <v>100</v>
      </c>
      <c r="M2818" s="39"/>
    </row>
    <row r="2819" spans="1:13" hidden="1">
      <c r="A2819" s="40" t="s">
        <v>2241</v>
      </c>
      <c r="B2819" s="40" t="s">
        <v>7961</v>
      </c>
      <c r="C2819" s="57" t="s">
        <v>7962</v>
      </c>
      <c r="D2819" s="40" t="s">
        <v>52</v>
      </c>
      <c r="E2819" s="41" t="s">
        <v>7886</v>
      </c>
      <c r="F2819" s="40" t="s">
        <v>8925</v>
      </c>
      <c r="G2819" s="40" t="s">
        <v>7904</v>
      </c>
      <c r="H2819" s="40" t="s">
        <v>7906</v>
      </c>
      <c r="I2819" s="43">
        <f>J2819-2</f>
        <v>41973</v>
      </c>
      <c r="J2819" s="43">
        <f t="shared" si="187"/>
        <v>41975</v>
      </c>
      <c r="K2819" s="40" t="s">
        <v>135</v>
      </c>
      <c r="L2819" s="40">
        <v>100</v>
      </c>
      <c r="M2819" s="39"/>
    </row>
    <row r="2820" spans="1:13" hidden="1">
      <c r="A2820" s="40" t="s">
        <v>2241</v>
      </c>
      <c r="B2820" s="40" t="s">
        <v>7961</v>
      </c>
      <c r="C2820" s="57" t="s">
        <v>7962</v>
      </c>
      <c r="D2820" s="40" t="s">
        <v>52</v>
      </c>
      <c r="E2820" s="41" t="s">
        <v>7886</v>
      </c>
      <c r="F2820" s="40" t="s">
        <v>8925</v>
      </c>
      <c r="G2820" s="40" t="s">
        <v>7904</v>
      </c>
      <c r="H2820" s="40" t="s">
        <v>7907</v>
      </c>
      <c r="I2820" s="43">
        <f>J2820-2</f>
        <v>41975</v>
      </c>
      <c r="J2820" s="43">
        <f t="shared" si="187"/>
        <v>41977</v>
      </c>
      <c r="K2820" s="40" t="s">
        <v>135</v>
      </c>
      <c r="L2820" s="40">
        <v>100</v>
      </c>
      <c r="M2820" s="39"/>
    </row>
    <row r="2821" spans="1:13" hidden="1">
      <c r="A2821" s="40" t="s">
        <v>2241</v>
      </c>
      <c r="B2821" s="40" t="s">
        <v>7961</v>
      </c>
      <c r="C2821" s="57" t="s">
        <v>7962</v>
      </c>
      <c r="D2821" s="40" t="s">
        <v>52</v>
      </c>
      <c r="E2821" s="41" t="s">
        <v>7886</v>
      </c>
      <c r="F2821" s="40" t="s">
        <v>8925</v>
      </c>
      <c r="G2821" s="40" t="s">
        <v>7904</v>
      </c>
      <c r="H2821" s="40" t="s">
        <v>7908</v>
      </c>
      <c r="I2821" s="43">
        <f>J2821-1</f>
        <v>41977</v>
      </c>
      <c r="J2821" s="42">
        <v>41978</v>
      </c>
      <c r="K2821" s="40" t="s">
        <v>135</v>
      </c>
      <c r="L2821" s="40">
        <v>100</v>
      </c>
      <c r="M2821" s="39" t="s">
        <v>7917</v>
      </c>
    </row>
    <row r="2822" spans="1:13" hidden="1">
      <c r="A2822" s="41" t="s">
        <v>8567</v>
      </c>
      <c r="B2822" s="41" t="s">
        <v>7920</v>
      </c>
      <c r="C2822" s="41" t="s">
        <v>102</v>
      </c>
      <c r="D2822" s="41" t="s">
        <v>65</v>
      </c>
      <c r="E2822" s="41" t="s">
        <v>7914</v>
      </c>
      <c r="F2822" s="41" t="s">
        <v>8926</v>
      </c>
      <c r="G2822" s="41" t="s">
        <v>1048</v>
      </c>
      <c r="H2822" s="41" t="s">
        <v>7888</v>
      </c>
      <c r="I2822" s="42">
        <v>41962</v>
      </c>
      <c r="J2822" s="41"/>
      <c r="K2822" s="41"/>
      <c r="L2822" s="41"/>
      <c r="M2822" s="40"/>
    </row>
    <row r="2823" spans="1:13" hidden="1">
      <c r="A2823" s="41" t="s">
        <v>8567</v>
      </c>
      <c r="B2823" s="41" t="s">
        <v>7920</v>
      </c>
      <c r="C2823" s="41" t="s">
        <v>102</v>
      </c>
      <c r="D2823" s="41" t="s">
        <v>65</v>
      </c>
      <c r="E2823" s="41" t="s">
        <v>7914</v>
      </c>
      <c r="F2823" s="41" t="s">
        <v>8926</v>
      </c>
      <c r="G2823" s="41" t="s">
        <v>1048</v>
      </c>
      <c r="H2823" s="41" t="s">
        <v>7889</v>
      </c>
      <c r="I2823" s="42"/>
      <c r="J2823" s="41"/>
      <c r="K2823" s="41"/>
      <c r="L2823" s="41"/>
      <c r="M2823" s="40"/>
    </row>
    <row r="2824" spans="1:13" hidden="1">
      <c r="A2824" s="41" t="s">
        <v>8567</v>
      </c>
      <c r="B2824" s="41" t="s">
        <v>7920</v>
      </c>
      <c r="C2824" s="41" t="s">
        <v>102</v>
      </c>
      <c r="D2824" s="41" t="s">
        <v>65</v>
      </c>
      <c r="E2824" s="41" t="s">
        <v>7914</v>
      </c>
      <c r="F2824" s="41" t="s">
        <v>8926</v>
      </c>
      <c r="G2824" s="41" t="s">
        <v>1048</v>
      </c>
      <c r="H2824" s="41" t="s">
        <v>7890</v>
      </c>
      <c r="I2824" s="41"/>
      <c r="J2824" s="41"/>
      <c r="K2824" s="41"/>
      <c r="L2824" s="41"/>
      <c r="M2824" s="40"/>
    </row>
    <row r="2825" spans="1:13" hidden="1">
      <c r="A2825" s="41" t="s">
        <v>8567</v>
      </c>
      <c r="B2825" s="41" t="s">
        <v>7920</v>
      </c>
      <c r="C2825" s="41" t="s">
        <v>102</v>
      </c>
      <c r="D2825" s="41" t="s">
        <v>65</v>
      </c>
      <c r="E2825" s="41" t="s">
        <v>7914</v>
      </c>
      <c r="F2825" s="41" t="s">
        <v>8926</v>
      </c>
      <c r="G2825" s="41" t="s">
        <v>1048</v>
      </c>
      <c r="H2825" s="41" t="s">
        <v>7891</v>
      </c>
      <c r="I2825" s="42"/>
      <c r="J2825" s="41"/>
      <c r="K2825" s="41"/>
      <c r="L2825" s="41"/>
      <c r="M2825" s="40"/>
    </row>
    <row r="2826" spans="1:13" hidden="1">
      <c r="A2826" s="41" t="s">
        <v>8567</v>
      </c>
      <c r="B2826" s="41" t="s">
        <v>7920</v>
      </c>
      <c r="C2826" s="41" t="s">
        <v>102</v>
      </c>
      <c r="D2826" s="41" t="s">
        <v>65</v>
      </c>
      <c r="E2826" s="41" t="s">
        <v>7914</v>
      </c>
      <c r="F2826" s="41" t="s">
        <v>8926</v>
      </c>
      <c r="G2826" s="41" t="s">
        <v>1048</v>
      </c>
      <c r="H2826" s="41" t="s">
        <v>7892</v>
      </c>
      <c r="I2826" s="44"/>
      <c r="J2826" s="41"/>
      <c r="K2826" s="41"/>
      <c r="L2826" s="41"/>
      <c r="M2826" s="40"/>
    </row>
    <row r="2827" spans="1:13" hidden="1">
      <c r="A2827" s="41" t="s">
        <v>8567</v>
      </c>
      <c r="B2827" s="41" t="s">
        <v>7920</v>
      </c>
      <c r="C2827" s="41" t="s">
        <v>102</v>
      </c>
      <c r="D2827" s="41" t="s">
        <v>65</v>
      </c>
      <c r="E2827" s="41" t="s">
        <v>7914</v>
      </c>
      <c r="F2827" s="41" t="s">
        <v>8926</v>
      </c>
      <c r="G2827" s="41" t="s">
        <v>1048</v>
      </c>
      <c r="H2827" s="41" t="s">
        <v>7893</v>
      </c>
      <c r="I2827" s="44"/>
      <c r="J2827" s="41"/>
      <c r="K2827" s="41"/>
      <c r="L2827" s="41"/>
      <c r="M2827" s="40"/>
    </row>
    <row r="2828" spans="1:13" hidden="1">
      <c r="A2828" s="41" t="s">
        <v>8567</v>
      </c>
      <c r="B2828" s="41" t="s">
        <v>7920</v>
      </c>
      <c r="C2828" s="41" t="s">
        <v>102</v>
      </c>
      <c r="D2828" s="41" t="s">
        <v>65</v>
      </c>
      <c r="E2828" s="41" t="s">
        <v>7914</v>
      </c>
      <c r="F2828" s="41" t="s">
        <v>8926</v>
      </c>
      <c r="G2828" s="41" t="s">
        <v>1048</v>
      </c>
      <c r="H2828" s="41" t="s">
        <v>7894</v>
      </c>
      <c r="I2828" s="42">
        <v>41979</v>
      </c>
      <c r="J2828" s="41"/>
      <c r="K2828" s="41"/>
      <c r="L2828" s="41"/>
      <c r="M2828" s="40"/>
    </row>
    <row r="2829" spans="1:13" hidden="1">
      <c r="A2829" s="40" t="s">
        <v>8567</v>
      </c>
      <c r="B2829" s="40" t="s">
        <v>7920</v>
      </c>
      <c r="C2829" s="40" t="s">
        <v>102</v>
      </c>
      <c r="D2829" s="40" t="s">
        <v>65</v>
      </c>
      <c r="E2829" s="41" t="s">
        <v>7914</v>
      </c>
      <c r="F2829" s="40" t="s">
        <v>8926</v>
      </c>
      <c r="G2829" s="40" t="s">
        <v>7895</v>
      </c>
      <c r="H2829" s="40" t="s">
        <v>7896</v>
      </c>
      <c r="I2829" s="43">
        <f>J2829-2</f>
        <v>41962</v>
      </c>
      <c r="J2829" s="43">
        <f t="shared" ref="J2829:J2835" si="188">I2830</f>
        <v>41964</v>
      </c>
      <c r="K2829" s="40" t="s">
        <v>135</v>
      </c>
      <c r="L2829" s="40">
        <v>100</v>
      </c>
      <c r="M2829" s="40"/>
    </row>
    <row r="2830" spans="1:13" hidden="1">
      <c r="A2830" s="40" t="s">
        <v>8567</v>
      </c>
      <c r="B2830" s="40" t="s">
        <v>7920</v>
      </c>
      <c r="C2830" s="40" t="s">
        <v>102</v>
      </c>
      <c r="D2830" s="40" t="s">
        <v>65</v>
      </c>
      <c r="E2830" s="41" t="s">
        <v>7914</v>
      </c>
      <c r="F2830" s="40" t="s">
        <v>8926</v>
      </c>
      <c r="G2830" s="40" t="s">
        <v>7898</v>
      </c>
      <c r="H2830" s="40" t="s">
        <v>7899</v>
      </c>
      <c r="I2830" s="43">
        <f>J2830-1</f>
        <v>41964</v>
      </c>
      <c r="J2830" s="43">
        <f t="shared" si="188"/>
        <v>41965</v>
      </c>
      <c r="K2830" s="40" t="s">
        <v>135</v>
      </c>
      <c r="L2830" s="40">
        <v>100</v>
      </c>
      <c r="M2830" s="40"/>
    </row>
    <row r="2831" spans="1:13" hidden="1">
      <c r="A2831" s="40" t="s">
        <v>8567</v>
      </c>
      <c r="B2831" s="40" t="s">
        <v>7920</v>
      </c>
      <c r="C2831" s="40" t="s">
        <v>102</v>
      </c>
      <c r="D2831" s="40" t="s">
        <v>65</v>
      </c>
      <c r="E2831" s="41" t="s">
        <v>7914</v>
      </c>
      <c r="F2831" s="40" t="s">
        <v>8926</v>
      </c>
      <c r="G2831" s="40" t="s">
        <v>7898</v>
      </c>
      <c r="H2831" s="40" t="s">
        <v>7900</v>
      </c>
      <c r="I2831" s="43">
        <f>J2831-1</f>
        <v>41965</v>
      </c>
      <c r="J2831" s="43">
        <f t="shared" si="188"/>
        <v>41966</v>
      </c>
      <c r="K2831" s="40" t="s">
        <v>135</v>
      </c>
      <c r="L2831" s="40">
        <v>100</v>
      </c>
      <c r="M2831" s="40"/>
    </row>
    <row r="2832" spans="1:13">
      <c r="A2832" s="40" t="s">
        <v>8567</v>
      </c>
      <c r="B2832" s="40" t="s">
        <v>7920</v>
      </c>
      <c r="C2832" s="40" t="s">
        <v>102</v>
      </c>
      <c r="D2832" s="40" t="s">
        <v>65</v>
      </c>
      <c r="E2832" s="41" t="s">
        <v>7914</v>
      </c>
      <c r="F2832" s="40" t="s">
        <v>8926</v>
      </c>
      <c r="G2832" s="40" t="s">
        <v>7901</v>
      </c>
      <c r="H2832" s="40" t="s">
        <v>7902</v>
      </c>
      <c r="I2832" s="43">
        <f>J2832-5</f>
        <v>41966</v>
      </c>
      <c r="J2832" s="43">
        <f t="shared" si="188"/>
        <v>41971</v>
      </c>
      <c r="K2832" s="40" t="s">
        <v>135</v>
      </c>
      <c r="L2832" s="40">
        <v>100</v>
      </c>
      <c r="M2832" s="40"/>
    </row>
    <row r="2833" spans="1:13" hidden="1">
      <c r="A2833" s="40" t="s">
        <v>8567</v>
      </c>
      <c r="B2833" s="40" t="s">
        <v>7920</v>
      </c>
      <c r="C2833" s="40" t="s">
        <v>102</v>
      </c>
      <c r="D2833" s="40" t="s">
        <v>65</v>
      </c>
      <c r="E2833" s="41" t="s">
        <v>7914</v>
      </c>
      <c r="F2833" s="40" t="s">
        <v>8926</v>
      </c>
      <c r="G2833" s="40" t="s">
        <v>7904</v>
      </c>
      <c r="H2833" s="40" t="s">
        <v>7905</v>
      </c>
      <c r="I2833" s="43">
        <f>J2833-3</f>
        <v>41971</v>
      </c>
      <c r="J2833" s="43">
        <f t="shared" si="188"/>
        <v>41974</v>
      </c>
      <c r="K2833" s="40" t="s">
        <v>135</v>
      </c>
      <c r="L2833" s="40">
        <v>100</v>
      </c>
      <c r="M2833" s="40"/>
    </row>
    <row r="2834" spans="1:13" hidden="1">
      <c r="A2834" s="40" t="s">
        <v>8567</v>
      </c>
      <c r="B2834" s="40" t="s">
        <v>7920</v>
      </c>
      <c r="C2834" s="40" t="s">
        <v>102</v>
      </c>
      <c r="D2834" s="40" t="s">
        <v>65</v>
      </c>
      <c r="E2834" s="41" t="s">
        <v>7914</v>
      </c>
      <c r="F2834" s="40" t="s">
        <v>8926</v>
      </c>
      <c r="G2834" s="40" t="s">
        <v>7904</v>
      </c>
      <c r="H2834" s="40" t="s">
        <v>7906</v>
      </c>
      <c r="I2834" s="43">
        <f>J2834-2</f>
        <v>41974</v>
      </c>
      <c r="J2834" s="43">
        <f t="shared" si="188"/>
        <v>41976</v>
      </c>
      <c r="K2834" s="40" t="s">
        <v>135</v>
      </c>
      <c r="L2834" s="40">
        <v>100</v>
      </c>
      <c r="M2834" s="40"/>
    </row>
    <row r="2835" spans="1:13" hidden="1">
      <c r="A2835" s="40" t="s">
        <v>8567</v>
      </c>
      <c r="B2835" s="40" t="s">
        <v>7920</v>
      </c>
      <c r="C2835" s="40" t="s">
        <v>102</v>
      </c>
      <c r="D2835" s="40" t="s">
        <v>65</v>
      </c>
      <c r="E2835" s="41" t="s">
        <v>7914</v>
      </c>
      <c r="F2835" s="40" t="s">
        <v>8926</v>
      </c>
      <c r="G2835" s="40" t="s">
        <v>7904</v>
      </c>
      <c r="H2835" s="40" t="s">
        <v>7907</v>
      </c>
      <c r="I2835" s="43">
        <f>J2835-2</f>
        <v>41976</v>
      </c>
      <c r="J2835" s="43">
        <f t="shared" si="188"/>
        <v>41978</v>
      </c>
      <c r="K2835" s="40" t="s">
        <v>135</v>
      </c>
      <c r="L2835" s="40">
        <v>100</v>
      </c>
      <c r="M2835" s="40"/>
    </row>
    <row r="2836" spans="1:13" hidden="1">
      <c r="A2836" s="40" t="s">
        <v>8567</v>
      </c>
      <c r="B2836" s="40" t="s">
        <v>7920</v>
      </c>
      <c r="C2836" s="40" t="s">
        <v>102</v>
      </c>
      <c r="D2836" s="40" t="s">
        <v>65</v>
      </c>
      <c r="E2836" s="41" t="s">
        <v>7914</v>
      </c>
      <c r="F2836" s="40" t="s">
        <v>8926</v>
      </c>
      <c r="G2836" s="40" t="s">
        <v>7904</v>
      </c>
      <c r="H2836" s="40" t="s">
        <v>7908</v>
      </c>
      <c r="I2836" s="43">
        <f>J2836-1</f>
        <v>41978</v>
      </c>
      <c r="J2836" s="42">
        <v>41979</v>
      </c>
      <c r="K2836" s="40" t="s">
        <v>135</v>
      </c>
      <c r="L2836" s="40">
        <v>100</v>
      </c>
      <c r="M2836" s="39"/>
    </row>
    <row r="2837" spans="1:13" hidden="1">
      <c r="A2837" s="41" t="s">
        <v>8567</v>
      </c>
      <c r="B2837" s="41" t="s">
        <v>7920</v>
      </c>
      <c r="C2837" s="41" t="s">
        <v>102</v>
      </c>
      <c r="D2837" s="41" t="s">
        <v>65</v>
      </c>
      <c r="E2837" s="41" t="s">
        <v>7914</v>
      </c>
      <c r="F2837" s="41" t="s">
        <v>8927</v>
      </c>
      <c r="G2837" s="41" t="s">
        <v>1048</v>
      </c>
      <c r="H2837" s="41" t="s">
        <v>7888</v>
      </c>
      <c r="I2837" s="42">
        <v>41962</v>
      </c>
      <c r="J2837" s="41"/>
      <c r="K2837" s="41"/>
      <c r="L2837" s="41"/>
      <c r="M2837" s="40"/>
    </row>
    <row r="2838" spans="1:13" hidden="1">
      <c r="A2838" s="41" t="s">
        <v>8567</v>
      </c>
      <c r="B2838" s="41" t="s">
        <v>7920</v>
      </c>
      <c r="C2838" s="41" t="s">
        <v>102</v>
      </c>
      <c r="D2838" s="41" t="s">
        <v>65</v>
      </c>
      <c r="E2838" s="41" t="s">
        <v>7914</v>
      </c>
      <c r="F2838" s="41" t="s">
        <v>8927</v>
      </c>
      <c r="G2838" s="41" t="s">
        <v>1048</v>
      </c>
      <c r="H2838" s="41" t="s">
        <v>7889</v>
      </c>
      <c r="I2838" s="42"/>
      <c r="J2838" s="41"/>
      <c r="K2838" s="41"/>
      <c r="L2838" s="41"/>
      <c r="M2838" s="40"/>
    </row>
    <row r="2839" spans="1:13" hidden="1">
      <c r="A2839" s="41" t="s">
        <v>8567</v>
      </c>
      <c r="B2839" s="41" t="s">
        <v>7920</v>
      </c>
      <c r="C2839" s="41" t="s">
        <v>102</v>
      </c>
      <c r="D2839" s="41" t="s">
        <v>65</v>
      </c>
      <c r="E2839" s="41" t="s">
        <v>7914</v>
      </c>
      <c r="F2839" s="41" t="s">
        <v>8927</v>
      </c>
      <c r="G2839" s="41" t="s">
        <v>1048</v>
      </c>
      <c r="H2839" s="41" t="s">
        <v>7890</v>
      </c>
      <c r="I2839" s="41"/>
      <c r="J2839" s="41"/>
      <c r="K2839" s="41"/>
      <c r="L2839" s="41"/>
      <c r="M2839" s="40"/>
    </row>
    <row r="2840" spans="1:13" hidden="1">
      <c r="A2840" s="41" t="s">
        <v>8567</v>
      </c>
      <c r="B2840" s="41" t="s">
        <v>7920</v>
      </c>
      <c r="C2840" s="41" t="s">
        <v>102</v>
      </c>
      <c r="D2840" s="41" t="s">
        <v>65</v>
      </c>
      <c r="E2840" s="41" t="s">
        <v>7914</v>
      </c>
      <c r="F2840" s="41" t="s">
        <v>8927</v>
      </c>
      <c r="G2840" s="41" t="s">
        <v>1048</v>
      </c>
      <c r="H2840" s="41" t="s">
        <v>7891</v>
      </c>
      <c r="I2840" s="42"/>
      <c r="J2840" s="41"/>
      <c r="K2840" s="41"/>
      <c r="L2840" s="41"/>
      <c r="M2840" s="40"/>
    </row>
    <row r="2841" spans="1:13" hidden="1">
      <c r="A2841" s="41" t="s">
        <v>8567</v>
      </c>
      <c r="B2841" s="41" t="s">
        <v>7920</v>
      </c>
      <c r="C2841" s="41" t="s">
        <v>102</v>
      </c>
      <c r="D2841" s="41" t="s">
        <v>65</v>
      </c>
      <c r="E2841" s="41" t="s">
        <v>7914</v>
      </c>
      <c r="F2841" s="41" t="s">
        <v>8927</v>
      </c>
      <c r="G2841" s="41" t="s">
        <v>1048</v>
      </c>
      <c r="H2841" s="41" t="s">
        <v>7892</v>
      </c>
      <c r="I2841" s="44"/>
      <c r="J2841" s="41"/>
      <c r="K2841" s="41"/>
      <c r="L2841" s="41"/>
      <c r="M2841" s="40"/>
    </row>
    <row r="2842" spans="1:13" hidden="1">
      <c r="A2842" s="41" t="s">
        <v>8567</v>
      </c>
      <c r="B2842" s="41" t="s">
        <v>7920</v>
      </c>
      <c r="C2842" s="41" t="s">
        <v>102</v>
      </c>
      <c r="D2842" s="41" t="s">
        <v>65</v>
      </c>
      <c r="E2842" s="41" t="s">
        <v>7914</v>
      </c>
      <c r="F2842" s="41" t="s">
        <v>8927</v>
      </c>
      <c r="G2842" s="41" t="s">
        <v>1048</v>
      </c>
      <c r="H2842" s="41" t="s">
        <v>7893</v>
      </c>
      <c r="I2842" s="44"/>
      <c r="J2842" s="41"/>
      <c r="K2842" s="41"/>
      <c r="L2842" s="41"/>
      <c r="M2842" s="40"/>
    </row>
    <row r="2843" spans="1:13" hidden="1">
      <c r="A2843" s="41" t="s">
        <v>8567</v>
      </c>
      <c r="B2843" s="41" t="s">
        <v>7920</v>
      </c>
      <c r="C2843" s="41" t="s">
        <v>102</v>
      </c>
      <c r="D2843" s="41" t="s">
        <v>65</v>
      </c>
      <c r="E2843" s="41" t="s">
        <v>7914</v>
      </c>
      <c r="F2843" s="41" t="s">
        <v>8927</v>
      </c>
      <c r="G2843" s="41" t="s">
        <v>1048</v>
      </c>
      <c r="H2843" s="41" t="s">
        <v>7894</v>
      </c>
      <c r="I2843" s="42">
        <v>41979</v>
      </c>
      <c r="J2843" s="41"/>
      <c r="K2843" s="41"/>
      <c r="L2843" s="41"/>
      <c r="M2843" s="40"/>
    </row>
    <row r="2844" spans="1:13" hidden="1">
      <c r="A2844" s="40" t="s">
        <v>8567</v>
      </c>
      <c r="B2844" s="40" t="s">
        <v>7920</v>
      </c>
      <c r="C2844" s="40" t="s">
        <v>102</v>
      </c>
      <c r="D2844" s="40" t="s">
        <v>65</v>
      </c>
      <c r="E2844" s="41" t="s">
        <v>7914</v>
      </c>
      <c r="F2844" s="40" t="s">
        <v>8927</v>
      </c>
      <c r="G2844" s="40" t="s">
        <v>7895</v>
      </c>
      <c r="H2844" s="40" t="s">
        <v>7896</v>
      </c>
      <c r="I2844" s="43">
        <f>J2844-2</f>
        <v>41962</v>
      </c>
      <c r="J2844" s="43">
        <f t="shared" ref="J2844:J2850" si="189">I2845</f>
        <v>41964</v>
      </c>
      <c r="K2844" s="40" t="s">
        <v>135</v>
      </c>
      <c r="L2844" s="40">
        <v>100</v>
      </c>
      <c r="M2844" s="40"/>
    </row>
    <row r="2845" spans="1:13" hidden="1">
      <c r="A2845" s="40" t="s">
        <v>8567</v>
      </c>
      <c r="B2845" s="40" t="s">
        <v>7920</v>
      </c>
      <c r="C2845" s="40" t="s">
        <v>102</v>
      </c>
      <c r="D2845" s="40" t="s">
        <v>65</v>
      </c>
      <c r="E2845" s="41" t="s">
        <v>7914</v>
      </c>
      <c r="F2845" s="40" t="s">
        <v>8927</v>
      </c>
      <c r="G2845" s="40" t="s">
        <v>7898</v>
      </c>
      <c r="H2845" s="40" t="s">
        <v>7899</v>
      </c>
      <c r="I2845" s="43">
        <f>J2845-1</f>
        <v>41964</v>
      </c>
      <c r="J2845" s="43">
        <f t="shared" si="189"/>
        <v>41965</v>
      </c>
      <c r="K2845" s="40" t="s">
        <v>135</v>
      </c>
      <c r="L2845" s="40">
        <v>100</v>
      </c>
      <c r="M2845" s="40"/>
    </row>
    <row r="2846" spans="1:13" hidden="1">
      <c r="A2846" s="40" t="s">
        <v>8567</v>
      </c>
      <c r="B2846" s="40" t="s">
        <v>7920</v>
      </c>
      <c r="C2846" s="40" t="s">
        <v>102</v>
      </c>
      <c r="D2846" s="40" t="s">
        <v>65</v>
      </c>
      <c r="E2846" s="41" t="s">
        <v>7914</v>
      </c>
      <c r="F2846" s="40" t="s">
        <v>8927</v>
      </c>
      <c r="G2846" s="40" t="s">
        <v>7898</v>
      </c>
      <c r="H2846" s="40" t="s">
        <v>7900</v>
      </c>
      <c r="I2846" s="43">
        <f>J2846-1</f>
        <v>41965</v>
      </c>
      <c r="J2846" s="43">
        <f t="shared" si="189"/>
        <v>41966</v>
      </c>
      <c r="K2846" s="40" t="s">
        <v>135</v>
      </c>
      <c r="L2846" s="40">
        <v>100</v>
      </c>
      <c r="M2846" s="40"/>
    </row>
    <row r="2847" spans="1:13">
      <c r="A2847" s="40" t="s">
        <v>8567</v>
      </c>
      <c r="B2847" s="40" t="s">
        <v>7920</v>
      </c>
      <c r="C2847" s="40" t="s">
        <v>102</v>
      </c>
      <c r="D2847" s="40" t="s">
        <v>65</v>
      </c>
      <c r="E2847" s="41" t="s">
        <v>7914</v>
      </c>
      <c r="F2847" s="40" t="s">
        <v>8927</v>
      </c>
      <c r="G2847" s="40" t="s">
        <v>7901</v>
      </c>
      <c r="H2847" s="40" t="s">
        <v>7902</v>
      </c>
      <c r="I2847" s="43">
        <f>J2847-5</f>
        <v>41966</v>
      </c>
      <c r="J2847" s="43">
        <f t="shared" si="189"/>
        <v>41971</v>
      </c>
      <c r="K2847" s="40" t="s">
        <v>135</v>
      </c>
      <c r="L2847" s="40">
        <v>100</v>
      </c>
      <c r="M2847" s="40"/>
    </row>
    <row r="2848" spans="1:13" hidden="1">
      <c r="A2848" s="40" t="s">
        <v>8567</v>
      </c>
      <c r="B2848" s="40" t="s">
        <v>7920</v>
      </c>
      <c r="C2848" s="40" t="s">
        <v>102</v>
      </c>
      <c r="D2848" s="40" t="s">
        <v>65</v>
      </c>
      <c r="E2848" s="41" t="s">
        <v>7914</v>
      </c>
      <c r="F2848" s="40" t="s">
        <v>8927</v>
      </c>
      <c r="G2848" s="40" t="s">
        <v>7904</v>
      </c>
      <c r="H2848" s="40" t="s">
        <v>7905</v>
      </c>
      <c r="I2848" s="43">
        <f>J2848-3</f>
        <v>41971</v>
      </c>
      <c r="J2848" s="43">
        <f t="shared" si="189"/>
        <v>41974</v>
      </c>
      <c r="K2848" s="40" t="s">
        <v>135</v>
      </c>
      <c r="L2848" s="40">
        <v>100</v>
      </c>
      <c r="M2848" s="40"/>
    </row>
    <row r="2849" spans="1:13" hidden="1">
      <c r="A2849" s="40" t="s">
        <v>8567</v>
      </c>
      <c r="B2849" s="40" t="s">
        <v>7920</v>
      </c>
      <c r="C2849" s="40" t="s">
        <v>102</v>
      </c>
      <c r="D2849" s="40" t="s">
        <v>65</v>
      </c>
      <c r="E2849" s="41" t="s">
        <v>7914</v>
      </c>
      <c r="F2849" s="40" t="s">
        <v>8927</v>
      </c>
      <c r="G2849" s="40" t="s">
        <v>7904</v>
      </c>
      <c r="H2849" s="40" t="s">
        <v>7906</v>
      </c>
      <c r="I2849" s="43">
        <f>J2849-2</f>
        <v>41974</v>
      </c>
      <c r="J2849" s="43">
        <f t="shared" si="189"/>
        <v>41976</v>
      </c>
      <c r="K2849" s="40" t="s">
        <v>135</v>
      </c>
      <c r="L2849" s="40">
        <v>100</v>
      </c>
      <c r="M2849" s="40"/>
    </row>
    <row r="2850" spans="1:13" hidden="1">
      <c r="A2850" s="40" t="s">
        <v>8567</v>
      </c>
      <c r="B2850" s="40" t="s">
        <v>7920</v>
      </c>
      <c r="C2850" s="40" t="s">
        <v>102</v>
      </c>
      <c r="D2850" s="40" t="s">
        <v>65</v>
      </c>
      <c r="E2850" s="41" t="s">
        <v>7914</v>
      </c>
      <c r="F2850" s="40" t="s">
        <v>8927</v>
      </c>
      <c r="G2850" s="40" t="s">
        <v>7904</v>
      </c>
      <c r="H2850" s="40" t="s">
        <v>7907</v>
      </c>
      <c r="I2850" s="43">
        <f>J2850-2</f>
        <v>41976</v>
      </c>
      <c r="J2850" s="43">
        <f t="shared" si="189"/>
        <v>41978</v>
      </c>
      <c r="K2850" s="40" t="s">
        <v>135</v>
      </c>
      <c r="L2850" s="40">
        <v>100</v>
      </c>
      <c r="M2850" s="40"/>
    </row>
    <row r="2851" spans="1:13" hidden="1">
      <c r="A2851" s="40" t="s">
        <v>8567</v>
      </c>
      <c r="B2851" s="40" t="s">
        <v>7920</v>
      </c>
      <c r="C2851" s="40" t="s">
        <v>102</v>
      </c>
      <c r="D2851" s="40" t="s">
        <v>65</v>
      </c>
      <c r="E2851" s="41" t="s">
        <v>7914</v>
      </c>
      <c r="F2851" s="40" t="s">
        <v>8927</v>
      </c>
      <c r="G2851" s="40" t="s">
        <v>7904</v>
      </c>
      <c r="H2851" s="40" t="s">
        <v>7908</v>
      </c>
      <c r="I2851" s="43">
        <f>J2851-1</f>
        <v>41978</v>
      </c>
      <c r="J2851" s="42">
        <v>41979</v>
      </c>
      <c r="K2851" s="40" t="s">
        <v>135</v>
      </c>
      <c r="L2851" s="40">
        <v>100</v>
      </c>
      <c r="M2851" s="39"/>
    </row>
    <row r="2852" spans="1:13" hidden="1">
      <c r="A2852" s="41" t="s">
        <v>8567</v>
      </c>
      <c r="B2852" s="41" t="s">
        <v>2868</v>
      </c>
      <c r="C2852" s="41" t="s">
        <v>8050</v>
      </c>
      <c r="D2852" s="41" t="s">
        <v>65</v>
      </c>
      <c r="E2852" s="41" t="s">
        <v>7914</v>
      </c>
      <c r="F2852" s="41" t="s">
        <v>8928</v>
      </c>
      <c r="G2852" s="41" t="s">
        <v>1048</v>
      </c>
      <c r="H2852" s="41" t="s">
        <v>7888</v>
      </c>
      <c r="I2852" s="42">
        <v>41962</v>
      </c>
      <c r="J2852" s="41"/>
      <c r="K2852" s="41"/>
      <c r="L2852" s="41"/>
      <c r="M2852" s="40"/>
    </row>
    <row r="2853" spans="1:13" hidden="1">
      <c r="A2853" s="41" t="s">
        <v>8567</v>
      </c>
      <c r="B2853" s="41" t="s">
        <v>2868</v>
      </c>
      <c r="C2853" s="41" t="s">
        <v>8050</v>
      </c>
      <c r="D2853" s="41" t="s">
        <v>65</v>
      </c>
      <c r="E2853" s="41" t="s">
        <v>7914</v>
      </c>
      <c r="F2853" s="41" t="s">
        <v>8928</v>
      </c>
      <c r="G2853" s="41" t="s">
        <v>1048</v>
      </c>
      <c r="H2853" s="41" t="s">
        <v>7889</v>
      </c>
      <c r="I2853" s="42"/>
      <c r="J2853" s="41"/>
      <c r="K2853" s="41"/>
      <c r="L2853" s="41"/>
      <c r="M2853" s="40"/>
    </row>
    <row r="2854" spans="1:13" hidden="1">
      <c r="A2854" s="41" t="s">
        <v>8567</v>
      </c>
      <c r="B2854" s="41" t="s">
        <v>2868</v>
      </c>
      <c r="C2854" s="41" t="s">
        <v>8050</v>
      </c>
      <c r="D2854" s="41" t="s">
        <v>65</v>
      </c>
      <c r="E2854" s="41" t="s">
        <v>7914</v>
      </c>
      <c r="F2854" s="41" t="s">
        <v>8928</v>
      </c>
      <c r="G2854" s="41" t="s">
        <v>1048</v>
      </c>
      <c r="H2854" s="41" t="s">
        <v>7890</v>
      </c>
      <c r="I2854" s="41"/>
      <c r="J2854" s="41"/>
      <c r="K2854" s="41"/>
      <c r="L2854" s="41"/>
      <c r="M2854" s="40"/>
    </row>
    <row r="2855" spans="1:13" hidden="1">
      <c r="A2855" s="41" t="s">
        <v>8567</v>
      </c>
      <c r="B2855" s="41" t="s">
        <v>2868</v>
      </c>
      <c r="C2855" s="41" t="s">
        <v>8050</v>
      </c>
      <c r="D2855" s="41" t="s">
        <v>65</v>
      </c>
      <c r="E2855" s="41" t="s">
        <v>7914</v>
      </c>
      <c r="F2855" s="41" t="s">
        <v>8928</v>
      </c>
      <c r="G2855" s="41" t="s">
        <v>1048</v>
      </c>
      <c r="H2855" s="41" t="s">
        <v>7891</v>
      </c>
      <c r="I2855" s="42"/>
      <c r="J2855" s="41"/>
      <c r="K2855" s="41"/>
      <c r="L2855" s="41"/>
      <c r="M2855" s="40"/>
    </row>
    <row r="2856" spans="1:13" hidden="1">
      <c r="A2856" s="41" t="s">
        <v>8567</v>
      </c>
      <c r="B2856" s="41" t="s">
        <v>2868</v>
      </c>
      <c r="C2856" s="41" t="s">
        <v>8050</v>
      </c>
      <c r="D2856" s="41" t="s">
        <v>65</v>
      </c>
      <c r="E2856" s="41" t="s">
        <v>7914</v>
      </c>
      <c r="F2856" s="41" t="s">
        <v>8928</v>
      </c>
      <c r="G2856" s="41" t="s">
        <v>1048</v>
      </c>
      <c r="H2856" s="41" t="s">
        <v>7892</v>
      </c>
      <c r="I2856" s="44"/>
      <c r="J2856" s="41"/>
      <c r="K2856" s="41"/>
      <c r="L2856" s="41"/>
      <c r="M2856" s="40"/>
    </row>
    <row r="2857" spans="1:13" hidden="1">
      <c r="A2857" s="41" t="s">
        <v>8567</v>
      </c>
      <c r="B2857" s="41" t="s">
        <v>2868</v>
      </c>
      <c r="C2857" s="41" t="s">
        <v>8050</v>
      </c>
      <c r="D2857" s="41" t="s">
        <v>65</v>
      </c>
      <c r="E2857" s="41" t="s">
        <v>7914</v>
      </c>
      <c r="F2857" s="41" t="s">
        <v>8928</v>
      </c>
      <c r="G2857" s="41" t="s">
        <v>1048</v>
      </c>
      <c r="H2857" s="41" t="s">
        <v>7893</v>
      </c>
      <c r="I2857" s="44"/>
      <c r="J2857" s="41"/>
      <c r="K2857" s="41"/>
      <c r="L2857" s="41"/>
      <c r="M2857" s="40"/>
    </row>
    <row r="2858" spans="1:13" hidden="1">
      <c r="A2858" s="41" t="s">
        <v>8567</v>
      </c>
      <c r="B2858" s="41" t="s">
        <v>2868</v>
      </c>
      <c r="C2858" s="41" t="s">
        <v>8050</v>
      </c>
      <c r="D2858" s="41" t="s">
        <v>65</v>
      </c>
      <c r="E2858" s="41" t="s">
        <v>7914</v>
      </c>
      <c r="F2858" s="41" t="s">
        <v>8928</v>
      </c>
      <c r="G2858" s="41" t="s">
        <v>1048</v>
      </c>
      <c r="H2858" s="41" t="s">
        <v>7894</v>
      </c>
      <c r="I2858" s="42">
        <v>41979</v>
      </c>
      <c r="J2858" s="41"/>
      <c r="K2858" s="41"/>
      <c r="L2858" s="41"/>
      <c r="M2858" s="40"/>
    </row>
    <row r="2859" spans="1:13" hidden="1">
      <c r="A2859" s="40" t="s">
        <v>8567</v>
      </c>
      <c r="B2859" s="40" t="s">
        <v>2868</v>
      </c>
      <c r="C2859" s="40" t="s">
        <v>8050</v>
      </c>
      <c r="D2859" s="40" t="s">
        <v>65</v>
      </c>
      <c r="E2859" s="41" t="s">
        <v>7914</v>
      </c>
      <c r="F2859" s="40" t="s">
        <v>8928</v>
      </c>
      <c r="G2859" s="40" t="s">
        <v>7895</v>
      </c>
      <c r="H2859" s="40" t="s">
        <v>7896</v>
      </c>
      <c r="I2859" s="43">
        <f>J2859-2</f>
        <v>41962</v>
      </c>
      <c r="J2859" s="43">
        <f t="shared" ref="J2859:J2865" si="190">I2860</f>
        <v>41964</v>
      </c>
      <c r="K2859" s="40" t="s">
        <v>157</v>
      </c>
      <c r="L2859" s="40">
        <v>100</v>
      </c>
      <c r="M2859" s="40"/>
    </row>
    <row r="2860" spans="1:13" hidden="1">
      <c r="A2860" s="40" t="s">
        <v>8567</v>
      </c>
      <c r="B2860" s="40" t="s">
        <v>2868</v>
      </c>
      <c r="C2860" s="40" t="s">
        <v>8050</v>
      </c>
      <c r="D2860" s="40" t="s">
        <v>65</v>
      </c>
      <c r="E2860" s="41" t="s">
        <v>7914</v>
      </c>
      <c r="F2860" s="40" t="s">
        <v>8928</v>
      </c>
      <c r="G2860" s="40" t="s">
        <v>7898</v>
      </c>
      <c r="H2860" s="40" t="s">
        <v>7899</v>
      </c>
      <c r="I2860" s="43">
        <f>J2860-1</f>
        <v>41964</v>
      </c>
      <c r="J2860" s="43">
        <f t="shared" si="190"/>
        <v>41965</v>
      </c>
      <c r="K2860" s="40" t="s">
        <v>157</v>
      </c>
      <c r="L2860" s="40">
        <v>100</v>
      </c>
      <c r="M2860" s="40"/>
    </row>
    <row r="2861" spans="1:13" hidden="1">
      <c r="A2861" s="40" t="s">
        <v>8567</v>
      </c>
      <c r="B2861" s="40" t="s">
        <v>2868</v>
      </c>
      <c r="C2861" s="40" t="s">
        <v>8050</v>
      </c>
      <c r="D2861" s="40" t="s">
        <v>65</v>
      </c>
      <c r="E2861" s="41" t="s">
        <v>7914</v>
      </c>
      <c r="F2861" s="40" t="s">
        <v>8928</v>
      </c>
      <c r="G2861" s="40" t="s">
        <v>7898</v>
      </c>
      <c r="H2861" s="40" t="s">
        <v>7900</v>
      </c>
      <c r="I2861" s="43">
        <f>J2861-1</f>
        <v>41965</v>
      </c>
      <c r="J2861" s="43">
        <f t="shared" si="190"/>
        <v>41966</v>
      </c>
      <c r="K2861" s="40" t="s">
        <v>157</v>
      </c>
      <c r="L2861" s="40">
        <v>100</v>
      </c>
      <c r="M2861" s="40"/>
    </row>
    <row r="2862" spans="1:13">
      <c r="A2862" s="40" t="s">
        <v>8567</v>
      </c>
      <c r="B2862" s="40" t="s">
        <v>2868</v>
      </c>
      <c r="C2862" s="40" t="s">
        <v>8050</v>
      </c>
      <c r="D2862" s="40" t="s">
        <v>65</v>
      </c>
      <c r="E2862" s="41" t="s">
        <v>7914</v>
      </c>
      <c r="F2862" s="40" t="s">
        <v>8928</v>
      </c>
      <c r="G2862" s="40" t="s">
        <v>7901</v>
      </c>
      <c r="H2862" s="40" t="s">
        <v>7902</v>
      </c>
      <c r="I2862" s="43">
        <f>J2862-5</f>
        <v>41966</v>
      </c>
      <c r="J2862" s="43">
        <f t="shared" si="190"/>
        <v>41971</v>
      </c>
      <c r="K2862" s="40" t="s">
        <v>157</v>
      </c>
      <c r="L2862" s="40">
        <v>100</v>
      </c>
      <c r="M2862" s="40"/>
    </row>
    <row r="2863" spans="1:13" hidden="1">
      <c r="A2863" s="40" t="s">
        <v>8567</v>
      </c>
      <c r="B2863" s="40" t="s">
        <v>2868</v>
      </c>
      <c r="C2863" s="40" t="s">
        <v>8050</v>
      </c>
      <c r="D2863" s="40" t="s">
        <v>65</v>
      </c>
      <c r="E2863" s="41" t="s">
        <v>7914</v>
      </c>
      <c r="F2863" s="40" t="s">
        <v>8928</v>
      </c>
      <c r="G2863" s="40" t="s">
        <v>7904</v>
      </c>
      <c r="H2863" s="40" t="s">
        <v>7905</v>
      </c>
      <c r="I2863" s="43">
        <f>J2863-3</f>
        <v>41971</v>
      </c>
      <c r="J2863" s="43">
        <f t="shared" si="190"/>
        <v>41974</v>
      </c>
      <c r="K2863" s="40" t="s">
        <v>157</v>
      </c>
      <c r="L2863" s="40">
        <v>100</v>
      </c>
      <c r="M2863" s="40"/>
    </row>
    <row r="2864" spans="1:13" hidden="1">
      <c r="A2864" s="40" t="s">
        <v>8567</v>
      </c>
      <c r="B2864" s="40" t="s">
        <v>2868</v>
      </c>
      <c r="C2864" s="40" t="s">
        <v>8050</v>
      </c>
      <c r="D2864" s="40" t="s">
        <v>65</v>
      </c>
      <c r="E2864" s="41" t="s">
        <v>7914</v>
      </c>
      <c r="F2864" s="40" t="s">
        <v>8928</v>
      </c>
      <c r="G2864" s="40" t="s">
        <v>7904</v>
      </c>
      <c r="H2864" s="40" t="s">
        <v>7906</v>
      </c>
      <c r="I2864" s="43">
        <f>J2864-2</f>
        <v>41974</v>
      </c>
      <c r="J2864" s="43">
        <f t="shared" si="190"/>
        <v>41976</v>
      </c>
      <c r="K2864" s="40" t="s">
        <v>157</v>
      </c>
      <c r="L2864" s="40">
        <v>100</v>
      </c>
      <c r="M2864" s="40"/>
    </row>
    <row r="2865" spans="1:13" hidden="1">
      <c r="A2865" s="40" t="s">
        <v>8567</v>
      </c>
      <c r="B2865" s="40" t="s">
        <v>2868</v>
      </c>
      <c r="C2865" s="40" t="s">
        <v>8050</v>
      </c>
      <c r="D2865" s="40" t="s">
        <v>65</v>
      </c>
      <c r="E2865" s="41" t="s">
        <v>7914</v>
      </c>
      <c r="F2865" s="40" t="s">
        <v>8928</v>
      </c>
      <c r="G2865" s="40" t="s">
        <v>7904</v>
      </c>
      <c r="H2865" s="40" t="s">
        <v>7907</v>
      </c>
      <c r="I2865" s="43">
        <f>J2865-2</f>
        <v>41976</v>
      </c>
      <c r="J2865" s="43">
        <f t="shared" si="190"/>
        <v>41978</v>
      </c>
      <c r="K2865" s="40" t="s">
        <v>157</v>
      </c>
      <c r="L2865" s="40">
        <v>100</v>
      </c>
      <c r="M2865" s="40"/>
    </row>
    <row r="2866" spans="1:13" hidden="1">
      <c r="A2866" s="40" t="s">
        <v>8567</v>
      </c>
      <c r="B2866" s="40" t="s">
        <v>2868</v>
      </c>
      <c r="C2866" s="40" t="s">
        <v>8050</v>
      </c>
      <c r="D2866" s="40" t="s">
        <v>65</v>
      </c>
      <c r="E2866" s="41" t="s">
        <v>7914</v>
      </c>
      <c r="F2866" s="40" t="s">
        <v>8928</v>
      </c>
      <c r="G2866" s="40" t="s">
        <v>7904</v>
      </c>
      <c r="H2866" s="40" t="s">
        <v>7908</v>
      </c>
      <c r="I2866" s="43">
        <f>J2866-1</f>
        <v>41978</v>
      </c>
      <c r="J2866" s="42">
        <v>41979</v>
      </c>
      <c r="K2866" s="40" t="s">
        <v>157</v>
      </c>
      <c r="L2866" s="40">
        <v>100</v>
      </c>
      <c r="M2866" s="39"/>
    </row>
    <row r="2867" spans="1:13" hidden="1">
      <c r="A2867" s="49" t="s">
        <v>2241</v>
      </c>
      <c r="B2867" s="40" t="s">
        <v>8929</v>
      </c>
      <c r="C2867" s="41" t="s">
        <v>108</v>
      </c>
      <c r="D2867" s="45" t="s">
        <v>7928</v>
      </c>
      <c r="E2867" s="41" t="s">
        <v>7938</v>
      </c>
      <c r="F2867" s="41" t="s">
        <v>8930</v>
      </c>
      <c r="G2867" s="41" t="s">
        <v>1048</v>
      </c>
      <c r="H2867" s="41" t="s">
        <v>7888</v>
      </c>
      <c r="I2867" s="43">
        <v>41955</v>
      </c>
      <c r="J2867" s="41"/>
      <c r="K2867" s="41"/>
      <c r="L2867" s="41"/>
      <c r="M2867" s="41"/>
    </row>
    <row r="2868" spans="1:13" hidden="1">
      <c r="A2868" s="49" t="s">
        <v>2241</v>
      </c>
      <c r="B2868" s="40" t="s">
        <v>8929</v>
      </c>
      <c r="C2868" s="41" t="s">
        <v>108</v>
      </c>
      <c r="D2868" s="45" t="s">
        <v>7928</v>
      </c>
      <c r="E2868" s="41" t="s">
        <v>7938</v>
      </c>
      <c r="F2868" s="41" t="s">
        <v>8930</v>
      </c>
      <c r="G2868" s="41" t="s">
        <v>1048</v>
      </c>
      <c r="H2868" s="41" t="s">
        <v>7889</v>
      </c>
      <c r="I2868" s="43"/>
      <c r="J2868" s="41"/>
      <c r="K2868" s="41"/>
      <c r="L2868" s="41"/>
      <c r="M2868" s="41"/>
    </row>
    <row r="2869" spans="1:13" hidden="1">
      <c r="A2869" s="49" t="s">
        <v>2241</v>
      </c>
      <c r="B2869" s="40" t="s">
        <v>8929</v>
      </c>
      <c r="C2869" s="41" t="s">
        <v>108</v>
      </c>
      <c r="D2869" s="45" t="s">
        <v>7928</v>
      </c>
      <c r="E2869" s="41" t="s">
        <v>7938</v>
      </c>
      <c r="F2869" s="41" t="s">
        <v>8930</v>
      </c>
      <c r="G2869" s="41" t="s">
        <v>1048</v>
      </c>
      <c r="H2869" s="41" t="s">
        <v>7890</v>
      </c>
      <c r="I2869" s="42"/>
      <c r="J2869" s="41"/>
      <c r="K2869" s="41"/>
      <c r="L2869" s="41"/>
      <c r="M2869" s="41"/>
    </row>
    <row r="2870" spans="1:13" hidden="1">
      <c r="A2870" s="49" t="s">
        <v>2241</v>
      </c>
      <c r="B2870" s="40" t="s">
        <v>8929</v>
      </c>
      <c r="C2870" s="41" t="s">
        <v>108</v>
      </c>
      <c r="D2870" s="45" t="s">
        <v>7928</v>
      </c>
      <c r="E2870" s="41" t="s">
        <v>7938</v>
      </c>
      <c r="F2870" s="41" t="s">
        <v>8930</v>
      </c>
      <c r="G2870" s="41" t="s">
        <v>1048</v>
      </c>
      <c r="H2870" s="41" t="s">
        <v>7891</v>
      </c>
      <c r="I2870" s="42"/>
      <c r="J2870" s="41"/>
      <c r="K2870" s="41"/>
      <c r="L2870" s="41"/>
      <c r="M2870" s="41"/>
    </row>
    <row r="2871" spans="1:13" hidden="1">
      <c r="A2871" s="49" t="s">
        <v>2241</v>
      </c>
      <c r="B2871" s="40" t="s">
        <v>8929</v>
      </c>
      <c r="C2871" s="41" t="s">
        <v>108</v>
      </c>
      <c r="D2871" s="45" t="s">
        <v>7928</v>
      </c>
      <c r="E2871" s="41" t="s">
        <v>7938</v>
      </c>
      <c r="F2871" s="41" t="s">
        <v>8930</v>
      </c>
      <c r="G2871" s="41" t="s">
        <v>1048</v>
      </c>
      <c r="H2871" s="41" t="s">
        <v>7892</v>
      </c>
      <c r="I2871" s="53"/>
      <c r="J2871" s="41"/>
      <c r="K2871" s="41"/>
      <c r="L2871" s="41"/>
      <c r="M2871" s="41"/>
    </row>
    <row r="2872" spans="1:13" hidden="1">
      <c r="A2872" s="49" t="s">
        <v>2241</v>
      </c>
      <c r="B2872" s="40" t="s">
        <v>8929</v>
      </c>
      <c r="C2872" s="41" t="s">
        <v>108</v>
      </c>
      <c r="D2872" s="45" t="s">
        <v>7928</v>
      </c>
      <c r="E2872" s="41" t="s">
        <v>7938</v>
      </c>
      <c r="F2872" s="41" t="s">
        <v>8930</v>
      </c>
      <c r="G2872" s="41" t="s">
        <v>1048</v>
      </c>
      <c r="H2872" s="41" t="s">
        <v>7893</v>
      </c>
      <c r="I2872" s="42"/>
      <c r="J2872" s="41"/>
      <c r="K2872" s="41"/>
      <c r="L2872" s="41"/>
      <c r="M2872" s="41"/>
    </row>
    <row r="2873" spans="1:13" hidden="1">
      <c r="A2873" s="49" t="s">
        <v>2241</v>
      </c>
      <c r="B2873" s="40" t="s">
        <v>8929</v>
      </c>
      <c r="C2873" s="41" t="s">
        <v>108</v>
      </c>
      <c r="D2873" s="45" t="s">
        <v>7928</v>
      </c>
      <c r="E2873" s="41" t="s">
        <v>7938</v>
      </c>
      <c r="F2873" s="41" t="s">
        <v>8930</v>
      </c>
      <c r="G2873" s="41" t="s">
        <v>1048</v>
      </c>
      <c r="H2873" s="41" t="s">
        <v>7894</v>
      </c>
      <c r="I2873" s="43">
        <v>41972</v>
      </c>
      <c r="J2873" s="41"/>
      <c r="K2873" s="41"/>
      <c r="L2873" s="41"/>
      <c r="M2873" s="41"/>
    </row>
    <row r="2874" spans="1:13" hidden="1">
      <c r="A2874" s="49" t="s">
        <v>2241</v>
      </c>
      <c r="B2874" s="40" t="s">
        <v>8929</v>
      </c>
      <c r="C2874" s="41" t="s">
        <v>108</v>
      </c>
      <c r="D2874" s="44" t="s">
        <v>7928</v>
      </c>
      <c r="E2874" s="41" t="s">
        <v>7938</v>
      </c>
      <c r="F2874" s="40" t="s">
        <v>8930</v>
      </c>
      <c r="G2874" s="40" t="s">
        <v>7895</v>
      </c>
      <c r="H2874" s="40" t="s">
        <v>7896</v>
      </c>
      <c r="I2874" s="43">
        <f>J2874-2</f>
        <v>41955</v>
      </c>
      <c r="J2874" s="43">
        <f t="shared" ref="J2874:J2880" si="191">I2875</f>
        <v>41957</v>
      </c>
      <c r="K2874" s="40" t="s">
        <v>6218</v>
      </c>
      <c r="L2874" s="40">
        <v>100</v>
      </c>
      <c r="M2874" s="40"/>
    </row>
    <row r="2875" spans="1:13" hidden="1">
      <c r="A2875" s="48" t="s">
        <v>2241</v>
      </c>
      <c r="B2875" s="40" t="s">
        <v>8929</v>
      </c>
      <c r="C2875" s="40" t="s">
        <v>108</v>
      </c>
      <c r="D2875" s="44" t="s">
        <v>7928</v>
      </c>
      <c r="E2875" s="41" t="s">
        <v>7938</v>
      </c>
      <c r="F2875" s="40" t="s">
        <v>8930</v>
      </c>
      <c r="G2875" s="40" t="s">
        <v>7898</v>
      </c>
      <c r="H2875" s="40" t="s">
        <v>7899</v>
      </c>
      <c r="I2875" s="43">
        <f>J2875-1</f>
        <v>41957</v>
      </c>
      <c r="J2875" s="43">
        <f t="shared" si="191"/>
        <v>41958</v>
      </c>
      <c r="K2875" s="40" t="s">
        <v>6218</v>
      </c>
      <c r="L2875" s="40">
        <v>100</v>
      </c>
      <c r="M2875" s="40"/>
    </row>
    <row r="2876" spans="1:13" hidden="1">
      <c r="A2876" s="48" t="s">
        <v>2241</v>
      </c>
      <c r="B2876" s="40" t="s">
        <v>8929</v>
      </c>
      <c r="C2876" s="40" t="s">
        <v>108</v>
      </c>
      <c r="D2876" s="44" t="s">
        <v>7928</v>
      </c>
      <c r="E2876" s="41" t="s">
        <v>7938</v>
      </c>
      <c r="F2876" s="40" t="s">
        <v>8930</v>
      </c>
      <c r="G2876" s="40" t="s">
        <v>7898</v>
      </c>
      <c r="H2876" s="40" t="s">
        <v>7925</v>
      </c>
      <c r="I2876" s="43">
        <f>J2876-1</f>
        <v>41958</v>
      </c>
      <c r="J2876" s="43">
        <f t="shared" si="191"/>
        <v>41959</v>
      </c>
      <c r="K2876" s="40" t="s">
        <v>6218</v>
      </c>
      <c r="L2876" s="40">
        <v>100</v>
      </c>
      <c r="M2876" s="40"/>
    </row>
    <row r="2877" spans="1:13">
      <c r="A2877" s="48" t="s">
        <v>2241</v>
      </c>
      <c r="B2877" s="40" t="s">
        <v>8929</v>
      </c>
      <c r="C2877" s="40" t="s">
        <v>108</v>
      </c>
      <c r="D2877" s="44" t="s">
        <v>7928</v>
      </c>
      <c r="E2877" s="41" t="s">
        <v>7938</v>
      </c>
      <c r="F2877" s="40" t="s">
        <v>8930</v>
      </c>
      <c r="G2877" s="40" t="s">
        <v>7901</v>
      </c>
      <c r="H2877" s="40" t="s">
        <v>7940</v>
      </c>
      <c r="I2877" s="43">
        <f>J2877-5</f>
        <v>41959</v>
      </c>
      <c r="J2877" s="43">
        <f t="shared" si="191"/>
        <v>41964</v>
      </c>
      <c r="K2877" s="40" t="s">
        <v>6218</v>
      </c>
      <c r="L2877" s="40">
        <v>100</v>
      </c>
      <c r="M2877" s="40"/>
    </row>
    <row r="2878" spans="1:13" hidden="1">
      <c r="A2878" s="48" t="s">
        <v>2241</v>
      </c>
      <c r="B2878" s="40" t="s">
        <v>8929</v>
      </c>
      <c r="C2878" s="40" t="s">
        <v>108</v>
      </c>
      <c r="D2878" s="44" t="s">
        <v>7928</v>
      </c>
      <c r="E2878" s="41" t="s">
        <v>7938</v>
      </c>
      <c r="F2878" s="40" t="s">
        <v>8930</v>
      </c>
      <c r="G2878" s="40" t="s">
        <v>7904</v>
      </c>
      <c r="H2878" s="40" t="s">
        <v>7905</v>
      </c>
      <c r="I2878" s="43">
        <f>J2878-3</f>
        <v>41964</v>
      </c>
      <c r="J2878" s="43">
        <f t="shared" si="191"/>
        <v>41967</v>
      </c>
      <c r="K2878" s="40" t="s">
        <v>6218</v>
      </c>
      <c r="L2878" s="40">
        <v>100</v>
      </c>
      <c r="M2878" s="39"/>
    </row>
    <row r="2879" spans="1:13" hidden="1">
      <c r="A2879" s="48" t="s">
        <v>2241</v>
      </c>
      <c r="B2879" s="40" t="s">
        <v>8929</v>
      </c>
      <c r="C2879" s="40" t="s">
        <v>108</v>
      </c>
      <c r="D2879" s="44" t="s">
        <v>7928</v>
      </c>
      <c r="E2879" s="41" t="s">
        <v>7938</v>
      </c>
      <c r="F2879" s="40" t="s">
        <v>8930</v>
      </c>
      <c r="G2879" s="40" t="s">
        <v>7904</v>
      </c>
      <c r="H2879" s="40" t="s">
        <v>7906</v>
      </c>
      <c r="I2879" s="43">
        <f>J2879-2</f>
        <v>41967</v>
      </c>
      <c r="J2879" s="43">
        <f t="shared" si="191"/>
        <v>41969</v>
      </c>
      <c r="K2879" s="40" t="s">
        <v>6218</v>
      </c>
      <c r="L2879" s="40">
        <v>100</v>
      </c>
      <c r="M2879" s="39"/>
    </row>
    <row r="2880" spans="1:13" hidden="1">
      <c r="A2880" s="48" t="s">
        <v>2241</v>
      </c>
      <c r="B2880" s="40" t="s">
        <v>8929</v>
      </c>
      <c r="C2880" s="40" t="s">
        <v>108</v>
      </c>
      <c r="D2880" s="44" t="s">
        <v>7928</v>
      </c>
      <c r="E2880" s="41" t="s">
        <v>7938</v>
      </c>
      <c r="F2880" s="40" t="s">
        <v>8930</v>
      </c>
      <c r="G2880" s="40" t="s">
        <v>7904</v>
      </c>
      <c r="H2880" s="40" t="s">
        <v>7907</v>
      </c>
      <c r="I2880" s="43">
        <f>J2880-2</f>
        <v>41969</v>
      </c>
      <c r="J2880" s="43">
        <f t="shared" si="191"/>
        <v>41971</v>
      </c>
      <c r="K2880" s="40" t="s">
        <v>6218</v>
      </c>
      <c r="L2880" s="40">
        <v>100</v>
      </c>
      <c r="M2880" s="39"/>
    </row>
    <row r="2881" spans="1:13" ht="26.45" hidden="1">
      <c r="A2881" s="48" t="s">
        <v>2241</v>
      </c>
      <c r="B2881" s="40" t="s">
        <v>8929</v>
      </c>
      <c r="C2881" s="40" t="s">
        <v>108</v>
      </c>
      <c r="D2881" s="44" t="s">
        <v>7928</v>
      </c>
      <c r="E2881" s="41" t="s">
        <v>7938</v>
      </c>
      <c r="F2881" s="40" t="s">
        <v>8930</v>
      </c>
      <c r="G2881" s="40" t="s">
        <v>7904</v>
      </c>
      <c r="H2881" s="40" t="s">
        <v>7908</v>
      </c>
      <c r="I2881" s="43">
        <f>J2881-1</f>
        <v>41971</v>
      </c>
      <c r="J2881" s="43">
        <v>41972</v>
      </c>
      <c r="K2881" s="40" t="s">
        <v>6218</v>
      </c>
      <c r="L2881" s="40">
        <v>100</v>
      </c>
      <c r="M2881" s="39" t="s">
        <v>8931</v>
      </c>
    </row>
    <row r="2882" spans="1:13" hidden="1">
      <c r="A2882" s="41" t="s">
        <v>8670</v>
      </c>
      <c r="B2882" s="41" t="s">
        <v>8044</v>
      </c>
      <c r="C2882" s="47" t="s">
        <v>52</v>
      </c>
      <c r="D2882" s="47" t="s">
        <v>52</v>
      </c>
      <c r="E2882" s="41" t="s">
        <v>7886</v>
      </c>
      <c r="F2882" s="41" t="s">
        <v>8932</v>
      </c>
      <c r="G2882" s="41" t="s">
        <v>1048</v>
      </c>
      <c r="H2882" s="41" t="s">
        <v>7888</v>
      </c>
      <c r="I2882" s="42">
        <v>41968</v>
      </c>
      <c r="J2882" s="41"/>
      <c r="K2882" s="41"/>
      <c r="L2882" s="41"/>
      <c r="M2882" s="39"/>
    </row>
    <row r="2883" spans="1:13" hidden="1">
      <c r="A2883" s="41" t="s">
        <v>8670</v>
      </c>
      <c r="B2883" s="41" t="s">
        <v>8044</v>
      </c>
      <c r="C2883" s="47" t="s">
        <v>52</v>
      </c>
      <c r="D2883" s="47" t="s">
        <v>52</v>
      </c>
      <c r="E2883" s="41" t="s">
        <v>7886</v>
      </c>
      <c r="F2883" s="41" t="s">
        <v>8932</v>
      </c>
      <c r="G2883" s="41" t="s">
        <v>1048</v>
      </c>
      <c r="H2883" s="41" t="s">
        <v>7889</v>
      </c>
      <c r="I2883" s="42"/>
      <c r="J2883" s="41"/>
      <c r="K2883" s="41"/>
      <c r="L2883" s="41"/>
      <c r="M2883" s="39"/>
    </row>
    <row r="2884" spans="1:13" hidden="1">
      <c r="A2884" s="41" t="s">
        <v>8670</v>
      </c>
      <c r="B2884" s="41" t="s">
        <v>8044</v>
      </c>
      <c r="C2884" s="47" t="s">
        <v>52</v>
      </c>
      <c r="D2884" s="47" t="s">
        <v>52</v>
      </c>
      <c r="E2884" s="41" t="s">
        <v>7886</v>
      </c>
      <c r="F2884" s="41" t="s">
        <v>8932</v>
      </c>
      <c r="G2884" s="41" t="s">
        <v>1048</v>
      </c>
      <c r="H2884" s="41" t="s">
        <v>7890</v>
      </c>
      <c r="I2884" s="42"/>
      <c r="J2884" s="41"/>
      <c r="K2884" s="41"/>
      <c r="L2884" s="41"/>
      <c r="M2884" s="39"/>
    </row>
    <row r="2885" spans="1:13" hidden="1">
      <c r="A2885" s="41" t="s">
        <v>8670</v>
      </c>
      <c r="B2885" s="41" t="s">
        <v>8044</v>
      </c>
      <c r="C2885" s="47" t="s">
        <v>52</v>
      </c>
      <c r="D2885" s="47" t="s">
        <v>52</v>
      </c>
      <c r="E2885" s="41" t="s">
        <v>7886</v>
      </c>
      <c r="F2885" s="41" t="s">
        <v>8932</v>
      </c>
      <c r="G2885" s="41" t="s">
        <v>1048</v>
      </c>
      <c r="H2885" s="41" t="s">
        <v>7891</v>
      </c>
      <c r="I2885" s="42"/>
      <c r="J2885" s="41"/>
      <c r="K2885" s="41"/>
      <c r="L2885" s="41"/>
      <c r="M2885" s="39"/>
    </row>
    <row r="2886" spans="1:13" hidden="1">
      <c r="A2886" s="41" t="s">
        <v>8670</v>
      </c>
      <c r="B2886" s="41" t="s">
        <v>8044</v>
      </c>
      <c r="C2886" s="47" t="s">
        <v>52</v>
      </c>
      <c r="D2886" s="47" t="s">
        <v>52</v>
      </c>
      <c r="E2886" s="41" t="s">
        <v>7886</v>
      </c>
      <c r="F2886" s="41" t="s">
        <v>8932</v>
      </c>
      <c r="G2886" s="41" t="s">
        <v>1048</v>
      </c>
      <c r="H2886" s="41" t="s">
        <v>7892</v>
      </c>
      <c r="I2886" s="42"/>
      <c r="J2886" s="41"/>
      <c r="K2886" s="41"/>
      <c r="L2886" s="41"/>
      <c r="M2886" s="39"/>
    </row>
    <row r="2887" spans="1:13" hidden="1">
      <c r="A2887" s="41" t="s">
        <v>8670</v>
      </c>
      <c r="B2887" s="41" t="s">
        <v>8044</v>
      </c>
      <c r="C2887" s="47" t="s">
        <v>52</v>
      </c>
      <c r="D2887" s="47" t="s">
        <v>52</v>
      </c>
      <c r="E2887" s="41" t="s">
        <v>7886</v>
      </c>
      <c r="F2887" s="41" t="s">
        <v>8932</v>
      </c>
      <c r="G2887" s="41" t="s">
        <v>1048</v>
      </c>
      <c r="H2887" s="41" t="s">
        <v>7893</v>
      </c>
      <c r="I2887" s="40"/>
      <c r="J2887" s="41"/>
      <c r="K2887" s="41"/>
      <c r="L2887" s="41"/>
      <c r="M2887" s="39"/>
    </row>
    <row r="2888" spans="1:13" hidden="1">
      <c r="A2888" s="41" t="s">
        <v>8670</v>
      </c>
      <c r="B2888" s="41" t="s">
        <v>8044</v>
      </c>
      <c r="C2888" s="47" t="s">
        <v>52</v>
      </c>
      <c r="D2888" s="47" t="s">
        <v>52</v>
      </c>
      <c r="E2888" s="41" t="s">
        <v>7886</v>
      </c>
      <c r="F2888" s="41" t="s">
        <v>8932</v>
      </c>
      <c r="G2888" s="41" t="s">
        <v>1048</v>
      </c>
      <c r="H2888" s="41" t="s">
        <v>7894</v>
      </c>
      <c r="I2888" s="42">
        <v>41985</v>
      </c>
      <c r="J2888" s="41"/>
      <c r="K2888" s="41"/>
      <c r="L2888" s="41"/>
      <c r="M2888" s="39"/>
    </row>
    <row r="2889" spans="1:13" hidden="1">
      <c r="A2889" s="40" t="s">
        <v>8670</v>
      </c>
      <c r="B2889" s="40" t="s">
        <v>8044</v>
      </c>
      <c r="C2889" s="46" t="s">
        <v>52</v>
      </c>
      <c r="D2889" s="46" t="s">
        <v>52</v>
      </c>
      <c r="E2889" s="40" t="s">
        <v>7886</v>
      </c>
      <c r="F2889" s="40" t="s">
        <v>8932</v>
      </c>
      <c r="G2889" s="40" t="s">
        <v>7895</v>
      </c>
      <c r="H2889" s="40" t="s">
        <v>7896</v>
      </c>
      <c r="I2889" s="43">
        <f>J2889-2</f>
        <v>41968</v>
      </c>
      <c r="J2889" s="43">
        <f t="shared" ref="J2889:J2895" si="192">I2890</f>
        <v>41970</v>
      </c>
      <c r="K2889" s="40" t="s">
        <v>135</v>
      </c>
      <c r="L2889" s="40">
        <v>100</v>
      </c>
      <c r="M2889" s="39"/>
    </row>
    <row r="2890" spans="1:13" hidden="1">
      <c r="A2890" s="40" t="s">
        <v>8670</v>
      </c>
      <c r="B2890" s="40" t="s">
        <v>8044</v>
      </c>
      <c r="C2890" s="46" t="s">
        <v>52</v>
      </c>
      <c r="D2890" s="46" t="s">
        <v>52</v>
      </c>
      <c r="E2890" s="40" t="s">
        <v>7886</v>
      </c>
      <c r="F2890" s="40" t="s">
        <v>8932</v>
      </c>
      <c r="G2890" s="40" t="s">
        <v>7898</v>
      </c>
      <c r="H2890" s="40" t="s">
        <v>7899</v>
      </c>
      <c r="I2890" s="43">
        <f>J2890-1</f>
        <v>41970</v>
      </c>
      <c r="J2890" s="43">
        <f t="shared" si="192"/>
        <v>41971</v>
      </c>
      <c r="K2890" s="40" t="s">
        <v>135</v>
      </c>
      <c r="L2890" s="40">
        <v>100</v>
      </c>
      <c r="M2890" s="39"/>
    </row>
    <row r="2891" spans="1:13" hidden="1">
      <c r="A2891" s="40" t="s">
        <v>8670</v>
      </c>
      <c r="B2891" s="40" t="s">
        <v>8044</v>
      </c>
      <c r="C2891" s="46" t="s">
        <v>52</v>
      </c>
      <c r="D2891" s="46" t="s">
        <v>52</v>
      </c>
      <c r="E2891" s="40" t="s">
        <v>7886</v>
      </c>
      <c r="F2891" s="40" t="s">
        <v>8932</v>
      </c>
      <c r="G2891" s="40" t="s">
        <v>7898</v>
      </c>
      <c r="H2891" s="40" t="s">
        <v>7900</v>
      </c>
      <c r="I2891" s="43">
        <f>J2891-1</f>
        <v>41971</v>
      </c>
      <c r="J2891" s="43">
        <f t="shared" si="192"/>
        <v>41972</v>
      </c>
      <c r="K2891" s="40" t="s">
        <v>135</v>
      </c>
      <c r="L2891" s="40">
        <v>100</v>
      </c>
      <c r="M2891" s="39"/>
    </row>
    <row r="2892" spans="1:13">
      <c r="A2892" s="40" t="s">
        <v>8670</v>
      </c>
      <c r="B2892" s="40" t="s">
        <v>8044</v>
      </c>
      <c r="C2892" s="46" t="s">
        <v>52</v>
      </c>
      <c r="D2892" s="46" t="s">
        <v>52</v>
      </c>
      <c r="E2892" s="40" t="s">
        <v>7886</v>
      </c>
      <c r="F2892" s="40" t="s">
        <v>8932</v>
      </c>
      <c r="G2892" s="40" t="s">
        <v>7901</v>
      </c>
      <c r="H2892" s="40" t="s">
        <v>7902</v>
      </c>
      <c r="I2892" s="43">
        <f>J2892-5</f>
        <v>41972</v>
      </c>
      <c r="J2892" s="43">
        <f t="shared" si="192"/>
        <v>41977</v>
      </c>
      <c r="K2892" s="40" t="s">
        <v>135</v>
      </c>
      <c r="L2892" s="40">
        <v>100</v>
      </c>
      <c r="M2892" s="39"/>
    </row>
    <row r="2893" spans="1:13" hidden="1">
      <c r="A2893" s="40" t="s">
        <v>8670</v>
      </c>
      <c r="B2893" s="40" t="s">
        <v>8044</v>
      </c>
      <c r="C2893" s="46" t="s">
        <v>52</v>
      </c>
      <c r="D2893" s="46" t="s">
        <v>52</v>
      </c>
      <c r="E2893" s="40" t="s">
        <v>7886</v>
      </c>
      <c r="F2893" s="40" t="s">
        <v>8932</v>
      </c>
      <c r="G2893" s="40" t="s">
        <v>7904</v>
      </c>
      <c r="H2893" s="40" t="s">
        <v>7905</v>
      </c>
      <c r="I2893" s="43">
        <f>J2893-3</f>
        <v>41977</v>
      </c>
      <c r="J2893" s="43">
        <f t="shared" si="192"/>
        <v>41980</v>
      </c>
      <c r="K2893" s="40" t="s">
        <v>135</v>
      </c>
      <c r="L2893" s="40">
        <v>100</v>
      </c>
      <c r="M2893" s="39"/>
    </row>
    <row r="2894" spans="1:13" hidden="1">
      <c r="A2894" s="40" t="s">
        <v>8670</v>
      </c>
      <c r="B2894" s="40" t="s">
        <v>8044</v>
      </c>
      <c r="C2894" s="46" t="s">
        <v>52</v>
      </c>
      <c r="D2894" s="46" t="s">
        <v>52</v>
      </c>
      <c r="E2894" s="40" t="s">
        <v>7886</v>
      </c>
      <c r="F2894" s="40" t="s">
        <v>8932</v>
      </c>
      <c r="G2894" s="40" t="s">
        <v>7904</v>
      </c>
      <c r="H2894" s="40" t="s">
        <v>7906</v>
      </c>
      <c r="I2894" s="43">
        <f>J2894-2</f>
        <v>41980</v>
      </c>
      <c r="J2894" s="43">
        <f t="shared" si="192"/>
        <v>41982</v>
      </c>
      <c r="K2894" s="40" t="s">
        <v>135</v>
      </c>
      <c r="L2894" s="40">
        <v>100</v>
      </c>
      <c r="M2894" s="39"/>
    </row>
    <row r="2895" spans="1:13" hidden="1">
      <c r="A2895" s="40" t="s">
        <v>8670</v>
      </c>
      <c r="B2895" s="40" t="s">
        <v>8044</v>
      </c>
      <c r="C2895" s="46" t="s">
        <v>52</v>
      </c>
      <c r="D2895" s="46" t="s">
        <v>52</v>
      </c>
      <c r="E2895" s="40" t="s">
        <v>7886</v>
      </c>
      <c r="F2895" s="40" t="s">
        <v>8932</v>
      </c>
      <c r="G2895" s="40" t="s">
        <v>7904</v>
      </c>
      <c r="H2895" s="40" t="s">
        <v>7907</v>
      </c>
      <c r="I2895" s="43">
        <f>J2895-2</f>
        <v>41982</v>
      </c>
      <c r="J2895" s="43">
        <f t="shared" si="192"/>
        <v>41984</v>
      </c>
      <c r="K2895" s="40" t="s">
        <v>135</v>
      </c>
      <c r="L2895" s="40">
        <v>100</v>
      </c>
      <c r="M2895" s="39"/>
    </row>
    <row r="2896" spans="1:13" hidden="1">
      <c r="A2896" s="40" t="s">
        <v>8670</v>
      </c>
      <c r="B2896" s="40" t="s">
        <v>8044</v>
      </c>
      <c r="C2896" s="46" t="s">
        <v>52</v>
      </c>
      <c r="D2896" s="46" t="s">
        <v>52</v>
      </c>
      <c r="E2896" s="40" t="s">
        <v>7886</v>
      </c>
      <c r="F2896" s="40" t="s">
        <v>8932</v>
      </c>
      <c r="G2896" s="40" t="s">
        <v>7904</v>
      </c>
      <c r="H2896" s="40" t="s">
        <v>7908</v>
      </c>
      <c r="I2896" s="43">
        <f>J2896-1</f>
        <v>41984</v>
      </c>
      <c r="J2896" s="42">
        <v>41985</v>
      </c>
      <c r="K2896" s="40" t="s">
        <v>135</v>
      </c>
      <c r="L2896" s="40">
        <v>100</v>
      </c>
      <c r="M2896" s="39"/>
    </row>
    <row r="2897" spans="1:13" hidden="1">
      <c r="A2897" s="41" t="s">
        <v>8670</v>
      </c>
      <c r="B2897" s="41" t="s">
        <v>8933</v>
      </c>
      <c r="C2897" s="47" t="s">
        <v>52</v>
      </c>
      <c r="D2897" s="47" t="s">
        <v>52</v>
      </c>
      <c r="E2897" s="41" t="s">
        <v>7886</v>
      </c>
      <c r="F2897" s="41" t="s">
        <v>8934</v>
      </c>
      <c r="G2897" s="41" t="s">
        <v>1048</v>
      </c>
      <c r="H2897" s="41" t="s">
        <v>7888</v>
      </c>
      <c r="I2897" s="42">
        <v>41968</v>
      </c>
      <c r="J2897" s="41"/>
      <c r="K2897" s="41"/>
      <c r="L2897" s="41"/>
      <c r="M2897" s="39"/>
    </row>
    <row r="2898" spans="1:13" hidden="1">
      <c r="A2898" s="41" t="s">
        <v>8670</v>
      </c>
      <c r="B2898" s="41" t="s">
        <v>8933</v>
      </c>
      <c r="C2898" s="47" t="s">
        <v>52</v>
      </c>
      <c r="D2898" s="47" t="s">
        <v>52</v>
      </c>
      <c r="E2898" s="41" t="s">
        <v>7886</v>
      </c>
      <c r="F2898" s="41" t="s">
        <v>8934</v>
      </c>
      <c r="G2898" s="41" t="s">
        <v>1048</v>
      </c>
      <c r="H2898" s="41" t="s">
        <v>7889</v>
      </c>
      <c r="I2898" s="42"/>
      <c r="J2898" s="41"/>
      <c r="K2898" s="41"/>
      <c r="L2898" s="41"/>
      <c r="M2898" s="39"/>
    </row>
    <row r="2899" spans="1:13" hidden="1">
      <c r="A2899" s="41" t="s">
        <v>8670</v>
      </c>
      <c r="B2899" s="41" t="s">
        <v>8933</v>
      </c>
      <c r="C2899" s="47" t="s">
        <v>52</v>
      </c>
      <c r="D2899" s="47" t="s">
        <v>52</v>
      </c>
      <c r="E2899" s="41" t="s">
        <v>7886</v>
      </c>
      <c r="F2899" s="41" t="s">
        <v>8934</v>
      </c>
      <c r="G2899" s="41" t="s">
        <v>1048</v>
      </c>
      <c r="H2899" s="41" t="s">
        <v>7890</v>
      </c>
      <c r="I2899" s="42"/>
      <c r="J2899" s="41"/>
      <c r="K2899" s="41"/>
      <c r="L2899" s="41"/>
      <c r="M2899" s="39"/>
    </row>
    <row r="2900" spans="1:13" hidden="1">
      <c r="A2900" s="41" t="s">
        <v>8670</v>
      </c>
      <c r="B2900" s="41" t="s">
        <v>8933</v>
      </c>
      <c r="C2900" s="47" t="s">
        <v>52</v>
      </c>
      <c r="D2900" s="47" t="s">
        <v>52</v>
      </c>
      <c r="E2900" s="41" t="s">
        <v>7886</v>
      </c>
      <c r="F2900" s="41" t="s">
        <v>8934</v>
      </c>
      <c r="G2900" s="41" t="s">
        <v>1048</v>
      </c>
      <c r="H2900" s="41" t="s">
        <v>7891</v>
      </c>
      <c r="I2900" s="42"/>
      <c r="J2900" s="41"/>
      <c r="K2900" s="41"/>
      <c r="L2900" s="41"/>
      <c r="M2900" s="39"/>
    </row>
    <row r="2901" spans="1:13" hidden="1">
      <c r="A2901" s="41" t="s">
        <v>8670</v>
      </c>
      <c r="B2901" s="41" t="s">
        <v>8933</v>
      </c>
      <c r="C2901" s="47" t="s">
        <v>52</v>
      </c>
      <c r="D2901" s="47" t="s">
        <v>52</v>
      </c>
      <c r="E2901" s="41" t="s">
        <v>7886</v>
      </c>
      <c r="F2901" s="41" t="s">
        <v>8934</v>
      </c>
      <c r="G2901" s="41" t="s">
        <v>1048</v>
      </c>
      <c r="H2901" s="41" t="s">
        <v>7892</v>
      </c>
      <c r="I2901" s="42"/>
      <c r="J2901" s="41"/>
      <c r="K2901" s="41"/>
      <c r="L2901" s="41"/>
      <c r="M2901" s="39"/>
    </row>
    <row r="2902" spans="1:13" hidden="1">
      <c r="A2902" s="41" t="s">
        <v>8670</v>
      </c>
      <c r="B2902" s="41" t="s">
        <v>8933</v>
      </c>
      <c r="C2902" s="47" t="s">
        <v>52</v>
      </c>
      <c r="D2902" s="47" t="s">
        <v>52</v>
      </c>
      <c r="E2902" s="41" t="s">
        <v>7886</v>
      </c>
      <c r="F2902" s="41" t="s">
        <v>8934</v>
      </c>
      <c r="G2902" s="41" t="s">
        <v>1048</v>
      </c>
      <c r="H2902" s="41" t="s">
        <v>7893</v>
      </c>
      <c r="I2902" s="40"/>
      <c r="J2902" s="41"/>
      <c r="K2902" s="41"/>
      <c r="L2902" s="41"/>
      <c r="M2902" s="39"/>
    </row>
    <row r="2903" spans="1:13" hidden="1">
      <c r="A2903" s="41" t="s">
        <v>8670</v>
      </c>
      <c r="B2903" s="41" t="s">
        <v>8933</v>
      </c>
      <c r="C2903" s="47" t="s">
        <v>52</v>
      </c>
      <c r="D2903" s="47" t="s">
        <v>52</v>
      </c>
      <c r="E2903" s="41" t="s">
        <v>7886</v>
      </c>
      <c r="F2903" s="41" t="s">
        <v>8934</v>
      </c>
      <c r="G2903" s="41" t="s">
        <v>1048</v>
      </c>
      <c r="H2903" s="41" t="s">
        <v>7894</v>
      </c>
      <c r="I2903" s="42">
        <v>41985</v>
      </c>
      <c r="J2903" s="41"/>
      <c r="K2903" s="41"/>
      <c r="L2903" s="41"/>
      <c r="M2903" s="39"/>
    </row>
    <row r="2904" spans="1:13" hidden="1">
      <c r="A2904" s="40" t="s">
        <v>8670</v>
      </c>
      <c r="B2904" s="40" t="s">
        <v>8933</v>
      </c>
      <c r="C2904" s="46" t="s">
        <v>52</v>
      </c>
      <c r="D2904" s="46" t="s">
        <v>52</v>
      </c>
      <c r="E2904" s="40" t="s">
        <v>7886</v>
      </c>
      <c r="F2904" s="40" t="s">
        <v>8934</v>
      </c>
      <c r="G2904" s="40" t="s">
        <v>7895</v>
      </c>
      <c r="H2904" s="40" t="s">
        <v>7896</v>
      </c>
      <c r="I2904" s="43">
        <f>J2904-2</f>
        <v>41968</v>
      </c>
      <c r="J2904" s="43">
        <f t="shared" ref="J2904:J2910" si="193">I2905</f>
        <v>41970</v>
      </c>
      <c r="K2904" s="40" t="s">
        <v>135</v>
      </c>
      <c r="L2904" s="40">
        <v>100</v>
      </c>
      <c r="M2904" s="39"/>
    </row>
    <row r="2905" spans="1:13" hidden="1">
      <c r="A2905" s="40" t="s">
        <v>8670</v>
      </c>
      <c r="B2905" s="40" t="s">
        <v>8933</v>
      </c>
      <c r="C2905" s="46" t="s">
        <v>52</v>
      </c>
      <c r="D2905" s="46" t="s">
        <v>52</v>
      </c>
      <c r="E2905" s="40" t="s">
        <v>7886</v>
      </c>
      <c r="F2905" s="40" t="s">
        <v>8934</v>
      </c>
      <c r="G2905" s="40" t="s">
        <v>7898</v>
      </c>
      <c r="H2905" s="40" t="s">
        <v>7899</v>
      </c>
      <c r="I2905" s="43">
        <f>J2905-1</f>
        <v>41970</v>
      </c>
      <c r="J2905" s="43">
        <f t="shared" si="193"/>
        <v>41971</v>
      </c>
      <c r="K2905" s="40" t="s">
        <v>135</v>
      </c>
      <c r="L2905" s="40">
        <v>100</v>
      </c>
      <c r="M2905" s="39"/>
    </row>
    <row r="2906" spans="1:13" hidden="1">
      <c r="A2906" s="40" t="s">
        <v>8670</v>
      </c>
      <c r="B2906" s="40" t="s">
        <v>8933</v>
      </c>
      <c r="C2906" s="46" t="s">
        <v>52</v>
      </c>
      <c r="D2906" s="46" t="s">
        <v>52</v>
      </c>
      <c r="E2906" s="40" t="s">
        <v>7886</v>
      </c>
      <c r="F2906" s="40" t="s">
        <v>8934</v>
      </c>
      <c r="G2906" s="40" t="s">
        <v>7898</v>
      </c>
      <c r="H2906" s="40" t="s">
        <v>7900</v>
      </c>
      <c r="I2906" s="43">
        <f>J2906-1</f>
        <v>41971</v>
      </c>
      <c r="J2906" s="43">
        <f t="shared" si="193"/>
        <v>41972</v>
      </c>
      <c r="K2906" s="40" t="s">
        <v>135</v>
      </c>
      <c r="L2906" s="40">
        <v>100</v>
      </c>
      <c r="M2906" s="39"/>
    </row>
    <row r="2907" spans="1:13">
      <c r="A2907" s="40" t="s">
        <v>8670</v>
      </c>
      <c r="B2907" s="40" t="s">
        <v>8933</v>
      </c>
      <c r="C2907" s="46" t="s">
        <v>52</v>
      </c>
      <c r="D2907" s="46" t="s">
        <v>52</v>
      </c>
      <c r="E2907" s="40" t="s">
        <v>7886</v>
      </c>
      <c r="F2907" s="40" t="s">
        <v>8934</v>
      </c>
      <c r="G2907" s="40" t="s">
        <v>7901</v>
      </c>
      <c r="H2907" s="40" t="s">
        <v>7902</v>
      </c>
      <c r="I2907" s="43">
        <f>J2907-5</f>
        <v>41972</v>
      </c>
      <c r="J2907" s="43">
        <f t="shared" si="193"/>
        <v>41977</v>
      </c>
      <c r="K2907" s="40" t="s">
        <v>135</v>
      </c>
      <c r="L2907" s="40">
        <v>100</v>
      </c>
      <c r="M2907" s="39"/>
    </row>
    <row r="2908" spans="1:13" hidden="1">
      <c r="A2908" s="40" t="s">
        <v>8670</v>
      </c>
      <c r="B2908" s="40" t="s">
        <v>8933</v>
      </c>
      <c r="C2908" s="46" t="s">
        <v>52</v>
      </c>
      <c r="D2908" s="46" t="s">
        <v>52</v>
      </c>
      <c r="E2908" s="40" t="s">
        <v>7886</v>
      </c>
      <c r="F2908" s="40" t="s">
        <v>8934</v>
      </c>
      <c r="G2908" s="40" t="s">
        <v>7904</v>
      </c>
      <c r="H2908" s="40" t="s">
        <v>7905</v>
      </c>
      <c r="I2908" s="43">
        <f>J2908-3</f>
        <v>41977</v>
      </c>
      <c r="J2908" s="43">
        <f t="shared" si="193"/>
        <v>41980</v>
      </c>
      <c r="K2908" s="40" t="s">
        <v>135</v>
      </c>
      <c r="L2908" s="40">
        <v>100</v>
      </c>
      <c r="M2908" s="39"/>
    </row>
    <row r="2909" spans="1:13" hidden="1">
      <c r="A2909" s="40" t="s">
        <v>8670</v>
      </c>
      <c r="B2909" s="40" t="s">
        <v>8933</v>
      </c>
      <c r="C2909" s="46" t="s">
        <v>52</v>
      </c>
      <c r="D2909" s="46" t="s">
        <v>52</v>
      </c>
      <c r="E2909" s="40" t="s">
        <v>7886</v>
      </c>
      <c r="F2909" s="40" t="s">
        <v>8934</v>
      </c>
      <c r="G2909" s="40" t="s">
        <v>7904</v>
      </c>
      <c r="H2909" s="40" t="s">
        <v>7906</v>
      </c>
      <c r="I2909" s="43">
        <f>J2909-2</f>
        <v>41980</v>
      </c>
      <c r="J2909" s="43">
        <f t="shared" si="193"/>
        <v>41982</v>
      </c>
      <c r="K2909" s="40" t="s">
        <v>135</v>
      </c>
      <c r="L2909" s="40">
        <v>100</v>
      </c>
      <c r="M2909" s="39"/>
    </row>
    <row r="2910" spans="1:13" hidden="1">
      <c r="A2910" s="40" t="s">
        <v>8670</v>
      </c>
      <c r="B2910" s="40" t="s">
        <v>8933</v>
      </c>
      <c r="C2910" s="46" t="s">
        <v>52</v>
      </c>
      <c r="D2910" s="46" t="s">
        <v>52</v>
      </c>
      <c r="E2910" s="40" t="s">
        <v>7886</v>
      </c>
      <c r="F2910" s="40" t="s">
        <v>8934</v>
      </c>
      <c r="G2910" s="40" t="s">
        <v>7904</v>
      </c>
      <c r="H2910" s="40" t="s">
        <v>7907</v>
      </c>
      <c r="I2910" s="43">
        <f>J2910-2</f>
        <v>41982</v>
      </c>
      <c r="J2910" s="43">
        <f t="shared" si="193"/>
        <v>41984</v>
      </c>
      <c r="K2910" s="40" t="s">
        <v>135</v>
      </c>
      <c r="L2910" s="40">
        <v>100</v>
      </c>
      <c r="M2910" s="39"/>
    </row>
    <row r="2911" spans="1:13" hidden="1">
      <c r="A2911" s="40" t="s">
        <v>8670</v>
      </c>
      <c r="B2911" s="40" t="s">
        <v>8933</v>
      </c>
      <c r="C2911" s="46" t="s">
        <v>52</v>
      </c>
      <c r="D2911" s="46" t="s">
        <v>52</v>
      </c>
      <c r="E2911" s="40" t="s">
        <v>7886</v>
      </c>
      <c r="F2911" s="40" t="s">
        <v>8934</v>
      </c>
      <c r="G2911" s="40" t="s">
        <v>7904</v>
      </c>
      <c r="H2911" s="40" t="s">
        <v>7908</v>
      </c>
      <c r="I2911" s="43">
        <f>J2911-1</f>
        <v>41984</v>
      </c>
      <c r="J2911" s="42">
        <v>41985</v>
      </c>
      <c r="K2911" s="40" t="s">
        <v>135</v>
      </c>
      <c r="L2911" s="40">
        <v>100</v>
      </c>
      <c r="M2911" s="39"/>
    </row>
    <row r="2912" spans="1:13" hidden="1">
      <c r="A2912" s="41" t="s">
        <v>8567</v>
      </c>
      <c r="B2912" s="41" t="s">
        <v>8935</v>
      </c>
      <c r="C2912" s="41" t="s">
        <v>7927</v>
      </c>
      <c r="D2912" s="41" t="s">
        <v>7928</v>
      </c>
      <c r="E2912" s="41" t="s">
        <v>7929</v>
      </c>
      <c r="F2912" s="41" t="s">
        <v>8936</v>
      </c>
      <c r="G2912" s="41" t="s">
        <v>1048</v>
      </c>
      <c r="H2912" s="41" t="s">
        <v>7888</v>
      </c>
      <c r="I2912" s="42">
        <v>41967</v>
      </c>
      <c r="J2912" s="41"/>
      <c r="K2912" s="41"/>
      <c r="L2912" s="41"/>
      <c r="M2912" s="40"/>
    </row>
    <row r="2913" spans="1:13" hidden="1">
      <c r="A2913" s="41" t="s">
        <v>8567</v>
      </c>
      <c r="B2913" s="41" t="s">
        <v>8935</v>
      </c>
      <c r="C2913" s="41" t="s">
        <v>7927</v>
      </c>
      <c r="D2913" s="41" t="s">
        <v>7928</v>
      </c>
      <c r="E2913" s="41" t="s">
        <v>7929</v>
      </c>
      <c r="F2913" s="41" t="s">
        <v>8936</v>
      </c>
      <c r="G2913" s="41" t="s">
        <v>1048</v>
      </c>
      <c r="H2913" s="41" t="s">
        <v>7889</v>
      </c>
      <c r="I2913" s="42"/>
      <c r="J2913" s="41"/>
      <c r="K2913" s="41"/>
      <c r="L2913" s="41"/>
      <c r="M2913" s="40"/>
    </row>
    <row r="2914" spans="1:13" hidden="1">
      <c r="A2914" s="41" t="s">
        <v>8567</v>
      </c>
      <c r="B2914" s="41" t="s">
        <v>8935</v>
      </c>
      <c r="C2914" s="41" t="s">
        <v>7927</v>
      </c>
      <c r="D2914" s="41" t="s">
        <v>7928</v>
      </c>
      <c r="E2914" s="41" t="s">
        <v>7929</v>
      </c>
      <c r="F2914" s="41" t="s">
        <v>8936</v>
      </c>
      <c r="G2914" s="41" t="s">
        <v>1048</v>
      </c>
      <c r="H2914" s="41" t="s">
        <v>7890</v>
      </c>
      <c r="I2914" s="41"/>
      <c r="J2914" s="41"/>
      <c r="K2914" s="41"/>
      <c r="L2914" s="41"/>
      <c r="M2914" s="40"/>
    </row>
    <row r="2915" spans="1:13" hidden="1">
      <c r="A2915" s="41" t="s">
        <v>8567</v>
      </c>
      <c r="B2915" s="41" t="s">
        <v>8935</v>
      </c>
      <c r="C2915" s="41" t="s">
        <v>7927</v>
      </c>
      <c r="D2915" s="41" t="s">
        <v>7928</v>
      </c>
      <c r="E2915" s="41" t="s">
        <v>7929</v>
      </c>
      <c r="F2915" s="41" t="s">
        <v>8936</v>
      </c>
      <c r="G2915" s="41" t="s">
        <v>1048</v>
      </c>
      <c r="H2915" s="41" t="s">
        <v>7891</v>
      </c>
      <c r="I2915" s="42"/>
      <c r="J2915" s="41"/>
      <c r="K2915" s="41"/>
      <c r="L2915" s="41"/>
      <c r="M2915" s="40"/>
    </row>
    <row r="2916" spans="1:13" hidden="1">
      <c r="A2916" s="41" t="s">
        <v>8567</v>
      </c>
      <c r="B2916" s="41" t="s">
        <v>8935</v>
      </c>
      <c r="C2916" s="41" t="s">
        <v>7927</v>
      </c>
      <c r="D2916" s="41" t="s">
        <v>7928</v>
      </c>
      <c r="E2916" s="41" t="s">
        <v>7929</v>
      </c>
      <c r="F2916" s="41" t="s">
        <v>8936</v>
      </c>
      <c r="G2916" s="41" t="s">
        <v>1048</v>
      </c>
      <c r="H2916" s="41" t="s">
        <v>7892</v>
      </c>
      <c r="I2916" s="44"/>
      <c r="J2916" s="41"/>
      <c r="K2916" s="41"/>
      <c r="L2916" s="41"/>
      <c r="M2916" s="40"/>
    </row>
    <row r="2917" spans="1:13" hidden="1">
      <c r="A2917" s="41" t="s">
        <v>8567</v>
      </c>
      <c r="B2917" s="41" t="s">
        <v>8935</v>
      </c>
      <c r="C2917" s="41" t="s">
        <v>7927</v>
      </c>
      <c r="D2917" s="41" t="s">
        <v>7928</v>
      </c>
      <c r="E2917" s="41" t="s">
        <v>7929</v>
      </c>
      <c r="F2917" s="41" t="s">
        <v>8936</v>
      </c>
      <c r="G2917" s="41" t="s">
        <v>1048</v>
      </c>
      <c r="H2917" s="41" t="s">
        <v>7893</v>
      </c>
      <c r="I2917" s="44"/>
      <c r="J2917" s="41"/>
      <c r="K2917" s="41"/>
      <c r="L2917" s="41"/>
      <c r="M2917" s="40"/>
    </row>
    <row r="2918" spans="1:13" hidden="1">
      <c r="A2918" s="41" t="s">
        <v>8567</v>
      </c>
      <c r="B2918" s="41" t="s">
        <v>8935</v>
      </c>
      <c r="C2918" s="41" t="s">
        <v>7927</v>
      </c>
      <c r="D2918" s="41" t="s">
        <v>7928</v>
      </c>
      <c r="E2918" s="41" t="s">
        <v>7929</v>
      </c>
      <c r="F2918" s="41" t="s">
        <v>8936</v>
      </c>
      <c r="G2918" s="41" t="s">
        <v>1048</v>
      </c>
      <c r="H2918" s="41" t="s">
        <v>7894</v>
      </c>
      <c r="I2918" s="42">
        <v>41984</v>
      </c>
      <c r="J2918" s="41"/>
      <c r="K2918" s="41"/>
      <c r="L2918" s="41"/>
      <c r="M2918" s="40"/>
    </row>
    <row r="2919" spans="1:13" hidden="1">
      <c r="A2919" s="40" t="s">
        <v>8567</v>
      </c>
      <c r="B2919" s="40" t="s">
        <v>8935</v>
      </c>
      <c r="C2919" s="40" t="s">
        <v>7927</v>
      </c>
      <c r="D2919" s="40" t="s">
        <v>7928</v>
      </c>
      <c r="E2919" s="41" t="s">
        <v>7929</v>
      </c>
      <c r="F2919" s="40" t="s">
        <v>8936</v>
      </c>
      <c r="G2919" s="40" t="s">
        <v>7895</v>
      </c>
      <c r="H2919" s="40" t="s">
        <v>7896</v>
      </c>
      <c r="I2919" s="43">
        <f>J2919-2</f>
        <v>41967</v>
      </c>
      <c r="J2919" s="43">
        <f t="shared" ref="J2919:J2925" si="194">I2920</f>
        <v>41969</v>
      </c>
      <c r="K2919" s="40" t="s">
        <v>128</v>
      </c>
      <c r="L2919" s="40">
        <v>100</v>
      </c>
      <c r="M2919" s="40"/>
    </row>
    <row r="2920" spans="1:13" hidden="1">
      <c r="A2920" s="40" t="s">
        <v>8567</v>
      </c>
      <c r="B2920" s="40" t="s">
        <v>8935</v>
      </c>
      <c r="C2920" s="40" t="s">
        <v>7927</v>
      </c>
      <c r="D2920" s="40" t="s">
        <v>7928</v>
      </c>
      <c r="E2920" s="41" t="s">
        <v>7929</v>
      </c>
      <c r="F2920" s="40" t="s">
        <v>8936</v>
      </c>
      <c r="G2920" s="40" t="s">
        <v>7898</v>
      </c>
      <c r="H2920" s="40" t="s">
        <v>7899</v>
      </c>
      <c r="I2920" s="43">
        <f>J2920-1</f>
        <v>41969</v>
      </c>
      <c r="J2920" s="43">
        <f t="shared" si="194"/>
        <v>41970</v>
      </c>
      <c r="K2920" s="40" t="s">
        <v>128</v>
      </c>
      <c r="L2920" s="40">
        <v>100</v>
      </c>
      <c r="M2920" s="40"/>
    </row>
    <row r="2921" spans="1:13" hidden="1">
      <c r="A2921" s="40" t="s">
        <v>8567</v>
      </c>
      <c r="B2921" s="40" t="s">
        <v>8935</v>
      </c>
      <c r="C2921" s="40" t="s">
        <v>7927</v>
      </c>
      <c r="D2921" s="40" t="s">
        <v>7928</v>
      </c>
      <c r="E2921" s="41" t="s">
        <v>7929</v>
      </c>
      <c r="F2921" s="40" t="s">
        <v>8936</v>
      </c>
      <c r="G2921" s="40" t="s">
        <v>7898</v>
      </c>
      <c r="H2921" s="40" t="s">
        <v>7900</v>
      </c>
      <c r="I2921" s="43">
        <f>J2921-1</f>
        <v>41970</v>
      </c>
      <c r="J2921" s="43">
        <f t="shared" si="194"/>
        <v>41971</v>
      </c>
      <c r="K2921" s="40" t="s">
        <v>128</v>
      </c>
      <c r="L2921" s="40">
        <v>100</v>
      </c>
      <c r="M2921" s="40"/>
    </row>
    <row r="2922" spans="1:13">
      <c r="A2922" s="40" t="s">
        <v>8567</v>
      </c>
      <c r="B2922" s="40" t="s">
        <v>8935</v>
      </c>
      <c r="C2922" s="40" t="s">
        <v>7927</v>
      </c>
      <c r="D2922" s="40" t="s">
        <v>7928</v>
      </c>
      <c r="E2922" s="41" t="s">
        <v>7929</v>
      </c>
      <c r="F2922" s="40" t="s">
        <v>8936</v>
      </c>
      <c r="G2922" s="40" t="s">
        <v>7901</v>
      </c>
      <c r="H2922" s="40" t="s">
        <v>7902</v>
      </c>
      <c r="I2922" s="43">
        <f>J2922-5</f>
        <v>41971</v>
      </c>
      <c r="J2922" s="43">
        <f t="shared" si="194"/>
        <v>41976</v>
      </c>
      <c r="K2922" s="40" t="s">
        <v>128</v>
      </c>
      <c r="L2922" s="40">
        <v>100</v>
      </c>
      <c r="M2922" s="40"/>
    </row>
    <row r="2923" spans="1:13" hidden="1">
      <c r="A2923" s="40" t="s">
        <v>8567</v>
      </c>
      <c r="B2923" s="40" t="s">
        <v>8935</v>
      </c>
      <c r="C2923" s="40" t="s">
        <v>7927</v>
      </c>
      <c r="D2923" s="40" t="s">
        <v>7928</v>
      </c>
      <c r="E2923" s="41" t="s">
        <v>7929</v>
      </c>
      <c r="F2923" s="40" t="s">
        <v>8936</v>
      </c>
      <c r="G2923" s="40" t="s">
        <v>7904</v>
      </c>
      <c r="H2923" s="40" t="s">
        <v>7905</v>
      </c>
      <c r="I2923" s="43">
        <f>J2923-3</f>
        <v>41976</v>
      </c>
      <c r="J2923" s="43">
        <f t="shared" si="194"/>
        <v>41979</v>
      </c>
      <c r="K2923" s="40" t="s">
        <v>128</v>
      </c>
      <c r="L2923" s="40">
        <v>100</v>
      </c>
      <c r="M2923" s="40"/>
    </row>
    <row r="2924" spans="1:13" hidden="1">
      <c r="A2924" s="40" t="s">
        <v>8567</v>
      </c>
      <c r="B2924" s="40" t="s">
        <v>8935</v>
      </c>
      <c r="C2924" s="40" t="s">
        <v>7927</v>
      </c>
      <c r="D2924" s="40" t="s">
        <v>7928</v>
      </c>
      <c r="E2924" s="41" t="s">
        <v>7929</v>
      </c>
      <c r="F2924" s="40" t="s">
        <v>8936</v>
      </c>
      <c r="G2924" s="40" t="s">
        <v>7904</v>
      </c>
      <c r="H2924" s="40" t="s">
        <v>7906</v>
      </c>
      <c r="I2924" s="43">
        <f>J2924-2</f>
        <v>41979</v>
      </c>
      <c r="J2924" s="43">
        <f t="shared" si="194"/>
        <v>41981</v>
      </c>
      <c r="K2924" s="40" t="s">
        <v>128</v>
      </c>
      <c r="L2924" s="40">
        <v>100</v>
      </c>
      <c r="M2924" s="40"/>
    </row>
    <row r="2925" spans="1:13" hidden="1">
      <c r="A2925" s="40" t="s">
        <v>8567</v>
      </c>
      <c r="B2925" s="40" t="s">
        <v>8935</v>
      </c>
      <c r="C2925" s="40" t="s">
        <v>7927</v>
      </c>
      <c r="D2925" s="40" t="s">
        <v>7928</v>
      </c>
      <c r="E2925" s="41" t="s">
        <v>7929</v>
      </c>
      <c r="F2925" s="40" t="s">
        <v>8936</v>
      </c>
      <c r="G2925" s="40" t="s">
        <v>7904</v>
      </c>
      <c r="H2925" s="40" t="s">
        <v>7907</v>
      </c>
      <c r="I2925" s="43">
        <f>J2925-2</f>
        <v>41981</v>
      </c>
      <c r="J2925" s="43">
        <f t="shared" si="194"/>
        <v>41983</v>
      </c>
      <c r="K2925" s="40" t="s">
        <v>128</v>
      </c>
      <c r="L2925" s="40">
        <v>100</v>
      </c>
      <c r="M2925" s="40"/>
    </row>
    <row r="2926" spans="1:13" hidden="1">
      <c r="A2926" s="40" t="s">
        <v>8567</v>
      </c>
      <c r="B2926" s="40" t="s">
        <v>8935</v>
      </c>
      <c r="C2926" s="40" t="s">
        <v>7927</v>
      </c>
      <c r="D2926" s="40" t="s">
        <v>7928</v>
      </c>
      <c r="E2926" s="41" t="s">
        <v>7929</v>
      </c>
      <c r="F2926" s="40" t="s">
        <v>8936</v>
      </c>
      <c r="G2926" s="40" t="s">
        <v>7904</v>
      </c>
      <c r="H2926" s="40" t="s">
        <v>7908</v>
      </c>
      <c r="I2926" s="43">
        <f>J2926-1</f>
        <v>41983</v>
      </c>
      <c r="J2926" s="42">
        <v>41984</v>
      </c>
      <c r="K2926" s="40" t="s">
        <v>128</v>
      </c>
      <c r="L2926" s="40">
        <v>100</v>
      </c>
      <c r="M2926" s="39"/>
    </row>
    <row r="2927" spans="1:13" hidden="1">
      <c r="A2927" s="41" t="s">
        <v>8567</v>
      </c>
      <c r="B2927" s="41" t="s">
        <v>8937</v>
      </c>
      <c r="C2927" s="41" t="s">
        <v>7927</v>
      </c>
      <c r="D2927" s="41" t="s">
        <v>7928</v>
      </c>
      <c r="E2927" s="41" t="s">
        <v>7929</v>
      </c>
      <c r="F2927" s="41" t="s">
        <v>8938</v>
      </c>
      <c r="G2927" s="41" t="s">
        <v>1048</v>
      </c>
      <c r="H2927" s="41" t="s">
        <v>7888</v>
      </c>
      <c r="I2927" s="42">
        <v>41974</v>
      </c>
      <c r="J2927" s="41"/>
      <c r="K2927" s="41"/>
      <c r="L2927" s="41"/>
      <c r="M2927" s="40"/>
    </row>
    <row r="2928" spans="1:13" hidden="1">
      <c r="A2928" s="41" t="s">
        <v>8567</v>
      </c>
      <c r="B2928" s="41" t="s">
        <v>8937</v>
      </c>
      <c r="C2928" s="41" t="s">
        <v>7927</v>
      </c>
      <c r="D2928" s="41" t="s">
        <v>7928</v>
      </c>
      <c r="E2928" s="41" t="s">
        <v>7929</v>
      </c>
      <c r="F2928" s="41" t="s">
        <v>8938</v>
      </c>
      <c r="G2928" s="41" t="s">
        <v>1048</v>
      </c>
      <c r="H2928" s="41" t="s">
        <v>7889</v>
      </c>
      <c r="I2928" s="42"/>
      <c r="J2928" s="41"/>
      <c r="K2928" s="41"/>
      <c r="L2928" s="41"/>
      <c r="M2928" s="40"/>
    </row>
    <row r="2929" spans="1:13" hidden="1">
      <c r="A2929" s="41" t="s">
        <v>8567</v>
      </c>
      <c r="B2929" s="41" t="s">
        <v>8937</v>
      </c>
      <c r="C2929" s="41" t="s">
        <v>7927</v>
      </c>
      <c r="D2929" s="41" t="s">
        <v>7928</v>
      </c>
      <c r="E2929" s="41" t="s">
        <v>7929</v>
      </c>
      <c r="F2929" s="41" t="s">
        <v>8938</v>
      </c>
      <c r="G2929" s="41" t="s">
        <v>1048</v>
      </c>
      <c r="H2929" s="41" t="s">
        <v>7890</v>
      </c>
      <c r="I2929" s="41"/>
      <c r="J2929" s="41"/>
      <c r="K2929" s="41"/>
      <c r="L2929" s="41"/>
      <c r="M2929" s="40"/>
    </row>
    <row r="2930" spans="1:13" hidden="1">
      <c r="A2930" s="41" t="s">
        <v>8567</v>
      </c>
      <c r="B2930" s="41" t="s">
        <v>8937</v>
      </c>
      <c r="C2930" s="41" t="s">
        <v>7927</v>
      </c>
      <c r="D2930" s="41" t="s">
        <v>7928</v>
      </c>
      <c r="E2930" s="41" t="s">
        <v>7929</v>
      </c>
      <c r="F2930" s="41" t="s">
        <v>8938</v>
      </c>
      <c r="G2930" s="41" t="s">
        <v>1048</v>
      </c>
      <c r="H2930" s="41" t="s">
        <v>7891</v>
      </c>
      <c r="I2930" s="42"/>
      <c r="J2930" s="41"/>
      <c r="K2930" s="41"/>
      <c r="L2930" s="41"/>
      <c r="M2930" s="40"/>
    </row>
    <row r="2931" spans="1:13" hidden="1">
      <c r="A2931" s="41" t="s">
        <v>8567</v>
      </c>
      <c r="B2931" s="41" t="s">
        <v>8937</v>
      </c>
      <c r="C2931" s="41" t="s">
        <v>7927</v>
      </c>
      <c r="D2931" s="41" t="s">
        <v>7928</v>
      </c>
      <c r="E2931" s="41" t="s">
        <v>7929</v>
      </c>
      <c r="F2931" s="41" t="s">
        <v>8938</v>
      </c>
      <c r="G2931" s="41" t="s">
        <v>1048</v>
      </c>
      <c r="H2931" s="41" t="s">
        <v>7892</v>
      </c>
      <c r="I2931" s="44"/>
      <c r="J2931" s="41"/>
      <c r="K2931" s="41"/>
      <c r="L2931" s="41"/>
      <c r="M2931" s="40"/>
    </row>
    <row r="2932" spans="1:13" hidden="1">
      <c r="A2932" s="41" t="s">
        <v>8567</v>
      </c>
      <c r="B2932" s="41" t="s">
        <v>8937</v>
      </c>
      <c r="C2932" s="41" t="s">
        <v>7927</v>
      </c>
      <c r="D2932" s="41" t="s">
        <v>7928</v>
      </c>
      <c r="E2932" s="41" t="s">
        <v>7929</v>
      </c>
      <c r="F2932" s="41" t="s">
        <v>8938</v>
      </c>
      <c r="G2932" s="41" t="s">
        <v>1048</v>
      </c>
      <c r="H2932" s="41" t="s">
        <v>7893</v>
      </c>
      <c r="I2932" s="44"/>
      <c r="J2932" s="41"/>
      <c r="K2932" s="41"/>
      <c r="L2932" s="41"/>
      <c r="M2932" s="40"/>
    </row>
    <row r="2933" spans="1:13" hidden="1">
      <c r="A2933" s="41" t="s">
        <v>8567</v>
      </c>
      <c r="B2933" s="41" t="s">
        <v>8937</v>
      </c>
      <c r="C2933" s="41" t="s">
        <v>7927</v>
      </c>
      <c r="D2933" s="41" t="s">
        <v>7928</v>
      </c>
      <c r="E2933" s="41" t="s">
        <v>7929</v>
      </c>
      <c r="F2933" s="41" t="s">
        <v>8938</v>
      </c>
      <c r="G2933" s="41" t="s">
        <v>1048</v>
      </c>
      <c r="H2933" s="41" t="s">
        <v>7894</v>
      </c>
      <c r="I2933" s="42">
        <v>41991</v>
      </c>
      <c r="J2933" s="41"/>
      <c r="K2933" s="41"/>
      <c r="L2933" s="41"/>
      <c r="M2933" s="40"/>
    </row>
    <row r="2934" spans="1:13" hidden="1">
      <c r="A2934" s="40" t="s">
        <v>8567</v>
      </c>
      <c r="B2934" s="40" t="s">
        <v>8937</v>
      </c>
      <c r="C2934" s="40" t="s">
        <v>7927</v>
      </c>
      <c r="D2934" s="40" t="s">
        <v>7928</v>
      </c>
      <c r="E2934" s="41" t="s">
        <v>7929</v>
      </c>
      <c r="F2934" s="40" t="s">
        <v>8938</v>
      </c>
      <c r="G2934" s="40" t="s">
        <v>7895</v>
      </c>
      <c r="H2934" s="40" t="s">
        <v>7896</v>
      </c>
      <c r="I2934" s="43">
        <f>J2934-2</f>
        <v>41974</v>
      </c>
      <c r="J2934" s="43">
        <f t="shared" ref="J2934:J2940" si="195">I2935</f>
        <v>41976</v>
      </c>
      <c r="K2934" s="40" t="s">
        <v>128</v>
      </c>
      <c r="L2934" s="40">
        <v>100</v>
      </c>
      <c r="M2934" s="40"/>
    </row>
    <row r="2935" spans="1:13" hidden="1">
      <c r="A2935" s="40" t="s">
        <v>8567</v>
      </c>
      <c r="B2935" s="40" t="s">
        <v>8937</v>
      </c>
      <c r="C2935" s="40" t="s">
        <v>7927</v>
      </c>
      <c r="D2935" s="40" t="s">
        <v>7928</v>
      </c>
      <c r="E2935" s="41" t="s">
        <v>7929</v>
      </c>
      <c r="F2935" s="40" t="s">
        <v>8938</v>
      </c>
      <c r="G2935" s="40" t="s">
        <v>7898</v>
      </c>
      <c r="H2935" s="40" t="s">
        <v>7899</v>
      </c>
      <c r="I2935" s="43">
        <f>J2935-1</f>
        <v>41976</v>
      </c>
      <c r="J2935" s="43">
        <f t="shared" si="195"/>
        <v>41977</v>
      </c>
      <c r="K2935" s="40" t="s">
        <v>128</v>
      </c>
      <c r="L2935" s="40">
        <v>100</v>
      </c>
      <c r="M2935" s="40"/>
    </row>
    <row r="2936" spans="1:13" hidden="1">
      <c r="A2936" s="40" t="s">
        <v>8567</v>
      </c>
      <c r="B2936" s="40" t="s">
        <v>8937</v>
      </c>
      <c r="C2936" s="40" t="s">
        <v>7927</v>
      </c>
      <c r="D2936" s="40" t="s">
        <v>7928</v>
      </c>
      <c r="E2936" s="41" t="s">
        <v>7929</v>
      </c>
      <c r="F2936" s="40" t="s">
        <v>8938</v>
      </c>
      <c r="G2936" s="40" t="s">
        <v>7898</v>
      </c>
      <c r="H2936" s="40" t="s">
        <v>7900</v>
      </c>
      <c r="I2936" s="43">
        <f>J2936-1</f>
        <v>41977</v>
      </c>
      <c r="J2936" s="43">
        <f t="shared" si="195"/>
        <v>41978</v>
      </c>
      <c r="K2936" s="40" t="s">
        <v>128</v>
      </c>
      <c r="L2936" s="40">
        <v>100</v>
      </c>
      <c r="M2936" s="40"/>
    </row>
    <row r="2937" spans="1:13">
      <c r="A2937" s="40" t="s">
        <v>8567</v>
      </c>
      <c r="B2937" s="40" t="s">
        <v>8937</v>
      </c>
      <c r="C2937" s="40" t="s">
        <v>7927</v>
      </c>
      <c r="D2937" s="40" t="s">
        <v>7928</v>
      </c>
      <c r="E2937" s="41" t="s">
        <v>7929</v>
      </c>
      <c r="F2937" s="40" t="s">
        <v>8938</v>
      </c>
      <c r="G2937" s="40" t="s">
        <v>7901</v>
      </c>
      <c r="H2937" s="40" t="s">
        <v>7902</v>
      </c>
      <c r="I2937" s="43">
        <f>J2937-5</f>
        <v>41978</v>
      </c>
      <c r="J2937" s="43">
        <f t="shared" si="195"/>
        <v>41983</v>
      </c>
      <c r="K2937" s="40" t="s">
        <v>128</v>
      </c>
      <c r="L2937" s="40">
        <v>100</v>
      </c>
      <c r="M2937" s="40"/>
    </row>
    <row r="2938" spans="1:13" hidden="1">
      <c r="A2938" s="40" t="s">
        <v>8567</v>
      </c>
      <c r="B2938" s="40" t="s">
        <v>8937</v>
      </c>
      <c r="C2938" s="40" t="s">
        <v>7927</v>
      </c>
      <c r="D2938" s="40" t="s">
        <v>7928</v>
      </c>
      <c r="E2938" s="41" t="s">
        <v>7929</v>
      </c>
      <c r="F2938" s="40" t="s">
        <v>8938</v>
      </c>
      <c r="G2938" s="40" t="s">
        <v>7904</v>
      </c>
      <c r="H2938" s="40" t="s">
        <v>7905</v>
      </c>
      <c r="I2938" s="43">
        <f>J2938-3</f>
        <v>41983</v>
      </c>
      <c r="J2938" s="43">
        <f t="shared" si="195"/>
        <v>41986</v>
      </c>
      <c r="K2938" s="40" t="s">
        <v>128</v>
      </c>
      <c r="L2938" s="40">
        <v>100</v>
      </c>
      <c r="M2938" s="40"/>
    </row>
    <row r="2939" spans="1:13" hidden="1">
      <c r="A2939" s="40" t="s">
        <v>8567</v>
      </c>
      <c r="B2939" s="40" t="s">
        <v>8937</v>
      </c>
      <c r="C2939" s="40" t="s">
        <v>7927</v>
      </c>
      <c r="D2939" s="40" t="s">
        <v>7928</v>
      </c>
      <c r="E2939" s="41" t="s">
        <v>7929</v>
      </c>
      <c r="F2939" s="40" t="s">
        <v>8938</v>
      </c>
      <c r="G2939" s="40" t="s">
        <v>7904</v>
      </c>
      <c r="H2939" s="40" t="s">
        <v>7906</v>
      </c>
      <c r="I2939" s="43">
        <f>J2939-2</f>
        <v>41986</v>
      </c>
      <c r="J2939" s="43">
        <f t="shared" si="195"/>
        <v>41988</v>
      </c>
      <c r="K2939" s="40" t="s">
        <v>128</v>
      </c>
      <c r="L2939" s="40">
        <v>100</v>
      </c>
      <c r="M2939" s="40"/>
    </row>
    <row r="2940" spans="1:13" hidden="1">
      <c r="A2940" s="40" t="s">
        <v>8567</v>
      </c>
      <c r="B2940" s="40" t="s">
        <v>8937</v>
      </c>
      <c r="C2940" s="40" t="s">
        <v>7927</v>
      </c>
      <c r="D2940" s="40" t="s">
        <v>7928</v>
      </c>
      <c r="E2940" s="41" t="s">
        <v>7929</v>
      </c>
      <c r="F2940" s="40" t="s">
        <v>8938</v>
      </c>
      <c r="G2940" s="40" t="s">
        <v>7904</v>
      </c>
      <c r="H2940" s="40" t="s">
        <v>7907</v>
      </c>
      <c r="I2940" s="43">
        <f>J2940-2</f>
        <v>41988</v>
      </c>
      <c r="J2940" s="43">
        <f t="shared" si="195"/>
        <v>41990</v>
      </c>
      <c r="K2940" s="40" t="s">
        <v>128</v>
      </c>
      <c r="L2940" s="40">
        <v>100</v>
      </c>
      <c r="M2940" s="40"/>
    </row>
    <row r="2941" spans="1:13" hidden="1">
      <c r="A2941" s="40" t="s">
        <v>8567</v>
      </c>
      <c r="B2941" s="40" t="s">
        <v>8937</v>
      </c>
      <c r="C2941" s="40" t="s">
        <v>7927</v>
      </c>
      <c r="D2941" s="40" t="s">
        <v>7928</v>
      </c>
      <c r="E2941" s="41" t="s">
        <v>7929</v>
      </c>
      <c r="F2941" s="40" t="s">
        <v>8938</v>
      </c>
      <c r="G2941" s="40" t="s">
        <v>7904</v>
      </c>
      <c r="H2941" s="40" t="s">
        <v>7908</v>
      </c>
      <c r="I2941" s="43">
        <f>J2941-1</f>
        <v>41990</v>
      </c>
      <c r="J2941" s="42">
        <v>41991</v>
      </c>
      <c r="K2941" s="40" t="s">
        <v>128</v>
      </c>
      <c r="L2941" s="40">
        <v>100</v>
      </c>
      <c r="M2941" s="39"/>
    </row>
    <row r="2942" spans="1:13" hidden="1">
      <c r="A2942" s="49" t="s">
        <v>8939</v>
      </c>
      <c r="B2942" s="41" t="s">
        <v>8929</v>
      </c>
      <c r="C2942" s="41" t="s">
        <v>102</v>
      </c>
      <c r="D2942" s="45" t="s">
        <v>7928</v>
      </c>
      <c r="E2942" s="41" t="s">
        <v>7938</v>
      </c>
      <c r="F2942" s="41" t="s">
        <v>8940</v>
      </c>
      <c r="G2942" s="41" t="s">
        <v>1048</v>
      </c>
      <c r="H2942" s="41" t="s">
        <v>7888</v>
      </c>
      <c r="I2942" s="42">
        <v>41974</v>
      </c>
      <c r="J2942" s="41"/>
      <c r="K2942" s="41"/>
      <c r="L2942" s="41"/>
      <c r="M2942" s="40"/>
    </row>
    <row r="2943" spans="1:13" hidden="1">
      <c r="A2943" s="49" t="s">
        <v>8939</v>
      </c>
      <c r="B2943" s="41" t="s">
        <v>8929</v>
      </c>
      <c r="C2943" s="41" t="s">
        <v>102</v>
      </c>
      <c r="D2943" s="45" t="s">
        <v>7928</v>
      </c>
      <c r="E2943" s="41" t="s">
        <v>7938</v>
      </c>
      <c r="F2943" s="41" t="s">
        <v>8940</v>
      </c>
      <c r="G2943" s="41" t="s">
        <v>1048</v>
      </c>
      <c r="H2943" s="41" t="s">
        <v>7889</v>
      </c>
      <c r="I2943" s="42"/>
      <c r="J2943" s="41"/>
      <c r="K2943" s="41"/>
      <c r="L2943" s="41"/>
      <c r="M2943" s="40"/>
    </row>
    <row r="2944" spans="1:13" hidden="1">
      <c r="A2944" s="49" t="s">
        <v>8939</v>
      </c>
      <c r="B2944" s="41" t="s">
        <v>8929</v>
      </c>
      <c r="C2944" s="41" t="s">
        <v>102</v>
      </c>
      <c r="D2944" s="45" t="s">
        <v>7928</v>
      </c>
      <c r="E2944" s="41" t="s">
        <v>7938</v>
      </c>
      <c r="F2944" s="41" t="s">
        <v>8940</v>
      </c>
      <c r="G2944" s="41" t="s">
        <v>1048</v>
      </c>
      <c r="H2944" s="41" t="s">
        <v>7890</v>
      </c>
      <c r="I2944" s="41"/>
      <c r="J2944" s="41"/>
      <c r="K2944" s="41"/>
      <c r="L2944" s="41"/>
      <c r="M2944" s="40"/>
    </row>
    <row r="2945" spans="1:13" hidden="1">
      <c r="A2945" s="49" t="s">
        <v>8939</v>
      </c>
      <c r="B2945" s="41" t="s">
        <v>8929</v>
      </c>
      <c r="C2945" s="41" t="s">
        <v>102</v>
      </c>
      <c r="D2945" s="45" t="s">
        <v>7928</v>
      </c>
      <c r="E2945" s="41" t="s">
        <v>7938</v>
      </c>
      <c r="F2945" s="41" t="s">
        <v>8940</v>
      </c>
      <c r="G2945" s="41" t="s">
        <v>1048</v>
      </c>
      <c r="H2945" s="41" t="s">
        <v>7891</v>
      </c>
      <c r="I2945" s="42"/>
      <c r="J2945" s="41"/>
      <c r="K2945" s="41"/>
      <c r="L2945" s="41"/>
      <c r="M2945" s="40"/>
    </row>
    <row r="2946" spans="1:13" hidden="1">
      <c r="A2946" s="49" t="s">
        <v>8939</v>
      </c>
      <c r="B2946" s="41" t="s">
        <v>8929</v>
      </c>
      <c r="C2946" s="41" t="s">
        <v>102</v>
      </c>
      <c r="D2946" s="45" t="s">
        <v>7928</v>
      </c>
      <c r="E2946" s="41" t="s">
        <v>7938</v>
      </c>
      <c r="F2946" s="41" t="s">
        <v>8940</v>
      </c>
      <c r="G2946" s="41" t="s">
        <v>1048</v>
      </c>
      <c r="H2946" s="41" t="s">
        <v>7892</v>
      </c>
      <c r="I2946" s="44"/>
      <c r="J2946" s="41"/>
      <c r="K2946" s="41"/>
      <c r="L2946" s="41"/>
      <c r="M2946" s="40"/>
    </row>
    <row r="2947" spans="1:13" hidden="1">
      <c r="A2947" s="49" t="s">
        <v>8939</v>
      </c>
      <c r="B2947" s="41" t="s">
        <v>8929</v>
      </c>
      <c r="C2947" s="41" t="s">
        <v>102</v>
      </c>
      <c r="D2947" s="45" t="s">
        <v>7928</v>
      </c>
      <c r="E2947" s="41" t="s">
        <v>7938</v>
      </c>
      <c r="F2947" s="41" t="s">
        <v>8940</v>
      </c>
      <c r="G2947" s="41" t="s">
        <v>1048</v>
      </c>
      <c r="H2947" s="41" t="s">
        <v>7893</v>
      </c>
      <c r="I2947" s="44"/>
      <c r="J2947" s="41"/>
      <c r="K2947" s="41"/>
      <c r="L2947" s="41"/>
      <c r="M2947" s="40"/>
    </row>
    <row r="2948" spans="1:13" hidden="1">
      <c r="A2948" s="49" t="s">
        <v>8939</v>
      </c>
      <c r="B2948" s="41" t="s">
        <v>8929</v>
      </c>
      <c r="C2948" s="41" t="s">
        <v>102</v>
      </c>
      <c r="D2948" s="45" t="s">
        <v>7928</v>
      </c>
      <c r="E2948" s="41" t="s">
        <v>7938</v>
      </c>
      <c r="F2948" s="41" t="s">
        <v>8940</v>
      </c>
      <c r="G2948" s="41" t="s">
        <v>1048</v>
      </c>
      <c r="H2948" s="41" t="s">
        <v>7894</v>
      </c>
      <c r="I2948" s="42">
        <v>41991</v>
      </c>
      <c r="J2948" s="41"/>
      <c r="K2948" s="41"/>
      <c r="L2948" s="41"/>
      <c r="M2948" s="40"/>
    </row>
    <row r="2949" spans="1:13" hidden="1">
      <c r="A2949" s="49" t="s">
        <v>8939</v>
      </c>
      <c r="B2949" s="40" t="s">
        <v>8929</v>
      </c>
      <c r="C2949" s="40" t="s">
        <v>102</v>
      </c>
      <c r="D2949" s="44" t="s">
        <v>7928</v>
      </c>
      <c r="E2949" s="41" t="s">
        <v>7938</v>
      </c>
      <c r="F2949" s="40" t="s">
        <v>8940</v>
      </c>
      <c r="G2949" s="40" t="s">
        <v>7895</v>
      </c>
      <c r="H2949" s="40" t="s">
        <v>7896</v>
      </c>
      <c r="I2949" s="43">
        <f>J2949-2</f>
        <v>41974</v>
      </c>
      <c r="J2949" s="43">
        <f t="shared" ref="J2949:J2955" si="196">I2950</f>
        <v>41976</v>
      </c>
      <c r="K2949" s="40" t="s">
        <v>5488</v>
      </c>
      <c r="L2949" s="40">
        <v>100</v>
      </c>
      <c r="M2949" s="40"/>
    </row>
    <row r="2950" spans="1:13" hidden="1">
      <c r="A2950" s="48" t="s">
        <v>8939</v>
      </c>
      <c r="B2950" s="40" t="s">
        <v>8929</v>
      </c>
      <c r="C2950" s="40" t="s">
        <v>102</v>
      </c>
      <c r="D2950" s="44" t="s">
        <v>7928</v>
      </c>
      <c r="E2950" s="41" t="s">
        <v>7938</v>
      </c>
      <c r="F2950" s="40" t="s">
        <v>8940</v>
      </c>
      <c r="G2950" s="40" t="s">
        <v>7898</v>
      </c>
      <c r="H2950" s="40" t="s">
        <v>7899</v>
      </c>
      <c r="I2950" s="43">
        <f>J2950-1</f>
        <v>41976</v>
      </c>
      <c r="J2950" s="43">
        <f t="shared" si="196"/>
        <v>41977</v>
      </c>
      <c r="K2950" s="40" t="s">
        <v>5488</v>
      </c>
      <c r="L2950" s="40">
        <v>100</v>
      </c>
      <c r="M2950" s="40"/>
    </row>
    <row r="2951" spans="1:13" hidden="1">
      <c r="A2951" s="48" t="s">
        <v>8939</v>
      </c>
      <c r="B2951" s="40" t="s">
        <v>8929</v>
      </c>
      <c r="C2951" s="40" t="s">
        <v>102</v>
      </c>
      <c r="D2951" s="44" t="s">
        <v>7928</v>
      </c>
      <c r="E2951" s="41" t="s">
        <v>7938</v>
      </c>
      <c r="F2951" s="40" t="s">
        <v>8940</v>
      </c>
      <c r="G2951" s="40" t="s">
        <v>7898</v>
      </c>
      <c r="H2951" s="40" t="s">
        <v>7900</v>
      </c>
      <c r="I2951" s="43">
        <f>J2951-1</f>
        <v>41977</v>
      </c>
      <c r="J2951" s="43">
        <f t="shared" si="196"/>
        <v>41978</v>
      </c>
      <c r="K2951" s="40" t="s">
        <v>5488</v>
      </c>
      <c r="L2951" s="40">
        <v>100</v>
      </c>
      <c r="M2951" s="40"/>
    </row>
    <row r="2952" spans="1:13">
      <c r="A2952" s="48" t="s">
        <v>8939</v>
      </c>
      <c r="B2952" s="40" t="s">
        <v>8929</v>
      </c>
      <c r="C2952" s="40" t="s">
        <v>102</v>
      </c>
      <c r="D2952" s="44" t="s">
        <v>7928</v>
      </c>
      <c r="E2952" s="41" t="s">
        <v>7938</v>
      </c>
      <c r="F2952" s="40" t="s">
        <v>8940</v>
      </c>
      <c r="G2952" s="40" t="s">
        <v>7901</v>
      </c>
      <c r="H2952" s="40" t="s">
        <v>7902</v>
      </c>
      <c r="I2952" s="43">
        <f>J2952-5</f>
        <v>41978</v>
      </c>
      <c r="J2952" s="43">
        <f t="shared" si="196"/>
        <v>41983</v>
      </c>
      <c r="K2952" s="40" t="s">
        <v>5488</v>
      </c>
      <c r="L2952" s="40">
        <v>100</v>
      </c>
      <c r="M2952" s="40"/>
    </row>
    <row r="2953" spans="1:13" hidden="1">
      <c r="A2953" s="48" t="s">
        <v>8939</v>
      </c>
      <c r="B2953" s="40" t="s">
        <v>8929</v>
      </c>
      <c r="C2953" s="40" t="s">
        <v>102</v>
      </c>
      <c r="D2953" s="44" t="s">
        <v>7928</v>
      </c>
      <c r="E2953" s="41" t="s">
        <v>7938</v>
      </c>
      <c r="F2953" s="40" t="s">
        <v>8940</v>
      </c>
      <c r="G2953" s="40" t="s">
        <v>7904</v>
      </c>
      <c r="H2953" s="40" t="s">
        <v>7905</v>
      </c>
      <c r="I2953" s="43">
        <f>J2953-3</f>
        <v>41983</v>
      </c>
      <c r="J2953" s="43">
        <f t="shared" si="196"/>
        <v>41986</v>
      </c>
      <c r="K2953" s="40" t="s">
        <v>5488</v>
      </c>
      <c r="L2953" s="40">
        <v>100</v>
      </c>
      <c r="M2953" s="40"/>
    </row>
    <row r="2954" spans="1:13" hidden="1">
      <c r="A2954" s="48" t="s">
        <v>8939</v>
      </c>
      <c r="B2954" s="40" t="s">
        <v>8929</v>
      </c>
      <c r="C2954" s="40" t="s">
        <v>102</v>
      </c>
      <c r="D2954" s="44" t="s">
        <v>7928</v>
      </c>
      <c r="E2954" s="41" t="s">
        <v>7938</v>
      </c>
      <c r="F2954" s="40" t="s">
        <v>8940</v>
      </c>
      <c r="G2954" s="40" t="s">
        <v>7904</v>
      </c>
      <c r="H2954" s="40" t="s">
        <v>7906</v>
      </c>
      <c r="I2954" s="43">
        <f>J2954-2</f>
        <v>41986</v>
      </c>
      <c r="J2954" s="43">
        <f t="shared" si="196"/>
        <v>41988</v>
      </c>
      <c r="K2954" s="40" t="s">
        <v>5488</v>
      </c>
      <c r="L2954" s="40">
        <v>100</v>
      </c>
      <c r="M2954" s="40"/>
    </row>
    <row r="2955" spans="1:13" hidden="1">
      <c r="A2955" s="48" t="s">
        <v>8939</v>
      </c>
      <c r="B2955" s="40" t="s">
        <v>8929</v>
      </c>
      <c r="C2955" s="40" t="s">
        <v>102</v>
      </c>
      <c r="D2955" s="44" t="s">
        <v>7928</v>
      </c>
      <c r="E2955" s="41" t="s">
        <v>7938</v>
      </c>
      <c r="F2955" s="40" t="s">
        <v>8940</v>
      </c>
      <c r="G2955" s="40" t="s">
        <v>7904</v>
      </c>
      <c r="H2955" s="40" t="s">
        <v>7907</v>
      </c>
      <c r="I2955" s="43">
        <f>J2955-2</f>
        <v>41988</v>
      </c>
      <c r="J2955" s="43">
        <f t="shared" si="196"/>
        <v>41990</v>
      </c>
      <c r="K2955" s="40" t="s">
        <v>5488</v>
      </c>
      <c r="L2955" s="40">
        <v>100</v>
      </c>
      <c r="M2955" s="40"/>
    </row>
    <row r="2956" spans="1:13" ht="26.45" hidden="1">
      <c r="A2956" s="48" t="s">
        <v>8939</v>
      </c>
      <c r="B2956" s="40" t="s">
        <v>8929</v>
      </c>
      <c r="C2956" s="40" t="s">
        <v>102</v>
      </c>
      <c r="D2956" s="44" t="s">
        <v>7928</v>
      </c>
      <c r="E2956" s="41" t="s">
        <v>7938</v>
      </c>
      <c r="F2956" s="40" t="s">
        <v>8940</v>
      </c>
      <c r="G2956" s="40" t="s">
        <v>7904</v>
      </c>
      <c r="H2956" s="40" t="s">
        <v>7908</v>
      </c>
      <c r="I2956" s="43">
        <f>J2956-1</f>
        <v>41990</v>
      </c>
      <c r="J2956" s="42">
        <v>41991</v>
      </c>
      <c r="K2956" s="40" t="s">
        <v>5488</v>
      </c>
      <c r="L2956" s="40">
        <v>100</v>
      </c>
      <c r="M2956" s="39" t="s">
        <v>8566</v>
      </c>
    </row>
    <row r="2957" spans="1:13" hidden="1">
      <c r="A2957" s="41" t="s">
        <v>8941</v>
      </c>
      <c r="B2957" s="41" t="s">
        <v>7965</v>
      </c>
      <c r="C2957" s="41" t="s">
        <v>108</v>
      </c>
      <c r="D2957" s="41" t="s">
        <v>65</v>
      </c>
      <c r="E2957" s="41" t="s">
        <v>7914</v>
      </c>
      <c r="F2957" s="41" t="s">
        <v>8942</v>
      </c>
      <c r="G2957" s="41" t="s">
        <v>1048</v>
      </c>
      <c r="H2957" s="41" t="s">
        <v>7888</v>
      </c>
      <c r="I2957" s="42">
        <v>41970</v>
      </c>
      <c r="J2957" s="41"/>
      <c r="K2957" s="41"/>
      <c r="L2957" s="41"/>
      <c r="M2957" s="40"/>
    </row>
    <row r="2958" spans="1:13" hidden="1">
      <c r="A2958" s="41" t="s">
        <v>8941</v>
      </c>
      <c r="B2958" s="41" t="s">
        <v>7965</v>
      </c>
      <c r="C2958" s="41" t="s">
        <v>108</v>
      </c>
      <c r="D2958" s="41" t="s">
        <v>65</v>
      </c>
      <c r="E2958" s="41" t="s">
        <v>7914</v>
      </c>
      <c r="F2958" s="41" t="s">
        <v>8942</v>
      </c>
      <c r="G2958" s="41" t="s">
        <v>1048</v>
      </c>
      <c r="H2958" s="41" t="s">
        <v>7889</v>
      </c>
      <c r="I2958" s="42"/>
      <c r="J2958" s="41"/>
      <c r="K2958" s="41"/>
      <c r="L2958" s="41"/>
      <c r="M2958" s="40"/>
    </row>
    <row r="2959" spans="1:13" hidden="1">
      <c r="A2959" s="41" t="s">
        <v>8941</v>
      </c>
      <c r="B2959" s="41" t="s">
        <v>7965</v>
      </c>
      <c r="C2959" s="41" t="s">
        <v>108</v>
      </c>
      <c r="D2959" s="41" t="s">
        <v>65</v>
      </c>
      <c r="E2959" s="41" t="s">
        <v>7914</v>
      </c>
      <c r="F2959" s="41" t="s">
        <v>8942</v>
      </c>
      <c r="G2959" s="41" t="s">
        <v>1048</v>
      </c>
      <c r="H2959" s="41" t="s">
        <v>7890</v>
      </c>
      <c r="I2959" s="41"/>
      <c r="J2959" s="41"/>
      <c r="K2959" s="41"/>
      <c r="L2959" s="41"/>
      <c r="M2959" s="40"/>
    </row>
    <row r="2960" spans="1:13" hidden="1">
      <c r="A2960" s="41" t="s">
        <v>8941</v>
      </c>
      <c r="B2960" s="41" t="s">
        <v>7965</v>
      </c>
      <c r="C2960" s="41" t="s">
        <v>108</v>
      </c>
      <c r="D2960" s="41" t="s">
        <v>65</v>
      </c>
      <c r="E2960" s="41" t="s">
        <v>7914</v>
      </c>
      <c r="F2960" s="41" t="s">
        <v>8942</v>
      </c>
      <c r="G2960" s="41" t="s">
        <v>1048</v>
      </c>
      <c r="H2960" s="41" t="s">
        <v>7891</v>
      </c>
      <c r="I2960" s="42"/>
      <c r="J2960" s="41"/>
      <c r="K2960" s="41"/>
      <c r="L2960" s="41"/>
      <c r="M2960" s="40"/>
    </row>
    <row r="2961" spans="1:13" hidden="1">
      <c r="A2961" s="41" t="s">
        <v>8941</v>
      </c>
      <c r="B2961" s="41" t="s">
        <v>7965</v>
      </c>
      <c r="C2961" s="41" t="s">
        <v>108</v>
      </c>
      <c r="D2961" s="41" t="s">
        <v>65</v>
      </c>
      <c r="E2961" s="41" t="s">
        <v>7914</v>
      </c>
      <c r="F2961" s="41" t="s">
        <v>8942</v>
      </c>
      <c r="G2961" s="41" t="s">
        <v>1048</v>
      </c>
      <c r="H2961" s="41" t="s">
        <v>7892</v>
      </c>
      <c r="I2961" s="44"/>
      <c r="J2961" s="41"/>
      <c r="K2961" s="41"/>
      <c r="L2961" s="41"/>
      <c r="M2961" s="40"/>
    </row>
    <row r="2962" spans="1:13" hidden="1">
      <c r="A2962" s="41" t="s">
        <v>8941</v>
      </c>
      <c r="B2962" s="41" t="s">
        <v>7965</v>
      </c>
      <c r="C2962" s="41" t="s">
        <v>108</v>
      </c>
      <c r="D2962" s="41" t="s">
        <v>65</v>
      </c>
      <c r="E2962" s="41" t="s">
        <v>7914</v>
      </c>
      <c r="F2962" s="41" t="s">
        <v>8942</v>
      </c>
      <c r="G2962" s="41" t="s">
        <v>1048</v>
      </c>
      <c r="H2962" s="41" t="s">
        <v>7893</v>
      </c>
      <c r="I2962" s="44"/>
      <c r="J2962" s="41"/>
      <c r="K2962" s="41"/>
      <c r="L2962" s="41"/>
      <c r="M2962" s="40"/>
    </row>
    <row r="2963" spans="1:13" hidden="1">
      <c r="A2963" s="41" t="s">
        <v>8941</v>
      </c>
      <c r="B2963" s="41" t="s">
        <v>7965</v>
      </c>
      <c r="C2963" s="41" t="s">
        <v>108</v>
      </c>
      <c r="D2963" s="41" t="s">
        <v>65</v>
      </c>
      <c r="E2963" s="41" t="s">
        <v>7914</v>
      </c>
      <c r="F2963" s="41" t="s">
        <v>8942</v>
      </c>
      <c r="G2963" s="41" t="s">
        <v>1048</v>
      </c>
      <c r="H2963" s="41" t="s">
        <v>7894</v>
      </c>
      <c r="I2963" s="42">
        <v>41987</v>
      </c>
      <c r="J2963" s="41"/>
      <c r="K2963" s="41"/>
      <c r="L2963" s="41"/>
      <c r="M2963" s="40"/>
    </row>
    <row r="2964" spans="1:13" hidden="1">
      <c r="A2964" s="40" t="s">
        <v>8941</v>
      </c>
      <c r="B2964" s="40" t="s">
        <v>7965</v>
      </c>
      <c r="C2964" s="40" t="s">
        <v>108</v>
      </c>
      <c r="D2964" s="40" t="s">
        <v>65</v>
      </c>
      <c r="E2964" s="41" t="s">
        <v>7914</v>
      </c>
      <c r="F2964" s="41" t="s">
        <v>8942</v>
      </c>
      <c r="G2964" s="40" t="s">
        <v>7895</v>
      </c>
      <c r="H2964" s="40" t="s">
        <v>7896</v>
      </c>
      <c r="I2964" s="43">
        <f>J2964-2</f>
        <v>41970</v>
      </c>
      <c r="J2964" s="43">
        <f t="shared" ref="J2964:J2970" si="197">I2965</f>
        <v>41972</v>
      </c>
      <c r="K2964" s="40" t="s">
        <v>4365</v>
      </c>
      <c r="L2964" s="40">
        <v>100</v>
      </c>
      <c r="M2964" s="40"/>
    </row>
    <row r="2965" spans="1:13" hidden="1">
      <c r="A2965" s="40" t="s">
        <v>8941</v>
      </c>
      <c r="B2965" s="40" t="s">
        <v>7965</v>
      </c>
      <c r="C2965" s="40" t="s">
        <v>108</v>
      </c>
      <c r="D2965" s="40" t="s">
        <v>65</v>
      </c>
      <c r="E2965" s="41" t="s">
        <v>7914</v>
      </c>
      <c r="F2965" s="41" t="s">
        <v>8942</v>
      </c>
      <c r="G2965" s="40" t="s">
        <v>7898</v>
      </c>
      <c r="H2965" s="40" t="s">
        <v>7899</v>
      </c>
      <c r="I2965" s="43">
        <f>J2965-1</f>
        <v>41972</v>
      </c>
      <c r="J2965" s="43">
        <f t="shared" si="197"/>
        <v>41973</v>
      </c>
      <c r="K2965" s="40" t="s">
        <v>4365</v>
      </c>
      <c r="L2965" s="40">
        <v>100</v>
      </c>
      <c r="M2965" s="40"/>
    </row>
    <row r="2966" spans="1:13" hidden="1">
      <c r="A2966" s="40" t="s">
        <v>8941</v>
      </c>
      <c r="B2966" s="40" t="s">
        <v>7965</v>
      </c>
      <c r="C2966" s="40" t="s">
        <v>108</v>
      </c>
      <c r="D2966" s="40" t="s">
        <v>65</v>
      </c>
      <c r="E2966" s="41" t="s">
        <v>7914</v>
      </c>
      <c r="F2966" s="41" t="s">
        <v>8942</v>
      </c>
      <c r="G2966" s="40" t="s">
        <v>7898</v>
      </c>
      <c r="H2966" s="40" t="s">
        <v>7900</v>
      </c>
      <c r="I2966" s="43">
        <f>J2966-1</f>
        <v>41973</v>
      </c>
      <c r="J2966" s="43">
        <f t="shared" si="197"/>
        <v>41974</v>
      </c>
      <c r="K2966" s="40" t="s">
        <v>4365</v>
      </c>
      <c r="L2966" s="40">
        <v>100</v>
      </c>
      <c r="M2966" s="40"/>
    </row>
    <row r="2967" spans="1:13">
      <c r="A2967" s="40" t="s">
        <v>8941</v>
      </c>
      <c r="B2967" s="40" t="s">
        <v>7965</v>
      </c>
      <c r="C2967" s="40" t="s">
        <v>108</v>
      </c>
      <c r="D2967" s="40" t="s">
        <v>65</v>
      </c>
      <c r="E2967" s="41" t="s">
        <v>7914</v>
      </c>
      <c r="F2967" s="41" t="s">
        <v>8942</v>
      </c>
      <c r="G2967" s="40" t="s">
        <v>7901</v>
      </c>
      <c r="H2967" s="40" t="s">
        <v>7902</v>
      </c>
      <c r="I2967" s="43">
        <f>J2967-5</f>
        <v>41974</v>
      </c>
      <c r="J2967" s="43">
        <f t="shared" si="197"/>
        <v>41979</v>
      </c>
      <c r="K2967" s="40" t="s">
        <v>4365</v>
      </c>
      <c r="L2967" s="40">
        <v>100</v>
      </c>
      <c r="M2967" s="40"/>
    </row>
    <row r="2968" spans="1:13" hidden="1">
      <c r="A2968" s="40" t="s">
        <v>8941</v>
      </c>
      <c r="B2968" s="40" t="s">
        <v>7965</v>
      </c>
      <c r="C2968" s="40" t="s">
        <v>108</v>
      </c>
      <c r="D2968" s="40" t="s">
        <v>65</v>
      </c>
      <c r="E2968" s="41" t="s">
        <v>7914</v>
      </c>
      <c r="F2968" s="41" t="s">
        <v>8942</v>
      </c>
      <c r="G2968" s="40" t="s">
        <v>7904</v>
      </c>
      <c r="H2968" s="40" t="s">
        <v>7905</v>
      </c>
      <c r="I2968" s="43">
        <f>J2968-3</f>
        <v>41979</v>
      </c>
      <c r="J2968" s="43">
        <f t="shared" si="197"/>
        <v>41982</v>
      </c>
      <c r="K2968" s="40" t="s">
        <v>4365</v>
      </c>
      <c r="L2968" s="40">
        <v>100</v>
      </c>
      <c r="M2968" s="40"/>
    </row>
    <row r="2969" spans="1:13" hidden="1">
      <c r="A2969" s="40" t="s">
        <v>8941</v>
      </c>
      <c r="B2969" s="40" t="s">
        <v>7965</v>
      </c>
      <c r="C2969" s="40" t="s">
        <v>108</v>
      </c>
      <c r="D2969" s="40" t="s">
        <v>65</v>
      </c>
      <c r="E2969" s="41" t="s">
        <v>7914</v>
      </c>
      <c r="F2969" s="41" t="s">
        <v>8942</v>
      </c>
      <c r="G2969" s="40" t="s">
        <v>7904</v>
      </c>
      <c r="H2969" s="40" t="s">
        <v>7906</v>
      </c>
      <c r="I2969" s="43">
        <f>J2969-2</f>
        <v>41982</v>
      </c>
      <c r="J2969" s="43">
        <f t="shared" si="197"/>
        <v>41984</v>
      </c>
      <c r="K2969" s="40" t="s">
        <v>4365</v>
      </c>
      <c r="L2969" s="40">
        <v>100</v>
      </c>
      <c r="M2969" s="40"/>
    </row>
    <row r="2970" spans="1:13" hidden="1">
      <c r="A2970" s="40" t="s">
        <v>8941</v>
      </c>
      <c r="B2970" s="40" t="s">
        <v>7965</v>
      </c>
      <c r="C2970" s="40" t="s">
        <v>108</v>
      </c>
      <c r="D2970" s="40" t="s">
        <v>65</v>
      </c>
      <c r="E2970" s="41" t="s">
        <v>7914</v>
      </c>
      <c r="F2970" s="41" t="s">
        <v>8942</v>
      </c>
      <c r="G2970" s="40" t="s">
        <v>7904</v>
      </c>
      <c r="H2970" s="40" t="s">
        <v>7907</v>
      </c>
      <c r="I2970" s="43">
        <f>J2970-2</f>
        <v>41984</v>
      </c>
      <c r="J2970" s="43">
        <f t="shared" si="197"/>
        <v>41986</v>
      </c>
      <c r="K2970" s="40" t="s">
        <v>4365</v>
      </c>
      <c r="L2970" s="40">
        <v>100</v>
      </c>
      <c r="M2970" s="40"/>
    </row>
    <row r="2971" spans="1:13" hidden="1">
      <c r="A2971" s="40" t="s">
        <v>8941</v>
      </c>
      <c r="B2971" s="40" t="s">
        <v>7965</v>
      </c>
      <c r="C2971" s="40" t="s">
        <v>108</v>
      </c>
      <c r="D2971" s="40" t="s">
        <v>65</v>
      </c>
      <c r="E2971" s="41" t="s">
        <v>7914</v>
      </c>
      <c r="F2971" s="41" t="s">
        <v>8942</v>
      </c>
      <c r="G2971" s="40" t="s">
        <v>7904</v>
      </c>
      <c r="H2971" s="40" t="s">
        <v>7908</v>
      </c>
      <c r="I2971" s="43">
        <f>J2971-1</f>
        <v>41986</v>
      </c>
      <c r="J2971" s="42">
        <v>41987</v>
      </c>
      <c r="K2971" s="40" t="s">
        <v>4365</v>
      </c>
      <c r="L2971" s="40">
        <v>100</v>
      </c>
      <c r="M2971" s="39"/>
    </row>
    <row r="2972" spans="1:13" hidden="1">
      <c r="A2972" s="41" t="s">
        <v>8567</v>
      </c>
      <c r="B2972" s="41" t="s">
        <v>8943</v>
      </c>
      <c r="C2972" s="41" t="s">
        <v>108</v>
      </c>
      <c r="D2972" s="41" t="s">
        <v>65</v>
      </c>
      <c r="E2972" s="41" t="s">
        <v>7914</v>
      </c>
      <c r="F2972" s="41" t="s">
        <v>8944</v>
      </c>
      <c r="G2972" s="41" t="s">
        <v>1048</v>
      </c>
      <c r="H2972" s="41" t="s">
        <v>7888</v>
      </c>
      <c r="I2972" s="42">
        <v>41981</v>
      </c>
      <c r="J2972" s="41"/>
      <c r="K2972" s="41"/>
      <c r="L2972" s="41"/>
      <c r="M2972" s="40"/>
    </row>
    <row r="2973" spans="1:13" hidden="1">
      <c r="A2973" s="41" t="s">
        <v>8567</v>
      </c>
      <c r="B2973" s="41" t="s">
        <v>8943</v>
      </c>
      <c r="C2973" s="41" t="s">
        <v>108</v>
      </c>
      <c r="D2973" s="41" t="s">
        <v>65</v>
      </c>
      <c r="E2973" s="41" t="s">
        <v>7914</v>
      </c>
      <c r="F2973" s="41" t="s">
        <v>8944</v>
      </c>
      <c r="G2973" s="41" t="s">
        <v>1048</v>
      </c>
      <c r="H2973" s="41" t="s">
        <v>7889</v>
      </c>
      <c r="I2973" s="42"/>
      <c r="J2973" s="41"/>
      <c r="K2973" s="41"/>
      <c r="L2973" s="41"/>
      <c r="M2973" s="40"/>
    </row>
    <row r="2974" spans="1:13" hidden="1">
      <c r="A2974" s="41" t="s">
        <v>8567</v>
      </c>
      <c r="B2974" s="41" t="s">
        <v>8943</v>
      </c>
      <c r="C2974" s="41" t="s">
        <v>108</v>
      </c>
      <c r="D2974" s="41" t="s">
        <v>65</v>
      </c>
      <c r="E2974" s="41" t="s">
        <v>7914</v>
      </c>
      <c r="F2974" s="41" t="s">
        <v>8944</v>
      </c>
      <c r="G2974" s="41" t="s">
        <v>1048</v>
      </c>
      <c r="H2974" s="41" t="s">
        <v>7890</v>
      </c>
      <c r="I2974" s="41"/>
      <c r="J2974" s="41"/>
      <c r="K2974" s="41"/>
      <c r="L2974" s="41"/>
      <c r="M2974" s="40"/>
    </row>
    <row r="2975" spans="1:13" hidden="1">
      <c r="A2975" s="41" t="s">
        <v>8567</v>
      </c>
      <c r="B2975" s="41" t="s">
        <v>8943</v>
      </c>
      <c r="C2975" s="41" t="s">
        <v>108</v>
      </c>
      <c r="D2975" s="41" t="s">
        <v>65</v>
      </c>
      <c r="E2975" s="41" t="s">
        <v>7914</v>
      </c>
      <c r="F2975" s="41" t="s">
        <v>8944</v>
      </c>
      <c r="G2975" s="41" t="s">
        <v>1048</v>
      </c>
      <c r="H2975" s="41" t="s">
        <v>7891</v>
      </c>
      <c r="I2975" s="42"/>
      <c r="J2975" s="41"/>
      <c r="K2975" s="41"/>
      <c r="L2975" s="41"/>
      <c r="M2975" s="40"/>
    </row>
    <row r="2976" spans="1:13" hidden="1">
      <c r="A2976" s="41" t="s">
        <v>8567</v>
      </c>
      <c r="B2976" s="41" t="s">
        <v>8943</v>
      </c>
      <c r="C2976" s="41" t="s">
        <v>108</v>
      </c>
      <c r="D2976" s="41" t="s">
        <v>65</v>
      </c>
      <c r="E2976" s="41" t="s">
        <v>7914</v>
      </c>
      <c r="F2976" s="41" t="s">
        <v>8944</v>
      </c>
      <c r="G2976" s="41" t="s">
        <v>1048</v>
      </c>
      <c r="H2976" s="41" t="s">
        <v>7892</v>
      </c>
      <c r="I2976" s="44"/>
      <c r="J2976" s="41"/>
      <c r="K2976" s="41"/>
      <c r="L2976" s="41"/>
      <c r="M2976" s="40"/>
    </row>
    <row r="2977" spans="1:13" hidden="1">
      <c r="A2977" s="41" t="s">
        <v>8567</v>
      </c>
      <c r="B2977" s="41" t="s">
        <v>8943</v>
      </c>
      <c r="C2977" s="41" t="s">
        <v>108</v>
      </c>
      <c r="D2977" s="41" t="s">
        <v>65</v>
      </c>
      <c r="E2977" s="41" t="s">
        <v>7914</v>
      </c>
      <c r="F2977" s="41" t="s">
        <v>8944</v>
      </c>
      <c r="G2977" s="41" t="s">
        <v>1048</v>
      </c>
      <c r="H2977" s="41" t="s">
        <v>7893</v>
      </c>
      <c r="I2977" s="44"/>
      <c r="J2977" s="41"/>
      <c r="K2977" s="41"/>
      <c r="L2977" s="41"/>
      <c r="M2977" s="40"/>
    </row>
    <row r="2978" spans="1:13" hidden="1">
      <c r="A2978" s="41" t="s">
        <v>8567</v>
      </c>
      <c r="B2978" s="41" t="s">
        <v>8943</v>
      </c>
      <c r="C2978" s="41" t="s">
        <v>108</v>
      </c>
      <c r="D2978" s="41" t="s">
        <v>65</v>
      </c>
      <c r="E2978" s="41" t="s">
        <v>7914</v>
      </c>
      <c r="F2978" s="41" t="s">
        <v>8944</v>
      </c>
      <c r="G2978" s="41" t="s">
        <v>1048</v>
      </c>
      <c r="H2978" s="41" t="s">
        <v>7894</v>
      </c>
      <c r="I2978" s="42">
        <v>41998</v>
      </c>
      <c r="J2978" s="41"/>
      <c r="K2978" s="41"/>
      <c r="L2978" s="41"/>
      <c r="M2978" s="40"/>
    </row>
    <row r="2979" spans="1:13" hidden="1">
      <c r="A2979" s="40" t="s">
        <v>8567</v>
      </c>
      <c r="B2979" s="40" t="s">
        <v>8943</v>
      </c>
      <c r="C2979" s="40" t="s">
        <v>108</v>
      </c>
      <c r="D2979" s="40" t="s">
        <v>65</v>
      </c>
      <c r="E2979" s="41" t="s">
        <v>7914</v>
      </c>
      <c r="F2979" s="40" t="s">
        <v>8944</v>
      </c>
      <c r="G2979" s="40" t="s">
        <v>7895</v>
      </c>
      <c r="H2979" s="40" t="s">
        <v>7896</v>
      </c>
      <c r="I2979" s="43">
        <f>J2979-2</f>
        <v>41981</v>
      </c>
      <c r="J2979" s="43">
        <f t="shared" ref="J2979:J2985" si="198">I2980</f>
        <v>41983</v>
      </c>
      <c r="K2979" s="40" t="s">
        <v>135</v>
      </c>
      <c r="L2979" s="40">
        <v>100</v>
      </c>
      <c r="M2979" s="40"/>
    </row>
    <row r="2980" spans="1:13" hidden="1">
      <c r="A2980" s="40" t="s">
        <v>8567</v>
      </c>
      <c r="B2980" s="40" t="s">
        <v>8943</v>
      </c>
      <c r="C2980" s="40" t="s">
        <v>108</v>
      </c>
      <c r="D2980" s="40" t="s">
        <v>65</v>
      </c>
      <c r="E2980" s="41" t="s">
        <v>7914</v>
      </c>
      <c r="F2980" s="40" t="s">
        <v>8944</v>
      </c>
      <c r="G2980" s="40" t="s">
        <v>7898</v>
      </c>
      <c r="H2980" s="40" t="s">
        <v>7899</v>
      </c>
      <c r="I2980" s="43">
        <f>J2980-1</f>
        <v>41983</v>
      </c>
      <c r="J2980" s="43">
        <f t="shared" si="198"/>
        <v>41984</v>
      </c>
      <c r="K2980" s="40" t="s">
        <v>135</v>
      </c>
      <c r="L2980" s="40">
        <v>100</v>
      </c>
      <c r="M2980" s="40"/>
    </row>
    <row r="2981" spans="1:13" hidden="1">
      <c r="A2981" s="40" t="s">
        <v>8567</v>
      </c>
      <c r="B2981" s="40" t="s">
        <v>8943</v>
      </c>
      <c r="C2981" s="40" t="s">
        <v>108</v>
      </c>
      <c r="D2981" s="40" t="s">
        <v>65</v>
      </c>
      <c r="E2981" s="41" t="s">
        <v>7914</v>
      </c>
      <c r="F2981" s="40" t="s">
        <v>8944</v>
      </c>
      <c r="G2981" s="40" t="s">
        <v>7898</v>
      </c>
      <c r="H2981" s="40" t="s">
        <v>7900</v>
      </c>
      <c r="I2981" s="43">
        <f>J2981-1</f>
        <v>41984</v>
      </c>
      <c r="J2981" s="43">
        <f t="shared" si="198"/>
        <v>41985</v>
      </c>
      <c r="K2981" s="40" t="s">
        <v>135</v>
      </c>
      <c r="L2981" s="40">
        <v>100</v>
      </c>
      <c r="M2981" s="40"/>
    </row>
    <row r="2982" spans="1:13">
      <c r="A2982" s="40" t="s">
        <v>8567</v>
      </c>
      <c r="B2982" s="40" t="s">
        <v>8943</v>
      </c>
      <c r="C2982" s="40" t="s">
        <v>108</v>
      </c>
      <c r="D2982" s="40" t="s">
        <v>65</v>
      </c>
      <c r="E2982" s="41" t="s">
        <v>7914</v>
      </c>
      <c r="F2982" s="40" t="s">
        <v>8944</v>
      </c>
      <c r="G2982" s="40" t="s">
        <v>7901</v>
      </c>
      <c r="H2982" s="40" t="s">
        <v>7902</v>
      </c>
      <c r="I2982" s="43">
        <f>J2982-5</f>
        <v>41985</v>
      </c>
      <c r="J2982" s="43">
        <f t="shared" si="198"/>
        <v>41990</v>
      </c>
      <c r="K2982" s="40" t="s">
        <v>135</v>
      </c>
      <c r="L2982" s="40">
        <v>100</v>
      </c>
      <c r="M2982" s="40"/>
    </row>
    <row r="2983" spans="1:13" hidden="1">
      <c r="A2983" s="40" t="s">
        <v>8567</v>
      </c>
      <c r="B2983" s="40" t="s">
        <v>8943</v>
      </c>
      <c r="C2983" s="40" t="s">
        <v>108</v>
      </c>
      <c r="D2983" s="40" t="s">
        <v>65</v>
      </c>
      <c r="E2983" s="41" t="s">
        <v>7914</v>
      </c>
      <c r="F2983" s="40" t="s">
        <v>8944</v>
      </c>
      <c r="G2983" s="40" t="s">
        <v>7904</v>
      </c>
      <c r="H2983" s="40" t="s">
        <v>7905</v>
      </c>
      <c r="I2983" s="43">
        <f>J2983-3</f>
        <v>41990</v>
      </c>
      <c r="J2983" s="43">
        <f t="shared" si="198"/>
        <v>41993</v>
      </c>
      <c r="K2983" s="40" t="s">
        <v>135</v>
      </c>
      <c r="L2983" s="40">
        <v>100</v>
      </c>
      <c r="M2983" s="40"/>
    </row>
    <row r="2984" spans="1:13" hidden="1">
      <c r="A2984" s="40" t="s">
        <v>8567</v>
      </c>
      <c r="B2984" s="40" t="s">
        <v>8943</v>
      </c>
      <c r="C2984" s="40" t="s">
        <v>108</v>
      </c>
      <c r="D2984" s="40" t="s">
        <v>65</v>
      </c>
      <c r="E2984" s="41" t="s">
        <v>7914</v>
      </c>
      <c r="F2984" s="40" t="s">
        <v>8944</v>
      </c>
      <c r="G2984" s="40" t="s">
        <v>7904</v>
      </c>
      <c r="H2984" s="40" t="s">
        <v>7906</v>
      </c>
      <c r="I2984" s="43">
        <f>J2984-2</f>
        <v>41993</v>
      </c>
      <c r="J2984" s="43">
        <f t="shared" si="198"/>
        <v>41995</v>
      </c>
      <c r="K2984" s="40" t="s">
        <v>135</v>
      </c>
      <c r="L2984" s="40">
        <v>100</v>
      </c>
      <c r="M2984" s="40"/>
    </row>
    <row r="2985" spans="1:13" hidden="1">
      <c r="A2985" s="40" t="s">
        <v>8567</v>
      </c>
      <c r="B2985" s="40" t="s">
        <v>8943</v>
      </c>
      <c r="C2985" s="40" t="s">
        <v>108</v>
      </c>
      <c r="D2985" s="40" t="s">
        <v>65</v>
      </c>
      <c r="E2985" s="41" t="s">
        <v>7914</v>
      </c>
      <c r="F2985" s="40" t="s">
        <v>8944</v>
      </c>
      <c r="G2985" s="40" t="s">
        <v>7904</v>
      </c>
      <c r="H2985" s="40" t="s">
        <v>7907</v>
      </c>
      <c r="I2985" s="43">
        <f>J2985-2</f>
        <v>41995</v>
      </c>
      <c r="J2985" s="43">
        <f t="shared" si="198"/>
        <v>41997</v>
      </c>
      <c r="K2985" s="40" t="s">
        <v>135</v>
      </c>
      <c r="L2985" s="40">
        <v>100</v>
      </c>
      <c r="M2985" s="40"/>
    </row>
    <row r="2986" spans="1:13" hidden="1">
      <c r="A2986" s="40" t="s">
        <v>8567</v>
      </c>
      <c r="B2986" s="40" t="s">
        <v>8943</v>
      </c>
      <c r="C2986" s="40" t="s">
        <v>108</v>
      </c>
      <c r="D2986" s="40" t="s">
        <v>65</v>
      </c>
      <c r="E2986" s="41" t="s">
        <v>7914</v>
      </c>
      <c r="F2986" s="40" t="s">
        <v>8944</v>
      </c>
      <c r="G2986" s="40" t="s">
        <v>7904</v>
      </c>
      <c r="H2986" s="40" t="s">
        <v>7908</v>
      </c>
      <c r="I2986" s="43">
        <f>J2986-1</f>
        <v>41997</v>
      </c>
      <c r="J2986" s="42">
        <v>41998</v>
      </c>
      <c r="K2986" s="40" t="s">
        <v>135</v>
      </c>
      <c r="L2986" s="40">
        <v>100</v>
      </c>
      <c r="M2986" s="39" t="s">
        <v>7917</v>
      </c>
    </row>
    <row r="2987" spans="1:13" hidden="1">
      <c r="A2987" s="41" t="s">
        <v>2241</v>
      </c>
      <c r="B2987" s="41" t="s">
        <v>8945</v>
      </c>
      <c r="C2987" s="58" t="s">
        <v>7962</v>
      </c>
      <c r="D2987" s="41" t="s">
        <v>52</v>
      </c>
      <c r="E2987" s="41" t="s">
        <v>7886</v>
      </c>
      <c r="F2987" s="41" t="s">
        <v>8946</v>
      </c>
      <c r="G2987" s="41" t="s">
        <v>1048</v>
      </c>
      <c r="H2987" s="41" t="s">
        <v>7888</v>
      </c>
      <c r="I2987" s="42">
        <v>41983</v>
      </c>
      <c r="J2987" s="41"/>
      <c r="K2987" s="40"/>
      <c r="L2987" s="40"/>
      <c r="M2987" s="39"/>
    </row>
    <row r="2988" spans="1:13" hidden="1">
      <c r="A2988" s="41" t="s">
        <v>2241</v>
      </c>
      <c r="B2988" s="41" t="s">
        <v>8945</v>
      </c>
      <c r="C2988" s="58" t="s">
        <v>7962</v>
      </c>
      <c r="D2988" s="41" t="s">
        <v>52</v>
      </c>
      <c r="E2988" s="41" t="s">
        <v>7886</v>
      </c>
      <c r="F2988" s="41" t="s">
        <v>8946</v>
      </c>
      <c r="G2988" s="41" t="s">
        <v>1048</v>
      </c>
      <c r="H2988" s="41" t="s">
        <v>7889</v>
      </c>
      <c r="I2988" s="41"/>
      <c r="J2988" s="41"/>
      <c r="K2988" s="40"/>
      <c r="L2988" s="40"/>
      <c r="M2988" s="39"/>
    </row>
    <row r="2989" spans="1:13" hidden="1">
      <c r="A2989" s="41" t="s">
        <v>2241</v>
      </c>
      <c r="B2989" s="41" t="s">
        <v>8945</v>
      </c>
      <c r="C2989" s="58" t="s">
        <v>7962</v>
      </c>
      <c r="D2989" s="41" t="s">
        <v>52</v>
      </c>
      <c r="E2989" s="41" t="s">
        <v>7886</v>
      </c>
      <c r="F2989" s="41" t="s">
        <v>8946</v>
      </c>
      <c r="G2989" s="41" t="s">
        <v>1048</v>
      </c>
      <c r="H2989" s="41" t="s">
        <v>7890</v>
      </c>
      <c r="I2989" s="41"/>
      <c r="J2989" s="41"/>
      <c r="K2989" s="40"/>
      <c r="L2989" s="40"/>
      <c r="M2989" s="39"/>
    </row>
    <row r="2990" spans="1:13" hidden="1">
      <c r="A2990" s="41" t="s">
        <v>2241</v>
      </c>
      <c r="B2990" s="41" t="s">
        <v>8945</v>
      </c>
      <c r="C2990" s="58" t="s">
        <v>7962</v>
      </c>
      <c r="D2990" s="41" t="s">
        <v>52</v>
      </c>
      <c r="E2990" s="41" t="s">
        <v>7886</v>
      </c>
      <c r="F2990" s="41" t="s">
        <v>8946</v>
      </c>
      <c r="G2990" s="41" t="s">
        <v>1048</v>
      </c>
      <c r="H2990" s="41" t="s">
        <v>7891</v>
      </c>
      <c r="I2990" s="42">
        <v>42077</v>
      </c>
      <c r="J2990" s="41"/>
      <c r="K2990" s="40"/>
      <c r="L2990" s="40"/>
      <c r="M2990" s="39"/>
    </row>
    <row r="2991" spans="1:13" hidden="1">
      <c r="A2991" s="41" t="s">
        <v>2241</v>
      </c>
      <c r="B2991" s="41" t="s">
        <v>8945</v>
      </c>
      <c r="C2991" s="58" t="s">
        <v>7962</v>
      </c>
      <c r="D2991" s="41" t="s">
        <v>52</v>
      </c>
      <c r="E2991" s="41" t="s">
        <v>7886</v>
      </c>
      <c r="F2991" s="41" t="s">
        <v>8946</v>
      </c>
      <c r="G2991" s="41" t="s">
        <v>1048</v>
      </c>
      <c r="H2991" s="41" t="s">
        <v>7892</v>
      </c>
      <c r="I2991" s="41"/>
      <c r="J2991" s="41"/>
      <c r="K2991" s="40"/>
      <c r="L2991" s="40"/>
      <c r="M2991" s="39"/>
    </row>
    <row r="2992" spans="1:13" hidden="1">
      <c r="A2992" s="41" t="s">
        <v>2241</v>
      </c>
      <c r="B2992" s="41" t="s">
        <v>8945</v>
      </c>
      <c r="C2992" s="58" t="s">
        <v>7962</v>
      </c>
      <c r="D2992" s="41" t="s">
        <v>52</v>
      </c>
      <c r="E2992" s="41" t="s">
        <v>7886</v>
      </c>
      <c r="F2992" s="41" t="s">
        <v>8946</v>
      </c>
      <c r="G2992" s="41" t="s">
        <v>1048</v>
      </c>
      <c r="H2992" s="41" t="s">
        <v>7893</v>
      </c>
      <c r="I2992" s="41"/>
      <c r="J2992" s="41"/>
      <c r="K2992" s="40"/>
      <c r="L2992" s="40"/>
      <c r="M2992" s="39"/>
    </row>
    <row r="2993" spans="1:13" hidden="1">
      <c r="A2993" s="41" t="s">
        <v>2241</v>
      </c>
      <c r="B2993" s="41" t="s">
        <v>8945</v>
      </c>
      <c r="C2993" s="58" t="s">
        <v>7962</v>
      </c>
      <c r="D2993" s="41" t="s">
        <v>52</v>
      </c>
      <c r="E2993" s="41" t="s">
        <v>7886</v>
      </c>
      <c r="F2993" s="41" t="s">
        <v>8946</v>
      </c>
      <c r="G2993" s="41" t="s">
        <v>1048</v>
      </c>
      <c r="H2993" s="41" t="s">
        <v>7894</v>
      </c>
      <c r="I2993" s="42">
        <v>42000</v>
      </c>
      <c r="J2993" s="41"/>
      <c r="K2993" s="40"/>
      <c r="L2993" s="40"/>
      <c r="M2993" s="39"/>
    </row>
    <row r="2994" spans="1:13" hidden="1">
      <c r="A2994" s="40" t="s">
        <v>2241</v>
      </c>
      <c r="B2994" s="40" t="s">
        <v>8945</v>
      </c>
      <c r="C2994" s="57" t="s">
        <v>7962</v>
      </c>
      <c r="D2994" s="40" t="s">
        <v>52</v>
      </c>
      <c r="E2994" s="41" t="s">
        <v>7886</v>
      </c>
      <c r="F2994" s="40" t="s">
        <v>8946</v>
      </c>
      <c r="G2994" s="40" t="s">
        <v>7895</v>
      </c>
      <c r="H2994" s="40" t="s">
        <v>7896</v>
      </c>
      <c r="I2994" s="43">
        <f>J2994-2</f>
        <v>41983</v>
      </c>
      <c r="J2994" s="43">
        <f t="shared" ref="J2994:J3000" si="199">I2995</f>
        <v>41985</v>
      </c>
      <c r="K2994" s="40" t="s">
        <v>135</v>
      </c>
      <c r="L2994" s="40">
        <v>100</v>
      </c>
      <c r="M2994" s="39"/>
    </row>
    <row r="2995" spans="1:13" hidden="1">
      <c r="A2995" s="40" t="s">
        <v>2241</v>
      </c>
      <c r="B2995" s="40" t="s">
        <v>8945</v>
      </c>
      <c r="C2995" s="57" t="s">
        <v>7962</v>
      </c>
      <c r="D2995" s="40" t="s">
        <v>52</v>
      </c>
      <c r="E2995" s="41" t="s">
        <v>7886</v>
      </c>
      <c r="F2995" s="40" t="s">
        <v>8946</v>
      </c>
      <c r="G2995" s="40" t="s">
        <v>7898</v>
      </c>
      <c r="H2995" s="40" t="s">
        <v>7899</v>
      </c>
      <c r="I2995" s="43">
        <f>J2995-1</f>
        <v>41985</v>
      </c>
      <c r="J2995" s="43">
        <f t="shared" si="199"/>
        <v>41986</v>
      </c>
      <c r="K2995" s="40" t="s">
        <v>135</v>
      </c>
      <c r="L2995" s="40">
        <v>100</v>
      </c>
      <c r="M2995" s="39"/>
    </row>
    <row r="2996" spans="1:13" hidden="1">
      <c r="A2996" s="40" t="s">
        <v>2241</v>
      </c>
      <c r="B2996" s="40" t="s">
        <v>8945</v>
      </c>
      <c r="C2996" s="57" t="s">
        <v>7962</v>
      </c>
      <c r="D2996" s="40" t="s">
        <v>52</v>
      </c>
      <c r="E2996" s="41" t="s">
        <v>7886</v>
      </c>
      <c r="F2996" s="40" t="s">
        <v>8946</v>
      </c>
      <c r="G2996" s="40" t="s">
        <v>7898</v>
      </c>
      <c r="H2996" s="40" t="s">
        <v>7900</v>
      </c>
      <c r="I2996" s="43">
        <f>J2996-1</f>
        <v>41986</v>
      </c>
      <c r="J2996" s="43">
        <f t="shared" si="199"/>
        <v>41987</v>
      </c>
      <c r="K2996" s="40" t="s">
        <v>135</v>
      </c>
      <c r="L2996" s="40">
        <v>100</v>
      </c>
      <c r="M2996" s="39"/>
    </row>
    <row r="2997" spans="1:13">
      <c r="A2997" s="40" t="s">
        <v>2241</v>
      </c>
      <c r="B2997" s="40" t="s">
        <v>8945</v>
      </c>
      <c r="C2997" s="57" t="s">
        <v>7962</v>
      </c>
      <c r="D2997" s="40" t="s">
        <v>52</v>
      </c>
      <c r="E2997" s="41" t="s">
        <v>7886</v>
      </c>
      <c r="F2997" s="40" t="s">
        <v>8946</v>
      </c>
      <c r="G2997" s="40" t="s">
        <v>7901</v>
      </c>
      <c r="H2997" s="40" t="s">
        <v>7902</v>
      </c>
      <c r="I2997" s="43">
        <f>J2997-5</f>
        <v>41987</v>
      </c>
      <c r="J2997" s="43">
        <f t="shared" si="199"/>
        <v>41992</v>
      </c>
      <c r="K2997" s="40" t="s">
        <v>135</v>
      </c>
      <c r="L2997" s="40">
        <v>100</v>
      </c>
      <c r="M2997" s="39"/>
    </row>
    <row r="2998" spans="1:13" hidden="1">
      <c r="A2998" s="40" t="s">
        <v>2241</v>
      </c>
      <c r="B2998" s="40" t="s">
        <v>8945</v>
      </c>
      <c r="C2998" s="57" t="s">
        <v>7962</v>
      </c>
      <c r="D2998" s="40" t="s">
        <v>52</v>
      </c>
      <c r="E2998" s="41" t="s">
        <v>7886</v>
      </c>
      <c r="F2998" s="40" t="s">
        <v>8946</v>
      </c>
      <c r="G2998" s="40" t="s">
        <v>7904</v>
      </c>
      <c r="H2998" s="40" t="s">
        <v>7905</v>
      </c>
      <c r="I2998" s="43">
        <f>J2998-3</f>
        <v>41992</v>
      </c>
      <c r="J2998" s="43">
        <f t="shared" si="199"/>
        <v>41995</v>
      </c>
      <c r="K2998" s="40" t="s">
        <v>135</v>
      </c>
      <c r="L2998" s="40">
        <v>100</v>
      </c>
      <c r="M2998" s="39"/>
    </row>
    <row r="2999" spans="1:13" hidden="1">
      <c r="A2999" s="40" t="s">
        <v>2241</v>
      </c>
      <c r="B2999" s="40" t="s">
        <v>8945</v>
      </c>
      <c r="C2999" s="57" t="s">
        <v>7962</v>
      </c>
      <c r="D2999" s="40" t="s">
        <v>52</v>
      </c>
      <c r="E2999" s="41" t="s">
        <v>7886</v>
      </c>
      <c r="F2999" s="40" t="s">
        <v>8946</v>
      </c>
      <c r="G2999" s="40" t="s">
        <v>7904</v>
      </c>
      <c r="H2999" s="40" t="s">
        <v>7906</v>
      </c>
      <c r="I2999" s="43">
        <f>J2999-2</f>
        <v>41995</v>
      </c>
      <c r="J2999" s="43">
        <f t="shared" si="199"/>
        <v>41997</v>
      </c>
      <c r="K2999" s="40" t="s">
        <v>135</v>
      </c>
      <c r="L2999" s="40">
        <v>100</v>
      </c>
      <c r="M2999" s="39"/>
    </row>
    <row r="3000" spans="1:13" hidden="1">
      <c r="A3000" s="40" t="s">
        <v>2241</v>
      </c>
      <c r="B3000" s="40" t="s">
        <v>8945</v>
      </c>
      <c r="C3000" s="57" t="s">
        <v>7962</v>
      </c>
      <c r="D3000" s="40" t="s">
        <v>52</v>
      </c>
      <c r="E3000" s="41" t="s">
        <v>7886</v>
      </c>
      <c r="F3000" s="40" t="s">
        <v>8946</v>
      </c>
      <c r="G3000" s="40" t="s">
        <v>7904</v>
      </c>
      <c r="H3000" s="40" t="s">
        <v>7907</v>
      </c>
      <c r="I3000" s="43">
        <f>J3000-2</f>
        <v>41997</v>
      </c>
      <c r="J3000" s="43">
        <f t="shared" si="199"/>
        <v>41999</v>
      </c>
      <c r="K3000" s="40" t="s">
        <v>135</v>
      </c>
      <c r="L3000" s="40">
        <v>100</v>
      </c>
      <c r="M3000" s="39"/>
    </row>
    <row r="3001" spans="1:13" hidden="1">
      <c r="A3001" s="40" t="s">
        <v>2241</v>
      </c>
      <c r="B3001" s="40" t="s">
        <v>8945</v>
      </c>
      <c r="C3001" s="57" t="s">
        <v>7962</v>
      </c>
      <c r="D3001" s="40" t="s">
        <v>52</v>
      </c>
      <c r="E3001" s="41" t="s">
        <v>7886</v>
      </c>
      <c r="F3001" s="40" t="s">
        <v>8946</v>
      </c>
      <c r="G3001" s="40" t="s">
        <v>7904</v>
      </c>
      <c r="H3001" s="40" t="s">
        <v>7908</v>
      </c>
      <c r="I3001" s="43">
        <f>J3001-1</f>
        <v>41999</v>
      </c>
      <c r="J3001" s="42">
        <v>42000</v>
      </c>
      <c r="K3001" s="40" t="s">
        <v>135</v>
      </c>
      <c r="L3001" s="40">
        <v>100</v>
      </c>
      <c r="M3001" s="39"/>
    </row>
    <row r="3002" spans="1:13" hidden="1">
      <c r="A3002" s="49" t="s">
        <v>8601</v>
      </c>
      <c r="B3002" s="49" t="s">
        <v>8228</v>
      </c>
      <c r="C3002" s="41" t="s">
        <v>108</v>
      </c>
      <c r="D3002" s="49" t="s">
        <v>65</v>
      </c>
      <c r="E3002" s="41" t="s">
        <v>7914</v>
      </c>
      <c r="F3002" s="41" t="s">
        <v>8947</v>
      </c>
      <c r="G3002" s="41" t="s">
        <v>1048</v>
      </c>
      <c r="H3002" s="41" t="s">
        <v>7888</v>
      </c>
      <c r="I3002" s="42">
        <v>41977</v>
      </c>
      <c r="J3002" s="41"/>
      <c r="K3002" s="41"/>
      <c r="L3002" s="41"/>
      <c r="M3002" s="40"/>
    </row>
    <row r="3003" spans="1:13" hidden="1">
      <c r="A3003" s="49" t="s">
        <v>8601</v>
      </c>
      <c r="B3003" s="49" t="s">
        <v>8228</v>
      </c>
      <c r="C3003" s="41" t="s">
        <v>108</v>
      </c>
      <c r="D3003" s="49" t="s">
        <v>65</v>
      </c>
      <c r="E3003" s="41" t="s">
        <v>7914</v>
      </c>
      <c r="F3003" s="41" t="s">
        <v>8947</v>
      </c>
      <c r="G3003" s="41" t="s">
        <v>1048</v>
      </c>
      <c r="H3003" s="41" t="s">
        <v>7889</v>
      </c>
      <c r="I3003" s="42"/>
      <c r="J3003" s="41"/>
      <c r="K3003" s="41"/>
      <c r="L3003" s="41"/>
      <c r="M3003" s="40"/>
    </row>
    <row r="3004" spans="1:13" hidden="1">
      <c r="A3004" s="49" t="s">
        <v>8601</v>
      </c>
      <c r="B3004" s="49" t="s">
        <v>8228</v>
      </c>
      <c r="C3004" s="41" t="s">
        <v>108</v>
      </c>
      <c r="D3004" s="49" t="s">
        <v>65</v>
      </c>
      <c r="E3004" s="41" t="s">
        <v>7914</v>
      </c>
      <c r="F3004" s="41" t="s">
        <v>8947</v>
      </c>
      <c r="G3004" s="41" t="s">
        <v>1048</v>
      </c>
      <c r="H3004" s="41" t="s">
        <v>7890</v>
      </c>
      <c r="I3004" s="41"/>
      <c r="J3004" s="41"/>
      <c r="K3004" s="41"/>
      <c r="L3004" s="41"/>
      <c r="M3004" s="40"/>
    </row>
    <row r="3005" spans="1:13" hidden="1">
      <c r="A3005" s="49" t="s">
        <v>8601</v>
      </c>
      <c r="B3005" s="49" t="s">
        <v>8228</v>
      </c>
      <c r="C3005" s="41" t="s">
        <v>108</v>
      </c>
      <c r="D3005" s="49" t="s">
        <v>65</v>
      </c>
      <c r="E3005" s="41" t="s">
        <v>7914</v>
      </c>
      <c r="F3005" s="41" t="s">
        <v>8947</v>
      </c>
      <c r="G3005" s="41" t="s">
        <v>1048</v>
      </c>
      <c r="H3005" s="41" t="s">
        <v>7891</v>
      </c>
      <c r="I3005" s="42"/>
      <c r="J3005" s="41"/>
      <c r="K3005" s="41"/>
      <c r="L3005" s="41"/>
      <c r="M3005" s="40"/>
    </row>
    <row r="3006" spans="1:13" hidden="1">
      <c r="A3006" s="49" t="s">
        <v>8601</v>
      </c>
      <c r="B3006" s="49" t="s">
        <v>8228</v>
      </c>
      <c r="C3006" s="41" t="s">
        <v>108</v>
      </c>
      <c r="D3006" s="49" t="s">
        <v>65</v>
      </c>
      <c r="E3006" s="41" t="s">
        <v>7914</v>
      </c>
      <c r="F3006" s="41" t="s">
        <v>8947</v>
      </c>
      <c r="G3006" s="41" t="s">
        <v>1048</v>
      </c>
      <c r="H3006" s="41" t="s">
        <v>7892</v>
      </c>
      <c r="I3006" s="44"/>
      <c r="J3006" s="41"/>
      <c r="K3006" s="41"/>
      <c r="L3006" s="41"/>
      <c r="M3006" s="40"/>
    </row>
    <row r="3007" spans="1:13" hidden="1">
      <c r="A3007" s="49" t="s">
        <v>8601</v>
      </c>
      <c r="B3007" s="49" t="s">
        <v>8228</v>
      </c>
      <c r="C3007" s="41" t="s">
        <v>108</v>
      </c>
      <c r="D3007" s="49" t="s">
        <v>65</v>
      </c>
      <c r="E3007" s="41" t="s">
        <v>7914</v>
      </c>
      <c r="F3007" s="41" t="s">
        <v>8947</v>
      </c>
      <c r="G3007" s="41" t="s">
        <v>1048</v>
      </c>
      <c r="H3007" s="41" t="s">
        <v>7893</v>
      </c>
      <c r="I3007" s="44"/>
      <c r="J3007" s="41"/>
      <c r="K3007" s="41"/>
      <c r="L3007" s="41"/>
      <c r="M3007" s="40"/>
    </row>
    <row r="3008" spans="1:13" hidden="1">
      <c r="A3008" s="49" t="s">
        <v>8601</v>
      </c>
      <c r="B3008" s="49" t="s">
        <v>8228</v>
      </c>
      <c r="C3008" s="41" t="s">
        <v>108</v>
      </c>
      <c r="D3008" s="49" t="s">
        <v>65</v>
      </c>
      <c r="E3008" s="41" t="s">
        <v>7914</v>
      </c>
      <c r="F3008" s="41" t="s">
        <v>8947</v>
      </c>
      <c r="G3008" s="41" t="s">
        <v>1048</v>
      </c>
      <c r="H3008" s="41" t="s">
        <v>7894</v>
      </c>
      <c r="I3008" s="42">
        <v>41994</v>
      </c>
      <c r="J3008" s="41"/>
      <c r="K3008" s="41"/>
      <c r="L3008" s="41"/>
      <c r="M3008" s="40"/>
    </row>
    <row r="3009" spans="1:13" hidden="1">
      <c r="A3009" s="48" t="s">
        <v>8601</v>
      </c>
      <c r="B3009" s="48" t="s">
        <v>8228</v>
      </c>
      <c r="C3009" s="40" t="s">
        <v>108</v>
      </c>
      <c r="D3009" s="48" t="s">
        <v>65</v>
      </c>
      <c r="E3009" s="41" t="s">
        <v>7914</v>
      </c>
      <c r="F3009" s="40" t="s">
        <v>8947</v>
      </c>
      <c r="G3009" s="40" t="s">
        <v>7895</v>
      </c>
      <c r="H3009" s="40" t="s">
        <v>7896</v>
      </c>
      <c r="I3009" s="43">
        <f>J3009-2</f>
        <v>41977</v>
      </c>
      <c r="J3009" s="43">
        <f t="shared" ref="J3009:J3015" si="200">I3010</f>
        <v>41979</v>
      </c>
      <c r="K3009" s="40" t="s">
        <v>145</v>
      </c>
      <c r="L3009" s="40">
        <v>100</v>
      </c>
      <c r="M3009" s="40"/>
    </row>
    <row r="3010" spans="1:13" hidden="1">
      <c r="A3010" s="48" t="s">
        <v>8601</v>
      </c>
      <c r="B3010" s="48" t="s">
        <v>8228</v>
      </c>
      <c r="C3010" s="40" t="s">
        <v>108</v>
      </c>
      <c r="D3010" s="48" t="s">
        <v>65</v>
      </c>
      <c r="E3010" s="41" t="s">
        <v>7914</v>
      </c>
      <c r="F3010" s="40" t="s">
        <v>8947</v>
      </c>
      <c r="G3010" s="40" t="s">
        <v>7898</v>
      </c>
      <c r="H3010" s="40" t="s">
        <v>7899</v>
      </c>
      <c r="I3010" s="43">
        <f>J3010-1</f>
        <v>41979</v>
      </c>
      <c r="J3010" s="43">
        <f t="shared" si="200"/>
        <v>41980</v>
      </c>
      <c r="K3010" s="40" t="s">
        <v>145</v>
      </c>
      <c r="L3010" s="40">
        <v>100</v>
      </c>
      <c r="M3010" s="40"/>
    </row>
    <row r="3011" spans="1:13" hidden="1">
      <c r="A3011" s="48" t="s">
        <v>8601</v>
      </c>
      <c r="B3011" s="48" t="s">
        <v>8228</v>
      </c>
      <c r="C3011" s="40" t="s">
        <v>108</v>
      </c>
      <c r="D3011" s="48" t="s">
        <v>65</v>
      </c>
      <c r="E3011" s="41" t="s">
        <v>7914</v>
      </c>
      <c r="F3011" s="40" t="s">
        <v>8947</v>
      </c>
      <c r="G3011" s="40" t="s">
        <v>7898</v>
      </c>
      <c r="H3011" s="40" t="s">
        <v>7900</v>
      </c>
      <c r="I3011" s="43">
        <f>J3011-1</f>
        <v>41980</v>
      </c>
      <c r="J3011" s="43">
        <f t="shared" si="200"/>
        <v>41981</v>
      </c>
      <c r="K3011" s="40" t="s">
        <v>145</v>
      </c>
      <c r="L3011" s="40">
        <v>100</v>
      </c>
      <c r="M3011" s="40"/>
    </row>
    <row r="3012" spans="1:13">
      <c r="A3012" s="48" t="s">
        <v>8601</v>
      </c>
      <c r="B3012" s="48" t="s">
        <v>8228</v>
      </c>
      <c r="C3012" s="40" t="s">
        <v>108</v>
      </c>
      <c r="D3012" s="48" t="s">
        <v>65</v>
      </c>
      <c r="E3012" s="41" t="s">
        <v>7914</v>
      </c>
      <c r="F3012" s="40" t="s">
        <v>8947</v>
      </c>
      <c r="G3012" s="40" t="s">
        <v>7901</v>
      </c>
      <c r="H3012" s="40" t="s">
        <v>7902</v>
      </c>
      <c r="I3012" s="43">
        <f>J3012-5</f>
        <v>41981</v>
      </c>
      <c r="J3012" s="43">
        <f t="shared" si="200"/>
        <v>41986</v>
      </c>
      <c r="K3012" s="40" t="s">
        <v>145</v>
      </c>
      <c r="L3012" s="40">
        <v>100</v>
      </c>
      <c r="M3012" s="40"/>
    </row>
    <row r="3013" spans="1:13" hidden="1">
      <c r="A3013" s="48" t="s">
        <v>8601</v>
      </c>
      <c r="B3013" s="48" t="s">
        <v>8228</v>
      </c>
      <c r="C3013" s="40" t="s">
        <v>108</v>
      </c>
      <c r="D3013" s="48" t="s">
        <v>65</v>
      </c>
      <c r="E3013" s="41" t="s">
        <v>7914</v>
      </c>
      <c r="F3013" s="40" t="s">
        <v>8947</v>
      </c>
      <c r="G3013" s="40" t="s">
        <v>7904</v>
      </c>
      <c r="H3013" s="40" t="s">
        <v>7905</v>
      </c>
      <c r="I3013" s="43">
        <f>J3013-3</f>
        <v>41986</v>
      </c>
      <c r="J3013" s="43">
        <f t="shared" si="200"/>
        <v>41989</v>
      </c>
      <c r="K3013" s="40" t="s">
        <v>145</v>
      </c>
      <c r="L3013" s="40">
        <v>100</v>
      </c>
      <c r="M3013" s="40"/>
    </row>
    <row r="3014" spans="1:13" hidden="1">
      <c r="A3014" s="48" t="s">
        <v>8601</v>
      </c>
      <c r="B3014" s="48" t="s">
        <v>8228</v>
      </c>
      <c r="C3014" s="40" t="s">
        <v>108</v>
      </c>
      <c r="D3014" s="48" t="s">
        <v>65</v>
      </c>
      <c r="E3014" s="41" t="s">
        <v>7914</v>
      </c>
      <c r="F3014" s="40" t="s">
        <v>8947</v>
      </c>
      <c r="G3014" s="40" t="s">
        <v>7904</v>
      </c>
      <c r="H3014" s="40" t="s">
        <v>7906</v>
      </c>
      <c r="I3014" s="43">
        <f>J3014-2</f>
        <v>41989</v>
      </c>
      <c r="J3014" s="43">
        <f t="shared" si="200"/>
        <v>41991</v>
      </c>
      <c r="K3014" s="40" t="s">
        <v>145</v>
      </c>
      <c r="L3014" s="40">
        <v>100</v>
      </c>
      <c r="M3014" s="40"/>
    </row>
    <row r="3015" spans="1:13" hidden="1">
      <c r="A3015" s="48" t="s">
        <v>8601</v>
      </c>
      <c r="B3015" s="48" t="s">
        <v>8228</v>
      </c>
      <c r="C3015" s="40" t="s">
        <v>108</v>
      </c>
      <c r="D3015" s="48" t="s">
        <v>65</v>
      </c>
      <c r="E3015" s="41" t="s">
        <v>7914</v>
      </c>
      <c r="F3015" s="40" t="s">
        <v>8947</v>
      </c>
      <c r="G3015" s="40" t="s">
        <v>7904</v>
      </c>
      <c r="H3015" s="40" t="s">
        <v>7907</v>
      </c>
      <c r="I3015" s="43">
        <f>J3015-2</f>
        <v>41991</v>
      </c>
      <c r="J3015" s="43">
        <f t="shared" si="200"/>
        <v>41993</v>
      </c>
      <c r="K3015" s="40" t="s">
        <v>145</v>
      </c>
      <c r="L3015" s="40">
        <v>100</v>
      </c>
      <c r="M3015" s="40"/>
    </row>
    <row r="3016" spans="1:13" hidden="1">
      <c r="A3016" s="48" t="s">
        <v>8601</v>
      </c>
      <c r="B3016" s="48" t="s">
        <v>8228</v>
      </c>
      <c r="C3016" s="40" t="s">
        <v>108</v>
      </c>
      <c r="D3016" s="48" t="s">
        <v>65</v>
      </c>
      <c r="E3016" s="41" t="s">
        <v>7914</v>
      </c>
      <c r="F3016" s="40" t="s">
        <v>8947</v>
      </c>
      <c r="G3016" s="40" t="s">
        <v>7904</v>
      </c>
      <c r="H3016" s="40" t="s">
        <v>7908</v>
      </c>
      <c r="I3016" s="43">
        <f>J3016-1</f>
        <v>41993</v>
      </c>
      <c r="J3016" s="42">
        <v>41994</v>
      </c>
      <c r="K3016" s="40" t="s">
        <v>145</v>
      </c>
      <c r="L3016" s="40">
        <v>100</v>
      </c>
      <c r="M3016" s="40" t="s">
        <v>7917</v>
      </c>
    </row>
    <row r="3017" spans="1:13" hidden="1">
      <c r="A3017" s="49" t="s">
        <v>2241</v>
      </c>
      <c r="B3017" s="40" t="s">
        <v>8929</v>
      </c>
      <c r="C3017" s="41" t="s">
        <v>108</v>
      </c>
      <c r="D3017" s="45" t="s">
        <v>7928</v>
      </c>
      <c r="E3017" s="41" t="s">
        <v>7938</v>
      </c>
      <c r="F3017" s="41" t="s">
        <v>8948</v>
      </c>
      <c r="G3017" s="41" t="s">
        <v>1048</v>
      </c>
      <c r="H3017" s="41" t="s">
        <v>7888</v>
      </c>
      <c r="I3017" s="43">
        <v>41978</v>
      </c>
      <c r="J3017" s="41"/>
      <c r="K3017" s="41"/>
      <c r="L3017" s="41"/>
      <c r="M3017" s="41"/>
    </row>
    <row r="3018" spans="1:13" hidden="1">
      <c r="A3018" s="49" t="s">
        <v>2241</v>
      </c>
      <c r="B3018" s="40" t="s">
        <v>8929</v>
      </c>
      <c r="C3018" s="41" t="s">
        <v>108</v>
      </c>
      <c r="D3018" s="45" t="s">
        <v>7928</v>
      </c>
      <c r="E3018" s="41" t="s">
        <v>7938</v>
      </c>
      <c r="F3018" s="41" t="s">
        <v>8948</v>
      </c>
      <c r="G3018" s="41" t="s">
        <v>1048</v>
      </c>
      <c r="H3018" s="41" t="s">
        <v>7889</v>
      </c>
      <c r="I3018" s="43"/>
      <c r="J3018" s="41"/>
      <c r="K3018" s="41"/>
      <c r="L3018" s="41"/>
      <c r="M3018" s="41"/>
    </row>
    <row r="3019" spans="1:13" hidden="1">
      <c r="A3019" s="49" t="s">
        <v>2241</v>
      </c>
      <c r="B3019" s="40" t="s">
        <v>8929</v>
      </c>
      <c r="C3019" s="41" t="s">
        <v>108</v>
      </c>
      <c r="D3019" s="45" t="s">
        <v>7928</v>
      </c>
      <c r="E3019" s="41" t="s">
        <v>7938</v>
      </c>
      <c r="F3019" s="41" t="s">
        <v>8948</v>
      </c>
      <c r="G3019" s="41" t="s">
        <v>1048</v>
      </c>
      <c r="H3019" s="41" t="s">
        <v>7890</v>
      </c>
      <c r="I3019" s="42"/>
      <c r="J3019" s="41"/>
      <c r="K3019" s="41"/>
      <c r="L3019" s="41"/>
      <c r="M3019" s="41"/>
    </row>
    <row r="3020" spans="1:13" hidden="1">
      <c r="A3020" s="49" t="s">
        <v>2241</v>
      </c>
      <c r="B3020" s="40" t="s">
        <v>8929</v>
      </c>
      <c r="C3020" s="41" t="s">
        <v>108</v>
      </c>
      <c r="D3020" s="45" t="s">
        <v>7928</v>
      </c>
      <c r="E3020" s="41" t="s">
        <v>7938</v>
      </c>
      <c r="F3020" s="41" t="s">
        <v>8948</v>
      </c>
      <c r="G3020" s="41" t="s">
        <v>1048</v>
      </c>
      <c r="H3020" s="41" t="s">
        <v>7891</v>
      </c>
      <c r="I3020" s="42"/>
      <c r="J3020" s="41"/>
      <c r="K3020" s="41"/>
      <c r="L3020" s="41"/>
      <c r="M3020" s="41"/>
    </row>
    <row r="3021" spans="1:13" hidden="1">
      <c r="A3021" s="49" t="s">
        <v>2241</v>
      </c>
      <c r="B3021" s="40" t="s">
        <v>8929</v>
      </c>
      <c r="C3021" s="41" t="s">
        <v>108</v>
      </c>
      <c r="D3021" s="45" t="s">
        <v>7928</v>
      </c>
      <c r="E3021" s="41" t="s">
        <v>7938</v>
      </c>
      <c r="F3021" s="41" t="s">
        <v>8948</v>
      </c>
      <c r="G3021" s="41" t="s">
        <v>1048</v>
      </c>
      <c r="H3021" s="41" t="s">
        <v>7892</v>
      </c>
      <c r="I3021" s="53"/>
      <c r="J3021" s="41"/>
      <c r="K3021" s="41"/>
      <c r="L3021" s="41"/>
      <c r="M3021" s="41"/>
    </row>
    <row r="3022" spans="1:13" hidden="1">
      <c r="A3022" s="49" t="s">
        <v>2241</v>
      </c>
      <c r="B3022" s="40" t="s">
        <v>8929</v>
      </c>
      <c r="C3022" s="41" t="s">
        <v>108</v>
      </c>
      <c r="D3022" s="45" t="s">
        <v>7928</v>
      </c>
      <c r="E3022" s="41" t="s">
        <v>7938</v>
      </c>
      <c r="F3022" s="41" t="s">
        <v>8948</v>
      </c>
      <c r="G3022" s="41" t="s">
        <v>1048</v>
      </c>
      <c r="H3022" s="41" t="s">
        <v>7893</v>
      </c>
      <c r="I3022" s="42"/>
      <c r="J3022" s="41"/>
      <c r="K3022" s="41"/>
      <c r="L3022" s="41"/>
      <c r="M3022" s="41"/>
    </row>
    <row r="3023" spans="1:13" hidden="1">
      <c r="A3023" s="49" t="s">
        <v>2241</v>
      </c>
      <c r="B3023" s="40" t="s">
        <v>8929</v>
      </c>
      <c r="C3023" s="41" t="s">
        <v>108</v>
      </c>
      <c r="D3023" s="45" t="s">
        <v>7928</v>
      </c>
      <c r="E3023" s="41" t="s">
        <v>7938</v>
      </c>
      <c r="F3023" s="41" t="s">
        <v>8948</v>
      </c>
      <c r="G3023" s="41" t="s">
        <v>1048</v>
      </c>
      <c r="H3023" s="41" t="s">
        <v>7894</v>
      </c>
      <c r="I3023" s="43">
        <v>41995</v>
      </c>
      <c r="J3023" s="41"/>
      <c r="K3023" s="41"/>
      <c r="L3023" s="41"/>
      <c r="M3023" s="41"/>
    </row>
    <row r="3024" spans="1:13" hidden="1">
      <c r="A3024" s="49" t="s">
        <v>2241</v>
      </c>
      <c r="B3024" s="40" t="s">
        <v>8929</v>
      </c>
      <c r="C3024" s="41" t="s">
        <v>108</v>
      </c>
      <c r="D3024" s="44" t="s">
        <v>7928</v>
      </c>
      <c r="E3024" s="41" t="s">
        <v>7938</v>
      </c>
      <c r="F3024" s="40" t="s">
        <v>8948</v>
      </c>
      <c r="G3024" s="40" t="s">
        <v>7895</v>
      </c>
      <c r="H3024" s="40" t="s">
        <v>7896</v>
      </c>
      <c r="I3024" s="43">
        <f>J3024-2</f>
        <v>41978</v>
      </c>
      <c r="J3024" s="43">
        <f t="shared" ref="J3024:J3030" si="201">I3025</f>
        <v>41980</v>
      </c>
      <c r="K3024" s="40" t="s">
        <v>6218</v>
      </c>
      <c r="L3024" s="40">
        <v>100</v>
      </c>
      <c r="M3024" s="40"/>
    </row>
    <row r="3025" spans="1:13" hidden="1">
      <c r="A3025" s="48" t="s">
        <v>2241</v>
      </c>
      <c r="B3025" s="40" t="s">
        <v>8929</v>
      </c>
      <c r="C3025" s="40" t="s">
        <v>108</v>
      </c>
      <c r="D3025" s="44" t="s">
        <v>7928</v>
      </c>
      <c r="E3025" s="41" t="s">
        <v>7938</v>
      </c>
      <c r="F3025" s="40" t="s">
        <v>8948</v>
      </c>
      <c r="G3025" s="40" t="s">
        <v>7898</v>
      </c>
      <c r="H3025" s="40" t="s">
        <v>7899</v>
      </c>
      <c r="I3025" s="43">
        <f>J3025-1</f>
        <v>41980</v>
      </c>
      <c r="J3025" s="43">
        <f t="shared" si="201"/>
        <v>41981</v>
      </c>
      <c r="K3025" s="40" t="s">
        <v>6218</v>
      </c>
      <c r="L3025" s="40">
        <v>100</v>
      </c>
      <c r="M3025" s="40"/>
    </row>
    <row r="3026" spans="1:13" hidden="1">
      <c r="A3026" s="48" t="s">
        <v>2241</v>
      </c>
      <c r="B3026" s="40" t="s">
        <v>8929</v>
      </c>
      <c r="C3026" s="40" t="s">
        <v>108</v>
      </c>
      <c r="D3026" s="44" t="s">
        <v>7928</v>
      </c>
      <c r="E3026" s="41" t="s">
        <v>7938</v>
      </c>
      <c r="F3026" s="40" t="s">
        <v>8948</v>
      </c>
      <c r="G3026" s="40" t="s">
        <v>7898</v>
      </c>
      <c r="H3026" s="40" t="s">
        <v>7925</v>
      </c>
      <c r="I3026" s="43">
        <f>J3026-1</f>
        <v>41981</v>
      </c>
      <c r="J3026" s="43">
        <f t="shared" si="201"/>
        <v>41982</v>
      </c>
      <c r="K3026" s="40" t="s">
        <v>6218</v>
      </c>
      <c r="L3026" s="40">
        <v>100</v>
      </c>
      <c r="M3026" s="40"/>
    </row>
    <row r="3027" spans="1:13">
      <c r="A3027" s="48" t="s">
        <v>2241</v>
      </c>
      <c r="B3027" s="40" t="s">
        <v>8929</v>
      </c>
      <c r="C3027" s="40" t="s">
        <v>108</v>
      </c>
      <c r="D3027" s="44" t="s">
        <v>7928</v>
      </c>
      <c r="E3027" s="41" t="s">
        <v>7938</v>
      </c>
      <c r="F3027" s="40" t="s">
        <v>8948</v>
      </c>
      <c r="G3027" s="40" t="s">
        <v>7901</v>
      </c>
      <c r="H3027" s="40" t="s">
        <v>7940</v>
      </c>
      <c r="I3027" s="43">
        <f>J3027-5</f>
        <v>41982</v>
      </c>
      <c r="J3027" s="43">
        <f t="shared" si="201"/>
        <v>41987</v>
      </c>
      <c r="K3027" s="40" t="s">
        <v>6218</v>
      </c>
      <c r="L3027" s="40">
        <v>100</v>
      </c>
      <c r="M3027" s="40"/>
    </row>
    <row r="3028" spans="1:13" hidden="1">
      <c r="A3028" s="48" t="s">
        <v>2241</v>
      </c>
      <c r="B3028" s="40" t="s">
        <v>8929</v>
      </c>
      <c r="C3028" s="40" t="s">
        <v>108</v>
      </c>
      <c r="D3028" s="44" t="s">
        <v>7928</v>
      </c>
      <c r="E3028" s="41" t="s">
        <v>7938</v>
      </c>
      <c r="F3028" s="40" t="s">
        <v>8948</v>
      </c>
      <c r="G3028" s="40" t="s">
        <v>7904</v>
      </c>
      <c r="H3028" s="40" t="s">
        <v>7905</v>
      </c>
      <c r="I3028" s="43">
        <f>J3028-3</f>
        <v>41987</v>
      </c>
      <c r="J3028" s="43">
        <f t="shared" si="201"/>
        <v>41990</v>
      </c>
      <c r="K3028" s="40" t="s">
        <v>6218</v>
      </c>
      <c r="L3028" s="40">
        <v>100</v>
      </c>
      <c r="M3028" s="39"/>
    </row>
    <row r="3029" spans="1:13" hidden="1">
      <c r="A3029" s="48" t="s">
        <v>2241</v>
      </c>
      <c r="B3029" s="40" t="s">
        <v>8929</v>
      </c>
      <c r="C3029" s="40" t="s">
        <v>108</v>
      </c>
      <c r="D3029" s="44" t="s">
        <v>7928</v>
      </c>
      <c r="E3029" s="41" t="s">
        <v>7938</v>
      </c>
      <c r="F3029" s="40" t="s">
        <v>8948</v>
      </c>
      <c r="G3029" s="40" t="s">
        <v>7904</v>
      </c>
      <c r="H3029" s="40" t="s">
        <v>7906</v>
      </c>
      <c r="I3029" s="43">
        <f>J3029-2</f>
        <v>41990</v>
      </c>
      <c r="J3029" s="43">
        <f t="shared" si="201"/>
        <v>41992</v>
      </c>
      <c r="K3029" s="40" t="s">
        <v>6218</v>
      </c>
      <c r="L3029" s="40">
        <v>100</v>
      </c>
      <c r="M3029" s="39"/>
    </row>
    <row r="3030" spans="1:13" hidden="1">
      <c r="A3030" s="48" t="s">
        <v>2241</v>
      </c>
      <c r="B3030" s="40" t="s">
        <v>8929</v>
      </c>
      <c r="C3030" s="40" t="s">
        <v>108</v>
      </c>
      <c r="D3030" s="44" t="s">
        <v>7928</v>
      </c>
      <c r="E3030" s="41" t="s">
        <v>7938</v>
      </c>
      <c r="F3030" s="40" t="s">
        <v>8948</v>
      </c>
      <c r="G3030" s="40" t="s">
        <v>7904</v>
      </c>
      <c r="H3030" s="40" t="s">
        <v>7907</v>
      </c>
      <c r="I3030" s="43">
        <f>J3030-2</f>
        <v>41992</v>
      </c>
      <c r="J3030" s="43">
        <f t="shared" si="201"/>
        <v>41994</v>
      </c>
      <c r="K3030" s="40" t="s">
        <v>6218</v>
      </c>
      <c r="L3030" s="40">
        <v>100</v>
      </c>
      <c r="M3030" s="39"/>
    </row>
    <row r="3031" spans="1:13" ht="26.45" hidden="1">
      <c r="A3031" s="48" t="s">
        <v>2241</v>
      </c>
      <c r="B3031" s="40" t="s">
        <v>8929</v>
      </c>
      <c r="C3031" s="40" t="s">
        <v>108</v>
      </c>
      <c r="D3031" s="44" t="s">
        <v>7928</v>
      </c>
      <c r="E3031" s="41" t="s">
        <v>7938</v>
      </c>
      <c r="F3031" s="40" t="s">
        <v>8948</v>
      </c>
      <c r="G3031" s="40" t="s">
        <v>7904</v>
      </c>
      <c r="H3031" s="40" t="s">
        <v>7908</v>
      </c>
      <c r="I3031" s="43">
        <f>J3031-1</f>
        <v>41994</v>
      </c>
      <c r="J3031" s="43">
        <v>41995</v>
      </c>
      <c r="K3031" s="40" t="s">
        <v>6218</v>
      </c>
      <c r="L3031" s="40">
        <v>100</v>
      </c>
      <c r="M3031" s="39" t="s">
        <v>8931</v>
      </c>
    </row>
    <row r="3032" spans="1:13" hidden="1">
      <c r="A3032" s="41" t="s">
        <v>8567</v>
      </c>
      <c r="B3032" s="41" t="s">
        <v>8949</v>
      </c>
      <c r="C3032" s="41" t="s">
        <v>102</v>
      </c>
      <c r="D3032" s="41" t="s">
        <v>65</v>
      </c>
      <c r="E3032" s="41" t="s">
        <v>7914</v>
      </c>
      <c r="F3032" s="41" t="s">
        <v>8950</v>
      </c>
      <c r="G3032" s="41" t="s">
        <v>1048</v>
      </c>
      <c r="H3032" s="41" t="s">
        <v>7888</v>
      </c>
      <c r="I3032" s="42">
        <v>41984</v>
      </c>
      <c r="J3032" s="41"/>
      <c r="K3032" s="41"/>
      <c r="L3032" s="41"/>
      <c r="M3032" s="40"/>
    </row>
    <row r="3033" spans="1:13" hidden="1">
      <c r="A3033" s="41" t="s">
        <v>8567</v>
      </c>
      <c r="B3033" s="41" t="s">
        <v>8949</v>
      </c>
      <c r="C3033" s="41" t="s">
        <v>102</v>
      </c>
      <c r="D3033" s="41" t="s">
        <v>65</v>
      </c>
      <c r="E3033" s="41" t="s">
        <v>7914</v>
      </c>
      <c r="F3033" s="41" t="s">
        <v>8950</v>
      </c>
      <c r="G3033" s="41" t="s">
        <v>1048</v>
      </c>
      <c r="H3033" s="41" t="s">
        <v>7889</v>
      </c>
      <c r="I3033" s="42"/>
      <c r="J3033" s="41"/>
      <c r="K3033" s="41"/>
      <c r="L3033" s="41"/>
      <c r="M3033" s="40"/>
    </row>
    <row r="3034" spans="1:13" hidden="1">
      <c r="A3034" s="41" t="s">
        <v>8567</v>
      </c>
      <c r="B3034" s="41" t="s">
        <v>8949</v>
      </c>
      <c r="C3034" s="41" t="s">
        <v>102</v>
      </c>
      <c r="D3034" s="41" t="s">
        <v>65</v>
      </c>
      <c r="E3034" s="41" t="s">
        <v>7914</v>
      </c>
      <c r="F3034" s="41" t="s">
        <v>8950</v>
      </c>
      <c r="G3034" s="41" t="s">
        <v>1048</v>
      </c>
      <c r="H3034" s="41" t="s">
        <v>7890</v>
      </c>
      <c r="I3034" s="41"/>
      <c r="J3034" s="41"/>
      <c r="K3034" s="41"/>
      <c r="L3034" s="41"/>
      <c r="M3034" s="40"/>
    </row>
    <row r="3035" spans="1:13" hidden="1">
      <c r="A3035" s="41" t="s">
        <v>8567</v>
      </c>
      <c r="B3035" s="41" t="s">
        <v>8949</v>
      </c>
      <c r="C3035" s="41" t="s">
        <v>102</v>
      </c>
      <c r="D3035" s="41" t="s">
        <v>65</v>
      </c>
      <c r="E3035" s="41" t="s">
        <v>7914</v>
      </c>
      <c r="F3035" s="41" t="s">
        <v>8950</v>
      </c>
      <c r="G3035" s="41" t="s">
        <v>1048</v>
      </c>
      <c r="H3035" s="41" t="s">
        <v>7891</v>
      </c>
      <c r="I3035" s="42"/>
      <c r="J3035" s="41"/>
      <c r="K3035" s="41"/>
      <c r="L3035" s="41"/>
      <c r="M3035" s="40"/>
    </row>
    <row r="3036" spans="1:13" hidden="1">
      <c r="A3036" s="41" t="s">
        <v>8567</v>
      </c>
      <c r="B3036" s="41" t="s">
        <v>8949</v>
      </c>
      <c r="C3036" s="41" t="s">
        <v>102</v>
      </c>
      <c r="D3036" s="41" t="s">
        <v>65</v>
      </c>
      <c r="E3036" s="41" t="s">
        <v>7914</v>
      </c>
      <c r="F3036" s="41" t="s">
        <v>8950</v>
      </c>
      <c r="G3036" s="41" t="s">
        <v>1048</v>
      </c>
      <c r="H3036" s="41" t="s">
        <v>7892</v>
      </c>
      <c r="I3036" s="44"/>
      <c r="J3036" s="41"/>
      <c r="K3036" s="41"/>
      <c r="L3036" s="41"/>
      <c r="M3036" s="40"/>
    </row>
    <row r="3037" spans="1:13" hidden="1">
      <c r="A3037" s="41" t="s">
        <v>8567</v>
      </c>
      <c r="B3037" s="41" t="s">
        <v>8949</v>
      </c>
      <c r="C3037" s="41" t="s">
        <v>102</v>
      </c>
      <c r="D3037" s="41" t="s">
        <v>65</v>
      </c>
      <c r="E3037" s="41" t="s">
        <v>7914</v>
      </c>
      <c r="F3037" s="41" t="s">
        <v>8950</v>
      </c>
      <c r="G3037" s="41" t="s">
        <v>1048</v>
      </c>
      <c r="H3037" s="41" t="s">
        <v>7893</v>
      </c>
      <c r="I3037" s="44"/>
      <c r="J3037" s="41"/>
      <c r="K3037" s="41"/>
      <c r="L3037" s="41"/>
      <c r="M3037" s="40"/>
    </row>
    <row r="3038" spans="1:13" hidden="1">
      <c r="A3038" s="41" t="s">
        <v>8567</v>
      </c>
      <c r="B3038" s="41" t="s">
        <v>8949</v>
      </c>
      <c r="C3038" s="41" t="s">
        <v>102</v>
      </c>
      <c r="D3038" s="41" t="s">
        <v>65</v>
      </c>
      <c r="E3038" s="41" t="s">
        <v>7914</v>
      </c>
      <c r="F3038" s="41" t="s">
        <v>8950</v>
      </c>
      <c r="G3038" s="41" t="s">
        <v>1048</v>
      </c>
      <c r="H3038" s="41" t="s">
        <v>7894</v>
      </c>
      <c r="I3038" s="42">
        <v>42001</v>
      </c>
      <c r="J3038" s="41"/>
      <c r="K3038" s="41"/>
      <c r="L3038" s="41"/>
      <c r="M3038" s="40"/>
    </row>
    <row r="3039" spans="1:13" hidden="1">
      <c r="A3039" s="40" t="s">
        <v>8567</v>
      </c>
      <c r="B3039" s="40" t="s">
        <v>8949</v>
      </c>
      <c r="C3039" s="40" t="s">
        <v>102</v>
      </c>
      <c r="D3039" s="40" t="s">
        <v>65</v>
      </c>
      <c r="E3039" s="41" t="s">
        <v>7914</v>
      </c>
      <c r="F3039" s="40" t="s">
        <v>8950</v>
      </c>
      <c r="G3039" s="40" t="s">
        <v>7895</v>
      </c>
      <c r="H3039" s="40" t="s">
        <v>7896</v>
      </c>
      <c r="I3039" s="43">
        <f>J3039-2</f>
        <v>41984</v>
      </c>
      <c r="J3039" s="43">
        <f t="shared" ref="J3039:J3045" si="202">I3040</f>
        <v>41986</v>
      </c>
      <c r="K3039" s="40" t="s">
        <v>157</v>
      </c>
      <c r="L3039" s="40">
        <v>100</v>
      </c>
      <c r="M3039" s="40"/>
    </row>
    <row r="3040" spans="1:13" hidden="1">
      <c r="A3040" s="40" t="s">
        <v>8567</v>
      </c>
      <c r="B3040" s="40" t="s">
        <v>8949</v>
      </c>
      <c r="C3040" s="40" t="s">
        <v>102</v>
      </c>
      <c r="D3040" s="40" t="s">
        <v>65</v>
      </c>
      <c r="E3040" s="41" t="s">
        <v>7914</v>
      </c>
      <c r="F3040" s="40" t="s">
        <v>8950</v>
      </c>
      <c r="G3040" s="40" t="s">
        <v>7898</v>
      </c>
      <c r="H3040" s="40" t="s">
        <v>7899</v>
      </c>
      <c r="I3040" s="43">
        <f>J3040-1</f>
        <v>41986</v>
      </c>
      <c r="J3040" s="43">
        <f t="shared" si="202"/>
        <v>41987</v>
      </c>
      <c r="K3040" s="40" t="s">
        <v>157</v>
      </c>
      <c r="L3040" s="40">
        <v>100</v>
      </c>
      <c r="M3040" s="40"/>
    </row>
    <row r="3041" spans="1:13" hidden="1">
      <c r="A3041" s="40" t="s">
        <v>8567</v>
      </c>
      <c r="B3041" s="40" t="s">
        <v>8949</v>
      </c>
      <c r="C3041" s="40" t="s">
        <v>102</v>
      </c>
      <c r="D3041" s="40" t="s">
        <v>65</v>
      </c>
      <c r="E3041" s="41" t="s">
        <v>7914</v>
      </c>
      <c r="F3041" s="40" t="s">
        <v>8950</v>
      </c>
      <c r="G3041" s="40" t="s">
        <v>7898</v>
      </c>
      <c r="H3041" s="40" t="s">
        <v>7900</v>
      </c>
      <c r="I3041" s="43">
        <f>J3041-1</f>
        <v>41987</v>
      </c>
      <c r="J3041" s="43">
        <f t="shared" si="202"/>
        <v>41988</v>
      </c>
      <c r="K3041" s="40" t="s">
        <v>157</v>
      </c>
      <c r="L3041" s="40">
        <v>100</v>
      </c>
      <c r="M3041" s="40"/>
    </row>
    <row r="3042" spans="1:13">
      <c r="A3042" s="40" t="s">
        <v>8567</v>
      </c>
      <c r="B3042" s="40" t="s">
        <v>8949</v>
      </c>
      <c r="C3042" s="40" t="s">
        <v>102</v>
      </c>
      <c r="D3042" s="40" t="s">
        <v>65</v>
      </c>
      <c r="E3042" s="41" t="s">
        <v>7914</v>
      </c>
      <c r="F3042" s="40" t="s">
        <v>8950</v>
      </c>
      <c r="G3042" s="40" t="s">
        <v>7901</v>
      </c>
      <c r="H3042" s="40" t="s">
        <v>7902</v>
      </c>
      <c r="I3042" s="43">
        <f>J3042-5</f>
        <v>41988</v>
      </c>
      <c r="J3042" s="43">
        <f t="shared" si="202"/>
        <v>41993</v>
      </c>
      <c r="K3042" s="40" t="s">
        <v>157</v>
      </c>
      <c r="L3042" s="40">
        <v>100</v>
      </c>
      <c r="M3042" s="40"/>
    </row>
    <row r="3043" spans="1:13" hidden="1">
      <c r="A3043" s="40" t="s">
        <v>8567</v>
      </c>
      <c r="B3043" s="40" t="s">
        <v>8949</v>
      </c>
      <c r="C3043" s="40" t="s">
        <v>102</v>
      </c>
      <c r="D3043" s="40" t="s">
        <v>65</v>
      </c>
      <c r="E3043" s="41" t="s">
        <v>7914</v>
      </c>
      <c r="F3043" s="40" t="s">
        <v>8950</v>
      </c>
      <c r="G3043" s="40" t="s">
        <v>7904</v>
      </c>
      <c r="H3043" s="40" t="s">
        <v>7905</v>
      </c>
      <c r="I3043" s="43">
        <f>J3043-3</f>
        <v>41993</v>
      </c>
      <c r="J3043" s="43">
        <f t="shared" si="202"/>
        <v>41996</v>
      </c>
      <c r="K3043" s="40" t="s">
        <v>157</v>
      </c>
      <c r="L3043" s="40">
        <v>100</v>
      </c>
      <c r="M3043" s="40"/>
    </row>
    <row r="3044" spans="1:13" hidden="1">
      <c r="A3044" s="40" t="s">
        <v>8567</v>
      </c>
      <c r="B3044" s="40" t="s">
        <v>8949</v>
      </c>
      <c r="C3044" s="40" t="s">
        <v>102</v>
      </c>
      <c r="D3044" s="40" t="s">
        <v>65</v>
      </c>
      <c r="E3044" s="41" t="s">
        <v>7914</v>
      </c>
      <c r="F3044" s="40" t="s">
        <v>8950</v>
      </c>
      <c r="G3044" s="40" t="s">
        <v>7904</v>
      </c>
      <c r="H3044" s="40" t="s">
        <v>7906</v>
      </c>
      <c r="I3044" s="43">
        <f>J3044-2</f>
        <v>41996</v>
      </c>
      <c r="J3044" s="43">
        <f t="shared" si="202"/>
        <v>41998</v>
      </c>
      <c r="K3044" s="40" t="s">
        <v>157</v>
      </c>
      <c r="L3044" s="40">
        <v>100</v>
      </c>
      <c r="M3044" s="40"/>
    </row>
    <row r="3045" spans="1:13" hidden="1">
      <c r="A3045" s="40" t="s">
        <v>8567</v>
      </c>
      <c r="B3045" s="40" t="s">
        <v>8949</v>
      </c>
      <c r="C3045" s="40" t="s">
        <v>102</v>
      </c>
      <c r="D3045" s="40" t="s">
        <v>65</v>
      </c>
      <c r="E3045" s="41" t="s">
        <v>7914</v>
      </c>
      <c r="F3045" s="40" t="s">
        <v>8950</v>
      </c>
      <c r="G3045" s="40" t="s">
        <v>7904</v>
      </c>
      <c r="H3045" s="40" t="s">
        <v>7907</v>
      </c>
      <c r="I3045" s="43">
        <f>J3045-2</f>
        <v>41998</v>
      </c>
      <c r="J3045" s="43">
        <f t="shared" si="202"/>
        <v>42000</v>
      </c>
      <c r="K3045" s="40" t="s">
        <v>157</v>
      </c>
      <c r="L3045" s="40">
        <v>100</v>
      </c>
      <c r="M3045" s="40"/>
    </row>
    <row r="3046" spans="1:13" hidden="1">
      <c r="A3046" s="40" t="s">
        <v>8567</v>
      </c>
      <c r="B3046" s="40" t="s">
        <v>8949</v>
      </c>
      <c r="C3046" s="40" t="s">
        <v>102</v>
      </c>
      <c r="D3046" s="40" t="s">
        <v>65</v>
      </c>
      <c r="E3046" s="41" t="s">
        <v>7914</v>
      </c>
      <c r="F3046" s="40" t="s">
        <v>8950</v>
      </c>
      <c r="G3046" s="40" t="s">
        <v>7904</v>
      </c>
      <c r="H3046" s="40" t="s">
        <v>7908</v>
      </c>
      <c r="I3046" s="43">
        <f>J3046-1</f>
        <v>42000</v>
      </c>
      <c r="J3046" s="42">
        <v>42001</v>
      </c>
      <c r="K3046" s="40" t="s">
        <v>157</v>
      </c>
      <c r="L3046" s="40">
        <v>100</v>
      </c>
      <c r="M3046" s="39"/>
    </row>
  </sheetData>
  <autoFilter ref="A1:M3046" xr:uid="{00000000-0001-0000-1400-000000000000}">
    <filterColumn colId="6">
      <filters>
        <filter val="Protex ID"/>
      </filters>
    </filterColumn>
  </autoFilter>
  <pageMargins left="0.7" right="0.7" top="0.75" bottom="0.75" header="0.3" footer="0.3"/>
  <pageSetup paperSize="9" orientation="portrait" horizontalDpi="0" verticalDpi="0" r:id="rId1"/>
  <headerFooter>
    <oddFooter>&amp;L_x000D_&amp;1#&amp;"Calibri"&amp;10&amp;K000000 Confidential</oddFooter>
  </headerFooter>
  <customProperties>
    <customPr name="_pios_id" r:id="rId2"/>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 filterMode="1"/>
  <dimension ref="A1:P2251"/>
  <sheetViews>
    <sheetView topLeftCell="D1" workbookViewId="0">
      <selection activeCell="H253" sqref="A1:P2251"/>
    </sheetView>
  </sheetViews>
  <sheetFormatPr defaultColWidth="8.42578125" defaultRowHeight="14.45"/>
  <cols>
    <col min="7" max="7" width="16.42578125" customWidth="1"/>
    <col min="8" max="8" width="41.42578125" customWidth="1"/>
    <col min="9" max="9" width="17" customWidth="1"/>
    <col min="10" max="10" width="49.42578125" customWidth="1"/>
    <col min="11" max="11" width="14.42578125" customWidth="1"/>
    <col min="12" max="12" width="12.42578125" customWidth="1"/>
    <col min="16" max="16" width="31" style="23" customWidth="1"/>
  </cols>
  <sheetData>
    <row r="1" spans="1:16">
      <c r="A1" s="41" t="s">
        <v>8533</v>
      </c>
      <c r="B1" s="41" t="s">
        <v>8165</v>
      </c>
      <c r="C1" s="41" t="s">
        <v>7879</v>
      </c>
      <c r="D1" s="41" t="s">
        <v>31</v>
      </c>
      <c r="E1" s="41" t="s">
        <v>8166</v>
      </c>
      <c r="F1" s="41" t="s">
        <v>8167</v>
      </c>
      <c r="G1" s="41" t="s">
        <v>35</v>
      </c>
      <c r="H1" s="41" t="s">
        <v>1048</v>
      </c>
      <c r="I1" s="41" t="s">
        <v>7880</v>
      </c>
      <c r="J1" s="41" t="s">
        <v>7881</v>
      </c>
      <c r="K1" s="41" t="s">
        <v>7882</v>
      </c>
      <c r="L1" s="41" t="s">
        <v>7883</v>
      </c>
      <c r="M1" s="41" t="s">
        <v>8168</v>
      </c>
      <c r="N1" s="41" t="s">
        <v>6084</v>
      </c>
      <c r="O1" s="41" t="s">
        <v>7884</v>
      </c>
      <c r="P1" s="52" t="s">
        <v>457</v>
      </c>
    </row>
    <row r="2" spans="1:16" hidden="1">
      <c r="A2" s="49" t="s">
        <v>8951</v>
      </c>
      <c r="B2" s="49" t="s">
        <v>8952</v>
      </c>
      <c r="C2" s="41" t="s">
        <v>108</v>
      </c>
      <c r="D2" s="49" t="s">
        <v>65</v>
      </c>
      <c r="E2" s="49" t="s">
        <v>24</v>
      </c>
      <c r="F2" s="49" t="s">
        <v>77</v>
      </c>
      <c r="G2" s="41" t="s">
        <v>55</v>
      </c>
      <c r="H2" s="49" t="s">
        <v>8953</v>
      </c>
      <c r="I2" s="41" t="s">
        <v>1048</v>
      </c>
      <c r="J2" s="41" t="s">
        <v>7888</v>
      </c>
      <c r="K2" s="40"/>
      <c r="L2" s="40"/>
      <c r="M2" s="48"/>
      <c r="N2" s="48"/>
      <c r="O2" s="48"/>
      <c r="P2" s="56"/>
    </row>
    <row r="3" spans="1:16" hidden="1">
      <c r="A3" s="49" t="s">
        <v>8951</v>
      </c>
      <c r="B3" s="49" t="s">
        <v>8952</v>
      </c>
      <c r="C3" s="41" t="s">
        <v>108</v>
      </c>
      <c r="D3" s="49" t="s">
        <v>65</v>
      </c>
      <c r="E3" s="49" t="s">
        <v>24</v>
      </c>
      <c r="F3" s="49" t="s">
        <v>77</v>
      </c>
      <c r="G3" s="41" t="s">
        <v>55</v>
      </c>
      <c r="H3" s="49" t="s">
        <v>8953</v>
      </c>
      <c r="I3" s="41" t="s">
        <v>1048</v>
      </c>
      <c r="J3" s="41" t="s">
        <v>8244</v>
      </c>
      <c r="K3" s="42">
        <v>41267</v>
      </c>
      <c r="L3" s="40"/>
      <c r="M3" s="48"/>
      <c r="N3" s="48"/>
      <c r="O3" s="48"/>
      <c r="P3" s="56"/>
    </row>
    <row r="4" spans="1:16" hidden="1">
      <c r="A4" s="49" t="s">
        <v>8951</v>
      </c>
      <c r="B4" s="49" t="s">
        <v>8952</v>
      </c>
      <c r="C4" s="41" t="s">
        <v>108</v>
      </c>
      <c r="D4" s="49" t="s">
        <v>65</v>
      </c>
      <c r="E4" s="49" t="s">
        <v>24</v>
      </c>
      <c r="F4" s="49" t="s">
        <v>77</v>
      </c>
      <c r="G4" s="41" t="s">
        <v>55</v>
      </c>
      <c r="H4" s="49" t="s">
        <v>8953</v>
      </c>
      <c r="I4" s="41" t="s">
        <v>1048</v>
      </c>
      <c r="J4" s="41" t="s">
        <v>7889</v>
      </c>
      <c r="K4" s="42">
        <v>41688</v>
      </c>
      <c r="L4" s="40"/>
      <c r="M4" s="48"/>
      <c r="N4" s="48"/>
      <c r="O4" s="48"/>
      <c r="P4" s="56"/>
    </row>
    <row r="5" spans="1:16" hidden="1">
      <c r="A5" s="49" t="s">
        <v>8951</v>
      </c>
      <c r="B5" s="49" t="s">
        <v>8952</v>
      </c>
      <c r="C5" s="41" t="s">
        <v>108</v>
      </c>
      <c r="D5" s="49" t="s">
        <v>65</v>
      </c>
      <c r="E5" s="49" t="s">
        <v>24</v>
      </c>
      <c r="F5" s="49" t="s">
        <v>77</v>
      </c>
      <c r="G5" s="41" t="s">
        <v>55</v>
      </c>
      <c r="H5" s="49" t="s">
        <v>8953</v>
      </c>
      <c r="I5" s="41" t="s">
        <v>1048</v>
      </c>
      <c r="J5" s="41" t="s">
        <v>7890</v>
      </c>
      <c r="K5" s="40"/>
      <c r="L5" s="40"/>
      <c r="M5" s="48"/>
      <c r="N5" s="48"/>
      <c r="O5" s="48"/>
      <c r="P5" s="56"/>
    </row>
    <row r="6" spans="1:16" hidden="1">
      <c r="A6" s="49" t="s">
        <v>8951</v>
      </c>
      <c r="B6" s="49" t="s">
        <v>8952</v>
      </c>
      <c r="C6" s="41" t="s">
        <v>108</v>
      </c>
      <c r="D6" s="49" t="s">
        <v>65</v>
      </c>
      <c r="E6" s="49" t="s">
        <v>24</v>
      </c>
      <c r="F6" s="49" t="s">
        <v>77</v>
      </c>
      <c r="G6" s="41" t="s">
        <v>55</v>
      </c>
      <c r="H6" s="49" t="s">
        <v>8953</v>
      </c>
      <c r="I6" s="41" t="s">
        <v>1048</v>
      </c>
      <c r="J6" s="41" t="s">
        <v>7891</v>
      </c>
      <c r="K6" s="40"/>
      <c r="L6" s="40"/>
      <c r="M6" s="48"/>
      <c r="N6" s="48"/>
      <c r="O6" s="48"/>
      <c r="P6" s="56"/>
    </row>
    <row r="7" spans="1:16" hidden="1">
      <c r="A7" s="49" t="s">
        <v>8951</v>
      </c>
      <c r="B7" s="49" t="s">
        <v>8952</v>
      </c>
      <c r="C7" s="41" t="s">
        <v>108</v>
      </c>
      <c r="D7" s="49" t="s">
        <v>65</v>
      </c>
      <c r="E7" s="49" t="s">
        <v>24</v>
      </c>
      <c r="F7" s="49" t="s">
        <v>77</v>
      </c>
      <c r="G7" s="41" t="s">
        <v>55</v>
      </c>
      <c r="H7" s="49" t="s">
        <v>8953</v>
      </c>
      <c r="I7" s="41" t="s">
        <v>1048</v>
      </c>
      <c r="J7" s="41" t="s">
        <v>7892</v>
      </c>
      <c r="K7" s="40"/>
      <c r="L7" s="40"/>
      <c r="M7" s="48"/>
      <c r="N7" s="48"/>
      <c r="O7" s="48"/>
      <c r="P7" s="56"/>
    </row>
    <row r="8" spans="1:16" hidden="1">
      <c r="A8" s="49" t="s">
        <v>8951</v>
      </c>
      <c r="B8" s="49" t="s">
        <v>8952</v>
      </c>
      <c r="C8" s="41" t="s">
        <v>108</v>
      </c>
      <c r="D8" s="49" t="s">
        <v>65</v>
      </c>
      <c r="E8" s="49" t="s">
        <v>24</v>
      </c>
      <c r="F8" s="49" t="s">
        <v>77</v>
      </c>
      <c r="G8" s="41" t="s">
        <v>55</v>
      </c>
      <c r="H8" s="49" t="s">
        <v>8953</v>
      </c>
      <c r="I8" s="41" t="s">
        <v>1048</v>
      </c>
      <c r="J8" s="41" t="s">
        <v>7893</v>
      </c>
      <c r="K8" s="40"/>
      <c r="L8" s="40"/>
      <c r="M8" s="48"/>
      <c r="N8" s="48"/>
      <c r="O8" s="48"/>
      <c r="P8" s="56"/>
    </row>
    <row r="9" spans="1:16" hidden="1">
      <c r="A9" s="49" t="s">
        <v>8951</v>
      </c>
      <c r="B9" s="49" t="s">
        <v>8952</v>
      </c>
      <c r="C9" s="41" t="s">
        <v>108</v>
      </c>
      <c r="D9" s="49" t="s">
        <v>65</v>
      </c>
      <c r="E9" s="49" t="s">
        <v>24</v>
      </c>
      <c r="F9" s="49" t="s">
        <v>77</v>
      </c>
      <c r="G9" s="41" t="s">
        <v>55</v>
      </c>
      <c r="H9" s="49" t="s">
        <v>8953</v>
      </c>
      <c r="I9" s="41" t="s">
        <v>1048</v>
      </c>
      <c r="J9" s="41" t="s">
        <v>7894</v>
      </c>
      <c r="K9" s="40"/>
      <c r="L9" s="40"/>
      <c r="M9" s="48"/>
      <c r="N9" s="48"/>
      <c r="O9" s="48"/>
      <c r="P9" s="56"/>
    </row>
    <row r="10" spans="1:16" hidden="1">
      <c r="A10" s="48" t="s">
        <v>8951</v>
      </c>
      <c r="B10" s="49" t="s">
        <v>8952</v>
      </c>
      <c r="C10" s="40" t="s">
        <v>108</v>
      </c>
      <c r="D10" s="48" t="s">
        <v>65</v>
      </c>
      <c r="E10" s="48" t="s">
        <v>24</v>
      </c>
      <c r="F10" s="48" t="s">
        <v>77</v>
      </c>
      <c r="G10" s="41" t="s">
        <v>55</v>
      </c>
      <c r="H10" s="48" t="s">
        <v>8953</v>
      </c>
      <c r="I10" s="40" t="s">
        <v>7895</v>
      </c>
      <c r="J10" s="40" t="s">
        <v>8245</v>
      </c>
      <c r="K10" s="43">
        <f>K3</f>
        <v>41267</v>
      </c>
      <c r="L10" s="43">
        <f>K10+30</f>
        <v>41297</v>
      </c>
      <c r="M10" s="48" t="s">
        <v>8173</v>
      </c>
      <c r="N10" s="48" t="s">
        <v>14</v>
      </c>
      <c r="O10" s="48">
        <v>100</v>
      </c>
      <c r="P10" s="56"/>
    </row>
    <row r="11" spans="1:16" hidden="1">
      <c r="A11" s="48" t="s">
        <v>8951</v>
      </c>
      <c r="B11" s="49" t="s">
        <v>8952</v>
      </c>
      <c r="C11" s="40" t="s">
        <v>108</v>
      </c>
      <c r="D11" s="48" t="s">
        <v>65</v>
      </c>
      <c r="E11" s="48" t="s">
        <v>24</v>
      </c>
      <c r="F11" s="48" t="s">
        <v>77</v>
      </c>
      <c r="G11" s="41" t="s">
        <v>55</v>
      </c>
      <c r="H11" s="48" t="s">
        <v>8953</v>
      </c>
      <c r="I11" s="40" t="s">
        <v>8281</v>
      </c>
      <c r="J11" s="40" t="s">
        <v>8282</v>
      </c>
      <c r="K11" s="43">
        <f>L10</f>
        <v>41297</v>
      </c>
      <c r="L11" s="43">
        <f>K11+2</f>
        <v>41299</v>
      </c>
      <c r="M11" s="48" t="s">
        <v>8173</v>
      </c>
      <c r="N11" s="48" t="s">
        <v>8252</v>
      </c>
      <c r="O11" s="48">
        <v>100</v>
      </c>
      <c r="P11" s="56"/>
    </row>
    <row r="12" spans="1:16" hidden="1">
      <c r="A12" s="48" t="s">
        <v>8951</v>
      </c>
      <c r="B12" s="49" t="s">
        <v>8952</v>
      </c>
      <c r="C12" s="40" t="s">
        <v>108</v>
      </c>
      <c r="D12" s="48" t="s">
        <v>65</v>
      </c>
      <c r="E12" s="48" t="s">
        <v>24</v>
      </c>
      <c r="F12" s="48" t="s">
        <v>77</v>
      </c>
      <c r="G12" s="41" t="s">
        <v>55</v>
      </c>
      <c r="H12" s="48" t="s">
        <v>8953</v>
      </c>
      <c r="I12" s="65" t="s">
        <v>8261</v>
      </c>
      <c r="J12" s="40" t="s">
        <v>8262</v>
      </c>
      <c r="K12" s="43">
        <f>L11</f>
        <v>41299</v>
      </c>
      <c r="L12" s="43">
        <f>K12</f>
        <v>41299</v>
      </c>
      <c r="M12" s="48" t="s">
        <v>8173</v>
      </c>
      <c r="N12" s="48" t="s">
        <v>8252</v>
      </c>
      <c r="O12" s="48">
        <v>100</v>
      </c>
      <c r="P12" s="56"/>
    </row>
    <row r="13" spans="1:16" ht="39.6" hidden="1">
      <c r="A13" s="48" t="s">
        <v>8951</v>
      </c>
      <c r="B13" s="49" t="s">
        <v>8952</v>
      </c>
      <c r="C13" s="40" t="s">
        <v>108</v>
      </c>
      <c r="D13" s="48" t="s">
        <v>65</v>
      </c>
      <c r="E13" s="48" t="s">
        <v>24</v>
      </c>
      <c r="F13" s="48" t="s">
        <v>77</v>
      </c>
      <c r="G13" s="41" t="s">
        <v>55</v>
      </c>
      <c r="H13" s="48" t="s">
        <v>8953</v>
      </c>
      <c r="I13" s="40" t="s">
        <v>8264</v>
      </c>
      <c r="J13" s="40" t="s">
        <v>8265</v>
      </c>
      <c r="K13" s="43">
        <f>L12</f>
        <v>41299</v>
      </c>
      <c r="L13" s="43">
        <f>K4-21</f>
        <v>41667</v>
      </c>
      <c r="M13" s="48" t="s">
        <v>8173</v>
      </c>
      <c r="N13" s="48" t="s">
        <v>7945</v>
      </c>
      <c r="O13" s="48">
        <v>100</v>
      </c>
      <c r="P13" s="56" t="s">
        <v>8954</v>
      </c>
    </row>
    <row r="14" spans="1:16" hidden="1">
      <c r="A14" s="48" t="s">
        <v>8951</v>
      </c>
      <c r="B14" s="49" t="s">
        <v>8952</v>
      </c>
      <c r="C14" s="40" t="s">
        <v>108</v>
      </c>
      <c r="D14" s="48" t="s">
        <v>65</v>
      </c>
      <c r="E14" s="48" t="s">
        <v>24</v>
      </c>
      <c r="F14" s="48" t="s">
        <v>77</v>
      </c>
      <c r="G14" s="41" t="s">
        <v>55</v>
      </c>
      <c r="H14" s="48" t="s">
        <v>8953</v>
      </c>
      <c r="I14" s="40" t="s">
        <v>8261</v>
      </c>
      <c r="J14" s="40" t="s">
        <v>8266</v>
      </c>
      <c r="K14" s="43">
        <f>L13</f>
        <v>41667</v>
      </c>
      <c r="L14" s="43">
        <f>K14</f>
        <v>41667</v>
      </c>
      <c r="M14" s="48" t="s">
        <v>8173</v>
      </c>
      <c r="N14" s="48" t="s">
        <v>8252</v>
      </c>
      <c r="O14" s="48">
        <v>100</v>
      </c>
      <c r="P14" s="56"/>
    </row>
    <row r="15" spans="1:16" hidden="1">
      <c r="A15" s="48" t="s">
        <v>8951</v>
      </c>
      <c r="B15" s="49" t="s">
        <v>8952</v>
      </c>
      <c r="C15" s="40" t="s">
        <v>108</v>
      </c>
      <c r="D15" s="48" t="s">
        <v>65</v>
      </c>
      <c r="E15" s="48" t="s">
        <v>24</v>
      </c>
      <c r="F15" s="48" t="s">
        <v>77</v>
      </c>
      <c r="G15" s="41" t="s">
        <v>55</v>
      </c>
      <c r="H15" s="48" t="s">
        <v>8953</v>
      </c>
      <c r="I15" s="40" t="s">
        <v>7904</v>
      </c>
      <c r="J15" s="40" t="s">
        <v>7905</v>
      </c>
      <c r="K15" s="43">
        <f>L13</f>
        <v>41667</v>
      </c>
      <c r="L15" s="43">
        <f>K15+5</f>
        <v>41672</v>
      </c>
      <c r="M15" s="48" t="s">
        <v>8173</v>
      </c>
      <c r="N15" s="48" t="s">
        <v>14</v>
      </c>
      <c r="O15" s="48">
        <v>100</v>
      </c>
      <c r="P15" s="56"/>
    </row>
    <row r="16" spans="1:16" hidden="1">
      <c r="A16" s="48" t="s">
        <v>8951</v>
      </c>
      <c r="B16" s="49" t="s">
        <v>8952</v>
      </c>
      <c r="C16" s="40" t="s">
        <v>108</v>
      </c>
      <c r="D16" s="48" t="s">
        <v>65</v>
      </c>
      <c r="E16" s="48" t="s">
        <v>24</v>
      </c>
      <c r="F16" s="48" t="s">
        <v>77</v>
      </c>
      <c r="G16" s="41" t="s">
        <v>55</v>
      </c>
      <c r="H16" s="48" t="s">
        <v>8953</v>
      </c>
      <c r="I16" s="40" t="s">
        <v>7904</v>
      </c>
      <c r="J16" s="40" t="s">
        <v>7906</v>
      </c>
      <c r="K16" s="43">
        <f>L15</f>
        <v>41672</v>
      </c>
      <c r="L16" s="43">
        <f>K16+5</f>
        <v>41677</v>
      </c>
      <c r="M16" s="48" t="s">
        <v>8173</v>
      </c>
      <c r="N16" s="48" t="s">
        <v>14</v>
      </c>
      <c r="O16" s="48">
        <v>100</v>
      </c>
      <c r="P16" s="56"/>
    </row>
    <row r="17" spans="1:16" hidden="1">
      <c r="A17" s="48" t="s">
        <v>8951</v>
      </c>
      <c r="B17" s="49" t="s">
        <v>8952</v>
      </c>
      <c r="C17" s="40" t="s">
        <v>108</v>
      </c>
      <c r="D17" s="48" t="s">
        <v>65</v>
      </c>
      <c r="E17" s="48" t="s">
        <v>24</v>
      </c>
      <c r="F17" s="48" t="s">
        <v>77</v>
      </c>
      <c r="G17" s="41" t="s">
        <v>55</v>
      </c>
      <c r="H17" s="48" t="s">
        <v>8953</v>
      </c>
      <c r="I17" s="40" t="s">
        <v>7904</v>
      </c>
      <c r="J17" s="40" t="s">
        <v>7907</v>
      </c>
      <c r="K17" s="43">
        <f>L16</f>
        <v>41677</v>
      </c>
      <c r="L17" s="43">
        <f>K17+5</f>
        <v>41682</v>
      </c>
      <c r="M17" s="48" t="s">
        <v>8173</v>
      </c>
      <c r="N17" s="48" t="s">
        <v>14</v>
      </c>
      <c r="O17" s="48">
        <v>100</v>
      </c>
      <c r="P17" s="56"/>
    </row>
    <row r="18" spans="1:16" ht="39.6" hidden="1">
      <c r="A18" s="48" t="s">
        <v>8951</v>
      </c>
      <c r="B18" s="49" t="s">
        <v>8952</v>
      </c>
      <c r="C18" s="40" t="s">
        <v>108</v>
      </c>
      <c r="D18" s="48" t="s">
        <v>65</v>
      </c>
      <c r="E18" s="48" t="s">
        <v>24</v>
      </c>
      <c r="F18" s="48" t="s">
        <v>77</v>
      </c>
      <c r="G18" s="41" t="s">
        <v>55</v>
      </c>
      <c r="H18" s="48" t="s">
        <v>8953</v>
      </c>
      <c r="I18" s="40" t="s">
        <v>7904</v>
      </c>
      <c r="J18" s="40" t="s">
        <v>8172</v>
      </c>
      <c r="K18" s="43">
        <f>L17</f>
        <v>41682</v>
      </c>
      <c r="L18" s="72">
        <f>K18+1</f>
        <v>41683</v>
      </c>
      <c r="M18" s="48" t="s">
        <v>8173</v>
      </c>
      <c r="N18" s="48" t="s">
        <v>14</v>
      </c>
      <c r="O18" s="48">
        <v>100</v>
      </c>
      <c r="P18" s="56" t="s">
        <v>8955</v>
      </c>
    </row>
    <row r="19" spans="1:16" hidden="1">
      <c r="A19" s="49" t="s">
        <v>8951</v>
      </c>
      <c r="B19" s="49" t="s">
        <v>8952</v>
      </c>
      <c r="C19" s="41" t="s">
        <v>108</v>
      </c>
      <c r="D19" s="49" t="s">
        <v>65</v>
      </c>
      <c r="E19" s="49" t="s">
        <v>24</v>
      </c>
      <c r="F19" s="49" t="s">
        <v>77</v>
      </c>
      <c r="G19" s="41" t="s">
        <v>55</v>
      </c>
      <c r="H19" s="49" t="s">
        <v>8956</v>
      </c>
      <c r="I19" s="41" t="s">
        <v>1048</v>
      </c>
      <c r="J19" s="41" t="s">
        <v>7888</v>
      </c>
      <c r="K19" s="40"/>
      <c r="L19" s="40"/>
      <c r="M19" s="48"/>
      <c r="N19" s="48"/>
      <c r="O19" s="48"/>
      <c r="P19" s="56"/>
    </row>
    <row r="20" spans="1:16" hidden="1">
      <c r="A20" s="49" t="s">
        <v>8951</v>
      </c>
      <c r="B20" s="49" t="s">
        <v>8952</v>
      </c>
      <c r="C20" s="41" t="s">
        <v>108</v>
      </c>
      <c r="D20" s="49" t="s">
        <v>65</v>
      </c>
      <c r="E20" s="49" t="s">
        <v>24</v>
      </c>
      <c r="F20" s="49" t="s">
        <v>77</v>
      </c>
      <c r="G20" s="41" t="s">
        <v>55</v>
      </c>
      <c r="H20" s="49" t="s">
        <v>8956</v>
      </c>
      <c r="I20" s="41" t="s">
        <v>1048</v>
      </c>
      <c r="J20" s="41" t="s">
        <v>8244</v>
      </c>
      <c r="K20" s="42">
        <v>41267</v>
      </c>
      <c r="L20" s="40"/>
      <c r="M20" s="48"/>
      <c r="N20" s="48"/>
      <c r="O20" s="48"/>
      <c r="P20" s="56"/>
    </row>
    <row r="21" spans="1:16" hidden="1">
      <c r="A21" s="49" t="s">
        <v>8951</v>
      </c>
      <c r="B21" s="49" t="s">
        <v>8952</v>
      </c>
      <c r="C21" s="41" t="s">
        <v>108</v>
      </c>
      <c r="D21" s="49" t="s">
        <v>65</v>
      </c>
      <c r="E21" s="49" t="s">
        <v>24</v>
      </c>
      <c r="F21" s="49" t="s">
        <v>77</v>
      </c>
      <c r="G21" s="41" t="s">
        <v>55</v>
      </c>
      <c r="H21" s="49" t="s">
        <v>8956</v>
      </c>
      <c r="I21" s="41" t="s">
        <v>1048</v>
      </c>
      <c r="J21" s="41" t="s">
        <v>7889</v>
      </c>
      <c r="K21" s="42">
        <v>41688</v>
      </c>
      <c r="L21" s="40"/>
      <c r="M21" s="48"/>
      <c r="N21" s="48"/>
      <c r="O21" s="48"/>
      <c r="P21" s="56"/>
    </row>
    <row r="22" spans="1:16" hidden="1">
      <c r="A22" s="49" t="s">
        <v>8951</v>
      </c>
      <c r="B22" s="49" t="s">
        <v>8952</v>
      </c>
      <c r="C22" s="41" t="s">
        <v>108</v>
      </c>
      <c r="D22" s="49" t="s">
        <v>65</v>
      </c>
      <c r="E22" s="49" t="s">
        <v>24</v>
      </c>
      <c r="F22" s="49" t="s">
        <v>77</v>
      </c>
      <c r="G22" s="41" t="s">
        <v>55</v>
      </c>
      <c r="H22" s="49" t="s">
        <v>8956</v>
      </c>
      <c r="I22" s="41" t="s">
        <v>1048</v>
      </c>
      <c r="J22" s="41" t="s">
        <v>7890</v>
      </c>
      <c r="K22" s="40"/>
      <c r="L22" s="40"/>
      <c r="M22" s="48"/>
      <c r="N22" s="48"/>
      <c r="O22" s="48"/>
      <c r="P22" s="56"/>
    </row>
    <row r="23" spans="1:16" hidden="1">
      <c r="A23" s="49" t="s">
        <v>8951</v>
      </c>
      <c r="B23" s="49" t="s">
        <v>8952</v>
      </c>
      <c r="C23" s="41" t="s">
        <v>108</v>
      </c>
      <c r="D23" s="49" t="s">
        <v>65</v>
      </c>
      <c r="E23" s="49" t="s">
        <v>24</v>
      </c>
      <c r="F23" s="49" t="s">
        <v>77</v>
      </c>
      <c r="G23" s="41" t="s">
        <v>55</v>
      </c>
      <c r="H23" s="49" t="s">
        <v>8956</v>
      </c>
      <c r="I23" s="41" t="s">
        <v>1048</v>
      </c>
      <c r="J23" s="41" t="s">
        <v>7891</v>
      </c>
      <c r="K23" s="40"/>
      <c r="L23" s="40"/>
      <c r="M23" s="48"/>
      <c r="N23" s="48"/>
      <c r="O23" s="48"/>
      <c r="P23" s="56"/>
    </row>
    <row r="24" spans="1:16" hidden="1">
      <c r="A24" s="49" t="s">
        <v>8951</v>
      </c>
      <c r="B24" s="49" t="s">
        <v>8952</v>
      </c>
      <c r="C24" s="41" t="s">
        <v>108</v>
      </c>
      <c r="D24" s="49" t="s">
        <v>65</v>
      </c>
      <c r="E24" s="49" t="s">
        <v>24</v>
      </c>
      <c r="F24" s="49" t="s">
        <v>77</v>
      </c>
      <c r="G24" s="41" t="s">
        <v>55</v>
      </c>
      <c r="H24" s="49" t="s">
        <v>8956</v>
      </c>
      <c r="I24" s="41" t="s">
        <v>1048</v>
      </c>
      <c r="J24" s="41" t="s">
        <v>7892</v>
      </c>
      <c r="K24" s="40"/>
      <c r="L24" s="40"/>
      <c r="M24" s="48"/>
      <c r="N24" s="48"/>
      <c r="O24" s="48"/>
      <c r="P24" s="56"/>
    </row>
    <row r="25" spans="1:16" hidden="1">
      <c r="A25" s="49" t="s">
        <v>8951</v>
      </c>
      <c r="B25" s="49" t="s">
        <v>8952</v>
      </c>
      <c r="C25" s="41" t="s">
        <v>108</v>
      </c>
      <c r="D25" s="49" t="s">
        <v>65</v>
      </c>
      <c r="E25" s="49" t="s">
        <v>24</v>
      </c>
      <c r="F25" s="49" t="s">
        <v>77</v>
      </c>
      <c r="G25" s="41" t="s">
        <v>55</v>
      </c>
      <c r="H25" s="49" t="s">
        <v>8956</v>
      </c>
      <c r="I25" s="41" t="s">
        <v>1048</v>
      </c>
      <c r="J25" s="41" t="s">
        <v>7893</v>
      </c>
      <c r="K25" s="40"/>
      <c r="L25" s="40"/>
      <c r="M25" s="48"/>
      <c r="N25" s="48"/>
      <c r="O25" s="48"/>
      <c r="P25" s="56"/>
    </row>
    <row r="26" spans="1:16" hidden="1">
      <c r="A26" s="49" t="s">
        <v>8951</v>
      </c>
      <c r="B26" s="49" t="s">
        <v>8952</v>
      </c>
      <c r="C26" s="41" t="s">
        <v>108</v>
      </c>
      <c r="D26" s="49" t="s">
        <v>65</v>
      </c>
      <c r="E26" s="49" t="s">
        <v>24</v>
      </c>
      <c r="F26" s="49" t="s">
        <v>77</v>
      </c>
      <c r="G26" s="41" t="s">
        <v>55</v>
      </c>
      <c r="H26" s="49" t="s">
        <v>8956</v>
      </c>
      <c r="I26" s="41" t="s">
        <v>1048</v>
      </c>
      <c r="J26" s="41" t="s">
        <v>7894</v>
      </c>
      <c r="K26" s="40"/>
      <c r="L26" s="40"/>
      <c r="M26" s="48"/>
      <c r="N26" s="48"/>
      <c r="O26" s="48"/>
      <c r="P26" s="56"/>
    </row>
    <row r="27" spans="1:16" hidden="1">
      <c r="A27" s="48" t="s">
        <v>8951</v>
      </c>
      <c r="B27" s="49" t="s">
        <v>8952</v>
      </c>
      <c r="C27" s="40" t="s">
        <v>108</v>
      </c>
      <c r="D27" s="48" t="s">
        <v>65</v>
      </c>
      <c r="E27" s="48" t="s">
        <v>24</v>
      </c>
      <c r="F27" s="48" t="s">
        <v>77</v>
      </c>
      <c r="G27" s="41" t="s">
        <v>55</v>
      </c>
      <c r="H27" s="48" t="s">
        <v>8956</v>
      </c>
      <c r="I27" s="40" t="s">
        <v>7895</v>
      </c>
      <c r="J27" s="40" t="s">
        <v>8245</v>
      </c>
      <c r="K27" s="43">
        <f>K20</f>
        <v>41267</v>
      </c>
      <c r="L27" s="43">
        <f>K27+30</f>
        <v>41297</v>
      </c>
      <c r="M27" s="48" t="s">
        <v>8173</v>
      </c>
      <c r="N27" s="48" t="s">
        <v>14</v>
      </c>
      <c r="O27" s="48">
        <v>100</v>
      </c>
      <c r="P27" s="56"/>
    </row>
    <row r="28" spans="1:16" hidden="1">
      <c r="A28" s="48" t="s">
        <v>8951</v>
      </c>
      <c r="B28" s="49" t="s">
        <v>8952</v>
      </c>
      <c r="C28" s="40" t="s">
        <v>108</v>
      </c>
      <c r="D28" s="48" t="s">
        <v>65</v>
      </c>
      <c r="E28" s="48" t="s">
        <v>24</v>
      </c>
      <c r="F28" s="48" t="s">
        <v>77</v>
      </c>
      <c r="G28" s="41" t="s">
        <v>55</v>
      </c>
      <c r="H28" s="48" t="s">
        <v>8956</v>
      </c>
      <c r="I28" s="40" t="s">
        <v>8281</v>
      </c>
      <c r="J28" s="40" t="s">
        <v>8282</v>
      </c>
      <c r="K28" s="43">
        <f>L27</f>
        <v>41297</v>
      </c>
      <c r="L28" s="43">
        <f>K28+2</f>
        <v>41299</v>
      </c>
      <c r="M28" s="48" t="s">
        <v>8173</v>
      </c>
      <c r="N28" s="48" t="s">
        <v>8252</v>
      </c>
      <c r="O28" s="48">
        <v>100</v>
      </c>
      <c r="P28" s="56"/>
    </row>
    <row r="29" spans="1:16" hidden="1">
      <c r="A29" s="48" t="s">
        <v>8951</v>
      </c>
      <c r="B29" s="49" t="s">
        <v>8952</v>
      </c>
      <c r="C29" s="40" t="s">
        <v>108</v>
      </c>
      <c r="D29" s="48" t="s">
        <v>65</v>
      </c>
      <c r="E29" s="48" t="s">
        <v>24</v>
      </c>
      <c r="F29" s="48" t="s">
        <v>77</v>
      </c>
      <c r="G29" s="41" t="s">
        <v>55</v>
      </c>
      <c r="H29" s="48" t="s">
        <v>8956</v>
      </c>
      <c r="I29" s="65" t="s">
        <v>8261</v>
      </c>
      <c r="J29" s="40" t="s">
        <v>8262</v>
      </c>
      <c r="K29" s="43">
        <f>L28</f>
        <v>41299</v>
      </c>
      <c r="L29" s="43">
        <f>K29</f>
        <v>41299</v>
      </c>
      <c r="M29" s="48" t="s">
        <v>8173</v>
      </c>
      <c r="N29" s="48" t="s">
        <v>8252</v>
      </c>
      <c r="O29" s="48">
        <v>100</v>
      </c>
      <c r="P29" s="56"/>
    </row>
    <row r="30" spans="1:16" ht="39.6" hidden="1">
      <c r="A30" s="48" t="s">
        <v>8951</v>
      </c>
      <c r="B30" s="49" t="s">
        <v>8952</v>
      </c>
      <c r="C30" s="40" t="s">
        <v>108</v>
      </c>
      <c r="D30" s="48" t="s">
        <v>65</v>
      </c>
      <c r="E30" s="48" t="s">
        <v>24</v>
      </c>
      <c r="F30" s="48" t="s">
        <v>77</v>
      </c>
      <c r="G30" s="41" t="s">
        <v>55</v>
      </c>
      <c r="H30" s="48" t="s">
        <v>8956</v>
      </c>
      <c r="I30" s="40" t="s">
        <v>8264</v>
      </c>
      <c r="J30" s="40" t="s">
        <v>8265</v>
      </c>
      <c r="K30" s="43">
        <f>L29</f>
        <v>41299</v>
      </c>
      <c r="L30" s="43">
        <f>K21-21</f>
        <v>41667</v>
      </c>
      <c r="M30" s="48" t="s">
        <v>8173</v>
      </c>
      <c r="N30" s="48" t="s">
        <v>6142</v>
      </c>
      <c r="O30" s="48">
        <v>100</v>
      </c>
      <c r="P30" s="56" t="s">
        <v>8954</v>
      </c>
    </row>
    <row r="31" spans="1:16" hidden="1">
      <c r="A31" s="48" t="s">
        <v>8951</v>
      </c>
      <c r="B31" s="49" t="s">
        <v>8952</v>
      </c>
      <c r="C31" s="40" t="s">
        <v>108</v>
      </c>
      <c r="D31" s="48" t="s">
        <v>65</v>
      </c>
      <c r="E31" s="48" t="s">
        <v>24</v>
      </c>
      <c r="F31" s="48" t="s">
        <v>77</v>
      </c>
      <c r="G31" s="41" t="s">
        <v>55</v>
      </c>
      <c r="H31" s="48" t="s">
        <v>8956</v>
      </c>
      <c r="I31" s="40" t="s">
        <v>8261</v>
      </c>
      <c r="J31" s="40" t="s">
        <v>8266</v>
      </c>
      <c r="K31" s="43">
        <f>L30</f>
        <v>41667</v>
      </c>
      <c r="L31" s="43">
        <f>K31</f>
        <v>41667</v>
      </c>
      <c r="M31" s="48" t="s">
        <v>8173</v>
      </c>
      <c r="N31" s="48" t="s">
        <v>8252</v>
      </c>
      <c r="O31" s="48">
        <v>100</v>
      </c>
      <c r="P31" s="56"/>
    </row>
    <row r="32" spans="1:16" hidden="1">
      <c r="A32" s="48" t="s">
        <v>8951</v>
      </c>
      <c r="B32" s="49" t="s">
        <v>8952</v>
      </c>
      <c r="C32" s="40" t="s">
        <v>108</v>
      </c>
      <c r="D32" s="48" t="s">
        <v>65</v>
      </c>
      <c r="E32" s="48" t="s">
        <v>24</v>
      </c>
      <c r="F32" s="48" t="s">
        <v>77</v>
      </c>
      <c r="G32" s="41" t="s">
        <v>55</v>
      </c>
      <c r="H32" s="48" t="s">
        <v>8956</v>
      </c>
      <c r="I32" s="40" t="s">
        <v>7904</v>
      </c>
      <c r="J32" s="40" t="s">
        <v>7905</v>
      </c>
      <c r="K32" s="43">
        <f>L30</f>
        <v>41667</v>
      </c>
      <c r="L32" s="43">
        <f>K32+5</f>
        <v>41672</v>
      </c>
      <c r="M32" s="48" t="s">
        <v>8173</v>
      </c>
      <c r="N32" s="48" t="s">
        <v>14</v>
      </c>
      <c r="O32" s="48">
        <v>100</v>
      </c>
      <c r="P32" s="56"/>
    </row>
    <row r="33" spans="1:16" hidden="1">
      <c r="A33" s="48" t="s">
        <v>8951</v>
      </c>
      <c r="B33" s="49" t="s">
        <v>8952</v>
      </c>
      <c r="C33" s="40" t="s">
        <v>108</v>
      </c>
      <c r="D33" s="48" t="s">
        <v>65</v>
      </c>
      <c r="E33" s="48" t="s">
        <v>24</v>
      </c>
      <c r="F33" s="48" t="s">
        <v>77</v>
      </c>
      <c r="G33" s="41" t="s">
        <v>55</v>
      </c>
      <c r="H33" s="48" t="s">
        <v>8956</v>
      </c>
      <c r="I33" s="40" t="s">
        <v>7904</v>
      </c>
      <c r="J33" s="40" t="s">
        <v>7906</v>
      </c>
      <c r="K33" s="43">
        <f>L32</f>
        <v>41672</v>
      </c>
      <c r="L33" s="43">
        <f>K33+5</f>
        <v>41677</v>
      </c>
      <c r="M33" s="48" t="s">
        <v>8173</v>
      </c>
      <c r="N33" s="48" t="s">
        <v>14</v>
      </c>
      <c r="O33" s="48">
        <v>100</v>
      </c>
      <c r="P33" s="56"/>
    </row>
    <row r="34" spans="1:16" hidden="1">
      <c r="A34" s="48" t="s">
        <v>8951</v>
      </c>
      <c r="B34" s="49" t="s">
        <v>8952</v>
      </c>
      <c r="C34" s="40" t="s">
        <v>108</v>
      </c>
      <c r="D34" s="48" t="s">
        <v>65</v>
      </c>
      <c r="E34" s="48" t="s">
        <v>24</v>
      </c>
      <c r="F34" s="48" t="s">
        <v>77</v>
      </c>
      <c r="G34" s="41" t="s">
        <v>55</v>
      </c>
      <c r="H34" s="48" t="s">
        <v>8956</v>
      </c>
      <c r="I34" s="40" t="s">
        <v>7904</v>
      </c>
      <c r="J34" s="40" t="s">
        <v>7907</v>
      </c>
      <c r="K34" s="43">
        <f>L33</f>
        <v>41677</v>
      </c>
      <c r="L34" s="43">
        <f>K34+5</f>
        <v>41682</v>
      </c>
      <c r="M34" s="48" t="s">
        <v>8173</v>
      </c>
      <c r="N34" s="48" t="s">
        <v>14</v>
      </c>
      <c r="O34" s="48">
        <v>100</v>
      </c>
      <c r="P34" s="56"/>
    </row>
    <row r="35" spans="1:16" ht="39.6" hidden="1">
      <c r="A35" s="48" t="s">
        <v>8951</v>
      </c>
      <c r="B35" s="49" t="s">
        <v>8952</v>
      </c>
      <c r="C35" s="40" t="s">
        <v>108</v>
      </c>
      <c r="D35" s="48" t="s">
        <v>65</v>
      </c>
      <c r="E35" s="48" t="s">
        <v>24</v>
      </c>
      <c r="F35" s="48" t="s">
        <v>77</v>
      </c>
      <c r="G35" s="41" t="s">
        <v>55</v>
      </c>
      <c r="H35" s="48" t="s">
        <v>8956</v>
      </c>
      <c r="I35" s="40" t="s">
        <v>7904</v>
      </c>
      <c r="J35" s="40" t="s">
        <v>8172</v>
      </c>
      <c r="K35" s="43">
        <f>L34</f>
        <v>41682</v>
      </c>
      <c r="L35" s="72">
        <f>K35+1</f>
        <v>41683</v>
      </c>
      <c r="M35" s="48" t="s">
        <v>8173</v>
      </c>
      <c r="N35" s="48" t="s">
        <v>14</v>
      </c>
      <c r="O35" s="48">
        <v>100</v>
      </c>
      <c r="P35" s="56" t="s">
        <v>8955</v>
      </c>
    </row>
    <row r="36" spans="1:16" hidden="1">
      <c r="A36" s="49" t="s">
        <v>8951</v>
      </c>
      <c r="B36" s="49" t="s">
        <v>8952</v>
      </c>
      <c r="C36" s="41" t="s">
        <v>108</v>
      </c>
      <c r="D36" s="49" t="s">
        <v>65</v>
      </c>
      <c r="E36" s="49" t="s">
        <v>24</v>
      </c>
      <c r="F36" s="49" t="s">
        <v>77</v>
      </c>
      <c r="G36" s="41" t="s">
        <v>55</v>
      </c>
      <c r="H36" s="49" t="s">
        <v>8957</v>
      </c>
      <c r="I36" s="41" t="s">
        <v>1048</v>
      </c>
      <c r="J36" s="41" t="s">
        <v>7888</v>
      </c>
      <c r="K36" s="40"/>
      <c r="L36" s="40"/>
      <c r="M36" s="48"/>
      <c r="N36" s="48"/>
      <c r="O36" s="48"/>
      <c r="P36" s="56"/>
    </row>
    <row r="37" spans="1:16" hidden="1">
      <c r="A37" s="49" t="s">
        <v>8951</v>
      </c>
      <c r="B37" s="49" t="s">
        <v>8952</v>
      </c>
      <c r="C37" s="41" t="s">
        <v>108</v>
      </c>
      <c r="D37" s="49" t="s">
        <v>65</v>
      </c>
      <c r="E37" s="49" t="s">
        <v>24</v>
      </c>
      <c r="F37" s="49" t="s">
        <v>77</v>
      </c>
      <c r="G37" s="41" t="s">
        <v>55</v>
      </c>
      <c r="H37" s="49" t="s">
        <v>8957</v>
      </c>
      <c r="I37" s="41" t="s">
        <v>1048</v>
      </c>
      <c r="J37" s="41" t="s">
        <v>8244</v>
      </c>
      <c r="K37" s="42">
        <v>41267</v>
      </c>
      <c r="L37" s="40"/>
      <c r="M37" s="48"/>
      <c r="N37" s="48"/>
      <c r="O37" s="48"/>
      <c r="P37" s="56"/>
    </row>
    <row r="38" spans="1:16" hidden="1">
      <c r="A38" s="49" t="s">
        <v>8951</v>
      </c>
      <c r="B38" s="49" t="s">
        <v>8952</v>
      </c>
      <c r="C38" s="41" t="s">
        <v>108</v>
      </c>
      <c r="D38" s="49" t="s">
        <v>65</v>
      </c>
      <c r="E38" s="49" t="s">
        <v>24</v>
      </c>
      <c r="F38" s="49" t="s">
        <v>77</v>
      </c>
      <c r="G38" s="41" t="s">
        <v>55</v>
      </c>
      <c r="H38" s="49" t="s">
        <v>8957</v>
      </c>
      <c r="I38" s="41" t="s">
        <v>1048</v>
      </c>
      <c r="J38" s="41" t="s">
        <v>7889</v>
      </c>
      <c r="K38" s="42">
        <v>41688</v>
      </c>
      <c r="L38" s="40"/>
      <c r="M38" s="48"/>
      <c r="N38" s="48"/>
      <c r="O38" s="48"/>
      <c r="P38" s="56"/>
    </row>
    <row r="39" spans="1:16" hidden="1">
      <c r="A39" s="49" t="s">
        <v>8951</v>
      </c>
      <c r="B39" s="49" t="s">
        <v>8952</v>
      </c>
      <c r="C39" s="41" t="s">
        <v>108</v>
      </c>
      <c r="D39" s="49" t="s">
        <v>65</v>
      </c>
      <c r="E39" s="49" t="s">
        <v>24</v>
      </c>
      <c r="F39" s="49" t="s">
        <v>77</v>
      </c>
      <c r="G39" s="41" t="s">
        <v>55</v>
      </c>
      <c r="H39" s="49" t="s">
        <v>8957</v>
      </c>
      <c r="I39" s="41" t="s">
        <v>1048</v>
      </c>
      <c r="J39" s="41" t="s">
        <v>7890</v>
      </c>
      <c r="K39" s="40"/>
      <c r="L39" s="40"/>
      <c r="M39" s="48"/>
      <c r="N39" s="48"/>
      <c r="O39" s="48"/>
      <c r="P39" s="56"/>
    </row>
    <row r="40" spans="1:16" hidden="1">
      <c r="A40" s="49" t="s">
        <v>8951</v>
      </c>
      <c r="B40" s="49" t="s">
        <v>8952</v>
      </c>
      <c r="C40" s="41" t="s">
        <v>108</v>
      </c>
      <c r="D40" s="49" t="s">
        <v>65</v>
      </c>
      <c r="E40" s="49" t="s">
        <v>24</v>
      </c>
      <c r="F40" s="49" t="s">
        <v>77</v>
      </c>
      <c r="G40" s="41" t="s">
        <v>55</v>
      </c>
      <c r="H40" s="49" t="s">
        <v>8957</v>
      </c>
      <c r="I40" s="41" t="s">
        <v>1048</v>
      </c>
      <c r="J40" s="41" t="s">
        <v>7891</v>
      </c>
      <c r="K40" s="40"/>
      <c r="L40" s="40"/>
      <c r="M40" s="48"/>
      <c r="N40" s="48"/>
      <c r="O40" s="48"/>
      <c r="P40" s="56"/>
    </row>
    <row r="41" spans="1:16" hidden="1">
      <c r="A41" s="49" t="s">
        <v>8951</v>
      </c>
      <c r="B41" s="49" t="s">
        <v>8952</v>
      </c>
      <c r="C41" s="41" t="s">
        <v>108</v>
      </c>
      <c r="D41" s="49" t="s">
        <v>65</v>
      </c>
      <c r="E41" s="49" t="s">
        <v>24</v>
      </c>
      <c r="F41" s="49" t="s">
        <v>77</v>
      </c>
      <c r="G41" s="41" t="s">
        <v>55</v>
      </c>
      <c r="H41" s="49" t="s">
        <v>8957</v>
      </c>
      <c r="I41" s="41" t="s">
        <v>1048</v>
      </c>
      <c r="J41" s="41" t="s">
        <v>7892</v>
      </c>
      <c r="K41" s="40"/>
      <c r="L41" s="40"/>
      <c r="M41" s="48"/>
      <c r="N41" s="48"/>
      <c r="O41" s="48"/>
      <c r="P41" s="56"/>
    </row>
    <row r="42" spans="1:16" hidden="1">
      <c r="A42" s="49" t="s">
        <v>8951</v>
      </c>
      <c r="B42" s="49" t="s">
        <v>8952</v>
      </c>
      <c r="C42" s="41" t="s">
        <v>108</v>
      </c>
      <c r="D42" s="49" t="s">
        <v>65</v>
      </c>
      <c r="E42" s="49" t="s">
        <v>24</v>
      </c>
      <c r="F42" s="49" t="s">
        <v>77</v>
      </c>
      <c r="G42" s="41" t="s">
        <v>55</v>
      </c>
      <c r="H42" s="49" t="s">
        <v>8957</v>
      </c>
      <c r="I42" s="41" t="s">
        <v>1048</v>
      </c>
      <c r="J42" s="41" t="s">
        <v>7893</v>
      </c>
      <c r="K42" s="40"/>
      <c r="L42" s="40"/>
      <c r="M42" s="48"/>
      <c r="N42" s="48"/>
      <c r="O42" s="48"/>
      <c r="P42" s="56"/>
    </row>
    <row r="43" spans="1:16" hidden="1">
      <c r="A43" s="49" t="s">
        <v>8951</v>
      </c>
      <c r="B43" s="49" t="s">
        <v>8952</v>
      </c>
      <c r="C43" s="41" t="s">
        <v>108</v>
      </c>
      <c r="D43" s="49" t="s">
        <v>65</v>
      </c>
      <c r="E43" s="49" t="s">
        <v>24</v>
      </c>
      <c r="F43" s="49" t="s">
        <v>77</v>
      </c>
      <c r="G43" s="41" t="s">
        <v>55</v>
      </c>
      <c r="H43" s="48" t="s">
        <v>8957</v>
      </c>
      <c r="I43" s="41" t="s">
        <v>1048</v>
      </c>
      <c r="J43" s="41" t="s">
        <v>7894</v>
      </c>
      <c r="K43" s="40"/>
      <c r="L43" s="40"/>
      <c r="M43" s="48"/>
      <c r="N43" s="48"/>
      <c r="O43" s="48"/>
      <c r="P43" s="56"/>
    </row>
    <row r="44" spans="1:16" hidden="1">
      <c r="A44" s="48" t="s">
        <v>8951</v>
      </c>
      <c r="B44" s="49" t="s">
        <v>8952</v>
      </c>
      <c r="C44" s="40" t="s">
        <v>108</v>
      </c>
      <c r="D44" s="48" t="s">
        <v>65</v>
      </c>
      <c r="E44" s="48" t="s">
        <v>24</v>
      </c>
      <c r="F44" s="48" t="s">
        <v>77</v>
      </c>
      <c r="G44" s="41" t="s">
        <v>55</v>
      </c>
      <c r="H44" s="48" t="s">
        <v>8957</v>
      </c>
      <c r="I44" s="40" t="s">
        <v>7895</v>
      </c>
      <c r="J44" s="40" t="s">
        <v>8245</v>
      </c>
      <c r="K44" s="43">
        <f>K37</f>
        <v>41267</v>
      </c>
      <c r="L44" s="43">
        <f>K44+30</f>
        <v>41297</v>
      </c>
      <c r="M44" s="48" t="s">
        <v>8173</v>
      </c>
      <c r="N44" s="48" t="s">
        <v>14</v>
      </c>
      <c r="O44" s="48">
        <v>100</v>
      </c>
      <c r="P44" s="56"/>
    </row>
    <row r="45" spans="1:16" hidden="1">
      <c r="A45" s="48" t="s">
        <v>8951</v>
      </c>
      <c r="B45" s="49" t="s">
        <v>8952</v>
      </c>
      <c r="C45" s="40" t="s">
        <v>108</v>
      </c>
      <c r="D45" s="48" t="s">
        <v>65</v>
      </c>
      <c r="E45" s="48" t="s">
        <v>24</v>
      </c>
      <c r="F45" s="48" t="s">
        <v>77</v>
      </c>
      <c r="G45" s="41" t="s">
        <v>55</v>
      </c>
      <c r="H45" s="48" t="s">
        <v>8957</v>
      </c>
      <c r="I45" s="40" t="s">
        <v>8281</v>
      </c>
      <c r="J45" s="40" t="s">
        <v>8282</v>
      </c>
      <c r="K45" s="43">
        <f>L44</f>
        <v>41297</v>
      </c>
      <c r="L45" s="43">
        <f>K45+2</f>
        <v>41299</v>
      </c>
      <c r="M45" s="48" t="s">
        <v>8173</v>
      </c>
      <c r="N45" s="48" t="s">
        <v>8252</v>
      </c>
      <c r="O45" s="48">
        <v>100</v>
      </c>
      <c r="P45" s="56"/>
    </row>
    <row r="46" spans="1:16" hidden="1">
      <c r="A46" s="48" t="s">
        <v>8951</v>
      </c>
      <c r="B46" s="49" t="s">
        <v>8952</v>
      </c>
      <c r="C46" s="40" t="s">
        <v>108</v>
      </c>
      <c r="D46" s="48" t="s">
        <v>65</v>
      </c>
      <c r="E46" s="48" t="s">
        <v>24</v>
      </c>
      <c r="F46" s="48" t="s">
        <v>77</v>
      </c>
      <c r="G46" s="41" t="s">
        <v>55</v>
      </c>
      <c r="H46" s="48" t="s">
        <v>8957</v>
      </c>
      <c r="I46" s="65" t="s">
        <v>8261</v>
      </c>
      <c r="J46" s="40" t="s">
        <v>8262</v>
      </c>
      <c r="K46" s="43">
        <f>L45</f>
        <v>41299</v>
      </c>
      <c r="L46" s="43">
        <f>K46</f>
        <v>41299</v>
      </c>
      <c r="M46" s="48" t="s">
        <v>8173</v>
      </c>
      <c r="N46" s="48" t="s">
        <v>8252</v>
      </c>
      <c r="O46" s="48">
        <v>100</v>
      </c>
      <c r="P46" s="56"/>
    </row>
    <row r="47" spans="1:16" ht="39.6" hidden="1">
      <c r="A47" s="48" t="s">
        <v>8951</v>
      </c>
      <c r="B47" s="49" t="s">
        <v>8952</v>
      </c>
      <c r="C47" s="40" t="s">
        <v>108</v>
      </c>
      <c r="D47" s="48" t="s">
        <v>65</v>
      </c>
      <c r="E47" s="48" t="s">
        <v>24</v>
      </c>
      <c r="F47" s="48" t="s">
        <v>77</v>
      </c>
      <c r="G47" s="41" t="s">
        <v>55</v>
      </c>
      <c r="H47" s="48" t="s">
        <v>8957</v>
      </c>
      <c r="I47" s="40" t="s">
        <v>8264</v>
      </c>
      <c r="J47" s="40" t="s">
        <v>8265</v>
      </c>
      <c r="K47" s="43">
        <f>L46</f>
        <v>41299</v>
      </c>
      <c r="L47" s="43">
        <f>K38-21</f>
        <v>41667</v>
      </c>
      <c r="M47" s="48" t="s">
        <v>8173</v>
      </c>
      <c r="N47" s="48" t="s">
        <v>6142</v>
      </c>
      <c r="O47" s="48">
        <v>100</v>
      </c>
      <c r="P47" s="56" t="s">
        <v>8954</v>
      </c>
    </row>
    <row r="48" spans="1:16" hidden="1">
      <c r="A48" s="48" t="s">
        <v>8951</v>
      </c>
      <c r="B48" s="49" t="s">
        <v>8952</v>
      </c>
      <c r="C48" s="40" t="s">
        <v>108</v>
      </c>
      <c r="D48" s="48" t="s">
        <v>65</v>
      </c>
      <c r="E48" s="48" t="s">
        <v>24</v>
      </c>
      <c r="F48" s="48" t="s">
        <v>77</v>
      </c>
      <c r="G48" s="41" t="s">
        <v>55</v>
      </c>
      <c r="H48" s="48" t="s">
        <v>8957</v>
      </c>
      <c r="I48" s="40" t="s">
        <v>8261</v>
      </c>
      <c r="J48" s="40" t="s">
        <v>8266</v>
      </c>
      <c r="K48" s="43">
        <f>L47</f>
        <v>41667</v>
      </c>
      <c r="L48" s="43">
        <f>K48</f>
        <v>41667</v>
      </c>
      <c r="M48" s="48" t="s">
        <v>8173</v>
      </c>
      <c r="N48" s="48" t="s">
        <v>8252</v>
      </c>
      <c r="O48" s="48">
        <v>100</v>
      </c>
      <c r="P48" s="56"/>
    </row>
    <row r="49" spans="1:16" hidden="1">
      <c r="A49" s="48" t="s">
        <v>8951</v>
      </c>
      <c r="B49" s="49" t="s">
        <v>8952</v>
      </c>
      <c r="C49" s="40" t="s">
        <v>108</v>
      </c>
      <c r="D49" s="48" t="s">
        <v>65</v>
      </c>
      <c r="E49" s="48" t="s">
        <v>24</v>
      </c>
      <c r="F49" s="48" t="s">
        <v>77</v>
      </c>
      <c r="G49" s="41" t="s">
        <v>55</v>
      </c>
      <c r="H49" s="48" t="s">
        <v>8957</v>
      </c>
      <c r="I49" s="40" t="s">
        <v>7904</v>
      </c>
      <c r="J49" s="40" t="s">
        <v>7905</v>
      </c>
      <c r="K49" s="43">
        <f>L47</f>
        <v>41667</v>
      </c>
      <c r="L49" s="43">
        <f>K49+5</f>
        <v>41672</v>
      </c>
      <c r="M49" s="48" t="s">
        <v>8173</v>
      </c>
      <c r="N49" s="48" t="s">
        <v>14</v>
      </c>
      <c r="O49" s="48">
        <v>100</v>
      </c>
      <c r="P49" s="56"/>
    </row>
    <row r="50" spans="1:16" hidden="1">
      <c r="A50" s="48" t="s">
        <v>8951</v>
      </c>
      <c r="B50" s="49" t="s">
        <v>8952</v>
      </c>
      <c r="C50" s="40" t="s">
        <v>108</v>
      </c>
      <c r="D50" s="48" t="s">
        <v>65</v>
      </c>
      <c r="E50" s="48" t="s">
        <v>24</v>
      </c>
      <c r="F50" s="48" t="s">
        <v>77</v>
      </c>
      <c r="G50" s="41" t="s">
        <v>55</v>
      </c>
      <c r="H50" s="48" t="s">
        <v>8957</v>
      </c>
      <c r="I50" s="40" t="s">
        <v>7904</v>
      </c>
      <c r="J50" s="40" t="s">
        <v>7906</v>
      </c>
      <c r="K50" s="43">
        <f>L49</f>
        <v>41672</v>
      </c>
      <c r="L50" s="43">
        <f>K50+5</f>
        <v>41677</v>
      </c>
      <c r="M50" s="48" t="s">
        <v>8173</v>
      </c>
      <c r="N50" s="48" t="s">
        <v>14</v>
      </c>
      <c r="O50" s="48">
        <v>100</v>
      </c>
      <c r="P50" s="56"/>
    </row>
    <row r="51" spans="1:16" hidden="1">
      <c r="A51" s="48" t="s">
        <v>8951</v>
      </c>
      <c r="B51" s="49" t="s">
        <v>8952</v>
      </c>
      <c r="C51" s="40" t="s">
        <v>108</v>
      </c>
      <c r="D51" s="48" t="s">
        <v>65</v>
      </c>
      <c r="E51" s="48" t="s">
        <v>24</v>
      </c>
      <c r="F51" s="48" t="s">
        <v>77</v>
      </c>
      <c r="G51" s="41" t="s">
        <v>55</v>
      </c>
      <c r="H51" s="48" t="s">
        <v>8957</v>
      </c>
      <c r="I51" s="40" t="s">
        <v>7904</v>
      </c>
      <c r="J51" s="40" t="s">
        <v>7907</v>
      </c>
      <c r="K51" s="43">
        <f>L50</f>
        <v>41677</v>
      </c>
      <c r="L51" s="43">
        <f>K51+5</f>
        <v>41682</v>
      </c>
      <c r="M51" s="48" t="s">
        <v>8173</v>
      </c>
      <c r="N51" s="48" t="s">
        <v>14</v>
      </c>
      <c r="O51" s="48">
        <v>100</v>
      </c>
      <c r="P51" s="56"/>
    </row>
    <row r="52" spans="1:16" ht="39.6" hidden="1">
      <c r="A52" s="48" t="s">
        <v>8951</v>
      </c>
      <c r="B52" s="49" t="s">
        <v>8952</v>
      </c>
      <c r="C52" s="40" t="s">
        <v>108</v>
      </c>
      <c r="D52" s="48" t="s">
        <v>65</v>
      </c>
      <c r="E52" s="48" t="s">
        <v>24</v>
      </c>
      <c r="F52" s="48" t="s">
        <v>77</v>
      </c>
      <c r="G52" s="41" t="s">
        <v>55</v>
      </c>
      <c r="H52" s="48" t="s">
        <v>8957</v>
      </c>
      <c r="I52" s="40" t="s">
        <v>7904</v>
      </c>
      <c r="J52" s="40" t="s">
        <v>8172</v>
      </c>
      <c r="K52" s="43">
        <f>L51</f>
        <v>41682</v>
      </c>
      <c r="L52" s="72">
        <f>K52+1</f>
        <v>41683</v>
      </c>
      <c r="M52" s="48" t="s">
        <v>8173</v>
      </c>
      <c r="N52" s="48" t="s">
        <v>14</v>
      </c>
      <c r="O52" s="48">
        <v>100</v>
      </c>
      <c r="P52" s="56" t="s">
        <v>8955</v>
      </c>
    </row>
    <row r="53" spans="1:16" hidden="1">
      <c r="A53" s="49" t="s">
        <v>8951</v>
      </c>
      <c r="B53" s="49" t="s">
        <v>8958</v>
      </c>
      <c r="C53" s="41" t="s">
        <v>108</v>
      </c>
      <c r="D53" s="49" t="s">
        <v>65</v>
      </c>
      <c r="E53" s="49" t="s">
        <v>24</v>
      </c>
      <c r="F53" s="49" t="s">
        <v>77</v>
      </c>
      <c r="G53" s="41" t="s">
        <v>55</v>
      </c>
      <c r="H53" s="49" t="s">
        <v>8959</v>
      </c>
      <c r="I53" s="41" t="s">
        <v>1048</v>
      </c>
      <c r="J53" s="41" t="s">
        <v>7888</v>
      </c>
      <c r="K53" s="40"/>
      <c r="L53" s="40"/>
      <c r="M53" s="48"/>
      <c r="N53" s="48"/>
      <c r="O53" s="48"/>
      <c r="P53" s="56"/>
    </row>
    <row r="54" spans="1:16" hidden="1">
      <c r="A54" s="49" t="s">
        <v>8951</v>
      </c>
      <c r="B54" s="49" t="s">
        <v>8958</v>
      </c>
      <c r="C54" s="41" t="s">
        <v>108</v>
      </c>
      <c r="D54" s="49" t="s">
        <v>65</v>
      </c>
      <c r="E54" s="49" t="s">
        <v>24</v>
      </c>
      <c r="F54" s="49" t="s">
        <v>77</v>
      </c>
      <c r="G54" s="41" t="s">
        <v>55</v>
      </c>
      <c r="H54" s="49" t="s">
        <v>8959</v>
      </c>
      <c r="I54" s="41" t="s">
        <v>1048</v>
      </c>
      <c r="J54" s="41" t="s">
        <v>8244</v>
      </c>
      <c r="K54" s="42">
        <v>41267</v>
      </c>
      <c r="L54" s="40"/>
      <c r="M54" s="48"/>
      <c r="N54" s="48"/>
      <c r="O54" s="48"/>
      <c r="P54" s="56"/>
    </row>
    <row r="55" spans="1:16" hidden="1">
      <c r="A55" s="49" t="s">
        <v>8951</v>
      </c>
      <c r="B55" s="49" t="s">
        <v>8958</v>
      </c>
      <c r="C55" s="41" t="s">
        <v>108</v>
      </c>
      <c r="D55" s="49" t="s">
        <v>65</v>
      </c>
      <c r="E55" s="49" t="s">
        <v>24</v>
      </c>
      <c r="F55" s="49" t="s">
        <v>77</v>
      </c>
      <c r="G55" s="41" t="s">
        <v>55</v>
      </c>
      <c r="H55" s="49" t="s">
        <v>8959</v>
      </c>
      <c r="I55" s="41" t="s">
        <v>1048</v>
      </c>
      <c r="J55" s="41" t="s">
        <v>7889</v>
      </c>
      <c r="K55" s="42">
        <v>41688</v>
      </c>
      <c r="L55" s="40"/>
      <c r="M55" s="48"/>
      <c r="N55" s="48"/>
      <c r="O55" s="48"/>
      <c r="P55" s="56"/>
    </row>
    <row r="56" spans="1:16" hidden="1">
      <c r="A56" s="49" t="s">
        <v>8951</v>
      </c>
      <c r="B56" s="49" t="s">
        <v>8958</v>
      </c>
      <c r="C56" s="41" t="s">
        <v>108</v>
      </c>
      <c r="D56" s="49" t="s">
        <v>65</v>
      </c>
      <c r="E56" s="49" t="s">
        <v>24</v>
      </c>
      <c r="F56" s="49" t="s">
        <v>77</v>
      </c>
      <c r="G56" s="41" t="s">
        <v>55</v>
      </c>
      <c r="H56" s="49" t="s">
        <v>8959</v>
      </c>
      <c r="I56" s="41" t="s">
        <v>1048</v>
      </c>
      <c r="J56" s="41" t="s">
        <v>7890</v>
      </c>
      <c r="K56" s="40"/>
      <c r="L56" s="40"/>
      <c r="M56" s="48"/>
      <c r="N56" s="48"/>
      <c r="O56" s="48"/>
      <c r="P56" s="56"/>
    </row>
    <row r="57" spans="1:16" hidden="1">
      <c r="A57" s="49" t="s">
        <v>8951</v>
      </c>
      <c r="B57" s="49" t="s">
        <v>8958</v>
      </c>
      <c r="C57" s="41" t="s">
        <v>108</v>
      </c>
      <c r="D57" s="49" t="s">
        <v>65</v>
      </c>
      <c r="E57" s="49" t="s">
        <v>24</v>
      </c>
      <c r="F57" s="49" t="s">
        <v>77</v>
      </c>
      <c r="G57" s="41" t="s">
        <v>55</v>
      </c>
      <c r="H57" s="49" t="s">
        <v>8959</v>
      </c>
      <c r="I57" s="41" t="s">
        <v>1048</v>
      </c>
      <c r="J57" s="41" t="s">
        <v>7891</v>
      </c>
      <c r="K57" s="40"/>
      <c r="L57" s="40"/>
      <c r="M57" s="48"/>
      <c r="N57" s="48"/>
      <c r="O57" s="48"/>
      <c r="P57" s="56"/>
    </row>
    <row r="58" spans="1:16" hidden="1">
      <c r="A58" s="49" t="s">
        <v>8951</v>
      </c>
      <c r="B58" s="49" t="s">
        <v>8958</v>
      </c>
      <c r="C58" s="41" t="s">
        <v>108</v>
      </c>
      <c r="D58" s="49" t="s">
        <v>65</v>
      </c>
      <c r="E58" s="49" t="s">
        <v>24</v>
      </c>
      <c r="F58" s="49" t="s">
        <v>77</v>
      </c>
      <c r="G58" s="41" t="s">
        <v>55</v>
      </c>
      <c r="H58" s="49" t="s">
        <v>8959</v>
      </c>
      <c r="I58" s="41" t="s">
        <v>1048</v>
      </c>
      <c r="J58" s="41" t="s">
        <v>7892</v>
      </c>
      <c r="K58" s="40"/>
      <c r="L58" s="40"/>
      <c r="M58" s="48"/>
      <c r="N58" s="48"/>
      <c r="O58" s="48"/>
      <c r="P58" s="56"/>
    </row>
    <row r="59" spans="1:16" hidden="1">
      <c r="A59" s="49" t="s">
        <v>8951</v>
      </c>
      <c r="B59" s="49" t="s">
        <v>8958</v>
      </c>
      <c r="C59" s="41" t="s">
        <v>108</v>
      </c>
      <c r="D59" s="49" t="s">
        <v>65</v>
      </c>
      <c r="E59" s="49" t="s">
        <v>24</v>
      </c>
      <c r="F59" s="49" t="s">
        <v>77</v>
      </c>
      <c r="G59" s="41" t="s">
        <v>55</v>
      </c>
      <c r="H59" s="49" t="s">
        <v>8959</v>
      </c>
      <c r="I59" s="41" t="s">
        <v>1048</v>
      </c>
      <c r="J59" s="41" t="s">
        <v>7893</v>
      </c>
      <c r="K59" s="40"/>
      <c r="L59" s="40"/>
      <c r="M59" s="48"/>
      <c r="N59" s="48"/>
      <c r="O59" s="48"/>
      <c r="P59" s="56"/>
    </row>
    <row r="60" spans="1:16" hidden="1">
      <c r="A60" s="49" t="s">
        <v>8951</v>
      </c>
      <c r="B60" s="49" t="s">
        <v>8958</v>
      </c>
      <c r="C60" s="41" t="s">
        <v>108</v>
      </c>
      <c r="D60" s="49" t="s">
        <v>65</v>
      </c>
      <c r="E60" s="49" t="s">
        <v>24</v>
      </c>
      <c r="F60" s="49" t="s">
        <v>77</v>
      </c>
      <c r="G60" s="41" t="s">
        <v>55</v>
      </c>
      <c r="H60" s="49" t="s">
        <v>8959</v>
      </c>
      <c r="I60" s="41" t="s">
        <v>1048</v>
      </c>
      <c r="J60" s="41" t="s">
        <v>7894</v>
      </c>
      <c r="K60" s="40"/>
      <c r="L60" s="40"/>
      <c r="M60" s="48"/>
      <c r="N60" s="48"/>
      <c r="O60" s="48"/>
      <c r="P60" s="56"/>
    </row>
    <row r="61" spans="1:16" ht="39.6" hidden="1">
      <c r="A61" s="48" t="s">
        <v>8951</v>
      </c>
      <c r="B61" s="48" t="s">
        <v>8958</v>
      </c>
      <c r="C61" s="40" t="s">
        <v>108</v>
      </c>
      <c r="D61" s="48" t="s">
        <v>65</v>
      </c>
      <c r="E61" s="48" t="s">
        <v>24</v>
      </c>
      <c r="F61" s="48" t="s">
        <v>77</v>
      </c>
      <c r="G61" s="41" t="s">
        <v>55</v>
      </c>
      <c r="H61" s="48" t="s">
        <v>8959</v>
      </c>
      <c r="I61" s="40" t="s">
        <v>7895</v>
      </c>
      <c r="J61" s="40" t="s">
        <v>8245</v>
      </c>
      <c r="K61" s="43">
        <f>K54</f>
        <v>41267</v>
      </c>
      <c r="L61" s="43">
        <f>K61+30</f>
        <v>41297</v>
      </c>
      <c r="M61" s="48" t="s">
        <v>8173</v>
      </c>
      <c r="N61" s="48" t="s">
        <v>14</v>
      </c>
      <c r="O61" s="48">
        <v>100</v>
      </c>
      <c r="P61" s="56" t="s">
        <v>8960</v>
      </c>
    </row>
    <row r="62" spans="1:16" ht="52.5" hidden="1">
      <c r="A62" s="48" t="s">
        <v>8951</v>
      </c>
      <c r="B62" s="48" t="s">
        <v>8958</v>
      </c>
      <c r="C62" s="40" t="s">
        <v>108</v>
      </c>
      <c r="D62" s="48" t="s">
        <v>65</v>
      </c>
      <c r="E62" s="48" t="s">
        <v>24</v>
      </c>
      <c r="F62" s="48" t="s">
        <v>77</v>
      </c>
      <c r="G62" s="41" t="s">
        <v>55</v>
      </c>
      <c r="H62" s="48" t="s">
        <v>8959</v>
      </c>
      <c r="I62" s="40" t="s">
        <v>8281</v>
      </c>
      <c r="J62" s="40" t="s">
        <v>8282</v>
      </c>
      <c r="K62" s="43">
        <f>L61</f>
        <v>41297</v>
      </c>
      <c r="L62" s="43">
        <f>K62+2</f>
        <v>41299</v>
      </c>
      <c r="M62" s="48" t="s">
        <v>8173</v>
      </c>
      <c r="N62" s="48" t="s">
        <v>8252</v>
      </c>
      <c r="O62" s="48">
        <v>100</v>
      </c>
      <c r="P62" s="56" t="s">
        <v>8961</v>
      </c>
    </row>
    <row r="63" spans="1:16" hidden="1">
      <c r="A63" s="48" t="s">
        <v>8951</v>
      </c>
      <c r="B63" s="48" t="s">
        <v>8958</v>
      </c>
      <c r="C63" s="40" t="s">
        <v>108</v>
      </c>
      <c r="D63" s="48" t="s">
        <v>65</v>
      </c>
      <c r="E63" s="48" t="s">
        <v>24</v>
      </c>
      <c r="F63" s="48" t="s">
        <v>77</v>
      </c>
      <c r="G63" s="41" t="s">
        <v>55</v>
      </c>
      <c r="H63" s="48" t="s">
        <v>8959</v>
      </c>
      <c r="I63" s="65" t="s">
        <v>8261</v>
      </c>
      <c r="J63" s="40" t="s">
        <v>8262</v>
      </c>
      <c r="K63" s="43">
        <f>L62</f>
        <v>41299</v>
      </c>
      <c r="L63" s="43">
        <f>K63</f>
        <v>41299</v>
      </c>
      <c r="M63" s="48" t="s">
        <v>8173</v>
      </c>
      <c r="N63" s="48" t="s">
        <v>8252</v>
      </c>
      <c r="O63" s="48">
        <v>100</v>
      </c>
      <c r="P63" s="56"/>
    </row>
    <row r="64" spans="1:16" ht="39.6" hidden="1">
      <c r="A64" s="48" t="s">
        <v>8951</v>
      </c>
      <c r="B64" s="48" t="s">
        <v>8958</v>
      </c>
      <c r="C64" s="40" t="s">
        <v>108</v>
      </c>
      <c r="D64" s="48" t="s">
        <v>65</v>
      </c>
      <c r="E64" s="48" t="s">
        <v>24</v>
      </c>
      <c r="F64" s="48" t="s">
        <v>77</v>
      </c>
      <c r="G64" s="41" t="s">
        <v>55</v>
      </c>
      <c r="H64" s="48" t="s">
        <v>8959</v>
      </c>
      <c r="I64" s="40" t="s">
        <v>8264</v>
      </c>
      <c r="J64" s="40" t="s">
        <v>8265</v>
      </c>
      <c r="K64" s="43">
        <f>L63</f>
        <v>41299</v>
      </c>
      <c r="L64" s="43">
        <f>K55-21</f>
        <v>41667</v>
      </c>
      <c r="M64" s="48" t="s">
        <v>8173</v>
      </c>
      <c r="N64" s="48" t="s">
        <v>7945</v>
      </c>
      <c r="O64" s="48">
        <v>100</v>
      </c>
      <c r="P64" s="56" t="s">
        <v>8954</v>
      </c>
    </row>
    <row r="65" spans="1:16" hidden="1">
      <c r="A65" s="48" t="s">
        <v>8951</v>
      </c>
      <c r="B65" s="48" t="s">
        <v>8958</v>
      </c>
      <c r="C65" s="40" t="s">
        <v>108</v>
      </c>
      <c r="D65" s="48" t="s">
        <v>65</v>
      </c>
      <c r="E65" s="48" t="s">
        <v>24</v>
      </c>
      <c r="F65" s="48" t="s">
        <v>77</v>
      </c>
      <c r="G65" s="41" t="s">
        <v>55</v>
      </c>
      <c r="H65" s="48" t="s">
        <v>8959</v>
      </c>
      <c r="I65" s="40" t="s">
        <v>8261</v>
      </c>
      <c r="J65" s="40" t="s">
        <v>8266</v>
      </c>
      <c r="K65" s="43">
        <f>L64</f>
        <v>41667</v>
      </c>
      <c r="L65" s="43">
        <f>K65</f>
        <v>41667</v>
      </c>
      <c r="M65" s="48" t="s">
        <v>8173</v>
      </c>
      <c r="N65" s="48" t="s">
        <v>8252</v>
      </c>
      <c r="O65" s="48">
        <v>100</v>
      </c>
      <c r="P65" s="56"/>
    </row>
    <row r="66" spans="1:16" hidden="1">
      <c r="A66" s="48" t="s">
        <v>8951</v>
      </c>
      <c r="B66" s="48" t="s">
        <v>8958</v>
      </c>
      <c r="C66" s="40" t="s">
        <v>108</v>
      </c>
      <c r="D66" s="48" t="s">
        <v>65</v>
      </c>
      <c r="E66" s="48" t="s">
        <v>24</v>
      </c>
      <c r="F66" s="48" t="s">
        <v>77</v>
      </c>
      <c r="G66" s="41" t="s">
        <v>55</v>
      </c>
      <c r="H66" s="48" t="s">
        <v>8959</v>
      </c>
      <c r="I66" s="40" t="s">
        <v>7904</v>
      </c>
      <c r="J66" s="40" t="s">
        <v>7905</v>
      </c>
      <c r="K66" s="43">
        <f>L64</f>
        <v>41667</v>
      </c>
      <c r="L66" s="43">
        <f>K66+5</f>
        <v>41672</v>
      </c>
      <c r="M66" s="48" t="s">
        <v>8173</v>
      </c>
      <c r="N66" s="48" t="s">
        <v>14</v>
      </c>
      <c r="O66" s="48">
        <v>100</v>
      </c>
      <c r="P66" s="56"/>
    </row>
    <row r="67" spans="1:16" hidden="1">
      <c r="A67" s="48" t="s">
        <v>8951</v>
      </c>
      <c r="B67" s="48" t="s">
        <v>8958</v>
      </c>
      <c r="C67" s="40" t="s">
        <v>108</v>
      </c>
      <c r="D67" s="48" t="s">
        <v>65</v>
      </c>
      <c r="E67" s="48" t="s">
        <v>24</v>
      </c>
      <c r="F67" s="48" t="s">
        <v>77</v>
      </c>
      <c r="G67" s="41" t="s">
        <v>55</v>
      </c>
      <c r="H67" s="48" t="s">
        <v>8959</v>
      </c>
      <c r="I67" s="40" t="s">
        <v>7904</v>
      </c>
      <c r="J67" s="40" t="s">
        <v>7906</v>
      </c>
      <c r="K67" s="43">
        <f>L66</f>
        <v>41672</v>
      </c>
      <c r="L67" s="43">
        <f>K67+5</f>
        <v>41677</v>
      </c>
      <c r="M67" s="48" t="s">
        <v>8173</v>
      </c>
      <c r="N67" s="48" t="s">
        <v>14</v>
      </c>
      <c r="O67" s="48">
        <v>100</v>
      </c>
      <c r="P67" s="56"/>
    </row>
    <row r="68" spans="1:16" hidden="1">
      <c r="A68" s="48" t="s">
        <v>8951</v>
      </c>
      <c r="B68" s="48" t="s">
        <v>8958</v>
      </c>
      <c r="C68" s="40" t="s">
        <v>108</v>
      </c>
      <c r="D68" s="48" t="s">
        <v>65</v>
      </c>
      <c r="E68" s="48" t="s">
        <v>24</v>
      </c>
      <c r="F68" s="48" t="s">
        <v>77</v>
      </c>
      <c r="G68" s="41" t="s">
        <v>55</v>
      </c>
      <c r="H68" s="48" t="s">
        <v>8959</v>
      </c>
      <c r="I68" s="40" t="s">
        <v>7904</v>
      </c>
      <c r="J68" s="40" t="s">
        <v>7907</v>
      </c>
      <c r="K68" s="43">
        <f>L67</f>
        <v>41677</v>
      </c>
      <c r="L68" s="43">
        <f>K68+5</f>
        <v>41682</v>
      </c>
      <c r="M68" s="48" t="s">
        <v>8173</v>
      </c>
      <c r="N68" s="48" t="s">
        <v>14</v>
      </c>
      <c r="O68" s="48">
        <v>100</v>
      </c>
      <c r="P68" s="56"/>
    </row>
    <row r="69" spans="1:16" hidden="1">
      <c r="A69" s="48" t="s">
        <v>8951</v>
      </c>
      <c r="B69" s="48" t="s">
        <v>8958</v>
      </c>
      <c r="C69" s="40" t="s">
        <v>108</v>
      </c>
      <c r="D69" s="48" t="s">
        <v>65</v>
      </c>
      <c r="E69" s="48" t="s">
        <v>24</v>
      </c>
      <c r="F69" s="48" t="s">
        <v>77</v>
      </c>
      <c r="G69" s="41" t="s">
        <v>55</v>
      </c>
      <c r="H69" s="48" t="s">
        <v>8959</v>
      </c>
      <c r="I69" s="40" t="s">
        <v>7904</v>
      </c>
      <c r="J69" s="40" t="s">
        <v>8172</v>
      </c>
      <c r="K69" s="43">
        <f>L68</f>
        <v>41682</v>
      </c>
      <c r="L69" s="72">
        <f>K69+1</f>
        <v>41683</v>
      </c>
      <c r="M69" s="48" t="s">
        <v>8173</v>
      </c>
      <c r="N69" s="48" t="s">
        <v>14</v>
      </c>
      <c r="O69" s="48">
        <v>100</v>
      </c>
      <c r="P69" s="56"/>
    </row>
    <row r="70" spans="1:16" hidden="1">
      <c r="A70" s="49" t="s">
        <v>8951</v>
      </c>
      <c r="B70" s="49" t="s">
        <v>8958</v>
      </c>
      <c r="C70" s="41" t="s">
        <v>108</v>
      </c>
      <c r="D70" s="49" t="s">
        <v>65</v>
      </c>
      <c r="E70" s="49" t="s">
        <v>24</v>
      </c>
      <c r="F70" s="49" t="s">
        <v>77</v>
      </c>
      <c r="G70" s="41" t="s">
        <v>55</v>
      </c>
      <c r="H70" s="49" t="s">
        <v>8962</v>
      </c>
      <c r="I70" s="41" t="s">
        <v>1048</v>
      </c>
      <c r="J70" s="41" t="s">
        <v>7888</v>
      </c>
      <c r="K70" s="40"/>
      <c r="L70" s="40"/>
      <c r="M70" s="48"/>
      <c r="N70" s="48"/>
      <c r="O70" s="48"/>
      <c r="P70" s="56"/>
    </row>
    <row r="71" spans="1:16" hidden="1">
      <c r="A71" s="49" t="s">
        <v>8951</v>
      </c>
      <c r="B71" s="49" t="s">
        <v>8958</v>
      </c>
      <c r="C71" s="41" t="s">
        <v>108</v>
      </c>
      <c r="D71" s="49" t="s">
        <v>65</v>
      </c>
      <c r="E71" s="49" t="s">
        <v>24</v>
      </c>
      <c r="F71" s="49" t="s">
        <v>77</v>
      </c>
      <c r="G71" s="41" t="s">
        <v>55</v>
      </c>
      <c r="H71" s="49" t="s">
        <v>8962</v>
      </c>
      <c r="I71" s="41" t="s">
        <v>1048</v>
      </c>
      <c r="J71" s="41" t="s">
        <v>8244</v>
      </c>
      <c r="K71" s="42">
        <v>41267</v>
      </c>
      <c r="L71" s="40"/>
      <c r="M71" s="48"/>
      <c r="N71" s="48"/>
      <c r="O71" s="48"/>
      <c r="P71" s="56"/>
    </row>
    <row r="72" spans="1:16" hidden="1">
      <c r="A72" s="49" t="s">
        <v>8951</v>
      </c>
      <c r="B72" s="49" t="s">
        <v>8958</v>
      </c>
      <c r="C72" s="41" t="s">
        <v>108</v>
      </c>
      <c r="D72" s="49" t="s">
        <v>65</v>
      </c>
      <c r="E72" s="49" t="s">
        <v>24</v>
      </c>
      <c r="F72" s="49" t="s">
        <v>77</v>
      </c>
      <c r="G72" s="41" t="s">
        <v>55</v>
      </c>
      <c r="H72" s="49" t="s">
        <v>8962</v>
      </c>
      <c r="I72" s="41" t="s">
        <v>1048</v>
      </c>
      <c r="J72" s="41" t="s">
        <v>7889</v>
      </c>
      <c r="K72" s="42">
        <v>41688</v>
      </c>
      <c r="L72" s="40"/>
      <c r="M72" s="48"/>
      <c r="N72" s="48"/>
      <c r="O72" s="48"/>
      <c r="P72" s="56"/>
    </row>
    <row r="73" spans="1:16" hidden="1">
      <c r="A73" s="49" t="s">
        <v>8951</v>
      </c>
      <c r="B73" s="49" t="s">
        <v>8958</v>
      </c>
      <c r="C73" s="41" t="s">
        <v>108</v>
      </c>
      <c r="D73" s="49" t="s">
        <v>65</v>
      </c>
      <c r="E73" s="49" t="s">
        <v>24</v>
      </c>
      <c r="F73" s="49" t="s">
        <v>77</v>
      </c>
      <c r="G73" s="41" t="s">
        <v>55</v>
      </c>
      <c r="H73" s="49" t="s">
        <v>8962</v>
      </c>
      <c r="I73" s="41" t="s">
        <v>1048</v>
      </c>
      <c r="J73" s="41" t="s">
        <v>7890</v>
      </c>
      <c r="K73" s="40"/>
      <c r="L73" s="40"/>
      <c r="M73" s="48"/>
      <c r="N73" s="48"/>
      <c r="O73" s="48"/>
      <c r="P73" s="56"/>
    </row>
    <row r="74" spans="1:16" hidden="1">
      <c r="A74" s="49" t="s">
        <v>8951</v>
      </c>
      <c r="B74" s="49" t="s">
        <v>8958</v>
      </c>
      <c r="C74" s="41" t="s">
        <v>108</v>
      </c>
      <c r="D74" s="49" t="s">
        <v>65</v>
      </c>
      <c r="E74" s="49" t="s">
        <v>24</v>
      </c>
      <c r="F74" s="49" t="s">
        <v>77</v>
      </c>
      <c r="G74" s="41" t="s">
        <v>55</v>
      </c>
      <c r="H74" s="49" t="s">
        <v>8962</v>
      </c>
      <c r="I74" s="41" t="s">
        <v>1048</v>
      </c>
      <c r="J74" s="41" t="s">
        <v>7891</v>
      </c>
      <c r="K74" s="40"/>
      <c r="L74" s="40"/>
      <c r="M74" s="48"/>
      <c r="N74" s="48"/>
      <c r="O74" s="48"/>
      <c r="P74" s="56"/>
    </row>
    <row r="75" spans="1:16" hidden="1">
      <c r="A75" s="49" t="s">
        <v>8951</v>
      </c>
      <c r="B75" s="49" t="s">
        <v>8958</v>
      </c>
      <c r="C75" s="41" t="s">
        <v>108</v>
      </c>
      <c r="D75" s="49" t="s">
        <v>65</v>
      </c>
      <c r="E75" s="49" t="s">
        <v>24</v>
      </c>
      <c r="F75" s="49" t="s">
        <v>77</v>
      </c>
      <c r="G75" s="41" t="s">
        <v>55</v>
      </c>
      <c r="H75" s="49" t="s">
        <v>8962</v>
      </c>
      <c r="I75" s="41" t="s">
        <v>1048</v>
      </c>
      <c r="J75" s="41" t="s">
        <v>7892</v>
      </c>
      <c r="K75" s="40"/>
      <c r="L75" s="40"/>
      <c r="M75" s="48"/>
      <c r="N75" s="48"/>
      <c r="O75" s="48"/>
      <c r="P75" s="56"/>
    </row>
    <row r="76" spans="1:16" hidden="1">
      <c r="A76" s="49" t="s">
        <v>8951</v>
      </c>
      <c r="B76" s="49" t="s">
        <v>8958</v>
      </c>
      <c r="C76" s="41" t="s">
        <v>108</v>
      </c>
      <c r="D76" s="49" t="s">
        <v>65</v>
      </c>
      <c r="E76" s="49" t="s">
        <v>24</v>
      </c>
      <c r="F76" s="49" t="s">
        <v>77</v>
      </c>
      <c r="G76" s="41" t="s">
        <v>55</v>
      </c>
      <c r="H76" s="49" t="s">
        <v>8962</v>
      </c>
      <c r="I76" s="41" t="s">
        <v>1048</v>
      </c>
      <c r="J76" s="41" t="s">
        <v>7893</v>
      </c>
      <c r="K76" s="40"/>
      <c r="L76" s="40"/>
      <c r="M76" s="48"/>
      <c r="N76" s="48"/>
      <c r="O76" s="48"/>
      <c r="P76" s="56"/>
    </row>
    <row r="77" spans="1:16" hidden="1">
      <c r="A77" s="49" t="s">
        <v>8951</v>
      </c>
      <c r="B77" s="49" t="s">
        <v>8958</v>
      </c>
      <c r="C77" s="41" t="s">
        <v>108</v>
      </c>
      <c r="D77" s="49" t="s">
        <v>65</v>
      </c>
      <c r="E77" s="49" t="s">
        <v>24</v>
      </c>
      <c r="F77" s="49" t="s">
        <v>77</v>
      </c>
      <c r="G77" s="41" t="s">
        <v>55</v>
      </c>
      <c r="H77" s="49" t="s">
        <v>8962</v>
      </c>
      <c r="I77" s="41" t="s">
        <v>1048</v>
      </c>
      <c r="J77" s="41" t="s">
        <v>7894</v>
      </c>
      <c r="K77" s="40"/>
      <c r="L77" s="40"/>
      <c r="M77" s="48"/>
      <c r="N77" s="48"/>
      <c r="O77" s="48"/>
      <c r="P77" s="56"/>
    </row>
    <row r="78" spans="1:16" hidden="1">
      <c r="A78" s="48" t="s">
        <v>8951</v>
      </c>
      <c r="B78" s="48" t="s">
        <v>8958</v>
      </c>
      <c r="C78" s="40" t="s">
        <v>108</v>
      </c>
      <c r="D78" s="48" t="s">
        <v>65</v>
      </c>
      <c r="E78" s="48" t="s">
        <v>24</v>
      </c>
      <c r="F78" s="48" t="s">
        <v>77</v>
      </c>
      <c r="G78" s="41" t="s">
        <v>55</v>
      </c>
      <c r="H78" s="48" t="s">
        <v>8962</v>
      </c>
      <c r="I78" s="40" t="s">
        <v>7895</v>
      </c>
      <c r="J78" s="40" t="s">
        <v>8245</v>
      </c>
      <c r="K78" s="43">
        <f>K71</f>
        <v>41267</v>
      </c>
      <c r="L78" s="43">
        <f>K78+30</f>
        <v>41297</v>
      </c>
      <c r="M78" s="48" t="s">
        <v>8173</v>
      </c>
      <c r="N78" s="48" t="s">
        <v>14</v>
      </c>
      <c r="O78" s="48">
        <v>100</v>
      </c>
      <c r="P78" s="56"/>
    </row>
    <row r="79" spans="1:16" hidden="1">
      <c r="A79" s="48" t="s">
        <v>8951</v>
      </c>
      <c r="B79" s="48" t="s">
        <v>8958</v>
      </c>
      <c r="C79" s="40" t="s">
        <v>108</v>
      </c>
      <c r="D79" s="48" t="s">
        <v>65</v>
      </c>
      <c r="E79" s="48" t="s">
        <v>24</v>
      </c>
      <c r="F79" s="48" t="s">
        <v>77</v>
      </c>
      <c r="G79" s="41" t="s">
        <v>55</v>
      </c>
      <c r="H79" s="48" t="s">
        <v>8962</v>
      </c>
      <c r="I79" s="40" t="s">
        <v>8281</v>
      </c>
      <c r="J79" s="40" t="s">
        <v>8282</v>
      </c>
      <c r="K79" s="43">
        <f>L78</f>
        <v>41297</v>
      </c>
      <c r="L79" s="43">
        <f>K79+2</f>
        <v>41299</v>
      </c>
      <c r="M79" s="48" t="s">
        <v>8173</v>
      </c>
      <c r="N79" s="48" t="s">
        <v>8252</v>
      </c>
      <c r="O79" s="48">
        <v>100</v>
      </c>
      <c r="P79" s="56"/>
    </row>
    <row r="80" spans="1:16" hidden="1">
      <c r="A80" s="48" t="s">
        <v>8951</v>
      </c>
      <c r="B80" s="48" t="s">
        <v>8958</v>
      </c>
      <c r="C80" s="40" t="s">
        <v>108</v>
      </c>
      <c r="D80" s="48" t="s">
        <v>65</v>
      </c>
      <c r="E80" s="48" t="s">
        <v>24</v>
      </c>
      <c r="F80" s="48" t="s">
        <v>77</v>
      </c>
      <c r="G80" s="41" t="s">
        <v>55</v>
      </c>
      <c r="H80" s="48" t="s">
        <v>8962</v>
      </c>
      <c r="I80" s="65" t="s">
        <v>8261</v>
      </c>
      <c r="J80" s="40" t="s">
        <v>8262</v>
      </c>
      <c r="K80" s="43">
        <f>L79</f>
        <v>41299</v>
      </c>
      <c r="L80" s="43">
        <f>K80</f>
        <v>41299</v>
      </c>
      <c r="M80" s="48" t="s">
        <v>8173</v>
      </c>
      <c r="N80" s="48" t="s">
        <v>8252</v>
      </c>
      <c r="O80" s="48">
        <v>100</v>
      </c>
      <c r="P80" s="56"/>
    </row>
    <row r="81" spans="1:16" ht="26.45" hidden="1">
      <c r="A81" s="48" t="s">
        <v>8951</v>
      </c>
      <c r="B81" s="48" t="s">
        <v>8958</v>
      </c>
      <c r="C81" s="40" t="s">
        <v>108</v>
      </c>
      <c r="D81" s="48" t="s">
        <v>65</v>
      </c>
      <c r="E81" s="48" t="s">
        <v>24</v>
      </c>
      <c r="F81" s="48" t="s">
        <v>77</v>
      </c>
      <c r="G81" s="41" t="s">
        <v>55</v>
      </c>
      <c r="H81" s="48" t="s">
        <v>8962</v>
      </c>
      <c r="I81" s="40" t="s">
        <v>8264</v>
      </c>
      <c r="J81" s="40" t="s">
        <v>8265</v>
      </c>
      <c r="K81" s="43">
        <f>L80</f>
        <v>41299</v>
      </c>
      <c r="L81" s="43">
        <f>K72-21</f>
        <v>41667</v>
      </c>
      <c r="M81" s="48" t="s">
        <v>8173</v>
      </c>
      <c r="N81" s="48" t="s">
        <v>14</v>
      </c>
      <c r="O81" s="48">
        <v>100</v>
      </c>
      <c r="P81" s="56" t="s">
        <v>8963</v>
      </c>
    </row>
    <row r="82" spans="1:16" hidden="1">
      <c r="A82" s="48" t="s">
        <v>8951</v>
      </c>
      <c r="B82" s="48" t="s">
        <v>8958</v>
      </c>
      <c r="C82" s="40" t="s">
        <v>108</v>
      </c>
      <c r="D82" s="48" t="s">
        <v>65</v>
      </c>
      <c r="E82" s="48" t="s">
        <v>24</v>
      </c>
      <c r="F82" s="48" t="s">
        <v>77</v>
      </c>
      <c r="G82" s="41" t="s">
        <v>55</v>
      </c>
      <c r="H82" s="48" t="s">
        <v>8962</v>
      </c>
      <c r="I82" s="40" t="s">
        <v>8261</v>
      </c>
      <c r="J82" s="40" t="s">
        <v>8266</v>
      </c>
      <c r="K82" s="43">
        <f>L81</f>
        <v>41667</v>
      </c>
      <c r="L82" s="43">
        <f>K82</f>
        <v>41667</v>
      </c>
      <c r="M82" s="48" t="s">
        <v>8173</v>
      </c>
      <c r="N82" s="48" t="s">
        <v>8252</v>
      </c>
      <c r="O82" s="48">
        <v>100</v>
      </c>
      <c r="P82" s="56"/>
    </row>
    <row r="83" spans="1:16" hidden="1">
      <c r="A83" s="48" t="s">
        <v>8951</v>
      </c>
      <c r="B83" s="48" t="s">
        <v>8958</v>
      </c>
      <c r="C83" s="40" t="s">
        <v>108</v>
      </c>
      <c r="D83" s="48" t="s">
        <v>65</v>
      </c>
      <c r="E83" s="48" t="s">
        <v>24</v>
      </c>
      <c r="F83" s="48" t="s">
        <v>77</v>
      </c>
      <c r="G83" s="41" t="s">
        <v>55</v>
      </c>
      <c r="H83" s="48" t="s">
        <v>8962</v>
      </c>
      <c r="I83" s="40" t="s">
        <v>7904</v>
      </c>
      <c r="J83" s="40" t="s">
        <v>7905</v>
      </c>
      <c r="K83" s="43">
        <f>L81</f>
        <v>41667</v>
      </c>
      <c r="L83" s="43">
        <f>K83+5</f>
        <v>41672</v>
      </c>
      <c r="M83" s="48" t="s">
        <v>8173</v>
      </c>
      <c r="N83" s="48" t="s">
        <v>14</v>
      </c>
      <c r="O83" s="48">
        <v>100</v>
      </c>
      <c r="P83" s="56"/>
    </row>
    <row r="84" spans="1:16" hidden="1">
      <c r="A84" s="48" t="s">
        <v>8951</v>
      </c>
      <c r="B84" s="48" t="s">
        <v>8958</v>
      </c>
      <c r="C84" s="40" t="s">
        <v>108</v>
      </c>
      <c r="D84" s="48" t="s">
        <v>65</v>
      </c>
      <c r="E84" s="48" t="s">
        <v>24</v>
      </c>
      <c r="F84" s="48" t="s">
        <v>77</v>
      </c>
      <c r="G84" s="41" t="s">
        <v>55</v>
      </c>
      <c r="H84" s="48" t="s">
        <v>8962</v>
      </c>
      <c r="I84" s="40" t="s">
        <v>7904</v>
      </c>
      <c r="J84" s="40" t="s">
        <v>7906</v>
      </c>
      <c r="K84" s="43">
        <f>L83</f>
        <v>41672</v>
      </c>
      <c r="L84" s="43">
        <f>K84+5</f>
        <v>41677</v>
      </c>
      <c r="M84" s="48" t="s">
        <v>8173</v>
      </c>
      <c r="N84" s="48" t="s">
        <v>14</v>
      </c>
      <c r="O84" s="48">
        <v>100</v>
      </c>
      <c r="P84" s="56"/>
    </row>
    <row r="85" spans="1:16" hidden="1">
      <c r="A85" s="48" t="s">
        <v>8951</v>
      </c>
      <c r="B85" s="48" t="s">
        <v>8958</v>
      </c>
      <c r="C85" s="40" t="s">
        <v>108</v>
      </c>
      <c r="D85" s="48" t="s">
        <v>65</v>
      </c>
      <c r="E85" s="48" t="s">
        <v>24</v>
      </c>
      <c r="F85" s="48" t="s">
        <v>77</v>
      </c>
      <c r="G85" s="41" t="s">
        <v>55</v>
      </c>
      <c r="H85" s="48" t="s">
        <v>8962</v>
      </c>
      <c r="I85" s="40" t="s">
        <v>7904</v>
      </c>
      <c r="J85" s="40" t="s">
        <v>7907</v>
      </c>
      <c r="K85" s="43">
        <f>L84</f>
        <v>41677</v>
      </c>
      <c r="L85" s="43">
        <f>K85+5</f>
        <v>41682</v>
      </c>
      <c r="M85" s="48" t="s">
        <v>8173</v>
      </c>
      <c r="N85" s="48" t="s">
        <v>14</v>
      </c>
      <c r="O85" s="48">
        <v>100</v>
      </c>
      <c r="P85" s="56"/>
    </row>
    <row r="86" spans="1:16" hidden="1">
      <c r="A86" s="48" t="s">
        <v>8951</v>
      </c>
      <c r="B86" s="48" t="s">
        <v>8958</v>
      </c>
      <c r="C86" s="40" t="s">
        <v>108</v>
      </c>
      <c r="D86" s="48" t="s">
        <v>65</v>
      </c>
      <c r="E86" s="48" t="s">
        <v>24</v>
      </c>
      <c r="F86" s="48" t="s">
        <v>77</v>
      </c>
      <c r="G86" s="41" t="s">
        <v>55</v>
      </c>
      <c r="H86" s="48" t="s">
        <v>8962</v>
      </c>
      <c r="I86" s="40" t="s">
        <v>7904</v>
      </c>
      <c r="J86" s="40" t="s">
        <v>8172</v>
      </c>
      <c r="K86" s="43">
        <f>L85</f>
        <v>41682</v>
      </c>
      <c r="L86" s="72">
        <f>K86+1</f>
        <v>41683</v>
      </c>
      <c r="M86" s="48" t="s">
        <v>8173</v>
      </c>
      <c r="N86" s="48" t="s">
        <v>14</v>
      </c>
      <c r="O86" s="48">
        <v>100</v>
      </c>
      <c r="P86" s="56"/>
    </row>
    <row r="87" spans="1:16" hidden="1">
      <c r="A87" s="49" t="s">
        <v>8951</v>
      </c>
      <c r="B87" s="49" t="s">
        <v>8958</v>
      </c>
      <c r="C87" s="41" t="s">
        <v>108</v>
      </c>
      <c r="D87" s="49" t="s">
        <v>65</v>
      </c>
      <c r="E87" s="49" t="s">
        <v>24</v>
      </c>
      <c r="F87" s="49" t="s">
        <v>77</v>
      </c>
      <c r="G87" s="41" t="s">
        <v>55</v>
      </c>
      <c r="H87" s="49" t="s">
        <v>8964</v>
      </c>
      <c r="I87" s="41" t="s">
        <v>1048</v>
      </c>
      <c r="J87" s="41" t="s">
        <v>7888</v>
      </c>
      <c r="K87" s="40"/>
      <c r="L87" s="40"/>
      <c r="M87" s="48"/>
      <c r="N87" s="48"/>
      <c r="O87" s="48"/>
      <c r="P87" s="56"/>
    </row>
    <row r="88" spans="1:16" hidden="1">
      <c r="A88" s="49" t="s">
        <v>8951</v>
      </c>
      <c r="B88" s="49" t="s">
        <v>8958</v>
      </c>
      <c r="C88" s="41" t="s">
        <v>108</v>
      </c>
      <c r="D88" s="49" t="s">
        <v>65</v>
      </c>
      <c r="E88" s="49" t="s">
        <v>24</v>
      </c>
      <c r="F88" s="49" t="s">
        <v>77</v>
      </c>
      <c r="G88" s="41" t="s">
        <v>55</v>
      </c>
      <c r="H88" s="49" t="s">
        <v>8964</v>
      </c>
      <c r="I88" s="41" t="s">
        <v>1048</v>
      </c>
      <c r="J88" s="41" t="s">
        <v>8244</v>
      </c>
      <c r="K88" s="42">
        <v>41267</v>
      </c>
      <c r="L88" s="40"/>
      <c r="M88" s="48"/>
      <c r="N88" s="48"/>
      <c r="O88" s="48"/>
      <c r="P88" s="56"/>
    </row>
    <row r="89" spans="1:16" hidden="1">
      <c r="A89" s="49" t="s">
        <v>8951</v>
      </c>
      <c r="B89" s="49" t="s">
        <v>8958</v>
      </c>
      <c r="C89" s="41" t="s">
        <v>108</v>
      </c>
      <c r="D89" s="49" t="s">
        <v>65</v>
      </c>
      <c r="E89" s="49" t="s">
        <v>24</v>
      </c>
      <c r="F89" s="49" t="s">
        <v>77</v>
      </c>
      <c r="G89" s="41" t="s">
        <v>55</v>
      </c>
      <c r="H89" s="49" t="s">
        <v>8964</v>
      </c>
      <c r="I89" s="41" t="s">
        <v>1048</v>
      </c>
      <c r="J89" s="41" t="s">
        <v>7889</v>
      </c>
      <c r="K89" s="42">
        <v>41688</v>
      </c>
      <c r="L89" s="40"/>
      <c r="M89" s="48"/>
      <c r="N89" s="48"/>
      <c r="O89" s="48"/>
      <c r="P89" s="56"/>
    </row>
    <row r="90" spans="1:16" hidden="1">
      <c r="A90" s="49" t="s">
        <v>8951</v>
      </c>
      <c r="B90" s="49" t="s">
        <v>8958</v>
      </c>
      <c r="C90" s="41" t="s">
        <v>108</v>
      </c>
      <c r="D90" s="49" t="s">
        <v>65</v>
      </c>
      <c r="E90" s="49" t="s">
        <v>24</v>
      </c>
      <c r="F90" s="49" t="s">
        <v>77</v>
      </c>
      <c r="G90" s="41" t="s">
        <v>55</v>
      </c>
      <c r="H90" s="49" t="s">
        <v>8964</v>
      </c>
      <c r="I90" s="41" t="s">
        <v>1048</v>
      </c>
      <c r="J90" s="41" t="s">
        <v>7890</v>
      </c>
      <c r="K90" s="40"/>
      <c r="L90" s="40"/>
      <c r="M90" s="48"/>
      <c r="N90" s="48"/>
      <c r="O90" s="48"/>
      <c r="P90" s="56"/>
    </row>
    <row r="91" spans="1:16" hidden="1">
      <c r="A91" s="49" t="s">
        <v>8951</v>
      </c>
      <c r="B91" s="49" t="s">
        <v>8958</v>
      </c>
      <c r="C91" s="41" t="s">
        <v>108</v>
      </c>
      <c r="D91" s="49" t="s">
        <v>65</v>
      </c>
      <c r="E91" s="49" t="s">
        <v>24</v>
      </c>
      <c r="F91" s="49" t="s">
        <v>77</v>
      </c>
      <c r="G91" s="41" t="s">
        <v>55</v>
      </c>
      <c r="H91" s="49" t="s">
        <v>8964</v>
      </c>
      <c r="I91" s="41" t="s">
        <v>1048</v>
      </c>
      <c r="J91" s="41" t="s">
        <v>7891</v>
      </c>
      <c r="K91" s="40"/>
      <c r="L91" s="40"/>
      <c r="M91" s="48"/>
      <c r="N91" s="48"/>
      <c r="O91" s="48"/>
      <c r="P91" s="56"/>
    </row>
    <row r="92" spans="1:16" hidden="1">
      <c r="A92" s="49" t="s">
        <v>8951</v>
      </c>
      <c r="B92" s="49" t="s">
        <v>8958</v>
      </c>
      <c r="C92" s="41" t="s">
        <v>108</v>
      </c>
      <c r="D92" s="49" t="s">
        <v>65</v>
      </c>
      <c r="E92" s="49" t="s">
        <v>24</v>
      </c>
      <c r="F92" s="49" t="s">
        <v>77</v>
      </c>
      <c r="G92" s="41" t="s">
        <v>55</v>
      </c>
      <c r="H92" s="49" t="s">
        <v>8964</v>
      </c>
      <c r="I92" s="41" t="s">
        <v>1048</v>
      </c>
      <c r="J92" s="41" t="s">
        <v>7892</v>
      </c>
      <c r="K92" s="40"/>
      <c r="L92" s="40"/>
      <c r="M92" s="48"/>
      <c r="N92" s="48"/>
      <c r="O92" s="48"/>
      <c r="P92" s="56"/>
    </row>
    <row r="93" spans="1:16" hidden="1">
      <c r="A93" s="49" t="s">
        <v>8951</v>
      </c>
      <c r="B93" s="49" t="s">
        <v>8958</v>
      </c>
      <c r="C93" s="41" t="s">
        <v>108</v>
      </c>
      <c r="D93" s="49" t="s">
        <v>65</v>
      </c>
      <c r="E93" s="49" t="s">
        <v>24</v>
      </c>
      <c r="F93" s="49" t="s">
        <v>77</v>
      </c>
      <c r="G93" s="41" t="s">
        <v>55</v>
      </c>
      <c r="H93" s="49" t="s">
        <v>8964</v>
      </c>
      <c r="I93" s="41" t="s">
        <v>1048</v>
      </c>
      <c r="J93" s="41" t="s">
        <v>7893</v>
      </c>
      <c r="K93" s="40"/>
      <c r="L93" s="40"/>
      <c r="M93" s="48"/>
      <c r="N93" s="48"/>
      <c r="O93" s="48"/>
      <c r="P93" s="56"/>
    </row>
    <row r="94" spans="1:16" hidden="1">
      <c r="A94" s="49" t="s">
        <v>8951</v>
      </c>
      <c r="B94" s="49" t="s">
        <v>8958</v>
      </c>
      <c r="C94" s="41" t="s">
        <v>108</v>
      </c>
      <c r="D94" s="49" t="s">
        <v>65</v>
      </c>
      <c r="E94" s="49" t="s">
        <v>24</v>
      </c>
      <c r="F94" s="49" t="s">
        <v>77</v>
      </c>
      <c r="G94" s="41" t="s">
        <v>55</v>
      </c>
      <c r="H94" s="49" t="s">
        <v>8964</v>
      </c>
      <c r="I94" s="41" t="s">
        <v>1048</v>
      </c>
      <c r="J94" s="41" t="s">
        <v>7894</v>
      </c>
      <c r="K94" s="40"/>
      <c r="L94" s="40"/>
      <c r="M94" s="48"/>
      <c r="N94" s="48"/>
      <c r="O94" s="48"/>
      <c r="P94" s="56"/>
    </row>
    <row r="95" spans="1:16" hidden="1">
      <c r="A95" s="48" t="s">
        <v>8951</v>
      </c>
      <c r="B95" s="48" t="s">
        <v>8958</v>
      </c>
      <c r="C95" s="40" t="s">
        <v>108</v>
      </c>
      <c r="D95" s="48" t="s">
        <v>65</v>
      </c>
      <c r="E95" s="48" t="s">
        <v>24</v>
      </c>
      <c r="F95" s="48" t="s">
        <v>77</v>
      </c>
      <c r="G95" s="41" t="s">
        <v>55</v>
      </c>
      <c r="H95" s="48" t="s">
        <v>8964</v>
      </c>
      <c r="I95" s="40" t="s">
        <v>7895</v>
      </c>
      <c r="J95" s="40" t="s">
        <v>8245</v>
      </c>
      <c r="K95" s="43">
        <f>K88</f>
        <v>41267</v>
      </c>
      <c r="L95" s="43">
        <f>K95+30</f>
        <v>41297</v>
      </c>
      <c r="M95" s="48" t="s">
        <v>8173</v>
      </c>
      <c r="N95" s="48" t="s">
        <v>14</v>
      </c>
      <c r="O95" s="48">
        <v>100</v>
      </c>
      <c r="P95" s="56"/>
    </row>
    <row r="96" spans="1:16" hidden="1">
      <c r="A96" s="48" t="s">
        <v>8951</v>
      </c>
      <c r="B96" s="48" t="s">
        <v>8958</v>
      </c>
      <c r="C96" s="40" t="s">
        <v>108</v>
      </c>
      <c r="D96" s="48" t="s">
        <v>65</v>
      </c>
      <c r="E96" s="48" t="s">
        <v>24</v>
      </c>
      <c r="F96" s="48" t="s">
        <v>77</v>
      </c>
      <c r="G96" s="41" t="s">
        <v>55</v>
      </c>
      <c r="H96" s="48" t="s">
        <v>8964</v>
      </c>
      <c r="I96" s="40" t="s">
        <v>8281</v>
      </c>
      <c r="J96" s="40" t="s">
        <v>8282</v>
      </c>
      <c r="K96" s="43">
        <f>L95</f>
        <v>41297</v>
      </c>
      <c r="L96" s="43">
        <f>K96+2</f>
        <v>41299</v>
      </c>
      <c r="M96" s="48" t="s">
        <v>8173</v>
      </c>
      <c r="N96" s="48" t="s">
        <v>8252</v>
      </c>
      <c r="O96" s="48">
        <v>100</v>
      </c>
      <c r="P96" s="56"/>
    </row>
    <row r="97" spans="1:16" hidden="1">
      <c r="A97" s="48" t="s">
        <v>8951</v>
      </c>
      <c r="B97" s="48" t="s">
        <v>8958</v>
      </c>
      <c r="C97" s="40" t="s">
        <v>108</v>
      </c>
      <c r="D97" s="48" t="s">
        <v>65</v>
      </c>
      <c r="E97" s="48" t="s">
        <v>24</v>
      </c>
      <c r="F97" s="48" t="s">
        <v>77</v>
      </c>
      <c r="G97" s="41" t="s">
        <v>55</v>
      </c>
      <c r="H97" s="48" t="s">
        <v>8964</v>
      </c>
      <c r="I97" s="65" t="s">
        <v>8261</v>
      </c>
      <c r="J97" s="40" t="s">
        <v>8262</v>
      </c>
      <c r="K97" s="43">
        <f>L96</f>
        <v>41299</v>
      </c>
      <c r="L97" s="43">
        <f>K97</f>
        <v>41299</v>
      </c>
      <c r="M97" s="48" t="s">
        <v>8173</v>
      </c>
      <c r="N97" s="48" t="s">
        <v>8252</v>
      </c>
      <c r="O97" s="48">
        <v>100</v>
      </c>
      <c r="P97" s="56"/>
    </row>
    <row r="98" spans="1:16" ht="39.6" hidden="1">
      <c r="A98" s="48" t="s">
        <v>8951</v>
      </c>
      <c r="B98" s="48" t="s">
        <v>8958</v>
      </c>
      <c r="C98" s="40" t="s">
        <v>108</v>
      </c>
      <c r="D98" s="48" t="s">
        <v>65</v>
      </c>
      <c r="E98" s="48" t="s">
        <v>24</v>
      </c>
      <c r="F98" s="48" t="s">
        <v>77</v>
      </c>
      <c r="G98" s="41" t="s">
        <v>55</v>
      </c>
      <c r="H98" s="48" t="s">
        <v>8964</v>
      </c>
      <c r="I98" s="40" t="s">
        <v>8264</v>
      </c>
      <c r="J98" s="40" t="s">
        <v>8265</v>
      </c>
      <c r="K98" s="43">
        <f>L97</f>
        <v>41299</v>
      </c>
      <c r="L98" s="43">
        <f>K89-21</f>
        <v>41667</v>
      </c>
      <c r="M98" s="48" t="s">
        <v>8173</v>
      </c>
      <c r="N98" s="48" t="s">
        <v>8060</v>
      </c>
      <c r="O98" s="48">
        <v>100</v>
      </c>
      <c r="P98" s="56" t="s">
        <v>8954</v>
      </c>
    </row>
    <row r="99" spans="1:16" hidden="1">
      <c r="A99" s="48" t="s">
        <v>8951</v>
      </c>
      <c r="B99" s="48" t="s">
        <v>8958</v>
      </c>
      <c r="C99" s="40" t="s">
        <v>108</v>
      </c>
      <c r="D99" s="48" t="s">
        <v>65</v>
      </c>
      <c r="E99" s="48" t="s">
        <v>24</v>
      </c>
      <c r="F99" s="48" t="s">
        <v>77</v>
      </c>
      <c r="G99" s="41" t="s">
        <v>55</v>
      </c>
      <c r="H99" s="48" t="s">
        <v>8964</v>
      </c>
      <c r="I99" s="40" t="s">
        <v>8261</v>
      </c>
      <c r="J99" s="40" t="s">
        <v>8266</v>
      </c>
      <c r="K99" s="43">
        <f>L98</f>
        <v>41667</v>
      </c>
      <c r="L99" s="43">
        <f>K99</f>
        <v>41667</v>
      </c>
      <c r="M99" s="48" t="s">
        <v>8173</v>
      </c>
      <c r="N99" s="48" t="s">
        <v>8252</v>
      </c>
      <c r="O99" s="48">
        <v>100</v>
      </c>
      <c r="P99" s="56"/>
    </row>
    <row r="100" spans="1:16" hidden="1">
      <c r="A100" s="48" t="s">
        <v>8951</v>
      </c>
      <c r="B100" s="48" t="s">
        <v>8958</v>
      </c>
      <c r="C100" s="40" t="s">
        <v>108</v>
      </c>
      <c r="D100" s="48" t="s">
        <v>65</v>
      </c>
      <c r="E100" s="48" t="s">
        <v>24</v>
      </c>
      <c r="F100" s="48" t="s">
        <v>77</v>
      </c>
      <c r="G100" s="41" t="s">
        <v>55</v>
      </c>
      <c r="H100" s="48" t="s">
        <v>8964</v>
      </c>
      <c r="I100" s="40" t="s">
        <v>7904</v>
      </c>
      <c r="J100" s="40" t="s">
        <v>7905</v>
      </c>
      <c r="K100" s="43">
        <f>L98</f>
        <v>41667</v>
      </c>
      <c r="L100" s="43">
        <f>K100+5</f>
        <v>41672</v>
      </c>
      <c r="M100" s="48" t="s">
        <v>8173</v>
      </c>
      <c r="N100" s="48" t="s">
        <v>14</v>
      </c>
      <c r="O100" s="48">
        <v>100</v>
      </c>
      <c r="P100" s="56"/>
    </row>
    <row r="101" spans="1:16" hidden="1">
      <c r="A101" s="48" t="s">
        <v>8951</v>
      </c>
      <c r="B101" s="48" t="s">
        <v>8958</v>
      </c>
      <c r="C101" s="40" t="s">
        <v>108</v>
      </c>
      <c r="D101" s="48" t="s">
        <v>65</v>
      </c>
      <c r="E101" s="48" t="s">
        <v>24</v>
      </c>
      <c r="F101" s="48" t="s">
        <v>77</v>
      </c>
      <c r="G101" s="41" t="s">
        <v>55</v>
      </c>
      <c r="H101" s="48" t="s">
        <v>8964</v>
      </c>
      <c r="I101" s="40" t="s">
        <v>7904</v>
      </c>
      <c r="J101" s="40" t="s">
        <v>7906</v>
      </c>
      <c r="K101" s="43">
        <f>L100</f>
        <v>41672</v>
      </c>
      <c r="L101" s="43">
        <f>K101+5</f>
        <v>41677</v>
      </c>
      <c r="M101" s="48" t="s">
        <v>8173</v>
      </c>
      <c r="N101" s="48" t="s">
        <v>14</v>
      </c>
      <c r="O101" s="48">
        <v>100</v>
      </c>
      <c r="P101" s="56"/>
    </row>
    <row r="102" spans="1:16" hidden="1">
      <c r="A102" s="48" t="s">
        <v>8951</v>
      </c>
      <c r="B102" s="48" t="s">
        <v>8958</v>
      </c>
      <c r="C102" s="40" t="s">
        <v>108</v>
      </c>
      <c r="D102" s="48" t="s">
        <v>65</v>
      </c>
      <c r="E102" s="48" t="s">
        <v>24</v>
      </c>
      <c r="F102" s="48" t="s">
        <v>77</v>
      </c>
      <c r="G102" s="41" t="s">
        <v>55</v>
      </c>
      <c r="H102" s="48" t="s">
        <v>8964</v>
      </c>
      <c r="I102" s="40" t="s">
        <v>7904</v>
      </c>
      <c r="J102" s="40" t="s">
        <v>7907</v>
      </c>
      <c r="K102" s="43">
        <f>L101</f>
        <v>41677</v>
      </c>
      <c r="L102" s="43">
        <f>K102+5</f>
        <v>41682</v>
      </c>
      <c r="M102" s="48" t="s">
        <v>8173</v>
      </c>
      <c r="N102" s="48" t="s">
        <v>14</v>
      </c>
      <c r="O102" s="48">
        <v>100</v>
      </c>
      <c r="P102" s="56"/>
    </row>
    <row r="103" spans="1:16" ht="26.45" hidden="1">
      <c r="A103" s="48" t="s">
        <v>8951</v>
      </c>
      <c r="B103" s="48" t="s">
        <v>8958</v>
      </c>
      <c r="C103" s="40" t="s">
        <v>108</v>
      </c>
      <c r="D103" s="48" t="s">
        <v>65</v>
      </c>
      <c r="E103" s="48" t="s">
        <v>24</v>
      </c>
      <c r="F103" s="48" t="s">
        <v>77</v>
      </c>
      <c r="G103" s="41" t="s">
        <v>55</v>
      </c>
      <c r="H103" s="48" t="s">
        <v>8964</v>
      </c>
      <c r="I103" s="40" t="s">
        <v>7904</v>
      </c>
      <c r="J103" s="40" t="s">
        <v>8172</v>
      </c>
      <c r="K103" s="43">
        <f>L102</f>
        <v>41682</v>
      </c>
      <c r="L103" s="72">
        <f>K103+1</f>
        <v>41683</v>
      </c>
      <c r="M103" s="48" t="s">
        <v>8173</v>
      </c>
      <c r="N103" s="48" t="s">
        <v>14</v>
      </c>
      <c r="O103" s="48">
        <v>100</v>
      </c>
      <c r="P103" s="56" t="s">
        <v>8965</v>
      </c>
    </row>
    <row r="104" spans="1:16" hidden="1">
      <c r="A104" s="49" t="s">
        <v>8951</v>
      </c>
      <c r="B104" s="49" t="s">
        <v>8958</v>
      </c>
      <c r="C104" s="41" t="s">
        <v>108</v>
      </c>
      <c r="D104" s="49" t="s">
        <v>65</v>
      </c>
      <c r="E104" s="49" t="s">
        <v>24</v>
      </c>
      <c r="F104" s="49" t="s">
        <v>77</v>
      </c>
      <c r="G104" s="41" t="s">
        <v>55</v>
      </c>
      <c r="H104" s="49" t="s">
        <v>8966</v>
      </c>
      <c r="I104" s="41" t="s">
        <v>1048</v>
      </c>
      <c r="J104" s="41" t="s">
        <v>7888</v>
      </c>
      <c r="K104" s="40"/>
      <c r="L104" s="40"/>
      <c r="M104" s="48"/>
      <c r="N104" s="48"/>
      <c r="O104" s="48"/>
      <c r="P104" s="56"/>
    </row>
    <row r="105" spans="1:16" hidden="1">
      <c r="A105" s="49" t="s">
        <v>8951</v>
      </c>
      <c r="B105" s="49" t="s">
        <v>8958</v>
      </c>
      <c r="C105" s="41" t="s">
        <v>108</v>
      </c>
      <c r="D105" s="49" t="s">
        <v>65</v>
      </c>
      <c r="E105" s="49" t="s">
        <v>24</v>
      </c>
      <c r="F105" s="49" t="s">
        <v>77</v>
      </c>
      <c r="G105" s="41" t="s">
        <v>55</v>
      </c>
      <c r="H105" s="49" t="s">
        <v>8966</v>
      </c>
      <c r="I105" s="41" t="s">
        <v>1048</v>
      </c>
      <c r="J105" s="41" t="s">
        <v>8244</v>
      </c>
      <c r="K105" s="42">
        <v>41267</v>
      </c>
      <c r="L105" s="40"/>
      <c r="M105" s="48"/>
      <c r="N105" s="48"/>
      <c r="O105" s="48"/>
      <c r="P105" s="56"/>
    </row>
    <row r="106" spans="1:16" hidden="1">
      <c r="A106" s="49" t="s">
        <v>8951</v>
      </c>
      <c r="B106" s="49" t="s">
        <v>8958</v>
      </c>
      <c r="C106" s="41" t="s">
        <v>108</v>
      </c>
      <c r="D106" s="49" t="s">
        <v>65</v>
      </c>
      <c r="E106" s="49" t="s">
        <v>24</v>
      </c>
      <c r="F106" s="49" t="s">
        <v>77</v>
      </c>
      <c r="G106" s="41" t="s">
        <v>55</v>
      </c>
      <c r="H106" s="49" t="s">
        <v>8966</v>
      </c>
      <c r="I106" s="41" t="s">
        <v>1048</v>
      </c>
      <c r="J106" s="41" t="s">
        <v>7889</v>
      </c>
      <c r="K106" s="42">
        <v>41688</v>
      </c>
      <c r="L106" s="40"/>
      <c r="M106" s="48"/>
      <c r="N106" s="48"/>
      <c r="O106" s="48"/>
      <c r="P106" s="56"/>
    </row>
    <row r="107" spans="1:16" hidden="1">
      <c r="A107" s="49" t="s">
        <v>8951</v>
      </c>
      <c r="B107" s="49" t="s">
        <v>8958</v>
      </c>
      <c r="C107" s="41" t="s">
        <v>108</v>
      </c>
      <c r="D107" s="49" t="s">
        <v>65</v>
      </c>
      <c r="E107" s="49" t="s">
        <v>24</v>
      </c>
      <c r="F107" s="49" t="s">
        <v>77</v>
      </c>
      <c r="G107" s="41" t="s">
        <v>55</v>
      </c>
      <c r="H107" s="49" t="s">
        <v>8966</v>
      </c>
      <c r="I107" s="41" t="s">
        <v>1048</v>
      </c>
      <c r="J107" s="41" t="s">
        <v>7890</v>
      </c>
      <c r="K107" s="40"/>
      <c r="L107" s="40"/>
      <c r="M107" s="48"/>
      <c r="N107" s="48"/>
      <c r="O107" s="48"/>
      <c r="P107" s="56"/>
    </row>
    <row r="108" spans="1:16" hidden="1">
      <c r="A108" s="49" t="s">
        <v>8951</v>
      </c>
      <c r="B108" s="49" t="s">
        <v>8958</v>
      </c>
      <c r="C108" s="41" t="s">
        <v>108</v>
      </c>
      <c r="D108" s="49" t="s">
        <v>65</v>
      </c>
      <c r="E108" s="49" t="s">
        <v>24</v>
      </c>
      <c r="F108" s="49" t="s">
        <v>77</v>
      </c>
      <c r="G108" s="41" t="s">
        <v>55</v>
      </c>
      <c r="H108" s="49" t="s">
        <v>8966</v>
      </c>
      <c r="I108" s="41" t="s">
        <v>1048</v>
      </c>
      <c r="J108" s="41" t="s">
        <v>7891</v>
      </c>
      <c r="K108" s="40"/>
      <c r="L108" s="40"/>
      <c r="M108" s="48"/>
      <c r="N108" s="48"/>
      <c r="O108" s="48"/>
      <c r="P108" s="56"/>
    </row>
    <row r="109" spans="1:16" hidden="1">
      <c r="A109" s="49" t="s">
        <v>8951</v>
      </c>
      <c r="B109" s="49" t="s">
        <v>8958</v>
      </c>
      <c r="C109" s="41" t="s">
        <v>108</v>
      </c>
      <c r="D109" s="49" t="s">
        <v>65</v>
      </c>
      <c r="E109" s="49" t="s">
        <v>24</v>
      </c>
      <c r="F109" s="49" t="s">
        <v>77</v>
      </c>
      <c r="G109" s="41" t="s">
        <v>55</v>
      </c>
      <c r="H109" s="49" t="s">
        <v>8966</v>
      </c>
      <c r="I109" s="41" t="s">
        <v>1048</v>
      </c>
      <c r="J109" s="41" t="s">
        <v>7892</v>
      </c>
      <c r="K109" s="40"/>
      <c r="L109" s="40"/>
      <c r="M109" s="48"/>
      <c r="N109" s="48"/>
      <c r="O109" s="48"/>
      <c r="P109" s="56"/>
    </row>
    <row r="110" spans="1:16" hidden="1">
      <c r="A110" s="49" t="s">
        <v>8951</v>
      </c>
      <c r="B110" s="49" t="s">
        <v>8958</v>
      </c>
      <c r="C110" s="41" t="s">
        <v>108</v>
      </c>
      <c r="D110" s="49" t="s">
        <v>65</v>
      </c>
      <c r="E110" s="49" t="s">
        <v>24</v>
      </c>
      <c r="F110" s="49" t="s">
        <v>77</v>
      </c>
      <c r="G110" s="41" t="s">
        <v>55</v>
      </c>
      <c r="H110" s="49" t="s">
        <v>8966</v>
      </c>
      <c r="I110" s="41" t="s">
        <v>1048</v>
      </c>
      <c r="J110" s="41" t="s">
        <v>7893</v>
      </c>
      <c r="K110" s="40"/>
      <c r="L110" s="40"/>
      <c r="M110" s="48"/>
      <c r="N110" s="48"/>
      <c r="O110" s="48"/>
      <c r="P110" s="56"/>
    </row>
    <row r="111" spans="1:16" hidden="1">
      <c r="A111" s="49" t="s">
        <v>8951</v>
      </c>
      <c r="B111" s="49" t="s">
        <v>8958</v>
      </c>
      <c r="C111" s="41" t="s">
        <v>108</v>
      </c>
      <c r="D111" s="49" t="s">
        <v>65</v>
      </c>
      <c r="E111" s="49" t="s">
        <v>24</v>
      </c>
      <c r="F111" s="49" t="s">
        <v>77</v>
      </c>
      <c r="G111" s="41" t="s">
        <v>55</v>
      </c>
      <c r="H111" s="49" t="s">
        <v>8966</v>
      </c>
      <c r="I111" s="41" t="s">
        <v>1048</v>
      </c>
      <c r="J111" s="41" t="s">
        <v>7894</v>
      </c>
      <c r="K111" s="40"/>
      <c r="L111" s="40"/>
      <c r="M111" s="48"/>
      <c r="N111" s="48"/>
      <c r="O111" s="48"/>
      <c r="P111" s="56"/>
    </row>
    <row r="112" spans="1:16" ht="26.45" hidden="1">
      <c r="A112" s="48" t="s">
        <v>8951</v>
      </c>
      <c r="B112" s="48" t="s">
        <v>8958</v>
      </c>
      <c r="C112" s="40" t="s">
        <v>108</v>
      </c>
      <c r="D112" s="48" t="s">
        <v>65</v>
      </c>
      <c r="E112" s="48" t="s">
        <v>24</v>
      </c>
      <c r="F112" s="48" t="s">
        <v>77</v>
      </c>
      <c r="G112" s="41" t="s">
        <v>55</v>
      </c>
      <c r="H112" s="48" t="s">
        <v>8966</v>
      </c>
      <c r="I112" s="40" t="s">
        <v>7895</v>
      </c>
      <c r="J112" s="40" t="s">
        <v>8245</v>
      </c>
      <c r="K112" s="43">
        <f>K105</f>
        <v>41267</v>
      </c>
      <c r="L112" s="43">
        <f>K112+30</f>
        <v>41297</v>
      </c>
      <c r="M112" s="48" t="s">
        <v>8173</v>
      </c>
      <c r="N112" s="48" t="s">
        <v>14</v>
      </c>
      <c r="O112" s="48">
        <v>100</v>
      </c>
      <c r="P112" s="56" t="s">
        <v>8967</v>
      </c>
    </row>
    <row r="113" spans="1:16" hidden="1">
      <c r="A113" s="48" t="s">
        <v>8951</v>
      </c>
      <c r="B113" s="48" t="s">
        <v>8958</v>
      </c>
      <c r="C113" s="40" t="s">
        <v>108</v>
      </c>
      <c r="D113" s="48" t="s">
        <v>65</v>
      </c>
      <c r="E113" s="48" t="s">
        <v>24</v>
      </c>
      <c r="F113" s="48" t="s">
        <v>77</v>
      </c>
      <c r="G113" s="41" t="s">
        <v>55</v>
      </c>
      <c r="H113" s="48" t="s">
        <v>8966</v>
      </c>
      <c r="I113" s="40" t="s">
        <v>8281</v>
      </c>
      <c r="J113" s="40" t="s">
        <v>8282</v>
      </c>
      <c r="K113" s="43">
        <f>L112</f>
        <v>41297</v>
      </c>
      <c r="L113" s="43">
        <f>K113+2</f>
        <v>41299</v>
      </c>
      <c r="M113" s="48" t="s">
        <v>8173</v>
      </c>
      <c r="N113" s="48" t="s">
        <v>8252</v>
      </c>
      <c r="O113" s="48">
        <v>100</v>
      </c>
      <c r="P113" s="56"/>
    </row>
    <row r="114" spans="1:16" hidden="1">
      <c r="A114" s="48" t="s">
        <v>8951</v>
      </c>
      <c r="B114" s="48" t="s">
        <v>8958</v>
      </c>
      <c r="C114" s="40" t="s">
        <v>108</v>
      </c>
      <c r="D114" s="48" t="s">
        <v>65</v>
      </c>
      <c r="E114" s="48" t="s">
        <v>24</v>
      </c>
      <c r="F114" s="48" t="s">
        <v>77</v>
      </c>
      <c r="G114" s="41" t="s">
        <v>55</v>
      </c>
      <c r="H114" s="48" t="s">
        <v>8966</v>
      </c>
      <c r="I114" s="65" t="s">
        <v>8261</v>
      </c>
      <c r="J114" s="40" t="s">
        <v>8262</v>
      </c>
      <c r="K114" s="43">
        <f>L113</f>
        <v>41299</v>
      </c>
      <c r="L114" s="43">
        <f>K114</f>
        <v>41299</v>
      </c>
      <c r="M114" s="48" t="s">
        <v>8173</v>
      </c>
      <c r="N114" s="48" t="s">
        <v>8252</v>
      </c>
      <c r="O114" s="48">
        <v>100</v>
      </c>
      <c r="P114" s="56"/>
    </row>
    <row r="115" spans="1:16" ht="39.6" hidden="1">
      <c r="A115" s="48" t="s">
        <v>8951</v>
      </c>
      <c r="B115" s="48" t="s">
        <v>8958</v>
      </c>
      <c r="C115" s="40" t="s">
        <v>108</v>
      </c>
      <c r="D115" s="48" t="s">
        <v>65</v>
      </c>
      <c r="E115" s="48" t="s">
        <v>24</v>
      </c>
      <c r="F115" s="48" t="s">
        <v>77</v>
      </c>
      <c r="G115" s="41" t="s">
        <v>55</v>
      </c>
      <c r="H115" s="48" t="s">
        <v>8966</v>
      </c>
      <c r="I115" s="40" t="s">
        <v>8264</v>
      </c>
      <c r="J115" s="40" t="s">
        <v>8265</v>
      </c>
      <c r="K115" s="43">
        <f>L114</f>
        <v>41299</v>
      </c>
      <c r="L115" s="43">
        <f>K106-21</f>
        <v>41667</v>
      </c>
      <c r="M115" s="48" t="s">
        <v>8173</v>
      </c>
      <c r="N115" s="48" t="s">
        <v>7945</v>
      </c>
      <c r="O115" s="48">
        <v>100</v>
      </c>
      <c r="P115" s="56" t="s">
        <v>8954</v>
      </c>
    </row>
    <row r="116" spans="1:16" hidden="1">
      <c r="A116" s="48" t="s">
        <v>8951</v>
      </c>
      <c r="B116" s="48" t="s">
        <v>8958</v>
      </c>
      <c r="C116" s="40" t="s">
        <v>108</v>
      </c>
      <c r="D116" s="48" t="s">
        <v>65</v>
      </c>
      <c r="E116" s="48" t="s">
        <v>24</v>
      </c>
      <c r="F116" s="48" t="s">
        <v>77</v>
      </c>
      <c r="G116" s="41" t="s">
        <v>55</v>
      </c>
      <c r="H116" s="48" t="s">
        <v>8966</v>
      </c>
      <c r="I116" s="40" t="s">
        <v>8261</v>
      </c>
      <c r="J116" s="40" t="s">
        <v>8266</v>
      </c>
      <c r="K116" s="43">
        <f>L115</f>
        <v>41667</v>
      </c>
      <c r="L116" s="43">
        <f>K116</f>
        <v>41667</v>
      </c>
      <c r="M116" s="48" t="s">
        <v>8173</v>
      </c>
      <c r="N116" s="48" t="s">
        <v>8252</v>
      </c>
      <c r="O116" s="48">
        <v>100</v>
      </c>
      <c r="P116" s="56"/>
    </row>
    <row r="117" spans="1:16" hidden="1">
      <c r="A117" s="48" t="s">
        <v>8951</v>
      </c>
      <c r="B117" s="48" t="s">
        <v>8958</v>
      </c>
      <c r="C117" s="40" t="s">
        <v>108</v>
      </c>
      <c r="D117" s="48" t="s">
        <v>65</v>
      </c>
      <c r="E117" s="48" t="s">
        <v>24</v>
      </c>
      <c r="F117" s="48" t="s">
        <v>77</v>
      </c>
      <c r="G117" s="41" t="s">
        <v>55</v>
      </c>
      <c r="H117" s="48" t="s">
        <v>8966</v>
      </c>
      <c r="I117" s="40" t="s">
        <v>7904</v>
      </c>
      <c r="J117" s="40" t="s">
        <v>7905</v>
      </c>
      <c r="K117" s="43">
        <f>L115</f>
        <v>41667</v>
      </c>
      <c r="L117" s="43">
        <f>K117+5</f>
        <v>41672</v>
      </c>
      <c r="M117" s="48" t="s">
        <v>8173</v>
      </c>
      <c r="N117" s="48" t="s">
        <v>14</v>
      </c>
      <c r="O117" s="48">
        <v>100</v>
      </c>
      <c r="P117" s="56"/>
    </row>
    <row r="118" spans="1:16" hidden="1">
      <c r="A118" s="48" t="s">
        <v>8951</v>
      </c>
      <c r="B118" s="48" t="s">
        <v>8958</v>
      </c>
      <c r="C118" s="40" t="s">
        <v>108</v>
      </c>
      <c r="D118" s="48" t="s">
        <v>65</v>
      </c>
      <c r="E118" s="48" t="s">
        <v>24</v>
      </c>
      <c r="F118" s="48" t="s">
        <v>77</v>
      </c>
      <c r="G118" s="41" t="s">
        <v>55</v>
      </c>
      <c r="H118" s="48" t="s">
        <v>8966</v>
      </c>
      <c r="I118" s="40" t="s">
        <v>7904</v>
      </c>
      <c r="J118" s="40" t="s">
        <v>7906</v>
      </c>
      <c r="K118" s="43">
        <f>L117</f>
        <v>41672</v>
      </c>
      <c r="L118" s="43">
        <f>K118+5</f>
        <v>41677</v>
      </c>
      <c r="M118" s="48" t="s">
        <v>8173</v>
      </c>
      <c r="N118" s="48" t="s">
        <v>14</v>
      </c>
      <c r="O118" s="48">
        <v>100</v>
      </c>
      <c r="P118" s="56"/>
    </row>
    <row r="119" spans="1:16" hidden="1">
      <c r="A119" s="48" t="s">
        <v>8951</v>
      </c>
      <c r="B119" s="48" t="s">
        <v>8958</v>
      </c>
      <c r="C119" s="40" t="s">
        <v>108</v>
      </c>
      <c r="D119" s="48" t="s">
        <v>65</v>
      </c>
      <c r="E119" s="48" t="s">
        <v>24</v>
      </c>
      <c r="F119" s="48" t="s">
        <v>77</v>
      </c>
      <c r="G119" s="41" t="s">
        <v>55</v>
      </c>
      <c r="H119" s="48" t="s">
        <v>8966</v>
      </c>
      <c r="I119" s="40" t="s">
        <v>7904</v>
      </c>
      <c r="J119" s="40" t="s">
        <v>7907</v>
      </c>
      <c r="K119" s="43">
        <f>L118</f>
        <v>41677</v>
      </c>
      <c r="L119" s="43">
        <f>K119+5</f>
        <v>41682</v>
      </c>
      <c r="M119" s="48" t="s">
        <v>8173</v>
      </c>
      <c r="N119" s="48" t="s">
        <v>14</v>
      </c>
      <c r="O119" s="48">
        <v>100</v>
      </c>
      <c r="P119" s="56"/>
    </row>
    <row r="120" spans="1:16" ht="39.6" hidden="1">
      <c r="A120" s="48" t="s">
        <v>8951</v>
      </c>
      <c r="B120" s="48" t="s">
        <v>8958</v>
      </c>
      <c r="C120" s="40" t="s">
        <v>108</v>
      </c>
      <c r="D120" s="48" t="s">
        <v>65</v>
      </c>
      <c r="E120" s="48" t="s">
        <v>24</v>
      </c>
      <c r="F120" s="48" t="s">
        <v>77</v>
      </c>
      <c r="G120" s="41" t="s">
        <v>55</v>
      </c>
      <c r="H120" s="48" t="s">
        <v>8966</v>
      </c>
      <c r="I120" s="40" t="s">
        <v>7904</v>
      </c>
      <c r="J120" s="40" t="s">
        <v>8172</v>
      </c>
      <c r="K120" s="43">
        <f>L119</f>
        <v>41682</v>
      </c>
      <c r="L120" s="72">
        <f>K120+1</f>
        <v>41683</v>
      </c>
      <c r="M120" s="48" t="s">
        <v>8173</v>
      </c>
      <c r="N120" s="48" t="s">
        <v>14</v>
      </c>
      <c r="O120" s="48">
        <v>100</v>
      </c>
      <c r="P120" s="56" t="s">
        <v>8955</v>
      </c>
    </row>
    <row r="121" spans="1:16" hidden="1">
      <c r="A121" s="49" t="s">
        <v>8951</v>
      </c>
      <c r="B121" s="49" t="s">
        <v>8968</v>
      </c>
      <c r="C121" s="41" t="s">
        <v>108</v>
      </c>
      <c r="D121" s="49" t="s">
        <v>65</v>
      </c>
      <c r="E121" s="49" t="s">
        <v>24</v>
      </c>
      <c r="F121" s="49" t="s">
        <v>77</v>
      </c>
      <c r="G121" s="41" t="s">
        <v>55</v>
      </c>
      <c r="H121" s="49" t="s">
        <v>8969</v>
      </c>
      <c r="I121" s="41" t="s">
        <v>1048</v>
      </c>
      <c r="J121" s="41" t="s">
        <v>7888</v>
      </c>
      <c r="K121" s="40"/>
      <c r="L121" s="40"/>
      <c r="M121" s="48"/>
      <c r="N121" s="48"/>
      <c r="O121" s="48"/>
      <c r="P121" s="56"/>
    </row>
    <row r="122" spans="1:16" hidden="1">
      <c r="A122" s="49" t="s">
        <v>8951</v>
      </c>
      <c r="B122" s="49" t="s">
        <v>8968</v>
      </c>
      <c r="C122" s="41" t="s">
        <v>108</v>
      </c>
      <c r="D122" s="49" t="s">
        <v>65</v>
      </c>
      <c r="E122" s="49" t="s">
        <v>24</v>
      </c>
      <c r="F122" s="49" t="s">
        <v>77</v>
      </c>
      <c r="G122" s="41" t="s">
        <v>55</v>
      </c>
      <c r="H122" s="49" t="s">
        <v>8969</v>
      </c>
      <c r="I122" s="41" t="s">
        <v>1048</v>
      </c>
      <c r="J122" s="41" t="s">
        <v>8244</v>
      </c>
      <c r="K122" s="42">
        <v>41267</v>
      </c>
      <c r="L122" s="40"/>
      <c r="M122" s="48"/>
      <c r="N122" s="48"/>
      <c r="O122" s="48"/>
      <c r="P122" s="56"/>
    </row>
    <row r="123" spans="1:16" hidden="1">
      <c r="A123" s="49" t="s">
        <v>8951</v>
      </c>
      <c r="B123" s="49" t="s">
        <v>8968</v>
      </c>
      <c r="C123" s="41" t="s">
        <v>108</v>
      </c>
      <c r="D123" s="49" t="s">
        <v>65</v>
      </c>
      <c r="E123" s="49" t="s">
        <v>24</v>
      </c>
      <c r="F123" s="49" t="s">
        <v>77</v>
      </c>
      <c r="G123" s="41" t="s">
        <v>55</v>
      </c>
      <c r="H123" s="49" t="s">
        <v>8969</v>
      </c>
      <c r="I123" s="41" t="s">
        <v>1048</v>
      </c>
      <c r="J123" s="41" t="s">
        <v>7889</v>
      </c>
      <c r="K123" s="42">
        <v>41688</v>
      </c>
      <c r="L123" s="40"/>
      <c r="M123" s="48"/>
      <c r="N123" s="48"/>
      <c r="O123" s="48"/>
      <c r="P123" s="56"/>
    </row>
    <row r="124" spans="1:16" hidden="1">
      <c r="A124" s="49" t="s">
        <v>8951</v>
      </c>
      <c r="B124" s="49" t="s">
        <v>8968</v>
      </c>
      <c r="C124" s="41" t="s">
        <v>108</v>
      </c>
      <c r="D124" s="49" t="s">
        <v>65</v>
      </c>
      <c r="E124" s="49" t="s">
        <v>24</v>
      </c>
      <c r="F124" s="49" t="s">
        <v>77</v>
      </c>
      <c r="G124" s="41" t="s">
        <v>55</v>
      </c>
      <c r="H124" s="49" t="s">
        <v>8969</v>
      </c>
      <c r="I124" s="41" t="s">
        <v>1048</v>
      </c>
      <c r="J124" s="41" t="s">
        <v>7890</v>
      </c>
      <c r="K124" s="40"/>
      <c r="L124" s="40"/>
      <c r="M124" s="48"/>
      <c r="N124" s="48"/>
      <c r="O124" s="48"/>
      <c r="P124" s="56"/>
    </row>
    <row r="125" spans="1:16" hidden="1">
      <c r="A125" s="49" t="s">
        <v>8951</v>
      </c>
      <c r="B125" s="49" t="s">
        <v>8968</v>
      </c>
      <c r="C125" s="41" t="s">
        <v>108</v>
      </c>
      <c r="D125" s="49" t="s">
        <v>65</v>
      </c>
      <c r="E125" s="49" t="s">
        <v>24</v>
      </c>
      <c r="F125" s="49" t="s">
        <v>77</v>
      </c>
      <c r="G125" s="41" t="s">
        <v>55</v>
      </c>
      <c r="H125" s="49" t="s">
        <v>8969</v>
      </c>
      <c r="I125" s="41" t="s">
        <v>1048</v>
      </c>
      <c r="J125" s="41" t="s">
        <v>7891</v>
      </c>
      <c r="K125" s="40"/>
      <c r="L125" s="40"/>
      <c r="M125" s="48"/>
      <c r="N125" s="48"/>
      <c r="O125" s="48"/>
      <c r="P125" s="56"/>
    </row>
    <row r="126" spans="1:16" hidden="1">
      <c r="A126" s="49" t="s">
        <v>8951</v>
      </c>
      <c r="B126" s="49" t="s">
        <v>8968</v>
      </c>
      <c r="C126" s="41" t="s">
        <v>108</v>
      </c>
      <c r="D126" s="49" t="s">
        <v>65</v>
      </c>
      <c r="E126" s="49" t="s">
        <v>24</v>
      </c>
      <c r="F126" s="49" t="s">
        <v>77</v>
      </c>
      <c r="G126" s="41" t="s">
        <v>55</v>
      </c>
      <c r="H126" s="49" t="s">
        <v>8969</v>
      </c>
      <c r="I126" s="41" t="s">
        <v>1048</v>
      </c>
      <c r="J126" s="41" t="s">
        <v>7892</v>
      </c>
      <c r="K126" s="40"/>
      <c r="L126" s="40"/>
      <c r="M126" s="48"/>
      <c r="N126" s="48"/>
      <c r="O126" s="48"/>
      <c r="P126" s="56"/>
    </row>
    <row r="127" spans="1:16" hidden="1">
      <c r="A127" s="49" t="s">
        <v>8951</v>
      </c>
      <c r="B127" s="49" t="s">
        <v>8968</v>
      </c>
      <c r="C127" s="41" t="s">
        <v>108</v>
      </c>
      <c r="D127" s="49" t="s">
        <v>65</v>
      </c>
      <c r="E127" s="49" t="s">
        <v>24</v>
      </c>
      <c r="F127" s="49" t="s">
        <v>77</v>
      </c>
      <c r="G127" s="41" t="s">
        <v>55</v>
      </c>
      <c r="H127" s="49" t="s">
        <v>8969</v>
      </c>
      <c r="I127" s="41" t="s">
        <v>1048</v>
      </c>
      <c r="J127" s="41" t="s">
        <v>7893</v>
      </c>
      <c r="K127" s="40"/>
      <c r="L127" s="40"/>
      <c r="M127" s="48"/>
      <c r="N127" s="48"/>
      <c r="O127" s="48"/>
      <c r="P127" s="56"/>
    </row>
    <row r="128" spans="1:16" hidden="1">
      <c r="A128" s="49" t="s">
        <v>8951</v>
      </c>
      <c r="B128" s="49" t="s">
        <v>8968</v>
      </c>
      <c r="C128" s="41" t="s">
        <v>108</v>
      </c>
      <c r="D128" s="49" t="s">
        <v>65</v>
      </c>
      <c r="E128" s="49" t="s">
        <v>24</v>
      </c>
      <c r="F128" s="49" t="s">
        <v>77</v>
      </c>
      <c r="G128" s="41" t="s">
        <v>55</v>
      </c>
      <c r="H128" s="49" t="s">
        <v>8969</v>
      </c>
      <c r="I128" s="41" t="s">
        <v>1048</v>
      </c>
      <c r="J128" s="41" t="s">
        <v>7894</v>
      </c>
      <c r="K128" s="40"/>
      <c r="L128" s="40"/>
      <c r="M128" s="48"/>
      <c r="N128" s="48"/>
      <c r="O128" s="48"/>
      <c r="P128" s="56"/>
    </row>
    <row r="129" spans="1:16" hidden="1">
      <c r="A129" s="48" t="s">
        <v>8951</v>
      </c>
      <c r="B129" s="48" t="s">
        <v>8968</v>
      </c>
      <c r="C129" s="40" t="s">
        <v>108</v>
      </c>
      <c r="D129" s="48" t="s">
        <v>65</v>
      </c>
      <c r="E129" s="48" t="s">
        <v>24</v>
      </c>
      <c r="F129" s="48" t="s">
        <v>77</v>
      </c>
      <c r="G129" s="41" t="s">
        <v>55</v>
      </c>
      <c r="H129" s="48" t="s">
        <v>8969</v>
      </c>
      <c r="I129" s="40" t="s">
        <v>7895</v>
      </c>
      <c r="J129" s="40" t="s">
        <v>8245</v>
      </c>
      <c r="K129" s="43">
        <f>K122</f>
        <v>41267</v>
      </c>
      <c r="L129" s="43">
        <f>K129+30</f>
        <v>41297</v>
      </c>
      <c r="M129" s="48" t="s">
        <v>8173</v>
      </c>
      <c r="N129" s="48" t="s">
        <v>14</v>
      </c>
      <c r="O129" s="48">
        <v>100</v>
      </c>
      <c r="P129" s="56"/>
    </row>
    <row r="130" spans="1:16" hidden="1">
      <c r="A130" s="48" t="s">
        <v>8951</v>
      </c>
      <c r="B130" s="48" t="s">
        <v>8968</v>
      </c>
      <c r="C130" s="40" t="s">
        <v>108</v>
      </c>
      <c r="D130" s="48" t="s">
        <v>65</v>
      </c>
      <c r="E130" s="48" t="s">
        <v>24</v>
      </c>
      <c r="F130" s="48" t="s">
        <v>77</v>
      </c>
      <c r="G130" s="41" t="s">
        <v>55</v>
      </c>
      <c r="H130" s="48" t="s">
        <v>8969</v>
      </c>
      <c r="I130" s="40" t="s">
        <v>8281</v>
      </c>
      <c r="J130" s="40" t="s">
        <v>8282</v>
      </c>
      <c r="K130" s="43">
        <f>L129</f>
        <v>41297</v>
      </c>
      <c r="L130" s="43">
        <f>K130+2</f>
        <v>41299</v>
      </c>
      <c r="M130" s="48" t="s">
        <v>8173</v>
      </c>
      <c r="N130" s="48" t="s">
        <v>8252</v>
      </c>
      <c r="O130" s="48">
        <v>100</v>
      </c>
      <c r="P130" s="56"/>
    </row>
    <row r="131" spans="1:16" hidden="1">
      <c r="A131" s="48" t="s">
        <v>8951</v>
      </c>
      <c r="B131" s="48" t="s">
        <v>8968</v>
      </c>
      <c r="C131" s="40" t="s">
        <v>108</v>
      </c>
      <c r="D131" s="48" t="s">
        <v>65</v>
      </c>
      <c r="E131" s="48" t="s">
        <v>24</v>
      </c>
      <c r="F131" s="48" t="s">
        <v>77</v>
      </c>
      <c r="G131" s="41" t="s">
        <v>55</v>
      </c>
      <c r="H131" s="48" t="s">
        <v>8969</v>
      </c>
      <c r="I131" s="65" t="s">
        <v>8261</v>
      </c>
      <c r="J131" s="40" t="s">
        <v>8262</v>
      </c>
      <c r="K131" s="43">
        <f>L130</f>
        <v>41299</v>
      </c>
      <c r="L131" s="43">
        <f>K131</f>
        <v>41299</v>
      </c>
      <c r="M131" s="48" t="s">
        <v>8173</v>
      </c>
      <c r="N131" s="48" t="s">
        <v>8252</v>
      </c>
      <c r="O131" s="48">
        <v>100</v>
      </c>
      <c r="P131" s="56"/>
    </row>
    <row r="132" spans="1:16" ht="26.45" hidden="1">
      <c r="A132" s="48" t="s">
        <v>8951</v>
      </c>
      <c r="B132" s="48" t="s">
        <v>8968</v>
      </c>
      <c r="C132" s="40" t="s">
        <v>108</v>
      </c>
      <c r="D132" s="48" t="s">
        <v>65</v>
      </c>
      <c r="E132" s="48" t="s">
        <v>24</v>
      </c>
      <c r="F132" s="48" t="s">
        <v>77</v>
      </c>
      <c r="G132" s="41" t="s">
        <v>55</v>
      </c>
      <c r="H132" s="48" t="s">
        <v>8969</v>
      </c>
      <c r="I132" s="40" t="s">
        <v>8264</v>
      </c>
      <c r="J132" s="40" t="s">
        <v>8265</v>
      </c>
      <c r="K132" s="43">
        <f>L131</f>
        <v>41299</v>
      </c>
      <c r="L132" s="43">
        <f>K123-21</f>
        <v>41667</v>
      </c>
      <c r="M132" s="48" t="s">
        <v>8173</v>
      </c>
      <c r="N132" s="48" t="s">
        <v>6142</v>
      </c>
      <c r="O132" s="48">
        <v>100</v>
      </c>
      <c r="P132" s="56" t="s">
        <v>8965</v>
      </c>
    </row>
    <row r="133" spans="1:16" hidden="1">
      <c r="A133" s="48" t="s">
        <v>8951</v>
      </c>
      <c r="B133" s="48" t="s">
        <v>8968</v>
      </c>
      <c r="C133" s="40" t="s">
        <v>108</v>
      </c>
      <c r="D133" s="48" t="s">
        <v>65</v>
      </c>
      <c r="E133" s="48" t="s">
        <v>24</v>
      </c>
      <c r="F133" s="48" t="s">
        <v>77</v>
      </c>
      <c r="G133" s="41" t="s">
        <v>55</v>
      </c>
      <c r="H133" s="48" t="s">
        <v>8969</v>
      </c>
      <c r="I133" s="40" t="s">
        <v>8261</v>
      </c>
      <c r="J133" s="40" t="s">
        <v>8266</v>
      </c>
      <c r="K133" s="43">
        <f>L132</f>
        <v>41667</v>
      </c>
      <c r="L133" s="43">
        <f>K133</f>
        <v>41667</v>
      </c>
      <c r="M133" s="48" t="s">
        <v>8173</v>
      </c>
      <c r="N133" s="48" t="s">
        <v>8252</v>
      </c>
      <c r="O133" s="48">
        <v>100</v>
      </c>
      <c r="P133" s="56"/>
    </row>
    <row r="134" spans="1:16" hidden="1">
      <c r="A134" s="48" t="s">
        <v>8951</v>
      </c>
      <c r="B134" s="48" t="s">
        <v>8968</v>
      </c>
      <c r="C134" s="40" t="s">
        <v>108</v>
      </c>
      <c r="D134" s="48" t="s">
        <v>65</v>
      </c>
      <c r="E134" s="48" t="s">
        <v>24</v>
      </c>
      <c r="F134" s="48" t="s">
        <v>77</v>
      </c>
      <c r="G134" s="41" t="s">
        <v>55</v>
      </c>
      <c r="H134" s="48" t="s">
        <v>8969</v>
      </c>
      <c r="I134" s="40" t="s">
        <v>7904</v>
      </c>
      <c r="J134" s="40" t="s">
        <v>7905</v>
      </c>
      <c r="K134" s="43">
        <f>L132</f>
        <v>41667</v>
      </c>
      <c r="L134" s="43">
        <f>K134+5</f>
        <v>41672</v>
      </c>
      <c r="M134" s="48" t="s">
        <v>8173</v>
      </c>
      <c r="N134" s="48" t="s">
        <v>14</v>
      </c>
      <c r="O134" s="48" t="s">
        <v>84</v>
      </c>
      <c r="P134" s="56" t="s">
        <v>8970</v>
      </c>
    </row>
    <row r="135" spans="1:16" hidden="1">
      <c r="A135" s="48" t="s">
        <v>8951</v>
      </c>
      <c r="B135" s="48" t="s">
        <v>8968</v>
      </c>
      <c r="C135" s="40" t="s">
        <v>108</v>
      </c>
      <c r="D135" s="48" t="s">
        <v>65</v>
      </c>
      <c r="E135" s="48" t="s">
        <v>24</v>
      </c>
      <c r="F135" s="48" t="s">
        <v>77</v>
      </c>
      <c r="G135" s="41" t="s">
        <v>55</v>
      </c>
      <c r="H135" s="48" t="s">
        <v>8969</v>
      </c>
      <c r="I135" s="40" t="s">
        <v>7904</v>
      </c>
      <c r="J135" s="40" t="s">
        <v>7906</v>
      </c>
      <c r="K135" s="43">
        <f>L134</f>
        <v>41672</v>
      </c>
      <c r="L135" s="43">
        <f>K135+5</f>
        <v>41677</v>
      </c>
      <c r="M135" s="48" t="s">
        <v>8173</v>
      </c>
      <c r="N135" s="48" t="s">
        <v>14</v>
      </c>
      <c r="O135" s="48" t="s">
        <v>84</v>
      </c>
      <c r="P135" s="56"/>
    </row>
    <row r="136" spans="1:16" hidden="1">
      <c r="A136" s="48" t="s">
        <v>8951</v>
      </c>
      <c r="B136" s="48" t="s">
        <v>8968</v>
      </c>
      <c r="C136" s="40" t="s">
        <v>108</v>
      </c>
      <c r="D136" s="48" t="s">
        <v>65</v>
      </c>
      <c r="E136" s="48" t="s">
        <v>24</v>
      </c>
      <c r="F136" s="48" t="s">
        <v>77</v>
      </c>
      <c r="G136" s="41" t="s">
        <v>55</v>
      </c>
      <c r="H136" s="48" t="s">
        <v>8969</v>
      </c>
      <c r="I136" s="40" t="s">
        <v>7904</v>
      </c>
      <c r="J136" s="40" t="s">
        <v>7907</v>
      </c>
      <c r="K136" s="43">
        <f>L135</f>
        <v>41677</v>
      </c>
      <c r="L136" s="43">
        <f>K136+5</f>
        <v>41682</v>
      </c>
      <c r="M136" s="48" t="s">
        <v>8173</v>
      </c>
      <c r="N136" s="48" t="s">
        <v>14</v>
      </c>
      <c r="O136" s="48" t="s">
        <v>84</v>
      </c>
      <c r="P136" s="56"/>
    </row>
    <row r="137" spans="1:16" ht="39.6" hidden="1">
      <c r="A137" s="48" t="s">
        <v>8951</v>
      </c>
      <c r="B137" s="48" t="s">
        <v>8968</v>
      </c>
      <c r="C137" s="40" t="s">
        <v>108</v>
      </c>
      <c r="D137" s="48" t="s">
        <v>65</v>
      </c>
      <c r="E137" s="48" t="s">
        <v>24</v>
      </c>
      <c r="F137" s="48" t="s">
        <v>77</v>
      </c>
      <c r="G137" s="41" t="s">
        <v>55</v>
      </c>
      <c r="H137" s="48" t="s">
        <v>8969</v>
      </c>
      <c r="I137" s="40" t="s">
        <v>7904</v>
      </c>
      <c r="J137" s="40" t="s">
        <v>8172</v>
      </c>
      <c r="K137" s="43">
        <f>L136</f>
        <v>41682</v>
      </c>
      <c r="L137" s="72">
        <f>K137+1</f>
        <v>41683</v>
      </c>
      <c r="M137" s="48" t="s">
        <v>8173</v>
      </c>
      <c r="N137" s="48" t="s">
        <v>14</v>
      </c>
      <c r="O137" s="48">
        <v>100</v>
      </c>
      <c r="P137" s="56" t="s">
        <v>8955</v>
      </c>
    </row>
    <row r="138" spans="1:16" hidden="1">
      <c r="A138" s="49" t="s">
        <v>2241</v>
      </c>
      <c r="B138" s="49"/>
      <c r="C138" s="49" t="s">
        <v>108</v>
      </c>
      <c r="D138" s="49" t="s">
        <v>52</v>
      </c>
      <c r="E138" s="47" t="s">
        <v>24</v>
      </c>
      <c r="F138" s="49" t="s">
        <v>8971</v>
      </c>
      <c r="G138" s="41" t="s">
        <v>5399</v>
      </c>
      <c r="H138" s="49" t="s">
        <v>8972</v>
      </c>
      <c r="I138" s="41" t="s">
        <v>1048</v>
      </c>
      <c r="J138" s="41" t="s">
        <v>7888</v>
      </c>
      <c r="K138" s="41"/>
      <c r="L138" s="40"/>
      <c r="M138" s="48"/>
      <c r="N138" s="48"/>
      <c r="O138" s="48"/>
      <c r="P138" s="56"/>
    </row>
    <row r="139" spans="1:16" hidden="1">
      <c r="A139" s="49" t="s">
        <v>2241</v>
      </c>
      <c r="B139" s="49"/>
      <c r="C139" s="49" t="s">
        <v>108</v>
      </c>
      <c r="D139" s="49" t="s">
        <v>52</v>
      </c>
      <c r="E139" s="47" t="s">
        <v>24</v>
      </c>
      <c r="F139" s="49" t="s">
        <v>8971</v>
      </c>
      <c r="G139" s="41" t="s">
        <v>5399</v>
      </c>
      <c r="H139" s="49" t="s">
        <v>8972</v>
      </c>
      <c r="I139" s="41" t="s">
        <v>1048</v>
      </c>
      <c r="J139" s="41" t="s">
        <v>8244</v>
      </c>
      <c r="K139" s="42">
        <v>41426</v>
      </c>
      <c r="L139" s="40"/>
      <c r="M139" s="48"/>
      <c r="N139" s="48"/>
      <c r="O139" s="48"/>
      <c r="P139" s="56"/>
    </row>
    <row r="140" spans="1:16" hidden="1">
      <c r="A140" s="49" t="s">
        <v>2241</v>
      </c>
      <c r="B140" s="49"/>
      <c r="C140" s="49" t="s">
        <v>108</v>
      </c>
      <c r="D140" s="49" t="s">
        <v>52</v>
      </c>
      <c r="E140" s="47" t="s">
        <v>24</v>
      </c>
      <c r="F140" s="49" t="s">
        <v>8971</v>
      </c>
      <c r="G140" s="41" t="s">
        <v>5399</v>
      </c>
      <c r="H140" s="49" t="s">
        <v>8972</v>
      </c>
      <c r="I140" s="41" t="s">
        <v>1048</v>
      </c>
      <c r="J140" s="41" t="s">
        <v>7889</v>
      </c>
      <c r="K140" s="42">
        <v>41639</v>
      </c>
      <c r="L140" s="40"/>
      <c r="M140" s="48"/>
      <c r="N140" s="48"/>
      <c r="O140" s="48"/>
      <c r="P140" s="56"/>
    </row>
    <row r="141" spans="1:16" hidden="1">
      <c r="A141" s="49" t="s">
        <v>2241</v>
      </c>
      <c r="B141" s="49"/>
      <c r="C141" s="49" t="s">
        <v>108</v>
      </c>
      <c r="D141" s="49" t="s">
        <v>52</v>
      </c>
      <c r="E141" s="47" t="s">
        <v>24</v>
      </c>
      <c r="F141" s="49" t="s">
        <v>8971</v>
      </c>
      <c r="G141" s="41" t="s">
        <v>5399</v>
      </c>
      <c r="H141" s="49" t="s">
        <v>8972</v>
      </c>
      <c r="I141" s="41" t="s">
        <v>1048</v>
      </c>
      <c r="J141" s="41" t="s">
        <v>7890</v>
      </c>
      <c r="K141" s="41"/>
      <c r="L141" s="40"/>
      <c r="M141" s="48"/>
      <c r="N141" s="48"/>
      <c r="O141" s="48"/>
      <c r="P141" s="56"/>
    </row>
    <row r="142" spans="1:16" hidden="1">
      <c r="A142" s="49" t="s">
        <v>2241</v>
      </c>
      <c r="B142" s="49"/>
      <c r="C142" s="49" t="s">
        <v>108</v>
      </c>
      <c r="D142" s="49" t="s">
        <v>52</v>
      </c>
      <c r="E142" s="47" t="s">
        <v>24</v>
      </c>
      <c r="F142" s="49" t="s">
        <v>8971</v>
      </c>
      <c r="G142" s="41" t="s">
        <v>5399</v>
      </c>
      <c r="H142" s="49" t="s">
        <v>8972</v>
      </c>
      <c r="I142" s="41" t="s">
        <v>1048</v>
      </c>
      <c r="J142" s="41" t="s">
        <v>7891</v>
      </c>
      <c r="K142" s="41"/>
      <c r="L142" s="40"/>
      <c r="M142" s="48"/>
      <c r="N142" s="48"/>
      <c r="O142" s="48"/>
      <c r="P142" s="56"/>
    </row>
    <row r="143" spans="1:16" hidden="1">
      <c r="A143" s="49" t="s">
        <v>2241</v>
      </c>
      <c r="B143" s="49"/>
      <c r="C143" s="49" t="s">
        <v>108</v>
      </c>
      <c r="D143" s="49" t="s">
        <v>52</v>
      </c>
      <c r="E143" s="47" t="s">
        <v>24</v>
      </c>
      <c r="F143" s="49" t="s">
        <v>8971</v>
      </c>
      <c r="G143" s="41" t="s">
        <v>5399</v>
      </c>
      <c r="H143" s="49" t="s">
        <v>8972</v>
      </c>
      <c r="I143" s="41" t="s">
        <v>1048</v>
      </c>
      <c r="J143" s="41" t="s">
        <v>7892</v>
      </c>
      <c r="K143" s="41"/>
      <c r="L143" s="40"/>
      <c r="M143" s="48"/>
      <c r="N143" s="48"/>
      <c r="O143" s="48"/>
      <c r="P143" s="56"/>
    </row>
    <row r="144" spans="1:16" hidden="1">
      <c r="A144" s="49" t="s">
        <v>2241</v>
      </c>
      <c r="B144" s="49"/>
      <c r="C144" s="49" t="s">
        <v>108</v>
      </c>
      <c r="D144" s="49" t="s">
        <v>52</v>
      </c>
      <c r="E144" s="47" t="s">
        <v>24</v>
      </c>
      <c r="F144" s="49" t="s">
        <v>8971</v>
      </c>
      <c r="G144" s="41" t="s">
        <v>5399</v>
      </c>
      <c r="H144" s="49" t="s">
        <v>8972</v>
      </c>
      <c r="I144" s="41" t="s">
        <v>1048</v>
      </c>
      <c r="J144" s="41" t="s">
        <v>7893</v>
      </c>
      <c r="K144" s="41"/>
      <c r="L144" s="40"/>
      <c r="M144" s="48"/>
      <c r="N144" s="48"/>
      <c r="O144" s="48"/>
      <c r="P144" s="56"/>
    </row>
    <row r="145" spans="1:16" hidden="1">
      <c r="A145" s="49" t="s">
        <v>2241</v>
      </c>
      <c r="B145" s="49"/>
      <c r="C145" s="49" t="s">
        <v>108</v>
      </c>
      <c r="D145" s="49" t="s">
        <v>52</v>
      </c>
      <c r="E145" s="47" t="s">
        <v>24</v>
      </c>
      <c r="F145" s="49" t="s">
        <v>8971</v>
      </c>
      <c r="G145" s="41" t="s">
        <v>5399</v>
      </c>
      <c r="H145" s="49" t="s">
        <v>8972</v>
      </c>
      <c r="I145" s="41" t="s">
        <v>1048</v>
      </c>
      <c r="J145" s="41" t="s">
        <v>7894</v>
      </c>
      <c r="K145" s="41"/>
      <c r="L145" s="40"/>
      <c r="M145" s="48"/>
      <c r="N145" s="48"/>
      <c r="O145" s="48"/>
      <c r="P145" s="56"/>
    </row>
    <row r="146" spans="1:16" hidden="1">
      <c r="A146" s="48" t="s">
        <v>2241</v>
      </c>
      <c r="B146" s="48"/>
      <c r="C146" s="48" t="s">
        <v>108</v>
      </c>
      <c r="D146" s="48" t="s">
        <v>52</v>
      </c>
      <c r="E146" s="46" t="s">
        <v>24</v>
      </c>
      <c r="F146" s="48" t="s">
        <v>8971</v>
      </c>
      <c r="G146" s="41" t="s">
        <v>5399</v>
      </c>
      <c r="H146" s="48" t="s">
        <v>8972</v>
      </c>
      <c r="I146" s="40" t="s">
        <v>7895</v>
      </c>
      <c r="J146" s="40" t="s">
        <v>8245</v>
      </c>
      <c r="K146" s="43">
        <f>K139</f>
        <v>41426</v>
      </c>
      <c r="L146" s="43">
        <f>K146+30</f>
        <v>41456</v>
      </c>
      <c r="M146" s="40" t="s">
        <v>8173</v>
      </c>
      <c r="N146" s="48" t="s">
        <v>14</v>
      </c>
      <c r="O146" s="40">
        <v>100</v>
      </c>
      <c r="P146" s="39"/>
    </row>
    <row r="147" spans="1:16" hidden="1">
      <c r="A147" s="48" t="s">
        <v>2241</v>
      </c>
      <c r="B147" s="48"/>
      <c r="C147" s="48" t="s">
        <v>108</v>
      </c>
      <c r="D147" s="48" t="s">
        <v>52</v>
      </c>
      <c r="E147" s="46" t="s">
        <v>24</v>
      </c>
      <c r="F147" s="48" t="s">
        <v>8971</v>
      </c>
      <c r="G147" s="41" t="s">
        <v>5399</v>
      </c>
      <c r="H147" s="48" t="s">
        <v>8972</v>
      </c>
      <c r="I147" s="40" t="s">
        <v>7898</v>
      </c>
      <c r="J147" s="40" t="s">
        <v>8247</v>
      </c>
      <c r="K147" s="43">
        <f t="shared" ref="K147:K152" si="0">L146</f>
        <v>41456</v>
      </c>
      <c r="L147" s="43">
        <f>K147+5</f>
        <v>41461</v>
      </c>
      <c r="M147" s="40" t="s">
        <v>8173</v>
      </c>
      <c r="N147" s="48" t="s">
        <v>6142</v>
      </c>
      <c r="O147" s="40">
        <v>100</v>
      </c>
      <c r="P147" s="39"/>
    </row>
    <row r="148" spans="1:16" ht="39.6" hidden="1">
      <c r="A148" s="48" t="s">
        <v>2241</v>
      </c>
      <c r="B148" s="48"/>
      <c r="C148" s="48" t="s">
        <v>108</v>
      </c>
      <c r="D148" s="48" t="s">
        <v>52</v>
      </c>
      <c r="E148" s="46" t="s">
        <v>24</v>
      </c>
      <c r="F148" s="48" t="s">
        <v>8971</v>
      </c>
      <c r="G148" s="41" t="s">
        <v>5399</v>
      </c>
      <c r="H148" s="48" t="s">
        <v>8972</v>
      </c>
      <c r="I148" s="40" t="s">
        <v>8253</v>
      </c>
      <c r="J148" s="40" t="s">
        <v>8254</v>
      </c>
      <c r="K148" s="43">
        <f t="shared" si="0"/>
        <v>41461</v>
      </c>
      <c r="L148" s="43">
        <f>K148+30</f>
        <v>41491</v>
      </c>
      <c r="M148" s="40" t="s">
        <v>8173</v>
      </c>
      <c r="N148" s="48" t="s">
        <v>98</v>
      </c>
      <c r="O148" s="40">
        <v>100</v>
      </c>
      <c r="P148" s="39" t="s">
        <v>8973</v>
      </c>
    </row>
    <row r="149" spans="1:16" hidden="1">
      <c r="A149" s="48" t="s">
        <v>2241</v>
      </c>
      <c r="B149" s="48"/>
      <c r="C149" s="48" t="s">
        <v>108</v>
      </c>
      <c r="D149" s="48" t="s">
        <v>52</v>
      </c>
      <c r="E149" s="46" t="s">
        <v>24</v>
      </c>
      <c r="F149" s="48" t="s">
        <v>8971</v>
      </c>
      <c r="G149" s="41" t="s">
        <v>5399</v>
      </c>
      <c r="H149" s="48" t="s">
        <v>8972</v>
      </c>
      <c r="I149" s="40" t="s">
        <v>8256</v>
      </c>
      <c r="J149" s="40" t="s">
        <v>8257</v>
      </c>
      <c r="K149" s="43">
        <f t="shared" si="0"/>
        <v>41491</v>
      </c>
      <c r="L149" s="43">
        <f>L148+10</f>
        <v>41501</v>
      </c>
      <c r="M149" s="40" t="s">
        <v>8173</v>
      </c>
      <c r="N149" s="48" t="s">
        <v>14</v>
      </c>
      <c r="O149" s="40">
        <v>100</v>
      </c>
      <c r="P149" s="39"/>
    </row>
    <row r="150" spans="1:16" hidden="1">
      <c r="A150" s="48" t="s">
        <v>2241</v>
      </c>
      <c r="B150" s="48"/>
      <c r="C150" s="48" t="s">
        <v>108</v>
      </c>
      <c r="D150" s="48" t="s">
        <v>52</v>
      </c>
      <c r="E150" s="46" t="s">
        <v>24</v>
      </c>
      <c r="F150" s="48" t="s">
        <v>8971</v>
      </c>
      <c r="G150" s="41" t="s">
        <v>5399</v>
      </c>
      <c r="H150" s="48" t="s">
        <v>8972</v>
      </c>
      <c r="I150" s="40" t="s">
        <v>8256</v>
      </c>
      <c r="J150" s="40" t="s">
        <v>8249</v>
      </c>
      <c r="K150" s="43">
        <f t="shared" si="0"/>
        <v>41501</v>
      </c>
      <c r="L150" s="43">
        <f>K150+10</f>
        <v>41511</v>
      </c>
      <c r="M150" s="40" t="s">
        <v>8173</v>
      </c>
      <c r="N150" s="48" t="s">
        <v>14</v>
      </c>
      <c r="O150" s="40">
        <v>100</v>
      </c>
      <c r="P150" s="39"/>
    </row>
    <row r="151" spans="1:16" hidden="1">
      <c r="A151" s="48" t="s">
        <v>2241</v>
      </c>
      <c r="B151" s="48"/>
      <c r="C151" s="48" t="s">
        <v>108</v>
      </c>
      <c r="D151" s="48" t="s">
        <v>52</v>
      </c>
      <c r="E151" s="46" t="s">
        <v>24</v>
      </c>
      <c r="F151" s="48" t="s">
        <v>8971</v>
      </c>
      <c r="G151" s="41" t="s">
        <v>5399</v>
      </c>
      <c r="H151" s="48" t="s">
        <v>8972</v>
      </c>
      <c r="I151" s="40" t="s">
        <v>8256</v>
      </c>
      <c r="J151" s="40" t="s">
        <v>7907</v>
      </c>
      <c r="K151" s="43">
        <f t="shared" si="0"/>
        <v>41511</v>
      </c>
      <c r="L151" s="43">
        <f>K151+5</f>
        <v>41516</v>
      </c>
      <c r="M151" s="40" t="s">
        <v>8173</v>
      </c>
      <c r="N151" s="48" t="s">
        <v>14</v>
      </c>
      <c r="O151" s="40">
        <v>100</v>
      </c>
      <c r="P151" s="39"/>
    </row>
    <row r="152" spans="1:16" hidden="1">
      <c r="A152" s="48" t="s">
        <v>2241</v>
      </c>
      <c r="B152" s="48"/>
      <c r="C152" s="48" t="s">
        <v>108</v>
      </c>
      <c r="D152" s="48" t="s">
        <v>52</v>
      </c>
      <c r="E152" s="46" t="s">
        <v>24</v>
      </c>
      <c r="F152" s="48" t="s">
        <v>8971</v>
      </c>
      <c r="G152" s="41" t="s">
        <v>5399</v>
      </c>
      <c r="H152" s="48" t="s">
        <v>8972</v>
      </c>
      <c r="I152" s="40" t="s">
        <v>8256</v>
      </c>
      <c r="J152" s="40" t="s">
        <v>8259</v>
      </c>
      <c r="K152" s="43">
        <f t="shared" si="0"/>
        <v>41516</v>
      </c>
      <c r="L152" s="43">
        <f>K152</f>
        <v>41516</v>
      </c>
      <c r="M152" s="40" t="s">
        <v>8173</v>
      </c>
      <c r="N152" s="48" t="s">
        <v>14</v>
      </c>
      <c r="O152" s="40">
        <v>100</v>
      </c>
      <c r="P152" s="39"/>
    </row>
    <row r="153" spans="1:16" hidden="1">
      <c r="A153" s="48" t="s">
        <v>2241</v>
      </c>
      <c r="B153" s="48"/>
      <c r="C153" s="48" t="s">
        <v>108</v>
      </c>
      <c r="D153" s="48" t="s">
        <v>52</v>
      </c>
      <c r="E153" s="46" t="s">
        <v>24</v>
      </c>
      <c r="F153" s="48" t="s">
        <v>8971</v>
      </c>
      <c r="G153" s="41" t="s">
        <v>5399</v>
      </c>
      <c r="H153" s="48" t="s">
        <v>8972</v>
      </c>
      <c r="I153" s="65" t="s">
        <v>8261</v>
      </c>
      <c r="J153" s="40" t="s">
        <v>8262</v>
      </c>
      <c r="K153" s="43">
        <f>L150</f>
        <v>41511</v>
      </c>
      <c r="L153" s="43">
        <f>K153+5</f>
        <v>41516</v>
      </c>
      <c r="M153" s="40" t="s">
        <v>8173</v>
      </c>
      <c r="N153" s="48" t="s">
        <v>161</v>
      </c>
      <c r="O153" s="40">
        <v>100</v>
      </c>
      <c r="P153" s="39"/>
    </row>
    <row r="154" spans="1:16" ht="65.45" hidden="1">
      <c r="A154" s="48" t="s">
        <v>2241</v>
      </c>
      <c r="B154" s="48"/>
      <c r="C154" s="48" t="s">
        <v>108</v>
      </c>
      <c r="D154" s="48" t="s">
        <v>52</v>
      </c>
      <c r="E154" s="46" t="s">
        <v>24</v>
      </c>
      <c r="F154" s="48" t="s">
        <v>8971</v>
      </c>
      <c r="G154" s="41" t="s">
        <v>5399</v>
      </c>
      <c r="H154" s="48" t="s">
        <v>8972</v>
      </c>
      <c r="I154" s="40" t="s">
        <v>8264</v>
      </c>
      <c r="J154" s="40" t="s">
        <v>8265</v>
      </c>
      <c r="K154" s="43">
        <f>L153</f>
        <v>41516</v>
      </c>
      <c r="L154" s="43">
        <f>K140-21</f>
        <v>41618</v>
      </c>
      <c r="M154" s="40" t="s">
        <v>8173</v>
      </c>
      <c r="N154" s="48" t="s">
        <v>98</v>
      </c>
      <c r="O154" s="40">
        <v>100</v>
      </c>
      <c r="P154" s="39" t="s">
        <v>8974</v>
      </c>
    </row>
    <row r="155" spans="1:16" ht="26.45" hidden="1">
      <c r="A155" s="48" t="s">
        <v>2241</v>
      </c>
      <c r="B155" s="48"/>
      <c r="C155" s="48" t="s">
        <v>108</v>
      </c>
      <c r="D155" s="48" t="s">
        <v>52</v>
      </c>
      <c r="E155" s="46" t="s">
        <v>24</v>
      </c>
      <c r="F155" s="48" t="s">
        <v>8971</v>
      </c>
      <c r="G155" s="41" t="s">
        <v>5399</v>
      </c>
      <c r="H155" s="48" t="s">
        <v>8972</v>
      </c>
      <c r="I155" s="40" t="s">
        <v>8261</v>
      </c>
      <c r="J155" s="40" t="s">
        <v>8266</v>
      </c>
      <c r="K155" s="43">
        <f>L154</f>
        <v>41618</v>
      </c>
      <c r="L155" s="43">
        <f>K155</f>
        <v>41618</v>
      </c>
      <c r="M155" s="40" t="s">
        <v>8173</v>
      </c>
      <c r="N155" s="48" t="s">
        <v>161</v>
      </c>
      <c r="O155" s="40">
        <v>100</v>
      </c>
      <c r="P155" s="39" t="s">
        <v>8965</v>
      </c>
    </row>
    <row r="156" spans="1:16" ht="26.45" hidden="1">
      <c r="A156" s="48" t="s">
        <v>2241</v>
      </c>
      <c r="B156" s="48"/>
      <c r="C156" s="48" t="s">
        <v>108</v>
      </c>
      <c r="D156" s="48" t="s">
        <v>52</v>
      </c>
      <c r="E156" s="46" t="s">
        <v>24</v>
      </c>
      <c r="F156" s="48" t="s">
        <v>8971</v>
      </c>
      <c r="G156" s="41" t="s">
        <v>5399</v>
      </c>
      <c r="H156" s="48" t="s">
        <v>8972</v>
      </c>
      <c r="I156" s="40" t="s">
        <v>7904</v>
      </c>
      <c r="J156" s="40" t="s">
        <v>8267</v>
      </c>
      <c r="K156" s="43">
        <f>L154</f>
        <v>41618</v>
      </c>
      <c r="L156" s="43">
        <f>K156+5</f>
        <v>41623</v>
      </c>
      <c r="M156" s="40" t="s">
        <v>8173</v>
      </c>
      <c r="N156" s="48" t="s">
        <v>14</v>
      </c>
      <c r="O156" s="40" t="s">
        <v>84</v>
      </c>
      <c r="P156" s="56" t="s">
        <v>8975</v>
      </c>
    </row>
    <row r="157" spans="1:16" hidden="1">
      <c r="A157" s="48" t="s">
        <v>2241</v>
      </c>
      <c r="B157" s="48"/>
      <c r="C157" s="48" t="s">
        <v>108</v>
      </c>
      <c r="D157" s="48" t="s">
        <v>52</v>
      </c>
      <c r="E157" s="46" t="s">
        <v>24</v>
      </c>
      <c r="F157" s="48" t="s">
        <v>8971</v>
      </c>
      <c r="G157" s="41" t="s">
        <v>5399</v>
      </c>
      <c r="H157" s="48" t="s">
        <v>8972</v>
      </c>
      <c r="I157" s="40" t="s">
        <v>7904</v>
      </c>
      <c r="J157" s="40" t="s">
        <v>8268</v>
      </c>
      <c r="K157" s="43">
        <f>L156</f>
        <v>41623</v>
      </c>
      <c r="L157" s="43">
        <f>K157+5</f>
        <v>41628</v>
      </c>
      <c r="M157" s="40" t="s">
        <v>8173</v>
      </c>
      <c r="N157" s="48" t="s">
        <v>14</v>
      </c>
      <c r="O157" s="40" t="s">
        <v>84</v>
      </c>
      <c r="P157" s="39"/>
    </row>
    <row r="158" spans="1:16" hidden="1">
      <c r="A158" s="48" t="s">
        <v>2241</v>
      </c>
      <c r="B158" s="48"/>
      <c r="C158" s="48" t="s">
        <v>108</v>
      </c>
      <c r="D158" s="48" t="s">
        <v>52</v>
      </c>
      <c r="E158" s="46" t="s">
        <v>24</v>
      </c>
      <c r="F158" s="48" t="s">
        <v>8971</v>
      </c>
      <c r="G158" s="41" t="s">
        <v>5399</v>
      </c>
      <c r="H158" s="48" t="s">
        <v>8972</v>
      </c>
      <c r="I158" s="40" t="s">
        <v>7904</v>
      </c>
      <c r="J158" s="40" t="s">
        <v>8269</v>
      </c>
      <c r="K158" s="43">
        <f>L157</f>
        <v>41628</v>
      </c>
      <c r="L158" s="43">
        <f>K158+5</f>
        <v>41633</v>
      </c>
      <c r="M158" s="40" t="s">
        <v>8173</v>
      </c>
      <c r="N158" s="48" t="s">
        <v>14</v>
      </c>
      <c r="O158" s="40" t="s">
        <v>84</v>
      </c>
      <c r="P158" s="39"/>
    </row>
    <row r="159" spans="1:16" ht="39.6" hidden="1">
      <c r="A159" s="48" t="s">
        <v>2241</v>
      </c>
      <c r="B159" s="48"/>
      <c r="C159" s="48" t="s">
        <v>108</v>
      </c>
      <c r="D159" s="48" t="s">
        <v>52</v>
      </c>
      <c r="E159" s="46" t="s">
        <v>24</v>
      </c>
      <c r="F159" s="48" t="s">
        <v>8971</v>
      </c>
      <c r="G159" s="41" t="s">
        <v>5399</v>
      </c>
      <c r="H159" s="48" t="s">
        <v>8972</v>
      </c>
      <c r="I159" s="40" t="s">
        <v>7904</v>
      </c>
      <c r="J159" s="40" t="s">
        <v>8172</v>
      </c>
      <c r="K159" s="43">
        <f>L158</f>
        <v>41633</v>
      </c>
      <c r="L159" s="67">
        <f>K159+1</f>
        <v>41634</v>
      </c>
      <c r="M159" s="40" t="s">
        <v>8173</v>
      </c>
      <c r="N159" s="48" t="s">
        <v>14</v>
      </c>
      <c r="O159" s="40">
        <v>100</v>
      </c>
      <c r="P159" s="39" t="s">
        <v>8976</v>
      </c>
    </row>
    <row r="160" spans="1:16" hidden="1">
      <c r="A160" s="49" t="s">
        <v>2241</v>
      </c>
      <c r="B160" s="49"/>
      <c r="C160" s="49" t="s">
        <v>52</v>
      </c>
      <c r="D160" s="49" t="s">
        <v>52</v>
      </c>
      <c r="E160" s="49" t="s">
        <v>26</v>
      </c>
      <c r="F160" s="41" t="s">
        <v>53</v>
      </c>
      <c r="G160" s="41" t="s">
        <v>5399</v>
      </c>
      <c r="H160" s="49" t="s">
        <v>8977</v>
      </c>
      <c r="I160" s="41" t="s">
        <v>1048</v>
      </c>
      <c r="J160" s="41" t="s">
        <v>7888</v>
      </c>
      <c r="K160" s="41"/>
      <c r="L160" s="40"/>
      <c r="M160" s="48"/>
      <c r="N160" s="48"/>
      <c r="O160" s="48"/>
      <c r="P160" s="56"/>
    </row>
    <row r="161" spans="1:16" hidden="1">
      <c r="A161" s="49" t="s">
        <v>2241</v>
      </c>
      <c r="B161" s="49"/>
      <c r="C161" s="49" t="s">
        <v>52</v>
      </c>
      <c r="D161" s="49" t="s">
        <v>52</v>
      </c>
      <c r="E161" s="49" t="s">
        <v>26</v>
      </c>
      <c r="F161" s="41" t="s">
        <v>53</v>
      </c>
      <c r="G161" s="41" t="s">
        <v>5399</v>
      </c>
      <c r="H161" s="49" t="s">
        <v>8977</v>
      </c>
      <c r="I161" s="41" t="s">
        <v>1048</v>
      </c>
      <c r="J161" s="41" t="s">
        <v>8244</v>
      </c>
      <c r="K161" s="42">
        <v>41426</v>
      </c>
      <c r="L161" s="40"/>
      <c r="M161" s="48"/>
      <c r="N161" s="48"/>
      <c r="O161" s="48"/>
      <c r="P161" s="56"/>
    </row>
    <row r="162" spans="1:16" hidden="1">
      <c r="A162" s="49" t="s">
        <v>2241</v>
      </c>
      <c r="B162" s="49"/>
      <c r="C162" s="49" t="s">
        <v>52</v>
      </c>
      <c r="D162" s="49" t="s">
        <v>52</v>
      </c>
      <c r="E162" s="49" t="s">
        <v>26</v>
      </c>
      <c r="F162" s="41" t="s">
        <v>53</v>
      </c>
      <c r="G162" s="41" t="s">
        <v>5399</v>
      </c>
      <c r="H162" s="49" t="s">
        <v>8977</v>
      </c>
      <c r="I162" s="41" t="s">
        <v>1048</v>
      </c>
      <c r="J162" s="41" t="s">
        <v>7889</v>
      </c>
      <c r="K162" s="42">
        <v>41639</v>
      </c>
      <c r="L162" s="40"/>
      <c r="M162" s="48"/>
      <c r="N162" s="48"/>
      <c r="O162" s="48"/>
      <c r="P162" s="56"/>
    </row>
    <row r="163" spans="1:16" hidden="1">
      <c r="A163" s="49" t="s">
        <v>2241</v>
      </c>
      <c r="B163" s="49"/>
      <c r="C163" s="49" t="s">
        <v>52</v>
      </c>
      <c r="D163" s="49" t="s">
        <v>52</v>
      </c>
      <c r="E163" s="49" t="s">
        <v>26</v>
      </c>
      <c r="F163" s="41" t="s">
        <v>53</v>
      </c>
      <c r="G163" s="41" t="s">
        <v>5399</v>
      </c>
      <c r="H163" s="49" t="s">
        <v>8977</v>
      </c>
      <c r="I163" s="41" t="s">
        <v>1048</v>
      </c>
      <c r="J163" s="41" t="s">
        <v>7890</v>
      </c>
      <c r="K163" s="41"/>
      <c r="L163" s="40"/>
      <c r="M163" s="48"/>
      <c r="N163" s="48"/>
      <c r="O163" s="48"/>
      <c r="P163" s="56"/>
    </row>
    <row r="164" spans="1:16" hidden="1">
      <c r="A164" s="49" t="s">
        <v>2241</v>
      </c>
      <c r="B164" s="49"/>
      <c r="C164" s="49" t="s">
        <v>52</v>
      </c>
      <c r="D164" s="49" t="s">
        <v>52</v>
      </c>
      <c r="E164" s="49" t="s">
        <v>26</v>
      </c>
      <c r="F164" s="41" t="s">
        <v>53</v>
      </c>
      <c r="G164" s="41" t="s">
        <v>5399</v>
      </c>
      <c r="H164" s="49" t="s">
        <v>8977</v>
      </c>
      <c r="I164" s="41" t="s">
        <v>1048</v>
      </c>
      <c r="J164" s="41" t="s">
        <v>7891</v>
      </c>
      <c r="K164" s="41"/>
      <c r="L164" s="40"/>
      <c r="M164" s="48"/>
      <c r="N164" s="48"/>
      <c r="O164" s="48"/>
      <c r="P164" s="56"/>
    </row>
    <row r="165" spans="1:16" hidden="1">
      <c r="A165" s="49" t="s">
        <v>2241</v>
      </c>
      <c r="B165" s="49"/>
      <c r="C165" s="49" t="s">
        <v>52</v>
      </c>
      <c r="D165" s="49" t="s">
        <v>52</v>
      </c>
      <c r="E165" s="49" t="s">
        <v>26</v>
      </c>
      <c r="F165" s="41" t="s">
        <v>53</v>
      </c>
      <c r="G165" s="41" t="s">
        <v>5399</v>
      </c>
      <c r="H165" s="49" t="s">
        <v>8977</v>
      </c>
      <c r="I165" s="41" t="s">
        <v>1048</v>
      </c>
      <c r="J165" s="41" t="s">
        <v>7892</v>
      </c>
      <c r="K165" s="41"/>
      <c r="L165" s="40"/>
      <c r="M165" s="48"/>
      <c r="N165" s="48"/>
      <c r="O165" s="48"/>
      <c r="P165" s="56"/>
    </row>
    <row r="166" spans="1:16" hidden="1">
      <c r="A166" s="49" t="s">
        <v>2241</v>
      </c>
      <c r="B166" s="49"/>
      <c r="C166" s="49" t="s">
        <v>52</v>
      </c>
      <c r="D166" s="49" t="s">
        <v>52</v>
      </c>
      <c r="E166" s="49" t="s">
        <v>26</v>
      </c>
      <c r="F166" s="41" t="s">
        <v>53</v>
      </c>
      <c r="G166" s="41" t="s">
        <v>5399</v>
      </c>
      <c r="H166" s="49" t="s">
        <v>8977</v>
      </c>
      <c r="I166" s="41" t="s">
        <v>1048</v>
      </c>
      <c r="J166" s="41" t="s">
        <v>7893</v>
      </c>
      <c r="K166" s="41"/>
      <c r="L166" s="40"/>
      <c r="M166" s="48"/>
      <c r="N166" s="48"/>
      <c r="O166" s="48"/>
      <c r="P166" s="56"/>
    </row>
    <row r="167" spans="1:16" hidden="1">
      <c r="A167" s="49" t="s">
        <v>2241</v>
      </c>
      <c r="B167" s="49"/>
      <c r="C167" s="49" t="s">
        <v>52</v>
      </c>
      <c r="D167" s="49" t="s">
        <v>52</v>
      </c>
      <c r="E167" s="49" t="s">
        <v>26</v>
      </c>
      <c r="F167" s="41" t="s">
        <v>53</v>
      </c>
      <c r="G167" s="41" t="s">
        <v>5399</v>
      </c>
      <c r="H167" s="49" t="s">
        <v>8977</v>
      </c>
      <c r="I167" s="41" t="s">
        <v>1048</v>
      </c>
      <c r="J167" s="41" t="s">
        <v>7894</v>
      </c>
      <c r="K167" s="41"/>
      <c r="L167" s="40"/>
      <c r="M167" s="48"/>
      <c r="N167" s="48"/>
      <c r="O167" s="48"/>
      <c r="P167" s="56"/>
    </row>
    <row r="168" spans="1:16" hidden="1">
      <c r="A168" s="48" t="s">
        <v>2241</v>
      </c>
      <c r="B168" s="48"/>
      <c r="C168" s="48" t="s">
        <v>52</v>
      </c>
      <c r="D168" s="48" t="s">
        <v>52</v>
      </c>
      <c r="E168" s="48" t="s">
        <v>26</v>
      </c>
      <c r="F168" s="40" t="s">
        <v>53</v>
      </c>
      <c r="G168" s="41" t="s">
        <v>5399</v>
      </c>
      <c r="H168" s="48" t="s">
        <v>8977</v>
      </c>
      <c r="I168" s="40" t="s">
        <v>7895</v>
      </c>
      <c r="J168" s="40" t="s">
        <v>8245</v>
      </c>
      <c r="K168" s="43">
        <f>K161</f>
        <v>41426</v>
      </c>
      <c r="L168" s="43">
        <f>K168+30</f>
        <v>41456</v>
      </c>
      <c r="M168" s="40" t="s">
        <v>8173</v>
      </c>
      <c r="N168" s="48" t="s">
        <v>6142</v>
      </c>
      <c r="O168" s="40">
        <v>100</v>
      </c>
      <c r="P168" s="39"/>
    </row>
    <row r="169" spans="1:16" hidden="1">
      <c r="A169" s="48" t="s">
        <v>2241</v>
      </c>
      <c r="B169" s="48"/>
      <c r="C169" s="48" t="s">
        <v>52</v>
      </c>
      <c r="D169" s="48" t="s">
        <v>52</v>
      </c>
      <c r="E169" s="48" t="s">
        <v>26</v>
      </c>
      <c r="F169" s="40" t="s">
        <v>53</v>
      </c>
      <c r="G169" s="41" t="s">
        <v>5399</v>
      </c>
      <c r="H169" s="48" t="s">
        <v>8977</v>
      </c>
      <c r="I169" s="40" t="s">
        <v>7898</v>
      </c>
      <c r="J169" s="40" t="s">
        <v>8247</v>
      </c>
      <c r="K169" s="43">
        <f t="shared" ref="K169:K174" si="1">L168</f>
        <v>41456</v>
      </c>
      <c r="L169" s="43">
        <f>K169+5</f>
        <v>41461</v>
      </c>
      <c r="M169" s="40" t="s">
        <v>8173</v>
      </c>
      <c r="N169" s="48" t="s">
        <v>6142</v>
      </c>
      <c r="O169" s="40">
        <v>100</v>
      </c>
      <c r="P169" s="39"/>
    </row>
    <row r="170" spans="1:16" ht="39.6" hidden="1">
      <c r="A170" s="48" t="s">
        <v>2241</v>
      </c>
      <c r="B170" s="48"/>
      <c r="C170" s="48" t="s">
        <v>52</v>
      </c>
      <c r="D170" s="48" t="s">
        <v>52</v>
      </c>
      <c r="E170" s="48" t="s">
        <v>26</v>
      </c>
      <c r="F170" s="40" t="s">
        <v>53</v>
      </c>
      <c r="G170" s="41" t="s">
        <v>5399</v>
      </c>
      <c r="H170" s="48" t="s">
        <v>8977</v>
      </c>
      <c r="I170" s="40" t="s">
        <v>8253</v>
      </c>
      <c r="J170" s="40" t="s">
        <v>8254</v>
      </c>
      <c r="K170" s="43">
        <f t="shared" si="1"/>
        <v>41461</v>
      </c>
      <c r="L170" s="43">
        <f>K170+30</f>
        <v>41491</v>
      </c>
      <c r="M170" s="40" t="s">
        <v>8173</v>
      </c>
      <c r="N170" s="48" t="s">
        <v>6142</v>
      </c>
      <c r="O170" s="40">
        <v>100</v>
      </c>
      <c r="P170" s="39" t="s">
        <v>8978</v>
      </c>
    </row>
    <row r="171" spans="1:16" hidden="1">
      <c r="A171" s="48" t="s">
        <v>2241</v>
      </c>
      <c r="B171" s="48"/>
      <c r="C171" s="48" t="s">
        <v>52</v>
      </c>
      <c r="D171" s="48" t="s">
        <v>52</v>
      </c>
      <c r="E171" s="48" t="s">
        <v>26</v>
      </c>
      <c r="F171" s="40" t="s">
        <v>53</v>
      </c>
      <c r="G171" s="41" t="s">
        <v>5399</v>
      </c>
      <c r="H171" s="48" t="s">
        <v>8977</v>
      </c>
      <c r="I171" s="40" t="s">
        <v>8256</v>
      </c>
      <c r="J171" s="40" t="s">
        <v>8257</v>
      </c>
      <c r="K171" s="43">
        <f t="shared" si="1"/>
        <v>41491</v>
      </c>
      <c r="L171" s="43">
        <f>L170+10</f>
        <v>41501</v>
      </c>
      <c r="M171" s="40" t="s">
        <v>8173</v>
      </c>
      <c r="N171" s="48" t="s">
        <v>6142</v>
      </c>
      <c r="O171" s="40" t="s">
        <v>84</v>
      </c>
      <c r="P171" s="39"/>
    </row>
    <row r="172" spans="1:16" hidden="1">
      <c r="A172" s="48" t="s">
        <v>2241</v>
      </c>
      <c r="B172" s="48"/>
      <c r="C172" s="48" t="s">
        <v>52</v>
      </c>
      <c r="D172" s="48" t="s">
        <v>52</v>
      </c>
      <c r="E172" s="48" t="s">
        <v>26</v>
      </c>
      <c r="F172" s="40" t="s">
        <v>53</v>
      </c>
      <c r="G172" s="41" t="s">
        <v>5399</v>
      </c>
      <c r="H172" s="48" t="s">
        <v>8977</v>
      </c>
      <c r="I172" s="40" t="s">
        <v>8256</v>
      </c>
      <c r="J172" s="40" t="s">
        <v>8249</v>
      </c>
      <c r="K172" s="43">
        <f t="shared" si="1"/>
        <v>41501</v>
      </c>
      <c r="L172" s="43">
        <f>K172+10</f>
        <v>41511</v>
      </c>
      <c r="M172" s="40" t="s">
        <v>8173</v>
      </c>
      <c r="N172" s="48" t="s">
        <v>5488</v>
      </c>
      <c r="O172" s="40" t="s">
        <v>84</v>
      </c>
      <c r="P172" s="39" t="s">
        <v>8979</v>
      </c>
    </row>
    <row r="173" spans="1:16" hidden="1">
      <c r="A173" s="48" t="s">
        <v>2241</v>
      </c>
      <c r="B173" s="48"/>
      <c r="C173" s="48" t="s">
        <v>52</v>
      </c>
      <c r="D173" s="48" t="s">
        <v>52</v>
      </c>
      <c r="E173" s="48" t="s">
        <v>26</v>
      </c>
      <c r="F173" s="40" t="s">
        <v>53</v>
      </c>
      <c r="G173" s="41" t="s">
        <v>5399</v>
      </c>
      <c r="H173" s="48" t="s">
        <v>8977</v>
      </c>
      <c r="I173" s="40" t="s">
        <v>8256</v>
      </c>
      <c r="J173" s="40" t="s">
        <v>7907</v>
      </c>
      <c r="K173" s="43">
        <f t="shared" si="1"/>
        <v>41511</v>
      </c>
      <c r="L173" s="43">
        <f>K173+5</f>
        <v>41516</v>
      </c>
      <c r="M173" s="40" t="s">
        <v>8173</v>
      </c>
      <c r="N173" s="48" t="s">
        <v>5488</v>
      </c>
      <c r="O173" s="40" t="s">
        <v>84</v>
      </c>
      <c r="P173" s="39"/>
    </row>
    <row r="174" spans="1:16" ht="130.5" hidden="1">
      <c r="A174" s="48" t="s">
        <v>2241</v>
      </c>
      <c r="B174" s="48"/>
      <c r="C174" s="48" t="s">
        <v>52</v>
      </c>
      <c r="D174" s="48" t="s">
        <v>52</v>
      </c>
      <c r="E174" s="48" t="s">
        <v>26</v>
      </c>
      <c r="F174" s="40" t="s">
        <v>53</v>
      </c>
      <c r="G174" s="41" t="s">
        <v>5399</v>
      </c>
      <c r="H174" s="48" t="s">
        <v>8977</v>
      </c>
      <c r="I174" s="40" t="s">
        <v>8256</v>
      </c>
      <c r="J174" s="40" t="s">
        <v>8259</v>
      </c>
      <c r="K174" s="43">
        <f t="shared" si="1"/>
        <v>41516</v>
      </c>
      <c r="L174" s="43">
        <f>K174</f>
        <v>41516</v>
      </c>
      <c r="M174" s="40" t="s">
        <v>8173</v>
      </c>
      <c r="N174" s="48" t="s">
        <v>5488</v>
      </c>
      <c r="O174" s="40">
        <v>100</v>
      </c>
      <c r="P174" s="39" t="s">
        <v>8980</v>
      </c>
    </row>
    <row r="175" spans="1:16" hidden="1">
      <c r="A175" s="48" t="s">
        <v>2241</v>
      </c>
      <c r="B175" s="48"/>
      <c r="C175" s="48" t="s">
        <v>52</v>
      </c>
      <c r="D175" s="48" t="s">
        <v>52</v>
      </c>
      <c r="E175" s="48" t="s">
        <v>26</v>
      </c>
      <c r="F175" s="40" t="s">
        <v>53</v>
      </c>
      <c r="G175" s="41" t="s">
        <v>5399</v>
      </c>
      <c r="H175" s="48" t="s">
        <v>8977</v>
      </c>
      <c r="I175" s="65" t="s">
        <v>8261</v>
      </c>
      <c r="J175" s="40" t="s">
        <v>8262</v>
      </c>
      <c r="K175" s="43">
        <f>L172</f>
        <v>41511</v>
      </c>
      <c r="L175" s="43">
        <f>K175+5</f>
        <v>41516</v>
      </c>
      <c r="M175" s="40" t="s">
        <v>8173</v>
      </c>
      <c r="N175" s="48" t="s">
        <v>161</v>
      </c>
      <c r="O175" s="40">
        <v>100</v>
      </c>
      <c r="P175" s="39"/>
    </row>
    <row r="176" spans="1:16" ht="78.599999999999994" hidden="1">
      <c r="A176" s="48" t="s">
        <v>2241</v>
      </c>
      <c r="B176" s="48"/>
      <c r="C176" s="48" t="s">
        <v>52</v>
      </c>
      <c r="D176" s="48" t="s">
        <v>52</v>
      </c>
      <c r="E176" s="48" t="s">
        <v>26</v>
      </c>
      <c r="F176" s="40" t="s">
        <v>53</v>
      </c>
      <c r="G176" s="41" t="s">
        <v>5399</v>
      </c>
      <c r="H176" s="48" t="s">
        <v>8977</v>
      </c>
      <c r="I176" s="40" t="s">
        <v>8264</v>
      </c>
      <c r="J176" s="40" t="s">
        <v>8265</v>
      </c>
      <c r="K176" s="43">
        <f>L175</f>
        <v>41516</v>
      </c>
      <c r="L176" s="43">
        <f>K162-21</f>
        <v>41618</v>
      </c>
      <c r="M176" s="40" t="s">
        <v>8173</v>
      </c>
      <c r="N176" s="48" t="s">
        <v>6142</v>
      </c>
      <c r="O176" s="40">
        <v>100</v>
      </c>
      <c r="P176" s="39" t="s">
        <v>8981</v>
      </c>
    </row>
    <row r="177" spans="1:16" ht="26.45" hidden="1">
      <c r="A177" s="48" t="s">
        <v>2241</v>
      </c>
      <c r="B177" s="48"/>
      <c r="C177" s="48" t="s">
        <v>52</v>
      </c>
      <c r="D177" s="48" t="s">
        <v>52</v>
      </c>
      <c r="E177" s="48" t="s">
        <v>26</v>
      </c>
      <c r="F177" s="40" t="s">
        <v>53</v>
      </c>
      <c r="G177" s="41" t="s">
        <v>5399</v>
      </c>
      <c r="H177" s="48" t="s">
        <v>8977</v>
      </c>
      <c r="I177" s="40" t="s">
        <v>8261</v>
      </c>
      <c r="J177" s="40" t="s">
        <v>8266</v>
      </c>
      <c r="K177" s="43">
        <f>L176</f>
        <v>41618</v>
      </c>
      <c r="L177" s="43">
        <f>K177</f>
        <v>41618</v>
      </c>
      <c r="M177" s="40" t="s">
        <v>8173</v>
      </c>
      <c r="N177" s="48" t="s">
        <v>161</v>
      </c>
      <c r="O177" s="40">
        <v>100</v>
      </c>
      <c r="P177" s="39" t="s">
        <v>8965</v>
      </c>
    </row>
    <row r="178" spans="1:16" hidden="1">
      <c r="A178" s="48" t="s">
        <v>2241</v>
      </c>
      <c r="B178" s="48"/>
      <c r="C178" s="48" t="s">
        <v>52</v>
      </c>
      <c r="D178" s="48" t="s">
        <v>52</v>
      </c>
      <c r="E178" s="48" t="s">
        <v>26</v>
      </c>
      <c r="F178" s="40" t="s">
        <v>53</v>
      </c>
      <c r="G178" s="41" t="s">
        <v>5399</v>
      </c>
      <c r="H178" s="48" t="s">
        <v>8977</v>
      </c>
      <c r="I178" s="40" t="s">
        <v>7904</v>
      </c>
      <c r="J178" s="40" t="s">
        <v>8267</v>
      </c>
      <c r="K178" s="43">
        <f>L176</f>
        <v>41618</v>
      </c>
      <c r="L178" s="43">
        <f>K178+5</f>
        <v>41623</v>
      </c>
      <c r="M178" s="40" t="s">
        <v>8173</v>
      </c>
      <c r="N178" s="48" t="s">
        <v>5488</v>
      </c>
      <c r="O178" s="40" t="s">
        <v>84</v>
      </c>
      <c r="P178" s="39"/>
    </row>
    <row r="179" spans="1:16" hidden="1">
      <c r="A179" s="48" t="s">
        <v>2241</v>
      </c>
      <c r="B179" s="48"/>
      <c r="C179" s="48" t="s">
        <v>52</v>
      </c>
      <c r="D179" s="48" t="s">
        <v>52</v>
      </c>
      <c r="E179" s="48" t="s">
        <v>26</v>
      </c>
      <c r="F179" s="40" t="s">
        <v>53</v>
      </c>
      <c r="G179" s="41" t="s">
        <v>5399</v>
      </c>
      <c r="H179" s="48" t="s">
        <v>8977</v>
      </c>
      <c r="I179" s="40" t="s">
        <v>7904</v>
      </c>
      <c r="J179" s="40" t="s">
        <v>8268</v>
      </c>
      <c r="K179" s="43">
        <f>L178</f>
        <v>41623</v>
      </c>
      <c r="L179" s="43">
        <f>K179+5</f>
        <v>41628</v>
      </c>
      <c r="M179" s="40" t="s">
        <v>8173</v>
      </c>
      <c r="N179" s="48" t="s">
        <v>5488</v>
      </c>
      <c r="O179" s="40" t="s">
        <v>84</v>
      </c>
      <c r="P179" s="39"/>
    </row>
    <row r="180" spans="1:16" hidden="1">
      <c r="A180" s="48" t="s">
        <v>2241</v>
      </c>
      <c r="B180" s="48"/>
      <c r="C180" s="48" t="s">
        <v>52</v>
      </c>
      <c r="D180" s="48" t="s">
        <v>52</v>
      </c>
      <c r="E180" s="48" t="s">
        <v>26</v>
      </c>
      <c r="F180" s="40" t="s">
        <v>53</v>
      </c>
      <c r="G180" s="41" t="s">
        <v>5399</v>
      </c>
      <c r="H180" s="48" t="s">
        <v>8977</v>
      </c>
      <c r="I180" s="40" t="s">
        <v>7904</v>
      </c>
      <c r="J180" s="40" t="s">
        <v>8269</v>
      </c>
      <c r="K180" s="43">
        <f>L179</f>
        <v>41628</v>
      </c>
      <c r="L180" s="43">
        <f>K180+5</f>
        <v>41633</v>
      </c>
      <c r="M180" s="40" t="s">
        <v>8173</v>
      </c>
      <c r="N180" s="48" t="s">
        <v>5488</v>
      </c>
      <c r="O180" s="40" t="s">
        <v>84</v>
      </c>
      <c r="P180" s="39"/>
    </row>
    <row r="181" spans="1:16" ht="39.6" hidden="1">
      <c r="A181" s="48" t="s">
        <v>2241</v>
      </c>
      <c r="B181" s="48"/>
      <c r="C181" s="48" t="s">
        <v>52</v>
      </c>
      <c r="D181" s="48" t="s">
        <v>52</v>
      </c>
      <c r="E181" s="48" t="s">
        <v>26</v>
      </c>
      <c r="F181" s="40" t="s">
        <v>53</v>
      </c>
      <c r="G181" s="41" t="s">
        <v>5399</v>
      </c>
      <c r="H181" s="48" t="s">
        <v>8977</v>
      </c>
      <c r="I181" s="40" t="s">
        <v>7904</v>
      </c>
      <c r="J181" s="40" t="s">
        <v>8172</v>
      </c>
      <c r="K181" s="43">
        <f>L180</f>
        <v>41633</v>
      </c>
      <c r="L181" s="67">
        <f>K181+1</f>
        <v>41634</v>
      </c>
      <c r="M181" s="40" t="s">
        <v>8173</v>
      </c>
      <c r="N181" s="48" t="s">
        <v>5488</v>
      </c>
      <c r="O181" s="40">
        <v>100</v>
      </c>
      <c r="P181" s="39" t="s">
        <v>8976</v>
      </c>
    </row>
    <row r="182" spans="1:16" hidden="1">
      <c r="A182" s="49" t="s">
        <v>2241</v>
      </c>
      <c r="B182" s="49"/>
      <c r="C182" s="49" t="s">
        <v>52</v>
      </c>
      <c r="D182" s="49" t="s">
        <v>52</v>
      </c>
      <c r="E182" s="49" t="s">
        <v>26</v>
      </c>
      <c r="F182" s="41" t="s">
        <v>53</v>
      </c>
      <c r="G182" s="41" t="s">
        <v>5399</v>
      </c>
      <c r="H182" s="49" t="s">
        <v>8982</v>
      </c>
      <c r="I182" s="41" t="s">
        <v>1048</v>
      </c>
      <c r="J182" s="41" t="s">
        <v>7888</v>
      </c>
      <c r="K182" s="41"/>
      <c r="L182" s="40"/>
      <c r="M182" s="48"/>
      <c r="N182" s="48"/>
      <c r="O182" s="48"/>
      <c r="P182" s="56"/>
    </row>
    <row r="183" spans="1:16" hidden="1">
      <c r="A183" s="49" t="s">
        <v>2241</v>
      </c>
      <c r="B183" s="49"/>
      <c r="C183" s="49" t="s">
        <v>52</v>
      </c>
      <c r="D183" s="49" t="s">
        <v>52</v>
      </c>
      <c r="E183" s="49" t="s">
        <v>26</v>
      </c>
      <c r="F183" s="41" t="s">
        <v>53</v>
      </c>
      <c r="G183" s="41" t="s">
        <v>5399</v>
      </c>
      <c r="H183" s="49" t="s">
        <v>8982</v>
      </c>
      <c r="I183" s="41" t="s">
        <v>1048</v>
      </c>
      <c r="J183" s="41" t="s">
        <v>8244</v>
      </c>
      <c r="K183" s="42">
        <v>41426</v>
      </c>
      <c r="L183" s="40"/>
      <c r="M183" s="48"/>
      <c r="N183" s="48"/>
      <c r="O183" s="48"/>
      <c r="P183" s="56"/>
    </row>
    <row r="184" spans="1:16" hidden="1">
      <c r="A184" s="49" t="s">
        <v>2241</v>
      </c>
      <c r="B184" s="49"/>
      <c r="C184" s="49" t="s">
        <v>52</v>
      </c>
      <c r="D184" s="49" t="s">
        <v>52</v>
      </c>
      <c r="E184" s="49" t="s">
        <v>26</v>
      </c>
      <c r="F184" s="41" t="s">
        <v>53</v>
      </c>
      <c r="G184" s="41" t="s">
        <v>5399</v>
      </c>
      <c r="H184" s="49" t="s">
        <v>8982</v>
      </c>
      <c r="I184" s="41" t="s">
        <v>1048</v>
      </c>
      <c r="J184" s="41" t="s">
        <v>7889</v>
      </c>
      <c r="K184" s="42">
        <v>41639</v>
      </c>
      <c r="L184" s="40"/>
      <c r="M184" s="48"/>
      <c r="N184" s="48"/>
      <c r="O184" s="48"/>
      <c r="P184" s="56"/>
    </row>
    <row r="185" spans="1:16" hidden="1">
      <c r="A185" s="49" t="s">
        <v>2241</v>
      </c>
      <c r="B185" s="49"/>
      <c r="C185" s="49" t="s">
        <v>52</v>
      </c>
      <c r="D185" s="49" t="s">
        <v>52</v>
      </c>
      <c r="E185" s="49" t="s">
        <v>26</v>
      </c>
      <c r="F185" s="41" t="s">
        <v>53</v>
      </c>
      <c r="G185" s="41" t="s">
        <v>5399</v>
      </c>
      <c r="H185" s="49" t="s">
        <v>8982</v>
      </c>
      <c r="I185" s="41" t="s">
        <v>1048</v>
      </c>
      <c r="J185" s="41" t="s">
        <v>7890</v>
      </c>
      <c r="K185" s="41"/>
      <c r="L185" s="40"/>
      <c r="M185" s="48"/>
      <c r="N185" s="48"/>
      <c r="O185" s="48"/>
      <c r="P185" s="56"/>
    </row>
    <row r="186" spans="1:16" hidden="1">
      <c r="A186" s="49" t="s">
        <v>2241</v>
      </c>
      <c r="B186" s="49"/>
      <c r="C186" s="49" t="s">
        <v>52</v>
      </c>
      <c r="D186" s="49" t="s">
        <v>52</v>
      </c>
      <c r="E186" s="49" t="s">
        <v>26</v>
      </c>
      <c r="F186" s="41" t="s">
        <v>53</v>
      </c>
      <c r="G186" s="41" t="s">
        <v>5399</v>
      </c>
      <c r="H186" s="49" t="s">
        <v>8982</v>
      </c>
      <c r="I186" s="41" t="s">
        <v>1048</v>
      </c>
      <c r="J186" s="41" t="s">
        <v>7891</v>
      </c>
      <c r="K186" s="41"/>
      <c r="L186" s="40"/>
      <c r="M186" s="48"/>
      <c r="N186" s="48"/>
      <c r="O186" s="48"/>
      <c r="P186" s="56"/>
    </row>
    <row r="187" spans="1:16" hidden="1">
      <c r="A187" s="49" t="s">
        <v>2241</v>
      </c>
      <c r="B187" s="49"/>
      <c r="C187" s="49" t="s">
        <v>52</v>
      </c>
      <c r="D187" s="49" t="s">
        <v>52</v>
      </c>
      <c r="E187" s="49" t="s">
        <v>26</v>
      </c>
      <c r="F187" s="41" t="s">
        <v>53</v>
      </c>
      <c r="G187" s="41" t="s">
        <v>5399</v>
      </c>
      <c r="H187" s="49" t="s">
        <v>8982</v>
      </c>
      <c r="I187" s="41" t="s">
        <v>1048</v>
      </c>
      <c r="J187" s="41" t="s">
        <v>7892</v>
      </c>
      <c r="K187" s="41"/>
      <c r="L187" s="40"/>
      <c r="M187" s="48"/>
      <c r="N187" s="48"/>
      <c r="O187" s="48"/>
      <c r="P187" s="56"/>
    </row>
    <row r="188" spans="1:16" hidden="1">
      <c r="A188" s="49" t="s">
        <v>2241</v>
      </c>
      <c r="B188" s="49"/>
      <c r="C188" s="49" t="s">
        <v>52</v>
      </c>
      <c r="D188" s="49" t="s">
        <v>52</v>
      </c>
      <c r="E188" s="49" t="s">
        <v>26</v>
      </c>
      <c r="F188" s="41" t="s">
        <v>53</v>
      </c>
      <c r="G188" s="41" t="s">
        <v>5399</v>
      </c>
      <c r="H188" s="49" t="s">
        <v>8982</v>
      </c>
      <c r="I188" s="41" t="s">
        <v>1048</v>
      </c>
      <c r="J188" s="41" t="s">
        <v>7893</v>
      </c>
      <c r="K188" s="41"/>
      <c r="L188" s="40"/>
      <c r="M188" s="48"/>
      <c r="N188" s="48"/>
      <c r="O188" s="48"/>
      <c r="P188" s="56"/>
    </row>
    <row r="189" spans="1:16" hidden="1">
      <c r="A189" s="49" t="s">
        <v>2241</v>
      </c>
      <c r="B189" s="49"/>
      <c r="C189" s="49" t="s">
        <v>52</v>
      </c>
      <c r="D189" s="49" t="s">
        <v>52</v>
      </c>
      <c r="E189" s="49" t="s">
        <v>26</v>
      </c>
      <c r="F189" s="41" t="s">
        <v>53</v>
      </c>
      <c r="G189" s="41" t="s">
        <v>5399</v>
      </c>
      <c r="H189" s="49" t="s">
        <v>8982</v>
      </c>
      <c r="I189" s="41" t="s">
        <v>1048</v>
      </c>
      <c r="J189" s="41" t="s">
        <v>7894</v>
      </c>
      <c r="K189" s="41"/>
      <c r="L189" s="40"/>
      <c r="M189" s="48"/>
      <c r="N189" s="48"/>
      <c r="O189" s="48"/>
      <c r="P189" s="56"/>
    </row>
    <row r="190" spans="1:16" hidden="1">
      <c r="A190" s="48" t="s">
        <v>2241</v>
      </c>
      <c r="B190" s="48"/>
      <c r="C190" s="48" t="s">
        <v>52</v>
      </c>
      <c r="D190" s="48" t="s">
        <v>52</v>
      </c>
      <c r="E190" s="48" t="s">
        <v>26</v>
      </c>
      <c r="F190" s="40" t="s">
        <v>53</v>
      </c>
      <c r="G190" s="41" t="s">
        <v>5399</v>
      </c>
      <c r="H190" s="48" t="s">
        <v>8982</v>
      </c>
      <c r="I190" s="40" t="s">
        <v>7895</v>
      </c>
      <c r="J190" s="40" t="s">
        <v>8245</v>
      </c>
      <c r="K190" s="43">
        <f>K183</f>
        <v>41426</v>
      </c>
      <c r="L190" s="43">
        <f>K190+30</f>
        <v>41456</v>
      </c>
      <c r="M190" s="40" t="s">
        <v>8173</v>
      </c>
      <c r="N190" s="48" t="s">
        <v>6142</v>
      </c>
      <c r="O190" s="40">
        <v>100</v>
      </c>
      <c r="P190" s="39"/>
    </row>
    <row r="191" spans="1:16" hidden="1">
      <c r="A191" s="48" t="s">
        <v>2241</v>
      </c>
      <c r="B191" s="48"/>
      <c r="C191" s="48" t="s">
        <v>52</v>
      </c>
      <c r="D191" s="48" t="s">
        <v>52</v>
      </c>
      <c r="E191" s="48" t="s">
        <v>26</v>
      </c>
      <c r="F191" s="40" t="s">
        <v>53</v>
      </c>
      <c r="G191" s="41" t="s">
        <v>5399</v>
      </c>
      <c r="H191" s="48" t="s">
        <v>8982</v>
      </c>
      <c r="I191" s="40" t="s">
        <v>7898</v>
      </c>
      <c r="J191" s="40" t="s">
        <v>8247</v>
      </c>
      <c r="K191" s="43">
        <f t="shared" ref="K191:K196" si="2">L190</f>
        <v>41456</v>
      </c>
      <c r="L191" s="43">
        <f>K191+5</f>
        <v>41461</v>
      </c>
      <c r="M191" s="40" t="s">
        <v>8173</v>
      </c>
      <c r="N191" s="48" t="s">
        <v>6142</v>
      </c>
      <c r="O191" s="40">
        <v>100</v>
      </c>
      <c r="P191" s="39"/>
    </row>
    <row r="192" spans="1:16" hidden="1">
      <c r="A192" s="48" t="s">
        <v>2241</v>
      </c>
      <c r="B192" s="48"/>
      <c r="C192" s="48" t="s">
        <v>52</v>
      </c>
      <c r="D192" s="48" t="s">
        <v>52</v>
      </c>
      <c r="E192" s="48" t="s">
        <v>26</v>
      </c>
      <c r="F192" s="40" t="s">
        <v>53</v>
      </c>
      <c r="G192" s="41" t="s">
        <v>5399</v>
      </c>
      <c r="H192" s="48" t="s">
        <v>8982</v>
      </c>
      <c r="I192" s="40" t="s">
        <v>8253</v>
      </c>
      <c r="J192" s="40" t="s">
        <v>8254</v>
      </c>
      <c r="K192" s="43">
        <f t="shared" si="2"/>
        <v>41461</v>
      </c>
      <c r="L192" s="43">
        <f>K192+30</f>
        <v>41491</v>
      </c>
      <c r="M192" s="40" t="s">
        <v>8173</v>
      </c>
      <c r="N192" s="48" t="s">
        <v>7945</v>
      </c>
      <c r="O192" s="40">
        <v>100</v>
      </c>
      <c r="P192" s="39"/>
    </row>
    <row r="193" spans="1:16" hidden="1">
      <c r="A193" s="48" t="s">
        <v>2241</v>
      </c>
      <c r="B193" s="48"/>
      <c r="C193" s="48" t="s">
        <v>52</v>
      </c>
      <c r="D193" s="48" t="s">
        <v>52</v>
      </c>
      <c r="E193" s="48" t="s">
        <v>26</v>
      </c>
      <c r="F193" s="40" t="s">
        <v>53</v>
      </c>
      <c r="G193" s="41" t="s">
        <v>5399</v>
      </c>
      <c r="H193" s="48" t="s">
        <v>8982</v>
      </c>
      <c r="I193" s="40" t="s">
        <v>8256</v>
      </c>
      <c r="J193" s="40" t="s">
        <v>8257</v>
      </c>
      <c r="K193" s="43">
        <f t="shared" si="2"/>
        <v>41491</v>
      </c>
      <c r="L193" s="43">
        <f>L192+10</f>
        <v>41501</v>
      </c>
      <c r="M193" s="40" t="s">
        <v>8173</v>
      </c>
      <c r="N193" s="48" t="s">
        <v>7945</v>
      </c>
      <c r="O193" s="40" t="s">
        <v>84</v>
      </c>
      <c r="P193" s="39"/>
    </row>
    <row r="194" spans="1:16" hidden="1">
      <c r="A194" s="48" t="s">
        <v>2241</v>
      </c>
      <c r="B194" s="48"/>
      <c r="C194" s="48" t="s">
        <v>52</v>
      </c>
      <c r="D194" s="48" t="s">
        <v>52</v>
      </c>
      <c r="E194" s="48" t="s">
        <v>26</v>
      </c>
      <c r="F194" s="40" t="s">
        <v>53</v>
      </c>
      <c r="G194" s="41" t="s">
        <v>5399</v>
      </c>
      <c r="H194" s="48" t="s">
        <v>8982</v>
      </c>
      <c r="I194" s="40" t="s">
        <v>8256</v>
      </c>
      <c r="J194" s="40" t="s">
        <v>8249</v>
      </c>
      <c r="K194" s="43">
        <f t="shared" si="2"/>
        <v>41501</v>
      </c>
      <c r="L194" s="43">
        <f>K194+10</f>
        <v>41511</v>
      </c>
      <c r="M194" s="40" t="s">
        <v>8173</v>
      </c>
      <c r="N194" s="48" t="s">
        <v>14</v>
      </c>
      <c r="O194" s="40" t="s">
        <v>84</v>
      </c>
      <c r="P194" s="39" t="s">
        <v>8983</v>
      </c>
    </row>
    <row r="195" spans="1:16" hidden="1">
      <c r="A195" s="48" t="s">
        <v>2241</v>
      </c>
      <c r="B195" s="48"/>
      <c r="C195" s="48" t="s">
        <v>52</v>
      </c>
      <c r="D195" s="48" t="s">
        <v>52</v>
      </c>
      <c r="E195" s="48" t="s">
        <v>26</v>
      </c>
      <c r="F195" s="40" t="s">
        <v>53</v>
      </c>
      <c r="G195" s="41" t="s">
        <v>5399</v>
      </c>
      <c r="H195" s="48" t="s">
        <v>8982</v>
      </c>
      <c r="I195" s="40" t="s">
        <v>8256</v>
      </c>
      <c r="J195" s="40" t="s">
        <v>7907</v>
      </c>
      <c r="K195" s="43">
        <f t="shared" si="2"/>
        <v>41511</v>
      </c>
      <c r="L195" s="43">
        <f>K195+5</f>
        <v>41516</v>
      </c>
      <c r="M195" s="40" t="s">
        <v>8173</v>
      </c>
      <c r="N195" s="48" t="s">
        <v>14</v>
      </c>
      <c r="O195" s="40" t="s">
        <v>84</v>
      </c>
      <c r="P195" s="39"/>
    </row>
    <row r="196" spans="1:16" ht="117.6" hidden="1">
      <c r="A196" s="48" t="s">
        <v>2241</v>
      </c>
      <c r="B196" s="48"/>
      <c r="C196" s="48" t="s">
        <v>52</v>
      </c>
      <c r="D196" s="48" t="s">
        <v>52</v>
      </c>
      <c r="E196" s="48" t="s">
        <v>26</v>
      </c>
      <c r="F196" s="40" t="s">
        <v>53</v>
      </c>
      <c r="G196" s="41" t="s">
        <v>5399</v>
      </c>
      <c r="H196" s="48" t="s">
        <v>8982</v>
      </c>
      <c r="I196" s="40" t="s">
        <v>8256</v>
      </c>
      <c r="J196" s="40" t="s">
        <v>8259</v>
      </c>
      <c r="K196" s="43">
        <f t="shared" si="2"/>
        <v>41516</v>
      </c>
      <c r="L196" s="43">
        <f>K196</f>
        <v>41516</v>
      </c>
      <c r="M196" s="40" t="s">
        <v>8173</v>
      </c>
      <c r="N196" s="48" t="s">
        <v>14</v>
      </c>
      <c r="O196" s="40">
        <v>100</v>
      </c>
      <c r="P196" s="39" t="s">
        <v>8984</v>
      </c>
    </row>
    <row r="197" spans="1:16" hidden="1">
      <c r="A197" s="48" t="s">
        <v>2241</v>
      </c>
      <c r="B197" s="48"/>
      <c r="C197" s="48" t="s">
        <v>52</v>
      </c>
      <c r="D197" s="48" t="s">
        <v>52</v>
      </c>
      <c r="E197" s="48" t="s">
        <v>26</v>
      </c>
      <c r="F197" s="40" t="s">
        <v>53</v>
      </c>
      <c r="G197" s="41" t="s">
        <v>5399</v>
      </c>
      <c r="H197" s="48" t="s">
        <v>8982</v>
      </c>
      <c r="I197" s="65" t="s">
        <v>8261</v>
      </c>
      <c r="J197" s="40" t="s">
        <v>8262</v>
      </c>
      <c r="K197" s="43">
        <f>L194</f>
        <v>41511</v>
      </c>
      <c r="L197" s="43">
        <f>K197+5</f>
        <v>41516</v>
      </c>
      <c r="M197" s="40" t="s">
        <v>8173</v>
      </c>
      <c r="N197" s="48" t="s">
        <v>161</v>
      </c>
      <c r="O197" s="40">
        <v>100</v>
      </c>
      <c r="P197" s="39"/>
    </row>
    <row r="198" spans="1:16" ht="91.5" hidden="1">
      <c r="A198" s="48" t="s">
        <v>2241</v>
      </c>
      <c r="B198" s="48"/>
      <c r="C198" s="48" t="s">
        <v>52</v>
      </c>
      <c r="D198" s="48" t="s">
        <v>52</v>
      </c>
      <c r="E198" s="48" t="s">
        <v>26</v>
      </c>
      <c r="F198" s="40" t="s">
        <v>53</v>
      </c>
      <c r="G198" s="41" t="s">
        <v>5399</v>
      </c>
      <c r="H198" s="48" t="s">
        <v>8982</v>
      </c>
      <c r="I198" s="40" t="s">
        <v>8264</v>
      </c>
      <c r="J198" s="40" t="s">
        <v>8265</v>
      </c>
      <c r="K198" s="43">
        <f>L197</f>
        <v>41516</v>
      </c>
      <c r="L198" s="43">
        <f>K184-21</f>
        <v>41618</v>
      </c>
      <c r="M198" s="40" t="s">
        <v>8173</v>
      </c>
      <c r="N198" s="48" t="s">
        <v>7945</v>
      </c>
      <c r="O198" s="40">
        <v>100</v>
      </c>
      <c r="P198" s="39" t="s">
        <v>8985</v>
      </c>
    </row>
    <row r="199" spans="1:16" ht="26.45" hidden="1">
      <c r="A199" s="48" t="s">
        <v>2241</v>
      </c>
      <c r="B199" s="48"/>
      <c r="C199" s="48" t="s">
        <v>52</v>
      </c>
      <c r="D199" s="48" t="s">
        <v>52</v>
      </c>
      <c r="E199" s="48" t="s">
        <v>26</v>
      </c>
      <c r="F199" s="40" t="s">
        <v>53</v>
      </c>
      <c r="G199" s="41" t="s">
        <v>5399</v>
      </c>
      <c r="H199" s="48" t="s">
        <v>8982</v>
      </c>
      <c r="I199" s="40" t="s">
        <v>8261</v>
      </c>
      <c r="J199" s="40" t="s">
        <v>8266</v>
      </c>
      <c r="K199" s="43">
        <f>L198</f>
        <v>41618</v>
      </c>
      <c r="L199" s="43">
        <f>K199</f>
        <v>41618</v>
      </c>
      <c r="M199" s="40" t="s">
        <v>8173</v>
      </c>
      <c r="N199" s="48" t="s">
        <v>161</v>
      </c>
      <c r="O199" s="40">
        <v>100</v>
      </c>
      <c r="P199" s="39" t="s">
        <v>8965</v>
      </c>
    </row>
    <row r="200" spans="1:16" hidden="1">
      <c r="A200" s="48" t="s">
        <v>2241</v>
      </c>
      <c r="B200" s="48"/>
      <c r="C200" s="48" t="s">
        <v>52</v>
      </c>
      <c r="D200" s="48" t="s">
        <v>52</v>
      </c>
      <c r="E200" s="48" t="s">
        <v>26</v>
      </c>
      <c r="F200" s="40" t="s">
        <v>53</v>
      </c>
      <c r="G200" s="41" t="s">
        <v>5399</v>
      </c>
      <c r="H200" s="48" t="s">
        <v>8982</v>
      </c>
      <c r="I200" s="40" t="s">
        <v>7904</v>
      </c>
      <c r="J200" s="40" t="s">
        <v>8267</v>
      </c>
      <c r="K200" s="43">
        <f>L198</f>
        <v>41618</v>
      </c>
      <c r="L200" s="43">
        <f>K200+5</f>
        <v>41623</v>
      </c>
      <c r="M200" s="40" t="s">
        <v>8173</v>
      </c>
      <c r="N200" s="48" t="s">
        <v>14</v>
      </c>
      <c r="O200" s="40" t="s">
        <v>84</v>
      </c>
      <c r="P200" s="39"/>
    </row>
    <row r="201" spans="1:16" hidden="1">
      <c r="A201" s="48" t="s">
        <v>2241</v>
      </c>
      <c r="B201" s="48"/>
      <c r="C201" s="48" t="s">
        <v>52</v>
      </c>
      <c r="D201" s="48" t="s">
        <v>52</v>
      </c>
      <c r="E201" s="48" t="s">
        <v>26</v>
      </c>
      <c r="F201" s="40" t="s">
        <v>53</v>
      </c>
      <c r="G201" s="41" t="s">
        <v>5399</v>
      </c>
      <c r="H201" s="48" t="s">
        <v>8982</v>
      </c>
      <c r="I201" s="40" t="s">
        <v>7904</v>
      </c>
      <c r="J201" s="40" t="s">
        <v>8268</v>
      </c>
      <c r="K201" s="43">
        <f>L200</f>
        <v>41623</v>
      </c>
      <c r="L201" s="43">
        <f>K201+5</f>
        <v>41628</v>
      </c>
      <c r="M201" s="40" t="s">
        <v>8173</v>
      </c>
      <c r="N201" s="48" t="s">
        <v>14</v>
      </c>
      <c r="O201" s="40" t="s">
        <v>84</v>
      </c>
      <c r="P201" s="39"/>
    </row>
    <row r="202" spans="1:16" hidden="1">
      <c r="A202" s="48" t="s">
        <v>2241</v>
      </c>
      <c r="B202" s="48"/>
      <c r="C202" s="48" t="s">
        <v>52</v>
      </c>
      <c r="D202" s="48" t="s">
        <v>52</v>
      </c>
      <c r="E202" s="48" t="s">
        <v>26</v>
      </c>
      <c r="F202" s="40" t="s">
        <v>53</v>
      </c>
      <c r="G202" s="41" t="s">
        <v>5399</v>
      </c>
      <c r="H202" s="48" t="s">
        <v>8982</v>
      </c>
      <c r="I202" s="40" t="s">
        <v>7904</v>
      </c>
      <c r="J202" s="40" t="s">
        <v>8269</v>
      </c>
      <c r="K202" s="43">
        <f>L201</f>
        <v>41628</v>
      </c>
      <c r="L202" s="43">
        <f>K202+5</f>
        <v>41633</v>
      </c>
      <c r="M202" s="40" t="s">
        <v>8173</v>
      </c>
      <c r="N202" s="48" t="s">
        <v>14</v>
      </c>
      <c r="O202" s="40" t="s">
        <v>84</v>
      </c>
      <c r="P202" s="39"/>
    </row>
    <row r="203" spans="1:16" ht="39.6" hidden="1">
      <c r="A203" s="48" t="s">
        <v>2241</v>
      </c>
      <c r="B203" s="48"/>
      <c r="C203" s="48" t="s">
        <v>52</v>
      </c>
      <c r="D203" s="48" t="s">
        <v>52</v>
      </c>
      <c r="E203" s="48" t="s">
        <v>26</v>
      </c>
      <c r="F203" s="40" t="s">
        <v>53</v>
      </c>
      <c r="G203" s="41" t="s">
        <v>5399</v>
      </c>
      <c r="H203" s="48" t="s">
        <v>8982</v>
      </c>
      <c r="I203" s="40" t="s">
        <v>7904</v>
      </c>
      <c r="J203" s="40" t="s">
        <v>8172</v>
      </c>
      <c r="K203" s="43">
        <f>L202</f>
        <v>41633</v>
      </c>
      <c r="L203" s="67">
        <f>K203+1</f>
        <v>41634</v>
      </c>
      <c r="M203" s="40" t="s">
        <v>8173</v>
      </c>
      <c r="N203" s="48" t="s">
        <v>14</v>
      </c>
      <c r="O203" s="40">
        <v>100</v>
      </c>
      <c r="P203" s="39" t="s">
        <v>8976</v>
      </c>
    </row>
    <row r="204" spans="1:16" hidden="1">
      <c r="A204" s="49" t="s">
        <v>2241</v>
      </c>
      <c r="B204" s="49"/>
      <c r="C204" s="49" t="s">
        <v>52</v>
      </c>
      <c r="D204" s="49" t="s">
        <v>52</v>
      </c>
      <c r="E204" s="49" t="s">
        <v>26</v>
      </c>
      <c r="F204" s="41" t="s">
        <v>53</v>
      </c>
      <c r="G204" s="41" t="s">
        <v>5399</v>
      </c>
      <c r="H204" s="49" t="s">
        <v>8986</v>
      </c>
      <c r="I204" s="41" t="s">
        <v>1048</v>
      </c>
      <c r="J204" s="41" t="s">
        <v>7888</v>
      </c>
      <c r="K204" s="41"/>
      <c r="L204" s="40"/>
      <c r="M204" s="48"/>
      <c r="N204" s="48"/>
      <c r="O204" s="48"/>
      <c r="P204" s="56"/>
    </row>
    <row r="205" spans="1:16" hidden="1">
      <c r="A205" s="49" t="s">
        <v>2241</v>
      </c>
      <c r="B205" s="49"/>
      <c r="C205" s="49" t="s">
        <v>52</v>
      </c>
      <c r="D205" s="49" t="s">
        <v>52</v>
      </c>
      <c r="E205" s="49" t="s">
        <v>26</v>
      </c>
      <c r="F205" s="41" t="s">
        <v>53</v>
      </c>
      <c r="G205" s="41" t="s">
        <v>5399</v>
      </c>
      <c r="H205" s="49" t="s">
        <v>8986</v>
      </c>
      <c r="I205" s="41" t="s">
        <v>1048</v>
      </c>
      <c r="J205" s="41" t="s">
        <v>8244</v>
      </c>
      <c r="K205" s="42">
        <v>41426</v>
      </c>
      <c r="L205" s="40"/>
      <c r="M205" s="48"/>
      <c r="N205" s="48"/>
      <c r="O205" s="48"/>
      <c r="P205" s="56"/>
    </row>
    <row r="206" spans="1:16" hidden="1">
      <c r="A206" s="49" t="s">
        <v>2241</v>
      </c>
      <c r="B206" s="49"/>
      <c r="C206" s="49" t="s">
        <v>52</v>
      </c>
      <c r="D206" s="49" t="s">
        <v>52</v>
      </c>
      <c r="E206" s="49" t="s">
        <v>26</v>
      </c>
      <c r="F206" s="41" t="s">
        <v>53</v>
      </c>
      <c r="G206" s="41" t="s">
        <v>5399</v>
      </c>
      <c r="H206" s="49" t="s">
        <v>8986</v>
      </c>
      <c r="I206" s="41" t="s">
        <v>1048</v>
      </c>
      <c r="J206" s="41" t="s">
        <v>7889</v>
      </c>
      <c r="K206" s="42">
        <v>41639</v>
      </c>
      <c r="L206" s="40"/>
      <c r="M206" s="48"/>
      <c r="N206" s="48"/>
      <c r="O206" s="48"/>
      <c r="P206" s="56"/>
    </row>
    <row r="207" spans="1:16" hidden="1">
      <c r="A207" s="49" t="s">
        <v>2241</v>
      </c>
      <c r="B207" s="49"/>
      <c r="C207" s="49" t="s">
        <v>52</v>
      </c>
      <c r="D207" s="49" t="s">
        <v>52</v>
      </c>
      <c r="E207" s="49" t="s">
        <v>26</v>
      </c>
      <c r="F207" s="41" t="s">
        <v>53</v>
      </c>
      <c r="G207" s="41" t="s">
        <v>5399</v>
      </c>
      <c r="H207" s="49" t="s">
        <v>8986</v>
      </c>
      <c r="I207" s="41" t="s">
        <v>1048</v>
      </c>
      <c r="J207" s="41" t="s">
        <v>7890</v>
      </c>
      <c r="K207" s="41"/>
      <c r="L207" s="40"/>
      <c r="M207" s="48"/>
      <c r="N207" s="48"/>
      <c r="O207" s="48"/>
      <c r="P207" s="56"/>
    </row>
    <row r="208" spans="1:16" hidden="1">
      <c r="A208" s="49" t="s">
        <v>2241</v>
      </c>
      <c r="B208" s="49"/>
      <c r="C208" s="49" t="s">
        <v>52</v>
      </c>
      <c r="D208" s="49" t="s">
        <v>52</v>
      </c>
      <c r="E208" s="49" t="s">
        <v>26</v>
      </c>
      <c r="F208" s="41" t="s">
        <v>53</v>
      </c>
      <c r="G208" s="41" t="s">
        <v>5399</v>
      </c>
      <c r="H208" s="49" t="s">
        <v>8986</v>
      </c>
      <c r="I208" s="41" t="s">
        <v>1048</v>
      </c>
      <c r="J208" s="41" t="s">
        <v>7891</v>
      </c>
      <c r="K208" s="41"/>
      <c r="L208" s="40"/>
      <c r="M208" s="48"/>
      <c r="N208" s="48"/>
      <c r="O208" s="48"/>
      <c r="P208" s="56"/>
    </row>
    <row r="209" spans="1:16" hidden="1">
      <c r="A209" s="49" t="s">
        <v>2241</v>
      </c>
      <c r="B209" s="49"/>
      <c r="C209" s="49" t="s">
        <v>52</v>
      </c>
      <c r="D209" s="49" t="s">
        <v>52</v>
      </c>
      <c r="E209" s="49" t="s">
        <v>26</v>
      </c>
      <c r="F209" s="41" t="s">
        <v>53</v>
      </c>
      <c r="G209" s="41" t="s">
        <v>5399</v>
      </c>
      <c r="H209" s="49" t="s">
        <v>8986</v>
      </c>
      <c r="I209" s="41" t="s">
        <v>1048</v>
      </c>
      <c r="J209" s="41" t="s">
        <v>7892</v>
      </c>
      <c r="K209" s="41"/>
      <c r="L209" s="40"/>
      <c r="M209" s="48"/>
      <c r="N209" s="48"/>
      <c r="O209" s="48"/>
      <c r="P209" s="56"/>
    </row>
    <row r="210" spans="1:16" hidden="1">
      <c r="A210" s="49" t="s">
        <v>2241</v>
      </c>
      <c r="B210" s="49"/>
      <c r="C210" s="49" t="s">
        <v>52</v>
      </c>
      <c r="D210" s="49" t="s">
        <v>52</v>
      </c>
      <c r="E210" s="49" t="s">
        <v>26</v>
      </c>
      <c r="F210" s="41" t="s">
        <v>53</v>
      </c>
      <c r="G210" s="41" t="s">
        <v>5399</v>
      </c>
      <c r="H210" s="49" t="s">
        <v>8986</v>
      </c>
      <c r="I210" s="41" t="s">
        <v>1048</v>
      </c>
      <c r="J210" s="41" t="s">
        <v>7893</v>
      </c>
      <c r="K210" s="41"/>
      <c r="L210" s="40"/>
      <c r="M210" s="48"/>
      <c r="N210" s="48"/>
      <c r="O210" s="48"/>
      <c r="P210" s="56"/>
    </row>
    <row r="211" spans="1:16" hidden="1">
      <c r="A211" s="49" t="s">
        <v>2241</v>
      </c>
      <c r="B211" s="49"/>
      <c r="C211" s="49" t="s">
        <v>52</v>
      </c>
      <c r="D211" s="49" t="s">
        <v>52</v>
      </c>
      <c r="E211" s="49" t="s">
        <v>26</v>
      </c>
      <c r="F211" s="41" t="s">
        <v>53</v>
      </c>
      <c r="G211" s="41" t="s">
        <v>5399</v>
      </c>
      <c r="H211" s="49" t="s">
        <v>8986</v>
      </c>
      <c r="I211" s="41" t="s">
        <v>1048</v>
      </c>
      <c r="J211" s="41" t="s">
        <v>7894</v>
      </c>
      <c r="K211" s="41"/>
      <c r="L211" s="40"/>
      <c r="M211" s="48"/>
      <c r="N211" s="48"/>
      <c r="O211" s="48"/>
      <c r="P211" s="56"/>
    </row>
    <row r="212" spans="1:16" hidden="1">
      <c r="A212" s="48" t="s">
        <v>2241</v>
      </c>
      <c r="B212" s="48"/>
      <c r="C212" s="48" t="s">
        <v>52</v>
      </c>
      <c r="D212" s="48" t="s">
        <v>52</v>
      </c>
      <c r="E212" s="48" t="s">
        <v>26</v>
      </c>
      <c r="F212" s="40" t="s">
        <v>53</v>
      </c>
      <c r="G212" s="41" t="s">
        <v>5399</v>
      </c>
      <c r="H212" s="48" t="s">
        <v>8986</v>
      </c>
      <c r="I212" s="40" t="s">
        <v>7895</v>
      </c>
      <c r="J212" s="40" t="s">
        <v>8245</v>
      </c>
      <c r="K212" s="43">
        <f>K205</f>
        <v>41426</v>
      </c>
      <c r="L212" s="43">
        <f>K212+30</f>
        <v>41456</v>
      </c>
      <c r="M212" s="40" t="s">
        <v>8173</v>
      </c>
      <c r="N212" s="48" t="s">
        <v>6142</v>
      </c>
      <c r="O212" s="40">
        <v>100</v>
      </c>
      <c r="P212" s="39"/>
    </row>
    <row r="213" spans="1:16" hidden="1">
      <c r="A213" s="48" t="s">
        <v>2241</v>
      </c>
      <c r="B213" s="48"/>
      <c r="C213" s="48" t="s">
        <v>52</v>
      </c>
      <c r="D213" s="48" t="s">
        <v>52</v>
      </c>
      <c r="E213" s="48" t="s">
        <v>26</v>
      </c>
      <c r="F213" s="40" t="s">
        <v>53</v>
      </c>
      <c r="G213" s="41" t="s">
        <v>5399</v>
      </c>
      <c r="H213" s="48" t="s">
        <v>8986</v>
      </c>
      <c r="I213" s="40" t="s">
        <v>7898</v>
      </c>
      <c r="J213" s="40" t="s">
        <v>8247</v>
      </c>
      <c r="K213" s="43">
        <f t="shared" ref="K213:K218" si="3">L212</f>
        <v>41456</v>
      </c>
      <c r="L213" s="43">
        <f>K213+5</f>
        <v>41461</v>
      </c>
      <c r="M213" s="40" t="s">
        <v>8173</v>
      </c>
      <c r="N213" s="48" t="s">
        <v>6142</v>
      </c>
      <c r="O213" s="40">
        <v>100</v>
      </c>
      <c r="P213" s="39"/>
    </row>
    <row r="214" spans="1:16" hidden="1">
      <c r="A214" s="48" t="s">
        <v>2241</v>
      </c>
      <c r="B214" s="48"/>
      <c r="C214" s="48" t="s">
        <v>52</v>
      </c>
      <c r="D214" s="48" t="s">
        <v>52</v>
      </c>
      <c r="E214" s="48" t="s">
        <v>26</v>
      </c>
      <c r="F214" s="40" t="s">
        <v>53</v>
      </c>
      <c r="G214" s="41" t="s">
        <v>5399</v>
      </c>
      <c r="H214" s="48" t="s">
        <v>8986</v>
      </c>
      <c r="I214" s="40" t="s">
        <v>8253</v>
      </c>
      <c r="J214" s="40" t="s">
        <v>8254</v>
      </c>
      <c r="K214" s="43">
        <f t="shared" si="3"/>
        <v>41461</v>
      </c>
      <c r="L214" s="43">
        <f>K214+30</f>
        <v>41491</v>
      </c>
      <c r="M214" s="40" t="s">
        <v>8173</v>
      </c>
      <c r="N214" s="48" t="s">
        <v>7945</v>
      </c>
      <c r="O214" s="40">
        <v>100</v>
      </c>
      <c r="P214" s="39"/>
    </row>
    <row r="215" spans="1:16" hidden="1">
      <c r="A215" s="48" t="s">
        <v>2241</v>
      </c>
      <c r="B215" s="48"/>
      <c r="C215" s="48" t="s">
        <v>52</v>
      </c>
      <c r="D215" s="48" t="s">
        <v>52</v>
      </c>
      <c r="E215" s="48" t="s">
        <v>26</v>
      </c>
      <c r="F215" s="40" t="s">
        <v>53</v>
      </c>
      <c r="G215" s="41" t="s">
        <v>5399</v>
      </c>
      <c r="H215" s="48" t="s">
        <v>8986</v>
      </c>
      <c r="I215" s="40" t="s">
        <v>8256</v>
      </c>
      <c r="J215" s="40" t="s">
        <v>8257</v>
      </c>
      <c r="K215" s="43">
        <f t="shared" si="3"/>
        <v>41491</v>
      </c>
      <c r="L215" s="43">
        <f>L214+10</f>
        <v>41501</v>
      </c>
      <c r="M215" s="40" t="s">
        <v>8173</v>
      </c>
      <c r="N215" s="48" t="s">
        <v>7945</v>
      </c>
      <c r="O215" s="40" t="s">
        <v>84</v>
      </c>
      <c r="P215" s="39"/>
    </row>
    <row r="216" spans="1:16" hidden="1">
      <c r="A216" s="48" t="s">
        <v>2241</v>
      </c>
      <c r="B216" s="48"/>
      <c r="C216" s="48" t="s">
        <v>52</v>
      </c>
      <c r="D216" s="48" t="s">
        <v>52</v>
      </c>
      <c r="E216" s="48" t="s">
        <v>26</v>
      </c>
      <c r="F216" s="40" t="s">
        <v>53</v>
      </c>
      <c r="G216" s="41" t="s">
        <v>5399</v>
      </c>
      <c r="H216" s="48" t="s">
        <v>8986</v>
      </c>
      <c r="I216" s="40" t="s">
        <v>8256</v>
      </c>
      <c r="J216" s="40" t="s">
        <v>8249</v>
      </c>
      <c r="K216" s="43">
        <f t="shared" si="3"/>
        <v>41501</v>
      </c>
      <c r="L216" s="43">
        <f>K216+10</f>
        <v>41511</v>
      </c>
      <c r="M216" s="40" t="s">
        <v>8173</v>
      </c>
      <c r="N216" s="48" t="s">
        <v>5488</v>
      </c>
      <c r="O216" s="40" t="s">
        <v>84</v>
      </c>
      <c r="P216" s="39"/>
    </row>
    <row r="217" spans="1:16" hidden="1">
      <c r="A217" s="48" t="s">
        <v>2241</v>
      </c>
      <c r="B217" s="48"/>
      <c r="C217" s="48" t="s">
        <v>52</v>
      </c>
      <c r="D217" s="48" t="s">
        <v>52</v>
      </c>
      <c r="E217" s="48" t="s">
        <v>26</v>
      </c>
      <c r="F217" s="40" t="s">
        <v>53</v>
      </c>
      <c r="G217" s="41" t="s">
        <v>5399</v>
      </c>
      <c r="H217" s="48" t="s">
        <v>8986</v>
      </c>
      <c r="I217" s="40" t="s">
        <v>8256</v>
      </c>
      <c r="J217" s="40" t="s">
        <v>7907</v>
      </c>
      <c r="K217" s="43">
        <f t="shared" si="3"/>
        <v>41511</v>
      </c>
      <c r="L217" s="43">
        <f>K217+5</f>
        <v>41516</v>
      </c>
      <c r="M217" s="40" t="s">
        <v>8173</v>
      </c>
      <c r="N217" s="48" t="s">
        <v>5488</v>
      </c>
      <c r="O217" s="40" t="s">
        <v>84</v>
      </c>
      <c r="P217" s="39"/>
    </row>
    <row r="218" spans="1:16" ht="130.5" hidden="1">
      <c r="A218" s="48" t="s">
        <v>2241</v>
      </c>
      <c r="B218" s="48"/>
      <c r="C218" s="48" t="s">
        <v>52</v>
      </c>
      <c r="D218" s="48" t="s">
        <v>52</v>
      </c>
      <c r="E218" s="48" t="s">
        <v>26</v>
      </c>
      <c r="F218" s="40" t="s">
        <v>53</v>
      </c>
      <c r="G218" s="41" t="s">
        <v>5399</v>
      </c>
      <c r="H218" s="48" t="s">
        <v>8986</v>
      </c>
      <c r="I218" s="40" t="s">
        <v>8256</v>
      </c>
      <c r="J218" s="40" t="s">
        <v>8259</v>
      </c>
      <c r="K218" s="43">
        <f t="shared" si="3"/>
        <v>41516</v>
      </c>
      <c r="L218" s="43">
        <f>K218</f>
        <v>41516</v>
      </c>
      <c r="M218" s="40" t="s">
        <v>8173</v>
      </c>
      <c r="N218" s="48" t="s">
        <v>5488</v>
      </c>
      <c r="O218" s="40">
        <v>100</v>
      </c>
      <c r="P218" s="39" t="s">
        <v>8987</v>
      </c>
    </row>
    <row r="219" spans="1:16" hidden="1">
      <c r="A219" s="48" t="s">
        <v>2241</v>
      </c>
      <c r="B219" s="48"/>
      <c r="C219" s="48" t="s">
        <v>52</v>
      </c>
      <c r="D219" s="48" t="s">
        <v>52</v>
      </c>
      <c r="E219" s="48" t="s">
        <v>26</v>
      </c>
      <c r="F219" s="40" t="s">
        <v>53</v>
      </c>
      <c r="G219" s="41" t="s">
        <v>5399</v>
      </c>
      <c r="H219" s="48" t="s">
        <v>8986</v>
      </c>
      <c r="I219" s="65" t="s">
        <v>8261</v>
      </c>
      <c r="J219" s="40" t="s">
        <v>8262</v>
      </c>
      <c r="K219" s="43">
        <f>L216</f>
        <v>41511</v>
      </c>
      <c r="L219" s="43">
        <f>K219+5</f>
        <v>41516</v>
      </c>
      <c r="M219" s="40" t="s">
        <v>8173</v>
      </c>
      <c r="N219" s="48" t="s">
        <v>161</v>
      </c>
      <c r="O219" s="40">
        <v>100</v>
      </c>
      <c r="P219" s="39" t="s">
        <v>8988</v>
      </c>
    </row>
    <row r="220" spans="1:16" ht="91.5" hidden="1">
      <c r="A220" s="48" t="s">
        <v>2241</v>
      </c>
      <c r="B220" s="48"/>
      <c r="C220" s="48" t="s">
        <v>52</v>
      </c>
      <c r="D220" s="48" t="s">
        <v>52</v>
      </c>
      <c r="E220" s="48" t="s">
        <v>26</v>
      </c>
      <c r="F220" s="40" t="s">
        <v>53</v>
      </c>
      <c r="G220" s="41" t="s">
        <v>5399</v>
      </c>
      <c r="H220" s="48" t="s">
        <v>8986</v>
      </c>
      <c r="I220" s="40" t="s">
        <v>8264</v>
      </c>
      <c r="J220" s="40" t="s">
        <v>8265</v>
      </c>
      <c r="K220" s="43">
        <f>L219</f>
        <v>41516</v>
      </c>
      <c r="L220" s="43">
        <f>K206-21</f>
        <v>41618</v>
      </c>
      <c r="M220" s="40" t="s">
        <v>8173</v>
      </c>
      <c r="N220" s="48" t="s">
        <v>7945</v>
      </c>
      <c r="O220" s="40">
        <v>100</v>
      </c>
      <c r="P220" s="39" t="s">
        <v>8989</v>
      </c>
    </row>
    <row r="221" spans="1:16" ht="26.45" hidden="1">
      <c r="A221" s="48" t="s">
        <v>2241</v>
      </c>
      <c r="B221" s="48"/>
      <c r="C221" s="48" t="s">
        <v>52</v>
      </c>
      <c r="D221" s="48" t="s">
        <v>52</v>
      </c>
      <c r="E221" s="48" t="s">
        <v>26</v>
      </c>
      <c r="F221" s="40" t="s">
        <v>53</v>
      </c>
      <c r="G221" s="41" t="s">
        <v>5399</v>
      </c>
      <c r="H221" s="48" t="s">
        <v>8986</v>
      </c>
      <c r="I221" s="40" t="s">
        <v>8261</v>
      </c>
      <c r="J221" s="40" t="s">
        <v>8266</v>
      </c>
      <c r="K221" s="43">
        <f>L220</f>
        <v>41618</v>
      </c>
      <c r="L221" s="43">
        <f>K221</f>
        <v>41618</v>
      </c>
      <c r="M221" s="40" t="s">
        <v>8173</v>
      </c>
      <c r="N221" s="48" t="s">
        <v>161</v>
      </c>
      <c r="O221" s="40">
        <v>100</v>
      </c>
      <c r="P221" s="39" t="s">
        <v>8965</v>
      </c>
    </row>
    <row r="222" spans="1:16" hidden="1">
      <c r="A222" s="48" t="s">
        <v>2241</v>
      </c>
      <c r="B222" s="48"/>
      <c r="C222" s="48" t="s">
        <v>52</v>
      </c>
      <c r="D222" s="48" t="s">
        <v>52</v>
      </c>
      <c r="E222" s="48" t="s">
        <v>26</v>
      </c>
      <c r="F222" s="40" t="s">
        <v>53</v>
      </c>
      <c r="G222" s="41" t="s">
        <v>5399</v>
      </c>
      <c r="H222" s="48" t="s">
        <v>8986</v>
      </c>
      <c r="I222" s="40" t="s">
        <v>7904</v>
      </c>
      <c r="J222" s="40" t="s">
        <v>8267</v>
      </c>
      <c r="K222" s="43">
        <f>L220</f>
        <v>41618</v>
      </c>
      <c r="L222" s="43">
        <f>K222+5</f>
        <v>41623</v>
      </c>
      <c r="M222" s="40" t="s">
        <v>8173</v>
      </c>
      <c r="N222" s="48" t="s">
        <v>5488</v>
      </c>
      <c r="O222" s="40" t="s">
        <v>84</v>
      </c>
      <c r="P222" s="39"/>
    </row>
    <row r="223" spans="1:16" hidden="1">
      <c r="A223" s="48" t="s">
        <v>2241</v>
      </c>
      <c r="B223" s="48"/>
      <c r="C223" s="48" t="s">
        <v>52</v>
      </c>
      <c r="D223" s="48" t="s">
        <v>52</v>
      </c>
      <c r="E223" s="48" t="s">
        <v>26</v>
      </c>
      <c r="F223" s="40" t="s">
        <v>53</v>
      </c>
      <c r="G223" s="41" t="s">
        <v>5399</v>
      </c>
      <c r="H223" s="48" t="s">
        <v>8986</v>
      </c>
      <c r="I223" s="40" t="s">
        <v>7904</v>
      </c>
      <c r="J223" s="40" t="s">
        <v>8268</v>
      </c>
      <c r="K223" s="43">
        <f>L222</f>
        <v>41623</v>
      </c>
      <c r="L223" s="43">
        <f>K223+5</f>
        <v>41628</v>
      </c>
      <c r="M223" s="40" t="s">
        <v>8173</v>
      </c>
      <c r="N223" s="48" t="s">
        <v>5488</v>
      </c>
      <c r="O223" s="40" t="s">
        <v>84</v>
      </c>
      <c r="P223" s="39"/>
    </row>
    <row r="224" spans="1:16" hidden="1">
      <c r="A224" s="48" t="s">
        <v>2241</v>
      </c>
      <c r="B224" s="48"/>
      <c r="C224" s="48" t="s">
        <v>52</v>
      </c>
      <c r="D224" s="48" t="s">
        <v>52</v>
      </c>
      <c r="E224" s="48" t="s">
        <v>26</v>
      </c>
      <c r="F224" s="40" t="s">
        <v>53</v>
      </c>
      <c r="G224" s="41" t="s">
        <v>5399</v>
      </c>
      <c r="H224" s="48" t="s">
        <v>8986</v>
      </c>
      <c r="I224" s="40" t="s">
        <v>7904</v>
      </c>
      <c r="J224" s="40" t="s">
        <v>8269</v>
      </c>
      <c r="K224" s="43">
        <f>L223</f>
        <v>41628</v>
      </c>
      <c r="L224" s="43">
        <f>K224+5</f>
        <v>41633</v>
      </c>
      <c r="M224" s="40" t="s">
        <v>8173</v>
      </c>
      <c r="N224" s="48" t="s">
        <v>5488</v>
      </c>
      <c r="O224" s="40" t="s">
        <v>84</v>
      </c>
      <c r="P224" s="39"/>
    </row>
    <row r="225" spans="1:16" ht="26.45" hidden="1">
      <c r="A225" s="48" t="s">
        <v>2241</v>
      </c>
      <c r="B225" s="48"/>
      <c r="C225" s="48" t="s">
        <v>52</v>
      </c>
      <c r="D225" s="48" t="s">
        <v>52</v>
      </c>
      <c r="E225" s="48" t="s">
        <v>26</v>
      </c>
      <c r="F225" s="40" t="s">
        <v>53</v>
      </c>
      <c r="G225" s="41" t="s">
        <v>5399</v>
      </c>
      <c r="H225" s="48" t="s">
        <v>8986</v>
      </c>
      <c r="I225" s="40" t="s">
        <v>7904</v>
      </c>
      <c r="J225" s="40" t="s">
        <v>8172</v>
      </c>
      <c r="K225" s="43">
        <f>L224</f>
        <v>41633</v>
      </c>
      <c r="L225" s="67">
        <f>K225+1</f>
        <v>41634</v>
      </c>
      <c r="M225" s="40" t="s">
        <v>8173</v>
      </c>
      <c r="N225" s="48" t="s">
        <v>5488</v>
      </c>
      <c r="O225" s="40">
        <v>100</v>
      </c>
      <c r="P225" s="39" t="s">
        <v>8279</v>
      </c>
    </row>
    <row r="226" spans="1:16" hidden="1">
      <c r="A226" s="49" t="s">
        <v>8951</v>
      </c>
      <c r="B226" s="49" t="s">
        <v>8990</v>
      </c>
      <c r="C226" s="41" t="s">
        <v>108</v>
      </c>
      <c r="D226" s="49" t="s">
        <v>65</v>
      </c>
      <c r="E226" s="49" t="s">
        <v>24</v>
      </c>
      <c r="F226" s="49" t="s">
        <v>77</v>
      </c>
      <c r="G226" s="41" t="s">
        <v>55</v>
      </c>
      <c r="H226" s="49" t="s">
        <v>8991</v>
      </c>
      <c r="I226" s="41" t="s">
        <v>1048</v>
      </c>
      <c r="J226" s="41" t="s">
        <v>7888</v>
      </c>
      <c r="K226" s="40"/>
      <c r="L226" s="40"/>
      <c r="M226" s="48"/>
      <c r="N226" s="48"/>
      <c r="O226" s="48"/>
      <c r="P226" s="56"/>
    </row>
    <row r="227" spans="1:16" hidden="1">
      <c r="A227" s="49" t="s">
        <v>8951</v>
      </c>
      <c r="B227" s="49" t="s">
        <v>8990</v>
      </c>
      <c r="C227" s="41" t="s">
        <v>108</v>
      </c>
      <c r="D227" s="49" t="s">
        <v>65</v>
      </c>
      <c r="E227" s="49" t="s">
        <v>24</v>
      </c>
      <c r="F227" s="49" t="s">
        <v>77</v>
      </c>
      <c r="G227" s="41" t="s">
        <v>55</v>
      </c>
      <c r="H227" s="49" t="s">
        <v>8991</v>
      </c>
      <c r="I227" s="41" t="s">
        <v>1048</v>
      </c>
      <c r="J227" s="41" t="s">
        <v>8244</v>
      </c>
      <c r="K227" s="42">
        <v>41267</v>
      </c>
      <c r="L227" s="40"/>
      <c r="M227" s="48"/>
      <c r="N227" s="48"/>
      <c r="O227" s="48"/>
      <c r="P227" s="56"/>
    </row>
    <row r="228" spans="1:16" hidden="1">
      <c r="A228" s="49" t="s">
        <v>8951</v>
      </c>
      <c r="B228" s="49" t="s">
        <v>8990</v>
      </c>
      <c r="C228" s="41" t="s">
        <v>108</v>
      </c>
      <c r="D228" s="49" t="s">
        <v>65</v>
      </c>
      <c r="E228" s="49" t="s">
        <v>24</v>
      </c>
      <c r="F228" s="49" t="s">
        <v>77</v>
      </c>
      <c r="G228" s="41" t="s">
        <v>55</v>
      </c>
      <c r="H228" s="49" t="s">
        <v>8991</v>
      </c>
      <c r="I228" s="41" t="s">
        <v>1048</v>
      </c>
      <c r="J228" s="41" t="s">
        <v>7889</v>
      </c>
      <c r="K228" s="42">
        <v>41688</v>
      </c>
      <c r="L228" s="40"/>
      <c r="M228" s="48"/>
      <c r="N228" s="48"/>
      <c r="O228" s="48"/>
      <c r="P228" s="56"/>
    </row>
    <row r="229" spans="1:16" hidden="1">
      <c r="A229" s="49" t="s">
        <v>8951</v>
      </c>
      <c r="B229" s="49" t="s">
        <v>8990</v>
      </c>
      <c r="C229" s="41" t="s">
        <v>108</v>
      </c>
      <c r="D229" s="49" t="s">
        <v>65</v>
      </c>
      <c r="E229" s="49" t="s">
        <v>24</v>
      </c>
      <c r="F229" s="49" t="s">
        <v>77</v>
      </c>
      <c r="G229" s="41" t="s">
        <v>55</v>
      </c>
      <c r="H229" s="49" t="s">
        <v>8991</v>
      </c>
      <c r="I229" s="41" t="s">
        <v>1048</v>
      </c>
      <c r="J229" s="41" t="s">
        <v>7890</v>
      </c>
      <c r="K229" s="40"/>
      <c r="L229" s="40"/>
      <c r="M229" s="48"/>
      <c r="N229" s="48"/>
      <c r="O229" s="48"/>
      <c r="P229" s="56"/>
    </row>
    <row r="230" spans="1:16" hidden="1">
      <c r="A230" s="49" t="s">
        <v>8951</v>
      </c>
      <c r="B230" s="49" t="s">
        <v>8990</v>
      </c>
      <c r="C230" s="41" t="s">
        <v>108</v>
      </c>
      <c r="D230" s="49" t="s">
        <v>65</v>
      </c>
      <c r="E230" s="49" t="s">
        <v>24</v>
      </c>
      <c r="F230" s="49" t="s">
        <v>77</v>
      </c>
      <c r="G230" s="41" t="s">
        <v>55</v>
      </c>
      <c r="H230" s="49" t="s">
        <v>8991</v>
      </c>
      <c r="I230" s="41" t="s">
        <v>1048</v>
      </c>
      <c r="J230" s="41" t="s">
        <v>7891</v>
      </c>
      <c r="K230" s="40"/>
      <c r="L230" s="40"/>
      <c r="M230" s="48"/>
      <c r="N230" s="48"/>
      <c r="O230" s="48"/>
      <c r="P230" s="56"/>
    </row>
    <row r="231" spans="1:16" hidden="1">
      <c r="A231" s="49" t="s">
        <v>8951</v>
      </c>
      <c r="B231" s="49" t="s">
        <v>8990</v>
      </c>
      <c r="C231" s="41" t="s">
        <v>108</v>
      </c>
      <c r="D231" s="49" t="s">
        <v>65</v>
      </c>
      <c r="E231" s="49" t="s">
        <v>24</v>
      </c>
      <c r="F231" s="49" t="s">
        <v>77</v>
      </c>
      <c r="G231" s="41" t="s">
        <v>55</v>
      </c>
      <c r="H231" s="49" t="s">
        <v>8991</v>
      </c>
      <c r="I231" s="41" t="s">
        <v>1048</v>
      </c>
      <c r="J231" s="41" t="s">
        <v>7892</v>
      </c>
      <c r="K231" s="40"/>
      <c r="L231" s="40"/>
      <c r="M231" s="48"/>
      <c r="N231" s="48"/>
      <c r="O231" s="48"/>
      <c r="P231" s="56"/>
    </row>
    <row r="232" spans="1:16" hidden="1">
      <c r="A232" s="49" t="s">
        <v>8951</v>
      </c>
      <c r="B232" s="49" t="s">
        <v>8990</v>
      </c>
      <c r="C232" s="41" t="s">
        <v>108</v>
      </c>
      <c r="D232" s="49" t="s">
        <v>65</v>
      </c>
      <c r="E232" s="49" t="s">
        <v>24</v>
      </c>
      <c r="F232" s="49" t="s">
        <v>77</v>
      </c>
      <c r="G232" s="41" t="s">
        <v>55</v>
      </c>
      <c r="H232" s="49" t="s">
        <v>8991</v>
      </c>
      <c r="I232" s="41" t="s">
        <v>1048</v>
      </c>
      <c r="J232" s="41" t="s">
        <v>7893</v>
      </c>
      <c r="K232" s="40"/>
      <c r="L232" s="40"/>
      <c r="M232" s="48"/>
      <c r="N232" s="48"/>
      <c r="O232" s="48"/>
      <c r="P232" s="56"/>
    </row>
    <row r="233" spans="1:16" hidden="1">
      <c r="A233" s="49" t="s">
        <v>8951</v>
      </c>
      <c r="B233" s="49" t="s">
        <v>8990</v>
      </c>
      <c r="C233" s="41" t="s">
        <v>108</v>
      </c>
      <c r="D233" s="49" t="s">
        <v>65</v>
      </c>
      <c r="E233" s="49" t="s">
        <v>24</v>
      </c>
      <c r="F233" s="49" t="s">
        <v>77</v>
      </c>
      <c r="G233" s="41" t="s">
        <v>55</v>
      </c>
      <c r="H233" s="49" t="s">
        <v>8991</v>
      </c>
      <c r="I233" s="41" t="s">
        <v>1048</v>
      </c>
      <c r="J233" s="41" t="s">
        <v>7894</v>
      </c>
      <c r="K233" s="40"/>
      <c r="L233" s="40"/>
      <c r="M233" s="48"/>
      <c r="N233" s="48"/>
      <c r="O233" s="48"/>
      <c r="P233" s="56"/>
    </row>
    <row r="234" spans="1:16" hidden="1">
      <c r="A234" s="48" t="s">
        <v>8951</v>
      </c>
      <c r="B234" s="48" t="s">
        <v>8990</v>
      </c>
      <c r="C234" s="40" t="s">
        <v>108</v>
      </c>
      <c r="D234" s="48" t="s">
        <v>65</v>
      </c>
      <c r="E234" s="48" t="s">
        <v>24</v>
      </c>
      <c r="F234" s="48" t="s">
        <v>77</v>
      </c>
      <c r="G234" s="41" t="s">
        <v>55</v>
      </c>
      <c r="H234" s="48" t="s">
        <v>8991</v>
      </c>
      <c r="I234" s="40" t="s">
        <v>7895</v>
      </c>
      <c r="J234" s="40" t="s">
        <v>8245</v>
      </c>
      <c r="K234" s="43">
        <f>K227</f>
        <v>41267</v>
      </c>
      <c r="L234" s="43">
        <f>K234+30</f>
        <v>41297</v>
      </c>
      <c r="M234" s="48" t="s">
        <v>8173</v>
      </c>
      <c r="N234" s="48" t="s">
        <v>14</v>
      </c>
      <c r="O234" s="48">
        <v>100</v>
      </c>
      <c r="P234" s="56"/>
    </row>
    <row r="235" spans="1:16" hidden="1">
      <c r="A235" s="48" t="s">
        <v>8951</v>
      </c>
      <c r="B235" s="48" t="s">
        <v>8990</v>
      </c>
      <c r="C235" s="40" t="s">
        <v>108</v>
      </c>
      <c r="D235" s="48" t="s">
        <v>65</v>
      </c>
      <c r="E235" s="48" t="s">
        <v>24</v>
      </c>
      <c r="F235" s="48" t="s">
        <v>77</v>
      </c>
      <c r="G235" s="41" t="s">
        <v>55</v>
      </c>
      <c r="H235" s="48" t="s">
        <v>8991</v>
      </c>
      <c r="I235" s="40" t="s">
        <v>8281</v>
      </c>
      <c r="J235" s="40" t="s">
        <v>8282</v>
      </c>
      <c r="K235" s="43">
        <f>L234</f>
        <v>41297</v>
      </c>
      <c r="L235" s="43">
        <f>K235+2</f>
        <v>41299</v>
      </c>
      <c r="M235" s="48" t="s">
        <v>8173</v>
      </c>
      <c r="N235" s="48" t="s">
        <v>8252</v>
      </c>
      <c r="O235" s="48">
        <v>100</v>
      </c>
      <c r="P235" s="56"/>
    </row>
    <row r="236" spans="1:16" hidden="1">
      <c r="A236" s="48" t="s">
        <v>8951</v>
      </c>
      <c r="B236" s="48" t="s">
        <v>8990</v>
      </c>
      <c r="C236" s="40" t="s">
        <v>108</v>
      </c>
      <c r="D236" s="48" t="s">
        <v>65</v>
      </c>
      <c r="E236" s="48" t="s">
        <v>24</v>
      </c>
      <c r="F236" s="48" t="s">
        <v>77</v>
      </c>
      <c r="G236" s="41" t="s">
        <v>55</v>
      </c>
      <c r="H236" s="48" t="s">
        <v>8991</v>
      </c>
      <c r="I236" s="65" t="s">
        <v>8261</v>
      </c>
      <c r="J236" s="40" t="s">
        <v>8262</v>
      </c>
      <c r="K236" s="43">
        <f>L235</f>
        <v>41299</v>
      </c>
      <c r="L236" s="43">
        <f>K236</f>
        <v>41299</v>
      </c>
      <c r="M236" s="48" t="s">
        <v>8173</v>
      </c>
      <c r="N236" s="48" t="s">
        <v>8252</v>
      </c>
      <c r="O236" s="48">
        <v>100</v>
      </c>
      <c r="P236" s="56"/>
    </row>
    <row r="237" spans="1:16" ht="39.6" hidden="1">
      <c r="A237" s="48" t="s">
        <v>8951</v>
      </c>
      <c r="B237" s="48" t="s">
        <v>8990</v>
      </c>
      <c r="C237" s="40" t="s">
        <v>108</v>
      </c>
      <c r="D237" s="48" t="s">
        <v>65</v>
      </c>
      <c r="E237" s="48" t="s">
        <v>24</v>
      </c>
      <c r="F237" s="48" t="s">
        <v>77</v>
      </c>
      <c r="G237" s="41" t="s">
        <v>55</v>
      </c>
      <c r="H237" s="48" t="s">
        <v>8991</v>
      </c>
      <c r="I237" s="40" t="s">
        <v>8264</v>
      </c>
      <c r="J237" s="40" t="s">
        <v>8265</v>
      </c>
      <c r="K237" s="43">
        <f>L236</f>
        <v>41299</v>
      </c>
      <c r="L237" s="43">
        <f>K228-21</f>
        <v>41667</v>
      </c>
      <c r="M237" s="48" t="s">
        <v>8173</v>
      </c>
      <c r="N237" s="48" t="s">
        <v>8060</v>
      </c>
      <c r="O237" s="48">
        <v>100</v>
      </c>
      <c r="P237" s="56" t="s">
        <v>8992</v>
      </c>
    </row>
    <row r="238" spans="1:16" hidden="1">
      <c r="A238" s="48" t="s">
        <v>8951</v>
      </c>
      <c r="B238" s="48" t="s">
        <v>8990</v>
      </c>
      <c r="C238" s="40" t="s">
        <v>108</v>
      </c>
      <c r="D238" s="48" t="s">
        <v>65</v>
      </c>
      <c r="E238" s="48" t="s">
        <v>24</v>
      </c>
      <c r="F238" s="48" t="s">
        <v>77</v>
      </c>
      <c r="G238" s="41" t="s">
        <v>55</v>
      </c>
      <c r="H238" s="48" t="s">
        <v>8991</v>
      </c>
      <c r="I238" s="40" t="s">
        <v>8261</v>
      </c>
      <c r="J238" s="40" t="s">
        <v>8266</v>
      </c>
      <c r="K238" s="43">
        <f>L237</f>
        <v>41667</v>
      </c>
      <c r="L238" s="43">
        <f>K238</f>
        <v>41667</v>
      </c>
      <c r="M238" s="48" t="s">
        <v>8173</v>
      </c>
      <c r="N238" s="48" t="s">
        <v>8252</v>
      </c>
      <c r="O238" s="48">
        <v>100</v>
      </c>
      <c r="P238" s="56"/>
    </row>
    <row r="239" spans="1:16" hidden="1">
      <c r="A239" s="48" t="s">
        <v>8951</v>
      </c>
      <c r="B239" s="48" t="s">
        <v>8990</v>
      </c>
      <c r="C239" s="40" t="s">
        <v>108</v>
      </c>
      <c r="D239" s="48" t="s">
        <v>65</v>
      </c>
      <c r="E239" s="48" t="s">
        <v>24</v>
      </c>
      <c r="F239" s="48" t="s">
        <v>77</v>
      </c>
      <c r="G239" s="41" t="s">
        <v>55</v>
      </c>
      <c r="H239" s="48" t="s">
        <v>8991</v>
      </c>
      <c r="I239" s="40" t="s">
        <v>7904</v>
      </c>
      <c r="J239" s="40" t="s">
        <v>7905</v>
      </c>
      <c r="K239" s="43">
        <f>L237</f>
        <v>41667</v>
      </c>
      <c r="L239" s="43">
        <f>K239+5</f>
        <v>41672</v>
      </c>
      <c r="M239" s="48" t="s">
        <v>8173</v>
      </c>
      <c r="N239" s="48" t="s">
        <v>14</v>
      </c>
      <c r="O239" s="48">
        <v>100</v>
      </c>
      <c r="P239" s="56"/>
    </row>
    <row r="240" spans="1:16" hidden="1">
      <c r="A240" s="48" t="s">
        <v>8951</v>
      </c>
      <c r="B240" s="48" t="s">
        <v>8990</v>
      </c>
      <c r="C240" s="40" t="s">
        <v>108</v>
      </c>
      <c r="D240" s="48" t="s">
        <v>65</v>
      </c>
      <c r="E240" s="48" t="s">
        <v>24</v>
      </c>
      <c r="F240" s="48" t="s">
        <v>77</v>
      </c>
      <c r="G240" s="41" t="s">
        <v>55</v>
      </c>
      <c r="H240" s="48" t="s">
        <v>8991</v>
      </c>
      <c r="I240" s="40" t="s">
        <v>7904</v>
      </c>
      <c r="J240" s="40" t="s">
        <v>7906</v>
      </c>
      <c r="K240" s="43">
        <f>L239</f>
        <v>41672</v>
      </c>
      <c r="L240" s="43">
        <f>K240+5</f>
        <v>41677</v>
      </c>
      <c r="M240" s="48" t="s">
        <v>8173</v>
      </c>
      <c r="N240" s="48" t="s">
        <v>14</v>
      </c>
      <c r="O240" s="48">
        <v>100</v>
      </c>
      <c r="P240" s="56"/>
    </row>
    <row r="241" spans="1:16" hidden="1">
      <c r="A241" s="48" t="s">
        <v>8951</v>
      </c>
      <c r="B241" s="48" t="s">
        <v>8990</v>
      </c>
      <c r="C241" s="40" t="s">
        <v>108</v>
      </c>
      <c r="D241" s="48" t="s">
        <v>65</v>
      </c>
      <c r="E241" s="48" t="s">
        <v>24</v>
      </c>
      <c r="F241" s="48" t="s">
        <v>77</v>
      </c>
      <c r="G241" s="41" t="s">
        <v>55</v>
      </c>
      <c r="H241" s="48" t="s">
        <v>8991</v>
      </c>
      <c r="I241" s="40" t="s">
        <v>7904</v>
      </c>
      <c r="J241" s="40" t="s">
        <v>7907</v>
      </c>
      <c r="K241" s="43">
        <f>L240</f>
        <v>41677</v>
      </c>
      <c r="L241" s="43">
        <f>K241+5</f>
        <v>41682</v>
      </c>
      <c r="M241" s="48" t="s">
        <v>8173</v>
      </c>
      <c r="N241" s="48" t="s">
        <v>14</v>
      </c>
      <c r="O241" s="48">
        <v>100</v>
      </c>
      <c r="P241" s="56"/>
    </row>
    <row r="242" spans="1:16" ht="26.45" hidden="1">
      <c r="A242" s="48" t="s">
        <v>8951</v>
      </c>
      <c r="B242" s="48" t="s">
        <v>8990</v>
      </c>
      <c r="C242" s="40" t="s">
        <v>108</v>
      </c>
      <c r="D242" s="48" t="s">
        <v>65</v>
      </c>
      <c r="E242" s="48" t="s">
        <v>24</v>
      </c>
      <c r="F242" s="48" t="s">
        <v>77</v>
      </c>
      <c r="G242" s="41" t="s">
        <v>55</v>
      </c>
      <c r="H242" s="48" t="s">
        <v>8991</v>
      </c>
      <c r="I242" s="40" t="s">
        <v>7904</v>
      </c>
      <c r="J242" s="40" t="s">
        <v>8172</v>
      </c>
      <c r="K242" s="43">
        <f>L241</f>
        <v>41682</v>
      </c>
      <c r="L242" s="72">
        <f>K242+1</f>
        <v>41683</v>
      </c>
      <c r="M242" s="48" t="s">
        <v>8173</v>
      </c>
      <c r="N242" s="48" t="s">
        <v>14</v>
      </c>
      <c r="O242" s="48">
        <v>100</v>
      </c>
      <c r="P242" s="56" t="s">
        <v>8993</v>
      </c>
    </row>
    <row r="243" spans="1:16" hidden="1">
      <c r="A243" s="49" t="s">
        <v>8994</v>
      </c>
      <c r="B243" s="49"/>
      <c r="C243" s="49" t="s">
        <v>52</v>
      </c>
      <c r="D243" s="49" t="s">
        <v>52</v>
      </c>
      <c r="E243" s="49" t="s">
        <v>6710</v>
      </c>
      <c r="F243" s="49" t="s">
        <v>8302</v>
      </c>
      <c r="G243" s="49" t="s">
        <v>6175</v>
      </c>
      <c r="H243" s="49" t="s">
        <v>8995</v>
      </c>
      <c r="I243" s="41" t="s">
        <v>1048</v>
      </c>
      <c r="J243" s="41" t="s">
        <v>7888</v>
      </c>
      <c r="K243" s="41"/>
      <c r="L243" s="40"/>
      <c r="M243" s="48"/>
      <c r="N243" s="48"/>
      <c r="O243" s="48"/>
      <c r="P243" s="56"/>
    </row>
    <row r="244" spans="1:16" hidden="1">
      <c r="A244" s="49" t="s">
        <v>8994</v>
      </c>
      <c r="B244" s="49"/>
      <c r="C244" s="49" t="s">
        <v>52</v>
      </c>
      <c r="D244" s="49" t="s">
        <v>52</v>
      </c>
      <c r="E244" s="49" t="s">
        <v>6710</v>
      </c>
      <c r="F244" s="49" t="s">
        <v>8302</v>
      </c>
      <c r="G244" s="49" t="s">
        <v>6175</v>
      </c>
      <c r="H244" s="49" t="s">
        <v>8995</v>
      </c>
      <c r="I244" s="41" t="s">
        <v>1048</v>
      </c>
      <c r="J244" s="41" t="s">
        <v>8244</v>
      </c>
      <c r="K244" s="59">
        <v>41001</v>
      </c>
      <c r="L244" s="40"/>
      <c r="M244" s="48"/>
      <c r="N244" s="48"/>
      <c r="O244" s="48"/>
      <c r="P244" s="56"/>
    </row>
    <row r="245" spans="1:16" hidden="1">
      <c r="A245" s="49" t="s">
        <v>8994</v>
      </c>
      <c r="B245" s="49"/>
      <c r="C245" s="49" t="s">
        <v>52</v>
      </c>
      <c r="D245" s="49" t="s">
        <v>52</v>
      </c>
      <c r="E245" s="49" t="s">
        <v>6710</v>
      </c>
      <c r="F245" s="49" t="s">
        <v>8302</v>
      </c>
      <c r="G245" s="49" t="s">
        <v>6175</v>
      </c>
      <c r="H245" s="49" t="s">
        <v>8995</v>
      </c>
      <c r="I245" s="41" t="s">
        <v>1048</v>
      </c>
      <c r="J245" s="41" t="s">
        <v>7889</v>
      </c>
      <c r="K245" s="59">
        <v>41194</v>
      </c>
      <c r="L245" s="40"/>
      <c r="M245" s="48"/>
      <c r="N245" s="48"/>
      <c r="O245" s="48"/>
      <c r="P245" s="56"/>
    </row>
    <row r="246" spans="1:16" hidden="1">
      <c r="A246" s="49" t="s">
        <v>8994</v>
      </c>
      <c r="B246" s="49"/>
      <c r="C246" s="49" t="s">
        <v>52</v>
      </c>
      <c r="D246" s="49" t="s">
        <v>52</v>
      </c>
      <c r="E246" s="49" t="s">
        <v>6710</v>
      </c>
      <c r="F246" s="49" t="s">
        <v>8302</v>
      </c>
      <c r="G246" s="49" t="s">
        <v>6175</v>
      </c>
      <c r="H246" s="49" t="s">
        <v>8995</v>
      </c>
      <c r="I246" s="41" t="s">
        <v>1048</v>
      </c>
      <c r="J246" s="41" t="s">
        <v>7890</v>
      </c>
      <c r="K246" s="41"/>
      <c r="L246" s="40"/>
      <c r="M246" s="48"/>
      <c r="N246" s="48"/>
      <c r="O246" s="48"/>
      <c r="P246" s="56"/>
    </row>
    <row r="247" spans="1:16" hidden="1">
      <c r="A247" s="49" t="s">
        <v>8994</v>
      </c>
      <c r="B247" s="49"/>
      <c r="C247" s="49" t="s">
        <v>52</v>
      </c>
      <c r="D247" s="49" t="s">
        <v>52</v>
      </c>
      <c r="E247" s="49" t="s">
        <v>6710</v>
      </c>
      <c r="F247" s="49" t="s">
        <v>8302</v>
      </c>
      <c r="G247" s="49" t="s">
        <v>6175</v>
      </c>
      <c r="H247" s="49" t="s">
        <v>8995</v>
      </c>
      <c r="I247" s="41" t="s">
        <v>1048</v>
      </c>
      <c r="J247" s="41" t="s">
        <v>7891</v>
      </c>
      <c r="K247" s="41"/>
      <c r="L247" s="40"/>
      <c r="M247" s="48"/>
      <c r="N247" s="48"/>
      <c r="O247" s="48"/>
      <c r="P247" s="56"/>
    </row>
    <row r="248" spans="1:16" hidden="1">
      <c r="A248" s="49" t="s">
        <v>8994</v>
      </c>
      <c r="B248" s="49"/>
      <c r="C248" s="49" t="s">
        <v>52</v>
      </c>
      <c r="D248" s="49" t="s">
        <v>52</v>
      </c>
      <c r="E248" s="49" t="s">
        <v>6710</v>
      </c>
      <c r="F248" s="49" t="s">
        <v>8302</v>
      </c>
      <c r="G248" s="49" t="s">
        <v>6175</v>
      </c>
      <c r="H248" s="49" t="s">
        <v>8995</v>
      </c>
      <c r="I248" s="41" t="s">
        <v>1048</v>
      </c>
      <c r="J248" s="41" t="s">
        <v>7892</v>
      </c>
      <c r="K248" s="41"/>
      <c r="L248" s="40"/>
      <c r="M248" s="48"/>
      <c r="N248" s="48"/>
      <c r="O248" s="48"/>
      <c r="P248" s="56"/>
    </row>
    <row r="249" spans="1:16" hidden="1">
      <c r="A249" s="49" t="s">
        <v>8994</v>
      </c>
      <c r="B249" s="49"/>
      <c r="C249" s="49" t="s">
        <v>52</v>
      </c>
      <c r="D249" s="49" t="s">
        <v>52</v>
      </c>
      <c r="E249" s="49" t="s">
        <v>6710</v>
      </c>
      <c r="F249" s="49" t="s">
        <v>8302</v>
      </c>
      <c r="G249" s="49" t="s">
        <v>6175</v>
      </c>
      <c r="H249" s="49" t="s">
        <v>8995</v>
      </c>
      <c r="I249" s="41" t="s">
        <v>1048</v>
      </c>
      <c r="J249" s="41" t="s">
        <v>7893</v>
      </c>
      <c r="K249" s="41"/>
      <c r="L249" s="40"/>
      <c r="M249" s="48"/>
      <c r="N249" s="48"/>
      <c r="O249" s="48"/>
      <c r="P249" s="56"/>
    </row>
    <row r="250" spans="1:16" hidden="1">
      <c r="A250" s="49" t="s">
        <v>8994</v>
      </c>
      <c r="B250" s="49"/>
      <c r="C250" s="49" t="s">
        <v>52</v>
      </c>
      <c r="D250" s="49" t="s">
        <v>52</v>
      </c>
      <c r="E250" s="49" t="s">
        <v>6710</v>
      </c>
      <c r="F250" s="49" t="s">
        <v>8302</v>
      </c>
      <c r="G250" s="49" t="s">
        <v>6175</v>
      </c>
      <c r="H250" s="49" t="s">
        <v>8995</v>
      </c>
      <c r="I250" s="41" t="s">
        <v>1048</v>
      </c>
      <c r="J250" s="41" t="s">
        <v>7894</v>
      </c>
      <c r="K250" s="41"/>
      <c r="L250" s="40"/>
      <c r="M250" s="48"/>
      <c r="N250" s="48"/>
      <c r="O250" s="48"/>
      <c r="P250" s="56"/>
    </row>
    <row r="251" spans="1:16" hidden="1">
      <c r="A251" s="48" t="s">
        <v>8994</v>
      </c>
      <c r="B251" s="48"/>
      <c r="C251" s="48" t="s">
        <v>52</v>
      </c>
      <c r="D251" s="48" t="s">
        <v>52</v>
      </c>
      <c r="E251" s="48" t="s">
        <v>6710</v>
      </c>
      <c r="F251" s="48" t="s">
        <v>8302</v>
      </c>
      <c r="G251" s="49" t="s">
        <v>6175</v>
      </c>
      <c r="H251" s="48" t="s">
        <v>8995</v>
      </c>
      <c r="I251" s="40" t="s">
        <v>7895</v>
      </c>
      <c r="J251" s="40" t="s">
        <v>8245</v>
      </c>
      <c r="K251" s="43">
        <f>K244</f>
        <v>41001</v>
      </c>
      <c r="L251" s="43">
        <f>K251+10</f>
        <v>41011</v>
      </c>
      <c r="M251" s="40" t="s">
        <v>8173</v>
      </c>
      <c r="N251" s="48" t="s">
        <v>14</v>
      </c>
      <c r="O251" s="40">
        <v>100</v>
      </c>
      <c r="P251" s="39"/>
    </row>
    <row r="252" spans="1:16" hidden="1">
      <c r="A252" s="48" t="s">
        <v>8994</v>
      </c>
      <c r="B252" s="48"/>
      <c r="C252" s="48" t="s">
        <v>52</v>
      </c>
      <c r="D252" s="48" t="s">
        <v>52</v>
      </c>
      <c r="E252" s="48" t="s">
        <v>6710</v>
      </c>
      <c r="F252" s="48" t="s">
        <v>8302</v>
      </c>
      <c r="G252" s="49" t="s">
        <v>6175</v>
      </c>
      <c r="H252" s="48" t="s">
        <v>8995</v>
      </c>
      <c r="I252" s="40" t="s">
        <v>7898</v>
      </c>
      <c r="J252" s="40" t="s">
        <v>8247</v>
      </c>
      <c r="K252" s="43">
        <f>L251</f>
        <v>41011</v>
      </c>
      <c r="L252" s="43">
        <f>K252+2</f>
        <v>41013</v>
      </c>
      <c r="M252" s="40" t="s">
        <v>8173</v>
      </c>
      <c r="N252" s="48" t="s">
        <v>14</v>
      </c>
      <c r="O252" s="40">
        <v>100</v>
      </c>
      <c r="P252" s="39"/>
    </row>
    <row r="253" spans="1:16" ht="52.5">
      <c r="A253" s="48" t="s">
        <v>8994</v>
      </c>
      <c r="B253" s="48"/>
      <c r="C253" s="48" t="s">
        <v>52</v>
      </c>
      <c r="D253" s="48" t="s">
        <v>52</v>
      </c>
      <c r="E253" s="48" t="s">
        <v>6710</v>
      </c>
      <c r="F253" s="48" t="s">
        <v>8302</v>
      </c>
      <c r="G253" s="49" t="s">
        <v>6175</v>
      </c>
      <c r="H253" s="48" t="s">
        <v>8995</v>
      </c>
      <c r="I253" s="40" t="s">
        <v>7901</v>
      </c>
      <c r="J253" s="40" t="s">
        <v>7902</v>
      </c>
      <c r="K253" s="43">
        <f>L252</f>
        <v>41013</v>
      </c>
      <c r="L253" s="43">
        <f>K254</f>
        <v>41178</v>
      </c>
      <c r="M253" s="40" t="s">
        <v>8173</v>
      </c>
      <c r="N253" s="40" t="s">
        <v>139</v>
      </c>
      <c r="O253" s="40">
        <v>100</v>
      </c>
      <c r="P253" s="39" t="s">
        <v>8996</v>
      </c>
    </row>
    <row r="254" spans="1:16" hidden="1">
      <c r="A254" s="48" t="s">
        <v>8994</v>
      </c>
      <c r="B254" s="48"/>
      <c r="C254" s="48" t="s">
        <v>52</v>
      </c>
      <c r="D254" s="48" t="s">
        <v>52</v>
      </c>
      <c r="E254" s="48" t="s">
        <v>6710</v>
      </c>
      <c r="F254" s="48" t="s">
        <v>8302</v>
      </c>
      <c r="G254" s="49" t="s">
        <v>6175</v>
      </c>
      <c r="H254" s="48" t="s">
        <v>8995</v>
      </c>
      <c r="I254" s="40" t="s">
        <v>7904</v>
      </c>
      <c r="J254" s="40" t="s">
        <v>7905</v>
      </c>
      <c r="K254" s="43">
        <f>L254-5</f>
        <v>41178</v>
      </c>
      <c r="L254" s="43">
        <f>K255</f>
        <v>41183</v>
      </c>
      <c r="M254" s="40" t="s">
        <v>8173</v>
      </c>
      <c r="N254" s="40" t="s">
        <v>139</v>
      </c>
      <c r="O254" s="40" t="s">
        <v>84</v>
      </c>
      <c r="P254" s="39"/>
    </row>
    <row r="255" spans="1:16" hidden="1">
      <c r="A255" s="48" t="s">
        <v>8994</v>
      </c>
      <c r="B255" s="48"/>
      <c r="C255" s="48" t="s">
        <v>52</v>
      </c>
      <c r="D255" s="48" t="s">
        <v>52</v>
      </c>
      <c r="E255" s="48" t="s">
        <v>6710</v>
      </c>
      <c r="F255" s="48" t="s">
        <v>8302</v>
      </c>
      <c r="G255" s="49" t="s">
        <v>6175</v>
      </c>
      <c r="H255" s="48" t="s">
        <v>8995</v>
      </c>
      <c r="I255" s="40" t="s">
        <v>7904</v>
      </c>
      <c r="J255" s="40" t="s">
        <v>8249</v>
      </c>
      <c r="K255" s="43">
        <f>L255-5</f>
        <v>41183</v>
      </c>
      <c r="L255" s="43">
        <f>K256</f>
        <v>41188</v>
      </c>
      <c r="M255" s="40" t="s">
        <v>8173</v>
      </c>
      <c r="N255" s="40" t="s">
        <v>139</v>
      </c>
      <c r="O255" s="40" t="s">
        <v>84</v>
      </c>
      <c r="P255" s="39"/>
    </row>
    <row r="256" spans="1:16" hidden="1">
      <c r="A256" s="48" t="s">
        <v>8994</v>
      </c>
      <c r="B256" s="48"/>
      <c r="C256" s="48" t="s">
        <v>52</v>
      </c>
      <c r="D256" s="48" t="s">
        <v>52</v>
      </c>
      <c r="E256" s="48" t="s">
        <v>6710</v>
      </c>
      <c r="F256" s="48" t="s">
        <v>8302</v>
      </c>
      <c r="G256" s="49" t="s">
        <v>6175</v>
      </c>
      <c r="H256" s="48" t="s">
        <v>8995</v>
      </c>
      <c r="I256" s="40" t="s">
        <v>7904</v>
      </c>
      <c r="J256" s="40" t="s">
        <v>7907</v>
      </c>
      <c r="K256" s="43">
        <f>L256-5</f>
        <v>41188</v>
      </c>
      <c r="L256" s="43">
        <f>K257</f>
        <v>41193</v>
      </c>
      <c r="M256" s="40" t="s">
        <v>8173</v>
      </c>
      <c r="N256" s="40" t="s">
        <v>139</v>
      </c>
      <c r="O256" s="40" t="s">
        <v>84</v>
      </c>
      <c r="P256" s="39"/>
    </row>
    <row r="257" spans="1:16" ht="39.6" hidden="1">
      <c r="A257" s="48" t="s">
        <v>8994</v>
      </c>
      <c r="B257" s="48"/>
      <c r="C257" s="48" t="s">
        <v>52</v>
      </c>
      <c r="D257" s="48" t="s">
        <v>52</v>
      </c>
      <c r="E257" s="48" t="s">
        <v>6710</v>
      </c>
      <c r="F257" s="48" t="s">
        <v>8302</v>
      </c>
      <c r="G257" s="49" t="s">
        <v>6175</v>
      </c>
      <c r="H257" s="48" t="s">
        <v>8995</v>
      </c>
      <c r="I257" s="40" t="s">
        <v>7904</v>
      </c>
      <c r="J257" s="40" t="s">
        <v>8172</v>
      </c>
      <c r="K257" s="43">
        <f>L257-1</f>
        <v>41193</v>
      </c>
      <c r="L257" s="43">
        <f>K245</f>
        <v>41194</v>
      </c>
      <c r="M257" s="40" t="s">
        <v>8173</v>
      </c>
      <c r="N257" s="40" t="s">
        <v>139</v>
      </c>
      <c r="O257" s="40" t="s">
        <v>84</v>
      </c>
      <c r="P257" s="39" t="s">
        <v>8997</v>
      </c>
    </row>
    <row r="258" spans="1:16" hidden="1">
      <c r="A258" s="41" t="s">
        <v>8534</v>
      </c>
      <c r="B258" s="41" t="s">
        <v>8998</v>
      </c>
      <c r="C258" s="41" t="s">
        <v>52</v>
      </c>
      <c r="D258" s="41" t="s">
        <v>52</v>
      </c>
      <c r="E258" s="41" t="s">
        <v>25</v>
      </c>
      <c r="F258" s="41" t="s">
        <v>81</v>
      </c>
      <c r="G258" s="41" t="s">
        <v>5399</v>
      </c>
      <c r="H258" s="41" t="s">
        <v>8999</v>
      </c>
      <c r="I258" s="41" t="s">
        <v>1048</v>
      </c>
      <c r="J258" s="41" t="s">
        <v>7888</v>
      </c>
      <c r="K258" s="41"/>
      <c r="L258" s="40"/>
      <c r="M258" s="40"/>
      <c r="N258" s="40"/>
      <c r="O258" s="48"/>
      <c r="P258" s="56"/>
    </row>
    <row r="259" spans="1:16" hidden="1">
      <c r="A259" s="41" t="s">
        <v>8534</v>
      </c>
      <c r="B259" s="41" t="s">
        <v>8998</v>
      </c>
      <c r="C259" s="41" t="s">
        <v>52</v>
      </c>
      <c r="D259" s="41" t="s">
        <v>52</v>
      </c>
      <c r="E259" s="41" t="s">
        <v>25</v>
      </c>
      <c r="F259" s="41" t="s">
        <v>81</v>
      </c>
      <c r="G259" s="41" t="s">
        <v>5399</v>
      </c>
      <c r="H259" s="41" t="s">
        <v>8999</v>
      </c>
      <c r="I259" s="41" t="s">
        <v>1048</v>
      </c>
      <c r="J259" s="41" t="s">
        <v>8244</v>
      </c>
      <c r="K259" s="42">
        <v>41585</v>
      </c>
      <c r="L259" s="40"/>
      <c r="M259" s="40"/>
      <c r="N259" s="40"/>
      <c r="O259" s="48"/>
      <c r="P259" s="56"/>
    </row>
    <row r="260" spans="1:16" hidden="1">
      <c r="A260" s="41" t="s">
        <v>8534</v>
      </c>
      <c r="B260" s="41" t="s">
        <v>8998</v>
      </c>
      <c r="C260" s="41" t="s">
        <v>52</v>
      </c>
      <c r="D260" s="41" t="s">
        <v>52</v>
      </c>
      <c r="E260" s="41" t="s">
        <v>25</v>
      </c>
      <c r="F260" s="41" t="s">
        <v>81</v>
      </c>
      <c r="G260" s="41" t="s">
        <v>5399</v>
      </c>
      <c r="H260" s="41" t="s">
        <v>8999</v>
      </c>
      <c r="I260" s="41" t="s">
        <v>1048</v>
      </c>
      <c r="J260" s="41" t="s">
        <v>7889</v>
      </c>
      <c r="K260" s="42">
        <v>41728</v>
      </c>
      <c r="L260" s="40"/>
      <c r="M260" s="40"/>
      <c r="N260" s="40"/>
      <c r="O260" s="48"/>
      <c r="P260" s="56"/>
    </row>
    <row r="261" spans="1:16" hidden="1">
      <c r="A261" s="41" t="s">
        <v>8534</v>
      </c>
      <c r="B261" s="41" t="s">
        <v>8998</v>
      </c>
      <c r="C261" s="41" t="s">
        <v>52</v>
      </c>
      <c r="D261" s="41" t="s">
        <v>52</v>
      </c>
      <c r="E261" s="41" t="s">
        <v>25</v>
      </c>
      <c r="F261" s="41" t="s">
        <v>81</v>
      </c>
      <c r="G261" s="41" t="s">
        <v>5399</v>
      </c>
      <c r="H261" s="41" t="s">
        <v>8999</v>
      </c>
      <c r="I261" s="41" t="s">
        <v>1048</v>
      </c>
      <c r="J261" s="41" t="s">
        <v>7890</v>
      </c>
      <c r="K261" s="41"/>
      <c r="L261" s="40"/>
      <c r="M261" s="40"/>
      <c r="N261" s="40"/>
      <c r="O261" s="48"/>
      <c r="P261" s="56"/>
    </row>
    <row r="262" spans="1:16" hidden="1">
      <c r="A262" s="41" t="s">
        <v>8534</v>
      </c>
      <c r="B262" s="41" t="s">
        <v>8998</v>
      </c>
      <c r="C262" s="41" t="s">
        <v>52</v>
      </c>
      <c r="D262" s="41" t="s">
        <v>52</v>
      </c>
      <c r="E262" s="41" t="s">
        <v>25</v>
      </c>
      <c r="F262" s="41" t="s">
        <v>81</v>
      </c>
      <c r="G262" s="41" t="s">
        <v>5399</v>
      </c>
      <c r="H262" s="41" t="s">
        <v>8999</v>
      </c>
      <c r="I262" s="41" t="s">
        <v>1048</v>
      </c>
      <c r="J262" s="41" t="s">
        <v>7891</v>
      </c>
      <c r="K262" s="41"/>
      <c r="L262" s="40"/>
      <c r="M262" s="40"/>
      <c r="N262" s="40"/>
      <c r="O262" s="48"/>
      <c r="P262" s="56"/>
    </row>
    <row r="263" spans="1:16" hidden="1">
      <c r="A263" s="41" t="s">
        <v>8534</v>
      </c>
      <c r="B263" s="41" t="s">
        <v>8998</v>
      </c>
      <c r="C263" s="41" t="s">
        <v>52</v>
      </c>
      <c r="D263" s="41" t="s">
        <v>52</v>
      </c>
      <c r="E263" s="41" t="s">
        <v>25</v>
      </c>
      <c r="F263" s="41" t="s">
        <v>81</v>
      </c>
      <c r="G263" s="41" t="s">
        <v>5399</v>
      </c>
      <c r="H263" s="41" t="s">
        <v>8999</v>
      </c>
      <c r="I263" s="41" t="s">
        <v>1048</v>
      </c>
      <c r="J263" s="41" t="s">
        <v>7892</v>
      </c>
      <c r="K263" s="42">
        <v>41768</v>
      </c>
      <c r="L263" s="40"/>
      <c r="M263" s="40"/>
      <c r="N263" s="40"/>
      <c r="O263" s="48"/>
      <c r="P263" s="56"/>
    </row>
    <row r="264" spans="1:16" hidden="1">
      <c r="A264" s="41" t="s">
        <v>8534</v>
      </c>
      <c r="B264" s="41" t="s">
        <v>8998</v>
      </c>
      <c r="C264" s="41" t="s">
        <v>52</v>
      </c>
      <c r="D264" s="41" t="s">
        <v>52</v>
      </c>
      <c r="E264" s="41" t="s">
        <v>25</v>
      </c>
      <c r="F264" s="41" t="s">
        <v>81</v>
      </c>
      <c r="G264" s="41" t="s">
        <v>5399</v>
      </c>
      <c r="H264" s="41" t="s">
        <v>8999</v>
      </c>
      <c r="I264" s="41" t="s">
        <v>1048</v>
      </c>
      <c r="J264" s="41" t="s">
        <v>7893</v>
      </c>
      <c r="K264" s="41"/>
      <c r="L264" s="40"/>
      <c r="M264" s="40"/>
      <c r="N264" s="40"/>
      <c r="O264" s="48"/>
      <c r="P264" s="56"/>
    </row>
    <row r="265" spans="1:16" hidden="1">
      <c r="A265" s="41" t="s">
        <v>8534</v>
      </c>
      <c r="B265" s="41" t="s">
        <v>8998</v>
      </c>
      <c r="C265" s="41" t="s">
        <v>52</v>
      </c>
      <c r="D265" s="41" t="s">
        <v>52</v>
      </c>
      <c r="E265" s="41" t="s">
        <v>25</v>
      </c>
      <c r="F265" s="41" t="s">
        <v>81</v>
      </c>
      <c r="G265" s="41" t="s">
        <v>5399</v>
      </c>
      <c r="H265" s="41" t="s">
        <v>8999</v>
      </c>
      <c r="I265" s="41" t="s">
        <v>1048</v>
      </c>
      <c r="J265" s="41" t="s">
        <v>7894</v>
      </c>
      <c r="K265" s="41"/>
      <c r="L265" s="40"/>
      <c r="M265" s="40"/>
      <c r="N265" s="40"/>
      <c r="O265" s="48"/>
      <c r="P265" s="56"/>
    </row>
    <row r="266" spans="1:16" ht="26.45" hidden="1">
      <c r="A266" s="40" t="s">
        <v>8534</v>
      </c>
      <c r="B266" s="40" t="s">
        <v>8998</v>
      </c>
      <c r="C266" s="40" t="s">
        <v>52</v>
      </c>
      <c r="D266" s="40" t="s">
        <v>52</v>
      </c>
      <c r="E266" s="40" t="s">
        <v>25</v>
      </c>
      <c r="F266" s="40" t="s">
        <v>81</v>
      </c>
      <c r="G266" s="41" t="s">
        <v>5399</v>
      </c>
      <c r="H266" s="40" t="s">
        <v>8999</v>
      </c>
      <c r="I266" s="40" t="s">
        <v>7895</v>
      </c>
      <c r="J266" s="40" t="s">
        <v>8245</v>
      </c>
      <c r="K266" s="43">
        <f>K259</f>
        <v>41585</v>
      </c>
      <c r="L266" s="43">
        <f>K266+30</f>
        <v>41615</v>
      </c>
      <c r="M266" s="40" t="s">
        <v>7</v>
      </c>
      <c r="N266" s="48" t="s">
        <v>94</v>
      </c>
      <c r="O266" s="48">
        <v>100</v>
      </c>
      <c r="P266" s="56" t="s">
        <v>9000</v>
      </c>
    </row>
    <row r="267" spans="1:16" hidden="1">
      <c r="A267" s="40" t="s">
        <v>8534</v>
      </c>
      <c r="B267" s="40" t="s">
        <v>8998</v>
      </c>
      <c r="C267" s="40" t="s">
        <v>52</v>
      </c>
      <c r="D267" s="40" t="s">
        <v>52</v>
      </c>
      <c r="E267" s="40" t="s">
        <v>25</v>
      </c>
      <c r="F267" s="40" t="s">
        <v>81</v>
      </c>
      <c r="G267" s="41" t="s">
        <v>5399</v>
      </c>
      <c r="H267" s="40" t="s">
        <v>8999</v>
      </c>
      <c r="I267" s="40" t="s">
        <v>7898</v>
      </c>
      <c r="J267" s="40" t="s">
        <v>8247</v>
      </c>
      <c r="K267" s="43">
        <f t="shared" ref="K267:K272" si="4">L266</f>
        <v>41615</v>
      </c>
      <c r="L267" s="43">
        <f>K267+5</f>
        <v>41620</v>
      </c>
      <c r="M267" s="40" t="s">
        <v>7</v>
      </c>
      <c r="N267" s="48" t="s">
        <v>94</v>
      </c>
      <c r="O267" s="48">
        <v>100</v>
      </c>
      <c r="P267" s="56"/>
    </row>
    <row r="268" spans="1:16" hidden="1">
      <c r="A268" s="40" t="s">
        <v>8534</v>
      </c>
      <c r="B268" s="40" t="s">
        <v>8998</v>
      </c>
      <c r="C268" s="40" t="s">
        <v>52</v>
      </c>
      <c r="D268" s="40" t="s">
        <v>52</v>
      </c>
      <c r="E268" s="40" t="s">
        <v>25</v>
      </c>
      <c r="F268" s="40" t="s">
        <v>81</v>
      </c>
      <c r="G268" s="41" t="s">
        <v>5399</v>
      </c>
      <c r="H268" s="40" t="s">
        <v>8999</v>
      </c>
      <c r="I268" s="40" t="s">
        <v>8253</v>
      </c>
      <c r="J268" s="40" t="s">
        <v>8254</v>
      </c>
      <c r="K268" s="43">
        <f t="shared" si="4"/>
        <v>41620</v>
      </c>
      <c r="L268" s="43">
        <f>K268+30</f>
        <v>41650</v>
      </c>
      <c r="M268" s="40" t="s">
        <v>7</v>
      </c>
      <c r="N268" s="48" t="s">
        <v>94</v>
      </c>
      <c r="O268" s="48">
        <v>100</v>
      </c>
      <c r="P268" s="56"/>
    </row>
    <row r="269" spans="1:16" ht="26.45" hidden="1">
      <c r="A269" s="40" t="s">
        <v>8534</v>
      </c>
      <c r="B269" s="40" t="s">
        <v>8998</v>
      </c>
      <c r="C269" s="40" t="s">
        <v>52</v>
      </c>
      <c r="D269" s="40" t="s">
        <v>52</v>
      </c>
      <c r="E269" s="40" t="s">
        <v>25</v>
      </c>
      <c r="F269" s="40" t="s">
        <v>81</v>
      </c>
      <c r="G269" s="41" t="s">
        <v>5399</v>
      </c>
      <c r="H269" s="40" t="s">
        <v>8999</v>
      </c>
      <c r="I269" s="40" t="s">
        <v>8256</v>
      </c>
      <c r="J269" s="40" t="s">
        <v>8257</v>
      </c>
      <c r="K269" s="43">
        <f t="shared" si="4"/>
        <v>41650</v>
      </c>
      <c r="L269" s="43">
        <f>L268+10</f>
        <v>41660</v>
      </c>
      <c r="M269" s="40" t="s">
        <v>7</v>
      </c>
      <c r="N269" s="48" t="s">
        <v>94</v>
      </c>
      <c r="O269" s="48">
        <v>100</v>
      </c>
      <c r="P269" s="56" t="s">
        <v>9001</v>
      </c>
    </row>
    <row r="270" spans="1:16" hidden="1">
      <c r="A270" s="40" t="s">
        <v>8534</v>
      </c>
      <c r="B270" s="40" t="s">
        <v>8998</v>
      </c>
      <c r="C270" s="40" t="s">
        <v>52</v>
      </c>
      <c r="D270" s="40" t="s">
        <v>52</v>
      </c>
      <c r="E270" s="40" t="s">
        <v>25</v>
      </c>
      <c r="F270" s="40" t="s">
        <v>81</v>
      </c>
      <c r="G270" s="41" t="s">
        <v>5399</v>
      </c>
      <c r="H270" s="40" t="s">
        <v>8999</v>
      </c>
      <c r="I270" s="40" t="s">
        <v>8256</v>
      </c>
      <c r="J270" s="40" t="s">
        <v>8249</v>
      </c>
      <c r="K270" s="43">
        <f t="shared" si="4"/>
        <v>41660</v>
      </c>
      <c r="L270" s="43">
        <f>K270+10</f>
        <v>41670</v>
      </c>
      <c r="M270" s="40" t="s">
        <v>7</v>
      </c>
      <c r="N270" s="48" t="s">
        <v>94</v>
      </c>
      <c r="O270" s="48">
        <v>100</v>
      </c>
      <c r="P270" s="56"/>
    </row>
    <row r="271" spans="1:16" hidden="1">
      <c r="A271" s="40" t="s">
        <v>8534</v>
      </c>
      <c r="B271" s="40" t="s">
        <v>8998</v>
      </c>
      <c r="C271" s="40" t="s">
        <v>52</v>
      </c>
      <c r="D271" s="40" t="s">
        <v>52</v>
      </c>
      <c r="E271" s="40" t="s">
        <v>25</v>
      </c>
      <c r="F271" s="40" t="s">
        <v>81</v>
      </c>
      <c r="G271" s="41" t="s">
        <v>5399</v>
      </c>
      <c r="H271" s="40" t="s">
        <v>8999</v>
      </c>
      <c r="I271" s="40" t="s">
        <v>8256</v>
      </c>
      <c r="J271" s="40" t="s">
        <v>7907</v>
      </c>
      <c r="K271" s="43">
        <f t="shared" si="4"/>
        <v>41670</v>
      </c>
      <c r="L271" s="43">
        <f>K271+5</f>
        <v>41675</v>
      </c>
      <c r="M271" s="40" t="s">
        <v>7</v>
      </c>
      <c r="N271" s="48" t="s">
        <v>94</v>
      </c>
      <c r="O271" s="48">
        <v>100</v>
      </c>
      <c r="P271" s="56"/>
    </row>
    <row r="272" spans="1:16" hidden="1">
      <c r="A272" s="40" t="s">
        <v>8534</v>
      </c>
      <c r="B272" s="40" t="s">
        <v>8998</v>
      </c>
      <c r="C272" s="40" t="s">
        <v>52</v>
      </c>
      <c r="D272" s="40" t="s">
        <v>52</v>
      </c>
      <c r="E272" s="40" t="s">
        <v>25</v>
      </c>
      <c r="F272" s="40" t="s">
        <v>81</v>
      </c>
      <c r="G272" s="41" t="s">
        <v>5399</v>
      </c>
      <c r="H272" s="40" t="s">
        <v>8999</v>
      </c>
      <c r="I272" s="40" t="s">
        <v>8256</v>
      </c>
      <c r="J272" s="40" t="s">
        <v>8259</v>
      </c>
      <c r="K272" s="43">
        <f t="shared" si="4"/>
        <v>41675</v>
      </c>
      <c r="L272" s="43">
        <f>K272</f>
        <v>41675</v>
      </c>
      <c r="M272" s="40" t="s">
        <v>7</v>
      </c>
      <c r="N272" s="48" t="s">
        <v>94</v>
      </c>
      <c r="O272" s="48">
        <v>100</v>
      </c>
      <c r="P272" s="56"/>
    </row>
    <row r="273" spans="1:16" hidden="1">
      <c r="A273" s="40" t="s">
        <v>8534</v>
      </c>
      <c r="B273" s="40" t="s">
        <v>8998</v>
      </c>
      <c r="C273" s="40" t="s">
        <v>52</v>
      </c>
      <c r="D273" s="40" t="s">
        <v>52</v>
      </c>
      <c r="E273" s="40" t="s">
        <v>25</v>
      </c>
      <c r="F273" s="40" t="s">
        <v>81</v>
      </c>
      <c r="G273" s="41" t="s">
        <v>5399</v>
      </c>
      <c r="H273" s="40" t="s">
        <v>8999</v>
      </c>
      <c r="I273" s="65" t="s">
        <v>8261</v>
      </c>
      <c r="J273" s="40" t="s">
        <v>8262</v>
      </c>
      <c r="K273" s="43">
        <f>L270</f>
        <v>41670</v>
      </c>
      <c r="L273" s="43">
        <f>K273+5</f>
        <v>41675</v>
      </c>
      <c r="M273" s="40" t="s">
        <v>7</v>
      </c>
      <c r="N273" s="48" t="s">
        <v>94</v>
      </c>
      <c r="O273" s="48">
        <v>100</v>
      </c>
      <c r="P273" s="56"/>
    </row>
    <row r="274" spans="1:16" ht="26.45" hidden="1">
      <c r="A274" s="40" t="s">
        <v>8534</v>
      </c>
      <c r="B274" s="40" t="s">
        <v>8998</v>
      </c>
      <c r="C274" s="40" t="s">
        <v>52</v>
      </c>
      <c r="D274" s="40" t="s">
        <v>52</v>
      </c>
      <c r="E274" s="40" t="s">
        <v>25</v>
      </c>
      <c r="F274" s="40" t="s">
        <v>81</v>
      </c>
      <c r="G274" s="41" t="s">
        <v>5399</v>
      </c>
      <c r="H274" s="40" t="s">
        <v>8999</v>
      </c>
      <c r="I274" s="40" t="s">
        <v>8264</v>
      </c>
      <c r="J274" s="40" t="s">
        <v>8265</v>
      </c>
      <c r="K274" s="43">
        <f>L273</f>
        <v>41675</v>
      </c>
      <c r="L274" s="43">
        <f>K260-21</f>
        <v>41707</v>
      </c>
      <c r="M274" s="40" t="s">
        <v>7</v>
      </c>
      <c r="N274" s="48" t="s">
        <v>94</v>
      </c>
      <c r="O274" s="48">
        <v>100</v>
      </c>
      <c r="P274" s="56" t="s">
        <v>9002</v>
      </c>
    </row>
    <row r="275" spans="1:16" hidden="1">
      <c r="A275" s="40" t="s">
        <v>8534</v>
      </c>
      <c r="B275" s="40" t="s">
        <v>8998</v>
      </c>
      <c r="C275" s="40" t="s">
        <v>52</v>
      </c>
      <c r="D275" s="40" t="s">
        <v>52</v>
      </c>
      <c r="E275" s="40" t="s">
        <v>25</v>
      </c>
      <c r="F275" s="40" t="s">
        <v>81</v>
      </c>
      <c r="G275" s="41" t="s">
        <v>5399</v>
      </c>
      <c r="H275" s="40" t="s">
        <v>8999</v>
      </c>
      <c r="I275" s="40" t="s">
        <v>8261</v>
      </c>
      <c r="J275" s="40" t="s">
        <v>8266</v>
      </c>
      <c r="K275" s="43">
        <f>L274</f>
        <v>41707</v>
      </c>
      <c r="L275" s="43">
        <f>K275</f>
        <v>41707</v>
      </c>
      <c r="M275" s="40" t="s">
        <v>7</v>
      </c>
      <c r="N275" s="48" t="s">
        <v>94</v>
      </c>
      <c r="O275" s="48">
        <v>100</v>
      </c>
      <c r="P275" s="56"/>
    </row>
    <row r="276" spans="1:16" hidden="1">
      <c r="A276" s="40" t="s">
        <v>8534</v>
      </c>
      <c r="B276" s="40" t="s">
        <v>8998</v>
      </c>
      <c r="C276" s="40" t="s">
        <v>52</v>
      </c>
      <c r="D276" s="40" t="s">
        <v>52</v>
      </c>
      <c r="E276" s="40" t="s">
        <v>25</v>
      </c>
      <c r="F276" s="40" t="s">
        <v>81</v>
      </c>
      <c r="G276" s="41" t="s">
        <v>5399</v>
      </c>
      <c r="H276" s="40" t="s">
        <v>8999</v>
      </c>
      <c r="I276" s="40" t="s">
        <v>7904</v>
      </c>
      <c r="J276" s="40" t="s">
        <v>8267</v>
      </c>
      <c r="K276" s="43">
        <f>L274</f>
        <v>41707</v>
      </c>
      <c r="L276" s="43">
        <f>K276+5</f>
        <v>41712</v>
      </c>
      <c r="M276" s="40" t="s">
        <v>7</v>
      </c>
      <c r="N276" s="48" t="s">
        <v>94</v>
      </c>
      <c r="O276" s="48">
        <v>100</v>
      </c>
      <c r="P276" s="56"/>
    </row>
    <row r="277" spans="1:16" hidden="1">
      <c r="A277" s="40" t="s">
        <v>8534</v>
      </c>
      <c r="B277" s="40" t="s">
        <v>8998</v>
      </c>
      <c r="C277" s="40" t="s">
        <v>52</v>
      </c>
      <c r="D277" s="40" t="s">
        <v>52</v>
      </c>
      <c r="E277" s="40" t="s">
        <v>25</v>
      </c>
      <c r="F277" s="40" t="s">
        <v>81</v>
      </c>
      <c r="G277" s="41" t="s">
        <v>5399</v>
      </c>
      <c r="H277" s="40" t="s">
        <v>8999</v>
      </c>
      <c r="I277" s="40" t="s">
        <v>7904</v>
      </c>
      <c r="J277" s="40" t="s">
        <v>8268</v>
      </c>
      <c r="K277" s="43">
        <f>L276</f>
        <v>41712</v>
      </c>
      <c r="L277" s="43">
        <f>K277+5</f>
        <v>41717</v>
      </c>
      <c r="M277" s="40" t="s">
        <v>7</v>
      </c>
      <c r="N277" s="48" t="s">
        <v>94</v>
      </c>
      <c r="O277" s="48">
        <v>100</v>
      </c>
      <c r="P277" s="56"/>
    </row>
    <row r="278" spans="1:16" hidden="1">
      <c r="A278" s="40" t="s">
        <v>8534</v>
      </c>
      <c r="B278" s="40" t="s">
        <v>8998</v>
      </c>
      <c r="C278" s="40" t="s">
        <v>52</v>
      </c>
      <c r="D278" s="40" t="s">
        <v>52</v>
      </c>
      <c r="E278" s="40" t="s">
        <v>25</v>
      </c>
      <c r="F278" s="40" t="s">
        <v>81</v>
      </c>
      <c r="G278" s="41" t="s">
        <v>5399</v>
      </c>
      <c r="H278" s="40" t="s">
        <v>8999</v>
      </c>
      <c r="I278" s="40" t="s">
        <v>7904</v>
      </c>
      <c r="J278" s="40" t="s">
        <v>8269</v>
      </c>
      <c r="K278" s="43">
        <f>L277</f>
        <v>41717</v>
      </c>
      <c r="L278" s="43">
        <f>K278+5</f>
        <v>41722</v>
      </c>
      <c r="M278" s="40" t="s">
        <v>7</v>
      </c>
      <c r="N278" s="48" t="s">
        <v>94</v>
      </c>
      <c r="O278" s="48">
        <v>100</v>
      </c>
      <c r="P278" s="56"/>
    </row>
    <row r="279" spans="1:16" hidden="1">
      <c r="A279" s="40" t="s">
        <v>8534</v>
      </c>
      <c r="B279" s="40" t="s">
        <v>8998</v>
      </c>
      <c r="C279" s="40" t="s">
        <v>52</v>
      </c>
      <c r="D279" s="40" t="s">
        <v>52</v>
      </c>
      <c r="E279" s="40" t="s">
        <v>25</v>
      </c>
      <c r="F279" s="40" t="s">
        <v>81</v>
      </c>
      <c r="G279" s="41" t="s">
        <v>5399</v>
      </c>
      <c r="H279" s="40" t="s">
        <v>8999</v>
      </c>
      <c r="I279" s="40" t="s">
        <v>7904</v>
      </c>
      <c r="J279" s="40" t="s">
        <v>8172</v>
      </c>
      <c r="K279" s="43">
        <f>L278</f>
        <v>41722</v>
      </c>
      <c r="L279" s="67">
        <f>K279+1</f>
        <v>41723</v>
      </c>
      <c r="M279" s="40" t="s">
        <v>7</v>
      </c>
      <c r="N279" s="48" t="s">
        <v>94</v>
      </c>
      <c r="O279" s="48">
        <v>100</v>
      </c>
      <c r="P279" s="56"/>
    </row>
    <row r="280" spans="1:16" hidden="1">
      <c r="A280" s="41" t="s">
        <v>8534</v>
      </c>
      <c r="B280" s="41" t="s">
        <v>9003</v>
      </c>
      <c r="C280" s="41" t="s">
        <v>65</v>
      </c>
      <c r="D280" s="41" t="s">
        <v>65</v>
      </c>
      <c r="E280" s="41" t="s">
        <v>9004</v>
      </c>
      <c r="F280" s="41" t="s">
        <v>9005</v>
      </c>
      <c r="G280" s="41" t="s">
        <v>55</v>
      </c>
      <c r="H280" s="41" t="s">
        <v>9006</v>
      </c>
      <c r="I280" s="41" t="s">
        <v>1048</v>
      </c>
      <c r="J280" s="41" t="s">
        <v>7888</v>
      </c>
      <c r="K280" s="41"/>
      <c r="L280" s="40"/>
      <c r="M280" s="40"/>
      <c r="N280" s="40"/>
      <c r="O280" s="48"/>
      <c r="P280" s="56"/>
    </row>
    <row r="281" spans="1:16" hidden="1">
      <c r="A281" s="41" t="s">
        <v>8534</v>
      </c>
      <c r="B281" s="41" t="s">
        <v>9003</v>
      </c>
      <c r="C281" s="41" t="s">
        <v>65</v>
      </c>
      <c r="D281" s="41" t="s">
        <v>65</v>
      </c>
      <c r="E281" s="41" t="s">
        <v>9004</v>
      </c>
      <c r="F281" s="41" t="s">
        <v>9005</v>
      </c>
      <c r="G281" s="41" t="s">
        <v>55</v>
      </c>
      <c r="H281" s="41" t="s">
        <v>9006</v>
      </c>
      <c r="I281" s="41" t="s">
        <v>1048</v>
      </c>
      <c r="J281" s="41" t="s">
        <v>8244</v>
      </c>
      <c r="K281" s="59">
        <v>41422</v>
      </c>
      <c r="L281" s="40"/>
      <c r="M281" s="40"/>
      <c r="N281" s="40"/>
      <c r="O281" s="48"/>
      <c r="P281" s="56"/>
    </row>
    <row r="282" spans="1:16" hidden="1">
      <c r="A282" s="41" t="s">
        <v>8534</v>
      </c>
      <c r="B282" s="41" t="s">
        <v>9003</v>
      </c>
      <c r="C282" s="41" t="s">
        <v>65</v>
      </c>
      <c r="D282" s="41" t="s">
        <v>65</v>
      </c>
      <c r="E282" s="41" t="s">
        <v>9004</v>
      </c>
      <c r="F282" s="41" t="s">
        <v>9005</v>
      </c>
      <c r="G282" s="41" t="s">
        <v>55</v>
      </c>
      <c r="H282" s="41" t="s">
        <v>9006</v>
      </c>
      <c r="I282" s="41" t="s">
        <v>1048</v>
      </c>
      <c r="J282" s="41" t="s">
        <v>7889</v>
      </c>
      <c r="K282" s="59">
        <v>41528</v>
      </c>
      <c r="L282" s="40"/>
      <c r="M282" s="40"/>
      <c r="N282" s="40"/>
      <c r="O282" s="48"/>
      <c r="P282" s="56"/>
    </row>
    <row r="283" spans="1:16" hidden="1">
      <c r="A283" s="41" t="s">
        <v>8534</v>
      </c>
      <c r="B283" s="41" t="s">
        <v>9003</v>
      </c>
      <c r="C283" s="41" t="s">
        <v>65</v>
      </c>
      <c r="D283" s="41" t="s">
        <v>65</v>
      </c>
      <c r="E283" s="41" t="s">
        <v>9004</v>
      </c>
      <c r="F283" s="41" t="s">
        <v>9005</v>
      </c>
      <c r="G283" s="41" t="s">
        <v>55</v>
      </c>
      <c r="H283" s="41" t="s">
        <v>9006</v>
      </c>
      <c r="I283" s="41" t="s">
        <v>1048</v>
      </c>
      <c r="J283" s="41" t="s">
        <v>7890</v>
      </c>
      <c r="K283" s="41"/>
      <c r="L283" s="40"/>
      <c r="M283" s="40"/>
      <c r="N283" s="40"/>
      <c r="O283" s="48"/>
      <c r="P283" s="56"/>
    </row>
    <row r="284" spans="1:16" hidden="1">
      <c r="A284" s="41" t="s">
        <v>8534</v>
      </c>
      <c r="B284" s="41" t="s">
        <v>9003</v>
      </c>
      <c r="C284" s="41" t="s">
        <v>65</v>
      </c>
      <c r="D284" s="41" t="s">
        <v>65</v>
      </c>
      <c r="E284" s="41" t="s">
        <v>9004</v>
      </c>
      <c r="F284" s="41" t="s">
        <v>9005</v>
      </c>
      <c r="G284" s="41" t="s">
        <v>55</v>
      </c>
      <c r="H284" s="41" t="s">
        <v>9006</v>
      </c>
      <c r="I284" s="41" t="s">
        <v>1048</v>
      </c>
      <c r="J284" s="41" t="s">
        <v>7891</v>
      </c>
      <c r="K284" s="41"/>
      <c r="L284" s="40"/>
      <c r="M284" s="40"/>
      <c r="N284" s="40"/>
      <c r="O284" s="48"/>
      <c r="P284" s="56"/>
    </row>
    <row r="285" spans="1:16" hidden="1">
      <c r="A285" s="41" t="s">
        <v>8534</v>
      </c>
      <c r="B285" s="41" t="s">
        <v>9003</v>
      </c>
      <c r="C285" s="41" t="s">
        <v>65</v>
      </c>
      <c r="D285" s="41" t="s">
        <v>65</v>
      </c>
      <c r="E285" s="41" t="s">
        <v>9004</v>
      </c>
      <c r="F285" s="41" t="s">
        <v>9005</v>
      </c>
      <c r="G285" s="41" t="s">
        <v>55</v>
      </c>
      <c r="H285" s="41" t="s">
        <v>9006</v>
      </c>
      <c r="I285" s="41" t="s">
        <v>1048</v>
      </c>
      <c r="J285" s="41" t="s">
        <v>7892</v>
      </c>
      <c r="K285" s="41"/>
      <c r="L285" s="40"/>
      <c r="M285" s="40"/>
      <c r="N285" s="40"/>
      <c r="O285" s="48"/>
      <c r="P285" s="56"/>
    </row>
    <row r="286" spans="1:16" hidden="1">
      <c r="A286" s="41" t="s">
        <v>8534</v>
      </c>
      <c r="B286" s="41" t="s">
        <v>9003</v>
      </c>
      <c r="C286" s="41" t="s">
        <v>65</v>
      </c>
      <c r="D286" s="41" t="s">
        <v>65</v>
      </c>
      <c r="E286" s="41" t="s">
        <v>9004</v>
      </c>
      <c r="F286" s="41" t="s">
        <v>9005</v>
      </c>
      <c r="G286" s="41" t="s">
        <v>55</v>
      </c>
      <c r="H286" s="41" t="s">
        <v>9006</v>
      </c>
      <c r="I286" s="41" t="s">
        <v>1048</v>
      </c>
      <c r="J286" s="41" t="s">
        <v>7893</v>
      </c>
      <c r="K286" s="42">
        <v>41600</v>
      </c>
      <c r="L286" s="40"/>
      <c r="M286" s="40"/>
      <c r="N286" s="40"/>
      <c r="O286" s="48"/>
      <c r="P286" s="56"/>
    </row>
    <row r="287" spans="1:16" hidden="1">
      <c r="A287" s="41" t="s">
        <v>8534</v>
      </c>
      <c r="B287" s="41" t="s">
        <v>9003</v>
      </c>
      <c r="C287" s="41" t="s">
        <v>65</v>
      </c>
      <c r="D287" s="41" t="s">
        <v>65</v>
      </c>
      <c r="E287" s="41" t="s">
        <v>9004</v>
      </c>
      <c r="F287" s="41" t="s">
        <v>9005</v>
      </c>
      <c r="G287" s="41" t="s">
        <v>55</v>
      </c>
      <c r="H287" s="41" t="s">
        <v>9006</v>
      </c>
      <c r="I287" s="41" t="s">
        <v>1048</v>
      </c>
      <c r="J287" s="41" t="s">
        <v>7894</v>
      </c>
      <c r="K287" s="41"/>
      <c r="L287" s="40"/>
      <c r="M287" s="40"/>
      <c r="N287" s="40"/>
      <c r="O287" s="48"/>
      <c r="P287" s="56"/>
    </row>
    <row r="288" spans="1:16" ht="65.45" hidden="1">
      <c r="A288" s="40" t="s">
        <v>8534</v>
      </c>
      <c r="B288" s="40" t="s">
        <v>9003</v>
      </c>
      <c r="C288" s="40" t="s">
        <v>65</v>
      </c>
      <c r="D288" s="40" t="s">
        <v>65</v>
      </c>
      <c r="E288" s="40" t="s">
        <v>9004</v>
      </c>
      <c r="F288" s="40" t="s">
        <v>9005</v>
      </c>
      <c r="G288" s="41" t="s">
        <v>55</v>
      </c>
      <c r="H288" s="40" t="s">
        <v>9006</v>
      </c>
      <c r="I288" s="40" t="s">
        <v>7895</v>
      </c>
      <c r="J288" s="40" t="s">
        <v>8245</v>
      </c>
      <c r="K288" s="43">
        <f>K281</f>
        <v>41422</v>
      </c>
      <c r="L288" s="43">
        <f>K288+30</f>
        <v>41452</v>
      </c>
      <c r="M288" s="40" t="s">
        <v>7</v>
      </c>
      <c r="N288" s="40" t="s">
        <v>8060</v>
      </c>
      <c r="O288" s="40">
        <v>100</v>
      </c>
      <c r="P288" s="56" t="s">
        <v>9007</v>
      </c>
    </row>
    <row r="289" spans="1:16" hidden="1">
      <c r="A289" s="40" t="s">
        <v>8534</v>
      </c>
      <c r="B289" s="40" t="s">
        <v>9003</v>
      </c>
      <c r="C289" s="40" t="s">
        <v>65</v>
      </c>
      <c r="D289" s="40" t="s">
        <v>65</v>
      </c>
      <c r="E289" s="40" t="s">
        <v>9004</v>
      </c>
      <c r="F289" s="40" t="s">
        <v>9005</v>
      </c>
      <c r="G289" s="41" t="s">
        <v>55</v>
      </c>
      <c r="H289" s="40" t="s">
        <v>9006</v>
      </c>
      <c r="I289" s="40" t="s">
        <v>8281</v>
      </c>
      <c r="J289" s="40" t="s">
        <v>8282</v>
      </c>
      <c r="K289" s="43">
        <f>L288</f>
        <v>41452</v>
      </c>
      <c r="L289" s="43">
        <f>K289+2</f>
        <v>41454</v>
      </c>
      <c r="M289" s="40" t="s">
        <v>7</v>
      </c>
      <c r="N289" s="40" t="s">
        <v>8060</v>
      </c>
      <c r="O289" s="40">
        <v>100</v>
      </c>
      <c r="P289" s="56"/>
    </row>
    <row r="290" spans="1:16" hidden="1">
      <c r="A290" s="40" t="s">
        <v>8534</v>
      </c>
      <c r="B290" s="40" t="s">
        <v>9003</v>
      </c>
      <c r="C290" s="40" t="s">
        <v>65</v>
      </c>
      <c r="D290" s="40" t="s">
        <v>65</v>
      </c>
      <c r="E290" s="40" t="s">
        <v>9004</v>
      </c>
      <c r="F290" s="40" t="s">
        <v>9005</v>
      </c>
      <c r="G290" s="41" t="s">
        <v>55</v>
      </c>
      <c r="H290" s="40" t="s">
        <v>9006</v>
      </c>
      <c r="I290" s="65" t="s">
        <v>8261</v>
      </c>
      <c r="J290" s="40" t="s">
        <v>8262</v>
      </c>
      <c r="K290" s="43">
        <f>L289</f>
        <v>41454</v>
      </c>
      <c r="L290" s="43">
        <f>K290</f>
        <v>41454</v>
      </c>
      <c r="M290" s="40" t="s">
        <v>7</v>
      </c>
      <c r="N290" s="40" t="s">
        <v>8060</v>
      </c>
      <c r="O290" s="40">
        <v>100</v>
      </c>
      <c r="P290" s="56"/>
    </row>
    <row r="291" spans="1:16" hidden="1">
      <c r="A291" s="40" t="s">
        <v>8534</v>
      </c>
      <c r="B291" s="40" t="s">
        <v>9003</v>
      </c>
      <c r="C291" s="40" t="s">
        <v>65</v>
      </c>
      <c r="D291" s="40" t="s">
        <v>65</v>
      </c>
      <c r="E291" s="40" t="s">
        <v>9004</v>
      </c>
      <c r="F291" s="40" t="s">
        <v>9005</v>
      </c>
      <c r="G291" s="41" t="s">
        <v>55</v>
      </c>
      <c r="H291" s="40" t="s">
        <v>9006</v>
      </c>
      <c r="I291" s="40" t="s">
        <v>8264</v>
      </c>
      <c r="J291" s="40" t="s">
        <v>8265</v>
      </c>
      <c r="K291" s="43">
        <f>L290</f>
        <v>41454</v>
      </c>
      <c r="L291" s="43">
        <f>K282-21</f>
        <v>41507</v>
      </c>
      <c r="M291" s="40" t="s">
        <v>7</v>
      </c>
      <c r="N291" s="40" t="s">
        <v>8060</v>
      </c>
      <c r="O291" s="40">
        <v>100</v>
      </c>
      <c r="P291" s="56"/>
    </row>
    <row r="292" spans="1:16" ht="26.45" hidden="1">
      <c r="A292" s="40" t="s">
        <v>8534</v>
      </c>
      <c r="B292" s="40" t="s">
        <v>9003</v>
      </c>
      <c r="C292" s="40" t="s">
        <v>65</v>
      </c>
      <c r="D292" s="40" t="s">
        <v>65</v>
      </c>
      <c r="E292" s="40" t="s">
        <v>9004</v>
      </c>
      <c r="F292" s="40" t="s">
        <v>9005</v>
      </c>
      <c r="G292" s="41" t="s">
        <v>55</v>
      </c>
      <c r="H292" s="40" t="s">
        <v>9006</v>
      </c>
      <c r="I292" s="40" t="s">
        <v>8261</v>
      </c>
      <c r="J292" s="40" t="s">
        <v>8266</v>
      </c>
      <c r="K292" s="43">
        <f>L291</f>
        <v>41507</v>
      </c>
      <c r="L292" s="43">
        <f>K292</f>
        <v>41507</v>
      </c>
      <c r="M292" s="40" t="s">
        <v>7</v>
      </c>
      <c r="N292" s="40" t="s">
        <v>8060</v>
      </c>
      <c r="O292" s="40">
        <v>100</v>
      </c>
      <c r="P292" s="56" t="s">
        <v>9008</v>
      </c>
    </row>
    <row r="293" spans="1:16" hidden="1">
      <c r="A293" s="40" t="s">
        <v>8534</v>
      </c>
      <c r="B293" s="40" t="s">
        <v>9003</v>
      </c>
      <c r="C293" s="40" t="s">
        <v>65</v>
      </c>
      <c r="D293" s="40" t="s">
        <v>65</v>
      </c>
      <c r="E293" s="40" t="s">
        <v>9004</v>
      </c>
      <c r="F293" s="40" t="s">
        <v>9005</v>
      </c>
      <c r="G293" s="41" t="s">
        <v>55</v>
      </c>
      <c r="H293" s="40" t="s">
        <v>9006</v>
      </c>
      <c r="I293" s="40" t="s">
        <v>7904</v>
      </c>
      <c r="J293" s="40" t="s">
        <v>7905</v>
      </c>
      <c r="K293" s="43">
        <f>L291</f>
        <v>41507</v>
      </c>
      <c r="L293" s="43">
        <f>K293+5</f>
        <v>41512</v>
      </c>
      <c r="M293" s="40" t="s">
        <v>7</v>
      </c>
      <c r="N293" s="40" t="s">
        <v>8060</v>
      </c>
      <c r="O293" s="40">
        <v>100</v>
      </c>
      <c r="P293" s="56"/>
    </row>
    <row r="294" spans="1:16" hidden="1">
      <c r="A294" s="40" t="s">
        <v>8534</v>
      </c>
      <c r="B294" s="40" t="s">
        <v>9003</v>
      </c>
      <c r="C294" s="40" t="s">
        <v>65</v>
      </c>
      <c r="D294" s="40" t="s">
        <v>65</v>
      </c>
      <c r="E294" s="40" t="s">
        <v>9004</v>
      </c>
      <c r="F294" s="40" t="s">
        <v>9005</v>
      </c>
      <c r="G294" s="41" t="s">
        <v>55</v>
      </c>
      <c r="H294" s="40" t="s">
        <v>9006</v>
      </c>
      <c r="I294" s="40" t="s">
        <v>7904</v>
      </c>
      <c r="J294" s="40" t="s">
        <v>7906</v>
      </c>
      <c r="K294" s="43">
        <f>L293</f>
        <v>41512</v>
      </c>
      <c r="L294" s="43">
        <f>K294+5</f>
        <v>41517</v>
      </c>
      <c r="M294" s="40" t="s">
        <v>7</v>
      </c>
      <c r="N294" s="40" t="s">
        <v>8060</v>
      </c>
      <c r="O294" s="40">
        <v>100</v>
      </c>
      <c r="P294" s="56"/>
    </row>
    <row r="295" spans="1:16" hidden="1">
      <c r="A295" s="80" t="s">
        <v>8534</v>
      </c>
      <c r="B295" s="80" t="s">
        <v>9003</v>
      </c>
      <c r="C295" s="80" t="s">
        <v>65</v>
      </c>
      <c r="D295" s="80" t="s">
        <v>65</v>
      </c>
      <c r="E295" s="80" t="s">
        <v>9004</v>
      </c>
      <c r="F295" s="40" t="s">
        <v>9005</v>
      </c>
      <c r="G295" s="41" t="s">
        <v>55</v>
      </c>
      <c r="H295" s="80" t="s">
        <v>9006</v>
      </c>
      <c r="I295" s="40" t="s">
        <v>7904</v>
      </c>
      <c r="J295" s="40" t="s">
        <v>7907</v>
      </c>
      <c r="K295" s="43">
        <f>L294</f>
        <v>41517</v>
      </c>
      <c r="L295" s="43">
        <f>K295+5</f>
        <v>41522</v>
      </c>
      <c r="M295" s="40" t="s">
        <v>7</v>
      </c>
      <c r="N295" s="40" t="s">
        <v>8060</v>
      </c>
      <c r="O295" s="40">
        <v>100</v>
      </c>
      <c r="P295" s="56"/>
    </row>
    <row r="296" spans="1:16" hidden="1">
      <c r="A296" s="40" t="s">
        <v>8534</v>
      </c>
      <c r="B296" s="40" t="s">
        <v>9003</v>
      </c>
      <c r="C296" s="40" t="s">
        <v>65</v>
      </c>
      <c r="D296" s="40" t="s">
        <v>65</v>
      </c>
      <c r="E296" s="40" t="s">
        <v>9004</v>
      </c>
      <c r="F296" s="40" t="s">
        <v>9005</v>
      </c>
      <c r="G296" s="41" t="s">
        <v>55</v>
      </c>
      <c r="H296" s="40" t="s">
        <v>9006</v>
      </c>
      <c r="I296" s="40" t="s">
        <v>7904</v>
      </c>
      <c r="J296" s="40" t="s">
        <v>8172</v>
      </c>
      <c r="K296" s="43">
        <f>L295</f>
        <v>41522</v>
      </c>
      <c r="L296" s="67">
        <f>K296+1</f>
        <v>41523</v>
      </c>
      <c r="M296" s="40" t="s">
        <v>7</v>
      </c>
      <c r="N296" s="40" t="s">
        <v>8060</v>
      </c>
      <c r="O296" s="40">
        <v>100</v>
      </c>
      <c r="P296" s="56"/>
    </row>
    <row r="297" spans="1:16" hidden="1">
      <c r="A297" s="41" t="s">
        <v>8534</v>
      </c>
      <c r="B297" s="41" t="s">
        <v>7158</v>
      </c>
      <c r="C297" s="49" t="s">
        <v>65</v>
      </c>
      <c r="D297" s="49" t="s">
        <v>65</v>
      </c>
      <c r="E297" s="49" t="s">
        <v>9004</v>
      </c>
      <c r="F297" s="41" t="s">
        <v>8271</v>
      </c>
      <c r="G297" s="41" t="s">
        <v>55</v>
      </c>
      <c r="H297" s="49" t="s">
        <v>9009</v>
      </c>
      <c r="I297" s="41" t="s">
        <v>1048</v>
      </c>
      <c r="J297" s="41" t="s">
        <v>7888</v>
      </c>
      <c r="K297" s="41"/>
      <c r="L297" s="40"/>
      <c r="M297" s="48"/>
      <c r="N297" s="48"/>
      <c r="O297" s="48"/>
      <c r="P297" s="56"/>
    </row>
    <row r="298" spans="1:16" hidden="1">
      <c r="A298" s="41" t="s">
        <v>8534</v>
      </c>
      <c r="B298" s="41" t="s">
        <v>7158</v>
      </c>
      <c r="C298" s="49" t="s">
        <v>65</v>
      </c>
      <c r="D298" s="49" t="s">
        <v>65</v>
      </c>
      <c r="E298" s="49" t="s">
        <v>9004</v>
      </c>
      <c r="F298" s="41" t="s">
        <v>8271</v>
      </c>
      <c r="G298" s="41" t="s">
        <v>55</v>
      </c>
      <c r="H298" s="49" t="s">
        <v>9009</v>
      </c>
      <c r="I298" s="41" t="s">
        <v>1048</v>
      </c>
      <c r="J298" s="41" t="s">
        <v>8244</v>
      </c>
      <c r="K298" s="42">
        <v>41372</v>
      </c>
      <c r="L298" s="40"/>
      <c r="M298" s="48"/>
      <c r="N298" s="48"/>
      <c r="O298" s="48"/>
      <c r="P298" s="56"/>
    </row>
    <row r="299" spans="1:16" hidden="1">
      <c r="A299" s="41" t="s">
        <v>8534</v>
      </c>
      <c r="B299" s="41" t="s">
        <v>7158</v>
      </c>
      <c r="C299" s="49" t="s">
        <v>65</v>
      </c>
      <c r="D299" s="49" t="s">
        <v>65</v>
      </c>
      <c r="E299" s="49" t="s">
        <v>9004</v>
      </c>
      <c r="F299" s="41" t="s">
        <v>8271</v>
      </c>
      <c r="G299" s="41" t="s">
        <v>55</v>
      </c>
      <c r="H299" s="49" t="s">
        <v>9009</v>
      </c>
      <c r="I299" s="41" t="s">
        <v>1048</v>
      </c>
      <c r="J299" s="41" t="s">
        <v>7889</v>
      </c>
      <c r="K299" s="42">
        <v>41495</v>
      </c>
      <c r="L299" s="40"/>
      <c r="M299" s="48"/>
      <c r="N299" s="48"/>
      <c r="O299" s="48"/>
      <c r="P299" s="56"/>
    </row>
    <row r="300" spans="1:16" hidden="1">
      <c r="A300" s="41" t="s">
        <v>8534</v>
      </c>
      <c r="B300" s="41" t="s">
        <v>7158</v>
      </c>
      <c r="C300" s="49" t="s">
        <v>65</v>
      </c>
      <c r="D300" s="49" t="s">
        <v>65</v>
      </c>
      <c r="E300" s="49" t="s">
        <v>9004</v>
      </c>
      <c r="F300" s="41" t="s">
        <v>8271</v>
      </c>
      <c r="G300" s="41" t="s">
        <v>55</v>
      </c>
      <c r="H300" s="49" t="s">
        <v>9009</v>
      </c>
      <c r="I300" s="41" t="s">
        <v>1048</v>
      </c>
      <c r="J300" s="41" t="s">
        <v>7890</v>
      </c>
      <c r="K300" s="41"/>
      <c r="L300" s="40"/>
      <c r="M300" s="48"/>
      <c r="N300" s="48"/>
      <c r="O300" s="48"/>
      <c r="P300" s="56"/>
    </row>
    <row r="301" spans="1:16" hidden="1">
      <c r="A301" s="41" t="s">
        <v>8534</v>
      </c>
      <c r="B301" s="41" t="s">
        <v>7158</v>
      </c>
      <c r="C301" s="49" t="s">
        <v>65</v>
      </c>
      <c r="D301" s="49" t="s">
        <v>65</v>
      </c>
      <c r="E301" s="49" t="s">
        <v>9004</v>
      </c>
      <c r="F301" s="41" t="s">
        <v>8271</v>
      </c>
      <c r="G301" s="41" t="s">
        <v>55</v>
      </c>
      <c r="H301" s="49" t="s">
        <v>9009</v>
      </c>
      <c r="I301" s="41" t="s">
        <v>1048</v>
      </c>
      <c r="J301" s="41" t="s">
        <v>7891</v>
      </c>
      <c r="K301" s="41"/>
      <c r="L301" s="40"/>
      <c r="M301" s="48"/>
      <c r="N301" s="48"/>
      <c r="O301" s="48"/>
      <c r="P301" s="56"/>
    </row>
    <row r="302" spans="1:16" hidden="1">
      <c r="A302" s="41" t="s">
        <v>8534</v>
      </c>
      <c r="B302" s="41" t="s">
        <v>7158</v>
      </c>
      <c r="C302" s="49" t="s">
        <v>65</v>
      </c>
      <c r="D302" s="49" t="s">
        <v>65</v>
      </c>
      <c r="E302" s="49" t="s">
        <v>9004</v>
      </c>
      <c r="F302" s="41" t="s">
        <v>8271</v>
      </c>
      <c r="G302" s="41" t="s">
        <v>55</v>
      </c>
      <c r="H302" s="49" t="s">
        <v>9009</v>
      </c>
      <c r="I302" s="41" t="s">
        <v>1048</v>
      </c>
      <c r="J302" s="41" t="s">
        <v>7892</v>
      </c>
      <c r="K302" s="41"/>
      <c r="L302" s="40"/>
      <c r="M302" s="48"/>
      <c r="N302" s="48"/>
      <c r="O302" s="48"/>
      <c r="P302" s="56"/>
    </row>
    <row r="303" spans="1:16" hidden="1">
      <c r="A303" s="41" t="s">
        <v>8534</v>
      </c>
      <c r="B303" s="41" t="s">
        <v>7158</v>
      </c>
      <c r="C303" s="49" t="s">
        <v>65</v>
      </c>
      <c r="D303" s="49" t="s">
        <v>65</v>
      </c>
      <c r="E303" s="49" t="s">
        <v>9004</v>
      </c>
      <c r="F303" s="41" t="s">
        <v>8271</v>
      </c>
      <c r="G303" s="41" t="s">
        <v>55</v>
      </c>
      <c r="H303" s="49" t="s">
        <v>9009</v>
      </c>
      <c r="I303" s="41" t="s">
        <v>1048</v>
      </c>
      <c r="J303" s="41" t="s">
        <v>7893</v>
      </c>
      <c r="K303" s="41"/>
      <c r="L303" s="40"/>
      <c r="M303" s="48"/>
      <c r="N303" s="48"/>
      <c r="O303" s="48"/>
      <c r="P303" s="56"/>
    </row>
    <row r="304" spans="1:16" hidden="1">
      <c r="A304" s="41" t="s">
        <v>8534</v>
      </c>
      <c r="B304" s="41" t="s">
        <v>7158</v>
      </c>
      <c r="C304" s="49" t="s">
        <v>65</v>
      </c>
      <c r="D304" s="49" t="s">
        <v>65</v>
      </c>
      <c r="E304" s="49" t="s">
        <v>9004</v>
      </c>
      <c r="F304" s="41" t="s">
        <v>8271</v>
      </c>
      <c r="G304" s="41" t="s">
        <v>55</v>
      </c>
      <c r="H304" s="49" t="s">
        <v>9009</v>
      </c>
      <c r="I304" s="41" t="s">
        <v>1048</v>
      </c>
      <c r="J304" s="41" t="s">
        <v>7894</v>
      </c>
      <c r="K304" s="41"/>
      <c r="L304" s="40"/>
      <c r="M304" s="48"/>
      <c r="N304" s="48"/>
      <c r="O304" s="48"/>
      <c r="P304" s="56"/>
    </row>
    <row r="305" spans="1:16" ht="39.6" hidden="1">
      <c r="A305" s="40" t="s">
        <v>8534</v>
      </c>
      <c r="B305" s="40" t="s">
        <v>7158</v>
      </c>
      <c r="C305" s="48" t="s">
        <v>65</v>
      </c>
      <c r="D305" s="48" t="s">
        <v>65</v>
      </c>
      <c r="E305" s="48" t="s">
        <v>9004</v>
      </c>
      <c r="F305" s="40" t="s">
        <v>8271</v>
      </c>
      <c r="G305" s="41" t="s">
        <v>55</v>
      </c>
      <c r="H305" s="48" t="s">
        <v>9009</v>
      </c>
      <c r="I305" s="40" t="s">
        <v>7895</v>
      </c>
      <c r="J305" s="40" t="s">
        <v>8245</v>
      </c>
      <c r="K305" s="43">
        <f>K298</f>
        <v>41372</v>
      </c>
      <c r="L305" s="43">
        <f>K305+30</f>
        <v>41402</v>
      </c>
      <c r="M305" s="40" t="s">
        <v>8173</v>
      </c>
      <c r="N305" s="48" t="s">
        <v>14</v>
      </c>
      <c r="O305" s="40">
        <v>100</v>
      </c>
      <c r="P305" s="39" t="s">
        <v>8960</v>
      </c>
    </row>
    <row r="306" spans="1:16" ht="39.6" hidden="1">
      <c r="A306" s="40" t="s">
        <v>8534</v>
      </c>
      <c r="B306" s="40" t="s">
        <v>7158</v>
      </c>
      <c r="C306" s="48" t="s">
        <v>65</v>
      </c>
      <c r="D306" s="48" t="s">
        <v>65</v>
      </c>
      <c r="E306" s="48" t="s">
        <v>9004</v>
      </c>
      <c r="F306" s="40" t="s">
        <v>8271</v>
      </c>
      <c r="G306" s="41" t="s">
        <v>55</v>
      </c>
      <c r="H306" s="48" t="s">
        <v>9009</v>
      </c>
      <c r="I306" s="40" t="s">
        <v>8281</v>
      </c>
      <c r="J306" s="40" t="s">
        <v>8282</v>
      </c>
      <c r="K306" s="43">
        <f>L305</f>
        <v>41402</v>
      </c>
      <c r="L306" s="43">
        <f>K306+2</f>
        <v>41404</v>
      </c>
      <c r="M306" s="40" t="s">
        <v>8173</v>
      </c>
      <c r="N306" s="48" t="s">
        <v>161</v>
      </c>
      <c r="O306" s="40">
        <v>100</v>
      </c>
      <c r="P306" s="39" t="s">
        <v>9010</v>
      </c>
    </row>
    <row r="307" spans="1:16" hidden="1">
      <c r="A307" s="40" t="s">
        <v>8534</v>
      </c>
      <c r="B307" s="40" t="s">
        <v>7158</v>
      </c>
      <c r="C307" s="48" t="s">
        <v>65</v>
      </c>
      <c r="D307" s="48" t="s">
        <v>65</v>
      </c>
      <c r="E307" s="48" t="s">
        <v>9004</v>
      </c>
      <c r="F307" s="40" t="s">
        <v>8271</v>
      </c>
      <c r="G307" s="41" t="s">
        <v>55</v>
      </c>
      <c r="H307" s="48" t="s">
        <v>9009</v>
      </c>
      <c r="I307" s="65" t="s">
        <v>8261</v>
      </c>
      <c r="J307" s="40" t="s">
        <v>8262</v>
      </c>
      <c r="K307" s="43">
        <f>L306</f>
        <v>41404</v>
      </c>
      <c r="L307" s="43">
        <f>K307</f>
        <v>41404</v>
      </c>
      <c r="M307" s="40" t="s">
        <v>8173</v>
      </c>
      <c r="N307" s="48" t="s">
        <v>161</v>
      </c>
      <c r="O307" s="40">
        <v>100</v>
      </c>
      <c r="P307" s="39"/>
    </row>
    <row r="308" spans="1:16" ht="26.45" hidden="1">
      <c r="A308" s="40" t="s">
        <v>8534</v>
      </c>
      <c r="B308" s="40" t="s">
        <v>7158</v>
      </c>
      <c r="C308" s="48" t="s">
        <v>65</v>
      </c>
      <c r="D308" s="48" t="s">
        <v>65</v>
      </c>
      <c r="E308" s="48" t="s">
        <v>9004</v>
      </c>
      <c r="F308" s="40" t="s">
        <v>8271</v>
      </c>
      <c r="G308" s="41" t="s">
        <v>55</v>
      </c>
      <c r="H308" s="48" t="s">
        <v>9009</v>
      </c>
      <c r="I308" s="40" t="s">
        <v>8264</v>
      </c>
      <c r="J308" s="40" t="s">
        <v>8265</v>
      </c>
      <c r="K308" s="43">
        <f>L307</f>
        <v>41404</v>
      </c>
      <c r="L308" s="43">
        <f>K299-21</f>
        <v>41474</v>
      </c>
      <c r="M308" s="40" t="s">
        <v>8173</v>
      </c>
      <c r="N308" s="48" t="s">
        <v>14</v>
      </c>
      <c r="O308" s="40">
        <v>100</v>
      </c>
      <c r="P308" s="39" t="s">
        <v>8965</v>
      </c>
    </row>
    <row r="309" spans="1:16" ht="26.45" hidden="1">
      <c r="A309" s="40" t="s">
        <v>8534</v>
      </c>
      <c r="B309" s="40" t="s">
        <v>7158</v>
      </c>
      <c r="C309" s="48" t="s">
        <v>65</v>
      </c>
      <c r="D309" s="48" t="s">
        <v>65</v>
      </c>
      <c r="E309" s="48" t="s">
        <v>9004</v>
      </c>
      <c r="F309" s="40" t="s">
        <v>8271</v>
      </c>
      <c r="G309" s="41" t="s">
        <v>55</v>
      </c>
      <c r="H309" s="48" t="s">
        <v>9009</v>
      </c>
      <c r="I309" s="40" t="s">
        <v>8261</v>
      </c>
      <c r="J309" s="40" t="s">
        <v>8266</v>
      </c>
      <c r="K309" s="43">
        <f>L308</f>
        <v>41474</v>
      </c>
      <c r="L309" s="43">
        <f>K309</f>
        <v>41474</v>
      </c>
      <c r="M309" s="40" t="s">
        <v>8173</v>
      </c>
      <c r="N309" s="48" t="s">
        <v>161</v>
      </c>
      <c r="O309" s="40">
        <v>100</v>
      </c>
      <c r="P309" s="39" t="s">
        <v>8293</v>
      </c>
    </row>
    <row r="310" spans="1:16" hidden="1">
      <c r="A310" s="40" t="s">
        <v>8534</v>
      </c>
      <c r="B310" s="40" t="s">
        <v>7158</v>
      </c>
      <c r="C310" s="48" t="s">
        <v>65</v>
      </c>
      <c r="D310" s="48" t="s">
        <v>65</v>
      </c>
      <c r="E310" s="48" t="s">
        <v>9004</v>
      </c>
      <c r="F310" s="40" t="s">
        <v>8271</v>
      </c>
      <c r="G310" s="41" t="s">
        <v>55</v>
      </c>
      <c r="H310" s="48" t="s">
        <v>9009</v>
      </c>
      <c r="I310" s="40" t="s">
        <v>7904</v>
      </c>
      <c r="J310" s="40" t="s">
        <v>7905</v>
      </c>
      <c r="K310" s="43">
        <f>L308</f>
        <v>41474</v>
      </c>
      <c r="L310" s="43">
        <f>K310+5</f>
        <v>41479</v>
      </c>
      <c r="M310" s="40" t="s">
        <v>8173</v>
      </c>
      <c r="N310" s="48" t="s">
        <v>14</v>
      </c>
      <c r="O310" s="40" t="s">
        <v>84</v>
      </c>
      <c r="P310" s="39"/>
    </row>
    <row r="311" spans="1:16" hidden="1">
      <c r="A311" s="40" t="s">
        <v>8534</v>
      </c>
      <c r="B311" s="40" t="s">
        <v>7158</v>
      </c>
      <c r="C311" s="48" t="s">
        <v>65</v>
      </c>
      <c r="D311" s="48" t="s">
        <v>65</v>
      </c>
      <c r="E311" s="48" t="s">
        <v>9004</v>
      </c>
      <c r="F311" s="40" t="s">
        <v>8271</v>
      </c>
      <c r="G311" s="41" t="s">
        <v>55</v>
      </c>
      <c r="H311" s="48" t="s">
        <v>9009</v>
      </c>
      <c r="I311" s="40" t="s">
        <v>7904</v>
      </c>
      <c r="J311" s="40" t="s">
        <v>7906</v>
      </c>
      <c r="K311" s="43">
        <f>L310</f>
        <v>41479</v>
      </c>
      <c r="L311" s="43">
        <f>K311+5</f>
        <v>41484</v>
      </c>
      <c r="M311" s="40" t="s">
        <v>8173</v>
      </c>
      <c r="N311" s="48" t="s">
        <v>14</v>
      </c>
      <c r="O311" s="40" t="s">
        <v>84</v>
      </c>
      <c r="P311" s="39"/>
    </row>
    <row r="312" spans="1:16" hidden="1">
      <c r="A312" s="40" t="s">
        <v>8534</v>
      </c>
      <c r="B312" s="40" t="s">
        <v>7158</v>
      </c>
      <c r="C312" s="48" t="s">
        <v>65</v>
      </c>
      <c r="D312" s="48" t="s">
        <v>65</v>
      </c>
      <c r="E312" s="48" t="s">
        <v>9004</v>
      </c>
      <c r="F312" s="40" t="s">
        <v>8271</v>
      </c>
      <c r="G312" s="41" t="s">
        <v>55</v>
      </c>
      <c r="H312" s="48" t="s">
        <v>9009</v>
      </c>
      <c r="I312" s="40" t="s">
        <v>7904</v>
      </c>
      <c r="J312" s="40" t="s">
        <v>7907</v>
      </c>
      <c r="K312" s="43">
        <f>L311</f>
        <v>41484</v>
      </c>
      <c r="L312" s="43">
        <f>K312+5</f>
        <v>41489</v>
      </c>
      <c r="M312" s="40" t="s">
        <v>8173</v>
      </c>
      <c r="N312" s="48" t="s">
        <v>14</v>
      </c>
      <c r="O312" s="40" t="s">
        <v>84</v>
      </c>
      <c r="P312" s="39"/>
    </row>
    <row r="313" spans="1:16" ht="26.45" hidden="1">
      <c r="A313" s="40" t="s">
        <v>8534</v>
      </c>
      <c r="B313" s="40" t="s">
        <v>7158</v>
      </c>
      <c r="C313" s="48" t="s">
        <v>65</v>
      </c>
      <c r="D313" s="48" t="s">
        <v>65</v>
      </c>
      <c r="E313" s="48" t="s">
        <v>9004</v>
      </c>
      <c r="F313" s="40" t="s">
        <v>8271</v>
      </c>
      <c r="G313" s="41" t="s">
        <v>55</v>
      </c>
      <c r="H313" s="48" t="s">
        <v>9009</v>
      </c>
      <c r="I313" s="40" t="s">
        <v>7904</v>
      </c>
      <c r="J313" s="40" t="s">
        <v>8172</v>
      </c>
      <c r="K313" s="43">
        <f>L312</f>
        <v>41489</v>
      </c>
      <c r="L313" s="67">
        <f>K313+1</f>
        <v>41490</v>
      </c>
      <c r="M313" s="40" t="s">
        <v>8173</v>
      </c>
      <c r="N313" s="48" t="s">
        <v>14</v>
      </c>
      <c r="O313" s="40">
        <v>100</v>
      </c>
      <c r="P313" s="39" t="s">
        <v>8965</v>
      </c>
    </row>
    <row r="314" spans="1:16" hidden="1">
      <c r="A314" s="49" t="s">
        <v>8585</v>
      </c>
      <c r="B314" s="49" t="s">
        <v>9011</v>
      </c>
      <c r="C314" s="47" t="s">
        <v>65</v>
      </c>
      <c r="D314" s="47" t="s">
        <v>65</v>
      </c>
      <c r="E314" s="49" t="s">
        <v>6710</v>
      </c>
      <c r="F314" s="49" t="s">
        <v>53</v>
      </c>
      <c r="G314" s="41" t="s">
        <v>5399</v>
      </c>
      <c r="H314" s="49" t="s">
        <v>9012</v>
      </c>
      <c r="I314" s="41" t="s">
        <v>1048</v>
      </c>
      <c r="J314" s="41" t="s">
        <v>7888</v>
      </c>
      <c r="K314" s="41"/>
      <c r="L314" s="40"/>
      <c r="M314" s="48"/>
      <c r="N314" s="48"/>
      <c r="O314" s="48"/>
      <c r="P314" s="56"/>
    </row>
    <row r="315" spans="1:16" hidden="1">
      <c r="A315" s="49" t="s">
        <v>8585</v>
      </c>
      <c r="B315" s="49" t="s">
        <v>9011</v>
      </c>
      <c r="C315" s="47" t="s">
        <v>65</v>
      </c>
      <c r="D315" s="47" t="s">
        <v>65</v>
      </c>
      <c r="E315" s="49" t="s">
        <v>6710</v>
      </c>
      <c r="F315" s="49" t="s">
        <v>53</v>
      </c>
      <c r="G315" s="41" t="s">
        <v>5399</v>
      </c>
      <c r="H315" s="49" t="s">
        <v>9012</v>
      </c>
      <c r="I315" s="41" t="s">
        <v>1048</v>
      </c>
      <c r="J315" s="41" t="s">
        <v>8244</v>
      </c>
      <c r="K315" s="59">
        <v>41331</v>
      </c>
      <c r="L315" s="40"/>
      <c r="M315" s="48"/>
      <c r="N315" s="48"/>
      <c r="O315" s="48"/>
      <c r="P315" s="56"/>
    </row>
    <row r="316" spans="1:16" hidden="1">
      <c r="A316" s="49" t="s">
        <v>8585</v>
      </c>
      <c r="B316" s="49" t="s">
        <v>9011</v>
      </c>
      <c r="C316" s="47" t="s">
        <v>65</v>
      </c>
      <c r="D316" s="47" t="s">
        <v>65</v>
      </c>
      <c r="E316" s="49" t="s">
        <v>6710</v>
      </c>
      <c r="F316" s="49" t="s">
        <v>53</v>
      </c>
      <c r="G316" s="41" t="s">
        <v>5399</v>
      </c>
      <c r="H316" s="49" t="s">
        <v>9012</v>
      </c>
      <c r="I316" s="41" t="s">
        <v>1048</v>
      </c>
      <c r="J316" s="41" t="s">
        <v>7889</v>
      </c>
      <c r="K316" s="59">
        <v>41527</v>
      </c>
      <c r="L316" s="40"/>
      <c r="M316" s="48"/>
      <c r="N316" s="48"/>
      <c r="O316" s="48"/>
      <c r="P316" s="56"/>
    </row>
    <row r="317" spans="1:16" hidden="1">
      <c r="A317" s="49" t="s">
        <v>8585</v>
      </c>
      <c r="B317" s="49" t="s">
        <v>9011</v>
      </c>
      <c r="C317" s="47" t="s">
        <v>65</v>
      </c>
      <c r="D317" s="47" t="s">
        <v>65</v>
      </c>
      <c r="E317" s="49" t="s">
        <v>6710</v>
      </c>
      <c r="F317" s="49" t="s">
        <v>53</v>
      </c>
      <c r="G317" s="41" t="s">
        <v>5399</v>
      </c>
      <c r="H317" s="49" t="s">
        <v>9012</v>
      </c>
      <c r="I317" s="41" t="s">
        <v>1048</v>
      </c>
      <c r="J317" s="41" t="s">
        <v>7890</v>
      </c>
      <c r="K317" s="41"/>
      <c r="L317" s="40"/>
      <c r="M317" s="48"/>
      <c r="N317" s="48"/>
      <c r="O317" s="48"/>
      <c r="P317" s="56"/>
    </row>
    <row r="318" spans="1:16" hidden="1">
      <c r="A318" s="49" t="s">
        <v>8585</v>
      </c>
      <c r="B318" s="49" t="s">
        <v>9011</v>
      </c>
      <c r="C318" s="47" t="s">
        <v>65</v>
      </c>
      <c r="D318" s="47" t="s">
        <v>65</v>
      </c>
      <c r="E318" s="49" t="s">
        <v>6710</v>
      </c>
      <c r="F318" s="49" t="s">
        <v>53</v>
      </c>
      <c r="G318" s="41" t="s">
        <v>5399</v>
      </c>
      <c r="H318" s="49" t="s">
        <v>9012</v>
      </c>
      <c r="I318" s="41" t="s">
        <v>1048</v>
      </c>
      <c r="J318" s="41" t="s">
        <v>7891</v>
      </c>
      <c r="K318" s="41"/>
      <c r="L318" s="40"/>
      <c r="M318" s="48"/>
      <c r="N318" s="48"/>
      <c r="O318" s="48"/>
      <c r="P318" s="56"/>
    </row>
    <row r="319" spans="1:16" hidden="1">
      <c r="A319" s="49" t="s">
        <v>8585</v>
      </c>
      <c r="B319" s="49" t="s">
        <v>9011</v>
      </c>
      <c r="C319" s="47" t="s">
        <v>65</v>
      </c>
      <c r="D319" s="47" t="s">
        <v>65</v>
      </c>
      <c r="E319" s="49" t="s">
        <v>6710</v>
      </c>
      <c r="F319" s="49" t="s">
        <v>53</v>
      </c>
      <c r="G319" s="41" t="s">
        <v>5399</v>
      </c>
      <c r="H319" s="49" t="s">
        <v>9012</v>
      </c>
      <c r="I319" s="41" t="s">
        <v>1048</v>
      </c>
      <c r="J319" s="41" t="s">
        <v>7892</v>
      </c>
      <c r="K319" s="41"/>
      <c r="L319" s="40"/>
      <c r="M319" s="48"/>
      <c r="N319" s="48"/>
      <c r="O319" s="48"/>
      <c r="P319" s="56"/>
    </row>
    <row r="320" spans="1:16" hidden="1">
      <c r="A320" s="49" t="s">
        <v>8585</v>
      </c>
      <c r="B320" s="49" t="s">
        <v>9011</v>
      </c>
      <c r="C320" s="47" t="s">
        <v>65</v>
      </c>
      <c r="D320" s="47" t="s">
        <v>65</v>
      </c>
      <c r="E320" s="49" t="s">
        <v>6710</v>
      </c>
      <c r="F320" s="49" t="s">
        <v>53</v>
      </c>
      <c r="G320" s="41" t="s">
        <v>5399</v>
      </c>
      <c r="H320" s="49" t="s">
        <v>9012</v>
      </c>
      <c r="I320" s="41" t="s">
        <v>1048</v>
      </c>
      <c r="J320" s="41" t="s">
        <v>7893</v>
      </c>
      <c r="K320" s="41"/>
      <c r="L320" s="40"/>
      <c r="M320" s="48"/>
      <c r="N320" s="48"/>
      <c r="O320" s="48"/>
      <c r="P320" s="56"/>
    </row>
    <row r="321" spans="1:16" hidden="1">
      <c r="A321" s="49" t="s">
        <v>8585</v>
      </c>
      <c r="B321" s="49" t="s">
        <v>9011</v>
      </c>
      <c r="C321" s="47" t="s">
        <v>65</v>
      </c>
      <c r="D321" s="47" t="s">
        <v>65</v>
      </c>
      <c r="E321" s="49" t="s">
        <v>6710</v>
      </c>
      <c r="F321" s="49" t="s">
        <v>53</v>
      </c>
      <c r="G321" s="41" t="s">
        <v>5399</v>
      </c>
      <c r="H321" s="49" t="s">
        <v>9012</v>
      </c>
      <c r="I321" s="41" t="s">
        <v>1048</v>
      </c>
      <c r="J321" s="41" t="s">
        <v>7894</v>
      </c>
      <c r="K321" s="41"/>
      <c r="L321" s="40"/>
      <c r="M321" s="48"/>
      <c r="N321" s="48"/>
      <c r="O321" s="48"/>
      <c r="P321" s="56"/>
    </row>
    <row r="322" spans="1:16" hidden="1">
      <c r="A322" s="48" t="s">
        <v>8585</v>
      </c>
      <c r="B322" s="48" t="s">
        <v>9011</v>
      </c>
      <c r="C322" s="46" t="s">
        <v>65</v>
      </c>
      <c r="D322" s="46" t="s">
        <v>65</v>
      </c>
      <c r="E322" s="48" t="s">
        <v>6710</v>
      </c>
      <c r="F322" s="48" t="s">
        <v>53</v>
      </c>
      <c r="G322" s="41" t="s">
        <v>5399</v>
      </c>
      <c r="H322" s="48" t="s">
        <v>9012</v>
      </c>
      <c r="I322" s="40" t="s">
        <v>7895</v>
      </c>
      <c r="J322" s="40" t="s">
        <v>8245</v>
      </c>
      <c r="K322" s="43">
        <f>K315</f>
        <v>41331</v>
      </c>
      <c r="L322" s="43">
        <f>K322+30</f>
        <v>41361</v>
      </c>
      <c r="M322" s="40" t="s">
        <v>9</v>
      </c>
      <c r="N322" s="48" t="s">
        <v>6184</v>
      </c>
      <c r="O322" s="40">
        <v>100</v>
      </c>
      <c r="P322" s="39" t="s">
        <v>9013</v>
      </c>
    </row>
    <row r="323" spans="1:16" hidden="1">
      <c r="A323" s="48" t="s">
        <v>8585</v>
      </c>
      <c r="B323" s="48" t="s">
        <v>9011</v>
      </c>
      <c r="C323" s="46" t="s">
        <v>65</v>
      </c>
      <c r="D323" s="46" t="s">
        <v>65</v>
      </c>
      <c r="E323" s="48" t="s">
        <v>6710</v>
      </c>
      <c r="F323" s="48" t="s">
        <v>53</v>
      </c>
      <c r="G323" s="41" t="s">
        <v>5399</v>
      </c>
      <c r="H323" s="48" t="s">
        <v>9012</v>
      </c>
      <c r="I323" s="40" t="s">
        <v>7898</v>
      </c>
      <c r="J323" s="40" t="s">
        <v>8247</v>
      </c>
      <c r="K323" s="43">
        <f t="shared" ref="K323:K328" si="5">L322</f>
        <v>41361</v>
      </c>
      <c r="L323" s="43">
        <f>K323+5</f>
        <v>41366</v>
      </c>
      <c r="M323" s="40" t="s">
        <v>9</v>
      </c>
      <c r="N323" s="48" t="s">
        <v>6142</v>
      </c>
      <c r="O323" s="40">
        <v>100</v>
      </c>
      <c r="P323" s="39"/>
    </row>
    <row r="324" spans="1:16" hidden="1">
      <c r="A324" s="48" t="s">
        <v>8585</v>
      </c>
      <c r="B324" s="48" t="s">
        <v>9011</v>
      </c>
      <c r="C324" s="46" t="s">
        <v>65</v>
      </c>
      <c r="D324" s="46" t="s">
        <v>65</v>
      </c>
      <c r="E324" s="48" t="s">
        <v>6710</v>
      </c>
      <c r="F324" s="48" t="s">
        <v>53</v>
      </c>
      <c r="G324" s="41" t="s">
        <v>5399</v>
      </c>
      <c r="H324" s="48" t="s">
        <v>9012</v>
      </c>
      <c r="I324" s="40" t="s">
        <v>8253</v>
      </c>
      <c r="J324" s="40" t="s">
        <v>8254</v>
      </c>
      <c r="K324" s="43">
        <f t="shared" si="5"/>
        <v>41366</v>
      </c>
      <c r="L324" s="43">
        <f>K324+30</f>
        <v>41396</v>
      </c>
      <c r="M324" s="40" t="s">
        <v>9</v>
      </c>
      <c r="N324" s="48" t="s">
        <v>94</v>
      </c>
      <c r="O324" s="40">
        <v>100</v>
      </c>
      <c r="P324" s="39" t="s">
        <v>9014</v>
      </c>
    </row>
    <row r="325" spans="1:16" ht="39.6" hidden="1">
      <c r="A325" s="48" t="s">
        <v>8585</v>
      </c>
      <c r="B325" s="48" t="s">
        <v>9011</v>
      </c>
      <c r="C325" s="46" t="s">
        <v>65</v>
      </c>
      <c r="D325" s="46" t="s">
        <v>65</v>
      </c>
      <c r="E325" s="48" t="s">
        <v>6710</v>
      </c>
      <c r="F325" s="48" t="s">
        <v>53</v>
      </c>
      <c r="G325" s="41" t="s">
        <v>5399</v>
      </c>
      <c r="H325" s="48" t="s">
        <v>9012</v>
      </c>
      <c r="I325" s="40" t="s">
        <v>8256</v>
      </c>
      <c r="J325" s="40" t="s">
        <v>8257</v>
      </c>
      <c r="K325" s="43">
        <f t="shared" si="5"/>
        <v>41396</v>
      </c>
      <c r="L325" s="43">
        <f>L324+10</f>
        <v>41406</v>
      </c>
      <c r="M325" s="40" t="s">
        <v>9</v>
      </c>
      <c r="N325" s="48" t="s">
        <v>6184</v>
      </c>
      <c r="O325" s="40">
        <v>100</v>
      </c>
      <c r="P325" s="39" t="s">
        <v>9015</v>
      </c>
    </row>
    <row r="326" spans="1:16" hidden="1">
      <c r="A326" s="48" t="s">
        <v>8585</v>
      </c>
      <c r="B326" s="48" t="s">
        <v>9011</v>
      </c>
      <c r="C326" s="46" t="s">
        <v>65</v>
      </c>
      <c r="D326" s="46" t="s">
        <v>65</v>
      </c>
      <c r="E326" s="48" t="s">
        <v>6710</v>
      </c>
      <c r="F326" s="48" t="s">
        <v>53</v>
      </c>
      <c r="G326" s="41" t="s">
        <v>5399</v>
      </c>
      <c r="H326" s="48" t="s">
        <v>9012</v>
      </c>
      <c r="I326" s="40" t="s">
        <v>8256</v>
      </c>
      <c r="J326" s="40" t="s">
        <v>8249</v>
      </c>
      <c r="K326" s="43">
        <f t="shared" si="5"/>
        <v>41406</v>
      </c>
      <c r="L326" s="43">
        <f>K326+10</f>
        <v>41416</v>
      </c>
      <c r="M326" s="40" t="s">
        <v>9</v>
      </c>
      <c r="N326" s="48" t="s">
        <v>6184</v>
      </c>
      <c r="O326" s="40">
        <v>100</v>
      </c>
      <c r="P326" s="39"/>
    </row>
    <row r="327" spans="1:16" hidden="1">
      <c r="A327" s="48" t="s">
        <v>8585</v>
      </c>
      <c r="B327" s="48" t="s">
        <v>9011</v>
      </c>
      <c r="C327" s="46" t="s">
        <v>65</v>
      </c>
      <c r="D327" s="46" t="s">
        <v>65</v>
      </c>
      <c r="E327" s="48" t="s">
        <v>6710</v>
      </c>
      <c r="F327" s="48" t="s">
        <v>53</v>
      </c>
      <c r="G327" s="41" t="s">
        <v>5399</v>
      </c>
      <c r="H327" s="48" t="s">
        <v>9012</v>
      </c>
      <c r="I327" s="40" t="s">
        <v>8256</v>
      </c>
      <c r="J327" s="40" t="s">
        <v>7907</v>
      </c>
      <c r="K327" s="43">
        <f t="shared" si="5"/>
        <v>41416</v>
      </c>
      <c r="L327" s="43">
        <f>K327+5</f>
        <v>41421</v>
      </c>
      <c r="M327" s="40" t="s">
        <v>9</v>
      </c>
      <c r="N327" s="48" t="s">
        <v>6184</v>
      </c>
      <c r="O327" s="40">
        <v>100</v>
      </c>
      <c r="P327" s="39"/>
    </row>
    <row r="328" spans="1:16" ht="39.6" hidden="1">
      <c r="A328" s="48" t="s">
        <v>8585</v>
      </c>
      <c r="B328" s="48" t="s">
        <v>9011</v>
      </c>
      <c r="C328" s="46" t="s">
        <v>65</v>
      </c>
      <c r="D328" s="46" t="s">
        <v>65</v>
      </c>
      <c r="E328" s="48" t="s">
        <v>6710</v>
      </c>
      <c r="F328" s="48" t="s">
        <v>53</v>
      </c>
      <c r="G328" s="41" t="s">
        <v>5399</v>
      </c>
      <c r="H328" s="48" t="s">
        <v>9012</v>
      </c>
      <c r="I328" s="40" t="s">
        <v>8256</v>
      </c>
      <c r="J328" s="40" t="s">
        <v>8259</v>
      </c>
      <c r="K328" s="43">
        <f t="shared" si="5"/>
        <v>41421</v>
      </c>
      <c r="L328" s="43">
        <f>K328</f>
        <v>41421</v>
      </c>
      <c r="M328" s="40" t="s">
        <v>9</v>
      </c>
      <c r="N328" s="48" t="s">
        <v>6184</v>
      </c>
      <c r="O328" s="40">
        <v>100</v>
      </c>
      <c r="P328" s="39" t="s">
        <v>9016</v>
      </c>
    </row>
    <row r="329" spans="1:16" ht="52.5" hidden="1">
      <c r="A329" s="48" t="s">
        <v>8585</v>
      </c>
      <c r="B329" s="48" t="s">
        <v>9011</v>
      </c>
      <c r="C329" s="46" t="s">
        <v>65</v>
      </c>
      <c r="D329" s="46" t="s">
        <v>65</v>
      </c>
      <c r="E329" s="48" t="s">
        <v>6710</v>
      </c>
      <c r="F329" s="48" t="s">
        <v>53</v>
      </c>
      <c r="G329" s="41" t="s">
        <v>5399</v>
      </c>
      <c r="H329" s="48" t="s">
        <v>9012</v>
      </c>
      <c r="I329" s="65" t="s">
        <v>8261</v>
      </c>
      <c r="J329" s="40" t="s">
        <v>8262</v>
      </c>
      <c r="K329" s="43">
        <f>L326</f>
        <v>41416</v>
      </c>
      <c r="L329" s="43">
        <f>K329+5</f>
        <v>41421</v>
      </c>
      <c r="M329" s="40" t="s">
        <v>9</v>
      </c>
      <c r="N329" s="48" t="s">
        <v>6142</v>
      </c>
      <c r="O329" s="40">
        <v>100</v>
      </c>
      <c r="P329" s="39" t="s">
        <v>9017</v>
      </c>
    </row>
    <row r="330" spans="1:16" ht="26.45" hidden="1">
      <c r="A330" s="48" t="s">
        <v>8585</v>
      </c>
      <c r="B330" s="48" t="s">
        <v>9011</v>
      </c>
      <c r="C330" s="46" t="s">
        <v>65</v>
      </c>
      <c r="D330" s="46" t="s">
        <v>65</v>
      </c>
      <c r="E330" s="48" t="s">
        <v>6710</v>
      </c>
      <c r="F330" s="48" t="s">
        <v>53</v>
      </c>
      <c r="G330" s="41" t="s">
        <v>5399</v>
      </c>
      <c r="H330" s="48" t="s">
        <v>9012</v>
      </c>
      <c r="I330" s="40" t="s">
        <v>8264</v>
      </c>
      <c r="J330" s="40" t="s">
        <v>8265</v>
      </c>
      <c r="K330" s="43">
        <f>L329</f>
        <v>41421</v>
      </c>
      <c r="L330" s="43">
        <f>K316-21</f>
        <v>41506</v>
      </c>
      <c r="M330" s="40" t="s">
        <v>9</v>
      </c>
      <c r="N330" s="48" t="s">
        <v>94</v>
      </c>
      <c r="O330" s="40">
        <v>100</v>
      </c>
      <c r="P330" s="39" t="s">
        <v>9002</v>
      </c>
    </row>
    <row r="331" spans="1:16" hidden="1">
      <c r="A331" s="48" t="s">
        <v>8585</v>
      </c>
      <c r="B331" s="48" t="s">
        <v>9011</v>
      </c>
      <c r="C331" s="46" t="s">
        <v>65</v>
      </c>
      <c r="D331" s="46" t="s">
        <v>65</v>
      </c>
      <c r="E331" s="48" t="s">
        <v>6710</v>
      </c>
      <c r="F331" s="48" t="s">
        <v>53</v>
      </c>
      <c r="G331" s="41" t="s">
        <v>5399</v>
      </c>
      <c r="H331" s="48" t="s">
        <v>9012</v>
      </c>
      <c r="I331" s="40" t="s">
        <v>8261</v>
      </c>
      <c r="J331" s="40" t="s">
        <v>8266</v>
      </c>
      <c r="K331" s="43">
        <f>L330</f>
        <v>41506</v>
      </c>
      <c r="L331" s="43">
        <f>K331</f>
        <v>41506</v>
      </c>
      <c r="M331" s="40" t="s">
        <v>9</v>
      </c>
      <c r="N331" s="48" t="s">
        <v>6142</v>
      </c>
      <c r="O331" s="40">
        <v>100</v>
      </c>
      <c r="P331" s="39"/>
    </row>
    <row r="332" spans="1:16" ht="26.45" hidden="1">
      <c r="A332" s="48" t="s">
        <v>8585</v>
      </c>
      <c r="B332" s="48" t="s">
        <v>9011</v>
      </c>
      <c r="C332" s="46" t="s">
        <v>65</v>
      </c>
      <c r="D332" s="46" t="s">
        <v>65</v>
      </c>
      <c r="E332" s="48" t="s">
        <v>6710</v>
      </c>
      <c r="F332" s="48" t="s">
        <v>53</v>
      </c>
      <c r="G332" s="41" t="s">
        <v>5399</v>
      </c>
      <c r="H332" s="48" t="s">
        <v>9012</v>
      </c>
      <c r="I332" s="40" t="s">
        <v>7904</v>
      </c>
      <c r="J332" s="40" t="s">
        <v>8267</v>
      </c>
      <c r="K332" s="43">
        <f>L330</f>
        <v>41506</v>
      </c>
      <c r="L332" s="43">
        <f>K332+5</f>
        <v>41511</v>
      </c>
      <c r="M332" s="40" t="s">
        <v>9</v>
      </c>
      <c r="N332" s="48" t="s">
        <v>94</v>
      </c>
      <c r="O332" s="40">
        <v>100</v>
      </c>
      <c r="P332" s="39" t="s">
        <v>9018</v>
      </c>
    </row>
    <row r="333" spans="1:16" hidden="1">
      <c r="A333" s="48" t="s">
        <v>8585</v>
      </c>
      <c r="B333" s="48" t="s">
        <v>9011</v>
      </c>
      <c r="C333" s="46" t="s">
        <v>65</v>
      </c>
      <c r="D333" s="46" t="s">
        <v>65</v>
      </c>
      <c r="E333" s="48" t="s">
        <v>6710</v>
      </c>
      <c r="F333" s="48" t="s">
        <v>53</v>
      </c>
      <c r="G333" s="41" t="s">
        <v>5399</v>
      </c>
      <c r="H333" s="48" t="s">
        <v>9012</v>
      </c>
      <c r="I333" s="40" t="s">
        <v>7904</v>
      </c>
      <c r="J333" s="40" t="s">
        <v>8268</v>
      </c>
      <c r="K333" s="43">
        <f>L332</f>
        <v>41511</v>
      </c>
      <c r="L333" s="43">
        <f>K333+5</f>
        <v>41516</v>
      </c>
      <c r="M333" s="40" t="s">
        <v>9</v>
      </c>
      <c r="N333" s="48" t="s">
        <v>94</v>
      </c>
      <c r="O333" s="40">
        <v>100</v>
      </c>
      <c r="P333" s="39"/>
    </row>
    <row r="334" spans="1:16" hidden="1">
      <c r="A334" s="48" t="s">
        <v>8585</v>
      </c>
      <c r="B334" s="48" t="s">
        <v>9011</v>
      </c>
      <c r="C334" s="46" t="s">
        <v>65</v>
      </c>
      <c r="D334" s="46" t="s">
        <v>65</v>
      </c>
      <c r="E334" s="48" t="s">
        <v>6710</v>
      </c>
      <c r="F334" s="48" t="s">
        <v>53</v>
      </c>
      <c r="G334" s="41" t="s">
        <v>5399</v>
      </c>
      <c r="H334" s="48" t="s">
        <v>9012</v>
      </c>
      <c r="I334" s="40" t="s">
        <v>7904</v>
      </c>
      <c r="J334" s="40" t="s">
        <v>8269</v>
      </c>
      <c r="K334" s="43">
        <f>L333</f>
        <v>41516</v>
      </c>
      <c r="L334" s="43">
        <f>K334+5</f>
        <v>41521</v>
      </c>
      <c r="M334" s="40" t="s">
        <v>9</v>
      </c>
      <c r="N334" s="48" t="s">
        <v>94</v>
      </c>
      <c r="O334" s="40">
        <v>100</v>
      </c>
      <c r="P334" s="39"/>
    </row>
    <row r="335" spans="1:16" hidden="1">
      <c r="A335" s="48" t="s">
        <v>8585</v>
      </c>
      <c r="B335" s="48" t="s">
        <v>9011</v>
      </c>
      <c r="C335" s="46" t="s">
        <v>65</v>
      </c>
      <c r="D335" s="46" t="s">
        <v>65</v>
      </c>
      <c r="E335" s="48" t="s">
        <v>6710</v>
      </c>
      <c r="F335" s="48" t="s">
        <v>53</v>
      </c>
      <c r="G335" s="41" t="s">
        <v>5399</v>
      </c>
      <c r="H335" s="48" t="s">
        <v>9012</v>
      </c>
      <c r="I335" s="40" t="s">
        <v>7904</v>
      </c>
      <c r="J335" s="40" t="s">
        <v>8172</v>
      </c>
      <c r="K335" s="43">
        <f>L334</f>
        <v>41521</v>
      </c>
      <c r="L335" s="67">
        <f>K335+1</f>
        <v>41522</v>
      </c>
      <c r="M335" s="40" t="s">
        <v>9</v>
      </c>
      <c r="N335" s="48" t="s">
        <v>94</v>
      </c>
      <c r="O335" s="40">
        <v>100</v>
      </c>
      <c r="P335" s="39"/>
    </row>
    <row r="336" spans="1:16" hidden="1">
      <c r="A336" s="49" t="s">
        <v>9019</v>
      </c>
      <c r="B336" s="49" t="s">
        <v>7449</v>
      </c>
      <c r="C336" s="41" t="s">
        <v>108</v>
      </c>
      <c r="D336" s="41" t="s">
        <v>52</v>
      </c>
      <c r="E336" s="49" t="s">
        <v>24</v>
      </c>
      <c r="F336" s="49" t="s">
        <v>8971</v>
      </c>
      <c r="G336" s="41" t="s">
        <v>55</v>
      </c>
      <c r="H336" s="49" t="s">
        <v>9020</v>
      </c>
      <c r="I336" s="41" t="s">
        <v>1048</v>
      </c>
      <c r="J336" s="41" t="s">
        <v>7888</v>
      </c>
      <c r="K336" s="41"/>
      <c r="L336" s="41"/>
      <c r="M336" s="49"/>
      <c r="N336" s="49"/>
      <c r="O336" s="49"/>
      <c r="P336" s="64"/>
    </row>
    <row r="337" spans="1:16" hidden="1">
      <c r="A337" s="49" t="s">
        <v>9019</v>
      </c>
      <c r="B337" s="49" t="s">
        <v>7449</v>
      </c>
      <c r="C337" s="41" t="s">
        <v>108</v>
      </c>
      <c r="D337" s="41" t="s">
        <v>52</v>
      </c>
      <c r="E337" s="49" t="s">
        <v>24</v>
      </c>
      <c r="F337" s="49" t="s">
        <v>8971</v>
      </c>
      <c r="G337" s="41" t="s">
        <v>55</v>
      </c>
      <c r="H337" s="49" t="s">
        <v>9020</v>
      </c>
      <c r="I337" s="41" t="s">
        <v>1048</v>
      </c>
      <c r="J337" s="41" t="s">
        <v>8244</v>
      </c>
      <c r="K337" s="42">
        <v>41442</v>
      </c>
      <c r="L337" s="41"/>
      <c r="M337" s="49"/>
      <c r="N337" s="49"/>
      <c r="O337" s="49"/>
      <c r="P337" s="64"/>
    </row>
    <row r="338" spans="1:16" hidden="1">
      <c r="A338" s="49" t="s">
        <v>9019</v>
      </c>
      <c r="B338" s="49" t="s">
        <v>7449</v>
      </c>
      <c r="C338" s="41" t="s">
        <v>108</v>
      </c>
      <c r="D338" s="41" t="s">
        <v>52</v>
      </c>
      <c r="E338" s="49" t="s">
        <v>24</v>
      </c>
      <c r="F338" s="49" t="s">
        <v>8971</v>
      </c>
      <c r="G338" s="41" t="s">
        <v>55</v>
      </c>
      <c r="H338" s="49" t="s">
        <v>9020</v>
      </c>
      <c r="I338" s="41" t="s">
        <v>1048</v>
      </c>
      <c r="J338" s="41" t="s">
        <v>7889</v>
      </c>
      <c r="K338" s="42">
        <v>41639</v>
      </c>
      <c r="L338" s="41"/>
      <c r="M338" s="49"/>
      <c r="N338" s="49"/>
      <c r="O338" s="49"/>
      <c r="P338" s="64"/>
    </row>
    <row r="339" spans="1:16" hidden="1">
      <c r="A339" s="49" t="s">
        <v>9019</v>
      </c>
      <c r="B339" s="49" t="s">
        <v>7449</v>
      </c>
      <c r="C339" s="41" t="s">
        <v>108</v>
      </c>
      <c r="D339" s="41" t="s">
        <v>52</v>
      </c>
      <c r="E339" s="49" t="s">
        <v>24</v>
      </c>
      <c r="F339" s="49" t="s">
        <v>8971</v>
      </c>
      <c r="G339" s="41" t="s">
        <v>55</v>
      </c>
      <c r="H339" s="49" t="s">
        <v>9020</v>
      </c>
      <c r="I339" s="41" t="s">
        <v>1048</v>
      </c>
      <c r="J339" s="41" t="s">
        <v>7890</v>
      </c>
      <c r="K339" s="41"/>
      <c r="L339" s="41"/>
      <c r="M339" s="49"/>
      <c r="N339" s="49"/>
      <c r="O339" s="49"/>
      <c r="P339" s="64"/>
    </row>
    <row r="340" spans="1:16" hidden="1">
      <c r="A340" s="49" t="s">
        <v>9019</v>
      </c>
      <c r="B340" s="49" t="s">
        <v>7449</v>
      </c>
      <c r="C340" s="41" t="s">
        <v>108</v>
      </c>
      <c r="D340" s="41" t="s">
        <v>52</v>
      </c>
      <c r="E340" s="49" t="s">
        <v>24</v>
      </c>
      <c r="F340" s="49" t="s">
        <v>8971</v>
      </c>
      <c r="G340" s="41" t="s">
        <v>55</v>
      </c>
      <c r="H340" s="49" t="s">
        <v>9020</v>
      </c>
      <c r="I340" s="41" t="s">
        <v>1048</v>
      </c>
      <c r="J340" s="41" t="s">
        <v>7891</v>
      </c>
      <c r="K340" s="41"/>
      <c r="L340" s="41"/>
      <c r="M340" s="49"/>
      <c r="N340" s="49"/>
      <c r="O340" s="49"/>
      <c r="P340" s="64"/>
    </row>
    <row r="341" spans="1:16" hidden="1">
      <c r="A341" s="49" t="s">
        <v>9019</v>
      </c>
      <c r="B341" s="49" t="s">
        <v>7449</v>
      </c>
      <c r="C341" s="41" t="s">
        <v>108</v>
      </c>
      <c r="D341" s="41" t="s">
        <v>52</v>
      </c>
      <c r="E341" s="49" t="s">
        <v>24</v>
      </c>
      <c r="F341" s="49" t="s">
        <v>8971</v>
      </c>
      <c r="G341" s="41" t="s">
        <v>55</v>
      </c>
      <c r="H341" s="49" t="s">
        <v>9020</v>
      </c>
      <c r="I341" s="41" t="s">
        <v>1048</v>
      </c>
      <c r="J341" s="41" t="s">
        <v>7892</v>
      </c>
      <c r="K341" s="41"/>
      <c r="L341" s="41"/>
      <c r="M341" s="49"/>
      <c r="N341" s="49"/>
      <c r="O341" s="49"/>
      <c r="P341" s="64"/>
    </row>
    <row r="342" spans="1:16" hidden="1">
      <c r="A342" s="49" t="s">
        <v>9019</v>
      </c>
      <c r="B342" s="49" t="s">
        <v>7449</v>
      </c>
      <c r="C342" s="41" t="s">
        <v>108</v>
      </c>
      <c r="D342" s="41" t="s">
        <v>52</v>
      </c>
      <c r="E342" s="49" t="s">
        <v>24</v>
      </c>
      <c r="F342" s="49" t="s">
        <v>8971</v>
      </c>
      <c r="G342" s="41" t="s">
        <v>55</v>
      </c>
      <c r="H342" s="49" t="s">
        <v>9020</v>
      </c>
      <c r="I342" s="41" t="s">
        <v>1048</v>
      </c>
      <c r="J342" s="41" t="s">
        <v>7893</v>
      </c>
      <c r="K342" s="41"/>
      <c r="L342" s="41"/>
      <c r="M342" s="49"/>
      <c r="N342" s="49"/>
      <c r="O342" s="49"/>
      <c r="P342" s="64"/>
    </row>
    <row r="343" spans="1:16" hidden="1">
      <c r="A343" s="49" t="s">
        <v>9019</v>
      </c>
      <c r="B343" s="49" t="s">
        <v>7449</v>
      </c>
      <c r="C343" s="41" t="s">
        <v>108</v>
      </c>
      <c r="D343" s="41" t="s">
        <v>52</v>
      </c>
      <c r="E343" s="49" t="s">
        <v>24</v>
      </c>
      <c r="F343" s="49" t="s">
        <v>8971</v>
      </c>
      <c r="G343" s="41" t="s">
        <v>55</v>
      </c>
      <c r="H343" s="49" t="s">
        <v>9020</v>
      </c>
      <c r="I343" s="41" t="s">
        <v>1048</v>
      </c>
      <c r="J343" s="41" t="s">
        <v>7894</v>
      </c>
      <c r="K343" s="41"/>
      <c r="L343" s="41"/>
      <c r="M343" s="49"/>
      <c r="N343" s="49"/>
      <c r="O343" s="49"/>
      <c r="P343" s="64"/>
    </row>
    <row r="344" spans="1:16" hidden="1">
      <c r="A344" s="48" t="s">
        <v>9019</v>
      </c>
      <c r="B344" s="48" t="s">
        <v>7449</v>
      </c>
      <c r="C344" s="40" t="s">
        <v>108</v>
      </c>
      <c r="D344" s="40" t="s">
        <v>52</v>
      </c>
      <c r="E344" s="48" t="s">
        <v>24</v>
      </c>
      <c r="F344" s="48" t="s">
        <v>8971</v>
      </c>
      <c r="G344" s="41" t="s">
        <v>55</v>
      </c>
      <c r="H344" s="48" t="s">
        <v>9020</v>
      </c>
      <c r="I344" s="40" t="s">
        <v>7895</v>
      </c>
      <c r="J344" s="40" t="s">
        <v>8245</v>
      </c>
      <c r="K344" s="43">
        <f>K337</f>
        <v>41442</v>
      </c>
      <c r="L344" s="43">
        <f>K344+30</f>
        <v>41472</v>
      </c>
      <c r="M344" s="48" t="s">
        <v>8173</v>
      </c>
      <c r="N344" s="48" t="s">
        <v>5488</v>
      </c>
      <c r="O344" s="48">
        <v>100</v>
      </c>
      <c r="P344" s="56"/>
    </row>
    <row r="345" spans="1:16" hidden="1">
      <c r="A345" s="48" t="s">
        <v>9019</v>
      </c>
      <c r="B345" s="48" t="s">
        <v>7449</v>
      </c>
      <c r="C345" s="40" t="s">
        <v>108</v>
      </c>
      <c r="D345" s="40" t="s">
        <v>52</v>
      </c>
      <c r="E345" s="48" t="s">
        <v>24</v>
      </c>
      <c r="F345" s="48" t="s">
        <v>8971</v>
      </c>
      <c r="G345" s="41" t="s">
        <v>55</v>
      </c>
      <c r="H345" s="48" t="s">
        <v>9020</v>
      </c>
      <c r="I345" s="40" t="s">
        <v>8281</v>
      </c>
      <c r="J345" s="40" t="s">
        <v>8282</v>
      </c>
      <c r="K345" s="43">
        <f>L344</f>
        <v>41472</v>
      </c>
      <c r="L345" s="43">
        <f>K345+2</f>
        <v>41474</v>
      </c>
      <c r="M345" s="48" t="s">
        <v>8173</v>
      </c>
      <c r="N345" s="48" t="s">
        <v>8252</v>
      </c>
      <c r="O345" s="48">
        <v>100</v>
      </c>
      <c r="P345" s="56"/>
    </row>
    <row r="346" spans="1:16" hidden="1">
      <c r="A346" s="48" t="s">
        <v>9019</v>
      </c>
      <c r="B346" s="48" t="s">
        <v>7449</v>
      </c>
      <c r="C346" s="40" t="s">
        <v>108</v>
      </c>
      <c r="D346" s="40" t="s">
        <v>52</v>
      </c>
      <c r="E346" s="48" t="s">
        <v>24</v>
      </c>
      <c r="F346" s="48" t="s">
        <v>8971</v>
      </c>
      <c r="G346" s="41" t="s">
        <v>55</v>
      </c>
      <c r="H346" s="48" t="s">
        <v>9020</v>
      </c>
      <c r="I346" s="65" t="s">
        <v>8261</v>
      </c>
      <c r="J346" s="40" t="s">
        <v>8262</v>
      </c>
      <c r="K346" s="43">
        <f>L345</f>
        <v>41474</v>
      </c>
      <c r="L346" s="43">
        <f>K346</f>
        <v>41474</v>
      </c>
      <c r="M346" s="48" t="s">
        <v>8173</v>
      </c>
      <c r="N346" s="48" t="s">
        <v>8252</v>
      </c>
      <c r="O346" s="48">
        <v>100</v>
      </c>
      <c r="P346" s="56"/>
    </row>
    <row r="347" spans="1:16" hidden="1">
      <c r="A347" s="48" t="s">
        <v>9019</v>
      </c>
      <c r="B347" s="48" t="s">
        <v>7449</v>
      </c>
      <c r="C347" s="40" t="s">
        <v>108</v>
      </c>
      <c r="D347" s="40" t="s">
        <v>52</v>
      </c>
      <c r="E347" s="48" t="s">
        <v>24</v>
      </c>
      <c r="F347" s="48" t="s">
        <v>8971</v>
      </c>
      <c r="G347" s="41" t="s">
        <v>55</v>
      </c>
      <c r="H347" s="48" t="s">
        <v>9020</v>
      </c>
      <c r="I347" s="40" t="s">
        <v>8264</v>
      </c>
      <c r="J347" s="40" t="s">
        <v>8265</v>
      </c>
      <c r="K347" s="43">
        <f>L346</f>
        <v>41474</v>
      </c>
      <c r="L347" s="43">
        <f>K338-21</f>
        <v>41618</v>
      </c>
      <c r="M347" s="48" t="s">
        <v>8173</v>
      </c>
      <c r="N347" s="48" t="s">
        <v>145</v>
      </c>
      <c r="O347" s="48">
        <v>100</v>
      </c>
      <c r="P347" s="56"/>
    </row>
    <row r="348" spans="1:16" hidden="1">
      <c r="A348" s="48" t="s">
        <v>9019</v>
      </c>
      <c r="B348" s="48" t="s">
        <v>7449</v>
      </c>
      <c r="C348" s="40" t="s">
        <v>108</v>
      </c>
      <c r="D348" s="40" t="s">
        <v>52</v>
      </c>
      <c r="E348" s="48" t="s">
        <v>24</v>
      </c>
      <c r="F348" s="48" t="s">
        <v>8971</v>
      </c>
      <c r="G348" s="41" t="s">
        <v>55</v>
      </c>
      <c r="H348" s="48" t="s">
        <v>9020</v>
      </c>
      <c r="I348" s="40" t="s">
        <v>8261</v>
      </c>
      <c r="J348" s="40" t="s">
        <v>8266</v>
      </c>
      <c r="K348" s="43">
        <f>L347</f>
        <v>41618</v>
      </c>
      <c r="L348" s="43">
        <f>K348</f>
        <v>41618</v>
      </c>
      <c r="M348" s="48" t="s">
        <v>8173</v>
      </c>
      <c r="N348" s="48" t="s">
        <v>8252</v>
      </c>
      <c r="O348" s="48">
        <v>100</v>
      </c>
      <c r="P348" s="56"/>
    </row>
    <row r="349" spans="1:16" hidden="1">
      <c r="A349" s="48" t="s">
        <v>9019</v>
      </c>
      <c r="B349" s="48" t="s">
        <v>7449</v>
      </c>
      <c r="C349" s="40" t="s">
        <v>108</v>
      </c>
      <c r="D349" s="40" t="s">
        <v>52</v>
      </c>
      <c r="E349" s="48" t="s">
        <v>24</v>
      </c>
      <c r="F349" s="48" t="s">
        <v>8971</v>
      </c>
      <c r="G349" s="41" t="s">
        <v>55</v>
      </c>
      <c r="H349" s="48" t="s">
        <v>9020</v>
      </c>
      <c r="I349" s="40" t="s">
        <v>7904</v>
      </c>
      <c r="J349" s="40" t="s">
        <v>7905</v>
      </c>
      <c r="K349" s="43">
        <f>L347</f>
        <v>41618</v>
      </c>
      <c r="L349" s="43">
        <f>K349+5</f>
        <v>41623</v>
      </c>
      <c r="M349" s="48" t="s">
        <v>8173</v>
      </c>
      <c r="N349" s="48" t="s">
        <v>145</v>
      </c>
      <c r="O349" s="48" t="s">
        <v>84</v>
      </c>
      <c r="P349" s="56"/>
    </row>
    <row r="350" spans="1:16" hidden="1">
      <c r="A350" s="48" t="s">
        <v>9019</v>
      </c>
      <c r="B350" s="48" t="s">
        <v>7449</v>
      </c>
      <c r="C350" s="40" t="s">
        <v>108</v>
      </c>
      <c r="D350" s="40" t="s">
        <v>52</v>
      </c>
      <c r="E350" s="48" t="s">
        <v>24</v>
      </c>
      <c r="F350" s="48" t="s">
        <v>8971</v>
      </c>
      <c r="G350" s="41" t="s">
        <v>55</v>
      </c>
      <c r="H350" s="48" t="s">
        <v>9020</v>
      </c>
      <c r="I350" s="40" t="s">
        <v>7904</v>
      </c>
      <c r="J350" s="40" t="s">
        <v>7906</v>
      </c>
      <c r="K350" s="43">
        <f>L349</f>
        <v>41623</v>
      </c>
      <c r="L350" s="43">
        <f>K350+5</f>
        <v>41628</v>
      </c>
      <c r="M350" s="48" t="s">
        <v>8173</v>
      </c>
      <c r="N350" s="48" t="s">
        <v>145</v>
      </c>
      <c r="O350" s="48" t="s">
        <v>84</v>
      </c>
      <c r="P350" s="56"/>
    </row>
    <row r="351" spans="1:16" hidden="1">
      <c r="A351" s="48" t="s">
        <v>9019</v>
      </c>
      <c r="B351" s="48" t="s">
        <v>7449</v>
      </c>
      <c r="C351" s="40" t="s">
        <v>108</v>
      </c>
      <c r="D351" s="40" t="s">
        <v>52</v>
      </c>
      <c r="E351" s="48" t="s">
        <v>24</v>
      </c>
      <c r="F351" s="48" t="s">
        <v>8971</v>
      </c>
      <c r="G351" s="41" t="s">
        <v>55</v>
      </c>
      <c r="H351" s="48" t="s">
        <v>9020</v>
      </c>
      <c r="I351" s="40" t="s">
        <v>7904</v>
      </c>
      <c r="J351" s="40" t="s">
        <v>7907</v>
      </c>
      <c r="K351" s="43">
        <f>L350</f>
        <v>41628</v>
      </c>
      <c r="L351" s="43">
        <f>K351+5</f>
        <v>41633</v>
      </c>
      <c r="M351" s="48" t="s">
        <v>8173</v>
      </c>
      <c r="N351" s="48" t="s">
        <v>145</v>
      </c>
      <c r="O351" s="48" t="s">
        <v>84</v>
      </c>
      <c r="P351" s="56"/>
    </row>
    <row r="352" spans="1:16" ht="26.45" hidden="1">
      <c r="A352" s="48" t="s">
        <v>9019</v>
      </c>
      <c r="B352" s="48" t="s">
        <v>7449</v>
      </c>
      <c r="C352" s="40" t="s">
        <v>108</v>
      </c>
      <c r="D352" s="40" t="s">
        <v>52</v>
      </c>
      <c r="E352" s="48" t="s">
        <v>24</v>
      </c>
      <c r="F352" s="48" t="s">
        <v>8971</v>
      </c>
      <c r="G352" s="41" t="s">
        <v>55</v>
      </c>
      <c r="H352" s="48" t="s">
        <v>9020</v>
      </c>
      <c r="I352" s="40" t="s">
        <v>7904</v>
      </c>
      <c r="J352" s="40" t="s">
        <v>8172</v>
      </c>
      <c r="K352" s="43">
        <f>L351</f>
        <v>41633</v>
      </c>
      <c r="L352" s="72">
        <f>K352+1</f>
        <v>41634</v>
      </c>
      <c r="M352" s="48" t="s">
        <v>8173</v>
      </c>
      <c r="N352" s="48" t="s">
        <v>145</v>
      </c>
      <c r="O352" s="48">
        <v>100</v>
      </c>
      <c r="P352" s="56" t="s">
        <v>8263</v>
      </c>
    </row>
    <row r="353" spans="1:16" hidden="1">
      <c r="A353" s="47" t="s">
        <v>8881</v>
      </c>
      <c r="B353" s="47" t="s">
        <v>9021</v>
      </c>
      <c r="C353" s="47" t="s">
        <v>65</v>
      </c>
      <c r="D353" s="47" t="s">
        <v>65</v>
      </c>
      <c r="E353" s="49" t="s">
        <v>9004</v>
      </c>
      <c r="F353" s="49" t="s">
        <v>9022</v>
      </c>
      <c r="G353" s="41" t="s">
        <v>5399</v>
      </c>
      <c r="H353" s="49" t="s">
        <v>9023</v>
      </c>
      <c r="I353" s="41" t="s">
        <v>1048</v>
      </c>
      <c r="J353" s="41" t="s">
        <v>7888</v>
      </c>
      <c r="K353" s="41"/>
      <c r="L353" s="40"/>
      <c r="M353" s="48"/>
      <c r="N353" s="48"/>
      <c r="O353" s="48"/>
      <c r="P353" s="56"/>
    </row>
    <row r="354" spans="1:16" hidden="1">
      <c r="A354" s="47" t="s">
        <v>8881</v>
      </c>
      <c r="B354" s="47" t="s">
        <v>9021</v>
      </c>
      <c r="C354" s="47" t="s">
        <v>65</v>
      </c>
      <c r="D354" s="47" t="s">
        <v>65</v>
      </c>
      <c r="E354" s="49" t="s">
        <v>9004</v>
      </c>
      <c r="F354" s="49" t="s">
        <v>9022</v>
      </c>
      <c r="G354" s="41" t="s">
        <v>5399</v>
      </c>
      <c r="H354" s="49" t="s">
        <v>9023</v>
      </c>
      <c r="I354" s="41" t="s">
        <v>1048</v>
      </c>
      <c r="J354" s="41" t="s">
        <v>8244</v>
      </c>
      <c r="K354" s="42">
        <v>41386</v>
      </c>
      <c r="L354" s="40"/>
      <c r="M354" s="48"/>
      <c r="N354" s="48"/>
      <c r="O354" s="48"/>
      <c r="P354" s="56"/>
    </row>
    <row r="355" spans="1:16" hidden="1">
      <c r="A355" s="47" t="s">
        <v>8881</v>
      </c>
      <c r="B355" s="47" t="s">
        <v>9021</v>
      </c>
      <c r="C355" s="47" t="s">
        <v>65</v>
      </c>
      <c r="D355" s="47" t="s">
        <v>65</v>
      </c>
      <c r="E355" s="49" t="s">
        <v>9004</v>
      </c>
      <c r="F355" s="49" t="s">
        <v>9022</v>
      </c>
      <c r="G355" s="41" t="s">
        <v>5399</v>
      </c>
      <c r="H355" s="49" t="s">
        <v>9023</v>
      </c>
      <c r="I355" s="41" t="s">
        <v>1048</v>
      </c>
      <c r="J355" s="41" t="s">
        <v>7889</v>
      </c>
      <c r="K355" s="42">
        <v>41530</v>
      </c>
      <c r="L355" s="40"/>
      <c r="M355" s="48"/>
      <c r="N355" s="48"/>
      <c r="O355" s="48"/>
      <c r="P355" s="56"/>
    </row>
    <row r="356" spans="1:16" hidden="1">
      <c r="A356" s="47" t="s">
        <v>8881</v>
      </c>
      <c r="B356" s="47" t="s">
        <v>9021</v>
      </c>
      <c r="C356" s="47" t="s">
        <v>65</v>
      </c>
      <c r="D356" s="47" t="s">
        <v>65</v>
      </c>
      <c r="E356" s="49" t="s">
        <v>9004</v>
      </c>
      <c r="F356" s="49" t="s">
        <v>9022</v>
      </c>
      <c r="G356" s="41" t="s">
        <v>5399</v>
      </c>
      <c r="H356" s="49" t="s">
        <v>9023</v>
      </c>
      <c r="I356" s="41" t="s">
        <v>1048</v>
      </c>
      <c r="J356" s="41" t="s">
        <v>7890</v>
      </c>
      <c r="K356" s="41"/>
      <c r="L356" s="40"/>
      <c r="M356" s="48"/>
      <c r="N356" s="48"/>
      <c r="O356" s="48"/>
      <c r="P356" s="56"/>
    </row>
    <row r="357" spans="1:16" hidden="1">
      <c r="A357" s="47" t="s">
        <v>8881</v>
      </c>
      <c r="B357" s="47" t="s">
        <v>9021</v>
      </c>
      <c r="C357" s="47" t="s">
        <v>65</v>
      </c>
      <c r="D357" s="47" t="s">
        <v>65</v>
      </c>
      <c r="E357" s="49" t="s">
        <v>9004</v>
      </c>
      <c r="F357" s="49" t="s">
        <v>9022</v>
      </c>
      <c r="G357" s="41" t="s">
        <v>5399</v>
      </c>
      <c r="H357" s="49" t="s">
        <v>9023</v>
      </c>
      <c r="I357" s="41" t="s">
        <v>1048</v>
      </c>
      <c r="J357" s="41" t="s">
        <v>7891</v>
      </c>
      <c r="K357" s="41"/>
      <c r="L357" s="40"/>
      <c r="M357" s="48"/>
      <c r="N357" s="48"/>
      <c r="O357" s="48"/>
      <c r="P357" s="56"/>
    </row>
    <row r="358" spans="1:16" hidden="1">
      <c r="A358" s="47" t="s">
        <v>8881</v>
      </c>
      <c r="B358" s="47" t="s">
        <v>9021</v>
      </c>
      <c r="C358" s="47" t="s">
        <v>65</v>
      </c>
      <c r="D358" s="47" t="s">
        <v>65</v>
      </c>
      <c r="E358" s="49" t="s">
        <v>9004</v>
      </c>
      <c r="F358" s="49" t="s">
        <v>9022</v>
      </c>
      <c r="G358" s="41" t="s">
        <v>5399</v>
      </c>
      <c r="H358" s="49" t="s">
        <v>9023</v>
      </c>
      <c r="I358" s="41" t="s">
        <v>1048</v>
      </c>
      <c r="J358" s="41" t="s">
        <v>7892</v>
      </c>
      <c r="K358" s="41"/>
      <c r="L358" s="40"/>
      <c r="M358" s="48"/>
      <c r="N358" s="48"/>
      <c r="O358" s="48"/>
      <c r="P358" s="56"/>
    </row>
    <row r="359" spans="1:16" hidden="1">
      <c r="A359" s="47" t="s">
        <v>8881</v>
      </c>
      <c r="B359" s="47" t="s">
        <v>9021</v>
      </c>
      <c r="C359" s="47" t="s">
        <v>65</v>
      </c>
      <c r="D359" s="47" t="s">
        <v>65</v>
      </c>
      <c r="E359" s="49" t="s">
        <v>9004</v>
      </c>
      <c r="F359" s="49" t="s">
        <v>9022</v>
      </c>
      <c r="G359" s="41" t="s">
        <v>5399</v>
      </c>
      <c r="H359" s="49" t="s">
        <v>9023</v>
      </c>
      <c r="I359" s="41" t="s">
        <v>1048</v>
      </c>
      <c r="J359" s="41" t="s">
        <v>7893</v>
      </c>
      <c r="K359" s="41"/>
      <c r="L359" s="40"/>
      <c r="M359" s="48"/>
      <c r="N359" s="48"/>
      <c r="O359" s="48"/>
      <c r="P359" s="56"/>
    </row>
    <row r="360" spans="1:16" hidden="1">
      <c r="A360" s="47" t="s">
        <v>8881</v>
      </c>
      <c r="B360" s="47" t="s">
        <v>9021</v>
      </c>
      <c r="C360" s="47" t="s">
        <v>65</v>
      </c>
      <c r="D360" s="47" t="s">
        <v>65</v>
      </c>
      <c r="E360" s="49" t="s">
        <v>9004</v>
      </c>
      <c r="F360" s="49" t="s">
        <v>9022</v>
      </c>
      <c r="G360" s="41" t="s">
        <v>5399</v>
      </c>
      <c r="H360" s="49" t="s">
        <v>9023</v>
      </c>
      <c r="I360" s="41" t="s">
        <v>1048</v>
      </c>
      <c r="J360" s="41" t="s">
        <v>7894</v>
      </c>
      <c r="K360" s="41"/>
      <c r="L360" s="40"/>
      <c r="M360" s="48"/>
      <c r="N360" s="48"/>
      <c r="O360" s="48"/>
      <c r="P360" s="56"/>
    </row>
    <row r="361" spans="1:16" hidden="1">
      <c r="A361" s="46" t="s">
        <v>8881</v>
      </c>
      <c r="B361" s="46" t="s">
        <v>9021</v>
      </c>
      <c r="C361" s="46" t="s">
        <v>65</v>
      </c>
      <c r="D361" s="46" t="s">
        <v>65</v>
      </c>
      <c r="E361" s="48" t="s">
        <v>9004</v>
      </c>
      <c r="F361" s="48" t="s">
        <v>9022</v>
      </c>
      <c r="G361" s="41" t="s">
        <v>5399</v>
      </c>
      <c r="H361" s="48" t="s">
        <v>9023</v>
      </c>
      <c r="I361" s="40" t="s">
        <v>7895</v>
      </c>
      <c r="J361" s="40" t="s">
        <v>8245</v>
      </c>
      <c r="K361" s="43">
        <f>K354</f>
        <v>41386</v>
      </c>
      <c r="L361" s="43">
        <f>K361+30</f>
        <v>41416</v>
      </c>
      <c r="M361" s="40" t="s">
        <v>9</v>
      </c>
      <c r="N361" s="48" t="s">
        <v>6184</v>
      </c>
      <c r="O361" s="40">
        <v>100</v>
      </c>
      <c r="P361" s="39"/>
    </row>
    <row r="362" spans="1:16" hidden="1">
      <c r="A362" s="46" t="s">
        <v>8881</v>
      </c>
      <c r="B362" s="46" t="s">
        <v>9021</v>
      </c>
      <c r="C362" s="46" t="s">
        <v>65</v>
      </c>
      <c r="D362" s="46" t="s">
        <v>65</v>
      </c>
      <c r="E362" s="48" t="s">
        <v>9004</v>
      </c>
      <c r="F362" s="48" t="s">
        <v>9022</v>
      </c>
      <c r="G362" s="41" t="s">
        <v>5399</v>
      </c>
      <c r="H362" s="48" t="s">
        <v>9023</v>
      </c>
      <c r="I362" s="40" t="s">
        <v>7898</v>
      </c>
      <c r="J362" s="40" t="s">
        <v>8247</v>
      </c>
      <c r="K362" s="43">
        <f t="shared" ref="K362:K367" si="6">L361</f>
        <v>41416</v>
      </c>
      <c r="L362" s="43">
        <f>K362+5</f>
        <v>41421</v>
      </c>
      <c r="M362" s="40" t="s">
        <v>9</v>
      </c>
      <c r="N362" s="48" t="s">
        <v>6142</v>
      </c>
      <c r="O362" s="40">
        <v>100</v>
      </c>
      <c r="P362" s="39"/>
    </row>
    <row r="363" spans="1:16" hidden="1">
      <c r="A363" s="46" t="s">
        <v>8881</v>
      </c>
      <c r="B363" s="46" t="s">
        <v>9021</v>
      </c>
      <c r="C363" s="46" t="s">
        <v>65</v>
      </c>
      <c r="D363" s="46" t="s">
        <v>65</v>
      </c>
      <c r="E363" s="48" t="s">
        <v>9004</v>
      </c>
      <c r="F363" s="48" t="s">
        <v>9022</v>
      </c>
      <c r="G363" s="41" t="s">
        <v>5399</v>
      </c>
      <c r="H363" s="48" t="s">
        <v>9023</v>
      </c>
      <c r="I363" s="40" t="s">
        <v>8253</v>
      </c>
      <c r="J363" s="40" t="s">
        <v>8254</v>
      </c>
      <c r="K363" s="43">
        <f t="shared" si="6"/>
        <v>41421</v>
      </c>
      <c r="L363" s="43">
        <f>K363+30</f>
        <v>41451</v>
      </c>
      <c r="M363" s="40" t="s">
        <v>9</v>
      </c>
      <c r="N363" s="48" t="s">
        <v>8060</v>
      </c>
      <c r="O363" s="40">
        <v>100</v>
      </c>
      <c r="P363" s="39"/>
    </row>
    <row r="364" spans="1:16" ht="26.45" hidden="1">
      <c r="A364" s="46" t="s">
        <v>8881</v>
      </c>
      <c r="B364" s="46" t="s">
        <v>9021</v>
      </c>
      <c r="C364" s="46" t="s">
        <v>65</v>
      </c>
      <c r="D364" s="46" t="s">
        <v>65</v>
      </c>
      <c r="E364" s="48" t="s">
        <v>9004</v>
      </c>
      <c r="F364" s="48" t="s">
        <v>9022</v>
      </c>
      <c r="G364" s="41" t="s">
        <v>5399</v>
      </c>
      <c r="H364" s="48" t="s">
        <v>9023</v>
      </c>
      <c r="I364" s="40" t="s">
        <v>8256</v>
      </c>
      <c r="J364" s="40" t="s">
        <v>8257</v>
      </c>
      <c r="K364" s="43">
        <f t="shared" si="6"/>
        <v>41451</v>
      </c>
      <c r="L364" s="43">
        <f>L363+10</f>
        <v>41461</v>
      </c>
      <c r="M364" s="40" t="s">
        <v>9</v>
      </c>
      <c r="N364" s="48" t="s">
        <v>6184</v>
      </c>
      <c r="O364" s="40">
        <v>100</v>
      </c>
      <c r="P364" s="39" t="s">
        <v>9024</v>
      </c>
    </row>
    <row r="365" spans="1:16" hidden="1">
      <c r="A365" s="46" t="s">
        <v>8881</v>
      </c>
      <c r="B365" s="46" t="s">
        <v>9021</v>
      </c>
      <c r="C365" s="46" t="s">
        <v>65</v>
      </c>
      <c r="D365" s="46" t="s">
        <v>65</v>
      </c>
      <c r="E365" s="48" t="s">
        <v>9004</v>
      </c>
      <c r="F365" s="48" t="s">
        <v>9022</v>
      </c>
      <c r="G365" s="41" t="s">
        <v>5399</v>
      </c>
      <c r="H365" s="48" t="s">
        <v>9023</v>
      </c>
      <c r="I365" s="40" t="s">
        <v>8256</v>
      </c>
      <c r="J365" s="40" t="s">
        <v>8249</v>
      </c>
      <c r="K365" s="43">
        <f t="shared" si="6"/>
        <v>41461</v>
      </c>
      <c r="L365" s="43">
        <f>K365+10</f>
        <v>41471</v>
      </c>
      <c r="M365" s="40" t="s">
        <v>9</v>
      </c>
      <c r="N365" s="48" t="s">
        <v>6184</v>
      </c>
      <c r="O365" s="40">
        <v>100</v>
      </c>
      <c r="P365" s="39"/>
    </row>
    <row r="366" spans="1:16" hidden="1">
      <c r="A366" s="46" t="s">
        <v>8881</v>
      </c>
      <c r="B366" s="46" t="s">
        <v>9021</v>
      </c>
      <c r="C366" s="46" t="s">
        <v>65</v>
      </c>
      <c r="D366" s="46" t="s">
        <v>65</v>
      </c>
      <c r="E366" s="48" t="s">
        <v>9004</v>
      </c>
      <c r="F366" s="48" t="s">
        <v>9022</v>
      </c>
      <c r="G366" s="41" t="s">
        <v>5399</v>
      </c>
      <c r="H366" s="48" t="s">
        <v>9023</v>
      </c>
      <c r="I366" s="40" t="s">
        <v>8256</v>
      </c>
      <c r="J366" s="40" t="s">
        <v>7907</v>
      </c>
      <c r="K366" s="43">
        <f t="shared" si="6"/>
        <v>41471</v>
      </c>
      <c r="L366" s="43">
        <f>K366+5</f>
        <v>41476</v>
      </c>
      <c r="M366" s="40" t="s">
        <v>9</v>
      </c>
      <c r="N366" s="48" t="s">
        <v>6184</v>
      </c>
      <c r="O366" s="40">
        <v>100</v>
      </c>
      <c r="P366" s="39"/>
    </row>
    <row r="367" spans="1:16" hidden="1">
      <c r="A367" s="46" t="s">
        <v>8881</v>
      </c>
      <c r="B367" s="46" t="s">
        <v>9021</v>
      </c>
      <c r="C367" s="46" t="s">
        <v>65</v>
      </c>
      <c r="D367" s="46" t="s">
        <v>65</v>
      </c>
      <c r="E367" s="48" t="s">
        <v>9004</v>
      </c>
      <c r="F367" s="48" t="s">
        <v>9022</v>
      </c>
      <c r="G367" s="41" t="s">
        <v>5399</v>
      </c>
      <c r="H367" s="48" t="s">
        <v>9023</v>
      </c>
      <c r="I367" s="40" t="s">
        <v>8256</v>
      </c>
      <c r="J367" s="40" t="s">
        <v>8259</v>
      </c>
      <c r="K367" s="43">
        <f t="shared" si="6"/>
        <v>41476</v>
      </c>
      <c r="L367" s="43">
        <f>K367</f>
        <v>41476</v>
      </c>
      <c r="M367" s="40" t="s">
        <v>9</v>
      </c>
      <c r="N367" s="48" t="s">
        <v>6184</v>
      </c>
      <c r="O367" s="40">
        <v>100</v>
      </c>
      <c r="P367" s="39"/>
    </row>
    <row r="368" spans="1:16" ht="39.6" hidden="1">
      <c r="A368" s="46" t="s">
        <v>8881</v>
      </c>
      <c r="B368" s="46" t="s">
        <v>9021</v>
      </c>
      <c r="C368" s="46" t="s">
        <v>65</v>
      </c>
      <c r="D368" s="46" t="s">
        <v>65</v>
      </c>
      <c r="E368" s="48" t="s">
        <v>9004</v>
      </c>
      <c r="F368" s="48" t="s">
        <v>9022</v>
      </c>
      <c r="G368" s="41" t="s">
        <v>5399</v>
      </c>
      <c r="H368" s="48" t="s">
        <v>9023</v>
      </c>
      <c r="I368" s="65" t="s">
        <v>8261</v>
      </c>
      <c r="J368" s="40" t="s">
        <v>8262</v>
      </c>
      <c r="K368" s="43">
        <f>L365</f>
        <v>41471</v>
      </c>
      <c r="L368" s="43">
        <f>K368+5</f>
        <v>41476</v>
      </c>
      <c r="M368" s="40" t="s">
        <v>9</v>
      </c>
      <c r="N368" s="48" t="s">
        <v>6142</v>
      </c>
      <c r="O368" s="40">
        <v>100</v>
      </c>
      <c r="P368" s="39" t="s">
        <v>9025</v>
      </c>
    </row>
    <row r="369" spans="1:16" hidden="1">
      <c r="A369" s="46" t="s">
        <v>8881</v>
      </c>
      <c r="B369" s="46" t="s">
        <v>9021</v>
      </c>
      <c r="C369" s="46" t="s">
        <v>65</v>
      </c>
      <c r="D369" s="46" t="s">
        <v>65</v>
      </c>
      <c r="E369" s="48" t="s">
        <v>9004</v>
      </c>
      <c r="F369" s="48" t="s">
        <v>9022</v>
      </c>
      <c r="G369" s="41" t="s">
        <v>5399</v>
      </c>
      <c r="H369" s="48" t="s">
        <v>9023</v>
      </c>
      <c r="I369" s="40" t="s">
        <v>8264</v>
      </c>
      <c r="J369" s="40" t="s">
        <v>8265</v>
      </c>
      <c r="K369" s="43">
        <f>L368</f>
        <v>41476</v>
      </c>
      <c r="L369" s="43">
        <f>K355-21</f>
        <v>41509</v>
      </c>
      <c r="M369" s="40" t="s">
        <v>9</v>
      </c>
      <c r="N369" s="48" t="s">
        <v>8060</v>
      </c>
      <c r="O369" s="40">
        <v>100</v>
      </c>
    </row>
    <row r="370" spans="1:16" hidden="1">
      <c r="A370" s="46" t="s">
        <v>8881</v>
      </c>
      <c r="B370" s="46" t="s">
        <v>9021</v>
      </c>
      <c r="C370" s="46" t="s">
        <v>65</v>
      </c>
      <c r="D370" s="46" t="s">
        <v>65</v>
      </c>
      <c r="E370" s="48" t="s">
        <v>9004</v>
      </c>
      <c r="F370" s="48" t="s">
        <v>9022</v>
      </c>
      <c r="G370" s="41" t="s">
        <v>5399</v>
      </c>
      <c r="H370" s="48" t="s">
        <v>9023</v>
      </c>
      <c r="I370" s="40" t="s">
        <v>8261</v>
      </c>
      <c r="J370" s="40" t="s">
        <v>8266</v>
      </c>
      <c r="K370" s="43">
        <f>L369</f>
        <v>41509</v>
      </c>
      <c r="L370" s="43">
        <f>K370</f>
        <v>41509</v>
      </c>
      <c r="M370" s="40" t="s">
        <v>9</v>
      </c>
      <c r="N370" s="48" t="s">
        <v>6142</v>
      </c>
      <c r="O370" s="40">
        <v>100</v>
      </c>
      <c r="P370" s="39"/>
    </row>
    <row r="371" spans="1:16" hidden="1">
      <c r="A371" s="46" t="s">
        <v>8881</v>
      </c>
      <c r="B371" s="46" t="s">
        <v>9021</v>
      </c>
      <c r="C371" s="46" t="s">
        <v>65</v>
      </c>
      <c r="D371" s="46" t="s">
        <v>65</v>
      </c>
      <c r="E371" s="48" t="s">
        <v>9004</v>
      </c>
      <c r="F371" s="48" t="s">
        <v>9022</v>
      </c>
      <c r="G371" s="41" t="s">
        <v>5399</v>
      </c>
      <c r="H371" s="48" t="s">
        <v>9023</v>
      </c>
      <c r="I371" s="40" t="s">
        <v>7904</v>
      </c>
      <c r="J371" s="40" t="s">
        <v>8267</v>
      </c>
      <c r="K371" s="43">
        <f>L369</f>
        <v>41509</v>
      </c>
      <c r="L371" s="43">
        <f>K371+5</f>
        <v>41514</v>
      </c>
      <c r="M371" s="40" t="s">
        <v>9</v>
      </c>
      <c r="N371" s="48" t="s">
        <v>6184</v>
      </c>
      <c r="O371" s="40" t="s">
        <v>84</v>
      </c>
      <c r="P371" s="39"/>
    </row>
    <row r="372" spans="1:16" hidden="1">
      <c r="A372" s="46" t="s">
        <v>8881</v>
      </c>
      <c r="B372" s="46" t="s">
        <v>9021</v>
      </c>
      <c r="C372" s="46" t="s">
        <v>65</v>
      </c>
      <c r="D372" s="46" t="s">
        <v>65</v>
      </c>
      <c r="E372" s="48" t="s">
        <v>9004</v>
      </c>
      <c r="F372" s="48" t="s">
        <v>9022</v>
      </c>
      <c r="G372" s="41" t="s">
        <v>5399</v>
      </c>
      <c r="H372" s="48" t="s">
        <v>9023</v>
      </c>
      <c r="I372" s="40" t="s">
        <v>7904</v>
      </c>
      <c r="J372" s="40" t="s">
        <v>8268</v>
      </c>
      <c r="K372" s="43">
        <f>L371</f>
        <v>41514</v>
      </c>
      <c r="L372" s="43">
        <f>K372+5</f>
        <v>41519</v>
      </c>
      <c r="M372" s="40" t="s">
        <v>9</v>
      </c>
      <c r="N372" s="48" t="s">
        <v>6184</v>
      </c>
      <c r="O372" s="40" t="s">
        <v>84</v>
      </c>
      <c r="P372" s="39"/>
    </row>
    <row r="373" spans="1:16" hidden="1">
      <c r="A373" s="46" t="s">
        <v>8881</v>
      </c>
      <c r="B373" s="46" t="s">
        <v>9021</v>
      </c>
      <c r="C373" s="46" t="s">
        <v>65</v>
      </c>
      <c r="D373" s="46" t="s">
        <v>65</v>
      </c>
      <c r="E373" s="48" t="s">
        <v>9004</v>
      </c>
      <c r="F373" s="48" t="s">
        <v>9022</v>
      </c>
      <c r="G373" s="41" t="s">
        <v>5399</v>
      </c>
      <c r="H373" s="48" t="s">
        <v>9023</v>
      </c>
      <c r="I373" s="40" t="s">
        <v>7904</v>
      </c>
      <c r="J373" s="40" t="s">
        <v>8269</v>
      </c>
      <c r="K373" s="43">
        <f>L372</f>
        <v>41519</v>
      </c>
      <c r="L373" s="43">
        <f>K373+5</f>
        <v>41524</v>
      </c>
      <c r="M373" s="40" t="s">
        <v>9</v>
      </c>
      <c r="N373" s="48" t="s">
        <v>6184</v>
      </c>
      <c r="O373" s="40" t="s">
        <v>84</v>
      </c>
      <c r="P373" s="39"/>
    </row>
    <row r="374" spans="1:16" hidden="1">
      <c r="A374" s="46" t="s">
        <v>8881</v>
      </c>
      <c r="B374" s="46" t="s">
        <v>9021</v>
      </c>
      <c r="C374" s="46" t="s">
        <v>65</v>
      </c>
      <c r="D374" s="46" t="s">
        <v>65</v>
      </c>
      <c r="E374" s="48" t="s">
        <v>9004</v>
      </c>
      <c r="F374" s="48" t="s">
        <v>9022</v>
      </c>
      <c r="G374" s="41" t="s">
        <v>5399</v>
      </c>
      <c r="H374" s="48" t="s">
        <v>9023</v>
      </c>
      <c r="I374" s="40" t="s">
        <v>7904</v>
      </c>
      <c r="J374" s="40" t="s">
        <v>8172</v>
      </c>
      <c r="K374" s="43">
        <f>L373</f>
        <v>41524</v>
      </c>
      <c r="L374" s="67">
        <f>K374+1</f>
        <v>41525</v>
      </c>
      <c r="M374" s="40" t="s">
        <v>9</v>
      </c>
      <c r="N374" s="48" t="s">
        <v>6184</v>
      </c>
      <c r="O374" s="40">
        <v>100</v>
      </c>
      <c r="P374" s="39"/>
    </row>
    <row r="375" spans="1:16" hidden="1">
      <c r="A375" s="49" t="s">
        <v>9026</v>
      </c>
      <c r="B375" s="49" t="s">
        <v>7521</v>
      </c>
      <c r="C375" s="49" t="s">
        <v>108</v>
      </c>
      <c r="D375" s="49" t="s">
        <v>52</v>
      </c>
      <c r="E375" s="47" t="s">
        <v>24</v>
      </c>
      <c r="F375" s="49" t="s">
        <v>53</v>
      </c>
      <c r="G375" s="41" t="s">
        <v>5399</v>
      </c>
      <c r="H375" s="49" t="s">
        <v>9027</v>
      </c>
      <c r="I375" s="41" t="s">
        <v>1048</v>
      </c>
      <c r="J375" s="41" t="s">
        <v>7888</v>
      </c>
      <c r="K375" s="41"/>
      <c r="L375" s="40"/>
      <c r="M375" s="48"/>
      <c r="N375" s="48"/>
      <c r="O375" s="48"/>
      <c r="P375" s="56"/>
    </row>
    <row r="376" spans="1:16" hidden="1">
      <c r="A376" s="49" t="s">
        <v>9026</v>
      </c>
      <c r="B376" s="49" t="s">
        <v>7521</v>
      </c>
      <c r="C376" s="49" t="s">
        <v>108</v>
      </c>
      <c r="D376" s="49" t="s">
        <v>52</v>
      </c>
      <c r="E376" s="47" t="s">
        <v>24</v>
      </c>
      <c r="F376" s="49" t="s">
        <v>53</v>
      </c>
      <c r="G376" s="41" t="s">
        <v>5399</v>
      </c>
      <c r="H376" s="49" t="s">
        <v>9027</v>
      </c>
      <c r="I376" s="41" t="s">
        <v>1048</v>
      </c>
      <c r="J376" s="41" t="s">
        <v>8244</v>
      </c>
      <c r="K376" s="42">
        <v>41337</v>
      </c>
      <c r="L376" s="40"/>
      <c r="M376" s="48"/>
      <c r="N376" s="48"/>
      <c r="O376" s="48"/>
      <c r="P376" s="56"/>
    </row>
    <row r="377" spans="1:16" hidden="1">
      <c r="A377" s="49" t="s">
        <v>9026</v>
      </c>
      <c r="B377" s="49" t="s">
        <v>7521</v>
      </c>
      <c r="C377" s="49" t="s">
        <v>108</v>
      </c>
      <c r="D377" s="49" t="s">
        <v>52</v>
      </c>
      <c r="E377" s="47" t="s">
        <v>24</v>
      </c>
      <c r="F377" s="49" t="s">
        <v>53</v>
      </c>
      <c r="G377" s="41" t="s">
        <v>5399</v>
      </c>
      <c r="H377" s="49" t="s">
        <v>9027</v>
      </c>
      <c r="I377" s="41" t="s">
        <v>1048</v>
      </c>
      <c r="J377" s="41" t="s">
        <v>7889</v>
      </c>
      <c r="K377" s="42">
        <v>41655</v>
      </c>
      <c r="L377" s="40"/>
      <c r="M377" s="48"/>
      <c r="N377" s="48"/>
      <c r="O377" s="48"/>
      <c r="P377" s="56"/>
    </row>
    <row r="378" spans="1:16" hidden="1">
      <c r="A378" s="49" t="s">
        <v>9026</v>
      </c>
      <c r="B378" s="49" t="s">
        <v>7521</v>
      </c>
      <c r="C378" s="49" t="s">
        <v>108</v>
      </c>
      <c r="D378" s="49" t="s">
        <v>52</v>
      </c>
      <c r="E378" s="47" t="s">
        <v>24</v>
      </c>
      <c r="F378" s="49" t="s">
        <v>53</v>
      </c>
      <c r="G378" s="41" t="s">
        <v>5399</v>
      </c>
      <c r="H378" s="49" t="s">
        <v>9027</v>
      </c>
      <c r="I378" s="41" t="s">
        <v>1048</v>
      </c>
      <c r="J378" s="41" t="s">
        <v>7890</v>
      </c>
      <c r="K378" s="41"/>
      <c r="L378" s="40"/>
      <c r="M378" s="48"/>
      <c r="N378" s="48"/>
      <c r="O378" s="48"/>
      <c r="P378" s="56"/>
    </row>
    <row r="379" spans="1:16" hidden="1">
      <c r="A379" s="49" t="s">
        <v>9026</v>
      </c>
      <c r="B379" s="49" t="s">
        <v>7521</v>
      </c>
      <c r="C379" s="49" t="s">
        <v>108</v>
      </c>
      <c r="D379" s="49" t="s">
        <v>52</v>
      </c>
      <c r="E379" s="47" t="s">
        <v>24</v>
      </c>
      <c r="F379" s="49" t="s">
        <v>53</v>
      </c>
      <c r="G379" s="41" t="s">
        <v>5399</v>
      </c>
      <c r="H379" s="49" t="s">
        <v>9027</v>
      </c>
      <c r="I379" s="41" t="s">
        <v>1048</v>
      </c>
      <c r="J379" s="41" t="s">
        <v>7891</v>
      </c>
      <c r="K379" s="41"/>
      <c r="L379" s="40"/>
      <c r="M379" s="48"/>
      <c r="N379" s="48"/>
      <c r="O379" s="48"/>
      <c r="P379" s="56"/>
    </row>
    <row r="380" spans="1:16" hidden="1">
      <c r="A380" s="49" t="s">
        <v>9026</v>
      </c>
      <c r="B380" s="49" t="s">
        <v>7521</v>
      </c>
      <c r="C380" s="49" t="s">
        <v>108</v>
      </c>
      <c r="D380" s="49" t="s">
        <v>52</v>
      </c>
      <c r="E380" s="47" t="s">
        <v>24</v>
      </c>
      <c r="F380" s="49" t="s">
        <v>53</v>
      </c>
      <c r="G380" s="41" t="s">
        <v>5399</v>
      </c>
      <c r="H380" s="49" t="s">
        <v>9027</v>
      </c>
      <c r="I380" s="41" t="s">
        <v>1048</v>
      </c>
      <c r="J380" s="41" t="s">
        <v>7892</v>
      </c>
      <c r="K380" s="41"/>
      <c r="L380" s="40"/>
      <c r="M380" s="48"/>
      <c r="N380" s="48"/>
      <c r="O380" s="48"/>
      <c r="P380" s="56"/>
    </row>
    <row r="381" spans="1:16" hidden="1">
      <c r="A381" s="49" t="s">
        <v>9026</v>
      </c>
      <c r="B381" s="49" t="s">
        <v>7521</v>
      </c>
      <c r="C381" s="49" t="s">
        <v>108</v>
      </c>
      <c r="D381" s="49" t="s">
        <v>52</v>
      </c>
      <c r="E381" s="47" t="s">
        <v>24</v>
      </c>
      <c r="F381" s="49" t="s">
        <v>53</v>
      </c>
      <c r="G381" s="41" t="s">
        <v>5399</v>
      </c>
      <c r="H381" s="49" t="s">
        <v>9027</v>
      </c>
      <c r="I381" s="41" t="s">
        <v>1048</v>
      </c>
      <c r="J381" s="41" t="s">
        <v>7893</v>
      </c>
      <c r="K381" s="41"/>
      <c r="L381" s="40"/>
      <c r="M381" s="48"/>
      <c r="N381" s="48"/>
      <c r="O381" s="48"/>
      <c r="P381" s="56"/>
    </row>
    <row r="382" spans="1:16" hidden="1">
      <c r="A382" s="49" t="s">
        <v>9026</v>
      </c>
      <c r="B382" s="49" t="s">
        <v>7521</v>
      </c>
      <c r="C382" s="49" t="s">
        <v>108</v>
      </c>
      <c r="D382" s="49" t="s">
        <v>52</v>
      </c>
      <c r="E382" s="47" t="s">
        <v>24</v>
      </c>
      <c r="F382" s="49" t="s">
        <v>53</v>
      </c>
      <c r="G382" s="41" t="s">
        <v>5399</v>
      </c>
      <c r="H382" s="49" t="s">
        <v>9027</v>
      </c>
      <c r="I382" s="41" t="s">
        <v>1048</v>
      </c>
      <c r="J382" s="41" t="s">
        <v>7894</v>
      </c>
      <c r="K382" s="41"/>
      <c r="L382" s="40"/>
      <c r="M382" s="48"/>
      <c r="N382" s="48"/>
      <c r="O382" s="48"/>
      <c r="P382" s="56"/>
    </row>
    <row r="383" spans="1:16" hidden="1">
      <c r="A383" s="48" t="s">
        <v>9026</v>
      </c>
      <c r="B383" s="48" t="s">
        <v>7521</v>
      </c>
      <c r="C383" s="48" t="s">
        <v>108</v>
      </c>
      <c r="D383" s="48" t="s">
        <v>52</v>
      </c>
      <c r="E383" s="46" t="s">
        <v>24</v>
      </c>
      <c r="F383" s="48" t="s">
        <v>53</v>
      </c>
      <c r="G383" s="41" t="s">
        <v>5399</v>
      </c>
      <c r="H383" s="48" t="s">
        <v>9027</v>
      </c>
      <c r="I383" s="40" t="s">
        <v>7895</v>
      </c>
      <c r="J383" s="40" t="s">
        <v>8245</v>
      </c>
      <c r="K383" s="43">
        <f>K376</f>
        <v>41337</v>
      </c>
      <c r="L383" s="43">
        <f>K383+30</f>
        <v>41367</v>
      </c>
      <c r="M383" s="40" t="s">
        <v>11</v>
      </c>
      <c r="N383" s="48" t="s">
        <v>6196</v>
      </c>
      <c r="O383" s="40">
        <v>100</v>
      </c>
      <c r="P383" s="39"/>
    </row>
    <row r="384" spans="1:16" hidden="1">
      <c r="A384" s="48" t="s">
        <v>9026</v>
      </c>
      <c r="B384" s="48" t="s">
        <v>7521</v>
      </c>
      <c r="C384" s="48" t="s">
        <v>108</v>
      </c>
      <c r="D384" s="48" t="s">
        <v>52</v>
      </c>
      <c r="E384" s="46" t="s">
        <v>24</v>
      </c>
      <c r="F384" s="48" t="s">
        <v>53</v>
      </c>
      <c r="G384" s="41" t="s">
        <v>5399</v>
      </c>
      <c r="H384" s="48" t="s">
        <v>9027</v>
      </c>
      <c r="I384" s="40" t="s">
        <v>7898</v>
      </c>
      <c r="J384" s="40" t="s">
        <v>8247</v>
      </c>
      <c r="K384" s="43">
        <f t="shared" ref="K384:K389" si="7">L383</f>
        <v>41367</v>
      </c>
      <c r="L384" s="43">
        <f>K384+5</f>
        <v>41372</v>
      </c>
      <c r="M384" s="40" t="s">
        <v>11</v>
      </c>
      <c r="N384" s="48" t="s">
        <v>6196</v>
      </c>
      <c r="O384" s="40">
        <v>100</v>
      </c>
      <c r="P384" s="39"/>
    </row>
    <row r="385" spans="1:16" hidden="1">
      <c r="A385" s="48" t="s">
        <v>9026</v>
      </c>
      <c r="B385" s="48" t="s">
        <v>7521</v>
      </c>
      <c r="C385" s="48" t="s">
        <v>108</v>
      </c>
      <c r="D385" s="48" t="s">
        <v>52</v>
      </c>
      <c r="E385" s="46" t="s">
        <v>24</v>
      </c>
      <c r="F385" s="48" t="s">
        <v>53</v>
      </c>
      <c r="G385" s="41" t="s">
        <v>5399</v>
      </c>
      <c r="H385" s="48" t="s">
        <v>9027</v>
      </c>
      <c r="I385" s="40" t="s">
        <v>8253</v>
      </c>
      <c r="J385" s="40" t="s">
        <v>8254</v>
      </c>
      <c r="K385" s="43">
        <f t="shared" si="7"/>
        <v>41372</v>
      </c>
      <c r="L385" s="43">
        <f>K385+30</f>
        <v>41402</v>
      </c>
      <c r="M385" s="40" t="s">
        <v>11</v>
      </c>
      <c r="N385" s="48" t="s">
        <v>9028</v>
      </c>
      <c r="O385" s="40">
        <v>100</v>
      </c>
      <c r="P385" s="39"/>
    </row>
    <row r="386" spans="1:16" hidden="1">
      <c r="A386" s="48" t="s">
        <v>9026</v>
      </c>
      <c r="B386" s="48" t="s">
        <v>7521</v>
      </c>
      <c r="C386" s="48" t="s">
        <v>108</v>
      </c>
      <c r="D386" s="48" t="s">
        <v>52</v>
      </c>
      <c r="E386" s="46" t="s">
        <v>24</v>
      </c>
      <c r="F386" s="48" t="s">
        <v>53</v>
      </c>
      <c r="G386" s="41" t="s">
        <v>5399</v>
      </c>
      <c r="H386" s="48" t="s">
        <v>9027</v>
      </c>
      <c r="I386" s="40" t="s">
        <v>8256</v>
      </c>
      <c r="J386" s="40" t="s">
        <v>8257</v>
      </c>
      <c r="K386" s="43">
        <f t="shared" si="7"/>
        <v>41402</v>
      </c>
      <c r="L386" s="43">
        <f>L385+10</f>
        <v>41412</v>
      </c>
      <c r="M386" s="40" t="s">
        <v>11</v>
      </c>
      <c r="N386" s="48" t="s">
        <v>6218</v>
      </c>
      <c r="O386" s="40">
        <v>100</v>
      </c>
      <c r="P386" s="56"/>
    </row>
    <row r="387" spans="1:16" hidden="1">
      <c r="A387" s="48" t="s">
        <v>9026</v>
      </c>
      <c r="B387" s="48" t="s">
        <v>7521</v>
      </c>
      <c r="C387" s="48" t="s">
        <v>108</v>
      </c>
      <c r="D387" s="48" t="s">
        <v>52</v>
      </c>
      <c r="E387" s="46" t="s">
        <v>24</v>
      </c>
      <c r="F387" s="48" t="s">
        <v>53</v>
      </c>
      <c r="G387" s="41" t="s">
        <v>5399</v>
      </c>
      <c r="H387" s="48" t="s">
        <v>9027</v>
      </c>
      <c r="I387" s="40" t="s">
        <v>8256</v>
      </c>
      <c r="J387" s="40" t="s">
        <v>8249</v>
      </c>
      <c r="K387" s="43">
        <f t="shared" si="7"/>
        <v>41412</v>
      </c>
      <c r="L387" s="43">
        <f>K387+10</f>
        <v>41422</v>
      </c>
      <c r="M387" s="40" t="s">
        <v>11</v>
      </c>
      <c r="N387" s="48" t="s">
        <v>6218</v>
      </c>
      <c r="O387" s="40">
        <v>100</v>
      </c>
      <c r="P387" s="39"/>
    </row>
    <row r="388" spans="1:16" hidden="1">
      <c r="A388" s="48" t="s">
        <v>9026</v>
      </c>
      <c r="B388" s="48" t="s">
        <v>7521</v>
      </c>
      <c r="C388" s="48" t="s">
        <v>108</v>
      </c>
      <c r="D388" s="48" t="s">
        <v>52</v>
      </c>
      <c r="E388" s="46" t="s">
        <v>24</v>
      </c>
      <c r="F388" s="48" t="s">
        <v>53</v>
      </c>
      <c r="G388" s="41" t="s">
        <v>5399</v>
      </c>
      <c r="H388" s="48" t="s">
        <v>9027</v>
      </c>
      <c r="I388" s="40" t="s">
        <v>8256</v>
      </c>
      <c r="J388" s="40" t="s">
        <v>7907</v>
      </c>
      <c r="K388" s="43">
        <f t="shared" si="7"/>
        <v>41422</v>
      </c>
      <c r="L388" s="43">
        <f>K388+5</f>
        <v>41427</v>
      </c>
      <c r="M388" s="40" t="s">
        <v>11</v>
      </c>
      <c r="N388" s="48" t="s">
        <v>6218</v>
      </c>
      <c r="O388" s="40">
        <v>100</v>
      </c>
      <c r="P388" s="39"/>
    </row>
    <row r="389" spans="1:16" hidden="1">
      <c r="A389" s="48" t="s">
        <v>9026</v>
      </c>
      <c r="B389" s="48" t="s">
        <v>7521</v>
      </c>
      <c r="C389" s="48" t="s">
        <v>108</v>
      </c>
      <c r="D389" s="48" t="s">
        <v>52</v>
      </c>
      <c r="E389" s="46" t="s">
        <v>24</v>
      </c>
      <c r="F389" s="48" t="s">
        <v>53</v>
      </c>
      <c r="G389" s="41" t="s">
        <v>5399</v>
      </c>
      <c r="H389" s="48" t="s">
        <v>9027</v>
      </c>
      <c r="I389" s="40" t="s">
        <v>8256</v>
      </c>
      <c r="J389" s="40" t="s">
        <v>8259</v>
      </c>
      <c r="K389" s="43">
        <f t="shared" si="7"/>
        <v>41427</v>
      </c>
      <c r="L389" s="43">
        <f>K389</f>
        <v>41427</v>
      </c>
      <c r="M389" s="40" t="s">
        <v>11</v>
      </c>
      <c r="N389" s="48" t="s">
        <v>6218</v>
      </c>
      <c r="O389" s="40">
        <v>100</v>
      </c>
      <c r="P389" s="39"/>
    </row>
    <row r="390" spans="1:16" hidden="1">
      <c r="A390" s="48" t="s">
        <v>9026</v>
      </c>
      <c r="B390" s="48" t="s">
        <v>7521</v>
      </c>
      <c r="C390" s="48" t="s">
        <v>108</v>
      </c>
      <c r="D390" s="48" t="s">
        <v>52</v>
      </c>
      <c r="E390" s="46" t="s">
        <v>24</v>
      </c>
      <c r="F390" s="48" t="s">
        <v>53</v>
      </c>
      <c r="G390" s="41" t="s">
        <v>5399</v>
      </c>
      <c r="H390" s="48" t="s">
        <v>9027</v>
      </c>
      <c r="I390" s="65" t="s">
        <v>8261</v>
      </c>
      <c r="J390" s="40" t="s">
        <v>8262</v>
      </c>
      <c r="K390" s="43">
        <f>L387</f>
        <v>41422</v>
      </c>
      <c r="L390" s="43">
        <f>K390+5</f>
        <v>41427</v>
      </c>
      <c r="M390" s="40" t="s">
        <v>11</v>
      </c>
      <c r="N390" s="48" t="s">
        <v>6218</v>
      </c>
      <c r="O390" s="40">
        <v>100</v>
      </c>
      <c r="P390" s="39"/>
    </row>
    <row r="391" spans="1:16" hidden="1">
      <c r="A391" s="48" t="s">
        <v>9026</v>
      </c>
      <c r="B391" s="48" t="s">
        <v>7521</v>
      </c>
      <c r="C391" s="48" t="s">
        <v>108</v>
      </c>
      <c r="D391" s="48" t="s">
        <v>52</v>
      </c>
      <c r="E391" s="46" t="s">
        <v>24</v>
      </c>
      <c r="F391" s="48" t="s">
        <v>53</v>
      </c>
      <c r="G391" s="41" t="s">
        <v>5399</v>
      </c>
      <c r="H391" s="48" t="s">
        <v>9027</v>
      </c>
      <c r="I391" s="40" t="s">
        <v>8264</v>
      </c>
      <c r="J391" s="40" t="s">
        <v>8265</v>
      </c>
      <c r="K391" s="43">
        <f>L390</f>
        <v>41427</v>
      </c>
      <c r="L391" s="43">
        <f>K377-21</f>
        <v>41634</v>
      </c>
      <c r="M391" s="40" t="s">
        <v>11</v>
      </c>
      <c r="N391" s="48" t="s">
        <v>6218</v>
      </c>
      <c r="O391" s="40">
        <v>100</v>
      </c>
      <c r="P391" s="39"/>
    </row>
    <row r="392" spans="1:16" hidden="1">
      <c r="A392" s="48" t="s">
        <v>9026</v>
      </c>
      <c r="B392" s="48" t="s">
        <v>7521</v>
      </c>
      <c r="C392" s="48" t="s">
        <v>108</v>
      </c>
      <c r="D392" s="48" t="s">
        <v>52</v>
      </c>
      <c r="E392" s="46" t="s">
        <v>24</v>
      </c>
      <c r="F392" s="48" t="s">
        <v>53</v>
      </c>
      <c r="G392" s="41" t="s">
        <v>5399</v>
      </c>
      <c r="H392" s="48" t="s">
        <v>9027</v>
      </c>
      <c r="I392" s="40" t="s">
        <v>8261</v>
      </c>
      <c r="J392" s="40" t="s">
        <v>8266</v>
      </c>
      <c r="K392" s="43">
        <f>L391</f>
        <v>41634</v>
      </c>
      <c r="L392" s="43">
        <f>K392</f>
        <v>41634</v>
      </c>
      <c r="M392" s="40" t="s">
        <v>11</v>
      </c>
      <c r="N392" s="48" t="s">
        <v>6218</v>
      </c>
      <c r="O392" s="40">
        <v>100</v>
      </c>
      <c r="P392" s="56"/>
    </row>
    <row r="393" spans="1:16" ht="26.45" hidden="1">
      <c r="A393" s="48" t="s">
        <v>9026</v>
      </c>
      <c r="B393" s="48" t="s">
        <v>7521</v>
      </c>
      <c r="C393" s="48" t="s">
        <v>108</v>
      </c>
      <c r="D393" s="48" t="s">
        <v>52</v>
      </c>
      <c r="E393" s="46" t="s">
        <v>24</v>
      </c>
      <c r="F393" s="48" t="s">
        <v>53</v>
      </c>
      <c r="G393" s="41" t="s">
        <v>5399</v>
      </c>
      <c r="H393" s="48" t="s">
        <v>9027</v>
      </c>
      <c r="I393" s="40" t="s">
        <v>7904</v>
      </c>
      <c r="J393" s="40" t="s">
        <v>8267</v>
      </c>
      <c r="K393" s="43">
        <f>L391</f>
        <v>41634</v>
      </c>
      <c r="L393" s="43">
        <f>K393+5</f>
        <v>41639</v>
      </c>
      <c r="M393" s="40" t="s">
        <v>11</v>
      </c>
      <c r="N393" s="48" t="s">
        <v>6218</v>
      </c>
      <c r="O393" s="40">
        <v>100</v>
      </c>
      <c r="P393" s="39" t="s">
        <v>9029</v>
      </c>
    </row>
    <row r="394" spans="1:16" hidden="1">
      <c r="A394" s="48" t="s">
        <v>9026</v>
      </c>
      <c r="B394" s="48" t="s">
        <v>7521</v>
      </c>
      <c r="C394" s="48" t="s">
        <v>108</v>
      </c>
      <c r="D394" s="48" t="s">
        <v>52</v>
      </c>
      <c r="E394" s="46" t="s">
        <v>24</v>
      </c>
      <c r="F394" s="48" t="s">
        <v>53</v>
      </c>
      <c r="G394" s="41" t="s">
        <v>5399</v>
      </c>
      <c r="H394" s="48" t="s">
        <v>9027</v>
      </c>
      <c r="I394" s="40" t="s">
        <v>7904</v>
      </c>
      <c r="J394" s="40" t="s">
        <v>8268</v>
      </c>
      <c r="K394" s="43">
        <f>L393</f>
        <v>41639</v>
      </c>
      <c r="L394" s="43">
        <f>K394+5</f>
        <v>41644</v>
      </c>
      <c r="M394" s="40" t="s">
        <v>11</v>
      </c>
      <c r="N394" s="48" t="s">
        <v>6218</v>
      </c>
      <c r="O394" s="40">
        <v>100</v>
      </c>
      <c r="P394" s="39"/>
    </row>
    <row r="395" spans="1:16" hidden="1">
      <c r="A395" s="48" t="s">
        <v>9026</v>
      </c>
      <c r="B395" s="48" t="s">
        <v>7521</v>
      </c>
      <c r="C395" s="48" t="s">
        <v>108</v>
      </c>
      <c r="D395" s="48" t="s">
        <v>52</v>
      </c>
      <c r="E395" s="46" t="s">
        <v>24</v>
      </c>
      <c r="F395" s="48" t="s">
        <v>53</v>
      </c>
      <c r="G395" s="41" t="s">
        <v>5399</v>
      </c>
      <c r="H395" s="48" t="s">
        <v>9027</v>
      </c>
      <c r="I395" s="40" t="s">
        <v>7904</v>
      </c>
      <c r="J395" s="40" t="s">
        <v>8269</v>
      </c>
      <c r="K395" s="43">
        <f>L394</f>
        <v>41644</v>
      </c>
      <c r="L395" s="43">
        <f>K395+5</f>
        <v>41649</v>
      </c>
      <c r="M395" s="40" t="s">
        <v>11</v>
      </c>
      <c r="N395" s="48" t="s">
        <v>6218</v>
      </c>
      <c r="O395" s="40">
        <v>100</v>
      </c>
      <c r="P395" s="39"/>
    </row>
    <row r="396" spans="1:16" hidden="1">
      <c r="A396" s="48" t="s">
        <v>9026</v>
      </c>
      <c r="B396" s="48" t="s">
        <v>7521</v>
      </c>
      <c r="C396" s="48" t="s">
        <v>108</v>
      </c>
      <c r="D396" s="48" t="s">
        <v>52</v>
      </c>
      <c r="E396" s="46" t="s">
        <v>24</v>
      </c>
      <c r="F396" s="48" t="s">
        <v>53</v>
      </c>
      <c r="G396" s="41" t="s">
        <v>5399</v>
      </c>
      <c r="H396" s="48" t="s">
        <v>9027</v>
      </c>
      <c r="I396" s="40" t="s">
        <v>7904</v>
      </c>
      <c r="J396" s="40" t="s">
        <v>8172</v>
      </c>
      <c r="K396" s="43">
        <f>L395</f>
        <v>41649</v>
      </c>
      <c r="L396" s="67">
        <f>K396+1</f>
        <v>41650</v>
      </c>
      <c r="M396" s="40" t="s">
        <v>11</v>
      </c>
      <c r="N396" s="48" t="s">
        <v>6218</v>
      </c>
      <c r="O396" s="40">
        <v>100</v>
      </c>
      <c r="P396" s="39"/>
    </row>
    <row r="397" spans="1:16" hidden="1">
      <c r="A397" s="41" t="s">
        <v>8550</v>
      </c>
      <c r="B397" s="41" t="s">
        <v>9030</v>
      </c>
      <c r="C397" s="41" t="s">
        <v>65</v>
      </c>
      <c r="D397" s="41" t="s">
        <v>65</v>
      </c>
      <c r="E397" s="49" t="s">
        <v>6710</v>
      </c>
      <c r="F397" s="41" t="s">
        <v>77</v>
      </c>
      <c r="G397" s="49" t="s">
        <v>6175</v>
      </c>
      <c r="H397" s="41" t="s">
        <v>9031</v>
      </c>
      <c r="I397" s="41" t="s">
        <v>1048</v>
      </c>
      <c r="J397" s="41" t="s">
        <v>7888</v>
      </c>
      <c r="K397" s="41"/>
      <c r="L397" s="40"/>
      <c r="M397" s="40"/>
      <c r="N397" s="40"/>
      <c r="O397" s="48"/>
      <c r="P397" s="56"/>
    </row>
    <row r="398" spans="1:16" hidden="1">
      <c r="A398" s="41" t="s">
        <v>8550</v>
      </c>
      <c r="B398" s="41" t="s">
        <v>9030</v>
      </c>
      <c r="C398" s="41" t="s">
        <v>65</v>
      </c>
      <c r="D398" s="41" t="s">
        <v>65</v>
      </c>
      <c r="E398" s="49" t="s">
        <v>6710</v>
      </c>
      <c r="F398" s="41" t="s">
        <v>77</v>
      </c>
      <c r="G398" s="49" t="s">
        <v>6175</v>
      </c>
      <c r="H398" s="41" t="s">
        <v>9031</v>
      </c>
      <c r="I398" s="41" t="s">
        <v>1048</v>
      </c>
      <c r="J398" s="41" t="s">
        <v>8244</v>
      </c>
      <c r="K398" s="59">
        <v>41225</v>
      </c>
      <c r="L398" s="40"/>
      <c r="M398" s="40"/>
      <c r="N398" s="40"/>
      <c r="O398" s="48"/>
      <c r="P398" s="56"/>
    </row>
    <row r="399" spans="1:16" hidden="1">
      <c r="A399" s="41" t="s">
        <v>8550</v>
      </c>
      <c r="B399" s="41" t="s">
        <v>9030</v>
      </c>
      <c r="C399" s="41" t="s">
        <v>65</v>
      </c>
      <c r="D399" s="41" t="s">
        <v>65</v>
      </c>
      <c r="E399" s="49" t="s">
        <v>6710</v>
      </c>
      <c r="F399" s="41" t="s">
        <v>77</v>
      </c>
      <c r="G399" s="49" t="s">
        <v>6175</v>
      </c>
      <c r="H399" s="41" t="s">
        <v>9031</v>
      </c>
      <c r="I399" s="41" t="s">
        <v>1048</v>
      </c>
      <c r="J399" s="41" t="s">
        <v>7889</v>
      </c>
      <c r="K399" s="59">
        <v>41368</v>
      </c>
      <c r="L399" s="40"/>
      <c r="M399" s="40"/>
      <c r="N399" s="40"/>
      <c r="O399" s="48"/>
      <c r="P399" s="56"/>
    </row>
    <row r="400" spans="1:16" hidden="1">
      <c r="A400" s="41" t="s">
        <v>8550</v>
      </c>
      <c r="B400" s="41" t="s">
        <v>9030</v>
      </c>
      <c r="C400" s="41" t="s">
        <v>65</v>
      </c>
      <c r="D400" s="41" t="s">
        <v>65</v>
      </c>
      <c r="E400" s="49" t="s">
        <v>6710</v>
      </c>
      <c r="F400" s="41" t="s">
        <v>77</v>
      </c>
      <c r="G400" s="49" t="s">
        <v>6175</v>
      </c>
      <c r="H400" s="41" t="s">
        <v>9031</v>
      </c>
      <c r="I400" s="41" t="s">
        <v>1048</v>
      </c>
      <c r="J400" s="41" t="s">
        <v>7890</v>
      </c>
      <c r="K400" s="41"/>
      <c r="L400" s="40"/>
      <c r="M400" s="40"/>
      <c r="N400" s="40"/>
      <c r="O400" s="48"/>
      <c r="P400" s="56"/>
    </row>
    <row r="401" spans="1:16" hidden="1">
      <c r="A401" s="41" t="s">
        <v>8550</v>
      </c>
      <c r="B401" s="41" t="s">
        <v>9030</v>
      </c>
      <c r="C401" s="41" t="s">
        <v>65</v>
      </c>
      <c r="D401" s="41" t="s">
        <v>65</v>
      </c>
      <c r="E401" s="49" t="s">
        <v>6710</v>
      </c>
      <c r="F401" s="41" t="s">
        <v>77</v>
      </c>
      <c r="G401" s="49" t="s">
        <v>6175</v>
      </c>
      <c r="H401" s="41" t="s">
        <v>9031</v>
      </c>
      <c r="I401" s="41" t="s">
        <v>1048</v>
      </c>
      <c r="J401" s="41" t="s">
        <v>7891</v>
      </c>
      <c r="K401" s="41"/>
      <c r="L401" s="40"/>
      <c r="M401" s="40"/>
      <c r="N401" s="40"/>
      <c r="O401" s="48"/>
      <c r="P401" s="56"/>
    </row>
    <row r="402" spans="1:16" hidden="1">
      <c r="A402" s="41" t="s">
        <v>8550</v>
      </c>
      <c r="B402" s="41" t="s">
        <v>9030</v>
      </c>
      <c r="C402" s="41" t="s">
        <v>65</v>
      </c>
      <c r="D402" s="41" t="s">
        <v>65</v>
      </c>
      <c r="E402" s="49" t="s">
        <v>6710</v>
      </c>
      <c r="F402" s="41" t="s">
        <v>77</v>
      </c>
      <c r="G402" s="49" t="s">
        <v>6175</v>
      </c>
      <c r="H402" s="41" t="s">
        <v>9031</v>
      </c>
      <c r="I402" s="41" t="s">
        <v>1048</v>
      </c>
      <c r="J402" s="41" t="s">
        <v>7892</v>
      </c>
      <c r="K402" s="41"/>
      <c r="L402" s="40"/>
      <c r="M402" s="40"/>
      <c r="N402" s="40"/>
      <c r="O402" s="48"/>
      <c r="P402" s="56"/>
    </row>
    <row r="403" spans="1:16" hidden="1">
      <c r="A403" s="41" t="s">
        <v>8550</v>
      </c>
      <c r="B403" s="41" t="s">
        <v>9030</v>
      </c>
      <c r="C403" s="41" t="s">
        <v>65</v>
      </c>
      <c r="D403" s="41" t="s">
        <v>65</v>
      </c>
      <c r="E403" s="49" t="s">
        <v>6710</v>
      </c>
      <c r="F403" s="41" t="s">
        <v>77</v>
      </c>
      <c r="G403" s="49" t="s">
        <v>6175</v>
      </c>
      <c r="H403" s="41" t="s">
        <v>9031</v>
      </c>
      <c r="I403" s="41" t="s">
        <v>1048</v>
      </c>
      <c r="J403" s="41" t="s">
        <v>7893</v>
      </c>
      <c r="K403" s="41"/>
      <c r="L403" s="40"/>
      <c r="M403" s="40"/>
      <c r="N403" s="40"/>
      <c r="O403" s="48"/>
      <c r="P403" s="56"/>
    </row>
    <row r="404" spans="1:16" hidden="1">
      <c r="A404" s="41" t="s">
        <v>8550</v>
      </c>
      <c r="B404" s="41" t="s">
        <v>9030</v>
      </c>
      <c r="C404" s="41" t="s">
        <v>65</v>
      </c>
      <c r="D404" s="41" t="s">
        <v>65</v>
      </c>
      <c r="E404" s="49" t="s">
        <v>6710</v>
      </c>
      <c r="F404" s="41" t="s">
        <v>77</v>
      </c>
      <c r="G404" s="49" t="s">
        <v>6175</v>
      </c>
      <c r="H404" s="41" t="s">
        <v>9031</v>
      </c>
      <c r="I404" s="41" t="s">
        <v>1048</v>
      </c>
      <c r="J404" s="41" t="s">
        <v>7894</v>
      </c>
      <c r="K404" s="41"/>
      <c r="L404" s="40"/>
      <c r="M404" s="40"/>
      <c r="N404" s="40"/>
      <c r="O404" s="48"/>
      <c r="P404" s="56"/>
    </row>
    <row r="405" spans="1:16" hidden="1">
      <c r="A405" s="40" t="s">
        <v>8550</v>
      </c>
      <c r="B405" s="40" t="s">
        <v>9030</v>
      </c>
      <c r="C405" s="40" t="s">
        <v>65</v>
      </c>
      <c r="D405" s="40" t="s">
        <v>65</v>
      </c>
      <c r="E405" s="48" t="s">
        <v>6710</v>
      </c>
      <c r="F405" s="40" t="s">
        <v>77</v>
      </c>
      <c r="G405" s="49" t="s">
        <v>6175</v>
      </c>
      <c r="H405" s="40" t="s">
        <v>9031</v>
      </c>
      <c r="I405" s="40" t="s">
        <v>7895</v>
      </c>
      <c r="J405" s="40" t="s">
        <v>8245</v>
      </c>
      <c r="K405" s="43">
        <f>K398</f>
        <v>41225</v>
      </c>
      <c r="L405" s="43">
        <f>K405+10</f>
        <v>41235</v>
      </c>
      <c r="M405" s="40" t="s">
        <v>11</v>
      </c>
      <c r="N405" s="40" t="s">
        <v>128</v>
      </c>
      <c r="O405" s="40">
        <v>100</v>
      </c>
      <c r="P405" s="39"/>
    </row>
    <row r="406" spans="1:16" hidden="1">
      <c r="A406" s="40" t="s">
        <v>8550</v>
      </c>
      <c r="B406" s="40" t="s">
        <v>9030</v>
      </c>
      <c r="C406" s="40" t="s">
        <v>65</v>
      </c>
      <c r="D406" s="40" t="s">
        <v>65</v>
      </c>
      <c r="E406" s="48" t="s">
        <v>6710</v>
      </c>
      <c r="F406" s="40" t="s">
        <v>77</v>
      </c>
      <c r="G406" s="49" t="s">
        <v>6175</v>
      </c>
      <c r="H406" s="40" t="s">
        <v>9031</v>
      </c>
      <c r="I406" s="40" t="s">
        <v>7898</v>
      </c>
      <c r="J406" s="40" t="s">
        <v>8247</v>
      </c>
      <c r="K406" s="43">
        <f>L405</f>
        <v>41235</v>
      </c>
      <c r="L406" s="43">
        <f>K406+2</f>
        <v>41237</v>
      </c>
      <c r="M406" s="40" t="s">
        <v>11</v>
      </c>
      <c r="N406" s="40" t="s">
        <v>128</v>
      </c>
      <c r="O406" s="40">
        <v>100</v>
      </c>
      <c r="P406" s="56"/>
    </row>
    <row r="407" spans="1:16">
      <c r="A407" s="40" t="s">
        <v>8550</v>
      </c>
      <c r="B407" s="40" t="s">
        <v>9030</v>
      </c>
      <c r="C407" s="40" t="s">
        <v>65</v>
      </c>
      <c r="D407" s="40" t="s">
        <v>65</v>
      </c>
      <c r="E407" s="48" t="s">
        <v>6710</v>
      </c>
      <c r="F407" s="40" t="s">
        <v>77</v>
      </c>
      <c r="G407" s="49" t="s">
        <v>6175</v>
      </c>
      <c r="H407" s="40" t="s">
        <v>9031</v>
      </c>
      <c r="I407" s="40" t="s">
        <v>7901</v>
      </c>
      <c r="J407" s="40" t="s">
        <v>7902</v>
      </c>
      <c r="K407" s="43">
        <f>L406</f>
        <v>41237</v>
      </c>
      <c r="L407" s="43">
        <f>K408</f>
        <v>41352</v>
      </c>
      <c r="M407" s="40" t="s">
        <v>11</v>
      </c>
      <c r="N407" s="40" t="s">
        <v>6218</v>
      </c>
      <c r="O407" s="40">
        <v>100</v>
      </c>
      <c r="P407" s="56"/>
    </row>
    <row r="408" spans="1:16" ht="26.45" hidden="1">
      <c r="A408" s="40" t="s">
        <v>8550</v>
      </c>
      <c r="B408" s="40" t="s">
        <v>9030</v>
      </c>
      <c r="C408" s="40" t="s">
        <v>65</v>
      </c>
      <c r="D408" s="40" t="s">
        <v>65</v>
      </c>
      <c r="E408" s="48" t="s">
        <v>6710</v>
      </c>
      <c r="F408" s="40" t="s">
        <v>77</v>
      </c>
      <c r="G408" s="49" t="s">
        <v>6175</v>
      </c>
      <c r="H408" s="40" t="s">
        <v>9031</v>
      </c>
      <c r="I408" s="40" t="s">
        <v>7904</v>
      </c>
      <c r="J408" s="40" t="s">
        <v>7905</v>
      </c>
      <c r="K408" s="43">
        <f>L408-5</f>
        <v>41352</v>
      </c>
      <c r="L408" s="43">
        <f>K409</f>
        <v>41357</v>
      </c>
      <c r="M408" s="40" t="s">
        <v>11</v>
      </c>
      <c r="N408" s="40" t="s">
        <v>6218</v>
      </c>
      <c r="O408" s="40" t="s">
        <v>84</v>
      </c>
      <c r="P408" s="56" t="s">
        <v>9032</v>
      </c>
    </row>
    <row r="409" spans="1:16" hidden="1">
      <c r="A409" s="40" t="s">
        <v>8550</v>
      </c>
      <c r="B409" s="40" t="s">
        <v>9030</v>
      </c>
      <c r="C409" s="40" t="s">
        <v>65</v>
      </c>
      <c r="D409" s="40" t="s">
        <v>65</v>
      </c>
      <c r="E409" s="48" t="s">
        <v>6710</v>
      </c>
      <c r="F409" s="40" t="s">
        <v>77</v>
      </c>
      <c r="G409" s="49" t="s">
        <v>6175</v>
      </c>
      <c r="H409" s="40" t="s">
        <v>9031</v>
      </c>
      <c r="I409" s="40" t="s">
        <v>7904</v>
      </c>
      <c r="J409" s="40" t="s">
        <v>8249</v>
      </c>
      <c r="K409" s="43">
        <f>L409-5</f>
        <v>41357</v>
      </c>
      <c r="L409" s="43">
        <f>K410</f>
        <v>41362</v>
      </c>
      <c r="M409" s="40" t="s">
        <v>11</v>
      </c>
      <c r="N409" s="40" t="s">
        <v>6218</v>
      </c>
      <c r="O409" s="40" t="s">
        <v>84</v>
      </c>
      <c r="P409" s="56"/>
    </row>
    <row r="410" spans="1:16" hidden="1">
      <c r="A410" s="40" t="s">
        <v>8550</v>
      </c>
      <c r="B410" s="40" t="s">
        <v>9030</v>
      </c>
      <c r="C410" s="40" t="s">
        <v>65</v>
      </c>
      <c r="D410" s="40" t="s">
        <v>65</v>
      </c>
      <c r="E410" s="48" t="s">
        <v>6710</v>
      </c>
      <c r="F410" s="40" t="s">
        <v>77</v>
      </c>
      <c r="G410" s="49" t="s">
        <v>6175</v>
      </c>
      <c r="H410" s="40" t="s">
        <v>9031</v>
      </c>
      <c r="I410" s="40" t="s">
        <v>7904</v>
      </c>
      <c r="J410" s="40" t="s">
        <v>7907</v>
      </c>
      <c r="K410" s="43">
        <f>L410-5</f>
        <v>41362</v>
      </c>
      <c r="L410" s="43">
        <f>K411</f>
        <v>41367</v>
      </c>
      <c r="M410" s="40" t="s">
        <v>11</v>
      </c>
      <c r="N410" s="40" t="s">
        <v>6218</v>
      </c>
      <c r="O410" s="40" t="s">
        <v>84</v>
      </c>
      <c r="P410" s="56"/>
    </row>
    <row r="411" spans="1:16" hidden="1">
      <c r="A411" s="40" t="s">
        <v>8550</v>
      </c>
      <c r="B411" s="40" t="s">
        <v>9030</v>
      </c>
      <c r="C411" s="40" t="s">
        <v>65</v>
      </c>
      <c r="D411" s="40" t="s">
        <v>65</v>
      </c>
      <c r="E411" s="48" t="s">
        <v>6710</v>
      </c>
      <c r="F411" s="40" t="s">
        <v>77</v>
      </c>
      <c r="G411" s="49" t="s">
        <v>6175</v>
      </c>
      <c r="H411" s="40" t="s">
        <v>9031</v>
      </c>
      <c r="I411" s="40" t="s">
        <v>7904</v>
      </c>
      <c r="J411" s="40" t="s">
        <v>8172</v>
      </c>
      <c r="K411" s="43">
        <f>L411-1</f>
        <v>41367</v>
      </c>
      <c r="L411" s="43">
        <f>K399</f>
        <v>41368</v>
      </c>
      <c r="M411" s="40" t="s">
        <v>7</v>
      </c>
      <c r="N411" s="40" t="s">
        <v>6218</v>
      </c>
      <c r="O411" s="40" t="s">
        <v>84</v>
      </c>
      <c r="P411" s="56"/>
    </row>
    <row r="412" spans="1:16" hidden="1">
      <c r="A412" s="41" t="s">
        <v>8550</v>
      </c>
      <c r="B412" s="41" t="s">
        <v>8192</v>
      </c>
      <c r="C412" s="41" t="s">
        <v>65</v>
      </c>
      <c r="D412" s="41" t="s">
        <v>65</v>
      </c>
      <c r="E412" s="49" t="s">
        <v>6710</v>
      </c>
      <c r="F412" s="49" t="s">
        <v>81</v>
      </c>
      <c r="G412" s="49" t="s">
        <v>6175</v>
      </c>
      <c r="H412" s="41" t="s">
        <v>9033</v>
      </c>
      <c r="I412" s="41" t="s">
        <v>1048</v>
      </c>
      <c r="J412" s="41" t="s">
        <v>7888</v>
      </c>
      <c r="K412" s="41"/>
      <c r="L412" s="40"/>
      <c r="M412" s="40"/>
      <c r="N412" s="40"/>
      <c r="O412" s="48"/>
      <c r="P412" s="56"/>
    </row>
    <row r="413" spans="1:16" hidden="1">
      <c r="A413" s="41" t="s">
        <v>8550</v>
      </c>
      <c r="B413" s="41" t="s">
        <v>8192</v>
      </c>
      <c r="C413" s="41" t="s">
        <v>65</v>
      </c>
      <c r="D413" s="41" t="s">
        <v>65</v>
      </c>
      <c r="E413" s="49" t="s">
        <v>6710</v>
      </c>
      <c r="F413" s="49" t="s">
        <v>81</v>
      </c>
      <c r="G413" s="49" t="s">
        <v>6175</v>
      </c>
      <c r="H413" s="41" t="s">
        <v>9033</v>
      </c>
      <c r="I413" s="41" t="s">
        <v>1048</v>
      </c>
      <c r="J413" s="41" t="s">
        <v>8244</v>
      </c>
      <c r="K413" s="42">
        <v>40994</v>
      </c>
      <c r="L413" s="40"/>
      <c r="M413" s="40"/>
      <c r="N413" s="40"/>
      <c r="O413" s="48"/>
      <c r="P413" s="56"/>
    </row>
    <row r="414" spans="1:16" hidden="1">
      <c r="A414" s="41" t="s">
        <v>8550</v>
      </c>
      <c r="B414" s="41" t="s">
        <v>8192</v>
      </c>
      <c r="C414" s="41" t="s">
        <v>65</v>
      </c>
      <c r="D414" s="41" t="s">
        <v>65</v>
      </c>
      <c r="E414" s="49" t="s">
        <v>6710</v>
      </c>
      <c r="F414" s="49" t="s">
        <v>81</v>
      </c>
      <c r="G414" s="49" t="s">
        <v>6175</v>
      </c>
      <c r="H414" s="41" t="s">
        <v>9033</v>
      </c>
      <c r="I414" s="41" t="s">
        <v>1048</v>
      </c>
      <c r="J414" s="41" t="s">
        <v>7889</v>
      </c>
      <c r="K414" s="42">
        <v>41334</v>
      </c>
      <c r="L414" s="40"/>
      <c r="M414" s="40"/>
      <c r="N414" s="40"/>
      <c r="O414" s="48"/>
      <c r="P414" s="56"/>
    </row>
    <row r="415" spans="1:16" hidden="1">
      <c r="A415" s="41" t="s">
        <v>8550</v>
      </c>
      <c r="B415" s="41" t="s">
        <v>8192</v>
      </c>
      <c r="C415" s="41" t="s">
        <v>65</v>
      </c>
      <c r="D415" s="41" t="s">
        <v>65</v>
      </c>
      <c r="E415" s="49" t="s">
        <v>6710</v>
      </c>
      <c r="F415" s="49" t="s">
        <v>81</v>
      </c>
      <c r="G415" s="49" t="s">
        <v>6175</v>
      </c>
      <c r="H415" s="41" t="s">
        <v>9033</v>
      </c>
      <c r="I415" s="41" t="s">
        <v>1048</v>
      </c>
      <c r="J415" s="41" t="s">
        <v>7890</v>
      </c>
      <c r="K415" s="41"/>
      <c r="L415" s="40"/>
      <c r="M415" s="40"/>
      <c r="N415" s="40"/>
      <c r="O415" s="48"/>
      <c r="P415" s="56"/>
    </row>
    <row r="416" spans="1:16" hidden="1">
      <c r="A416" s="41" t="s">
        <v>8550</v>
      </c>
      <c r="B416" s="41" t="s">
        <v>8192</v>
      </c>
      <c r="C416" s="41" t="s">
        <v>65</v>
      </c>
      <c r="D416" s="41" t="s">
        <v>65</v>
      </c>
      <c r="E416" s="49" t="s">
        <v>6710</v>
      </c>
      <c r="F416" s="49" t="s">
        <v>81</v>
      </c>
      <c r="G416" s="49" t="s">
        <v>6175</v>
      </c>
      <c r="H416" s="41" t="s">
        <v>9033</v>
      </c>
      <c r="I416" s="41" t="s">
        <v>1048</v>
      </c>
      <c r="J416" s="41" t="s">
        <v>7891</v>
      </c>
      <c r="K416" s="41"/>
      <c r="L416" s="40"/>
      <c r="M416" s="40"/>
      <c r="N416" s="40"/>
      <c r="O416" s="48"/>
      <c r="P416" s="56"/>
    </row>
    <row r="417" spans="1:16" hidden="1">
      <c r="A417" s="41" t="s">
        <v>8550</v>
      </c>
      <c r="B417" s="41" t="s">
        <v>8192</v>
      </c>
      <c r="C417" s="41" t="s">
        <v>65</v>
      </c>
      <c r="D417" s="41" t="s">
        <v>65</v>
      </c>
      <c r="E417" s="49" t="s">
        <v>6710</v>
      </c>
      <c r="F417" s="49" t="s">
        <v>81</v>
      </c>
      <c r="G417" s="49" t="s">
        <v>6175</v>
      </c>
      <c r="H417" s="41" t="s">
        <v>9033</v>
      </c>
      <c r="I417" s="41" t="s">
        <v>1048</v>
      </c>
      <c r="J417" s="41" t="s">
        <v>7892</v>
      </c>
      <c r="K417" s="41"/>
      <c r="L417" s="40"/>
      <c r="M417" s="40"/>
      <c r="N417" s="40"/>
      <c r="O417" s="48"/>
      <c r="P417" s="56"/>
    </row>
    <row r="418" spans="1:16" hidden="1">
      <c r="A418" s="41" t="s">
        <v>8550</v>
      </c>
      <c r="B418" s="41" t="s">
        <v>8192</v>
      </c>
      <c r="C418" s="41" t="s">
        <v>65</v>
      </c>
      <c r="D418" s="41" t="s">
        <v>65</v>
      </c>
      <c r="E418" s="49" t="s">
        <v>6710</v>
      </c>
      <c r="F418" s="49" t="s">
        <v>81</v>
      </c>
      <c r="G418" s="49" t="s">
        <v>6175</v>
      </c>
      <c r="H418" s="41" t="s">
        <v>9033</v>
      </c>
      <c r="I418" s="41" t="s">
        <v>1048</v>
      </c>
      <c r="J418" s="41" t="s">
        <v>7893</v>
      </c>
      <c r="K418" s="41"/>
      <c r="L418" s="40"/>
      <c r="M418" s="40"/>
      <c r="N418" s="40"/>
      <c r="O418" s="48"/>
      <c r="P418" s="56"/>
    </row>
    <row r="419" spans="1:16" hidden="1">
      <c r="A419" s="41" t="s">
        <v>8550</v>
      </c>
      <c r="B419" s="41" t="s">
        <v>8192</v>
      </c>
      <c r="C419" s="41" t="s">
        <v>65</v>
      </c>
      <c r="D419" s="41" t="s">
        <v>65</v>
      </c>
      <c r="E419" s="49" t="s">
        <v>6710</v>
      </c>
      <c r="F419" s="49" t="s">
        <v>81</v>
      </c>
      <c r="G419" s="49" t="s">
        <v>6175</v>
      </c>
      <c r="H419" s="41" t="s">
        <v>9033</v>
      </c>
      <c r="I419" s="41" t="s">
        <v>1048</v>
      </c>
      <c r="J419" s="41" t="s">
        <v>7894</v>
      </c>
      <c r="K419" s="41"/>
      <c r="L419" s="40"/>
      <c r="M419" s="40"/>
      <c r="N419" s="40"/>
      <c r="O419" s="48"/>
      <c r="P419" s="56"/>
    </row>
    <row r="420" spans="1:16" hidden="1">
      <c r="A420" s="40" t="s">
        <v>8550</v>
      </c>
      <c r="B420" s="40" t="s">
        <v>8192</v>
      </c>
      <c r="C420" s="40" t="s">
        <v>65</v>
      </c>
      <c r="D420" s="40" t="s">
        <v>65</v>
      </c>
      <c r="E420" s="48" t="s">
        <v>6710</v>
      </c>
      <c r="F420" s="48" t="s">
        <v>81</v>
      </c>
      <c r="G420" s="49" t="s">
        <v>6175</v>
      </c>
      <c r="H420" s="40" t="s">
        <v>9033</v>
      </c>
      <c r="I420" s="40" t="s">
        <v>7895</v>
      </c>
      <c r="J420" s="40" t="s">
        <v>8245</v>
      </c>
      <c r="K420" s="43">
        <f>K413</f>
        <v>40994</v>
      </c>
      <c r="L420" s="43">
        <f>K420+10</f>
        <v>41004</v>
      </c>
      <c r="M420" s="40" t="s">
        <v>11</v>
      </c>
      <c r="N420" s="40" t="s">
        <v>128</v>
      </c>
      <c r="O420" s="40">
        <v>100</v>
      </c>
      <c r="P420" s="39"/>
    </row>
    <row r="421" spans="1:16" hidden="1">
      <c r="A421" s="40" t="s">
        <v>8550</v>
      </c>
      <c r="B421" s="40" t="s">
        <v>8192</v>
      </c>
      <c r="C421" s="40" t="s">
        <v>65</v>
      </c>
      <c r="D421" s="40" t="s">
        <v>65</v>
      </c>
      <c r="E421" s="48" t="s">
        <v>6710</v>
      </c>
      <c r="F421" s="48" t="s">
        <v>81</v>
      </c>
      <c r="G421" s="49" t="s">
        <v>6175</v>
      </c>
      <c r="H421" s="40" t="s">
        <v>9033</v>
      </c>
      <c r="I421" s="40" t="s">
        <v>7898</v>
      </c>
      <c r="J421" s="40" t="s">
        <v>8247</v>
      </c>
      <c r="K421" s="43">
        <f>L420</f>
        <v>41004</v>
      </c>
      <c r="L421" s="43">
        <f>K421+2</f>
        <v>41006</v>
      </c>
      <c r="M421" s="40" t="s">
        <v>11</v>
      </c>
      <c r="N421" s="40" t="s">
        <v>6218</v>
      </c>
      <c r="O421" s="40">
        <v>100</v>
      </c>
      <c r="P421" s="56"/>
    </row>
    <row r="422" spans="1:16" ht="26.45">
      <c r="A422" s="40" t="s">
        <v>8550</v>
      </c>
      <c r="B422" s="40" t="s">
        <v>8192</v>
      </c>
      <c r="C422" s="40" t="s">
        <v>65</v>
      </c>
      <c r="D422" s="40" t="s">
        <v>65</v>
      </c>
      <c r="E422" s="48" t="s">
        <v>6710</v>
      </c>
      <c r="F422" s="48" t="s">
        <v>81</v>
      </c>
      <c r="G422" s="49" t="s">
        <v>6175</v>
      </c>
      <c r="H422" s="40" t="s">
        <v>9033</v>
      </c>
      <c r="I422" s="40" t="s">
        <v>7901</v>
      </c>
      <c r="J422" s="40" t="s">
        <v>7902</v>
      </c>
      <c r="K422" s="43">
        <f>L421</f>
        <v>41006</v>
      </c>
      <c r="L422" s="43">
        <f>K423</f>
        <v>41318</v>
      </c>
      <c r="M422" s="40" t="s">
        <v>11</v>
      </c>
      <c r="N422" s="40" t="s">
        <v>6218</v>
      </c>
      <c r="O422" s="40">
        <v>100</v>
      </c>
      <c r="P422" s="56" t="s">
        <v>9034</v>
      </c>
    </row>
    <row r="423" spans="1:16" hidden="1">
      <c r="A423" s="40" t="s">
        <v>8550</v>
      </c>
      <c r="B423" s="40" t="s">
        <v>8192</v>
      </c>
      <c r="C423" s="40" t="s">
        <v>65</v>
      </c>
      <c r="D423" s="40" t="s">
        <v>65</v>
      </c>
      <c r="E423" s="48" t="s">
        <v>6710</v>
      </c>
      <c r="F423" s="48" t="s">
        <v>81</v>
      </c>
      <c r="G423" s="49" t="s">
        <v>6175</v>
      </c>
      <c r="H423" s="40" t="s">
        <v>9033</v>
      </c>
      <c r="I423" s="40" t="s">
        <v>7904</v>
      </c>
      <c r="J423" s="40" t="s">
        <v>7905</v>
      </c>
      <c r="K423" s="43">
        <f>L423-5</f>
        <v>41318</v>
      </c>
      <c r="L423" s="43">
        <f>K424</f>
        <v>41323</v>
      </c>
      <c r="M423" s="40" t="s">
        <v>11</v>
      </c>
      <c r="N423" s="40" t="s">
        <v>6218</v>
      </c>
      <c r="O423" s="40" t="s">
        <v>84</v>
      </c>
      <c r="P423" s="56"/>
    </row>
    <row r="424" spans="1:16" hidden="1">
      <c r="A424" s="40" t="s">
        <v>8550</v>
      </c>
      <c r="B424" s="40" t="s">
        <v>8192</v>
      </c>
      <c r="C424" s="40" t="s">
        <v>65</v>
      </c>
      <c r="D424" s="40" t="s">
        <v>65</v>
      </c>
      <c r="E424" s="48" t="s">
        <v>6710</v>
      </c>
      <c r="F424" s="48" t="s">
        <v>81</v>
      </c>
      <c r="G424" s="49" t="s">
        <v>6175</v>
      </c>
      <c r="H424" s="40" t="s">
        <v>9033</v>
      </c>
      <c r="I424" s="40" t="s">
        <v>7904</v>
      </c>
      <c r="J424" s="40" t="s">
        <v>8249</v>
      </c>
      <c r="K424" s="43">
        <f>L424-5</f>
        <v>41323</v>
      </c>
      <c r="L424" s="43">
        <f>K425</f>
        <v>41328</v>
      </c>
      <c r="M424" s="40" t="s">
        <v>11</v>
      </c>
      <c r="N424" s="40" t="s">
        <v>6218</v>
      </c>
      <c r="O424" s="40" t="s">
        <v>84</v>
      </c>
      <c r="P424" s="56"/>
    </row>
    <row r="425" spans="1:16" hidden="1">
      <c r="A425" s="40" t="s">
        <v>8550</v>
      </c>
      <c r="B425" s="40" t="s">
        <v>8192</v>
      </c>
      <c r="C425" s="40" t="s">
        <v>65</v>
      </c>
      <c r="D425" s="40" t="s">
        <v>65</v>
      </c>
      <c r="E425" s="48" t="s">
        <v>6710</v>
      </c>
      <c r="F425" s="48" t="s">
        <v>81</v>
      </c>
      <c r="G425" s="49" t="s">
        <v>6175</v>
      </c>
      <c r="H425" s="40" t="s">
        <v>9033</v>
      </c>
      <c r="I425" s="40" t="s">
        <v>7904</v>
      </c>
      <c r="J425" s="40" t="s">
        <v>7907</v>
      </c>
      <c r="K425" s="43">
        <f>L425-5</f>
        <v>41328</v>
      </c>
      <c r="L425" s="43">
        <f>K426</f>
        <v>41333</v>
      </c>
      <c r="M425" s="40" t="s">
        <v>11</v>
      </c>
      <c r="N425" s="40" t="s">
        <v>6218</v>
      </c>
      <c r="O425" s="40" t="s">
        <v>84</v>
      </c>
      <c r="P425" s="56"/>
    </row>
    <row r="426" spans="1:16" ht="26.45" hidden="1">
      <c r="A426" s="40" t="s">
        <v>8550</v>
      </c>
      <c r="B426" s="40" t="s">
        <v>8192</v>
      </c>
      <c r="C426" s="40" t="s">
        <v>65</v>
      </c>
      <c r="D426" s="40" t="s">
        <v>65</v>
      </c>
      <c r="E426" s="48" t="s">
        <v>6710</v>
      </c>
      <c r="F426" s="48" t="s">
        <v>81</v>
      </c>
      <c r="G426" s="49" t="s">
        <v>6175</v>
      </c>
      <c r="H426" s="40" t="s">
        <v>9033</v>
      </c>
      <c r="I426" s="40" t="s">
        <v>7904</v>
      </c>
      <c r="J426" s="40" t="s">
        <v>8172</v>
      </c>
      <c r="K426" s="43">
        <f>L426-1</f>
        <v>41333</v>
      </c>
      <c r="L426" s="43">
        <f>K414</f>
        <v>41334</v>
      </c>
      <c r="M426" s="40" t="s">
        <v>7</v>
      </c>
      <c r="N426" s="40" t="s">
        <v>6218</v>
      </c>
      <c r="O426" s="40" t="s">
        <v>84</v>
      </c>
      <c r="P426" s="56" t="s">
        <v>9035</v>
      </c>
    </row>
    <row r="427" spans="1:16" hidden="1">
      <c r="A427" s="47" t="s">
        <v>8881</v>
      </c>
      <c r="B427" s="47" t="s">
        <v>9036</v>
      </c>
      <c r="C427" s="47" t="s">
        <v>65</v>
      </c>
      <c r="D427" s="47" t="s">
        <v>65</v>
      </c>
      <c r="E427" s="49" t="s">
        <v>6710</v>
      </c>
      <c r="F427" s="49" t="s">
        <v>66</v>
      </c>
      <c r="G427" s="41" t="s">
        <v>5399</v>
      </c>
      <c r="H427" s="47" t="s">
        <v>9037</v>
      </c>
      <c r="I427" s="41" t="s">
        <v>1048</v>
      </c>
      <c r="J427" s="41" t="s">
        <v>7888</v>
      </c>
      <c r="K427" s="41"/>
      <c r="L427" s="40"/>
      <c r="M427" s="48"/>
      <c r="N427" s="48"/>
      <c r="O427" s="48"/>
      <c r="P427" s="56"/>
    </row>
    <row r="428" spans="1:16" hidden="1">
      <c r="A428" s="47" t="s">
        <v>8881</v>
      </c>
      <c r="B428" s="47" t="s">
        <v>9036</v>
      </c>
      <c r="C428" s="47" t="s">
        <v>65</v>
      </c>
      <c r="D428" s="47" t="s">
        <v>65</v>
      </c>
      <c r="E428" s="49" t="s">
        <v>6710</v>
      </c>
      <c r="F428" s="49" t="s">
        <v>66</v>
      </c>
      <c r="G428" s="41" t="s">
        <v>5399</v>
      </c>
      <c r="H428" s="47" t="s">
        <v>9037</v>
      </c>
      <c r="I428" s="41" t="s">
        <v>1048</v>
      </c>
      <c r="J428" s="41" t="s">
        <v>8244</v>
      </c>
      <c r="K428" s="42">
        <v>41337</v>
      </c>
      <c r="L428" s="40"/>
      <c r="M428" s="48"/>
      <c r="N428" s="48"/>
      <c r="O428" s="48"/>
      <c r="P428" s="56"/>
    </row>
    <row r="429" spans="1:16" hidden="1">
      <c r="A429" s="47" t="s">
        <v>8881</v>
      </c>
      <c r="B429" s="47" t="s">
        <v>9036</v>
      </c>
      <c r="C429" s="47" t="s">
        <v>65</v>
      </c>
      <c r="D429" s="47" t="s">
        <v>65</v>
      </c>
      <c r="E429" s="49" t="s">
        <v>6710</v>
      </c>
      <c r="F429" s="49" t="s">
        <v>66</v>
      </c>
      <c r="G429" s="41" t="s">
        <v>5399</v>
      </c>
      <c r="H429" s="47" t="s">
        <v>9037</v>
      </c>
      <c r="I429" s="41" t="s">
        <v>1048</v>
      </c>
      <c r="J429" s="41" t="s">
        <v>7889</v>
      </c>
      <c r="K429" s="42">
        <v>41512</v>
      </c>
      <c r="L429" s="40"/>
      <c r="M429" s="48"/>
      <c r="N429" s="48"/>
      <c r="O429" s="48"/>
      <c r="P429" s="56"/>
    </row>
    <row r="430" spans="1:16" hidden="1">
      <c r="A430" s="47" t="s">
        <v>8881</v>
      </c>
      <c r="B430" s="47" t="s">
        <v>9036</v>
      </c>
      <c r="C430" s="47" t="s">
        <v>65</v>
      </c>
      <c r="D430" s="47" t="s">
        <v>65</v>
      </c>
      <c r="E430" s="49" t="s">
        <v>6710</v>
      </c>
      <c r="F430" s="49" t="s">
        <v>66</v>
      </c>
      <c r="G430" s="41" t="s">
        <v>5399</v>
      </c>
      <c r="H430" s="47" t="s">
        <v>9037</v>
      </c>
      <c r="I430" s="41" t="s">
        <v>1048</v>
      </c>
      <c r="J430" s="41" t="s">
        <v>7890</v>
      </c>
      <c r="K430" s="41"/>
      <c r="L430" s="40"/>
      <c r="M430" s="48"/>
      <c r="N430" s="48"/>
      <c r="O430" s="48"/>
      <c r="P430" s="56"/>
    </row>
    <row r="431" spans="1:16" hidden="1">
      <c r="A431" s="47" t="s">
        <v>8881</v>
      </c>
      <c r="B431" s="47" t="s">
        <v>9036</v>
      </c>
      <c r="C431" s="47" t="s">
        <v>65</v>
      </c>
      <c r="D431" s="47" t="s">
        <v>65</v>
      </c>
      <c r="E431" s="49" t="s">
        <v>6710</v>
      </c>
      <c r="F431" s="49" t="s">
        <v>66</v>
      </c>
      <c r="G431" s="41" t="s">
        <v>5399</v>
      </c>
      <c r="H431" s="47" t="s">
        <v>9037</v>
      </c>
      <c r="I431" s="41" t="s">
        <v>1048</v>
      </c>
      <c r="J431" s="41" t="s">
        <v>7891</v>
      </c>
      <c r="K431" s="41"/>
      <c r="L431" s="40"/>
      <c r="M431" s="48"/>
      <c r="N431" s="48"/>
      <c r="O431" s="48"/>
      <c r="P431" s="56"/>
    </row>
    <row r="432" spans="1:16" hidden="1">
      <c r="A432" s="47" t="s">
        <v>8881</v>
      </c>
      <c r="B432" s="47" t="s">
        <v>9036</v>
      </c>
      <c r="C432" s="47" t="s">
        <v>65</v>
      </c>
      <c r="D432" s="47" t="s">
        <v>65</v>
      </c>
      <c r="E432" s="49" t="s">
        <v>6710</v>
      </c>
      <c r="F432" s="49" t="s">
        <v>66</v>
      </c>
      <c r="G432" s="41" t="s">
        <v>5399</v>
      </c>
      <c r="H432" s="47" t="s">
        <v>9037</v>
      </c>
      <c r="I432" s="41" t="s">
        <v>1048</v>
      </c>
      <c r="J432" s="41" t="s">
        <v>7892</v>
      </c>
      <c r="K432" s="41"/>
      <c r="L432" s="40"/>
      <c r="M432" s="48"/>
      <c r="N432" s="48"/>
      <c r="O432" s="48"/>
      <c r="P432" s="56"/>
    </row>
    <row r="433" spans="1:16" hidden="1">
      <c r="A433" s="47" t="s">
        <v>8881</v>
      </c>
      <c r="B433" s="47" t="s">
        <v>9036</v>
      </c>
      <c r="C433" s="47" t="s">
        <v>65</v>
      </c>
      <c r="D433" s="47" t="s">
        <v>65</v>
      </c>
      <c r="E433" s="49" t="s">
        <v>6710</v>
      </c>
      <c r="F433" s="49" t="s">
        <v>66</v>
      </c>
      <c r="G433" s="41" t="s">
        <v>5399</v>
      </c>
      <c r="H433" s="47" t="s">
        <v>9037</v>
      </c>
      <c r="I433" s="41" t="s">
        <v>1048</v>
      </c>
      <c r="J433" s="41" t="s">
        <v>7893</v>
      </c>
      <c r="K433" s="41"/>
      <c r="L433" s="40"/>
      <c r="M433" s="48"/>
      <c r="N433" s="48"/>
      <c r="O433" s="48"/>
      <c r="P433" s="56"/>
    </row>
    <row r="434" spans="1:16" hidden="1">
      <c r="A434" s="47" t="s">
        <v>8881</v>
      </c>
      <c r="B434" s="47" t="s">
        <v>9036</v>
      </c>
      <c r="C434" s="47" t="s">
        <v>65</v>
      </c>
      <c r="D434" s="47" t="s">
        <v>65</v>
      </c>
      <c r="E434" s="49" t="s">
        <v>6710</v>
      </c>
      <c r="F434" s="49" t="s">
        <v>66</v>
      </c>
      <c r="G434" s="41" t="s">
        <v>5399</v>
      </c>
      <c r="H434" s="47" t="s">
        <v>9037</v>
      </c>
      <c r="I434" s="41" t="s">
        <v>1048</v>
      </c>
      <c r="J434" s="41" t="s">
        <v>7894</v>
      </c>
      <c r="K434" s="41"/>
      <c r="L434" s="40"/>
      <c r="M434" s="48"/>
      <c r="N434" s="48"/>
      <c r="O434" s="48"/>
      <c r="P434" s="56"/>
    </row>
    <row r="435" spans="1:16" hidden="1">
      <c r="A435" s="46" t="s">
        <v>8881</v>
      </c>
      <c r="B435" s="46" t="s">
        <v>9036</v>
      </c>
      <c r="C435" s="46" t="s">
        <v>65</v>
      </c>
      <c r="D435" s="46" t="s">
        <v>65</v>
      </c>
      <c r="E435" s="48" t="s">
        <v>6710</v>
      </c>
      <c r="F435" s="48" t="s">
        <v>66</v>
      </c>
      <c r="G435" s="41" t="s">
        <v>5399</v>
      </c>
      <c r="H435" s="46" t="s">
        <v>9037</v>
      </c>
      <c r="I435" s="40" t="s">
        <v>7895</v>
      </c>
      <c r="J435" s="40" t="s">
        <v>8245</v>
      </c>
      <c r="K435" s="43">
        <f>K428</f>
        <v>41337</v>
      </c>
      <c r="L435" s="43">
        <f>K435+30</f>
        <v>41367</v>
      </c>
      <c r="M435" s="40" t="s">
        <v>7</v>
      </c>
      <c r="N435" s="40" t="s">
        <v>7945</v>
      </c>
      <c r="O435" s="40">
        <v>100</v>
      </c>
      <c r="P435" s="39"/>
    </row>
    <row r="436" spans="1:16" hidden="1">
      <c r="A436" s="46" t="s">
        <v>8881</v>
      </c>
      <c r="B436" s="46" t="s">
        <v>9036</v>
      </c>
      <c r="C436" s="46" t="s">
        <v>65</v>
      </c>
      <c r="D436" s="46" t="s">
        <v>65</v>
      </c>
      <c r="E436" s="48" t="s">
        <v>6710</v>
      </c>
      <c r="F436" s="48" t="s">
        <v>66</v>
      </c>
      <c r="G436" s="41" t="s">
        <v>5399</v>
      </c>
      <c r="H436" s="46" t="s">
        <v>9037</v>
      </c>
      <c r="I436" s="40" t="s">
        <v>7898</v>
      </c>
      <c r="J436" s="40" t="s">
        <v>8247</v>
      </c>
      <c r="K436" s="43">
        <f t="shared" ref="K436:K441" si="8">L435</f>
        <v>41367</v>
      </c>
      <c r="L436" s="43">
        <f>K436+5</f>
        <v>41372</v>
      </c>
      <c r="M436" s="40" t="s">
        <v>7</v>
      </c>
      <c r="N436" s="48" t="s">
        <v>94</v>
      </c>
      <c r="O436" s="40">
        <v>100</v>
      </c>
      <c r="P436" s="39"/>
    </row>
    <row r="437" spans="1:16" ht="26.45" hidden="1">
      <c r="A437" s="46" t="s">
        <v>8881</v>
      </c>
      <c r="B437" s="46" t="s">
        <v>9036</v>
      </c>
      <c r="C437" s="46" t="s">
        <v>65</v>
      </c>
      <c r="D437" s="46" t="s">
        <v>65</v>
      </c>
      <c r="E437" s="48" t="s">
        <v>6710</v>
      </c>
      <c r="F437" s="48" t="s">
        <v>66</v>
      </c>
      <c r="G437" s="41" t="s">
        <v>5399</v>
      </c>
      <c r="H437" s="46" t="s">
        <v>9037</v>
      </c>
      <c r="I437" s="40" t="s">
        <v>8253</v>
      </c>
      <c r="J437" s="40" t="s">
        <v>8254</v>
      </c>
      <c r="K437" s="43">
        <f t="shared" si="8"/>
        <v>41372</v>
      </c>
      <c r="L437" s="43">
        <f>K437+30</f>
        <v>41402</v>
      </c>
      <c r="M437" s="40" t="s">
        <v>7</v>
      </c>
      <c r="N437" s="40" t="s">
        <v>8060</v>
      </c>
      <c r="O437" s="40">
        <v>100</v>
      </c>
      <c r="P437" s="39" t="s">
        <v>9001</v>
      </c>
    </row>
    <row r="438" spans="1:16" hidden="1">
      <c r="A438" s="46" t="s">
        <v>8881</v>
      </c>
      <c r="B438" s="46" t="s">
        <v>9036</v>
      </c>
      <c r="C438" s="46" t="s">
        <v>65</v>
      </c>
      <c r="D438" s="46" t="s">
        <v>65</v>
      </c>
      <c r="E438" s="48" t="s">
        <v>6710</v>
      </c>
      <c r="F438" s="48" t="s">
        <v>66</v>
      </c>
      <c r="G438" s="41" t="s">
        <v>5399</v>
      </c>
      <c r="H438" s="46" t="s">
        <v>9037</v>
      </c>
      <c r="I438" s="40" t="s">
        <v>8256</v>
      </c>
      <c r="J438" s="40" t="s">
        <v>8257</v>
      </c>
      <c r="K438" s="43">
        <f t="shared" si="8"/>
        <v>41402</v>
      </c>
      <c r="L438" s="43">
        <f>L437+10</f>
        <v>41412</v>
      </c>
      <c r="M438" s="40" t="s">
        <v>7</v>
      </c>
      <c r="N438" s="40" t="s">
        <v>7945</v>
      </c>
      <c r="O438" s="40">
        <v>100</v>
      </c>
      <c r="P438" s="39"/>
    </row>
    <row r="439" spans="1:16" hidden="1">
      <c r="A439" s="46" t="s">
        <v>8881</v>
      </c>
      <c r="B439" s="46" t="s">
        <v>9036</v>
      </c>
      <c r="C439" s="46" t="s">
        <v>65</v>
      </c>
      <c r="D439" s="46" t="s">
        <v>65</v>
      </c>
      <c r="E439" s="48" t="s">
        <v>6710</v>
      </c>
      <c r="F439" s="48" t="s">
        <v>66</v>
      </c>
      <c r="G439" s="41" t="s">
        <v>5399</v>
      </c>
      <c r="H439" s="46" t="s">
        <v>9037</v>
      </c>
      <c r="I439" s="40" t="s">
        <v>8256</v>
      </c>
      <c r="J439" s="40" t="s">
        <v>8249</v>
      </c>
      <c r="K439" s="43">
        <f t="shared" si="8"/>
        <v>41412</v>
      </c>
      <c r="L439" s="43">
        <f>K439+10</f>
        <v>41422</v>
      </c>
      <c r="M439" s="40" t="s">
        <v>7</v>
      </c>
      <c r="N439" s="40" t="s">
        <v>7945</v>
      </c>
      <c r="O439" s="40">
        <v>100</v>
      </c>
      <c r="P439" s="39"/>
    </row>
    <row r="440" spans="1:16" hidden="1">
      <c r="A440" s="46" t="s">
        <v>8881</v>
      </c>
      <c r="B440" s="46" t="s">
        <v>9036</v>
      </c>
      <c r="C440" s="46" t="s">
        <v>65</v>
      </c>
      <c r="D440" s="46" t="s">
        <v>65</v>
      </c>
      <c r="E440" s="48" t="s">
        <v>6710</v>
      </c>
      <c r="F440" s="48" t="s">
        <v>66</v>
      </c>
      <c r="G440" s="41" t="s">
        <v>5399</v>
      </c>
      <c r="H440" s="46" t="s">
        <v>9037</v>
      </c>
      <c r="I440" s="40" t="s">
        <v>8256</v>
      </c>
      <c r="J440" s="40" t="s">
        <v>7907</v>
      </c>
      <c r="K440" s="43">
        <f t="shared" si="8"/>
        <v>41422</v>
      </c>
      <c r="L440" s="43">
        <f>K440+5</f>
        <v>41427</v>
      </c>
      <c r="M440" s="40" t="s">
        <v>7</v>
      </c>
      <c r="N440" s="40" t="s">
        <v>7945</v>
      </c>
      <c r="O440" s="40">
        <v>100</v>
      </c>
      <c r="P440" s="39"/>
    </row>
    <row r="441" spans="1:16" hidden="1">
      <c r="A441" s="46" t="s">
        <v>8881</v>
      </c>
      <c r="B441" s="46" t="s">
        <v>9036</v>
      </c>
      <c r="C441" s="46" t="s">
        <v>65</v>
      </c>
      <c r="D441" s="46" t="s">
        <v>65</v>
      </c>
      <c r="E441" s="48" t="s">
        <v>6710</v>
      </c>
      <c r="F441" s="48" t="s">
        <v>66</v>
      </c>
      <c r="G441" s="41" t="s">
        <v>5399</v>
      </c>
      <c r="H441" s="46" t="s">
        <v>9037</v>
      </c>
      <c r="I441" s="40" t="s">
        <v>8256</v>
      </c>
      <c r="J441" s="40" t="s">
        <v>8259</v>
      </c>
      <c r="K441" s="43">
        <f t="shared" si="8"/>
        <v>41427</v>
      </c>
      <c r="L441" s="43">
        <f>K441</f>
        <v>41427</v>
      </c>
      <c r="M441" s="40" t="s">
        <v>7</v>
      </c>
      <c r="N441" s="40" t="s">
        <v>7945</v>
      </c>
      <c r="O441" s="40">
        <v>100</v>
      </c>
      <c r="P441" s="39" t="s">
        <v>9038</v>
      </c>
    </row>
    <row r="442" spans="1:16" hidden="1">
      <c r="A442" s="46" t="s">
        <v>8881</v>
      </c>
      <c r="B442" s="46" t="s">
        <v>9036</v>
      </c>
      <c r="C442" s="46" t="s">
        <v>65</v>
      </c>
      <c r="D442" s="46" t="s">
        <v>65</v>
      </c>
      <c r="E442" s="48" t="s">
        <v>6710</v>
      </c>
      <c r="F442" s="48" t="s">
        <v>66</v>
      </c>
      <c r="G442" s="41" t="s">
        <v>5399</v>
      </c>
      <c r="H442" s="46" t="s">
        <v>9037</v>
      </c>
      <c r="I442" s="65" t="s">
        <v>8261</v>
      </c>
      <c r="J442" s="40" t="s">
        <v>8262</v>
      </c>
      <c r="K442" s="43">
        <f>L439</f>
        <v>41422</v>
      </c>
      <c r="L442" s="43">
        <f>K442+5</f>
        <v>41427</v>
      </c>
      <c r="M442" s="40" t="s">
        <v>7</v>
      </c>
      <c r="N442" s="48" t="s">
        <v>94</v>
      </c>
      <c r="O442" s="40">
        <v>100</v>
      </c>
      <c r="P442" s="39"/>
    </row>
    <row r="443" spans="1:16" hidden="1">
      <c r="A443" s="46" t="s">
        <v>8881</v>
      </c>
      <c r="B443" s="46" t="s">
        <v>9036</v>
      </c>
      <c r="C443" s="46" t="s">
        <v>65</v>
      </c>
      <c r="D443" s="46" t="s">
        <v>65</v>
      </c>
      <c r="E443" s="48" t="s">
        <v>6710</v>
      </c>
      <c r="F443" s="48" t="s">
        <v>66</v>
      </c>
      <c r="G443" s="41" t="s">
        <v>5399</v>
      </c>
      <c r="H443" s="46" t="s">
        <v>9037</v>
      </c>
      <c r="I443" s="40" t="s">
        <v>8264</v>
      </c>
      <c r="J443" s="40" t="s">
        <v>8265</v>
      </c>
      <c r="K443" s="43">
        <f>L442</f>
        <v>41427</v>
      </c>
      <c r="L443" s="43">
        <f>K429-21</f>
        <v>41491</v>
      </c>
      <c r="M443" s="40" t="s">
        <v>7</v>
      </c>
      <c r="N443" s="40" t="s">
        <v>8060</v>
      </c>
      <c r="O443" s="40">
        <v>100</v>
      </c>
      <c r="P443" s="39"/>
    </row>
    <row r="444" spans="1:16" hidden="1">
      <c r="A444" s="46" t="s">
        <v>8881</v>
      </c>
      <c r="B444" s="46" t="s">
        <v>9036</v>
      </c>
      <c r="C444" s="46" t="s">
        <v>65</v>
      </c>
      <c r="D444" s="46" t="s">
        <v>65</v>
      </c>
      <c r="E444" s="48" t="s">
        <v>6710</v>
      </c>
      <c r="F444" s="48" t="s">
        <v>66</v>
      </c>
      <c r="G444" s="41" t="s">
        <v>5399</v>
      </c>
      <c r="H444" s="46" t="s">
        <v>9037</v>
      </c>
      <c r="I444" s="40" t="s">
        <v>8261</v>
      </c>
      <c r="J444" s="40" t="s">
        <v>8266</v>
      </c>
      <c r="K444" s="43">
        <f>L443</f>
        <v>41491</v>
      </c>
      <c r="L444" s="43">
        <f>K444</f>
        <v>41491</v>
      </c>
      <c r="M444" s="40" t="s">
        <v>7</v>
      </c>
      <c r="N444" s="48" t="s">
        <v>94</v>
      </c>
      <c r="O444" s="40">
        <v>100</v>
      </c>
      <c r="P444" s="39"/>
    </row>
    <row r="445" spans="1:16" ht="39.6" hidden="1">
      <c r="A445" s="46" t="s">
        <v>8881</v>
      </c>
      <c r="B445" s="46" t="s">
        <v>9036</v>
      </c>
      <c r="C445" s="46" t="s">
        <v>65</v>
      </c>
      <c r="D445" s="46" t="s">
        <v>65</v>
      </c>
      <c r="E445" s="48" t="s">
        <v>6710</v>
      </c>
      <c r="F445" s="48" t="s">
        <v>66</v>
      </c>
      <c r="G445" s="41" t="s">
        <v>5399</v>
      </c>
      <c r="H445" s="46" t="s">
        <v>9037</v>
      </c>
      <c r="I445" s="40" t="s">
        <v>7904</v>
      </c>
      <c r="J445" s="40" t="s">
        <v>8267</v>
      </c>
      <c r="K445" s="43">
        <f>L443</f>
        <v>41491</v>
      </c>
      <c r="L445" s="43">
        <f>K445+5</f>
        <v>41496</v>
      </c>
      <c r="M445" s="40" t="s">
        <v>7</v>
      </c>
      <c r="N445" s="40" t="s">
        <v>7945</v>
      </c>
      <c r="O445" s="40">
        <v>100</v>
      </c>
      <c r="P445" s="56" t="s">
        <v>9039</v>
      </c>
    </row>
    <row r="446" spans="1:16" hidden="1">
      <c r="A446" s="46" t="s">
        <v>8881</v>
      </c>
      <c r="B446" s="46" t="s">
        <v>9036</v>
      </c>
      <c r="C446" s="46" t="s">
        <v>65</v>
      </c>
      <c r="D446" s="46" t="s">
        <v>65</v>
      </c>
      <c r="E446" s="48" t="s">
        <v>6710</v>
      </c>
      <c r="F446" s="48" t="s">
        <v>66</v>
      </c>
      <c r="G446" s="41" t="s">
        <v>5399</v>
      </c>
      <c r="H446" s="46" t="s">
        <v>9037</v>
      </c>
      <c r="I446" s="40" t="s">
        <v>7904</v>
      </c>
      <c r="J446" s="40" t="s">
        <v>8268</v>
      </c>
      <c r="K446" s="43">
        <f>L445</f>
        <v>41496</v>
      </c>
      <c r="L446" s="43">
        <f>K446+5</f>
        <v>41501</v>
      </c>
      <c r="M446" s="40" t="s">
        <v>7</v>
      </c>
      <c r="N446" s="40" t="s">
        <v>7945</v>
      </c>
      <c r="O446" s="40">
        <v>100</v>
      </c>
      <c r="P446" s="39"/>
    </row>
    <row r="447" spans="1:16" hidden="1">
      <c r="A447" s="46" t="s">
        <v>8881</v>
      </c>
      <c r="B447" s="46" t="s">
        <v>9036</v>
      </c>
      <c r="C447" s="46" t="s">
        <v>65</v>
      </c>
      <c r="D447" s="46" t="s">
        <v>65</v>
      </c>
      <c r="E447" s="48" t="s">
        <v>6710</v>
      </c>
      <c r="F447" s="48" t="s">
        <v>66</v>
      </c>
      <c r="G447" s="41" t="s">
        <v>5399</v>
      </c>
      <c r="H447" s="46" t="s">
        <v>9037</v>
      </c>
      <c r="I447" s="40" t="s">
        <v>7904</v>
      </c>
      <c r="J447" s="40" t="s">
        <v>8269</v>
      </c>
      <c r="K447" s="43">
        <f>L446</f>
        <v>41501</v>
      </c>
      <c r="L447" s="43">
        <f>K447+5</f>
        <v>41506</v>
      </c>
      <c r="M447" s="40" t="s">
        <v>7</v>
      </c>
      <c r="N447" s="40" t="s">
        <v>7945</v>
      </c>
      <c r="O447" s="40">
        <v>100</v>
      </c>
      <c r="P447" s="39"/>
    </row>
    <row r="448" spans="1:16" hidden="1">
      <c r="A448" s="46" t="s">
        <v>8881</v>
      </c>
      <c r="B448" s="46" t="s">
        <v>9036</v>
      </c>
      <c r="C448" s="46" t="s">
        <v>65</v>
      </c>
      <c r="D448" s="46" t="s">
        <v>65</v>
      </c>
      <c r="E448" s="48" t="s">
        <v>6710</v>
      </c>
      <c r="F448" s="48" t="s">
        <v>66</v>
      </c>
      <c r="G448" s="41" t="s">
        <v>5399</v>
      </c>
      <c r="H448" s="46" t="s">
        <v>9037</v>
      </c>
      <c r="I448" s="40" t="s">
        <v>7904</v>
      </c>
      <c r="J448" s="40" t="s">
        <v>8172</v>
      </c>
      <c r="K448" s="43">
        <f>L447</f>
        <v>41506</v>
      </c>
      <c r="L448" s="67">
        <f>K448+1</f>
        <v>41507</v>
      </c>
      <c r="M448" s="40" t="s">
        <v>7</v>
      </c>
      <c r="N448" s="40" t="s">
        <v>7945</v>
      </c>
      <c r="O448" s="40">
        <v>100</v>
      </c>
      <c r="P448" s="39"/>
    </row>
    <row r="449" spans="1:16" hidden="1">
      <c r="A449" s="49" t="s">
        <v>8951</v>
      </c>
      <c r="B449" s="49" t="s">
        <v>9040</v>
      </c>
      <c r="C449" s="41" t="s">
        <v>108</v>
      </c>
      <c r="D449" s="49" t="s">
        <v>65</v>
      </c>
      <c r="E449" s="49" t="s">
        <v>24</v>
      </c>
      <c r="F449" s="49" t="s">
        <v>77</v>
      </c>
      <c r="G449" s="41" t="s">
        <v>55</v>
      </c>
      <c r="H449" s="49" t="s">
        <v>9041</v>
      </c>
      <c r="I449" s="41" t="s">
        <v>1048</v>
      </c>
      <c r="J449" s="41" t="s">
        <v>7888</v>
      </c>
      <c r="K449" s="41"/>
      <c r="L449" s="41"/>
      <c r="M449" s="49"/>
      <c r="N449" s="49"/>
      <c r="O449" s="49"/>
      <c r="P449" s="64"/>
    </row>
    <row r="450" spans="1:16" hidden="1">
      <c r="A450" s="49" t="s">
        <v>8951</v>
      </c>
      <c r="B450" s="49" t="s">
        <v>9040</v>
      </c>
      <c r="C450" s="41" t="s">
        <v>108</v>
      </c>
      <c r="D450" s="49" t="s">
        <v>65</v>
      </c>
      <c r="E450" s="49" t="s">
        <v>24</v>
      </c>
      <c r="F450" s="49" t="s">
        <v>77</v>
      </c>
      <c r="G450" s="41" t="s">
        <v>55</v>
      </c>
      <c r="H450" s="49" t="s">
        <v>9041</v>
      </c>
      <c r="I450" s="41" t="s">
        <v>1048</v>
      </c>
      <c r="J450" s="41" t="s">
        <v>8244</v>
      </c>
      <c r="K450" s="42">
        <v>41435</v>
      </c>
      <c r="L450" s="41"/>
      <c r="M450" s="49"/>
      <c r="N450" s="49"/>
      <c r="O450" s="49"/>
      <c r="P450" s="64"/>
    </row>
    <row r="451" spans="1:16" hidden="1">
      <c r="A451" s="49" t="s">
        <v>8951</v>
      </c>
      <c r="B451" s="49" t="s">
        <v>9040</v>
      </c>
      <c r="C451" s="41" t="s">
        <v>108</v>
      </c>
      <c r="D451" s="49" t="s">
        <v>65</v>
      </c>
      <c r="E451" s="49" t="s">
        <v>24</v>
      </c>
      <c r="F451" s="49" t="s">
        <v>77</v>
      </c>
      <c r="G451" s="41" t="s">
        <v>55</v>
      </c>
      <c r="H451" s="49" t="s">
        <v>9041</v>
      </c>
      <c r="I451" s="41" t="s">
        <v>1048</v>
      </c>
      <c r="J451" s="41" t="s">
        <v>7889</v>
      </c>
      <c r="K451" s="42">
        <v>41688</v>
      </c>
      <c r="L451" s="41"/>
      <c r="M451" s="49"/>
      <c r="N451" s="49"/>
      <c r="O451" s="49"/>
      <c r="P451" s="64"/>
    </row>
    <row r="452" spans="1:16" hidden="1">
      <c r="A452" s="49" t="s">
        <v>8951</v>
      </c>
      <c r="B452" s="49" t="s">
        <v>9040</v>
      </c>
      <c r="C452" s="41" t="s">
        <v>108</v>
      </c>
      <c r="D452" s="49" t="s">
        <v>65</v>
      </c>
      <c r="E452" s="49" t="s">
        <v>24</v>
      </c>
      <c r="F452" s="49" t="s">
        <v>77</v>
      </c>
      <c r="G452" s="41" t="s">
        <v>55</v>
      </c>
      <c r="H452" s="49" t="s">
        <v>9041</v>
      </c>
      <c r="I452" s="41" t="s">
        <v>1048</v>
      </c>
      <c r="J452" s="41" t="s">
        <v>7890</v>
      </c>
      <c r="K452" s="41"/>
      <c r="L452" s="41"/>
      <c r="M452" s="49"/>
      <c r="N452" s="49"/>
      <c r="O452" s="49"/>
      <c r="P452" s="64"/>
    </row>
    <row r="453" spans="1:16" hidden="1">
      <c r="A453" s="49" t="s">
        <v>8951</v>
      </c>
      <c r="B453" s="49" t="s">
        <v>9040</v>
      </c>
      <c r="C453" s="41" t="s">
        <v>108</v>
      </c>
      <c r="D453" s="49" t="s">
        <v>65</v>
      </c>
      <c r="E453" s="49" t="s">
        <v>24</v>
      </c>
      <c r="F453" s="49" t="s">
        <v>77</v>
      </c>
      <c r="G453" s="41" t="s">
        <v>55</v>
      </c>
      <c r="H453" s="49" t="s">
        <v>9041</v>
      </c>
      <c r="I453" s="41" t="s">
        <v>1048</v>
      </c>
      <c r="J453" s="41" t="s">
        <v>7891</v>
      </c>
      <c r="K453" s="41"/>
      <c r="L453" s="41"/>
      <c r="M453" s="49"/>
      <c r="N453" s="49"/>
      <c r="O453" s="49"/>
      <c r="P453" s="64"/>
    </row>
    <row r="454" spans="1:16" hidden="1">
      <c r="A454" s="49" t="s">
        <v>8951</v>
      </c>
      <c r="B454" s="49" t="s">
        <v>9040</v>
      </c>
      <c r="C454" s="41" t="s">
        <v>108</v>
      </c>
      <c r="D454" s="49" t="s">
        <v>65</v>
      </c>
      <c r="E454" s="49" t="s">
        <v>24</v>
      </c>
      <c r="F454" s="49" t="s">
        <v>77</v>
      </c>
      <c r="G454" s="41" t="s">
        <v>55</v>
      </c>
      <c r="H454" s="49" t="s">
        <v>9041</v>
      </c>
      <c r="I454" s="41" t="s">
        <v>1048</v>
      </c>
      <c r="J454" s="41" t="s">
        <v>7892</v>
      </c>
      <c r="K454" s="41"/>
      <c r="L454" s="41"/>
      <c r="M454" s="49"/>
      <c r="N454" s="49"/>
      <c r="O454" s="49"/>
      <c r="P454" s="64"/>
    </row>
    <row r="455" spans="1:16" hidden="1">
      <c r="A455" s="49" t="s">
        <v>8951</v>
      </c>
      <c r="B455" s="49" t="s">
        <v>9040</v>
      </c>
      <c r="C455" s="41" t="s">
        <v>108</v>
      </c>
      <c r="D455" s="49" t="s">
        <v>65</v>
      </c>
      <c r="E455" s="49" t="s">
        <v>24</v>
      </c>
      <c r="F455" s="49" t="s">
        <v>77</v>
      </c>
      <c r="G455" s="41" t="s">
        <v>55</v>
      </c>
      <c r="H455" s="49" t="s">
        <v>9041</v>
      </c>
      <c r="I455" s="41" t="s">
        <v>1048</v>
      </c>
      <c r="J455" s="41" t="s">
        <v>7893</v>
      </c>
      <c r="K455" s="41"/>
      <c r="L455" s="41"/>
      <c r="M455" s="49"/>
      <c r="N455" s="49"/>
      <c r="O455" s="49"/>
      <c r="P455" s="64"/>
    </row>
    <row r="456" spans="1:16" hidden="1">
      <c r="A456" s="49" t="s">
        <v>8951</v>
      </c>
      <c r="B456" s="49" t="s">
        <v>9040</v>
      </c>
      <c r="C456" s="41" t="s">
        <v>108</v>
      </c>
      <c r="D456" s="49" t="s">
        <v>65</v>
      </c>
      <c r="E456" s="49" t="s">
        <v>24</v>
      </c>
      <c r="F456" s="49" t="s">
        <v>77</v>
      </c>
      <c r="G456" s="41" t="s">
        <v>55</v>
      </c>
      <c r="H456" s="49" t="s">
        <v>9041</v>
      </c>
      <c r="I456" s="41" t="s">
        <v>1048</v>
      </c>
      <c r="J456" s="41" t="s">
        <v>7894</v>
      </c>
      <c r="K456" s="41"/>
      <c r="L456" s="41"/>
      <c r="M456" s="49"/>
      <c r="N456" s="49"/>
      <c r="O456" s="49"/>
      <c r="P456" s="64"/>
    </row>
    <row r="457" spans="1:16" hidden="1">
      <c r="A457" s="48" t="s">
        <v>8951</v>
      </c>
      <c r="B457" s="48" t="s">
        <v>9040</v>
      </c>
      <c r="C457" s="40" t="s">
        <v>108</v>
      </c>
      <c r="D457" s="48" t="s">
        <v>65</v>
      </c>
      <c r="E457" s="48" t="s">
        <v>24</v>
      </c>
      <c r="F457" s="48" t="s">
        <v>77</v>
      </c>
      <c r="G457" s="41" t="s">
        <v>55</v>
      </c>
      <c r="H457" s="48" t="s">
        <v>9041</v>
      </c>
      <c r="I457" s="40" t="s">
        <v>7895</v>
      </c>
      <c r="J457" s="40" t="s">
        <v>8245</v>
      </c>
      <c r="K457" s="43">
        <f>K450</f>
        <v>41435</v>
      </c>
      <c r="L457" s="43">
        <f>K457+30</f>
        <v>41465</v>
      </c>
      <c r="M457" s="48" t="s">
        <v>8173</v>
      </c>
      <c r="N457" s="48" t="s">
        <v>14</v>
      </c>
      <c r="O457" s="48">
        <v>100</v>
      </c>
      <c r="P457" s="56"/>
    </row>
    <row r="458" spans="1:16" hidden="1">
      <c r="A458" s="48" t="s">
        <v>8951</v>
      </c>
      <c r="B458" s="48" t="s">
        <v>9040</v>
      </c>
      <c r="C458" s="40" t="s">
        <v>108</v>
      </c>
      <c r="D458" s="48" t="s">
        <v>65</v>
      </c>
      <c r="E458" s="48" t="s">
        <v>24</v>
      </c>
      <c r="F458" s="48" t="s">
        <v>77</v>
      </c>
      <c r="G458" s="41" t="s">
        <v>55</v>
      </c>
      <c r="H458" s="48" t="s">
        <v>9041</v>
      </c>
      <c r="I458" s="40" t="s">
        <v>8281</v>
      </c>
      <c r="J458" s="40" t="s">
        <v>8282</v>
      </c>
      <c r="K458" s="43">
        <f>L457</f>
        <v>41465</v>
      </c>
      <c r="L458" s="43">
        <f>K458+2</f>
        <v>41467</v>
      </c>
      <c r="M458" s="48" t="s">
        <v>8173</v>
      </c>
      <c r="N458" s="48" t="s">
        <v>8252</v>
      </c>
      <c r="O458" s="48">
        <v>100</v>
      </c>
      <c r="P458" s="56"/>
    </row>
    <row r="459" spans="1:16" hidden="1">
      <c r="A459" s="48" t="s">
        <v>8951</v>
      </c>
      <c r="B459" s="48" t="s">
        <v>9040</v>
      </c>
      <c r="C459" s="40" t="s">
        <v>108</v>
      </c>
      <c r="D459" s="48" t="s">
        <v>65</v>
      </c>
      <c r="E459" s="48" t="s">
        <v>24</v>
      </c>
      <c r="F459" s="48" t="s">
        <v>77</v>
      </c>
      <c r="G459" s="41" t="s">
        <v>55</v>
      </c>
      <c r="H459" s="48" t="s">
        <v>9041</v>
      </c>
      <c r="I459" s="65" t="s">
        <v>8261</v>
      </c>
      <c r="J459" s="40" t="s">
        <v>8262</v>
      </c>
      <c r="K459" s="43">
        <f>L458</f>
        <v>41467</v>
      </c>
      <c r="L459" s="43">
        <f>K459</f>
        <v>41467</v>
      </c>
      <c r="M459" s="48" t="s">
        <v>8173</v>
      </c>
      <c r="N459" s="48" t="s">
        <v>8252</v>
      </c>
      <c r="O459" s="48">
        <v>100</v>
      </c>
      <c r="P459" s="56"/>
    </row>
    <row r="460" spans="1:16" hidden="1">
      <c r="A460" s="48" t="s">
        <v>8951</v>
      </c>
      <c r="B460" s="48" t="s">
        <v>9040</v>
      </c>
      <c r="C460" s="40" t="s">
        <v>108</v>
      </c>
      <c r="D460" s="48" t="s">
        <v>65</v>
      </c>
      <c r="E460" s="48" t="s">
        <v>24</v>
      </c>
      <c r="F460" s="48" t="s">
        <v>77</v>
      </c>
      <c r="G460" s="41" t="s">
        <v>55</v>
      </c>
      <c r="H460" s="48" t="s">
        <v>9041</v>
      </c>
      <c r="I460" s="40" t="s">
        <v>8264</v>
      </c>
      <c r="J460" s="40" t="s">
        <v>8265</v>
      </c>
      <c r="K460" s="43">
        <f>L459</f>
        <v>41467</v>
      </c>
      <c r="L460" s="43">
        <f>K451-21</f>
        <v>41667</v>
      </c>
      <c r="M460" s="48" t="s">
        <v>8173</v>
      </c>
      <c r="N460" s="48" t="s">
        <v>14</v>
      </c>
      <c r="O460" s="48">
        <v>100</v>
      </c>
      <c r="P460" s="56"/>
    </row>
    <row r="461" spans="1:16" hidden="1">
      <c r="A461" s="48" t="s">
        <v>8951</v>
      </c>
      <c r="B461" s="48" t="s">
        <v>9040</v>
      </c>
      <c r="C461" s="40" t="s">
        <v>108</v>
      </c>
      <c r="D461" s="48" t="s">
        <v>65</v>
      </c>
      <c r="E461" s="48" t="s">
        <v>24</v>
      </c>
      <c r="F461" s="48" t="s">
        <v>77</v>
      </c>
      <c r="G461" s="41" t="s">
        <v>55</v>
      </c>
      <c r="H461" s="48" t="s">
        <v>9041</v>
      </c>
      <c r="I461" s="40" t="s">
        <v>8261</v>
      </c>
      <c r="J461" s="40" t="s">
        <v>8266</v>
      </c>
      <c r="K461" s="43">
        <f>L460</f>
        <v>41667</v>
      </c>
      <c r="L461" s="43">
        <f>K461</f>
        <v>41667</v>
      </c>
      <c r="M461" s="48" t="s">
        <v>8173</v>
      </c>
      <c r="N461" s="48" t="s">
        <v>8252</v>
      </c>
      <c r="O461" s="48">
        <v>100</v>
      </c>
      <c r="P461" s="56"/>
    </row>
    <row r="462" spans="1:16" hidden="1">
      <c r="A462" s="48" t="s">
        <v>8951</v>
      </c>
      <c r="B462" s="48" t="s">
        <v>9040</v>
      </c>
      <c r="C462" s="40" t="s">
        <v>108</v>
      </c>
      <c r="D462" s="48" t="s">
        <v>65</v>
      </c>
      <c r="E462" s="48" t="s">
        <v>24</v>
      </c>
      <c r="F462" s="48" t="s">
        <v>77</v>
      </c>
      <c r="G462" s="41" t="s">
        <v>55</v>
      </c>
      <c r="H462" s="48" t="s">
        <v>9041</v>
      </c>
      <c r="I462" s="40" t="s">
        <v>7904</v>
      </c>
      <c r="J462" s="40" t="s">
        <v>7905</v>
      </c>
      <c r="K462" s="43">
        <f>L460</f>
        <v>41667</v>
      </c>
      <c r="L462" s="43">
        <f>K462+5</f>
        <v>41672</v>
      </c>
      <c r="M462" s="48" t="s">
        <v>8173</v>
      </c>
      <c r="N462" s="48" t="s">
        <v>14</v>
      </c>
      <c r="O462" s="48">
        <v>100</v>
      </c>
      <c r="P462" s="56"/>
    </row>
    <row r="463" spans="1:16" hidden="1">
      <c r="A463" s="48" t="s">
        <v>8951</v>
      </c>
      <c r="B463" s="48" t="s">
        <v>9040</v>
      </c>
      <c r="C463" s="40" t="s">
        <v>108</v>
      </c>
      <c r="D463" s="48" t="s">
        <v>65</v>
      </c>
      <c r="E463" s="48" t="s">
        <v>24</v>
      </c>
      <c r="F463" s="48" t="s">
        <v>77</v>
      </c>
      <c r="G463" s="41" t="s">
        <v>55</v>
      </c>
      <c r="H463" s="48" t="s">
        <v>9041</v>
      </c>
      <c r="I463" s="40" t="s">
        <v>7904</v>
      </c>
      <c r="J463" s="40" t="s">
        <v>7906</v>
      </c>
      <c r="K463" s="43">
        <f>L462</f>
        <v>41672</v>
      </c>
      <c r="L463" s="43">
        <f>K463+5</f>
        <v>41677</v>
      </c>
      <c r="M463" s="48" t="s">
        <v>8173</v>
      </c>
      <c r="N463" s="48" t="s">
        <v>14</v>
      </c>
      <c r="O463" s="48">
        <v>100</v>
      </c>
      <c r="P463" s="56"/>
    </row>
    <row r="464" spans="1:16" hidden="1">
      <c r="A464" s="48" t="s">
        <v>8951</v>
      </c>
      <c r="B464" s="48" t="s">
        <v>9040</v>
      </c>
      <c r="C464" s="40" t="s">
        <v>108</v>
      </c>
      <c r="D464" s="48" t="s">
        <v>65</v>
      </c>
      <c r="E464" s="48" t="s">
        <v>24</v>
      </c>
      <c r="F464" s="48" t="s">
        <v>77</v>
      </c>
      <c r="G464" s="41" t="s">
        <v>55</v>
      </c>
      <c r="H464" s="48" t="s">
        <v>9041</v>
      </c>
      <c r="I464" s="40" t="s">
        <v>7904</v>
      </c>
      <c r="J464" s="40" t="s">
        <v>7907</v>
      </c>
      <c r="K464" s="43">
        <f>L463</f>
        <v>41677</v>
      </c>
      <c r="L464" s="43">
        <f>K464+5</f>
        <v>41682</v>
      </c>
      <c r="M464" s="48" t="s">
        <v>8173</v>
      </c>
      <c r="N464" s="48" t="s">
        <v>14</v>
      </c>
      <c r="O464" s="48">
        <v>100</v>
      </c>
      <c r="P464" s="56"/>
    </row>
    <row r="465" spans="1:16" hidden="1">
      <c r="A465" s="48" t="s">
        <v>8951</v>
      </c>
      <c r="B465" s="48" t="s">
        <v>9040</v>
      </c>
      <c r="C465" s="40" t="s">
        <v>108</v>
      </c>
      <c r="D465" s="48" t="s">
        <v>65</v>
      </c>
      <c r="E465" s="48" t="s">
        <v>24</v>
      </c>
      <c r="F465" s="48" t="s">
        <v>77</v>
      </c>
      <c r="G465" s="41" t="s">
        <v>55</v>
      </c>
      <c r="H465" s="48" t="s">
        <v>9041</v>
      </c>
      <c r="I465" s="40" t="s">
        <v>7904</v>
      </c>
      <c r="J465" s="40" t="s">
        <v>8172</v>
      </c>
      <c r="K465" s="43">
        <f>L464</f>
        <v>41682</v>
      </c>
      <c r="L465" s="72">
        <f>K465+1</f>
        <v>41683</v>
      </c>
      <c r="M465" s="48" t="s">
        <v>8173</v>
      </c>
      <c r="N465" s="48" t="s">
        <v>14</v>
      </c>
      <c r="O465" s="48">
        <v>100</v>
      </c>
      <c r="P465" s="56"/>
    </row>
    <row r="466" spans="1:16" hidden="1">
      <c r="A466" s="49" t="s">
        <v>8951</v>
      </c>
      <c r="B466" s="49" t="s">
        <v>9040</v>
      </c>
      <c r="C466" s="41" t="s">
        <v>108</v>
      </c>
      <c r="D466" s="49" t="s">
        <v>65</v>
      </c>
      <c r="E466" s="49" t="s">
        <v>24</v>
      </c>
      <c r="F466" s="49" t="s">
        <v>77</v>
      </c>
      <c r="G466" s="41" t="s">
        <v>55</v>
      </c>
      <c r="H466" s="49" t="s">
        <v>9042</v>
      </c>
      <c r="I466" s="41" t="s">
        <v>1048</v>
      </c>
      <c r="J466" s="41" t="s">
        <v>7888</v>
      </c>
      <c r="K466" s="41"/>
      <c r="L466" s="41"/>
      <c r="M466" s="49"/>
      <c r="N466" s="49"/>
      <c r="O466" s="49"/>
      <c r="P466" s="64"/>
    </row>
    <row r="467" spans="1:16" hidden="1">
      <c r="A467" s="49" t="s">
        <v>8951</v>
      </c>
      <c r="B467" s="49" t="s">
        <v>9040</v>
      </c>
      <c r="C467" s="41" t="s">
        <v>108</v>
      </c>
      <c r="D467" s="49" t="s">
        <v>65</v>
      </c>
      <c r="E467" s="49" t="s">
        <v>24</v>
      </c>
      <c r="F467" s="49" t="s">
        <v>77</v>
      </c>
      <c r="G467" s="41" t="s">
        <v>55</v>
      </c>
      <c r="H467" s="49" t="s">
        <v>9042</v>
      </c>
      <c r="I467" s="41" t="s">
        <v>1048</v>
      </c>
      <c r="J467" s="41" t="s">
        <v>8244</v>
      </c>
      <c r="K467" s="42">
        <v>41435</v>
      </c>
      <c r="L467" s="41"/>
      <c r="M467" s="49"/>
      <c r="N467" s="49"/>
      <c r="O467" s="49"/>
      <c r="P467" s="64"/>
    </row>
    <row r="468" spans="1:16" hidden="1">
      <c r="A468" s="49" t="s">
        <v>8951</v>
      </c>
      <c r="B468" s="49" t="s">
        <v>9040</v>
      </c>
      <c r="C468" s="41" t="s">
        <v>108</v>
      </c>
      <c r="D468" s="49" t="s">
        <v>65</v>
      </c>
      <c r="E468" s="49" t="s">
        <v>24</v>
      </c>
      <c r="F468" s="49" t="s">
        <v>77</v>
      </c>
      <c r="G468" s="41" t="s">
        <v>55</v>
      </c>
      <c r="H468" s="49" t="s">
        <v>9042</v>
      </c>
      <c r="I468" s="41" t="s">
        <v>1048</v>
      </c>
      <c r="J468" s="41" t="s">
        <v>7889</v>
      </c>
      <c r="K468" s="42">
        <v>41688</v>
      </c>
      <c r="L468" s="41"/>
      <c r="M468" s="49"/>
      <c r="N468" s="49"/>
      <c r="O468" s="49"/>
      <c r="P468" s="64"/>
    </row>
    <row r="469" spans="1:16" hidden="1">
      <c r="A469" s="49" t="s">
        <v>8951</v>
      </c>
      <c r="B469" s="49" t="s">
        <v>9040</v>
      </c>
      <c r="C469" s="41" t="s">
        <v>108</v>
      </c>
      <c r="D469" s="49" t="s">
        <v>65</v>
      </c>
      <c r="E469" s="49" t="s">
        <v>24</v>
      </c>
      <c r="F469" s="49" t="s">
        <v>77</v>
      </c>
      <c r="G469" s="41" t="s">
        <v>55</v>
      </c>
      <c r="H469" s="49" t="s">
        <v>9042</v>
      </c>
      <c r="I469" s="41" t="s">
        <v>1048</v>
      </c>
      <c r="J469" s="41" t="s">
        <v>7890</v>
      </c>
      <c r="K469" s="41"/>
      <c r="L469" s="41"/>
      <c r="M469" s="49"/>
      <c r="N469" s="49"/>
      <c r="O469" s="49"/>
      <c r="P469" s="64"/>
    </row>
    <row r="470" spans="1:16" hidden="1">
      <c r="A470" s="49" t="s">
        <v>8951</v>
      </c>
      <c r="B470" s="49" t="s">
        <v>9040</v>
      </c>
      <c r="C470" s="41" t="s">
        <v>108</v>
      </c>
      <c r="D470" s="49" t="s">
        <v>65</v>
      </c>
      <c r="E470" s="49" t="s">
        <v>24</v>
      </c>
      <c r="F470" s="49" t="s">
        <v>77</v>
      </c>
      <c r="G470" s="41" t="s">
        <v>55</v>
      </c>
      <c r="H470" s="49" t="s">
        <v>9042</v>
      </c>
      <c r="I470" s="41" t="s">
        <v>1048</v>
      </c>
      <c r="J470" s="41" t="s">
        <v>7891</v>
      </c>
      <c r="K470" s="41"/>
      <c r="L470" s="41"/>
      <c r="M470" s="49"/>
      <c r="N470" s="49"/>
      <c r="O470" s="49"/>
      <c r="P470" s="64"/>
    </row>
    <row r="471" spans="1:16" hidden="1">
      <c r="A471" s="49" t="s">
        <v>8951</v>
      </c>
      <c r="B471" s="49" t="s">
        <v>9040</v>
      </c>
      <c r="C471" s="41" t="s">
        <v>108</v>
      </c>
      <c r="D471" s="49" t="s">
        <v>65</v>
      </c>
      <c r="E471" s="49" t="s">
        <v>24</v>
      </c>
      <c r="F471" s="49" t="s">
        <v>77</v>
      </c>
      <c r="G471" s="41" t="s">
        <v>55</v>
      </c>
      <c r="H471" s="49" t="s">
        <v>9042</v>
      </c>
      <c r="I471" s="41" t="s">
        <v>1048</v>
      </c>
      <c r="J471" s="41" t="s">
        <v>7892</v>
      </c>
      <c r="K471" s="41"/>
      <c r="L471" s="41"/>
      <c r="M471" s="49"/>
      <c r="N471" s="49"/>
      <c r="O471" s="49"/>
      <c r="P471" s="64"/>
    </row>
    <row r="472" spans="1:16" hidden="1">
      <c r="A472" s="49" t="s">
        <v>8951</v>
      </c>
      <c r="B472" s="49" t="s">
        <v>9040</v>
      </c>
      <c r="C472" s="41" t="s">
        <v>108</v>
      </c>
      <c r="D472" s="49" t="s">
        <v>65</v>
      </c>
      <c r="E472" s="49" t="s">
        <v>24</v>
      </c>
      <c r="F472" s="49" t="s">
        <v>77</v>
      </c>
      <c r="G472" s="41" t="s">
        <v>55</v>
      </c>
      <c r="H472" s="49" t="s">
        <v>9042</v>
      </c>
      <c r="I472" s="41" t="s">
        <v>1048</v>
      </c>
      <c r="J472" s="41" t="s">
        <v>7893</v>
      </c>
      <c r="K472" s="41"/>
      <c r="L472" s="41"/>
      <c r="M472" s="49"/>
      <c r="N472" s="49"/>
      <c r="O472" s="49"/>
      <c r="P472" s="64"/>
    </row>
    <row r="473" spans="1:16" hidden="1">
      <c r="A473" s="49" t="s">
        <v>8951</v>
      </c>
      <c r="B473" s="49" t="s">
        <v>9040</v>
      </c>
      <c r="C473" s="41" t="s">
        <v>108</v>
      </c>
      <c r="D473" s="49" t="s">
        <v>65</v>
      </c>
      <c r="E473" s="49" t="s">
        <v>24</v>
      </c>
      <c r="F473" s="49" t="s">
        <v>77</v>
      </c>
      <c r="G473" s="41" t="s">
        <v>55</v>
      </c>
      <c r="H473" s="49" t="s">
        <v>9042</v>
      </c>
      <c r="I473" s="41" t="s">
        <v>1048</v>
      </c>
      <c r="J473" s="41" t="s">
        <v>7894</v>
      </c>
      <c r="K473" s="41"/>
      <c r="L473" s="41"/>
      <c r="M473" s="49"/>
      <c r="N473" s="49"/>
      <c r="O473" s="49"/>
      <c r="P473" s="64"/>
    </row>
    <row r="474" spans="1:16" ht="72.599999999999994" hidden="1">
      <c r="A474" s="48" t="s">
        <v>8951</v>
      </c>
      <c r="B474" s="48" t="s">
        <v>9040</v>
      </c>
      <c r="C474" s="40" t="s">
        <v>108</v>
      </c>
      <c r="D474" s="48" t="s">
        <v>65</v>
      </c>
      <c r="E474" s="48" t="s">
        <v>24</v>
      </c>
      <c r="F474" s="48" t="s">
        <v>77</v>
      </c>
      <c r="G474" s="41" t="s">
        <v>55</v>
      </c>
      <c r="H474" s="48" t="s">
        <v>9042</v>
      </c>
      <c r="I474" s="40" t="s">
        <v>7895</v>
      </c>
      <c r="J474" s="40" t="s">
        <v>8245</v>
      </c>
      <c r="K474" s="43">
        <f>K467</f>
        <v>41435</v>
      </c>
      <c r="L474" s="43">
        <f>K474+30</f>
        <v>41465</v>
      </c>
      <c r="M474" s="48" t="s">
        <v>8173</v>
      </c>
      <c r="N474" s="48" t="s">
        <v>14</v>
      </c>
      <c r="O474" s="48">
        <v>100</v>
      </c>
      <c r="P474" s="50" t="s">
        <v>9043</v>
      </c>
    </row>
    <row r="475" spans="1:16" hidden="1">
      <c r="A475" s="48" t="s">
        <v>8951</v>
      </c>
      <c r="B475" s="48" t="s">
        <v>9040</v>
      </c>
      <c r="C475" s="40" t="s">
        <v>108</v>
      </c>
      <c r="D475" s="48" t="s">
        <v>65</v>
      </c>
      <c r="E475" s="48" t="s">
        <v>24</v>
      </c>
      <c r="F475" s="48" t="s">
        <v>77</v>
      </c>
      <c r="G475" s="41" t="s">
        <v>55</v>
      </c>
      <c r="H475" s="48" t="s">
        <v>9042</v>
      </c>
      <c r="I475" s="40" t="s">
        <v>8281</v>
      </c>
      <c r="J475" s="40" t="s">
        <v>8282</v>
      </c>
      <c r="K475" s="43">
        <f>L474</f>
        <v>41465</v>
      </c>
      <c r="L475" s="43">
        <f>K475+2</f>
        <v>41467</v>
      </c>
      <c r="M475" s="48" t="s">
        <v>8173</v>
      </c>
      <c r="N475" s="48" t="s">
        <v>8252</v>
      </c>
      <c r="O475" s="48">
        <v>100</v>
      </c>
      <c r="P475" s="86"/>
    </row>
    <row r="476" spans="1:16" hidden="1">
      <c r="A476" s="48" t="s">
        <v>8951</v>
      </c>
      <c r="B476" s="48" t="s">
        <v>9040</v>
      </c>
      <c r="C476" s="40" t="s">
        <v>108</v>
      </c>
      <c r="D476" s="48" t="s">
        <v>65</v>
      </c>
      <c r="E476" s="48" t="s">
        <v>24</v>
      </c>
      <c r="F476" s="48" t="s">
        <v>77</v>
      </c>
      <c r="G476" s="41" t="s">
        <v>55</v>
      </c>
      <c r="H476" s="48" t="s">
        <v>9042</v>
      </c>
      <c r="I476" s="65" t="s">
        <v>8261</v>
      </c>
      <c r="J476" s="40" t="s">
        <v>8262</v>
      </c>
      <c r="K476" s="43">
        <f>L475</f>
        <v>41467</v>
      </c>
      <c r="L476" s="43">
        <f>K476</f>
        <v>41467</v>
      </c>
      <c r="M476" s="48" t="s">
        <v>8173</v>
      </c>
      <c r="N476" s="48" t="s">
        <v>8252</v>
      </c>
      <c r="O476" s="48">
        <v>100</v>
      </c>
      <c r="P476" s="56"/>
    </row>
    <row r="477" spans="1:16" ht="26.45" hidden="1">
      <c r="A477" s="48" t="s">
        <v>8951</v>
      </c>
      <c r="B477" s="48" t="s">
        <v>9040</v>
      </c>
      <c r="C477" s="40" t="s">
        <v>108</v>
      </c>
      <c r="D477" s="48" t="s">
        <v>65</v>
      </c>
      <c r="E477" s="48" t="s">
        <v>24</v>
      </c>
      <c r="F477" s="48" t="s">
        <v>77</v>
      </c>
      <c r="G477" s="41" t="s">
        <v>55</v>
      </c>
      <c r="H477" s="48" t="s">
        <v>9042</v>
      </c>
      <c r="I477" s="40" t="s">
        <v>8264</v>
      </c>
      <c r="J477" s="40" t="s">
        <v>8265</v>
      </c>
      <c r="K477" s="43">
        <f>L476</f>
        <v>41467</v>
      </c>
      <c r="L477" s="43">
        <f>K468-21</f>
        <v>41667</v>
      </c>
      <c r="M477" s="48" t="s">
        <v>8173</v>
      </c>
      <c r="N477" s="48" t="s">
        <v>14</v>
      </c>
      <c r="O477" s="48">
        <v>100</v>
      </c>
      <c r="P477" s="56" t="s">
        <v>8963</v>
      </c>
    </row>
    <row r="478" spans="1:16" hidden="1">
      <c r="A478" s="48" t="s">
        <v>8951</v>
      </c>
      <c r="B478" s="48" t="s">
        <v>9040</v>
      </c>
      <c r="C478" s="40" t="s">
        <v>108</v>
      </c>
      <c r="D478" s="48" t="s">
        <v>65</v>
      </c>
      <c r="E478" s="48" t="s">
        <v>24</v>
      </c>
      <c r="F478" s="48" t="s">
        <v>77</v>
      </c>
      <c r="G478" s="41" t="s">
        <v>55</v>
      </c>
      <c r="H478" s="48" t="s">
        <v>9042</v>
      </c>
      <c r="I478" s="40" t="s">
        <v>8261</v>
      </c>
      <c r="J478" s="40" t="s">
        <v>8266</v>
      </c>
      <c r="K478" s="43">
        <f>L477</f>
        <v>41667</v>
      </c>
      <c r="L478" s="43">
        <f>K478</f>
        <v>41667</v>
      </c>
      <c r="M478" s="48" t="s">
        <v>8173</v>
      </c>
      <c r="N478" s="48" t="s">
        <v>8252</v>
      </c>
      <c r="O478" s="48">
        <v>100</v>
      </c>
      <c r="P478" s="56"/>
    </row>
    <row r="479" spans="1:16" hidden="1">
      <c r="A479" s="48" t="s">
        <v>8951</v>
      </c>
      <c r="B479" s="48" t="s">
        <v>9040</v>
      </c>
      <c r="C479" s="40" t="s">
        <v>108</v>
      </c>
      <c r="D479" s="48" t="s">
        <v>65</v>
      </c>
      <c r="E479" s="48" t="s">
        <v>24</v>
      </c>
      <c r="F479" s="48" t="s">
        <v>77</v>
      </c>
      <c r="G479" s="41" t="s">
        <v>55</v>
      </c>
      <c r="H479" s="48" t="s">
        <v>9042</v>
      </c>
      <c r="I479" s="40" t="s">
        <v>7904</v>
      </c>
      <c r="J479" s="40" t="s">
        <v>7905</v>
      </c>
      <c r="K479" s="43">
        <f>L477</f>
        <v>41667</v>
      </c>
      <c r="L479" s="43">
        <f>K479+5</f>
        <v>41672</v>
      </c>
      <c r="M479" s="48" t="s">
        <v>8173</v>
      </c>
      <c r="N479" s="48" t="s">
        <v>14</v>
      </c>
      <c r="O479" s="48">
        <v>100</v>
      </c>
      <c r="P479" s="56"/>
    </row>
    <row r="480" spans="1:16" hidden="1">
      <c r="A480" s="48" t="s">
        <v>8951</v>
      </c>
      <c r="B480" s="48" t="s">
        <v>9040</v>
      </c>
      <c r="C480" s="40" t="s">
        <v>108</v>
      </c>
      <c r="D480" s="48" t="s">
        <v>65</v>
      </c>
      <c r="E480" s="48" t="s">
        <v>24</v>
      </c>
      <c r="F480" s="48" t="s">
        <v>77</v>
      </c>
      <c r="G480" s="41" t="s">
        <v>55</v>
      </c>
      <c r="H480" s="48" t="s">
        <v>9042</v>
      </c>
      <c r="I480" s="40" t="s">
        <v>7904</v>
      </c>
      <c r="J480" s="40" t="s">
        <v>7906</v>
      </c>
      <c r="K480" s="43">
        <f>L479</f>
        <v>41672</v>
      </c>
      <c r="L480" s="43">
        <f>K480+5</f>
        <v>41677</v>
      </c>
      <c r="M480" s="48" t="s">
        <v>8173</v>
      </c>
      <c r="N480" s="48" t="s">
        <v>14</v>
      </c>
      <c r="O480" s="48">
        <v>100</v>
      </c>
      <c r="P480" s="56"/>
    </row>
    <row r="481" spans="1:16" hidden="1">
      <c r="A481" s="48" t="s">
        <v>8951</v>
      </c>
      <c r="B481" s="48" t="s">
        <v>9040</v>
      </c>
      <c r="C481" s="40" t="s">
        <v>108</v>
      </c>
      <c r="D481" s="48" t="s">
        <v>65</v>
      </c>
      <c r="E481" s="48" t="s">
        <v>24</v>
      </c>
      <c r="F481" s="48" t="s">
        <v>77</v>
      </c>
      <c r="G481" s="41" t="s">
        <v>55</v>
      </c>
      <c r="H481" s="48" t="s">
        <v>9042</v>
      </c>
      <c r="I481" s="40" t="s">
        <v>7904</v>
      </c>
      <c r="J481" s="40" t="s">
        <v>7907</v>
      </c>
      <c r="K481" s="43">
        <f>L480</f>
        <v>41677</v>
      </c>
      <c r="L481" s="43">
        <f>K481+5</f>
        <v>41682</v>
      </c>
      <c r="M481" s="48" t="s">
        <v>8173</v>
      </c>
      <c r="N481" s="48" t="s">
        <v>14</v>
      </c>
      <c r="O481" s="48">
        <v>100</v>
      </c>
      <c r="P481" s="56"/>
    </row>
    <row r="482" spans="1:16" ht="39.6" hidden="1">
      <c r="A482" s="48" t="s">
        <v>8951</v>
      </c>
      <c r="B482" s="48" t="s">
        <v>9040</v>
      </c>
      <c r="C482" s="40" t="s">
        <v>108</v>
      </c>
      <c r="D482" s="48" t="s">
        <v>65</v>
      </c>
      <c r="E482" s="48" t="s">
        <v>24</v>
      </c>
      <c r="F482" s="48" t="s">
        <v>77</v>
      </c>
      <c r="G482" s="41" t="s">
        <v>55</v>
      </c>
      <c r="H482" s="48" t="s">
        <v>9042</v>
      </c>
      <c r="I482" s="40" t="s">
        <v>7904</v>
      </c>
      <c r="J482" s="40" t="s">
        <v>8172</v>
      </c>
      <c r="K482" s="43">
        <f>L481</f>
        <v>41682</v>
      </c>
      <c r="L482" s="72">
        <f>K482+1</f>
        <v>41683</v>
      </c>
      <c r="M482" s="48" t="s">
        <v>8173</v>
      </c>
      <c r="N482" s="48" t="s">
        <v>14</v>
      </c>
      <c r="O482" s="48">
        <v>100</v>
      </c>
      <c r="P482" s="56" t="s">
        <v>8955</v>
      </c>
    </row>
    <row r="483" spans="1:16" hidden="1">
      <c r="A483" s="48" t="s">
        <v>9044</v>
      </c>
      <c r="B483" s="48" t="s">
        <v>9045</v>
      </c>
      <c r="C483" s="49" t="s">
        <v>65</v>
      </c>
      <c r="D483" s="41" t="s">
        <v>65</v>
      </c>
      <c r="E483" s="49" t="s">
        <v>9004</v>
      </c>
      <c r="F483" s="49" t="s">
        <v>66</v>
      </c>
      <c r="G483" s="41" t="s">
        <v>55</v>
      </c>
      <c r="H483" s="49" t="s">
        <v>9046</v>
      </c>
      <c r="I483" s="41" t="s">
        <v>1048</v>
      </c>
      <c r="J483" s="41" t="s">
        <v>7888</v>
      </c>
      <c r="K483" s="41"/>
      <c r="L483" s="41"/>
      <c r="M483" s="48"/>
      <c r="N483" s="48"/>
      <c r="O483" s="48"/>
      <c r="P483" s="56"/>
    </row>
    <row r="484" spans="1:16" hidden="1">
      <c r="A484" s="48" t="s">
        <v>9044</v>
      </c>
      <c r="B484" s="48" t="s">
        <v>9045</v>
      </c>
      <c r="C484" s="49" t="s">
        <v>65</v>
      </c>
      <c r="D484" s="41" t="s">
        <v>65</v>
      </c>
      <c r="E484" s="49" t="s">
        <v>9004</v>
      </c>
      <c r="F484" s="49" t="s">
        <v>66</v>
      </c>
      <c r="G484" s="41" t="s">
        <v>55</v>
      </c>
      <c r="H484" s="49" t="s">
        <v>9046</v>
      </c>
      <c r="I484" s="41" t="s">
        <v>1048</v>
      </c>
      <c r="J484" s="41" t="s">
        <v>8244</v>
      </c>
      <c r="K484" s="42">
        <v>41456</v>
      </c>
      <c r="L484" s="41"/>
      <c r="M484" s="48"/>
      <c r="N484" s="48"/>
      <c r="O484" s="48"/>
      <c r="P484" s="56"/>
    </row>
    <row r="485" spans="1:16" hidden="1">
      <c r="A485" s="48" t="s">
        <v>9044</v>
      </c>
      <c r="B485" s="48" t="s">
        <v>9045</v>
      </c>
      <c r="C485" s="49" t="s">
        <v>65</v>
      </c>
      <c r="D485" s="41" t="s">
        <v>65</v>
      </c>
      <c r="E485" s="49" t="s">
        <v>9004</v>
      </c>
      <c r="F485" s="49" t="s">
        <v>66</v>
      </c>
      <c r="G485" s="41" t="s">
        <v>55</v>
      </c>
      <c r="H485" s="49" t="s">
        <v>9046</v>
      </c>
      <c r="I485" s="41" t="s">
        <v>1048</v>
      </c>
      <c r="J485" s="41" t="s">
        <v>7889</v>
      </c>
      <c r="K485" s="42">
        <v>41680</v>
      </c>
      <c r="L485" s="41"/>
      <c r="M485" s="48"/>
      <c r="N485" s="48"/>
      <c r="O485" s="48"/>
      <c r="P485" s="56"/>
    </row>
    <row r="486" spans="1:16" hidden="1">
      <c r="A486" s="48" t="s">
        <v>9044</v>
      </c>
      <c r="B486" s="48" t="s">
        <v>9045</v>
      </c>
      <c r="C486" s="49" t="s">
        <v>65</v>
      </c>
      <c r="D486" s="41" t="s">
        <v>65</v>
      </c>
      <c r="E486" s="49" t="s">
        <v>9004</v>
      </c>
      <c r="F486" s="49" t="s">
        <v>66</v>
      </c>
      <c r="G486" s="41" t="s">
        <v>55</v>
      </c>
      <c r="H486" s="49" t="s">
        <v>9046</v>
      </c>
      <c r="I486" s="41" t="s">
        <v>1048</v>
      </c>
      <c r="J486" s="41" t="s">
        <v>7890</v>
      </c>
      <c r="K486" s="41"/>
      <c r="L486" s="41"/>
      <c r="M486" s="48"/>
      <c r="N486" s="48"/>
      <c r="O486" s="48"/>
      <c r="P486" s="56"/>
    </row>
    <row r="487" spans="1:16" hidden="1">
      <c r="A487" s="48" t="s">
        <v>9044</v>
      </c>
      <c r="B487" s="48" t="s">
        <v>9045</v>
      </c>
      <c r="C487" s="49" t="s">
        <v>65</v>
      </c>
      <c r="D487" s="41" t="s">
        <v>65</v>
      </c>
      <c r="E487" s="49" t="s">
        <v>9004</v>
      </c>
      <c r="F487" s="49" t="s">
        <v>66</v>
      </c>
      <c r="G487" s="41" t="s">
        <v>55</v>
      </c>
      <c r="H487" s="49" t="s">
        <v>9046</v>
      </c>
      <c r="I487" s="41" t="s">
        <v>1048</v>
      </c>
      <c r="J487" s="41" t="s">
        <v>7891</v>
      </c>
      <c r="K487" s="42">
        <v>41771</v>
      </c>
      <c r="L487" s="41"/>
      <c r="M487" s="48"/>
      <c r="N487" s="48"/>
      <c r="O487" s="48"/>
      <c r="P487" s="56"/>
    </row>
    <row r="488" spans="1:16" hidden="1">
      <c r="A488" s="48" t="s">
        <v>9044</v>
      </c>
      <c r="B488" s="48" t="s">
        <v>9045</v>
      </c>
      <c r="C488" s="49" t="s">
        <v>65</v>
      </c>
      <c r="D488" s="41" t="s">
        <v>65</v>
      </c>
      <c r="E488" s="49" t="s">
        <v>9004</v>
      </c>
      <c r="F488" s="49" t="s">
        <v>66</v>
      </c>
      <c r="G488" s="41" t="s">
        <v>55</v>
      </c>
      <c r="H488" s="49" t="s">
        <v>9046</v>
      </c>
      <c r="I488" s="41" t="s">
        <v>1048</v>
      </c>
      <c r="J488" s="41" t="s">
        <v>7892</v>
      </c>
      <c r="K488" s="41"/>
      <c r="L488" s="41"/>
      <c r="M488" s="48"/>
      <c r="N488" s="48"/>
      <c r="O488" s="48"/>
      <c r="P488" s="56"/>
    </row>
    <row r="489" spans="1:16" hidden="1">
      <c r="A489" s="48" t="s">
        <v>9044</v>
      </c>
      <c r="B489" s="48" t="s">
        <v>9045</v>
      </c>
      <c r="C489" s="49" t="s">
        <v>65</v>
      </c>
      <c r="D489" s="41" t="s">
        <v>65</v>
      </c>
      <c r="E489" s="49" t="s">
        <v>9004</v>
      </c>
      <c r="F489" s="49" t="s">
        <v>66</v>
      </c>
      <c r="G489" s="41" t="s">
        <v>55</v>
      </c>
      <c r="H489" s="49" t="s">
        <v>9046</v>
      </c>
      <c r="I489" s="41" t="s">
        <v>1048</v>
      </c>
      <c r="J489" s="41" t="s">
        <v>7893</v>
      </c>
      <c r="K489" s="41"/>
      <c r="L489" s="41"/>
      <c r="M489" s="48"/>
      <c r="N489" s="48"/>
      <c r="O489" s="48"/>
      <c r="P489" s="56"/>
    </row>
    <row r="490" spans="1:16" hidden="1">
      <c r="A490" s="48" t="s">
        <v>9044</v>
      </c>
      <c r="B490" s="48" t="s">
        <v>9045</v>
      </c>
      <c r="C490" s="49" t="s">
        <v>65</v>
      </c>
      <c r="D490" s="41" t="s">
        <v>65</v>
      </c>
      <c r="E490" s="49" t="s">
        <v>9004</v>
      </c>
      <c r="F490" s="49" t="s">
        <v>66</v>
      </c>
      <c r="G490" s="41" t="s">
        <v>55</v>
      </c>
      <c r="H490" s="49" t="s">
        <v>9046</v>
      </c>
      <c r="I490" s="41" t="s">
        <v>1048</v>
      </c>
      <c r="J490" s="41" t="s">
        <v>7894</v>
      </c>
      <c r="K490" s="41"/>
      <c r="L490" s="41"/>
      <c r="M490" s="48"/>
      <c r="N490" s="48"/>
      <c r="O490" s="48"/>
      <c r="P490" s="56"/>
    </row>
    <row r="491" spans="1:16" hidden="1">
      <c r="A491" s="48" t="s">
        <v>9044</v>
      </c>
      <c r="B491" s="48" t="s">
        <v>9045</v>
      </c>
      <c r="C491" s="48" t="s">
        <v>65</v>
      </c>
      <c r="D491" s="40" t="s">
        <v>65</v>
      </c>
      <c r="E491" s="48" t="s">
        <v>9004</v>
      </c>
      <c r="F491" s="48" t="s">
        <v>66</v>
      </c>
      <c r="G491" s="41" t="s">
        <v>55</v>
      </c>
      <c r="H491" s="48" t="s">
        <v>9046</v>
      </c>
      <c r="I491" s="40" t="s">
        <v>7895</v>
      </c>
      <c r="J491" s="40" t="s">
        <v>8245</v>
      </c>
      <c r="K491" s="43">
        <f>K484</f>
        <v>41456</v>
      </c>
      <c r="L491" s="43">
        <f>K491+30</f>
        <v>41486</v>
      </c>
      <c r="M491" s="40" t="s">
        <v>11</v>
      </c>
      <c r="N491" s="48" t="s">
        <v>6218</v>
      </c>
      <c r="O491" s="40">
        <v>100</v>
      </c>
      <c r="P491" s="56"/>
    </row>
    <row r="492" spans="1:16" hidden="1">
      <c r="A492" s="48" t="s">
        <v>9044</v>
      </c>
      <c r="B492" s="48" t="s">
        <v>9045</v>
      </c>
      <c r="C492" s="48" t="s">
        <v>65</v>
      </c>
      <c r="D492" s="40" t="s">
        <v>65</v>
      </c>
      <c r="E492" s="48" t="s">
        <v>9004</v>
      </c>
      <c r="F492" s="48" t="s">
        <v>66</v>
      </c>
      <c r="G492" s="41" t="s">
        <v>55</v>
      </c>
      <c r="H492" s="48" t="s">
        <v>9046</v>
      </c>
      <c r="I492" s="40" t="s">
        <v>8281</v>
      </c>
      <c r="J492" s="40" t="s">
        <v>8282</v>
      </c>
      <c r="K492" s="43">
        <f>L491</f>
        <v>41486</v>
      </c>
      <c r="L492" s="43">
        <f>K492+2</f>
        <v>41488</v>
      </c>
      <c r="M492" s="40" t="s">
        <v>11</v>
      </c>
      <c r="N492" s="48" t="s">
        <v>6218</v>
      </c>
      <c r="O492" s="40">
        <v>100</v>
      </c>
      <c r="P492" s="56"/>
    </row>
    <row r="493" spans="1:16" hidden="1">
      <c r="A493" s="48" t="s">
        <v>9044</v>
      </c>
      <c r="B493" s="48" t="s">
        <v>9045</v>
      </c>
      <c r="C493" s="48" t="s">
        <v>65</v>
      </c>
      <c r="D493" s="40" t="s">
        <v>65</v>
      </c>
      <c r="E493" s="48" t="s">
        <v>9004</v>
      </c>
      <c r="F493" s="48" t="s">
        <v>66</v>
      </c>
      <c r="G493" s="41" t="s">
        <v>55</v>
      </c>
      <c r="H493" s="48" t="s">
        <v>9046</v>
      </c>
      <c r="I493" s="65" t="s">
        <v>8261</v>
      </c>
      <c r="J493" s="40" t="s">
        <v>8262</v>
      </c>
      <c r="K493" s="43">
        <f>L492</f>
        <v>41488</v>
      </c>
      <c r="L493" s="43">
        <f>K493</f>
        <v>41488</v>
      </c>
      <c r="M493" s="40" t="s">
        <v>11</v>
      </c>
      <c r="N493" s="48" t="s">
        <v>6218</v>
      </c>
      <c r="O493" s="40">
        <v>100</v>
      </c>
      <c r="P493" s="56"/>
    </row>
    <row r="494" spans="1:16" hidden="1">
      <c r="A494" s="48" t="s">
        <v>9044</v>
      </c>
      <c r="B494" s="48" t="s">
        <v>9045</v>
      </c>
      <c r="C494" s="48" t="s">
        <v>65</v>
      </c>
      <c r="D494" s="40" t="s">
        <v>65</v>
      </c>
      <c r="E494" s="48" t="s">
        <v>9004</v>
      </c>
      <c r="F494" s="48" t="s">
        <v>66</v>
      </c>
      <c r="G494" s="41" t="s">
        <v>55</v>
      </c>
      <c r="H494" s="48" t="s">
        <v>9046</v>
      </c>
      <c r="I494" s="40" t="s">
        <v>8264</v>
      </c>
      <c r="J494" s="40" t="s">
        <v>8265</v>
      </c>
      <c r="K494" s="43">
        <f>L493</f>
        <v>41488</v>
      </c>
      <c r="L494" s="43">
        <f>K485-21</f>
        <v>41659</v>
      </c>
      <c r="M494" s="40" t="s">
        <v>11</v>
      </c>
      <c r="N494" s="48" t="s">
        <v>6218</v>
      </c>
      <c r="O494" s="40">
        <v>100</v>
      </c>
      <c r="P494" s="56"/>
    </row>
    <row r="495" spans="1:16" hidden="1">
      <c r="A495" s="48" t="s">
        <v>9044</v>
      </c>
      <c r="B495" s="48" t="s">
        <v>9045</v>
      </c>
      <c r="C495" s="48" t="s">
        <v>65</v>
      </c>
      <c r="D495" s="40" t="s">
        <v>65</v>
      </c>
      <c r="E495" s="48" t="s">
        <v>9004</v>
      </c>
      <c r="F495" s="48" t="s">
        <v>66</v>
      </c>
      <c r="G495" s="41" t="s">
        <v>55</v>
      </c>
      <c r="H495" s="48" t="s">
        <v>9046</v>
      </c>
      <c r="I495" s="40" t="s">
        <v>8261</v>
      </c>
      <c r="J495" s="40" t="s">
        <v>8266</v>
      </c>
      <c r="K495" s="43">
        <f>L494</f>
        <v>41659</v>
      </c>
      <c r="L495" s="43">
        <f>K495</f>
        <v>41659</v>
      </c>
      <c r="M495" s="40" t="s">
        <v>11</v>
      </c>
      <c r="N495" s="48" t="s">
        <v>6218</v>
      </c>
      <c r="O495" s="40">
        <v>100</v>
      </c>
      <c r="P495" s="56"/>
    </row>
    <row r="496" spans="1:16" hidden="1">
      <c r="A496" s="48" t="s">
        <v>9044</v>
      </c>
      <c r="B496" s="48" t="s">
        <v>9045</v>
      </c>
      <c r="C496" s="48" t="s">
        <v>65</v>
      </c>
      <c r="D496" s="40" t="s">
        <v>65</v>
      </c>
      <c r="E496" s="48" t="s">
        <v>9004</v>
      </c>
      <c r="F496" s="48" t="s">
        <v>66</v>
      </c>
      <c r="G496" s="41" t="s">
        <v>55</v>
      </c>
      <c r="H496" s="48" t="s">
        <v>9046</v>
      </c>
      <c r="I496" s="40" t="s">
        <v>7904</v>
      </c>
      <c r="J496" s="40" t="s">
        <v>7905</v>
      </c>
      <c r="K496" s="43">
        <f>L494</f>
        <v>41659</v>
      </c>
      <c r="L496" s="43">
        <f>K496+5</f>
        <v>41664</v>
      </c>
      <c r="M496" s="40" t="s">
        <v>11</v>
      </c>
      <c r="N496" s="48" t="s">
        <v>6218</v>
      </c>
      <c r="O496" s="40">
        <v>100</v>
      </c>
      <c r="P496" s="56"/>
    </row>
    <row r="497" spans="1:16" hidden="1">
      <c r="A497" s="48" t="s">
        <v>9044</v>
      </c>
      <c r="B497" s="48" t="s">
        <v>9045</v>
      </c>
      <c r="C497" s="48" t="s">
        <v>65</v>
      </c>
      <c r="D497" s="40" t="s">
        <v>65</v>
      </c>
      <c r="E497" s="48" t="s">
        <v>9004</v>
      </c>
      <c r="F497" s="48" t="s">
        <v>66</v>
      </c>
      <c r="G497" s="41" t="s">
        <v>55</v>
      </c>
      <c r="H497" s="48" t="s">
        <v>9046</v>
      </c>
      <c r="I497" s="40" t="s">
        <v>7904</v>
      </c>
      <c r="J497" s="40" t="s">
        <v>7906</v>
      </c>
      <c r="K497" s="43">
        <f>L496</f>
        <v>41664</v>
      </c>
      <c r="L497" s="43">
        <f>K497+5</f>
        <v>41669</v>
      </c>
      <c r="M497" s="40" t="s">
        <v>11</v>
      </c>
      <c r="N497" s="48" t="s">
        <v>6218</v>
      </c>
      <c r="O497" s="40">
        <v>100</v>
      </c>
      <c r="P497" s="56"/>
    </row>
    <row r="498" spans="1:16" hidden="1">
      <c r="A498" s="48" t="s">
        <v>9044</v>
      </c>
      <c r="B498" s="48" t="s">
        <v>9045</v>
      </c>
      <c r="C498" s="48" t="s">
        <v>65</v>
      </c>
      <c r="D498" s="40" t="s">
        <v>65</v>
      </c>
      <c r="E498" s="48" t="s">
        <v>9004</v>
      </c>
      <c r="F498" s="48" t="s">
        <v>66</v>
      </c>
      <c r="G498" s="41" t="s">
        <v>55</v>
      </c>
      <c r="H498" s="48" t="s">
        <v>9046</v>
      </c>
      <c r="I498" s="40" t="s">
        <v>7904</v>
      </c>
      <c r="J498" s="40" t="s">
        <v>7907</v>
      </c>
      <c r="K498" s="43">
        <f>L497</f>
        <v>41669</v>
      </c>
      <c r="L498" s="43">
        <f>K498+5</f>
        <v>41674</v>
      </c>
      <c r="M498" s="40" t="s">
        <v>11</v>
      </c>
      <c r="N498" s="48" t="s">
        <v>6218</v>
      </c>
      <c r="O498" s="40">
        <v>100</v>
      </c>
      <c r="P498" s="56"/>
    </row>
    <row r="499" spans="1:16" hidden="1">
      <c r="A499" s="48" t="s">
        <v>9044</v>
      </c>
      <c r="B499" s="48" t="s">
        <v>9045</v>
      </c>
      <c r="C499" s="48" t="s">
        <v>65</v>
      </c>
      <c r="D499" s="40" t="s">
        <v>65</v>
      </c>
      <c r="E499" s="48" t="s">
        <v>9004</v>
      </c>
      <c r="F499" s="48" t="s">
        <v>66</v>
      </c>
      <c r="G499" s="41" t="s">
        <v>55</v>
      </c>
      <c r="H499" s="48" t="s">
        <v>9046</v>
      </c>
      <c r="I499" s="40" t="s">
        <v>7904</v>
      </c>
      <c r="J499" s="40" t="s">
        <v>8172</v>
      </c>
      <c r="K499" s="43">
        <f>L498</f>
        <v>41674</v>
      </c>
      <c r="L499" s="72">
        <f>K499+1</f>
        <v>41675</v>
      </c>
      <c r="M499" s="40" t="s">
        <v>11</v>
      </c>
      <c r="N499" s="48" t="s">
        <v>6218</v>
      </c>
      <c r="O499" s="40">
        <v>100</v>
      </c>
      <c r="P499" s="56"/>
    </row>
    <row r="500" spans="1:16" hidden="1">
      <c r="A500" s="41" t="s">
        <v>8539</v>
      </c>
      <c r="B500" s="41" t="s">
        <v>8174</v>
      </c>
      <c r="C500" s="41" t="s">
        <v>108</v>
      </c>
      <c r="D500" s="41" t="s">
        <v>65</v>
      </c>
      <c r="E500" s="41" t="s">
        <v>24</v>
      </c>
      <c r="F500" s="49" t="s">
        <v>9047</v>
      </c>
      <c r="G500" s="49" t="s">
        <v>6175</v>
      </c>
      <c r="H500" s="49" t="s">
        <v>9048</v>
      </c>
      <c r="I500" s="41" t="s">
        <v>1048</v>
      </c>
      <c r="J500" s="41" t="s">
        <v>7888</v>
      </c>
      <c r="K500" s="48"/>
      <c r="L500" s="48"/>
      <c r="M500" s="48"/>
      <c r="N500" s="48"/>
      <c r="O500" s="48"/>
      <c r="P500" s="56"/>
    </row>
    <row r="501" spans="1:16" hidden="1">
      <c r="A501" s="41" t="s">
        <v>8539</v>
      </c>
      <c r="B501" s="41" t="s">
        <v>8174</v>
      </c>
      <c r="C501" s="41" t="s">
        <v>108</v>
      </c>
      <c r="D501" s="41" t="s">
        <v>65</v>
      </c>
      <c r="E501" s="41" t="s">
        <v>24</v>
      </c>
      <c r="F501" s="49" t="s">
        <v>9047</v>
      </c>
      <c r="G501" s="49" t="s">
        <v>6175</v>
      </c>
      <c r="H501" s="49" t="s">
        <v>9048</v>
      </c>
      <c r="I501" s="41" t="s">
        <v>1048</v>
      </c>
      <c r="J501" s="41" t="s">
        <v>8244</v>
      </c>
      <c r="K501" s="67">
        <v>41540</v>
      </c>
      <c r="L501" s="48"/>
      <c r="M501" s="48"/>
      <c r="N501" s="48"/>
      <c r="O501" s="48"/>
      <c r="P501" s="56"/>
    </row>
    <row r="502" spans="1:16" hidden="1">
      <c r="A502" s="41" t="s">
        <v>8539</v>
      </c>
      <c r="B502" s="41" t="s">
        <v>8174</v>
      </c>
      <c r="C502" s="41" t="s">
        <v>108</v>
      </c>
      <c r="D502" s="41" t="s">
        <v>65</v>
      </c>
      <c r="E502" s="41" t="s">
        <v>24</v>
      </c>
      <c r="F502" s="49" t="s">
        <v>9047</v>
      </c>
      <c r="G502" s="49" t="s">
        <v>6175</v>
      </c>
      <c r="H502" s="49" t="s">
        <v>9048</v>
      </c>
      <c r="I502" s="41" t="s">
        <v>1048</v>
      </c>
      <c r="J502" s="41" t="s">
        <v>7889</v>
      </c>
      <c r="K502" s="67">
        <v>41593</v>
      </c>
      <c r="L502" s="48"/>
      <c r="M502" s="48"/>
      <c r="N502" s="48"/>
      <c r="O502" s="48"/>
      <c r="P502" s="56"/>
    </row>
    <row r="503" spans="1:16" hidden="1">
      <c r="A503" s="41" t="s">
        <v>8539</v>
      </c>
      <c r="B503" s="41" t="s">
        <v>8174</v>
      </c>
      <c r="C503" s="41" t="s">
        <v>108</v>
      </c>
      <c r="D503" s="41" t="s">
        <v>65</v>
      </c>
      <c r="E503" s="41" t="s">
        <v>24</v>
      </c>
      <c r="F503" s="49" t="s">
        <v>9047</v>
      </c>
      <c r="G503" s="49" t="s">
        <v>6175</v>
      </c>
      <c r="H503" s="49" t="s">
        <v>9048</v>
      </c>
      <c r="I503" s="41" t="s">
        <v>1048</v>
      </c>
      <c r="J503" s="41" t="s">
        <v>7890</v>
      </c>
      <c r="K503" s="67">
        <v>41605</v>
      </c>
      <c r="L503" s="48"/>
      <c r="M503" s="48"/>
      <c r="N503" s="48"/>
      <c r="O503" s="48"/>
      <c r="P503" s="56"/>
    </row>
    <row r="504" spans="1:16" hidden="1">
      <c r="A504" s="41" t="s">
        <v>8539</v>
      </c>
      <c r="B504" s="41" t="s">
        <v>8174</v>
      </c>
      <c r="C504" s="41" t="s">
        <v>108</v>
      </c>
      <c r="D504" s="41" t="s">
        <v>65</v>
      </c>
      <c r="E504" s="41" t="s">
        <v>24</v>
      </c>
      <c r="F504" s="49" t="s">
        <v>9047</v>
      </c>
      <c r="G504" s="49" t="s">
        <v>6175</v>
      </c>
      <c r="H504" s="49" t="s">
        <v>9048</v>
      </c>
      <c r="I504" s="41" t="s">
        <v>1048</v>
      </c>
      <c r="J504" s="41" t="s">
        <v>7891</v>
      </c>
      <c r="K504" s="48"/>
      <c r="L504" s="48"/>
      <c r="M504" s="48"/>
      <c r="N504" s="48"/>
      <c r="O504" s="48"/>
      <c r="P504" s="56"/>
    </row>
    <row r="505" spans="1:16" hidden="1">
      <c r="A505" s="41" t="s">
        <v>8539</v>
      </c>
      <c r="B505" s="41" t="s">
        <v>8174</v>
      </c>
      <c r="C505" s="41" t="s">
        <v>108</v>
      </c>
      <c r="D505" s="41" t="s">
        <v>65</v>
      </c>
      <c r="E505" s="41" t="s">
        <v>24</v>
      </c>
      <c r="F505" s="49" t="s">
        <v>9047</v>
      </c>
      <c r="G505" s="49" t="s">
        <v>6175</v>
      </c>
      <c r="H505" s="49" t="s">
        <v>9048</v>
      </c>
      <c r="I505" s="41" t="s">
        <v>1048</v>
      </c>
      <c r="J505" s="41" t="s">
        <v>7892</v>
      </c>
      <c r="K505" s="48"/>
      <c r="L505" s="48"/>
      <c r="M505" s="48"/>
      <c r="N505" s="48"/>
      <c r="O505" s="48"/>
      <c r="P505" s="56"/>
    </row>
    <row r="506" spans="1:16" hidden="1">
      <c r="A506" s="41" t="s">
        <v>8539</v>
      </c>
      <c r="B506" s="41" t="s">
        <v>8174</v>
      </c>
      <c r="C506" s="41" t="s">
        <v>108</v>
      </c>
      <c r="D506" s="41" t="s">
        <v>65</v>
      </c>
      <c r="E506" s="41" t="s">
        <v>24</v>
      </c>
      <c r="F506" s="49" t="s">
        <v>9047</v>
      </c>
      <c r="G506" s="49" t="s">
        <v>6175</v>
      </c>
      <c r="H506" s="49" t="s">
        <v>9048</v>
      </c>
      <c r="I506" s="41" t="s">
        <v>1048</v>
      </c>
      <c r="J506" s="41" t="s">
        <v>7893</v>
      </c>
      <c r="K506" s="48"/>
      <c r="L506" s="48"/>
      <c r="M506" s="48"/>
      <c r="N506" s="48"/>
      <c r="O506" s="48"/>
      <c r="P506" s="56"/>
    </row>
    <row r="507" spans="1:16" hidden="1">
      <c r="A507" s="41" t="s">
        <v>8539</v>
      </c>
      <c r="B507" s="41" t="s">
        <v>8174</v>
      </c>
      <c r="C507" s="41" t="s">
        <v>108</v>
      </c>
      <c r="D507" s="41" t="s">
        <v>65</v>
      </c>
      <c r="E507" s="41" t="s">
        <v>24</v>
      </c>
      <c r="F507" s="49" t="s">
        <v>9047</v>
      </c>
      <c r="G507" s="49" t="s">
        <v>6175</v>
      </c>
      <c r="H507" s="49" t="s">
        <v>9048</v>
      </c>
      <c r="I507" s="41" t="s">
        <v>1048</v>
      </c>
      <c r="J507" s="41" t="s">
        <v>7894</v>
      </c>
      <c r="K507" s="48"/>
      <c r="L507" s="48"/>
      <c r="M507" s="48"/>
      <c r="N507" s="48"/>
      <c r="O507" s="48"/>
      <c r="P507" s="56"/>
    </row>
    <row r="508" spans="1:16" hidden="1">
      <c r="A508" s="40" t="s">
        <v>8539</v>
      </c>
      <c r="B508" s="41" t="s">
        <v>8174</v>
      </c>
      <c r="C508" s="40" t="s">
        <v>108</v>
      </c>
      <c r="D508" s="40" t="s">
        <v>65</v>
      </c>
      <c r="E508" s="40" t="s">
        <v>24</v>
      </c>
      <c r="F508" s="48" t="s">
        <v>9047</v>
      </c>
      <c r="G508" s="49" t="s">
        <v>6175</v>
      </c>
      <c r="H508" s="48" t="s">
        <v>9048</v>
      </c>
      <c r="I508" s="40" t="s">
        <v>7895</v>
      </c>
      <c r="J508" s="40" t="s">
        <v>8245</v>
      </c>
      <c r="K508" s="43">
        <f>K501</f>
        <v>41540</v>
      </c>
      <c r="L508" s="43">
        <f>K508+10</f>
        <v>41550</v>
      </c>
      <c r="M508" s="40" t="s">
        <v>8173</v>
      </c>
      <c r="N508" s="48" t="s">
        <v>5488</v>
      </c>
      <c r="O508" s="40">
        <v>100</v>
      </c>
      <c r="P508" s="56"/>
    </row>
    <row r="509" spans="1:16" hidden="1">
      <c r="A509" s="40" t="s">
        <v>8539</v>
      </c>
      <c r="B509" s="41" t="s">
        <v>8174</v>
      </c>
      <c r="C509" s="40" t="s">
        <v>108</v>
      </c>
      <c r="D509" s="40" t="s">
        <v>65</v>
      </c>
      <c r="E509" s="40" t="s">
        <v>24</v>
      </c>
      <c r="F509" s="48" t="s">
        <v>9047</v>
      </c>
      <c r="G509" s="49" t="s">
        <v>6175</v>
      </c>
      <c r="H509" s="48" t="s">
        <v>9048</v>
      </c>
      <c r="I509" s="40" t="s">
        <v>7898</v>
      </c>
      <c r="J509" s="40" t="s">
        <v>8247</v>
      </c>
      <c r="K509" s="43">
        <f>L508</f>
        <v>41550</v>
      </c>
      <c r="L509" s="43">
        <f>K509+2</f>
        <v>41552</v>
      </c>
      <c r="M509" s="40" t="s">
        <v>8173</v>
      </c>
      <c r="N509" s="48" t="s">
        <v>161</v>
      </c>
      <c r="O509" s="40">
        <v>100</v>
      </c>
      <c r="P509" s="56"/>
    </row>
    <row r="510" spans="1:16">
      <c r="A510" s="40" t="s">
        <v>8539</v>
      </c>
      <c r="B510" s="41" t="s">
        <v>8174</v>
      </c>
      <c r="C510" s="40" t="s">
        <v>108</v>
      </c>
      <c r="D510" s="40" t="s">
        <v>65</v>
      </c>
      <c r="E510" s="40" t="s">
        <v>24</v>
      </c>
      <c r="F510" s="48" t="s">
        <v>9047</v>
      </c>
      <c r="G510" s="49" t="s">
        <v>6175</v>
      </c>
      <c r="H510" s="48" t="s">
        <v>9048</v>
      </c>
      <c r="I510" s="40" t="s">
        <v>7901</v>
      </c>
      <c r="J510" s="40" t="s">
        <v>7902</v>
      </c>
      <c r="K510" s="43">
        <f>L509</f>
        <v>41552</v>
      </c>
      <c r="L510" s="43">
        <f>K511</f>
        <v>41577</v>
      </c>
      <c r="M510" s="40" t="s">
        <v>8173</v>
      </c>
      <c r="N510" s="48" t="s">
        <v>5488</v>
      </c>
      <c r="O510" s="40">
        <v>100</v>
      </c>
      <c r="P510" s="56"/>
    </row>
    <row r="511" spans="1:16" hidden="1">
      <c r="A511" s="40" t="s">
        <v>8539</v>
      </c>
      <c r="B511" s="41" t="s">
        <v>8174</v>
      </c>
      <c r="C511" s="40" t="s">
        <v>108</v>
      </c>
      <c r="D511" s="40" t="s">
        <v>65</v>
      </c>
      <c r="E511" s="40" t="s">
        <v>24</v>
      </c>
      <c r="F511" s="48" t="s">
        <v>9047</v>
      </c>
      <c r="G511" s="49" t="s">
        <v>6175</v>
      </c>
      <c r="H511" s="48" t="s">
        <v>9048</v>
      </c>
      <c r="I511" s="40" t="s">
        <v>7904</v>
      </c>
      <c r="J511" s="40" t="s">
        <v>7905</v>
      </c>
      <c r="K511" s="43">
        <f>L511-5</f>
        <v>41577</v>
      </c>
      <c r="L511" s="43">
        <f>K512</f>
        <v>41582</v>
      </c>
      <c r="M511" s="40" t="s">
        <v>8173</v>
      </c>
      <c r="N511" s="48" t="s">
        <v>5488</v>
      </c>
      <c r="O511" s="40">
        <v>100</v>
      </c>
      <c r="P511" s="56"/>
    </row>
    <row r="512" spans="1:16" hidden="1">
      <c r="A512" s="40" t="s">
        <v>8539</v>
      </c>
      <c r="B512" s="41" t="s">
        <v>8174</v>
      </c>
      <c r="C512" s="40" t="s">
        <v>108</v>
      </c>
      <c r="D512" s="40" t="s">
        <v>65</v>
      </c>
      <c r="E512" s="40" t="s">
        <v>24</v>
      </c>
      <c r="F512" s="48" t="s">
        <v>9047</v>
      </c>
      <c r="G512" s="49" t="s">
        <v>6175</v>
      </c>
      <c r="H512" s="48" t="s">
        <v>9048</v>
      </c>
      <c r="I512" s="40" t="s">
        <v>7904</v>
      </c>
      <c r="J512" s="40" t="s">
        <v>8249</v>
      </c>
      <c r="K512" s="43">
        <f>L512-5</f>
        <v>41582</v>
      </c>
      <c r="L512" s="43">
        <f>K513</f>
        <v>41587</v>
      </c>
      <c r="M512" s="40" t="s">
        <v>8173</v>
      </c>
      <c r="N512" s="48" t="s">
        <v>5488</v>
      </c>
      <c r="O512" s="40">
        <v>100</v>
      </c>
      <c r="P512" s="85" t="s">
        <v>9049</v>
      </c>
    </row>
    <row r="513" spans="1:16" hidden="1">
      <c r="A513" s="40" t="s">
        <v>8539</v>
      </c>
      <c r="B513" s="41" t="s">
        <v>8174</v>
      </c>
      <c r="C513" s="40" t="s">
        <v>108</v>
      </c>
      <c r="D513" s="40" t="s">
        <v>65</v>
      </c>
      <c r="E513" s="40" t="s">
        <v>24</v>
      </c>
      <c r="F513" s="48" t="s">
        <v>9047</v>
      </c>
      <c r="G513" s="49" t="s">
        <v>6175</v>
      </c>
      <c r="H513" s="48" t="s">
        <v>9048</v>
      </c>
      <c r="I513" s="40" t="s">
        <v>7904</v>
      </c>
      <c r="J513" s="40" t="s">
        <v>7907</v>
      </c>
      <c r="K513" s="43">
        <f>L513-5</f>
        <v>41587</v>
      </c>
      <c r="L513" s="43">
        <f>K514</f>
        <v>41592</v>
      </c>
      <c r="M513" s="40" t="s">
        <v>8173</v>
      </c>
      <c r="N513" s="48" t="s">
        <v>5488</v>
      </c>
      <c r="O513" s="40">
        <v>100</v>
      </c>
      <c r="P513" s="56"/>
    </row>
    <row r="514" spans="1:16" ht="26.45" hidden="1">
      <c r="A514" s="40" t="s">
        <v>8539</v>
      </c>
      <c r="B514" s="41" t="s">
        <v>8174</v>
      </c>
      <c r="C514" s="40" t="s">
        <v>108</v>
      </c>
      <c r="D514" s="40" t="s">
        <v>65</v>
      </c>
      <c r="E514" s="40" t="s">
        <v>24</v>
      </c>
      <c r="F514" s="48" t="s">
        <v>9047</v>
      </c>
      <c r="G514" s="49" t="s">
        <v>6175</v>
      </c>
      <c r="H514" s="48" t="s">
        <v>9048</v>
      </c>
      <c r="I514" s="40" t="s">
        <v>7904</v>
      </c>
      <c r="J514" s="40" t="s">
        <v>8172</v>
      </c>
      <c r="K514" s="43">
        <f>L514-1</f>
        <v>41592</v>
      </c>
      <c r="L514" s="43">
        <f>K502</f>
        <v>41593</v>
      </c>
      <c r="M514" s="40" t="s">
        <v>8173</v>
      </c>
      <c r="N514" s="48" t="s">
        <v>5488</v>
      </c>
      <c r="O514" s="40">
        <v>100</v>
      </c>
      <c r="P514" s="56" t="s">
        <v>9050</v>
      </c>
    </row>
    <row r="515" spans="1:16" hidden="1">
      <c r="A515" s="49" t="s">
        <v>8951</v>
      </c>
      <c r="B515" s="49" t="s">
        <v>9051</v>
      </c>
      <c r="C515" s="41" t="s">
        <v>108</v>
      </c>
      <c r="D515" s="49" t="s">
        <v>65</v>
      </c>
      <c r="E515" s="49" t="s">
        <v>24</v>
      </c>
      <c r="F515" s="49" t="s">
        <v>77</v>
      </c>
      <c r="G515" s="41" t="s">
        <v>55</v>
      </c>
      <c r="H515" s="49" t="s">
        <v>9052</v>
      </c>
      <c r="I515" s="41" t="s">
        <v>1048</v>
      </c>
      <c r="J515" s="41" t="s">
        <v>7888</v>
      </c>
      <c r="K515" s="41"/>
      <c r="L515" s="41"/>
      <c r="M515" s="49"/>
      <c r="N515" s="49"/>
      <c r="O515" s="49"/>
      <c r="P515" s="64"/>
    </row>
    <row r="516" spans="1:16" hidden="1">
      <c r="A516" s="49" t="s">
        <v>8951</v>
      </c>
      <c r="B516" s="49" t="s">
        <v>9051</v>
      </c>
      <c r="C516" s="41" t="s">
        <v>108</v>
      </c>
      <c r="D516" s="49" t="s">
        <v>65</v>
      </c>
      <c r="E516" s="49" t="s">
        <v>24</v>
      </c>
      <c r="F516" s="49" t="s">
        <v>77</v>
      </c>
      <c r="G516" s="41" t="s">
        <v>55</v>
      </c>
      <c r="H516" s="49" t="s">
        <v>9052</v>
      </c>
      <c r="I516" s="41" t="s">
        <v>1048</v>
      </c>
      <c r="J516" s="41" t="s">
        <v>8244</v>
      </c>
      <c r="K516" s="42">
        <v>41435</v>
      </c>
      <c r="L516" s="41"/>
      <c r="M516" s="49"/>
      <c r="N516" s="49"/>
      <c r="O516" s="49"/>
      <c r="P516" s="64"/>
    </row>
    <row r="517" spans="1:16" hidden="1">
      <c r="A517" s="49" t="s">
        <v>8951</v>
      </c>
      <c r="B517" s="49" t="s">
        <v>9051</v>
      </c>
      <c r="C517" s="41" t="s">
        <v>108</v>
      </c>
      <c r="D517" s="49" t="s">
        <v>65</v>
      </c>
      <c r="E517" s="49" t="s">
        <v>24</v>
      </c>
      <c r="F517" s="49" t="s">
        <v>77</v>
      </c>
      <c r="G517" s="41" t="s">
        <v>55</v>
      </c>
      <c r="H517" s="49" t="s">
        <v>9052</v>
      </c>
      <c r="I517" s="41" t="s">
        <v>1048</v>
      </c>
      <c r="J517" s="41" t="s">
        <v>7889</v>
      </c>
      <c r="K517" s="42">
        <v>41688</v>
      </c>
      <c r="L517" s="41"/>
      <c r="M517" s="49"/>
      <c r="N517" s="49"/>
      <c r="O517" s="49"/>
      <c r="P517" s="64"/>
    </row>
    <row r="518" spans="1:16" hidden="1">
      <c r="A518" s="49" t="s">
        <v>8951</v>
      </c>
      <c r="B518" s="49" t="s">
        <v>9051</v>
      </c>
      <c r="C518" s="41" t="s">
        <v>108</v>
      </c>
      <c r="D518" s="49" t="s">
        <v>65</v>
      </c>
      <c r="E518" s="49" t="s">
        <v>24</v>
      </c>
      <c r="F518" s="49" t="s">
        <v>77</v>
      </c>
      <c r="G518" s="41" t="s">
        <v>55</v>
      </c>
      <c r="H518" s="49" t="s">
        <v>9052</v>
      </c>
      <c r="I518" s="41" t="s">
        <v>1048</v>
      </c>
      <c r="J518" s="41" t="s">
        <v>7890</v>
      </c>
      <c r="K518" s="41"/>
      <c r="L518" s="41"/>
      <c r="M518" s="49"/>
      <c r="N518" s="49"/>
      <c r="O518" s="49"/>
      <c r="P518" s="64"/>
    </row>
    <row r="519" spans="1:16" hidden="1">
      <c r="A519" s="49" t="s">
        <v>8951</v>
      </c>
      <c r="B519" s="49" t="s">
        <v>9051</v>
      </c>
      <c r="C519" s="41" t="s">
        <v>108</v>
      </c>
      <c r="D519" s="49" t="s">
        <v>65</v>
      </c>
      <c r="E519" s="49" t="s">
        <v>24</v>
      </c>
      <c r="F519" s="49" t="s">
        <v>77</v>
      </c>
      <c r="G519" s="41" t="s">
        <v>55</v>
      </c>
      <c r="H519" s="49" t="s">
        <v>9052</v>
      </c>
      <c r="I519" s="41" t="s">
        <v>1048</v>
      </c>
      <c r="J519" s="41" t="s">
        <v>7891</v>
      </c>
      <c r="K519" s="41"/>
      <c r="L519" s="41"/>
      <c r="M519" s="49"/>
      <c r="N519" s="49"/>
      <c r="O519" s="49"/>
      <c r="P519" s="64"/>
    </row>
    <row r="520" spans="1:16" hidden="1">
      <c r="A520" s="49" t="s">
        <v>8951</v>
      </c>
      <c r="B520" s="49" t="s">
        <v>9051</v>
      </c>
      <c r="C520" s="41" t="s">
        <v>108</v>
      </c>
      <c r="D520" s="49" t="s">
        <v>65</v>
      </c>
      <c r="E520" s="49" t="s">
        <v>24</v>
      </c>
      <c r="F520" s="49" t="s">
        <v>77</v>
      </c>
      <c r="G520" s="41" t="s">
        <v>55</v>
      </c>
      <c r="H520" s="49" t="s">
        <v>9052</v>
      </c>
      <c r="I520" s="41" t="s">
        <v>1048</v>
      </c>
      <c r="J520" s="41" t="s">
        <v>7892</v>
      </c>
      <c r="K520" s="41"/>
      <c r="L520" s="41"/>
      <c r="M520" s="49"/>
      <c r="N520" s="49"/>
      <c r="O520" s="49"/>
      <c r="P520" s="64"/>
    </row>
    <row r="521" spans="1:16" hidden="1">
      <c r="A521" s="49" t="s">
        <v>8951</v>
      </c>
      <c r="B521" s="49" t="s">
        <v>9051</v>
      </c>
      <c r="C521" s="41" t="s">
        <v>108</v>
      </c>
      <c r="D521" s="49" t="s">
        <v>65</v>
      </c>
      <c r="E521" s="49" t="s">
        <v>24</v>
      </c>
      <c r="F521" s="49" t="s">
        <v>77</v>
      </c>
      <c r="G521" s="41" t="s">
        <v>55</v>
      </c>
      <c r="H521" s="49" t="s">
        <v>9052</v>
      </c>
      <c r="I521" s="41" t="s">
        <v>1048</v>
      </c>
      <c r="J521" s="41" t="s">
        <v>7893</v>
      </c>
      <c r="K521" s="41"/>
      <c r="L521" s="41"/>
      <c r="M521" s="49"/>
      <c r="N521" s="49"/>
      <c r="O521" s="49"/>
      <c r="P521" s="64"/>
    </row>
    <row r="522" spans="1:16" hidden="1">
      <c r="A522" s="49" t="s">
        <v>8951</v>
      </c>
      <c r="B522" s="49" t="s">
        <v>9051</v>
      </c>
      <c r="C522" s="41" t="s">
        <v>108</v>
      </c>
      <c r="D522" s="49" t="s">
        <v>65</v>
      </c>
      <c r="E522" s="49" t="s">
        <v>24</v>
      </c>
      <c r="F522" s="49" t="s">
        <v>77</v>
      </c>
      <c r="G522" s="41" t="s">
        <v>55</v>
      </c>
      <c r="H522" s="49" t="s">
        <v>9052</v>
      </c>
      <c r="I522" s="41" t="s">
        <v>1048</v>
      </c>
      <c r="J522" s="41" t="s">
        <v>7894</v>
      </c>
      <c r="K522" s="41"/>
      <c r="L522" s="41"/>
      <c r="M522" s="49"/>
      <c r="N522" s="49"/>
      <c r="O522" s="49"/>
      <c r="P522" s="64"/>
    </row>
    <row r="523" spans="1:16" hidden="1">
      <c r="A523" s="48" t="s">
        <v>8951</v>
      </c>
      <c r="B523" s="48" t="s">
        <v>9051</v>
      </c>
      <c r="C523" s="40" t="s">
        <v>108</v>
      </c>
      <c r="D523" s="48" t="s">
        <v>65</v>
      </c>
      <c r="E523" s="48" t="s">
        <v>24</v>
      </c>
      <c r="F523" s="48" t="s">
        <v>77</v>
      </c>
      <c r="G523" s="41" t="s">
        <v>55</v>
      </c>
      <c r="H523" s="48" t="s">
        <v>9052</v>
      </c>
      <c r="I523" s="40" t="s">
        <v>7895</v>
      </c>
      <c r="J523" s="40" t="s">
        <v>8245</v>
      </c>
      <c r="K523" s="43">
        <f>K516</f>
        <v>41435</v>
      </c>
      <c r="L523" s="43">
        <f>K523+30</f>
        <v>41465</v>
      </c>
      <c r="M523" s="48" t="s">
        <v>8173</v>
      </c>
      <c r="N523" s="48" t="s">
        <v>14</v>
      </c>
      <c r="O523" s="48">
        <v>100</v>
      </c>
      <c r="P523" s="56" t="s">
        <v>9053</v>
      </c>
    </row>
    <row r="524" spans="1:16" hidden="1">
      <c r="A524" s="48" t="s">
        <v>8951</v>
      </c>
      <c r="B524" s="48" t="s">
        <v>9051</v>
      </c>
      <c r="C524" s="40" t="s">
        <v>108</v>
      </c>
      <c r="D524" s="48" t="s">
        <v>65</v>
      </c>
      <c r="E524" s="48" t="s">
        <v>24</v>
      </c>
      <c r="F524" s="48" t="s">
        <v>77</v>
      </c>
      <c r="G524" s="41" t="s">
        <v>55</v>
      </c>
      <c r="H524" s="48" t="s">
        <v>9052</v>
      </c>
      <c r="I524" s="40" t="s">
        <v>8281</v>
      </c>
      <c r="J524" s="40" t="s">
        <v>8282</v>
      </c>
      <c r="K524" s="43">
        <f>L523</f>
        <v>41465</v>
      </c>
      <c r="L524" s="43">
        <f>K524+2</f>
        <v>41467</v>
      </c>
      <c r="M524" s="48" t="s">
        <v>8173</v>
      </c>
      <c r="N524" s="48" t="s">
        <v>8252</v>
      </c>
      <c r="O524" s="48">
        <v>100</v>
      </c>
      <c r="P524" s="56"/>
    </row>
    <row r="525" spans="1:16" hidden="1">
      <c r="A525" s="48" t="s">
        <v>8951</v>
      </c>
      <c r="B525" s="48" t="s">
        <v>9051</v>
      </c>
      <c r="C525" s="40" t="s">
        <v>108</v>
      </c>
      <c r="D525" s="48" t="s">
        <v>65</v>
      </c>
      <c r="E525" s="48" t="s">
        <v>24</v>
      </c>
      <c r="F525" s="48" t="s">
        <v>77</v>
      </c>
      <c r="G525" s="41" t="s">
        <v>55</v>
      </c>
      <c r="H525" s="48" t="s">
        <v>9052</v>
      </c>
      <c r="I525" s="65" t="s">
        <v>8261</v>
      </c>
      <c r="J525" s="40" t="s">
        <v>8262</v>
      </c>
      <c r="K525" s="43">
        <f>L524</f>
        <v>41467</v>
      </c>
      <c r="L525" s="43">
        <f>K525</f>
        <v>41467</v>
      </c>
      <c r="M525" s="48" t="s">
        <v>8173</v>
      </c>
      <c r="N525" s="48" t="s">
        <v>8252</v>
      </c>
      <c r="O525" s="48">
        <v>100</v>
      </c>
      <c r="P525" s="56"/>
    </row>
    <row r="526" spans="1:16" ht="26.45" hidden="1">
      <c r="A526" s="48" t="s">
        <v>8951</v>
      </c>
      <c r="B526" s="48" t="s">
        <v>9051</v>
      </c>
      <c r="C526" s="40" t="s">
        <v>108</v>
      </c>
      <c r="D526" s="48" t="s">
        <v>65</v>
      </c>
      <c r="E526" s="48" t="s">
        <v>24</v>
      </c>
      <c r="F526" s="48" t="s">
        <v>77</v>
      </c>
      <c r="G526" s="41" t="s">
        <v>55</v>
      </c>
      <c r="H526" s="48" t="s">
        <v>9052</v>
      </c>
      <c r="I526" s="40" t="s">
        <v>8264</v>
      </c>
      <c r="J526" s="40" t="s">
        <v>8265</v>
      </c>
      <c r="K526" s="43">
        <f>L525</f>
        <v>41467</v>
      </c>
      <c r="L526" s="43">
        <f>K517-21</f>
        <v>41667</v>
      </c>
      <c r="M526" s="48" t="s">
        <v>8173</v>
      </c>
      <c r="N526" s="48" t="s">
        <v>14</v>
      </c>
      <c r="O526" s="48">
        <v>100</v>
      </c>
      <c r="P526" s="56" t="s">
        <v>8963</v>
      </c>
    </row>
    <row r="527" spans="1:16" hidden="1">
      <c r="A527" s="48" t="s">
        <v>8951</v>
      </c>
      <c r="B527" s="48" t="s">
        <v>9051</v>
      </c>
      <c r="C527" s="40" t="s">
        <v>108</v>
      </c>
      <c r="D527" s="48" t="s">
        <v>65</v>
      </c>
      <c r="E527" s="48" t="s">
        <v>24</v>
      </c>
      <c r="F527" s="48" t="s">
        <v>77</v>
      </c>
      <c r="G527" s="41" t="s">
        <v>55</v>
      </c>
      <c r="H527" s="48" t="s">
        <v>9052</v>
      </c>
      <c r="I527" s="40" t="s">
        <v>8261</v>
      </c>
      <c r="J527" s="40" t="s">
        <v>8266</v>
      </c>
      <c r="K527" s="43">
        <f>L526</f>
        <v>41667</v>
      </c>
      <c r="L527" s="43">
        <f>K527</f>
        <v>41667</v>
      </c>
      <c r="M527" s="48" t="s">
        <v>8173</v>
      </c>
      <c r="N527" s="48" t="s">
        <v>8252</v>
      </c>
      <c r="O527" s="48">
        <v>100</v>
      </c>
      <c r="P527" s="56"/>
    </row>
    <row r="528" spans="1:16" hidden="1">
      <c r="A528" s="48" t="s">
        <v>8951</v>
      </c>
      <c r="B528" s="48" t="s">
        <v>9051</v>
      </c>
      <c r="C528" s="40" t="s">
        <v>108</v>
      </c>
      <c r="D528" s="48" t="s">
        <v>65</v>
      </c>
      <c r="E528" s="48" t="s">
        <v>24</v>
      </c>
      <c r="F528" s="48" t="s">
        <v>77</v>
      </c>
      <c r="G528" s="41" t="s">
        <v>55</v>
      </c>
      <c r="H528" s="48" t="s">
        <v>9052</v>
      </c>
      <c r="I528" s="40" t="s">
        <v>7904</v>
      </c>
      <c r="J528" s="40" t="s">
        <v>7905</v>
      </c>
      <c r="K528" s="43">
        <f>L526</f>
        <v>41667</v>
      </c>
      <c r="L528" s="43">
        <f>K528+5</f>
        <v>41672</v>
      </c>
      <c r="M528" s="48" t="s">
        <v>8173</v>
      </c>
      <c r="N528" s="48" t="s">
        <v>14</v>
      </c>
      <c r="O528" s="48">
        <v>100</v>
      </c>
      <c r="P528" s="56"/>
    </row>
    <row r="529" spans="1:16" hidden="1">
      <c r="A529" s="48" t="s">
        <v>8951</v>
      </c>
      <c r="B529" s="48" t="s">
        <v>9051</v>
      </c>
      <c r="C529" s="40" t="s">
        <v>108</v>
      </c>
      <c r="D529" s="48" t="s">
        <v>65</v>
      </c>
      <c r="E529" s="48" t="s">
        <v>24</v>
      </c>
      <c r="F529" s="48" t="s">
        <v>77</v>
      </c>
      <c r="G529" s="41" t="s">
        <v>55</v>
      </c>
      <c r="H529" s="48" t="s">
        <v>9052</v>
      </c>
      <c r="I529" s="40" t="s">
        <v>7904</v>
      </c>
      <c r="J529" s="40" t="s">
        <v>7906</v>
      </c>
      <c r="K529" s="43">
        <f>L528</f>
        <v>41672</v>
      </c>
      <c r="L529" s="43">
        <f>K529+5</f>
        <v>41677</v>
      </c>
      <c r="M529" s="48" t="s">
        <v>8173</v>
      </c>
      <c r="N529" s="48" t="s">
        <v>14</v>
      </c>
      <c r="O529" s="48">
        <v>100</v>
      </c>
      <c r="P529" s="56"/>
    </row>
    <row r="530" spans="1:16" hidden="1">
      <c r="A530" s="48" t="s">
        <v>8951</v>
      </c>
      <c r="B530" s="48" t="s">
        <v>9051</v>
      </c>
      <c r="C530" s="40" t="s">
        <v>108</v>
      </c>
      <c r="D530" s="48" t="s">
        <v>65</v>
      </c>
      <c r="E530" s="48" t="s">
        <v>24</v>
      </c>
      <c r="F530" s="48" t="s">
        <v>77</v>
      </c>
      <c r="G530" s="41" t="s">
        <v>55</v>
      </c>
      <c r="H530" s="48" t="s">
        <v>9052</v>
      </c>
      <c r="I530" s="40" t="s">
        <v>7904</v>
      </c>
      <c r="J530" s="40" t="s">
        <v>7907</v>
      </c>
      <c r="K530" s="43">
        <f>L529</f>
        <v>41677</v>
      </c>
      <c r="L530" s="43">
        <f>K530+5</f>
        <v>41682</v>
      </c>
      <c r="M530" s="48" t="s">
        <v>8173</v>
      </c>
      <c r="N530" s="48" t="s">
        <v>14</v>
      </c>
      <c r="O530" s="48">
        <v>100</v>
      </c>
      <c r="P530" s="56"/>
    </row>
    <row r="531" spans="1:16" ht="39.6" hidden="1">
      <c r="A531" s="48" t="s">
        <v>8951</v>
      </c>
      <c r="B531" s="48" t="s">
        <v>9051</v>
      </c>
      <c r="C531" s="40" t="s">
        <v>108</v>
      </c>
      <c r="D531" s="48" t="s">
        <v>65</v>
      </c>
      <c r="E531" s="48" t="s">
        <v>24</v>
      </c>
      <c r="F531" s="48" t="s">
        <v>77</v>
      </c>
      <c r="G531" s="41" t="s">
        <v>55</v>
      </c>
      <c r="H531" s="48" t="s">
        <v>9052</v>
      </c>
      <c r="I531" s="40" t="s">
        <v>7904</v>
      </c>
      <c r="J531" s="40" t="s">
        <v>8172</v>
      </c>
      <c r="K531" s="43">
        <f>L530</f>
        <v>41682</v>
      </c>
      <c r="L531" s="72">
        <f>K531+1</f>
        <v>41683</v>
      </c>
      <c r="M531" s="48" t="s">
        <v>8173</v>
      </c>
      <c r="N531" s="48" t="s">
        <v>14</v>
      </c>
      <c r="O531" s="48">
        <v>100</v>
      </c>
      <c r="P531" s="56" t="s">
        <v>8955</v>
      </c>
    </row>
    <row r="532" spans="1:16" hidden="1">
      <c r="A532" s="49" t="s">
        <v>8951</v>
      </c>
      <c r="B532" s="49" t="s">
        <v>9054</v>
      </c>
      <c r="C532" s="41" t="s">
        <v>108</v>
      </c>
      <c r="D532" s="49" t="s">
        <v>65</v>
      </c>
      <c r="E532" s="49" t="s">
        <v>24</v>
      </c>
      <c r="F532" s="49" t="s">
        <v>77</v>
      </c>
      <c r="G532" s="41" t="s">
        <v>55</v>
      </c>
      <c r="H532" s="49" t="s">
        <v>9055</v>
      </c>
      <c r="I532" s="41" t="s">
        <v>1048</v>
      </c>
      <c r="J532" s="41" t="s">
        <v>7888</v>
      </c>
      <c r="K532" s="41"/>
      <c r="L532" s="41"/>
      <c r="M532" s="49"/>
      <c r="N532" s="49"/>
      <c r="O532" s="49"/>
      <c r="P532" s="64"/>
    </row>
    <row r="533" spans="1:16" hidden="1">
      <c r="A533" s="49" t="s">
        <v>8951</v>
      </c>
      <c r="B533" s="49" t="s">
        <v>9054</v>
      </c>
      <c r="C533" s="41" t="s">
        <v>108</v>
      </c>
      <c r="D533" s="49" t="s">
        <v>65</v>
      </c>
      <c r="E533" s="49" t="s">
        <v>24</v>
      </c>
      <c r="F533" s="49" t="s">
        <v>77</v>
      </c>
      <c r="G533" s="41" t="s">
        <v>55</v>
      </c>
      <c r="H533" s="49" t="s">
        <v>9055</v>
      </c>
      <c r="I533" s="41" t="s">
        <v>1048</v>
      </c>
      <c r="J533" s="41" t="s">
        <v>8244</v>
      </c>
      <c r="K533" s="42">
        <v>41435</v>
      </c>
      <c r="L533" s="41"/>
      <c r="M533" s="49"/>
      <c r="N533" s="49"/>
      <c r="O533" s="49"/>
      <c r="P533" s="64"/>
    </row>
    <row r="534" spans="1:16" hidden="1">
      <c r="A534" s="49" t="s">
        <v>8951</v>
      </c>
      <c r="B534" s="49" t="s">
        <v>9054</v>
      </c>
      <c r="C534" s="41" t="s">
        <v>108</v>
      </c>
      <c r="D534" s="49" t="s">
        <v>65</v>
      </c>
      <c r="E534" s="49" t="s">
        <v>24</v>
      </c>
      <c r="F534" s="49" t="s">
        <v>77</v>
      </c>
      <c r="G534" s="41" t="s">
        <v>55</v>
      </c>
      <c r="H534" s="49" t="s">
        <v>9055</v>
      </c>
      <c r="I534" s="41" t="s">
        <v>1048</v>
      </c>
      <c r="J534" s="41" t="s">
        <v>7889</v>
      </c>
      <c r="K534" s="42">
        <v>41688</v>
      </c>
      <c r="L534" s="41"/>
      <c r="M534" s="49"/>
      <c r="N534" s="49"/>
      <c r="O534" s="49"/>
      <c r="P534" s="64"/>
    </row>
    <row r="535" spans="1:16" hidden="1">
      <c r="A535" s="49" t="s">
        <v>8951</v>
      </c>
      <c r="B535" s="49" t="s">
        <v>9054</v>
      </c>
      <c r="C535" s="41" t="s">
        <v>108</v>
      </c>
      <c r="D535" s="49" t="s">
        <v>65</v>
      </c>
      <c r="E535" s="49" t="s">
        <v>24</v>
      </c>
      <c r="F535" s="49" t="s">
        <v>77</v>
      </c>
      <c r="G535" s="41" t="s">
        <v>55</v>
      </c>
      <c r="H535" s="49" t="s">
        <v>9055</v>
      </c>
      <c r="I535" s="41" t="s">
        <v>1048</v>
      </c>
      <c r="J535" s="41" t="s">
        <v>7890</v>
      </c>
      <c r="K535" s="41"/>
      <c r="L535" s="41"/>
      <c r="M535" s="49"/>
      <c r="N535" s="49"/>
      <c r="O535" s="49"/>
      <c r="P535" s="64"/>
    </row>
    <row r="536" spans="1:16" hidden="1">
      <c r="A536" s="49" t="s">
        <v>8951</v>
      </c>
      <c r="B536" s="49" t="s">
        <v>9054</v>
      </c>
      <c r="C536" s="41" t="s">
        <v>108</v>
      </c>
      <c r="D536" s="49" t="s">
        <v>65</v>
      </c>
      <c r="E536" s="49" t="s">
        <v>24</v>
      </c>
      <c r="F536" s="49" t="s">
        <v>77</v>
      </c>
      <c r="G536" s="41" t="s">
        <v>55</v>
      </c>
      <c r="H536" s="49" t="s">
        <v>9055</v>
      </c>
      <c r="I536" s="41" t="s">
        <v>1048</v>
      </c>
      <c r="J536" s="41" t="s">
        <v>7891</v>
      </c>
      <c r="K536" s="41"/>
      <c r="L536" s="41"/>
      <c r="M536" s="49"/>
      <c r="N536" s="49"/>
      <c r="O536" s="49"/>
      <c r="P536" s="64"/>
    </row>
    <row r="537" spans="1:16" hidden="1">
      <c r="A537" s="49" t="s">
        <v>8951</v>
      </c>
      <c r="B537" s="49" t="s">
        <v>9054</v>
      </c>
      <c r="C537" s="41" t="s">
        <v>108</v>
      </c>
      <c r="D537" s="49" t="s">
        <v>65</v>
      </c>
      <c r="E537" s="49" t="s">
        <v>24</v>
      </c>
      <c r="F537" s="49" t="s">
        <v>77</v>
      </c>
      <c r="G537" s="41" t="s">
        <v>55</v>
      </c>
      <c r="H537" s="49" t="s">
        <v>9055</v>
      </c>
      <c r="I537" s="41" t="s">
        <v>1048</v>
      </c>
      <c r="J537" s="41" t="s">
        <v>7892</v>
      </c>
      <c r="K537" s="41"/>
      <c r="L537" s="41"/>
      <c r="M537" s="49"/>
      <c r="N537" s="49"/>
      <c r="O537" s="49"/>
      <c r="P537" s="64"/>
    </row>
    <row r="538" spans="1:16" hidden="1">
      <c r="A538" s="49" t="s">
        <v>8951</v>
      </c>
      <c r="B538" s="49" t="s">
        <v>9054</v>
      </c>
      <c r="C538" s="41" t="s">
        <v>108</v>
      </c>
      <c r="D538" s="49" t="s">
        <v>65</v>
      </c>
      <c r="E538" s="49" t="s">
        <v>24</v>
      </c>
      <c r="F538" s="49" t="s">
        <v>77</v>
      </c>
      <c r="G538" s="41" t="s">
        <v>55</v>
      </c>
      <c r="H538" s="49" t="s">
        <v>9055</v>
      </c>
      <c r="I538" s="41" t="s">
        <v>1048</v>
      </c>
      <c r="J538" s="41" t="s">
        <v>7893</v>
      </c>
      <c r="K538" s="41"/>
      <c r="L538" s="41"/>
      <c r="M538" s="49"/>
      <c r="N538" s="49"/>
      <c r="O538" s="49"/>
      <c r="P538" s="64"/>
    </row>
    <row r="539" spans="1:16" hidden="1">
      <c r="A539" s="49" t="s">
        <v>8951</v>
      </c>
      <c r="B539" s="49" t="s">
        <v>9054</v>
      </c>
      <c r="C539" s="41" t="s">
        <v>108</v>
      </c>
      <c r="D539" s="49" t="s">
        <v>65</v>
      </c>
      <c r="E539" s="49" t="s">
        <v>24</v>
      </c>
      <c r="F539" s="49" t="s">
        <v>77</v>
      </c>
      <c r="G539" s="41" t="s">
        <v>55</v>
      </c>
      <c r="H539" s="49" t="s">
        <v>9055</v>
      </c>
      <c r="I539" s="41" t="s">
        <v>1048</v>
      </c>
      <c r="J539" s="41" t="s">
        <v>7894</v>
      </c>
      <c r="K539" s="41"/>
      <c r="L539" s="41"/>
      <c r="M539" s="49"/>
      <c r="N539" s="49"/>
      <c r="O539" s="49"/>
      <c r="P539" s="64"/>
    </row>
    <row r="540" spans="1:16" ht="39.6" hidden="1">
      <c r="A540" s="48" t="s">
        <v>8951</v>
      </c>
      <c r="B540" s="48" t="s">
        <v>9054</v>
      </c>
      <c r="C540" s="40" t="s">
        <v>108</v>
      </c>
      <c r="D540" s="48" t="s">
        <v>65</v>
      </c>
      <c r="E540" s="48" t="s">
        <v>24</v>
      </c>
      <c r="F540" s="48" t="s">
        <v>77</v>
      </c>
      <c r="G540" s="41" t="s">
        <v>55</v>
      </c>
      <c r="H540" s="48" t="s">
        <v>9055</v>
      </c>
      <c r="I540" s="40" t="s">
        <v>7895</v>
      </c>
      <c r="J540" s="40" t="s">
        <v>8245</v>
      </c>
      <c r="K540" s="43">
        <f>K533</f>
        <v>41435</v>
      </c>
      <c r="L540" s="43">
        <f>K540+30</f>
        <v>41465</v>
      </c>
      <c r="M540" s="48" t="s">
        <v>8173</v>
      </c>
      <c r="N540" s="48" t="s">
        <v>14</v>
      </c>
      <c r="O540" s="48">
        <v>100</v>
      </c>
      <c r="P540" s="56" t="s">
        <v>9056</v>
      </c>
    </row>
    <row r="541" spans="1:16" hidden="1">
      <c r="A541" s="48" t="s">
        <v>8951</v>
      </c>
      <c r="B541" s="48" t="s">
        <v>9054</v>
      </c>
      <c r="C541" s="40" t="s">
        <v>108</v>
      </c>
      <c r="D541" s="48" t="s">
        <v>65</v>
      </c>
      <c r="E541" s="48" t="s">
        <v>24</v>
      </c>
      <c r="F541" s="48" t="s">
        <v>77</v>
      </c>
      <c r="G541" s="41" t="s">
        <v>55</v>
      </c>
      <c r="H541" s="48" t="s">
        <v>9055</v>
      </c>
      <c r="I541" s="40" t="s">
        <v>8281</v>
      </c>
      <c r="J541" s="40" t="s">
        <v>8282</v>
      </c>
      <c r="K541" s="43">
        <f>L540</f>
        <v>41465</v>
      </c>
      <c r="L541" s="43">
        <f>K541+2</f>
        <v>41467</v>
      </c>
      <c r="M541" s="48" t="s">
        <v>8173</v>
      </c>
      <c r="N541" s="48" t="s">
        <v>8252</v>
      </c>
      <c r="O541" s="48">
        <v>100</v>
      </c>
      <c r="P541" s="56"/>
    </row>
    <row r="542" spans="1:16" hidden="1">
      <c r="A542" s="48" t="s">
        <v>8951</v>
      </c>
      <c r="B542" s="48" t="s">
        <v>9054</v>
      </c>
      <c r="C542" s="40" t="s">
        <v>108</v>
      </c>
      <c r="D542" s="48" t="s">
        <v>65</v>
      </c>
      <c r="E542" s="48" t="s">
        <v>24</v>
      </c>
      <c r="F542" s="48" t="s">
        <v>77</v>
      </c>
      <c r="G542" s="41" t="s">
        <v>55</v>
      </c>
      <c r="H542" s="48" t="s">
        <v>9055</v>
      </c>
      <c r="I542" s="65" t="s">
        <v>8261</v>
      </c>
      <c r="J542" s="40" t="s">
        <v>8262</v>
      </c>
      <c r="K542" s="43">
        <f>L541</f>
        <v>41467</v>
      </c>
      <c r="L542" s="43">
        <f>K542</f>
        <v>41467</v>
      </c>
      <c r="M542" s="48" t="s">
        <v>8173</v>
      </c>
      <c r="N542" s="48" t="s">
        <v>8252</v>
      </c>
      <c r="O542" s="48">
        <v>100</v>
      </c>
      <c r="P542" s="56"/>
    </row>
    <row r="543" spans="1:16" ht="39.6" hidden="1">
      <c r="A543" s="48" t="s">
        <v>8951</v>
      </c>
      <c r="B543" s="48" t="s">
        <v>9054</v>
      </c>
      <c r="C543" s="40" t="s">
        <v>108</v>
      </c>
      <c r="D543" s="48" t="s">
        <v>65</v>
      </c>
      <c r="E543" s="48" t="s">
        <v>24</v>
      </c>
      <c r="F543" s="48" t="s">
        <v>77</v>
      </c>
      <c r="G543" s="41" t="s">
        <v>55</v>
      </c>
      <c r="H543" s="48" t="s">
        <v>9055</v>
      </c>
      <c r="I543" s="40" t="s">
        <v>8264</v>
      </c>
      <c r="J543" s="40" t="s">
        <v>8265</v>
      </c>
      <c r="K543" s="43">
        <f>L542</f>
        <v>41467</v>
      </c>
      <c r="L543" s="43">
        <f>K534-21</f>
        <v>41667</v>
      </c>
      <c r="M543" s="48" t="s">
        <v>8173</v>
      </c>
      <c r="N543" s="48" t="s">
        <v>7945</v>
      </c>
      <c r="O543" s="48">
        <v>100</v>
      </c>
      <c r="P543" s="56" t="s">
        <v>8954</v>
      </c>
    </row>
    <row r="544" spans="1:16" hidden="1">
      <c r="A544" s="48" t="s">
        <v>8951</v>
      </c>
      <c r="B544" s="48" t="s">
        <v>9054</v>
      </c>
      <c r="C544" s="40" t="s">
        <v>108</v>
      </c>
      <c r="D544" s="48" t="s">
        <v>65</v>
      </c>
      <c r="E544" s="48" t="s">
        <v>24</v>
      </c>
      <c r="F544" s="48" t="s">
        <v>77</v>
      </c>
      <c r="G544" s="41" t="s">
        <v>55</v>
      </c>
      <c r="H544" s="48" t="s">
        <v>9055</v>
      </c>
      <c r="I544" s="40" t="s">
        <v>8261</v>
      </c>
      <c r="J544" s="40" t="s">
        <v>8266</v>
      </c>
      <c r="K544" s="43">
        <f>L543</f>
        <v>41667</v>
      </c>
      <c r="L544" s="43">
        <f>K544</f>
        <v>41667</v>
      </c>
      <c r="M544" s="48" t="s">
        <v>8173</v>
      </c>
      <c r="N544" s="48" t="s">
        <v>8252</v>
      </c>
      <c r="O544" s="48">
        <v>100</v>
      </c>
      <c r="P544" s="56"/>
    </row>
    <row r="545" spans="1:16" hidden="1">
      <c r="A545" s="48" t="s">
        <v>8951</v>
      </c>
      <c r="B545" s="48" t="s">
        <v>9054</v>
      </c>
      <c r="C545" s="40" t="s">
        <v>108</v>
      </c>
      <c r="D545" s="48" t="s">
        <v>65</v>
      </c>
      <c r="E545" s="48" t="s">
        <v>24</v>
      </c>
      <c r="F545" s="48" t="s">
        <v>77</v>
      </c>
      <c r="G545" s="41" t="s">
        <v>55</v>
      </c>
      <c r="H545" s="48" t="s">
        <v>9055</v>
      </c>
      <c r="I545" s="40" t="s">
        <v>7904</v>
      </c>
      <c r="J545" s="40" t="s">
        <v>7905</v>
      </c>
      <c r="K545" s="43">
        <f>L543</f>
        <v>41667</v>
      </c>
      <c r="L545" s="43">
        <f>K545+5</f>
        <v>41672</v>
      </c>
      <c r="M545" s="48" t="s">
        <v>8173</v>
      </c>
      <c r="N545" s="48" t="s">
        <v>14</v>
      </c>
      <c r="O545" s="48">
        <v>100</v>
      </c>
      <c r="P545" s="56"/>
    </row>
    <row r="546" spans="1:16" hidden="1">
      <c r="A546" s="48" t="s">
        <v>8951</v>
      </c>
      <c r="B546" s="48" t="s">
        <v>9054</v>
      </c>
      <c r="C546" s="40" t="s">
        <v>108</v>
      </c>
      <c r="D546" s="48" t="s">
        <v>65</v>
      </c>
      <c r="E546" s="48" t="s">
        <v>24</v>
      </c>
      <c r="F546" s="48" t="s">
        <v>77</v>
      </c>
      <c r="G546" s="41" t="s">
        <v>55</v>
      </c>
      <c r="H546" s="48" t="s">
        <v>9055</v>
      </c>
      <c r="I546" s="40" t="s">
        <v>7904</v>
      </c>
      <c r="J546" s="40" t="s">
        <v>7906</v>
      </c>
      <c r="K546" s="43">
        <f>L545</f>
        <v>41672</v>
      </c>
      <c r="L546" s="43">
        <f>K546+5</f>
        <v>41677</v>
      </c>
      <c r="M546" s="48" t="s">
        <v>8173</v>
      </c>
      <c r="N546" s="48" t="s">
        <v>14</v>
      </c>
      <c r="O546" s="48">
        <v>100</v>
      </c>
      <c r="P546" s="56"/>
    </row>
    <row r="547" spans="1:16" hidden="1">
      <c r="A547" s="48" t="s">
        <v>8951</v>
      </c>
      <c r="B547" s="48" t="s">
        <v>9054</v>
      </c>
      <c r="C547" s="40" t="s">
        <v>108</v>
      </c>
      <c r="D547" s="48" t="s">
        <v>65</v>
      </c>
      <c r="E547" s="48" t="s">
        <v>24</v>
      </c>
      <c r="F547" s="48" t="s">
        <v>77</v>
      </c>
      <c r="G547" s="41" t="s">
        <v>55</v>
      </c>
      <c r="H547" s="48" t="s">
        <v>9055</v>
      </c>
      <c r="I547" s="40" t="s">
        <v>7904</v>
      </c>
      <c r="J547" s="40" t="s">
        <v>7907</v>
      </c>
      <c r="K547" s="43">
        <f>L546</f>
        <v>41677</v>
      </c>
      <c r="L547" s="43">
        <f>K547+5</f>
        <v>41682</v>
      </c>
      <c r="M547" s="48" t="s">
        <v>8173</v>
      </c>
      <c r="N547" s="48" t="s">
        <v>14</v>
      </c>
      <c r="O547" s="48">
        <v>100</v>
      </c>
      <c r="P547" s="56"/>
    </row>
    <row r="548" spans="1:16" ht="39.6" hidden="1">
      <c r="A548" s="48" t="s">
        <v>8951</v>
      </c>
      <c r="B548" s="48" t="s">
        <v>9054</v>
      </c>
      <c r="C548" s="40" t="s">
        <v>108</v>
      </c>
      <c r="D548" s="48" t="s">
        <v>65</v>
      </c>
      <c r="E548" s="48" t="s">
        <v>24</v>
      </c>
      <c r="F548" s="48" t="s">
        <v>77</v>
      </c>
      <c r="G548" s="41" t="s">
        <v>55</v>
      </c>
      <c r="H548" s="48" t="s">
        <v>9055</v>
      </c>
      <c r="I548" s="40" t="s">
        <v>7904</v>
      </c>
      <c r="J548" s="40" t="s">
        <v>8172</v>
      </c>
      <c r="K548" s="43">
        <f>L547</f>
        <v>41682</v>
      </c>
      <c r="L548" s="72">
        <f>K548+1</f>
        <v>41683</v>
      </c>
      <c r="M548" s="48" t="s">
        <v>8173</v>
      </c>
      <c r="N548" s="48" t="s">
        <v>14</v>
      </c>
      <c r="O548" s="48">
        <v>100</v>
      </c>
      <c r="P548" s="56" t="s">
        <v>8955</v>
      </c>
    </row>
    <row r="549" spans="1:16" hidden="1">
      <c r="A549" s="49" t="s">
        <v>8951</v>
      </c>
      <c r="B549" s="49" t="s">
        <v>9054</v>
      </c>
      <c r="C549" s="41" t="s">
        <v>108</v>
      </c>
      <c r="D549" s="49" t="s">
        <v>65</v>
      </c>
      <c r="E549" s="49" t="s">
        <v>24</v>
      </c>
      <c r="F549" s="49" t="s">
        <v>77</v>
      </c>
      <c r="G549" s="41" t="s">
        <v>55</v>
      </c>
      <c r="H549" s="49" t="s">
        <v>9057</v>
      </c>
      <c r="I549" s="41" t="s">
        <v>1048</v>
      </c>
      <c r="J549" s="41" t="s">
        <v>7888</v>
      </c>
      <c r="K549" s="41"/>
      <c r="L549" s="41"/>
      <c r="M549" s="49"/>
      <c r="N549" s="49"/>
      <c r="O549" s="49"/>
      <c r="P549" s="64"/>
    </row>
    <row r="550" spans="1:16" hidden="1">
      <c r="A550" s="49" t="s">
        <v>8951</v>
      </c>
      <c r="B550" s="49" t="s">
        <v>9054</v>
      </c>
      <c r="C550" s="41" t="s">
        <v>108</v>
      </c>
      <c r="D550" s="49" t="s">
        <v>65</v>
      </c>
      <c r="E550" s="49" t="s">
        <v>24</v>
      </c>
      <c r="F550" s="49" t="s">
        <v>77</v>
      </c>
      <c r="G550" s="41" t="s">
        <v>55</v>
      </c>
      <c r="H550" s="49" t="s">
        <v>9057</v>
      </c>
      <c r="I550" s="41" t="s">
        <v>1048</v>
      </c>
      <c r="J550" s="41" t="s">
        <v>8244</v>
      </c>
      <c r="K550" s="42">
        <v>41435</v>
      </c>
      <c r="L550" s="41"/>
      <c r="M550" s="49"/>
      <c r="N550" s="49"/>
      <c r="O550" s="49"/>
      <c r="P550" s="64"/>
    </row>
    <row r="551" spans="1:16" hidden="1">
      <c r="A551" s="49" t="s">
        <v>8951</v>
      </c>
      <c r="B551" s="49" t="s">
        <v>9054</v>
      </c>
      <c r="C551" s="41" t="s">
        <v>108</v>
      </c>
      <c r="D551" s="49" t="s">
        <v>65</v>
      </c>
      <c r="E551" s="49" t="s">
        <v>24</v>
      </c>
      <c r="F551" s="49" t="s">
        <v>77</v>
      </c>
      <c r="G551" s="41" t="s">
        <v>55</v>
      </c>
      <c r="H551" s="49" t="s">
        <v>9057</v>
      </c>
      <c r="I551" s="41" t="s">
        <v>1048</v>
      </c>
      <c r="J551" s="41" t="s">
        <v>7889</v>
      </c>
      <c r="K551" s="42">
        <v>41688</v>
      </c>
      <c r="L551" s="41"/>
      <c r="M551" s="49"/>
      <c r="N551" s="49"/>
      <c r="O551" s="49"/>
      <c r="P551" s="64"/>
    </row>
    <row r="552" spans="1:16" hidden="1">
      <c r="A552" s="49" t="s">
        <v>8951</v>
      </c>
      <c r="B552" s="49" t="s">
        <v>9054</v>
      </c>
      <c r="C552" s="41" t="s">
        <v>108</v>
      </c>
      <c r="D552" s="49" t="s">
        <v>65</v>
      </c>
      <c r="E552" s="49" t="s">
        <v>24</v>
      </c>
      <c r="F552" s="49" t="s">
        <v>77</v>
      </c>
      <c r="G552" s="41" t="s">
        <v>55</v>
      </c>
      <c r="H552" s="49" t="s">
        <v>9057</v>
      </c>
      <c r="I552" s="41" t="s">
        <v>1048</v>
      </c>
      <c r="J552" s="41" t="s">
        <v>7890</v>
      </c>
      <c r="K552" s="41"/>
      <c r="L552" s="41"/>
      <c r="M552" s="49"/>
      <c r="N552" s="49"/>
      <c r="O552" s="49"/>
      <c r="P552" s="64"/>
    </row>
    <row r="553" spans="1:16" hidden="1">
      <c r="A553" s="49" t="s">
        <v>8951</v>
      </c>
      <c r="B553" s="49" t="s">
        <v>9054</v>
      </c>
      <c r="C553" s="41" t="s">
        <v>108</v>
      </c>
      <c r="D553" s="49" t="s">
        <v>65</v>
      </c>
      <c r="E553" s="49" t="s">
        <v>24</v>
      </c>
      <c r="F553" s="49" t="s">
        <v>77</v>
      </c>
      <c r="G553" s="41" t="s">
        <v>55</v>
      </c>
      <c r="H553" s="49" t="s">
        <v>9057</v>
      </c>
      <c r="I553" s="41" t="s">
        <v>1048</v>
      </c>
      <c r="J553" s="41" t="s">
        <v>7891</v>
      </c>
      <c r="K553" s="41"/>
      <c r="L553" s="41"/>
      <c r="M553" s="49"/>
      <c r="N553" s="49"/>
      <c r="O553" s="49"/>
      <c r="P553" s="64"/>
    </row>
    <row r="554" spans="1:16" hidden="1">
      <c r="A554" s="49" t="s">
        <v>8951</v>
      </c>
      <c r="B554" s="49" t="s">
        <v>9054</v>
      </c>
      <c r="C554" s="41" t="s">
        <v>108</v>
      </c>
      <c r="D554" s="49" t="s">
        <v>65</v>
      </c>
      <c r="E554" s="49" t="s">
        <v>24</v>
      </c>
      <c r="F554" s="49" t="s">
        <v>77</v>
      </c>
      <c r="G554" s="41" t="s">
        <v>55</v>
      </c>
      <c r="H554" s="49" t="s">
        <v>9057</v>
      </c>
      <c r="I554" s="41" t="s">
        <v>1048</v>
      </c>
      <c r="J554" s="41" t="s">
        <v>7892</v>
      </c>
      <c r="K554" s="41"/>
      <c r="L554" s="41"/>
      <c r="M554" s="49"/>
      <c r="N554" s="49"/>
      <c r="O554" s="49"/>
      <c r="P554" s="64"/>
    </row>
    <row r="555" spans="1:16" hidden="1">
      <c r="A555" s="49" t="s">
        <v>8951</v>
      </c>
      <c r="B555" s="49" t="s">
        <v>9054</v>
      </c>
      <c r="C555" s="41" t="s">
        <v>108</v>
      </c>
      <c r="D555" s="49" t="s">
        <v>65</v>
      </c>
      <c r="E555" s="49" t="s">
        <v>24</v>
      </c>
      <c r="F555" s="49" t="s">
        <v>77</v>
      </c>
      <c r="G555" s="41" t="s">
        <v>55</v>
      </c>
      <c r="H555" s="49" t="s">
        <v>9057</v>
      </c>
      <c r="I555" s="41" t="s">
        <v>1048</v>
      </c>
      <c r="J555" s="41" t="s">
        <v>7893</v>
      </c>
      <c r="K555" s="41"/>
      <c r="L555" s="41"/>
      <c r="M555" s="49"/>
      <c r="N555" s="49"/>
      <c r="O555" s="49"/>
      <c r="P555" s="64"/>
    </row>
    <row r="556" spans="1:16" hidden="1">
      <c r="A556" s="49" t="s">
        <v>8951</v>
      </c>
      <c r="B556" s="49" t="s">
        <v>9054</v>
      </c>
      <c r="C556" s="41" t="s">
        <v>108</v>
      </c>
      <c r="D556" s="49" t="s">
        <v>65</v>
      </c>
      <c r="E556" s="49" t="s">
        <v>24</v>
      </c>
      <c r="F556" s="49" t="s">
        <v>77</v>
      </c>
      <c r="G556" s="41" t="s">
        <v>55</v>
      </c>
      <c r="H556" s="49" t="s">
        <v>9057</v>
      </c>
      <c r="I556" s="41" t="s">
        <v>1048</v>
      </c>
      <c r="J556" s="41" t="s">
        <v>7894</v>
      </c>
      <c r="K556" s="41"/>
      <c r="L556" s="41"/>
      <c r="M556" s="49"/>
      <c r="N556" s="49"/>
      <c r="O556" s="49"/>
      <c r="P556" s="64"/>
    </row>
    <row r="557" spans="1:16" ht="39.6" hidden="1">
      <c r="A557" s="48" t="s">
        <v>8951</v>
      </c>
      <c r="B557" s="48" t="s">
        <v>9054</v>
      </c>
      <c r="C557" s="40" t="s">
        <v>108</v>
      </c>
      <c r="D557" s="48" t="s">
        <v>65</v>
      </c>
      <c r="E557" s="48" t="s">
        <v>24</v>
      </c>
      <c r="F557" s="48" t="s">
        <v>77</v>
      </c>
      <c r="G557" s="41" t="s">
        <v>55</v>
      </c>
      <c r="H557" s="48" t="s">
        <v>9057</v>
      </c>
      <c r="I557" s="40" t="s">
        <v>7895</v>
      </c>
      <c r="J557" s="40" t="s">
        <v>8245</v>
      </c>
      <c r="K557" s="43">
        <f>K550</f>
        <v>41435</v>
      </c>
      <c r="L557" s="43">
        <f>K557+30</f>
        <v>41465</v>
      </c>
      <c r="M557" s="48" t="s">
        <v>8173</v>
      </c>
      <c r="N557" s="48" t="s">
        <v>14</v>
      </c>
      <c r="O557" s="48">
        <v>100</v>
      </c>
      <c r="P557" s="56" t="s">
        <v>9056</v>
      </c>
    </row>
    <row r="558" spans="1:16" hidden="1">
      <c r="A558" s="48" t="s">
        <v>8951</v>
      </c>
      <c r="B558" s="48" t="s">
        <v>9054</v>
      </c>
      <c r="C558" s="40" t="s">
        <v>108</v>
      </c>
      <c r="D558" s="48" t="s">
        <v>65</v>
      </c>
      <c r="E558" s="48" t="s">
        <v>24</v>
      </c>
      <c r="F558" s="48" t="s">
        <v>77</v>
      </c>
      <c r="G558" s="41" t="s">
        <v>55</v>
      </c>
      <c r="H558" s="48" t="s">
        <v>9057</v>
      </c>
      <c r="I558" s="40" t="s">
        <v>8281</v>
      </c>
      <c r="J558" s="40" t="s">
        <v>8282</v>
      </c>
      <c r="K558" s="43">
        <f>L557</f>
        <v>41465</v>
      </c>
      <c r="L558" s="43">
        <f>K558+2</f>
        <v>41467</v>
      </c>
      <c r="M558" s="48" t="s">
        <v>8173</v>
      </c>
      <c r="N558" s="48" t="s">
        <v>8252</v>
      </c>
      <c r="O558" s="48">
        <v>100</v>
      </c>
      <c r="P558" s="56"/>
    </row>
    <row r="559" spans="1:16" hidden="1">
      <c r="A559" s="48" t="s">
        <v>8951</v>
      </c>
      <c r="B559" s="48" t="s">
        <v>9054</v>
      </c>
      <c r="C559" s="40" t="s">
        <v>108</v>
      </c>
      <c r="D559" s="48" t="s">
        <v>65</v>
      </c>
      <c r="E559" s="48" t="s">
        <v>24</v>
      </c>
      <c r="F559" s="48" t="s">
        <v>77</v>
      </c>
      <c r="G559" s="41" t="s">
        <v>55</v>
      </c>
      <c r="H559" s="48" t="s">
        <v>9057</v>
      </c>
      <c r="I559" s="65" t="s">
        <v>8261</v>
      </c>
      <c r="J559" s="40" t="s">
        <v>8262</v>
      </c>
      <c r="K559" s="43">
        <f>L558</f>
        <v>41467</v>
      </c>
      <c r="L559" s="43">
        <f>K559</f>
        <v>41467</v>
      </c>
      <c r="M559" s="48" t="s">
        <v>8173</v>
      </c>
      <c r="N559" s="48" t="s">
        <v>8252</v>
      </c>
      <c r="O559" s="48">
        <v>100</v>
      </c>
      <c r="P559" s="56"/>
    </row>
    <row r="560" spans="1:16" ht="39.6" hidden="1">
      <c r="A560" s="48" t="s">
        <v>8951</v>
      </c>
      <c r="B560" s="48" t="s">
        <v>9054</v>
      </c>
      <c r="C560" s="40" t="s">
        <v>108</v>
      </c>
      <c r="D560" s="48" t="s">
        <v>65</v>
      </c>
      <c r="E560" s="48" t="s">
        <v>24</v>
      </c>
      <c r="F560" s="48" t="s">
        <v>77</v>
      </c>
      <c r="G560" s="41" t="s">
        <v>55</v>
      </c>
      <c r="H560" s="48" t="s">
        <v>9057</v>
      </c>
      <c r="I560" s="40" t="s">
        <v>8264</v>
      </c>
      <c r="J560" s="40" t="s">
        <v>8265</v>
      </c>
      <c r="K560" s="43">
        <f>L559</f>
        <v>41467</v>
      </c>
      <c r="L560" s="43">
        <f>K551-21</f>
        <v>41667</v>
      </c>
      <c r="M560" s="48" t="s">
        <v>8173</v>
      </c>
      <c r="N560" s="48" t="s">
        <v>6142</v>
      </c>
      <c r="O560" s="48">
        <v>100</v>
      </c>
      <c r="P560" s="56" t="s">
        <v>8954</v>
      </c>
    </row>
    <row r="561" spans="1:16" hidden="1">
      <c r="A561" s="48" t="s">
        <v>8951</v>
      </c>
      <c r="B561" s="48" t="s">
        <v>9054</v>
      </c>
      <c r="C561" s="40" t="s">
        <v>108</v>
      </c>
      <c r="D561" s="48" t="s">
        <v>65</v>
      </c>
      <c r="E561" s="48" t="s">
        <v>24</v>
      </c>
      <c r="F561" s="48" t="s">
        <v>77</v>
      </c>
      <c r="G561" s="41" t="s">
        <v>55</v>
      </c>
      <c r="H561" s="48" t="s">
        <v>9057</v>
      </c>
      <c r="I561" s="40" t="s">
        <v>8261</v>
      </c>
      <c r="J561" s="40" t="s">
        <v>8266</v>
      </c>
      <c r="K561" s="43">
        <f>L560</f>
        <v>41667</v>
      </c>
      <c r="L561" s="43">
        <f>K561</f>
        <v>41667</v>
      </c>
      <c r="M561" s="48" t="s">
        <v>8173</v>
      </c>
      <c r="N561" s="48" t="s">
        <v>8252</v>
      </c>
      <c r="O561" s="48">
        <v>100</v>
      </c>
      <c r="P561" s="56"/>
    </row>
    <row r="562" spans="1:16" hidden="1">
      <c r="A562" s="48" t="s">
        <v>8951</v>
      </c>
      <c r="B562" s="48" t="s">
        <v>9054</v>
      </c>
      <c r="C562" s="40" t="s">
        <v>108</v>
      </c>
      <c r="D562" s="48" t="s">
        <v>65</v>
      </c>
      <c r="E562" s="48" t="s">
        <v>24</v>
      </c>
      <c r="F562" s="48" t="s">
        <v>77</v>
      </c>
      <c r="G562" s="41" t="s">
        <v>55</v>
      </c>
      <c r="H562" s="48" t="s">
        <v>9057</v>
      </c>
      <c r="I562" s="40" t="s">
        <v>7904</v>
      </c>
      <c r="J562" s="40" t="s">
        <v>7905</v>
      </c>
      <c r="K562" s="43">
        <f>L560</f>
        <v>41667</v>
      </c>
      <c r="L562" s="43">
        <f>K562+5</f>
        <v>41672</v>
      </c>
      <c r="M562" s="48" t="s">
        <v>8173</v>
      </c>
      <c r="N562" s="48" t="s">
        <v>14</v>
      </c>
      <c r="O562" s="48">
        <v>100</v>
      </c>
      <c r="P562" s="56"/>
    </row>
    <row r="563" spans="1:16" hidden="1">
      <c r="A563" s="48" t="s">
        <v>8951</v>
      </c>
      <c r="B563" s="48" t="s">
        <v>9054</v>
      </c>
      <c r="C563" s="40" t="s">
        <v>108</v>
      </c>
      <c r="D563" s="48" t="s">
        <v>65</v>
      </c>
      <c r="E563" s="48" t="s">
        <v>24</v>
      </c>
      <c r="F563" s="48" t="s">
        <v>77</v>
      </c>
      <c r="G563" s="41" t="s">
        <v>55</v>
      </c>
      <c r="H563" s="48" t="s">
        <v>9057</v>
      </c>
      <c r="I563" s="40" t="s">
        <v>7904</v>
      </c>
      <c r="J563" s="40" t="s">
        <v>7906</v>
      </c>
      <c r="K563" s="43">
        <f>L562</f>
        <v>41672</v>
      </c>
      <c r="L563" s="43">
        <f>K563+5</f>
        <v>41677</v>
      </c>
      <c r="M563" s="48" t="s">
        <v>8173</v>
      </c>
      <c r="N563" s="48" t="s">
        <v>14</v>
      </c>
      <c r="O563" s="48">
        <v>100</v>
      </c>
      <c r="P563" s="56"/>
    </row>
    <row r="564" spans="1:16" hidden="1">
      <c r="A564" s="48" t="s">
        <v>8951</v>
      </c>
      <c r="B564" s="48" t="s">
        <v>9054</v>
      </c>
      <c r="C564" s="40" t="s">
        <v>108</v>
      </c>
      <c r="D564" s="48" t="s">
        <v>65</v>
      </c>
      <c r="E564" s="48" t="s">
        <v>24</v>
      </c>
      <c r="F564" s="48" t="s">
        <v>77</v>
      </c>
      <c r="G564" s="41" t="s">
        <v>55</v>
      </c>
      <c r="H564" s="48" t="s">
        <v>9057</v>
      </c>
      <c r="I564" s="40" t="s">
        <v>7904</v>
      </c>
      <c r="J564" s="40" t="s">
        <v>7907</v>
      </c>
      <c r="K564" s="43">
        <f>L563</f>
        <v>41677</v>
      </c>
      <c r="L564" s="43">
        <f>K564+5</f>
        <v>41682</v>
      </c>
      <c r="M564" s="48" t="s">
        <v>8173</v>
      </c>
      <c r="N564" s="48" t="s">
        <v>14</v>
      </c>
      <c r="O564" s="48">
        <v>100</v>
      </c>
      <c r="P564" s="56"/>
    </row>
    <row r="565" spans="1:16" ht="26.45" hidden="1">
      <c r="A565" s="48" t="s">
        <v>8951</v>
      </c>
      <c r="B565" s="48" t="s">
        <v>9054</v>
      </c>
      <c r="C565" s="40" t="s">
        <v>108</v>
      </c>
      <c r="D565" s="48" t="s">
        <v>65</v>
      </c>
      <c r="E565" s="48" t="s">
        <v>24</v>
      </c>
      <c r="F565" s="48" t="s">
        <v>77</v>
      </c>
      <c r="G565" s="41" t="s">
        <v>55</v>
      </c>
      <c r="H565" s="48" t="s">
        <v>9057</v>
      </c>
      <c r="I565" s="40" t="s">
        <v>7904</v>
      </c>
      <c r="J565" s="40" t="s">
        <v>8172</v>
      </c>
      <c r="K565" s="43">
        <f>L564</f>
        <v>41682</v>
      </c>
      <c r="L565" s="72">
        <f>K565+1</f>
        <v>41683</v>
      </c>
      <c r="M565" s="48" t="s">
        <v>8173</v>
      </c>
      <c r="N565" s="48" t="s">
        <v>14</v>
      </c>
      <c r="O565" s="48">
        <v>100</v>
      </c>
      <c r="P565" s="56" t="s">
        <v>8965</v>
      </c>
    </row>
    <row r="566" spans="1:16" hidden="1">
      <c r="A566" s="41" t="s">
        <v>9026</v>
      </c>
      <c r="B566" s="41" t="s">
        <v>7561</v>
      </c>
      <c r="C566" s="49" t="s">
        <v>8332</v>
      </c>
      <c r="D566" s="49" t="s">
        <v>65</v>
      </c>
      <c r="E566" s="49" t="s">
        <v>26</v>
      </c>
      <c r="F566" s="49" t="s">
        <v>66</v>
      </c>
      <c r="G566" s="49" t="s">
        <v>6175</v>
      </c>
      <c r="H566" s="41" t="s">
        <v>9058</v>
      </c>
      <c r="I566" s="41" t="s">
        <v>1048</v>
      </c>
      <c r="J566" s="41" t="s">
        <v>7888</v>
      </c>
      <c r="K566" s="41"/>
      <c r="L566" s="41"/>
      <c r="M566" s="49"/>
      <c r="N566" s="49"/>
      <c r="O566" s="49"/>
      <c r="P566" s="56"/>
    </row>
    <row r="567" spans="1:16" hidden="1">
      <c r="A567" s="41" t="s">
        <v>9026</v>
      </c>
      <c r="B567" s="41" t="s">
        <v>7561</v>
      </c>
      <c r="C567" s="49" t="s">
        <v>8332</v>
      </c>
      <c r="D567" s="49" t="s">
        <v>65</v>
      </c>
      <c r="E567" s="49" t="s">
        <v>26</v>
      </c>
      <c r="F567" s="49" t="s">
        <v>66</v>
      </c>
      <c r="G567" s="49" t="s">
        <v>6175</v>
      </c>
      <c r="H567" s="41" t="s">
        <v>9058</v>
      </c>
      <c r="I567" s="41" t="s">
        <v>1048</v>
      </c>
      <c r="J567" s="41" t="s">
        <v>8244</v>
      </c>
      <c r="K567" s="42">
        <v>41547</v>
      </c>
      <c r="L567" s="41"/>
      <c r="M567" s="49"/>
      <c r="N567" s="49"/>
      <c r="O567" s="49"/>
      <c r="P567" s="56"/>
    </row>
    <row r="568" spans="1:16" hidden="1">
      <c r="A568" s="41" t="s">
        <v>9026</v>
      </c>
      <c r="B568" s="41" t="s">
        <v>7561</v>
      </c>
      <c r="C568" s="49" t="s">
        <v>8332</v>
      </c>
      <c r="D568" s="49" t="s">
        <v>65</v>
      </c>
      <c r="E568" s="49" t="s">
        <v>26</v>
      </c>
      <c r="F568" s="49" t="s">
        <v>66</v>
      </c>
      <c r="G568" s="49" t="s">
        <v>6175</v>
      </c>
      <c r="H568" s="41" t="s">
        <v>9058</v>
      </c>
      <c r="I568" s="41" t="s">
        <v>1048</v>
      </c>
      <c r="J568" s="41" t="s">
        <v>7889</v>
      </c>
      <c r="K568" s="59">
        <v>41607</v>
      </c>
      <c r="L568" s="41"/>
      <c r="M568" s="49"/>
      <c r="N568" s="49"/>
      <c r="O568" s="49"/>
      <c r="P568" s="56"/>
    </row>
    <row r="569" spans="1:16" hidden="1">
      <c r="A569" s="41" t="s">
        <v>9026</v>
      </c>
      <c r="B569" s="41" t="s">
        <v>7561</v>
      </c>
      <c r="C569" s="49" t="s">
        <v>8332</v>
      </c>
      <c r="D569" s="49" t="s">
        <v>65</v>
      </c>
      <c r="E569" s="49" t="s">
        <v>26</v>
      </c>
      <c r="F569" s="49" t="s">
        <v>66</v>
      </c>
      <c r="G569" s="49" t="s">
        <v>6175</v>
      </c>
      <c r="H569" s="41" t="s">
        <v>9058</v>
      </c>
      <c r="I569" s="41" t="s">
        <v>1048</v>
      </c>
      <c r="J569" s="41" t="s">
        <v>7890</v>
      </c>
      <c r="K569" s="41"/>
      <c r="L569" s="41"/>
      <c r="M569" s="49"/>
      <c r="N569" s="49"/>
      <c r="O569" s="49"/>
      <c r="P569" s="56"/>
    </row>
    <row r="570" spans="1:16" hidden="1">
      <c r="A570" s="41" t="s">
        <v>9026</v>
      </c>
      <c r="B570" s="41" t="s">
        <v>7561</v>
      </c>
      <c r="C570" s="49" t="s">
        <v>8332</v>
      </c>
      <c r="D570" s="49" t="s">
        <v>65</v>
      </c>
      <c r="E570" s="49" t="s">
        <v>26</v>
      </c>
      <c r="F570" s="49" t="s">
        <v>66</v>
      </c>
      <c r="G570" s="49" t="s">
        <v>6175</v>
      </c>
      <c r="H570" s="41" t="s">
        <v>9058</v>
      </c>
      <c r="I570" s="41" t="s">
        <v>1048</v>
      </c>
      <c r="J570" s="41" t="s">
        <v>7891</v>
      </c>
      <c r="K570" s="42">
        <v>41666</v>
      </c>
      <c r="L570" s="41"/>
      <c r="M570" s="49"/>
      <c r="N570" s="49"/>
      <c r="O570" s="49"/>
      <c r="P570" s="56"/>
    </row>
    <row r="571" spans="1:16" hidden="1">
      <c r="A571" s="41" t="s">
        <v>9026</v>
      </c>
      <c r="B571" s="41" t="s">
        <v>7561</v>
      </c>
      <c r="C571" s="49" t="s">
        <v>8332</v>
      </c>
      <c r="D571" s="49" t="s">
        <v>65</v>
      </c>
      <c r="E571" s="49" t="s">
        <v>26</v>
      </c>
      <c r="F571" s="49" t="s">
        <v>66</v>
      </c>
      <c r="G571" s="49" t="s">
        <v>6175</v>
      </c>
      <c r="H571" s="41" t="s">
        <v>9058</v>
      </c>
      <c r="I571" s="41" t="s">
        <v>1048</v>
      </c>
      <c r="J571" s="41" t="s">
        <v>7892</v>
      </c>
      <c r="K571" s="42"/>
      <c r="L571" s="41"/>
      <c r="M571" s="49"/>
      <c r="N571" s="49"/>
      <c r="O571" s="49"/>
      <c r="P571" s="56"/>
    </row>
    <row r="572" spans="1:16" hidden="1">
      <c r="A572" s="41" t="s">
        <v>9026</v>
      </c>
      <c r="B572" s="41" t="s">
        <v>7561</v>
      </c>
      <c r="C572" s="49" t="s">
        <v>8332</v>
      </c>
      <c r="D572" s="49" t="s">
        <v>65</v>
      </c>
      <c r="E572" s="49" t="s">
        <v>26</v>
      </c>
      <c r="F572" s="49" t="s">
        <v>66</v>
      </c>
      <c r="G572" s="49" t="s">
        <v>6175</v>
      </c>
      <c r="H572" s="41" t="s">
        <v>9058</v>
      </c>
      <c r="I572" s="41" t="s">
        <v>1048</v>
      </c>
      <c r="J572" s="41" t="s">
        <v>7893</v>
      </c>
      <c r="K572" s="41"/>
      <c r="L572" s="41"/>
      <c r="M572" s="49"/>
      <c r="N572" s="49"/>
      <c r="O572" s="49"/>
      <c r="P572" s="56"/>
    </row>
    <row r="573" spans="1:16" hidden="1">
      <c r="A573" s="41" t="s">
        <v>9026</v>
      </c>
      <c r="B573" s="41" t="s">
        <v>7561</v>
      </c>
      <c r="C573" s="49" t="s">
        <v>8332</v>
      </c>
      <c r="D573" s="49" t="s">
        <v>65</v>
      </c>
      <c r="E573" s="49" t="s">
        <v>26</v>
      </c>
      <c r="F573" s="49" t="s">
        <v>66</v>
      </c>
      <c r="G573" s="49" t="s">
        <v>6175</v>
      </c>
      <c r="H573" s="41" t="s">
        <v>9058</v>
      </c>
      <c r="I573" s="41" t="s">
        <v>1048</v>
      </c>
      <c r="J573" s="41" t="s">
        <v>7894</v>
      </c>
      <c r="K573" s="41"/>
      <c r="L573" s="41"/>
      <c r="M573" s="49"/>
      <c r="N573" s="49"/>
      <c r="O573" s="49"/>
      <c r="P573" s="56"/>
    </row>
    <row r="574" spans="1:16" ht="143.44999999999999" hidden="1">
      <c r="A574" s="40" t="s">
        <v>9026</v>
      </c>
      <c r="B574" s="40" t="s">
        <v>7561</v>
      </c>
      <c r="C574" s="48" t="s">
        <v>8332</v>
      </c>
      <c r="D574" s="48" t="s">
        <v>65</v>
      </c>
      <c r="E574" s="48" t="s">
        <v>26</v>
      </c>
      <c r="F574" s="48" t="s">
        <v>66</v>
      </c>
      <c r="G574" s="49" t="s">
        <v>6175</v>
      </c>
      <c r="H574" s="40" t="s">
        <v>9058</v>
      </c>
      <c r="I574" s="40" t="s">
        <v>7895</v>
      </c>
      <c r="J574" s="40" t="s">
        <v>8245</v>
      </c>
      <c r="K574" s="43">
        <f>K567</f>
        <v>41547</v>
      </c>
      <c r="L574" s="43">
        <f>K574+10</f>
        <v>41557</v>
      </c>
      <c r="M574" s="48" t="s">
        <v>8173</v>
      </c>
      <c r="N574" s="48" t="s">
        <v>4365</v>
      </c>
      <c r="O574" s="48">
        <v>100</v>
      </c>
      <c r="P574" s="56" t="s">
        <v>9059</v>
      </c>
    </row>
    <row r="575" spans="1:16" hidden="1">
      <c r="A575" s="40" t="s">
        <v>9026</v>
      </c>
      <c r="B575" s="40" t="s">
        <v>7561</v>
      </c>
      <c r="C575" s="48" t="s">
        <v>8332</v>
      </c>
      <c r="D575" s="48" t="s">
        <v>65</v>
      </c>
      <c r="E575" s="48" t="s">
        <v>26</v>
      </c>
      <c r="F575" s="48" t="s">
        <v>66</v>
      </c>
      <c r="G575" s="49" t="s">
        <v>6175</v>
      </c>
      <c r="H575" s="40" t="s">
        <v>9058</v>
      </c>
      <c r="I575" s="40" t="s">
        <v>7898</v>
      </c>
      <c r="J575" s="40" t="s">
        <v>8247</v>
      </c>
      <c r="K575" s="43">
        <f>L574</f>
        <v>41557</v>
      </c>
      <c r="L575" s="43">
        <f>K575+2</f>
        <v>41559</v>
      </c>
      <c r="M575" s="48" t="s">
        <v>8173</v>
      </c>
      <c r="N575" s="48" t="s">
        <v>4365</v>
      </c>
      <c r="O575" s="48">
        <v>100</v>
      </c>
      <c r="P575" s="56"/>
    </row>
    <row r="576" spans="1:16" ht="62.1">
      <c r="A576" s="40" t="s">
        <v>9026</v>
      </c>
      <c r="B576" s="40" t="s">
        <v>7561</v>
      </c>
      <c r="C576" s="48" t="s">
        <v>8332</v>
      </c>
      <c r="D576" s="48" t="s">
        <v>65</v>
      </c>
      <c r="E576" s="48" t="s">
        <v>26</v>
      </c>
      <c r="F576" s="48" t="s">
        <v>66</v>
      </c>
      <c r="G576" s="49" t="s">
        <v>6175</v>
      </c>
      <c r="H576" s="40" t="s">
        <v>9058</v>
      </c>
      <c r="I576" s="40" t="s">
        <v>7901</v>
      </c>
      <c r="J576" s="40" t="s">
        <v>7902</v>
      </c>
      <c r="K576" s="43">
        <f>L575</f>
        <v>41559</v>
      </c>
      <c r="L576" s="43">
        <f>K577</f>
        <v>41591</v>
      </c>
      <c r="M576" s="48" t="s">
        <v>8173</v>
      </c>
      <c r="N576" s="48" t="s">
        <v>4365</v>
      </c>
      <c r="O576" s="48">
        <v>100</v>
      </c>
      <c r="P576" s="66" t="s">
        <v>9060</v>
      </c>
    </row>
    <row r="577" spans="1:16" hidden="1">
      <c r="A577" s="40" t="s">
        <v>9026</v>
      </c>
      <c r="B577" s="40" t="s">
        <v>7561</v>
      </c>
      <c r="C577" s="48" t="s">
        <v>8332</v>
      </c>
      <c r="D577" s="48" t="s">
        <v>65</v>
      </c>
      <c r="E577" s="48" t="s">
        <v>26</v>
      </c>
      <c r="F577" s="48" t="s">
        <v>66</v>
      </c>
      <c r="G577" s="49" t="s">
        <v>6175</v>
      </c>
      <c r="H577" s="40" t="s">
        <v>9058</v>
      </c>
      <c r="I577" s="40" t="s">
        <v>7904</v>
      </c>
      <c r="J577" s="40" t="s">
        <v>7905</v>
      </c>
      <c r="K577" s="43">
        <f>L577-5</f>
        <v>41591</v>
      </c>
      <c r="L577" s="43">
        <f>K578</f>
        <v>41596</v>
      </c>
      <c r="M577" s="48" t="s">
        <v>8173</v>
      </c>
      <c r="N577" s="48" t="s">
        <v>4365</v>
      </c>
      <c r="O577" s="48">
        <v>100</v>
      </c>
      <c r="P577" s="56"/>
    </row>
    <row r="578" spans="1:16" hidden="1">
      <c r="A578" s="40" t="s">
        <v>9026</v>
      </c>
      <c r="B578" s="40" t="s">
        <v>7561</v>
      </c>
      <c r="C578" s="48" t="s">
        <v>8332</v>
      </c>
      <c r="D578" s="48" t="s">
        <v>65</v>
      </c>
      <c r="E578" s="48" t="s">
        <v>26</v>
      </c>
      <c r="F578" s="48" t="s">
        <v>66</v>
      </c>
      <c r="G578" s="49" t="s">
        <v>6175</v>
      </c>
      <c r="H578" s="40" t="s">
        <v>9058</v>
      </c>
      <c r="I578" s="40" t="s">
        <v>7904</v>
      </c>
      <c r="J578" s="40" t="s">
        <v>8249</v>
      </c>
      <c r="K578" s="43">
        <f>L578-5</f>
        <v>41596</v>
      </c>
      <c r="L578" s="43">
        <f>K579</f>
        <v>41601</v>
      </c>
      <c r="M578" s="48" t="s">
        <v>8173</v>
      </c>
      <c r="N578" s="48" t="s">
        <v>4365</v>
      </c>
      <c r="O578" s="48">
        <v>100</v>
      </c>
      <c r="P578" s="56"/>
    </row>
    <row r="579" spans="1:16" hidden="1">
      <c r="A579" s="40" t="s">
        <v>9026</v>
      </c>
      <c r="B579" s="40" t="s">
        <v>7561</v>
      </c>
      <c r="C579" s="48" t="s">
        <v>8332</v>
      </c>
      <c r="D579" s="48" t="s">
        <v>65</v>
      </c>
      <c r="E579" s="48" t="s">
        <v>26</v>
      </c>
      <c r="F579" s="48" t="s">
        <v>66</v>
      </c>
      <c r="G579" s="49" t="s">
        <v>6175</v>
      </c>
      <c r="H579" s="40" t="s">
        <v>9058</v>
      </c>
      <c r="I579" s="40" t="s">
        <v>7904</v>
      </c>
      <c r="J579" s="40" t="s">
        <v>7907</v>
      </c>
      <c r="K579" s="43">
        <f>L579-5</f>
        <v>41601</v>
      </c>
      <c r="L579" s="43">
        <f>K580</f>
        <v>41606</v>
      </c>
      <c r="M579" s="48" t="s">
        <v>8173</v>
      </c>
      <c r="N579" s="48" t="s">
        <v>4365</v>
      </c>
      <c r="O579" s="48">
        <v>100</v>
      </c>
      <c r="P579" s="56"/>
    </row>
    <row r="580" spans="1:16" hidden="1">
      <c r="A580" s="40" t="s">
        <v>9026</v>
      </c>
      <c r="B580" s="40" t="s">
        <v>7561</v>
      </c>
      <c r="C580" s="48" t="s">
        <v>8332</v>
      </c>
      <c r="D580" s="48" t="s">
        <v>65</v>
      </c>
      <c r="E580" s="48" t="s">
        <v>26</v>
      </c>
      <c r="F580" s="48" t="s">
        <v>66</v>
      </c>
      <c r="G580" s="49" t="s">
        <v>6175</v>
      </c>
      <c r="H580" s="40" t="s">
        <v>9058</v>
      </c>
      <c r="I580" s="40" t="s">
        <v>7904</v>
      </c>
      <c r="J580" s="40" t="s">
        <v>8172</v>
      </c>
      <c r="K580" s="43">
        <f>L580-1</f>
        <v>41606</v>
      </c>
      <c r="L580" s="43">
        <f>K568</f>
        <v>41607</v>
      </c>
      <c r="M580" s="48" t="s">
        <v>8173</v>
      </c>
      <c r="N580" s="48" t="s">
        <v>4365</v>
      </c>
      <c r="O580" s="48">
        <v>100</v>
      </c>
      <c r="P580" s="56"/>
    </row>
    <row r="581" spans="1:16" hidden="1">
      <c r="A581" s="49" t="s">
        <v>8951</v>
      </c>
      <c r="B581" s="49" t="s">
        <v>9061</v>
      </c>
      <c r="C581" s="41" t="s">
        <v>108</v>
      </c>
      <c r="D581" s="49" t="s">
        <v>65</v>
      </c>
      <c r="E581" s="49" t="s">
        <v>24</v>
      </c>
      <c r="F581" s="49" t="s">
        <v>77</v>
      </c>
      <c r="G581" s="41" t="s">
        <v>55</v>
      </c>
      <c r="H581" s="49" t="s">
        <v>9062</v>
      </c>
      <c r="I581" s="41" t="s">
        <v>1048</v>
      </c>
      <c r="J581" s="41" t="s">
        <v>7888</v>
      </c>
      <c r="K581" s="40"/>
      <c r="L581" s="40"/>
      <c r="M581" s="48"/>
      <c r="N581" s="48"/>
      <c r="O581" s="48"/>
      <c r="P581" s="56"/>
    </row>
    <row r="582" spans="1:16" hidden="1">
      <c r="A582" s="49" t="s">
        <v>8951</v>
      </c>
      <c r="B582" s="49" t="s">
        <v>9061</v>
      </c>
      <c r="C582" s="41" t="s">
        <v>108</v>
      </c>
      <c r="D582" s="49" t="s">
        <v>65</v>
      </c>
      <c r="E582" s="49" t="s">
        <v>24</v>
      </c>
      <c r="F582" s="49" t="s">
        <v>77</v>
      </c>
      <c r="G582" s="41" t="s">
        <v>55</v>
      </c>
      <c r="H582" s="49" t="s">
        <v>9062</v>
      </c>
      <c r="I582" s="41" t="s">
        <v>1048</v>
      </c>
      <c r="J582" s="41" t="s">
        <v>8244</v>
      </c>
      <c r="K582" s="42">
        <v>41267</v>
      </c>
      <c r="L582" s="40"/>
      <c r="M582" s="48"/>
      <c r="N582" s="48"/>
      <c r="O582" s="48"/>
      <c r="P582" s="56"/>
    </row>
    <row r="583" spans="1:16" hidden="1">
      <c r="A583" s="49" t="s">
        <v>8951</v>
      </c>
      <c r="B583" s="49" t="s">
        <v>9061</v>
      </c>
      <c r="C583" s="41" t="s">
        <v>108</v>
      </c>
      <c r="D583" s="49" t="s">
        <v>65</v>
      </c>
      <c r="E583" s="49" t="s">
        <v>24</v>
      </c>
      <c r="F583" s="49" t="s">
        <v>77</v>
      </c>
      <c r="G583" s="41" t="s">
        <v>55</v>
      </c>
      <c r="H583" s="49" t="s">
        <v>9062</v>
      </c>
      <c r="I583" s="41" t="s">
        <v>1048</v>
      </c>
      <c r="J583" s="41" t="s">
        <v>7889</v>
      </c>
      <c r="K583" s="42">
        <v>41688</v>
      </c>
      <c r="L583" s="40"/>
      <c r="M583" s="48"/>
      <c r="N583" s="48"/>
      <c r="O583" s="48"/>
      <c r="P583" s="56"/>
    </row>
    <row r="584" spans="1:16" hidden="1">
      <c r="A584" s="49" t="s">
        <v>8951</v>
      </c>
      <c r="B584" s="49" t="s">
        <v>9061</v>
      </c>
      <c r="C584" s="41" t="s">
        <v>108</v>
      </c>
      <c r="D584" s="49" t="s">
        <v>65</v>
      </c>
      <c r="E584" s="49" t="s">
        <v>24</v>
      </c>
      <c r="F584" s="49" t="s">
        <v>77</v>
      </c>
      <c r="G584" s="41" t="s">
        <v>55</v>
      </c>
      <c r="H584" s="49" t="s">
        <v>9062</v>
      </c>
      <c r="I584" s="41" t="s">
        <v>1048</v>
      </c>
      <c r="J584" s="41" t="s">
        <v>7890</v>
      </c>
      <c r="K584" s="40"/>
      <c r="L584" s="40"/>
      <c r="M584" s="48"/>
      <c r="N584" s="48"/>
      <c r="O584" s="48"/>
      <c r="P584" s="56"/>
    </row>
    <row r="585" spans="1:16" hidden="1">
      <c r="A585" s="49" t="s">
        <v>8951</v>
      </c>
      <c r="B585" s="49" t="s">
        <v>9061</v>
      </c>
      <c r="C585" s="41" t="s">
        <v>108</v>
      </c>
      <c r="D585" s="49" t="s">
        <v>65</v>
      </c>
      <c r="E585" s="49" t="s">
        <v>24</v>
      </c>
      <c r="F585" s="49" t="s">
        <v>77</v>
      </c>
      <c r="G585" s="41" t="s">
        <v>55</v>
      </c>
      <c r="H585" s="49" t="s">
        <v>9062</v>
      </c>
      <c r="I585" s="41" t="s">
        <v>1048</v>
      </c>
      <c r="J585" s="41" t="s">
        <v>7891</v>
      </c>
      <c r="K585" s="40"/>
      <c r="L585" s="40"/>
      <c r="M585" s="48"/>
      <c r="N585" s="48"/>
      <c r="O585" s="48"/>
      <c r="P585" s="56"/>
    </row>
    <row r="586" spans="1:16" hidden="1">
      <c r="A586" s="49" t="s">
        <v>8951</v>
      </c>
      <c r="B586" s="49" t="s">
        <v>9061</v>
      </c>
      <c r="C586" s="41" t="s">
        <v>108</v>
      </c>
      <c r="D586" s="49" t="s">
        <v>65</v>
      </c>
      <c r="E586" s="49" t="s">
        <v>24</v>
      </c>
      <c r="F586" s="49" t="s">
        <v>77</v>
      </c>
      <c r="G586" s="41" t="s">
        <v>55</v>
      </c>
      <c r="H586" s="49" t="s">
        <v>9062</v>
      </c>
      <c r="I586" s="41" t="s">
        <v>1048</v>
      </c>
      <c r="J586" s="41" t="s">
        <v>7892</v>
      </c>
      <c r="K586" s="40"/>
      <c r="L586" s="40"/>
      <c r="M586" s="48"/>
      <c r="N586" s="48"/>
      <c r="O586" s="48"/>
      <c r="P586" s="56"/>
    </row>
    <row r="587" spans="1:16" hidden="1">
      <c r="A587" s="49" t="s">
        <v>8951</v>
      </c>
      <c r="B587" s="49" t="s">
        <v>9061</v>
      </c>
      <c r="C587" s="41" t="s">
        <v>108</v>
      </c>
      <c r="D587" s="49" t="s">
        <v>65</v>
      </c>
      <c r="E587" s="49" t="s">
        <v>24</v>
      </c>
      <c r="F587" s="49" t="s">
        <v>77</v>
      </c>
      <c r="G587" s="41" t="s">
        <v>55</v>
      </c>
      <c r="H587" s="49" t="s">
        <v>9062</v>
      </c>
      <c r="I587" s="41" t="s">
        <v>1048</v>
      </c>
      <c r="J587" s="41" t="s">
        <v>7893</v>
      </c>
      <c r="K587" s="40"/>
      <c r="L587" s="40"/>
      <c r="M587" s="48"/>
      <c r="N587" s="48"/>
      <c r="O587" s="48"/>
      <c r="P587" s="56"/>
    </row>
    <row r="588" spans="1:16" hidden="1">
      <c r="A588" s="49" t="s">
        <v>8951</v>
      </c>
      <c r="B588" s="49" t="s">
        <v>9061</v>
      </c>
      <c r="C588" s="41" t="s">
        <v>108</v>
      </c>
      <c r="D588" s="49" t="s">
        <v>65</v>
      </c>
      <c r="E588" s="49" t="s">
        <v>24</v>
      </c>
      <c r="F588" s="49" t="s">
        <v>77</v>
      </c>
      <c r="G588" s="41" t="s">
        <v>55</v>
      </c>
      <c r="H588" s="49" t="s">
        <v>9062</v>
      </c>
      <c r="I588" s="41" t="s">
        <v>1048</v>
      </c>
      <c r="J588" s="41" t="s">
        <v>7894</v>
      </c>
      <c r="K588" s="40"/>
      <c r="L588" s="40"/>
      <c r="M588" s="48"/>
      <c r="N588" s="48"/>
      <c r="O588" s="48"/>
      <c r="P588" s="56"/>
    </row>
    <row r="589" spans="1:16" ht="39.6" hidden="1">
      <c r="A589" s="48" t="s">
        <v>8951</v>
      </c>
      <c r="B589" s="48" t="s">
        <v>9061</v>
      </c>
      <c r="C589" s="40" t="s">
        <v>108</v>
      </c>
      <c r="D589" s="48" t="s">
        <v>65</v>
      </c>
      <c r="E589" s="48" t="s">
        <v>24</v>
      </c>
      <c r="F589" s="48" t="s">
        <v>77</v>
      </c>
      <c r="G589" s="41" t="s">
        <v>55</v>
      </c>
      <c r="H589" s="48" t="s">
        <v>9062</v>
      </c>
      <c r="I589" s="40" t="s">
        <v>7895</v>
      </c>
      <c r="J589" s="40" t="s">
        <v>8245</v>
      </c>
      <c r="K589" s="43">
        <f>K582</f>
        <v>41267</v>
      </c>
      <c r="L589" s="43">
        <f>K589+30</f>
        <v>41297</v>
      </c>
      <c r="M589" s="48" t="s">
        <v>8173</v>
      </c>
      <c r="N589" s="48" t="s">
        <v>14</v>
      </c>
      <c r="O589" s="48">
        <v>100</v>
      </c>
      <c r="P589" s="56" t="s">
        <v>9063</v>
      </c>
    </row>
    <row r="590" spans="1:16" hidden="1">
      <c r="A590" s="48" t="s">
        <v>8951</v>
      </c>
      <c r="B590" s="48" t="s">
        <v>9061</v>
      </c>
      <c r="C590" s="40" t="s">
        <v>108</v>
      </c>
      <c r="D590" s="48" t="s">
        <v>65</v>
      </c>
      <c r="E590" s="48" t="s">
        <v>24</v>
      </c>
      <c r="F590" s="48" t="s">
        <v>77</v>
      </c>
      <c r="G590" s="41" t="s">
        <v>55</v>
      </c>
      <c r="H590" s="48" t="s">
        <v>9062</v>
      </c>
      <c r="I590" s="40" t="s">
        <v>8281</v>
      </c>
      <c r="J590" s="40" t="s">
        <v>8282</v>
      </c>
      <c r="K590" s="43">
        <f>L589</f>
        <v>41297</v>
      </c>
      <c r="L590" s="43">
        <f>K590+2</f>
        <v>41299</v>
      </c>
      <c r="M590" s="48" t="s">
        <v>8173</v>
      </c>
      <c r="N590" s="48" t="s">
        <v>8252</v>
      </c>
      <c r="O590" s="48">
        <v>100</v>
      </c>
      <c r="P590" s="56"/>
    </row>
    <row r="591" spans="1:16" hidden="1">
      <c r="A591" s="48" t="s">
        <v>8951</v>
      </c>
      <c r="B591" s="48" t="s">
        <v>9061</v>
      </c>
      <c r="C591" s="40" t="s">
        <v>108</v>
      </c>
      <c r="D591" s="48" t="s">
        <v>65</v>
      </c>
      <c r="E591" s="48" t="s">
        <v>24</v>
      </c>
      <c r="F591" s="48" t="s">
        <v>77</v>
      </c>
      <c r="G591" s="41" t="s">
        <v>55</v>
      </c>
      <c r="H591" s="48" t="s">
        <v>9062</v>
      </c>
      <c r="I591" s="65" t="s">
        <v>8261</v>
      </c>
      <c r="J591" s="40" t="s">
        <v>8262</v>
      </c>
      <c r="K591" s="43">
        <f>L590</f>
        <v>41299</v>
      </c>
      <c r="L591" s="43">
        <f>K591</f>
        <v>41299</v>
      </c>
      <c r="M591" s="48" t="s">
        <v>8173</v>
      </c>
      <c r="N591" s="48" t="s">
        <v>8252</v>
      </c>
      <c r="O591" s="48">
        <v>100</v>
      </c>
      <c r="P591" s="56"/>
    </row>
    <row r="592" spans="1:16" hidden="1">
      <c r="A592" s="48" t="s">
        <v>8951</v>
      </c>
      <c r="B592" s="48" t="s">
        <v>9061</v>
      </c>
      <c r="C592" s="40" t="s">
        <v>108</v>
      </c>
      <c r="D592" s="48" t="s">
        <v>65</v>
      </c>
      <c r="E592" s="48" t="s">
        <v>24</v>
      </c>
      <c r="F592" s="48" t="s">
        <v>77</v>
      </c>
      <c r="G592" s="41" t="s">
        <v>55</v>
      </c>
      <c r="H592" s="48" t="s">
        <v>9062</v>
      </c>
      <c r="I592" s="40" t="s">
        <v>8264</v>
      </c>
      <c r="J592" s="40" t="s">
        <v>8265</v>
      </c>
      <c r="K592" s="43">
        <f>L591</f>
        <v>41299</v>
      </c>
      <c r="L592" s="43">
        <f>K583-21</f>
        <v>41667</v>
      </c>
      <c r="M592" s="48" t="s">
        <v>8173</v>
      </c>
      <c r="N592" s="48" t="s">
        <v>14</v>
      </c>
      <c r="O592" s="48">
        <v>100</v>
      </c>
      <c r="P592" s="56"/>
    </row>
    <row r="593" spans="1:16" hidden="1">
      <c r="A593" s="48" t="s">
        <v>8951</v>
      </c>
      <c r="B593" s="48" t="s">
        <v>9061</v>
      </c>
      <c r="C593" s="40" t="s">
        <v>108</v>
      </c>
      <c r="D593" s="48" t="s">
        <v>65</v>
      </c>
      <c r="E593" s="48" t="s">
        <v>24</v>
      </c>
      <c r="F593" s="48" t="s">
        <v>77</v>
      </c>
      <c r="G593" s="41" t="s">
        <v>55</v>
      </c>
      <c r="H593" s="48" t="s">
        <v>9062</v>
      </c>
      <c r="I593" s="40" t="s">
        <v>8261</v>
      </c>
      <c r="J593" s="40" t="s">
        <v>8266</v>
      </c>
      <c r="K593" s="43">
        <f>L592</f>
        <v>41667</v>
      </c>
      <c r="L593" s="43">
        <f>K593</f>
        <v>41667</v>
      </c>
      <c r="M593" s="48" t="s">
        <v>8173</v>
      </c>
      <c r="N593" s="48" t="s">
        <v>8252</v>
      </c>
      <c r="O593" s="48">
        <v>100</v>
      </c>
      <c r="P593" s="56"/>
    </row>
    <row r="594" spans="1:16" hidden="1">
      <c r="A594" s="48" t="s">
        <v>8951</v>
      </c>
      <c r="B594" s="48" t="s">
        <v>9061</v>
      </c>
      <c r="C594" s="40" t="s">
        <v>108</v>
      </c>
      <c r="D594" s="48" t="s">
        <v>65</v>
      </c>
      <c r="E594" s="48" t="s">
        <v>24</v>
      </c>
      <c r="F594" s="48" t="s">
        <v>77</v>
      </c>
      <c r="G594" s="41" t="s">
        <v>55</v>
      </c>
      <c r="H594" s="48" t="s">
        <v>9062</v>
      </c>
      <c r="I594" s="40" t="s">
        <v>7904</v>
      </c>
      <c r="J594" s="40" t="s">
        <v>7905</v>
      </c>
      <c r="K594" s="43">
        <f>L592</f>
        <v>41667</v>
      </c>
      <c r="L594" s="43">
        <f>K594+5</f>
        <v>41672</v>
      </c>
      <c r="M594" s="48" t="s">
        <v>8173</v>
      </c>
      <c r="N594" s="48" t="s">
        <v>14</v>
      </c>
      <c r="O594" s="48">
        <v>100</v>
      </c>
      <c r="P594" s="56"/>
    </row>
    <row r="595" spans="1:16" hidden="1">
      <c r="A595" s="48" t="s">
        <v>8951</v>
      </c>
      <c r="B595" s="48" t="s">
        <v>9061</v>
      </c>
      <c r="C595" s="40" t="s">
        <v>108</v>
      </c>
      <c r="D595" s="48" t="s">
        <v>65</v>
      </c>
      <c r="E595" s="48" t="s">
        <v>24</v>
      </c>
      <c r="F595" s="48" t="s">
        <v>77</v>
      </c>
      <c r="G595" s="41" t="s">
        <v>55</v>
      </c>
      <c r="H595" s="48" t="s">
        <v>9062</v>
      </c>
      <c r="I595" s="40" t="s">
        <v>7904</v>
      </c>
      <c r="J595" s="40" t="s">
        <v>7906</v>
      </c>
      <c r="K595" s="43">
        <f>L594</f>
        <v>41672</v>
      </c>
      <c r="L595" s="43">
        <f>K595+5</f>
        <v>41677</v>
      </c>
      <c r="M595" s="48" t="s">
        <v>8173</v>
      </c>
      <c r="N595" s="48" t="s">
        <v>14</v>
      </c>
      <c r="O595" s="48">
        <v>100</v>
      </c>
      <c r="P595" s="56"/>
    </row>
    <row r="596" spans="1:16" hidden="1">
      <c r="A596" s="48" t="s">
        <v>8951</v>
      </c>
      <c r="B596" s="48" t="s">
        <v>9061</v>
      </c>
      <c r="C596" s="40" t="s">
        <v>108</v>
      </c>
      <c r="D596" s="48" t="s">
        <v>65</v>
      </c>
      <c r="E596" s="48" t="s">
        <v>24</v>
      </c>
      <c r="F596" s="48" t="s">
        <v>77</v>
      </c>
      <c r="G596" s="41" t="s">
        <v>55</v>
      </c>
      <c r="H596" s="48" t="s">
        <v>9062</v>
      </c>
      <c r="I596" s="40" t="s">
        <v>7904</v>
      </c>
      <c r="J596" s="40" t="s">
        <v>7907</v>
      </c>
      <c r="K596" s="43">
        <f>L595</f>
        <v>41677</v>
      </c>
      <c r="L596" s="43">
        <f>K596+5</f>
        <v>41682</v>
      </c>
      <c r="M596" s="48" t="s">
        <v>8173</v>
      </c>
      <c r="N596" s="48" t="s">
        <v>14</v>
      </c>
      <c r="O596" s="48">
        <v>100</v>
      </c>
      <c r="P596" s="56"/>
    </row>
    <row r="597" spans="1:16" ht="26.45" hidden="1">
      <c r="A597" s="48" t="s">
        <v>8951</v>
      </c>
      <c r="B597" s="48" t="s">
        <v>9061</v>
      </c>
      <c r="C597" s="40" t="s">
        <v>108</v>
      </c>
      <c r="D597" s="48" t="s">
        <v>65</v>
      </c>
      <c r="E597" s="48" t="s">
        <v>24</v>
      </c>
      <c r="F597" s="48" t="s">
        <v>77</v>
      </c>
      <c r="G597" s="41" t="s">
        <v>55</v>
      </c>
      <c r="H597" s="48" t="s">
        <v>9062</v>
      </c>
      <c r="I597" s="40" t="s">
        <v>7904</v>
      </c>
      <c r="J597" s="40" t="s">
        <v>8172</v>
      </c>
      <c r="K597" s="43">
        <f>L596</f>
        <v>41682</v>
      </c>
      <c r="L597" s="72">
        <f>K597+1</f>
        <v>41683</v>
      </c>
      <c r="M597" s="48" t="s">
        <v>8173</v>
      </c>
      <c r="N597" s="48" t="s">
        <v>14</v>
      </c>
      <c r="O597" s="48">
        <v>100</v>
      </c>
      <c r="P597" s="56" t="s">
        <v>8965</v>
      </c>
    </row>
    <row r="598" spans="1:16" hidden="1">
      <c r="A598" s="41" t="s">
        <v>8951</v>
      </c>
      <c r="B598" s="41" t="s">
        <v>9064</v>
      </c>
      <c r="C598" s="49" t="s">
        <v>108</v>
      </c>
      <c r="D598" s="41" t="s">
        <v>65</v>
      </c>
      <c r="E598" s="49" t="s">
        <v>24</v>
      </c>
      <c r="F598" s="49" t="s">
        <v>81</v>
      </c>
      <c r="G598" s="41" t="s">
        <v>5399</v>
      </c>
      <c r="H598" s="41" t="s">
        <v>9065</v>
      </c>
      <c r="I598" s="41" t="s">
        <v>1048</v>
      </c>
      <c r="J598" s="41" t="s">
        <v>7888</v>
      </c>
      <c r="K598" s="41"/>
      <c r="L598" s="40"/>
      <c r="M598" s="40"/>
      <c r="N598" s="40"/>
      <c r="O598" s="48"/>
      <c r="P598" s="56"/>
    </row>
    <row r="599" spans="1:16" hidden="1">
      <c r="A599" s="41" t="s">
        <v>8951</v>
      </c>
      <c r="B599" s="41" t="s">
        <v>9064</v>
      </c>
      <c r="C599" s="49" t="s">
        <v>108</v>
      </c>
      <c r="D599" s="41" t="s">
        <v>65</v>
      </c>
      <c r="E599" s="49" t="s">
        <v>24</v>
      </c>
      <c r="F599" s="49" t="s">
        <v>81</v>
      </c>
      <c r="G599" s="41" t="s">
        <v>5399</v>
      </c>
      <c r="H599" s="41" t="s">
        <v>9065</v>
      </c>
      <c r="I599" s="41" t="s">
        <v>1048</v>
      </c>
      <c r="J599" s="41" t="s">
        <v>8244</v>
      </c>
      <c r="K599" s="42">
        <v>41575</v>
      </c>
      <c r="L599" s="40"/>
      <c r="M599" s="40"/>
      <c r="N599" s="40"/>
      <c r="O599" s="48"/>
      <c r="P599" s="56"/>
    </row>
    <row r="600" spans="1:16" hidden="1">
      <c r="A600" s="41" t="s">
        <v>8951</v>
      </c>
      <c r="B600" s="41" t="s">
        <v>9064</v>
      </c>
      <c r="C600" s="49" t="s">
        <v>108</v>
      </c>
      <c r="D600" s="41" t="s">
        <v>65</v>
      </c>
      <c r="E600" s="49" t="s">
        <v>24</v>
      </c>
      <c r="F600" s="49" t="s">
        <v>81</v>
      </c>
      <c r="G600" s="41" t="s">
        <v>5399</v>
      </c>
      <c r="H600" s="41" t="s">
        <v>9065</v>
      </c>
      <c r="I600" s="41" t="s">
        <v>1048</v>
      </c>
      <c r="J600" s="41" t="s">
        <v>7889</v>
      </c>
      <c r="K600" s="42">
        <v>41698</v>
      </c>
      <c r="L600" s="40"/>
      <c r="M600" s="40"/>
      <c r="N600" s="40"/>
      <c r="O600" s="48"/>
      <c r="P600" s="56"/>
    </row>
    <row r="601" spans="1:16" hidden="1">
      <c r="A601" s="41" t="s">
        <v>8951</v>
      </c>
      <c r="B601" s="41" t="s">
        <v>9064</v>
      </c>
      <c r="C601" s="49" t="s">
        <v>108</v>
      </c>
      <c r="D601" s="41" t="s">
        <v>65</v>
      </c>
      <c r="E601" s="49" t="s">
        <v>24</v>
      </c>
      <c r="F601" s="49" t="s">
        <v>81</v>
      </c>
      <c r="G601" s="41" t="s">
        <v>5399</v>
      </c>
      <c r="H601" s="41" t="s">
        <v>9065</v>
      </c>
      <c r="I601" s="41" t="s">
        <v>1048</v>
      </c>
      <c r="J601" s="41" t="s">
        <v>7890</v>
      </c>
      <c r="K601" s="41"/>
      <c r="L601" s="40"/>
      <c r="M601" s="40"/>
      <c r="N601" s="40"/>
      <c r="O601" s="48"/>
      <c r="P601" s="56"/>
    </row>
    <row r="602" spans="1:16" hidden="1">
      <c r="A602" s="41" t="s">
        <v>8951</v>
      </c>
      <c r="B602" s="41" t="s">
        <v>9064</v>
      </c>
      <c r="C602" s="49" t="s">
        <v>108</v>
      </c>
      <c r="D602" s="41" t="s">
        <v>65</v>
      </c>
      <c r="E602" s="49" t="s">
        <v>24</v>
      </c>
      <c r="F602" s="49" t="s">
        <v>81</v>
      </c>
      <c r="G602" s="41" t="s">
        <v>5399</v>
      </c>
      <c r="H602" s="41" t="s">
        <v>9065</v>
      </c>
      <c r="I602" s="41" t="s">
        <v>1048</v>
      </c>
      <c r="J602" s="41" t="s">
        <v>7891</v>
      </c>
      <c r="K602" s="42">
        <v>41786</v>
      </c>
      <c r="L602" s="40"/>
      <c r="M602" s="40"/>
      <c r="N602" s="40"/>
      <c r="O602" s="48"/>
      <c r="P602" s="56"/>
    </row>
    <row r="603" spans="1:16" hidden="1">
      <c r="A603" s="41" t="s">
        <v>8951</v>
      </c>
      <c r="B603" s="41" t="s">
        <v>9064</v>
      </c>
      <c r="C603" s="49" t="s">
        <v>108</v>
      </c>
      <c r="D603" s="41" t="s">
        <v>65</v>
      </c>
      <c r="E603" s="49" t="s">
        <v>24</v>
      </c>
      <c r="F603" s="49" t="s">
        <v>81</v>
      </c>
      <c r="G603" s="41" t="s">
        <v>5399</v>
      </c>
      <c r="H603" s="41" t="s">
        <v>9065</v>
      </c>
      <c r="I603" s="41" t="s">
        <v>1048</v>
      </c>
      <c r="J603" s="41" t="s">
        <v>7892</v>
      </c>
      <c r="K603" s="42"/>
      <c r="L603" s="40"/>
      <c r="M603" s="40"/>
      <c r="N603" s="40"/>
      <c r="O603" s="48"/>
      <c r="P603" s="56"/>
    </row>
    <row r="604" spans="1:16" hidden="1">
      <c r="A604" s="41" t="s">
        <v>8951</v>
      </c>
      <c r="B604" s="41" t="s">
        <v>9064</v>
      </c>
      <c r="C604" s="49" t="s">
        <v>108</v>
      </c>
      <c r="D604" s="41" t="s">
        <v>65</v>
      </c>
      <c r="E604" s="49" t="s">
        <v>24</v>
      </c>
      <c r="F604" s="49" t="s">
        <v>81</v>
      </c>
      <c r="G604" s="41" t="s">
        <v>5399</v>
      </c>
      <c r="H604" s="41" t="s">
        <v>9065</v>
      </c>
      <c r="I604" s="41" t="s">
        <v>1048</v>
      </c>
      <c r="J604" s="41" t="s">
        <v>7893</v>
      </c>
      <c r="K604" s="41"/>
      <c r="L604" s="40"/>
      <c r="M604" s="40"/>
      <c r="N604" s="40"/>
      <c r="O604" s="48"/>
      <c r="P604" s="56"/>
    </row>
    <row r="605" spans="1:16" hidden="1">
      <c r="A605" s="41" t="s">
        <v>8951</v>
      </c>
      <c r="B605" s="41" t="s">
        <v>9064</v>
      </c>
      <c r="C605" s="49" t="s">
        <v>108</v>
      </c>
      <c r="D605" s="41" t="s">
        <v>65</v>
      </c>
      <c r="E605" s="49" t="s">
        <v>24</v>
      </c>
      <c r="F605" s="49" t="s">
        <v>81</v>
      </c>
      <c r="G605" s="41" t="s">
        <v>5399</v>
      </c>
      <c r="H605" s="41" t="s">
        <v>9065</v>
      </c>
      <c r="I605" s="41" t="s">
        <v>1048</v>
      </c>
      <c r="J605" s="41" t="s">
        <v>7894</v>
      </c>
      <c r="K605" s="41"/>
      <c r="L605" s="40"/>
      <c r="M605" s="40"/>
      <c r="N605" s="40"/>
      <c r="O605" s="48"/>
      <c r="P605" s="56"/>
    </row>
    <row r="606" spans="1:16" hidden="1">
      <c r="A606" s="40" t="s">
        <v>8951</v>
      </c>
      <c r="B606" s="40" t="s">
        <v>9064</v>
      </c>
      <c r="C606" s="48" t="s">
        <v>108</v>
      </c>
      <c r="D606" s="40" t="s">
        <v>65</v>
      </c>
      <c r="E606" s="48" t="s">
        <v>24</v>
      </c>
      <c r="F606" s="48" t="s">
        <v>81</v>
      </c>
      <c r="G606" s="41" t="s">
        <v>5399</v>
      </c>
      <c r="H606" s="40" t="s">
        <v>9065</v>
      </c>
      <c r="I606" s="40" t="s">
        <v>7895</v>
      </c>
      <c r="J606" s="40" t="s">
        <v>8245</v>
      </c>
      <c r="K606" s="43">
        <f>K599</f>
        <v>41575</v>
      </c>
      <c r="L606" s="43">
        <f>K606+30</f>
        <v>41605</v>
      </c>
      <c r="M606" s="40" t="s">
        <v>8173</v>
      </c>
      <c r="N606" s="48" t="s">
        <v>14</v>
      </c>
      <c r="O606" s="48">
        <v>100</v>
      </c>
      <c r="P606" s="56"/>
    </row>
    <row r="607" spans="1:16" hidden="1">
      <c r="A607" s="40" t="s">
        <v>8951</v>
      </c>
      <c r="B607" s="40" t="s">
        <v>9064</v>
      </c>
      <c r="C607" s="48" t="s">
        <v>108</v>
      </c>
      <c r="D607" s="40" t="s">
        <v>65</v>
      </c>
      <c r="E607" s="48" t="s">
        <v>24</v>
      </c>
      <c r="F607" s="48" t="s">
        <v>81</v>
      </c>
      <c r="G607" s="41" t="s">
        <v>5399</v>
      </c>
      <c r="H607" s="40" t="s">
        <v>9065</v>
      </c>
      <c r="I607" s="40" t="s">
        <v>7898</v>
      </c>
      <c r="J607" s="40" t="s">
        <v>8247</v>
      </c>
      <c r="K607" s="43">
        <f t="shared" ref="K607:K612" si="9">L606</f>
        <v>41605</v>
      </c>
      <c r="L607" s="43">
        <f>K607+5</f>
        <v>41610</v>
      </c>
      <c r="M607" s="40" t="s">
        <v>8173</v>
      </c>
      <c r="N607" s="48" t="s">
        <v>8252</v>
      </c>
      <c r="O607" s="48">
        <v>100</v>
      </c>
      <c r="P607" s="56"/>
    </row>
    <row r="608" spans="1:16" hidden="1">
      <c r="A608" s="40" t="s">
        <v>8951</v>
      </c>
      <c r="B608" s="40" t="s">
        <v>9064</v>
      </c>
      <c r="C608" s="48" t="s">
        <v>108</v>
      </c>
      <c r="D608" s="40" t="s">
        <v>65</v>
      </c>
      <c r="E608" s="48" t="s">
        <v>24</v>
      </c>
      <c r="F608" s="48" t="s">
        <v>81</v>
      </c>
      <c r="G608" s="41" t="s">
        <v>5399</v>
      </c>
      <c r="H608" s="40" t="s">
        <v>9065</v>
      </c>
      <c r="I608" s="40" t="s">
        <v>8253</v>
      </c>
      <c r="J608" s="40" t="s">
        <v>8254</v>
      </c>
      <c r="K608" s="43">
        <f t="shared" si="9"/>
        <v>41610</v>
      </c>
      <c r="L608" s="43">
        <f>K608+30</f>
        <v>41640</v>
      </c>
      <c r="M608" s="40" t="s">
        <v>8173</v>
      </c>
      <c r="N608" s="48" t="s">
        <v>14</v>
      </c>
      <c r="O608" s="48">
        <v>100</v>
      </c>
      <c r="P608" s="56"/>
    </row>
    <row r="609" spans="1:16" hidden="1">
      <c r="A609" s="40" t="s">
        <v>8951</v>
      </c>
      <c r="B609" s="40" t="s">
        <v>9064</v>
      </c>
      <c r="C609" s="48" t="s">
        <v>108</v>
      </c>
      <c r="D609" s="40" t="s">
        <v>65</v>
      </c>
      <c r="E609" s="48" t="s">
        <v>24</v>
      </c>
      <c r="F609" s="48" t="s">
        <v>81</v>
      </c>
      <c r="G609" s="41" t="s">
        <v>5399</v>
      </c>
      <c r="H609" s="40" t="s">
        <v>9065</v>
      </c>
      <c r="I609" s="40" t="s">
        <v>8256</v>
      </c>
      <c r="J609" s="40" t="s">
        <v>8257</v>
      </c>
      <c r="K609" s="43">
        <f t="shared" si="9"/>
        <v>41640</v>
      </c>
      <c r="L609" s="43">
        <f>L608+10</f>
        <v>41650</v>
      </c>
      <c r="M609" s="40" t="s">
        <v>8173</v>
      </c>
      <c r="N609" s="48" t="s">
        <v>14</v>
      </c>
      <c r="O609" s="48">
        <v>100</v>
      </c>
      <c r="P609" s="56"/>
    </row>
    <row r="610" spans="1:16" hidden="1">
      <c r="A610" s="40" t="s">
        <v>8951</v>
      </c>
      <c r="B610" s="40" t="s">
        <v>9064</v>
      </c>
      <c r="C610" s="48" t="s">
        <v>108</v>
      </c>
      <c r="D610" s="40" t="s">
        <v>65</v>
      </c>
      <c r="E610" s="48" t="s">
        <v>24</v>
      </c>
      <c r="F610" s="48" t="s">
        <v>81</v>
      </c>
      <c r="G610" s="41" t="s">
        <v>5399</v>
      </c>
      <c r="H610" s="40" t="s">
        <v>9065</v>
      </c>
      <c r="I610" s="40" t="s">
        <v>8256</v>
      </c>
      <c r="J610" s="40" t="s">
        <v>8249</v>
      </c>
      <c r="K610" s="43">
        <f t="shared" si="9"/>
        <v>41650</v>
      </c>
      <c r="L610" s="43">
        <f>K610+10</f>
        <v>41660</v>
      </c>
      <c r="M610" s="40" t="s">
        <v>8173</v>
      </c>
      <c r="N610" s="48" t="s">
        <v>14</v>
      </c>
      <c r="O610" s="48">
        <v>100</v>
      </c>
      <c r="P610" s="56"/>
    </row>
    <row r="611" spans="1:16" hidden="1">
      <c r="A611" s="40" t="s">
        <v>8951</v>
      </c>
      <c r="B611" s="40" t="s">
        <v>9064</v>
      </c>
      <c r="C611" s="48" t="s">
        <v>108</v>
      </c>
      <c r="D611" s="40" t="s">
        <v>65</v>
      </c>
      <c r="E611" s="48" t="s">
        <v>24</v>
      </c>
      <c r="F611" s="48" t="s">
        <v>81</v>
      </c>
      <c r="G611" s="41" t="s">
        <v>5399</v>
      </c>
      <c r="H611" s="40" t="s">
        <v>9065</v>
      </c>
      <c r="I611" s="40" t="s">
        <v>8256</v>
      </c>
      <c r="J611" s="40" t="s">
        <v>7907</v>
      </c>
      <c r="K611" s="43">
        <f t="shared" si="9"/>
        <v>41660</v>
      </c>
      <c r="L611" s="43">
        <f>K611+5</f>
        <v>41665</v>
      </c>
      <c r="M611" s="40" t="s">
        <v>8173</v>
      </c>
      <c r="N611" s="48" t="s">
        <v>14</v>
      </c>
      <c r="O611" s="48">
        <v>100</v>
      </c>
      <c r="P611" s="56"/>
    </row>
    <row r="612" spans="1:16" hidden="1">
      <c r="A612" s="40" t="s">
        <v>8951</v>
      </c>
      <c r="B612" s="40" t="s">
        <v>9064</v>
      </c>
      <c r="C612" s="48" t="s">
        <v>108</v>
      </c>
      <c r="D612" s="40" t="s">
        <v>65</v>
      </c>
      <c r="E612" s="48" t="s">
        <v>24</v>
      </c>
      <c r="F612" s="48" t="s">
        <v>81</v>
      </c>
      <c r="G612" s="41" t="s">
        <v>5399</v>
      </c>
      <c r="H612" s="40" t="s">
        <v>9065</v>
      </c>
      <c r="I612" s="40" t="s">
        <v>8256</v>
      </c>
      <c r="J612" s="40" t="s">
        <v>8259</v>
      </c>
      <c r="K612" s="43">
        <f t="shared" si="9"/>
        <v>41665</v>
      </c>
      <c r="L612" s="43">
        <f>K612</f>
        <v>41665</v>
      </c>
      <c r="M612" s="40" t="s">
        <v>8173</v>
      </c>
      <c r="N612" s="48" t="s">
        <v>14</v>
      </c>
      <c r="O612" s="48">
        <v>100</v>
      </c>
      <c r="P612" s="56"/>
    </row>
    <row r="613" spans="1:16" hidden="1">
      <c r="A613" s="40" t="s">
        <v>8951</v>
      </c>
      <c r="B613" s="40" t="s">
        <v>9064</v>
      </c>
      <c r="C613" s="48" t="s">
        <v>108</v>
      </c>
      <c r="D613" s="40" t="s">
        <v>65</v>
      </c>
      <c r="E613" s="48" t="s">
        <v>24</v>
      </c>
      <c r="F613" s="48" t="s">
        <v>81</v>
      </c>
      <c r="G613" s="41" t="s">
        <v>5399</v>
      </c>
      <c r="H613" s="40" t="s">
        <v>9065</v>
      </c>
      <c r="I613" s="65" t="s">
        <v>8261</v>
      </c>
      <c r="J613" s="40" t="s">
        <v>8262</v>
      </c>
      <c r="K613" s="43">
        <f>L610</f>
        <v>41660</v>
      </c>
      <c r="L613" s="43">
        <f>K613+5</f>
        <v>41665</v>
      </c>
      <c r="M613" s="40" t="s">
        <v>8173</v>
      </c>
      <c r="N613" s="48" t="s">
        <v>8252</v>
      </c>
      <c r="O613" s="48">
        <v>100</v>
      </c>
      <c r="P613" s="56"/>
    </row>
    <row r="614" spans="1:16" ht="26.45" hidden="1">
      <c r="A614" s="40" t="s">
        <v>8951</v>
      </c>
      <c r="B614" s="40" t="s">
        <v>9064</v>
      </c>
      <c r="C614" s="48" t="s">
        <v>108</v>
      </c>
      <c r="D614" s="40" t="s">
        <v>65</v>
      </c>
      <c r="E614" s="48" t="s">
        <v>24</v>
      </c>
      <c r="F614" s="48" t="s">
        <v>81</v>
      </c>
      <c r="G614" s="41" t="s">
        <v>5399</v>
      </c>
      <c r="H614" s="40" t="s">
        <v>9065</v>
      </c>
      <c r="I614" s="40" t="s">
        <v>8264</v>
      </c>
      <c r="J614" s="40" t="s">
        <v>8265</v>
      </c>
      <c r="K614" s="43">
        <f>L613</f>
        <v>41665</v>
      </c>
      <c r="L614" s="43">
        <f>K600-21</f>
        <v>41677</v>
      </c>
      <c r="M614" s="40" t="s">
        <v>8173</v>
      </c>
      <c r="N614" s="48" t="s">
        <v>14</v>
      </c>
      <c r="O614" s="48">
        <v>100</v>
      </c>
      <c r="P614" s="56" t="s">
        <v>8293</v>
      </c>
    </row>
    <row r="615" spans="1:16" hidden="1">
      <c r="A615" s="40" t="s">
        <v>8951</v>
      </c>
      <c r="B615" s="40" t="s">
        <v>9064</v>
      </c>
      <c r="C615" s="48" t="s">
        <v>108</v>
      </c>
      <c r="D615" s="40" t="s">
        <v>65</v>
      </c>
      <c r="E615" s="48" t="s">
        <v>24</v>
      </c>
      <c r="F615" s="48" t="s">
        <v>81</v>
      </c>
      <c r="G615" s="41" t="s">
        <v>5399</v>
      </c>
      <c r="H615" s="40" t="s">
        <v>9065</v>
      </c>
      <c r="I615" s="40" t="s">
        <v>8261</v>
      </c>
      <c r="J615" s="40" t="s">
        <v>8266</v>
      </c>
      <c r="K615" s="43">
        <f>L614</f>
        <v>41677</v>
      </c>
      <c r="L615" s="43">
        <f>K615</f>
        <v>41677</v>
      </c>
      <c r="M615" s="40" t="s">
        <v>8173</v>
      </c>
      <c r="N615" s="48" t="s">
        <v>8252</v>
      </c>
      <c r="O615" s="48">
        <v>100</v>
      </c>
      <c r="P615" s="56"/>
    </row>
    <row r="616" spans="1:16" hidden="1">
      <c r="A616" s="40" t="s">
        <v>8951</v>
      </c>
      <c r="B616" s="40" t="s">
        <v>9064</v>
      </c>
      <c r="C616" s="48" t="s">
        <v>108</v>
      </c>
      <c r="D616" s="40" t="s">
        <v>65</v>
      </c>
      <c r="E616" s="48" t="s">
        <v>24</v>
      </c>
      <c r="F616" s="48" t="s">
        <v>81</v>
      </c>
      <c r="G616" s="41" t="s">
        <v>5399</v>
      </c>
      <c r="H616" s="40" t="s">
        <v>9065</v>
      </c>
      <c r="I616" s="40" t="s">
        <v>7904</v>
      </c>
      <c r="J616" s="40" t="s">
        <v>8267</v>
      </c>
      <c r="K616" s="43">
        <f>L614</f>
        <v>41677</v>
      </c>
      <c r="L616" s="43">
        <f>K616+5</f>
        <v>41682</v>
      </c>
      <c r="M616" s="40" t="s">
        <v>8173</v>
      </c>
      <c r="N616" s="48" t="s">
        <v>14</v>
      </c>
      <c r="O616" s="48" t="s">
        <v>84</v>
      </c>
      <c r="P616" s="56"/>
    </row>
    <row r="617" spans="1:16" hidden="1">
      <c r="A617" s="40" t="s">
        <v>8951</v>
      </c>
      <c r="B617" s="40" t="s">
        <v>9064</v>
      </c>
      <c r="C617" s="48" t="s">
        <v>108</v>
      </c>
      <c r="D617" s="40" t="s">
        <v>65</v>
      </c>
      <c r="E617" s="48" t="s">
        <v>24</v>
      </c>
      <c r="F617" s="48" t="s">
        <v>81</v>
      </c>
      <c r="G617" s="41" t="s">
        <v>5399</v>
      </c>
      <c r="H617" s="40" t="s">
        <v>9065</v>
      </c>
      <c r="I617" s="40" t="s">
        <v>7904</v>
      </c>
      <c r="J617" s="40" t="s">
        <v>8268</v>
      </c>
      <c r="K617" s="43">
        <f>L616</f>
        <v>41682</v>
      </c>
      <c r="L617" s="43">
        <f>K617+5</f>
        <v>41687</v>
      </c>
      <c r="M617" s="40" t="s">
        <v>8173</v>
      </c>
      <c r="N617" s="48" t="s">
        <v>14</v>
      </c>
      <c r="O617" s="48" t="s">
        <v>84</v>
      </c>
      <c r="P617" s="56"/>
    </row>
    <row r="618" spans="1:16" hidden="1">
      <c r="A618" s="40" t="s">
        <v>8951</v>
      </c>
      <c r="B618" s="40" t="s">
        <v>9064</v>
      </c>
      <c r="C618" s="48" t="s">
        <v>108</v>
      </c>
      <c r="D618" s="40" t="s">
        <v>65</v>
      </c>
      <c r="E618" s="48" t="s">
        <v>24</v>
      </c>
      <c r="F618" s="48" t="s">
        <v>81</v>
      </c>
      <c r="G618" s="41" t="s">
        <v>5399</v>
      </c>
      <c r="H618" s="40" t="s">
        <v>9065</v>
      </c>
      <c r="I618" s="40" t="s">
        <v>7904</v>
      </c>
      <c r="J618" s="40" t="s">
        <v>8269</v>
      </c>
      <c r="K618" s="43">
        <f>L617</f>
        <v>41687</v>
      </c>
      <c r="L618" s="43">
        <f>K618+5</f>
        <v>41692</v>
      </c>
      <c r="M618" s="40" t="s">
        <v>8173</v>
      </c>
      <c r="N618" s="48" t="s">
        <v>14</v>
      </c>
      <c r="O618" s="48" t="s">
        <v>84</v>
      </c>
      <c r="P618" s="56"/>
    </row>
    <row r="619" spans="1:16" ht="26.45" hidden="1">
      <c r="A619" s="40" t="s">
        <v>8951</v>
      </c>
      <c r="B619" s="40" t="s">
        <v>9064</v>
      </c>
      <c r="C619" s="48" t="s">
        <v>108</v>
      </c>
      <c r="D619" s="40" t="s">
        <v>65</v>
      </c>
      <c r="E619" s="48" t="s">
        <v>24</v>
      </c>
      <c r="F619" s="48" t="s">
        <v>81</v>
      </c>
      <c r="G619" s="41" t="s">
        <v>5399</v>
      </c>
      <c r="H619" s="40" t="s">
        <v>9065</v>
      </c>
      <c r="I619" s="40" t="s">
        <v>7904</v>
      </c>
      <c r="J619" s="40" t="s">
        <v>8172</v>
      </c>
      <c r="K619" s="43">
        <f>L618</f>
        <v>41692</v>
      </c>
      <c r="L619" s="67">
        <f>K619+1</f>
        <v>41693</v>
      </c>
      <c r="M619" s="40" t="s">
        <v>8173</v>
      </c>
      <c r="N619" s="48" t="s">
        <v>14</v>
      </c>
      <c r="O619" s="48">
        <v>100</v>
      </c>
      <c r="P619" s="56" t="s">
        <v>8263</v>
      </c>
    </row>
    <row r="620" spans="1:16" hidden="1">
      <c r="A620" s="49" t="s">
        <v>8676</v>
      </c>
      <c r="B620" s="49" t="s">
        <v>9066</v>
      </c>
      <c r="C620" s="49" t="s">
        <v>108</v>
      </c>
      <c r="D620" s="47" t="s">
        <v>65</v>
      </c>
      <c r="E620" s="49" t="s">
        <v>24</v>
      </c>
      <c r="F620" s="49" t="s">
        <v>9067</v>
      </c>
      <c r="G620" s="49" t="s">
        <v>6175</v>
      </c>
      <c r="H620" s="49" t="s">
        <v>9068</v>
      </c>
      <c r="I620" s="41" t="s">
        <v>1048</v>
      </c>
      <c r="J620" s="41" t="s">
        <v>7888</v>
      </c>
      <c r="K620" s="41"/>
      <c r="L620" s="40"/>
      <c r="M620" s="48"/>
      <c r="N620" s="48"/>
      <c r="O620" s="48"/>
      <c r="P620" s="56"/>
    </row>
    <row r="621" spans="1:16" hidden="1">
      <c r="A621" s="49" t="s">
        <v>8676</v>
      </c>
      <c r="B621" s="49" t="s">
        <v>9066</v>
      </c>
      <c r="C621" s="49" t="s">
        <v>108</v>
      </c>
      <c r="D621" s="47" t="s">
        <v>65</v>
      </c>
      <c r="E621" s="49" t="s">
        <v>24</v>
      </c>
      <c r="F621" s="49" t="s">
        <v>9067</v>
      </c>
      <c r="G621" s="49" t="s">
        <v>6175</v>
      </c>
      <c r="H621" s="49" t="s">
        <v>9068</v>
      </c>
      <c r="I621" s="41" t="s">
        <v>1048</v>
      </c>
      <c r="J621" s="41" t="s">
        <v>8244</v>
      </c>
      <c r="K621" s="42">
        <v>41246</v>
      </c>
      <c r="L621" s="40"/>
      <c r="M621" s="48"/>
      <c r="N621" s="48"/>
      <c r="O621" s="48"/>
      <c r="P621" s="56"/>
    </row>
    <row r="622" spans="1:16" hidden="1">
      <c r="A622" s="49" t="s">
        <v>8676</v>
      </c>
      <c r="B622" s="49" t="s">
        <v>9066</v>
      </c>
      <c r="C622" s="49" t="s">
        <v>108</v>
      </c>
      <c r="D622" s="47" t="s">
        <v>65</v>
      </c>
      <c r="E622" s="49" t="s">
        <v>24</v>
      </c>
      <c r="F622" s="49" t="s">
        <v>9067</v>
      </c>
      <c r="G622" s="49" t="s">
        <v>6175</v>
      </c>
      <c r="H622" s="49" t="s">
        <v>9068</v>
      </c>
      <c r="I622" s="41" t="s">
        <v>1048</v>
      </c>
      <c r="J622" s="41" t="s">
        <v>7889</v>
      </c>
      <c r="K622" s="42">
        <v>41357</v>
      </c>
      <c r="L622" s="40"/>
      <c r="M622" s="48"/>
      <c r="N622" s="48"/>
      <c r="O622" s="48"/>
      <c r="P622" s="56"/>
    </row>
    <row r="623" spans="1:16" hidden="1">
      <c r="A623" s="49" t="s">
        <v>8676</v>
      </c>
      <c r="B623" s="49" t="s">
        <v>9066</v>
      </c>
      <c r="C623" s="49" t="s">
        <v>108</v>
      </c>
      <c r="D623" s="47" t="s">
        <v>65</v>
      </c>
      <c r="E623" s="49" t="s">
        <v>24</v>
      </c>
      <c r="F623" s="49" t="s">
        <v>9067</v>
      </c>
      <c r="G623" s="49" t="s">
        <v>6175</v>
      </c>
      <c r="H623" s="49" t="s">
        <v>9068</v>
      </c>
      <c r="I623" s="41" t="s">
        <v>1048</v>
      </c>
      <c r="J623" s="41" t="s">
        <v>7890</v>
      </c>
      <c r="K623" s="41"/>
      <c r="L623" s="40"/>
      <c r="M623" s="48"/>
      <c r="N623" s="48"/>
      <c r="O623" s="48"/>
      <c r="P623" s="56"/>
    </row>
    <row r="624" spans="1:16" hidden="1">
      <c r="A624" s="49" t="s">
        <v>8676</v>
      </c>
      <c r="B624" s="49" t="s">
        <v>9066</v>
      </c>
      <c r="C624" s="49" t="s">
        <v>108</v>
      </c>
      <c r="D624" s="47" t="s">
        <v>65</v>
      </c>
      <c r="E624" s="49" t="s">
        <v>24</v>
      </c>
      <c r="F624" s="49" t="s">
        <v>9067</v>
      </c>
      <c r="G624" s="49" t="s">
        <v>6175</v>
      </c>
      <c r="H624" s="49" t="s">
        <v>9068</v>
      </c>
      <c r="I624" s="41" t="s">
        <v>1048</v>
      </c>
      <c r="J624" s="41" t="s">
        <v>7891</v>
      </c>
      <c r="K624" s="41"/>
      <c r="L624" s="40"/>
      <c r="M624" s="48"/>
      <c r="N624" s="48"/>
      <c r="O624" s="48"/>
      <c r="P624" s="56"/>
    </row>
    <row r="625" spans="1:16" hidden="1">
      <c r="A625" s="49" t="s">
        <v>8676</v>
      </c>
      <c r="B625" s="49" t="s">
        <v>9066</v>
      </c>
      <c r="C625" s="49" t="s">
        <v>108</v>
      </c>
      <c r="D625" s="47" t="s">
        <v>65</v>
      </c>
      <c r="E625" s="49" t="s">
        <v>24</v>
      </c>
      <c r="F625" s="49" t="s">
        <v>9067</v>
      </c>
      <c r="G625" s="49" t="s">
        <v>6175</v>
      </c>
      <c r="H625" s="49" t="s">
        <v>9068</v>
      </c>
      <c r="I625" s="41" t="s">
        <v>1048</v>
      </c>
      <c r="J625" s="41" t="s">
        <v>7892</v>
      </c>
      <c r="K625" s="41"/>
      <c r="L625" s="40"/>
      <c r="M625" s="48"/>
      <c r="N625" s="48"/>
      <c r="O625" s="48"/>
      <c r="P625" s="56"/>
    </row>
    <row r="626" spans="1:16" hidden="1">
      <c r="A626" s="49" t="s">
        <v>8676</v>
      </c>
      <c r="B626" s="49" t="s">
        <v>9066</v>
      </c>
      <c r="C626" s="49" t="s">
        <v>108</v>
      </c>
      <c r="D626" s="47" t="s">
        <v>65</v>
      </c>
      <c r="E626" s="49" t="s">
        <v>24</v>
      </c>
      <c r="F626" s="49" t="s">
        <v>9067</v>
      </c>
      <c r="G626" s="49" t="s">
        <v>6175</v>
      </c>
      <c r="H626" s="49" t="s">
        <v>9068</v>
      </c>
      <c r="I626" s="41" t="s">
        <v>1048</v>
      </c>
      <c r="J626" s="41" t="s">
        <v>7893</v>
      </c>
      <c r="K626" s="41"/>
      <c r="L626" s="40"/>
      <c r="M626" s="48"/>
      <c r="N626" s="48"/>
      <c r="O626" s="48"/>
      <c r="P626" s="56"/>
    </row>
    <row r="627" spans="1:16" hidden="1">
      <c r="A627" s="49" t="s">
        <v>8676</v>
      </c>
      <c r="B627" s="49" t="s">
        <v>9066</v>
      </c>
      <c r="C627" s="49" t="s">
        <v>108</v>
      </c>
      <c r="D627" s="47" t="s">
        <v>65</v>
      </c>
      <c r="E627" s="49" t="s">
        <v>24</v>
      </c>
      <c r="F627" s="49" t="s">
        <v>9067</v>
      </c>
      <c r="G627" s="49" t="s">
        <v>6175</v>
      </c>
      <c r="H627" s="49" t="s">
        <v>9068</v>
      </c>
      <c r="I627" s="41" t="s">
        <v>1048</v>
      </c>
      <c r="J627" s="41" t="s">
        <v>7894</v>
      </c>
      <c r="K627" s="41"/>
      <c r="L627" s="40"/>
      <c r="M627" s="48"/>
      <c r="N627" s="48"/>
      <c r="O627" s="48"/>
      <c r="P627" s="56"/>
    </row>
    <row r="628" spans="1:16" hidden="1">
      <c r="A628" s="48" t="s">
        <v>8676</v>
      </c>
      <c r="B628" s="48" t="s">
        <v>9066</v>
      </c>
      <c r="C628" s="48" t="s">
        <v>108</v>
      </c>
      <c r="D628" s="46" t="s">
        <v>65</v>
      </c>
      <c r="E628" s="48" t="s">
        <v>24</v>
      </c>
      <c r="F628" s="48" t="s">
        <v>9067</v>
      </c>
      <c r="G628" s="49" t="s">
        <v>6175</v>
      </c>
      <c r="H628" s="48" t="s">
        <v>9068</v>
      </c>
      <c r="I628" s="40" t="s">
        <v>7895</v>
      </c>
      <c r="J628" s="40" t="s">
        <v>8245</v>
      </c>
      <c r="K628" s="43">
        <f>K621</f>
        <v>41246</v>
      </c>
      <c r="L628" s="43">
        <f>K628+10</f>
        <v>41256</v>
      </c>
      <c r="M628" s="40" t="s">
        <v>7</v>
      </c>
      <c r="N628" s="48" t="s">
        <v>103</v>
      </c>
      <c r="O628" s="40">
        <v>100</v>
      </c>
      <c r="P628" s="56"/>
    </row>
    <row r="629" spans="1:16" hidden="1">
      <c r="A629" s="48" t="s">
        <v>8676</v>
      </c>
      <c r="B629" s="48" t="s">
        <v>9066</v>
      </c>
      <c r="C629" s="48" t="s">
        <v>108</v>
      </c>
      <c r="D629" s="46" t="s">
        <v>65</v>
      </c>
      <c r="E629" s="48" t="s">
        <v>24</v>
      </c>
      <c r="F629" s="48" t="s">
        <v>9067</v>
      </c>
      <c r="G629" s="49" t="s">
        <v>6175</v>
      </c>
      <c r="H629" s="48" t="s">
        <v>9068</v>
      </c>
      <c r="I629" s="40" t="s">
        <v>7898</v>
      </c>
      <c r="J629" s="40" t="s">
        <v>8247</v>
      </c>
      <c r="K629" s="43">
        <f>L628</f>
        <v>41256</v>
      </c>
      <c r="L629" s="43">
        <f>K629+2</f>
        <v>41258</v>
      </c>
      <c r="M629" s="40" t="s">
        <v>7</v>
      </c>
      <c r="N629" s="48" t="s">
        <v>6142</v>
      </c>
      <c r="O629" s="48">
        <v>100</v>
      </c>
      <c r="P629" s="56"/>
    </row>
    <row r="630" spans="1:16">
      <c r="A630" s="48" t="s">
        <v>8676</v>
      </c>
      <c r="B630" s="48" t="s">
        <v>9066</v>
      </c>
      <c r="C630" s="48" t="s">
        <v>108</v>
      </c>
      <c r="D630" s="46" t="s">
        <v>65</v>
      </c>
      <c r="E630" s="48" t="s">
        <v>24</v>
      </c>
      <c r="F630" s="48" t="s">
        <v>9067</v>
      </c>
      <c r="G630" s="49" t="s">
        <v>6175</v>
      </c>
      <c r="H630" s="48" t="s">
        <v>9068</v>
      </c>
      <c r="I630" s="40" t="s">
        <v>7901</v>
      </c>
      <c r="J630" s="40" t="s">
        <v>7902</v>
      </c>
      <c r="K630" s="43">
        <f>L629</f>
        <v>41258</v>
      </c>
      <c r="L630" s="43">
        <f>K631</f>
        <v>41341</v>
      </c>
      <c r="M630" s="40" t="s">
        <v>7</v>
      </c>
      <c r="N630" s="48" t="s">
        <v>103</v>
      </c>
      <c r="O630" s="48">
        <v>100</v>
      </c>
      <c r="P630" s="56"/>
    </row>
    <row r="631" spans="1:16" ht="39.6" hidden="1">
      <c r="A631" s="48" t="s">
        <v>8676</v>
      </c>
      <c r="B631" s="48" t="s">
        <v>9066</v>
      </c>
      <c r="C631" s="48" t="s">
        <v>108</v>
      </c>
      <c r="D631" s="46" t="s">
        <v>65</v>
      </c>
      <c r="E631" s="48" t="s">
        <v>24</v>
      </c>
      <c r="F631" s="48" t="s">
        <v>9067</v>
      </c>
      <c r="G631" s="49" t="s">
        <v>6175</v>
      </c>
      <c r="H631" s="48" t="s">
        <v>9068</v>
      </c>
      <c r="I631" s="40" t="s">
        <v>7904</v>
      </c>
      <c r="J631" s="40" t="s">
        <v>7905</v>
      </c>
      <c r="K631" s="43">
        <f>L631-5</f>
        <v>41341</v>
      </c>
      <c r="L631" s="43">
        <f>K632</f>
        <v>41346</v>
      </c>
      <c r="M631" s="40" t="s">
        <v>7</v>
      </c>
      <c r="N631" s="48" t="s">
        <v>103</v>
      </c>
      <c r="O631" s="48">
        <v>100</v>
      </c>
      <c r="P631" s="56" t="s">
        <v>9069</v>
      </c>
    </row>
    <row r="632" spans="1:16" ht="65.45" hidden="1">
      <c r="A632" s="48" t="s">
        <v>8676</v>
      </c>
      <c r="B632" s="48" t="s">
        <v>9066</v>
      </c>
      <c r="C632" s="48" t="s">
        <v>108</v>
      </c>
      <c r="D632" s="46" t="s">
        <v>65</v>
      </c>
      <c r="E632" s="48" t="s">
        <v>24</v>
      </c>
      <c r="F632" s="48" t="s">
        <v>9067</v>
      </c>
      <c r="G632" s="49" t="s">
        <v>6175</v>
      </c>
      <c r="H632" s="48" t="s">
        <v>9068</v>
      </c>
      <c r="I632" s="40" t="s">
        <v>7904</v>
      </c>
      <c r="J632" s="40" t="s">
        <v>8249</v>
      </c>
      <c r="K632" s="43">
        <f>L632-5</f>
        <v>41346</v>
      </c>
      <c r="L632" s="43">
        <f>K633</f>
        <v>41351</v>
      </c>
      <c r="M632" s="40" t="s">
        <v>7</v>
      </c>
      <c r="N632" s="48" t="s">
        <v>103</v>
      </c>
      <c r="O632" s="48">
        <v>100</v>
      </c>
      <c r="P632" s="56" t="s">
        <v>9070</v>
      </c>
    </row>
    <row r="633" spans="1:16" hidden="1">
      <c r="A633" s="48" t="s">
        <v>8676</v>
      </c>
      <c r="B633" s="48" t="s">
        <v>9066</v>
      </c>
      <c r="C633" s="48" t="s">
        <v>108</v>
      </c>
      <c r="D633" s="46" t="s">
        <v>65</v>
      </c>
      <c r="E633" s="48" t="s">
        <v>24</v>
      </c>
      <c r="F633" s="48" t="s">
        <v>9067</v>
      </c>
      <c r="G633" s="49" t="s">
        <v>6175</v>
      </c>
      <c r="H633" s="48" t="s">
        <v>9068</v>
      </c>
      <c r="I633" s="40" t="s">
        <v>7904</v>
      </c>
      <c r="J633" s="40" t="s">
        <v>7907</v>
      </c>
      <c r="K633" s="43">
        <f>L633-5</f>
        <v>41351</v>
      </c>
      <c r="L633" s="43">
        <f>K634</f>
        <v>41356</v>
      </c>
      <c r="M633" s="40" t="s">
        <v>7</v>
      </c>
      <c r="N633" s="48" t="s">
        <v>103</v>
      </c>
      <c r="O633" s="48">
        <v>100</v>
      </c>
      <c r="P633" s="56"/>
    </row>
    <row r="634" spans="1:16" ht="52.5" hidden="1">
      <c r="A634" s="48" t="s">
        <v>8676</v>
      </c>
      <c r="B634" s="48" t="s">
        <v>9066</v>
      </c>
      <c r="C634" s="48" t="s">
        <v>108</v>
      </c>
      <c r="D634" s="46" t="s">
        <v>65</v>
      </c>
      <c r="E634" s="48" t="s">
        <v>24</v>
      </c>
      <c r="F634" s="48" t="s">
        <v>9067</v>
      </c>
      <c r="G634" s="49" t="s">
        <v>6175</v>
      </c>
      <c r="H634" s="48" t="s">
        <v>9068</v>
      </c>
      <c r="I634" s="40" t="s">
        <v>7904</v>
      </c>
      <c r="J634" s="40" t="s">
        <v>8172</v>
      </c>
      <c r="K634" s="43">
        <f>L634-1</f>
        <v>41356</v>
      </c>
      <c r="L634" s="43">
        <f>K622</f>
        <v>41357</v>
      </c>
      <c r="M634" s="40" t="s">
        <v>7</v>
      </c>
      <c r="N634" s="48" t="s">
        <v>103</v>
      </c>
      <c r="O634" s="48">
        <v>100</v>
      </c>
      <c r="P634" s="56" t="s">
        <v>9071</v>
      </c>
    </row>
    <row r="635" spans="1:16" hidden="1">
      <c r="A635" s="49" t="s">
        <v>8585</v>
      </c>
      <c r="B635" s="49" t="s">
        <v>8575</v>
      </c>
      <c r="C635" s="49" t="s">
        <v>108</v>
      </c>
      <c r="D635" s="47" t="s">
        <v>65</v>
      </c>
      <c r="E635" s="49" t="s">
        <v>24</v>
      </c>
      <c r="F635" s="49" t="s">
        <v>9022</v>
      </c>
      <c r="G635" s="41" t="s">
        <v>5399</v>
      </c>
      <c r="H635" s="49" t="s">
        <v>9072</v>
      </c>
      <c r="I635" s="41" t="s">
        <v>1048</v>
      </c>
      <c r="J635" s="41" t="s">
        <v>7888</v>
      </c>
      <c r="K635" s="41"/>
      <c r="L635" s="40"/>
      <c r="M635" s="48"/>
      <c r="N635" s="48"/>
      <c r="O635" s="48"/>
      <c r="P635" s="56"/>
    </row>
    <row r="636" spans="1:16" hidden="1">
      <c r="A636" s="49" t="s">
        <v>8585</v>
      </c>
      <c r="B636" s="49" t="s">
        <v>8575</v>
      </c>
      <c r="C636" s="49" t="s">
        <v>108</v>
      </c>
      <c r="D636" s="47" t="s">
        <v>65</v>
      </c>
      <c r="E636" s="49" t="s">
        <v>24</v>
      </c>
      <c r="F636" s="49" t="s">
        <v>9022</v>
      </c>
      <c r="G636" s="41" t="s">
        <v>5399</v>
      </c>
      <c r="H636" s="49" t="s">
        <v>9072</v>
      </c>
      <c r="I636" s="41" t="s">
        <v>1048</v>
      </c>
      <c r="J636" s="41" t="s">
        <v>8244</v>
      </c>
      <c r="K636" s="42">
        <v>41590</v>
      </c>
      <c r="L636" s="40"/>
      <c r="M636" s="48"/>
      <c r="N636" s="48"/>
      <c r="O636" s="48"/>
      <c r="P636" s="56"/>
    </row>
    <row r="637" spans="1:16" hidden="1">
      <c r="A637" s="49" t="s">
        <v>8585</v>
      </c>
      <c r="B637" s="49" t="s">
        <v>8575</v>
      </c>
      <c r="C637" s="49" t="s">
        <v>108</v>
      </c>
      <c r="D637" s="47" t="s">
        <v>65</v>
      </c>
      <c r="E637" s="49" t="s">
        <v>24</v>
      </c>
      <c r="F637" s="49" t="s">
        <v>9022</v>
      </c>
      <c r="G637" s="41" t="s">
        <v>5399</v>
      </c>
      <c r="H637" s="49" t="s">
        <v>9072</v>
      </c>
      <c r="I637" s="41" t="s">
        <v>1048</v>
      </c>
      <c r="J637" s="41" t="s">
        <v>7889</v>
      </c>
      <c r="K637" s="42">
        <v>41694</v>
      </c>
      <c r="L637" s="40"/>
      <c r="M637" s="48"/>
      <c r="N637" s="48"/>
      <c r="O637" s="48"/>
      <c r="P637" s="56"/>
    </row>
    <row r="638" spans="1:16" hidden="1">
      <c r="A638" s="49" t="s">
        <v>8585</v>
      </c>
      <c r="B638" s="49" t="s">
        <v>8575</v>
      </c>
      <c r="C638" s="49" t="s">
        <v>108</v>
      </c>
      <c r="D638" s="47" t="s">
        <v>65</v>
      </c>
      <c r="E638" s="49" t="s">
        <v>24</v>
      </c>
      <c r="F638" s="49" t="s">
        <v>9022</v>
      </c>
      <c r="G638" s="41" t="s">
        <v>5399</v>
      </c>
      <c r="H638" s="49" t="s">
        <v>9072</v>
      </c>
      <c r="I638" s="41" t="s">
        <v>1048</v>
      </c>
      <c r="J638" s="41" t="s">
        <v>7890</v>
      </c>
      <c r="K638" s="41"/>
      <c r="L638" s="40"/>
      <c r="M638" s="48"/>
      <c r="N638" s="48"/>
      <c r="O638" s="48"/>
      <c r="P638" s="56"/>
    </row>
    <row r="639" spans="1:16" hidden="1">
      <c r="A639" s="49" t="s">
        <v>8585</v>
      </c>
      <c r="B639" s="49" t="s">
        <v>8575</v>
      </c>
      <c r="C639" s="49" t="s">
        <v>108</v>
      </c>
      <c r="D639" s="47" t="s">
        <v>65</v>
      </c>
      <c r="E639" s="49" t="s">
        <v>24</v>
      </c>
      <c r="F639" s="49" t="s">
        <v>9022</v>
      </c>
      <c r="G639" s="41" t="s">
        <v>5399</v>
      </c>
      <c r="H639" s="49" t="s">
        <v>9072</v>
      </c>
      <c r="I639" s="41" t="s">
        <v>1048</v>
      </c>
      <c r="J639" s="41" t="s">
        <v>7891</v>
      </c>
      <c r="K639" s="42">
        <v>41753</v>
      </c>
      <c r="L639" s="40"/>
      <c r="M639" s="48"/>
      <c r="N639" s="48"/>
      <c r="O639" s="48"/>
      <c r="P639" s="56"/>
    </row>
    <row r="640" spans="1:16" hidden="1">
      <c r="A640" s="49" t="s">
        <v>8585</v>
      </c>
      <c r="B640" s="49" t="s">
        <v>8575</v>
      </c>
      <c r="C640" s="49" t="s">
        <v>108</v>
      </c>
      <c r="D640" s="47" t="s">
        <v>65</v>
      </c>
      <c r="E640" s="49" t="s">
        <v>24</v>
      </c>
      <c r="F640" s="49" t="s">
        <v>9022</v>
      </c>
      <c r="G640" s="41" t="s">
        <v>5399</v>
      </c>
      <c r="H640" s="49" t="s">
        <v>9072</v>
      </c>
      <c r="I640" s="41" t="s">
        <v>1048</v>
      </c>
      <c r="J640" s="41" t="s">
        <v>7892</v>
      </c>
      <c r="K640" s="41"/>
      <c r="L640" s="40"/>
      <c r="M640" s="48"/>
      <c r="N640" s="48"/>
      <c r="O640" s="48"/>
      <c r="P640" s="56"/>
    </row>
    <row r="641" spans="1:16" hidden="1">
      <c r="A641" s="49" t="s">
        <v>8585</v>
      </c>
      <c r="B641" s="49" t="s">
        <v>8575</v>
      </c>
      <c r="C641" s="49" t="s">
        <v>108</v>
      </c>
      <c r="D641" s="47" t="s">
        <v>65</v>
      </c>
      <c r="E641" s="49" t="s">
        <v>24</v>
      </c>
      <c r="F641" s="49" t="s">
        <v>9022</v>
      </c>
      <c r="G641" s="41" t="s">
        <v>5399</v>
      </c>
      <c r="H641" s="49" t="s">
        <v>9072</v>
      </c>
      <c r="I641" s="41" t="s">
        <v>1048</v>
      </c>
      <c r="J641" s="41" t="s">
        <v>7893</v>
      </c>
      <c r="K641" s="41"/>
      <c r="L641" s="40"/>
      <c r="M641" s="48"/>
      <c r="N641" s="48"/>
      <c r="O641" s="48"/>
      <c r="P641" s="56"/>
    </row>
    <row r="642" spans="1:16" hidden="1">
      <c r="A642" s="49" t="s">
        <v>8585</v>
      </c>
      <c r="B642" s="49" t="s">
        <v>8575</v>
      </c>
      <c r="C642" s="49" t="s">
        <v>108</v>
      </c>
      <c r="D642" s="47" t="s">
        <v>65</v>
      </c>
      <c r="E642" s="49" t="s">
        <v>24</v>
      </c>
      <c r="F642" s="49" t="s">
        <v>9022</v>
      </c>
      <c r="G642" s="41" t="s">
        <v>5399</v>
      </c>
      <c r="H642" s="49" t="s">
        <v>9072</v>
      </c>
      <c r="I642" s="41" t="s">
        <v>1048</v>
      </c>
      <c r="J642" s="41" t="s">
        <v>7894</v>
      </c>
      <c r="K642" s="41"/>
      <c r="L642" s="40"/>
      <c r="M642" s="48"/>
      <c r="N642" s="48"/>
      <c r="O642" s="48"/>
      <c r="P642" s="56"/>
    </row>
    <row r="643" spans="1:16" hidden="1">
      <c r="A643" s="48" t="s">
        <v>8585</v>
      </c>
      <c r="B643" s="48" t="s">
        <v>8575</v>
      </c>
      <c r="C643" s="48" t="s">
        <v>108</v>
      </c>
      <c r="D643" s="46" t="s">
        <v>65</v>
      </c>
      <c r="E643" s="48" t="s">
        <v>24</v>
      </c>
      <c r="F643" s="48" t="s">
        <v>9022</v>
      </c>
      <c r="G643" s="41" t="s">
        <v>5399</v>
      </c>
      <c r="H643" s="48" t="s">
        <v>9072</v>
      </c>
      <c r="I643" s="40" t="s">
        <v>7895</v>
      </c>
      <c r="J643" s="40" t="s">
        <v>8245</v>
      </c>
      <c r="K643" s="43">
        <f>K636</f>
        <v>41590</v>
      </c>
      <c r="L643" s="43">
        <f>K643+30</f>
        <v>41620</v>
      </c>
      <c r="M643" s="40" t="s">
        <v>8173</v>
      </c>
      <c r="N643" s="48" t="s">
        <v>5488</v>
      </c>
      <c r="O643" s="40">
        <v>100</v>
      </c>
      <c r="P643" s="39" t="s">
        <v>9073</v>
      </c>
    </row>
    <row r="644" spans="1:16" hidden="1">
      <c r="A644" s="48" t="s">
        <v>8585</v>
      </c>
      <c r="B644" s="48" t="s">
        <v>8575</v>
      </c>
      <c r="C644" s="48" t="s">
        <v>108</v>
      </c>
      <c r="D644" s="46" t="s">
        <v>65</v>
      </c>
      <c r="E644" s="48" t="s">
        <v>24</v>
      </c>
      <c r="F644" s="48" t="s">
        <v>9022</v>
      </c>
      <c r="G644" s="41" t="s">
        <v>5399</v>
      </c>
      <c r="H644" s="48" t="s">
        <v>9072</v>
      </c>
      <c r="I644" s="40" t="s">
        <v>7898</v>
      </c>
      <c r="J644" s="40" t="s">
        <v>8247</v>
      </c>
      <c r="K644" s="43">
        <f t="shared" ref="K644:K649" si="10">L643</f>
        <v>41620</v>
      </c>
      <c r="L644" s="43">
        <f>K644+5</f>
        <v>41625</v>
      </c>
      <c r="M644" s="40" t="s">
        <v>8173</v>
      </c>
      <c r="N644" s="48" t="s">
        <v>8252</v>
      </c>
      <c r="O644" s="40">
        <v>100</v>
      </c>
      <c r="P644" s="39"/>
    </row>
    <row r="645" spans="1:16" ht="65.45" hidden="1">
      <c r="A645" s="48" t="s">
        <v>8585</v>
      </c>
      <c r="B645" s="48" t="s">
        <v>8575</v>
      </c>
      <c r="C645" s="48" t="s">
        <v>108</v>
      </c>
      <c r="D645" s="46" t="s">
        <v>65</v>
      </c>
      <c r="E645" s="48" t="s">
        <v>24</v>
      </c>
      <c r="F645" s="48" t="s">
        <v>9022</v>
      </c>
      <c r="G645" s="41" t="s">
        <v>5399</v>
      </c>
      <c r="H645" s="48" t="s">
        <v>9072</v>
      </c>
      <c r="I645" s="40" t="s">
        <v>8253</v>
      </c>
      <c r="J645" s="40" t="s">
        <v>8254</v>
      </c>
      <c r="K645" s="43">
        <f t="shared" si="10"/>
        <v>41625</v>
      </c>
      <c r="L645" s="43">
        <f>K645+30</f>
        <v>41655</v>
      </c>
      <c r="M645" s="40" t="s">
        <v>8173</v>
      </c>
      <c r="N645" s="48" t="s">
        <v>5488</v>
      </c>
      <c r="O645" s="40">
        <v>100</v>
      </c>
      <c r="P645" s="39" t="s">
        <v>9074</v>
      </c>
    </row>
    <row r="646" spans="1:16" hidden="1">
      <c r="A646" s="48" t="s">
        <v>8585</v>
      </c>
      <c r="B646" s="48" t="s">
        <v>8575</v>
      </c>
      <c r="C646" s="48" t="s">
        <v>108</v>
      </c>
      <c r="D646" s="46" t="s">
        <v>65</v>
      </c>
      <c r="E646" s="48" t="s">
        <v>24</v>
      </c>
      <c r="F646" s="48" t="s">
        <v>9022</v>
      </c>
      <c r="G646" s="41" t="s">
        <v>5399</v>
      </c>
      <c r="H646" s="48" t="s">
        <v>9072</v>
      </c>
      <c r="I646" s="40" t="s">
        <v>8256</v>
      </c>
      <c r="J646" s="40" t="s">
        <v>8257</v>
      </c>
      <c r="K646" s="43">
        <f t="shared" si="10"/>
        <v>41655</v>
      </c>
      <c r="L646" s="43">
        <f>L645+10</f>
        <v>41665</v>
      </c>
      <c r="M646" s="40" t="s">
        <v>8173</v>
      </c>
      <c r="N646" s="48" t="s">
        <v>5488</v>
      </c>
      <c r="O646" s="40">
        <v>100</v>
      </c>
      <c r="P646" s="39"/>
    </row>
    <row r="647" spans="1:16" hidden="1">
      <c r="A647" s="48" t="s">
        <v>8585</v>
      </c>
      <c r="B647" s="48" t="s">
        <v>8575</v>
      </c>
      <c r="C647" s="48" t="s">
        <v>108</v>
      </c>
      <c r="D647" s="46" t="s">
        <v>65</v>
      </c>
      <c r="E647" s="48" t="s">
        <v>24</v>
      </c>
      <c r="F647" s="48" t="s">
        <v>9022</v>
      </c>
      <c r="G647" s="41" t="s">
        <v>5399</v>
      </c>
      <c r="H647" s="48" t="s">
        <v>9072</v>
      </c>
      <c r="I647" s="40" t="s">
        <v>8256</v>
      </c>
      <c r="J647" s="40" t="s">
        <v>8249</v>
      </c>
      <c r="K647" s="43">
        <f t="shared" si="10"/>
        <v>41665</v>
      </c>
      <c r="L647" s="43">
        <f>K647+10</f>
        <v>41675</v>
      </c>
      <c r="M647" s="40" t="s">
        <v>8173</v>
      </c>
      <c r="N647" s="48" t="s">
        <v>5488</v>
      </c>
      <c r="O647" s="40">
        <v>100</v>
      </c>
      <c r="P647" s="39"/>
    </row>
    <row r="648" spans="1:16" hidden="1">
      <c r="A648" s="48" t="s">
        <v>8585</v>
      </c>
      <c r="B648" s="48" t="s">
        <v>8575</v>
      </c>
      <c r="C648" s="48" t="s">
        <v>108</v>
      </c>
      <c r="D648" s="46" t="s">
        <v>65</v>
      </c>
      <c r="E648" s="48" t="s">
        <v>24</v>
      </c>
      <c r="F648" s="48" t="s">
        <v>9022</v>
      </c>
      <c r="G648" s="41" t="s">
        <v>5399</v>
      </c>
      <c r="H648" s="48" t="s">
        <v>9072</v>
      </c>
      <c r="I648" s="40" t="s">
        <v>8256</v>
      </c>
      <c r="J648" s="40" t="s">
        <v>7907</v>
      </c>
      <c r="K648" s="43">
        <f t="shared" si="10"/>
        <v>41675</v>
      </c>
      <c r="L648" s="43">
        <f>K648+5</f>
        <v>41680</v>
      </c>
      <c r="M648" s="40" t="s">
        <v>8173</v>
      </c>
      <c r="N648" s="48" t="s">
        <v>5488</v>
      </c>
      <c r="O648" s="40">
        <v>100</v>
      </c>
      <c r="P648" s="39"/>
    </row>
    <row r="649" spans="1:16" ht="26.45" hidden="1">
      <c r="A649" s="48" t="s">
        <v>8585</v>
      </c>
      <c r="B649" s="48" t="s">
        <v>8575</v>
      </c>
      <c r="C649" s="48" t="s">
        <v>108</v>
      </c>
      <c r="D649" s="46" t="s">
        <v>65</v>
      </c>
      <c r="E649" s="48" t="s">
        <v>24</v>
      </c>
      <c r="F649" s="48" t="s">
        <v>9022</v>
      </c>
      <c r="G649" s="41" t="s">
        <v>5399</v>
      </c>
      <c r="H649" s="48" t="s">
        <v>9072</v>
      </c>
      <c r="I649" s="40" t="s">
        <v>8256</v>
      </c>
      <c r="J649" s="40" t="s">
        <v>8259</v>
      </c>
      <c r="K649" s="43">
        <f t="shared" si="10"/>
        <v>41680</v>
      </c>
      <c r="L649" s="43">
        <f>K649</f>
        <v>41680</v>
      </c>
      <c r="M649" s="40" t="s">
        <v>8173</v>
      </c>
      <c r="N649" s="48" t="s">
        <v>5488</v>
      </c>
      <c r="O649" s="40">
        <v>100</v>
      </c>
      <c r="P649" s="39" t="s">
        <v>8263</v>
      </c>
    </row>
    <row r="650" spans="1:16" hidden="1">
      <c r="A650" s="48" t="s">
        <v>8585</v>
      </c>
      <c r="B650" s="48" t="s">
        <v>8575</v>
      </c>
      <c r="C650" s="48" t="s">
        <v>108</v>
      </c>
      <c r="D650" s="46" t="s">
        <v>65</v>
      </c>
      <c r="E650" s="48" t="s">
        <v>24</v>
      </c>
      <c r="F650" s="48" t="s">
        <v>9022</v>
      </c>
      <c r="G650" s="41" t="s">
        <v>5399</v>
      </c>
      <c r="H650" s="48" t="s">
        <v>9072</v>
      </c>
      <c r="I650" s="65" t="s">
        <v>8261</v>
      </c>
      <c r="J650" s="40" t="s">
        <v>8262</v>
      </c>
      <c r="K650" s="43">
        <f>L647</f>
        <v>41675</v>
      </c>
      <c r="L650" s="43">
        <f>K650+5</f>
        <v>41680</v>
      </c>
      <c r="M650" s="40" t="s">
        <v>8173</v>
      </c>
      <c r="N650" s="48" t="s">
        <v>8252</v>
      </c>
      <c r="O650" s="40">
        <v>100</v>
      </c>
      <c r="P650" s="56"/>
    </row>
    <row r="651" spans="1:16" ht="26.45" hidden="1">
      <c r="A651" s="48" t="s">
        <v>8585</v>
      </c>
      <c r="B651" s="48" t="s">
        <v>8575</v>
      </c>
      <c r="C651" s="48" t="s">
        <v>108</v>
      </c>
      <c r="D651" s="46" t="s">
        <v>65</v>
      </c>
      <c r="E651" s="48" t="s">
        <v>24</v>
      </c>
      <c r="F651" s="48" t="s">
        <v>9022</v>
      </c>
      <c r="G651" s="41" t="s">
        <v>5399</v>
      </c>
      <c r="H651" s="48" t="s">
        <v>9072</v>
      </c>
      <c r="I651" s="40" t="s">
        <v>8264</v>
      </c>
      <c r="J651" s="40" t="s">
        <v>8265</v>
      </c>
      <c r="K651" s="43">
        <f>L650</f>
        <v>41680</v>
      </c>
      <c r="L651" s="43">
        <f>K637-21</f>
        <v>41673</v>
      </c>
      <c r="M651" s="40" t="s">
        <v>8173</v>
      </c>
      <c r="N651" s="48" t="s">
        <v>5488</v>
      </c>
      <c r="O651" s="40">
        <v>100</v>
      </c>
      <c r="P651" s="39" t="s">
        <v>8263</v>
      </c>
    </row>
    <row r="652" spans="1:16" hidden="1">
      <c r="A652" s="48" t="s">
        <v>8585</v>
      </c>
      <c r="B652" s="48" t="s">
        <v>8575</v>
      </c>
      <c r="C652" s="48" t="s">
        <v>108</v>
      </c>
      <c r="D652" s="46" t="s">
        <v>65</v>
      </c>
      <c r="E652" s="48" t="s">
        <v>24</v>
      </c>
      <c r="F652" s="48" t="s">
        <v>9022</v>
      </c>
      <c r="G652" s="41" t="s">
        <v>5399</v>
      </c>
      <c r="H652" s="48" t="s">
        <v>9072</v>
      </c>
      <c r="I652" s="40" t="s">
        <v>8261</v>
      </c>
      <c r="J652" s="40" t="s">
        <v>8266</v>
      </c>
      <c r="K652" s="43">
        <f>L651</f>
        <v>41673</v>
      </c>
      <c r="L652" s="43">
        <f>K652</f>
        <v>41673</v>
      </c>
      <c r="M652" s="40" t="s">
        <v>8173</v>
      </c>
      <c r="N652" s="48" t="s">
        <v>8252</v>
      </c>
      <c r="O652" s="40">
        <v>100</v>
      </c>
      <c r="P652" s="56"/>
    </row>
    <row r="653" spans="1:16" hidden="1">
      <c r="A653" s="48" t="s">
        <v>8585</v>
      </c>
      <c r="B653" s="48" t="s">
        <v>8575</v>
      </c>
      <c r="C653" s="48" t="s">
        <v>108</v>
      </c>
      <c r="D653" s="46" t="s">
        <v>65</v>
      </c>
      <c r="E653" s="48" t="s">
        <v>24</v>
      </c>
      <c r="F653" s="48" t="s">
        <v>9022</v>
      </c>
      <c r="G653" s="41" t="s">
        <v>5399</v>
      </c>
      <c r="H653" s="48" t="s">
        <v>9072</v>
      </c>
      <c r="I653" s="40" t="s">
        <v>7904</v>
      </c>
      <c r="J653" s="40" t="s">
        <v>8267</v>
      </c>
      <c r="K653" s="43">
        <f>L651</f>
        <v>41673</v>
      </c>
      <c r="L653" s="43">
        <f>K653+5</f>
        <v>41678</v>
      </c>
      <c r="M653" s="40" t="s">
        <v>8173</v>
      </c>
      <c r="N653" s="48" t="s">
        <v>5488</v>
      </c>
      <c r="O653" s="40" t="s">
        <v>84</v>
      </c>
      <c r="P653" s="56"/>
    </row>
    <row r="654" spans="1:16" hidden="1">
      <c r="A654" s="48" t="s">
        <v>8585</v>
      </c>
      <c r="B654" s="48" t="s">
        <v>8575</v>
      </c>
      <c r="C654" s="48" t="s">
        <v>108</v>
      </c>
      <c r="D654" s="46" t="s">
        <v>65</v>
      </c>
      <c r="E654" s="48" t="s">
        <v>24</v>
      </c>
      <c r="F654" s="48" t="s">
        <v>9022</v>
      </c>
      <c r="G654" s="41" t="s">
        <v>5399</v>
      </c>
      <c r="H654" s="48" t="s">
        <v>9072</v>
      </c>
      <c r="I654" s="40" t="s">
        <v>7904</v>
      </c>
      <c r="J654" s="40" t="s">
        <v>8268</v>
      </c>
      <c r="K654" s="43">
        <f>L653</f>
        <v>41678</v>
      </c>
      <c r="L654" s="43">
        <f>K654+5</f>
        <v>41683</v>
      </c>
      <c r="M654" s="40" t="s">
        <v>8173</v>
      </c>
      <c r="N654" s="48" t="s">
        <v>5488</v>
      </c>
      <c r="O654" s="40" t="s">
        <v>84</v>
      </c>
      <c r="P654" s="56"/>
    </row>
    <row r="655" spans="1:16" hidden="1">
      <c r="A655" s="48" t="s">
        <v>8585</v>
      </c>
      <c r="B655" s="48" t="s">
        <v>8575</v>
      </c>
      <c r="C655" s="48" t="s">
        <v>108</v>
      </c>
      <c r="D655" s="46" t="s">
        <v>65</v>
      </c>
      <c r="E655" s="48" t="s">
        <v>24</v>
      </c>
      <c r="F655" s="48" t="s">
        <v>9022</v>
      </c>
      <c r="G655" s="41" t="s">
        <v>5399</v>
      </c>
      <c r="H655" s="48" t="s">
        <v>9072</v>
      </c>
      <c r="I655" s="40" t="s">
        <v>7904</v>
      </c>
      <c r="J655" s="40" t="s">
        <v>8269</v>
      </c>
      <c r="K655" s="43">
        <f>L654</f>
        <v>41683</v>
      </c>
      <c r="L655" s="43">
        <f>K655+5</f>
        <v>41688</v>
      </c>
      <c r="M655" s="40" t="s">
        <v>8173</v>
      </c>
      <c r="N655" s="48" t="s">
        <v>5488</v>
      </c>
      <c r="O655" s="40" t="s">
        <v>84</v>
      </c>
      <c r="P655" s="56"/>
    </row>
    <row r="656" spans="1:16" ht="26.45" hidden="1">
      <c r="A656" s="48" t="s">
        <v>8585</v>
      </c>
      <c r="B656" s="48" t="s">
        <v>8575</v>
      </c>
      <c r="C656" s="48" t="s">
        <v>108</v>
      </c>
      <c r="D656" s="46" t="s">
        <v>65</v>
      </c>
      <c r="E656" s="48" t="s">
        <v>24</v>
      </c>
      <c r="F656" s="48" t="s">
        <v>9022</v>
      </c>
      <c r="G656" s="41" t="s">
        <v>5399</v>
      </c>
      <c r="H656" s="48" t="s">
        <v>9072</v>
      </c>
      <c r="I656" s="40" t="s">
        <v>7904</v>
      </c>
      <c r="J656" s="40" t="s">
        <v>8172</v>
      </c>
      <c r="K656" s="43">
        <f>L655</f>
        <v>41688</v>
      </c>
      <c r="L656" s="67">
        <f>K656+1</f>
        <v>41689</v>
      </c>
      <c r="M656" s="40" t="s">
        <v>8173</v>
      </c>
      <c r="N656" s="48" t="s">
        <v>5488</v>
      </c>
      <c r="O656" s="40">
        <v>100</v>
      </c>
      <c r="P656" s="56" t="s">
        <v>8965</v>
      </c>
    </row>
    <row r="657" spans="1:16" hidden="1">
      <c r="A657" s="49" t="s">
        <v>8951</v>
      </c>
      <c r="B657" s="49" t="s">
        <v>8952</v>
      </c>
      <c r="C657" s="41" t="s">
        <v>108</v>
      </c>
      <c r="D657" s="49" t="s">
        <v>65</v>
      </c>
      <c r="E657" s="49" t="s">
        <v>24</v>
      </c>
      <c r="F657" s="49" t="s">
        <v>77</v>
      </c>
      <c r="G657" s="41" t="s">
        <v>55</v>
      </c>
      <c r="H657" s="49" t="s">
        <v>9075</v>
      </c>
      <c r="I657" s="41" t="s">
        <v>1048</v>
      </c>
      <c r="J657" s="41" t="s">
        <v>7888</v>
      </c>
      <c r="K657" s="40"/>
      <c r="L657" s="40"/>
      <c r="M657" s="48"/>
      <c r="N657" s="48"/>
      <c r="O657" s="48"/>
      <c r="P657" s="56"/>
    </row>
    <row r="658" spans="1:16" hidden="1">
      <c r="A658" s="49" t="s">
        <v>8951</v>
      </c>
      <c r="B658" s="49" t="s">
        <v>8952</v>
      </c>
      <c r="C658" s="41" t="s">
        <v>108</v>
      </c>
      <c r="D658" s="49" t="s">
        <v>65</v>
      </c>
      <c r="E658" s="49" t="s">
        <v>24</v>
      </c>
      <c r="F658" s="49" t="s">
        <v>77</v>
      </c>
      <c r="G658" s="41" t="s">
        <v>55</v>
      </c>
      <c r="H658" s="49" t="s">
        <v>9075</v>
      </c>
      <c r="I658" s="41" t="s">
        <v>1048</v>
      </c>
      <c r="J658" s="41" t="s">
        <v>8244</v>
      </c>
      <c r="K658" s="42">
        <v>41267</v>
      </c>
      <c r="L658" s="40"/>
      <c r="M658" s="48"/>
      <c r="N658" s="48"/>
      <c r="O658" s="48"/>
      <c r="P658" s="56"/>
    </row>
    <row r="659" spans="1:16" hidden="1">
      <c r="A659" s="49" t="s">
        <v>8951</v>
      </c>
      <c r="B659" s="49" t="s">
        <v>8952</v>
      </c>
      <c r="C659" s="41" t="s">
        <v>108</v>
      </c>
      <c r="D659" s="49" t="s">
        <v>65</v>
      </c>
      <c r="E659" s="49" t="s">
        <v>24</v>
      </c>
      <c r="F659" s="49" t="s">
        <v>77</v>
      </c>
      <c r="G659" s="41" t="s">
        <v>55</v>
      </c>
      <c r="H659" s="49" t="s">
        <v>9075</v>
      </c>
      <c r="I659" s="41" t="s">
        <v>1048</v>
      </c>
      <c r="J659" s="41" t="s">
        <v>7889</v>
      </c>
      <c r="K659" s="42">
        <v>41688</v>
      </c>
      <c r="L659" s="40"/>
      <c r="M659" s="48"/>
      <c r="N659" s="48"/>
      <c r="O659" s="48"/>
      <c r="P659" s="56"/>
    </row>
    <row r="660" spans="1:16" hidden="1">
      <c r="A660" s="49" t="s">
        <v>8951</v>
      </c>
      <c r="B660" s="49" t="s">
        <v>8952</v>
      </c>
      <c r="C660" s="41" t="s">
        <v>108</v>
      </c>
      <c r="D660" s="49" t="s">
        <v>65</v>
      </c>
      <c r="E660" s="49" t="s">
        <v>24</v>
      </c>
      <c r="F660" s="49" t="s">
        <v>77</v>
      </c>
      <c r="G660" s="41" t="s">
        <v>55</v>
      </c>
      <c r="H660" s="49" t="s">
        <v>9075</v>
      </c>
      <c r="I660" s="41" t="s">
        <v>1048</v>
      </c>
      <c r="J660" s="41" t="s">
        <v>7890</v>
      </c>
      <c r="K660" s="40"/>
      <c r="L660" s="40"/>
      <c r="M660" s="48"/>
      <c r="N660" s="48"/>
      <c r="O660" s="48"/>
      <c r="P660" s="56"/>
    </row>
    <row r="661" spans="1:16" hidden="1">
      <c r="A661" s="49" t="s">
        <v>8951</v>
      </c>
      <c r="B661" s="49" t="s">
        <v>8952</v>
      </c>
      <c r="C661" s="41" t="s">
        <v>108</v>
      </c>
      <c r="D661" s="49" t="s">
        <v>65</v>
      </c>
      <c r="E661" s="49" t="s">
        <v>24</v>
      </c>
      <c r="F661" s="49" t="s">
        <v>77</v>
      </c>
      <c r="G661" s="41" t="s">
        <v>55</v>
      </c>
      <c r="H661" s="49" t="s">
        <v>9075</v>
      </c>
      <c r="I661" s="41" t="s">
        <v>1048</v>
      </c>
      <c r="J661" s="41" t="s">
        <v>7891</v>
      </c>
      <c r="K661" s="40"/>
      <c r="L661" s="40"/>
      <c r="M661" s="48"/>
      <c r="N661" s="48"/>
      <c r="O661" s="48"/>
      <c r="P661" s="56"/>
    </row>
    <row r="662" spans="1:16" hidden="1">
      <c r="A662" s="49" t="s">
        <v>8951</v>
      </c>
      <c r="B662" s="49" t="s">
        <v>8952</v>
      </c>
      <c r="C662" s="41" t="s">
        <v>108</v>
      </c>
      <c r="D662" s="49" t="s">
        <v>65</v>
      </c>
      <c r="E662" s="49" t="s">
        <v>24</v>
      </c>
      <c r="F662" s="49" t="s">
        <v>77</v>
      </c>
      <c r="G662" s="41" t="s">
        <v>55</v>
      </c>
      <c r="H662" s="49" t="s">
        <v>9075</v>
      </c>
      <c r="I662" s="41" t="s">
        <v>1048</v>
      </c>
      <c r="J662" s="41" t="s">
        <v>7892</v>
      </c>
      <c r="K662" s="40"/>
      <c r="L662" s="40"/>
      <c r="M662" s="48"/>
      <c r="N662" s="48"/>
      <c r="O662" s="48"/>
      <c r="P662" s="56"/>
    </row>
    <row r="663" spans="1:16" hidden="1">
      <c r="A663" s="49" t="s">
        <v>8951</v>
      </c>
      <c r="B663" s="49" t="s">
        <v>8952</v>
      </c>
      <c r="C663" s="41" t="s">
        <v>108</v>
      </c>
      <c r="D663" s="49" t="s">
        <v>65</v>
      </c>
      <c r="E663" s="49" t="s">
        <v>24</v>
      </c>
      <c r="F663" s="49" t="s">
        <v>77</v>
      </c>
      <c r="G663" s="41" t="s">
        <v>55</v>
      </c>
      <c r="H663" s="49" t="s">
        <v>9075</v>
      </c>
      <c r="I663" s="41" t="s">
        <v>1048</v>
      </c>
      <c r="J663" s="41" t="s">
        <v>7893</v>
      </c>
      <c r="K663" s="40"/>
      <c r="L663" s="40"/>
      <c r="M663" s="48"/>
      <c r="N663" s="48"/>
      <c r="O663" s="48"/>
      <c r="P663" s="56"/>
    </row>
    <row r="664" spans="1:16" hidden="1">
      <c r="A664" s="49" t="s">
        <v>8951</v>
      </c>
      <c r="B664" s="49" t="s">
        <v>8952</v>
      </c>
      <c r="C664" s="41" t="s">
        <v>108</v>
      </c>
      <c r="D664" s="49" t="s">
        <v>65</v>
      </c>
      <c r="E664" s="49" t="s">
        <v>24</v>
      </c>
      <c r="F664" s="49" t="s">
        <v>77</v>
      </c>
      <c r="G664" s="41" t="s">
        <v>55</v>
      </c>
      <c r="H664" s="49" t="s">
        <v>9075</v>
      </c>
      <c r="I664" s="41" t="s">
        <v>1048</v>
      </c>
      <c r="J664" s="41" t="s">
        <v>7894</v>
      </c>
      <c r="K664" s="40"/>
      <c r="L664" s="40"/>
      <c r="M664" s="48"/>
      <c r="N664" s="48"/>
      <c r="O664" s="48"/>
      <c r="P664" s="56"/>
    </row>
    <row r="665" spans="1:16" hidden="1">
      <c r="A665" s="48" t="s">
        <v>8951</v>
      </c>
      <c r="B665" s="49" t="s">
        <v>8952</v>
      </c>
      <c r="C665" s="40" t="s">
        <v>108</v>
      </c>
      <c r="D665" s="48" t="s">
        <v>65</v>
      </c>
      <c r="E665" s="48" t="s">
        <v>24</v>
      </c>
      <c r="F665" s="48" t="s">
        <v>77</v>
      </c>
      <c r="G665" s="41" t="s">
        <v>55</v>
      </c>
      <c r="H665" s="48" t="s">
        <v>9075</v>
      </c>
      <c r="I665" s="40" t="s">
        <v>7895</v>
      </c>
      <c r="J665" s="40" t="s">
        <v>8245</v>
      </c>
      <c r="K665" s="43">
        <f>K658</f>
        <v>41267</v>
      </c>
      <c r="L665" s="43">
        <f>K665+30</f>
        <v>41297</v>
      </c>
      <c r="M665" s="48" t="s">
        <v>8173</v>
      </c>
      <c r="N665" s="48" t="s">
        <v>14</v>
      </c>
      <c r="O665" s="48">
        <v>100</v>
      </c>
      <c r="P665" s="56"/>
    </row>
    <row r="666" spans="1:16" hidden="1">
      <c r="A666" s="48" t="s">
        <v>8951</v>
      </c>
      <c r="B666" s="49" t="s">
        <v>8952</v>
      </c>
      <c r="C666" s="40" t="s">
        <v>108</v>
      </c>
      <c r="D666" s="48" t="s">
        <v>65</v>
      </c>
      <c r="E666" s="48" t="s">
        <v>24</v>
      </c>
      <c r="F666" s="48" t="s">
        <v>77</v>
      </c>
      <c r="G666" s="41" t="s">
        <v>55</v>
      </c>
      <c r="H666" s="48" t="s">
        <v>9075</v>
      </c>
      <c r="I666" s="40" t="s">
        <v>8281</v>
      </c>
      <c r="J666" s="40" t="s">
        <v>8282</v>
      </c>
      <c r="K666" s="43">
        <f>L665</f>
        <v>41297</v>
      </c>
      <c r="L666" s="43">
        <f>K666+2</f>
        <v>41299</v>
      </c>
      <c r="M666" s="48" t="s">
        <v>8173</v>
      </c>
      <c r="N666" s="48" t="s">
        <v>8252</v>
      </c>
      <c r="O666" s="48">
        <v>100</v>
      </c>
      <c r="P666" s="56"/>
    </row>
    <row r="667" spans="1:16" hidden="1">
      <c r="A667" s="48" t="s">
        <v>8951</v>
      </c>
      <c r="B667" s="49" t="s">
        <v>8952</v>
      </c>
      <c r="C667" s="40" t="s">
        <v>108</v>
      </c>
      <c r="D667" s="48" t="s">
        <v>65</v>
      </c>
      <c r="E667" s="48" t="s">
        <v>24</v>
      </c>
      <c r="F667" s="48" t="s">
        <v>77</v>
      </c>
      <c r="G667" s="41" t="s">
        <v>55</v>
      </c>
      <c r="H667" s="48" t="s">
        <v>9075</v>
      </c>
      <c r="I667" s="65" t="s">
        <v>8261</v>
      </c>
      <c r="J667" s="40" t="s">
        <v>8262</v>
      </c>
      <c r="K667" s="43">
        <f>L666</f>
        <v>41299</v>
      </c>
      <c r="L667" s="43">
        <f>K667</f>
        <v>41299</v>
      </c>
      <c r="M667" s="48" t="s">
        <v>8173</v>
      </c>
      <c r="N667" s="48" t="s">
        <v>8252</v>
      </c>
      <c r="O667" s="48">
        <v>100</v>
      </c>
      <c r="P667" s="56"/>
    </row>
    <row r="668" spans="1:16" ht="39.6" hidden="1">
      <c r="A668" s="48" t="s">
        <v>8951</v>
      </c>
      <c r="B668" s="49" t="s">
        <v>8952</v>
      </c>
      <c r="C668" s="40" t="s">
        <v>108</v>
      </c>
      <c r="D668" s="48" t="s">
        <v>65</v>
      </c>
      <c r="E668" s="48" t="s">
        <v>24</v>
      </c>
      <c r="F668" s="48" t="s">
        <v>77</v>
      </c>
      <c r="G668" s="41" t="s">
        <v>55</v>
      </c>
      <c r="H668" s="48" t="s">
        <v>9075</v>
      </c>
      <c r="I668" s="40" t="s">
        <v>8264</v>
      </c>
      <c r="J668" s="40" t="s">
        <v>8265</v>
      </c>
      <c r="K668" s="43">
        <f>L667</f>
        <v>41299</v>
      </c>
      <c r="L668" s="43">
        <f>K659-21</f>
        <v>41667</v>
      </c>
      <c r="M668" s="48" t="s">
        <v>8173</v>
      </c>
      <c r="N668" s="48" t="s">
        <v>6142</v>
      </c>
      <c r="O668" s="48">
        <v>100</v>
      </c>
      <c r="P668" s="56" t="s">
        <v>8954</v>
      </c>
    </row>
    <row r="669" spans="1:16" hidden="1">
      <c r="A669" s="48" t="s">
        <v>8951</v>
      </c>
      <c r="B669" s="49" t="s">
        <v>8952</v>
      </c>
      <c r="C669" s="40" t="s">
        <v>108</v>
      </c>
      <c r="D669" s="48" t="s">
        <v>65</v>
      </c>
      <c r="E669" s="48" t="s">
        <v>24</v>
      </c>
      <c r="F669" s="48" t="s">
        <v>77</v>
      </c>
      <c r="G669" s="41" t="s">
        <v>55</v>
      </c>
      <c r="H669" s="48" t="s">
        <v>9075</v>
      </c>
      <c r="I669" s="40" t="s">
        <v>8261</v>
      </c>
      <c r="J669" s="40" t="s">
        <v>8266</v>
      </c>
      <c r="K669" s="43">
        <f>L668</f>
        <v>41667</v>
      </c>
      <c r="L669" s="43">
        <f>K669</f>
        <v>41667</v>
      </c>
      <c r="M669" s="48" t="s">
        <v>8173</v>
      </c>
      <c r="N669" s="48" t="s">
        <v>8252</v>
      </c>
      <c r="O669" s="48">
        <v>100</v>
      </c>
      <c r="P669" s="56"/>
    </row>
    <row r="670" spans="1:16" hidden="1">
      <c r="A670" s="48" t="s">
        <v>8951</v>
      </c>
      <c r="B670" s="49" t="s">
        <v>8952</v>
      </c>
      <c r="C670" s="40" t="s">
        <v>108</v>
      </c>
      <c r="D670" s="48" t="s">
        <v>65</v>
      </c>
      <c r="E670" s="48" t="s">
        <v>24</v>
      </c>
      <c r="F670" s="48" t="s">
        <v>77</v>
      </c>
      <c r="G670" s="41" t="s">
        <v>55</v>
      </c>
      <c r="H670" s="48" t="s">
        <v>9075</v>
      </c>
      <c r="I670" s="40" t="s">
        <v>7904</v>
      </c>
      <c r="J670" s="40" t="s">
        <v>7905</v>
      </c>
      <c r="K670" s="43">
        <f>L668</f>
        <v>41667</v>
      </c>
      <c r="L670" s="43">
        <f>K670+5</f>
        <v>41672</v>
      </c>
      <c r="M670" s="48" t="s">
        <v>8173</v>
      </c>
      <c r="N670" s="48" t="s">
        <v>14</v>
      </c>
      <c r="O670" s="48">
        <v>100</v>
      </c>
      <c r="P670" s="56"/>
    </row>
    <row r="671" spans="1:16" hidden="1">
      <c r="A671" s="48" t="s">
        <v>8951</v>
      </c>
      <c r="B671" s="49" t="s">
        <v>8952</v>
      </c>
      <c r="C671" s="40" t="s">
        <v>108</v>
      </c>
      <c r="D671" s="48" t="s">
        <v>65</v>
      </c>
      <c r="E671" s="48" t="s">
        <v>24</v>
      </c>
      <c r="F671" s="48" t="s">
        <v>77</v>
      </c>
      <c r="G671" s="41" t="s">
        <v>55</v>
      </c>
      <c r="H671" s="48" t="s">
        <v>9075</v>
      </c>
      <c r="I671" s="40" t="s">
        <v>7904</v>
      </c>
      <c r="J671" s="40" t="s">
        <v>7906</v>
      </c>
      <c r="K671" s="43">
        <f>L670</f>
        <v>41672</v>
      </c>
      <c r="L671" s="43">
        <f>K671+5</f>
        <v>41677</v>
      </c>
      <c r="M671" s="48" t="s">
        <v>8173</v>
      </c>
      <c r="N671" s="48" t="s">
        <v>14</v>
      </c>
      <c r="O671" s="48">
        <v>100</v>
      </c>
      <c r="P671" s="56"/>
    </row>
    <row r="672" spans="1:16" hidden="1">
      <c r="A672" s="48" t="s">
        <v>8951</v>
      </c>
      <c r="B672" s="49" t="s">
        <v>8952</v>
      </c>
      <c r="C672" s="40" t="s">
        <v>108</v>
      </c>
      <c r="D672" s="48" t="s">
        <v>65</v>
      </c>
      <c r="E672" s="48" t="s">
        <v>24</v>
      </c>
      <c r="F672" s="48" t="s">
        <v>77</v>
      </c>
      <c r="G672" s="41" t="s">
        <v>55</v>
      </c>
      <c r="H672" s="48" t="s">
        <v>9075</v>
      </c>
      <c r="I672" s="40" t="s">
        <v>7904</v>
      </c>
      <c r="J672" s="40" t="s">
        <v>7907</v>
      </c>
      <c r="K672" s="43">
        <f>L671</f>
        <v>41677</v>
      </c>
      <c r="L672" s="43">
        <f>K672+5</f>
        <v>41682</v>
      </c>
      <c r="M672" s="48" t="s">
        <v>8173</v>
      </c>
      <c r="N672" s="48" t="s">
        <v>14</v>
      </c>
      <c r="O672" s="48">
        <v>100</v>
      </c>
      <c r="P672" s="56"/>
    </row>
    <row r="673" spans="1:16" hidden="1">
      <c r="A673" s="48" t="s">
        <v>8951</v>
      </c>
      <c r="B673" s="49" t="s">
        <v>8952</v>
      </c>
      <c r="C673" s="40" t="s">
        <v>108</v>
      </c>
      <c r="D673" s="48" t="s">
        <v>65</v>
      </c>
      <c r="E673" s="48" t="s">
        <v>24</v>
      </c>
      <c r="F673" s="48" t="s">
        <v>77</v>
      </c>
      <c r="G673" s="41" t="s">
        <v>55</v>
      </c>
      <c r="H673" s="48" t="s">
        <v>9075</v>
      </c>
      <c r="I673" s="40" t="s">
        <v>7904</v>
      </c>
      <c r="J673" s="40" t="s">
        <v>8172</v>
      </c>
      <c r="K673" s="43">
        <f>L672</f>
        <v>41682</v>
      </c>
      <c r="L673" s="72">
        <f>K673+1</f>
        <v>41683</v>
      </c>
      <c r="M673" s="48" t="s">
        <v>8173</v>
      </c>
      <c r="N673" s="48" t="s">
        <v>14</v>
      </c>
      <c r="O673" s="48">
        <v>100</v>
      </c>
      <c r="P673" s="56"/>
    </row>
    <row r="674" spans="1:16" hidden="1">
      <c r="A674" s="49" t="s">
        <v>8951</v>
      </c>
      <c r="B674" s="49" t="s">
        <v>8952</v>
      </c>
      <c r="C674" s="41" t="s">
        <v>108</v>
      </c>
      <c r="D674" s="49" t="s">
        <v>65</v>
      </c>
      <c r="E674" s="49" t="s">
        <v>24</v>
      </c>
      <c r="F674" s="49" t="s">
        <v>77</v>
      </c>
      <c r="G674" s="41" t="s">
        <v>55</v>
      </c>
      <c r="H674" s="49" t="s">
        <v>9076</v>
      </c>
      <c r="I674" s="41" t="s">
        <v>1048</v>
      </c>
      <c r="J674" s="41" t="s">
        <v>7888</v>
      </c>
      <c r="K674" s="40"/>
      <c r="L674" s="40"/>
      <c r="M674" s="48"/>
      <c r="N674" s="48"/>
      <c r="O674" s="48"/>
      <c r="P674" s="56"/>
    </row>
    <row r="675" spans="1:16" hidden="1">
      <c r="A675" s="49" t="s">
        <v>8951</v>
      </c>
      <c r="B675" s="49" t="s">
        <v>8952</v>
      </c>
      <c r="C675" s="41" t="s">
        <v>108</v>
      </c>
      <c r="D675" s="49" t="s">
        <v>65</v>
      </c>
      <c r="E675" s="49" t="s">
        <v>24</v>
      </c>
      <c r="F675" s="49" t="s">
        <v>77</v>
      </c>
      <c r="G675" s="41" t="s">
        <v>55</v>
      </c>
      <c r="H675" s="49" t="s">
        <v>9076</v>
      </c>
      <c r="I675" s="41" t="s">
        <v>1048</v>
      </c>
      <c r="J675" s="41" t="s">
        <v>8244</v>
      </c>
      <c r="K675" s="42">
        <v>41267</v>
      </c>
      <c r="L675" s="40"/>
      <c r="M675" s="48"/>
      <c r="N675" s="48"/>
      <c r="O675" s="48"/>
      <c r="P675" s="56"/>
    </row>
    <row r="676" spans="1:16" hidden="1">
      <c r="A676" s="49" t="s">
        <v>8951</v>
      </c>
      <c r="B676" s="49" t="s">
        <v>8952</v>
      </c>
      <c r="C676" s="41" t="s">
        <v>108</v>
      </c>
      <c r="D676" s="49" t="s">
        <v>65</v>
      </c>
      <c r="E676" s="49" t="s">
        <v>24</v>
      </c>
      <c r="F676" s="49" t="s">
        <v>77</v>
      </c>
      <c r="G676" s="41" t="s">
        <v>55</v>
      </c>
      <c r="H676" s="49" t="s">
        <v>9076</v>
      </c>
      <c r="I676" s="41" t="s">
        <v>1048</v>
      </c>
      <c r="J676" s="41" t="s">
        <v>7889</v>
      </c>
      <c r="K676" s="42">
        <v>41688</v>
      </c>
      <c r="L676" s="40"/>
      <c r="M676" s="48"/>
      <c r="N676" s="48"/>
      <c r="O676" s="48"/>
      <c r="P676" s="56"/>
    </row>
    <row r="677" spans="1:16" hidden="1">
      <c r="A677" s="49" t="s">
        <v>8951</v>
      </c>
      <c r="B677" s="49" t="s">
        <v>8952</v>
      </c>
      <c r="C677" s="41" t="s">
        <v>108</v>
      </c>
      <c r="D677" s="49" t="s">
        <v>65</v>
      </c>
      <c r="E677" s="49" t="s">
        <v>24</v>
      </c>
      <c r="F677" s="49" t="s">
        <v>77</v>
      </c>
      <c r="G677" s="41" t="s">
        <v>55</v>
      </c>
      <c r="H677" s="49" t="s">
        <v>9076</v>
      </c>
      <c r="I677" s="41" t="s">
        <v>1048</v>
      </c>
      <c r="J677" s="41" t="s">
        <v>7890</v>
      </c>
      <c r="K677" s="40"/>
      <c r="L677" s="40"/>
      <c r="M677" s="48"/>
      <c r="N677" s="48"/>
      <c r="O677" s="48"/>
      <c r="P677" s="56"/>
    </row>
    <row r="678" spans="1:16" hidden="1">
      <c r="A678" s="49" t="s">
        <v>8951</v>
      </c>
      <c r="B678" s="49" t="s">
        <v>8952</v>
      </c>
      <c r="C678" s="41" t="s">
        <v>108</v>
      </c>
      <c r="D678" s="49" t="s">
        <v>65</v>
      </c>
      <c r="E678" s="49" t="s">
        <v>24</v>
      </c>
      <c r="F678" s="49" t="s">
        <v>77</v>
      </c>
      <c r="G678" s="41" t="s">
        <v>55</v>
      </c>
      <c r="H678" s="49" t="s">
        <v>9076</v>
      </c>
      <c r="I678" s="41" t="s">
        <v>1048</v>
      </c>
      <c r="J678" s="41" t="s">
        <v>7891</v>
      </c>
      <c r="K678" s="40"/>
      <c r="L678" s="40"/>
      <c r="M678" s="48"/>
      <c r="N678" s="48"/>
      <c r="O678" s="48"/>
      <c r="P678" s="56"/>
    </row>
    <row r="679" spans="1:16" hidden="1">
      <c r="A679" s="49" t="s">
        <v>8951</v>
      </c>
      <c r="B679" s="49" t="s">
        <v>8952</v>
      </c>
      <c r="C679" s="41" t="s">
        <v>108</v>
      </c>
      <c r="D679" s="49" t="s">
        <v>65</v>
      </c>
      <c r="E679" s="49" t="s">
        <v>24</v>
      </c>
      <c r="F679" s="49" t="s">
        <v>77</v>
      </c>
      <c r="G679" s="41" t="s">
        <v>55</v>
      </c>
      <c r="H679" s="49" t="s">
        <v>9076</v>
      </c>
      <c r="I679" s="41" t="s">
        <v>1048</v>
      </c>
      <c r="J679" s="41" t="s">
        <v>7892</v>
      </c>
      <c r="K679" s="40"/>
      <c r="L679" s="40"/>
      <c r="M679" s="48"/>
      <c r="N679" s="48"/>
      <c r="O679" s="48"/>
      <c r="P679" s="56"/>
    </row>
    <row r="680" spans="1:16" hidden="1">
      <c r="A680" s="49" t="s">
        <v>8951</v>
      </c>
      <c r="B680" s="49" t="s">
        <v>8952</v>
      </c>
      <c r="C680" s="41" t="s">
        <v>108</v>
      </c>
      <c r="D680" s="49" t="s">
        <v>65</v>
      </c>
      <c r="E680" s="49" t="s">
        <v>24</v>
      </c>
      <c r="F680" s="49" t="s">
        <v>77</v>
      </c>
      <c r="G680" s="41" t="s">
        <v>55</v>
      </c>
      <c r="H680" s="49" t="s">
        <v>9076</v>
      </c>
      <c r="I680" s="41" t="s">
        <v>1048</v>
      </c>
      <c r="J680" s="41" t="s">
        <v>7893</v>
      </c>
      <c r="K680" s="40"/>
      <c r="L680" s="40"/>
      <c r="M680" s="48"/>
      <c r="N680" s="48"/>
      <c r="O680" s="48"/>
      <c r="P680" s="56"/>
    </row>
    <row r="681" spans="1:16" hidden="1">
      <c r="A681" s="49" t="s">
        <v>8951</v>
      </c>
      <c r="B681" s="49" t="s">
        <v>8952</v>
      </c>
      <c r="C681" s="41" t="s">
        <v>108</v>
      </c>
      <c r="D681" s="49" t="s">
        <v>65</v>
      </c>
      <c r="E681" s="49" t="s">
        <v>24</v>
      </c>
      <c r="F681" s="49" t="s">
        <v>77</v>
      </c>
      <c r="G681" s="41" t="s">
        <v>55</v>
      </c>
      <c r="H681" s="49" t="s">
        <v>9076</v>
      </c>
      <c r="I681" s="41" t="s">
        <v>1048</v>
      </c>
      <c r="J681" s="41" t="s">
        <v>7894</v>
      </c>
      <c r="K681" s="40"/>
      <c r="L681" s="40"/>
      <c r="M681" s="48"/>
      <c r="N681" s="48"/>
      <c r="O681" s="48"/>
      <c r="P681" s="56"/>
    </row>
    <row r="682" spans="1:16" hidden="1">
      <c r="A682" s="48" t="s">
        <v>8951</v>
      </c>
      <c r="B682" s="49" t="s">
        <v>8952</v>
      </c>
      <c r="C682" s="40" t="s">
        <v>108</v>
      </c>
      <c r="D682" s="48" t="s">
        <v>65</v>
      </c>
      <c r="E682" s="48" t="s">
        <v>24</v>
      </c>
      <c r="F682" s="48" t="s">
        <v>77</v>
      </c>
      <c r="G682" s="41" t="s">
        <v>55</v>
      </c>
      <c r="H682" s="48" t="s">
        <v>9076</v>
      </c>
      <c r="I682" s="40" t="s">
        <v>7895</v>
      </c>
      <c r="J682" s="40" t="s">
        <v>8245</v>
      </c>
      <c r="K682" s="43">
        <f>K675</f>
        <v>41267</v>
      </c>
      <c r="L682" s="43">
        <f>K682+30</f>
        <v>41297</v>
      </c>
      <c r="M682" s="48" t="s">
        <v>8173</v>
      </c>
      <c r="N682" s="48" t="s">
        <v>8252</v>
      </c>
      <c r="O682" s="48">
        <v>100</v>
      </c>
      <c r="P682" s="56"/>
    </row>
    <row r="683" spans="1:16" hidden="1">
      <c r="A683" s="48" t="s">
        <v>8951</v>
      </c>
      <c r="B683" s="49" t="s">
        <v>8952</v>
      </c>
      <c r="C683" s="40" t="s">
        <v>108</v>
      </c>
      <c r="D683" s="48" t="s">
        <v>65</v>
      </c>
      <c r="E683" s="48" t="s">
        <v>24</v>
      </c>
      <c r="F683" s="48" t="s">
        <v>77</v>
      </c>
      <c r="G683" s="41" t="s">
        <v>55</v>
      </c>
      <c r="H683" s="48" t="s">
        <v>9076</v>
      </c>
      <c r="I683" s="40" t="s">
        <v>8281</v>
      </c>
      <c r="J683" s="40" t="s">
        <v>8282</v>
      </c>
      <c r="K683" s="43">
        <f>L682</f>
        <v>41297</v>
      </c>
      <c r="L683" s="43">
        <f>K683+2</f>
        <v>41299</v>
      </c>
      <c r="M683" s="48" t="s">
        <v>8173</v>
      </c>
      <c r="N683" s="48" t="s">
        <v>8252</v>
      </c>
      <c r="O683" s="48">
        <v>100</v>
      </c>
      <c r="P683" s="56"/>
    </row>
    <row r="684" spans="1:16" hidden="1">
      <c r="A684" s="48" t="s">
        <v>8951</v>
      </c>
      <c r="B684" s="49" t="s">
        <v>8952</v>
      </c>
      <c r="C684" s="40" t="s">
        <v>108</v>
      </c>
      <c r="D684" s="48" t="s">
        <v>65</v>
      </c>
      <c r="E684" s="48" t="s">
        <v>24</v>
      </c>
      <c r="F684" s="48" t="s">
        <v>77</v>
      </c>
      <c r="G684" s="41" t="s">
        <v>55</v>
      </c>
      <c r="H684" s="48" t="s">
        <v>9076</v>
      </c>
      <c r="I684" s="65" t="s">
        <v>8261</v>
      </c>
      <c r="J684" s="40" t="s">
        <v>8262</v>
      </c>
      <c r="K684" s="43">
        <f>L683</f>
        <v>41299</v>
      </c>
      <c r="L684" s="43">
        <f>K684</f>
        <v>41299</v>
      </c>
      <c r="M684" s="48" t="s">
        <v>8173</v>
      </c>
      <c r="N684" s="48" t="s">
        <v>8252</v>
      </c>
      <c r="O684" s="48">
        <v>100</v>
      </c>
      <c r="P684" s="56"/>
    </row>
    <row r="685" spans="1:16" hidden="1">
      <c r="A685" s="48" t="s">
        <v>8951</v>
      </c>
      <c r="B685" s="49" t="s">
        <v>8952</v>
      </c>
      <c r="C685" s="40" t="s">
        <v>108</v>
      </c>
      <c r="D685" s="48" t="s">
        <v>65</v>
      </c>
      <c r="E685" s="48" t="s">
        <v>24</v>
      </c>
      <c r="F685" s="48" t="s">
        <v>77</v>
      </c>
      <c r="G685" s="41" t="s">
        <v>55</v>
      </c>
      <c r="H685" s="48" t="s">
        <v>9076</v>
      </c>
      <c r="I685" s="40" t="s">
        <v>8264</v>
      </c>
      <c r="J685" s="40" t="s">
        <v>8265</v>
      </c>
      <c r="K685" s="43">
        <f>L684</f>
        <v>41299</v>
      </c>
      <c r="L685" s="43">
        <f>K676-21</f>
        <v>41667</v>
      </c>
      <c r="M685" s="48" t="s">
        <v>8173</v>
      </c>
      <c r="N685" s="48" t="s">
        <v>14</v>
      </c>
      <c r="O685" s="48">
        <v>100</v>
      </c>
      <c r="P685" s="56"/>
    </row>
    <row r="686" spans="1:16" hidden="1">
      <c r="A686" s="48" t="s">
        <v>8951</v>
      </c>
      <c r="B686" s="49" t="s">
        <v>8952</v>
      </c>
      <c r="C686" s="40" t="s">
        <v>108</v>
      </c>
      <c r="D686" s="48" t="s">
        <v>65</v>
      </c>
      <c r="E686" s="48" t="s">
        <v>24</v>
      </c>
      <c r="F686" s="48" t="s">
        <v>77</v>
      </c>
      <c r="G686" s="41" t="s">
        <v>55</v>
      </c>
      <c r="H686" s="48" t="s">
        <v>9076</v>
      </c>
      <c r="I686" s="40" t="s">
        <v>8261</v>
      </c>
      <c r="J686" s="40" t="s">
        <v>8266</v>
      </c>
      <c r="K686" s="43">
        <f>L685</f>
        <v>41667</v>
      </c>
      <c r="L686" s="43">
        <f>K686</f>
        <v>41667</v>
      </c>
      <c r="M686" s="48" t="s">
        <v>8173</v>
      </c>
      <c r="N686" s="48" t="s">
        <v>8252</v>
      </c>
      <c r="O686" s="48">
        <v>100</v>
      </c>
      <c r="P686" s="56"/>
    </row>
    <row r="687" spans="1:16" hidden="1">
      <c r="A687" s="48" t="s">
        <v>8951</v>
      </c>
      <c r="B687" s="49" t="s">
        <v>8952</v>
      </c>
      <c r="C687" s="40" t="s">
        <v>108</v>
      </c>
      <c r="D687" s="48" t="s">
        <v>65</v>
      </c>
      <c r="E687" s="48" t="s">
        <v>24</v>
      </c>
      <c r="F687" s="48" t="s">
        <v>77</v>
      </c>
      <c r="G687" s="41" t="s">
        <v>55</v>
      </c>
      <c r="H687" s="48" t="s">
        <v>9076</v>
      </c>
      <c r="I687" s="40" t="s">
        <v>7904</v>
      </c>
      <c r="J687" s="40" t="s">
        <v>7905</v>
      </c>
      <c r="K687" s="43">
        <f>L685</f>
        <v>41667</v>
      </c>
      <c r="L687" s="43">
        <f>K687+5</f>
        <v>41672</v>
      </c>
      <c r="M687" s="48" t="s">
        <v>8173</v>
      </c>
      <c r="N687" s="48" t="s">
        <v>14</v>
      </c>
      <c r="O687" s="48" t="s">
        <v>84</v>
      </c>
      <c r="P687" s="56"/>
    </row>
    <row r="688" spans="1:16" hidden="1">
      <c r="A688" s="48" t="s">
        <v>8951</v>
      </c>
      <c r="B688" s="49" t="s">
        <v>8952</v>
      </c>
      <c r="C688" s="40" t="s">
        <v>108</v>
      </c>
      <c r="D688" s="48" t="s">
        <v>65</v>
      </c>
      <c r="E688" s="48" t="s">
        <v>24</v>
      </c>
      <c r="F688" s="48" t="s">
        <v>77</v>
      </c>
      <c r="G688" s="41" t="s">
        <v>55</v>
      </c>
      <c r="H688" s="48" t="s">
        <v>9076</v>
      </c>
      <c r="I688" s="40" t="s">
        <v>7904</v>
      </c>
      <c r="J688" s="40" t="s">
        <v>7906</v>
      </c>
      <c r="K688" s="43">
        <f>L687</f>
        <v>41672</v>
      </c>
      <c r="L688" s="43">
        <f>K688+5</f>
        <v>41677</v>
      </c>
      <c r="M688" s="48" t="s">
        <v>8173</v>
      </c>
      <c r="N688" s="48" t="s">
        <v>14</v>
      </c>
      <c r="O688" s="48" t="s">
        <v>84</v>
      </c>
      <c r="P688" s="56"/>
    </row>
    <row r="689" spans="1:16" hidden="1">
      <c r="A689" s="48" t="s">
        <v>8951</v>
      </c>
      <c r="B689" s="49" t="s">
        <v>8952</v>
      </c>
      <c r="C689" s="40" t="s">
        <v>108</v>
      </c>
      <c r="D689" s="48" t="s">
        <v>65</v>
      </c>
      <c r="E689" s="48" t="s">
        <v>24</v>
      </c>
      <c r="F689" s="48" t="s">
        <v>77</v>
      </c>
      <c r="G689" s="41" t="s">
        <v>55</v>
      </c>
      <c r="H689" s="48" t="s">
        <v>9076</v>
      </c>
      <c r="I689" s="40" t="s">
        <v>7904</v>
      </c>
      <c r="J689" s="40" t="s">
        <v>7907</v>
      </c>
      <c r="K689" s="43">
        <f>L688</f>
        <v>41677</v>
      </c>
      <c r="L689" s="43">
        <f>K689+5</f>
        <v>41682</v>
      </c>
      <c r="M689" s="48" t="s">
        <v>8173</v>
      </c>
      <c r="N689" s="48" t="s">
        <v>14</v>
      </c>
      <c r="O689" s="48" t="s">
        <v>84</v>
      </c>
      <c r="P689" s="56"/>
    </row>
    <row r="690" spans="1:16" hidden="1">
      <c r="A690" s="48" t="s">
        <v>8951</v>
      </c>
      <c r="B690" s="49" t="s">
        <v>8952</v>
      </c>
      <c r="C690" s="40" t="s">
        <v>108</v>
      </c>
      <c r="D690" s="48" t="s">
        <v>65</v>
      </c>
      <c r="E690" s="48" t="s">
        <v>24</v>
      </c>
      <c r="F690" s="48" t="s">
        <v>77</v>
      </c>
      <c r="G690" s="41" t="s">
        <v>55</v>
      </c>
      <c r="H690" s="48" t="s">
        <v>9076</v>
      </c>
      <c r="I690" s="40" t="s">
        <v>7904</v>
      </c>
      <c r="J690" s="40" t="s">
        <v>8172</v>
      </c>
      <c r="K690" s="43">
        <f>L689</f>
        <v>41682</v>
      </c>
      <c r="L690" s="72">
        <f>K690+1</f>
        <v>41683</v>
      </c>
      <c r="M690" s="48" t="s">
        <v>8173</v>
      </c>
      <c r="N690" s="48" t="s">
        <v>14</v>
      </c>
      <c r="O690" s="48">
        <v>100</v>
      </c>
      <c r="P690" s="56"/>
    </row>
    <row r="691" spans="1:16" hidden="1">
      <c r="A691" s="49" t="s">
        <v>8951</v>
      </c>
      <c r="B691" s="49" t="s">
        <v>9077</v>
      </c>
      <c r="C691" s="41" t="s">
        <v>108</v>
      </c>
      <c r="D691" s="49" t="s">
        <v>65</v>
      </c>
      <c r="E691" s="49" t="s">
        <v>24</v>
      </c>
      <c r="F691" s="49" t="s">
        <v>77</v>
      </c>
      <c r="G691" s="41" t="s">
        <v>55</v>
      </c>
      <c r="H691" s="49" t="s">
        <v>9078</v>
      </c>
      <c r="I691" s="41" t="s">
        <v>1048</v>
      </c>
      <c r="J691" s="41" t="s">
        <v>7888</v>
      </c>
      <c r="K691" s="41"/>
      <c r="L691" s="41"/>
      <c r="M691" s="49"/>
      <c r="N691" s="49"/>
      <c r="O691" s="49"/>
      <c r="P691" s="64"/>
    </row>
    <row r="692" spans="1:16" hidden="1">
      <c r="A692" s="49" t="s">
        <v>8951</v>
      </c>
      <c r="B692" s="49" t="s">
        <v>9077</v>
      </c>
      <c r="C692" s="41" t="s">
        <v>108</v>
      </c>
      <c r="D692" s="49" t="s">
        <v>65</v>
      </c>
      <c r="E692" s="49" t="s">
        <v>24</v>
      </c>
      <c r="F692" s="49" t="s">
        <v>77</v>
      </c>
      <c r="G692" s="41" t="s">
        <v>55</v>
      </c>
      <c r="H692" s="49" t="s">
        <v>9078</v>
      </c>
      <c r="I692" s="41" t="s">
        <v>1048</v>
      </c>
      <c r="J692" s="41" t="s">
        <v>8244</v>
      </c>
      <c r="K692" s="42">
        <v>41435</v>
      </c>
      <c r="L692" s="41"/>
      <c r="M692" s="49"/>
      <c r="N692" s="49"/>
      <c r="O692" s="49"/>
      <c r="P692" s="64"/>
    </row>
    <row r="693" spans="1:16" hidden="1">
      <c r="A693" s="49" t="s">
        <v>8951</v>
      </c>
      <c r="B693" s="49" t="s">
        <v>9077</v>
      </c>
      <c r="C693" s="41" t="s">
        <v>108</v>
      </c>
      <c r="D693" s="49" t="s">
        <v>65</v>
      </c>
      <c r="E693" s="49" t="s">
        <v>24</v>
      </c>
      <c r="F693" s="49" t="s">
        <v>77</v>
      </c>
      <c r="G693" s="41" t="s">
        <v>55</v>
      </c>
      <c r="H693" s="49" t="s">
        <v>9078</v>
      </c>
      <c r="I693" s="41" t="s">
        <v>1048</v>
      </c>
      <c r="J693" s="41" t="s">
        <v>7889</v>
      </c>
      <c r="K693" s="42">
        <v>41688</v>
      </c>
      <c r="L693" s="41"/>
      <c r="M693" s="49"/>
      <c r="N693" s="49"/>
      <c r="O693" s="49"/>
      <c r="P693" s="64"/>
    </row>
    <row r="694" spans="1:16" hidden="1">
      <c r="A694" s="49" t="s">
        <v>8951</v>
      </c>
      <c r="B694" s="49" t="s">
        <v>9077</v>
      </c>
      <c r="C694" s="41" t="s">
        <v>108</v>
      </c>
      <c r="D694" s="49" t="s">
        <v>65</v>
      </c>
      <c r="E694" s="49" t="s">
        <v>24</v>
      </c>
      <c r="F694" s="49" t="s">
        <v>77</v>
      </c>
      <c r="G694" s="41" t="s">
        <v>55</v>
      </c>
      <c r="H694" s="49" t="s">
        <v>9078</v>
      </c>
      <c r="I694" s="41" t="s">
        <v>1048</v>
      </c>
      <c r="J694" s="41" t="s">
        <v>7890</v>
      </c>
      <c r="K694" s="41"/>
      <c r="L694" s="41"/>
      <c r="M694" s="49"/>
      <c r="N694" s="49"/>
      <c r="O694" s="49"/>
      <c r="P694" s="64"/>
    </row>
    <row r="695" spans="1:16" hidden="1">
      <c r="A695" s="49" t="s">
        <v>8951</v>
      </c>
      <c r="B695" s="49" t="s">
        <v>9077</v>
      </c>
      <c r="C695" s="41" t="s">
        <v>108</v>
      </c>
      <c r="D695" s="49" t="s">
        <v>65</v>
      </c>
      <c r="E695" s="49" t="s">
        <v>24</v>
      </c>
      <c r="F695" s="49" t="s">
        <v>77</v>
      </c>
      <c r="G695" s="41" t="s">
        <v>55</v>
      </c>
      <c r="H695" s="49" t="s">
        <v>9078</v>
      </c>
      <c r="I695" s="41" t="s">
        <v>1048</v>
      </c>
      <c r="J695" s="41" t="s">
        <v>7891</v>
      </c>
      <c r="K695" s="41"/>
      <c r="L695" s="41"/>
      <c r="M695" s="49"/>
      <c r="N695" s="49"/>
      <c r="O695" s="49"/>
      <c r="P695" s="64"/>
    </row>
    <row r="696" spans="1:16" hidden="1">
      <c r="A696" s="49" t="s">
        <v>8951</v>
      </c>
      <c r="B696" s="49" t="s">
        <v>9077</v>
      </c>
      <c r="C696" s="41" t="s">
        <v>108</v>
      </c>
      <c r="D696" s="49" t="s">
        <v>65</v>
      </c>
      <c r="E696" s="49" t="s">
        <v>24</v>
      </c>
      <c r="F696" s="49" t="s">
        <v>77</v>
      </c>
      <c r="G696" s="41" t="s">
        <v>55</v>
      </c>
      <c r="H696" s="49" t="s">
        <v>9078</v>
      </c>
      <c r="I696" s="41" t="s">
        <v>1048</v>
      </c>
      <c r="J696" s="41" t="s">
        <v>7892</v>
      </c>
      <c r="K696" s="41"/>
      <c r="L696" s="41"/>
      <c r="M696" s="49"/>
      <c r="N696" s="49"/>
      <c r="O696" s="49"/>
      <c r="P696" s="64"/>
    </row>
    <row r="697" spans="1:16" hidden="1">
      <c r="A697" s="49" t="s">
        <v>8951</v>
      </c>
      <c r="B697" s="49" t="s">
        <v>9077</v>
      </c>
      <c r="C697" s="41" t="s">
        <v>108</v>
      </c>
      <c r="D697" s="49" t="s">
        <v>65</v>
      </c>
      <c r="E697" s="49" t="s">
        <v>24</v>
      </c>
      <c r="F697" s="49" t="s">
        <v>77</v>
      </c>
      <c r="G697" s="41" t="s">
        <v>55</v>
      </c>
      <c r="H697" s="49" t="s">
        <v>9078</v>
      </c>
      <c r="I697" s="41" t="s">
        <v>1048</v>
      </c>
      <c r="J697" s="41" t="s">
        <v>7893</v>
      </c>
      <c r="K697" s="41"/>
      <c r="L697" s="41"/>
      <c r="M697" s="49"/>
      <c r="N697" s="49"/>
      <c r="O697" s="49"/>
      <c r="P697" s="64"/>
    </row>
    <row r="698" spans="1:16" hidden="1">
      <c r="A698" s="49" t="s">
        <v>8951</v>
      </c>
      <c r="B698" s="49" t="s">
        <v>9077</v>
      </c>
      <c r="C698" s="41" t="s">
        <v>108</v>
      </c>
      <c r="D698" s="49" t="s">
        <v>65</v>
      </c>
      <c r="E698" s="49" t="s">
        <v>24</v>
      </c>
      <c r="F698" s="49" t="s">
        <v>77</v>
      </c>
      <c r="G698" s="41" t="s">
        <v>55</v>
      </c>
      <c r="H698" s="49" t="s">
        <v>9078</v>
      </c>
      <c r="I698" s="41" t="s">
        <v>1048</v>
      </c>
      <c r="J698" s="41" t="s">
        <v>7894</v>
      </c>
      <c r="K698" s="41"/>
      <c r="L698" s="41"/>
      <c r="M698" s="49"/>
      <c r="N698" s="49"/>
      <c r="O698" s="49"/>
      <c r="P698" s="64"/>
    </row>
    <row r="699" spans="1:16" hidden="1">
      <c r="A699" s="48" t="s">
        <v>8951</v>
      </c>
      <c r="B699" s="48" t="s">
        <v>9077</v>
      </c>
      <c r="C699" s="40" t="s">
        <v>108</v>
      </c>
      <c r="D699" s="48" t="s">
        <v>65</v>
      </c>
      <c r="E699" s="48" t="s">
        <v>24</v>
      </c>
      <c r="F699" s="48" t="s">
        <v>77</v>
      </c>
      <c r="G699" s="41" t="s">
        <v>55</v>
      </c>
      <c r="H699" s="48" t="s">
        <v>9078</v>
      </c>
      <c r="I699" s="40" t="s">
        <v>7895</v>
      </c>
      <c r="J699" s="40" t="s">
        <v>8245</v>
      </c>
      <c r="K699" s="43">
        <f>K692</f>
        <v>41435</v>
      </c>
      <c r="L699" s="43">
        <f>K699+30</f>
        <v>41465</v>
      </c>
      <c r="M699" s="48" t="s">
        <v>8173</v>
      </c>
      <c r="N699" s="48" t="s">
        <v>14</v>
      </c>
      <c r="O699" s="48">
        <v>100</v>
      </c>
      <c r="P699" s="56"/>
    </row>
    <row r="700" spans="1:16" hidden="1">
      <c r="A700" s="48" t="s">
        <v>8951</v>
      </c>
      <c r="B700" s="48" t="s">
        <v>9077</v>
      </c>
      <c r="C700" s="40" t="s">
        <v>108</v>
      </c>
      <c r="D700" s="48" t="s">
        <v>65</v>
      </c>
      <c r="E700" s="48" t="s">
        <v>24</v>
      </c>
      <c r="F700" s="48" t="s">
        <v>77</v>
      </c>
      <c r="G700" s="41" t="s">
        <v>55</v>
      </c>
      <c r="H700" s="48" t="s">
        <v>9078</v>
      </c>
      <c r="I700" s="40" t="s">
        <v>8281</v>
      </c>
      <c r="J700" s="40" t="s">
        <v>8282</v>
      </c>
      <c r="K700" s="43">
        <f>L699</f>
        <v>41465</v>
      </c>
      <c r="L700" s="43">
        <f>K700+2</f>
        <v>41467</v>
      </c>
      <c r="M700" s="48" t="s">
        <v>8173</v>
      </c>
      <c r="N700" s="48" t="s">
        <v>8252</v>
      </c>
      <c r="O700" s="48">
        <v>100</v>
      </c>
      <c r="P700" s="56"/>
    </row>
    <row r="701" spans="1:16" hidden="1">
      <c r="A701" s="48" t="s">
        <v>8951</v>
      </c>
      <c r="B701" s="48" t="s">
        <v>9077</v>
      </c>
      <c r="C701" s="40" t="s">
        <v>108</v>
      </c>
      <c r="D701" s="48" t="s">
        <v>65</v>
      </c>
      <c r="E701" s="48" t="s">
        <v>24</v>
      </c>
      <c r="F701" s="48" t="s">
        <v>77</v>
      </c>
      <c r="G701" s="41" t="s">
        <v>55</v>
      </c>
      <c r="H701" s="48" t="s">
        <v>9078</v>
      </c>
      <c r="I701" s="65" t="s">
        <v>8261</v>
      </c>
      <c r="J701" s="40" t="s">
        <v>8262</v>
      </c>
      <c r="K701" s="43">
        <f>L700</f>
        <v>41467</v>
      </c>
      <c r="L701" s="43">
        <f>K701</f>
        <v>41467</v>
      </c>
      <c r="M701" s="48" t="s">
        <v>8173</v>
      </c>
      <c r="N701" s="48" t="s">
        <v>8252</v>
      </c>
      <c r="O701" s="48">
        <v>100</v>
      </c>
      <c r="P701" s="56"/>
    </row>
    <row r="702" spans="1:16" hidden="1">
      <c r="A702" s="48" t="s">
        <v>8951</v>
      </c>
      <c r="B702" s="48" t="s">
        <v>9077</v>
      </c>
      <c r="C702" s="40" t="s">
        <v>108</v>
      </c>
      <c r="D702" s="48" t="s">
        <v>65</v>
      </c>
      <c r="E702" s="48" t="s">
        <v>24</v>
      </c>
      <c r="F702" s="48" t="s">
        <v>77</v>
      </c>
      <c r="G702" s="41" t="s">
        <v>55</v>
      </c>
      <c r="H702" s="48" t="s">
        <v>9078</v>
      </c>
      <c r="I702" s="40" t="s">
        <v>8264</v>
      </c>
      <c r="J702" s="40" t="s">
        <v>8265</v>
      </c>
      <c r="K702" s="43">
        <f>L701</f>
        <v>41467</v>
      </c>
      <c r="L702" s="43">
        <f>K693-21</f>
        <v>41667</v>
      </c>
      <c r="M702" s="48" t="s">
        <v>8173</v>
      </c>
      <c r="N702" s="48" t="s">
        <v>14</v>
      </c>
      <c r="O702" s="48">
        <v>100</v>
      </c>
      <c r="P702" s="56"/>
    </row>
    <row r="703" spans="1:16" hidden="1">
      <c r="A703" s="48" t="s">
        <v>8951</v>
      </c>
      <c r="B703" s="48" t="s">
        <v>9077</v>
      </c>
      <c r="C703" s="40" t="s">
        <v>108</v>
      </c>
      <c r="D703" s="48" t="s">
        <v>65</v>
      </c>
      <c r="E703" s="48" t="s">
        <v>24</v>
      </c>
      <c r="F703" s="48" t="s">
        <v>77</v>
      </c>
      <c r="G703" s="41" t="s">
        <v>55</v>
      </c>
      <c r="H703" s="48" t="s">
        <v>9078</v>
      </c>
      <c r="I703" s="40" t="s">
        <v>8261</v>
      </c>
      <c r="J703" s="40" t="s">
        <v>8266</v>
      </c>
      <c r="K703" s="43">
        <f>L702</f>
        <v>41667</v>
      </c>
      <c r="L703" s="43">
        <f>K703</f>
        <v>41667</v>
      </c>
      <c r="M703" s="48" t="s">
        <v>8173</v>
      </c>
      <c r="N703" s="48" t="s">
        <v>8252</v>
      </c>
      <c r="O703" s="48">
        <v>100</v>
      </c>
      <c r="P703" s="56"/>
    </row>
    <row r="704" spans="1:16" hidden="1">
      <c r="A704" s="48" t="s">
        <v>8951</v>
      </c>
      <c r="B704" s="48" t="s">
        <v>9077</v>
      </c>
      <c r="C704" s="40" t="s">
        <v>108</v>
      </c>
      <c r="D704" s="48" t="s">
        <v>65</v>
      </c>
      <c r="E704" s="48" t="s">
        <v>24</v>
      </c>
      <c r="F704" s="48" t="s">
        <v>77</v>
      </c>
      <c r="G704" s="41" t="s">
        <v>55</v>
      </c>
      <c r="H704" s="48" t="s">
        <v>9078</v>
      </c>
      <c r="I704" s="40" t="s">
        <v>7904</v>
      </c>
      <c r="J704" s="40" t="s">
        <v>7905</v>
      </c>
      <c r="K704" s="43">
        <f>L702</f>
        <v>41667</v>
      </c>
      <c r="L704" s="43">
        <f>K704+5</f>
        <v>41672</v>
      </c>
      <c r="M704" s="48" t="s">
        <v>8173</v>
      </c>
      <c r="N704" s="48" t="s">
        <v>14</v>
      </c>
      <c r="O704" s="48">
        <v>100</v>
      </c>
      <c r="P704" s="56"/>
    </row>
    <row r="705" spans="1:16" hidden="1">
      <c r="A705" s="48" t="s">
        <v>8951</v>
      </c>
      <c r="B705" s="48" t="s">
        <v>9077</v>
      </c>
      <c r="C705" s="40" t="s">
        <v>108</v>
      </c>
      <c r="D705" s="48" t="s">
        <v>65</v>
      </c>
      <c r="E705" s="48" t="s">
        <v>24</v>
      </c>
      <c r="F705" s="48" t="s">
        <v>77</v>
      </c>
      <c r="G705" s="41" t="s">
        <v>55</v>
      </c>
      <c r="H705" s="48" t="s">
        <v>9078</v>
      </c>
      <c r="I705" s="40" t="s">
        <v>7904</v>
      </c>
      <c r="J705" s="40" t="s">
        <v>7906</v>
      </c>
      <c r="K705" s="43">
        <f>L704</f>
        <v>41672</v>
      </c>
      <c r="L705" s="43">
        <f>K705+5</f>
        <v>41677</v>
      </c>
      <c r="M705" s="48" t="s">
        <v>8173</v>
      </c>
      <c r="N705" s="48" t="s">
        <v>14</v>
      </c>
      <c r="O705" s="48">
        <v>100</v>
      </c>
      <c r="P705" s="56"/>
    </row>
    <row r="706" spans="1:16" hidden="1">
      <c r="A706" s="48" t="s">
        <v>8951</v>
      </c>
      <c r="B706" s="48" t="s">
        <v>9077</v>
      </c>
      <c r="C706" s="40" t="s">
        <v>108</v>
      </c>
      <c r="D706" s="48" t="s">
        <v>65</v>
      </c>
      <c r="E706" s="48" t="s">
        <v>24</v>
      </c>
      <c r="F706" s="48" t="s">
        <v>77</v>
      </c>
      <c r="G706" s="41" t="s">
        <v>55</v>
      </c>
      <c r="H706" s="48" t="s">
        <v>9078</v>
      </c>
      <c r="I706" s="40" t="s">
        <v>7904</v>
      </c>
      <c r="J706" s="40" t="s">
        <v>7907</v>
      </c>
      <c r="K706" s="43">
        <f>L705</f>
        <v>41677</v>
      </c>
      <c r="L706" s="43">
        <f>K706+5</f>
        <v>41682</v>
      </c>
      <c r="M706" s="48" t="s">
        <v>8173</v>
      </c>
      <c r="N706" s="48" t="s">
        <v>14</v>
      </c>
      <c r="O706" s="48">
        <v>100</v>
      </c>
      <c r="P706" s="56"/>
    </row>
    <row r="707" spans="1:16" ht="39.6" hidden="1">
      <c r="A707" s="48" t="s">
        <v>8951</v>
      </c>
      <c r="B707" s="48" t="s">
        <v>9077</v>
      </c>
      <c r="C707" s="40" t="s">
        <v>108</v>
      </c>
      <c r="D707" s="48" t="s">
        <v>65</v>
      </c>
      <c r="E707" s="48" t="s">
        <v>24</v>
      </c>
      <c r="F707" s="48" t="s">
        <v>77</v>
      </c>
      <c r="G707" s="41" t="s">
        <v>55</v>
      </c>
      <c r="H707" s="48" t="s">
        <v>9078</v>
      </c>
      <c r="I707" s="40" t="s">
        <v>7904</v>
      </c>
      <c r="J707" s="40" t="s">
        <v>8172</v>
      </c>
      <c r="K707" s="43">
        <f>L706</f>
        <v>41682</v>
      </c>
      <c r="L707" s="72">
        <f>K707+1</f>
        <v>41683</v>
      </c>
      <c r="M707" s="48" t="s">
        <v>8173</v>
      </c>
      <c r="N707" s="48" t="s">
        <v>14</v>
      </c>
      <c r="O707" s="48">
        <v>100</v>
      </c>
      <c r="P707" s="56" t="s">
        <v>8955</v>
      </c>
    </row>
    <row r="708" spans="1:16" hidden="1">
      <c r="A708" s="47" t="s">
        <v>8618</v>
      </c>
      <c r="B708" s="49" t="s">
        <v>9079</v>
      </c>
      <c r="C708" s="49" t="s">
        <v>108</v>
      </c>
      <c r="D708" s="49" t="s">
        <v>65</v>
      </c>
      <c r="E708" s="47" t="s">
        <v>24</v>
      </c>
      <c r="F708" s="41" t="s">
        <v>9080</v>
      </c>
      <c r="G708" s="49" t="s">
        <v>6175</v>
      </c>
      <c r="H708" s="49" t="s">
        <v>9081</v>
      </c>
      <c r="I708" s="41" t="s">
        <v>1048</v>
      </c>
      <c r="J708" s="41" t="s">
        <v>7888</v>
      </c>
      <c r="K708" s="41"/>
      <c r="L708" s="40"/>
      <c r="M708" s="48"/>
      <c r="N708" s="48"/>
      <c r="O708" s="48"/>
      <c r="P708" s="56"/>
    </row>
    <row r="709" spans="1:16" hidden="1">
      <c r="A709" s="47" t="s">
        <v>8618</v>
      </c>
      <c r="B709" s="49" t="s">
        <v>9079</v>
      </c>
      <c r="C709" s="49" t="s">
        <v>108</v>
      </c>
      <c r="D709" s="49" t="s">
        <v>65</v>
      </c>
      <c r="E709" s="47" t="s">
        <v>24</v>
      </c>
      <c r="F709" s="41" t="s">
        <v>9080</v>
      </c>
      <c r="G709" s="49" t="s">
        <v>6175</v>
      </c>
      <c r="H709" s="49" t="s">
        <v>9081</v>
      </c>
      <c r="I709" s="41" t="s">
        <v>1048</v>
      </c>
      <c r="J709" s="41" t="s">
        <v>8244</v>
      </c>
      <c r="K709" s="42">
        <v>41057</v>
      </c>
      <c r="L709" s="40"/>
      <c r="M709" s="48"/>
      <c r="N709" s="48"/>
      <c r="O709" s="48"/>
      <c r="P709" s="56"/>
    </row>
    <row r="710" spans="1:16" hidden="1">
      <c r="A710" s="47" t="s">
        <v>8618</v>
      </c>
      <c r="B710" s="49" t="s">
        <v>9079</v>
      </c>
      <c r="C710" s="49" t="s">
        <v>108</v>
      </c>
      <c r="D710" s="49" t="s">
        <v>65</v>
      </c>
      <c r="E710" s="47" t="s">
        <v>24</v>
      </c>
      <c r="F710" s="41" t="s">
        <v>9080</v>
      </c>
      <c r="G710" s="49" t="s">
        <v>6175</v>
      </c>
      <c r="H710" s="49" t="s">
        <v>9081</v>
      </c>
      <c r="I710" s="41" t="s">
        <v>1048</v>
      </c>
      <c r="J710" s="41" t="s">
        <v>7889</v>
      </c>
      <c r="K710" s="42">
        <v>41608</v>
      </c>
      <c r="L710" s="40"/>
      <c r="M710" s="48"/>
      <c r="N710" s="48"/>
      <c r="O710" s="48"/>
      <c r="P710" s="56"/>
    </row>
    <row r="711" spans="1:16" hidden="1">
      <c r="A711" s="47" t="s">
        <v>8618</v>
      </c>
      <c r="B711" s="49" t="s">
        <v>9079</v>
      </c>
      <c r="C711" s="49" t="s">
        <v>108</v>
      </c>
      <c r="D711" s="49" t="s">
        <v>65</v>
      </c>
      <c r="E711" s="47" t="s">
        <v>24</v>
      </c>
      <c r="F711" s="41" t="s">
        <v>9080</v>
      </c>
      <c r="G711" s="49" t="s">
        <v>6175</v>
      </c>
      <c r="H711" s="49" t="s">
        <v>9081</v>
      </c>
      <c r="I711" s="41" t="s">
        <v>1048</v>
      </c>
      <c r="J711" s="41" t="s">
        <v>7890</v>
      </c>
      <c r="K711" s="41"/>
      <c r="L711" s="40"/>
      <c r="M711" s="48"/>
      <c r="N711" s="48"/>
      <c r="O711" s="48"/>
      <c r="P711" s="56"/>
    </row>
    <row r="712" spans="1:16" hidden="1">
      <c r="A712" s="47" t="s">
        <v>8618</v>
      </c>
      <c r="B712" s="49" t="s">
        <v>9079</v>
      </c>
      <c r="C712" s="49" t="s">
        <v>108</v>
      </c>
      <c r="D712" s="49" t="s">
        <v>65</v>
      </c>
      <c r="E712" s="47" t="s">
        <v>24</v>
      </c>
      <c r="F712" s="41" t="s">
        <v>9080</v>
      </c>
      <c r="G712" s="49" t="s">
        <v>6175</v>
      </c>
      <c r="H712" s="49" t="s">
        <v>9081</v>
      </c>
      <c r="I712" s="41" t="s">
        <v>1048</v>
      </c>
      <c r="J712" s="41" t="s">
        <v>7891</v>
      </c>
      <c r="K712" s="41"/>
      <c r="L712" s="40"/>
      <c r="M712" s="48"/>
      <c r="N712" s="48"/>
      <c r="O712" s="48"/>
      <c r="P712" s="56"/>
    </row>
    <row r="713" spans="1:16" hidden="1">
      <c r="A713" s="47" t="s">
        <v>8618</v>
      </c>
      <c r="B713" s="49" t="s">
        <v>9079</v>
      </c>
      <c r="C713" s="49" t="s">
        <v>108</v>
      </c>
      <c r="D713" s="49" t="s">
        <v>65</v>
      </c>
      <c r="E713" s="47" t="s">
        <v>24</v>
      </c>
      <c r="F713" s="41" t="s">
        <v>9080</v>
      </c>
      <c r="G713" s="49" t="s">
        <v>6175</v>
      </c>
      <c r="H713" s="49" t="s">
        <v>9081</v>
      </c>
      <c r="I713" s="41" t="s">
        <v>1048</v>
      </c>
      <c r="J713" s="41" t="s">
        <v>7892</v>
      </c>
      <c r="K713" s="42"/>
      <c r="L713" s="40"/>
      <c r="M713" s="48"/>
      <c r="N713" s="48"/>
      <c r="O713" s="48"/>
      <c r="P713" s="56"/>
    </row>
    <row r="714" spans="1:16" hidden="1">
      <c r="A714" s="47" t="s">
        <v>8618</v>
      </c>
      <c r="B714" s="49" t="s">
        <v>9079</v>
      </c>
      <c r="C714" s="49" t="s">
        <v>108</v>
      </c>
      <c r="D714" s="49" t="s">
        <v>65</v>
      </c>
      <c r="E714" s="47" t="s">
        <v>24</v>
      </c>
      <c r="F714" s="41" t="s">
        <v>9080</v>
      </c>
      <c r="G714" s="49" t="s">
        <v>6175</v>
      </c>
      <c r="H714" s="49" t="s">
        <v>9081</v>
      </c>
      <c r="I714" s="41" t="s">
        <v>1048</v>
      </c>
      <c r="J714" s="41" t="s">
        <v>7893</v>
      </c>
      <c r="K714" s="41"/>
      <c r="L714" s="40"/>
      <c r="M714" s="48"/>
      <c r="N714" s="48"/>
      <c r="O714" s="48"/>
      <c r="P714" s="56"/>
    </row>
    <row r="715" spans="1:16" hidden="1">
      <c r="A715" s="47" t="s">
        <v>8618</v>
      </c>
      <c r="B715" s="49" t="s">
        <v>9079</v>
      </c>
      <c r="C715" s="49" t="s">
        <v>108</v>
      </c>
      <c r="D715" s="49" t="s">
        <v>65</v>
      </c>
      <c r="E715" s="47" t="s">
        <v>24</v>
      </c>
      <c r="F715" s="41" t="s">
        <v>9080</v>
      </c>
      <c r="G715" s="49" t="s">
        <v>6175</v>
      </c>
      <c r="H715" s="49" t="s">
        <v>9081</v>
      </c>
      <c r="I715" s="41" t="s">
        <v>1048</v>
      </c>
      <c r="J715" s="41" t="s">
        <v>7894</v>
      </c>
      <c r="K715" s="41"/>
      <c r="L715" s="40"/>
      <c r="M715" s="48"/>
      <c r="N715" s="48"/>
      <c r="O715" s="48"/>
      <c r="P715" s="56"/>
    </row>
    <row r="716" spans="1:16" hidden="1">
      <c r="A716" s="46" t="s">
        <v>8618</v>
      </c>
      <c r="B716" s="48" t="s">
        <v>9079</v>
      </c>
      <c r="C716" s="48" t="s">
        <v>108</v>
      </c>
      <c r="D716" s="48" t="s">
        <v>65</v>
      </c>
      <c r="E716" s="46" t="s">
        <v>24</v>
      </c>
      <c r="F716" s="40" t="s">
        <v>9080</v>
      </c>
      <c r="G716" s="49" t="s">
        <v>6175</v>
      </c>
      <c r="H716" s="48" t="s">
        <v>9081</v>
      </c>
      <c r="I716" s="40" t="s">
        <v>7895</v>
      </c>
      <c r="J716" s="40" t="s">
        <v>8245</v>
      </c>
      <c r="K716" s="43">
        <f>K709</f>
        <v>41057</v>
      </c>
      <c r="L716" s="43">
        <f>K716+10</f>
        <v>41067</v>
      </c>
      <c r="M716" s="40" t="s">
        <v>11</v>
      </c>
      <c r="N716" s="48" t="s">
        <v>6218</v>
      </c>
      <c r="O716" s="40">
        <v>100</v>
      </c>
      <c r="P716" s="56"/>
    </row>
    <row r="717" spans="1:16" hidden="1">
      <c r="A717" s="46" t="s">
        <v>8618</v>
      </c>
      <c r="B717" s="48" t="s">
        <v>9079</v>
      </c>
      <c r="C717" s="48" t="s">
        <v>108</v>
      </c>
      <c r="D717" s="48" t="s">
        <v>65</v>
      </c>
      <c r="E717" s="46" t="s">
        <v>24</v>
      </c>
      <c r="F717" s="40" t="s">
        <v>9080</v>
      </c>
      <c r="G717" s="49" t="s">
        <v>6175</v>
      </c>
      <c r="H717" s="48" t="s">
        <v>9081</v>
      </c>
      <c r="I717" s="40" t="s">
        <v>7898</v>
      </c>
      <c r="J717" s="40" t="s">
        <v>8247</v>
      </c>
      <c r="K717" s="43">
        <f>L716</f>
        <v>41067</v>
      </c>
      <c r="L717" s="43">
        <f>K717+2</f>
        <v>41069</v>
      </c>
      <c r="M717" s="40" t="s">
        <v>11</v>
      </c>
      <c r="N717" s="48" t="s">
        <v>6218</v>
      </c>
      <c r="O717" s="40">
        <v>100</v>
      </c>
      <c r="P717" s="39"/>
    </row>
    <row r="718" spans="1:16">
      <c r="A718" s="46" t="s">
        <v>8618</v>
      </c>
      <c r="B718" s="48" t="s">
        <v>9079</v>
      </c>
      <c r="C718" s="48" t="s">
        <v>108</v>
      </c>
      <c r="D718" s="48" t="s">
        <v>65</v>
      </c>
      <c r="E718" s="46" t="s">
        <v>24</v>
      </c>
      <c r="F718" s="40" t="s">
        <v>9080</v>
      </c>
      <c r="G718" s="49" t="s">
        <v>6175</v>
      </c>
      <c r="H718" s="48" t="s">
        <v>9081</v>
      </c>
      <c r="I718" s="40" t="s">
        <v>7901</v>
      </c>
      <c r="J718" s="40" t="s">
        <v>7902</v>
      </c>
      <c r="K718" s="43">
        <f>L717</f>
        <v>41069</v>
      </c>
      <c r="L718" s="43">
        <f>K719</f>
        <v>41592</v>
      </c>
      <c r="M718" s="40" t="s">
        <v>11</v>
      </c>
      <c r="N718" s="48" t="s">
        <v>6218</v>
      </c>
      <c r="O718" s="40">
        <v>100</v>
      </c>
      <c r="P718" s="39" t="s">
        <v>9082</v>
      </c>
    </row>
    <row r="719" spans="1:16" hidden="1">
      <c r="A719" s="46" t="s">
        <v>8618</v>
      </c>
      <c r="B719" s="48" t="s">
        <v>9079</v>
      </c>
      <c r="C719" s="48" t="s">
        <v>108</v>
      </c>
      <c r="D719" s="48" t="s">
        <v>65</v>
      </c>
      <c r="E719" s="46" t="s">
        <v>24</v>
      </c>
      <c r="F719" s="40" t="s">
        <v>9080</v>
      </c>
      <c r="G719" s="49" t="s">
        <v>6175</v>
      </c>
      <c r="H719" s="48" t="s">
        <v>9081</v>
      </c>
      <c r="I719" s="40" t="s">
        <v>7904</v>
      </c>
      <c r="J719" s="40" t="s">
        <v>7905</v>
      </c>
      <c r="K719" s="43">
        <f>L719-5</f>
        <v>41592</v>
      </c>
      <c r="L719" s="43">
        <f>K720</f>
        <v>41597</v>
      </c>
      <c r="M719" s="40" t="s">
        <v>11</v>
      </c>
      <c r="N719" s="48" t="s">
        <v>6218</v>
      </c>
      <c r="O719" s="40">
        <v>100</v>
      </c>
      <c r="P719" s="39" t="s">
        <v>9083</v>
      </c>
    </row>
    <row r="720" spans="1:16" hidden="1">
      <c r="A720" s="46" t="s">
        <v>8618</v>
      </c>
      <c r="B720" s="48" t="s">
        <v>9079</v>
      </c>
      <c r="C720" s="48" t="s">
        <v>108</v>
      </c>
      <c r="D720" s="48" t="s">
        <v>65</v>
      </c>
      <c r="E720" s="46" t="s">
        <v>24</v>
      </c>
      <c r="F720" s="40" t="s">
        <v>9080</v>
      </c>
      <c r="G720" s="49" t="s">
        <v>6175</v>
      </c>
      <c r="H720" s="48" t="s">
        <v>9081</v>
      </c>
      <c r="I720" s="40" t="s">
        <v>7904</v>
      </c>
      <c r="J720" s="40" t="s">
        <v>8249</v>
      </c>
      <c r="K720" s="43">
        <f>L720-5</f>
        <v>41597</v>
      </c>
      <c r="L720" s="43">
        <f>K721</f>
        <v>41602</v>
      </c>
      <c r="M720" s="40" t="s">
        <v>11</v>
      </c>
      <c r="N720" s="48" t="s">
        <v>6218</v>
      </c>
      <c r="O720" s="40">
        <v>100</v>
      </c>
      <c r="P720" s="39"/>
    </row>
    <row r="721" spans="1:16" hidden="1">
      <c r="A721" s="46" t="s">
        <v>8618</v>
      </c>
      <c r="B721" s="48" t="s">
        <v>9079</v>
      </c>
      <c r="C721" s="48" t="s">
        <v>108</v>
      </c>
      <c r="D721" s="48" t="s">
        <v>65</v>
      </c>
      <c r="E721" s="46" t="s">
        <v>24</v>
      </c>
      <c r="F721" s="40" t="s">
        <v>9080</v>
      </c>
      <c r="G721" s="49" t="s">
        <v>6175</v>
      </c>
      <c r="H721" s="48" t="s">
        <v>9081</v>
      </c>
      <c r="I721" s="40" t="s">
        <v>7904</v>
      </c>
      <c r="J721" s="40" t="s">
        <v>7907</v>
      </c>
      <c r="K721" s="43">
        <f>L721-5</f>
        <v>41602</v>
      </c>
      <c r="L721" s="43">
        <f>K722</f>
        <v>41607</v>
      </c>
      <c r="M721" s="40" t="s">
        <v>11</v>
      </c>
      <c r="N721" s="48" t="s">
        <v>6218</v>
      </c>
      <c r="O721" s="40">
        <v>100</v>
      </c>
      <c r="P721" s="39"/>
    </row>
    <row r="722" spans="1:16" hidden="1">
      <c r="A722" s="46" t="s">
        <v>8618</v>
      </c>
      <c r="B722" s="48" t="s">
        <v>9079</v>
      </c>
      <c r="C722" s="48" t="s">
        <v>108</v>
      </c>
      <c r="D722" s="48" t="s">
        <v>65</v>
      </c>
      <c r="E722" s="46" t="s">
        <v>24</v>
      </c>
      <c r="F722" s="40" t="s">
        <v>9080</v>
      </c>
      <c r="G722" s="49" t="s">
        <v>6175</v>
      </c>
      <c r="H722" s="48" t="s">
        <v>9081</v>
      </c>
      <c r="I722" s="40" t="s">
        <v>7904</v>
      </c>
      <c r="J722" s="40" t="s">
        <v>8172</v>
      </c>
      <c r="K722" s="43">
        <f>L722-1</f>
        <v>41607</v>
      </c>
      <c r="L722" s="43">
        <f>K710</f>
        <v>41608</v>
      </c>
      <c r="M722" s="40" t="s">
        <v>11</v>
      </c>
      <c r="N722" s="48" t="s">
        <v>6218</v>
      </c>
      <c r="O722" s="40">
        <v>100</v>
      </c>
      <c r="P722" s="39"/>
    </row>
    <row r="723" spans="1:16" hidden="1">
      <c r="A723" s="55" t="s">
        <v>8605</v>
      </c>
      <c r="B723" s="55" t="s">
        <v>8812</v>
      </c>
      <c r="C723" s="49" t="s">
        <v>108</v>
      </c>
      <c r="D723" s="55" t="s">
        <v>7928</v>
      </c>
      <c r="E723" s="49" t="s">
        <v>24</v>
      </c>
      <c r="F723" s="41" t="s">
        <v>66</v>
      </c>
      <c r="G723" s="41" t="s">
        <v>55</v>
      </c>
      <c r="H723" s="45" t="s">
        <v>9084</v>
      </c>
      <c r="I723" s="41" t="s">
        <v>1048</v>
      </c>
      <c r="J723" s="41" t="s">
        <v>7888</v>
      </c>
      <c r="K723" s="41"/>
      <c r="L723" s="40"/>
      <c r="M723" s="40"/>
      <c r="N723" s="40"/>
      <c r="O723" s="48"/>
      <c r="P723" s="56"/>
    </row>
    <row r="724" spans="1:16" hidden="1">
      <c r="A724" s="55" t="s">
        <v>8605</v>
      </c>
      <c r="B724" s="55" t="s">
        <v>8812</v>
      </c>
      <c r="C724" s="49" t="s">
        <v>108</v>
      </c>
      <c r="D724" s="55" t="s">
        <v>7928</v>
      </c>
      <c r="E724" s="49" t="s">
        <v>24</v>
      </c>
      <c r="F724" s="41" t="s">
        <v>66</v>
      </c>
      <c r="G724" s="41" t="s">
        <v>55</v>
      </c>
      <c r="H724" s="45" t="s">
        <v>9084</v>
      </c>
      <c r="I724" s="41" t="s">
        <v>1048</v>
      </c>
      <c r="J724" s="41" t="s">
        <v>8244</v>
      </c>
      <c r="K724" s="42">
        <v>41624</v>
      </c>
      <c r="L724" s="40"/>
      <c r="M724" s="40"/>
      <c r="N724" s="40"/>
      <c r="O724" s="48"/>
      <c r="P724" s="56"/>
    </row>
    <row r="725" spans="1:16" hidden="1">
      <c r="A725" s="55" t="s">
        <v>8605</v>
      </c>
      <c r="B725" s="55" t="s">
        <v>8812</v>
      </c>
      <c r="C725" s="49" t="s">
        <v>108</v>
      </c>
      <c r="D725" s="55" t="s">
        <v>7928</v>
      </c>
      <c r="E725" s="49" t="s">
        <v>24</v>
      </c>
      <c r="F725" s="41" t="s">
        <v>66</v>
      </c>
      <c r="G725" s="41" t="s">
        <v>55</v>
      </c>
      <c r="H725" s="45" t="s">
        <v>9084</v>
      </c>
      <c r="I725" s="41" t="s">
        <v>1048</v>
      </c>
      <c r="J725" s="41" t="s">
        <v>7889</v>
      </c>
      <c r="K725" s="42">
        <v>41674</v>
      </c>
      <c r="L725" s="40"/>
      <c r="M725" s="40"/>
      <c r="N725" s="40"/>
      <c r="O725" s="48"/>
      <c r="P725" s="56"/>
    </row>
    <row r="726" spans="1:16" hidden="1">
      <c r="A726" s="55" t="s">
        <v>8605</v>
      </c>
      <c r="B726" s="55" t="s">
        <v>8812</v>
      </c>
      <c r="C726" s="49" t="s">
        <v>108</v>
      </c>
      <c r="D726" s="55" t="s">
        <v>7928</v>
      </c>
      <c r="E726" s="49" t="s">
        <v>24</v>
      </c>
      <c r="F726" s="41" t="s">
        <v>66</v>
      </c>
      <c r="G726" s="41" t="s">
        <v>55</v>
      </c>
      <c r="H726" s="45" t="s">
        <v>9084</v>
      </c>
      <c r="I726" s="41" t="s">
        <v>1048</v>
      </c>
      <c r="J726" s="41" t="s">
        <v>7890</v>
      </c>
      <c r="K726" s="41"/>
      <c r="L726" s="40"/>
      <c r="M726" s="40"/>
      <c r="N726" s="40"/>
      <c r="O726" s="48"/>
      <c r="P726" s="56"/>
    </row>
    <row r="727" spans="1:16" hidden="1">
      <c r="A727" s="55" t="s">
        <v>8605</v>
      </c>
      <c r="B727" s="55" t="s">
        <v>8812</v>
      </c>
      <c r="C727" s="49" t="s">
        <v>108</v>
      </c>
      <c r="D727" s="55" t="s">
        <v>7928</v>
      </c>
      <c r="E727" s="49" t="s">
        <v>24</v>
      </c>
      <c r="F727" s="41" t="s">
        <v>66</v>
      </c>
      <c r="G727" s="41" t="s">
        <v>55</v>
      </c>
      <c r="H727" s="45" t="s">
        <v>9084</v>
      </c>
      <c r="I727" s="41" t="s">
        <v>1048</v>
      </c>
      <c r="J727" s="41" t="s">
        <v>7891</v>
      </c>
      <c r="K727" s="41"/>
      <c r="L727" s="40"/>
      <c r="M727" s="40"/>
      <c r="N727" s="40"/>
      <c r="O727" s="48"/>
      <c r="P727" s="56"/>
    </row>
    <row r="728" spans="1:16" hidden="1">
      <c r="A728" s="55" t="s">
        <v>8605</v>
      </c>
      <c r="B728" s="55" t="s">
        <v>8812</v>
      </c>
      <c r="C728" s="49" t="s">
        <v>108</v>
      </c>
      <c r="D728" s="55" t="s">
        <v>7928</v>
      </c>
      <c r="E728" s="49" t="s">
        <v>24</v>
      </c>
      <c r="F728" s="41" t="s">
        <v>66</v>
      </c>
      <c r="G728" s="41" t="s">
        <v>55</v>
      </c>
      <c r="H728" s="45" t="s">
        <v>9084</v>
      </c>
      <c r="I728" s="41" t="s">
        <v>1048</v>
      </c>
      <c r="J728" s="41" t="s">
        <v>7892</v>
      </c>
      <c r="K728" s="42">
        <v>41726</v>
      </c>
      <c r="L728" s="40"/>
      <c r="M728" s="40"/>
      <c r="N728" s="40"/>
      <c r="O728" s="48"/>
      <c r="P728" s="56"/>
    </row>
    <row r="729" spans="1:16" hidden="1">
      <c r="A729" s="55" t="s">
        <v>8605</v>
      </c>
      <c r="B729" s="55" t="s">
        <v>8812</v>
      </c>
      <c r="C729" s="49" t="s">
        <v>108</v>
      </c>
      <c r="D729" s="55" t="s">
        <v>7928</v>
      </c>
      <c r="E729" s="49" t="s">
        <v>24</v>
      </c>
      <c r="F729" s="41" t="s">
        <v>66</v>
      </c>
      <c r="G729" s="41" t="s">
        <v>55</v>
      </c>
      <c r="H729" s="45" t="s">
        <v>9084</v>
      </c>
      <c r="I729" s="41" t="s">
        <v>1048</v>
      </c>
      <c r="J729" s="41" t="s">
        <v>7893</v>
      </c>
      <c r="K729" s="41"/>
      <c r="L729" s="40"/>
      <c r="M729" s="40"/>
      <c r="N729" s="40"/>
      <c r="O729" s="48"/>
      <c r="P729" s="56"/>
    </row>
    <row r="730" spans="1:16" hidden="1">
      <c r="A730" s="55" t="s">
        <v>8605</v>
      </c>
      <c r="B730" s="55" t="s">
        <v>8812</v>
      </c>
      <c r="C730" s="49" t="s">
        <v>108</v>
      </c>
      <c r="D730" s="55" t="s">
        <v>7928</v>
      </c>
      <c r="E730" s="49" t="s">
        <v>24</v>
      </c>
      <c r="F730" s="41" t="s">
        <v>66</v>
      </c>
      <c r="G730" s="41" t="s">
        <v>55</v>
      </c>
      <c r="H730" s="45" t="s">
        <v>9084</v>
      </c>
      <c r="I730" s="41" t="s">
        <v>1048</v>
      </c>
      <c r="J730" s="41" t="s">
        <v>7894</v>
      </c>
      <c r="K730" s="41"/>
      <c r="L730" s="40"/>
      <c r="M730" s="40"/>
      <c r="N730" s="40"/>
      <c r="O730" s="48"/>
      <c r="P730" s="56"/>
    </row>
    <row r="731" spans="1:16" ht="26.45" hidden="1">
      <c r="A731" s="54" t="s">
        <v>8605</v>
      </c>
      <c r="B731" s="54" t="s">
        <v>8812</v>
      </c>
      <c r="C731" s="48" t="s">
        <v>108</v>
      </c>
      <c r="D731" s="54" t="s">
        <v>7928</v>
      </c>
      <c r="E731" s="48" t="s">
        <v>24</v>
      </c>
      <c r="F731" s="40" t="s">
        <v>66</v>
      </c>
      <c r="G731" s="41" t="s">
        <v>55</v>
      </c>
      <c r="H731" s="44" t="s">
        <v>9084</v>
      </c>
      <c r="I731" s="40" t="s">
        <v>7895</v>
      </c>
      <c r="J731" s="40" t="s">
        <v>8245</v>
      </c>
      <c r="K731" s="43">
        <f>K724</f>
        <v>41624</v>
      </c>
      <c r="L731" s="43">
        <f>K731+30</f>
        <v>41654</v>
      </c>
      <c r="M731" s="40" t="s">
        <v>8173</v>
      </c>
      <c r="N731" s="40" t="s">
        <v>5488</v>
      </c>
      <c r="O731" s="40">
        <v>100</v>
      </c>
      <c r="P731" s="56" t="s">
        <v>9085</v>
      </c>
    </row>
    <row r="732" spans="1:16" ht="26.45" hidden="1">
      <c r="A732" s="54" t="s">
        <v>8605</v>
      </c>
      <c r="B732" s="54" t="s">
        <v>8812</v>
      </c>
      <c r="C732" s="48" t="s">
        <v>108</v>
      </c>
      <c r="D732" s="54" t="s">
        <v>7928</v>
      </c>
      <c r="E732" s="48" t="s">
        <v>24</v>
      </c>
      <c r="F732" s="40" t="s">
        <v>66</v>
      </c>
      <c r="G732" s="41" t="s">
        <v>55</v>
      </c>
      <c r="H732" s="44" t="s">
        <v>9084</v>
      </c>
      <c r="I732" s="40" t="s">
        <v>8281</v>
      </c>
      <c r="J732" s="40" t="s">
        <v>8282</v>
      </c>
      <c r="K732" s="43">
        <f>L731</f>
        <v>41654</v>
      </c>
      <c r="L732" s="43">
        <f>K732+2</f>
        <v>41656</v>
      </c>
      <c r="M732" s="40" t="s">
        <v>8173</v>
      </c>
      <c r="N732" s="40" t="s">
        <v>161</v>
      </c>
      <c r="O732" s="40">
        <v>100</v>
      </c>
      <c r="P732" s="39" t="s">
        <v>8293</v>
      </c>
    </row>
    <row r="733" spans="1:16" hidden="1">
      <c r="A733" s="54" t="s">
        <v>8605</v>
      </c>
      <c r="B733" s="54" t="s">
        <v>8812</v>
      </c>
      <c r="C733" s="48" t="s">
        <v>108</v>
      </c>
      <c r="D733" s="54" t="s">
        <v>7928</v>
      </c>
      <c r="E733" s="48" t="s">
        <v>24</v>
      </c>
      <c r="F733" s="40" t="s">
        <v>66</v>
      </c>
      <c r="G733" s="41" t="s">
        <v>55</v>
      </c>
      <c r="H733" s="44" t="s">
        <v>9084</v>
      </c>
      <c r="I733" s="40" t="s">
        <v>8261</v>
      </c>
      <c r="J733" s="40" t="s">
        <v>8262</v>
      </c>
      <c r="K733" s="43">
        <f>L732</f>
        <v>41656</v>
      </c>
      <c r="L733" s="43">
        <f>K733</f>
        <v>41656</v>
      </c>
      <c r="M733" s="40" t="s">
        <v>8173</v>
      </c>
      <c r="N733" s="40" t="s">
        <v>161</v>
      </c>
      <c r="O733" s="40">
        <v>100</v>
      </c>
      <c r="P733" s="56"/>
    </row>
    <row r="734" spans="1:16" hidden="1">
      <c r="A734" s="54" t="s">
        <v>8605</v>
      </c>
      <c r="B734" s="54" t="s">
        <v>8812</v>
      </c>
      <c r="C734" s="48" t="s">
        <v>108</v>
      </c>
      <c r="D734" s="54" t="s">
        <v>7928</v>
      </c>
      <c r="E734" s="48" t="s">
        <v>24</v>
      </c>
      <c r="F734" s="40" t="s">
        <v>66</v>
      </c>
      <c r="G734" s="41" t="s">
        <v>55</v>
      </c>
      <c r="H734" s="44" t="s">
        <v>9084</v>
      </c>
      <c r="I734" s="40" t="s">
        <v>8264</v>
      </c>
      <c r="J734" s="40" t="s">
        <v>8265</v>
      </c>
      <c r="K734" s="43">
        <f>L733</f>
        <v>41656</v>
      </c>
      <c r="L734" s="43">
        <f>K725-21</f>
        <v>41653</v>
      </c>
      <c r="M734" s="40" t="s">
        <v>8173</v>
      </c>
      <c r="N734" s="40" t="s">
        <v>5488</v>
      </c>
      <c r="O734" s="40">
        <v>100</v>
      </c>
      <c r="P734" s="56"/>
    </row>
    <row r="735" spans="1:16" hidden="1">
      <c r="A735" s="54" t="s">
        <v>8605</v>
      </c>
      <c r="B735" s="54" t="s">
        <v>8812</v>
      </c>
      <c r="C735" s="48" t="s">
        <v>108</v>
      </c>
      <c r="D735" s="54" t="s">
        <v>7928</v>
      </c>
      <c r="E735" s="48" t="s">
        <v>24</v>
      </c>
      <c r="F735" s="40" t="s">
        <v>66</v>
      </c>
      <c r="G735" s="41" t="s">
        <v>55</v>
      </c>
      <c r="H735" s="44" t="s">
        <v>9084</v>
      </c>
      <c r="I735" s="40" t="s">
        <v>8261</v>
      </c>
      <c r="J735" s="40" t="s">
        <v>8266</v>
      </c>
      <c r="K735" s="43">
        <f>L734</f>
        <v>41653</v>
      </c>
      <c r="L735" s="43">
        <f>K735</f>
        <v>41653</v>
      </c>
      <c r="M735" s="40" t="s">
        <v>8173</v>
      </c>
      <c r="N735" s="40" t="s">
        <v>161</v>
      </c>
      <c r="O735" s="40">
        <v>100</v>
      </c>
      <c r="P735" s="56"/>
    </row>
    <row r="736" spans="1:16" hidden="1">
      <c r="A736" s="54" t="s">
        <v>8605</v>
      </c>
      <c r="B736" s="54" t="s">
        <v>8812</v>
      </c>
      <c r="C736" s="48" t="s">
        <v>108</v>
      </c>
      <c r="D736" s="54" t="s">
        <v>7928</v>
      </c>
      <c r="E736" s="48" t="s">
        <v>24</v>
      </c>
      <c r="F736" s="40" t="s">
        <v>66</v>
      </c>
      <c r="G736" s="41" t="s">
        <v>55</v>
      </c>
      <c r="H736" s="44" t="s">
        <v>9084</v>
      </c>
      <c r="I736" s="40" t="s">
        <v>7904</v>
      </c>
      <c r="J736" s="40" t="s">
        <v>7905</v>
      </c>
      <c r="K736" s="43">
        <f>L734</f>
        <v>41653</v>
      </c>
      <c r="L736" s="43">
        <f>K736+5</f>
        <v>41658</v>
      </c>
      <c r="M736" s="40" t="s">
        <v>8173</v>
      </c>
      <c r="N736" s="40" t="s">
        <v>5488</v>
      </c>
      <c r="O736" s="40">
        <v>100</v>
      </c>
      <c r="P736" s="56"/>
    </row>
    <row r="737" spans="1:16" hidden="1">
      <c r="A737" s="54" t="s">
        <v>8605</v>
      </c>
      <c r="B737" s="54" t="s">
        <v>8812</v>
      </c>
      <c r="C737" s="48" t="s">
        <v>108</v>
      </c>
      <c r="D737" s="54" t="s">
        <v>7928</v>
      </c>
      <c r="E737" s="48" t="s">
        <v>24</v>
      </c>
      <c r="F737" s="40" t="s">
        <v>66</v>
      </c>
      <c r="G737" s="41" t="s">
        <v>55</v>
      </c>
      <c r="H737" s="44" t="s">
        <v>9084</v>
      </c>
      <c r="I737" s="40" t="s">
        <v>7904</v>
      </c>
      <c r="J737" s="40" t="s">
        <v>7906</v>
      </c>
      <c r="K737" s="43">
        <f>L736</f>
        <v>41658</v>
      </c>
      <c r="L737" s="43">
        <f>K737+5</f>
        <v>41663</v>
      </c>
      <c r="M737" s="40" t="s">
        <v>8173</v>
      </c>
      <c r="N737" s="40" t="s">
        <v>5488</v>
      </c>
      <c r="O737" s="40">
        <v>100</v>
      </c>
      <c r="P737" s="56"/>
    </row>
    <row r="738" spans="1:16" hidden="1">
      <c r="A738" s="54" t="s">
        <v>8605</v>
      </c>
      <c r="B738" s="54" t="s">
        <v>8812</v>
      </c>
      <c r="C738" s="48" t="s">
        <v>108</v>
      </c>
      <c r="D738" s="54" t="s">
        <v>7928</v>
      </c>
      <c r="E738" s="48" t="s">
        <v>24</v>
      </c>
      <c r="F738" s="40" t="s">
        <v>66</v>
      </c>
      <c r="G738" s="41" t="s">
        <v>55</v>
      </c>
      <c r="H738" s="44" t="s">
        <v>9084</v>
      </c>
      <c r="I738" s="40" t="s">
        <v>7904</v>
      </c>
      <c r="J738" s="40" t="s">
        <v>7907</v>
      </c>
      <c r="K738" s="43">
        <f>L737</f>
        <v>41663</v>
      </c>
      <c r="L738" s="43">
        <f>K738+5</f>
        <v>41668</v>
      </c>
      <c r="M738" s="80" t="s">
        <v>8173</v>
      </c>
      <c r="N738" s="80" t="s">
        <v>5488</v>
      </c>
      <c r="O738" s="40">
        <v>100</v>
      </c>
      <c r="P738" s="56"/>
    </row>
    <row r="739" spans="1:16" ht="39.6" hidden="1">
      <c r="A739" s="54" t="s">
        <v>8605</v>
      </c>
      <c r="B739" s="54" t="s">
        <v>8812</v>
      </c>
      <c r="C739" s="48" t="s">
        <v>108</v>
      </c>
      <c r="D739" s="54" t="s">
        <v>7928</v>
      </c>
      <c r="E739" s="48" t="s">
        <v>24</v>
      </c>
      <c r="F739" s="40" t="s">
        <v>66</v>
      </c>
      <c r="G739" s="41" t="s">
        <v>55</v>
      </c>
      <c r="H739" s="44" t="s">
        <v>9084</v>
      </c>
      <c r="I739" s="40" t="s">
        <v>7904</v>
      </c>
      <c r="J739" s="40" t="s">
        <v>8172</v>
      </c>
      <c r="K739" s="43">
        <f>L738</f>
        <v>41668</v>
      </c>
      <c r="L739" s="67">
        <f>K739+1</f>
        <v>41669</v>
      </c>
      <c r="M739" s="40" t="s">
        <v>8173</v>
      </c>
      <c r="N739" s="40" t="s">
        <v>5488</v>
      </c>
      <c r="O739" s="40">
        <v>100</v>
      </c>
      <c r="P739" s="56" t="s">
        <v>8955</v>
      </c>
    </row>
    <row r="740" spans="1:16" hidden="1">
      <c r="A740" s="55" t="s">
        <v>8605</v>
      </c>
      <c r="B740" s="55" t="s">
        <v>8812</v>
      </c>
      <c r="C740" s="49" t="s">
        <v>108</v>
      </c>
      <c r="D740" s="55" t="s">
        <v>7928</v>
      </c>
      <c r="E740" s="49" t="s">
        <v>24</v>
      </c>
      <c r="F740" s="41" t="s">
        <v>66</v>
      </c>
      <c r="G740" s="41" t="s">
        <v>55</v>
      </c>
      <c r="H740" s="45" t="s">
        <v>9086</v>
      </c>
      <c r="I740" s="41" t="s">
        <v>1048</v>
      </c>
      <c r="J740" s="41" t="s">
        <v>7888</v>
      </c>
      <c r="K740" s="41"/>
      <c r="L740" s="40"/>
      <c r="M740" s="40"/>
      <c r="N740" s="40"/>
      <c r="O740" s="48"/>
      <c r="P740" s="56"/>
    </row>
    <row r="741" spans="1:16" hidden="1">
      <c r="A741" s="55" t="s">
        <v>8605</v>
      </c>
      <c r="B741" s="55" t="s">
        <v>8812</v>
      </c>
      <c r="C741" s="49" t="s">
        <v>108</v>
      </c>
      <c r="D741" s="55" t="s">
        <v>7928</v>
      </c>
      <c r="E741" s="49" t="s">
        <v>24</v>
      </c>
      <c r="F741" s="41" t="s">
        <v>66</v>
      </c>
      <c r="G741" s="41" t="s">
        <v>55</v>
      </c>
      <c r="H741" s="45" t="s">
        <v>9086</v>
      </c>
      <c r="I741" s="41" t="s">
        <v>1048</v>
      </c>
      <c r="J741" s="41" t="s">
        <v>8244</v>
      </c>
      <c r="K741" s="42">
        <v>41624</v>
      </c>
      <c r="L741" s="40"/>
      <c r="M741" s="40"/>
      <c r="N741" s="40"/>
      <c r="O741" s="48"/>
      <c r="P741" s="56"/>
    </row>
    <row r="742" spans="1:16" hidden="1">
      <c r="A742" s="55" t="s">
        <v>8605</v>
      </c>
      <c r="B742" s="55" t="s">
        <v>8812</v>
      </c>
      <c r="C742" s="49" t="s">
        <v>108</v>
      </c>
      <c r="D742" s="55" t="s">
        <v>7928</v>
      </c>
      <c r="E742" s="49" t="s">
        <v>24</v>
      </c>
      <c r="F742" s="41" t="s">
        <v>66</v>
      </c>
      <c r="G742" s="41" t="s">
        <v>55</v>
      </c>
      <c r="H742" s="45" t="s">
        <v>9086</v>
      </c>
      <c r="I742" s="41" t="s">
        <v>1048</v>
      </c>
      <c r="J742" s="41" t="s">
        <v>7889</v>
      </c>
      <c r="K742" s="42">
        <v>41674</v>
      </c>
      <c r="L742" s="40"/>
      <c r="M742" s="40"/>
      <c r="N742" s="40"/>
      <c r="O742" s="48"/>
      <c r="P742" s="56"/>
    </row>
    <row r="743" spans="1:16" hidden="1">
      <c r="A743" s="55" t="s">
        <v>8605</v>
      </c>
      <c r="B743" s="55" t="s">
        <v>8812</v>
      </c>
      <c r="C743" s="49" t="s">
        <v>108</v>
      </c>
      <c r="D743" s="55" t="s">
        <v>7928</v>
      </c>
      <c r="E743" s="49" t="s">
        <v>24</v>
      </c>
      <c r="F743" s="41" t="s">
        <v>66</v>
      </c>
      <c r="G743" s="41" t="s">
        <v>55</v>
      </c>
      <c r="H743" s="45" t="s">
        <v>9086</v>
      </c>
      <c r="I743" s="41" t="s">
        <v>1048</v>
      </c>
      <c r="J743" s="41" t="s">
        <v>7890</v>
      </c>
      <c r="K743" s="41"/>
      <c r="L743" s="40"/>
      <c r="M743" s="40"/>
      <c r="N743" s="40"/>
      <c r="O743" s="48"/>
      <c r="P743" s="56"/>
    </row>
    <row r="744" spans="1:16" hidden="1">
      <c r="A744" s="55" t="s">
        <v>8605</v>
      </c>
      <c r="B744" s="55" t="s">
        <v>8812</v>
      </c>
      <c r="C744" s="49" t="s">
        <v>108</v>
      </c>
      <c r="D744" s="55" t="s">
        <v>7928</v>
      </c>
      <c r="E744" s="49" t="s">
        <v>24</v>
      </c>
      <c r="F744" s="41" t="s">
        <v>66</v>
      </c>
      <c r="G744" s="41" t="s">
        <v>55</v>
      </c>
      <c r="H744" s="45" t="s">
        <v>9086</v>
      </c>
      <c r="I744" s="41" t="s">
        <v>1048</v>
      </c>
      <c r="J744" s="41" t="s">
        <v>7891</v>
      </c>
      <c r="K744" s="41"/>
      <c r="L744" s="40"/>
      <c r="M744" s="40"/>
      <c r="N744" s="40"/>
      <c r="O744" s="48"/>
      <c r="P744" s="56"/>
    </row>
    <row r="745" spans="1:16" hidden="1">
      <c r="A745" s="55" t="s">
        <v>8605</v>
      </c>
      <c r="B745" s="55" t="s">
        <v>8812</v>
      </c>
      <c r="C745" s="49" t="s">
        <v>108</v>
      </c>
      <c r="D745" s="55" t="s">
        <v>7928</v>
      </c>
      <c r="E745" s="49" t="s">
        <v>24</v>
      </c>
      <c r="F745" s="41" t="s">
        <v>66</v>
      </c>
      <c r="G745" s="41" t="s">
        <v>55</v>
      </c>
      <c r="H745" s="45" t="s">
        <v>9086</v>
      </c>
      <c r="I745" s="41" t="s">
        <v>1048</v>
      </c>
      <c r="J745" s="41" t="s">
        <v>7892</v>
      </c>
      <c r="K745" s="42">
        <v>41726</v>
      </c>
      <c r="L745" s="40"/>
      <c r="M745" s="40"/>
      <c r="N745" s="40"/>
      <c r="O745" s="48"/>
      <c r="P745" s="56"/>
    </row>
    <row r="746" spans="1:16" hidden="1">
      <c r="A746" s="55" t="s">
        <v>8605</v>
      </c>
      <c r="B746" s="55" t="s">
        <v>8812</v>
      </c>
      <c r="C746" s="49" t="s">
        <v>108</v>
      </c>
      <c r="D746" s="55" t="s">
        <v>7928</v>
      </c>
      <c r="E746" s="49" t="s">
        <v>24</v>
      </c>
      <c r="F746" s="41" t="s">
        <v>66</v>
      </c>
      <c r="G746" s="41" t="s">
        <v>55</v>
      </c>
      <c r="H746" s="45" t="s">
        <v>9086</v>
      </c>
      <c r="I746" s="41" t="s">
        <v>1048</v>
      </c>
      <c r="J746" s="41" t="s">
        <v>7893</v>
      </c>
      <c r="K746" s="41"/>
      <c r="L746" s="40"/>
      <c r="M746" s="40"/>
      <c r="N746" s="40"/>
      <c r="O746" s="48"/>
      <c r="P746" s="56"/>
    </row>
    <row r="747" spans="1:16" hidden="1">
      <c r="A747" s="55" t="s">
        <v>8605</v>
      </c>
      <c r="B747" s="55" t="s">
        <v>8812</v>
      </c>
      <c r="C747" s="49" t="s">
        <v>108</v>
      </c>
      <c r="D747" s="55" t="s">
        <v>7928</v>
      </c>
      <c r="E747" s="49" t="s">
        <v>24</v>
      </c>
      <c r="F747" s="41" t="s">
        <v>66</v>
      </c>
      <c r="G747" s="41" t="s">
        <v>55</v>
      </c>
      <c r="H747" s="45" t="s">
        <v>9086</v>
      </c>
      <c r="I747" s="41" t="s">
        <v>1048</v>
      </c>
      <c r="J747" s="41" t="s">
        <v>7894</v>
      </c>
      <c r="K747" s="41"/>
      <c r="L747" s="40"/>
      <c r="M747" s="40"/>
      <c r="N747" s="40"/>
      <c r="O747" s="48"/>
      <c r="P747" s="56"/>
    </row>
    <row r="748" spans="1:16" ht="26.45" hidden="1">
      <c r="A748" s="54" t="s">
        <v>8605</v>
      </c>
      <c r="B748" s="54" t="s">
        <v>8812</v>
      </c>
      <c r="C748" s="48" t="s">
        <v>108</v>
      </c>
      <c r="D748" s="54" t="s">
        <v>7928</v>
      </c>
      <c r="E748" s="48" t="s">
        <v>24</v>
      </c>
      <c r="F748" s="40" t="s">
        <v>66</v>
      </c>
      <c r="G748" s="41" t="s">
        <v>55</v>
      </c>
      <c r="H748" s="44" t="s">
        <v>9086</v>
      </c>
      <c r="I748" s="40" t="s">
        <v>7895</v>
      </c>
      <c r="J748" s="40" t="s">
        <v>8245</v>
      </c>
      <c r="K748" s="43">
        <f>K741</f>
        <v>41624</v>
      </c>
      <c r="L748" s="43">
        <f>K748+30</f>
        <v>41654</v>
      </c>
      <c r="M748" s="40" t="s">
        <v>8173</v>
      </c>
      <c r="N748" s="40" t="s">
        <v>5488</v>
      </c>
      <c r="O748" s="40">
        <v>100</v>
      </c>
      <c r="P748" s="56" t="s">
        <v>8263</v>
      </c>
    </row>
    <row r="749" spans="1:16" hidden="1">
      <c r="A749" s="54" t="s">
        <v>8605</v>
      </c>
      <c r="B749" s="54" t="s">
        <v>8812</v>
      </c>
      <c r="C749" s="48" t="s">
        <v>108</v>
      </c>
      <c r="D749" s="54" t="s">
        <v>7928</v>
      </c>
      <c r="E749" s="48" t="s">
        <v>24</v>
      </c>
      <c r="F749" s="40" t="s">
        <v>66</v>
      </c>
      <c r="G749" s="41" t="s">
        <v>55</v>
      </c>
      <c r="H749" s="44" t="s">
        <v>9086</v>
      </c>
      <c r="I749" s="40" t="s">
        <v>8281</v>
      </c>
      <c r="J749" s="40" t="s">
        <v>8282</v>
      </c>
      <c r="K749" s="43">
        <f>L748</f>
        <v>41654</v>
      </c>
      <c r="L749" s="43">
        <f>K749+2</f>
        <v>41656</v>
      </c>
      <c r="M749" s="40" t="s">
        <v>8173</v>
      </c>
      <c r="N749" s="40" t="s">
        <v>161</v>
      </c>
      <c r="O749" s="40">
        <v>100</v>
      </c>
      <c r="P749" s="39"/>
    </row>
    <row r="750" spans="1:16" hidden="1">
      <c r="A750" s="54" t="s">
        <v>8605</v>
      </c>
      <c r="B750" s="54" t="s">
        <v>8812</v>
      </c>
      <c r="C750" s="48" t="s">
        <v>108</v>
      </c>
      <c r="D750" s="54" t="s">
        <v>7928</v>
      </c>
      <c r="E750" s="48" t="s">
        <v>24</v>
      </c>
      <c r="F750" s="40" t="s">
        <v>66</v>
      </c>
      <c r="G750" s="41" t="s">
        <v>55</v>
      </c>
      <c r="H750" s="44" t="s">
        <v>9086</v>
      </c>
      <c r="I750" s="40" t="s">
        <v>8261</v>
      </c>
      <c r="J750" s="40" t="s">
        <v>8262</v>
      </c>
      <c r="K750" s="43">
        <f>L749</f>
        <v>41656</v>
      </c>
      <c r="L750" s="43">
        <f>K750</f>
        <v>41656</v>
      </c>
      <c r="M750" s="40" t="s">
        <v>8173</v>
      </c>
      <c r="N750" s="40" t="s">
        <v>161</v>
      </c>
      <c r="O750" s="40">
        <v>100</v>
      </c>
      <c r="P750" s="56"/>
    </row>
    <row r="751" spans="1:16" hidden="1">
      <c r="A751" s="54" t="s">
        <v>8605</v>
      </c>
      <c r="B751" s="54" t="s">
        <v>8812</v>
      </c>
      <c r="C751" s="48" t="s">
        <v>108</v>
      </c>
      <c r="D751" s="54" t="s">
        <v>7928</v>
      </c>
      <c r="E751" s="48" t="s">
        <v>24</v>
      </c>
      <c r="F751" s="40" t="s">
        <v>66</v>
      </c>
      <c r="G751" s="41" t="s">
        <v>55</v>
      </c>
      <c r="H751" s="44" t="s">
        <v>9086</v>
      </c>
      <c r="I751" s="40" t="s">
        <v>8264</v>
      </c>
      <c r="J751" s="40" t="s">
        <v>8265</v>
      </c>
      <c r="K751" s="43">
        <f>L750</f>
        <v>41656</v>
      </c>
      <c r="L751" s="43">
        <f>K742-21</f>
        <v>41653</v>
      </c>
      <c r="M751" s="40" t="s">
        <v>8173</v>
      </c>
      <c r="N751" s="40" t="s">
        <v>5488</v>
      </c>
      <c r="O751" s="40">
        <v>100</v>
      </c>
      <c r="P751" s="56"/>
    </row>
    <row r="752" spans="1:16" hidden="1">
      <c r="A752" s="54" t="s">
        <v>8605</v>
      </c>
      <c r="B752" s="54" t="s">
        <v>8812</v>
      </c>
      <c r="C752" s="48" t="s">
        <v>108</v>
      </c>
      <c r="D752" s="54" t="s">
        <v>7928</v>
      </c>
      <c r="E752" s="48" t="s">
        <v>24</v>
      </c>
      <c r="F752" s="40" t="s">
        <v>66</v>
      </c>
      <c r="G752" s="41" t="s">
        <v>55</v>
      </c>
      <c r="H752" s="44" t="s">
        <v>9086</v>
      </c>
      <c r="I752" s="40" t="s">
        <v>8261</v>
      </c>
      <c r="J752" s="40" t="s">
        <v>8266</v>
      </c>
      <c r="K752" s="43">
        <f>L751</f>
        <v>41653</v>
      </c>
      <c r="L752" s="43">
        <f>K752</f>
        <v>41653</v>
      </c>
      <c r="M752" s="40" t="s">
        <v>8173</v>
      </c>
      <c r="N752" s="40" t="s">
        <v>161</v>
      </c>
      <c r="O752" s="40">
        <v>100</v>
      </c>
      <c r="P752" s="56"/>
    </row>
    <row r="753" spans="1:16" hidden="1">
      <c r="A753" s="54" t="s">
        <v>8605</v>
      </c>
      <c r="B753" s="54" t="s">
        <v>8812</v>
      </c>
      <c r="C753" s="48" t="s">
        <v>108</v>
      </c>
      <c r="D753" s="54" t="s">
        <v>7928</v>
      </c>
      <c r="E753" s="48" t="s">
        <v>24</v>
      </c>
      <c r="F753" s="40" t="s">
        <v>66</v>
      </c>
      <c r="G753" s="41" t="s">
        <v>55</v>
      </c>
      <c r="H753" s="44" t="s">
        <v>9086</v>
      </c>
      <c r="I753" s="40" t="s">
        <v>7904</v>
      </c>
      <c r="J753" s="40" t="s">
        <v>7905</v>
      </c>
      <c r="K753" s="43">
        <f>L751</f>
        <v>41653</v>
      </c>
      <c r="L753" s="43">
        <f>K753+5</f>
        <v>41658</v>
      </c>
      <c r="M753" s="40" t="s">
        <v>8173</v>
      </c>
      <c r="N753" s="40" t="s">
        <v>5488</v>
      </c>
      <c r="O753" s="40">
        <v>100</v>
      </c>
      <c r="P753" s="56"/>
    </row>
    <row r="754" spans="1:16" hidden="1">
      <c r="A754" s="54" t="s">
        <v>8605</v>
      </c>
      <c r="B754" s="54" t="s">
        <v>8812</v>
      </c>
      <c r="C754" s="48" t="s">
        <v>108</v>
      </c>
      <c r="D754" s="54" t="s">
        <v>7928</v>
      </c>
      <c r="E754" s="48" t="s">
        <v>24</v>
      </c>
      <c r="F754" s="40" t="s">
        <v>66</v>
      </c>
      <c r="G754" s="41" t="s">
        <v>55</v>
      </c>
      <c r="H754" s="44" t="s">
        <v>9086</v>
      </c>
      <c r="I754" s="40" t="s">
        <v>7904</v>
      </c>
      <c r="J754" s="40" t="s">
        <v>7906</v>
      </c>
      <c r="K754" s="43">
        <f>L753</f>
        <v>41658</v>
      </c>
      <c r="L754" s="43">
        <f>K754+5</f>
        <v>41663</v>
      </c>
      <c r="M754" s="40" t="s">
        <v>8173</v>
      </c>
      <c r="N754" s="40" t="s">
        <v>5488</v>
      </c>
      <c r="O754" s="40">
        <v>100</v>
      </c>
      <c r="P754" s="56"/>
    </row>
    <row r="755" spans="1:16" hidden="1">
      <c r="A755" s="54" t="s">
        <v>8605</v>
      </c>
      <c r="B755" s="54" t="s">
        <v>8812</v>
      </c>
      <c r="C755" s="48" t="s">
        <v>108</v>
      </c>
      <c r="D755" s="54" t="s">
        <v>7928</v>
      </c>
      <c r="E755" s="48" t="s">
        <v>24</v>
      </c>
      <c r="F755" s="40" t="s">
        <v>66</v>
      </c>
      <c r="G755" s="41" t="s">
        <v>55</v>
      </c>
      <c r="H755" s="44" t="s">
        <v>9086</v>
      </c>
      <c r="I755" s="40" t="s">
        <v>7904</v>
      </c>
      <c r="J755" s="40" t="s">
        <v>7907</v>
      </c>
      <c r="K755" s="43">
        <f>L754</f>
        <v>41663</v>
      </c>
      <c r="L755" s="43">
        <f>K755+5</f>
        <v>41668</v>
      </c>
      <c r="M755" s="80" t="s">
        <v>8173</v>
      </c>
      <c r="N755" s="80" t="s">
        <v>5488</v>
      </c>
      <c r="O755" s="40">
        <v>100</v>
      </c>
      <c r="P755" s="56"/>
    </row>
    <row r="756" spans="1:16" hidden="1">
      <c r="A756" s="54" t="s">
        <v>8605</v>
      </c>
      <c r="B756" s="54" t="s">
        <v>8812</v>
      </c>
      <c r="C756" s="48" t="s">
        <v>108</v>
      </c>
      <c r="D756" s="54" t="s">
        <v>7928</v>
      </c>
      <c r="E756" s="48" t="s">
        <v>24</v>
      </c>
      <c r="F756" s="40" t="s">
        <v>66</v>
      </c>
      <c r="G756" s="41" t="s">
        <v>55</v>
      </c>
      <c r="H756" s="44" t="s">
        <v>9086</v>
      </c>
      <c r="I756" s="40" t="s">
        <v>7904</v>
      </c>
      <c r="J756" s="40" t="s">
        <v>8172</v>
      </c>
      <c r="K756" s="43">
        <f>L755</f>
        <v>41668</v>
      </c>
      <c r="L756" s="67">
        <f>K756+1</f>
        <v>41669</v>
      </c>
      <c r="M756" s="40" t="s">
        <v>8173</v>
      </c>
      <c r="N756" s="40" t="s">
        <v>5488</v>
      </c>
      <c r="O756" s="40">
        <v>100</v>
      </c>
      <c r="P756" s="56"/>
    </row>
    <row r="757" spans="1:16" hidden="1">
      <c r="A757" s="69" t="s">
        <v>8670</v>
      </c>
      <c r="B757" s="55" t="s">
        <v>9087</v>
      </c>
      <c r="C757" s="55" t="s">
        <v>52</v>
      </c>
      <c r="D757" s="55" t="s">
        <v>52</v>
      </c>
      <c r="E757" s="45" t="s">
        <v>9004</v>
      </c>
      <c r="F757" s="41" t="s">
        <v>81</v>
      </c>
      <c r="G757" s="49" t="s">
        <v>6175</v>
      </c>
      <c r="H757" s="55" t="s">
        <v>9088</v>
      </c>
      <c r="I757" s="41" t="s">
        <v>1048</v>
      </c>
      <c r="J757" s="41" t="s">
        <v>7888</v>
      </c>
      <c r="K757" s="41"/>
      <c r="L757" s="40"/>
      <c r="M757" s="48"/>
      <c r="N757" s="48"/>
      <c r="O757" s="48"/>
      <c r="P757" s="56"/>
    </row>
    <row r="758" spans="1:16" hidden="1">
      <c r="A758" s="69" t="s">
        <v>8670</v>
      </c>
      <c r="B758" s="55" t="s">
        <v>9087</v>
      </c>
      <c r="C758" s="55" t="s">
        <v>52</v>
      </c>
      <c r="D758" s="55" t="s">
        <v>52</v>
      </c>
      <c r="E758" s="45" t="s">
        <v>9004</v>
      </c>
      <c r="F758" s="41" t="s">
        <v>81</v>
      </c>
      <c r="G758" s="49" t="s">
        <v>6175</v>
      </c>
      <c r="H758" s="55" t="s">
        <v>9088</v>
      </c>
      <c r="I758" s="41" t="s">
        <v>1048</v>
      </c>
      <c r="J758" s="41" t="s">
        <v>8244</v>
      </c>
      <c r="K758" s="42">
        <v>41519</v>
      </c>
      <c r="L758" s="40"/>
      <c r="M758" s="48"/>
      <c r="N758" s="48"/>
      <c r="O758" s="48"/>
      <c r="P758" s="56"/>
    </row>
    <row r="759" spans="1:16" hidden="1">
      <c r="A759" s="69" t="s">
        <v>8670</v>
      </c>
      <c r="B759" s="55" t="s">
        <v>9087</v>
      </c>
      <c r="C759" s="55" t="s">
        <v>52</v>
      </c>
      <c r="D759" s="55" t="s">
        <v>52</v>
      </c>
      <c r="E759" s="45" t="s">
        <v>9004</v>
      </c>
      <c r="F759" s="41" t="s">
        <v>81</v>
      </c>
      <c r="G759" s="49" t="s">
        <v>6175</v>
      </c>
      <c r="H759" s="55" t="s">
        <v>9088</v>
      </c>
      <c r="I759" s="41" t="s">
        <v>1048</v>
      </c>
      <c r="J759" s="41" t="s">
        <v>7889</v>
      </c>
      <c r="K759" s="42">
        <v>41684</v>
      </c>
      <c r="L759" s="40"/>
      <c r="M759" s="48"/>
      <c r="N759" s="48"/>
      <c r="O759" s="48"/>
      <c r="P759" s="56"/>
    </row>
    <row r="760" spans="1:16" hidden="1">
      <c r="A760" s="69" t="s">
        <v>8670</v>
      </c>
      <c r="B760" s="55" t="s">
        <v>9087</v>
      </c>
      <c r="C760" s="55" t="s">
        <v>52</v>
      </c>
      <c r="D760" s="55" t="s">
        <v>52</v>
      </c>
      <c r="E760" s="45" t="s">
        <v>9004</v>
      </c>
      <c r="F760" s="41" t="s">
        <v>81</v>
      </c>
      <c r="G760" s="49" t="s">
        <v>6175</v>
      </c>
      <c r="H760" s="55" t="s">
        <v>9088</v>
      </c>
      <c r="I760" s="41" t="s">
        <v>1048</v>
      </c>
      <c r="J760" s="41" t="s">
        <v>7890</v>
      </c>
      <c r="K760" s="41"/>
      <c r="L760" s="40"/>
      <c r="M760" s="48"/>
      <c r="N760" s="48"/>
      <c r="O760" s="48"/>
      <c r="P760" s="56"/>
    </row>
    <row r="761" spans="1:16" hidden="1">
      <c r="A761" s="69" t="s">
        <v>8670</v>
      </c>
      <c r="B761" s="55" t="s">
        <v>9087</v>
      </c>
      <c r="C761" s="55" t="s">
        <v>52</v>
      </c>
      <c r="D761" s="55" t="s">
        <v>52</v>
      </c>
      <c r="E761" s="45" t="s">
        <v>9004</v>
      </c>
      <c r="F761" s="41" t="s">
        <v>81</v>
      </c>
      <c r="G761" s="49" t="s">
        <v>6175</v>
      </c>
      <c r="H761" s="55" t="s">
        <v>9088</v>
      </c>
      <c r="I761" s="41" t="s">
        <v>1048</v>
      </c>
      <c r="J761" s="41" t="s">
        <v>7891</v>
      </c>
      <c r="K761" s="41"/>
      <c r="L761" s="40"/>
      <c r="M761" s="48"/>
      <c r="N761" s="48"/>
      <c r="O761" s="48"/>
      <c r="P761" s="56"/>
    </row>
    <row r="762" spans="1:16" hidden="1">
      <c r="A762" s="69" t="s">
        <v>8670</v>
      </c>
      <c r="B762" s="55" t="s">
        <v>9087</v>
      </c>
      <c r="C762" s="55" t="s">
        <v>52</v>
      </c>
      <c r="D762" s="55" t="s">
        <v>52</v>
      </c>
      <c r="E762" s="45" t="s">
        <v>9004</v>
      </c>
      <c r="F762" s="41" t="s">
        <v>81</v>
      </c>
      <c r="G762" s="49" t="s">
        <v>6175</v>
      </c>
      <c r="H762" s="55" t="s">
        <v>9088</v>
      </c>
      <c r="I762" s="41" t="s">
        <v>1048</v>
      </c>
      <c r="J762" s="41" t="s">
        <v>7892</v>
      </c>
      <c r="K762" s="42">
        <v>41712</v>
      </c>
      <c r="L762" s="40"/>
      <c r="M762" s="48"/>
      <c r="N762" s="48"/>
      <c r="O762" s="48"/>
      <c r="P762" s="56"/>
    </row>
    <row r="763" spans="1:16" hidden="1">
      <c r="A763" s="69" t="s">
        <v>8670</v>
      </c>
      <c r="B763" s="55" t="s">
        <v>9087</v>
      </c>
      <c r="C763" s="55" t="s">
        <v>52</v>
      </c>
      <c r="D763" s="55" t="s">
        <v>52</v>
      </c>
      <c r="E763" s="45" t="s">
        <v>9004</v>
      </c>
      <c r="F763" s="41" t="s">
        <v>81</v>
      </c>
      <c r="G763" s="49" t="s">
        <v>6175</v>
      </c>
      <c r="H763" s="55" t="s">
        <v>9088</v>
      </c>
      <c r="I763" s="41" t="s">
        <v>1048</v>
      </c>
      <c r="J763" s="41" t="s">
        <v>7893</v>
      </c>
      <c r="K763" s="41"/>
      <c r="L763" s="40"/>
      <c r="M763" s="48"/>
      <c r="N763" s="48"/>
      <c r="O763" s="48"/>
      <c r="P763" s="56"/>
    </row>
    <row r="764" spans="1:16" hidden="1">
      <c r="A764" s="69" t="s">
        <v>8670</v>
      </c>
      <c r="B764" s="55" t="s">
        <v>9087</v>
      </c>
      <c r="C764" s="55" t="s">
        <v>52</v>
      </c>
      <c r="D764" s="55" t="s">
        <v>52</v>
      </c>
      <c r="E764" s="45" t="s">
        <v>9004</v>
      </c>
      <c r="F764" s="41" t="s">
        <v>81</v>
      </c>
      <c r="G764" s="49" t="s">
        <v>6175</v>
      </c>
      <c r="H764" s="55" t="s">
        <v>9088</v>
      </c>
      <c r="I764" s="41" t="s">
        <v>1048</v>
      </c>
      <c r="J764" s="41" t="s">
        <v>7894</v>
      </c>
      <c r="K764" s="42">
        <v>41684</v>
      </c>
      <c r="L764" s="40"/>
      <c r="M764" s="48"/>
      <c r="N764" s="48"/>
      <c r="O764" s="48"/>
      <c r="P764" s="56"/>
    </row>
    <row r="765" spans="1:16" hidden="1">
      <c r="A765" s="68" t="s">
        <v>8670</v>
      </c>
      <c r="B765" s="54" t="s">
        <v>9087</v>
      </c>
      <c r="C765" s="54" t="s">
        <v>52</v>
      </c>
      <c r="D765" s="54" t="s">
        <v>52</v>
      </c>
      <c r="E765" s="44" t="s">
        <v>9004</v>
      </c>
      <c r="F765" s="40" t="s">
        <v>81</v>
      </c>
      <c r="G765" s="49" t="s">
        <v>6175</v>
      </c>
      <c r="H765" s="54" t="s">
        <v>9088</v>
      </c>
      <c r="I765" s="40" t="s">
        <v>7895</v>
      </c>
      <c r="J765" s="40" t="s">
        <v>8245</v>
      </c>
      <c r="K765" s="43">
        <f>K758</f>
        <v>41519</v>
      </c>
      <c r="L765" s="43">
        <f>K765+10</f>
        <v>41529</v>
      </c>
      <c r="M765" s="40" t="s">
        <v>8173</v>
      </c>
      <c r="N765" s="48" t="s">
        <v>8305</v>
      </c>
      <c r="O765" s="40">
        <v>100</v>
      </c>
      <c r="P765" s="39"/>
    </row>
    <row r="766" spans="1:16" hidden="1">
      <c r="A766" s="68" t="s">
        <v>8670</v>
      </c>
      <c r="B766" s="54" t="s">
        <v>9087</v>
      </c>
      <c r="C766" s="54" t="s">
        <v>52</v>
      </c>
      <c r="D766" s="54" t="s">
        <v>52</v>
      </c>
      <c r="E766" s="44" t="s">
        <v>9004</v>
      </c>
      <c r="F766" s="40" t="s">
        <v>81</v>
      </c>
      <c r="G766" s="49" t="s">
        <v>6175</v>
      </c>
      <c r="H766" s="54" t="s">
        <v>9088</v>
      </c>
      <c r="I766" s="40" t="s">
        <v>7898</v>
      </c>
      <c r="J766" s="40" t="s">
        <v>8247</v>
      </c>
      <c r="K766" s="43">
        <f>L765</f>
        <v>41529</v>
      </c>
      <c r="L766" s="43">
        <f>K766+2</f>
        <v>41531</v>
      </c>
      <c r="M766" s="40" t="s">
        <v>8173</v>
      </c>
      <c r="N766" s="48" t="s">
        <v>161</v>
      </c>
      <c r="O766" s="40">
        <v>100</v>
      </c>
      <c r="P766" s="39"/>
    </row>
    <row r="767" spans="1:16">
      <c r="A767" s="68" t="s">
        <v>8670</v>
      </c>
      <c r="B767" s="54" t="s">
        <v>9087</v>
      </c>
      <c r="C767" s="54" t="s">
        <v>52</v>
      </c>
      <c r="D767" s="54" t="s">
        <v>52</v>
      </c>
      <c r="E767" s="44" t="s">
        <v>9004</v>
      </c>
      <c r="F767" s="40" t="s">
        <v>81</v>
      </c>
      <c r="G767" s="49" t="s">
        <v>6175</v>
      </c>
      <c r="H767" s="54" t="s">
        <v>9088</v>
      </c>
      <c r="I767" s="40" t="s">
        <v>7901</v>
      </c>
      <c r="J767" s="40" t="s">
        <v>7902</v>
      </c>
      <c r="K767" s="43">
        <f>L766</f>
        <v>41531</v>
      </c>
      <c r="L767" s="43">
        <f>K768</f>
        <v>41668</v>
      </c>
      <c r="M767" s="40" t="s">
        <v>8173</v>
      </c>
      <c r="N767" s="48" t="s">
        <v>8305</v>
      </c>
      <c r="O767" s="40">
        <v>100</v>
      </c>
      <c r="P767" s="39"/>
    </row>
    <row r="768" spans="1:16" hidden="1">
      <c r="A768" s="68" t="s">
        <v>8670</v>
      </c>
      <c r="B768" s="54" t="s">
        <v>9087</v>
      </c>
      <c r="C768" s="54" t="s">
        <v>52</v>
      </c>
      <c r="D768" s="54" t="s">
        <v>52</v>
      </c>
      <c r="E768" s="44" t="s">
        <v>9004</v>
      </c>
      <c r="F768" s="40" t="s">
        <v>81</v>
      </c>
      <c r="G768" s="49" t="s">
        <v>6175</v>
      </c>
      <c r="H768" s="54" t="s">
        <v>9088</v>
      </c>
      <c r="I768" s="40" t="s">
        <v>7904</v>
      </c>
      <c r="J768" s="40" t="s">
        <v>7905</v>
      </c>
      <c r="K768" s="43">
        <f>L768-5</f>
        <v>41668</v>
      </c>
      <c r="L768" s="43">
        <f>K769</f>
        <v>41673</v>
      </c>
      <c r="M768" s="40" t="s">
        <v>8173</v>
      </c>
      <c r="N768" s="48" t="s">
        <v>8305</v>
      </c>
      <c r="O768" s="40">
        <v>100</v>
      </c>
      <c r="P768" s="39"/>
    </row>
    <row r="769" spans="1:16" hidden="1">
      <c r="A769" s="68" t="s">
        <v>8670</v>
      </c>
      <c r="B769" s="54" t="s">
        <v>9087</v>
      </c>
      <c r="C769" s="54" t="s">
        <v>52</v>
      </c>
      <c r="D769" s="54" t="s">
        <v>52</v>
      </c>
      <c r="E769" s="44" t="s">
        <v>9004</v>
      </c>
      <c r="F769" s="40" t="s">
        <v>81</v>
      </c>
      <c r="G769" s="49" t="s">
        <v>6175</v>
      </c>
      <c r="H769" s="54" t="s">
        <v>9088</v>
      </c>
      <c r="I769" s="40" t="s">
        <v>7904</v>
      </c>
      <c r="J769" s="40" t="s">
        <v>8249</v>
      </c>
      <c r="K769" s="43">
        <f>L769-5</f>
        <v>41673</v>
      </c>
      <c r="L769" s="43">
        <f>K770</f>
        <v>41678</v>
      </c>
      <c r="M769" s="40" t="s">
        <v>8173</v>
      </c>
      <c r="N769" s="48" t="s">
        <v>8305</v>
      </c>
      <c r="O769" s="40">
        <v>100</v>
      </c>
      <c r="P769" s="39"/>
    </row>
    <row r="770" spans="1:16" hidden="1">
      <c r="A770" s="68" t="s">
        <v>8670</v>
      </c>
      <c r="B770" s="54" t="s">
        <v>9087</v>
      </c>
      <c r="C770" s="54" t="s">
        <v>52</v>
      </c>
      <c r="D770" s="54" t="s">
        <v>52</v>
      </c>
      <c r="E770" s="44" t="s">
        <v>9004</v>
      </c>
      <c r="F770" s="40" t="s">
        <v>81</v>
      </c>
      <c r="G770" s="49" t="s">
        <v>6175</v>
      </c>
      <c r="H770" s="54" t="s">
        <v>9088</v>
      </c>
      <c r="I770" s="40" t="s">
        <v>7904</v>
      </c>
      <c r="J770" s="40" t="s">
        <v>7907</v>
      </c>
      <c r="K770" s="43">
        <f>L770-5</f>
        <v>41678</v>
      </c>
      <c r="L770" s="43">
        <f>K771</f>
        <v>41683</v>
      </c>
      <c r="M770" s="40" t="s">
        <v>8173</v>
      </c>
      <c r="N770" s="48" t="s">
        <v>8305</v>
      </c>
      <c r="O770" s="40">
        <v>100</v>
      </c>
      <c r="P770" s="39"/>
    </row>
    <row r="771" spans="1:16" hidden="1">
      <c r="A771" s="68" t="s">
        <v>8670</v>
      </c>
      <c r="B771" s="54" t="s">
        <v>9087</v>
      </c>
      <c r="C771" s="54" t="s">
        <v>52</v>
      </c>
      <c r="D771" s="54" t="s">
        <v>52</v>
      </c>
      <c r="E771" s="44" t="s">
        <v>9004</v>
      </c>
      <c r="F771" s="40" t="s">
        <v>81</v>
      </c>
      <c r="G771" s="49" t="s">
        <v>6175</v>
      </c>
      <c r="H771" s="54" t="s">
        <v>9088</v>
      </c>
      <c r="I771" s="40" t="s">
        <v>7904</v>
      </c>
      <c r="J771" s="40" t="s">
        <v>8172</v>
      </c>
      <c r="K771" s="43">
        <f>L771-1</f>
        <v>41683</v>
      </c>
      <c r="L771" s="43">
        <f>K759</f>
        <v>41684</v>
      </c>
      <c r="M771" s="40" t="s">
        <v>8173</v>
      </c>
      <c r="N771" s="48" t="s">
        <v>8305</v>
      </c>
      <c r="O771" s="40">
        <v>100</v>
      </c>
      <c r="P771" s="39"/>
    </row>
    <row r="772" spans="1:16" hidden="1">
      <c r="A772" s="41" t="s">
        <v>8534</v>
      </c>
      <c r="B772" s="41" t="s">
        <v>9089</v>
      </c>
      <c r="C772" s="49" t="s">
        <v>65</v>
      </c>
      <c r="D772" s="47" t="s">
        <v>65</v>
      </c>
      <c r="E772" s="41" t="s">
        <v>25</v>
      </c>
      <c r="F772" s="41" t="s">
        <v>53</v>
      </c>
      <c r="G772" s="49" t="s">
        <v>6175</v>
      </c>
      <c r="H772" s="41" t="s">
        <v>9090</v>
      </c>
      <c r="I772" s="41" t="s">
        <v>1048</v>
      </c>
      <c r="J772" s="41" t="s">
        <v>7888</v>
      </c>
      <c r="K772" s="41"/>
      <c r="L772" s="40"/>
      <c r="M772" s="40"/>
      <c r="N772" s="40"/>
      <c r="O772" s="48"/>
      <c r="P772" s="56"/>
    </row>
    <row r="773" spans="1:16" hidden="1">
      <c r="A773" s="41" t="s">
        <v>8534</v>
      </c>
      <c r="B773" s="41" t="s">
        <v>9089</v>
      </c>
      <c r="C773" s="49" t="s">
        <v>65</v>
      </c>
      <c r="D773" s="47" t="s">
        <v>65</v>
      </c>
      <c r="E773" s="41" t="s">
        <v>25</v>
      </c>
      <c r="F773" s="41" t="s">
        <v>53</v>
      </c>
      <c r="G773" s="49" t="s">
        <v>6175</v>
      </c>
      <c r="H773" s="41" t="s">
        <v>9090</v>
      </c>
      <c r="I773" s="41" t="s">
        <v>1048</v>
      </c>
      <c r="J773" s="41" t="s">
        <v>8244</v>
      </c>
      <c r="K773" s="59">
        <v>41582</v>
      </c>
      <c r="L773" s="40"/>
      <c r="M773" s="40"/>
      <c r="N773" s="40"/>
      <c r="O773" s="48"/>
      <c r="P773" s="56"/>
    </row>
    <row r="774" spans="1:16" hidden="1">
      <c r="A774" s="41" t="s">
        <v>8534</v>
      </c>
      <c r="B774" s="41" t="s">
        <v>9089</v>
      </c>
      <c r="C774" s="49" t="s">
        <v>65</v>
      </c>
      <c r="D774" s="47" t="s">
        <v>65</v>
      </c>
      <c r="E774" s="41" t="s">
        <v>25</v>
      </c>
      <c r="F774" s="41" t="s">
        <v>53</v>
      </c>
      <c r="G774" s="49" t="s">
        <v>6175</v>
      </c>
      <c r="H774" s="41" t="s">
        <v>9090</v>
      </c>
      <c r="I774" s="41" t="s">
        <v>1048</v>
      </c>
      <c r="J774" s="41" t="s">
        <v>7889</v>
      </c>
      <c r="K774" s="59">
        <v>41656</v>
      </c>
      <c r="L774" s="40"/>
      <c r="M774" s="40"/>
      <c r="N774" s="40"/>
      <c r="O774" s="48"/>
      <c r="P774" s="56"/>
    </row>
    <row r="775" spans="1:16" hidden="1">
      <c r="A775" s="41" t="s">
        <v>8534</v>
      </c>
      <c r="B775" s="41" t="s">
        <v>9089</v>
      </c>
      <c r="C775" s="49" t="s">
        <v>65</v>
      </c>
      <c r="D775" s="47" t="s">
        <v>65</v>
      </c>
      <c r="E775" s="41" t="s">
        <v>25</v>
      </c>
      <c r="F775" s="41" t="s">
        <v>53</v>
      </c>
      <c r="G775" s="49" t="s">
        <v>6175</v>
      </c>
      <c r="H775" s="41" t="s">
        <v>9090</v>
      </c>
      <c r="I775" s="41" t="s">
        <v>1048</v>
      </c>
      <c r="J775" s="41" t="s">
        <v>7890</v>
      </c>
      <c r="K775" s="41"/>
      <c r="L775" s="40"/>
      <c r="M775" s="40"/>
      <c r="N775" s="40"/>
      <c r="O775" s="48"/>
      <c r="P775" s="56"/>
    </row>
    <row r="776" spans="1:16" hidden="1">
      <c r="A776" s="41" t="s">
        <v>8534</v>
      </c>
      <c r="B776" s="41" t="s">
        <v>9089</v>
      </c>
      <c r="C776" s="49" t="s">
        <v>65</v>
      </c>
      <c r="D776" s="47" t="s">
        <v>65</v>
      </c>
      <c r="E776" s="41" t="s">
        <v>25</v>
      </c>
      <c r="F776" s="41" t="s">
        <v>53</v>
      </c>
      <c r="G776" s="49" t="s">
        <v>6175</v>
      </c>
      <c r="H776" s="41" t="s">
        <v>9090</v>
      </c>
      <c r="I776" s="41" t="s">
        <v>1048</v>
      </c>
      <c r="J776" s="41" t="s">
        <v>7891</v>
      </c>
      <c r="K776" s="41"/>
      <c r="L776" s="40"/>
      <c r="M776" s="40"/>
      <c r="N776" s="40"/>
      <c r="O776" s="48"/>
      <c r="P776" s="56"/>
    </row>
    <row r="777" spans="1:16" hidden="1">
      <c r="A777" s="41" t="s">
        <v>8534</v>
      </c>
      <c r="B777" s="41" t="s">
        <v>9089</v>
      </c>
      <c r="C777" s="49" t="s">
        <v>65</v>
      </c>
      <c r="D777" s="47" t="s">
        <v>65</v>
      </c>
      <c r="E777" s="41" t="s">
        <v>25</v>
      </c>
      <c r="F777" s="41" t="s">
        <v>53</v>
      </c>
      <c r="G777" s="49" t="s">
        <v>6175</v>
      </c>
      <c r="H777" s="41" t="s">
        <v>9090</v>
      </c>
      <c r="I777" s="41" t="s">
        <v>1048</v>
      </c>
      <c r="J777" s="41" t="s">
        <v>7892</v>
      </c>
      <c r="K777" s="59">
        <v>41694</v>
      </c>
      <c r="L777" s="40"/>
      <c r="M777" s="40"/>
      <c r="N777" s="40"/>
      <c r="O777" s="48"/>
      <c r="P777" s="56"/>
    </row>
    <row r="778" spans="1:16" hidden="1">
      <c r="A778" s="41" t="s">
        <v>8534</v>
      </c>
      <c r="B778" s="41" t="s">
        <v>9089</v>
      </c>
      <c r="C778" s="49" t="s">
        <v>65</v>
      </c>
      <c r="D778" s="47" t="s">
        <v>65</v>
      </c>
      <c r="E778" s="41" t="s">
        <v>25</v>
      </c>
      <c r="F778" s="41" t="s">
        <v>53</v>
      </c>
      <c r="G778" s="49" t="s">
        <v>6175</v>
      </c>
      <c r="H778" s="41" t="s">
        <v>9090</v>
      </c>
      <c r="I778" s="41" t="s">
        <v>1048</v>
      </c>
      <c r="J778" s="41" t="s">
        <v>7893</v>
      </c>
      <c r="K778" s="42"/>
      <c r="L778" s="40"/>
      <c r="M778" s="40"/>
      <c r="N778" s="40"/>
      <c r="O778" s="48"/>
      <c r="P778" s="56"/>
    </row>
    <row r="779" spans="1:16" hidden="1">
      <c r="A779" s="41" t="s">
        <v>8534</v>
      </c>
      <c r="B779" s="41" t="s">
        <v>9089</v>
      </c>
      <c r="C779" s="49" t="s">
        <v>65</v>
      </c>
      <c r="D779" s="47" t="s">
        <v>65</v>
      </c>
      <c r="E779" s="41" t="s">
        <v>25</v>
      </c>
      <c r="F779" s="41" t="s">
        <v>53</v>
      </c>
      <c r="G779" s="49" t="s">
        <v>6175</v>
      </c>
      <c r="H779" s="41" t="s">
        <v>9090</v>
      </c>
      <c r="I779" s="41" t="s">
        <v>1048</v>
      </c>
      <c r="J779" s="41" t="s">
        <v>7894</v>
      </c>
      <c r="K779" s="41"/>
      <c r="L779" s="40"/>
      <c r="M779" s="40"/>
      <c r="N779" s="40"/>
      <c r="O779" s="48"/>
      <c r="P779" s="56"/>
    </row>
    <row r="780" spans="1:16" ht="39.6" hidden="1">
      <c r="A780" s="40" t="s">
        <v>8534</v>
      </c>
      <c r="B780" s="40" t="s">
        <v>9089</v>
      </c>
      <c r="C780" s="48" t="s">
        <v>65</v>
      </c>
      <c r="D780" s="46" t="s">
        <v>65</v>
      </c>
      <c r="E780" s="40" t="s">
        <v>25</v>
      </c>
      <c r="F780" s="40" t="s">
        <v>53</v>
      </c>
      <c r="G780" s="48" t="s">
        <v>6175</v>
      </c>
      <c r="H780" s="40" t="s">
        <v>9090</v>
      </c>
      <c r="I780" s="40" t="s">
        <v>7895</v>
      </c>
      <c r="J780" s="40" t="s">
        <v>8245</v>
      </c>
      <c r="K780" s="43">
        <f>K773</f>
        <v>41582</v>
      </c>
      <c r="L780" s="43">
        <f>K780+10</f>
        <v>41592</v>
      </c>
      <c r="M780" s="40" t="s">
        <v>11</v>
      </c>
      <c r="N780" s="48" t="s">
        <v>4365</v>
      </c>
      <c r="O780" s="40">
        <v>100</v>
      </c>
      <c r="P780" s="56" t="s">
        <v>9091</v>
      </c>
    </row>
    <row r="781" spans="1:16" hidden="1">
      <c r="A781" s="40" t="s">
        <v>8534</v>
      </c>
      <c r="B781" s="40" t="s">
        <v>9089</v>
      </c>
      <c r="C781" s="48" t="s">
        <v>65</v>
      </c>
      <c r="D781" s="46" t="s">
        <v>65</v>
      </c>
      <c r="E781" s="40" t="s">
        <v>25</v>
      </c>
      <c r="F781" s="40" t="s">
        <v>53</v>
      </c>
      <c r="G781" s="48" t="s">
        <v>6175</v>
      </c>
      <c r="H781" s="40" t="s">
        <v>9090</v>
      </c>
      <c r="I781" s="40" t="s">
        <v>7898</v>
      </c>
      <c r="J781" s="40" t="s">
        <v>8247</v>
      </c>
      <c r="K781" s="43">
        <f>L780</f>
        <v>41592</v>
      </c>
      <c r="L781" s="43">
        <f>K781+2</f>
        <v>41594</v>
      </c>
      <c r="M781" s="40" t="s">
        <v>11</v>
      </c>
      <c r="N781" s="48" t="s">
        <v>4365</v>
      </c>
      <c r="O781" s="40">
        <v>100</v>
      </c>
      <c r="P781" s="56"/>
    </row>
    <row r="782" spans="1:16">
      <c r="A782" s="40" t="s">
        <v>8534</v>
      </c>
      <c r="B782" s="40" t="s">
        <v>9089</v>
      </c>
      <c r="C782" s="48" t="s">
        <v>65</v>
      </c>
      <c r="D782" s="46" t="s">
        <v>65</v>
      </c>
      <c r="E782" s="40" t="s">
        <v>25</v>
      </c>
      <c r="F782" s="40" t="s">
        <v>53</v>
      </c>
      <c r="G782" s="48" t="s">
        <v>6175</v>
      </c>
      <c r="H782" s="40" t="s">
        <v>9090</v>
      </c>
      <c r="I782" s="40" t="s">
        <v>7901</v>
      </c>
      <c r="J782" s="40" t="s">
        <v>7902</v>
      </c>
      <c r="K782" s="43">
        <f>L781</f>
        <v>41594</v>
      </c>
      <c r="L782" s="43">
        <f>K783</f>
        <v>41640</v>
      </c>
      <c r="M782" s="40" t="s">
        <v>11</v>
      </c>
      <c r="N782" s="48" t="s">
        <v>4365</v>
      </c>
      <c r="O782" s="40">
        <v>100</v>
      </c>
      <c r="P782" s="56"/>
    </row>
    <row r="783" spans="1:16" hidden="1">
      <c r="A783" s="40" t="s">
        <v>8534</v>
      </c>
      <c r="B783" s="40" t="s">
        <v>9089</v>
      </c>
      <c r="C783" s="48" t="s">
        <v>65</v>
      </c>
      <c r="D783" s="46" t="s">
        <v>65</v>
      </c>
      <c r="E783" s="40" t="s">
        <v>25</v>
      </c>
      <c r="F783" s="40" t="s">
        <v>53</v>
      </c>
      <c r="G783" s="48" t="s">
        <v>6175</v>
      </c>
      <c r="H783" s="40" t="s">
        <v>9090</v>
      </c>
      <c r="I783" s="40" t="s">
        <v>7904</v>
      </c>
      <c r="J783" s="40" t="s">
        <v>7905</v>
      </c>
      <c r="K783" s="43">
        <f>L783-5</f>
        <v>41640</v>
      </c>
      <c r="L783" s="43">
        <f>K784</f>
        <v>41645</v>
      </c>
      <c r="M783" s="40" t="s">
        <v>11</v>
      </c>
      <c r="N783" s="48" t="s">
        <v>4365</v>
      </c>
      <c r="O783" s="40">
        <v>100</v>
      </c>
      <c r="P783" s="56"/>
    </row>
    <row r="784" spans="1:16" hidden="1">
      <c r="A784" s="40" t="s">
        <v>8534</v>
      </c>
      <c r="B784" s="40" t="s">
        <v>9089</v>
      </c>
      <c r="C784" s="48" t="s">
        <v>65</v>
      </c>
      <c r="D784" s="46" t="s">
        <v>65</v>
      </c>
      <c r="E784" s="40" t="s">
        <v>25</v>
      </c>
      <c r="F784" s="40" t="s">
        <v>53</v>
      </c>
      <c r="G784" s="48" t="s">
        <v>6175</v>
      </c>
      <c r="H784" s="40" t="s">
        <v>9090</v>
      </c>
      <c r="I784" s="40" t="s">
        <v>7904</v>
      </c>
      <c r="J784" s="40" t="s">
        <v>8249</v>
      </c>
      <c r="K784" s="43">
        <f>L784-5</f>
        <v>41645</v>
      </c>
      <c r="L784" s="43">
        <f>K785</f>
        <v>41650</v>
      </c>
      <c r="M784" s="40" t="s">
        <v>11</v>
      </c>
      <c r="N784" s="48" t="s">
        <v>4365</v>
      </c>
      <c r="O784" s="40">
        <v>100</v>
      </c>
      <c r="P784" s="56"/>
    </row>
    <row r="785" spans="1:16" hidden="1">
      <c r="A785" s="40" t="s">
        <v>8534</v>
      </c>
      <c r="B785" s="40" t="s">
        <v>9089</v>
      </c>
      <c r="C785" s="48" t="s">
        <v>65</v>
      </c>
      <c r="D785" s="46" t="s">
        <v>65</v>
      </c>
      <c r="E785" s="40" t="s">
        <v>25</v>
      </c>
      <c r="F785" s="40" t="s">
        <v>53</v>
      </c>
      <c r="G785" s="48" t="s">
        <v>6175</v>
      </c>
      <c r="H785" s="40" t="s">
        <v>9090</v>
      </c>
      <c r="I785" s="40" t="s">
        <v>7904</v>
      </c>
      <c r="J785" s="40" t="s">
        <v>7907</v>
      </c>
      <c r="K785" s="43">
        <f>L785-5</f>
        <v>41650</v>
      </c>
      <c r="L785" s="43">
        <f>K786</f>
        <v>41655</v>
      </c>
      <c r="M785" s="40" t="s">
        <v>11</v>
      </c>
      <c r="N785" s="48" t="s">
        <v>4365</v>
      </c>
      <c r="O785" s="40">
        <v>100</v>
      </c>
      <c r="P785" s="56"/>
    </row>
    <row r="786" spans="1:16" hidden="1">
      <c r="A786" s="40" t="s">
        <v>8534</v>
      </c>
      <c r="B786" s="40" t="s">
        <v>9089</v>
      </c>
      <c r="C786" s="48" t="s">
        <v>65</v>
      </c>
      <c r="D786" s="46" t="s">
        <v>65</v>
      </c>
      <c r="E786" s="48" t="s">
        <v>25</v>
      </c>
      <c r="F786" s="40" t="s">
        <v>53</v>
      </c>
      <c r="G786" s="48" t="s">
        <v>6175</v>
      </c>
      <c r="H786" s="40" t="s">
        <v>9090</v>
      </c>
      <c r="I786" s="40" t="s">
        <v>7904</v>
      </c>
      <c r="J786" s="40" t="s">
        <v>8172</v>
      </c>
      <c r="K786" s="43">
        <f>L786-1</f>
        <v>41655</v>
      </c>
      <c r="L786" s="43">
        <f>K774</f>
        <v>41656</v>
      </c>
      <c r="M786" s="40" t="s">
        <v>11</v>
      </c>
      <c r="N786" s="48" t="s">
        <v>4365</v>
      </c>
      <c r="O786" s="40">
        <v>100</v>
      </c>
      <c r="P786" s="56"/>
    </row>
    <row r="787" spans="1:16" hidden="1">
      <c r="A787" s="41" t="s">
        <v>9092</v>
      </c>
      <c r="B787" s="41" t="s">
        <v>9093</v>
      </c>
      <c r="C787" s="41" t="s">
        <v>65</v>
      </c>
      <c r="D787" s="41" t="s">
        <v>65</v>
      </c>
      <c r="E787" s="41" t="s">
        <v>9004</v>
      </c>
      <c r="F787" s="41" t="s">
        <v>53</v>
      </c>
      <c r="G787" s="49" t="s">
        <v>6175</v>
      </c>
      <c r="H787" s="41" t="s">
        <v>9094</v>
      </c>
      <c r="I787" s="41" t="s">
        <v>1048</v>
      </c>
      <c r="J787" s="41" t="s">
        <v>7888</v>
      </c>
      <c r="K787" s="41"/>
      <c r="L787" s="40"/>
      <c r="M787" s="40"/>
      <c r="N787" s="40"/>
      <c r="O787" s="48"/>
      <c r="P787" s="39"/>
    </row>
    <row r="788" spans="1:16" hidden="1">
      <c r="A788" s="41" t="s">
        <v>9092</v>
      </c>
      <c r="B788" s="41" t="s">
        <v>9093</v>
      </c>
      <c r="C788" s="41" t="s">
        <v>65</v>
      </c>
      <c r="D788" s="41" t="s">
        <v>65</v>
      </c>
      <c r="E788" s="41" t="s">
        <v>9004</v>
      </c>
      <c r="F788" s="41" t="s">
        <v>53</v>
      </c>
      <c r="G788" s="49" t="s">
        <v>6175</v>
      </c>
      <c r="H788" s="41" t="s">
        <v>9094</v>
      </c>
      <c r="I788" s="41" t="s">
        <v>1048</v>
      </c>
      <c r="J788" s="41" t="s">
        <v>8244</v>
      </c>
      <c r="K788" s="59">
        <v>41484</v>
      </c>
      <c r="L788" s="40"/>
      <c r="M788" s="40"/>
      <c r="N788" s="40"/>
      <c r="O788" s="48"/>
      <c r="P788" s="39"/>
    </row>
    <row r="789" spans="1:16" hidden="1">
      <c r="A789" s="41" t="s">
        <v>9092</v>
      </c>
      <c r="B789" s="41" t="s">
        <v>9093</v>
      </c>
      <c r="C789" s="41" t="s">
        <v>65</v>
      </c>
      <c r="D789" s="41" t="s">
        <v>65</v>
      </c>
      <c r="E789" s="41" t="s">
        <v>9004</v>
      </c>
      <c r="F789" s="41" t="s">
        <v>53</v>
      </c>
      <c r="G789" s="49" t="s">
        <v>6175</v>
      </c>
      <c r="H789" s="41" t="s">
        <v>9094</v>
      </c>
      <c r="I789" s="41" t="s">
        <v>1048</v>
      </c>
      <c r="J789" s="41" t="s">
        <v>7889</v>
      </c>
      <c r="K789" s="59">
        <v>41659</v>
      </c>
      <c r="L789" s="40"/>
      <c r="M789" s="40"/>
      <c r="N789" s="40"/>
      <c r="O789" s="48"/>
      <c r="P789" s="39"/>
    </row>
    <row r="790" spans="1:16" hidden="1">
      <c r="A790" s="41" t="s">
        <v>9092</v>
      </c>
      <c r="B790" s="41" t="s">
        <v>9093</v>
      </c>
      <c r="C790" s="41" t="s">
        <v>65</v>
      </c>
      <c r="D790" s="41" t="s">
        <v>65</v>
      </c>
      <c r="E790" s="41" t="s">
        <v>9004</v>
      </c>
      <c r="F790" s="41" t="s">
        <v>53</v>
      </c>
      <c r="G790" s="49" t="s">
        <v>6175</v>
      </c>
      <c r="H790" s="41" t="s">
        <v>9094</v>
      </c>
      <c r="I790" s="41" t="s">
        <v>1048</v>
      </c>
      <c r="J790" s="41" t="s">
        <v>7890</v>
      </c>
      <c r="K790" s="41"/>
      <c r="L790" s="40"/>
      <c r="M790" s="40"/>
      <c r="N790" s="40"/>
      <c r="O790" s="48"/>
      <c r="P790" s="39"/>
    </row>
    <row r="791" spans="1:16" hidden="1">
      <c r="A791" s="41" t="s">
        <v>9092</v>
      </c>
      <c r="B791" s="41" t="s">
        <v>9093</v>
      </c>
      <c r="C791" s="41" t="s">
        <v>65</v>
      </c>
      <c r="D791" s="41" t="s">
        <v>65</v>
      </c>
      <c r="E791" s="41" t="s">
        <v>9004</v>
      </c>
      <c r="F791" s="41" t="s">
        <v>53</v>
      </c>
      <c r="G791" s="49" t="s">
        <v>6175</v>
      </c>
      <c r="H791" s="41" t="s">
        <v>9094</v>
      </c>
      <c r="I791" s="41" t="s">
        <v>1048</v>
      </c>
      <c r="J791" s="41" t="s">
        <v>7891</v>
      </c>
      <c r="K791" s="41"/>
      <c r="L791" s="40"/>
      <c r="M791" s="40"/>
      <c r="N791" s="40"/>
      <c r="O791" s="48"/>
      <c r="P791" s="39"/>
    </row>
    <row r="792" spans="1:16" hidden="1">
      <c r="A792" s="41" t="s">
        <v>9092</v>
      </c>
      <c r="B792" s="41" t="s">
        <v>9093</v>
      </c>
      <c r="C792" s="41" t="s">
        <v>65</v>
      </c>
      <c r="D792" s="41" t="s">
        <v>65</v>
      </c>
      <c r="E792" s="41" t="s">
        <v>9004</v>
      </c>
      <c r="F792" s="41" t="s">
        <v>53</v>
      </c>
      <c r="G792" s="49" t="s">
        <v>6175</v>
      </c>
      <c r="H792" s="41" t="s">
        <v>9094</v>
      </c>
      <c r="I792" s="41" t="s">
        <v>1048</v>
      </c>
      <c r="J792" s="41" t="s">
        <v>7892</v>
      </c>
      <c r="K792" s="59">
        <v>41687</v>
      </c>
      <c r="L792" s="40"/>
      <c r="M792" s="40"/>
      <c r="N792" s="40"/>
      <c r="O792" s="48"/>
      <c r="P792" s="39"/>
    </row>
    <row r="793" spans="1:16" hidden="1">
      <c r="A793" s="41" t="s">
        <v>9092</v>
      </c>
      <c r="B793" s="41" t="s">
        <v>9093</v>
      </c>
      <c r="C793" s="41" t="s">
        <v>65</v>
      </c>
      <c r="D793" s="41" t="s">
        <v>65</v>
      </c>
      <c r="E793" s="41" t="s">
        <v>9004</v>
      </c>
      <c r="F793" s="41" t="s">
        <v>53</v>
      </c>
      <c r="G793" s="49" t="s">
        <v>6175</v>
      </c>
      <c r="H793" s="41" t="s">
        <v>9094</v>
      </c>
      <c r="I793" s="41" t="s">
        <v>1048</v>
      </c>
      <c r="J793" s="41" t="s">
        <v>7893</v>
      </c>
      <c r="K793" s="42"/>
      <c r="L793" s="40"/>
      <c r="M793" s="40"/>
      <c r="N793" s="40"/>
      <c r="O793" s="48"/>
      <c r="P793" s="39"/>
    </row>
    <row r="794" spans="1:16" hidden="1">
      <c r="A794" s="41" t="s">
        <v>9092</v>
      </c>
      <c r="B794" s="41" t="s">
        <v>9093</v>
      </c>
      <c r="C794" s="41" t="s">
        <v>65</v>
      </c>
      <c r="D794" s="41" t="s">
        <v>65</v>
      </c>
      <c r="E794" s="41" t="s">
        <v>9004</v>
      </c>
      <c r="F794" s="41" t="s">
        <v>53</v>
      </c>
      <c r="G794" s="49" t="s">
        <v>6175</v>
      </c>
      <c r="H794" s="41" t="s">
        <v>9094</v>
      </c>
      <c r="I794" s="41" t="s">
        <v>1048</v>
      </c>
      <c r="J794" s="41" t="s">
        <v>7894</v>
      </c>
      <c r="K794" s="41"/>
      <c r="L794" s="40"/>
      <c r="M794" s="40"/>
      <c r="N794" s="40"/>
      <c r="O794" s="48"/>
      <c r="P794" s="39"/>
    </row>
    <row r="795" spans="1:16" hidden="1">
      <c r="A795" s="40" t="s">
        <v>9092</v>
      </c>
      <c r="B795" s="40" t="s">
        <v>9093</v>
      </c>
      <c r="C795" s="40" t="s">
        <v>65</v>
      </c>
      <c r="D795" s="40" t="s">
        <v>65</v>
      </c>
      <c r="E795" s="41" t="s">
        <v>9004</v>
      </c>
      <c r="F795" s="40" t="s">
        <v>53</v>
      </c>
      <c r="G795" s="49" t="s">
        <v>6175</v>
      </c>
      <c r="H795" s="40" t="s">
        <v>9094</v>
      </c>
      <c r="I795" s="40" t="s">
        <v>7895</v>
      </c>
      <c r="J795" s="40" t="s">
        <v>8245</v>
      </c>
      <c r="K795" s="43">
        <f>K788</f>
        <v>41484</v>
      </c>
      <c r="L795" s="43">
        <f>K795+10</f>
        <v>41494</v>
      </c>
      <c r="M795" s="40" t="s">
        <v>11</v>
      </c>
      <c r="N795" s="48" t="s">
        <v>12</v>
      </c>
      <c r="O795" s="40">
        <v>100</v>
      </c>
      <c r="P795" s="39" t="s">
        <v>9095</v>
      </c>
    </row>
    <row r="796" spans="1:16" hidden="1">
      <c r="A796" s="40" t="s">
        <v>9092</v>
      </c>
      <c r="B796" s="40" t="s">
        <v>9093</v>
      </c>
      <c r="C796" s="40" t="s">
        <v>65</v>
      </c>
      <c r="D796" s="40" t="s">
        <v>65</v>
      </c>
      <c r="E796" s="41" t="s">
        <v>9004</v>
      </c>
      <c r="F796" s="40" t="s">
        <v>53</v>
      </c>
      <c r="G796" s="49" t="s">
        <v>6175</v>
      </c>
      <c r="H796" s="40" t="s">
        <v>9094</v>
      </c>
      <c r="I796" s="40" t="s">
        <v>7898</v>
      </c>
      <c r="J796" s="40" t="s">
        <v>8247</v>
      </c>
      <c r="K796" s="43">
        <f>L795</f>
        <v>41494</v>
      </c>
      <c r="L796" s="43">
        <f>K796+2</f>
        <v>41496</v>
      </c>
      <c r="M796" s="40" t="s">
        <v>11</v>
      </c>
      <c r="N796" s="48" t="s">
        <v>6218</v>
      </c>
      <c r="O796" s="40">
        <v>100</v>
      </c>
      <c r="P796" s="39"/>
    </row>
    <row r="797" spans="1:16">
      <c r="A797" s="40" t="s">
        <v>9092</v>
      </c>
      <c r="B797" s="40" t="s">
        <v>9093</v>
      </c>
      <c r="C797" s="40" t="s">
        <v>65</v>
      </c>
      <c r="D797" s="40" t="s">
        <v>65</v>
      </c>
      <c r="E797" s="41" t="s">
        <v>9004</v>
      </c>
      <c r="F797" s="40" t="s">
        <v>53</v>
      </c>
      <c r="G797" s="49" t="s">
        <v>6175</v>
      </c>
      <c r="H797" s="40" t="s">
        <v>9094</v>
      </c>
      <c r="I797" s="40" t="s">
        <v>7901</v>
      </c>
      <c r="J797" s="40" t="s">
        <v>7902</v>
      </c>
      <c r="K797" s="43">
        <f>L796</f>
        <v>41496</v>
      </c>
      <c r="L797" s="43">
        <f>K798</f>
        <v>41643</v>
      </c>
      <c r="M797" s="40" t="s">
        <v>11</v>
      </c>
      <c r="N797" s="48" t="s">
        <v>12</v>
      </c>
      <c r="O797" s="40">
        <v>100</v>
      </c>
      <c r="P797" s="39"/>
    </row>
    <row r="798" spans="1:16" hidden="1">
      <c r="A798" s="40" t="s">
        <v>9092</v>
      </c>
      <c r="B798" s="40" t="s">
        <v>9093</v>
      </c>
      <c r="C798" s="40" t="s">
        <v>65</v>
      </c>
      <c r="D798" s="40" t="s">
        <v>65</v>
      </c>
      <c r="E798" s="41" t="s">
        <v>9004</v>
      </c>
      <c r="F798" s="40" t="s">
        <v>53</v>
      </c>
      <c r="G798" s="49" t="s">
        <v>6175</v>
      </c>
      <c r="H798" s="40" t="s">
        <v>9094</v>
      </c>
      <c r="I798" s="40" t="s">
        <v>7904</v>
      </c>
      <c r="J798" s="40" t="s">
        <v>7905</v>
      </c>
      <c r="K798" s="43">
        <f>L798-5</f>
        <v>41643</v>
      </c>
      <c r="L798" s="43">
        <f>K799</f>
        <v>41648</v>
      </c>
      <c r="M798" s="40" t="s">
        <v>11</v>
      </c>
      <c r="N798" s="48" t="s">
        <v>12</v>
      </c>
      <c r="O798" s="40">
        <v>100</v>
      </c>
      <c r="P798" s="39"/>
    </row>
    <row r="799" spans="1:16" hidden="1">
      <c r="A799" s="40" t="s">
        <v>9092</v>
      </c>
      <c r="B799" s="40" t="s">
        <v>9093</v>
      </c>
      <c r="C799" s="40" t="s">
        <v>65</v>
      </c>
      <c r="D799" s="40" t="s">
        <v>65</v>
      </c>
      <c r="E799" s="41" t="s">
        <v>9004</v>
      </c>
      <c r="F799" s="40" t="s">
        <v>53</v>
      </c>
      <c r="G799" s="49" t="s">
        <v>6175</v>
      </c>
      <c r="H799" s="40" t="s">
        <v>9094</v>
      </c>
      <c r="I799" s="40" t="s">
        <v>7904</v>
      </c>
      <c r="J799" s="40" t="s">
        <v>8249</v>
      </c>
      <c r="K799" s="43">
        <f>L799-5</f>
        <v>41648</v>
      </c>
      <c r="L799" s="43">
        <f>K800</f>
        <v>41653</v>
      </c>
      <c r="M799" s="40" t="s">
        <v>11</v>
      </c>
      <c r="N799" s="48" t="s">
        <v>12</v>
      </c>
      <c r="O799" s="40">
        <v>100</v>
      </c>
      <c r="P799" s="39"/>
    </row>
    <row r="800" spans="1:16" hidden="1">
      <c r="A800" s="40" t="s">
        <v>9092</v>
      </c>
      <c r="B800" s="40" t="s">
        <v>9093</v>
      </c>
      <c r="C800" s="40" t="s">
        <v>65</v>
      </c>
      <c r="D800" s="40" t="s">
        <v>65</v>
      </c>
      <c r="E800" s="41" t="s">
        <v>9004</v>
      </c>
      <c r="F800" s="40" t="s">
        <v>53</v>
      </c>
      <c r="G800" s="49" t="s">
        <v>6175</v>
      </c>
      <c r="H800" s="40" t="s">
        <v>9094</v>
      </c>
      <c r="I800" s="40" t="s">
        <v>7904</v>
      </c>
      <c r="J800" s="40" t="s">
        <v>7907</v>
      </c>
      <c r="K800" s="43">
        <f>L800-5</f>
        <v>41653</v>
      </c>
      <c r="L800" s="43">
        <f>K801</f>
        <v>41658</v>
      </c>
      <c r="M800" s="40" t="s">
        <v>11</v>
      </c>
      <c r="N800" s="48" t="s">
        <v>12</v>
      </c>
      <c r="O800" s="40">
        <v>100</v>
      </c>
      <c r="P800" s="39"/>
    </row>
    <row r="801" spans="1:16" ht="39.6" hidden="1">
      <c r="A801" s="40" t="s">
        <v>9092</v>
      </c>
      <c r="B801" s="40" t="s">
        <v>9093</v>
      </c>
      <c r="C801" s="40" t="s">
        <v>65</v>
      </c>
      <c r="D801" s="40" t="s">
        <v>65</v>
      </c>
      <c r="E801" s="41" t="s">
        <v>9004</v>
      </c>
      <c r="F801" s="40" t="s">
        <v>53</v>
      </c>
      <c r="G801" s="49" t="s">
        <v>6175</v>
      </c>
      <c r="H801" s="40" t="s">
        <v>9094</v>
      </c>
      <c r="I801" s="40" t="s">
        <v>7904</v>
      </c>
      <c r="J801" s="40" t="s">
        <v>8172</v>
      </c>
      <c r="K801" s="43">
        <f>L801-1</f>
        <v>41658</v>
      </c>
      <c r="L801" s="43">
        <f>K789</f>
        <v>41659</v>
      </c>
      <c r="M801" s="40" t="s">
        <v>11</v>
      </c>
      <c r="N801" s="48" t="s">
        <v>12</v>
      </c>
      <c r="O801" s="40">
        <v>100</v>
      </c>
      <c r="P801" s="39" t="s">
        <v>9096</v>
      </c>
    </row>
    <row r="802" spans="1:16" hidden="1">
      <c r="A802" s="69" t="s">
        <v>9097</v>
      </c>
      <c r="B802" s="55" t="s">
        <v>9098</v>
      </c>
      <c r="C802" s="55" t="s">
        <v>52</v>
      </c>
      <c r="D802" s="55" t="s">
        <v>52</v>
      </c>
      <c r="E802" s="45" t="s">
        <v>9004</v>
      </c>
      <c r="F802" s="41" t="s">
        <v>77</v>
      </c>
      <c r="G802" s="49" t="s">
        <v>6175</v>
      </c>
      <c r="H802" s="41" t="s">
        <v>9099</v>
      </c>
      <c r="I802" s="41" t="s">
        <v>1048</v>
      </c>
      <c r="J802" s="41" t="s">
        <v>7888</v>
      </c>
      <c r="K802" s="41"/>
      <c r="L802" s="41"/>
      <c r="M802" s="41"/>
      <c r="N802" s="41"/>
      <c r="O802" s="49"/>
      <c r="P802" s="52"/>
    </row>
    <row r="803" spans="1:16" hidden="1">
      <c r="A803" s="69" t="s">
        <v>9097</v>
      </c>
      <c r="B803" s="55" t="s">
        <v>9098</v>
      </c>
      <c r="C803" s="55" t="s">
        <v>52</v>
      </c>
      <c r="D803" s="55" t="s">
        <v>52</v>
      </c>
      <c r="E803" s="45" t="s">
        <v>9004</v>
      </c>
      <c r="F803" s="41" t="s">
        <v>77</v>
      </c>
      <c r="G803" s="49" t="s">
        <v>6175</v>
      </c>
      <c r="H803" s="41" t="s">
        <v>9099</v>
      </c>
      <c r="I803" s="41" t="s">
        <v>1048</v>
      </c>
      <c r="J803" s="41" t="s">
        <v>8244</v>
      </c>
      <c r="K803" s="59">
        <v>41589</v>
      </c>
      <c r="L803" s="41"/>
      <c r="M803" s="41"/>
      <c r="N803" s="41"/>
      <c r="O803" s="49"/>
      <c r="P803" s="52"/>
    </row>
    <row r="804" spans="1:16" hidden="1">
      <c r="A804" s="69" t="s">
        <v>9097</v>
      </c>
      <c r="B804" s="55" t="s">
        <v>9098</v>
      </c>
      <c r="C804" s="55" t="s">
        <v>52</v>
      </c>
      <c r="D804" s="55" t="s">
        <v>52</v>
      </c>
      <c r="E804" s="45" t="s">
        <v>9004</v>
      </c>
      <c r="F804" s="41" t="s">
        <v>77</v>
      </c>
      <c r="G804" s="49" t="s">
        <v>6175</v>
      </c>
      <c r="H804" s="41" t="s">
        <v>9099</v>
      </c>
      <c r="I804" s="41" t="s">
        <v>1048</v>
      </c>
      <c r="J804" s="41" t="s">
        <v>7889</v>
      </c>
      <c r="K804" s="59">
        <v>41673</v>
      </c>
      <c r="L804" s="41"/>
      <c r="M804" s="41"/>
      <c r="N804" s="41"/>
      <c r="O804" s="49"/>
      <c r="P804" s="52"/>
    </row>
    <row r="805" spans="1:16" hidden="1">
      <c r="A805" s="69" t="s">
        <v>9097</v>
      </c>
      <c r="B805" s="55" t="s">
        <v>9098</v>
      </c>
      <c r="C805" s="55" t="s">
        <v>52</v>
      </c>
      <c r="D805" s="55" t="s">
        <v>52</v>
      </c>
      <c r="E805" s="45" t="s">
        <v>9004</v>
      </c>
      <c r="F805" s="41" t="s">
        <v>77</v>
      </c>
      <c r="G805" s="49" t="s">
        <v>6175</v>
      </c>
      <c r="H805" s="41" t="s">
        <v>9099</v>
      </c>
      <c r="I805" s="41" t="s">
        <v>1048</v>
      </c>
      <c r="J805" s="41" t="s">
        <v>7890</v>
      </c>
      <c r="K805" s="41"/>
      <c r="L805" s="41"/>
      <c r="M805" s="41"/>
      <c r="N805" s="41"/>
      <c r="O805" s="49"/>
      <c r="P805" s="52"/>
    </row>
    <row r="806" spans="1:16" hidden="1">
      <c r="A806" s="69" t="s">
        <v>9097</v>
      </c>
      <c r="B806" s="55" t="s">
        <v>9098</v>
      </c>
      <c r="C806" s="55" t="s">
        <v>52</v>
      </c>
      <c r="D806" s="55" t="s">
        <v>52</v>
      </c>
      <c r="E806" s="45" t="s">
        <v>9004</v>
      </c>
      <c r="F806" s="41" t="s">
        <v>77</v>
      </c>
      <c r="G806" s="49" t="s">
        <v>6175</v>
      </c>
      <c r="H806" s="41" t="s">
        <v>9099</v>
      </c>
      <c r="I806" s="41" t="s">
        <v>1048</v>
      </c>
      <c r="J806" s="41" t="s">
        <v>7891</v>
      </c>
      <c r="K806" s="41"/>
      <c r="L806" s="41"/>
      <c r="M806" s="41"/>
      <c r="N806" s="41"/>
      <c r="O806" s="49"/>
      <c r="P806" s="52"/>
    </row>
    <row r="807" spans="1:16" hidden="1">
      <c r="A807" s="69" t="s">
        <v>9097</v>
      </c>
      <c r="B807" s="55" t="s">
        <v>9098</v>
      </c>
      <c r="C807" s="55" t="s">
        <v>52</v>
      </c>
      <c r="D807" s="55" t="s">
        <v>52</v>
      </c>
      <c r="E807" s="45" t="s">
        <v>9004</v>
      </c>
      <c r="F807" s="41" t="s">
        <v>77</v>
      </c>
      <c r="G807" s="49" t="s">
        <v>6175</v>
      </c>
      <c r="H807" s="41" t="s">
        <v>9099</v>
      </c>
      <c r="I807" s="41" t="s">
        <v>1048</v>
      </c>
      <c r="J807" s="41" t="s">
        <v>7892</v>
      </c>
      <c r="K807" s="59">
        <v>41694</v>
      </c>
      <c r="L807" s="41"/>
      <c r="M807" s="41"/>
      <c r="N807" s="41"/>
      <c r="O807" s="49"/>
      <c r="P807" s="52"/>
    </row>
    <row r="808" spans="1:16" hidden="1">
      <c r="A808" s="69" t="s">
        <v>9097</v>
      </c>
      <c r="B808" s="55" t="s">
        <v>9098</v>
      </c>
      <c r="C808" s="55" t="s">
        <v>52</v>
      </c>
      <c r="D808" s="55" t="s">
        <v>52</v>
      </c>
      <c r="E808" s="45" t="s">
        <v>9004</v>
      </c>
      <c r="F808" s="41" t="s">
        <v>77</v>
      </c>
      <c r="G808" s="49" t="s">
        <v>6175</v>
      </c>
      <c r="H808" s="41" t="s">
        <v>9099</v>
      </c>
      <c r="I808" s="41" t="s">
        <v>1048</v>
      </c>
      <c r="J808" s="41" t="s">
        <v>7893</v>
      </c>
      <c r="K808" s="42"/>
      <c r="L808" s="41"/>
      <c r="M808" s="41"/>
      <c r="N808" s="41"/>
      <c r="O808" s="49"/>
      <c r="P808" s="52"/>
    </row>
    <row r="809" spans="1:16" hidden="1">
      <c r="A809" s="69" t="s">
        <v>9097</v>
      </c>
      <c r="B809" s="55" t="s">
        <v>9098</v>
      </c>
      <c r="C809" s="55" t="s">
        <v>52</v>
      </c>
      <c r="D809" s="55" t="s">
        <v>52</v>
      </c>
      <c r="E809" s="45" t="s">
        <v>9004</v>
      </c>
      <c r="F809" s="41" t="s">
        <v>77</v>
      </c>
      <c r="G809" s="49" t="s">
        <v>6175</v>
      </c>
      <c r="H809" s="41" t="s">
        <v>9099</v>
      </c>
      <c r="I809" s="41" t="s">
        <v>1048</v>
      </c>
      <c r="J809" s="41" t="s">
        <v>7894</v>
      </c>
      <c r="K809" s="41"/>
      <c r="L809" s="41"/>
      <c r="M809" s="41"/>
      <c r="N809" s="41"/>
      <c r="O809" s="49"/>
      <c r="P809" s="52"/>
    </row>
    <row r="810" spans="1:16" hidden="1">
      <c r="A810" s="68" t="s">
        <v>9097</v>
      </c>
      <c r="B810" s="54" t="s">
        <v>9098</v>
      </c>
      <c r="C810" s="54" t="s">
        <v>52</v>
      </c>
      <c r="D810" s="54" t="s">
        <v>52</v>
      </c>
      <c r="E810" s="44" t="s">
        <v>9004</v>
      </c>
      <c r="F810" s="40" t="s">
        <v>77</v>
      </c>
      <c r="G810" s="49" t="s">
        <v>6175</v>
      </c>
      <c r="H810" s="40" t="s">
        <v>9099</v>
      </c>
      <c r="I810" s="40" t="s">
        <v>7895</v>
      </c>
      <c r="J810" s="40" t="s">
        <v>8245</v>
      </c>
      <c r="K810" s="43">
        <f>K803</f>
        <v>41589</v>
      </c>
      <c r="L810" s="43">
        <f>K810+10</f>
        <v>41599</v>
      </c>
      <c r="M810" s="40" t="s">
        <v>11</v>
      </c>
      <c r="N810" s="48" t="s">
        <v>12</v>
      </c>
      <c r="O810" s="40">
        <v>100</v>
      </c>
      <c r="P810" s="39" t="s">
        <v>9095</v>
      </c>
    </row>
    <row r="811" spans="1:16" hidden="1">
      <c r="A811" s="68" t="s">
        <v>9097</v>
      </c>
      <c r="B811" s="54" t="s">
        <v>9098</v>
      </c>
      <c r="C811" s="54" t="s">
        <v>52</v>
      </c>
      <c r="D811" s="54" t="s">
        <v>52</v>
      </c>
      <c r="E811" s="44" t="s">
        <v>9004</v>
      </c>
      <c r="F811" s="40" t="s">
        <v>77</v>
      </c>
      <c r="G811" s="49" t="s">
        <v>6175</v>
      </c>
      <c r="H811" s="40" t="s">
        <v>9099</v>
      </c>
      <c r="I811" s="40" t="s">
        <v>7898</v>
      </c>
      <c r="J811" s="40" t="s">
        <v>8247</v>
      </c>
      <c r="K811" s="43">
        <f>L810</f>
        <v>41599</v>
      </c>
      <c r="L811" s="43">
        <f>K811+2</f>
        <v>41601</v>
      </c>
      <c r="M811" s="40" t="s">
        <v>11</v>
      </c>
      <c r="N811" s="48" t="s">
        <v>12</v>
      </c>
      <c r="O811" s="40">
        <v>100</v>
      </c>
      <c r="P811" s="39"/>
    </row>
    <row r="812" spans="1:16" ht="26.45">
      <c r="A812" s="68" t="s">
        <v>9097</v>
      </c>
      <c r="B812" s="54" t="s">
        <v>9098</v>
      </c>
      <c r="C812" s="54" t="s">
        <v>52</v>
      </c>
      <c r="D812" s="54" t="s">
        <v>52</v>
      </c>
      <c r="E812" s="44" t="s">
        <v>9004</v>
      </c>
      <c r="F812" s="40" t="s">
        <v>77</v>
      </c>
      <c r="G812" s="49" t="s">
        <v>6175</v>
      </c>
      <c r="H812" s="40" t="s">
        <v>9099</v>
      </c>
      <c r="I812" s="40" t="s">
        <v>7901</v>
      </c>
      <c r="J812" s="40" t="s">
        <v>7902</v>
      </c>
      <c r="K812" s="43">
        <f>L811</f>
        <v>41601</v>
      </c>
      <c r="L812" s="43">
        <f>K813</f>
        <v>41657</v>
      </c>
      <c r="M812" s="40" t="s">
        <v>11</v>
      </c>
      <c r="N812" s="48" t="s">
        <v>12</v>
      </c>
      <c r="O812" s="40">
        <v>100</v>
      </c>
      <c r="P812" s="39" t="s">
        <v>9100</v>
      </c>
    </row>
    <row r="813" spans="1:16" hidden="1">
      <c r="A813" s="68" t="s">
        <v>9097</v>
      </c>
      <c r="B813" s="54" t="s">
        <v>9098</v>
      </c>
      <c r="C813" s="54" t="s">
        <v>52</v>
      </c>
      <c r="D813" s="54" t="s">
        <v>52</v>
      </c>
      <c r="E813" s="44" t="s">
        <v>9004</v>
      </c>
      <c r="F813" s="40" t="s">
        <v>77</v>
      </c>
      <c r="G813" s="49" t="s">
        <v>6175</v>
      </c>
      <c r="H813" s="40" t="s">
        <v>9099</v>
      </c>
      <c r="I813" s="40" t="s">
        <v>7904</v>
      </c>
      <c r="J813" s="40" t="s">
        <v>7905</v>
      </c>
      <c r="K813" s="43">
        <f>L813-5</f>
        <v>41657</v>
      </c>
      <c r="L813" s="43">
        <f>K814</f>
        <v>41662</v>
      </c>
      <c r="M813" s="40" t="s">
        <v>11</v>
      </c>
      <c r="N813" s="48" t="s">
        <v>12</v>
      </c>
      <c r="O813" s="40">
        <v>100</v>
      </c>
      <c r="P813" s="39"/>
    </row>
    <row r="814" spans="1:16" hidden="1">
      <c r="A814" s="68" t="s">
        <v>9097</v>
      </c>
      <c r="B814" s="54" t="s">
        <v>9098</v>
      </c>
      <c r="C814" s="54" t="s">
        <v>52</v>
      </c>
      <c r="D814" s="54" t="s">
        <v>52</v>
      </c>
      <c r="E814" s="44" t="s">
        <v>9004</v>
      </c>
      <c r="F814" s="40" t="s">
        <v>77</v>
      </c>
      <c r="G814" s="49" t="s">
        <v>6175</v>
      </c>
      <c r="H814" s="40" t="s">
        <v>9099</v>
      </c>
      <c r="I814" s="40" t="s">
        <v>7904</v>
      </c>
      <c r="J814" s="40" t="s">
        <v>8249</v>
      </c>
      <c r="K814" s="43">
        <f>L814-5</f>
        <v>41662</v>
      </c>
      <c r="L814" s="43">
        <f>K815</f>
        <v>41667</v>
      </c>
      <c r="M814" s="40" t="s">
        <v>11</v>
      </c>
      <c r="N814" s="48" t="s">
        <v>12</v>
      </c>
      <c r="O814" s="40">
        <v>100</v>
      </c>
      <c r="P814" s="39"/>
    </row>
    <row r="815" spans="1:16" hidden="1">
      <c r="A815" s="68" t="s">
        <v>9097</v>
      </c>
      <c r="B815" s="54" t="s">
        <v>9098</v>
      </c>
      <c r="C815" s="54" t="s">
        <v>52</v>
      </c>
      <c r="D815" s="54" t="s">
        <v>52</v>
      </c>
      <c r="E815" s="44" t="s">
        <v>9004</v>
      </c>
      <c r="F815" s="40" t="s">
        <v>77</v>
      </c>
      <c r="G815" s="49" t="s">
        <v>6175</v>
      </c>
      <c r="H815" s="40" t="s">
        <v>9099</v>
      </c>
      <c r="I815" s="40" t="s">
        <v>7904</v>
      </c>
      <c r="J815" s="40" t="s">
        <v>7907</v>
      </c>
      <c r="K815" s="43">
        <f>L815-5</f>
        <v>41667</v>
      </c>
      <c r="L815" s="43">
        <f>K816</f>
        <v>41672</v>
      </c>
      <c r="M815" s="40" t="s">
        <v>11</v>
      </c>
      <c r="N815" s="48" t="s">
        <v>12</v>
      </c>
      <c r="O815" s="40">
        <v>100</v>
      </c>
      <c r="P815" s="39"/>
    </row>
    <row r="816" spans="1:16" hidden="1">
      <c r="A816" s="68" t="s">
        <v>9097</v>
      </c>
      <c r="B816" s="54" t="s">
        <v>9098</v>
      </c>
      <c r="C816" s="54" t="s">
        <v>52</v>
      </c>
      <c r="D816" s="54" t="s">
        <v>52</v>
      </c>
      <c r="E816" s="44" t="s">
        <v>9004</v>
      </c>
      <c r="F816" s="40" t="s">
        <v>77</v>
      </c>
      <c r="G816" s="49" t="s">
        <v>6175</v>
      </c>
      <c r="H816" s="40" t="s">
        <v>9099</v>
      </c>
      <c r="I816" s="40" t="s">
        <v>7904</v>
      </c>
      <c r="J816" s="40" t="s">
        <v>8172</v>
      </c>
      <c r="K816" s="43">
        <f>L816-1</f>
        <v>41672</v>
      </c>
      <c r="L816" s="43">
        <f>K804</f>
        <v>41673</v>
      </c>
      <c r="M816" s="40" t="s">
        <v>11</v>
      </c>
      <c r="N816" s="48" t="s">
        <v>12</v>
      </c>
      <c r="O816" s="40">
        <v>100</v>
      </c>
      <c r="P816" s="39"/>
    </row>
    <row r="817" spans="1:16" hidden="1">
      <c r="A817" s="45" t="s">
        <v>8534</v>
      </c>
      <c r="B817" s="45" t="s">
        <v>9101</v>
      </c>
      <c r="C817" s="49" t="s">
        <v>108</v>
      </c>
      <c r="D817" s="45" t="s">
        <v>65</v>
      </c>
      <c r="E817" s="45" t="s">
        <v>24</v>
      </c>
      <c r="F817" s="41" t="s">
        <v>8302</v>
      </c>
      <c r="G817" s="41" t="s">
        <v>55</v>
      </c>
      <c r="H817" s="41" t="s">
        <v>9102</v>
      </c>
      <c r="I817" s="41" t="s">
        <v>1048</v>
      </c>
      <c r="J817" s="41" t="s">
        <v>7888</v>
      </c>
      <c r="K817" s="41"/>
      <c r="L817" s="40"/>
      <c r="M817" s="40"/>
      <c r="N817" s="40"/>
      <c r="O817" s="48"/>
      <c r="P817" s="56"/>
    </row>
    <row r="818" spans="1:16" hidden="1">
      <c r="A818" s="45" t="s">
        <v>8534</v>
      </c>
      <c r="B818" s="45" t="s">
        <v>9101</v>
      </c>
      <c r="C818" s="49" t="s">
        <v>108</v>
      </c>
      <c r="D818" s="45" t="s">
        <v>65</v>
      </c>
      <c r="E818" s="45" t="s">
        <v>24</v>
      </c>
      <c r="F818" s="41" t="s">
        <v>8302</v>
      </c>
      <c r="G818" s="41" t="s">
        <v>55</v>
      </c>
      <c r="H818" s="41" t="s">
        <v>9102</v>
      </c>
      <c r="I818" s="41" t="s">
        <v>1048</v>
      </c>
      <c r="J818" s="41" t="s">
        <v>8244</v>
      </c>
      <c r="K818" s="59">
        <v>41463</v>
      </c>
      <c r="L818" s="40"/>
      <c r="M818" s="40"/>
      <c r="N818" s="40"/>
      <c r="O818" s="48"/>
      <c r="P818" s="56"/>
    </row>
    <row r="819" spans="1:16" hidden="1">
      <c r="A819" s="45" t="s">
        <v>8534</v>
      </c>
      <c r="B819" s="45" t="s">
        <v>9101</v>
      </c>
      <c r="C819" s="49" t="s">
        <v>108</v>
      </c>
      <c r="D819" s="45" t="s">
        <v>65</v>
      </c>
      <c r="E819" s="45" t="s">
        <v>24</v>
      </c>
      <c r="F819" s="41" t="s">
        <v>8302</v>
      </c>
      <c r="G819" s="41" t="s">
        <v>55</v>
      </c>
      <c r="H819" s="41" t="s">
        <v>9102</v>
      </c>
      <c r="I819" s="41" t="s">
        <v>1048</v>
      </c>
      <c r="J819" s="41" t="s">
        <v>7889</v>
      </c>
      <c r="K819" s="59">
        <v>41944</v>
      </c>
      <c r="L819" s="40"/>
      <c r="M819" s="40"/>
      <c r="N819" s="40"/>
      <c r="O819" s="48"/>
      <c r="P819" s="56"/>
    </row>
    <row r="820" spans="1:16" hidden="1">
      <c r="A820" s="45" t="s">
        <v>8534</v>
      </c>
      <c r="B820" s="45" t="s">
        <v>9101</v>
      </c>
      <c r="C820" s="49" t="s">
        <v>108</v>
      </c>
      <c r="D820" s="45" t="s">
        <v>65</v>
      </c>
      <c r="E820" s="45" t="s">
        <v>24</v>
      </c>
      <c r="F820" s="41" t="s">
        <v>8302</v>
      </c>
      <c r="G820" s="41" t="s">
        <v>55</v>
      </c>
      <c r="H820" s="41" t="s">
        <v>9102</v>
      </c>
      <c r="I820" s="41" t="s">
        <v>1048</v>
      </c>
      <c r="J820" s="41" t="s">
        <v>7890</v>
      </c>
      <c r="K820" s="41"/>
      <c r="L820" s="40"/>
      <c r="M820" s="40"/>
      <c r="N820" s="40"/>
      <c r="O820" s="48"/>
      <c r="P820" s="56"/>
    </row>
    <row r="821" spans="1:16" hidden="1">
      <c r="A821" s="45" t="s">
        <v>8534</v>
      </c>
      <c r="B821" s="45" t="s">
        <v>9101</v>
      </c>
      <c r="C821" s="49" t="s">
        <v>108</v>
      </c>
      <c r="D821" s="45" t="s">
        <v>65</v>
      </c>
      <c r="E821" s="45" t="s">
        <v>24</v>
      </c>
      <c r="F821" s="41" t="s">
        <v>8302</v>
      </c>
      <c r="G821" s="41" t="s">
        <v>55</v>
      </c>
      <c r="H821" s="41" t="s">
        <v>9102</v>
      </c>
      <c r="I821" s="41" t="s">
        <v>1048</v>
      </c>
      <c r="J821" s="41" t="s">
        <v>7891</v>
      </c>
      <c r="K821" s="41"/>
      <c r="L821" s="40"/>
      <c r="M821" s="40"/>
      <c r="N821" s="40"/>
      <c r="O821" s="48"/>
      <c r="P821" s="56"/>
    </row>
    <row r="822" spans="1:16" hidden="1">
      <c r="A822" s="45" t="s">
        <v>8534</v>
      </c>
      <c r="B822" s="45" t="s">
        <v>9101</v>
      </c>
      <c r="C822" s="49" t="s">
        <v>108</v>
      </c>
      <c r="D822" s="45" t="s">
        <v>65</v>
      </c>
      <c r="E822" s="45" t="s">
        <v>24</v>
      </c>
      <c r="F822" s="41" t="s">
        <v>8302</v>
      </c>
      <c r="G822" s="41" t="s">
        <v>55</v>
      </c>
      <c r="H822" s="41" t="s">
        <v>9102</v>
      </c>
      <c r="I822" s="41" t="s">
        <v>1048</v>
      </c>
      <c r="J822" s="41" t="s">
        <v>7892</v>
      </c>
      <c r="K822" s="59">
        <v>41974</v>
      </c>
      <c r="L822" s="40"/>
      <c r="M822" s="40"/>
      <c r="N822" s="40"/>
      <c r="O822" s="48"/>
      <c r="P822" s="56"/>
    </row>
    <row r="823" spans="1:16" hidden="1">
      <c r="A823" s="45" t="s">
        <v>8534</v>
      </c>
      <c r="B823" s="45" t="s">
        <v>9101</v>
      </c>
      <c r="C823" s="49" t="s">
        <v>108</v>
      </c>
      <c r="D823" s="45" t="s">
        <v>65</v>
      </c>
      <c r="E823" s="45" t="s">
        <v>24</v>
      </c>
      <c r="F823" s="41" t="s">
        <v>8302</v>
      </c>
      <c r="G823" s="41" t="s">
        <v>55</v>
      </c>
      <c r="H823" s="41" t="s">
        <v>9102</v>
      </c>
      <c r="I823" s="41" t="s">
        <v>1048</v>
      </c>
      <c r="J823" s="41" t="s">
        <v>7893</v>
      </c>
      <c r="K823" s="42"/>
      <c r="L823" s="40"/>
      <c r="M823" s="40"/>
      <c r="N823" s="40"/>
      <c r="O823" s="48"/>
      <c r="P823" s="56"/>
    </row>
    <row r="824" spans="1:16" hidden="1">
      <c r="A824" s="45" t="s">
        <v>8534</v>
      </c>
      <c r="B824" s="45" t="s">
        <v>9101</v>
      </c>
      <c r="C824" s="49" t="s">
        <v>108</v>
      </c>
      <c r="D824" s="45" t="s">
        <v>65</v>
      </c>
      <c r="E824" s="45" t="s">
        <v>24</v>
      </c>
      <c r="F824" s="41" t="s">
        <v>8302</v>
      </c>
      <c r="G824" s="41" t="s">
        <v>55</v>
      </c>
      <c r="H824" s="41" t="s">
        <v>9102</v>
      </c>
      <c r="I824" s="41" t="s">
        <v>1048</v>
      </c>
      <c r="J824" s="41" t="s">
        <v>7894</v>
      </c>
      <c r="K824" s="41"/>
      <c r="L824" s="40"/>
      <c r="M824" s="40"/>
      <c r="N824" s="40"/>
      <c r="O824" s="48"/>
      <c r="P824" s="56"/>
    </row>
    <row r="825" spans="1:16" hidden="1">
      <c r="A825" s="44" t="s">
        <v>8534</v>
      </c>
      <c r="B825" s="44" t="s">
        <v>9101</v>
      </c>
      <c r="C825" s="48" t="s">
        <v>108</v>
      </c>
      <c r="D825" s="45" t="s">
        <v>65</v>
      </c>
      <c r="E825" s="44" t="s">
        <v>24</v>
      </c>
      <c r="F825" s="40" t="s">
        <v>8302</v>
      </c>
      <c r="G825" s="41" t="s">
        <v>55</v>
      </c>
      <c r="H825" s="40" t="s">
        <v>9102</v>
      </c>
      <c r="I825" s="40" t="s">
        <v>7895</v>
      </c>
      <c r="J825" s="40" t="s">
        <v>8245</v>
      </c>
      <c r="K825" s="43">
        <f>K818</f>
        <v>41463</v>
      </c>
      <c r="L825" s="43">
        <f>K825+30</f>
        <v>41493</v>
      </c>
      <c r="M825" s="40" t="s">
        <v>8173</v>
      </c>
      <c r="N825" s="40" t="s">
        <v>135</v>
      </c>
      <c r="O825" s="40">
        <v>100</v>
      </c>
      <c r="P825" s="56"/>
    </row>
    <row r="826" spans="1:16" hidden="1">
      <c r="A826" s="44" t="s">
        <v>8534</v>
      </c>
      <c r="B826" s="44" t="s">
        <v>9101</v>
      </c>
      <c r="C826" s="48" t="s">
        <v>108</v>
      </c>
      <c r="D826" s="45" t="s">
        <v>65</v>
      </c>
      <c r="E826" s="44" t="s">
        <v>24</v>
      </c>
      <c r="F826" s="40" t="s">
        <v>8302</v>
      </c>
      <c r="G826" s="41" t="s">
        <v>55</v>
      </c>
      <c r="H826" s="40" t="s">
        <v>9102</v>
      </c>
      <c r="I826" s="40" t="s">
        <v>8281</v>
      </c>
      <c r="J826" s="40" t="s">
        <v>8282</v>
      </c>
      <c r="K826" s="43">
        <f>L825</f>
        <v>41493</v>
      </c>
      <c r="L826" s="43">
        <f>K826+2</f>
        <v>41495</v>
      </c>
      <c r="M826" s="40" t="s">
        <v>8173</v>
      </c>
      <c r="N826" s="40" t="s">
        <v>8252</v>
      </c>
      <c r="O826" s="40">
        <v>100</v>
      </c>
      <c r="P826" s="56"/>
    </row>
    <row r="827" spans="1:16" hidden="1">
      <c r="A827" s="44" t="s">
        <v>8534</v>
      </c>
      <c r="B827" s="44" t="s">
        <v>9101</v>
      </c>
      <c r="C827" s="48" t="s">
        <v>108</v>
      </c>
      <c r="D827" s="45" t="s">
        <v>65</v>
      </c>
      <c r="E827" s="44" t="s">
        <v>24</v>
      </c>
      <c r="F827" s="40" t="s">
        <v>8302</v>
      </c>
      <c r="G827" s="41" t="s">
        <v>55</v>
      </c>
      <c r="H827" s="40" t="s">
        <v>9102</v>
      </c>
      <c r="I827" s="40" t="s">
        <v>8261</v>
      </c>
      <c r="J827" s="40" t="s">
        <v>8262</v>
      </c>
      <c r="K827" s="43">
        <f>L826</f>
        <v>41495</v>
      </c>
      <c r="L827" s="43">
        <f>K827</f>
        <v>41495</v>
      </c>
      <c r="M827" s="40" t="s">
        <v>8173</v>
      </c>
      <c r="N827" s="40" t="s">
        <v>8252</v>
      </c>
      <c r="O827" s="40">
        <v>100</v>
      </c>
      <c r="P827" s="56"/>
    </row>
    <row r="828" spans="1:16" ht="26.45" hidden="1">
      <c r="A828" s="44" t="s">
        <v>8534</v>
      </c>
      <c r="B828" s="44" t="s">
        <v>9101</v>
      </c>
      <c r="C828" s="48" t="s">
        <v>108</v>
      </c>
      <c r="D828" s="44" t="s">
        <v>65</v>
      </c>
      <c r="E828" s="44" t="s">
        <v>24</v>
      </c>
      <c r="F828" s="40" t="s">
        <v>8302</v>
      </c>
      <c r="G828" s="41" t="s">
        <v>55</v>
      </c>
      <c r="H828" s="40" t="s">
        <v>9102</v>
      </c>
      <c r="I828" s="40" t="s">
        <v>8264</v>
      </c>
      <c r="J828" s="40" t="s">
        <v>8265</v>
      </c>
      <c r="K828" s="43">
        <f>L827</f>
        <v>41495</v>
      </c>
      <c r="L828" s="43">
        <f>K819-21</f>
        <v>41923</v>
      </c>
      <c r="M828" s="40" t="s">
        <v>8173</v>
      </c>
      <c r="N828" s="40" t="s">
        <v>135</v>
      </c>
      <c r="O828" s="40">
        <v>100</v>
      </c>
      <c r="P828" s="56" t="s">
        <v>9103</v>
      </c>
    </row>
    <row r="829" spans="1:16" hidden="1">
      <c r="A829" s="44" t="s">
        <v>8534</v>
      </c>
      <c r="B829" s="44" t="s">
        <v>9101</v>
      </c>
      <c r="C829" s="48" t="s">
        <v>108</v>
      </c>
      <c r="D829" s="44" t="s">
        <v>65</v>
      </c>
      <c r="E829" s="44" t="s">
        <v>24</v>
      </c>
      <c r="F829" s="40" t="s">
        <v>8302</v>
      </c>
      <c r="G829" s="41" t="s">
        <v>55</v>
      </c>
      <c r="H829" s="40" t="s">
        <v>9102</v>
      </c>
      <c r="I829" s="40" t="s">
        <v>8261</v>
      </c>
      <c r="J829" s="40" t="s">
        <v>8266</v>
      </c>
      <c r="K829" s="43">
        <f>L828</f>
        <v>41923</v>
      </c>
      <c r="L829" s="43">
        <f>K829</f>
        <v>41923</v>
      </c>
      <c r="M829" s="40" t="s">
        <v>8173</v>
      </c>
      <c r="N829" s="40" t="s">
        <v>8252</v>
      </c>
      <c r="O829" s="40">
        <v>100</v>
      </c>
      <c r="P829" s="56"/>
    </row>
    <row r="830" spans="1:16" hidden="1">
      <c r="A830" s="44" t="s">
        <v>8534</v>
      </c>
      <c r="B830" s="44" t="s">
        <v>9101</v>
      </c>
      <c r="C830" s="48" t="s">
        <v>108</v>
      </c>
      <c r="D830" s="44" t="s">
        <v>65</v>
      </c>
      <c r="E830" s="44" t="s">
        <v>24</v>
      </c>
      <c r="F830" s="40" t="s">
        <v>8302</v>
      </c>
      <c r="G830" s="41" t="s">
        <v>55</v>
      </c>
      <c r="H830" s="40" t="s">
        <v>9102</v>
      </c>
      <c r="I830" s="40" t="s">
        <v>7904</v>
      </c>
      <c r="J830" s="40" t="s">
        <v>7905</v>
      </c>
      <c r="K830" s="43">
        <f>L828</f>
        <v>41923</v>
      </c>
      <c r="L830" s="43">
        <f>K830+5</f>
        <v>41928</v>
      </c>
      <c r="M830" s="40" t="s">
        <v>8173</v>
      </c>
      <c r="N830" s="40" t="s">
        <v>135</v>
      </c>
      <c r="O830" s="40">
        <v>100</v>
      </c>
      <c r="P830" s="56"/>
    </row>
    <row r="831" spans="1:16" hidden="1">
      <c r="A831" s="44" t="s">
        <v>8534</v>
      </c>
      <c r="B831" s="44" t="s">
        <v>9101</v>
      </c>
      <c r="C831" s="48" t="s">
        <v>108</v>
      </c>
      <c r="D831" s="44" t="s">
        <v>65</v>
      </c>
      <c r="E831" s="44" t="s">
        <v>24</v>
      </c>
      <c r="F831" s="40" t="s">
        <v>8302</v>
      </c>
      <c r="G831" s="41" t="s">
        <v>55</v>
      </c>
      <c r="H831" s="40" t="s">
        <v>9102</v>
      </c>
      <c r="I831" s="40" t="s">
        <v>7904</v>
      </c>
      <c r="J831" s="40" t="s">
        <v>7906</v>
      </c>
      <c r="K831" s="43">
        <f>L830</f>
        <v>41928</v>
      </c>
      <c r="L831" s="43">
        <f>K831+5</f>
        <v>41933</v>
      </c>
      <c r="M831" s="40" t="s">
        <v>8173</v>
      </c>
      <c r="N831" s="40" t="s">
        <v>135</v>
      </c>
      <c r="O831" s="40">
        <v>100</v>
      </c>
      <c r="P831" s="56"/>
    </row>
    <row r="832" spans="1:16" hidden="1">
      <c r="A832" s="44" t="s">
        <v>8534</v>
      </c>
      <c r="B832" s="44" t="s">
        <v>9101</v>
      </c>
      <c r="C832" s="48" t="s">
        <v>108</v>
      </c>
      <c r="D832" s="44" t="s">
        <v>65</v>
      </c>
      <c r="E832" s="44" t="s">
        <v>24</v>
      </c>
      <c r="F832" s="40" t="s">
        <v>8302</v>
      </c>
      <c r="G832" s="41" t="s">
        <v>55</v>
      </c>
      <c r="H832" s="40" t="s">
        <v>9102</v>
      </c>
      <c r="I832" s="40" t="s">
        <v>7904</v>
      </c>
      <c r="J832" s="40" t="s">
        <v>7907</v>
      </c>
      <c r="K832" s="43">
        <f>L831</f>
        <v>41933</v>
      </c>
      <c r="L832" s="43">
        <f>K832+5</f>
        <v>41938</v>
      </c>
      <c r="M832" s="80" t="s">
        <v>8173</v>
      </c>
      <c r="N832" s="40" t="s">
        <v>135</v>
      </c>
      <c r="O832" s="40">
        <v>100</v>
      </c>
      <c r="P832" s="56"/>
    </row>
    <row r="833" spans="1:16" hidden="1">
      <c r="A833" s="44" t="s">
        <v>8534</v>
      </c>
      <c r="B833" s="44" t="s">
        <v>9101</v>
      </c>
      <c r="C833" s="48" t="s">
        <v>108</v>
      </c>
      <c r="D833" s="44" t="s">
        <v>65</v>
      </c>
      <c r="E833" s="44" t="s">
        <v>24</v>
      </c>
      <c r="F833" s="40" t="s">
        <v>8302</v>
      </c>
      <c r="G833" s="41" t="s">
        <v>55</v>
      </c>
      <c r="H833" s="40" t="s">
        <v>9102</v>
      </c>
      <c r="I833" s="40" t="s">
        <v>7904</v>
      </c>
      <c r="J833" s="40" t="s">
        <v>8172</v>
      </c>
      <c r="K833" s="43">
        <f>L832</f>
        <v>41938</v>
      </c>
      <c r="L833" s="67">
        <f>K833+1</f>
        <v>41939</v>
      </c>
      <c r="M833" s="40" t="s">
        <v>8173</v>
      </c>
      <c r="N833" s="40" t="s">
        <v>135</v>
      </c>
      <c r="O833" s="40">
        <v>100</v>
      </c>
      <c r="P833" s="56"/>
    </row>
    <row r="834" spans="1:16" hidden="1">
      <c r="A834" s="49" t="s">
        <v>8601</v>
      </c>
      <c r="B834" s="49" t="s">
        <v>8334</v>
      </c>
      <c r="C834" s="41" t="s">
        <v>108</v>
      </c>
      <c r="D834" s="49" t="s">
        <v>65</v>
      </c>
      <c r="E834" s="45" t="s">
        <v>24</v>
      </c>
      <c r="F834" s="41" t="s">
        <v>9104</v>
      </c>
      <c r="G834" s="49" t="s">
        <v>6175</v>
      </c>
      <c r="H834" s="49" t="s">
        <v>9105</v>
      </c>
      <c r="I834" s="41" t="s">
        <v>1048</v>
      </c>
      <c r="J834" s="41" t="s">
        <v>7888</v>
      </c>
      <c r="K834" s="41"/>
      <c r="L834" s="41"/>
      <c r="M834" s="49"/>
      <c r="N834" s="49"/>
      <c r="O834" s="49"/>
      <c r="P834" s="64"/>
    </row>
    <row r="835" spans="1:16" hidden="1">
      <c r="A835" s="49" t="s">
        <v>8601</v>
      </c>
      <c r="B835" s="49" t="s">
        <v>8334</v>
      </c>
      <c r="C835" s="41" t="s">
        <v>108</v>
      </c>
      <c r="D835" s="49" t="s">
        <v>65</v>
      </c>
      <c r="E835" s="45" t="s">
        <v>24</v>
      </c>
      <c r="F835" s="41" t="s">
        <v>9104</v>
      </c>
      <c r="G835" s="49" t="s">
        <v>6175</v>
      </c>
      <c r="H835" s="49" t="s">
        <v>9105</v>
      </c>
      <c r="I835" s="41" t="s">
        <v>1048</v>
      </c>
      <c r="J835" s="41" t="s">
        <v>8244</v>
      </c>
      <c r="K835" s="42">
        <v>41561</v>
      </c>
      <c r="L835" s="41"/>
      <c r="M835" s="49"/>
      <c r="N835" s="49"/>
      <c r="O835" s="49"/>
      <c r="P835" s="64"/>
    </row>
    <row r="836" spans="1:16" hidden="1">
      <c r="A836" s="49" t="s">
        <v>8601</v>
      </c>
      <c r="B836" s="49" t="s">
        <v>8334</v>
      </c>
      <c r="C836" s="41" t="s">
        <v>108</v>
      </c>
      <c r="D836" s="49" t="s">
        <v>65</v>
      </c>
      <c r="E836" s="45" t="s">
        <v>24</v>
      </c>
      <c r="F836" s="41" t="s">
        <v>9104</v>
      </c>
      <c r="G836" s="49" t="s">
        <v>6175</v>
      </c>
      <c r="H836" s="49" t="s">
        <v>9105</v>
      </c>
      <c r="I836" s="41" t="s">
        <v>1048</v>
      </c>
      <c r="J836" s="41" t="s">
        <v>7889</v>
      </c>
      <c r="K836" s="42">
        <v>41613</v>
      </c>
      <c r="L836" s="41"/>
      <c r="M836" s="49"/>
      <c r="N836" s="49"/>
      <c r="O836" s="49"/>
      <c r="P836" s="64"/>
    </row>
    <row r="837" spans="1:16" hidden="1">
      <c r="A837" s="49" t="s">
        <v>8601</v>
      </c>
      <c r="B837" s="49" t="s">
        <v>8334</v>
      </c>
      <c r="C837" s="41" t="s">
        <v>108</v>
      </c>
      <c r="D837" s="49" t="s">
        <v>65</v>
      </c>
      <c r="E837" s="45" t="s">
        <v>24</v>
      </c>
      <c r="F837" s="41" t="s">
        <v>9104</v>
      </c>
      <c r="G837" s="49" t="s">
        <v>6175</v>
      </c>
      <c r="H837" s="49" t="s">
        <v>9105</v>
      </c>
      <c r="I837" s="41" t="s">
        <v>1048</v>
      </c>
      <c r="J837" s="41" t="s">
        <v>7890</v>
      </c>
      <c r="K837" s="41"/>
      <c r="L837" s="41"/>
      <c r="M837" s="49"/>
      <c r="N837" s="49"/>
      <c r="O837" s="49"/>
      <c r="P837" s="64"/>
    </row>
    <row r="838" spans="1:16" hidden="1">
      <c r="A838" s="49" t="s">
        <v>8601</v>
      </c>
      <c r="B838" s="49" t="s">
        <v>8334</v>
      </c>
      <c r="C838" s="41" t="s">
        <v>108</v>
      </c>
      <c r="D838" s="49" t="s">
        <v>65</v>
      </c>
      <c r="E838" s="45" t="s">
        <v>24</v>
      </c>
      <c r="F838" s="41" t="s">
        <v>9104</v>
      </c>
      <c r="G838" s="49" t="s">
        <v>6175</v>
      </c>
      <c r="H838" s="49" t="s">
        <v>9105</v>
      </c>
      <c r="I838" s="41" t="s">
        <v>1048</v>
      </c>
      <c r="J838" s="41" t="s">
        <v>7891</v>
      </c>
      <c r="K838" s="42">
        <v>41653</v>
      </c>
      <c r="L838" s="41"/>
      <c r="M838" s="49"/>
      <c r="N838" s="49"/>
      <c r="O838" s="49"/>
      <c r="P838" s="64"/>
    </row>
    <row r="839" spans="1:16" hidden="1">
      <c r="A839" s="49" t="s">
        <v>8601</v>
      </c>
      <c r="B839" s="49" t="s">
        <v>8334</v>
      </c>
      <c r="C839" s="41" t="s">
        <v>108</v>
      </c>
      <c r="D839" s="49" t="s">
        <v>65</v>
      </c>
      <c r="E839" s="45" t="s">
        <v>24</v>
      </c>
      <c r="F839" s="41" t="s">
        <v>9104</v>
      </c>
      <c r="G839" s="49" t="s">
        <v>6175</v>
      </c>
      <c r="H839" s="49" t="s">
        <v>9105</v>
      </c>
      <c r="I839" s="41" t="s">
        <v>1048</v>
      </c>
      <c r="J839" s="41" t="s">
        <v>7892</v>
      </c>
      <c r="K839" s="41"/>
      <c r="L839" s="41"/>
      <c r="M839" s="49"/>
      <c r="N839" s="49"/>
      <c r="O839" s="49"/>
      <c r="P839" s="64"/>
    </row>
    <row r="840" spans="1:16" hidden="1">
      <c r="A840" s="49" t="s">
        <v>8601</v>
      </c>
      <c r="B840" s="49" t="s">
        <v>8334</v>
      </c>
      <c r="C840" s="41" t="s">
        <v>108</v>
      </c>
      <c r="D840" s="49" t="s">
        <v>65</v>
      </c>
      <c r="E840" s="45" t="s">
        <v>24</v>
      </c>
      <c r="F840" s="41" t="s">
        <v>9104</v>
      </c>
      <c r="G840" s="49" t="s">
        <v>6175</v>
      </c>
      <c r="H840" s="49" t="s">
        <v>9105</v>
      </c>
      <c r="I840" s="41" t="s">
        <v>1048</v>
      </c>
      <c r="J840" s="41" t="s">
        <v>7893</v>
      </c>
      <c r="K840" s="41"/>
      <c r="L840" s="41"/>
      <c r="M840" s="49"/>
      <c r="N840" s="49"/>
      <c r="O840" s="49"/>
      <c r="P840" s="64"/>
    </row>
    <row r="841" spans="1:16" hidden="1">
      <c r="A841" s="49" t="s">
        <v>8601</v>
      </c>
      <c r="B841" s="49" t="s">
        <v>8334</v>
      </c>
      <c r="C841" s="41" t="s">
        <v>108</v>
      </c>
      <c r="D841" s="49" t="s">
        <v>65</v>
      </c>
      <c r="E841" s="45" t="s">
        <v>24</v>
      </c>
      <c r="F841" s="41" t="s">
        <v>9104</v>
      </c>
      <c r="G841" s="49" t="s">
        <v>6175</v>
      </c>
      <c r="H841" s="49" t="s">
        <v>9105</v>
      </c>
      <c r="I841" s="41" t="s">
        <v>1048</v>
      </c>
      <c r="J841" s="41" t="s">
        <v>7894</v>
      </c>
      <c r="K841" s="42"/>
      <c r="L841" s="41"/>
      <c r="M841" s="49"/>
      <c r="N841" s="49"/>
      <c r="O841" s="49"/>
      <c r="P841" s="64"/>
    </row>
    <row r="842" spans="1:16" hidden="1">
      <c r="A842" s="49" t="s">
        <v>8601</v>
      </c>
      <c r="B842" s="48" t="s">
        <v>8334</v>
      </c>
      <c r="C842" s="40" t="s">
        <v>108</v>
      </c>
      <c r="D842" s="48" t="s">
        <v>65</v>
      </c>
      <c r="E842" s="44" t="s">
        <v>24</v>
      </c>
      <c r="F842" s="40" t="s">
        <v>9104</v>
      </c>
      <c r="G842" s="49" t="s">
        <v>6175</v>
      </c>
      <c r="H842" s="48" t="s">
        <v>9105</v>
      </c>
      <c r="I842" s="40" t="s">
        <v>7895</v>
      </c>
      <c r="J842" s="40" t="s">
        <v>8245</v>
      </c>
      <c r="K842" s="43">
        <f>K835</f>
        <v>41561</v>
      </c>
      <c r="L842" s="43">
        <f>K842+10</f>
        <v>41571</v>
      </c>
      <c r="M842" s="48" t="s">
        <v>11</v>
      </c>
      <c r="N842" s="48" t="s">
        <v>4365</v>
      </c>
      <c r="O842" s="40">
        <v>100</v>
      </c>
      <c r="P842" s="56"/>
    </row>
    <row r="843" spans="1:16" ht="104.45" hidden="1">
      <c r="A843" s="49" t="s">
        <v>8601</v>
      </c>
      <c r="B843" s="48" t="s">
        <v>8334</v>
      </c>
      <c r="C843" s="40" t="s">
        <v>108</v>
      </c>
      <c r="D843" s="48" t="s">
        <v>65</v>
      </c>
      <c r="E843" s="44" t="s">
        <v>24</v>
      </c>
      <c r="F843" s="40" t="s">
        <v>9104</v>
      </c>
      <c r="G843" s="49" t="s">
        <v>6175</v>
      </c>
      <c r="H843" s="48" t="s">
        <v>9105</v>
      </c>
      <c r="I843" s="40" t="s">
        <v>7898</v>
      </c>
      <c r="J843" s="40" t="s">
        <v>8247</v>
      </c>
      <c r="K843" s="43">
        <f>L842</f>
        <v>41571</v>
      </c>
      <c r="L843" s="43">
        <f>K843+2</f>
        <v>41573</v>
      </c>
      <c r="M843" s="48" t="s">
        <v>11</v>
      </c>
      <c r="N843" s="48" t="s">
        <v>4365</v>
      </c>
      <c r="O843" s="40">
        <v>100</v>
      </c>
      <c r="P843" s="56" t="s">
        <v>9106</v>
      </c>
    </row>
    <row r="844" spans="1:16">
      <c r="A844" s="49" t="s">
        <v>8601</v>
      </c>
      <c r="B844" s="48" t="s">
        <v>8334</v>
      </c>
      <c r="C844" s="40" t="s">
        <v>108</v>
      </c>
      <c r="D844" s="48" t="s">
        <v>65</v>
      </c>
      <c r="E844" s="44" t="s">
        <v>24</v>
      </c>
      <c r="F844" s="40" t="s">
        <v>9104</v>
      </c>
      <c r="G844" s="49" t="s">
        <v>6175</v>
      </c>
      <c r="H844" s="48" t="s">
        <v>9105</v>
      </c>
      <c r="I844" s="40" t="s">
        <v>7901</v>
      </c>
      <c r="J844" s="40" t="s">
        <v>7902</v>
      </c>
      <c r="K844" s="43">
        <f>L843</f>
        <v>41573</v>
      </c>
      <c r="L844" s="43">
        <f>K845</f>
        <v>41597</v>
      </c>
      <c r="M844" s="48" t="s">
        <v>11</v>
      </c>
      <c r="N844" s="48" t="s">
        <v>4365</v>
      </c>
      <c r="O844" s="40">
        <v>100</v>
      </c>
      <c r="P844" s="56"/>
    </row>
    <row r="845" spans="1:16" hidden="1">
      <c r="A845" s="49" t="s">
        <v>8601</v>
      </c>
      <c r="B845" s="48" t="s">
        <v>8334</v>
      </c>
      <c r="C845" s="40" t="s">
        <v>108</v>
      </c>
      <c r="D845" s="48" t="s">
        <v>65</v>
      </c>
      <c r="E845" s="44" t="s">
        <v>24</v>
      </c>
      <c r="F845" s="40" t="s">
        <v>9104</v>
      </c>
      <c r="G845" s="49" t="s">
        <v>6175</v>
      </c>
      <c r="H845" s="48" t="s">
        <v>9105</v>
      </c>
      <c r="I845" s="40" t="s">
        <v>7904</v>
      </c>
      <c r="J845" s="40" t="s">
        <v>7905</v>
      </c>
      <c r="K845" s="43">
        <f>L845-5</f>
        <v>41597</v>
      </c>
      <c r="L845" s="43">
        <f>K846</f>
        <v>41602</v>
      </c>
      <c r="M845" s="48" t="s">
        <v>11</v>
      </c>
      <c r="N845" s="48" t="s">
        <v>4365</v>
      </c>
      <c r="O845" s="40">
        <v>100</v>
      </c>
      <c r="P845" s="56"/>
    </row>
    <row r="846" spans="1:16" hidden="1">
      <c r="A846" s="49" t="s">
        <v>8601</v>
      </c>
      <c r="B846" s="48" t="s">
        <v>8334</v>
      </c>
      <c r="C846" s="40" t="s">
        <v>108</v>
      </c>
      <c r="D846" s="48" t="s">
        <v>65</v>
      </c>
      <c r="E846" s="44" t="s">
        <v>24</v>
      </c>
      <c r="F846" s="40" t="s">
        <v>9104</v>
      </c>
      <c r="G846" s="49" t="s">
        <v>6175</v>
      </c>
      <c r="H846" s="48" t="s">
        <v>9105</v>
      </c>
      <c r="I846" s="40" t="s">
        <v>7904</v>
      </c>
      <c r="J846" s="40" t="s">
        <v>8249</v>
      </c>
      <c r="K846" s="43">
        <f>L846-5</f>
        <v>41602</v>
      </c>
      <c r="L846" s="43">
        <f>K847</f>
        <v>41607</v>
      </c>
      <c r="M846" s="48" t="s">
        <v>11</v>
      </c>
      <c r="N846" s="48" t="s">
        <v>4365</v>
      </c>
      <c r="O846" s="40">
        <v>100</v>
      </c>
      <c r="P846" s="56"/>
    </row>
    <row r="847" spans="1:16" hidden="1">
      <c r="A847" s="49" t="s">
        <v>8601</v>
      </c>
      <c r="B847" s="48" t="s">
        <v>8334</v>
      </c>
      <c r="C847" s="40" t="s">
        <v>108</v>
      </c>
      <c r="D847" s="48" t="s">
        <v>65</v>
      </c>
      <c r="E847" s="44" t="s">
        <v>24</v>
      </c>
      <c r="F847" s="40" t="s">
        <v>9104</v>
      </c>
      <c r="G847" s="49" t="s">
        <v>6175</v>
      </c>
      <c r="H847" s="48" t="s">
        <v>9105</v>
      </c>
      <c r="I847" s="40" t="s">
        <v>7904</v>
      </c>
      <c r="J847" s="40" t="s">
        <v>7907</v>
      </c>
      <c r="K847" s="43">
        <f>L847-5</f>
        <v>41607</v>
      </c>
      <c r="L847" s="43">
        <f>K848</f>
        <v>41612</v>
      </c>
      <c r="M847" s="48" t="s">
        <v>11</v>
      </c>
      <c r="N847" s="48" t="s">
        <v>4365</v>
      </c>
      <c r="O847" s="40">
        <v>100</v>
      </c>
      <c r="P847" s="56"/>
    </row>
    <row r="848" spans="1:16" hidden="1">
      <c r="A848" s="49" t="s">
        <v>8601</v>
      </c>
      <c r="B848" s="48" t="s">
        <v>8334</v>
      </c>
      <c r="C848" s="40" t="s">
        <v>108</v>
      </c>
      <c r="D848" s="48" t="s">
        <v>65</v>
      </c>
      <c r="E848" s="44" t="s">
        <v>24</v>
      </c>
      <c r="F848" s="40" t="s">
        <v>9104</v>
      </c>
      <c r="G848" s="49" t="s">
        <v>6175</v>
      </c>
      <c r="H848" s="48" t="s">
        <v>9105</v>
      </c>
      <c r="I848" s="40" t="s">
        <v>7904</v>
      </c>
      <c r="J848" s="40" t="s">
        <v>8172</v>
      </c>
      <c r="K848" s="43">
        <f>L848-1</f>
        <v>41612</v>
      </c>
      <c r="L848" s="43">
        <f>K836</f>
        <v>41613</v>
      </c>
      <c r="M848" s="48" t="s">
        <v>11</v>
      </c>
      <c r="N848" s="48" t="s">
        <v>4365</v>
      </c>
      <c r="O848" s="48">
        <v>100</v>
      </c>
      <c r="P848" s="56"/>
    </row>
    <row r="849" spans="1:16" hidden="1">
      <c r="A849" s="41" t="s">
        <v>9107</v>
      </c>
      <c r="B849" s="84" t="s">
        <v>9108</v>
      </c>
      <c r="C849" s="41" t="s">
        <v>108</v>
      </c>
      <c r="D849" s="49" t="s">
        <v>65</v>
      </c>
      <c r="E849" s="49" t="s">
        <v>24</v>
      </c>
      <c r="F849" s="41" t="s">
        <v>9005</v>
      </c>
      <c r="G849" s="41" t="s">
        <v>55</v>
      </c>
      <c r="H849" s="41" t="s">
        <v>9109</v>
      </c>
      <c r="I849" s="41" t="s">
        <v>1048</v>
      </c>
      <c r="J849" s="41" t="s">
        <v>7888</v>
      </c>
      <c r="K849" s="41"/>
      <c r="L849" s="40"/>
      <c r="M849" s="40"/>
      <c r="N849" s="40"/>
      <c r="O849" s="48"/>
      <c r="P849" s="56"/>
    </row>
    <row r="850" spans="1:16" hidden="1">
      <c r="A850" s="41" t="s">
        <v>9107</v>
      </c>
      <c r="B850" s="84" t="s">
        <v>9108</v>
      </c>
      <c r="C850" s="41" t="s">
        <v>108</v>
      </c>
      <c r="D850" s="49" t="s">
        <v>65</v>
      </c>
      <c r="E850" s="49" t="s">
        <v>24</v>
      </c>
      <c r="F850" s="41" t="s">
        <v>9005</v>
      </c>
      <c r="G850" s="41" t="s">
        <v>55</v>
      </c>
      <c r="H850" s="41" t="s">
        <v>9109</v>
      </c>
      <c r="I850" s="41" t="s">
        <v>1048</v>
      </c>
      <c r="J850" s="41" t="s">
        <v>8244</v>
      </c>
      <c r="K850" s="59">
        <v>41640</v>
      </c>
      <c r="L850" s="40"/>
      <c r="M850" s="40"/>
      <c r="N850" s="40"/>
      <c r="O850" s="48"/>
      <c r="P850" s="56"/>
    </row>
    <row r="851" spans="1:16" hidden="1">
      <c r="A851" s="41" t="s">
        <v>9107</v>
      </c>
      <c r="B851" s="84" t="s">
        <v>9108</v>
      </c>
      <c r="C851" s="41" t="s">
        <v>108</v>
      </c>
      <c r="D851" s="49" t="s">
        <v>65</v>
      </c>
      <c r="E851" s="49" t="s">
        <v>24</v>
      </c>
      <c r="F851" s="41" t="s">
        <v>9005</v>
      </c>
      <c r="G851" s="41" t="s">
        <v>55</v>
      </c>
      <c r="H851" s="41" t="s">
        <v>9109</v>
      </c>
      <c r="I851" s="41" t="s">
        <v>1048</v>
      </c>
      <c r="J851" s="41" t="s">
        <v>7889</v>
      </c>
      <c r="K851" s="59">
        <v>41708</v>
      </c>
      <c r="L851" s="40"/>
      <c r="M851" s="40"/>
      <c r="N851" s="40"/>
      <c r="O851" s="48"/>
      <c r="P851" s="56"/>
    </row>
    <row r="852" spans="1:16" hidden="1">
      <c r="A852" s="41" t="s">
        <v>9107</v>
      </c>
      <c r="B852" s="84" t="s">
        <v>9108</v>
      </c>
      <c r="C852" s="41" t="s">
        <v>108</v>
      </c>
      <c r="D852" s="49" t="s">
        <v>65</v>
      </c>
      <c r="E852" s="49" t="s">
        <v>24</v>
      </c>
      <c r="F852" s="41" t="s">
        <v>9005</v>
      </c>
      <c r="G852" s="41" t="s">
        <v>55</v>
      </c>
      <c r="H852" s="41" t="s">
        <v>9109</v>
      </c>
      <c r="I852" s="41" t="s">
        <v>1048</v>
      </c>
      <c r="J852" s="41" t="s">
        <v>7890</v>
      </c>
      <c r="K852" s="41"/>
      <c r="L852" s="40"/>
      <c r="M852" s="40"/>
      <c r="N852" s="40"/>
      <c r="O852" s="48"/>
      <c r="P852" s="56"/>
    </row>
    <row r="853" spans="1:16" hidden="1">
      <c r="A853" s="41" t="s">
        <v>9107</v>
      </c>
      <c r="B853" s="84" t="s">
        <v>9108</v>
      </c>
      <c r="C853" s="41" t="s">
        <v>108</v>
      </c>
      <c r="D853" s="49" t="s">
        <v>65</v>
      </c>
      <c r="E853" s="49" t="s">
        <v>24</v>
      </c>
      <c r="F853" s="41" t="s">
        <v>9005</v>
      </c>
      <c r="G853" s="41" t="s">
        <v>55</v>
      </c>
      <c r="H853" s="41" t="s">
        <v>9109</v>
      </c>
      <c r="I853" s="41" t="s">
        <v>1048</v>
      </c>
      <c r="J853" s="41" t="s">
        <v>7891</v>
      </c>
      <c r="K853" s="41"/>
      <c r="L853" s="40"/>
      <c r="M853" s="40"/>
      <c r="N853" s="40"/>
      <c r="O853" s="48"/>
      <c r="P853" s="56"/>
    </row>
    <row r="854" spans="1:16" hidden="1">
      <c r="A854" s="41" t="s">
        <v>9107</v>
      </c>
      <c r="B854" s="84" t="s">
        <v>9108</v>
      </c>
      <c r="C854" s="41" t="s">
        <v>108</v>
      </c>
      <c r="D854" s="49" t="s">
        <v>65</v>
      </c>
      <c r="E854" s="49" t="s">
        <v>24</v>
      </c>
      <c r="F854" s="41" t="s">
        <v>9005</v>
      </c>
      <c r="G854" s="41" t="s">
        <v>55</v>
      </c>
      <c r="H854" s="41" t="s">
        <v>9109</v>
      </c>
      <c r="I854" s="41" t="s">
        <v>1048</v>
      </c>
      <c r="J854" s="41" t="s">
        <v>7892</v>
      </c>
      <c r="K854" s="59">
        <v>41729</v>
      </c>
      <c r="L854" s="40"/>
      <c r="M854" s="40"/>
      <c r="N854" s="40"/>
      <c r="O854" s="48"/>
      <c r="P854" s="56"/>
    </row>
    <row r="855" spans="1:16" hidden="1">
      <c r="A855" s="41" t="s">
        <v>9107</v>
      </c>
      <c r="B855" s="84" t="s">
        <v>9108</v>
      </c>
      <c r="C855" s="41" t="s">
        <v>108</v>
      </c>
      <c r="D855" s="49" t="s">
        <v>65</v>
      </c>
      <c r="E855" s="49" t="s">
        <v>24</v>
      </c>
      <c r="F855" s="41" t="s">
        <v>9005</v>
      </c>
      <c r="G855" s="41" t="s">
        <v>55</v>
      </c>
      <c r="H855" s="41" t="s">
        <v>9109</v>
      </c>
      <c r="I855" s="41" t="s">
        <v>1048</v>
      </c>
      <c r="J855" s="41" t="s">
        <v>7893</v>
      </c>
      <c r="K855" s="42"/>
      <c r="L855" s="40"/>
      <c r="M855" s="40"/>
      <c r="N855" s="40"/>
      <c r="O855" s="48"/>
      <c r="P855" s="56"/>
    </row>
    <row r="856" spans="1:16" hidden="1">
      <c r="A856" s="41" t="s">
        <v>9107</v>
      </c>
      <c r="B856" s="84" t="s">
        <v>9108</v>
      </c>
      <c r="C856" s="41" t="s">
        <v>108</v>
      </c>
      <c r="D856" s="49" t="s">
        <v>65</v>
      </c>
      <c r="E856" s="49" t="s">
        <v>24</v>
      </c>
      <c r="F856" s="41" t="s">
        <v>9005</v>
      </c>
      <c r="G856" s="41" t="s">
        <v>55</v>
      </c>
      <c r="H856" s="41" t="s">
        <v>9109</v>
      </c>
      <c r="I856" s="41" t="s">
        <v>1048</v>
      </c>
      <c r="J856" s="41" t="s">
        <v>7894</v>
      </c>
      <c r="K856" s="41"/>
      <c r="L856" s="40"/>
      <c r="M856" s="40"/>
      <c r="N856" s="40"/>
      <c r="O856" s="48"/>
      <c r="P856" s="56"/>
    </row>
    <row r="857" spans="1:16" hidden="1">
      <c r="A857" s="40" t="s">
        <v>9107</v>
      </c>
      <c r="B857" s="83" t="s">
        <v>9108</v>
      </c>
      <c r="C857" s="40" t="s">
        <v>108</v>
      </c>
      <c r="D857" s="48" t="s">
        <v>65</v>
      </c>
      <c r="E857" s="48" t="s">
        <v>24</v>
      </c>
      <c r="F857" s="40" t="s">
        <v>9005</v>
      </c>
      <c r="G857" s="41" t="s">
        <v>55</v>
      </c>
      <c r="H857" s="40" t="s">
        <v>9109</v>
      </c>
      <c r="I857" s="40" t="s">
        <v>7895</v>
      </c>
      <c r="J857" s="40" t="s">
        <v>8245</v>
      </c>
      <c r="K857" s="43">
        <f>K850</f>
        <v>41640</v>
      </c>
      <c r="L857" s="43">
        <f>K857+30</f>
        <v>41670</v>
      </c>
      <c r="M857" s="40" t="s">
        <v>8173</v>
      </c>
      <c r="N857" s="40" t="s">
        <v>14</v>
      </c>
      <c r="O857" s="40">
        <v>100</v>
      </c>
      <c r="P857" s="56" t="s">
        <v>9110</v>
      </c>
    </row>
    <row r="858" spans="1:16" hidden="1">
      <c r="A858" s="40" t="s">
        <v>9107</v>
      </c>
      <c r="B858" s="83" t="s">
        <v>9108</v>
      </c>
      <c r="C858" s="40" t="s">
        <v>108</v>
      </c>
      <c r="D858" s="48" t="s">
        <v>65</v>
      </c>
      <c r="E858" s="48" t="s">
        <v>24</v>
      </c>
      <c r="F858" s="40" t="s">
        <v>9005</v>
      </c>
      <c r="G858" s="41" t="s">
        <v>55</v>
      </c>
      <c r="H858" s="40" t="s">
        <v>9109</v>
      </c>
      <c r="I858" s="40" t="s">
        <v>8281</v>
      </c>
      <c r="J858" s="40" t="s">
        <v>8282</v>
      </c>
      <c r="K858" s="43">
        <f>L857</f>
        <v>41670</v>
      </c>
      <c r="L858" s="43">
        <f>K858+2</f>
        <v>41672</v>
      </c>
      <c r="M858" s="40" t="s">
        <v>8173</v>
      </c>
      <c r="N858" s="40" t="s">
        <v>8252</v>
      </c>
      <c r="O858" s="40">
        <v>100</v>
      </c>
      <c r="P858" s="56"/>
    </row>
    <row r="859" spans="1:16" hidden="1">
      <c r="A859" s="40" t="s">
        <v>9107</v>
      </c>
      <c r="B859" s="83" t="s">
        <v>9108</v>
      </c>
      <c r="C859" s="40" t="s">
        <v>108</v>
      </c>
      <c r="D859" s="48" t="s">
        <v>65</v>
      </c>
      <c r="E859" s="48" t="s">
        <v>24</v>
      </c>
      <c r="F859" s="40" t="s">
        <v>9005</v>
      </c>
      <c r="G859" s="41" t="s">
        <v>55</v>
      </c>
      <c r="H859" s="40" t="s">
        <v>9109</v>
      </c>
      <c r="I859" s="40" t="s">
        <v>8261</v>
      </c>
      <c r="J859" s="40" t="s">
        <v>8262</v>
      </c>
      <c r="K859" s="43">
        <f>L858</f>
        <v>41672</v>
      </c>
      <c r="L859" s="43">
        <f>K859</f>
        <v>41672</v>
      </c>
      <c r="M859" s="40" t="s">
        <v>8173</v>
      </c>
      <c r="N859" s="40" t="s">
        <v>8252</v>
      </c>
      <c r="O859" s="40">
        <v>100</v>
      </c>
      <c r="P859" s="56"/>
    </row>
    <row r="860" spans="1:16" ht="26.45" hidden="1">
      <c r="A860" s="40" t="s">
        <v>9107</v>
      </c>
      <c r="B860" s="83" t="s">
        <v>9108</v>
      </c>
      <c r="C860" s="40" t="s">
        <v>108</v>
      </c>
      <c r="D860" s="48" t="s">
        <v>65</v>
      </c>
      <c r="E860" s="48" t="s">
        <v>24</v>
      </c>
      <c r="F860" s="40" t="s">
        <v>9005</v>
      </c>
      <c r="G860" s="41" t="s">
        <v>55</v>
      </c>
      <c r="H860" s="40" t="s">
        <v>9109</v>
      </c>
      <c r="I860" s="40" t="s">
        <v>8264</v>
      </c>
      <c r="J860" s="40" t="s">
        <v>8265</v>
      </c>
      <c r="K860" s="43">
        <f>L859</f>
        <v>41672</v>
      </c>
      <c r="L860" s="43">
        <f>K851-21</f>
        <v>41687</v>
      </c>
      <c r="M860" s="40" t="s">
        <v>8173</v>
      </c>
      <c r="N860" s="40" t="s">
        <v>14</v>
      </c>
      <c r="O860" s="40">
        <v>100</v>
      </c>
      <c r="P860" s="56" t="s">
        <v>9103</v>
      </c>
    </row>
    <row r="861" spans="1:16" hidden="1">
      <c r="A861" s="40" t="s">
        <v>9107</v>
      </c>
      <c r="B861" s="83" t="s">
        <v>9108</v>
      </c>
      <c r="C861" s="40" t="s">
        <v>108</v>
      </c>
      <c r="D861" s="48" t="s">
        <v>65</v>
      </c>
      <c r="E861" s="48" t="s">
        <v>24</v>
      </c>
      <c r="F861" s="40" t="s">
        <v>9005</v>
      </c>
      <c r="G861" s="41" t="s">
        <v>55</v>
      </c>
      <c r="H861" s="40" t="s">
        <v>9109</v>
      </c>
      <c r="I861" s="40" t="s">
        <v>8261</v>
      </c>
      <c r="J861" s="40" t="s">
        <v>8266</v>
      </c>
      <c r="K861" s="43">
        <f>L860</f>
        <v>41687</v>
      </c>
      <c r="L861" s="43">
        <f>K861</f>
        <v>41687</v>
      </c>
      <c r="M861" s="40" t="s">
        <v>8173</v>
      </c>
      <c r="N861" s="40" t="s">
        <v>149</v>
      </c>
      <c r="O861" s="40">
        <v>100</v>
      </c>
      <c r="P861" s="56"/>
    </row>
    <row r="862" spans="1:16" hidden="1">
      <c r="A862" s="40" t="s">
        <v>9107</v>
      </c>
      <c r="B862" s="83" t="s">
        <v>9108</v>
      </c>
      <c r="C862" s="40" t="s">
        <v>108</v>
      </c>
      <c r="D862" s="48" t="s">
        <v>65</v>
      </c>
      <c r="E862" s="48" t="s">
        <v>24</v>
      </c>
      <c r="F862" s="40" t="s">
        <v>9005</v>
      </c>
      <c r="G862" s="41" t="s">
        <v>55</v>
      </c>
      <c r="H862" s="40" t="s">
        <v>9109</v>
      </c>
      <c r="I862" s="40" t="s">
        <v>7904</v>
      </c>
      <c r="J862" s="40" t="s">
        <v>7905</v>
      </c>
      <c r="K862" s="43">
        <f>L860</f>
        <v>41687</v>
      </c>
      <c r="L862" s="43">
        <f>K862+5</f>
        <v>41692</v>
      </c>
      <c r="M862" s="40" t="s">
        <v>8173</v>
      </c>
      <c r="N862" s="40" t="s">
        <v>14</v>
      </c>
      <c r="O862" s="40">
        <v>100</v>
      </c>
      <c r="P862" s="56"/>
    </row>
    <row r="863" spans="1:16" hidden="1">
      <c r="A863" s="40" t="s">
        <v>9107</v>
      </c>
      <c r="B863" s="83" t="s">
        <v>9108</v>
      </c>
      <c r="C863" s="40" t="s">
        <v>108</v>
      </c>
      <c r="D863" s="48" t="s">
        <v>65</v>
      </c>
      <c r="E863" s="48" t="s">
        <v>24</v>
      </c>
      <c r="F863" s="40" t="s">
        <v>9005</v>
      </c>
      <c r="G863" s="41" t="s">
        <v>55</v>
      </c>
      <c r="H863" s="40" t="s">
        <v>9109</v>
      </c>
      <c r="I863" s="40" t="s">
        <v>7904</v>
      </c>
      <c r="J863" s="40" t="s">
        <v>7906</v>
      </c>
      <c r="K863" s="43">
        <f>L862</f>
        <v>41692</v>
      </c>
      <c r="L863" s="43">
        <f>K863+5</f>
        <v>41697</v>
      </c>
      <c r="M863" s="40" t="s">
        <v>8173</v>
      </c>
      <c r="N863" s="40" t="s">
        <v>14</v>
      </c>
      <c r="O863" s="40">
        <v>100</v>
      </c>
      <c r="P863" s="56"/>
    </row>
    <row r="864" spans="1:16" hidden="1">
      <c r="A864" s="40" t="s">
        <v>9107</v>
      </c>
      <c r="B864" s="83" t="s">
        <v>9108</v>
      </c>
      <c r="C864" s="40" t="s">
        <v>108</v>
      </c>
      <c r="D864" s="48" t="s">
        <v>65</v>
      </c>
      <c r="E864" s="48" t="s">
        <v>24</v>
      </c>
      <c r="F864" s="40" t="s">
        <v>9005</v>
      </c>
      <c r="G864" s="41" t="s">
        <v>55</v>
      </c>
      <c r="H864" s="40" t="s">
        <v>9109</v>
      </c>
      <c r="I864" s="40" t="s">
        <v>7904</v>
      </c>
      <c r="J864" s="40" t="s">
        <v>7907</v>
      </c>
      <c r="K864" s="43">
        <f>L863</f>
        <v>41697</v>
      </c>
      <c r="L864" s="43">
        <f>K864+5</f>
        <v>41702</v>
      </c>
      <c r="M864" s="80" t="s">
        <v>8173</v>
      </c>
      <c r="N864" s="40" t="s">
        <v>14</v>
      </c>
      <c r="O864" s="40">
        <v>100</v>
      </c>
      <c r="P864" s="56"/>
    </row>
    <row r="865" spans="1:16" ht="26.45" hidden="1">
      <c r="A865" s="40" t="s">
        <v>9107</v>
      </c>
      <c r="B865" s="83" t="s">
        <v>9108</v>
      </c>
      <c r="C865" s="40" t="s">
        <v>108</v>
      </c>
      <c r="D865" s="48" t="s">
        <v>65</v>
      </c>
      <c r="E865" s="48" t="s">
        <v>24</v>
      </c>
      <c r="F865" s="40" t="s">
        <v>9005</v>
      </c>
      <c r="G865" s="41" t="s">
        <v>55</v>
      </c>
      <c r="H865" s="40" t="s">
        <v>9109</v>
      </c>
      <c r="I865" s="40" t="s">
        <v>7904</v>
      </c>
      <c r="J865" s="40" t="s">
        <v>8172</v>
      </c>
      <c r="K865" s="43">
        <f>L864</f>
        <v>41702</v>
      </c>
      <c r="L865" s="67">
        <f>K865+1</f>
        <v>41703</v>
      </c>
      <c r="M865" s="40" t="s">
        <v>8173</v>
      </c>
      <c r="N865" s="40" t="s">
        <v>14</v>
      </c>
      <c r="O865" s="40">
        <v>100</v>
      </c>
      <c r="P865" s="56" t="s">
        <v>9111</v>
      </c>
    </row>
    <row r="866" spans="1:16" hidden="1">
      <c r="A866" s="49" t="s">
        <v>9107</v>
      </c>
      <c r="B866" s="49" t="s">
        <v>8484</v>
      </c>
      <c r="C866" s="41" t="s">
        <v>108</v>
      </c>
      <c r="D866" s="49" t="s">
        <v>65</v>
      </c>
      <c r="E866" s="49" t="s">
        <v>24</v>
      </c>
      <c r="F866" s="49" t="s">
        <v>8242</v>
      </c>
      <c r="G866" s="41" t="s">
        <v>5399</v>
      </c>
      <c r="H866" s="49" t="s">
        <v>8485</v>
      </c>
      <c r="I866" s="41" t="s">
        <v>1048</v>
      </c>
      <c r="J866" s="41" t="s">
        <v>7888</v>
      </c>
      <c r="K866" s="41"/>
      <c r="L866" s="40"/>
      <c r="M866" s="48"/>
      <c r="N866" s="48"/>
      <c r="O866" s="48"/>
      <c r="P866" s="56"/>
    </row>
    <row r="867" spans="1:16" hidden="1">
      <c r="A867" s="49" t="s">
        <v>9107</v>
      </c>
      <c r="B867" s="49" t="s">
        <v>8484</v>
      </c>
      <c r="C867" s="41" t="s">
        <v>108</v>
      </c>
      <c r="D867" s="49" t="s">
        <v>65</v>
      </c>
      <c r="E867" s="49" t="s">
        <v>24</v>
      </c>
      <c r="F867" s="49" t="s">
        <v>8242</v>
      </c>
      <c r="G867" s="41" t="s">
        <v>5399</v>
      </c>
      <c r="H867" s="49" t="s">
        <v>8485</v>
      </c>
      <c r="I867" s="41" t="s">
        <v>1048</v>
      </c>
      <c r="J867" s="41" t="s">
        <v>8244</v>
      </c>
      <c r="K867" s="42">
        <v>41645</v>
      </c>
      <c r="L867" s="40"/>
      <c r="M867" s="48"/>
      <c r="N867" s="48"/>
      <c r="O867" s="48"/>
      <c r="P867" s="56"/>
    </row>
    <row r="868" spans="1:16" hidden="1">
      <c r="A868" s="49" t="s">
        <v>9107</v>
      </c>
      <c r="B868" s="49" t="s">
        <v>8484</v>
      </c>
      <c r="C868" s="41" t="s">
        <v>108</v>
      </c>
      <c r="D868" s="49" t="s">
        <v>65</v>
      </c>
      <c r="E868" s="49" t="s">
        <v>24</v>
      </c>
      <c r="F868" s="49" t="s">
        <v>8242</v>
      </c>
      <c r="G868" s="41" t="s">
        <v>5399</v>
      </c>
      <c r="H868" s="49" t="s">
        <v>8485</v>
      </c>
      <c r="I868" s="41" t="s">
        <v>1048</v>
      </c>
      <c r="J868" s="41" t="s">
        <v>7889</v>
      </c>
      <c r="K868" s="42">
        <v>41792</v>
      </c>
      <c r="L868" s="40"/>
      <c r="M868" s="48"/>
      <c r="N868" s="48"/>
      <c r="O868" s="48"/>
      <c r="P868" s="56"/>
    </row>
    <row r="869" spans="1:16" hidden="1">
      <c r="A869" s="49" t="s">
        <v>9107</v>
      </c>
      <c r="B869" s="49" t="s">
        <v>8484</v>
      </c>
      <c r="C869" s="41" t="s">
        <v>108</v>
      </c>
      <c r="D869" s="49" t="s">
        <v>65</v>
      </c>
      <c r="E869" s="49" t="s">
        <v>24</v>
      </c>
      <c r="F869" s="49" t="s">
        <v>8242</v>
      </c>
      <c r="G869" s="41" t="s">
        <v>5399</v>
      </c>
      <c r="H869" s="49" t="s">
        <v>8485</v>
      </c>
      <c r="I869" s="41" t="s">
        <v>1048</v>
      </c>
      <c r="J869" s="41" t="s">
        <v>7890</v>
      </c>
      <c r="K869" s="41"/>
      <c r="L869" s="40"/>
      <c r="M869" s="48"/>
      <c r="N869" s="48"/>
      <c r="O869" s="48"/>
      <c r="P869" s="56"/>
    </row>
    <row r="870" spans="1:16" hidden="1">
      <c r="A870" s="49" t="s">
        <v>9107</v>
      </c>
      <c r="B870" s="49" t="s">
        <v>8484</v>
      </c>
      <c r="C870" s="41" t="s">
        <v>108</v>
      </c>
      <c r="D870" s="49" t="s">
        <v>65</v>
      </c>
      <c r="E870" s="49" t="s">
        <v>24</v>
      </c>
      <c r="F870" s="49" t="s">
        <v>8242</v>
      </c>
      <c r="G870" s="41" t="s">
        <v>5399</v>
      </c>
      <c r="H870" s="49" t="s">
        <v>8485</v>
      </c>
      <c r="I870" s="41" t="s">
        <v>1048</v>
      </c>
      <c r="J870" s="41" t="s">
        <v>7891</v>
      </c>
      <c r="K870" s="41"/>
      <c r="L870" s="40"/>
      <c r="M870" s="48"/>
      <c r="N870" s="48"/>
      <c r="O870" s="48"/>
      <c r="P870" s="56"/>
    </row>
    <row r="871" spans="1:16" hidden="1">
      <c r="A871" s="49" t="s">
        <v>9107</v>
      </c>
      <c r="B871" s="49" t="s">
        <v>8484</v>
      </c>
      <c r="C871" s="41" t="s">
        <v>108</v>
      </c>
      <c r="D871" s="49" t="s">
        <v>65</v>
      </c>
      <c r="E871" s="49" t="s">
        <v>24</v>
      </c>
      <c r="F871" s="49" t="s">
        <v>8242</v>
      </c>
      <c r="G871" s="41" t="s">
        <v>5399</v>
      </c>
      <c r="H871" s="49" t="s">
        <v>8485</v>
      </c>
      <c r="I871" s="41" t="s">
        <v>1048</v>
      </c>
      <c r="J871" s="41" t="s">
        <v>7892</v>
      </c>
      <c r="K871" s="42">
        <v>41821</v>
      </c>
      <c r="L871" s="40"/>
      <c r="M871" s="48"/>
      <c r="N871" s="48"/>
      <c r="O871" s="48"/>
      <c r="P871" s="56"/>
    </row>
    <row r="872" spans="1:16" hidden="1">
      <c r="A872" s="49" t="s">
        <v>9107</v>
      </c>
      <c r="B872" s="49" t="s">
        <v>8484</v>
      </c>
      <c r="C872" s="41" t="s">
        <v>108</v>
      </c>
      <c r="D872" s="49" t="s">
        <v>65</v>
      </c>
      <c r="E872" s="49" t="s">
        <v>24</v>
      </c>
      <c r="F872" s="49" t="s">
        <v>8242</v>
      </c>
      <c r="G872" s="41" t="s">
        <v>5399</v>
      </c>
      <c r="H872" s="49" t="s">
        <v>8485</v>
      </c>
      <c r="I872" s="41" t="s">
        <v>1048</v>
      </c>
      <c r="J872" s="41" t="s">
        <v>7893</v>
      </c>
      <c r="K872" s="41"/>
      <c r="L872" s="40"/>
      <c r="M872" s="48"/>
      <c r="N872" s="48"/>
      <c r="O872" s="48"/>
      <c r="P872" s="56"/>
    </row>
    <row r="873" spans="1:16" hidden="1">
      <c r="A873" s="49" t="s">
        <v>9107</v>
      </c>
      <c r="B873" s="49" t="s">
        <v>8484</v>
      </c>
      <c r="C873" s="41" t="s">
        <v>108</v>
      </c>
      <c r="D873" s="49" t="s">
        <v>65</v>
      </c>
      <c r="E873" s="49" t="s">
        <v>24</v>
      </c>
      <c r="F873" s="49" t="s">
        <v>8242</v>
      </c>
      <c r="G873" s="41" t="s">
        <v>5399</v>
      </c>
      <c r="H873" s="49" t="s">
        <v>8485</v>
      </c>
      <c r="I873" s="41" t="s">
        <v>1048</v>
      </c>
      <c r="J873" s="41" t="s">
        <v>7894</v>
      </c>
      <c r="K873" s="41"/>
      <c r="L873" s="40"/>
      <c r="M873" s="48"/>
      <c r="N873" s="48"/>
      <c r="O873" s="48"/>
      <c r="P873" s="56"/>
    </row>
    <row r="874" spans="1:16" hidden="1">
      <c r="A874" s="49" t="s">
        <v>9107</v>
      </c>
      <c r="B874" s="49" t="s">
        <v>8484</v>
      </c>
      <c r="C874" s="41" t="s">
        <v>108</v>
      </c>
      <c r="D874" s="49" t="s">
        <v>65</v>
      </c>
      <c r="E874" s="49" t="s">
        <v>24</v>
      </c>
      <c r="F874" s="49" t="s">
        <v>8242</v>
      </c>
      <c r="G874" s="41" t="s">
        <v>5399</v>
      </c>
      <c r="H874" s="48" t="s">
        <v>8485</v>
      </c>
      <c r="I874" s="40" t="s">
        <v>7895</v>
      </c>
      <c r="J874" s="40" t="s">
        <v>8245</v>
      </c>
      <c r="K874" s="43">
        <f>K867</f>
        <v>41645</v>
      </c>
      <c r="L874" s="43">
        <f>K874+30</f>
        <v>41675</v>
      </c>
      <c r="M874" s="40" t="s">
        <v>8173</v>
      </c>
      <c r="N874" s="48" t="s">
        <v>135</v>
      </c>
      <c r="O874" s="40">
        <v>100</v>
      </c>
      <c r="P874" s="39"/>
    </row>
    <row r="875" spans="1:16" hidden="1">
      <c r="A875" s="48" t="s">
        <v>9107</v>
      </c>
      <c r="B875" s="48" t="s">
        <v>8484</v>
      </c>
      <c r="C875" s="40" t="s">
        <v>108</v>
      </c>
      <c r="D875" s="48" t="s">
        <v>65</v>
      </c>
      <c r="E875" s="48" t="s">
        <v>24</v>
      </c>
      <c r="F875" s="48" t="s">
        <v>8242</v>
      </c>
      <c r="G875" s="41" t="s">
        <v>5399</v>
      </c>
      <c r="H875" s="48" t="s">
        <v>8485</v>
      </c>
      <c r="I875" s="40" t="s">
        <v>7898</v>
      </c>
      <c r="J875" s="40" t="s">
        <v>8247</v>
      </c>
      <c r="K875" s="43">
        <f t="shared" ref="K875:K880" si="11">L874</f>
        <v>41675</v>
      </c>
      <c r="L875" s="43">
        <f>K875+5</f>
        <v>41680</v>
      </c>
      <c r="M875" s="40" t="s">
        <v>8173</v>
      </c>
      <c r="N875" s="48" t="s">
        <v>8252</v>
      </c>
      <c r="O875" s="40">
        <v>100</v>
      </c>
      <c r="P875" s="39"/>
    </row>
    <row r="876" spans="1:16" hidden="1">
      <c r="A876" s="48" t="s">
        <v>9107</v>
      </c>
      <c r="B876" s="48" t="s">
        <v>8484</v>
      </c>
      <c r="C876" s="40" t="s">
        <v>108</v>
      </c>
      <c r="D876" s="48" t="s">
        <v>65</v>
      </c>
      <c r="E876" s="48" t="s">
        <v>24</v>
      </c>
      <c r="F876" s="48" t="s">
        <v>8242</v>
      </c>
      <c r="G876" s="41" t="s">
        <v>5399</v>
      </c>
      <c r="H876" s="48" t="s">
        <v>8485</v>
      </c>
      <c r="I876" s="40" t="s">
        <v>8253</v>
      </c>
      <c r="J876" s="40" t="s">
        <v>8254</v>
      </c>
      <c r="K876" s="43">
        <f t="shared" si="11"/>
        <v>41680</v>
      </c>
      <c r="L876" s="43">
        <f>K876+30</f>
        <v>41710</v>
      </c>
      <c r="M876" s="40" t="s">
        <v>8173</v>
      </c>
      <c r="N876" s="48" t="s">
        <v>135</v>
      </c>
      <c r="O876" s="40">
        <v>100</v>
      </c>
      <c r="P876" s="39"/>
    </row>
    <row r="877" spans="1:16" hidden="1">
      <c r="A877" s="48" t="s">
        <v>9107</v>
      </c>
      <c r="B877" s="48" t="s">
        <v>8484</v>
      </c>
      <c r="C877" s="40" t="s">
        <v>108</v>
      </c>
      <c r="D877" s="48" t="s">
        <v>65</v>
      </c>
      <c r="E877" s="48" t="s">
        <v>24</v>
      </c>
      <c r="F877" s="48" t="s">
        <v>8242</v>
      </c>
      <c r="G877" s="41" t="s">
        <v>5399</v>
      </c>
      <c r="H877" s="48" t="s">
        <v>8485</v>
      </c>
      <c r="I877" s="40" t="s">
        <v>8256</v>
      </c>
      <c r="J877" s="40" t="s">
        <v>8257</v>
      </c>
      <c r="K877" s="43">
        <f t="shared" si="11"/>
        <v>41710</v>
      </c>
      <c r="L877" s="43">
        <f>L876+10</f>
        <v>41720</v>
      </c>
      <c r="M877" s="40" t="s">
        <v>8173</v>
      </c>
      <c r="N877" s="48" t="s">
        <v>135</v>
      </c>
      <c r="O877" s="40">
        <v>100</v>
      </c>
      <c r="P877" s="39"/>
    </row>
    <row r="878" spans="1:16" hidden="1">
      <c r="A878" s="48" t="s">
        <v>9107</v>
      </c>
      <c r="B878" s="48" t="s">
        <v>8484</v>
      </c>
      <c r="C878" s="40" t="s">
        <v>108</v>
      </c>
      <c r="D878" s="48" t="s">
        <v>65</v>
      </c>
      <c r="E878" s="48" t="s">
        <v>24</v>
      </c>
      <c r="F878" s="48" t="s">
        <v>8242</v>
      </c>
      <c r="G878" s="41" t="s">
        <v>5399</v>
      </c>
      <c r="H878" s="48" t="s">
        <v>8485</v>
      </c>
      <c r="I878" s="40" t="s">
        <v>8256</v>
      </c>
      <c r="J878" s="40" t="s">
        <v>8249</v>
      </c>
      <c r="K878" s="43">
        <f t="shared" si="11"/>
        <v>41720</v>
      </c>
      <c r="L878" s="43">
        <f>K878+10</f>
        <v>41730</v>
      </c>
      <c r="M878" s="40" t="s">
        <v>8173</v>
      </c>
      <c r="N878" s="48" t="s">
        <v>135</v>
      </c>
      <c r="O878" s="40">
        <v>100</v>
      </c>
      <c r="P878" s="39"/>
    </row>
    <row r="879" spans="1:16" hidden="1">
      <c r="A879" s="48" t="s">
        <v>9107</v>
      </c>
      <c r="B879" s="48" t="s">
        <v>8484</v>
      </c>
      <c r="C879" s="40" t="s">
        <v>108</v>
      </c>
      <c r="D879" s="48" t="s">
        <v>65</v>
      </c>
      <c r="E879" s="48" t="s">
        <v>24</v>
      </c>
      <c r="F879" s="48" t="s">
        <v>8242</v>
      </c>
      <c r="G879" s="41" t="s">
        <v>5399</v>
      </c>
      <c r="H879" s="48" t="s">
        <v>8485</v>
      </c>
      <c r="I879" s="40" t="s">
        <v>8256</v>
      </c>
      <c r="J879" s="40" t="s">
        <v>7907</v>
      </c>
      <c r="K879" s="43">
        <f t="shared" si="11"/>
        <v>41730</v>
      </c>
      <c r="L879" s="43">
        <f>K879+5</f>
        <v>41735</v>
      </c>
      <c r="M879" s="40" t="s">
        <v>8173</v>
      </c>
      <c r="N879" s="48" t="s">
        <v>135</v>
      </c>
      <c r="O879" s="40">
        <v>100</v>
      </c>
      <c r="P879" s="39"/>
    </row>
    <row r="880" spans="1:16" hidden="1">
      <c r="A880" s="48" t="s">
        <v>9107</v>
      </c>
      <c r="B880" s="48" t="s">
        <v>8484</v>
      </c>
      <c r="C880" s="40" t="s">
        <v>108</v>
      </c>
      <c r="D880" s="48" t="s">
        <v>65</v>
      </c>
      <c r="E880" s="48" t="s">
        <v>24</v>
      </c>
      <c r="F880" s="48" t="s">
        <v>8242</v>
      </c>
      <c r="G880" s="41" t="s">
        <v>5399</v>
      </c>
      <c r="H880" s="48" t="s">
        <v>8485</v>
      </c>
      <c r="I880" s="40" t="s">
        <v>8256</v>
      </c>
      <c r="J880" s="40" t="s">
        <v>8259</v>
      </c>
      <c r="K880" s="43">
        <f t="shared" si="11"/>
        <v>41735</v>
      </c>
      <c r="L880" s="43">
        <f>K880</f>
        <v>41735</v>
      </c>
      <c r="M880" s="40" t="s">
        <v>8173</v>
      </c>
      <c r="N880" s="48" t="s">
        <v>135</v>
      </c>
      <c r="O880" s="40">
        <v>100</v>
      </c>
      <c r="P880" s="39"/>
    </row>
    <row r="881" spans="1:16" hidden="1">
      <c r="A881" s="48" t="s">
        <v>9107</v>
      </c>
      <c r="B881" s="48" t="s">
        <v>8484</v>
      </c>
      <c r="C881" s="40" t="s">
        <v>108</v>
      </c>
      <c r="D881" s="48" t="s">
        <v>65</v>
      </c>
      <c r="E881" s="48" t="s">
        <v>24</v>
      </c>
      <c r="F881" s="48" t="s">
        <v>8242</v>
      </c>
      <c r="G881" s="41" t="s">
        <v>5399</v>
      </c>
      <c r="H881" s="48" t="s">
        <v>8485</v>
      </c>
      <c r="I881" s="65" t="s">
        <v>8261</v>
      </c>
      <c r="J881" s="40" t="s">
        <v>8262</v>
      </c>
      <c r="K881" s="43">
        <f>L878</f>
        <v>41730</v>
      </c>
      <c r="L881" s="43">
        <f>K881+5</f>
        <v>41735</v>
      </c>
      <c r="M881" s="40" t="s">
        <v>8173</v>
      </c>
      <c r="N881" s="48" t="s">
        <v>8252</v>
      </c>
      <c r="O881" s="40">
        <v>100</v>
      </c>
      <c r="P881" s="56"/>
    </row>
    <row r="882" spans="1:16" hidden="1">
      <c r="A882" s="48" t="s">
        <v>9107</v>
      </c>
      <c r="B882" s="48" t="s">
        <v>8484</v>
      </c>
      <c r="C882" s="40" t="s">
        <v>108</v>
      </c>
      <c r="D882" s="48" t="s">
        <v>65</v>
      </c>
      <c r="E882" s="48" t="s">
        <v>24</v>
      </c>
      <c r="F882" s="48" t="s">
        <v>8242</v>
      </c>
      <c r="G882" s="41" t="s">
        <v>5399</v>
      </c>
      <c r="H882" s="48" t="s">
        <v>8485</v>
      </c>
      <c r="I882" s="40" t="s">
        <v>8264</v>
      </c>
      <c r="J882" s="40" t="s">
        <v>8265</v>
      </c>
      <c r="K882" s="43">
        <f>L881</f>
        <v>41735</v>
      </c>
      <c r="L882" s="43">
        <f>K868-21</f>
        <v>41771</v>
      </c>
      <c r="M882" s="40" t="s">
        <v>8173</v>
      </c>
      <c r="N882" s="48" t="s">
        <v>135</v>
      </c>
      <c r="O882" s="40">
        <v>100</v>
      </c>
      <c r="P882" s="56" t="s">
        <v>9112</v>
      </c>
    </row>
    <row r="883" spans="1:16" hidden="1">
      <c r="A883" s="48" t="s">
        <v>9107</v>
      </c>
      <c r="B883" s="48" t="s">
        <v>8484</v>
      </c>
      <c r="C883" s="40" t="s">
        <v>108</v>
      </c>
      <c r="D883" s="48" t="s">
        <v>65</v>
      </c>
      <c r="E883" s="48" t="s">
        <v>24</v>
      </c>
      <c r="F883" s="48" t="s">
        <v>8242</v>
      </c>
      <c r="G883" s="41" t="s">
        <v>5399</v>
      </c>
      <c r="H883" s="48" t="s">
        <v>8485</v>
      </c>
      <c r="I883" s="40" t="s">
        <v>8261</v>
      </c>
      <c r="J883" s="40" t="s">
        <v>8266</v>
      </c>
      <c r="K883" s="43">
        <f>L882</f>
        <v>41771</v>
      </c>
      <c r="L883" s="43">
        <f>K883</f>
        <v>41771</v>
      </c>
      <c r="M883" s="40" t="s">
        <v>8173</v>
      </c>
      <c r="N883" s="48" t="s">
        <v>8252</v>
      </c>
      <c r="O883" s="40">
        <v>100</v>
      </c>
      <c r="P883" s="56"/>
    </row>
    <row r="884" spans="1:16" hidden="1">
      <c r="A884" s="48" t="s">
        <v>9107</v>
      </c>
      <c r="B884" s="48" t="s">
        <v>8484</v>
      </c>
      <c r="C884" s="40" t="s">
        <v>108</v>
      </c>
      <c r="D884" s="48" t="s">
        <v>65</v>
      </c>
      <c r="E884" s="48" t="s">
        <v>24</v>
      </c>
      <c r="F884" s="48" t="s">
        <v>8242</v>
      </c>
      <c r="G884" s="41" t="s">
        <v>5399</v>
      </c>
      <c r="H884" s="48" t="s">
        <v>8485</v>
      </c>
      <c r="I884" s="40" t="s">
        <v>7904</v>
      </c>
      <c r="J884" s="40" t="s">
        <v>8267</v>
      </c>
      <c r="K884" s="43">
        <f>L882</f>
        <v>41771</v>
      </c>
      <c r="L884" s="43">
        <f>K884+5</f>
        <v>41776</v>
      </c>
      <c r="M884" s="40" t="s">
        <v>8173</v>
      </c>
      <c r="N884" s="48" t="s">
        <v>135</v>
      </c>
      <c r="O884" s="40">
        <v>100</v>
      </c>
      <c r="P884" s="56"/>
    </row>
    <row r="885" spans="1:16" hidden="1">
      <c r="A885" s="48" t="s">
        <v>9107</v>
      </c>
      <c r="B885" s="48" t="s">
        <v>8484</v>
      </c>
      <c r="C885" s="40" t="s">
        <v>108</v>
      </c>
      <c r="D885" s="48" t="s">
        <v>65</v>
      </c>
      <c r="E885" s="48" t="s">
        <v>24</v>
      </c>
      <c r="F885" s="48" t="s">
        <v>8242</v>
      </c>
      <c r="G885" s="41" t="s">
        <v>5399</v>
      </c>
      <c r="H885" s="48" t="s">
        <v>8485</v>
      </c>
      <c r="I885" s="40" t="s">
        <v>7904</v>
      </c>
      <c r="J885" s="40" t="s">
        <v>8268</v>
      </c>
      <c r="K885" s="43">
        <f>L884</f>
        <v>41776</v>
      </c>
      <c r="L885" s="43">
        <f>K885+5</f>
        <v>41781</v>
      </c>
      <c r="M885" s="40" t="s">
        <v>8173</v>
      </c>
      <c r="N885" s="48" t="s">
        <v>135</v>
      </c>
      <c r="O885" s="40">
        <v>100</v>
      </c>
      <c r="P885" s="56"/>
    </row>
    <row r="886" spans="1:16" hidden="1">
      <c r="A886" s="48" t="s">
        <v>9107</v>
      </c>
      <c r="B886" s="48" t="s">
        <v>8484</v>
      </c>
      <c r="C886" s="40" t="s">
        <v>108</v>
      </c>
      <c r="D886" s="48" t="s">
        <v>65</v>
      </c>
      <c r="E886" s="48" t="s">
        <v>24</v>
      </c>
      <c r="F886" s="48" t="s">
        <v>8242</v>
      </c>
      <c r="G886" s="41" t="s">
        <v>5399</v>
      </c>
      <c r="H886" s="48" t="s">
        <v>8485</v>
      </c>
      <c r="I886" s="40" t="s">
        <v>7904</v>
      </c>
      <c r="J886" s="40" t="s">
        <v>8269</v>
      </c>
      <c r="K886" s="43">
        <f>L885</f>
        <v>41781</v>
      </c>
      <c r="L886" s="43">
        <f>K886+5</f>
        <v>41786</v>
      </c>
      <c r="M886" s="40" t="s">
        <v>8173</v>
      </c>
      <c r="N886" s="48" t="s">
        <v>135</v>
      </c>
      <c r="O886" s="40">
        <v>100</v>
      </c>
      <c r="P886" s="56"/>
    </row>
    <row r="887" spans="1:16" hidden="1">
      <c r="A887" s="48" t="s">
        <v>9107</v>
      </c>
      <c r="B887" s="48" t="s">
        <v>8484</v>
      </c>
      <c r="C887" s="40" t="s">
        <v>108</v>
      </c>
      <c r="D887" s="48" t="s">
        <v>65</v>
      </c>
      <c r="E887" s="48" t="s">
        <v>24</v>
      </c>
      <c r="F887" s="48" t="s">
        <v>8242</v>
      </c>
      <c r="G887" s="41" t="s">
        <v>5399</v>
      </c>
      <c r="H887" s="48" t="s">
        <v>8485</v>
      </c>
      <c r="I887" s="40" t="s">
        <v>7904</v>
      </c>
      <c r="J887" s="40" t="s">
        <v>8172</v>
      </c>
      <c r="K887" s="43">
        <f>L886</f>
        <v>41786</v>
      </c>
      <c r="L887" s="67">
        <f>K887+1</f>
        <v>41787</v>
      </c>
      <c r="M887" s="40" t="s">
        <v>8173</v>
      </c>
      <c r="N887" s="48" t="s">
        <v>135</v>
      </c>
      <c r="O887" s="40">
        <v>100</v>
      </c>
      <c r="P887" s="56"/>
    </row>
    <row r="888" spans="1:16" hidden="1">
      <c r="A888" s="41" t="s">
        <v>9092</v>
      </c>
      <c r="B888" s="55" t="s">
        <v>9113</v>
      </c>
      <c r="C888" s="41" t="s">
        <v>7962</v>
      </c>
      <c r="D888" s="41" t="s">
        <v>65</v>
      </c>
      <c r="E888" s="45" t="s">
        <v>25</v>
      </c>
      <c r="F888" s="49" t="s">
        <v>77</v>
      </c>
      <c r="G888" s="49" t="s">
        <v>6175</v>
      </c>
      <c r="H888" s="41" t="s">
        <v>9114</v>
      </c>
      <c r="I888" s="41" t="s">
        <v>1048</v>
      </c>
      <c r="J888" s="41" t="s">
        <v>7888</v>
      </c>
      <c r="K888" s="41"/>
      <c r="L888" s="41"/>
      <c r="M888" s="41"/>
      <c r="N888" s="41"/>
      <c r="O888" s="49"/>
      <c r="P888" s="52"/>
    </row>
    <row r="889" spans="1:16" hidden="1">
      <c r="A889" s="41" t="s">
        <v>9092</v>
      </c>
      <c r="B889" s="55" t="s">
        <v>9113</v>
      </c>
      <c r="C889" s="41" t="s">
        <v>7962</v>
      </c>
      <c r="D889" s="41" t="s">
        <v>65</v>
      </c>
      <c r="E889" s="45" t="s">
        <v>25</v>
      </c>
      <c r="F889" s="49" t="s">
        <v>77</v>
      </c>
      <c r="G889" s="49" t="s">
        <v>6175</v>
      </c>
      <c r="H889" s="41" t="s">
        <v>9114</v>
      </c>
      <c r="I889" s="41" t="s">
        <v>1048</v>
      </c>
      <c r="J889" s="41" t="s">
        <v>8244</v>
      </c>
      <c r="K889" s="59">
        <v>41561</v>
      </c>
      <c r="L889" s="41"/>
      <c r="M889" s="41"/>
      <c r="N889" s="41"/>
      <c r="O889" s="49"/>
      <c r="P889" s="52"/>
    </row>
    <row r="890" spans="1:16" hidden="1">
      <c r="A890" s="41" t="s">
        <v>9092</v>
      </c>
      <c r="B890" s="55" t="s">
        <v>9113</v>
      </c>
      <c r="C890" s="41" t="s">
        <v>7962</v>
      </c>
      <c r="D890" s="41" t="s">
        <v>65</v>
      </c>
      <c r="E890" s="45" t="s">
        <v>25</v>
      </c>
      <c r="F890" s="49" t="s">
        <v>77</v>
      </c>
      <c r="G890" s="49" t="s">
        <v>6175</v>
      </c>
      <c r="H890" s="41" t="s">
        <v>9114</v>
      </c>
      <c r="I890" s="41" t="s">
        <v>1048</v>
      </c>
      <c r="J890" s="41" t="s">
        <v>7889</v>
      </c>
      <c r="K890" s="59">
        <v>41684</v>
      </c>
      <c r="L890" s="41"/>
      <c r="M890" s="41"/>
      <c r="N890" s="41"/>
      <c r="O890" s="49"/>
      <c r="P890" s="52"/>
    </row>
    <row r="891" spans="1:16" hidden="1">
      <c r="A891" s="41" t="s">
        <v>9092</v>
      </c>
      <c r="B891" s="55" t="s">
        <v>9113</v>
      </c>
      <c r="C891" s="41" t="s">
        <v>7962</v>
      </c>
      <c r="D891" s="41" t="s">
        <v>65</v>
      </c>
      <c r="E891" s="45" t="s">
        <v>25</v>
      </c>
      <c r="F891" s="49" t="s">
        <v>77</v>
      </c>
      <c r="G891" s="49" t="s">
        <v>6175</v>
      </c>
      <c r="H891" s="41" t="s">
        <v>9114</v>
      </c>
      <c r="I891" s="41" t="s">
        <v>1048</v>
      </c>
      <c r="J891" s="41" t="s">
        <v>7890</v>
      </c>
      <c r="K891" s="41"/>
      <c r="L891" s="41"/>
      <c r="M891" s="41"/>
      <c r="N891" s="41"/>
      <c r="O891" s="49"/>
      <c r="P891" s="52"/>
    </row>
    <row r="892" spans="1:16" hidden="1">
      <c r="A892" s="41" t="s">
        <v>9092</v>
      </c>
      <c r="B892" s="55" t="s">
        <v>9113</v>
      </c>
      <c r="C892" s="41" t="s">
        <v>7962</v>
      </c>
      <c r="D892" s="41" t="s">
        <v>65</v>
      </c>
      <c r="E892" s="45" t="s">
        <v>25</v>
      </c>
      <c r="F892" s="49" t="s">
        <v>77</v>
      </c>
      <c r="G892" s="49" t="s">
        <v>6175</v>
      </c>
      <c r="H892" s="41" t="s">
        <v>9114</v>
      </c>
      <c r="I892" s="41" t="s">
        <v>1048</v>
      </c>
      <c r="J892" s="41" t="s">
        <v>7891</v>
      </c>
      <c r="K892" s="42">
        <v>41757</v>
      </c>
      <c r="L892" s="41"/>
      <c r="M892" s="41"/>
      <c r="N892" s="41"/>
      <c r="O892" s="49"/>
      <c r="P892" s="52"/>
    </row>
    <row r="893" spans="1:16" hidden="1">
      <c r="A893" s="41" t="s">
        <v>9092</v>
      </c>
      <c r="B893" s="55" t="s">
        <v>9113</v>
      </c>
      <c r="C893" s="41" t="s">
        <v>7962</v>
      </c>
      <c r="D893" s="41" t="s">
        <v>65</v>
      </c>
      <c r="E893" s="45" t="s">
        <v>25</v>
      </c>
      <c r="F893" s="49" t="s">
        <v>77</v>
      </c>
      <c r="G893" s="49" t="s">
        <v>6175</v>
      </c>
      <c r="H893" s="41" t="s">
        <v>9114</v>
      </c>
      <c r="I893" s="41" t="s">
        <v>1048</v>
      </c>
      <c r="J893" s="41" t="s">
        <v>7892</v>
      </c>
      <c r="K893" s="59"/>
      <c r="L893" s="41"/>
      <c r="M893" s="41"/>
      <c r="N893" s="41"/>
      <c r="O893" s="49"/>
      <c r="P893" s="52"/>
    </row>
    <row r="894" spans="1:16" hidden="1">
      <c r="A894" s="41" t="s">
        <v>9092</v>
      </c>
      <c r="B894" s="55" t="s">
        <v>9113</v>
      </c>
      <c r="C894" s="41" t="s">
        <v>7962</v>
      </c>
      <c r="D894" s="41" t="s">
        <v>65</v>
      </c>
      <c r="E894" s="45" t="s">
        <v>25</v>
      </c>
      <c r="F894" s="49" t="s">
        <v>77</v>
      </c>
      <c r="G894" s="49" t="s">
        <v>6175</v>
      </c>
      <c r="H894" s="41" t="s">
        <v>9114</v>
      </c>
      <c r="I894" s="41" t="s">
        <v>1048</v>
      </c>
      <c r="J894" s="41" t="s">
        <v>7893</v>
      </c>
      <c r="K894" s="42"/>
      <c r="L894" s="41"/>
      <c r="M894" s="41"/>
      <c r="N894" s="41"/>
      <c r="O894" s="49"/>
      <c r="P894" s="52"/>
    </row>
    <row r="895" spans="1:16" hidden="1">
      <c r="A895" s="41" t="s">
        <v>9092</v>
      </c>
      <c r="B895" s="55" t="s">
        <v>9113</v>
      </c>
      <c r="C895" s="41" t="s">
        <v>7962</v>
      </c>
      <c r="D895" s="41" t="s">
        <v>65</v>
      </c>
      <c r="E895" s="45" t="s">
        <v>25</v>
      </c>
      <c r="F895" s="49" t="s">
        <v>77</v>
      </c>
      <c r="G895" s="49" t="s">
        <v>6175</v>
      </c>
      <c r="H895" s="41" t="s">
        <v>9114</v>
      </c>
      <c r="I895" s="41" t="s">
        <v>1048</v>
      </c>
      <c r="J895" s="41" t="s">
        <v>7894</v>
      </c>
      <c r="K895" s="41"/>
      <c r="L895" s="41"/>
      <c r="M895" s="41"/>
      <c r="N895" s="41"/>
      <c r="O895" s="49"/>
      <c r="P895" s="52"/>
    </row>
    <row r="896" spans="1:16" hidden="1">
      <c r="A896" s="40" t="s">
        <v>9092</v>
      </c>
      <c r="B896" s="54" t="s">
        <v>9113</v>
      </c>
      <c r="C896" s="40" t="s">
        <v>7962</v>
      </c>
      <c r="D896" s="40" t="s">
        <v>65</v>
      </c>
      <c r="E896" s="44" t="s">
        <v>25</v>
      </c>
      <c r="F896" s="48" t="s">
        <v>77</v>
      </c>
      <c r="G896" s="49" t="s">
        <v>6175</v>
      </c>
      <c r="H896" s="40" t="s">
        <v>9114</v>
      </c>
      <c r="I896" s="40" t="s">
        <v>7895</v>
      </c>
      <c r="J896" s="40" t="s">
        <v>8245</v>
      </c>
      <c r="K896" s="43">
        <f>K889</f>
        <v>41561</v>
      </c>
      <c r="L896" s="43">
        <f>K896+10</f>
        <v>41571</v>
      </c>
      <c r="M896" s="40" t="s">
        <v>11</v>
      </c>
      <c r="N896" s="48" t="s">
        <v>6218</v>
      </c>
      <c r="O896" s="40">
        <v>100</v>
      </c>
      <c r="P896" s="39"/>
    </row>
    <row r="897" spans="1:16" ht="26.45" hidden="1">
      <c r="A897" s="40" t="s">
        <v>9092</v>
      </c>
      <c r="B897" s="54" t="s">
        <v>9113</v>
      </c>
      <c r="C897" s="40" t="s">
        <v>7962</v>
      </c>
      <c r="D897" s="40" t="s">
        <v>65</v>
      </c>
      <c r="E897" s="44" t="s">
        <v>25</v>
      </c>
      <c r="F897" s="48" t="s">
        <v>77</v>
      </c>
      <c r="G897" s="49" t="s">
        <v>6175</v>
      </c>
      <c r="H897" s="40" t="s">
        <v>9114</v>
      </c>
      <c r="I897" s="40" t="s">
        <v>7898</v>
      </c>
      <c r="J897" s="40" t="s">
        <v>8247</v>
      </c>
      <c r="K897" s="43">
        <f>L896</f>
        <v>41571</v>
      </c>
      <c r="L897" s="43">
        <f>K897+2</f>
        <v>41573</v>
      </c>
      <c r="M897" s="40" t="s">
        <v>11</v>
      </c>
      <c r="N897" s="48" t="s">
        <v>6218</v>
      </c>
      <c r="O897" s="40">
        <v>100</v>
      </c>
      <c r="P897" s="39" t="s">
        <v>9115</v>
      </c>
    </row>
    <row r="898" spans="1:16">
      <c r="A898" s="40" t="s">
        <v>9092</v>
      </c>
      <c r="B898" s="54" t="s">
        <v>9113</v>
      </c>
      <c r="C898" s="40" t="s">
        <v>7962</v>
      </c>
      <c r="D898" s="40" t="s">
        <v>65</v>
      </c>
      <c r="E898" s="44" t="s">
        <v>25</v>
      </c>
      <c r="F898" s="48" t="s">
        <v>77</v>
      </c>
      <c r="G898" s="49" t="s">
        <v>6175</v>
      </c>
      <c r="H898" s="40" t="s">
        <v>9114</v>
      </c>
      <c r="I898" s="40" t="s">
        <v>7901</v>
      </c>
      <c r="J898" s="40" t="s">
        <v>7902</v>
      </c>
      <c r="K898" s="43">
        <f>L897</f>
        <v>41573</v>
      </c>
      <c r="L898" s="43">
        <f>K899</f>
        <v>41668</v>
      </c>
      <c r="M898" s="40" t="s">
        <v>11</v>
      </c>
      <c r="N898" s="48" t="s">
        <v>6218</v>
      </c>
      <c r="O898" s="40">
        <v>100</v>
      </c>
      <c r="P898" s="39" t="s">
        <v>9116</v>
      </c>
    </row>
    <row r="899" spans="1:16" hidden="1">
      <c r="A899" s="40" t="s">
        <v>9092</v>
      </c>
      <c r="B899" s="54" t="s">
        <v>9113</v>
      </c>
      <c r="C899" s="40" t="s">
        <v>7962</v>
      </c>
      <c r="D899" s="40" t="s">
        <v>65</v>
      </c>
      <c r="E899" s="44" t="s">
        <v>25</v>
      </c>
      <c r="F899" s="48" t="s">
        <v>77</v>
      </c>
      <c r="G899" s="49" t="s">
        <v>6175</v>
      </c>
      <c r="H899" s="40" t="s">
        <v>9114</v>
      </c>
      <c r="I899" s="40" t="s">
        <v>7904</v>
      </c>
      <c r="J899" s="40" t="s">
        <v>7905</v>
      </c>
      <c r="K899" s="43">
        <f>L899-5</f>
        <v>41668</v>
      </c>
      <c r="L899" s="43">
        <f>K900</f>
        <v>41673</v>
      </c>
      <c r="M899" s="40" t="s">
        <v>11</v>
      </c>
      <c r="N899" s="48" t="s">
        <v>6218</v>
      </c>
      <c r="O899" s="40">
        <v>100</v>
      </c>
      <c r="P899" s="39" t="s">
        <v>9117</v>
      </c>
    </row>
    <row r="900" spans="1:16" hidden="1">
      <c r="A900" s="40" t="s">
        <v>9092</v>
      </c>
      <c r="B900" s="54" t="s">
        <v>9113</v>
      </c>
      <c r="C900" s="40" t="s">
        <v>7962</v>
      </c>
      <c r="D900" s="40" t="s">
        <v>65</v>
      </c>
      <c r="E900" s="44" t="s">
        <v>25</v>
      </c>
      <c r="F900" s="48" t="s">
        <v>77</v>
      </c>
      <c r="G900" s="49" t="s">
        <v>6175</v>
      </c>
      <c r="H900" s="40" t="s">
        <v>9114</v>
      </c>
      <c r="I900" s="40" t="s">
        <v>7904</v>
      </c>
      <c r="J900" s="40" t="s">
        <v>8249</v>
      </c>
      <c r="K900" s="43">
        <f>L900-5</f>
        <v>41673</v>
      </c>
      <c r="L900" s="43">
        <f>K901</f>
        <v>41678</v>
      </c>
      <c r="M900" s="40" t="s">
        <v>11</v>
      </c>
      <c r="N900" s="48" t="s">
        <v>6218</v>
      </c>
      <c r="O900" s="40">
        <v>100</v>
      </c>
      <c r="P900" s="39"/>
    </row>
    <row r="901" spans="1:16" hidden="1">
      <c r="A901" s="40" t="s">
        <v>9092</v>
      </c>
      <c r="B901" s="54" t="s">
        <v>9113</v>
      </c>
      <c r="C901" s="40" t="s">
        <v>7962</v>
      </c>
      <c r="D901" s="40" t="s">
        <v>65</v>
      </c>
      <c r="E901" s="44" t="s">
        <v>25</v>
      </c>
      <c r="F901" s="48" t="s">
        <v>77</v>
      </c>
      <c r="G901" s="49" t="s">
        <v>6175</v>
      </c>
      <c r="H901" s="40" t="s">
        <v>9114</v>
      </c>
      <c r="I901" s="40" t="s">
        <v>7904</v>
      </c>
      <c r="J901" s="40" t="s">
        <v>7907</v>
      </c>
      <c r="K901" s="43">
        <f>L901-5</f>
        <v>41678</v>
      </c>
      <c r="L901" s="43">
        <f>K902</f>
        <v>41683</v>
      </c>
      <c r="M901" s="40" t="s">
        <v>11</v>
      </c>
      <c r="N901" s="48" t="s">
        <v>6218</v>
      </c>
      <c r="O901" s="40">
        <v>100</v>
      </c>
      <c r="P901" s="39"/>
    </row>
    <row r="902" spans="1:16" hidden="1">
      <c r="A902" s="40" t="s">
        <v>9092</v>
      </c>
      <c r="B902" s="54" t="s">
        <v>9113</v>
      </c>
      <c r="C902" s="40" t="s">
        <v>7962</v>
      </c>
      <c r="D902" s="40" t="s">
        <v>65</v>
      </c>
      <c r="E902" s="44" t="s">
        <v>25</v>
      </c>
      <c r="F902" s="48" t="s">
        <v>77</v>
      </c>
      <c r="G902" s="49" t="s">
        <v>6175</v>
      </c>
      <c r="H902" s="40" t="s">
        <v>9114</v>
      </c>
      <c r="I902" s="40" t="s">
        <v>7904</v>
      </c>
      <c r="J902" s="40" t="s">
        <v>8172</v>
      </c>
      <c r="K902" s="43">
        <f>L902-1</f>
        <v>41683</v>
      </c>
      <c r="L902" s="43">
        <f>K890</f>
        <v>41684</v>
      </c>
      <c r="M902" s="40" t="s">
        <v>11</v>
      </c>
      <c r="N902" s="48" t="s">
        <v>6218</v>
      </c>
      <c r="O902" s="40">
        <v>100</v>
      </c>
      <c r="P902" s="56"/>
    </row>
    <row r="903" spans="1:16" hidden="1">
      <c r="A903" s="41" t="s">
        <v>9026</v>
      </c>
      <c r="B903" s="41" t="s">
        <v>8360</v>
      </c>
      <c r="C903" s="41" t="s">
        <v>108</v>
      </c>
      <c r="D903" s="55" t="s">
        <v>52</v>
      </c>
      <c r="E903" s="49" t="s">
        <v>24</v>
      </c>
      <c r="F903" s="49" t="s">
        <v>66</v>
      </c>
      <c r="G903" s="49" t="s">
        <v>6175</v>
      </c>
      <c r="H903" s="41" t="s">
        <v>9118</v>
      </c>
      <c r="I903" s="41" t="s">
        <v>1048</v>
      </c>
      <c r="J903" s="41" t="s">
        <v>7888</v>
      </c>
      <c r="K903" s="41"/>
      <c r="L903" s="40"/>
      <c r="M903" s="40"/>
      <c r="N903" s="40"/>
      <c r="O903" s="48"/>
      <c r="P903" s="56"/>
    </row>
    <row r="904" spans="1:16" hidden="1">
      <c r="A904" s="41" t="s">
        <v>9026</v>
      </c>
      <c r="B904" s="41" t="s">
        <v>8360</v>
      </c>
      <c r="C904" s="41" t="s">
        <v>108</v>
      </c>
      <c r="D904" s="55" t="s">
        <v>52</v>
      </c>
      <c r="E904" s="49" t="s">
        <v>24</v>
      </c>
      <c r="F904" s="49" t="s">
        <v>66</v>
      </c>
      <c r="G904" s="49" t="s">
        <v>6175</v>
      </c>
      <c r="H904" s="41" t="s">
        <v>9118</v>
      </c>
      <c r="I904" s="41" t="s">
        <v>1048</v>
      </c>
      <c r="J904" s="41" t="s">
        <v>8244</v>
      </c>
      <c r="K904" s="59">
        <v>41518</v>
      </c>
      <c r="L904" s="40"/>
      <c r="M904" s="40"/>
      <c r="N904" s="40"/>
      <c r="O904" s="48"/>
      <c r="P904" s="56"/>
    </row>
    <row r="905" spans="1:16" hidden="1">
      <c r="A905" s="41" t="s">
        <v>9026</v>
      </c>
      <c r="B905" s="41" t="s">
        <v>8360</v>
      </c>
      <c r="C905" s="41" t="s">
        <v>108</v>
      </c>
      <c r="D905" s="55" t="s">
        <v>52</v>
      </c>
      <c r="E905" s="49" t="s">
        <v>24</v>
      </c>
      <c r="F905" s="49" t="s">
        <v>66</v>
      </c>
      <c r="G905" s="49" t="s">
        <v>6175</v>
      </c>
      <c r="H905" s="41" t="s">
        <v>9118</v>
      </c>
      <c r="I905" s="41" t="s">
        <v>1048</v>
      </c>
      <c r="J905" s="41" t="s">
        <v>7889</v>
      </c>
      <c r="K905" s="59">
        <v>41670</v>
      </c>
      <c r="L905" s="40" t="s">
        <v>8309</v>
      </c>
      <c r="M905" s="40"/>
      <c r="N905" s="40"/>
      <c r="O905" s="48"/>
      <c r="P905" s="56"/>
    </row>
    <row r="906" spans="1:16" hidden="1">
      <c r="A906" s="41" t="s">
        <v>9026</v>
      </c>
      <c r="B906" s="41" t="s">
        <v>8360</v>
      </c>
      <c r="C906" s="41" t="s">
        <v>108</v>
      </c>
      <c r="D906" s="55" t="s">
        <v>52</v>
      </c>
      <c r="E906" s="49" t="s">
        <v>24</v>
      </c>
      <c r="F906" s="49" t="s">
        <v>66</v>
      </c>
      <c r="G906" s="49" t="s">
        <v>6175</v>
      </c>
      <c r="H906" s="41" t="s">
        <v>9118</v>
      </c>
      <c r="I906" s="41" t="s">
        <v>1048</v>
      </c>
      <c r="J906" s="41" t="s">
        <v>7890</v>
      </c>
      <c r="K906" s="41"/>
      <c r="L906" s="40"/>
      <c r="M906" s="40"/>
      <c r="N906" s="40"/>
      <c r="O906" s="48"/>
      <c r="P906" s="56"/>
    </row>
    <row r="907" spans="1:16" hidden="1">
      <c r="A907" s="41" t="s">
        <v>9026</v>
      </c>
      <c r="B907" s="41" t="s">
        <v>8360</v>
      </c>
      <c r="C907" s="41" t="s">
        <v>108</v>
      </c>
      <c r="D907" s="55" t="s">
        <v>52</v>
      </c>
      <c r="E907" s="49" t="s">
        <v>24</v>
      </c>
      <c r="F907" s="49" t="s">
        <v>66</v>
      </c>
      <c r="G907" s="49" t="s">
        <v>6175</v>
      </c>
      <c r="H907" s="41" t="s">
        <v>9118</v>
      </c>
      <c r="I907" s="41" t="s">
        <v>1048</v>
      </c>
      <c r="J907" s="41" t="s">
        <v>7891</v>
      </c>
      <c r="K907" s="41"/>
      <c r="L907" s="40"/>
      <c r="M907" s="40"/>
      <c r="N907" s="40"/>
      <c r="O907" s="48"/>
      <c r="P907" s="56"/>
    </row>
    <row r="908" spans="1:16" hidden="1">
      <c r="A908" s="41" t="s">
        <v>9026</v>
      </c>
      <c r="B908" s="41" t="s">
        <v>8360</v>
      </c>
      <c r="C908" s="41" t="s">
        <v>108</v>
      </c>
      <c r="D908" s="55" t="s">
        <v>52</v>
      </c>
      <c r="E908" s="49" t="s">
        <v>24</v>
      </c>
      <c r="F908" s="49" t="s">
        <v>66</v>
      </c>
      <c r="G908" s="49" t="s">
        <v>6175</v>
      </c>
      <c r="H908" s="41" t="s">
        <v>9118</v>
      </c>
      <c r="I908" s="41" t="s">
        <v>1048</v>
      </c>
      <c r="J908" s="41" t="s">
        <v>7892</v>
      </c>
      <c r="K908" s="59">
        <v>41712</v>
      </c>
      <c r="L908" s="40"/>
      <c r="M908" s="40"/>
      <c r="N908" s="40"/>
      <c r="O908" s="48"/>
      <c r="P908" s="56"/>
    </row>
    <row r="909" spans="1:16" hidden="1">
      <c r="A909" s="41" t="s">
        <v>9026</v>
      </c>
      <c r="B909" s="41" t="s">
        <v>8360</v>
      </c>
      <c r="C909" s="41" t="s">
        <v>108</v>
      </c>
      <c r="D909" s="55" t="s">
        <v>52</v>
      </c>
      <c r="E909" s="49" t="s">
        <v>24</v>
      </c>
      <c r="F909" s="49" t="s">
        <v>66</v>
      </c>
      <c r="G909" s="49" t="s">
        <v>6175</v>
      </c>
      <c r="H909" s="41" t="s">
        <v>9118</v>
      </c>
      <c r="I909" s="41" t="s">
        <v>1048</v>
      </c>
      <c r="J909" s="41" t="s">
        <v>7893</v>
      </c>
      <c r="K909" s="41"/>
      <c r="L909" s="40"/>
      <c r="M909" s="40"/>
      <c r="N909" s="40"/>
      <c r="O909" s="48"/>
      <c r="P909" s="56"/>
    </row>
    <row r="910" spans="1:16" hidden="1">
      <c r="A910" s="41" t="s">
        <v>9026</v>
      </c>
      <c r="B910" s="41" t="s">
        <v>8360</v>
      </c>
      <c r="C910" s="41" t="s">
        <v>108</v>
      </c>
      <c r="D910" s="55" t="s">
        <v>52</v>
      </c>
      <c r="E910" s="49" t="s">
        <v>24</v>
      </c>
      <c r="F910" s="49" t="s">
        <v>66</v>
      </c>
      <c r="G910" s="49" t="s">
        <v>6175</v>
      </c>
      <c r="H910" s="41" t="s">
        <v>9118</v>
      </c>
      <c r="I910" s="41" t="s">
        <v>1048</v>
      </c>
      <c r="J910" s="41" t="s">
        <v>7894</v>
      </c>
      <c r="K910" s="41"/>
      <c r="L910" s="40"/>
      <c r="M910" s="40"/>
      <c r="N910" s="40"/>
      <c r="O910" s="48"/>
      <c r="P910" s="56"/>
    </row>
    <row r="911" spans="1:16" hidden="1">
      <c r="A911" s="40" t="s">
        <v>9026</v>
      </c>
      <c r="B911" s="40" t="s">
        <v>8360</v>
      </c>
      <c r="C911" s="40" t="s">
        <v>108</v>
      </c>
      <c r="D911" s="54" t="s">
        <v>52</v>
      </c>
      <c r="E911" s="48" t="s">
        <v>24</v>
      </c>
      <c r="F911" s="48" t="s">
        <v>66</v>
      </c>
      <c r="G911" s="49" t="s">
        <v>6175</v>
      </c>
      <c r="H911" s="40" t="s">
        <v>9118</v>
      </c>
      <c r="I911" s="40" t="s">
        <v>7895</v>
      </c>
      <c r="J911" s="40" t="s">
        <v>8245</v>
      </c>
      <c r="K911" s="43">
        <f>K904</f>
        <v>41518</v>
      </c>
      <c r="L911" s="43">
        <f>K911+10</f>
        <v>41528</v>
      </c>
      <c r="M911" s="40" t="s">
        <v>11</v>
      </c>
      <c r="N911" s="40" t="s">
        <v>6218</v>
      </c>
      <c r="O911" s="40">
        <v>100</v>
      </c>
      <c r="P911" s="56"/>
    </row>
    <row r="912" spans="1:16" ht="26.45" hidden="1">
      <c r="A912" s="40" t="s">
        <v>9026</v>
      </c>
      <c r="B912" s="40" t="s">
        <v>8360</v>
      </c>
      <c r="C912" s="40" t="s">
        <v>108</v>
      </c>
      <c r="D912" s="54" t="s">
        <v>52</v>
      </c>
      <c r="E912" s="48" t="s">
        <v>24</v>
      </c>
      <c r="F912" s="48" t="s">
        <v>66</v>
      </c>
      <c r="G912" s="49" t="s">
        <v>6175</v>
      </c>
      <c r="H912" s="40" t="s">
        <v>9118</v>
      </c>
      <c r="I912" s="40" t="s">
        <v>7898</v>
      </c>
      <c r="J912" s="40" t="s">
        <v>8247</v>
      </c>
      <c r="K912" s="43">
        <f>L911</f>
        <v>41528</v>
      </c>
      <c r="L912" s="43">
        <f>K912+2</f>
        <v>41530</v>
      </c>
      <c r="M912" s="40" t="s">
        <v>11</v>
      </c>
      <c r="N912" s="40" t="s">
        <v>6218</v>
      </c>
      <c r="O912" s="40">
        <v>100</v>
      </c>
      <c r="P912" s="56" t="s">
        <v>9119</v>
      </c>
    </row>
    <row r="913" spans="1:16">
      <c r="A913" s="40" t="s">
        <v>9026</v>
      </c>
      <c r="B913" s="40" t="s">
        <v>8360</v>
      </c>
      <c r="C913" s="40" t="s">
        <v>108</v>
      </c>
      <c r="D913" s="54" t="s">
        <v>52</v>
      </c>
      <c r="E913" s="48" t="s">
        <v>24</v>
      </c>
      <c r="F913" s="48" t="s">
        <v>66</v>
      </c>
      <c r="G913" s="49" t="s">
        <v>6175</v>
      </c>
      <c r="H913" s="40" t="s">
        <v>9118</v>
      </c>
      <c r="I913" s="40" t="s">
        <v>7901</v>
      </c>
      <c r="J913" s="40" t="s">
        <v>7902</v>
      </c>
      <c r="K913" s="43">
        <f>L912</f>
        <v>41530</v>
      </c>
      <c r="L913" s="43">
        <f>K914</f>
        <v>41654</v>
      </c>
      <c r="M913" s="40" t="s">
        <v>11</v>
      </c>
      <c r="N913" s="40" t="s">
        <v>6218</v>
      </c>
      <c r="O913" s="40">
        <v>100</v>
      </c>
      <c r="P913" s="56"/>
    </row>
    <row r="914" spans="1:16" hidden="1">
      <c r="A914" s="40" t="s">
        <v>9026</v>
      </c>
      <c r="B914" s="40" t="s">
        <v>8360</v>
      </c>
      <c r="C914" s="40" t="s">
        <v>108</v>
      </c>
      <c r="D914" s="54" t="s">
        <v>52</v>
      </c>
      <c r="E914" s="48" t="s">
        <v>24</v>
      </c>
      <c r="F914" s="48" t="s">
        <v>66</v>
      </c>
      <c r="G914" s="49" t="s">
        <v>6175</v>
      </c>
      <c r="H914" s="40" t="s">
        <v>9118</v>
      </c>
      <c r="I914" s="40" t="s">
        <v>7904</v>
      </c>
      <c r="J914" s="40" t="s">
        <v>7905</v>
      </c>
      <c r="K914" s="43">
        <f>L914-5</f>
        <v>41654</v>
      </c>
      <c r="L914" s="43">
        <f>K915</f>
        <v>41659</v>
      </c>
      <c r="M914" s="40" t="s">
        <v>11</v>
      </c>
      <c r="N914" s="40" t="s">
        <v>6218</v>
      </c>
      <c r="O914" s="40">
        <v>100</v>
      </c>
      <c r="P914" s="56"/>
    </row>
    <row r="915" spans="1:16" hidden="1">
      <c r="A915" s="40" t="s">
        <v>9026</v>
      </c>
      <c r="B915" s="40" t="s">
        <v>8360</v>
      </c>
      <c r="C915" s="40" t="s">
        <v>108</v>
      </c>
      <c r="D915" s="54" t="s">
        <v>52</v>
      </c>
      <c r="E915" s="48" t="s">
        <v>24</v>
      </c>
      <c r="F915" s="48" t="s">
        <v>66</v>
      </c>
      <c r="G915" s="49" t="s">
        <v>6175</v>
      </c>
      <c r="H915" s="40" t="s">
        <v>9118</v>
      </c>
      <c r="I915" s="40" t="s">
        <v>7904</v>
      </c>
      <c r="J915" s="40" t="s">
        <v>8249</v>
      </c>
      <c r="K915" s="43">
        <f>L915-5</f>
        <v>41659</v>
      </c>
      <c r="L915" s="43">
        <f>K916</f>
        <v>41664</v>
      </c>
      <c r="M915" s="40" t="s">
        <v>11</v>
      </c>
      <c r="N915" s="40" t="s">
        <v>6218</v>
      </c>
      <c r="O915" s="40">
        <v>100</v>
      </c>
      <c r="P915" s="56"/>
    </row>
    <row r="916" spans="1:16" hidden="1">
      <c r="A916" s="40" t="s">
        <v>9026</v>
      </c>
      <c r="B916" s="40" t="s">
        <v>8360</v>
      </c>
      <c r="C916" s="40" t="s">
        <v>108</v>
      </c>
      <c r="D916" s="54" t="s">
        <v>52</v>
      </c>
      <c r="E916" s="48" t="s">
        <v>24</v>
      </c>
      <c r="F916" s="48" t="s">
        <v>66</v>
      </c>
      <c r="G916" s="49" t="s">
        <v>6175</v>
      </c>
      <c r="H916" s="40" t="s">
        <v>9118</v>
      </c>
      <c r="I916" s="40" t="s">
        <v>7904</v>
      </c>
      <c r="J916" s="40" t="s">
        <v>7907</v>
      </c>
      <c r="K916" s="43">
        <f>L916-5</f>
        <v>41664</v>
      </c>
      <c r="L916" s="43">
        <f>K917</f>
        <v>41669</v>
      </c>
      <c r="M916" s="40" t="s">
        <v>11</v>
      </c>
      <c r="N916" s="40" t="s">
        <v>6218</v>
      </c>
      <c r="O916" s="40">
        <v>100</v>
      </c>
      <c r="P916" s="56"/>
    </row>
    <row r="917" spans="1:16" hidden="1">
      <c r="A917" s="40" t="s">
        <v>9026</v>
      </c>
      <c r="B917" s="40" t="s">
        <v>8360</v>
      </c>
      <c r="C917" s="40" t="s">
        <v>108</v>
      </c>
      <c r="D917" s="54" t="s">
        <v>52</v>
      </c>
      <c r="E917" s="48" t="s">
        <v>24</v>
      </c>
      <c r="F917" s="48" t="s">
        <v>66</v>
      </c>
      <c r="G917" s="49" t="s">
        <v>6175</v>
      </c>
      <c r="H917" s="40" t="s">
        <v>9118</v>
      </c>
      <c r="I917" s="40" t="s">
        <v>7904</v>
      </c>
      <c r="J917" s="40" t="s">
        <v>8172</v>
      </c>
      <c r="K917" s="43">
        <f>L917-1</f>
        <v>41669</v>
      </c>
      <c r="L917" s="43">
        <f>K905</f>
        <v>41670</v>
      </c>
      <c r="M917" s="40" t="s">
        <v>11</v>
      </c>
      <c r="N917" s="40" t="s">
        <v>6218</v>
      </c>
      <c r="O917" s="40">
        <v>100</v>
      </c>
      <c r="P917" s="56"/>
    </row>
    <row r="918" spans="1:16" hidden="1">
      <c r="A918" s="41" t="s">
        <v>9026</v>
      </c>
      <c r="B918" s="41" t="s">
        <v>8360</v>
      </c>
      <c r="C918" s="41" t="s">
        <v>108</v>
      </c>
      <c r="D918" s="47" t="s">
        <v>65</v>
      </c>
      <c r="E918" s="49" t="s">
        <v>24</v>
      </c>
      <c r="F918" s="49" t="s">
        <v>66</v>
      </c>
      <c r="G918" s="49" t="s">
        <v>6175</v>
      </c>
      <c r="H918" s="41" t="s">
        <v>9120</v>
      </c>
      <c r="I918" s="41" t="s">
        <v>1048</v>
      </c>
      <c r="J918" s="41" t="s">
        <v>7888</v>
      </c>
      <c r="K918" s="41"/>
      <c r="L918" s="40"/>
      <c r="M918" s="40"/>
      <c r="N918" s="40"/>
      <c r="O918" s="48"/>
      <c r="P918" s="56"/>
    </row>
    <row r="919" spans="1:16" hidden="1">
      <c r="A919" s="41" t="s">
        <v>9026</v>
      </c>
      <c r="B919" s="41" t="s">
        <v>8360</v>
      </c>
      <c r="C919" s="41" t="s">
        <v>108</v>
      </c>
      <c r="D919" s="47" t="s">
        <v>65</v>
      </c>
      <c r="E919" s="49" t="s">
        <v>24</v>
      </c>
      <c r="F919" s="49" t="s">
        <v>66</v>
      </c>
      <c r="G919" s="49" t="s">
        <v>6175</v>
      </c>
      <c r="H919" s="41" t="s">
        <v>9120</v>
      </c>
      <c r="I919" s="41" t="s">
        <v>1048</v>
      </c>
      <c r="J919" s="41" t="s">
        <v>8244</v>
      </c>
      <c r="K919" s="59">
        <v>41518</v>
      </c>
      <c r="L919" s="40"/>
      <c r="M919" s="40"/>
      <c r="N919" s="40"/>
      <c r="O919" s="48"/>
      <c r="P919" s="56"/>
    </row>
    <row r="920" spans="1:16" hidden="1">
      <c r="A920" s="41" t="s">
        <v>9026</v>
      </c>
      <c r="B920" s="41" t="s">
        <v>8360</v>
      </c>
      <c r="C920" s="41" t="s">
        <v>108</v>
      </c>
      <c r="D920" s="47" t="s">
        <v>65</v>
      </c>
      <c r="E920" s="49" t="s">
        <v>24</v>
      </c>
      <c r="F920" s="49" t="s">
        <v>66</v>
      </c>
      <c r="G920" s="49" t="s">
        <v>6175</v>
      </c>
      <c r="H920" s="41" t="s">
        <v>9120</v>
      </c>
      <c r="I920" s="41" t="s">
        <v>1048</v>
      </c>
      <c r="J920" s="41" t="s">
        <v>7889</v>
      </c>
      <c r="K920" s="59">
        <v>41670</v>
      </c>
      <c r="L920" s="40" t="s">
        <v>8309</v>
      </c>
      <c r="M920" s="40"/>
      <c r="N920" s="40"/>
      <c r="O920" s="48"/>
      <c r="P920" s="56"/>
    </row>
    <row r="921" spans="1:16" hidden="1">
      <c r="A921" s="41" t="s">
        <v>9026</v>
      </c>
      <c r="B921" s="41" t="s">
        <v>8360</v>
      </c>
      <c r="C921" s="41" t="s">
        <v>108</v>
      </c>
      <c r="D921" s="47" t="s">
        <v>65</v>
      </c>
      <c r="E921" s="49" t="s">
        <v>24</v>
      </c>
      <c r="F921" s="49" t="s">
        <v>66</v>
      </c>
      <c r="G921" s="49" t="s">
        <v>6175</v>
      </c>
      <c r="H921" s="41" t="s">
        <v>9120</v>
      </c>
      <c r="I921" s="41" t="s">
        <v>1048</v>
      </c>
      <c r="J921" s="41" t="s">
        <v>7890</v>
      </c>
      <c r="K921" s="41"/>
      <c r="L921" s="40"/>
      <c r="M921" s="40"/>
      <c r="N921" s="40"/>
      <c r="O921" s="48"/>
      <c r="P921" s="56"/>
    </row>
    <row r="922" spans="1:16" hidden="1">
      <c r="A922" s="41" t="s">
        <v>9026</v>
      </c>
      <c r="B922" s="41" t="s">
        <v>8360</v>
      </c>
      <c r="C922" s="41" t="s">
        <v>108</v>
      </c>
      <c r="D922" s="47" t="s">
        <v>65</v>
      </c>
      <c r="E922" s="49" t="s">
        <v>24</v>
      </c>
      <c r="F922" s="49" t="s">
        <v>66</v>
      </c>
      <c r="G922" s="49" t="s">
        <v>6175</v>
      </c>
      <c r="H922" s="41" t="s">
        <v>9120</v>
      </c>
      <c r="I922" s="41" t="s">
        <v>1048</v>
      </c>
      <c r="J922" s="41" t="s">
        <v>7891</v>
      </c>
      <c r="K922" s="41"/>
      <c r="L922" s="40"/>
      <c r="M922" s="40"/>
      <c r="N922" s="40"/>
      <c r="O922" s="48"/>
      <c r="P922" s="56"/>
    </row>
    <row r="923" spans="1:16" hidden="1">
      <c r="A923" s="41" t="s">
        <v>9026</v>
      </c>
      <c r="B923" s="41" t="s">
        <v>8360</v>
      </c>
      <c r="C923" s="41" t="s">
        <v>108</v>
      </c>
      <c r="D923" s="47" t="s">
        <v>65</v>
      </c>
      <c r="E923" s="49" t="s">
        <v>24</v>
      </c>
      <c r="F923" s="49" t="s">
        <v>66</v>
      </c>
      <c r="G923" s="49" t="s">
        <v>6175</v>
      </c>
      <c r="H923" s="41" t="s">
        <v>9120</v>
      </c>
      <c r="I923" s="41" t="s">
        <v>1048</v>
      </c>
      <c r="J923" s="41" t="s">
        <v>7892</v>
      </c>
      <c r="K923" s="59">
        <v>41712</v>
      </c>
      <c r="L923" s="40"/>
      <c r="M923" s="40"/>
      <c r="N923" s="40"/>
      <c r="O923" s="48"/>
      <c r="P923" s="56"/>
    </row>
    <row r="924" spans="1:16" hidden="1">
      <c r="A924" s="41" t="s">
        <v>9026</v>
      </c>
      <c r="B924" s="41" t="s">
        <v>8360</v>
      </c>
      <c r="C924" s="41" t="s">
        <v>108</v>
      </c>
      <c r="D924" s="47" t="s">
        <v>65</v>
      </c>
      <c r="E924" s="49" t="s">
        <v>24</v>
      </c>
      <c r="F924" s="49" t="s">
        <v>66</v>
      </c>
      <c r="G924" s="49" t="s">
        <v>6175</v>
      </c>
      <c r="H924" s="41" t="s">
        <v>9120</v>
      </c>
      <c r="I924" s="41" t="s">
        <v>1048</v>
      </c>
      <c r="J924" s="41" t="s">
        <v>7893</v>
      </c>
      <c r="K924" s="41"/>
      <c r="L924" s="40"/>
      <c r="M924" s="40"/>
      <c r="N924" s="40"/>
      <c r="O924" s="48"/>
      <c r="P924" s="56"/>
    </row>
    <row r="925" spans="1:16" hidden="1">
      <c r="A925" s="41" t="s">
        <v>9026</v>
      </c>
      <c r="B925" s="41" t="s">
        <v>8360</v>
      </c>
      <c r="C925" s="41" t="s">
        <v>108</v>
      </c>
      <c r="D925" s="47" t="s">
        <v>65</v>
      </c>
      <c r="E925" s="49" t="s">
        <v>24</v>
      </c>
      <c r="F925" s="49" t="s">
        <v>66</v>
      </c>
      <c r="G925" s="49" t="s">
        <v>6175</v>
      </c>
      <c r="H925" s="41" t="s">
        <v>9120</v>
      </c>
      <c r="I925" s="41" t="s">
        <v>1048</v>
      </c>
      <c r="J925" s="41" t="s">
        <v>7894</v>
      </c>
      <c r="K925" s="41"/>
      <c r="L925" s="40"/>
      <c r="M925" s="40"/>
      <c r="N925" s="40"/>
      <c r="O925" s="48"/>
      <c r="P925" s="56"/>
    </row>
    <row r="926" spans="1:16" hidden="1">
      <c r="A926" s="40" t="s">
        <v>9026</v>
      </c>
      <c r="B926" s="40" t="s">
        <v>8360</v>
      </c>
      <c r="C926" s="40" t="s">
        <v>108</v>
      </c>
      <c r="D926" s="46" t="s">
        <v>65</v>
      </c>
      <c r="E926" s="48" t="s">
        <v>24</v>
      </c>
      <c r="F926" s="48" t="s">
        <v>66</v>
      </c>
      <c r="G926" s="49" t="s">
        <v>6175</v>
      </c>
      <c r="H926" s="40" t="s">
        <v>9120</v>
      </c>
      <c r="I926" s="40" t="s">
        <v>7895</v>
      </c>
      <c r="J926" s="40" t="s">
        <v>8245</v>
      </c>
      <c r="K926" s="43">
        <f>K919</f>
        <v>41518</v>
      </c>
      <c r="L926" s="43">
        <f>K926+10</f>
        <v>41528</v>
      </c>
      <c r="M926" s="40" t="s">
        <v>11</v>
      </c>
      <c r="N926" s="40" t="s">
        <v>6218</v>
      </c>
      <c r="O926" s="40">
        <v>100</v>
      </c>
      <c r="P926" s="56"/>
    </row>
    <row r="927" spans="1:16" ht="26.45" hidden="1">
      <c r="A927" s="40" t="s">
        <v>9026</v>
      </c>
      <c r="B927" s="40" t="s">
        <v>8360</v>
      </c>
      <c r="C927" s="40" t="s">
        <v>108</v>
      </c>
      <c r="D927" s="46" t="s">
        <v>65</v>
      </c>
      <c r="E927" s="48" t="s">
        <v>24</v>
      </c>
      <c r="F927" s="48" t="s">
        <v>66</v>
      </c>
      <c r="G927" s="49" t="s">
        <v>6175</v>
      </c>
      <c r="H927" s="40" t="s">
        <v>9120</v>
      </c>
      <c r="I927" s="40" t="s">
        <v>7898</v>
      </c>
      <c r="J927" s="40" t="s">
        <v>8247</v>
      </c>
      <c r="K927" s="43">
        <f>L926</f>
        <v>41528</v>
      </c>
      <c r="L927" s="43">
        <f>K927+2</f>
        <v>41530</v>
      </c>
      <c r="M927" s="40" t="s">
        <v>11</v>
      </c>
      <c r="N927" s="40" t="s">
        <v>6218</v>
      </c>
      <c r="O927" s="40">
        <v>100</v>
      </c>
      <c r="P927" s="56" t="s">
        <v>9119</v>
      </c>
    </row>
    <row r="928" spans="1:16">
      <c r="A928" s="40" t="s">
        <v>9026</v>
      </c>
      <c r="B928" s="40" t="s">
        <v>8360</v>
      </c>
      <c r="C928" s="40" t="s">
        <v>108</v>
      </c>
      <c r="D928" s="46" t="s">
        <v>65</v>
      </c>
      <c r="E928" s="48" t="s">
        <v>24</v>
      </c>
      <c r="F928" s="48" t="s">
        <v>66</v>
      </c>
      <c r="G928" s="49" t="s">
        <v>6175</v>
      </c>
      <c r="H928" s="40" t="s">
        <v>9120</v>
      </c>
      <c r="I928" s="40" t="s">
        <v>7901</v>
      </c>
      <c r="J928" s="40" t="s">
        <v>7902</v>
      </c>
      <c r="K928" s="43">
        <f>L927</f>
        <v>41530</v>
      </c>
      <c r="L928" s="43">
        <f>K929</f>
        <v>41654</v>
      </c>
      <c r="M928" s="40" t="s">
        <v>11</v>
      </c>
      <c r="N928" s="40" t="s">
        <v>6218</v>
      </c>
      <c r="O928" s="40">
        <v>100</v>
      </c>
      <c r="P928" s="56"/>
    </row>
    <row r="929" spans="1:16" hidden="1">
      <c r="A929" s="40" t="s">
        <v>9026</v>
      </c>
      <c r="B929" s="40" t="s">
        <v>8360</v>
      </c>
      <c r="C929" s="40" t="s">
        <v>108</v>
      </c>
      <c r="D929" s="46" t="s">
        <v>65</v>
      </c>
      <c r="E929" s="48" t="s">
        <v>24</v>
      </c>
      <c r="F929" s="48" t="s">
        <v>66</v>
      </c>
      <c r="G929" s="49" t="s">
        <v>6175</v>
      </c>
      <c r="H929" s="40" t="s">
        <v>9120</v>
      </c>
      <c r="I929" s="40" t="s">
        <v>7904</v>
      </c>
      <c r="J929" s="40" t="s">
        <v>7905</v>
      </c>
      <c r="K929" s="43">
        <f>L929-5</f>
        <v>41654</v>
      </c>
      <c r="L929" s="43">
        <f>K930</f>
        <v>41659</v>
      </c>
      <c r="M929" s="40" t="s">
        <v>11</v>
      </c>
      <c r="N929" s="40" t="s">
        <v>6218</v>
      </c>
      <c r="O929" s="40">
        <v>100</v>
      </c>
      <c r="P929" s="56"/>
    </row>
    <row r="930" spans="1:16" hidden="1">
      <c r="A930" s="40" t="s">
        <v>9026</v>
      </c>
      <c r="B930" s="40" t="s">
        <v>8360</v>
      </c>
      <c r="C930" s="40" t="s">
        <v>108</v>
      </c>
      <c r="D930" s="46" t="s">
        <v>65</v>
      </c>
      <c r="E930" s="48" t="s">
        <v>24</v>
      </c>
      <c r="F930" s="48" t="s">
        <v>66</v>
      </c>
      <c r="G930" s="49" t="s">
        <v>6175</v>
      </c>
      <c r="H930" s="40" t="s">
        <v>9120</v>
      </c>
      <c r="I930" s="40" t="s">
        <v>7904</v>
      </c>
      <c r="J930" s="40" t="s">
        <v>8249</v>
      </c>
      <c r="K930" s="43">
        <f>L930-5</f>
        <v>41659</v>
      </c>
      <c r="L930" s="43">
        <f>K931</f>
        <v>41664</v>
      </c>
      <c r="M930" s="40" t="s">
        <v>11</v>
      </c>
      <c r="N930" s="40" t="s">
        <v>6218</v>
      </c>
      <c r="O930" s="40">
        <v>100</v>
      </c>
      <c r="P930" s="56"/>
    </row>
    <row r="931" spans="1:16" hidden="1">
      <c r="A931" s="40" t="s">
        <v>9026</v>
      </c>
      <c r="B931" s="40" t="s">
        <v>8360</v>
      </c>
      <c r="C931" s="40" t="s">
        <v>108</v>
      </c>
      <c r="D931" s="46" t="s">
        <v>65</v>
      </c>
      <c r="E931" s="48" t="s">
        <v>24</v>
      </c>
      <c r="F931" s="48" t="s">
        <v>66</v>
      </c>
      <c r="G931" s="49" t="s">
        <v>6175</v>
      </c>
      <c r="H931" s="40" t="s">
        <v>9120</v>
      </c>
      <c r="I931" s="40" t="s">
        <v>7904</v>
      </c>
      <c r="J931" s="40" t="s">
        <v>7907</v>
      </c>
      <c r="K931" s="43">
        <f>L931-5</f>
        <v>41664</v>
      </c>
      <c r="L931" s="43">
        <f>K932</f>
        <v>41669</v>
      </c>
      <c r="M931" s="40" t="s">
        <v>11</v>
      </c>
      <c r="N931" s="40" t="s">
        <v>6218</v>
      </c>
      <c r="O931" s="40">
        <v>100</v>
      </c>
      <c r="P931" s="56"/>
    </row>
    <row r="932" spans="1:16" hidden="1">
      <c r="A932" s="40" t="s">
        <v>9026</v>
      </c>
      <c r="B932" s="40" t="s">
        <v>8360</v>
      </c>
      <c r="C932" s="40" t="s">
        <v>108</v>
      </c>
      <c r="D932" s="46" t="s">
        <v>65</v>
      </c>
      <c r="E932" s="48" t="s">
        <v>24</v>
      </c>
      <c r="F932" s="48" t="s">
        <v>66</v>
      </c>
      <c r="G932" s="49" t="s">
        <v>6175</v>
      </c>
      <c r="H932" s="40" t="s">
        <v>9120</v>
      </c>
      <c r="I932" s="40" t="s">
        <v>7904</v>
      </c>
      <c r="J932" s="40" t="s">
        <v>8172</v>
      </c>
      <c r="K932" s="43">
        <f>L932-1</f>
        <v>41669</v>
      </c>
      <c r="L932" s="43">
        <f>K920</f>
        <v>41670</v>
      </c>
      <c r="M932" s="40" t="s">
        <v>11</v>
      </c>
      <c r="N932" s="40" t="s">
        <v>6218</v>
      </c>
      <c r="O932" s="40">
        <v>100</v>
      </c>
      <c r="P932" s="56"/>
    </row>
    <row r="933" spans="1:16" hidden="1">
      <c r="A933" s="41" t="s">
        <v>9026</v>
      </c>
      <c r="B933" s="41" t="s">
        <v>8360</v>
      </c>
      <c r="C933" s="41" t="s">
        <v>108</v>
      </c>
      <c r="D933" s="47" t="s">
        <v>7928</v>
      </c>
      <c r="E933" s="49" t="s">
        <v>24</v>
      </c>
      <c r="F933" s="49" t="s">
        <v>66</v>
      </c>
      <c r="G933" s="49" t="s">
        <v>6175</v>
      </c>
      <c r="H933" s="41" t="s">
        <v>9121</v>
      </c>
      <c r="I933" s="41" t="s">
        <v>1048</v>
      </c>
      <c r="J933" s="41" t="s">
        <v>7888</v>
      </c>
      <c r="K933" s="41"/>
      <c r="L933" s="40"/>
      <c r="M933" s="40"/>
      <c r="N933" s="40"/>
      <c r="O933" s="48"/>
      <c r="P933" s="56"/>
    </row>
    <row r="934" spans="1:16" hidden="1">
      <c r="A934" s="41" t="s">
        <v>9026</v>
      </c>
      <c r="B934" s="41" t="s">
        <v>8360</v>
      </c>
      <c r="C934" s="41" t="s">
        <v>108</v>
      </c>
      <c r="D934" s="47" t="s">
        <v>7928</v>
      </c>
      <c r="E934" s="49" t="s">
        <v>24</v>
      </c>
      <c r="F934" s="49" t="s">
        <v>66</v>
      </c>
      <c r="G934" s="49" t="s">
        <v>6175</v>
      </c>
      <c r="H934" s="41" t="s">
        <v>9121</v>
      </c>
      <c r="I934" s="41" t="s">
        <v>1048</v>
      </c>
      <c r="J934" s="41" t="s">
        <v>8244</v>
      </c>
      <c r="K934" s="59">
        <v>41518</v>
      </c>
      <c r="L934" s="40"/>
      <c r="M934" s="40"/>
      <c r="N934" s="40"/>
      <c r="O934" s="48"/>
      <c r="P934" s="56"/>
    </row>
    <row r="935" spans="1:16" hidden="1">
      <c r="A935" s="41" t="s">
        <v>9026</v>
      </c>
      <c r="B935" s="41" t="s">
        <v>8360</v>
      </c>
      <c r="C935" s="41" t="s">
        <v>108</v>
      </c>
      <c r="D935" s="47" t="s">
        <v>7928</v>
      </c>
      <c r="E935" s="49" t="s">
        <v>24</v>
      </c>
      <c r="F935" s="49" t="s">
        <v>66</v>
      </c>
      <c r="G935" s="49" t="s">
        <v>6175</v>
      </c>
      <c r="H935" s="41" t="s">
        <v>9121</v>
      </c>
      <c r="I935" s="41" t="s">
        <v>1048</v>
      </c>
      <c r="J935" s="41" t="s">
        <v>7889</v>
      </c>
      <c r="K935" s="59">
        <v>41670</v>
      </c>
      <c r="L935" s="40" t="s">
        <v>8309</v>
      </c>
      <c r="M935" s="40"/>
      <c r="N935" s="40"/>
      <c r="O935" s="48"/>
      <c r="P935" s="56"/>
    </row>
    <row r="936" spans="1:16" hidden="1">
      <c r="A936" s="41" t="s">
        <v>9026</v>
      </c>
      <c r="B936" s="41" t="s">
        <v>8360</v>
      </c>
      <c r="C936" s="41" t="s">
        <v>108</v>
      </c>
      <c r="D936" s="47" t="s">
        <v>7928</v>
      </c>
      <c r="E936" s="49" t="s">
        <v>24</v>
      </c>
      <c r="F936" s="49" t="s">
        <v>66</v>
      </c>
      <c r="G936" s="49" t="s">
        <v>6175</v>
      </c>
      <c r="H936" s="41" t="s">
        <v>9121</v>
      </c>
      <c r="I936" s="41" t="s">
        <v>1048</v>
      </c>
      <c r="J936" s="41" t="s">
        <v>7890</v>
      </c>
      <c r="K936" s="41"/>
      <c r="L936" s="40"/>
      <c r="M936" s="40"/>
      <c r="N936" s="40"/>
      <c r="O936" s="48"/>
      <c r="P936" s="56"/>
    </row>
    <row r="937" spans="1:16" hidden="1">
      <c r="A937" s="41" t="s">
        <v>9026</v>
      </c>
      <c r="B937" s="41" t="s">
        <v>8360</v>
      </c>
      <c r="C937" s="41" t="s">
        <v>108</v>
      </c>
      <c r="D937" s="47" t="s">
        <v>7928</v>
      </c>
      <c r="E937" s="49" t="s">
        <v>24</v>
      </c>
      <c r="F937" s="49" t="s">
        <v>66</v>
      </c>
      <c r="G937" s="49" t="s">
        <v>6175</v>
      </c>
      <c r="H937" s="41" t="s">
        <v>9121</v>
      </c>
      <c r="I937" s="41" t="s">
        <v>1048</v>
      </c>
      <c r="J937" s="41" t="s">
        <v>7891</v>
      </c>
      <c r="K937" s="41"/>
      <c r="L937" s="40"/>
      <c r="M937" s="40"/>
      <c r="N937" s="40"/>
      <c r="O937" s="48"/>
      <c r="P937" s="56"/>
    </row>
    <row r="938" spans="1:16" hidden="1">
      <c r="A938" s="41" t="s">
        <v>9026</v>
      </c>
      <c r="B938" s="41" t="s">
        <v>8360</v>
      </c>
      <c r="C938" s="41" t="s">
        <v>108</v>
      </c>
      <c r="D938" s="47" t="s">
        <v>7928</v>
      </c>
      <c r="E938" s="49" t="s">
        <v>24</v>
      </c>
      <c r="F938" s="49" t="s">
        <v>66</v>
      </c>
      <c r="G938" s="49" t="s">
        <v>6175</v>
      </c>
      <c r="H938" s="41" t="s">
        <v>9121</v>
      </c>
      <c r="I938" s="41" t="s">
        <v>1048</v>
      </c>
      <c r="J938" s="41" t="s">
        <v>7892</v>
      </c>
      <c r="K938" s="59">
        <v>41712</v>
      </c>
      <c r="L938" s="40"/>
      <c r="M938" s="40"/>
      <c r="N938" s="40"/>
      <c r="O938" s="48"/>
      <c r="P938" s="56"/>
    </row>
    <row r="939" spans="1:16" hidden="1">
      <c r="A939" s="41" t="s">
        <v>9026</v>
      </c>
      <c r="B939" s="41" t="s">
        <v>8360</v>
      </c>
      <c r="C939" s="41" t="s">
        <v>108</v>
      </c>
      <c r="D939" s="47" t="s">
        <v>7928</v>
      </c>
      <c r="E939" s="49" t="s">
        <v>24</v>
      </c>
      <c r="F939" s="49" t="s">
        <v>66</v>
      </c>
      <c r="G939" s="49" t="s">
        <v>6175</v>
      </c>
      <c r="H939" s="41" t="s">
        <v>9121</v>
      </c>
      <c r="I939" s="41" t="s">
        <v>1048</v>
      </c>
      <c r="J939" s="41" t="s">
        <v>7893</v>
      </c>
      <c r="K939" s="41"/>
      <c r="L939" s="40"/>
      <c r="M939" s="40"/>
      <c r="N939" s="40"/>
      <c r="O939" s="48"/>
      <c r="P939" s="56"/>
    </row>
    <row r="940" spans="1:16" hidden="1">
      <c r="A940" s="41" t="s">
        <v>9026</v>
      </c>
      <c r="B940" s="41" t="s">
        <v>8360</v>
      </c>
      <c r="C940" s="41" t="s">
        <v>108</v>
      </c>
      <c r="D940" s="47" t="s">
        <v>7928</v>
      </c>
      <c r="E940" s="49" t="s">
        <v>24</v>
      </c>
      <c r="F940" s="49" t="s">
        <v>66</v>
      </c>
      <c r="G940" s="49" t="s">
        <v>6175</v>
      </c>
      <c r="H940" s="41" t="s">
        <v>9121</v>
      </c>
      <c r="I940" s="41" t="s">
        <v>1048</v>
      </c>
      <c r="J940" s="41" t="s">
        <v>7894</v>
      </c>
      <c r="K940" s="41"/>
      <c r="L940" s="40"/>
      <c r="M940" s="40"/>
      <c r="N940" s="40"/>
      <c r="O940" s="48"/>
      <c r="P940" s="56"/>
    </row>
    <row r="941" spans="1:16" hidden="1">
      <c r="A941" s="40" t="s">
        <v>9026</v>
      </c>
      <c r="B941" s="40" t="s">
        <v>8360</v>
      </c>
      <c r="C941" s="40" t="s">
        <v>108</v>
      </c>
      <c r="D941" s="46" t="s">
        <v>7928</v>
      </c>
      <c r="E941" s="48" t="s">
        <v>24</v>
      </c>
      <c r="F941" s="48" t="s">
        <v>66</v>
      </c>
      <c r="G941" s="49" t="s">
        <v>6175</v>
      </c>
      <c r="H941" s="40" t="s">
        <v>9121</v>
      </c>
      <c r="I941" s="40" t="s">
        <v>7895</v>
      </c>
      <c r="J941" s="40" t="s">
        <v>8245</v>
      </c>
      <c r="K941" s="43">
        <f>K934</f>
        <v>41518</v>
      </c>
      <c r="L941" s="43">
        <f>K941+10</f>
        <v>41528</v>
      </c>
      <c r="M941" s="40" t="s">
        <v>11</v>
      </c>
      <c r="N941" s="40" t="s">
        <v>6218</v>
      </c>
      <c r="O941" s="40">
        <v>100</v>
      </c>
      <c r="P941" s="56"/>
    </row>
    <row r="942" spans="1:16" ht="26.45" hidden="1">
      <c r="A942" s="40" t="s">
        <v>9026</v>
      </c>
      <c r="B942" s="40" t="s">
        <v>8360</v>
      </c>
      <c r="C942" s="40" t="s">
        <v>108</v>
      </c>
      <c r="D942" s="46" t="s">
        <v>7928</v>
      </c>
      <c r="E942" s="48" t="s">
        <v>24</v>
      </c>
      <c r="F942" s="48" t="s">
        <v>66</v>
      </c>
      <c r="G942" s="49" t="s">
        <v>6175</v>
      </c>
      <c r="H942" s="40" t="s">
        <v>9121</v>
      </c>
      <c r="I942" s="40" t="s">
        <v>7898</v>
      </c>
      <c r="J942" s="40" t="s">
        <v>8247</v>
      </c>
      <c r="K942" s="43">
        <f>L941</f>
        <v>41528</v>
      </c>
      <c r="L942" s="43">
        <f>K942+2</f>
        <v>41530</v>
      </c>
      <c r="M942" s="40" t="s">
        <v>11</v>
      </c>
      <c r="N942" s="40" t="s">
        <v>6218</v>
      </c>
      <c r="O942" s="40">
        <v>100</v>
      </c>
      <c r="P942" s="56" t="s">
        <v>9119</v>
      </c>
    </row>
    <row r="943" spans="1:16">
      <c r="A943" s="40" t="s">
        <v>9026</v>
      </c>
      <c r="B943" s="40" t="s">
        <v>8360</v>
      </c>
      <c r="C943" s="40" t="s">
        <v>108</v>
      </c>
      <c r="D943" s="46" t="s">
        <v>7928</v>
      </c>
      <c r="E943" s="48" t="s">
        <v>24</v>
      </c>
      <c r="F943" s="48" t="s">
        <v>66</v>
      </c>
      <c r="G943" s="49" t="s">
        <v>6175</v>
      </c>
      <c r="H943" s="40" t="s">
        <v>9121</v>
      </c>
      <c r="I943" s="40" t="s">
        <v>7901</v>
      </c>
      <c r="J943" s="40" t="s">
        <v>7902</v>
      </c>
      <c r="K943" s="43">
        <f>L942</f>
        <v>41530</v>
      </c>
      <c r="L943" s="43">
        <f>K944</f>
        <v>41654</v>
      </c>
      <c r="M943" s="40" t="s">
        <v>11</v>
      </c>
      <c r="N943" s="40" t="s">
        <v>6218</v>
      </c>
      <c r="O943" s="40">
        <v>100</v>
      </c>
      <c r="P943" s="56"/>
    </row>
    <row r="944" spans="1:16" hidden="1">
      <c r="A944" s="40" t="s">
        <v>9026</v>
      </c>
      <c r="B944" s="40" t="s">
        <v>8360</v>
      </c>
      <c r="C944" s="40" t="s">
        <v>108</v>
      </c>
      <c r="D944" s="46" t="s">
        <v>7928</v>
      </c>
      <c r="E944" s="48" t="s">
        <v>24</v>
      </c>
      <c r="F944" s="48" t="s">
        <v>66</v>
      </c>
      <c r="G944" s="49" t="s">
        <v>6175</v>
      </c>
      <c r="H944" s="40" t="s">
        <v>9121</v>
      </c>
      <c r="I944" s="40" t="s">
        <v>7904</v>
      </c>
      <c r="J944" s="40" t="s">
        <v>7905</v>
      </c>
      <c r="K944" s="43">
        <f>L944-5</f>
        <v>41654</v>
      </c>
      <c r="L944" s="43">
        <f>K945</f>
        <v>41659</v>
      </c>
      <c r="M944" s="40" t="s">
        <v>11</v>
      </c>
      <c r="N944" s="40" t="s">
        <v>6218</v>
      </c>
      <c r="O944" s="40">
        <v>100</v>
      </c>
      <c r="P944" s="56"/>
    </row>
    <row r="945" spans="1:16" hidden="1">
      <c r="A945" s="40" t="s">
        <v>9026</v>
      </c>
      <c r="B945" s="40" t="s">
        <v>8360</v>
      </c>
      <c r="C945" s="40" t="s">
        <v>108</v>
      </c>
      <c r="D945" s="46" t="s">
        <v>7928</v>
      </c>
      <c r="E945" s="48" t="s">
        <v>24</v>
      </c>
      <c r="F945" s="48" t="s">
        <v>66</v>
      </c>
      <c r="G945" s="49" t="s">
        <v>6175</v>
      </c>
      <c r="H945" s="40" t="s">
        <v>9121</v>
      </c>
      <c r="I945" s="40" t="s">
        <v>7904</v>
      </c>
      <c r="J945" s="40" t="s">
        <v>8249</v>
      </c>
      <c r="K945" s="43">
        <f>L945-5</f>
        <v>41659</v>
      </c>
      <c r="L945" s="43">
        <f>K946</f>
        <v>41664</v>
      </c>
      <c r="M945" s="40" t="s">
        <v>11</v>
      </c>
      <c r="N945" s="40" t="s">
        <v>6218</v>
      </c>
      <c r="O945" s="40">
        <v>100</v>
      </c>
      <c r="P945" s="56"/>
    </row>
    <row r="946" spans="1:16" hidden="1">
      <c r="A946" s="40" t="s">
        <v>9026</v>
      </c>
      <c r="B946" s="40" t="s">
        <v>8360</v>
      </c>
      <c r="C946" s="40" t="s">
        <v>108</v>
      </c>
      <c r="D946" s="46" t="s">
        <v>7928</v>
      </c>
      <c r="E946" s="48" t="s">
        <v>24</v>
      </c>
      <c r="F946" s="48" t="s">
        <v>66</v>
      </c>
      <c r="G946" s="49" t="s">
        <v>6175</v>
      </c>
      <c r="H946" s="40" t="s">
        <v>9121</v>
      </c>
      <c r="I946" s="40" t="s">
        <v>7904</v>
      </c>
      <c r="J946" s="40" t="s">
        <v>7907</v>
      </c>
      <c r="K946" s="43">
        <f>L946-5</f>
        <v>41664</v>
      </c>
      <c r="L946" s="43">
        <f>K947</f>
        <v>41669</v>
      </c>
      <c r="M946" s="40" t="s">
        <v>11</v>
      </c>
      <c r="N946" s="40" t="s">
        <v>6218</v>
      </c>
      <c r="O946" s="40">
        <v>100</v>
      </c>
      <c r="P946" s="56"/>
    </row>
    <row r="947" spans="1:16" hidden="1">
      <c r="A947" s="40" t="s">
        <v>9026</v>
      </c>
      <c r="B947" s="40" t="s">
        <v>8360</v>
      </c>
      <c r="C947" s="40" t="s">
        <v>108</v>
      </c>
      <c r="D947" s="46" t="s">
        <v>7928</v>
      </c>
      <c r="E947" s="48" t="s">
        <v>24</v>
      </c>
      <c r="F947" s="48" t="s">
        <v>66</v>
      </c>
      <c r="G947" s="49" t="s">
        <v>6175</v>
      </c>
      <c r="H947" s="40" t="s">
        <v>9121</v>
      </c>
      <c r="I947" s="40" t="s">
        <v>7904</v>
      </c>
      <c r="J947" s="40" t="s">
        <v>8172</v>
      </c>
      <c r="K947" s="43">
        <f>L947-1</f>
        <v>41669</v>
      </c>
      <c r="L947" s="43">
        <f>K935</f>
        <v>41670</v>
      </c>
      <c r="M947" s="40" t="s">
        <v>11</v>
      </c>
      <c r="N947" s="40" t="s">
        <v>6218</v>
      </c>
      <c r="O947" s="40">
        <v>100</v>
      </c>
      <c r="P947" s="56"/>
    </row>
    <row r="948" spans="1:16" hidden="1">
      <c r="A948" s="41" t="s">
        <v>9026</v>
      </c>
      <c r="B948" s="41" t="s">
        <v>8360</v>
      </c>
      <c r="C948" s="41" t="s">
        <v>108</v>
      </c>
      <c r="D948" s="47" t="s">
        <v>7928</v>
      </c>
      <c r="E948" s="49" t="s">
        <v>24</v>
      </c>
      <c r="F948" s="49" t="s">
        <v>66</v>
      </c>
      <c r="G948" s="49" t="s">
        <v>6175</v>
      </c>
      <c r="H948" s="41" t="s">
        <v>9122</v>
      </c>
      <c r="I948" s="41" t="s">
        <v>1048</v>
      </c>
      <c r="J948" s="41" t="s">
        <v>7888</v>
      </c>
      <c r="K948" s="41"/>
      <c r="L948" s="40"/>
      <c r="M948" s="40"/>
      <c r="N948" s="40"/>
      <c r="O948" s="48"/>
      <c r="P948" s="56"/>
    </row>
    <row r="949" spans="1:16" hidden="1">
      <c r="A949" s="41" t="s">
        <v>9026</v>
      </c>
      <c r="B949" s="41" t="s">
        <v>8360</v>
      </c>
      <c r="C949" s="41" t="s">
        <v>108</v>
      </c>
      <c r="D949" s="47" t="s">
        <v>7928</v>
      </c>
      <c r="E949" s="49" t="s">
        <v>24</v>
      </c>
      <c r="F949" s="49" t="s">
        <v>66</v>
      </c>
      <c r="G949" s="49" t="s">
        <v>6175</v>
      </c>
      <c r="H949" s="41" t="s">
        <v>9122</v>
      </c>
      <c r="I949" s="41" t="s">
        <v>1048</v>
      </c>
      <c r="J949" s="41" t="s">
        <v>8244</v>
      </c>
      <c r="K949" s="59">
        <v>41518</v>
      </c>
      <c r="L949" s="40"/>
      <c r="M949" s="40"/>
      <c r="N949" s="40"/>
      <c r="O949" s="48"/>
      <c r="P949" s="56"/>
    </row>
    <row r="950" spans="1:16" hidden="1">
      <c r="A950" s="41" t="s">
        <v>9026</v>
      </c>
      <c r="B950" s="41" t="s">
        <v>8360</v>
      </c>
      <c r="C950" s="41" t="s">
        <v>108</v>
      </c>
      <c r="D950" s="47" t="s">
        <v>7928</v>
      </c>
      <c r="E950" s="49" t="s">
        <v>24</v>
      </c>
      <c r="F950" s="49" t="s">
        <v>66</v>
      </c>
      <c r="G950" s="49" t="s">
        <v>6175</v>
      </c>
      <c r="H950" s="41" t="s">
        <v>9122</v>
      </c>
      <c r="I950" s="41" t="s">
        <v>1048</v>
      </c>
      <c r="J950" s="41" t="s">
        <v>7889</v>
      </c>
      <c r="K950" s="59">
        <v>41670</v>
      </c>
      <c r="L950" s="40" t="s">
        <v>8309</v>
      </c>
      <c r="M950" s="40"/>
      <c r="N950" s="40"/>
      <c r="O950" s="48"/>
      <c r="P950" s="56"/>
    </row>
    <row r="951" spans="1:16" hidden="1">
      <c r="A951" s="41" t="s">
        <v>9026</v>
      </c>
      <c r="B951" s="41" t="s">
        <v>8360</v>
      </c>
      <c r="C951" s="41" t="s">
        <v>108</v>
      </c>
      <c r="D951" s="47" t="s">
        <v>7928</v>
      </c>
      <c r="E951" s="49" t="s">
        <v>24</v>
      </c>
      <c r="F951" s="49" t="s">
        <v>66</v>
      </c>
      <c r="G951" s="49" t="s">
        <v>6175</v>
      </c>
      <c r="H951" s="41" t="s">
        <v>9122</v>
      </c>
      <c r="I951" s="41" t="s">
        <v>1048</v>
      </c>
      <c r="J951" s="41" t="s">
        <v>7890</v>
      </c>
      <c r="K951" s="41"/>
      <c r="L951" s="40"/>
      <c r="M951" s="40"/>
      <c r="N951" s="40"/>
      <c r="O951" s="48"/>
      <c r="P951" s="56"/>
    </row>
    <row r="952" spans="1:16" hidden="1">
      <c r="A952" s="41" t="s">
        <v>9026</v>
      </c>
      <c r="B952" s="41" t="s">
        <v>8360</v>
      </c>
      <c r="C952" s="41" t="s">
        <v>108</v>
      </c>
      <c r="D952" s="47" t="s">
        <v>7928</v>
      </c>
      <c r="E952" s="49" t="s">
        <v>24</v>
      </c>
      <c r="F952" s="49" t="s">
        <v>66</v>
      </c>
      <c r="G952" s="49" t="s">
        <v>6175</v>
      </c>
      <c r="H952" s="41" t="s">
        <v>9122</v>
      </c>
      <c r="I952" s="41" t="s">
        <v>1048</v>
      </c>
      <c r="J952" s="41" t="s">
        <v>7891</v>
      </c>
      <c r="K952" s="41"/>
      <c r="L952" s="40"/>
      <c r="M952" s="40"/>
      <c r="N952" s="40"/>
      <c r="O952" s="48"/>
      <c r="P952" s="56"/>
    </row>
    <row r="953" spans="1:16" hidden="1">
      <c r="A953" s="41" t="s">
        <v>9026</v>
      </c>
      <c r="B953" s="41" t="s">
        <v>8360</v>
      </c>
      <c r="C953" s="41" t="s">
        <v>108</v>
      </c>
      <c r="D953" s="47" t="s">
        <v>7928</v>
      </c>
      <c r="E953" s="49" t="s">
        <v>24</v>
      </c>
      <c r="F953" s="49" t="s">
        <v>66</v>
      </c>
      <c r="G953" s="49" t="s">
        <v>6175</v>
      </c>
      <c r="H953" s="41" t="s">
        <v>9122</v>
      </c>
      <c r="I953" s="41" t="s">
        <v>1048</v>
      </c>
      <c r="J953" s="41" t="s">
        <v>7892</v>
      </c>
      <c r="K953" s="59">
        <v>41712</v>
      </c>
      <c r="L953" s="40"/>
      <c r="M953" s="40"/>
      <c r="N953" s="40"/>
      <c r="O953" s="48"/>
      <c r="P953" s="56"/>
    </row>
    <row r="954" spans="1:16" hidden="1">
      <c r="A954" s="41" t="s">
        <v>9026</v>
      </c>
      <c r="B954" s="41" t="s">
        <v>8360</v>
      </c>
      <c r="C954" s="41" t="s">
        <v>108</v>
      </c>
      <c r="D954" s="47" t="s">
        <v>7928</v>
      </c>
      <c r="E954" s="49" t="s">
        <v>24</v>
      </c>
      <c r="F954" s="49" t="s">
        <v>66</v>
      </c>
      <c r="G954" s="49" t="s">
        <v>6175</v>
      </c>
      <c r="H954" s="41" t="s">
        <v>9122</v>
      </c>
      <c r="I954" s="41" t="s">
        <v>1048</v>
      </c>
      <c r="J954" s="41" t="s">
        <v>7893</v>
      </c>
      <c r="K954" s="41"/>
      <c r="L954" s="40"/>
      <c r="M954" s="40"/>
      <c r="N954" s="40"/>
      <c r="O954" s="48"/>
      <c r="P954" s="56"/>
    </row>
    <row r="955" spans="1:16" hidden="1">
      <c r="A955" s="41" t="s">
        <v>9026</v>
      </c>
      <c r="B955" s="41" t="s">
        <v>8360</v>
      </c>
      <c r="C955" s="41" t="s">
        <v>108</v>
      </c>
      <c r="D955" s="47" t="s">
        <v>7928</v>
      </c>
      <c r="E955" s="49" t="s">
        <v>24</v>
      </c>
      <c r="F955" s="49" t="s">
        <v>66</v>
      </c>
      <c r="G955" s="49" t="s">
        <v>6175</v>
      </c>
      <c r="H955" s="41" t="s">
        <v>9122</v>
      </c>
      <c r="I955" s="41" t="s">
        <v>1048</v>
      </c>
      <c r="J955" s="41" t="s">
        <v>7894</v>
      </c>
      <c r="K955" s="41"/>
      <c r="L955" s="40"/>
      <c r="M955" s="40"/>
      <c r="N955" s="40"/>
      <c r="O955" s="48"/>
      <c r="P955" s="56"/>
    </row>
    <row r="956" spans="1:16" hidden="1">
      <c r="A956" s="40" t="s">
        <v>9026</v>
      </c>
      <c r="B956" s="40" t="s">
        <v>8360</v>
      </c>
      <c r="C956" s="40" t="s">
        <v>108</v>
      </c>
      <c r="D956" s="46" t="s">
        <v>7928</v>
      </c>
      <c r="E956" s="48" t="s">
        <v>24</v>
      </c>
      <c r="F956" s="48" t="s">
        <v>66</v>
      </c>
      <c r="G956" s="49" t="s">
        <v>6175</v>
      </c>
      <c r="H956" s="40" t="s">
        <v>9122</v>
      </c>
      <c r="I956" s="40" t="s">
        <v>7895</v>
      </c>
      <c r="J956" s="40" t="s">
        <v>8245</v>
      </c>
      <c r="K956" s="43">
        <f>K949</f>
        <v>41518</v>
      </c>
      <c r="L956" s="43">
        <f>K956+10</f>
        <v>41528</v>
      </c>
      <c r="M956" s="40" t="s">
        <v>11</v>
      </c>
      <c r="N956" s="40" t="s">
        <v>6218</v>
      </c>
      <c r="O956" s="40">
        <v>100</v>
      </c>
      <c r="P956" s="56"/>
    </row>
    <row r="957" spans="1:16" ht="26.45" hidden="1">
      <c r="A957" s="40" t="s">
        <v>9026</v>
      </c>
      <c r="B957" s="40" t="s">
        <v>8360</v>
      </c>
      <c r="C957" s="40" t="s">
        <v>108</v>
      </c>
      <c r="D957" s="46" t="s">
        <v>7928</v>
      </c>
      <c r="E957" s="48" t="s">
        <v>24</v>
      </c>
      <c r="F957" s="48" t="s">
        <v>66</v>
      </c>
      <c r="G957" s="49" t="s">
        <v>6175</v>
      </c>
      <c r="H957" s="40" t="s">
        <v>9122</v>
      </c>
      <c r="I957" s="40" t="s">
        <v>7898</v>
      </c>
      <c r="J957" s="40" t="s">
        <v>8247</v>
      </c>
      <c r="K957" s="43">
        <f>L956</f>
        <v>41528</v>
      </c>
      <c r="L957" s="43">
        <f>K957+2</f>
        <v>41530</v>
      </c>
      <c r="M957" s="40" t="s">
        <v>11</v>
      </c>
      <c r="N957" s="40" t="s">
        <v>6218</v>
      </c>
      <c r="O957" s="40">
        <v>100</v>
      </c>
      <c r="P957" s="56" t="s">
        <v>9119</v>
      </c>
    </row>
    <row r="958" spans="1:16">
      <c r="A958" s="40" t="s">
        <v>9026</v>
      </c>
      <c r="B958" s="40" t="s">
        <v>8360</v>
      </c>
      <c r="C958" s="40" t="s">
        <v>108</v>
      </c>
      <c r="D958" s="46" t="s">
        <v>7928</v>
      </c>
      <c r="E958" s="48" t="s">
        <v>24</v>
      </c>
      <c r="F958" s="48" t="s">
        <v>66</v>
      </c>
      <c r="G958" s="49" t="s">
        <v>6175</v>
      </c>
      <c r="H958" s="40" t="s">
        <v>9122</v>
      </c>
      <c r="I958" s="40" t="s">
        <v>7901</v>
      </c>
      <c r="J958" s="40" t="s">
        <v>7902</v>
      </c>
      <c r="K958" s="43">
        <f>L957</f>
        <v>41530</v>
      </c>
      <c r="L958" s="43">
        <f>K959</f>
        <v>41654</v>
      </c>
      <c r="M958" s="40" t="s">
        <v>11</v>
      </c>
      <c r="N958" s="40" t="s">
        <v>6218</v>
      </c>
      <c r="O958" s="40">
        <v>100</v>
      </c>
      <c r="P958" s="56"/>
    </row>
    <row r="959" spans="1:16" hidden="1">
      <c r="A959" s="40" t="s">
        <v>9026</v>
      </c>
      <c r="B959" s="40" t="s">
        <v>8360</v>
      </c>
      <c r="C959" s="40" t="s">
        <v>108</v>
      </c>
      <c r="D959" s="46" t="s">
        <v>7928</v>
      </c>
      <c r="E959" s="48" t="s">
        <v>24</v>
      </c>
      <c r="F959" s="48" t="s">
        <v>66</v>
      </c>
      <c r="G959" s="49" t="s">
        <v>6175</v>
      </c>
      <c r="H959" s="40" t="s">
        <v>9122</v>
      </c>
      <c r="I959" s="40" t="s">
        <v>7904</v>
      </c>
      <c r="J959" s="40" t="s">
        <v>7905</v>
      </c>
      <c r="K959" s="43">
        <f>L959-5</f>
        <v>41654</v>
      </c>
      <c r="L959" s="43">
        <f>K960</f>
        <v>41659</v>
      </c>
      <c r="M959" s="40" t="s">
        <v>11</v>
      </c>
      <c r="N959" s="40" t="s">
        <v>6218</v>
      </c>
      <c r="O959" s="40">
        <v>100</v>
      </c>
      <c r="P959" s="56"/>
    </row>
    <row r="960" spans="1:16" hidden="1">
      <c r="A960" s="40" t="s">
        <v>9026</v>
      </c>
      <c r="B960" s="40" t="s">
        <v>8360</v>
      </c>
      <c r="C960" s="40" t="s">
        <v>108</v>
      </c>
      <c r="D960" s="46" t="s">
        <v>7928</v>
      </c>
      <c r="E960" s="48" t="s">
        <v>24</v>
      </c>
      <c r="F960" s="48" t="s">
        <v>66</v>
      </c>
      <c r="G960" s="49" t="s">
        <v>6175</v>
      </c>
      <c r="H960" s="40" t="s">
        <v>9122</v>
      </c>
      <c r="I960" s="40" t="s">
        <v>7904</v>
      </c>
      <c r="J960" s="40" t="s">
        <v>8249</v>
      </c>
      <c r="K960" s="43">
        <f>L960-5</f>
        <v>41659</v>
      </c>
      <c r="L960" s="43">
        <f>K961</f>
        <v>41664</v>
      </c>
      <c r="M960" s="40" t="s">
        <v>11</v>
      </c>
      <c r="N960" s="40" t="s">
        <v>6218</v>
      </c>
      <c r="O960" s="40">
        <v>100</v>
      </c>
      <c r="P960" s="56"/>
    </row>
    <row r="961" spans="1:16" hidden="1">
      <c r="A961" s="40" t="s">
        <v>9026</v>
      </c>
      <c r="B961" s="40" t="s">
        <v>8360</v>
      </c>
      <c r="C961" s="40" t="s">
        <v>108</v>
      </c>
      <c r="D961" s="46" t="s">
        <v>7928</v>
      </c>
      <c r="E961" s="48" t="s">
        <v>24</v>
      </c>
      <c r="F961" s="48" t="s">
        <v>66</v>
      </c>
      <c r="G961" s="49" t="s">
        <v>6175</v>
      </c>
      <c r="H961" s="40" t="s">
        <v>9122</v>
      </c>
      <c r="I961" s="40" t="s">
        <v>7904</v>
      </c>
      <c r="J961" s="40" t="s">
        <v>7907</v>
      </c>
      <c r="K961" s="43">
        <f>L961-5</f>
        <v>41664</v>
      </c>
      <c r="L961" s="43">
        <f>K962</f>
        <v>41669</v>
      </c>
      <c r="M961" s="40" t="s">
        <v>11</v>
      </c>
      <c r="N961" s="40" t="s">
        <v>6218</v>
      </c>
      <c r="O961" s="40">
        <v>100</v>
      </c>
      <c r="P961" s="56"/>
    </row>
    <row r="962" spans="1:16" hidden="1">
      <c r="A962" s="40" t="s">
        <v>9026</v>
      </c>
      <c r="B962" s="40" t="s">
        <v>8360</v>
      </c>
      <c r="C962" s="40" t="s">
        <v>108</v>
      </c>
      <c r="D962" s="46" t="s">
        <v>7928</v>
      </c>
      <c r="E962" s="48" t="s">
        <v>24</v>
      </c>
      <c r="F962" s="48" t="s">
        <v>66</v>
      </c>
      <c r="G962" s="49" t="s">
        <v>6175</v>
      </c>
      <c r="H962" s="40" t="s">
        <v>9122</v>
      </c>
      <c r="I962" s="40" t="s">
        <v>7904</v>
      </c>
      <c r="J962" s="40" t="s">
        <v>8172</v>
      </c>
      <c r="K962" s="43">
        <f>L962-1</f>
        <v>41669</v>
      </c>
      <c r="L962" s="43">
        <f>K950</f>
        <v>41670</v>
      </c>
      <c r="M962" s="40" t="s">
        <v>11</v>
      </c>
      <c r="N962" s="40" t="s">
        <v>6218</v>
      </c>
      <c r="O962" s="40">
        <v>100</v>
      </c>
      <c r="P962" s="56"/>
    </row>
    <row r="963" spans="1:16" hidden="1">
      <c r="A963" s="41" t="s">
        <v>8534</v>
      </c>
      <c r="B963" s="41" t="s">
        <v>9123</v>
      </c>
      <c r="C963" s="41" t="s">
        <v>65</v>
      </c>
      <c r="D963" s="41" t="s">
        <v>65</v>
      </c>
      <c r="E963" s="49" t="s">
        <v>25</v>
      </c>
      <c r="F963" s="49" t="s">
        <v>77</v>
      </c>
      <c r="G963" s="49" t="s">
        <v>6175</v>
      </c>
      <c r="H963" s="41" t="s">
        <v>9124</v>
      </c>
      <c r="I963" s="41" t="s">
        <v>1048</v>
      </c>
      <c r="J963" s="41" t="s">
        <v>7888</v>
      </c>
      <c r="K963" s="41"/>
      <c r="L963" s="40"/>
      <c r="M963" s="40"/>
      <c r="N963" s="40"/>
      <c r="O963" s="48"/>
      <c r="P963" s="56"/>
    </row>
    <row r="964" spans="1:16" hidden="1">
      <c r="A964" s="41" t="s">
        <v>8534</v>
      </c>
      <c r="B964" s="41" t="s">
        <v>9123</v>
      </c>
      <c r="C964" s="41" t="s">
        <v>65</v>
      </c>
      <c r="D964" s="41" t="s">
        <v>65</v>
      </c>
      <c r="E964" s="49" t="s">
        <v>25</v>
      </c>
      <c r="F964" s="49" t="s">
        <v>77</v>
      </c>
      <c r="G964" s="49" t="s">
        <v>6175</v>
      </c>
      <c r="H964" s="41" t="s">
        <v>9124</v>
      </c>
      <c r="I964" s="41" t="s">
        <v>1048</v>
      </c>
      <c r="J964" s="41" t="s">
        <v>8244</v>
      </c>
      <c r="K964" s="59">
        <v>41260</v>
      </c>
      <c r="L964" s="40"/>
      <c r="M964" s="40"/>
      <c r="N964" s="40"/>
      <c r="O964" s="48"/>
      <c r="P964" s="56"/>
    </row>
    <row r="965" spans="1:16" hidden="1">
      <c r="A965" s="41" t="s">
        <v>8534</v>
      </c>
      <c r="B965" s="41" t="s">
        <v>9123</v>
      </c>
      <c r="C965" s="41" t="s">
        <v>65</v>
      </c>
      <c r="D965" s="41" t="s">
        <v>65</v>
      </c>
      <c r="E965" s="49" t="s">
        <v>25</v>
      </c>
      <c r="F965" s="49" t="s">
        <v>77</v>
      </c>
      <c r="G965" s="49" t="s">
        <v>6175</v>
      </c>
      <c r="H965" s="41" t="s">
        <v>9124</v>
      </c>
      <c r="I965" s="41" t="s">
        <v>1048</v>
      </c>
      <c r="J965" s="41" t="s">
        <v>7889</v>
      </c>
      <c r="K965" s="59">
        <v>41684</v>
      </c>
      <c r="L965" s="40" t="s">
        <v>8309</v>
      </c>
      <c r="M965" s="40"/>
      <c r="N965" s="40"/>
      <c r="O965" s="48"/>
      <c r="P965" s="56"/>
    </row>
    <row r="966" spans="1:16" hidden="1">
      <c r="A966" s="41" t="s">
        <v>8534</v>
      </c>
      <c r="B966" s="41" t="s">
        <v>9123</v>
      </c>
      <c r="C966" s="41" t="s">
        <v>65</v>
      </c>
      <c r="D966" s="41" t="s">
        <v>65</v>
      </c>
      <c r="E966" s="49" t="s">
        <v>25</v>
      </c>
      <c r="F966" s="49" t="s">
        <v>77</v>
      </c>
      <c r="G966" s="49" t="s">
        <v>6175</v>
      </c>
      <c r="H966" s="41" t="s">
        <v>9124</v>
      </c>
      <c r="I966" s="41" t="s">
        <v>1048</v>
      </c>
      <c r="J966" s="41" t="s">
        <v>7890</v>
      </c>
      <c r="K966" s="41"/>
      <c r="L966" s="40"/>
      <c r="M966" s="40"/>
      <c r="N966" s="40"/>
      <c r="O966" s="48"/>
      <c r="P966" s="56"/>
    </row>
    <row r="967" spans="1:16" hidden="1">
      <c r="A967" s="41" t="s">
        <v>8534</v>
      </c>
      <c r="B967" s="41" t="s">
        <v>9123</v>
      </c>
      <c r="C967" s="41" t="s">
        <v>65</v>
      </c>
      <c r="D967" s="41" t="s">
        <v>65</v>
      </c>
      <c r="E967" s="49" t="s">
        <v>25</v>
      </c>
      <c r="F967" s="49" t="s">
        <v>77</v>
      </c>
      <c r="G967" s="49" t="s">
        <v>6175</v>
      </c>
      <c r="H967" s="41" t="s">
        <v>9124</v>
      </c>
      <c r="I967" s="41" t="s">
        <v>1048</v>
      </c>
      <c r="J967" s="41" t="s">
        <v>7891</v>
      </c>
      <c r="K967" s="42">
        <v>41775</v>
      </c>
      <c r="L967" s="40"/>
      <c r="M967" s="40"/>
      <c r="N967" s="40"/>
      <c r="O967" s="48"/>
      <c r="P967" s="56"/>
    </row>
    <row r="968" spans="1:16" hidden="1">
      <c r="A968" s="41" t="s">
        <v>8534</v>
      </c>
      <c r="B968" s="41" t="s">
        <v>9123</v>
      </c>
      <c r="C968" s="41" t="s">
        <v>65</v>
      </c>
      <c r="D968" s="41" t="s">
        <v>65</v>
      </c>
      <c r="E968" s="49" t="s">
        <v>25</v>
      </c>
      <c r="F968" s="49" t="s">
        <v>77</v>
      </c>
      <c r="G968" s="49" t="s">
        <v>6175</v>
      </c>
      <c r="H968" s="41" t="s">
        <v>9124</v>
      </c>
      <c r="I968" s="41" t="s">
        <v>1048</v>
      </c>
      <c r="J968" s="41" t="s">
        <v>7892</v>
      </c>
      <c r="K968" s="59"/>
      <c r="L968" s="40"/>
      <c r="M968" s="40"/>
      <c r="N968" s="40"/>
      <c r="O968" s="48"/>
      <c r="P968" s="56"/>
    </row>
    <row r="969" spans="1:16" hidden="1">
      <c r="A969" s="41" t="s">
        <v>8534</v>
      </c>
      <c r="B969" s="41" t="s">
        <v>9123</v>
      </c>
      <c r="C969" s="41" t="s">
        <v>65</v>
      </c>
      <c r="D969" s="41" t="s">
        <v>65</v>
      </c>
      <c r="E969" s="49" t="s">
        <v>25</v>
      </c>
      <c r="F969" s="49" t="s">
        <v>77</v>
      </c>
      <c r="G969" s="49" t="s">
        <v>6175</v>
      </c>
      <c r="H969" s="41" t="s">
        <v>9124</v>
      </c>
      <c r="I969" s="41" t="s">
        <v>1048</v>
      </c>
      <c r="J969" s="41" t="s">
        <v>7893</v>
      </c>
      <c r="K969" s="41"/>
      <c r="L969" s="40"/>
      <c r="M969" s="40"/>
      <c r="N969" s="40"/>
      <c r="O969" s="48"/>
      <c r="P969" s="56"/>
    </row>
    <row r="970" spans="1:16" hidden="1">
      <c r="A970" s="41" t="s">
        <v>8534</v>
      </c>
      <c r="B970" s="41" t="s">
        <v>9123</v>
      </c>
      <c r="C970" s="41" t="s">
        <v>65</v>
      </c>
      <c r="D970" s="41" t="s">
        <v>65</v>
      </c>
      <c r="E970" s="49" t="s">
        <v>25</v>
      </c>
      <c r="F970" s="49" t="s">
        <v>77</v>
      </c>
      <c r="G970" s="49" t="s">
        <v>6175</v>
      </c>
      <c r="H970" s="41" t="s">
        <v>9124</v>
      </c>
      <c r="I970" s="41" t="s">
        <v>1048</v>
      </c>
      <c r="J970" s="41" t="s">
        <v>7894</v>
      </c>
      <c r="K970" s="41"/>
      <c r="L970" s="40"/>
      <c r="M970" s="40"/>
      <c r="N970" s="40"/>
      <c r="O970" s="48"/>
      <c r="P970" s="56"/>
    </row>
    <row r="971" spans="1:16" hidden="1">
      <c r="A971" s="40" t="s">
        <v>8534</v>
      </c>
      <c r="B971" s="40" t="s">
        <v>9123</v>
      </c>
      <c r="C971" s="40" t="s">
        <v>65</v>
      </c>
      <c r="D971" s="40" t="s">
        <v>65</v>
      </c>
      <c r="E971" s="48" t="s">
        <v>25</v>
      </c>
      <c r="F971" s="48" t="s">
        <v>77</v>
      </c>
      <c r="G971" s="49" t="s">
        <v>6175</v>
      </c>
      <c r="H971" s="40" t="s">
        <v>9124</v>
      </c>
      <c r="I971" s="40" t="s">
        <v>7895</v>
      </c>
      <c r="J971" s="40" t="s">
        <v>8245</v>
      </c>
      <c r="K971" s="43">
        <f>K964</f>
        <v>41260</v>
      </c>
      <c r="L971" s="43">
        <f>K971+10</f>
        <v>41270</v>
      </c>
      <c r="M971" s="40" t="s">
        <v>7</v>
      </c>
      <c r="N971" s="40" t="s">
        <v>94</v>
      </c>
      <c r="O971" s="40">
        <v>100</v>
      </c>
      <c r="P971" s="56"/>
    </row>
    <row r="972" spans="1:16" ht="26.45" hidden="1">
      <c r="A972" s="40" t="s">
        <v>8534</v>
      </c>
      <c r="B972" s="40" t="s">
        <v>9123</v>
      </c>
      <c r="C972" s="40" t="s">
        <v>65</v>
      </c>
      <c r="D972" s="40" t="s">
        <v>65</v>
      </c>
      <c r="E972" s="48" t="s">
        <v>25</v>
      </c>
      <c r="F972" s="48" t="s">
        <v>77</v>
      </c>
      <c r="G972" s="49" t="s">
        <v>6175</v>
      </c>
      <c r="H972" s="40" t="s">
        <v>9124</v>
      </c>
      <c r="I972" s="40" t="s">
        <v>7898</v>
      </c>
      <c r="J972" s="40" t="s">
        <v>8247</v>
      </c>
      <c r="K972" s="43">
        <f>L971</f>
        <v>41270</v>
      </c>
      <c r="L972" s="43">
        <f>K972+2</f>
        <v>41272</v>
      </c>
      <c r="M972" s="40" t="s">
        <v>7</v>
      </c>
      <c r="N972" s="40" t="s">
        <v>94</v>
      </c>
      <c r="O972" s="40">
        <v>100</v>
      </c>
      <c r="P972" s="56" t="s">
        <v>9125</v>
      </c>
    </row>
    <row r="973" spans="1:16">
      <c r="A973" s="40" t="s">
        <v>8534</v>
      </c>
      <c r="B973" s="40" t="s">
        <v>9123</v>
      </c>
      <c r="C973" s="40" t="s">
        <v>65</v>
      </c>
      <c r="D973" s="40" t="s">
        <v>65</v>
      </c>
      <c r="E973" s="48" t="s">
        <v>25</v>
      </c>
      <c r="F973" s="48" t="s">
        <v>77</v>
      </c>
      <c r="G973" s="49" t="s">
        <v>6175</v>
      </c>
      <c r="H973" s="40" t="s">
        <v>9124</v>
      </c>
      <c r="I973" s="40" t="s">
        <v>7901</v>
      </c>
      <c r="J973" s="40" t="s">
        <v>7902</v>
      </c>
      <c r="K973" s="43">
        <f>L972</f>
        <v>41272</v>
      </c>
      <c r="L973" s="43">
        <f>K974</f>
        <v>41668</v>
      </c>
      <c r="M973" s="40" t="s">
        <v>7</v>
      </c>
      <c r="N973" s="40" t="s">
        <v>94</v>
      </c>
      <c r="O973" s="40">
        <v>100</v>
      </c>
      <c r="P973" s="56"/>
    </row>
    <row r="974" spans="1:16" ht="52.5" hidden="1">
      <c r="A974" s="40" t="s">
        <v>8534</v>
      </c>
      <c r="B974" s="40" t="s">
        <v>9123</v>
      </c>
      <c r="C974" s="40" t="s">
        <v>65</v>
      </c>
      <c r="D974" s="40" t="s">
        <v>65</v>
      </c>
      <c r="E974" s="48" t="s">
        <v>25</v>
      </c>
      <c r="F974" s="48" t="s">
        <v>77</v>
      </c>
      <c r="G974" s="49" t="s">
        <v>6175</v>
      </c>
      <c r="H974" s="40" t="s">
        <v>9124</v>
      </c>
      <c r="I974" s="40" t="s">
        <v>7904</v>
      </c>
      <c r="J974" s="40" t="s">
        <v>7905</v>
      </c>
      <c r="K974" s="43">
        <f>L974-5</f>
        <v>41668</v>
      </c>
      <c r="L974" s="43">
        <f>K975</f>
        <v>41673</v>
      </c>
      <c r="M974" s="40" t="s">
        <v>7</v>
      </c>
      <c r="N974" s="40" t="s">
        <v>94</v>
      </c>
      <c r="O974" s="40">
        <v>100</v>
      </c>
      <c r="P974" s="56" t="s">
        <v>9126</v>
      </c>
    </row>
    <row r="975" spans="1:16" hidden="1">
      <c r="A975" s="40" t="s">
        <v>8534</v>
      </c>
      <c r="B975" s="40" t="s">
        <v>9123</v>
      </c>
      <c r="C975" s="40" t="s">
        <v>65</v>
      </c>
      <c r="D975" s="40" t="s">
        <v>65</v>
      </c>
      <c r="E975" s="48" t="s">
        <v>25</v>
      </c>
      <c r="F975" s="48" t="s">
        <v>77</v>
      </c>
      <c r="G975" s="49" t="s">
        <v>6175</v>
      </c>
      <c r="H975" s="40" t="s">
        <v>9124</v>
      </c>
      <c r="I975" s="40" t="s">
        <v>7904</v>
      </c>
      <c r="J975" s="40" t="s">
        <v>8249</v>
      </c>
      <c r="K975" s="43">
        <f>L975-5</f>
        <v>41673</v>
      </c>
      <c r="L975" s="43">
        <f>K976</f>
        <v>41678</v>
      </c>
      <c r="M975" s="40" t="s">
        <v>7</v>
      </c>
      <c r="N975" s="40" t="s">
        <v>94</v>
      </c>
      <c r="O975" s="40">
        <v>100</v>
      </c>
      <c r="P975" s="56"/>
    </row>
    <row r="976" spans="1:16" hidden="1">
      <c r="A976" s="40" t="s">
        <v>8534</v>
      </c>
      <c r="B976" s="40" t="s">
        <v>9123</v>
      </c>
      <c r="C976" s="40" t="s">
        <v>65</v>
      </c>
      <c r="D976" s="40" t="s">
        <v>65</v>
      </c>
      <c r="E976" s="48" t="s">
        <v>25</v>
      </c>
      <c r="F976" s="48" t="s">
        <v>77</v>
      </c>
      <c r="G976" s="49" t="s">
        <v>6175</v>
      </c>
      <c r="H976" s="40" t="s">
        <v>9124</v>
      </c>
      <c r="I976" s="40" t="s">
        <v>7904</v>
      </c>
      <c r="J976" s="40" t="s">
        <v>7907</v>
      </c>
      <c r="K976" s="43">
        <f>L976-5</f>
        <v>41678</v>
      </c>
      <c r="L976" s="43">
        <f>K977</f>
        <v>41683</v>
      </c>
      <c r="M976" s="40" t="s">
        <v>7</v>
      </c>
      <c r="N976" s="40" t="s">
        <v>94</v>
      </c>
      <c r="O976" s="40">
        <v>100</v>
      </c>
      <c r="P976" s="56"/>
    </row>
    <row r="977" spans="1:16" hidden="1">
      <c r="A977" s="40" t="s">
        <v>8534</v>
      </c>
      <c r="B977" s="40" t="s">
        <v>9123</v>
      </c>
      <c r="C977" s="40" t="s">
        <v>65</v>
      </c>
      <c r="D977" s="40" t="s">
        <v>65</v>
      </c>
      <c r="E977" s="48" t="s">
        <v>25</v>
      </c>
      <c r="F977" s="48" t="s">
        <v>77</v>
      </c>
      <c r="G977" s="49" t="s">
        <v>6175</v>
      </c>
      <c r="H977" s="40" t="s">
        <v>9124</v>
      </c>
      <c r="I977" s="40" t="s">
        <v>7904</v>
      </c>
      <c r="J977" s="40" t="s">
        <v>8172</v>
      </c>
      <c r="K977" s="43">
        <f>L977-1</f>
        <v>41683</v>
      </c>
      <c r="L977" s="43">
        <f>K965</f>
        <v>41684</v>
      </c>
      <c r="M977" s="40" t="s">
        <v>7</v>
      </c>
      <c r="N977" s="40" t="s">
        <v>94</v>
      </c>
      <c r="O977" s="40">
        <v>100</v>
      </c>
      <c r="P977" s="56"/>
    </row>
    <row r="978" spans="1:16" hidden="1">
      <c r="A978" s="41" t="s">
        <v>9107</v>
      </c>
      <c r="B978" s="69" t="s">
        <v>8344</v>
      </c>
      <c r="C978" s="41" t="s">
        <v>108</v>
      </c>
      <c r="D978" s="49" t="s">
        <v>65</v>
      </c>
      <c r="E978" s="49" t="s">
        <v>24</v>
      </c>
      <c r="F978" s="41" t="s">
        <v>9005</v>
      </c>
      <c r="G978" s="49" t="s">
        <v>6175</v>
      </c>
      <c r="H978" s="41" t="s">
        <v>9127</v>
      </c>
      <c r="I978" s="41" t="s">
        <v>1048</v>
      </c>
      <c r="J978" s="41" t="s">
        <v>7888</v>
      </c>
      <c r="K978" s="41"/>
      <c r="L978" s="40"/>
      <c r="M978" s="40"/>
      <c r="N978" s="40"/>
      <c r="O978" s="48"/>
      <c r="P978" s="56"/>
    </row>
    <row r="979" spans="1:16" hidden="1">
      <c r="A979" s="41" t="s">
        <v>9107</v>
      </c>
      <c r="B979" s="69" t="s">
        <v>8344</v>
      </c>
      <c r="C979" s="41" t="s">
        <v>108</v>
      </c>
      <c r="D979" s="49" t="s">
        <v>65</v>
      </c>
      <c r="E979" s="49" t="s">
        <v>24</v>
      </c>
      <c r="F979" s="41" t="s">
        <v>9005</v>
      </c>
      <c r="G979" s="49" t="s">
        <v>6175</v>
      </c>
      <c r="H979" s="41" t="s">
        <v>9127</v>
      </c>
      <c r="I979" s="41" t="s">
        <v>1048</v>
      </c>
      <c r="J979" s="41" t="s">
        <v>8244</v>
      </c>
      <c r="K979" s="59">
        <v>41442</v>
      </c>
      <c r="L979" s="40"/>
      <c r="M979" s="40"/>
      <c r="N979" s="40"/>
      <c r="O979" s="48"/>
      <c r="P979" s="56"/>
    </row>
    <row r="980" spans="1:16" hidden="1">
      <c r="A980" s="41" t="s">
        <v>9107</v>
      </c>
      <c r="B980" s="69" t="s">
        <v>8344</v>
      </c>
      <c r="C980" s="41" t="s">
        <v>108</v>
      </c>
      <c r="D980" s="49" t="s">
        <v>65</v>
      </c>
      <c r="E980" s="49" t="s">
        <v>24</v>
      </c>
      <c r="F980" s="41" t="s">
        <v>9005</v>
      </c>
      <c r="G980" s="49" t="s">
        <v>6175</v>
      </c>
      <c r="H980" s="41" t="s">
        <v>9127</v>
      </c>
      <c r="I980" s="41" t="s">
        <v>1048</v>
      </c>
      <c r="J980" s="41" t="s">
        <v>7889</v>
      </c>
      <c r="K980" s="59">
        <v>41691</v>
      </c>
      <c r="L980" s="40"/>
      <c r="M980" s="40"/>
      <c r="N980" s="40"/>
      <c r="O980" s="48"/>
      <c r="P980" s="56"/>
    </row>
    <row r="981" spans="1:16" hidden="1">
      <c r="A981" s="41" t="s">
        <v>9107</v>
      </c>
      <c r="B981" s="69" t="s">
        <v>8344</v>
      </c>
      <c r="C981" s="41" t="s">
        <v>108</v>
      </c>
      <c r="D981" s="49" t="s">
        <v>65</v>
      </c>
      <c r="E981" s="49" t="s">
        <v>24</v>
      </c>
      <c r="F981" s="41" t="s">
        <v>9005</v>
      </c>
      <c r="G981" s="49" t="s">
        <v>6175</v>
      </c>
      <c r="H981" s="41" t="s">
        <v>9127</v>
      </c>
      <c r="I981" s="41" t="s">
        <v>1048</v>
      </c>
      <c r="J981" s="41" t="s">
        <v>7890</v>
      </c>
      <c r="K981" s="41"/>
      <c r="L981" s="40"/>
      <c r="M981" s="40"/>
      <c r="N981" s="40"/>
      <c r="O981" s="48"/>
      <c r="P981" s="56"/>
    </row>
    <row r="982" spans="1:16" hidden="1">
      <c r="A982" s="41" t="s">
        <v>9107</v>
      </c>
      <c r="B982" s="69" t="s">
        <v>8344</v>
      </c>
      <c r="C982" s="41" t="s">
        <v>108</v>
      </c>
      <c r="D982" s="49" t="s">
        <v>65</v>
      </c>
      <c r="E982" s="49" t="s">
        <v>24</v>
      </c>
      <c r="F982" s="41" t="s">
        <v>9005</v>
      </c>
      <c r="G982" s="49" t="s">
        <v>6175</v>
      </c>
      <c r="H982" s="41" t="s">
        <v>9127</v>
      </c>
      <c r="I982" s="41" t="s">
        <v>1048</v>
      </c>
      <c r="J982" s="41" t="s">
        <v>7891</v>
      </c>
      <c r="K982" s="41"/>
      <c r="L982" s="40"/>
      <c r="M982" s="40"/>
      <c r="N982" s="40"/>
      <c r="O982" s="48"/>
      <c r="P982" s="56"/>
    </row>
    <row r="983" spans="1:16" hidden="1">
      <c r="A983" s="41" t="s">
        <v>9107</v>
      </c>
      <c r="B983" s="69" t="s">
        <v>8344</v>
      </c>
      <c r="C983" s="41" t="s">
        <v>108</v>
      </c>
      <c r="D983" s="49" t="s">
        <v>65</v>
      </c>
      <c r="E983" s="49" t="s">
        <v>24</v>
      </c>
      <c r="F983" s="41" t="s">
        <v>9005</v>
      </c>
      <c r="G983" s="49" t="s">
        <v>6175</v>
      </c>
      <c r="H983" s="41" t="s">
        <v>9127</v>
      </c>
      <c r="I983" s="41" t="s">
        <v>1048</v>
      </c>
      <c r="J983" s="41" t="s">
        <v>7892</v>
      </c>
      <c r="K983" s="59">
        <v>41775</v>
      </c>
      <c r="L983" s="40"/>
      <c r="M983" s="40"/>
      <c r="N983" s="40"/>
      <c r="O983" s="48"/>
      <c r="P983" s="56"/>
    </row>
    <row r="984" spans="1:16" hidden="1">
      <c r="A984" s="41" t="s">
        <v>9107</v>
      </c>
      <c r="B984" s="69" t="s">
        <v>8344</v>
      </c>
      <c r="C984" s="41" t="s">
        <v>108</v>
      </c>
      <c r="D984" s="49" t="s">
        <v>65</v>
      </c>
      <c r="E984" s="49" t="s">
        <v>24</v>
      </c>
      <c r="F984" s="41" t="s">
        <v>9005</v>
      </c>
      <c r="G984" s="49" t="s">
        <v>6175</v>
      </c>
      <c r="H984" s="41" t="s">
        <v>9127</v>
      </c>
      <c r="I984" s="41" t="s">
        <v>1048</v>
      </c>
      <c r="J984" s="41" t="s">
        <v>7893</v>
      </c>
      <c r="K984" s="42"/>
      <c r="L984" s="40"/>
      <c r="M984" s="40"/>
      <c r="N984" s="40"/>
      <c r="O984" s="48"/>
      <c r="P984" s="56"/>
    </row>
    <row r="985" spans="1:16" hidden="1">
      <c r="A985" s="41" t="s">
        <v>9107</v>
      </c>
      <c r="B985" s="69" t="s">
        <v>8344</v>
      </c>
      <c r="C985" s="41" t="s">
        <v>108</v>
      </c>
      <c r="D985" s="49" t="s">
        <v>65</v>
      </c>
      <c r="E985" s="49" t="s">
        <v>24</v>
      </c>
      <c r="F985" s="41" t="s">
        <v>9005</v>
      </c>
      <c r="G985" s="49" t="s">
        <v>6175</v>
      </c>
      <c r="H985" s="41" t="s">
        <v>9127</v>
      </c>
      <c r="I985" s="41" t="s">
        <v>1048</v>
      </c>
      <c r="J985" s="41" t="s">
        <v>7894</v>
      </c>
      <c r="K985" s="41"/>
      <c r="L985" s="40"/>
      <c r="M985" s="40"/>
      <c r="N985" s="40"/>
      <c r="O985" s="48"/>
      <c r="P985" s="56"/>
    </row>
    <row r="986" spans="1:16" hidden="1">
      <c r="A986" s="40" t="s">
        <v>9107</v>
      </c>
      <c r="B986" s="68" t="s">
        <v>8344</v>
      </c>
      <c r="C986" s="40" t="s">
        <v>108</v>
      </c>
      <c r="D986" s="48" t="s">
        <v>65</v>
      </c>
      <c r="E986" s="48" t="s">
        <v>24</v>
      </c>
      <c r="F986" s="40" t="s">
        <v>9005</v>
      </c>
      <c r="G986" s="49" t="s">
        <v>6175</v>
      </c>
      <c r="H986" s="40" t="s">
        <v>9127</v>
      </c>
      <c r="I986" s="40" t="s">
        <v>7895</v>
      </c>
      <c r="J986" s="40" t="s">
        <v>8245</v>
      </c>
      <c r="K986" s="43">
        <f>K979</f>
        <v>41442</v>
      </c>
      <c r="L986" s="43">
        <f>K986+10</f>
        <v>41452</v>
      </c>
      <c r="M986" s="40" t="s">
        <v>8173</v>
      </c>
      <c r="N986" s="40" t="s">
        <v>14</v>
      </c>
      <c r="O986" s="40">
        <v>100</v>
      </c>
      <c r="P986" s="56"/>
    </row>
    <row r="987" spans="1:16" hidden="1">
      <c r="A987" s="40" t="s">
        <v>9107</v>
      </c>
      <c r="B987" s="68" t="s">
        <v>8344</v>
      </c>
      <c r="C987" s="40" t="s">
        <v>108</v>
      </c>
      <c r="D987" s="48" t="s">
        <v>65</v>
      </c>
      <c r="E987" s="48" t="s">
        <v>24</v>
      </c>
      <c r="F987" s="40" t="s">
        <v>9005</v>
      </c>
      <c r="G987" s="49" t="s">
        <v>6175</v>
      </c>
      <c r="H987" s="40" t="s">
        <v>9127</v>
      </c>
      <c r="I987" s="40" t="s">
        <v>7898</v>
      </c>
      <c r="J987" s="40" t="s">
        <v>8247</v>
      </c>
      <c r="K987" s="43">
        <f>L986</f>
        <v>41452</v>
      </c>
      <c r="L987" s="43">
        <f>K987+2</f>
        <v>41454</v>
      </c>
      <c r="M987" s="40" t="s">
        <v>8173</v>
      </c>
      <c r="N987" s="40" t="s">
        <v>8252</v>
      </c>
      <c r="O987" s="40">
        <v>100</v>
      </c>
      <c r="P987" s="56"/>
    </row>
    <row r="988" spans="1:16">
      <c r="A988" s="40" t="s">
        <v>9107</v>
      </c>
      <c r="B988" s="68" t="s">
        <v>8344</v>
      </c>
      <c r="C988" s="40" t="s">
        <v>108</v>
      </c>
      <c r="D988" s="48" t="s">
        <v>65</v>
      </c>
      <c r="E988" s="48" t="s">
        <v>24</v>
      </c>
      <c r="F988" s="40" t="s">
        <v>9005</v>
      </c>
      <c r="G988" s="49" t="s">
        <v>6175</v>
      </c>
      <c r="H988" s="40" t="s">
        <v>9127</v>
      </c>
      <c r="I988" s="40" t="s">
        <v>7901</v>
      </c>
      <c r="J988" s="40" t="s">
        <v>7902</v>
      </c>
      <c r="K988" s="43">
        <f>L987</f>
        <v>41454</v>
      </c>
      <c r="L988" s="43">
        <f>K989</f>
        <v>41675</v>
      </c>
      <c r="M988" s="40" t="s">
        <v>8173</v>
      </c>
      <c r="N988" s="40" t="s">
        <v>14</v>
      </c>
      <c r="O988" s="40">
        <v>100</v>
      </c>
      <c r="P988" s="56"/>
    </row>
    <row r="989" spans="1:16" hidden="1">
      <c r="A989" s="40" t="s">
        <v>9107</v>
      </c>
      <c r="B989" s="68" t="s">
        <v>8344</v>
      </c>
      <c r="C989" s="40" t="s">
        <v>108</v>
      </c>
      <c r="D989" s="48" t="s">
        <v>65</v>
      </c>
      <c r="E989" s="48" t="s">
        <v>24</v>
      </c>
      <c r="F989" s="40" t="s">
        <v>9005</v>
      </c>
      <c r="G989" s="49" t="s">
        <v>6175</v>
      </c>
      <c r="H989" s="40" t="s">
        <v>9127</v>
      </c>
      <c r="I989" s="40" t="s">
        <v>7904</v>
      </c>
      <c r="J989" s="40" t="s">
        <v>7905</v>
      </c>
      <c r="K989" s="43">
        <f>L989-5</f>
        <v>41675</v>
      </c>
      <c r="L989" s="43">
        <f>K990</f>
        <v>41680</v>
      </c>
      <c r="M989" s="40" t="s">
        <v>8173</v>
      </c>
      <c r="N989" s="40" t="s">
        <v>14</v>
      </c>
      <c r="O989" s="40">
        <v>100</v>
      </c>
      <c r="P989" s="56"/>
    </row>
    <row r="990" spans="1:16" hidden="1">
      <c r="A990" s="40" t="s">
        <v>9107</v>
      </c>
      <c r="B990" s="68" t="s">
        <v>8344</v>
      </c>
      <c r="C990" s="40" t="s">
        <v>108</v>
      </c>
      <c r="D990" s="48" t="s">
        <v>65</v>
      </c>
      <c r="E990" s="48" t="s">
        <v>24</v>
      </c>
      <c r="F990" s="40" t="s">
        <v>9005</v>
      </c>
      <c r="G990" s="49" t="s">
        <v>6175</v>
      </c>
      <c r="H990" s="40" t="s">
        <v>9127</v>
      </c>
      <c r="I990" s="40" t="s">
        <v>7904</v>
      </c>
      <c r="J990" s="40" t="s">
        <v>8249</v>
      </c>
      <c r="K990" s="43">
        <f>L990-5</f>
        <v>41680</v>
      </c>
      <c r="L990" s="43">
        <f>K991</f>
        <v>41685</v>
      </c>
      <c r="M990" s="40" t="s">
        <v>8173</v>
      </c>
      <c r="N990" s="40" t="s">
        <v>14</v>
      </c>
      <c r="O990" s="40">
        <v>100</v>
      </c>
      <c r="P990" s="56"/>
    </row>
    <row r="991" spans="1:16" hidden="1">
      <c r="A991" s="40" t="s">
        <v>9107</v>
      </c>
      <c r="B991" s="68" t="s">
        <v>8344</v>
      </c>
      <c r="C991" s="40" t="s">
        <v>108</v>
      </c>
      <c r="D991" s="48" t="s">
        <v>65</v>
      </c>
      <c r="E991" s="48" t="s">
        <v>24</v>
      </c>
      <c r="F991" s="40" t="s">
        <v>9005</v>
      </c>
      <c r="G991" s="49" t="s">
        <v>6175</v>
      </c>
      <c r="H991" s="40" t="s">
        <v>9127</v>
      </c>
      <c r="I991" s="40" t="s">
        <v>7904</v>
      </c>
      <c r="J991" s="40" t="s">
        <v>7907</v>
      </c>
      <c r="K991" s="43">
        <f>L991-5</f>
        <v>41685</v>
      </c>
      <c r="L991" s="43">
        <f>K992</f>
        <v>41690</v>
      </c>
      <c r="M991" s="40" t="s">
        <v>8173</v>
      </c>
      <c r="N991" s="40" t="s">
        <v>14</v>
      </c>
      <c r="O991" s="40">
        <v>100</v>
      </c>
      <c r="P991" s="56"/>
    </row>
    <row r="992" spans="1:16" hidden="1">
      <c r="A992" s="40" t="s">
        <v>9107</v>
      </c>
      <c r="B992" s="68" t="s">
        <v>8344</v>
      </c>
      <c r="C992" s="40" t="s">
        <v>108</v>
      </c>
      <c r="D992" s="48" t="s">
        <v>65</v>
      </c>
      <c r="E992" s="48" t="s">
        <v>24</v>
      </c>
      <c r="F992" s="40" t="s">
        <v>9005</v>
      </c>
      <c r="G992" s="49" t="s">
        <v>6175</v>
      </c>
      <c r="H992" s="40" t="s">
        <v>9127</v>
      </c>
      <c r="I992" s="40" t="s">
        <v>7904</v>
      </c>
      <c r="J992" s="40" t="s">
        <v>8172</v>
      </c>
      <c r="K992" s="43">
        <f>L992-1</f>
        <v>41690</v>
      </c>
      <c r="L992" s="43">
        <f>K980</f>
        <v>41691</v>
      </c>
      <c r="M992" s="40" t="s">
        <v>8173</v>
      </c>
      <c r="N992" s="40" t="s">
        <v>14</v>
      </c>
      <c r="O992" s="40">
        <v>100</v>
      </c>
      <c r="P992" s="56" t="s">
        <v>9128</v>
      </c>
    </row>
    <row r="993" spans="1:16" hidden="1">
      <c r="A993" s="49" t="s">
        <v>8951</v>
      </c>
      <c r="B993" s="49" t="s">
        <v>9077</v>
      </c>
      <c r="C993" s="41" t="s">
        <v>108</v>
      </c>
      <c r="D993" s="49" t="s">
        <v>65</v>
      </c>
      <c r="E993" s="49" t="s">
        <v>24</v>
      </c>
      <c r="F993" s="49" t="s">
        <v>53</v>
      </c>
      <c r="G993" s="49" t="s">
        <v>6175</v>
      </c>
      <c r="H993" s="49" t="s">
        <v>9129</v>
      </c>
      <c r="I993" s="41" t="s">
        <v>1048</v>
      </c>
      <c r="J993" s="41" t="s">
        <v>7888</v>
      </c>
      <c r="K993" s="41"/>
      <c r="L993" s="41"/>
      <c r="M993" s="49"/>
      <c r="N993" s="49"/>
      <c r="O993" s="49"/>
      <c r="P993" s="64"/>
    </row>
    <row r="994" spans="1:16" hidden="1">
      <c r="A994" s="49" t="s">
        <v>8951</v>
      </c>
      <c r="B994" s="49" t="s">
        <v>9077</v>
      </c>
      <c r="C994" s="41" t="s">
        <v>108</v>
      </c>
      <c r="D994" s="49" t="s">
        <v>65</v>
      </c>
      <c r="E994" s="49" t="s">
        <v>24</v>
      </c>
      <c r="F994" s="49" t="s">
        <v>53</v>
      </c>
      <c r="G994" s="49" t="s">
        <v>6175</v>
      </c>
      <c r="H994" s="49" t="s">
        <v>9129</v>
      </c>
      <c r="I994" s="41" t="s">
        <v>1048</v>
      </c>
      <c r="J994" s="41" t="s">
        <v>8244</v>
      </c>
      <c r="K994" s="42">
        <v>41435</v>
      </c>
      <c r="L994" s="41"/>
      <c r="M994" s="49"/>
      <c r="N994" s="49"/>
      <c r="O994" s="49"/>
      <c r="P994" s="64"/>
    </row>
    <row r="995" spans="1:16" hidden="1">
      <c r="A995" s="49" t="s">
        <v>8951</v>
      </c>
      <c r="B995" s="49" t="s">
        <v>9077</v>
      </c>
      <c r="C995" s="41" t="s">
        <v>108</v>
      </c>
      <c r="D995" s="49" t="s">
        <v>65</v>
      </c>
      <c r="E995" s="49" t="s">
        <v>24</v>
      </c>
      <c r="F995" s="49" t="s">
        <v>53</v>
      </c>
      <c r="G995" s="49" t="s">
        <v>6175</v>
      </c>
      <c r="H995" s="49" t="s">
        <v>9129</v>
      </c>
      <c r="I995" s="41" t="s">
        <v>1048</v>
      </c>
      <c r="J995" s="41" t="s">
        <v>7889</v>
      </c>
      <c r="K995" s="42">
        <v>41688</v>
      </c>
      <c r="L995" s="41"/>
      <c r="M995" s="49"/>
      <c r="N995" s="49"/>
      <c r="O995" s="49"/>
      <c r="P995" s="64"/>
    </row>
    <row r="996" spans="1:16" hidden="1">
      <c r="A996" s="49" t="s">
        <v>8951</v>
      </c>
      <c r="B996" s="49" t="s">
        <v>9077</v>
      </c>
      <c r="C996" s="41" t="s">
        <v>108</v>
      </c>
      <c r="D996" s="49" t="s">
        <v>65</v>
      </c>
      <c r="E996" s="49" t="s">
        <v>24</v>
      </c>
      <c r="F996" s="49" t="s">
        <v>53</v>
      </c>
      <c r="G996" s="49" t="s">
        <v>6175</v>
      </c>
      <c r="H996" s="49" t="s">
        <v>9129</v>
      </c>
      <c r="I996" s="41" t="s">
        <v>1048</v>
      </c>
      <c r="J996" s="41" t="s">
        <v>7890</v>
      </c>
      <c r="K996" s="41"/>
      <c r="L996" s="41"/>
      <c r="M996" s="49"/>
      <c r="N996" s="49"/>
      <c r="O996" s="49"/>
      <c r="P996" s="64"/>
    </row>
    <row r="997" spans="1:16" hidden="1">
      <c r="A997" s="49" t="s">
        <v>8951</v>
      </c>
      <c r="B997" s="49" t="s">
        <v>9077</v>
      </c>
      <c r="C997" s="41" t="s">
        <v>108</v>
      </c>
      <c r="D997" s="49" t="s">
        <v>65</v>
      </c>
      <c r="E997" s="49" t="s">
        <v>24</v>
      </c>
      <c r="F997" s="49" t="s">
        <v>53</v>
      </c>
      <c r="G997" s="49" t="s">
        <v>6175</v>
      </c>
      <c r="H997" s="49" t="s">
        <v>9129</v>
      </c>
      <c r="I997" s="41" t="s">
        <v>1048</v>
      </c>
      <c r="J997" s="41" t="s">
        <v>7891</v>
      </c>
      <c r="K997" s="41"/>
      <c r="L997" s="41"/>
      <c r="M997" s="49"/>
      <c r="N997" s="49"/>
      <c r="O997" s="49"/>
      <c r="P997" s="64"/>
    </row>
    <row r="998" spans="1:16" hidden="1">
      <c r="A998" s="49" t="s">
        <v>8951</v>
      </c>
      <c r="B998" s="49" t="s">
        <v>9077</v>
      </c>
      <c r="C998" s="41" t="s">
        <v>108</v>
      </c>
      <c r="D998" s="49" t="s">
        <v>65</v>
      </c>
      <c r="E998" s="49" t="s">
        <v>24</v>
      </c>
      <c r="F998" s="49" t="s">
        <v>53</v>
      </c>
      <c r="G998" s="49" t="s">
        <v>6175</v>
      </c>
      <c r="H998" s="49" t="s">
        <v>9129</v>
      </c>
      <c r="I998" s="41" t="s">
        <v>1048</v>
      </c>
      <c r="J998" s="41" t="s">
        <v>7892</v>
      </c>
      <c r="K998" s="41"/>
      <c r="L998" s="41"/>
      <c r="M998" s="49"/>
      <c r="N998" s="49"/>
      <c r="O998" s="49"/>
      <c r="P998" s="64"/>
    </row>
    <row r="999" spans="1:16" hidden="1">
      <c r="A999" s="49" t="s">
        <v>8951</v>
      </c>
      <c r="B999" s="49" t="s">
        <v>9077</v>
      </c>
      <c r="C999" s="41" t="s">
        <v>108</v>
      </c>
      <c r="D999" s="49" t="s">
        <v>65</v>
      </c>
      <c r="E999" s="49" t="s">
        <v>24</v>
      </c>
      <c r="F999" s="49" t="s">
        <v>53</v>
      </c>
      <c r="G999" s="49" t="s">
        <v>6175</v>
      </c>
      <c r="H999" s="49" t="s">
        <v>9129</v>
      </c>
      <c r="I999" s="41" t="s">
        <v>1048</v>
      </c>
      <c r="J999" s="41" t="s">
        <v>7893</v>
      </c>
      <c r="K999" s="41"/>
      <c r="L999" s="41"/>
      <c r="M999" s="49"/>
      <c r="N999" s="49"/>
      <c r="O999" s="49"/>
      <c r="P999" s="64"/>
    </row>
    <row r="1000" spans="1:16" hidden="1">
      <c r="A1000" s="49" t="s">
        <v>8951</v>
      </c>
      <c r="B1000" s="49" t="s">
        <v>9077</v>
      </c>
      <c r="C1000" s="41" t="s">
        <v>108</v>
      </c>
      <c r="D1000" s="49" t="s">
        <v>65</v>
      </c>
      <c r="E1000" s="49" t="s">
        <v>24</v>
      </c>
      <c r="F1000" s="49" t="s">
        <v>53</v>
      </c>
      <c r="G1000" s="49" t="s">
        <v>6175</v>
      </c>
      <c r="H1000" s="49" t="s">
        <v>9129</v>
      </c>
      <c r="I1000" s="41" t="s">
        <v>1048</v>
      </c>
      <c r="J1000" s="41" t="s">
        <v>7894</v>
      </c>
      <c r="K1000" s="41"/>
      <c r="L1000" s="41"/>
      <c r="M1000" s="49"/>
      <c r="N1000" s="49"/>
      <c r="O1000" s="49"/>
      <c r="P1000" s="64"/>
    </row>
    <row r="1001" spans="1:16" hidden="1">
      <c r="A1001" s="48" t="s">
        <v>8951</v>
      </c>
      <c r="B1001" s="48" t="s">
        <v>9077</v>
      </c>
      <c r="C1001" s="40" t="s">
        <v>108</v>
      </c>
      <c r="D1001" s="48" t="s">
        <v>65</v>
      </c>
      <c r="E1001" s="48" t="s">
        <v>24</v>
      </c>
      <c r="F1001" s="48" t="s">
        <v>53</v>
      </c>
      <c r="G1001" s="49" t="s">
        <v>6175</v>
      </c>
      <c r="H1001" s="48" t="s">
        <v>9129</v>
      </c>
      <c r="I1001" s="40" t="s">
        <v>7895</v>
      </c>
      <c r="J1001" s="40" t="s">
        <v>8245</v>
      </c>
      <c r="K1001" s="43">
        <f>K994</f>
        <v>41435</v>
      </c>
      <c r="L1001" s="43">
        <f>K1001+10</f>
        <v>41445</v>
      </c>
      <c r="M1001" s="48" t="s">
        <v>8173</v>
      </c>
      <c r="N1001" s="48" t="s">
        <v>14</v>
      </c>
      <c r="O1001" s="40">
        <v>100</v>
      </c>
      <c r="P1001" s="56"/>
    </row>
    <row r="1002" spans="1:16" hidden="1">
      <c r="A1002" s="48" t="s">
        <v>8951</v>
      </c>
      <c r="B1002" s="48" t="s">
        <v>9077</v>
      </c>
      <c r="C1002" s="40" t="s">
        <v>108</v>
      </c>
      <c r="D1002" s="48" t="s">
        <v>65</v>
      </c>
      <c r="E1002" s="48" t="s">
        <v>24</v>
      </c>
      <c r="F1002" s="48" t="s">
        <v>53</v>
      </c>
      <c r="G1002" s="49" t="s">
        <v>6175</v>
      </c>
      <c r="H1002" s="48" t="s">
        <v>9129</v>
      </c>
      <c r="I1002" s="40" t="s">
        <v>7898</v>
      </c>
      <c r="J1002" s="40" t="s">
        <v>8247</v>
      </c>
      <c r="K1002" s="43">
        <f>L1001</f>
        <v>41445</v>
      </c>
      <c r="L1002" s="43">
        <f>K1002+2</f>
        <v>41447</v>
      </c>
      <c r="M1002" s="48" t="s">
        <v>8173</v>
      </c>
      <c r="N1002" s="48" t="s">
        <v>8252</v>
      </c>
      <c r="O1002" s="40">
        <v>100</v>
      </c>
      <c r="P1002" s="56"/>
    </row>
    <row r="1003" spans="1:16">
      <c r="A1003" s="48" t="s">
        <v>8951</v>
      </c>
      <c r="B1003" s="48" t="s">
        <v>9077</v>
      </c>
      <c r="C1003" s="40" t="s">
        <v>108</v>
      </c>
      <c r="D1003" s="48" t="s">
        <v>65</v>
      </c>
      <c r="E1003" s="48" t="s">
        <v>24</v>
      </c>
      <c r="F1003" s="48" t="s">
        <v>53</v>
      </c>
      <c r="G1003" s="49" t="s">
        <v>6175</v>
      </c>
      <c r="H1003" s="48" t="s">
        <v>9129</v>
      </c>
      <c r="I1003" s="40" t="s">
        <v>7901</v>
      </c>
      <c r="J1003" s="40" t="s">
        <v>7902</v>
      </c>
      <c r="K1003" s="43">
        <f>L1002</f>
        <v>41447</v>
      </c>
      <c r="L1003" s="43">
        <f>K1004</f>
        <v>41672</v>
      </c>
      <c r="M1003" s="48" t="s">
        <v>8173</v>
      </c>
      <c r="N1003" s="48" t="s">
        <v>14</v>
      </c>
      <c r="O1003" s="40">
        <v>100</v>
      </c>
      <c r="P1003" s="56"/>
    </row>
    <row r="1004" spans="1:16" hidden="1">
      <c r="A1004" s="48" t="s">
        <v>8951</v>
      </c>
      <c r="B1004" s="48" t="s">
        <v>9077</v>
      </c>
      <c r="C1004" s="40" t="s">
        <v>108</v>
      </c>
      <c r="D1004" s="48" t="s">
        <v>65</v>
      </c>
      <c r="E1004" s="48" t="s">
        <v>24</v>
      </c>
      <c r="F1004" s="48" t="s">
        <v>53</v>
      </c>
      <c r="G1004" s="49" t="s">
        <v>6175</v>
      </c>
      <c r="H1004" s="48" t="s">
        <v>9129</v>
      </c>
      <c r="I1004" s="40" t="s">
        <v>7904</v>
      </c>
      <c r="J1004" s="40" t="s">
        <v>7905</v>
      </c>
      <c r="K1004" s="43">
        <f>L1004-5</f>
        <v>41672</v>
      </c>
      <c r="L1004" s="43">
        <f>K1005</f>
        <v>41677</v>
      </c>
      <c r="M1004" s="48" t="s">
        <v>8173</v>
      </c>
      <c r="N1004" s="48" t="s">
        <v>14</v>
      </c>
      <c r="O1004" s="40">
        <v>100</v>
      </c>
      <c r="P1004" s="56"/>
    </row>
    <row r="1005" spans="1:16" hidden="1">
      <c r="A1005" s="48" t="s">
        <v>8951</v>
      </c>
      <c r="B1005" s="48" t="s">
        <v>9077</v>
      </c>
      <c r="C1005" s="40" t="s">
        <v>108</v>
      </c>
      <c r="D1005" s="48" t="s">
        <v>65</v>
      </c>
      <c r="E1005" s="48" t="s">
        <v>24</v>
      </c>
      <c r="F1005" s="48" t="s">
        <v>53</v>
      </c>
      <c r="G1005" s="49" t="s">
        <v>6175</v>
      </c>
      <c r="H1005" s="48" t="s">
        <v>9129</v>
      </c>
      <c r="I1005" s="40" t="s">
        <v>7904</v>
      </c>
      <c r="J1005" s="40" t="s">
        <v>8249</v>
      </c>
      <c r="K1005" s="43">
        <f>L1005-5</f>
        <v>41677</v>
      </c>
      <c r="L1005" s="43">
        <f>K1006</f>
        <v>41682</v>
      </c>
      <c r="M1005" s="48" t="s">
        <v>8173</v>
      </c>
      <c r="N1005" s="48" t="s">
        <v>14</v>
      </c>
      <c r="O1005" s="40">
        <v>100</v>
      </c>
      <c r="P1005" s="56"/>
    </row>
    <row r="1006" spans="1:16" hidden="1">
      <c r="A1006" s="48" t="s">
        <v>8951</v>
      </c>
      <c r="B1006" s="48" t="s">
        <v>9077</v>
      </c>
      <c r="C1006" s="40" t="s">
        <v>108</v>
      </c>
      <c r="D1006" s="48" t="s">
        <v>65</v>
      </c>
      <c r="E1006" s="48" t="s">
        <v>24</v>
      </c>
      <c r="F1006" s="48" t="s">
        <v>53</v>
      </c>
      <c r="G1006" s="49" t="s">
        <v>6175</v>
      </c>
      <c r="H1006" s="48" t="s">
        <v>9129</v>
      </c>
      <c r="I1006" s="40" t="s">
        <v>7904</v>
      </c>
      <c r="J1006" s="40" t="s">
        <v>7907</v>
      </c>
      <c r="K1006" s="43">
        <f>L1006-5</f>
        <v>41682</v>
      </c>
      <c r="L1006" s="43">
        <f>K1007</f>
        <v>41687</v>
      </c>
      <c r="M1006" s="48" t="s">
        <v>8173</v>
      </c>
      <c r="N1006" s="48" t="s">
        <v>14</v>
      </c>
      <c r="O1006" s="40">
        <v>100</v>
      </c>
      <c r="P1006" s="56"/>
    </row>
    <row r="1007" spans="1:16" hidden="1">
      <c r="A1007" s="48" t="s">
        <v>8951</v>
      </c>
      <c r="B1007" s="48" t="s">
        <v>9077</v>
      </c>
      <c r="C1007" s="40" t="s">
        <v>108</v>
      </c>
      <c r="D1007" s="48" t="s">
        <v>65</v>
      </c>
      <c r="E1007" s="48" t="s">
        <v>24</v>
      </c>
      <c r="F1007" s="48" t="s">
        <v>53</v>
      </c>
      <c r="G1007" s="49" t="s">
        <v>6175</v>
      </c>
      <c r="H1007" s="48" t="s">
        <v>9129</v>
      </c>
      <c r="I1007" s="40" t="s">
        <v>7904</v>
      </c>
      <c r="J1007" s="40" t="s">
        <v>8172</v>
      </c>
      <c r="K1007" s="43">
        <f>L1007-1</f>
        <v>41687</v>
      </c>
      <c r="L1007" s="43">
        <f>K995</f>
        <v>41688</v>
      </c>
      <c r="M1007" s="48" t="s">
        <v>8173</v>
      </c>
      <c r="N1007" s="48" t="s">
        <v>14</v>
      </c>
      <c r="O1007" s="40">
        <v>100</v>
      </c>
      <c r="P1007" s="56"/>
    </row>
    <row r="1008" spans="1:16" hidden="1">
      <c r="A1008" s="41" t="s">
        <v>8534</v>
      </c>
      <c r="B1008" s="41" t="s">
        <v>9130</v>
      </c>
      <c r="C1008" s="41" t="s">
        <v>108</v>
      </c>
      <c r="D1008" s="41" t="s">
        <v>65</v>
      </c>
      <c r="E1008" s="49" t="s">
        <v>24</v>
      </c>
      <c r="F1008" s="49" t="s">
        <v>53</v>
      </c>
      <c r="G1008" s="49" t="s">
        <v>6175</v>
      </c>
      <c r="H1008" s="41" t="s">
        <v>9131</v>
      </c>
      <c r="I1008" s="41" t="s">
        <v>1048</v>
      </c>
      <c r="J1008" s="41" t="s">
        <v>7888</v>
      </c>
      <c r="K1008" s="41"/>
      <c r="L1008" s="40"/>
      <c r="M1008" s="40"/>
      <c r="N1008" s="40"/>
      <c r="O1008" s="48"/>
      <c r="P1008" s="56"/>
    </row>
    <row r="1009" spans="1:16" hidden="1">
      <c r="A1009" s="41" t="s">
        <v>8534</v>
      </c>
      <c r="B1009" s="41" t="s">
        <v>9130</v>
      </c>
      <c r="C1009" s="41" t="s">
        <v>108</v>
      </c>
      <c r="D1009" s="41" t="s">
        <v>65</v>
      </c>
      <c r="E1009" s="49" t="s">
        <v>24</v>
      </c>
      <c r="F1009" s="49" t="s">
        <v>53</v>
      </c>
      <c r="G1009" s="49" t="s">
        <v>6175</v>
      </c>
      <c r="H1009" s="41" t="s">
        <v>9131</v>
      </c>
      <c r="I1009" s="41" t="s">
        <v>1048</v>
      </c>
      <c r="J1009" s="41" t="s">
        <v>8244</v>
      </c>
      <c r="K1009" s="59">
        <v>41260</v>
      </c>
      <c r="L1009" s="40"/>
      <c r="M1009" s="40"/>
      <c r="N1009" s="40"/>
      <c r="O1009" s="48"/>
      <c r="P1009" s="56"/>
    </row>
    <row r="1010" spans="1:16" hidden="1">
      <c r="A1010" s="41" t="s">
        <v>8534</v>
      </c>
      <c r="B1010" s="41" t="s">
        <v>9130</v>
      </c>
      <c r="C1010" s="41" t="s">
        <v>108</v>
      </c>
      <c r="D1010" s="41" t="s">
        <v>65</v>
      </c>
      <c r="E1010" s="49" t="s">
        <v>24</v>
      </c>
      <c r="F1010" s="49" t="s">
        <v>53</v>
      </c>
      <c r="G1010" s="49" t="s">
        <v>6175</v>
      </c>
      <c r="H1010" s="41" t="s">
        <v>9131</v>
      </c>
      <c r="I1010" s="41" t="s">
        <v>1048</v>
      </c>
      <c r="J1010" s="41" t="s">
        <v>7889</v>
      </c>
      <c r="K1010" s="59">
        <v>41684</v>
      </c>
      <c r="L1010" s="40" t="s">
        <v>8309</v>
      </c>
      <c r="M1010" s="40"/>
      <c r="N1010" s="40"/>
      <c r="O1010" s="48"/>
      <c r="P1010" s="56"/>
    </row>
    <row r="1011" spans="1:16" hidden="1">
      <c r="A1011" s="41" t="s">
        <v>8534</v>
      </c>
      <c r="B1011" s="41" t="s">
        <v>9130</v>
      </c>
      <c r="C1011" s="41" t="s">
        <v>108</v>
      </c>
      <c r="D1011" s="41" t="s">
        <v>65</v>
      </c>
      <c r="E1011" s="49" t="s">
        <v>24</v>
      </c>
      <c r="F1011" s="49" t="s">
        <v>53</v>
      </c>
      <c r="G1011" s="49" t="s">
        <v>6175</v>
      </c>
      <c r="H1011" s="41" t="s">
        <v>9131</v>
      </c>
      <c r="I1011" s="41" t="s">
        <v>1048</v>
      </c>
      <c r="J1011" s="41" t="s">
        <v>7890</v>
      </c>
      <c r="K1011" s="41"/>
      <c r="L1011" s="40"/>
      <c r="M1011" s="40"/>
      <c r="N1011" s="40"/>
      <c r="O1011" s="48"/>
      <c r="P1011" s="56"/>
    </row>
    <row r="1012" spans="1:16" hidden="1">
      <c r="A1012" s="41" t="s">
        <v>8534</v>
      </c>
      <c r="B1012" s="41" t="s">
        <v>9130</v>
      </c>
      <c r="C1012" s="41" t="s">
        <v>108</v>
      </c>
      <c r="D1012" s="41" t="s">
        <v>65</v>
      </c>
      <c r="E1012" s="49" t="s">
        <v>24</v>
      </c>
      <c r="F1012" s="49" t="s">
        <v>53</v>
      </c>
      <c r="G1012" s="49" t="s">
        <v>6175</v>
      </c>
      <c r="H1012" s="41" t="s">
        <v>9131</v>
      </c>
      <c r="I1012" s="41" t="s">
        <v>1048</v>
      </c>
      <c r="J1012" s="41" t="s">
        <v>7891</v>
      </c>
      <c r="K1012" s="42">
        <v>41712</v>
      </c>
      <c r="L1012" s="40"/>
      <c r="M1012" s="40"/>
      <c r="N1012" s="40"/>
      <c r="O1012" s="48"/>
      <c r="P1012" s="56"/>
    </row>
    <row r="1013" spans="1:16" hidden="1">
      <c r="A1013" s="41" t="s">
        <v>8534</v>
      </c>
      <c r="B1013" s="41" t="s">
        <v>9130</v>
      </c>
      <c r="C1013" s="41" t="s">
        <v>108</v>
      </c>
      <c r="D1013" s="41" t="s">
        <v>65</v>
      </c>
      <c r="E1013" s="49" t="s">
        <v>24</v>
      </c>
      <c r="F1013" s="49" t="s">
        <v>53</v>
      </c>
      <c r="G1013" s="49" t="s">
        <v>6175</v>
      </c>
      <c r="H1013" s="41" t="s">
        <v>9131</v>
      </c>
      <c r="I1013" s="41" t="s">
        <v>1048</v>
      </c>
      <c r="J1013" s="41" t="s">
        <v>7892</v>
      </c>
      <c r="K1013" s="59"/>
      <c r="L1013" s="40"/>
      <c r="M1013" s="40"/>
      <c r="N1013" s="40"/>
      <c r="O1013" s="48"/>
      <c r="P1013" s="56"/>
    </row>
    <row r="1014" spans="1:16" hidden="1">
      <c r="A1014" s="41" t="s">
        <v>8534</v>
      </c>
      <c r="B1014" s="41" t="s">
        <v>9130</v>
      </c>
      <c r="C1014" s="41" t="s">
        <v>108</v>
      </c>
      <c r="D1014" s="41" t="s">
        <v>65</v>
      </c>
      <c r="E1014" s="49" t="s">
        <v>24</v>
      </c>
      <c r="F1014" s="49" t="s">
        <v>53</v>
      </c>
      <c r="G1014" s="49" t="s">
        <v>6175</v>
      </c>
      <c r="H1014" s="41" t="s">
        <v>9131</v>
      </c>
      <c r="I1014" s="41" t="s">
        <v>1048</v>
      </c>
      <c r="J1014" s="41" t="s">
        <v>7893</v>
      </c>
      <c r="K1014" s="41"/>
      <c r="L1014" s="40"/>
      <c r="M1014" s="40"/>
      <c r="N1014" s="40"/>
      <c r="O1014" s="48"/>
      <c r="P1014" s="56"/>
    </row>
    <row r="1015" spans="1:16" hidden="1">
      <c r="A1015" s="41" t="s">
        <v>8534</v>
      </c>
      <c r="B1015" s="41" t="s">
        <v>9130</v>
      </c>
      <c r="C1015" s="41" t="s">
        <v>108</v>
      </c>
      <c r="D1015" s="41" t="s">
        <v>65</v>
      </c>
      <c r="E1015" s="49" t="s">
        <v>24</v>
      </c>
      <c r="F1015" s="49" t="s">
        <v>53</v>
      </c>
      <c r="G1015" s="49" t="s">
        <v>6175</v>
      </c>
      <c r="H1015" s="41" t="s">
        <v>9131</v>
      </c>
      <c r="I1015" s="41" t="s">
        <v>1048</v>
      </c>
      <c r="J1015" s="41" t="s">
        <v>7894</v>
      </c>
      <c r="K1015" s="41"/>
      <c r="L1015" s="40"/>
      <c r="M1015" s="40"/>
      <c r="N1015" s="40"/>
      <c r="O1015" s="48"/>
      <c r="P1015" s="56"/>
    </row>
    <row r="1016" spans="1:16" hidden="1">
      <c r="A1016" s="40" t="s">
        <v>8534</v>
      </c>
      <c r="B1016" s="40" t="s">
        <v>9130</v>
      </c>
      <c r="C1016" s="40" t="s">
        <v>108</v>
      </c>
      <c r="D1016" s="40" t="s">
        <v>65</v>
      </c>
      <c r="E1016" s="49" t="s">
        <v>24</v>
      </c>
      <c r="F1016" s="49" t="s">
        <v>53</v>
      </c>
      <c r="G1016" s="49" t="s">
        <v>6175</v>
      </c>
      <c r="H1016" s="40" t="s">
        <v>9131</v>
      </c>
      <c r="I1016" s="40" t="s">
        <v>7895</v>
      </c>
      <c r="J1016" s="40" t="s">
        <v>8245</v>
      </c>
      <c r="K1016" s="43">
        <f>K1009</f>
        <v>41260</v>
      </c>
      <c r="L1016" s="43">
        <f>K1016+10</f>
        <v>41270</v>
      </c>
      <c r="M1016" s="40" t="s">
        <v>11</v>
      </c>
      <c r="N1016" s="40" t="s">
        <v>4365</v>
      </c>
      <c r="O1016" s="40">
        <v>100</v>
      </c>
      <c r="P1016" s="56"/>
    </row>
    <row r="1017" spans="1:16" hidden="1">
      <c r="A1017" s="40" t="s">
        <v>8534</v>
      </c>
      <c r="B1017" s="40" t="s">
        <v>9130</v>
      </c>
      <c r="C1017" s="40" t="s">
        <v>108</v>
      </c>
      <c r="D1017" s="40" t="s">
        <v>65</v>
      </c>
      <c r="E1017" s="49" t="s">
        <v>24</v>
      </c>
      <c r="F1017" s="49" t="s">
        <v>53</v>
      </c>
      <c r="G1017" s="49" t="s">
        <v>6175</v>
      </c>
      <c r="H1017" s="40" t="s">
        <v>9131</v>
      </c>
      <c r="I1017" s="40" t="s">
        <v>7898</v>
      </c>
      <c r="J1017" s="40" t="s">
        <v>8247</v>
      </c>
      <c r="K1017" s="43">
        <f>L1016</f>
        <v>41270</v>
      </c>
      <c r="L1017" s="43">
        <f>K1017+2</f>
        <v>41272</v>
      </c>
      <c r="M1017" s="40" t="s">
        <v>11</v>
      </c>
      <c r="N1017" s="40" t="s">
        <v>4365</v>
      </c>
      <c r="O1017" s="40">
        <v>100</v>
      </c>
      <c r="P1017" s="56"/>
    </row>
    <row r="1018" spans="1:16" ht="65.45">
      <c r="A1018" s="40" t="s">
        <v>8534</v>
      </c>
      <c r="B1018" s="40" t="s">
        <v>9130</v>
      </c>
      <c r="C1018" s="40" t="s">
        <v>108</v>
      </c>
      <c r="D1018" s="40" t="s">
        <v>65</v>
      </c>
      <c r="E1018" s="49" t="s">
        <v>24</v>
      </c>
      <c r="F1018" s="49" t="s">
        <v>53</v>
      </c>
      <c r="G1018" s="49" t="s">
        <v>6175</v>
      </c>
      <c r="H1018" s="40" t="s">
        <v>9131</v>
      </c>
      <c r="I1018" s="40" t="s">
        <v>7901</v>
      </c>
      <c r="J1018" s="40" t="s">
        <v>7902</v>
      </c>
      <c r="K1018" s="43">
        <f>L1017</f>
        <v>41272</v>
      </c>
      <c r="L1018" s="43">
        <f>K1019</f>
        <v>41668</v>
      </c>
      <c r="M1018" s="40" t="s">
        <v>11</v>
      </c>
      <c r="N1018" s="40" t="s">
        <v>4365</v>
      </c>
      <c r="O1018" s="40">
        <v>100</v>
      </c>
      <c r="P1018" s="56" t="s">
        <v>9132</v>
      </c>
    </row>
    <row r="1019" spans="1:16" ht="39.6" hidden="1">
      <c r="A1019" s="40" t="s">
        <v>8534</v>
      </c>
      <c r="B1019" s="40" t="s">
        <v>9130</v>
      </c>
      <c r="C1019" s="40" t="s">
        <v>108</v>
      </c>
      <c r="D1019" s="40" t="s">
        <v>65</v>
      </c>
      <c r="E1019" s="49" t="s">
        <v>24</v>
      </c>
      <c r="F1019" s="49" t="s">
        <v>53</v>
      </c>
      <c r="G1019" s="49" t="s">
        <v>6175</v>
      </c>
      <c r="H1019" s="40" t="s">
        <v>9131</v>
      </c>
      <c r="I1019" s="40" t="s">
        <v>7904</v>
      </c>
      <c r="J1019" s="40" t="s">
        <v>7905</v>
      </c>
      <c r="K1019" s="43">
        <f>L1019-5</f>
        <v>41668</v>
      </c>
      <c r="L1019" s="43">
        <f>K1020</f>
        <v>41673</v>
      </c>
      <c r="M1019" s="40" t="s">
        <v>11</v>
      </c>
      <c r="N1019" s="40" t="s">
        <v>4365</v>
      </c>
      <c r="O1019" s="40">
        <v>100</v>
      </c>
      <c r="P1019" s="56" t="s">
        <v>9133</v>
      </c>
    </row>
    <row r="1020" spans="1:16" ht="169.5" hidden="1">
      <c r="A1020" s="40" t="s">
        <v>8534</v>
      </c>
      <c r="B1020" s="40" t="s">
        <v>9130</v>
      </c>
      <c r="C1020" s="40" t="s">
        <v>108</v>
      </c>
      <c r="D1020" s="40" t="s">
        <v>65</v>
      </c>
      <c r="E1020" s="49" t="s">
        <v>24</v>
      </c>
      <c r="F1020" s="49" t="s">
        <v>53</v>
      </c>
      <c r="G1020" s="49" t="s">
        <v>6175</v>
      </c>
      <c r="H1020" s="40" t="s">
        <v>9131</v>
      </c>
      <c r="I1020" s="40" t="s">
        <v>7904</v>
      </c>
      <c r="J1020" s="40" t="s">
        <v>8249</v>
      </c>
      <c r="K1020" s="43">
        <f>L1020-5</f>
        <v>41673</v>
      </c>
      <c r="L1020" s="43">
        <f>K1021</f>
        <v>41678</v>
      </c>
      <c r="M1020" s="40" t="s">
        <v>11</v>
      </c>
      <c r="N1020" s="40" t="s">
        <v>4365</v>
      </c>
      <c r="O1020" s="40">
        <v>100</v>
      </c>
      <c r="P1020" s="56" t="s">
        <v>9134</v>
      </c>
    </row>
    <row r="1021" spans="1:16" hidden="1">
      <c r="A1021" s="40" t="s">
        <v>8534</v>
      </c>
      <c r="B1021" s="40" t="s">
        <v>9130</v>
      </c>
      <c r="C1021" s="40" t="s">
        <v>108</v>
      </c>
      <c r="D1021" s="40" t="s">
        <v>65</v>
      </c>
      <c r="E1021" s="49" t="s">
        <v>24</v>
      </c>
      <c r="F1021" s="49" t="s">
        <v>53</v>
      </c>
      <c r="G1021" s="49" t="s">
        <v>6175</v>
      </c>
      <c r="H1021" s="40" t="s">
        <v>9131</v>
      </c>
      <c r="I1021" s="40" t="s">
        <v>7904</v>
      </c>
      <c r="J1021" s="40" t="s">
        <v>7907</v>
      </c>
      <c r="K1021" s="43">
        <f>L1021-5</f>
        <v>41678</v>
      </c>
      <c r="L1021" s="43">
        <f>K1022</f>
        <v>41683</v>
      </c>
      <c r="M1021" s="40" t="s">
        <v>11</v>
      </c>
      <c r="N1021" s="40" t="s">
        <v>4365</v>
      </c>
      <c r="O1021" s="40">
        <v>100</v>
      </c>
      <c r="P1021" s="56"/>
    </row>
    <row r="1022" spans="1:16" ht="26.45" hidden="1">
      <c r="A1022" s="40" t="s">
        <v>8534</v>
      </c>
      <c r="B1022" s="40" t="s">
        <v>9130</v>
      </c>
      <c r="C1022" s="40" t="s">
        <v>108</v>
      </c>
      <c r="D1022" s="40" t="s">
        <v>65</v>
      </c>
      <c r="E1022" s="49" t="s">
        <v>24</v>
      </c>
      <c r="F1022" s="49" t="s">
        <v>53</v>
      </c>
      <c r="G1022" s="49" t="s">
        <v>6175</v>
      </c>
      <c r="H1022" s="40" t="s">
        <v>9131</v>
      </c>
      <c r="I1022" s="40" t="s">
        <v>7904</v>
      </c>
      <c r="J1022" s="40" t="s">
        <v>8172</v>
      </c>
      <c r="K1022" s="43">
        <f>L1022-1</f>
        <v>41683</v>
      </c>
      <c r="L1022" s="43">
        <f>K1010</f>
        <v>41684</v>
      </c>
      <c r="M1022" s="40" t="s">
        <v>11</v>
      </c>
      <c r="N1022" s="40" t="s">
        <v>4365</v>
      </c>
      <c r="O1022" s="40">
        <v>100</v>
      </c>
      <c r="P1022" s="56" t="s">
        <v>9135</v>
      </c>
    </row>
    <row r="1023" spans="1:16" hidden="1">
      <c r="A1023" s="49" t="s">
        <v>9136</v>
      </c>
      <c r="B1023" s="49" t="s">
        <v>9137</v>
      </c>
      <c r="C1023" s="41" t="s">
        <v>108</v>
      </c>
      <c r="D1023" s="49" t="s">
        <v>65</v>
      </c>
      <c r="E1023" s="49" t="s">
        <v>24</v>
      </c>
      <c r="F1023" s="49" t="s">
        <v>9005</v>
      </c>
      <c r="G1023" s="49" t="s">
        <v>6175</v>
      </c>
      <c r="H1023" s="49" t="s">
        <v>9138</v>
      </c>
      <c r="I1023" s="41" t="s">
        <v>1048</v>
      </c>
      <c r="J1023" s="41" t="s">
        <v>7888</v>
      </c>
      <c r="K1023" s="41"/>
      <c r="L1023" s="40"/>
      <c r="M1023" s="40"/>
      <c r="N1023" s="40"/>
      <c r="O1023" s="48"/>
      <c r="P1023" s="56"/>
    </row>
    <row r="1024" spans="1:16" hidden="1">
      <c r="A1024" s="49" t="s">
        <v>9136</v>
      </c>
      <c r="B1024" s="49" t="s">
        <v>9137</v>
      </c>
      <c r="C1024" s="41" t="s">
        <v>108</v>
      </c>
      <c r="D1024" s="49" t="s">
        <v>65</v>
      </c>
      <c r="E1024" s="49" t="s">
        <v>24</v>
      </c>
      <c r="F1024" s="49" t="s">
        <v>9005</v>
      </c>
      <c r="G1024" s="49" t="s">
        <v>6175</v>
      </c>
      <c r="H1024" s="49" t="s">
        <v>9138</v>
      </c>
      <c r="I1024" s="41" t="s">
        <v>1048</v>
      </c>
      <c r="J1024" s="41" t="s">
        <v>8244</v>
      </c>
      <c r="K1024" s="59">
        <v>40968</v>
      </c>
      <c r="L1024" s="40"/>
      <c r="M1024" s="40"/>
      <c r="N1024" s="40"/>
      <c r="O1024" s="48"/>
      <c r="P1024" s="56"/>
    </row>
    <row r="1025" spans="1:16" hidden="1">
      <c r="A1025" s="49" t="s">
        <v>9136</v>
      </c>
      <c r="B1025" s="49" t="s">
        <v>9137</v>
      </c>
      <c r="C1025" s="41" t="s">
        <v>108</v>
      </c>
      <c r="D1025" s="49" t="s">
        <v>65</v>
      </c>
      <c r="E1025" s="49" t="s">
        <v>24</v>
      </c>
      <c r="F1025" s="49" t="s">
        <v>9005</v>
      </c>
      <c r="G1025" s="49" t="s">
        <v>6175</v>
      </c>
      <c r="H1025" s="49" t="s">
        <v>9138</v>
      </c>
      <c r="I1025" s="41" t="s">
        <v>1048</v>
      </c>
      <c r="J1025" s="41" t="s">
        <v>7889</v>
      </c>
      <c r="K1025" s="59">
        <v>41067</v>
      </c>
      <c r="L1025" s="40" t="s">
        <v>8309</v>
      </c>
      <c r="M1025" s="40"/>
      <c r="N1025" s="40"/>
      <c r="O1025" s="48"/>
      <c r="P1025" s="56"/>
    </row>
    <row r="1026" spans="1:16" hidden="1">
      <c r="A1026" s="49" t="s">
        <v>9136</v>
      </c>
      <c r="B1026" s="49" t="s">
        <v>9137</v>
      </c>
      <c r="C1026" s="41" t="s">
        <v>108</v>
      </c>
      <c r="D1026" s="49" t="s">
        <v>65</v>
      </c>
      <c r="E1026" s="49" t="s">
        <v>24</v>
      </c>
      <c r="F1026" s="49" t="s">
        <v>9005</v>
      </c>
      <c r="G1026" s="49" t="s">
        <v>6175</v>
      </c>
      <c r="H1026" s="49" t="s">
        <v>9138</v>
      </c>
      <c r="I1026" s="41" t="s">
        <v>1048</v>
      </c>
      <c r="J1026" s="41" t="s">
        <v>7890</v>
      </c>
      <c r="K1026" s="41"/>
      <c r="L1026" s="40"/>
      <c r="M1026" s="40"/>
      <c r="N1026" s="40"/>
      <c r="O1026" s="48"/>
      <c r="P1026" s="56"/>
    </row>
    <row r="1027" spans="1:16" hidden="1">
      <c r="A1027" s="49" t="s">
        <v>9136</v>
      </c>
      <c r="B1027" s="49" t="s">
        <v>9137</v>
      </c>
      <c r="C1027" s="41" t="s">
        <v>108</v>
      </c>
      <c r="D1027" s="49" t="s">
        <v>65</v>
      </c>
      <c r="E1027" s="49" t="s">
        <v>24</v>
      </c>
      <c r="F1027" s="49" t="s">
        <v>9005</v>
      </c>
      <c r="G1027" s="49" t="s">
        <v>6175</v>
      </c>
      <c r="H1027" s="49" t="s">
        <v>9138</v>
      </c>
      <c r="I1027" s="41" t="s">
        <v>1048</v>
      </c>
      <c r="J1027" s="41" t="s">
        <v>7891</v>
      </c>
      <c r="K1027" s="42">
        <v>41089</v>
      </c>
      <c r="L1027" s="40"/>
      <c r="M1027" s="40"/>
      <c r="N1027" s="40"/>
      <c r="O1027" s="48"/>
      <c r="P1027" s="56"/>
    </row>
    <row r="1028" spans="1:16" hidden="1">
      <c r="A1028" s="49" t="s">
        <v>9136</v>
      </c>
      <c r="B1028" s="49" t="s">
        <v>9137</v>
      </c>
      <c r="C1028" s="41" t="s">
        <v>108</v>
      </c>
      <c r="D1028" s="49" t="s">
        <v>65</v>
      </c>
      <c r="E1028" s="49" t="s">
        <v>24</v>
      </c>
      <c r="F1028" s="49" t="s">
        <v>9005</v>
      </c>
      <c r="G1028" s="49" t="s">
        <v>6175</v>
      </c>
      <c r="H1028" s="49" t="s">
        <v>9138</v>
      </c>
      <c r="I1028" s="41" t="s">
        <v>1048</v>
      </c>
      <c r="J1028" s="41" t="s">
        <v>7892</v>
      </c>
      <c r="K1028" s="59"/>
      <c r="L1028" s="40"/>
      <c r="M1028" s="40"/>
      <c r="N1028" s="40"/>
      <c r="O1028" s="48"/>
      <c r="P1028" s="56"/>
    </row>
    <row r="1029" spans="1:16" hidden="1">
      <c r="A1029" s="49" t="s">
        <v>9136</v>
      </c>
      <c r="B1029" s="49" t="s">
        <v>9137</v>
      </c>
      <c r="C1029" s="41" t="s">
        <v>108</v>
      </c>
      <c r="D1029" s="49" t="s">
        <v>65</v>
      </c>
      <c r="E1029" s="49" t="s">
        <v>24</v>
      </c>
      <c r="F1029" s="49" t="s">
        <v>9005</v>
      </c>
      <c r="G1029" s="49" t="s">
        <v>6175</v>
      </c>
      <c r="H1029" s="49" t="s">
        <v>9138</v>
      </c>
      <c r="I1029" s="41" t="s">
        <v>1048</v>
      </c>
      <c r="J1029" s="41" t="s">
        <v>7893</v>
      </c>
      <c r="K1029" s="41"/>
      <c r="L1029" s="40"/>
      <c r="M1029" s="40"/>
      <c r="N1029" s="40"/>
      <c r="O1029" s="48"/>
      <c r="P1029" s="56"/>
    </row>
    <row r="1030" spans="1:16" hidden="1">
      <c r="A1030" s="49" t="s">
        <v>9136</v>
      </c>
      <c r="B1030" s="49" t="s">
        <v>9137</v>
      </c>
      <c r="C1030" s="41" t="s">
        <v>108</v>
      </c>
      <c r="D1030" s="49" t="s">
        <v>65</v>
      </c>
      <c r="E1030" s="49" t="s">
        <v>24</v>
      </c>
      <c r="F1030" s="49" t="s">
        <v>9005</v>
      </c>
      <c r="G1030" s="49" t="s">
        <v>6175</v>
      </c>
      <c r="H1030" s="49" t="s">
        <v>9138</v>
      </c>
      <c r="I1030" s="41" t="s">
        <v>1048</v>
      </c>
      <c r="J1030" s="41" t="s">
        <v>7894</v>
      </c>
      <c r="K1030" s="41"/>
      <c r="L1030" s="40"/>
      <c r="M1030" s="40"/>
      <c r="N1030" s="40"/>
      <c r="O1030" s="48"/>
      <c r="P1030" s="56"/>
    </row>
    <row r="1031" spans="1:16" ht="78.599999999999994" hidden="1">
      <c r="A1031" s="48" t="s">
        <v>9136</v>
      </c>
      <c r="B1031" s="48" t="s">
        <v>9137</v>
      </c>
      <c r="C1031" s="40" t="s">
        <v>108</v>
      </c>
      <c r="D1031" s="48" t="s">
        <v>65</v>
      </c>
      <c r="E1031" s="48" t="s">
        <v>24</v>
      </c>
      <c r="F1031" s="48" t="s">
        <v>9005</v>
      </c>
      <c r="G1031" s="49" t="s">
        <v>6175</v>
      </c>
      <c r="H1031" s="48" t="s">
        <v>9138</v>
      </c>
      <c r="I1031" s="40" t="s">
        <v>7895</v>
      </c>
      <c r="J1031" s="40" t="s">
        <v>8245</v>
      </c>
      <c r="K1031" s="43">
        <f>K1024</f>
        <v>40968</v>
      </c>
      <c r="L1031" s="43">
        <f>K1031+10</f>
        <v>40978</v>
      </c>
      <c r="M1031" s="40" t="s">
        <v>7</v>
      </c>
      <c r="N1031" s="40" t="s">
        <v>8060</v>
      </c>
      <c r="O1031" s="40">
        <v>100</v>
      </c>
      <c r="P1031" s="56" t="s">
        <v>9139</v>
      </c>
    </row>
    <row r="1032" spans="1:16" hidden="1">
      <c r="A1032" s="48" t="s">
        <v>9136</v>
      </c>
      <c r="B1032" s="48" t="s">
        <v>9137</v>
      </c>
      <c r="C1032" s="40" t="s">
        <v>108</v>
      </c>
      <c r="D1032" s="48" t="s">
        <v>65</v>
      </c>
      <c r="E1032" s="48" t="s">
        <v>24</v>
      </c>
      <c r="F1032" s="48" t="s">
        <v>9005</v>
      </c>
      <c r="G1032" s="49" t="s">
        <v>6175</v>
      </c>
      <c r="H1032" s="48" t="s">
        <v>9138</v>
      </c>
      <c r="I1032" s="40" t="s">
        <v>7898</v>
      </c>
      <c r="J1032" s="40" t="s">
        <v>8247</v>
      </c>
      <c r="K1032" s="43">
        <f>L1031</f>
        <v>40978</v>
      </c>
      <c r="L1032" s="43">
        <f>K1032+2</f>
        <v>40980</v>
      </c>
      <c r="M1032" s="40" t="s">
        <v>7</v>
      </c>
      <c r="N1032" s="40" t="s">
        <v>6142</v>
      </c>
      <c r="O1032" s="40">
        <v>100</v>
      </c>
      <c r="P1032" s="56"/>
    </row>
    <row r="1033" spans="1:16" ht="26.45">
      <c r="A1033" s="48" t="s">
        <v>9136</v>
      </c>
      <c r="B1033" s="48" t="s">
        <v>9137</v>
      </c>
      <c r="C1033" s="40" t="s">
        <v>108</v>
      </c>
      <c r="D1033" s="48" t="s">
        <v>65</v>
      </c>
      <c r="E1033" s="48" t="s">
        <v>24</v>
      </c>
      <c r="F1033" s="48" t="s">
        <v>9005</v>
      </c>
      <c r="G1033" s="49" t="s">
        <v>6175</v>
      </c>
      <c r="H1033" s="48" t="s">
        <v>9138</v>
      </c>
      <c r="I1033" s="40" t="s">
        <v>7901</v>
      </c>
      <c r="J1033" s="40" t="s">
        <v>7902</v>
      </c>
      <c r="K1033" s="43">
        <f>L1032</f>
        <v>40980</v>
      </c>
      <c r="L1033" s="43">
        <f>K1034</f>
        <v>41051</v>
      </c>
      <c r="M1033" s="40" t="s">
        <v>7</v>
      </c>
      <c r="N1033" s="40" t="s">
        <v>8060</v>
      </c>
      <c r="O1033" s="40">
        <v>100</v>
      </c>
      <c r="P1033" s="56" t="s">
        <v>9140</v>
      </c>
    </row>
    <row r="1034" spans="1:16" hidden="1">
      <c r="A1034" s="48" t="s">
        <v>9136</v>
      </c>
      <c r="B1034" s="48" t="s">
        <v>9137</v>
      </c>
      <c r="C1034" s="40" t="s">
        <v>108</v>
      </c>
      <c r="D1034" s="48" t="s">
        <v>65</v>
      </c>
      <c r="E1034" s="48" t="s">
        <v>24</v>
      </c>
      <c r="F1034" s="48" t="s">
        <v>9005</v>
      </c>
      <c r="G1034" s="49" t="s">
        <v>6175</v>
      </c>
      <c r="H1034" s="48" t="s">
        <v>9138</v>
      </c>
      <c r="I1034" s="40" t="s">
        <v>7904</v>
      </c>
      <c r="J1034" s="40" t="s">
        <v>7905</v>
      </c>
      <c r="K1034" s="43">
        <f>L1034-5</f>
        <v>41051</v>
      </c>
      <c r="L1034" s="43">
        <f>K1035</f>
        <v>41056</v>
      </c>
      <c r="M1034" s="40" t="s">
        <v>7</v>
      </c>
      <c r="N1034" s="40" t="s">
        <v>8060</v>
      </c>
      <c r="O1034" s="40">
        <v>100</v>
      </c>
      <c r="P1034" s="56"/>
    </row>
    <row r="1035" spans="1:16" hidden="1">
      <c r="A1035" s="48" t="s">
        <v>9136</v>
      </c>
      <c r="B1035" s="48" t="s">
        <v>9137</v>
      </c>
      <c r="C1035" s="40" t="s">
        <v>108</v>
      </c>
      <c r="D1035" s="48" t="s">
        <v>65</v>
      </c>
      <c r="E1035" s="48" t="s">
        <v>24</v>
      </c>
      <c r="F1035" s="48" t="s">
        <v>9005</v>
      </c>
      <c r="G1035" s="49" t="s">
        <v>6175</v>
      </c>
      <c r="H1035" s="48" t="s">
        <v>9138</v>
      </c>
      <c r="I1035" s="40" t="s">
        <v>7904</v>
      </c>
      <c r="J1035" s="40" t="s">
        <v>8249</v>
      </c>
      <c r="K1035" s="43">
        <f>L1035-5</f>
        <v>41056</v>
      </c>
      <c r="L1035" s="43">
        <f>K1036</f>
        <v>41061</v>
      </c>
      <c r="M1035" s="40" t="s">
        <v>7</v>
      </c>
      <c r="N1035" s="40" t="s">
        <v>8060</v>
      </c>
      <c r="O1035" s="40">
        <v>100</v>
      </c>
      <c r="P1035" s="56"/>
    </row>
    <row r="1036" spans="1:16" hidden="1">
      <c r="A1036" s="48" t="s">
        <v>9136</v>
      </c>
      <c r="B1036" s="48" t="s">
        <v>9137</v>
      </c>
      <c r="C1036" s="40" t="s">
        <v>108</v>
      </c>
      <c r="D1036" s="48" t="s">
        <v>65</v>
      </c>
      <c r="E1036" s="48" t="s">
        <v>24</v>
      </c>
      <c r="F1036" s="48" t="s">
        <v>9005</v>
      </c>
      <c r="G1036" s="49" t="s">
        <v>6175</v>
      </c>
      <c r="H1036" s="48" t="s">
        <v>9138</v>
      </c>
      <c r="I1036" s="40" t="s">
        <v>7904</v>
      </c>
      <c r="J1036" s="40" t="s">
        <v>7907</v>
      </c>
      <c r="K1036" s="43">
        <f>L1036-5</f>
        <v>41061</v>
      </c>
      <c r="L1036" s="43">
        <f>K1037</f>
        <v>41066</v>
      </c>
      <c r="M1036" s="40" t="s">
        <v>7</v>
      </c>
      <c r="N1036" s="40" t="s">
        <v>8060</v>
      </c>
      <c r="O1036" s="40">
        <v>100</v>
      </c>
      <c r="P1036" s="56"/>
    </row>
    <row r="1037" spans="1:16" ht="26.45" hidden="1">
      <c r="A1037" s="48" t="s">
        <v>9136</v>
      </c>
      <c r="B1037" s="48" t="s">
        <v>9137</v>
      </c>
      <c r="C1037" s="40" t="s">
        <v>108</v>
      </c>
      <c r="D1037" s="48" t="s">
        <v>65</v>
      </c>
      <c r="E1037" s="48" t="s">
        <v>24</v>
      </c>
      <c r="F1037" s="48" t="s">
        <v>9005</v>
      </c>
      <c r="G1037" s="49" t="s">
        <v>6175</v>
      </c>
      <c r="H1037" s="48" t="s">
        <v>9138</v>
      </c>
      <c r="I1037" s="40" t="s">
        <v>7904</v>
      </c>
      <c r="J1037" s="40" t="s">
        <v>8172</v>
      </c>
      <c r="K1037" s="43">
        <f>L1037-1</f>
        <v>41066</v>
      </c>
      <c r="L1037" s="43">
        <f>K1025</f>
        <v>41067</v>
      </c>
      <c r="M1037" s="40" t="s">
        <v>7</v>
      </c>
      <c r="N1037" s="40" t="s">
        <v>8060</v>
      </c>
      <c r="O1037" s="40">
        <v>100</v>
      </c>
      <c r="P1037" s="56" t="s">
        <v>9141</v>
      </c>
    </row>
    <row r="1038" spans="1:16" hidden="1">
      <c r="A1038" s="49" t="s">
        <v>9142</v>
      </c>
      <c r="B1038" s="49" t="s">
        <v>8318</v>
      </c>
      <c r="C1038" s="41" t="s">
        <v>108</v>
      </c>
      <c r="D1038" s="49" t="s">
        <v>65</v>
      </c>
      <c r="E1038" s="49" t="s">
        <v>24</v>
      </c>
      <c r="F1038" s="49" t="s">
        <v>66</v>
      </c>
      <c r="G1038" s="49" t="s">
        <v>6175</v>
      </c>
      <c r="H1038" s="49" t="s">
        <v>9143</v>
      </c>
      <c r="I1038" s="41" t="s">
        <v>1048</v>
      </c>
      <c r="J1038" s="41" t="s">
        <v>7888</v>
      </c>
      <c r="K1038" s="41"/>
      <c r="L1038" s="40"/>
      <c r="M1038" s="40"/>
      <c r="N1038" s="40"/>
      <c r="O1038" s="48"/>
      <c r="P1038" s="56"/>
    </row>
    <row r="1039" spans="1:16" hidden="1">
      <c r="A1039" s="49" t="s">
        <v>9142</v>
      </c>
      <c r="B1039" s="49" t="s">
        <v>8318</v>
      </c>
      <c r="C1039" s="41" t="s">
        <v>108</v>
      </c>
      <c r="D1039" s="49" t="s">
        <v>65</v>
      </c>
      <c r="E1039" s="49" t="s">
        <v>24</v>
      </c>
      <c r="F1039" s="49" t="s">
        <v>66</v>
      </c>
      <c r="G1039" s="49" t="s">
        <v>6175</v>
      </c>
      <c r="H1039" s="49" t="s">
        <v>9143</v>
      </c>
      <c r="I1039" s="41" t="s">
        <v>1048</v>
      </c>
      <c r="J1039" s="41" t="s">
        <v>8244</v>
      </c>
      <c r="K1039" s="59">
        <v>41365</v>
      </c>
      <c r="L1039" s="40"/>
      <c r="M1039" s="40"/>
      <c r="N1039" s="40"/>
      <c r="O1039" s="48"/>
      <c r="P1039" s="56"/>
    </row>
    <row r="1040" spans="1:16" hidden="1">
      <c r="A1040" s="49" t="s">
        <v>9142</v>
      </c>
      <c r="B1040" s="49" t="s">
        <v>8318</v>
      </c>
      <c r="C1040" s="41" t="s">
        <v>108</v>
      </c>
      <c r="D1040" s="49" t="s">
        <v>65</v>
      </c>
      <c r="E1040" s="49" t="s">
        <v>24</v>
      </c>
      <c r="F1040" s="49" t="s">
        <v>66</v>
      </c>
      <c r="G1040" s="49" t="s">
        <v>6175</v>
      </c>
      <c r="H1040" s="49" t="s">
        <v>9143</v>
      </c>
      <c r="I1040" s="41" t="s">
        <v>1048</v>
      </c>
      <c r="J1040" s="41" t="s">
        <v>7889</v>
      </c>
      <c r="K1040" s="59">
        <v>41669</v>
      </c>
      <c r="L1040" s="40" t="s">
        <v>8309</v>
      </c>
      <c r="M1040" s="40"/>
      <c r="N1040" s="40"/>
      <c r="O1040" s="48"/>
      <c r="P1040" s="56"/>
    </row>
    <row r="1041" spans="1:16" hidden="1">
      <c r="A1041" s="49" t="s">
        <v>9142</v>
      </c>
      <c r="B1041" s="49" t="s">
        <v>8318</v>
      </c>
      <c r="C1041" s="41" t="s">
        <v>108</v>
      </c>
      <c r="D1041" s="49" t="s">
        <v>65</v>
      </c>
      <c r="E1041" s="49" t="s">
        <v>24</v>
      </c>
      <c r="F1041" s="49" t="s">
        <v>66</v>
      </c>
      <c r="G1041" s="49" t="s">
        <v>6175</v>
      </c>
      <c r="H1041" s="49" t="s">
        <v>9143</v>
      </c>
      <c r="I1041" s="41" t="s">
        <v>1048</v>
      </c>
      <c r="J1041" s="41" t="s">
        <v>7890</v>
      </c>
      <c r="K1041" s="41"/>
      <c r="L1041" s="40"/>
      <c r="M1041" s="40"/>
      <c r="N1041" s="40"/>
      <c r="O1041" s="48"/>
      <c r="P1041" s="56"/>
    </row>
    <row r="1042" spans="1:16" hidden="1">
      <c r="A1042" s="49" t="s">
        <v>9142</v>
      </c>
      <c r="B1042" s="49" t="s">
        <v>8318</v>
      </c>
      <c r="C1042" s="41" t="s">
        <v>108</v>
      </c>
      <c r="D1042" s="49" t="s">
        <v>65</v>
      </c>
      <c r="E1042" s="49" t="s">
        <v>24</v>
      </c>
      <c r="F1042" s="49" t="s">
        <v>66</v>
      </c>
      <c r="G1042" s="49" t="s">
        <v>6175</v>
      </c>
      <c r="H1042" s="49" t="s">
        <v>9143</v>
      </c>
      <c r="I1042" s="41" t="s">
        <v>1048</v>
      </c>
      <c r="J1042" s="41" t="s">
        <v>7891</v>
      </c>
      <c r="K1042" s="42">
        <v>41744</v>
      </c>
      <c r="L1042" s="40"/>
      <c r="M1042" s="40"/>
      <c r="N1042" s="40"/>
      <c r="O1042" s="48"/>
      <c r="P1042" s="56"/>
    </row>
    <row r="1043" spans="1:16" hidden="1">
      <c r="A1043" s="49" t="s">
        <v>9142</v>
      </c>
      <c r="B1043" s="49" t="s">
        <v>8318</v>
      </c>
      <c r="C1043" s="41" t="s">
        <v>108</v>
      </c>
      <c r="D1043" s="49" t="s">
        <v>65</v>
      </c>
      <c r="E1043" s="49" t="s">
        <v>24</v>
      </c>
      <c r="F1043" s="49" t="s">
        <v>66</v>
      </c>
      <c r="G1043" s="49" t="s">
        <v>6175</v>
      </c>
      <c r="H1043" s="49" t="s">
        <v>9143</v>
      </c>
      <c r="I1043" s="41" t="s">
        <v>1048</v>
      </c>
      <c r="J1043" s="41" t="s">
        <v>7892</v>
      </c>
      <c r="K1043" s="59"/>
      <c r="L1043" s="40"/>
      <c r="M1043" s="40"/>
      <c r="N1043" s="40"/>
      <c r="O1043" s="48"/>
      <c r="P1043" s="56"/>
    </row>
    <row r="1044" spans="1:16" hidden="1">
      <c r="A1044" s="49" t="s">
        <v>9142</v>
      </c>
      <c r="B1044" s="49" t="s">
        <v>8318</v>
      </c>
      <c r="C1044" s="41" t="s">
        <v>108</v>
      </c>
      <c r="D1044" s="49" t="s">
        <v>65</v>
      </c>
      <c r="E1044" s="49" t="s">
        <v>24</v>
      </c>
      <c r="F1044" s="49" t="s">
        <v>66</v>
      </c>
      <c r="G1044" s="49" t="s">
        <v>6175</v>
      </c>
      <c r="H1044" s="49" t="s">
        <v>9143</v>
      </c>
      <c r="I1044" s="41" t="s">
        <v>1048</v>
      </c>
      <c r="J1044" s="41" t="s">
        <v>7893</v>
      </c>
      <c r="K1044" s="41"/>
      <c r="L1044" s="40"/>
      <c r="M1044" s="40"/>
      <c r="N1044" s="40"/>
      <c r="O1044" s="48"/>
      <c r="P1044" s="56"/>
    </row>
    <row r="1045" spans="1:16" hidden="1">
      <c r="A1045" s="49" t="s">
        <v>9142</v>
      </c>
      <c r="B1045" s="49" t="s">
        <v>8318</v>
      </c>
      <c r="C1045" s="41" t="s">
        <v>108</v>
      </c>
      <c r="D1045" s="49" t="s">
        <v>65</v>
      </c>
      <c r="E1045" s="49" t="s">
        <v>24</v>
      </c>
      <c r="F1045" s="49" t="s">
        <v>66</v>
      </c>
      <c r="G1045" s="49" t="s">
        <v>6175</v>
      </c>
      <c r="H1045" s="49" t="s">
        <v>9143</v>
      </c>
      <c r="I1045" s="41" t="s">
        <v>1048</v>
      </c>
      <c r="J1045" s="41" t="s">
        <v>7894</v>
      </c>
      <c r="K1045" s="41"/>
      <c r="L1045" s="40"/>
      <c r="M1045" s="40"/>
      <c r="N1045" s="40"/>
      <c r="O1045" s="48"/>
      <c r="P1045" s="56"/>
    </row>
    <row r="1046" spans="1:16" hidden="1">
      <c r="A1046" s="48" t="s">
        <v>9142</v>
      </c>
      <c r="B1046" s="48" t="s">
        <v>8318</v>
      </c>
      <c r="C1046" s="40" t="s">
        <v>108</v>
      </c>
      <c r="D1046" s="48" t="s">
        <v>65</v>
      </c>
      <c r="E1046" s="48" t="s">
        <v>24</v>
      </c>
      <c r="F1046" s="48" t="s">
        <v>66</v>
      </c>
      <c r="G1046" s="49" t="s">
        <v>6175</v>
      </c>
      <c r="H1046" s="48" t="s">
        <v>9143</v>
      </c>
      <c r="I1046" s="40" t="s">
        <v>7895</v>
      </c>
      <c r="J1046" s="40" t="s">
        <v>8245</v>
      </c>
      <c r="K1046" s="43">
        <f>K1039</f>
        <v>41365</v>
      </c>
      <c r="L1046" s="43">
        <f>K1046+10</f>
        <v>41375</v>
      </c>
      <c r="M1046" s="40" t="s">
        <v>7</v>
      </c>
      <c r="N1046" s="40" t="s">
        <v>7945</v>
      </c>
      <c r="O1046" s="40">
        <v>100</v>
      </c>
      <c r="P1046" s="56" t="s">
        <v>9144</v>
      </c>
    </row>
    <row r="1047" spans="1:16" hidden="1">
      <c r="A1047" s="48" t="s">
        <v>9142</v>
      </c>
      <c r="B1047" s="48" t="s">
        <v>8318</v>
      </c>
      <c r="C1047" s="40" t="s">
        <v>108</v>
      </c>
      <c r="D1047" s="48" t="s">
        <v>65</v>
      </c>
      <c r="E1047" s="48" t="s">
        <v>24</v>
      </c>
      <c r="F1047" s="48" t="s">
        <v>66</v>
      </c>
      <c r="G1047" s="49" t="s">
        <v>6175</v>
      </c>
      <c r="H1047" s="48" t="s">
        <v>9143</v>
      </c>
      <c r="I1047" s="40" t="s">
        <v>7898</v>
      </c>
      <c r="J1047" s="40" t="s">
        <v>8247</v>
      </c>
      <c r="K1047" s="43">
        <f>L1046</f>
        <v>41375</v>
      </c>
      <c r="L1047" s="43">
        <f>K1047+2</f>
        <v>41377</v>
      </c>
      <c r="M1047" s="40" t="s">
        <v>7</v>
      </c>
      <c r="N1047" s="40" t="s">
        <v>6142</v>
      </c>
      <c r="O1047" s="40">
        <v>100</v>
      </c>
      <c r="P1047" s="56"/>
    </row>
    <row r="1048" spans="1:16">
      <c r="A1048" s="48" t="s">
        <v>9142</v>
      </c>
      <c r="B1048" s="48" t="s">
        <v>8318</v>
      </c>
      <c r="C1048" s="40" t="s">
        <v>108</v>
      </c>
      <c r="D1048" s="48" t="s">
        <v>65</v>
      </c>
      <c r="E1048" s="48" t="s">
        <v>24</v>
      </c>
      <c r="F1048" s="48" t="s">
        <v>66</v>
      </c>
      <c r="G1048" s="49" t="s">
        <v>6175</v>
      </c>
      <c r="H1048" s="48" t="s">
        <v>9143</v>
      </c>
      <c r="I1048" s="40" t="s">
        <v>7901</v>
      </c>
      <c r="J1048" s="40" t="s">
        <v>7902</v>
      </c>
      <c r="K1048" s="43">
        <f>L1047</f>
        <v>41377</v>
      </c>
      <c r="L1048" s="43">
        <f>K1049</f>
        <v>41653</v>
      </c>
      <c r="M1048" s="40" t="s">
        <v>7</v>
      </c>
      <c r="N1048" s="40" t="s">
        <v>7945</v>
      </c>
      <c r="O1048" s="40">
        <v>100</v>
      </c>
      <c r="P1048" s="56"/>
    </row>
    <row r="1049" spans="1:16" hidden="1">
      <c r="A1049" s="48" t="s">
        <v>9142</v>
      </c>
      <c r="B1049" s="48" t="s">
        <v>8318</v>
      </c>
      <c r="C1049" s="40" t="s">
        <v>108</v>
      </c>
      <c r="D1049" s="48" t="s">
        <v>65</v>
      </c>
      <c r="E1049" s="48" t="s">
        <v>24</v>
      </c>
      <c r="F1049" s="48" t="s">
        <v>66</v>
      </c>
      <c r="G1049" s="49" t="s">
        <v>6175</v>
      </c>
      <c r="H1049" s="48" t="s">
        <v>9143</v>
      </c>
      <c r="I1049" s="40" t="s">
        <v>7904</v>
      </c>
      <c r="J1049" s="40" t="s">
        <v>7905</v>
      </c>
      <c r="K1049" s="43">
        <f>L1049-5</f>
        <v>41653</v>
      </c>
      <c r="L1049" s="43">
        <f>K1050</f>
        <v>41658</v>
      </c>
      <c r="M1049" s="40" t="s">
        <v>7</v>
      </c>
      <c r="N1049" s="40" t="s">
        <v>7945</v>
      </c>
      <c r="O1049" s="40">
        <v>100</v>
      </c>
      <c r="P1049" s="56"/>
    </row>
    <row r="1050" spans="1:16" hidden="1">
      <c r="A1050" s="48" t="s">
        <v>9142</v>
      </c>
      <c r="B1050" s="48" t="s">
        <v>8318</v>
      </c>
      <c r="C1050" s="40" t="s">
        <v>108</v>
      </c>
      <c r="D1050" s="48" t="s">
        <v>65</v>
      </c>
      <c r="E1050" s="48" t="s">
        <v>24</v>
      </c>
      <c r="F1050" s="48" t="s">
        <v>66</v>
      </c>
      <c r="G1050" s="49" t="s">
        <v>6175</v>
      </c>
      <c r="H1050" s="48" t="s">
        <v>9143</v>
      </c>
      <c r="I1050" s="40" t="s">
        <v>7904</v>
      </c>
      <c r="J1050" s="40" t="s">
        <v>8249</v>
      </c>
      <c r="K1050" s="43">
        <f>L1050-5</f>
        <v>41658</v>
      </c>
      <c r="L1050" s="43">
        <f>K1051</f>
        <v>41663</v>
      </c>
      <c r="M1050" s="40" t="s">
        <v>7</v>
      </c>
      <c r="N1050" s="40" t="s">
        <v>7945</v>
      </c>
      <c r="O1050" s="40">
        <v>100</v>
      </c>
      <c r="P1050" s="56"/>
    </row>
    <row r="1051" spans="1:16" hidden="1">
      <c r="A1051" s="48" t="s">
        <v>9142</v>
      </c>
      <c r="B1051" s="48" t="s">
        <v>8318</v>
      </c>
      <c r="C1051" s="40" t="s">
        <v>108</v>
      </c>
      <c r="D1051" s="48" t="s">
        <v>65</v>
      </c>
      <c r="E1051" s="48" t="s">
        <v>24</v>
      </c>
      <c r="F1051" s="48" t="s">
        <v>66</v>
      </c>
      <c r="G1051" s="49" t="s">
        <v>6175</v>
      </c>
      <c r="H1051" s="48" t="s">
        <v>9143</v>
      </c>
      <c r="I1051" s="40" t="s">
        <v>7904</v>
      </c>
      <c r="J1051" s="40" t="s">
        <v>7907</v>
      </c>
      <c r="K1051" s="43">
        <f>L1051-5</f>
        <v>41663</v>
      </c>
      <c r="L1051" s="43">
        <f>K1052</f>
        <v>41668</v>
      </c>
      <c r="M1051" s="40" t="s">
        <v>7</v>
      </c>
      <c r="N1051" s="40" t="s">
        <v>7945</v>
      </c>
      <c r="O1051" s="40">
        <v>100</v>
      </c>
      <c r="P1051" s="56"/>
    </row>
    <row r="1052" spans="1:16" ht="26.45" hidden="1">
      <c r="A1052" s="48" t="s">
        <v>9142</v>
      </c>
      <c r="B1052" s="48" t="s">
        <v>8318</v>
      </c>
      <c r="C1052" s="40" t="s">
        <v>108</v>
      </c>
      <c r="D1052" s="48" t="s">
        <v>65</v>
      </c>
      <c r="E1052" s="48" t="s">
        <v>24</v>
      </c>
      <c r="F1052" s="48" t="s">
        <v>66</v>
      </c>
      <c r="G1052" s="49" t="s">
        <v>6175</v>
      </c>
      <c r="H1052" s="48" t="s">
        <v>9143</v>
      </c>
      <c r="I1052" s="40" t="s">
        <v>7904</v>
      </c>
      <c r="J1052" s="40" t="s">
        <v>8172</v>
      </c>
      <c r="K1052" s="43">
        <f>L1052-1</f>
        <v>41668</v>
      </c>
      <c r="L1052" s="43">
        <f>K1040</f>
        <v>41669</v>
      </c>
      <c r="M1052" s="40" t="s">
        <v>7</v>
      </c>
      <c r="N1052" s="40" t="s">
        <v>7945</v>
      </c>
      <c r="O1052" s="40">
        <v>100</v>
      </c>
      <c r="P1052" s="56" t="s">
        <v>9145</v>
      </c>
    </row>
    <row r="1053" spans="1:16" hidden="1">
      <c r="A1053" s="49" t="s">
        <v>9107</v>
      </c>
      <c r="B1053" s="49" t="s">
        <v>9146</v>
      </c>
      <c r="C1053" s="49" t="s">
        <v>65</v>
      </c>
      <c r="D1053" s="49" t="s">
        <v>65</v>
      </c>
      <c r="E1053" s="49" t="s">
        <v>25</v>
      </c>
      <c r="F1053" s="49" t="s">
        <v>8302</v>
      </c>
      <c r="G1053" s="41" t="s">
        <v>55</v>
      </c>
      <c r="H1053" s="49" t="s">
        <v>9147</v>
      </c>
      <c r="I1053" s="41" t="s">
        <v>1048</v>
      </c>
      <c r="J1053" s="41" t="s">
        <v>7888</v>
      </c>
      <c r="K1053" s="41"/>
      <c r="L1053" s="41"/>
      <c r="M1053" s="49"/>
      <c r="N1053" s="49"/>
      <c r="O1053" s="49"/>
      <c r="P1053" s="64"/>
    </row>
    <row r="1054" spans="1:16" hidden="1">
      <c r="A1054" s="49" t="s">
        <v>9107</v>
      </c>
      <c r="B1054" s="49" t="s">
        <v>9146</v>
      </c>
      <c r="C1054" s="49" t="s">
        <v>65</v>
      </c>
      <c r="D1054" s="49" t="s">
        <v>65</v>
      </c>
      <c r="E1054" s="49" t="s">
        <v>25</v>
      </c>
      <c r="F1054" s="49" t="s">
        <v>8302</v>
      </c>
      <c r="G1054" s="41" t="s">
        <v>55</v>
      </c>
      <c r="H1054" s="49" t="s">
        <v>9147</v>
      </c>
      <c r="I1054" s="41" t="s">
        <v>1048</v>
      </c>
      <c r="J1054" s="41" t="s">
        <v>8244</v>
      </c>
      <c r="K1054" s="42">
        <v>41442</v>
      </c>
      <c r="L1054" s="41"/>
      <c r="M1054" s="49"/>
      <c r="N1054" s="49"/>
      <c r="O1054" s="49"/>
      <c r="P1054" s="64"/>
    </row>
    <row r="1055" spans="1:16" hidden="1">
      <c r="A1055" s="49" t="s">
        <v>9107</v>
      </c>
      <c r="B1055" s="49" t="s">
        <v>9146</v>
      </c>
      <c r="C1055" s="49" t="s">
        <v>65</v>
      </c>
      <c r="D1055" s="49" t="s">
        <v>65</v>
      </c>
      <c r="E1055" s="49" t="s">
        <v>25</v>
      </c>
      <c r="F1055" s="49" t="s">
        <v>8302</v>
      </c>
      <c r="G1055" s="41" t="s">
        <v>55</v>
      </c>
      <c r="H1055" s="49" t="s">
        <v>9147</v>
      </c>
      <c r="I1055" s="41" t="s">
        <v>1048</v>
      </c>
      <c r="J1055" s="41" t="s">
        <v>7889</v>
      </c>
      <c r="K1055" s="42">
        <v>41747</v>
      </c>
      <c r="L1055" s="41"/>
      <c r="M1055" s="49"/>
      <c r="N1055" s="49"/>
      <c r="O1055" s="49"/>
      <c r="P1055" s="64"/>
    </row>
    <row r="1056" spans="1:16" hidden="1">
      <c r="A1056" s="49" t="s">
        <v>9107</v>
      </c>
      <c r="B1056" s="49" t="s">
        <v>9146</v>
      </c>
      <c r="C1056" s="49" t="s">
        <v>65</v>
      </c>
      <c r="D1056" s="49" t="s">
        <v>65</v>
      </c>
      <c r="E1056" s="49" t="s">
        <v>25</v>
      </c>
      <c r="F1056" s="49" t="s">
        <v>8302</v>
      </c>
      <c r="G1056" s="41" t="s">
        <v>55</v>
      </c>
      <c r="H1056" s="49" t="s">
        <v>9147</v>
      </c>
      <c r="I1056" s="41" t="s">
        <v>1048</v>
      </c>
      <c r="J1056" s="41" t="s">
        <v>7890</v>
      </c>
      <c r="K1056" s="41"/>
      <c r="L1056" s="41"/>
      <c r="M1056" s="49"/>
      <c r="N1056" s="49"/>
      <c r="O1056" s="49"/>
      <c r="P1056" s="64"/>
    </row>
    <row r="1057" spans="1:16" hidden="1">
      <c r="A1057" s="49" t="s">
        <v>9107</v>
      </c>
      <c r="B1057" s="49" t="s">
        <v>9146</v>
      </c>
      <c r="C1057" s="49" t="s">
        <v>65</v>
      </c>
      <c r="D1057" s="49" t="s">
        <v>65</v>
      </c>
      <c r="E1057" s="49" t="s">
        <v>25</v>
      </c>
      <c r="F1057" s="49" t="s">
        <v>8302</v>
      </c>
      <c r="G1057" s="41" t="s">
        <v>55</v>
      </c>
      <c r="H1057" s="49" t="s">
        <v>9147</v>
      </c>
      <c r="I1057" s="41" t="s">
        <v>1048</v>
      </c>
      <c r="J1057" s="41" t="s">
        <v>7891</v>
      </c>
      <c r="K1057" s="41"/>
      <c r="L1057" s="41"/>
      <c r="M1057" s="49"/>
      <c r="N1057" s="49"/>
      <c r="O1057" s="49"/>
      <c r="P1057" s="64"/>
    </row>
    <row r="1058" spans="1:16" hidden="1">
      <c r="A1058" s="49" t="s">
        <v>9107</v>
      </c>
      <c r="B1058" s="49" t="s">
        <v>9146</v>
      </c>
      <c r="C1058" s="49" t="s">
        <v>65</v>
      </c>
      <c r="D1058" s="49" t="s">
        <v>65</v>
      </c>
      <c r="E1058" s="49" t="s">
        <v>25</v>
      </c>
      <c r="F1058" s="49" t="s">
        <v>8302</v>
      </c>
      <c r="G1058" s="41" t="s">
        <v>55</v>
      </c>
      <c r="H1058" s="49" t="s">
        <v>9147</v>
      </c>
      <c r="I1058" s="41" t="s">
        <v>1048</v>
      </c>
      <c r="J1058" s="41" t="s">
        <v>7892</v>
      </c>
      <c r="K1058" s="42">
        <v>41787</v>
      </c>
      <c r="L1058" s="41"/>
      <c r="M1058" s="49"/>
      <c r="N1058" s="49"/>
      <c r="O1058" s="49"/>
      <c r="P1058" s="64"/>
    </row>
    <row r="1059" spans="1:16" hidden="1">
      <c r="A1059" s="49" t="s">
        <v>9107</v>
      </c>
      <c r="B1059" s="49" t="s">
        <v>9146</v>
      </c>
      <c r="C1059" s="49" t="s">
        <v>65</v>
      </c>
      <c r="D1059" s="49" t="s">
        <v>65</v>
      </c>
      <c r="E1059" s="49" t="s">
        <v>25</v>
      </c>
      <c r="F1059" s="49" t="s">
        <v>8302</v>
      </c>
      <c r="G1059" s="41" t="s">
        <v>55</v>
      </c>
      <c r="H1059" s="49" t="s">
        <v>9147</v>
      </c>
      <c r="I1059" s="41" t="s">
        <v>1048</v>
      </c>
      <c r="J1059" s="41" t="s">
        <v>7893</v>
      </c>
      <c r="K1059" s="41"/>
      <c r="L1059" s="41"/>
      <c r="M1059" s="49"/>
      <c r="N1059" s="49"/>
      <c r="O1059" s="49"/>
      <c r="P1059" s="64"/>
    </row>
    <row r="1060" spans="1:16" hidden="1">
      <c r="A1060" s="49" t="s">
        <v>9107</v>
      </c>
      <c r="B1060" s="49" t="s">
        <v>9146</v>
      </c>
      <c r="C1060" s="49" t="s">
        <v>65</v>
      </c>
      <c r="D1060" s="49" t="s">
        <v>65</v>
      </c>
      <c r="E1060" s="49" t="s">
        <v>25</v>
      </c>
      <c r="F1060" s="49" t="s">
        <v>8302</v>
      </c>
      <c r="G1060" s="41" t="s">
        <v>55</v>
      </c>
      <c r="H1060" s="49" t="s">
        <v>9147</v>
      </c>
      <c r="I1060" s="41" t="s">
        <v>1048</v>
      </c>
      <c r="J1060" s="41" t="s">
        <v>7894</v>
      </c>
      <c r="K1060" s="41"/>
      <c r="L1060" s="41"/>
      <c r="M1060" s="49"/>
      <c r="N1060" s="49"/>
      <c r="O1060" s="49"/>
      <c r="P1060" s="64"/>
    </row>
    <row r="1061" spans="1:16" hidden="1">
      <c r="A1061" s="48" t="s">
        <v>9107</v>
      </c>
      <c r="B1061" s="48" t="s">
        <v>9146</v>
      </c>
      <c r="C1061" s="48" t="s">
        <v>65</v>
      </c>
      <c r="D1061" s="48" t="s">
        <v>65</v>
      </c>
      <c r="E1061" s="48" t="s">
        <v>25</v>
      </c>
      <c r="F1061" s="48" t="s">
        <v>8302</v>
      </c>
      <c r="G1061" s="41" t="s">
        <v>55</v>
      </c>
      <c r="H1061" s="48" t="s">
        <v>9147</v>
      </c>
      <c r="I1061" s="40" t="s">
        <v>7895</v>
      </c>
      <c r="J1061" s="40" t="s">
        <v>8245</v>
      </c>
      <c r="K1061" s="43">
        <f>K1054</f>
        <v>41442</v>
      </c>
      <c r="L1061" s="43">
        <f>K1061+30</f>
        <v>41472</v>
      </c>
      <c r="M1061" s="40" t="s">
        <v>8173</v>
      </c>
      <c r="N1061" s="40" t="s">
        <v>145</v>
      </c>
      <c r="O1061" s="40">
        <v>100</v>
      </c>
      <c r="P1061" s="56"/>
    </row>
    <row r="1062" spans="1:16" hidden="1">
      <c r="A1062" s="48" t="s">
        <v>9107</v>
      </c>
      <c r="B1062" s="48" t="s">
        <v>9146</v>
      </c>
      <c r="C1062" s="48" t="s">
        <v>65</v>
      </c>
      <c r="D1062" s="48" t="s">
        <v>65</v>
      </c>
      <c r="E1062" s="48" t="s">
        <v>25</v>
      </c>
      <c r="F1062" s="48" t="s">
        <v>8302</v>
      </c>
      <c r="G1062" s="41" t="s">
        <v>55</v>
      </c>
      <c r="H1062" s="48" t="s">
        <v>9147</v>
      </c>
      <c r="I1062" s="40" t="s">
        <v>8281</v>
      </c>
      <c r="J1062" s="40" t="s">
        <v>8282</v>
      </c>
      <c r="K1062" s="43">
        <f>L1061</f>
        <v>41472</v>
      </c>
      <c r="L1062" s="43">
        <f>K1062+2</f>
        <v>41474</v>
      </c>
      <c r="M1062" s="40" t="s">
        <v>8173</v>
      </c>
      <c r="N1062" s="40" t="s">
        <v>8252</v>
      </c>
      <c r="O1062" s="40">
        <v>100</v>
      </c>
      <c r="P1062" s="56"/>
    </row>
    <row r="1063" spans="1:16" hidden="1">
      <c r="A1063" s="48" t="s">
        <v>9107</v>
      </c>
      <c r="B1063" s="48" t="s">
        <v>9146</v>
      </c>
      <c r="C1063" s="48" t="s">
        <v>65</v>
      </c>
      <c r="D1063" s="48" t="s">
        <v>65</v>
      </c>
      <c r="E1063" s="48" t="s">
        <v>25</v>
      </c>
      <c r="F1063" s="48" t="s">
        <v>8302</v>
      </c>
      <c r="G1063" s="41" t="s">
        <v>55</v>
      </c>
      <c r="H1063" s="48" t="s">
        <v>9147</v>
      </c>
      <c r="I1063" s="40" t="s">
        <v>8261</v>
      </c>
      <c r="J1063" s="40" t="s">
        <v>8262</v>
      </c>
      <c r="K1063" s="43">
        <f>L1062</f>
        <v>41474</v>
      </c>
      <c r="L1063" s="43">
        <f>K1063</f>
        <v>41474</v>
      </c>
      <c r="M1063" s="40" t="s">
        <v>8173</v>
      </c>
      <c r="N1063" s="40" t="s">
        <v>8252</v>
      </c>
      <c r="O1063" s="40">
        <v>100</v>
      </c>
      <c r="P1063" s="56"/>
    </row>
    <row r="1064" spans="1:16" hidden="1">
      <c r="A1064" s="48" t="s">
        <v>9107</v>
      </c>
      <c r="B1064" s="48" t="s">
        <v>9146</v>
      </c>
      <c r="C1064" s="48" t="s">
        <v>65</v>
      </c>
      <c r="D1064" s="48" t="s">
        <v>65</v>
      </c>
      <c r="E1064" s="48" t="s">
        <v>25</v>
      </c>
      <c r="F1064" s="48" t="s">
        <v>8302</v>
      </c>
      <c r="G1064" s="41" t="s">
        <v>55</v>
      </c>
      <c r="H1064" s="48" t="s">
        <v>9147</v>
      </c>
      <c r="I1064" s="40" t="s">
        <v>8264</v>
      </c>
      <c r="J1064" s="40" t="s">
        <v>8265</v>
      </c>
      <c r="K1064" s="43">
        <f>L1063</f>
        <v>41474</v>
      </c>
      <c r="L1064" s="43">
        <f>K1055-21</f>
        <v>41726</v>
      </c>
      <c r="M1064" s="40" t="s">
        <v>8173</v>
      </c>
      <c r="N1064" s="40" t="s">
        <v>145</v>
      </c>
      <c r="O1064" s="40">
        <v>100</v>
      </c>
      <c r="P1064" s="56"/>
    </row>
    <row r="1065" spans="1:16" hidden="1">
      <c r="A1065" s="48" t="s">
        <v>9107</v>
      </c>
      <c r="B1065" s="48" t="s">
        <v>9146</v>
      </c>
      <c r="C1065" s="48" t="s">
        <v>65</v>
      </c>
      <c r="D1065" s="48" t="s">
        <v>65</v>
      </c>
      <c r="E1065" s="48" t="s">
        <v>25</v>
      </c>
      <c r="F1065" s="48" t="s">
        <v>8302</v>
      </c>
      <c r="G1065" s="41" t="s">
        <v>55</v>
      </c>
      <c r="H1065" s="48" t="s">
        <v>9147</v>
      </c>
      <c r="I1065" s="40" t="s">
        <v>8261</v>
      </c>
      <c r="J1065" s="40" t="s">
        <v>8266</v>
      </c>
      <c r="K1065" s="43">
        <f>L1064</f>
        <v>41726</v>
      </c>
      <c r="L1065" s="43">
        <f>K1065</f>
        <v>41726</v>
      </c>
      <c r="M1065" s="40" t="s">
        <v>8173</v>
      </c>
      <c r="N1065" s="40" t="s">
        <v>8252</v>
      </c>
      <c r="O1065" s="40">
        <v>100</v>
      </c>
      <c r="P1065" s="56"/>
    </row>
    <row r="1066" spans="1:16" hidden="1">
      <c r="A1066" s="48" t="s">
        <v>9107</v>
      </c>
      <c r="B1066" s="48" t="s">
        <v>9146</v>
      </c>
      <c r="C1066" s="48" t="s">
        <v>65</v>
      </c>
      <c r="D1066" s="48" t="s">
        <v>65</v>
      </c>
      <c r="E1066" s="48" t="s">
        <v>25</v>
      </c>
      <c r="F1066" s="48" t="s">
        <v>8302</v>
      </c>
      <c r="G1066" s="41" t="s">
        <v>55</v>
      </c>
      <c r="H1066" s="48" t="s">
        <v>9147</v>
      </c>
      <c r="I1066" s="40" t="s">
        <v>7904</v>
      </c>
      <c r="J1066" s="40" t="s">
        <v>7905</v>
      </c>
      <c r="K1066" s="43">
        <f>L1064</f>
        <v>41726</v>
      </c>
      <c r="L1066" s="43">
        <f>K1066+5</f>
        <v>41731</v>
      </c>
      <c r="M1066" s="40" t="s">
        <v>8173</v>
      </c>
      <c r="N1066" s="40" t="s">
        <v>145</v>
      </c>
      <c r="O1066" s="40">
        <v>100</v>
      </c>
      <c r="P1066" s="56"/>
    </row>
    <row r="1067" spans="1:16" hidden="1">
      <c r="A1067" s="48" t="s">
        <v>9107</v>
      </c>
      <c r="B1067" s="48" t="s">
        <v>9146</v>
      </c>
      <c r="C1067" s="48" t="s">
        <v>65</v>
      </c>
      <c r="D1067" s="48" t="s">
        <v>65</v>
      </c>
      <c r="E1067" s="48" t="s">
        <v>25</v>
      </c>
      <c r="F1067" s="48" t="s">
        <v>8302</v>
      </c>
      <c r="G1067" s="41" t="s">
        <v>55</v>
      </c>
      <c r="H1067" s="48" t="s">
        <v>9147</v>
      </c>
      <c r="I1067" s="40" t="s">
        <v>7904</v>
      </c>
      <c r="J1067" s="40" t="s">
        <v>7906</v>
      </c>
      <c r="K1067" s="43">
        <f>L1066</f>
        <v>41731</v>
      </c>
      <c r="L1067" s="43">
        <f>K1067+5</f>
        <v>41736</v>
      </c>
      <c r="M1067" s="40" t="s">
        <v>8173</v>
      </c>
      <c r="N1067" s="40" t="s">
        <v>145</v>
      </c>
      <c r="O1067" s="40">
        <v>100</v>
      </c>
      <c r="P1067" s="56"/>
    </row>
    <row r="1068" spans="1:16" hidden="1">
      <c r="A1068" s="48" t="s">
        <v>9107</v>
      </c>
      <c r="B1068" s="48" t="s">
        <v>9146</v>
      </c>
      <c r="C1068" s="48" t="s">
        <v>65</v>
      </c>
      <c r="D1068" s="48" t="s">
        <v>65</v>
      </c>
      <c r="E1068" s="48" t="s">
        <v>25</v>
      </c>
      <c r="F1068" s="48" t="s">
        <v>8302</v>
      </c>
      <c r="G1068" s="41" t="s">
        <v>55</v>
      </c>
      <c r="H1068" s="48" t="s">
        <v>9147</v>
      </c>
      <c r="I1068" s="40" t="s">
        <v>7904</v>
      </c>
      <c r="J1068" s="40" t="s">
        <v>7907</v>
      </c>
      <c r="K1068" s="43">
        <f>L1067</f>
        <v>41736</v>
      </c>
      <c r="L1068" s="43">
        <f>K1068+5</f>
        <v>41741</v>
      </c>
      <c r="M1068" s="80" t="s">
        <v>8173</v>
      </c>
      <c r="N1068" s="40" t="s">
        <v>145</v>
      </c>
      <c r="O1068" s="40">
        <v>100</v>
      </c>
      <c r="P1068" s="56"/>
    </row>
    <row r="1069" spans="1:16" ht="26.45" hidden="1">
      <c r="A1069" s="48" t="s">
        <v>9107</v>
      </c>
      <c r="B1069" s="48" t="s">
        <v>9146</v>
      </c>
      <c r="C1069" s="48" t="s">
        <v>65</v>
      </c>
      <c r="D1069" s="48" t="s">
        <v>65</v>
      </c>
      <c r="E1069" s="48" t="s">
        <v>25</v>
      </c>
      <c r="F1069" s="48" t="s">
        <v>8302</v>
      </c>
      <c r="G1069" s="41" t="s">
        <v>55</v>
      </c>
      <c r="H1069" s="48" t="s">
        <v>9147</v>
      </c>
      <c r="I1069" s="40" t="s">
        <v>7904</v>
      </c>
      <c r="J1069" s="40" t="s">
        <v>8172</v>
      </c>
      <c r="K1069" s="43">
        <f>L1068</f>
        <v>41741</v>
      </c>
      <c r="L1069" s="67">
        <f>K1069+1</f>
        <v>41742</v>
      </c>
      <c r="M1069" s="40" t="s">
        <v>8173</v>
      </c>
      <c r="N1069" s="40" t="s">
        <v>145</v>
      </c>
      <c r="O1069" s="40">
        <v>100</v>
      </c>
      <c r="P1069" s="56" t="s">
        <v>9148</v>
      </c>
    </row>
    <row r="1070" spans="1:16" hidden="1">
      <c r="A1070" s="49" t="s">
        <v>9107</v>
      </c>
      <c r="B1070" s="49" t="s">
        <v>9146</v>
      </c>
      <c r="C1070" s="41" t="s">
        <v>108</v>
      </c>
      <c r="D1070" s="49" t="s">
        <v>65</v>
      </c>
      <c r="E1070" s="49" t="s">
        <v>24</v>
      </c>
      <c r="F1070" s="49" t="s">
        <v>9022</v>
      </c>
      <c r="G1070" s="41" t="s">
        <v>55</v>
      </c>
      <c r="H1070" s="49" t="s">
        <v>9149</v>
      </c>
      <c r="I1070" s="41" t="s">
        <v>1048</v>
      </c>
      <c r="J1070" s="41" t="s">
        <v>7888</v>
      </c>
      <c r="K1070" s="41"/>
      <c r="L1070" s="41"/>
      <c r="M1070" s="49"/>
      <c r="N1070" s="49"/>
      <c r="O1070" s="49"/>
      <c r="P1070" s="64"/>
    </row>
    <row r="1071" spans="1:16" hidden="1">
      <c r="A1071" s="49" t="s">
        <v>9107</v>
      </c>
      <c r="B1071" s="49" t="s">
        <v>9146</v>
      </c>
      <c r="C1071" s="41" t="s">
        <v>108</v>
      </c>
      <c r="D1071" s="49" t="s">
        <v>65</v>
      </c>
      <c r="E1071" s="49" t="s">
        <v>24</v>
      </c>
      <c r="F1071" s="49" t="s">
        <v>9022</v>
      </c>
      <c r="G1071" s="41" t="s">
        <v>55</v>
      </c>
      <c r="H1071" s="49" t="s">
        <v>9149</v>
      </c>
      <c r="I1071" s="41" t="s">
        <v>1048</v>
      </c>
      <c r="J1071" s="41" t="s">
        <v>8244</v>
      </c>
      <c r="K1071" s="42">
        <v>41484</v>
      </c>
      <c r="L1071" s="41"/>
      <c r="M1071" s="49"/>
      <c r="N1071" s="49"/>
      <c r="O1071" s="49"/>
      <c r="P1071" s="64"/>
    </row>
    <row r="1072" spans="1:16" hidden="1">
      <c r="A1072" s="49" t="s">
        <v>9107</v>
      </c>
      <c r="B1072" s="49" t="s">
        <v>9146</v>
      </c>
      <c r="C1072" s="41" t="s">
        <v>108</v>
      </c>
      <c r="D1072" s="49" t="s">
        <v>65</v>
      </c>
      <c r="E1072" s="49" t="s">
        <v>24</v>
      </c>
      <c r="F1072" s="49" t="s">
        <v>9022</v>
      </c>
      <c r="G1072" s="41" t="s">
        <v>55</v>
      </c>
      <c r="H1072" s="49" t="s">
        <v>9149</v>
      </c>
      <c r="I1072" s="41" t="s">
        <v>1048</v>
      </c>
      <c r="J1072" s="41" t="s">
        <v>7889</v>
      </c>
      <c r="K1072" s="42">
        <v>41731</v>
      </c>
      <c r="L1072" s="41"/>
      <c r="M1072" s="49"/>
      <c r="N1072" s="49"/>
      <c r="O1072" s="49"/>
      <c r="P1072" s="64"/>
    </row>
    <row r="1073" spans="1:16" hidden="1">
      <c r="A1073" s="49" t="s">
        <v>9107</v>
      </c>
      <c r="B1073" s="49" t="s">
        <v>9146</v>
      </c>
      <c r="C1073" s="41" t="s">
        <v>108</v>
      </c>
      <c r="D1073" s="49" t="s">
        <v>65</v>
      </c>
      <c r="E1073" s="49" t="s">
        <v>24</v>
      </c>
      <c r="F1073" s="49" t="s">
        <v>9022</v>
      </c>
      <c r="G1073" s="41" t="s">
        <v>55</v>
      </c>
      <c r="H1073" s="49" t="s">
        <v>9149</v>
      </c>
      <c r="I1073" s="41" t="s">
        <v>1048</v>
      </c>
      <c r="J1073" s="41" t="s">
        <v>7890</v>
      </c>
      <c r="K1073" s="41"/>
      <c r="L1073" s="41"/>
      <c r="M1073" s="49"/>
      <c r="N1073" s="49"/>
      <c r="O1073" s="49"/>
      <c r="P1073" s="64"/>
    </row>
    <row r="1074" spans="1:16" hidden="1">
      <c r="A1074" s="49" t="s">
        <v>9107</v>
      </c>
      <c r="B1074" s="49" t="s">
        <v>9146</v>
      </c>
      <c r="C1074" s="41" t="s">
        <v>108</v>
      </c>
      <c r="D1074" s="49" t="s">
        <v>65</v>
      </c>
      <c r="E1074" s="49" t="s">
        <v>24</v>
      </c>
      <c r="F1074" s="49" t="s">
        <v>9022</v>
      </c>
      <c r="G1074" s="41" t="s">
        <v>55</v>
      </c>
      <c r="H1074" s="49" t="s">
        <v>9149</v>
      </c>
      <c r="I1074" s="41" t="s">
        <v>1048</v>
      </c>
      <c r="J1074" s="41" t="s">
        <v>7891</v>
      </c>
      <c r="K1074" s="41"/>
      <c r="L1074" s="41"/>
      <c r="M1074" s="49"/>
      <c r="N1074" s="49"/>
      <c r="O1074" s="49"/>
      <c r="P1074" s="64"/>
    </row>
    <row r="1075" spans="1:16" hidden="1">
      <c r="A1075" s="49" t="s">
        <v>9107</v>
      </c>
      <c r="B1075" s="49" t="s">
        <v>9146</v>
      </c>
      <c r="C1075" s="41" t="s">
        <v>108</v>
      </c>
      <c r="D1075" s="49" t="s">
        <v>65</v>
      </c>
      <c r="E1075" s="49" t="s">
        <v>24</v>
      </c>
      <c r="F1075" s="49" t="s">
        <v>9022</v>
      </c>
      <c r="G1075" s="41" t="s">
        <v>55</v>
      </c>
      <c r="H1075" s="49" t="s">
        <v>9149</v>
      </c>
      <c r="I1075" s="41" t="s">
        <v>1048</v>
      </c>
      <c r="J1075" s="41" t="s">
        <v>7892</v>
      </c>
      <c r="K1075" s="42">
        <v>41787</v>
      </c>
      <c r="L1075" s="41"/>
      <c r="M1075" s="49"/>
      <c r="N1075" s="49"/>
      <c r="O1075" s="49"/>
      <c r="P1075" s="64"/>
    </row>
    <row r="1076" spans="1:16" hidden="1">
      <c r="A1076" s="49" t="s">
        <v>9107</v>
      </c>
      <c r="B1076" s="49" t="s">
        <v>9146</v>
      </c>
      <c r="C1076" s="41" t="s">
        <v>108</v>
      </c>
      <c r="D1076" s="49" t="s">
        <v>65</v>
      </c>
      <c r="E1076" s="49" t="s">
        <v>24</v>
      </c>
      <c r="F1076" s="49" t="s">
        <v>9022</v>
      </c>
      <c r="G1076" s="41" t="s">
        <v>55</v>
      </c>
      <c r="H1076" s="49" t="s">
        <v>9149</v>
      </c>
      <c r="I1076" s="41" t="s">
        <v>1048</v>
      </c>
      <c r="J1076" s="41" t="s">
        <v>7893</v>
      </c>
      <c r="K1076" s="41"/>
      <c r="L1076" s="41"/>
      <c r="M1076" s="49"/>
      <c r="N1076" s="49"/>
      <c r="O1076" s="49"/>
      <c r="P1076" s="64"/>
    </row>
    <row r="1077" spans="1:16" hidden="1">
      <c r="A1077" s="49" t="s">
        <v>9107</v>
      </c>
      <c r="B1077" s="49" t="s">
        <v>9146</v>
      </c>
      <c r="C1077" s="41" t="s">
        <v>108</v>
      </c>
      <c r="D1077" s="49" t="s">
        <v>65</v>
      </c>
      <c r="E1077" s="49" t="s">
        <v>24</v>
      </c>
      <c r="F1077" s="49" t="s">
        <v>9022</v>
      </c>
      <c r="G1077" s="41" t="s">
        <v>55</v>
      </c>
      <c r="H1077" s="49" t="s">
        <v>9149</v>
      </c>
      <c r="I1077" s="41" t="s">
        <v>1048</v>
      </c>
      <c r="J1077" s="41" t="s">
        <v>7894</v>
      </c>
      <c r="K1077" s="41"/>
      <c r="L1077" s="41"/>
      <c r="M1077" s="49"/>
      <c r="N1077" s="49"/>
      <c r="O1077" s="49"/>
      <c r="P1077" s="64"/>
    </row>
    <row r="1078" spans="1:16" hidden="1">
      <c r="A1078" s="48" t="s">
        <v>9107</v>
      </c>
      <c r="B1078" s="48" t="s">
        <v>9146</v>
      </c>
      <c r="C1078" s="40" t="s">
        <v>108</v>
      </c>
      <c r="D1078" s="48" t="s">
        <v>65</v>
      </c>
      <c r="E1078" s="48" t="s">
        <v>24</v>
      </c>
      <c r="F1078" s="48" t="s">
        <v>9022</v>
      </c>
      <c r="G1078" s="41" t="s">
        <v>55</v>
      </c>
      <c r="H1078" s="48" t="s">
        <v>9149</v>
      </c>
      <c r="I1078" s="40" t="s">
        <v>7895</v>
      </c>
      <c r="J1078" s="40" t="s">
        <v>8245</v>
      </c>
      <c r="K1078" s="43">
        <f>K1071</f>
        <v>41484</v>
      </c>
      <c r="L1078" s="43">
        <f>K1078+30</f>
        <v>41514</v>
      </c>
      <c r="M1078" s="40" t="s">
        <v>8173</v>
      </c>
      <c r="N1078" s="40" t="s">
        <v>145</v>
      </c>
      <c r="O1078" s="40">
        <v>100</v>
      </c>
      <c r="P1078" s="39"/>
    </row>
    <row r="1079" spans="1:16" hidden="1">
      <c r="A1079" s="48" t="s">
        <v>9107</v>
      </c>
      <c r="B1079" s="48" t="s">
        <v>9146</v>
      </c>
      <c r="C1079" s="40" t="s">
        <v>108</v>
      </c>
      <c r="D1079" s="48" t="s">
        <v>65</v>
      </c>
      <c r="E1079" s="48" t="s">
        <v>24</v>
      </c>
      <c r="F1079" s="48" t="s">
        <v>9022</v>
      </c>
      <c r="G1079" s="41" t="s">
        <v>55</v>
      </c>
      <c r="H1079" s="48" t="s">
        <v>9149</v>
      </c>
      <c r="I1079" s="40" t="s">
        <v>8281</v>
      </c>
      <c r="J1079" s="40" t="s">
        <v>8282</v>
      </c>
      <c r="K1079" s="43">
        <f>L1078</f>
        <v>41514</v>
      </c>
      <c r="L1079" s="43">
        <f>K1079+2</f>
        <v>41516</v>
      </c>
      <c r="M1079" s="40" t="s">
        <v>8173</v>
      </c>
      <c r="N1079" s="40" t="s">
        <v>8252</v>
      </c>
      <c r="O1079" s="40">
        <v>100</v>
      </c>
      <c r="P1079" s="56"/>
    </row>
    <row r="1080" spans="1:16" hidden="1">
      <c r="A1080" s="48" t="s">
        <v>9107</v>
      </c>
      <c r="B1080" s="48" t="s">
        <v>9146</v>
      </c>
      <c r="C1080" s="40" t="s">
        <v>108</v>
      </c>
      <c r="D1080" s="48" t="s">
        <v>65</v>
      </c>
      <c r="E1080" s="48" t="s">
        <v>24</v>
      </c>
      <c r="F1080" s="48" t="s">
        <v>9022</v>
      </c>
      <c r="G1080" s="41" t="s">
        <v>55</v>
      </c>
      <c r="H1080" s="48" t="s">
        <v>9149</v>
      </c>
      <c r="I1080" s="40" t="s">
        <v>8261</v>
      </c>
      <c r="J1080" s="40" t="s">
        <v>8262</v>
      </c>
      <c r="K1080" s="43">
        <f>L1079</f>
        <v>41516</v>
      </c>
      <c r="L1080" s="43">
        <f>K1080</f>
        <v>41516</v>
      </c>
      <c r="M1080" s="40" t="s">
        <v>8173</v>
      </c>
      <c r="N1080" s="40" t="s">
        <v>8252</v>
      </c>
      <c r="O1080" s="40">
        <v>100</v>
      </c>
      <c r="P1080" s="56"/>
    </row>
    <row r="1081" spans="1:16" hidden="1">
      <c r="A1081" s="48" t="s">
        <v>9107</v>
      </c>
      <c r="B1081" s="48" t="s">
        <v>9146</v>
      </c>
      <c r="C1081" s="40" t="s">
        <v>108</v>
      </c>
      <c r="D1081" s="48" t="s">
        <v>65</v>
      </c>
      <c r="E1081" s="48" t="s">
        <v>24</v>
      </c>
      <c r="F1081" s="48" t="s">
        <v>9022</v>
      </c>
      <c r="G1081" s="41" t="s">
        <v>55</v>
      </c>
      <c r="H1081" s="48" t="s">
        <v>9149</v>
      </c>
      <c r="I1081" s="40" t="s">
        <v>8264</v>
      </c>
      <c r="J1081" s="40" t="s">
        <v>8265</v>
      </c>
      <c r="K1081" s="43">
        <f>L1080</f>
        <v>41516</v>
      </c>
      <c r="L1081" s="43">
        <f>K1072-21</f>
        <v>41710</v>
      </c>
      <c r="M1081" s="40" t="s">
        <v>8173</v>
      </c>
      <c r="N1081" s="40" t="s">
        <v>145</v>
      </c>
      <c r="O1081" s="40">
        <v>100</v>
      </c>
      <c r="P1081" s="56"/>
    </row>
    <row r="1082" spans="1:16" hidden="1">
      <c r="A1082" s="48" t="s">
        <v>9107</v>
      </c>
      <c r="B1082" s="48" t="s">
        <v>9146</v>
      </c>
      <c r="C1082" s="40" t="s">
        <v>108</v>
      </c>
      <c r="D1082" s="48" t="s">
        <v>65</v>
      </c>
      <c r="E1082" s="48" t="s">
        <v>24</v>
      </c>
      <c r="F1082" s="48" t="s">
        <v>9022</v>
      </c>
      <c r="G1082" s="41" t="s">
        <v>55</v>
      </c>
      <c r="H1082" s="48" t="s">
        <v>9149</v>
      </c>
      <c r="I1082" s="40" t="s">
        <v>8261</v>
      </c>
      <c r="J1082" s="40" t="s">
        <v>8266</v>
      </c>
      <c r="K1082" s="43">
        <f>L1081</f>
        <v>41710</v>
      </c>
      <c r="L1082" s="43">
        <f>K1082</f>
        <v>41710</v>
      </c>
      <c r="M1082" s="40" t="s">
        <v>8173</v>
      </c>
      <c r="N1082" s="40" t="s">
        <v>8252</v>
      </c>
      <c r="O1082" s="40">
        <v>100</v>
      </c>
      <c r="P1082" s="56"/>
    </row>
    <row r="1083" spans="1:16" hidden="1">
      <c r="A1083" s="48" t="s">
        <v>9107</v>
      </c>
      <c r="B1083" s="48" t="s">
        <v>9146</v>
      </c>
      <c r="C1083" s="40" t="s">
        <v>108</v>
      </c>
      <c r="D1083" s="48" t="s">
        <v>65</v>
      </c>
      <c r="E1083" s="48" t="s">
        <v>24</v>
      </c>
      <c r="F1083" s="48" t="s">
        <v>9022</v>
      </c>
      <c r="G1083" s="41" t="s">
        <v>55</v>
      </c>
      <c r="H1083" s="48" t="s">
        <v>9149</v>
      </c>
      <c r="I1083" s="40" t="s">
        <v>7904</v>
      </c>
      <c r="J1083" s="40" t="s">
        <v>7905</v>
      </c>
      <c r="K1083" s="43">
        <f>L1081</f>
        <v>41710</v>
      </c>
      <c r="L1083" s="43">
        <f>K1083+5</f>
        <v>41715</v>
      </c>
      <c r="M1083" s="40" t="s">
        <v>8173</v>
      </c>
      <c r="N1083" s="40" t="s">
        <v>145</v>
      </c>
      <c r="O1083" s="40">
        <v>100</v>
      </c>
      <c r="P1083" s="56"/>
    </row>
    <row r="1084" spans="1:16" hidden="1">
      <c r="A1084" s="48" t="s">
        <v>9107</v>
      </c>
      <c r="B1084" s="48" t="s">
        <v>9146</v>
      </c>
      <c r="C1084" s="40" t="s">
        <v>108</v>
      </c>
      <c r="D1084" s="48" t="s">
        <v>65</v>
      </c>
      <c r="E1084" s="48" t="s">
        <v>24</v>
      </c>
      <c r="F1084" s="48" t="s">
        <v>9022</v>
      </c>
      <c r="G1084" s="41" t="s">
        <v>55</v>
      </c>
      <c r="H1084" s="48" t="s">
        <v>9149</v>
      </c>
      <c r="I1084" s="40" t="s">
        <v>7904</v>
      </c>
      <c r="J1084" s="40" t="s">
        <v>7906</v>
      </c>
      <c r="K1084" s="43">
        <f>L1083</f>
        <v>41715</v>
      </c>
      <c r="L1084" s="43">
        <f>K1084+5</f>
        <v>41720</v>
      </c>
      <c r="M1084" s="40" t="s">
        <v>8173</v>
      </c>
      <c r="N1084" s="40" t="s">
        <v>145</v>
      </c>
      <c r="O1084" s="40">
        <v>100</v>
      </c>
      <c r="P1084" s="56"/>
    </row>
    <row r="1085" spans="1:16" hidden="1">
      <c r="A1085" s="48" t="s">
        <v>9107</v>
      </c>
      <c r="B1085" s="48" t="s">
        <v>9146</v>
      </c>
      <c r="C1085" s="40" t="s">
        <v>108</v>
      </c>
      <c r="D1085" s="48" t="s">
        <v>65</v>
      </c>
      <c r="E1085" s="48" t="s">
        <v>24</v>
      </c>
      <c r="F1085" s="48" t="s">
        <v>9022</v>
      </c>
      <c r="G1085" s="41" t="s">
        <v>55</v>
      </c>
      <c r="H1085" s="48" t="s">
        <v>9149</v>
      </c>
      <c r="I1085" s="40" t="s">
        <v>7904</v>
      </c>
      <c r="J1085" s="40" t="s">
        <v>7907</v>
      </c>
      <c r="K1085" s="43">
        <f>L1084</f>
        <v>41720</v>
      </c>
      <c r="L1085" s="43">
        <f>K1085+5</f>
        <v>41725</v>
      </c>
      <c r="M1085" s="80" t="s">
        <v>8173</v>
      </c>
      <c r="N1085" s="40" t="s">
        <v>145</v>
      </c>
      <c r="O1085" s="40">
        <v>100</v>
      </c>
      <c r="P1085" s="56"/>
    </row>
    <row r="1086" spans="1:16" ht="26.45" hidden="1">
      <c r="A1086" s="48" t="s">
        <v>9107</v>
      </c>
      <c r="B1086" s="48" t="s">
        <v>9146</v>
      </c>
      <c r="C1086" s="40" t="s">
        <v>108</v>
      </c>
      <c r="D1086" s="48" t="s">
        <v>65</v>
      </c>
      <c r="E1086" s="48" t="s">
        <v>24</v>
      </c>
      <c r="F1086" s="48" t="s">
        <v>9022</v>
      </c>
      <c r="G1086" s="41" t="s">
        <v>55</v>
      </c>
      <c r="H1086" s="48" t="s">
        <v>9149</v>
      </c>
      <c r="I1086" s="40" t="s">
        <v>7904</v>
      </c>
      <c r="J1086" s="40" t="s">
        <v>8172</v>
      </c>
      <c r="K1086" s="43">
        <f>L1085</f>
        <v>41725</v>
      </c>
      <c r="L1086" s="67">
        <f>K1086+1</f>
        <v>41726</v>
      </c>
      <c r="M1086" s="40" t="s">
        <v>8173</v>
      </c>
      <c r="N1086" s="40" t="s">
        <v>145</v>
      </c>
      <c r="O1086" s="40">
        <v>100</v>
      </c>
      <c r="P1086" s="56" t="s">
        <v>9148</v>
      </c>
    </row>
    <row r="1087" spans="1:16" hidden="1">
      <c r="A1087" s="45" t="s">
        <v>8775</v>
      </c>
      <c r="B1087" s="45" t="s">
        <v>9150</v>
      </c>
      <c r="C1087" s="45" t="s">
        <v>65</v>
      </c>
      <c r="D1087" s="45" t="s">
        <v>65</v>
      </c>
      <c r="E1087" s="45" t="s">
        <v>9004</v>
      </c>
      <c r="F1087" s="45"/>
      <c r="G1087" s="49" t="s">
        <v>6175</v>
      </c>
      <c r="H1087" s="49" t="s">
        <v>9151</v>
      </c>
      <c r="I1087" s="41" t="s">
        <v>1048</v>
      </c>
      <c r="J1087" s="41" t="s">
        <v>7888</v>
      </c>
      <c r="K1087" s="41"/>
      <c r="L1087" s="40"/>
      <c r="M1087" s="40"/>
      <c r="N1087" s="40"/>
      <c r="O1087" s="48"/>
      <c r="P1087" s="56"/>
    </row>
    <row r="1088" spans="1:16" hidden="1">
      <c r="A1088" s="45" t="s">
        <v>8775</v>
      </c>
      <c r="B1088" s="45" t="s">
        <v>9150</v>
      </c>
      <c r="C1088" s="45" t="s">
        <v>65</v>
      </c>
      <c r="D1088" s="45" t="s">
        <v>65</v>
      </c>
      <c r="E1088" s="45" t="s">
        <v>9004</v>
      </c>
      <c r="F1088" s="45"/>
      <c r="G1088" s="49" t="s">
        <v>6175</v>
      </c>
      <c r="H1088" s="49" t="s">
        <v>9151</v>
      </c>
      <c r="I1088" s="41" t="s">
        <v>1048</v>
      </c>
      <c r="J1088" s="41" t="s">
        <v>8244</v>
      </c>
      <c r="K1088" s="59">
        <v>41317</v>
      </c>
      <c r="L1088" s="40"/>
      <c r="M1088" s="40"/>
      <c r="N1088" s="40"/>
      <c r="O1088" s="48"/>
      <c r="P1088" s="56"/>
    </row>
    <row r="1089" spans="1:16" hidden="1">
      <c r="A1089" s="45" t="s">
        <v>8775</v>
      </c>
      <c r="B1089" s="45" t="s">
        <v>9150</v>
      </c>
      <c r="C1089" s="45" t="s">
        <v>65</v>
      </c>
      <c r="D1089" s="45" t="s">
        <v>65</v>
      </c>
      <c r="E1089" s="45" t="s">
        <v>9004</v>
      </c>
      <c r="F1089" s="45"/>
      <c r="G1089" s="49" t="s">
        <v>6175</v>
      </c>
      <c r="H1089" s="49" t="s">
        <v>9151</v>
      </c>
      <c r="I1089" s="41" t="s">
        <v>1048</v>
      </c>
      <c r="J1089" s="41" t="s">
        <v>7889</v>
      </c>
      <c r="K1089" s="59">
        <v>41694</v>
      </c>
      <c r="L1089" s="40" t="s">
        <v>8309</v>
      </c>
      <c r="M1089" s="40"/>
      <c r="N1089" s="40"/>
      <c r="O1089" s="48"/>
      <c r="P1089" s="56"/>
    </row>
    <row r="1090" spans="1:16" hidden="1">
      <c r="A1090" s="45" t="s">
        <v>8775</v>
      </c>
      <c r="B1090" s="45" t="s">
        <v>9150</v>
      </c>
      <c r="C1090" s="45" t="s">
        <v>65</v>
      </c>
      <c r="D1090" s="45" t="s">
        <v>65</v>
      </c>
      <c r="E1090" s="45" t="s">
        <v>9004</v>
      </c>
      <c r="F1090" s="45"/>
      <c r="G1090" s="49" t="s">
        <v>6175</v>
      </c>
      <c r="H1090" s="49" t="s">
        <v>9151</v>
      </c>
      <c r="I1090" s="41" t="s">
        <v>1048</v>
      </c>
      <c r="J1090" s="41" t="s">
        <v>7890</v>
      </c>
      <c r="K1090" s="41"/>
      <c r="L1090" s="40"/>
      <c r="M1090" s="40"/>
      <c r="N1090" s="40"/>
      <c r="O1090" s="48"/>
      <c r="P1090" s="56"/>
    </row>
    <row r="1091" spans="1:16" hidden="1">
      <c r="A1091" s="45" t="s">
        <v>8775</v>
      </c>
      <c r="B1091" s="45" t="s">
        <v>9150</v>
      </c>
      <c r="C1091" s="45" t="s">
        <v>65</v>
      </c>
      <c r="D1091" s="45" t="s">
        <v>65</v>
      </c>
      <c r="E1091" s="45" t="s">
        <v>9004</v>
      </c>
      <c r="F1091" s="45"/>
      <c r="G1091" s="49" t="s">
        <v>6175</v>
      </c>
      <c r="H1091" s="49" t="s">
        <v>9151</v>
      </c>
      <c r="I1091" s="41" t="s">
        <v>1048</v>
      </c>
      <c r="J1091" s="41" t="s">
        <v>7891</v>
      </c>
      <c r="K1091" s="42">
        <v>41715</v>
      </c>
      <c r="L1091" s="40"/>
      <c r="M1091" s="40"/>
      <c r="N1091" s="40"/>
      <c r="O1091" s="48"/>
      <c r="P1091" s="56"/>
    </row>
    <row r="1092" spans="1:16" hidden="1">
      <c r="A1092" s="45" t="s">
        <v>8775</v>
      </c>
      <c r="B1092" s="45" t="s">
        <v>9150</v>
      </c>
      <c r="C1092" s="45" t="s">
        <v>65</v>
      </c>
      <c r="D1092" s="45" t="s">
        <v>65</v>
      </c>
      <c r="E1092" s="45" t="s">
        <v>9004</v>
      </c>
      <c r="F1092" s="45"/>
      <c r="G1092" s="49" t="s">
        <v>6175</v>
      </c>
      <c r="H1092" s="49" t="s">
        <v>9151</v>
      </c>
      <c r="I1092" s="41" t="s">
        <v>1048</v>
      </c>
      <c r="J1092" s="41" t="s">
        <v>7892</v>
      </c>
      <c r="K1092" s="59"/>
      <c r="L1092" s="40"/>
      <c r="M1092" s="40"/>
      <c r="N1092" s="40"/>
      <c r="O1092" s="48"/>
      <c r="P1092" s="56"/>
    </row>
    <row r="1093" spans="1:16" hidden="1">
      <c r="A1093" s="45" t="s">
        <v>8775</v>
      </c>
      <c r="B1093" s="45" t="s">
        <v>9150</v>
      </c>
      <c r="C1093" s="45" t="s">
        <v>65</v>
      </c>
      <c r="D1093" s="45" t="s">
        <v>65</v>
      </c>
      <c r="E1093" s="45" t="s">
        <v>9004</v>
      </c>
      <c r="F1093" s="45"/>
      <c r="G1093" s="49" t="s">
        <v>6175</v>
      </c>
      <c r="H1093" s="49" t="s">
        <v>9151</v>
      </c>
      <c r="I1093" s="41" t="s">
        <v>1048</v>
      </c>
      <c r="J1093" s="41" t="s">
        <v>7893</v>
      </c>
      <c r="K1093" s="41"/>
      <c r="L1093" s="40"/>
      <c r="M1093" s="40"/>
      <c r="N1093" s="40"/>
      <c r="O1093" s="48"/>
      <c r="P1093" s="56"/>
    </row>
    <row r="1094" spans="1:16" hidden="1">
      <c r="A1094" s="45" t="s">
        <v>8775</v>
      </c>
      <c r="B1094" s="45" t="s">
        <v>9150</v>
      </c>
      <c r="C1094" s="45" t="s">
        <v>65</v>
      </c>
      <c r="D1094" s="45" t="s">
        <v>65</v>
      </c>
      <c r="E1094" s="45" t="s">
        <v>9004</v>
      </c>
      <c r="F1094" s="45"/>
      <c r="G1094" s="49" t="s">
        <v>6175</v>
      </c>
      <c r="H1094" s="49" t="s">
        <v>9151</v>
      </c>
      <c r="I1094" s="41" t="s">
        <v>1048</v>
      </c>
      <c r="J1094" s="41" t="s">
        <v>7894</v>
      </c>
      <c r="K1094" s="41"/>
      <c r="L1094" s="40"/>
      <c r="M1094" s="40"/>
      <c r="N1094" s="40"/>
      <c r="O1094" s="48"/>
      <c r="P1094" s="56"/>
    </row>
    <row r="1095" spans="1:16" ht="39.6" hidden="1">
      <c r="A1095" s="44" t="s">
        <v>8775</v>
      </c>
      <c r="B1095" s="44" t="s">
        <v>9150</v>
      </c>
      <c r="C1095" s="44" t="s">
        <v>65</v>
      </c>
      <c r="D1095" s="44" t="s">
        <v>65</v>
      </c>
      <c r="E1095" s="44" t="s">
        <v>9004</v>
      </c>
      <c r="F1095" s="44"/>
      <c r="G1095" s="49" t="s">
        <v>6175</v>
      </c>
      <c r="H1095" s="48" t="s">
        <v>9151</v>
      </c>
      <c r="I1095" s="40" t="s">
        <v>7895</v>
      </c>
      <c r="J1095" s="40" t="s">
        <v>8245</v>
      </c>
      <c r="K1095" s="43">
        <f>K1088</f>
        <v>41317</v>
      </c>
      <c r="L1095" s="43">
        <f>K1095+10</f>
        <v>41327</v>
      </c>
      <c r="M1095" s="40" t="s">
        <v>11</v>
      </c>
      <c r="N1095" s="40" t="s">
        <v>6218</v>
      </c>
      <c r="O1095" s="40">
        <v>100</v>
      </c>
      <c r="P1095" s="56" t="s">
        <v>9152</v>
      </c>
    </row>
    <row r="1096" spans="1:16" hidden="1">
      <c r="A1096" s="44" t="s">
        <v>8775</v>
      </c>
      <c r="B1096" s="44" t="s">
        <v>9150</v>
      </c>
      <c r="C1096" s="44" t="s">
        <v>65</v>
      </c>
      <c r="D1096" s="44" t="s">
        <v>65</v>
      </c>
      <c r="E1096" s="44" t="s">
        <v>9004</v>
      </c>
      <c r="F1096" s="44"/>
      <c r="G1096" s="49" t="s">
        <v>6175</v>
      </c>
      <c r="H1096" s="48" t="s">
        <v>9151</v>
      </c>
      <c r="I1096" s="40" t="s">
        <v>7898</v>
      </c>
      <c r="J1096" s="40" t="s">
        <v>8247</v>
      </c>
      <c r="K1096" s="43">
        <f>L1095</f>
        <v>41327</v>
      </c>
      <c r="L1096" s="43">
        <f>K1096+2</f>
        <v>41329</v>
      </c>
      <c r="M1096" s="40" t="s">
        <v>11</v>
      </c>
      <c r="N1096" s="40" t="s">
        <v>6218</v>
      </c>
      <c r="O1096" s="40">
        <v>100</v>
      </c>
      <c r="P1096" s="56"/>
    </row>
    <row r="1097" spans="1:16">
      <c r="A1097" s="44" t="s">
        <v>8775</v>
      </c>
      <c r="B1097" s="44" t="s">
        <v>9150</v>
      </c>
      <c r="C1097" s="44" t="s">
        <v>65</v>
      </c>
      <c r="D1097" s="44" t="s">
        <v>65</v>
      </c>
      <c r="E1097" s="44" t="s">
        <v>9004</v>
      </c>
      <c r="F1097" s="44"/>
      <c r="G1097" s="49" t="s">
        <v>6175</v>
      </c>
      <c r="H1097" s="48" t="s">
        <v>9151</v>
      </c>
      <c r="I1097" s="40" t="s">
        <v>7901</v>
      </c>
      <c r="J1097" s="40" t="s">
        <v>7902</v>
      </c>
      <c r="K1097" s="43">
        <f>L1096</f>
        <v>41329</v>
      </c>
      <c r="L1097" s="43">
        <f>K1098</f>
        <v>41678</v>
      </c>
      <c r="M1097" s="40" t="s">
        <v>11</v>
      </c>
      <c r="N1097" s="40" t="s">
        <v>6218</v>
      </c>
      <c r="O1097" s="40">
        <v>100</v>
      </c>
      <c r="P1097" s="56"/>
    </row>
    <row r="1098" spans="1:16" hidden="1">
      <c r="A1098" s="44" t="s">
        <v>8775</v>
      </c>
      <c r="B1098" s="44" t="s">
        <v>9150</v>
      </c>
      <c r="C1098" s="44" t="s">
        <v>65</v>
      </c>
      <c r="D1098" s="44" t="s">
        <v>65</v>
      </c>
      <c r="E1098" s="44" t="s">
        <v>9004</v>
      </c>
      <c r="F1098" s="44"/>
      <c r="G1098" s="49" t="s">
        <v>6175</v>
      </c>
      <c r="H1098" s="48" t="s">
        <v>9151</v>
      </c>
      <c r="I1098" s="40" t="s">
        <v>7904</v>
      </c>
      <c r="J1098" s="40" t="s">
        <v>7905</v>
      </c>
      <c r="K1098" s="43">
        <f>L1098-5</f>
        <v>41678</v>
      </c>
      <c r="L1098" s="43">
        <f>K1099</f>
        <v>41683</v>
      </c>
      <c r="M1098" s="40" t="s">
        <v>11</v>
      </c>
      <c r="N1098" s="40" t="s">
        <v>6218</v>
      </c>
      <c r="O1098" s="40">
        <v>100</v>
      </c>
      <c r="P1098" s="56"/>
    </row>
    <row r="1099" spans="1:16" hidden="1">
      <c r="A1099" s="44" t="s">
        <v>8775</v>
      </c>
      <c r="B1099" s="44" t="s">
        <v>9150</v>
      </c>
      <c r="C1099" s="44" t="s">
        <v>65</v>
      </c>
      <c r="D1099" s="44" t="s">
        <v>65</v>
      </c>
      <c r="E1099" s="44" t="s">
        <v>9004</v>
      </c>
      <c r="F1099" s="44"/>
      <c r="G1099" s="49" t="s">
        <v>6175</v>
      </c>
      <c r="H1099" s="48" t="s">
        <v>9151</v>
      </c>
      <c r="I1099" s="40" t="s">
        <v>7904</v>
      </c>
      <c r="J1099" s="40" t="s">
        <v>8249</v>
      </c>
      <c r="K1099" s="43">
        <f>L1099-5</f>
        <v>41683</v>
      </c>
      <c r="L1099" s="43">
        <f>K1100</f>
        <v>41688</v>
      </c>
      <c r="M1099" s="40" t="s">
        <v>11</v>
      </c>
      <c r="N1099" s="40" t="s">
        <v>6218</v>
      </c>
      <c r="O1099" s="40">
        <v>100</v>
      </c>
      <c r="P1099" s="56"/>
    </row>
    <row r="1100" spans="1:16" hidden="1">
      <c r="A1100" s="44" t="s">
        <v>8775</v>
      </c>
      <c r="B1100" s="44" t="s">
        <v>9150</v>
      </c>
      <c r="C1100" s="44" t="s">
        <v>65</v>
      </c>
      <c r="D1100" s="44" t="s">
        <v>65</v>
      </c>
      <c r="E1100" s="44" t="s">
        <v>9004</v>
      </c>
      <c r="F1100" s="44"/>
      <c r="G1100" s="49" t="s">
        <v>6175</v>
      </c>
      <c r="H1100" s="48" t="s">
        <v>9151</v>
      </c>
      <c r="I1100" s="40" t="s">
        <v>7904</v>
      </c>
      <c r="J1100" s="40" t="s">
        <v>7907</v>
      </c>
      <c r="K1100" s="43">
        <f>L1100-5</f>
        <v>41688</v>
      </c>
      <c r="L1100" s="43">
        <f>K1101</f>
        <v>41693</v>
      </c>
      <c r="M1100" s="40" t="s">
        <v>11</v>
      </c>
      <c r="N1100" s="40" t="s">
        <v>6218</v>
      </c>
      <c r="O1100" s="40">
        <v>100</v>
      </c>
      <c r="P1100" s="56"/>
    </row>
    <row r="1101" spans="1:16" hidden="1">
      <c r="A1101" s="44" t="s">
        <v>8775</v>
      </c>
      <c r="B1101" s="44" t="s">
        <v>9150</v>
      </c>
      <c r="C1101" s="44" t="s">
        <v>65</v>
      </c>
      <c r="D1101" s="44" t="s">
        <v>65</v>
      </c>
      <c r="E1101" s="44" t="s">
        <v>9004</v>
      </c>
      <c r="F1101" s="44"/>
      <c r="G1101" s="49" t="s">
        <v>6175</v>
      </c>
      <c r="H1101" s="48" t="s">
        <v>9151</v>
      </c>
      <c r="I1101" s="40" t="s">
        <v>7904</v>
      </c>
      <c r="J1101" s="40" t="s">
        <v>8172</v>
      </c>
      <c r="K1101" s="43">
        <f>L1101-1</f>
        <v>41693</v>
      </c>
      <c r="L1101" s="43">
        <f>K1089</f>
        <v>41694</v>
      </c>
      <c r="M1101" s="40" t="s">
        <v>11</v>
      </c>
      <c r="N1101" s="40" t="s">
        <v>6218</v>
      </c>
      <c r="O1101" s="40">
        <v>100</v>
      </c>
      <c r="P1101" s="56"/>
    </row>
    <row r="1102" spans="1:16" hidden="1">
      <c r="A1102" s="45" t="s">
        <v>8670</v>
      </c>
      <c r="B1102" s="45" t="s">
        <v>9153</v>
      </c>
      <c r="C1102" s="45" t="s">
        <v>65</v>
      </c>
      <c r="D1102" s="45" t="s">
        <v>65</v>
      </c>
      <c r="E1102" s="45" t="s">
        <v>9004</v>
      </c>
      <c r="F1102" s="45"/>
      <c r="G1102" s="49" t="s">
        <v>6175</v>
      </c>
      <c r="H1102" s="49" t="s">
        <v>9154</v>
      </c>
      <c r="I1102" s="41" t="s">
        <v>1048</v>
      </c>
      <c r="J1102" s="41" t="s">
        <v>7888</v>
      </c>
      <c r="K1102" s="41"/>
      <c r="L1102" s="40"/>
      <c r="M1102" s="40"/>
      <c r="N1102" s="40"/>
      <c r="O1102" s="48"/>
      <c r="P1102" s="56"/>
    </row>
    <row r="1103" spans="1:16" hidden="1">
      <c r="A1103" s="45" t="s">
        <v>8670</v>
      </c>
      <c r="B1103" s="45" t="s">
        <v>9153</v>
      </c>
      <c r="C1103" s="45" t="s">
        <v>65</v>
      </c>
      <c r="D1103" s="45" t="s">
        <v>65</v>
      </c>
      <c r="E1103" s="45" t="s">
        <v>9004</v>
      </c>
      <c r="F1103" s="45"/>
      <c r="G1103" s="49" t="s">
        <v>6175</v>
      </c>
      <c r="H1103" s="49" t="s">
        <v>9154</v>
      </c>
      <c r="I1103" s="41" t="s">
        <v>1048</v>
      </c>
      <c r="J1103" s="41" t="s">
        <v>8244</v>
      </c>
      <c r="K1103" s="59">
        <v>41463</v>
      </c>
      <c r="L1103" s="40"/>
      <c r="M1103" s="40"/>
      <c r="N1103" s="40"/>
      <c r="O1103" s="48"/>
      <c r="P1103" s="56"/>
    </row>
    <row r="1104" spans="1:16" hidden="1">
      <c r="A1104" s="45" t="s">
        <v>8670</v>
      </c>
      <c r="B1104" s="45" t="s">
        <v>9153</v>
      </c>
      <c r="C1104" s="45" t="s">
        <v>65</v>
      </c>
      <c r="D1104" s="45" t="s">
        <v>65</v>
      </c>
      <c r="E1104" s="45" t="s">
        <v>9004</v>
      </c>
      <c r="F1104" s="45"/>
      <c r="G1104" s="49" t="s">
        <v>6175</v>
      </c>
      <c r="H1104" s="49" t="s">
        <v>9154</v>
      </c>
      <c r="I1104" s="41" t="s">
        <v>1048</v>
      </c>
      <c r="J1104" s="41" t="s">
        <v>7889</v>
      </c>
      <c r="K1104" s="59">
        <v>41701</v>
      </c>
      <c r="L1104" s="40" t="s">
        <v>8309</v>
      </c>
      <c r="M1104" s="40"/>
      <c r="N1104" s="40"/>
      <c r="O1104" s="48"/>
      <c r="P1104" s="56"/>
    </row>
    <row r="1105" spans="1:16" hidden="1">
      <c r="A1105" s="45" t="s">
        <v>8670</v>
      </c>
      <c r="B1105" s="45" t="s">
        <v>9153</v>
      </c>
      <c r="C1105" s="45" t="s">
        <v>65</v>
      </c>
      <c r="D1105" s="45" t="s">
        <v>65</v>
      </c>
      <c r="E1105" s="45" t="s">
        <v>9004</v>
      </c>
      <c r="F1105" s="45"/>
      <c r="G1105" s="49" t="s">
        <v>6175</v>
      </c>
      <c r="H1105" s="49" t="s">
        <v>9154</v>
      </c>
      <c r="I1105" s="41" t="s">
        <v>1048</v>
      </c>
      <c r="J1105" s="41" t="s">
        <v>7890</v>
      </c>
      <c r="K1105" s="41"/>
      <c r="L1105" s="40"/>
      <c r="M1105" s="40"/>
      <c r="N1105" s="40"/>
      <c r="O1105" s="48"/>
      <c r="P1105" s="56"/>
    </row>
    <row r="1106" spans="1:16" hidden="1">
      <c r="A1106" s="45" t="s">
        <v>8670</v>
      </c>
      <c r="B1106" s="45" t="s">
        <v>9153</v>
      </c>
      <c r="C1106" s="45" t="s">
        <v>65</v>
      </c>
      <c r="D1106" s="45" t="s">
        <v>65</v>
      </c>
      <c r="E1106" s="45" t="s">
        <v>9004</v>
      </c>
      <c r="F1106" s="45"/>
      <c r="G1106" s="49" t="s">
        <v>6175</v>
      </c>
      <c r="H1106" s="49" t="s">
        <v>9154</v>
      </c>
      <c r="I1106" s="41" t="s">
        <v>1048</v>
      </c>
      <c r="J1106" s="41" t="s">
        <v>7891</v>
      </c>
      <c r="K1106" s="42">
        <v>41730</v>
      </c>
      <c r="L1106" s="40"/>
      <c r="M1106" s="40"/>
      <c r="N1106" s="40"/>
      <c r="O1106" s="48"/>
      <c r="P1106" s="56"/>
    </row>
    <row r="1107" spans="1:16" hidden="1">
      <c r="A1107" s="45" t="s">
        <v>8670</v>
      </c>
      <c r="B1107" s="45" t="s">
        <v>9153</v>
      </c>
      <c r="C1107" s="45" t="s">
        <v>65</v>
      </c>
      <c r="D1107" s="45" t="s">
        <v>65</v>
      </c>
      <c r="E1107" s="45" t="s">
        <v>9004</v>
      </c>
      <c r="F1107" s="45"/>
      <c r="G1107" s="49" t="s">
        <v>6175</v>
      </c>
      <c r="H1107" s="49" t="s">
        <v>9154</v>
      </c>
      <c r="I1107" s="41" t="s">
        <v>1048</v>
      </c>
      <c r="J1107" s="41" t="s">
        <v>7892</v>
      </c>
      <c r="K1107" s="59"/>
      <c r="L1107" s="40"/>
      <c r="M1107" s="40"/>
      <c r="N1107" s="40"/>
      <c r="O1107" s="48"/>
      <c r="P1107" s="56"/>
    </row>
    <row r="1108" spans="1:16" hidden="1">
      <c r="A1108" s="45" t="s">
        <v>8670</v>
      </c>
      <c r="B1108" s="45" t="s">
        <v>9153</v>
      </c>
      <c r="C1108" s="45" t="s">
        <v>65</v>
      </c>
      <c r="D1108" s="45" t="s">
        <v>65</v>
      </c>
      <c r="E1108" s="45" t="s">
        <v>9004</v>
      </c>
      <c r="F1108" s="45"/>
      <c r="G1108" s="49" t="s">
        <v>6175</v>
      </c>
      <c r="H1108" s="49" t="s">
        <v>9154</v>
      </c>
      <c r="I1108" s="41" t="s">
        <v>1048</v>
      </c>
      <c r="J1108" s="41" t="s">
        <v>7893</v>
      </c>
      <c r="K1108" s="41"/>
      <c r="L1108" s="40"/>
      <c r="M1108" s="40"/>
      <c r="N1108" s="40"/>
      <c r="O1108" s="48"/>
      <c r="P1108" s="56"/>
    </row>
    <row r="1109" spans="1:16" hidden="1">
      <c r="A1109" s="45" t="s">
        <v>8670</v>
      </c>
      <c r="B1109" s="45" t="s">
        <v>9153</v>
      </c>
      <c r="C1109" s="45" t="s">
        <v>65</v>
      </c>
      <c r="D1109" s="45" t="s">
        <v>65</v>
      </c>
      <c r="E1109" s="45" t="s">
        <v>9004</v>
      </c>
      <c r="F1109" s="45"/>
      <c r="G1109" s="49" t="s">
        <v>6175</v>
      </c>
      <c r="H1109" s="49" t="s">
        <v>9154</v>
      </c>
      <c r="I1109" s="41" t="s">
        <v>1048</v>
      </c>
      <c r="J1109" s="41" t="s">
        <v>7894</v>
      </c>
      <c r="K1109" s="41"/>
      <c r="L1109" s="40"/>
      <c r="M1109" s="40"/>
      <c r="N1109" s="40"/>
      <c r="O1109" s="48"/>
      <c r="P1109" s="56"/>
    </row>
    <row r="1110" spans="1:16" ht="26.45" hidden="1">
      <c r="A1110" s="44" t="s">
        <v>8670</v>
      </c>
      <c r="B1110" s="44" t="s">
        <v>9153</v>
      </c>
      <c r="C1110" s="44" t="s">
        <v>65</v>
      </c>
      <c r="D1110" s="44" t="s">
        <v>65</v>
      </c>
      <c r="E1110" s="44" t="s">
        <v>9004</v>
      </c>
      <c r="F1110" s="44"/>
      <c r="G1110" s="49" t="s">
        <v>6175</v>
      </c>
      <c r="H1110" s="48" t="s">
        <v>9154</v>
      </c>
      <c r="I1110" s="40" t="s">
        <v>7895</v>
      </c>
      <c r="J1110" s="40" t="s">
        <v>8245</v>
      </c>
      <c r="K1110" s="43">
        <f>K1103</f>
        <v>41463</v>
      </c>
      <c r="L1110" s="43">
        <f>K1110+10</f>
        <v>41473</v>
      </c>
      <c r="M1110" s="40" t="s">
        <v>7</v>
      </c>
      <c r="N1110" s="40" t="s">
        <v>7945</v>
      </c>
      <c r="O1110" s="40" t="s">
        <v>84</v>
      </c>
      <c r="P1110" s="56" t="s">
        <v>9155</v>
      </c>
    </row>
    <row r="1111" spans="1:16" hidden="1">
      <c r="A1111" s="44" t="s">
        <v>8670</v>
      </c>
      <c r="B1111" s="44" t="s">
        <v>9153</v>
      </c>
      <c r="C1111" s="44" t="s">
        <v>65</v>
      </c>
      <c r="D1111" s="44" t="s">
        <v>65</v>
      </c>
      <c r="E1111" s="44" t="s">
        <v>9004</v>
      </c>
      <c r="F1111" s="44"/>
      <c r="G1111" s="49" t="s">
        <v>6175</v>
      </c>
      <c r="H1111" s="48" t="s">
        <v>9154</v>
      </c>
      <c r="I1111" s="40" t="s">
        <v>7898</v>
      </c>
      <c r="J1111" s="40" t="s">
        <v>8247</v>
      </c>
      <c r="K1111" s="43">
        <f>L1110</f>
        <v>41473</v>
      </c>
      <c r="L1111" s="43">
        <f>K1111+2</f>
        <v>41475</v>
      </c>
      <c r="M1111" s="40" t="s">
        <v>7</v>
      </c>
      <c r="N1111" s="40" t="s">
        <v>94</v>
      </c>
      <c r="O1111" s="40" t="s">
        <v>84</v>
      </c>
      <c r="P1111" s="56"/>
    </row>
    <row r="1112" spans="1:16">
      <c r="A1112" s="44" t="s">
        <v>8670</v>
      </c>
      <c r="B1112" s="44" t="s">
        <v>9153</v>
      </c>
      <c r="C1112" s="44" t="s">
        <v>65</v>
      </c>
      <c r="D1112" s="44" t="s">
        <v>65</v>
      </c>
      <c r="E1112" s="44" t="s">
        <v>9004</v>
      </c>
      <c r="F1112" s="44"/>
      <c r="G1112" s="49" t="s">
        <v>6175</v>
      </c>
      <c r="H1112" s="48" t="s">
        <v>9154</v>
      </c>
      <c r="I1112" s="40" t="s">
        <v>7901</v>
      </c>
      <c r="J1112" s="40" t="s">
        <v>7902</v>
      </c>
      <c r="K1112" s="43">
        <f>L1111</f>
        <v>41475</v>
      </c>
      <c r="L1112" s="43">
        <f>K1113</f>
        <v>41685</v>
      </c>
      <c r="M1112" s="40" t="s">
        <v>7</v>
      </c>
      <c r="N1112" s="40" t="s">
        <v>7945</v>
      </c>
      <c r="O1112" s="40" t="s">
        <v>84</v>
      </c>
      <c r="P1112" s="56"/>
    </row>
    <row r="1113" spans="1:16" hidden="1">
      <c r="A1113" s="44" t="s">
        <v>8670</v>
      </c>
      <c r="B1113" s="44" t="s">
        <v>9153</v>
      </c>
      <c r="C1113" s="44" t="s">
        <v>65</v>
      </c>
      <c r="D1113" s="44" t="s">
        <v>65</v>
      </c>
      <c r="E1113" s="44" t="s">
        <v>9004</v>
      </c>
      <c r="F1113" s="44"/>
      <c r="G1113" s="49" t="s">
        <v>6175</v>
      </c>
      <c r="H1113" s="48" t="s">
        <v>9154</v>
      </c>
      <c r="I1113" s="40" t="s">
        <v>7904</v>
      </c>
      <c r="J1113" s="40" t="s">
        <v>7905</v>
      </c>
      <c r="K1113" s="43">
        <f>L1113-5</f>
        <v>41685</v>
      </c>
      <c r="L1113" s="43">
        <f>K1114</f>
        <v>41690</v>
      </c>
      <c r="M1113" s="40" t="s">
        <v>7</v>
      </c>
      <c r="N1113" s="40" t="s">
        <v>7945</v>
      </c>
      <c r="O1113" s="40" t="s">
        <v>84</v>
      </c>
      <c r="P1113" s="56"/>
    </row>
    <row r="1114" spans="1:16" hidden="1">
      <c r="A1114" s="44" t="s">
        <v>8670</v>
      </c>
      <c r="B1114" s="44" t="s">
        <v>9153</v>
      </c>
      <c r="C1114" s="44" t="s">
        <v>65</v>
      </c>
      <c r="D1114" s="44" t="s">
        <v>65</v>
      </c>
      <c r="E1114" s="44" t="s">
        <v>9004</v>
      </c>
      <c r="F1114" s="44"/>
      <c r="G1114" s="49" t="s">
        <v>6175</v>
      </c>
      <c r="H1114" s="48" t="s">
        <v>9154</v>
      </c>
      <c r="I1114" s="40" t="s">
        <v>7904</v>
      </c>
      <c r="J1114" s="40" t="s">
        <v>8249</v>
      </c>
      <c r="K1114" s="43">
        <f>L1114-5</f>
        <v>41690</v>
      </c>
      <c r="L1114" s="43">
        <f>K1115</f>
        <v>41695</v>
      </c>
      <c r="M1114" s="40" t="s">
        <v>7</v>
      </c>
      <c r="N1114" s="40" t="s">
        <v>7945</v>
      </c>
      <c r="O1114" s="40" t="s">
        <v>84</v>
      </c>
      <c r="P1114" s="56"/>
    </row>
    <row r="1115" spans="1:16" hidden="1">
      <c r="A1115" s="44" t="s">
        <v>8670</v>
      </c>
      <c r="B1115" s="44" t="s">
        <v>9153</v>
      </c>
      <c r="C1115" s="44" t="s">
        <v>65</v>
      </c>
      <c r="D1115" s="44" t="s">
        <v>65</v>
      </c>
      <c r="E1115" s="44" t="s">
        <v>9004</v>
      </c>
      <c r="F1115" s="44"/>
      <c r="G1115" s="49" t="s">
        <v>6175</v>
      </c>
      <c r="H1115" s="48" t="s">
        <v>9154</v>
      </c>
      <c r="I1115" s="40" t="s">
        <v>7904</v>
      </c>
      <c r="J1115" s="40" t="s">
        <v>7907</v>
      </c>
      <c r="K1115" s="43">
        <f>L1115-5</f>
        <v>41695</v>
      </c>
      <c r="L1115" s="43">
        <f>K1116</f>
        <v>41700</v>
      </c>
      <c r="M1115" s="40" t="s">
        <v>7</v>
      </c>
      <c r="N1115" s="40" t="s">
        <v>7945</v>
      </c>
      <c r="O1115" s="40" t="s">
        <v>84</v>
      </c>
      <c r="P1115" s="56"/>
    </row>
    <row r="1116" spans="1:16" hidden="1">
      <c r="A1116" s="44" t="s">
        <v>8670</v>
      </c>
      <c r="B1116" s="44" t="s">
        <v>9153</v>
      </c>
      <c r="C1116" s="44" t="s">
        <v>65</v>
      </c>
      <c r="D1116" s="44" t="s">
        <v>65</v>
      </c>
      <c r="E1116" s="44" t="s">
        <v>9004</v>
      </c>
      <c r="F1116" s="44"/>
      <c r="G1116" s="49" t="s">
        <v>6175</v>
      </c>
      <c r="H1116" s="48" t="s">
        <v>9154</v>
      </c>
      <c r="I1116" s="40" t="s">
        <v>7904</v>
      </c>
      <c r="J1116" s="40" t="s">
        <v>8172</v>
      </c>
      <c r="K1116" s="43">
        <f>L1116-1</f>
        <v>41700</v>
      </c>
      <c r="L1116" s="43">
        <f>K1104</f>
        <v>41701</v>
      </c>
      <c r="M1116" s="40" t="s">
        <v>7</v>
      </c>
      <c r="N1116" s="40" t="s">
        <v>7945</v>
      </c>
      <c r="O1116" s="40" t="s">
        <v>84</v>
      </c>
      <c r="P1116" s="56"/>
    </row>
    <row r="1117" spans="1:16" hidden="1">
      <c r="A1117" s="49" t="s">
        <v>8534</v>
      </c>
      <c r="B1117" s="49" t="s">
        <v>8186</v>
      </c>
      <c r="C1117" s="41" t="s">
        <v>108</v>
      </c>
      <c r="D1117" s="49" t="s">
        <v>65</v>
      </c>
      <c r="E1117" s="49" t="s">
        <v>24</v>
      </c>
      <c r="F1117" s="49"/>
      <c r="G1117" s="49" t="s">
        <v>6175</v>
      </c>
      <c r="H1117" s="49" t="s">
        <v>9156</v>
      </c>
      <c r="I1117" s="41" t="s">
        <v>1048</v>
      </c>
      <c r="J1117" s="41" t="s">
        <v>7888</v>
      </c>
      <c r="K1117" s="41"/>
      <c r="L1117" s="40"/>
      <c r="M1117" s="40"/>
      <c r="N1117" s="40"/>
      <c r="O1117" s="48"/>
      <c r="P1117" s="56"/>
    </row>
    <row r="1118" spans="1:16" hidden="1">
      <c r="A1118" s="49" t="s">
        <v>8534</v>
      </c>
      <c r="B1118" s="49" t="s">
        <v>8186</v>
      </c>
      <c r="C1118" s="41" t="s">
        <v>108</v>
      </c>
      <c r="D1118" s="49" t="s">
        <v>65</v>
      </c>
      <c r="E1118" s="49" t="s">
        <v>24</v>
      </c>
      <c r="F1118" s="49"/>
      <c r="G1118" s="49" t="s">
        <v>6175</v>
      </c>
      <c r="H1118" s="49" t="s">
        <v>9156</v>
      </c>
      <c r="I1118" s="41" t="s">
        <v>1048</v>
      </c>
      <c r="J1118" s="41" t="s">
        <v>8244</v>
      </c>
      <c r="K1118" s="59">
        <v>41582</v>
      </c>
      <c r="L1118" s="40"/>
      <c r="M1118" s="40"/>
      <c r="N1118" s="40"/>
      <c r="O1118" s="48"/>
      <c r="P1118" s="56"/>
    </row>
    <row r="1119" spans="1:16" hidden="1">
      <c r="A1119" s="49" t="s">
        <v>8534</v>
      </c>
      <c r="B1119" s="49" t="s">
        <v>8186</v>
      </c>
      <c r="C1119" s="41" t="s">
        <v>108</v>
      </c>
      <c r="D1119" s="49" t="s">
        <v>65</v>
      </c>
      <c r="E1119" s="49" t="s">
        <v>24</v>
      </c>
      <c r="F1119" s="49"/>
      <c r="G1119" s="49" t="s">
        <v>6175</v>
      </c>
      <c r="H1119" s="49" t="s">
        <v>9156</v>
      </c>
      <c r="I1119" s="41" t="s">
        <v>1048</v>
      </c>
      <c r="J1119" s="41" t="s">
        <v>7889</v>
      </c>
      <c r="K1119" s="59">
        <v>41698</v>
      </c>
      <c r="L1119" s="40" t="s">
        <v>8309</v>
      </c>
      <c r="M1119" s="40"/>
      <c r="N1119" s="40"/>
      <c r="O1119" s="48"/>
      <c r="P1119" s="56"/>
    </row>
    <row r="1120" spans="1:16" hidden="1">
      <c r="A1120" s="49" t="s">
        <v>8534</v>
      </c>
      <c r="B1120" s="49" t="s">
        <v>8186</v>
      </c>
      <c r="C1120" s="41" t="s">
        <v>108</v>
      </c>
      <c r="D1120" s="49" t="s">
        <v>65</v>
      </c>
      <c r="E1120" s="49" t="s">
        <v>24</v>
      </c>
      <c r="F1120" s="49"/>
      <c r="G1120" s="49" t="s">
        <v>6175</v>
      </c>
      <c r="H1120" s="49" t="s">
        <v>9156</v>
      </c>
      <c r="I1120" s="41" t="s">
        <v>1048</v>
      </c>
      <c r="J1120" s="41" t="s">
        <v>7890</v>
      </c>
      <c r="K1120" s="42">
        <v>41719</v>
      </c>
      <c r="L1120" s="40"/>
      <c r="M1120" s="40"/>
      <c r="N1120" s="40"/>
      <c r="O1120" s="48"/>
      <c r="P1120" s="56"/>
    </row>
    <row r="1121" spans="1:16" hidden="1">
      <c r="A1121" s="49" t="s">
        <v>8534</v>
      </c>
      <c r="B1121" s="49" t="s">
        <v>8186</v>
      </c>
      <c r="C1121" s="41" t="s">
        <v>108</v>
      </c>
      <c r="D1121" s="49" t="s">
        <v>65</v>
      </c>
      <c r="E1121" s="49" t="s">
        <v>24</v>
      </c>
      <c r="F1121" s="49"/>
      <c r="G1121" s="49" t="s">
        <v>6175</v>
      </c>
      <c r="H1121" s="49" t="s">
        <v>9156</v>
      </c>
      <c r="I1121" s="41" t="s">
        <v>1048</v>
      </c>
      <c r="J1121" s="41" t="s">
        <v>7891</v>
      </c>
      <c r="K1121" s="42">
        <v>41752</v>
      </c>
      <c r="L1121" s="40"/>
      <c r="M1121" s="40"/>
      <c r="N1121" s="40"/>
      <c r="O1121" s="48"/>
      <c r="P1121" s="56"/>
    </row>
    <row r="1122" spans="1:16" hidden="1">
      <c r="A1122" s="49" t="s">
        <v>8534</v>
      </c>
      <c r="B1122" s="49" t="s">
        <v>8186</v>
      </c>
      <c r="C1122" s="41" t="s">
        <v>108</v>
      </c>
      <c r="D1122" s="49" t="s">
        <v>65</v>
      </c>
      <c r="E1122" s="49" t="s">
        <v>24</v>
      </c>
      <c r="F1122" s="49"/>
      <c r="G1122" s="49" t="s">
        <v>6175</v>
      </c>
      <c r="H1122" s="49" t="s">
        <v>9156</v>
      </c>
      <c r="I1122" s="41" t="s">
        <v>1048</v>
      </c>
      <c r="J1122" s="41" t="s">
        <v>7892</v>
      </c>
      <c r="K1122" s="59"/>
      <c r="L1122" s="40"/>
      <c r="M1122" s="40"/>
      <c r="N1122" s="40"/>
      <c r="O1122" s="48"/>
      <c r="P1122" s="56"/>
    </row>
    <row r="1123" spans="1:16" hidden="1">
      <c r="A1123" s="49" t="s">
        <v>8534</v>
      </c>
      <c r="B1123" s="49" t="s">
        <v>8186</v>
      </c>
      <c r="C1123" s="41" t="s">
        <v>108</v>
      </c>
      <c r="D1123" s="49" t="s">
        <v>65</v>
      </c>
      <c r="E1123" s="49" t="s">
        <v>24</v>
      </c>
      <c r="F1123" s="49"/>
      <c r="G1123" s="49" t="s">
        <v>6175</v>
      </c>
      <c r="H1123" s="49" t="s">
        <v>9156</v>
      </c>
      <c r="I1123" s="41" t="s">
        <v>1048</v>
      </c>
      <c r="J1123" s="41" t="s">
        <v>7893</v>
      </c>
      <c r="K1123" s="41"/>
      <c r="L1123" s="40"/>
      <c r="M1123" s="40"/>
      <c r="N1123" s="40"/>
      <c r="O1123" s="48"/>
      <c r="P1123" s="56"/>
    </row>
    <row r="1124" spans="1:16" hidden="1">
      <c r="A1124" s="49" t="s">
        <v>8534</v>
      </c>
      <c r="B1124" s="49" t="s">
        <v>8186</v>
      </c>
      <c r="C1124" s="41" t="s">
        <v>108</v>
      </c>
      <c r="D1124" s="49" t="s">
        <v>65</v>
      </c>
      <c r="E1124" s="49" t="s">
        <v>24</v>
      </c>
      <c r="F1124" s="49"/>
      <c r="G1124" s="49" t="s">
        <v>6175</v>
      </c>
      <c r="H1124" s="49" t="s">
        <v>9156</v>
      </c>
      <c r="I1124" s="41" t="s">
        <v>1048</v>
      </c>
      <c r="J1124" s="41" t="s">
        <v>7894</v>
      </c>
      <c r="K1124" s="41"/>
      <c r="L1124" s="40"/>
      <c r="M1124" s="40"/>
      <c r="N1124" s="40"/>
      <c r="O1124" s="48"/>
      <c r="P1124" s="56"/>
    </row>
    <row r="1125" spans="1:16" hidden="1">
      <c r="A1125" s="48" t="s">
        <v>8534</v>
      </c>
      <c r="B1125" s="48" t="s">
        <v>8186</v>
      </c>
      <c r="C1125" s="40" t="s">
        <v>108</v>
      </c>
      <c r="D1125" s="48" t="s">
        <v>65</v>
      </c>
      <c r="E1125" s="48" t="s">
        <v>24</v>
      </c>
      <c r="F1125" s="48"/>
      <c r="G1125" s="49" t="s">
        <v>6175</v>
      </c>
      <c r="H1125" s="48" t="s">
        <v>9156</v>
      </c>
      <c r="I1125" s="40" t="s">
        <v>7895</v>
      </c>
      <c r="J1125" s="40" t="s">
        <v>8245</v>
      </c>
      <c r="K1125" s="43">
        <f>K1118</f>
        <v>41582</v>
      </c>
      <c r="L1125" s="43">
        <f>K1125+10</f>
        <v>41592</v>
      </c>
      <c r="M1125" s="40" t="s">
        <v>8173</v>
      </c>
      <c r="N1125" s="40" t="s">
        <v>14</v>
      </c>
      <c r="O1125" s="40">
        <v>100</v>
      </c>
      <c r="P1125" s="56"/>
    </row>
    <row r="1126" spans="1:16" ht="26.45" hidden="1">
      <c r="A1126" s="48" t="s">
        <v>8534</v>
      </c>
      <c r="B1126" s="48" t="s">
        <v>8186</v>
      </c>
      <c r="C1126" s="40" t="s">
        <v>108</v>
      </c>
      <c r="D1126" s="48" t="s">
        <v>65</v>
      </c>
      <c r="E1126" s="48" t="s">
        <v>24</v>
      </c>
      <c r="F1126" s="48"/>
      <c r="G1126" s="49" t="s">
        <v>6175</v>
      </c>
      <c r="H1126" s="48" t="s">
        <v>9156</v>
      </c>
      <c r="I1126" s="40" t="s">
        <v>7898</v>
      </c>
      <c r="J1126" s="40" t="s">
        <v>8247</v>
      </c>
      <c r="K1126" s="43">
        <f>L1125</f>
        <v>41592</v>
      </c>
      <c r="L1126" s="43">
        <f>K1126+2</f>
        <v>41594</v>
      </c>
      <c r="M1126" s="40" t="s">
        <v>8173</v>
      </c>
      <c r="N1126" s="40" t="s">
        <v>161</v>
      </c>
      <c r="O1126" s="40">
        <v>100</v>
      </c>
      <c r="P1126" s="56" t="s">
        <v>8279</v>
      </c>
    </row>
    <row r="1127" spans="1:16" ht="52.5">
      <c r="A1127" s="48" t="s">
        <v>8534</v>
      </c>
      <c r="B1127" s="48" t="s">
        <v>8186</v>
      </c>
      <c r="C1127" s="40" t="s">
        <v>108</v>
      </c>
      <c r="D1127" s="48" t="s">
        <v>65</v>
      </c>
      <c r="E1127" s="48" t="s">
        <v>24</v>
      </c>
      <c r="F1127" s="48"/>
      <c r="G1127" s="49" t="s">
        <v>6175</v>
      </c>
      <c r="H1127" s="48" t="s">
        <v>9156</v>
      </c>
      <c r="I1127" s="40" t="s">
        <v>7901</v>
      </c>
      <c r="J1127" s="40" t="s">
        <v>7902</v>
      </c>
      <c r="K1127" s="43">
        <f>L1126</f>
        <v>41594</v>
      </c>
      <c r="L1127" s="43">
        <f>K1128</f>
        <v>41682</v>
      </c>
      <c r="M1127" s="40" t="s">
        <v>8173</v>
      </c>
      <c r="N1127" s="40" t="s">
        <v>14</v>
      </c>
      <c r="O1127" s="40">
        <v>100</v>
      </c>
      <c r="P1127" s="56" t="s">
        <v>9157</v>
      </c>
    </row>
    <row r="1128" spans="1:16" hidden="1">
      <c r="A1128" s="48" t="s">
        <v>8534</v>
      </c>
      <c r="B1128" s="48" t="s">
        <v>8186</v>
      </c>
      <c r="C1128" s="40" t="s">
        <v>108</v>
      </c>
      <c r="D1128" s="48" t="s">
        <v>65</v>
      </c>
      <c r="E1128" s="48" t="s">
        <v>24</v>
      </c>
      <c r="F1128" s="48"/>
      <c r="G1128" s="49" t="s">
        <v>6175</v>
      </c>
      <c r="H1128" s="48" t="s">
        <v>9156</v>
      </c>
      <c r="I1128" s="40" t="s">
        <v>7904</v>
      </c>
      <c r="J1128" s="40" t="s">
        <v>7905</v>
      </c>
      <c r="K1128" s="43">
        <f>L1128-5</f>
        <v>41682</v>
      </c>
      <c r="L1128" s="43">
        <f>K1129</f>
        <v>41687</v>
      </c>
      <c r="M1128" s="40" t="s">
        <v>8173</v>
      </c>
      <c r="N1128" s="40" t="s">
        <v>14</v>
      </c>
      <c r="O1128" s="40">
        <v>100</v>
      </c>
      <c r="P1128" s="56"/>
    </row>
    <row r="1129" spans="1:16" hidden="1">
      <c r="A1129" s="48" t="s">
        <v>8534</v>
      </c>
      <c r="B1129" s="48" t="s">
        <v>8186</v>
      </c>
      <c r="C1129" s="40" t="s">
        <v>108</v>
      </c>
      <c r="D1129" s="48" t="s">
        <v>65</v>
      </c>
      <c r="E1129" s="48" t="s">
        <v>24</v>
      </c>
      <c r="F1129" s="48"/>
      <c r="G1129" s="49" t="s">
        <v>6175</v>
      </c>
      <c r="H1129" s="48" t="s">
        <v>9156</v>
      </c>
      <c r="I1129" s="40" t="s">
        <v>7904</v>
      </c>
      <c r="J1129" s="40" t="s">
        <v>8249</v>
      </c>
      <c r="K1129" s="43">
        <f>L1129-5</f>
        <v>41687</v>
      </c>
      <c r="L1129" s="43">
        <f>K1130</f>
        <v>41692</v>
      </c>
      <c r="M1129" s="40" t="s">
        <v>8173</v>
      </c>
      <c r="N1129" s="40" t="s">
        <v>14</v>
      </c>
      <c r="O1129" s="40">
        <v>100</v>
      </c>
      <c r="P1129" s="56"/>
    </row>
    <row r="1130" spans="1:16" hidden="1">
      <c r="A1130" s="48" t="s">
        <v>8534</v>
      </c>
      <c r="B1130" s="48" t="s">
        <v>8186</v>
      </c>
      <c r="C1130" s="40" t="s">
        <v>108</v>
      </c>
      <c r="D1130" s="48" t="s">
        <v>65</v>
      </c>
      <c r="E1130" s="48" t="s">
        <v>24</v>
      </c>
      <c r="F1130" s="48"/>
      <c r="G1130" s="49" t="s">
        <v>6175</v>
      </c>
      <c r="H1130" s="48" t="s">
        <v>9156</v>
      </c>
      <c r="I1130" s="40" t="s">
        <v>7904</v>
      </c>
      <c r="J1130" s="40" t="s">
        <v>7907</v>
      </c>
      <c r="K1130" s="43">
        <f>L1130-5</f>
        <v>41692</v>
      </c>
      <c r="L1130" s="43">
        <f>K1131</f>
        <v>41697</v>
      </c>
      <c r="M1130" s="40" t="s">
        <v>8173</v>
      </c>
      <c r="N1130" s="40" t="s">
        <v>14</v>
      </c>
      <c r="O1130" s="40">
        <v>100</v>
      </c>
      <c r="P1130" s="56"/>
    </row>
    <row r="1131" spans="1:16" ht="26.45" hidden="1">
      <c r="A1131" s="48" t="s">
        <v>8534</v>
      </c>
      <c r="B1131" s="48" t="s">
        <v>8186</v>
      </c>
      <c r="C1131" s="40" t="s">
        <v>108</v>
      </c>
      <c r="D1131" s="48" t="s">
        <v>65</v>
      </c>
      <c r="E1131" s="48" t="s">
        <v>24</v>
      </c>
      <c r="F1131" s="48"/>
      <c r="G1131" s="49" t="s">
        <v>6175</v>
      </c>
      <c r="H1131" s="48" t="s">
        <v>9156</v>
      </c>
      <c r="I1131" s="40" t="s">
        <v>7904</v>
      </c>
      <c r="J1131" s="40" t="s">
        <v>8172</v>
      </c>
      <c r="K1131" s="43">
        <f>L1131-1</f>
        <v>41697</v>
      </c>
      <c r="L1131" s="43">
        <f>K1119</f>
        <v>41698</v>
      </c>
      <c r="M1131" s="40" t="s">
        <v>8173</v>
      </c>
      <c r="N1131" s="40" t="s">
        <v>14</v>
      </c>
      <c r="O1131" s="40">
        <v>100</v>
      </c>
      <c r="P1131" s="56" t="s">
        <v>9141</v>
      </c>
    </row>
    <row r="1132" spans="1:16" hidden="1">
      <c r="A1132" s="49" t="s">
        <v>8534</v>
      </c>
      <c r="B1132" s="49" t="s">
        <v>9158</v>
      </c>
      <c r="C1132" s="41" t="s">
        <v>65</v>
      </c>
      <c r="D1132" s="49" t="s">
        <v>65</v>
      </c>
      <c r="E1132" s="45" t="s">
        <v>25</v>
      </c>
      <c r="F1132" s="41"/>
      <c r="G1132" s="41" t="s">
        <v>55</v>
      </c>
      <c r="H1132" s="49" t="s">
        <v>9159</v>
      </c>
      <c r="I1132" s="41" t="s">
        <v>1048</v>
      </c>
      <c r="J1132" s="41" t="s">
        <v>7888</v>
      </c>
      <c r="K1132" s="41"/>
      <c r="L1132" s="41"/>
      <c r="M1132" s="49"/>
      <c r="N1132" s="49"/>
      <c r="O1132" s="49"/>
      <c r="P1132" s="64"/>
    </row>
    <row r="1133" spans="1:16" hidden="1">
      <c r="A1133" s="49" t="s">
        <v>8534</v>
      </c>
      <c r="B1133" s="49" t="s">
        <v>9158</v>
      </c>
      <c r="C1133" s="41" t="s">
        <v>65</v>
      </c>
      <c r="D1133" s="49" t="s">
        <v>65</v>
      </c>
      <c r="E1133" s="45" t="s">
        <v>25</v>
      </c>
      <c r="F1133" s="41"/>
      <c r="G1133" s="41" t="s">
        <v>55</v>
      </c>
      <c r="H1133" s="49" t="s">
        <v>9159</v>
      </c>
      <c r="I1133" s="41" t="s">
        <v>1048</v>
      </c>
      <c r="J1133" s="41" t="s">
        <v>8244</v>
      </c>
      <c r="K1133" s="42">
        <v>41508</v>
      </c>
      <c r="L1133" s="41"/>
      <c r="M1133" s="49"/>
      <c r="N1133" s="49"/>
      <c r="O1133" s="49"/>
      <c r="P1133" s="64"/>
    </row>
    <row r="1134" spans="1:16" hidden="1">
      <c r="A1134" s="49" t="s">
        <v>8534</v>
      </c>
      <c r="B1134" s="49" t="s">
        <v>9158</v>
      </c>
      <c r="C1134" s="41" t="s">
        <v>65</v>
      </c>
      <c r="D1134" s="49" t="s">
        <v>65</v>
      </c>
      <c r="E1134" s="45" t="s">
        <v>25</v>
      </c>
      <c r="F1134" s="41"/>
      <c r="G1134" s="41" t="s">
        <v>55</v>
      </c>
      <c r="H1134" s="49" t="s">
        <v>9159</v>
      </c>
      <c r="I1134" s="41" t="s">
        <v>1048</v>
      </c>
      <c r="J1134" s="41" t="s">
        <v>7889</v>
      </c>
      <c r="K1134" s="42">
        <v>41826</v>
      </c>
      <c r="L1134" s="41"/>
      <c r="M1134" s="49"/>
      <c r="N1134" s="49"/>
      <c r="O1134" s="49"/>
      <c r="P1134" s="64"/>
    </row>
    <row r="1135" spans="1:16" hidden="1">
      <c r="A1135" s="49" t="s">
        <v>8534</v>
      </c>
      <c r="B1135" s="49" t="s">
        <v>9158</v>
      </c>
      <c r="C1135" s="41" t="s">
        <v>65</v>
      </c>
      <c r="D1135" s="49" t="s">
        <v>65</v>
      </c>
      <c r="E1135" s="45" t="s">
        <v>25</v>
      </c>
      <c r="F1135" s="41"/>
      <c r="G1135" s="41" t="s">
        <v>55</v>
      </c>
      <c r="H1135" s="49" t="s">
        <v>9159</v>
      </c>
      <c r="I1135" s="41" t="s">
        <v>1048</v>
      </c>
      <c r="J1135" s="41" t="s">
        <v>7890</v>
      </c>
      <c r="K1135" s="42">
        <v>41869</v>
      </c>
      <c r="L1135" s="41"/>
      <c r="M1135" s="49"/>
      <c r="N1135" s="49"/>
      <c r="O1135" s="49"/>
      <c r="P1135" s="64"/>
    </row>
    <row r="1136" spans="1:16" hidden="1">
      <c r="A1136" s="49" t="s">
        <v>8534</v>
      </c>
      <c r="B1136" s="49" t="s">
        <v>9158</v>
      </c>
      <c r="C1136" s="41" t="s">
        <v>65</v>
      </c>
      <c r="D1136" s="49" t="s">
        <v>65</v>
      </c>
      <c r="E1136" s="45" t="s">
        <v>25</v>
      </c>
      <c r="F1136" s="41"/>
      <c r="G1136" s="41" t="s">
        <v>55</v>
      </c>
      <c r="H1136" s="49" t="s">
        <v>9159</v>
      </c>
      <c r="I1136" s="41" t="s">
        <v>1048</v>
      </c>
      <c r="J1136" s="41" t="s">
        <v>7891</v>
      </c>
      <c r="K1136" s="41"/>
      <c r="L1136" s="41"/>
      <c r="M1136" s="49"/>
      <c r="N1136" s="49"/>
      <c r="O1136" s="49"/>
      <c r="P1136" s="64"/>
    </row>
    <row r="1137" spans="1:16" hidden="1">
      <c r="A1137" s="49" t="s">
        <v>8534</v>
      </c>
      <c r="B1137" s="49" t="s">
        <v>9158</v>
      </c>
      <c r="C1137" s="41" t="s">
        <v>65</v>
      </c>
      <c r="D1137" s="49" t="s">
        <v>65</v>
      </c>
      <c r="E1137" s="45" t="s">
        <v>25</v>
      </c>
      <c r="F1137" s="41"/>
      <c r="G1137" s="41" t="s">
        <v>55</v>
      </c>
      <c r="H1137" s="49" t="s">
        <v>9159</v>
      </c>
      <c r="I1137" s="41" t="s">
        <v>1048</v>
      </c>
      <c r="J1137" s="41" t="s">
        <v>7892</v>
      </c>
      <c r="K1137" s="41"/>
      <c r="L1137" s="41"/>
      <c r="M1137" s="49"/>
      <c r="N1137" s="49"/>
      <c r="O1137" s="49"/>
      <c r="P1137" s="64"/>
    </row>
    <row r="1138" spans="1:16" hidden="1">
      <c r="A1138" s="49" t="s">
        <v>8534</v>
      </c>
      <c r="B1138" s="49" t="s">
        <v>9158</v>
      </c>
      <c r="C1138" s="41" t="s">
        <v>65</v>
      </c>
      <c r="D1138" s="49" t="s">
        <v>65</v>
      </c>
      <c r="E1138" s="45" t="s">
        <v>25</v>
      </c>
      <c r="F1138" s="41"/>
      <c r="G1138" s="41" t="s">
        <v>55</v>
      </c>
      <c r="H1138" s="49" t="s">
        <v>9159</v>
      </c>
      <c r="I1138" s="41" t="s">
        <v>1048</v>
      </c>
      <c r="J1138" s="41" t="s">
        <v>7893</v>
      </c>
      <c r="K1138" s="41"/>
      <c r="L1138" s="41"/>
      <c r="M1138" s="49"/>
      <c r="N1138" s="49"/>
      <c r="O1138" s="49"/>
      <c r="P1138" s="64"/>
    </row>
    <row r="1139" spans="1:16" hidden="1">
      <c r="A1139" s="49" t="s">
        <v>8534</v>
      </c>
      <c r="B1139" s="49" t="s">
        <v>9158</v>
      </c>
      <c r="C1139" s="41" t="s">
        <v>65</v>
      </c>
      <c r="D1139" s="49" t="s">
        <v>65</v>
      </c>
      <c r="E1139" s="45" t="s">
        <v>25</v>
      </c>
      <c r="F1139" s="41"/>
      <c r="G1139" s="41" t="s">
        <v>55</v>
      </c>
      <c r="H1139" s="49" t="s">
        <v>9159</v>
      </c>
      <c r="I1139" s="41" t="s">
        <v>1048</v>
      </c>
      <c r="J1139" s="41" t="s">
        <v>7894</v>
      </c>
      <c r="K1139" s="41"/>
      <c r="L1139" s="41"/>
      <c r="M1139" s="49"/>
      <c r="N1139" s="49"/>
      <c r="O1139" s="49"/>
      <c r="P1139" s="64"/>
    </row>
    <row r="1140" spans="1:16" hidden="1">
      <c r="A1140" s="48" t="s">
        <v>8534</v>
      </c>
      <c r="B1140" s="48" t="s">
        <v>9158</v>
      </c>
      <c r="C1140" s="40" t="s">
        <v>65</v>
      </c>
      <c r="D1140" s="48" t="s">
        <v>65</v>
      </c>
      <c r="E1140" s="44" t="s">
        <v>25</v>
      </c>
      <c r="F1140" s="40"/>
      <c r="G1140" s="41" t="s">
        <v>55</v>
      </c>
      <c r="H1140" s="48" t="s">
        <v>9159</v>
      </c>
      <c r="I1140" s="40" t="s">
        <v>7895</v>
      </c>
      <c r="J1140" s="40" t="s">
        <v>8245</v>
      </c>
      <c r="K1140" s="43">
        <f>K1133</f>
        <v>41508</v>
      </c>
      <c r="L1140" s="43">
        <f>K1140+30</f>
        <v>41538</v>
      </c>
      <c r="M1140" s="48" t="s">
        <v>9</v>
      </c>
      <c r="N1140" s="48" t="s">
        <v>109</v>
      </c>
      <c r="O1140" s="48" t="s">
        <v>84</v>
      </c>
      <c r="P1140" s="56" t="s">
        <v>9160</v>
      </c>
    </row>
    <row r="1141" spans="1:16" hidden="1">
      <c r="A1141" s="48" t="s">
        <v>8534</v>
      </c>
      <c r="B1141" s="48" t="s">
        <v>9158</v>
      </c>
      <c r="C1141" s="40" t="s">
        <v>65</v>
      </c>
      <c r="D1141" s="48" t="s">
        <v>65</v>
      </c>
      <c r="E1141" s="44" t="s">
        <v>25</v>
      </c>
      <c r="F1141" s="40"/>
      <c r="G1141" s="41" t="s">
        <v>55</v>
      </c>
      <c r="H1141" s="48" t="s">
        <v>9159</v>
      </c>
      <c r="I1141" s="40" t="s">
        <v>8281</v>
      </c>
      <c r="J1141" s="40" t="s">
        <v>8282</v>
      </c>
      <c r="K1141" s="43">
        <f>L1140</f>
        <v>41538</v>
      </c>
      <c r="L1141" s="43">
        <f>K1141+2</f>
        <v>41540</v>
      </c>
      <c r="M1141" s="48" t="s">
        <v>9</v>
      </c>
      <c r="N1141" s="48" t="s">
        <v>6142</v>
      </c>
      <c r="O1141" s="48" t="s">
        <v>84</v>
      </c>
      <c r="P1141" s="56"/>
    </row>
    <row r="1142" spans="1:16" hidden="1">
      <c r="A1142" s="48" t="s">
        <v>8534</v>
      </c>
      <c r="B1142" s="48" t="s">
        <v>9158</v>
      </c>
      <c r="C1142" s="40" t="s">
        <v>65</v>
      </c>
      <c r="D1142" s="48" t="s">
        <v>65</v>
      </c>
      <c r="E1142" s="44" t="s">
        <v>25</v>
      </c>
      <c r="F1142" s="40"/>
      <c r="G1142" s="41" t="s">
        <v>55</v>
      </c>
      <c r="H1142" s="48" t="s">
        <v>9159</v>
      </c>
      <c r="I1142" s="65" t="s">
        <v>8261</v>
      </c>
      <c r="J1142" s="40" t="s">
        <v>8262</v>
      </c>
      <c r="K1142" s="43">
        <f>L1141</f>
        <v>41540</v>
      </c>
      <c r="L1142" s="43">
        <f>K1142</f>
        <v>41540</v>
      </c>
      <c r="M1142" s="48" t="s">
        <v>9</v>
      </c>
      <c r="N1142" s="48" t="s">
        <v>6142</v>
      </c>
      <c r="O1142" s="48" t="s">
        <v>84</v>
      </c>
      <c r="P1142" s="56"/>
    </row>
    <row r="1143" spans="1:16" hidden="1">
      <c r="A1143" s="48" t="s">
        <v>8534</v>
      </c>
      <c r="B1143" s="48" t="s">
        <v>9158</v>
      </c>
      <c r="C1143" s="40" t="s">
        <v>65</v>
      </c>
      <c r="D1143" s="48" t="s">
        <v>65</v>
      </c>
      <c r="E1143" s="44" t="s">
        <v>25</v>
      </c>
      <c r="F1143" s="40"/>
      <c r="G1143" s="41" t="s">
        <v>55</v>
      </c>
      <c r="H1143" s="48" t="s">
        <v>9159</v>
      </c>
      <c r="I1143" s="40" t="s">
        <v>8264</v>
      </c>
      <c r="J1143" s="40" t="s">
        <v>8265</v>
      </c>
      <c r="K1143" s="43">
        <f>L1142</f>
        <v>41540</v>
      </c>
      <c r="L1143" s="43">
        <f>K1134-21</f>
        <v>41805</v>
      </c>
      <c r="M1143" s="48" t="s">
        <v>9</v>
      </c>
      <c r="N1143" s="48" t="s">
        <v>109</v>
      </c>
      <c r="O1143" s="48" t="s">
        <v>84</v>
      </c>
      <c r="P1143" s="56"/>
    </row>
    <row r="1144" spans="1:16" hidden="1">
      <c r="A1144" s="48" t="s">
        <v>8534</v>
      </c>
      <c r="B1144" s="48" t="s">
        <v>9158</v>
      </c>
      <c r="C1144" s="40" t="s">
        <v>65</v>
      </c>
      <c r="D1144" s="48" t="s">
        <v>65</v>
      </c>
      <c r="E1144" s="44" t="s">
        <v>25</v>
      </c>
      <c r="F1144" s="40"/>
      <c r="G1144" s="41" t="s">
        <v>55</v>
      </c>
      <c r="H1144" s="48" t="s">
        <v>9159</v>
      </c>
      <c r="I1144" s="40" t="s">
        <v>8261</v>
      </c>
      <c r="J1144" s="40" t="s">
        <v>8266</v>
      </c>
      <c r="K1144" s="43">
        <f>L1143</f>
        <v>41805</v>
      </c>
      <c r="L1144" s="43">
        <f>K1144</f>
        <v>41805</v>
      </c>
      <c r="M1144" s="48" t="s">
        <v>9</v>
      </c>
      <c r="N1144" s="48" t="s">
        <v>6142</v>
      </c>
      <c r="O1144" s="48" t="s">
        <v>84</v>
      </c>
      <c r="P1144" s="56"/>
    </row>
    <row r="1145" spans="1:16" hidden="1">
      <c r="A1145" s="48" t="s">
        <v>8534</v>
      </c>
      <c r="B1145" s="48" t="s">
        <v>9158</v>
      </c>
      <c r="C1145" s="40" t="s">
        <v>65</v>
      </c>
      <c r="D1145" s="48" t="s">
        <v>65</v>
      </c>
      <c r="E1145" s="44" t="s">
        <v>25</v>
      </c>
      <c r="F1145" s="40"/>
      <c r="G1145" s="41" t="s">
        <v>55</v>
      </c>
      <c r="H1145" s="48" t="s">
        <v>9159</v>
      </c>
      <c r="I1145" s="40" t="s">
        <v>7904</v>
      </c>
      <c r="J1145" s="40" t="s">
        <v>7905</v>
      </c>
      <c r="K1145" s="43">
        <f>L1143</f>
        <v>41805</v>
      </c>
      <c r="L1145" s="43">
        <f>K1145+5</f>
        <v>41810</v>
      </c>
      <c r="M1145" s="48" t="s">
        <v>9</v>
      </c>
      <c r="N1145" s="48" t="s">
        <v>109</v>
      </c>
      <c r="O1145" s="48" t="s">
        <v>84</v>
      </c>
      <c r="P1145" s="56"/>
    </row>
    <row r="1146" spans="1:16" hidden="1">
      <c r="A1146" s="48" t="s">
        <v>8534</v>
      </c>
      <c r="B1146" s="48" t="s">
        <v>9158</v>
      </c>
      <c r="C1146" s="40" t="s">
        <v>65</v>
      </c>
      <c r="D1146" s="48" t="s">
        <v>65</v>
      </c>
      <c r="E1146" s="44" t="s">
        <v>25</v>
      </c>
      <c r="F1146" s="40"/>
      <c r="G1146" s="41" t="s">
        <v>55</v>
      </c>
      <c r="H1146" s="48" t="s">
        <v>9159</v>
      </c>
      <c r="I1146" s="40" t="s">
        <v>7904</v>
      </c>
      <c r="J1146" s="40" t="s">
        <v>7906</v>
      </c>
      <c r="K1146" s="43">
        <f>L1145</f>
        <v>41810</v>
      </c>
      <c r="L1146" s="43">
        <f>K1146+5</f>
        <v>41815</v>
      </c>
      <c r="M1146" s="48" t="s">
        <v>9</v>
      </c>
      <c r="N1146" s="48" t="s">
        <v>109</v>
      </c>
      <c r="O1146" s="48" t="s">
        <v>84</v>
      </c>
      <c r="P1146" s="56"/>
    </row>
    <row r="1147" spans="1:16" hidden="1">
      <c r="A1147" s="48" t="s">
        <v>8534</v>
      </c>
      <c r="B1147" s="48" t="s">
        <v>9158</v>
      </c>
      <c r="C1147" s="40" t="s">
        <v>65</v>
      </c>
      <c r="D1147" s="48" t="s">
        <v>65</v>
      </c>
      <c r="E1147" s="44" t="s">
        <v>25</v>
      </c>
      <c r="F1147" s="48"/>
      <c r="G1147" s="41" t="s">
        <v>55</v>
      </c>
      <c r="H1147" s="48" t="s">
        <v>9159</v>
      </c>
      <c r="I1147" s="40" t="s">
        <v>7904</v>
      </c>
      <c r="J1147" s="40" t="s">
        <v>7907</v>
      </c>
      <c r="K1147" s="43">
        <f>L1146</f>
        <v>41815</v>
      </c>
      <c r="L1147" s="43">
        <f>K1147+5</f>
        <v>41820</v>
      </c>
      <c r="M1147" s="48" t="s">
        <v>9</v>
      </c>
      <c r="N1147" s="48" t="s">
        <v>109</v>
      </c>
      <c r="O1147" s="48" t="s">
        <v>84</v>
      </c>
      <c r="P1147" s="56"/>
    </row>
    <row r="1148" spans="1:16" hidden="1">
      <c r="A1148" s="48" t="s">
        <v>8534</v>
      </c>
      <c r="B1148" s="48" t="s">
        <v>9158</v>
      </c>
      <c r="C1148" s="40" t="s">
        <v>65</v>
      </c>
      <c r="D1148" s="48" t="s">
        <v>65</v>
      </c>
      <c r="E1148" s="44" t="s">
        <v>25</v>
      </c>
      <c r="F1148" s="48"/>
      <c r="G1148" s="41" t="s">
        <v>55</v>
      </c>
      <c r="H1148" s="48" t="s">
        <v>9159</v>
      </c>
      <c r="I1148" s="40" t="s">
        <v>7904</v>
      </c>
      <c r="J1148" s="40" t="s">
        <v>8172</v>
      </c>
      <c r="K1148" s="43">
        <f>L1147</f>
        <v>41820</v>
      </c>
      <c r="L1148" s="67">
        <f>K1148+1</f>
        <v>41821</v>
      </c>
      <c r="M1148" s="48" t="s">
        <v>9</v>
      </c>
      <c r="N1148" s="48" t="s">
        <v>109</v>
      </c>
      <c r="O1148" s="48" t="s">
        <v>84</v>
      </c>
      <c r="P1148" s="56"/>
    </row>
    <row r="1149" spans="1:16" hidden="1">
      <c r="A1149" s="41" t="s">
        <v>8534</v>
      </c>
      <c r="B1149" s="41" t="s">
        <v>8336</v>
      </c>
      <c r="C1149" s="49" t="s">
        <v>65</v>
      </c>
      <c r="D1149" s="47" t="s">
        <v>65</v>
      </c>
      <c r="E1149" s="41" t="s">
        <v>25</v>
      </c>
      <c r="F1149" s="41" t="s">
        <v>53</v>
      </c>
      <c r="G1149" s="49" t="s">
        <v>6175</v>
      </c>
      <c r="H1149" s="41" t="s">
        <v>9161</v>
      </c>
      <c r="I1149" s="41" t="s">
        <v>1048</v>
      </c>
      <c r="J1149" s="41" t="s">
        <v>7888</v>
      </c>
      <c r="K1149" s="41"/>
      <c r="L1149" s="40"/>
      <c r="M1149" s="40"/>
      <c r="N1149" s="40"/>
      <c r="O1149" s="48"/>
      <c r="P1149" s="56"/>
    </row>
    <row r="1150" spans="1:16" hidden="1">
      <c r="A1150" s="41" t="s">
        <v>8534</v>
      </c>
      <c r="B1150" s="41" t="s">
        <v>8336</v>
      </c>
      <c r="C1150" s="49" t="s">
        <v>65</v>
      </c>
      <c r="D1150" s="47" t="s">
        <v>65</v>
      </c>
      <c r="E1150" s="41" t="s">
        <v>25</v>
      </c>
      <c r="F1150" s="41" t="s">
        <v>53</v>
      </c>
      <c r="G1150" s="49" t="s">
        <v>6175</v>
      </c>
      <c r="H1150" s="41" t="s">
        <v>9161</v>
      </c>
      <c r="I1150" s="41" t="s">
        <v>1048</v>
      </c>
      <c r="J1150" s="41" t="s">
        <v>8244</v>
      </c>
      <c r="K1150" s="59">
        <v>41666</v>
      </c>
      <c r="L1150" s="40"/>
      <c r="M1150" s="40"/>
      <c r="N1150" s="40"/>
      <c r="O1150" s="48"/>
      <c r="P1150" s="56"/>
    </row>
    <row r="1151" spans="1:16" hidden="1">
      <c r="A1151" s="41" t="s">
        <v>8534</v>
      </c>
      <c r="B1151" s="41" t="s">
        <v>8336</v>
      </c>
      <c r="C1151" s="49" t="s">
        <v>65</v>
      </c>
      <c r="D1151" s="47" t="s">
        <v>65</v>
      </c>
      <c r="E1151" s="41" t="s">
        <v>25</v>
      </c>
      <c r="F1151" s="41" t="s">
        <v>53</v>
      </c>
      <c r="G1151" s="49" t="s">
        <v>6175</v>
      </c>
      <c r="H1151" s="41" t="s">
        <v>9161</v>
      </c>
      <c r="I1151" s="41" t="s">
        <v>1048</v>
      </c>
      <c r="J1151" s="41" t="s">
        <v>7889</v>
      </c>
      <c r="K1151" s="59">
        <v>41712</v>
      </c>
      <c r="L1151" s="40"/>
      <c r="M1151" s="40"/>
      <c r="N1151" s="40"/>
      <c r="O1151" s="48"/>
      <c r="P1151" s="56"/>
    </row>
    <row r="1152" spans="1:16" hidden="1">
      <c r="A1152" s="41" t="s">
        <v>8534</v>
      </c>
      <c r="B1152" s="41" t="s">
        <v>8336</v>
      </c>
      <c r="C1152" s="49" t="s">
        <v>65</v>
      </c>
      <c r="D1152" s="47" t="s">
        <v>65</v>
      </c>
      <c r="E1152" s="41" t="s">
        <v>25</v>
      </c>
      <c r="F1152" s="41" t="s">
        <v>53</v>
      </c>
      <c r="G1152" s="49" t="s">
        <v>6175</v>
      </c>
      <c r="H1152" s="41" t="s">
        <v>9161</v>
      </c>
      <c r="I1152" s="41" t="s">
        <v>1048</v>
      </c>
      <c r="J1152" s="41" t="s">
        <v>7890</v>
      </c>
      <c r="K1152" s="42">
        <v>41736</v>
      </c>
      <c r="L1152" s="40"/>
      <c r="M1152" s="40"/>
      <c r="N1152" s="40"/>
      <c r="O1152" s="48"/>
      <c r="P1152" s="56"/>
    </row>
    <row r="1153" spans="1:16" hidden="1">
      <c r="A1153" s="41" t="s">
        <v>8534</v>
      </c>
      <c r="B1153" s="41" t="s">
        <v>8336</v>
      </c>
      <c r="C1153" s="49" t="s">
        <v>65</v>
      </c>
      <c r="D1153" s="47" t="s">
        <v>65</v>
      </c>
      <c r="E1153" s="41" t="s">
        <v>25</v>
      </c>
      <c r="F1153" s="41" t="s">
        <v>53</v>
      </c>
      <c r="G1153" s="49" t="s">
        <v>6175</v>
      </c>
      <c r="H1153" s="41" t="s">
        <v>9161</v>
      </c>
      <c r="I1153" s="41" t="s">
        <v>1048</v>
      </c>
      <c r="J1153" s="41" t="s">
        <v>7891</v>
      </c>
      <c r="K1153" s="42">
        <v>41778</v>
      </c>
      <c r="L1153" s="40"/>
      <c r="M1153" s="40"/>
      <c r="N1153" s="40"/>
      <c r="O1153" s="48"/>
      <c r="P1153" s="56"/>
    </row>
    <row r="1154" spans="1:16" hidden="1">
      <c r="A1154" s="41" t="s">
        <v>8534</v>
      </c>
      <c r="B1154" s="41" t="s">
        <v>8336</v>
      </c>
      <c r="C1154" s="49" t="s">
        <v>65</v>
      </c>
      <c r="D1154" s="47" t="s">
        <v>65</v>
      </c>
      <c r="E1154" s="41" t="s">
        <v>25</v>
      </c>
      <c r="F1154" s="41" t="s">
        <v>53</v>
      </c>
      <c r="G1154" s="49" t="s">
        <v>6175</v>
      </c>
      <c r="H1154" s="41" t="s">
        <v>9161</v>
      </c>
      <c r="I1154" s="41" t="s">
        <v>1048</v>
      </c>
      <c r="J1154" s="41" t="s">
        <v>7892</v>
      </c>
      <c r="K1154" s="59"/>
      <c r="L1154" s="40"/>
      <c r="M1154" s="40"/>
      <c r="N1154" s="40"/>
      <c r="O1154" s="48"/>
      <c r="P1154" s="56"/>
    </row>
    <row r="1155" spans="1:16" hidden="1">
      <c r="A1155" s="41" t="s">
        <v>8534</v>
      </c>
      <c r="B1155" s="41" t="s">
        <v>8336</v>
      </c>
      <c r="C1155" s="49" t="s">
        <v>65</v>
      </c>
      <c r="D1155" s="47" t="s">
        <v>65</v>
      </c>
      <c r="E1155" s="41" t="s">
        <v>25</v>
      </c>
      <c r="F1155" s="41" t="s">
        <v>53</v>
      </c>
      <c r="G1155" s="49" t="s">
        <v>6175</v>
      </c>
      <c r="H1155" s="41" t="s">
        <v>9161</v>
      </c>
      <c r="I1155" s="41" t="s">
        <v>1048</v>
      </c>
      <c r="J1155" s="41" t="s">
        <v>7893</v>
      </c>
      <c r="K1155" s="42"/>
      <c r="L1155" s="40"/>
      <c r="M1155" s="40"/>
      <c r="N1155" s="40"/>
      <c r="O1155" s="48"/>
      <c r="P1155" s="56"/>
    </row>
    <row r="1156" spans="1:16" hidden="1">
      <c r="A1156" s="41" t="s">
        <v>8534</v>
      </c>
      <c r="B1156" s="41" t="s">
        <v>8336</v>
      </c>
      <c r="C1156" s="49" t="s">
        <v>65</v>
      </c>
      <c r="D1156" s="47" t="s">
        <v>65</v>
      </c>
      <c r="E1156" s="41" t="s">
        <v>25</v>
      </c>
      <c r="F1156" s="41" t="s">
        <v>53</v>
      </c>
      <c r="G1156" s="49" t="s">
        <v>6175</v>
      </c>
      <c r="H1156" s="41" t="s">
        <v>9161</v>
      </c>
      <c r="I1156" s="41" t="s">
        <v>1048</v>
      </c>
      <c r="J1156" s="41" t="s">
        <v>7894</v>
      </c>
      <c r="K1156" s="41"/>
      <c r="L1156" s="40"/>
      <c r="M1156" s="40"/>
      <c r="N1156" s="40"/>
      <c r="O1156" s="48"/>
      <c r="P1156" s="56"/>
    </row>
    <row r="1157" spans="1:16" hidden="1">
      <c r="A1157" s="40" t="s">
        <v>8534</v>
      </c>
      <c r="B1157" s="40" t="s">
        <v>8336</v>
      </c>
      <c r="C1157" s="48" t="s">
        <v>65</v>
      </c>
      <c r="D1157" s="46" t="s">
        <v>65</v>
      </c>
      <c r="E1157" s="40" t="s">
        <v>25</v>
      </c>
      <c r="F1157" s="40" t="s">
        <v>53</v>
      </c>
      <c r="G1157" s="48" t="s">
        <v>6175</v>
      </c>
      <c r="H1157" s="40" t="s">
        <v>9161</v>
      </c>
      <c r="I1157" s="40" t="s">
        <v>7895</v>
      </c>
      <c r="J1157" s="40" t="s">
        <v>8245</v>
      </c>
      <c r="K1157" s="43">
        <f>K1150</f>
        <v>41666</v>
      </c>
      <c r="L1157" s="43">
        <f>K1157+10</f>
        <v>41676</v>
      </c>
      <c r="M1157" s="40" t="s">
        <v>11</v>
      </c>
      <c r="N1157" s="48" t="s">
        <v>4365</v>
      </c>
      <c r="O1157" s="40">
        <v>100</v>
      </c>
      <c r="P1157" s="56"/>
    </row>
    <row r="1158" spans="1:16" hidden="1">
      <c r="A1158" s="40" t="s">
        <v>8534</v>
      </c>
      <c r="B1158" s="40" t="s">
        <v>8336</v>
      </c>
      <c r="C1158" s="48" t="s">
        <v>65</v>
      </c>
      <c r="D1158" s="46" t="s">
        <v>65</v>
      </c>
      <c r="E1158" s="40" t="s">
        <v>25</v>
      </c>
      <c r="F1158" s="40" t="s">
        <v>53</v>
      </c>
      <c r="G1158" s="48" t="s">
        <v>6175</v>
      </c>
      <c r="H1158" s="40" t="s">
        <v>9161</v>
      </c>
      <c r="I1158" s="40" t="s">
        <v>7898</v>
      </c>
      <c r="J1158" s="40" t="s">
        <v>8247</v>
      </c>
      <c r="K1158" s="43">
        <f>L1157</f>
        <v>41676</v>
      </c>
      <c r="L1158" s="43">
        <f>K1158+2</f>
        <v>41678</v>
      </c>
      <c r="M1158" s="40" t="s">
        <v>11</v>
      </c>
      <c r="N1158" s="48" t="s">
        <v>4365</v>
      </c>
      <c r="O1158" s="40">
        <v>100</v>
      </c>
      <c r="P1158" s="56"/>
    </row>
    <row r="1159" spans="1:16">
      <c r="A1159" s="40" t="s">
        <v>8534</v>
      </c>
      <c r="B1159" s="40" t="s">
        <v>8336</v>
      </c>
      <c r="C1159" s="48" t="s">
        <v>65</v>
      </c>
      <c r="D1159" s="46" t="s">
        <v>65</v>
      </c>
      <c r="E1159" s="40" t="s">
        <v>25</v>
      </c>
      <c r="F1159" s="40" t="s">
        <v>53</v>
      </c>
      <c r="G1159" s="48" t="s">
        <v>6175</v>
      </c>
      <c r="H1159" s="40" t="s">
        <v>9161</v>
      </c>
      <c r="I1159" s="40" t="s">
        <v>7901</v>
      </c>
      <c r="J1159" s="40" t="s">
        <v>7902</v>
      </c>
      <c r="K1159" s="43">
        <f>L1158</f>
        <v>41678</v>
      </c>
      <c r="L1159" s="43">
        <f>K1160</f>
        <v>41696</v>
      </c>
      <c r="M1159" s="40" t="s">
        <v>11</v>
      </c>
      <c r="N1159" s="48" t="s">
        <v>4365</v>
      </c>
      <c r="O1159" s="40">
        <v>100</v>
      </c>
      <c r="P1159" s="56"/>
    </row>
    <row r="1160" spans="1:16" hidden="1">
      <c r="A1160" s="40" t="s">
        <v>8534</v>
      </c>
      <c r="B1160" s="40" t="s">
        <v>8336</v>
      </c>
      <c r="C1160" s="48" t="s">
        <v>65</v>
      </c>
      <c r="D1160" s="46" t="s">
        <v>65</v>
      </c>
      <c r="E1160" s="40" t="s">
        <v>25</v>
      </c>
      <c r="F1160" s="40" t="s">
        <v>53</v>
      </c>
      <c r="G1160" s="48" t="s">
        <v>6175</v>
      </c>
      <c r="H1160" s="40" t="s">
        <v>9161</v>
      </c>
      <c r="I1160" s="40" t="s">
        <v>7904</v>
      </c>
      <c r="J1160" s="40" t="s">
        <v>7905</v>
      </c>
      <c r="K1160" s="43">
        <f>L1160-5</f>
        <v>41696</v>
      </c>
      <c r="L1160" s="43">
        <f>K1161</f>
        <v>41701</v>
      </c>
      <c r="M1160" s="40" t="s">
        <v>11</v>
      </c>
      <c r="N1160" s="48" t="s">
        <v>4365</v>
      </c>
      <c r="O1160" s="40">
        <v>100</v>
      </c>
      <c r="P1160" s="56"/>
    </row>
    <row r="1161" spans="1:16" hidden="1">
      <c r="A1161" s="40" t="s">
        <v>8534</v>
      </c>
      <c r="B1161" s="40" t="s">
        <v>8336</v>
      </c>
      <c r="C1161" s="48" t="s">
        <v>65</v>
      </c>
      <c r="D1161" s="46" t="s">
        <v>65</v>
      </c>
      <c r="E1161" s="40" t="s">
        <v>25</v>
      </c>
      <c r="F1161" s="40" t="s">
        <v>53</v>
      </c>
      <c r="G1161" s="48" t="s">
        <v>6175</v>
      </c>
      <c r="H1161" s="40" t="s">
        <v>9161</v>
      </c>
      <c r="I1161" s="40" t="s">
        <v>7904</v>
      </c>
      <c r="J1161" s="40" t="s">
        <v>8249</v>
      </c>
      <c r="K1161" s="43">
        <f>L1161-5</f>
        <v>41701</v>
      </c>
      <c r="L1161" s="43">
        <f>K1162</f>
        <v>41706</v>
      </c>
      <c r="M1161" s="40" t="s">
        <v>11</v>
      </c>
      <c r="N1161" s="48" t="s">
        <v>4365</v>
      </c>
      <c r="O1161" s="40">
        <v>100</v>
      </c>
      <c r="P1161" s="56"/>
    </row>
    <row r="1162" spans="1:16" hidden="1">
      <c r="A1162" s="40" t="s">
        <v>8534</v>
      </c>
      <c r="B1162" s="40" t="s">
        <v>8336</v>
      </c>
      <c r="C1162" s="48" t="s">
        <v>65</v>
      </c>
      <c r="D1162" s="46" t="s">
        <v>65</v>
      </c>
      <c r="E1162" s="40" t="s">
        <v>25</v>
      </c>
      <c r="F1162" s="40" t="s">
        <v>53</v>
      </c>
      <c r="G1162" s="48" t="s">
        <v>6175</v>
      </c>
      <c r="H1162" s="40" t="s">
        <v>9161</v>
      </c>
      <c r="I1162" s="40" t="s">
        <v>7904</v>
      </c>
      <c r="J1162" s="40" t="s">
        <v>7907</v>
      </c>
      <c r="K1162" s="43">
        <f>L1162-5</f>
        <v>41706</v>
      </c>
      <c r="L1162" s="43">
        <f>K1163</f>
        <v>41711</v>
      </c>
      <c r="M1162" s="40" t="s">
        <v>11</v>
      </c>
      <c r="N1162" s="48" t="s">
        <v>4365</v>
      </c>
      <c r="O1162" s="40">
        <v>100</v>
      </c>
      <c r="P1162" s="56"/>
    </row>
    <row r="1163" spans="1:16" ht="143.44999999999999" hidden="1">
      <c r="A1163" s="40" t="s">
        <v>8534</v>
      </c>
      <c r="B1163" s="40" t="s">
        <v>8336</v>
      </c>
      <c r="C1163" s="48" t="s">
        <v>65</v>
      </c>
      <c r="D1163" s="46" t="s">
        <v>65</v>
      </c>
      <c r="E1163" s="48" t="s">
        <v>25</v>
      </c>
      <c r="F1163" s="40" t="s">
        <v>53</v>
      </c>
      <c r="G1163" s="48" t="s">
        <v>6175</v>
      </c>
      <c r="H1163" s="40" t="s">
        <v>9161</v>
      </c>
      <c r="I1163" s="40" t="s">
        <v>7904</v>
      </c>
      <c r="J1163" s="40" t="s">
        <v>8172</v>
      </c>
      <c r="K1163" s="43">
        <f>L1163-1</f>
        <v>41711</v>
      </c>
      <c r="L1163" s="43">
        <f>K1151</f>
        <v>41712</v>
      </c>
      <c r="M1163" s="40" t="s">
        <v>11</v>
      </c>
      <c r="N1163" s="48" t="s">
        <v>4365</v>
      </c>
      <c r="O1163" s="40">
        <v>100</v>
      </c>
      <c r="P1163" s="56" t="s">
        <v>9162</v>
      </c>
    </row>
    <row r="1164" spans="1:16" hidden="1">
      <c r="A1164" s="41" t="s">
        <v>9044</v>
      </c>
      <c r="B1164" s="41" t="s">
        <v>6216</v>
      </c>
      <c r="C1164" s="41" t="s">
        <v>108</v>
      </c>
      <c r="D1164" s="49" t="s">
        <v>65</v>
      </c>
      <c r="E1164" s="41" t="s">
        <v>24</v>
      </c>
      <c r="F1164" s="41" t="s">
        <v>53</v>
      </c>
      <c r="G1164" s="49" t="s">
        <v>6175</v>
      </c>
      <c r="H1164" s="41" t="s">
        <v>9163</v>
      </c>
      <c r="I1164" s="41" t="s">
        <v>1048</v>
      </c>
      <c r="J1164" s="41" t="s">
        <v>7888</v>
      </c>
      <c r="K1164" s="41"/>
      <c r="L1164" s="40"/>
      <c r="M1164" s="40"/>
      <c r="N1164" s="40"/>
      <c r="O1164" s="48"/>
      <c r="P1164" s="56"/>
    </row>
    <row r="1165" spans="1:16" hidden="1">
      <c r="A1165" s="41" t="s">
        <v>9044</v>
      </c>
      <c r="B1165" s="41" t="s">
        <v>6216</v>
      </c>
      <c r="C1165" s="41" t="s">
        <v>108</v>
      </c>
      <c r="D1165" s="49" t="s">
        <v>65</v>
      </c>
      <c r="E1165" s="41" t="s">
        <v>24</v>
      </c>
      <c r="F1165" s="41" t="s">
        <v>53</v>
      </c>
      <c r="G1165" s="49" t="s">
        <v>6175</v>
      </c>
      <c r="H1165" s="41" t="s">
        <v>9163</v>
      </c>
      <c r="I1165" s="41" t="s">
        <v>1048</v>
      </c>
      <c r="J1165" s="41" t="s">
        <v>8244</v>
      </c>
      <c r="K1165" s="59">
        <v>41317</v>
      </c>
      <c r="L1165" s="40"/>
      <c r="M1165" s="40"/>
      <c r="N1165" s="40"/>
      <c r="O1165" s="48"/>
      <c r="P1165" s="56"/>
    </row>
    <row r="1166" spans="1:16" hidden="1">
      <c r="A1166" s="41" t="s">
        <v>9044</v>
      </c>
      <c r="B1166" s="41" t="s">
        <v>6216</v>
      </c>
      <c r="C1166" s="41" t="s">
        <v>108</v>
      </c>
      <c r="D1166" s="49" t="s">
        <v>65</v>
      </c>
      <c r="E1166" s="41" t="s">
        <v>24</v>
      </c>
      <c r="F1166" s="41" t="s">
        <v>53</v>
      </c>
      <c r="G1166" s="49" t="s">
        <v>6175</v>
      </c>
      <c r="H1166" s="41" t="s">
        <v>9163</v>
      </c>
      <c r="I1166" s="41" t="s">
        <v>1048</v>
      </c>
      <c r="J1166" s="41" t="s">
        <v>7889</v>
      </c>
      <c r="K1166" s="59">
        <v>41731</v>
      </c>
      <c r="L1166" s="40"/>
      <c r="M1166" s="40"/>
      <c r="N1166" s="40"/>
      <c r="O1166" s="48"/>
      <c r="P1166" s="56"/>
    </row>
    <row r="1167" spans="1:16" hidden="1">
      <c r="A1167" s="41" t="s">
        <v>9044</v>
      </c>
      <c r="B1167" s="41" t="s">
        <v>6216</v>
      </c>
      <c r="C1167" s="41" t="s">
        <v>108</v>
      </c>
      <c r="D1167" s="49" t="s">
        <v>65</v>
      </c>
      <c r="E1167" s="41" t="s">
        <v>24</v>
      </c>
      <c r="F1167" s="41" t="s">
        <v>53</v>
      </c>
      <c r="G1167" s="49" t="s">
        <v>6175</v>
      </c>
      <c r="H1167" s="41" t="s">
        <v>9163</v>
      </c>
      <c r="I1167" s="41" t="s">
        <v>1048</v>
      </c>
      <c r="J1167" s="41" t="s">
        <v>7890</v>
      </c>
      <c r="K1167" s="42">
        <v>41758</v>
      </c>
      <c r="L1167" s="40"/>
      <c r="M1167" s="40"/>
      <c r="N1167" s="40"/>
      <c r="O1167" s="48"/>
      <c r="P1167" s="56"/>
    </row>
    <row r="1168" spans="1:16" hidden="1">
      <c r="A1168" s="41" t="s">
        <v>9044</v>
      </c>
      <c r="B1168" s="41" t="s">
        <v>6216</v>
      </c>
      <c r="C1168" s="41" t="s">
        <v>108</v>
      </c>
      <c r="D1168" s="49" t="s">
        <v>65</v>
      </c>
      <c r="E1168" s="41" t="s">
        <v>24</v>
      </c>
      <c r="F1168" s="41" t="s">
        <v>53</v>
      </c>
      <c r="G1168" s="49" t="s">
        <v>6175</v>
      </c>
      <c r="H1168" s="41" t="s">
        <v>9163</v>
      </c>
      <c r="I1168" s="41" t="s">
        <v>1048</v>
      </c>
      <c r="J1168" s="41" t="s">
        <v>7891</v>
      </c>
      <c r="K1168" s="42">
        <v>41787</v>
      </c>
      <c r="L1168" s="40"/>
      <c r="M1168" s="40"/>
      <c r="N1168" s="40"/>
      <c r="O1168" s="48"/>
      <c r="P1168" s="56"/>
    </row>
    <row r="1169" spans="1:16" hidden="1">
      <c r="A1169" s="41" t="s">
        <v>9044</v>
      </c>
      <c r="B1169" s="41" t="s">
        <v>6216</v>
      </c>
      <c r="C1169" s="41" t="s">
        <v>108</v>
      </c>
      <c r="D1169" s="49" t="s">
        <v>65</v>
      </c>
      <c r="E1169" s="41" t="s">
        <v>24</v>
      </c>
      <c r="F1169" s="41" t="s">
        <v>53</v>
      </c>
      <c r="G1169" s="49" t="s">
        <v>6175</v>
      </c>
      <c r="H1169" s="41" t="s">
        <v>9163</v>
      </c>
      <c r="I1169" s="41" t="s">
        <v>1048</v>
      </c>
      <c r="J1169" s="41" t="s">
        <v>7892</v>
      </c>
      <c r="K1169" s="59"/>
      <c r="L1169" s="40"/>
      <c r="M1169" s="40"/>
      <c r="N1169" s="40"/>
      <c r="O1169" s="48"/>
      <c r="P1169" s="56"/>
    </row>
    <row r="1170" spans="1:16" hidden="1">
      <c r="A1170" s="41" t="s">
        <v>9044</v>
      </c>
      <c r="B1170" s="41" t="s">
        <v>6216</v>
      </c>
      <c r="C1170" s="41" t="s">
        <v>108</v>
      </c>
      <c r="D1170" s="49" t="s">
        <v>65</v>
      </c>
      <c r="E1170" s="41" t="s">
        <v>24</v>
      </c>
      <c r="F1170" s="41" t="s">
        <v>53</v>
      </c>
      <c r="G1170" s="49" t="s">
        <v>6175</v>
      </c>
      <c r="H1170" s="41" t="s">
        <v>9163</v>
      </c>
      <c r="I1170" s="41" t="s">
        <v>1048</v>
      </c>
      <c r="J1170" s="41" t="s">
        <v>7893</v>
      </c>
      <c r="K1170" s="42"/>
      <c r="L1170" s="40"/>
      <c r="M1170" s="40"/>
      <c r="N1170" s="40"/>
      <c r="O1170" s="48"/>
      <c r="P1170" s="56"/>
    </row>
    <row r="1171" spans="1:16" hidden="1">
      <c r="A1171" s="41" t="s">
        <v>9044</v>
      </c>
      <c r="B1171" s="41" t="s">
        <v>6216</v>
      </c>
      <c r="C1171" s="41" t="s">
        <v>108</v>
      </c>
      <c r="D1171" s="49" t="s">
        <v>65</v>
      </c>
      <c r="E1171" s="41" t="s">
        <v>24</v>
      </c>
      <c r="F1171" s="41" t="s">
        <v>53</v>
      </c>
      <c r="G1171" s="49" t="s">
        <v>6175</v>
      </c>
      <c r="H1171" s="41" t="s">
        <v>9163</v>
      </c>
      <c r="I1171" s="41" t="s">
        <v>1048</v>
      </c>
      <c r="J1171" s="41" t="s">
        <v>7894</v>
      </c>
      <c r="K1171" s="41"/>
      <c r="L1171" s="40"/>
      <c r="M1171" s="40"/>
      <c r="N1171" s="40"/>
      <c r="O1171" s="48"/>
      <c r="P1171" s="56"/>
    </row>
    <row r="1172" spans="1:16" hidden="1">
      <c r="A1172" s="40" t="s">
        <v>9044</v>
      </c>
      <c r="B1172" s="40" t="s">
        <v>6216</v>
      </c>
      <c r="C1172" s="40" t="s">
        <v>108</v>
      </c>
      <c r="D1172" s="48" t="s">
        <v>65</v>
      </c>
      <c r="E1172" s="40" t="s">
        <v>24</v>
      </c>
      <c r="F1172" s="40" t="s">
        <v>53</v>
      </c>
      <c r="G1172" s="48" t="s">
        <v>6175</v>
      </c>
      <c r="H1172" s="40" t="s">
        <v>9163</v>
      </c>
      <c r="I1172" s="40" t="s">
        <v>7895</v>
      </c>
      <c r="J1172" s="40" t="s">
        <v>8245</v>
      </c>
      <c r="K1172" s="43">
        <f>K1165</f>
        <v>41317</v>
      </c>
      <c r="L1172" s="43">
        <f>K1172+10</f>
        <v>41327</v>
      </c>
      <c r="M1172" s="40" t="s">
        <v>11</v>
      </c>
      <c r="N1172" s="48" t="s">
        <v>6218</v>
      </c>
      <c r="O1172" s="40">
        <v>100</v>
      </c>
      <c r="P1172" s="56" t="s">
        <v>9164</v>
      </c>
    </row>
    <row r="1173" spans="1:16" hidden="1">
      <c r="A1173" s="40" t="s">
        <v>9044</v>
      </c>
      <c r="B1173" s="40" t="s">
        <v>6216</v>
      </c>
      <c r="C1173" s="40" t="s">
        <v>108</v>
      </c>
      <c r="D1173" s="48" t="s">
        <v>65</v>
      </c>
      <c r="E1173" s="40" t="s">
        <v>24</v>
      </c>
      <c r="F1173" s="40" t="s">
        <v>53</v>
      </c>
      <c r="G1173" s="48" t="s">
        <v>6175</v>
      </c>
      <c r="H1173" s="40" t="s">
        <v>9163</v>
      </c>
      <c r="I1173" s="40" t="s">
        <v>7898</v>
      </c>
      <c r="J1173" s="40" t="s">
        <v>8247</v>
      </c>
      <c r="K1173" s="43">
        <f>L1172</f>
        <v>41327</v>
      </c>
      <c r="L1173" s="43">
        <f>K1173+2</f>
        <v>41329</v>
      </c>
      <c r="M1173" s="40" t="s">
        <v>11</v>
      </c>
      <c r="N1173" s="48" t="s">
        <v>6218</v>
      </c>
      <c r="O1173" s="40">
        <v>100</v>
      </c>
      <c r="P1173" s="56"/>
    </row>
    <row r="1174" spans="1:16" ht="325.5">
      <c r="A1174" s="40" t="s">
        <v>9044</v>
      </c>
      <c r="B1174" s="40" t="s">
        <v>6216</v>
      </c>
      <c r="C1174" s="40" t="s">
        <v>108</v>
      </c>
      <c r="D1174" s="48" t="s">
        <v>65</v>
      </c>
      <c r="E1174" s="40" t="s">
        <v>24</v>
      </c>
      <c r="F1174" s="40" t="s">
        <v>53</v>
      </c>
      <c r="G1174" s="49" t="s">
        <v>6175</v>
      </c>
      <c r="H1174" s="40" t="s">
        <v>9163</v>
      </c>
      <c r="I1174" s="40" t="s">
        <v>7901</v>
      </c>
      <c r="J1174" s="40" t="s">
        <v>7902</v>
      </c>
      <c r="K1174" s="43">
        <f>L1173</f>
        <v>41329</v>
      </c>
      <c r="L1174" s="43">
        <f>K1175</f>
        <v>41715</v>
      </c>
      <c r="M1174" s="40" t="s">
        <v>11</v>
      </c>
      <c r="N1174" s="48" t="s">
        <v>6218</v>
      </c>
      <c r="O1174" s="40" t="s">
        <v>84</v>
      </c>
      <c r="P1174" s="56" t="s">
        <v>9165</v>
      </c>
    </row>
    <row r="1175" spans="1:16" ht="78.599999999999994" hidden="1">
      <c r="A1175" s="40" t="s">
        <v>9044</v>
      </c>
      <c r="B1175" s="40" t="s">
        <v>6216</v>
      </c>
      <c r="C1175" s="40" t="s">
        <v>108</v>
      </c>
      <c r="D1175" s="48" t="s">
        <v>65</v>
      </c>
      <c r="E1175" s="40" t="s">
        <v>24</v>
      </c>
      <c r="F1175" s="40" t="s">
        <v>53</v>
      </c>
      <c r="G1175" s="49" t="s">
        <v>6175</v>
      </c>
      <c r="H1175" s="40" t="s">
        <v>9163</v>
      </c>
      <c r="I1175" s="40" t="s">
        <v>7904</v>
      </c>
      <c r="J1175" s="40" t="s">
        <v>7905</v>
      </c>
      <c r="K1175" s="43">
        <f>L1175-5</f>
        <v>41715</v>
      </c>
      <c r="L1175" s="43">
        <f>K1176</f>
        <v>41720</v>
      </c>
      <c r="M1175" s="40" t="s">
        <v>11</v>
      </c>
      <c r="N1175" s="48" t="s">
        <v>6218</v>
      </c>
      <c r="O1175" s="40" t="s">
        <v>84</v>
      </c>
      <c r="P1175" s="56" t="s">
        <v>9166</v>
      </c>
    </row>
    <row r="1176" spans="1:16" hidden="1">
      <c r="A1176" s="40" t="s">
        <v>9044</v>
      </c>
      <c r="B1176" s="40" t="s">
        <v>6216</v>
      </c>
      <c r="C1176" s="40" t="s">
        <v>108</v>
      </c>
      <c r="D1176" s="48" t="s">
        <v>65</v>
      </c>
      <c r="E1176" s="40" t="s">
        <v>24</v>
      </c>
      <c r="F1176" s="40" t="s">
        <v>53</v>
      </c>
      <c r="G1176" s="49" t="s">
        <v>6175</v>
      </c>
      <c r="H1176" s="40" t="s">
        <v>9163</v>
      </c>
      <c r="I1176" s="40" t="s">
        <v>7904</v>
      </c>
      <c r="J1176" s="40" t="s">
        <v>8249</v>
      </c>
      <c r="K1176" s="43">
        <f>L1176-5</f>
        <v>41720</v>
      </c>
      <c r="L1176" s="43">
        <f>K1177</f>
        <v>41725</v>
      </c>
      <c r="M1176" s="40" t="s">
        <v>11</v>
      </c>
      <c r="N1176" s="48" t="s">
        <v>6218</v>
      </c>
      <c r="O1176" s="40" t="s">
        <v>84</v>
      </c>
      <c r="P1176" s="56"/>
    </row>
    <row r="1177" spans="1:16" hidden="1">
      <c r="A1177" s="40" t="s">
        <v>9044</v>
      </c>
      <c r="B1177" s="40" t="s">
        <v>6216</v>
      </c>
      <c r="C1177" s="40" t="s">
        <v>108</v>
      </c>
      <c r="D1177" s="48" t="s">
        <v>65</v>
      </c>
      <c r="E1177" s="40" t="s">
        <v>24</v>
      </c>
      <c r="F1177" s="40" t="s">
        <v>53</v>
      </c>
      <c r="G1177" s="49" t="s">
        <v>6175</v>
      </c>
      <c r="H1177" s="40" t="s">
        <v>9163</v>
      </c>
      <c r="I1177" s="40" t="s">
        <v>7904</v>
      </c>
      <c r="J1177" s="40" t="s">
        <v>7907</v>
      </c>
      <c r="K1177" s="43">
        <f>L1177-5</f>
        <v>41725</v>
      </c>
      <c r="L1177" s="43">
        <f>K1178</f>
        <v>41730</v>
      </c>
      <c r="M1177" s="40" t="s">
        <v>11</v>
      </c>
      <c r="N1177" s="48" t="s">
        <v>6218</v>
      </c>
      <c r="O1177" s="40" t="s">
        <v>84</v>
      </c>
      <c r="P1177" s="56"/>
    </row>
    <row r="1178" spans="1:16" hidden="1">
      <c r="A1178" s="40" t="s">
        <v>9044</v>
      </c>
      <c r="B1178" s="40" t="s">
        <v>6216</v>
      </c>
      <c r="C1178" s="40" t="s">
        <v>108</v>
      </c>
      <c r="D1178" s="48" t="s">
        <v>65</v>
      </c>
      <c r="E1178" s="40" t="s">
        <v>24</v>
      </c>
      <c r="F1178" s="40" t="s">
        <v>53</v>
      </c>
      <c r="G1178" s="49" t="s">
        <v>6175</v>
      </c>
      <c r="H1178" s="40" t="s">
        <v>9163</v>
      </c>
      <c r="I1178" s="40" t="s">
        <v>7904</v>
      </c>
      <c r="J1178" s="40" t="s">
        <v>8172</v>
      </c>
      <c r="K1178" s="43">
        <f>L1178-1</f>
        <v>41730</v>
      </c>
      <c r="L1178" s="43">
        <f>K1166</f>
        <v>41731</v>
      </c>
      <c r="M1178" s="40" t="s">
        <v>11</v>
      </c>
      <c r="N1178" s="48" t="s">
        <v>6218</v>
      </c>
      <c r="O1178" s="40" t="s">
        <v>84</v>
      </c>
      <c r="P1178" s="56"/>
    </row>
    <row r="1179" spans="1:16" hidden="1">
      <c r="A1179" s="41" t="s">
        <v>9026</v>
      </c>
      <c r="B1179" s="41" t="s">
        <v>7561</v>
      </c>
      <c r="C1179" s="49" t="s">
        <v>8332</v>
      </c>
      <c r="D1179" s="49" t="s">
        <v>65</v>
      </c>
      <c r="E1179" s="49" t="s">
        <v>25</v>
      </c>
      <c r="F1179" s="49" t="s">
        <v>66</v>
      </c>
      <c r="G1179" s="49" t="s">
        <v>6175</v>
      </c>
      <c r="H1179" s="41" t="s">
        <v>9167</v>
      </c>
      <c r="I1179" s="41" t="s">
        <v>1048</v>
      </c>
      <c r="J1179" s="41" t="s">
        <v>7888</v>
      </c>
      <c r="K1179" s="41"/>
      <c r="L1179" s="41"/>
      <c r="M1179" s="49"/>
      <c r="N1179" s="49"/>
      <c r="O1179" s="49"/>
      <c r="P1179" s="56"/>
    </row>
    <row r="1180" spans="1:16" hidden="1">
      <c r="A1180" s="41" t="s">
        <v>9026</v>
      </c>
      <c r="B1180" s="41" t="s">
        <v>7561</v>
      </c>
      <c r="C1180" s="49" t="s">
        <v>8332</v>
      </c>
      <c r="D1180" s="49" t="s">
        <v>65</v>
      </c>
      <c r="E1180" s="49" t="s">
        <v>25</v>
      </c>
      <c r="F1180" s="49" t="s">
        <v>66</v>
      </c>
      <c r="G1180" s="49" t="s">
        <v>6175</v>
      </c>
      <c r="H1180" s="41" t="s">
        <v>9167</v>
      </c>
      <c r="I1180" s="41" t="s">
        <v>1048</v>
      </c>
      <c r="J1180" s="41" t="s">
        <v>8244</v>
      </c>
      <c r="K1180" s="42">
        <v>41617</v>
      </c>
      <c r="L1180" s="41"/>
      <c r="M1180" s="49"/>
      <c r="N1180" s="49"/>
      <c r="O1180" s="49"/>
      <c r="P1180" s="56"/>
    </row>
    <row r="1181" spans="1:16" hidden="1">
      <c r="A1181" s="41" t="s">
        <v>9026</v>
      </c>
      <c r="B1181" s="41" t="s">
        <v>7561</v>
      </c>
      <c r="C1181" s="49" t="s">
        <v>8332</v>
      </c>
      <c r="D1181" s="49" t="s">
        <v>65</v>
      </c>
      <c r="E1181" s="49" t="s">
        <v>25</v>
      </c>
      <c r="F1181" s="49" t="s">
        <v>66</v>
      </c>
      <c r="G1181" s="49" t="s">
        <v>6175</v>
      </c>
      <c r="H1181" s="41" t="s">
        <v>9167</v>
      </c>
      <c r="I1181" s="41" t="s">
        <v>1048</v>
      </c>
      <c r="J1181" s="41" t="s">
        <v>7889</v>
      </c>
      <c r="K1181" s="59">
        <v>41704</v>
      </c>
      <c r="L1181" s="41"/>
      <c r="M1181" s="49"/>
      <c r="N1181" s="49"/>
      <c r="O1181" s="49"/>
      <c r="P1181" s="56"/>
    </row>
    <row r="1182" spans="1:16" hidden="1">
      <c r="A1182" s="41" t="s">
        <v>9026</v>
      </c>
      <c r="B1182" s="41" t="s">
        <v>7561</v>
      </c>
      <c r="C1182" s="49" t="s">
        <v>8332</v>
      </c>
      <c r="D1182" s="49" t="s">
        <v>65</v>
      </c>
      <c r="E1182" s="49" t="s">
        <v>25</v>
      </c>
      <c r="F1182" s="49" t="s">
        <v>66</v>
      </c>
      <c r="G1182" s="49" t="s">
        <v>6175</v>
      </c>
      <c r="H1182" s="41" t="s">
        <v>9167</v>
      </c>
      <c r="I1182" s="41" t="s">
        <v>1048</v>
      </c>
      <c r="J1182" s="41" t="s">
        <v>7890</v>
      </c>
      <c r="K1182" s="42">
        <v>41717</v>
      </c>
      <c r="L1182" s="41"/>
      <c r="M1182" s="49"/>
      <c r="N1182" s="49"/>
      <c r="O1182" s="49"/>
      <c r="P1182" s="56"/>
    </row>
    <row r="1183" spans="1:16" hidden="1">
      <c r="A1183" s="41" t="s">
        <v>9026</v>
      </c>
      <c r="B1183" s="41" t="s">
        <v>7561</v>
      </c>
      <c r="C1183" s="49" t="s">
        <v>8332</v>
      </c>
      <c r="D1183" s="49" t="s">
        <v>65</v>
      </c>
      <c r="E1183" s="49" t="s">
        <v>25</v>
      </c>
      <c r="F1183" s="49" t="s">
        <v>66</v>
      </c>
      <c r="G1183" s="49" t="s">
        <v>6175</v>
      </c>
      <c r="H1183" s="41" t="s">
        <v>9167</v>
      </c>
      <c r="I1183" s="41" t="s">
        <v>1048</v>
      </c>
      <c r="J1183" s="41" t="s">
        <v>7891</v>
      </c>
      <c r="K1183" s="42">
        <v>41752</v>
      </c>
      <c r="L1183" s="41"/>
      <c r="M1183" s="49"/>
      <c r="N1183" s="49"/>
      <c r="O1183" s="49"/>
      <c r="P1183" s="56"/>
    </row>
    <row r="1184" spans="1:16" hidden="1">
      <c r="A1184" s="41" t="s">
        <v>9026</v>
      </c>
      <c r="B1184" s="41" t="s">
        <v>7561</v>
      </c>
      <c r="C1184" s="49" t="s">
        <v>8332</v>
      </c>
      <c r="D1184" s="49" t="s">
        <v>65</v>
      </c>
      <c r="E1184" s="49" t="s">
        <v>25</v>
      </c>
      <c r="F1184" s="49" t="s">
        <v>66</v>
      </c>
      <c r="G1184" s="49" t="s">
        <v>6175</v>
      </c>
      <c r="H1184" s="41" t="s">
        <v>9167</v>
      </c>
      <c r="I1184" s="41" t="s">
        <v>1048</v>
      </c>
      <c r="J1184" s="41" t="s">
        <v>7892</v>
      </c>
      <c r="K1184" s="42"/>
      <c r="L1184" s="41"/>
      <c r="M1184" s="49"/>
      <c r="N1184" s="49"/>
      <c r="O1184" s="49"/>
      <c r="P1184" s="56"/>
    </row>
    <row r="1185" spans="1:16" hidden="1">
      <c r="A1185" s="41" t="s">
        <v>9026</v>
      </c>
      <c r="B1185" s="41" t="s">
        <v>7561</v>
      </c>
      <c r="C1185" s="49" t="s">
        <v>8332</v>
      </c>
      <c r="D1185" s="49" t="s">
        <v>65</v>
      </c>
      <c r="E1185" s="49" t="s">
        <v>25</v>
      </c>
      <c r="F1185" s="49" t="s">
        <v>66</v>
      </c>
      <c r="G1185" s="49" t="s">
        <v>6175</v>
      </c>
      <c r="H1185" s="41" t="s">
        <v>9167</v>
      </c>
      <c r="I1185" s="41" t="s">
        <v>1048</v>
      </c>
      <c r="J1185" s="41" t="s">
        <v>7893</v>
      </c>
      <c r="K1185" s="41"/>
      <c r="L1185" s="41"/>
      <c r="M1185" s="49"/>
      <c r="N1185" s="49"/>
      <c r="O1185" s="49"/>
      <c r="P1185" s="56"/>
    </row>
    <row r="1186" spans="1:16" hidden="1">
      <c r="A1186" s="41" t="s">
        <v>9026</v>
      </c>
      <c r="B1186" s="41" t="s">
        <v>7561</v>
      </c>
      <c r="C1186" s="49" t="s">
        <v>8332</v>
      </c>
      <c r="D1186" s="49" t="s">
        <v>65</v>
      </c>
      <c r="E1186" s="49" t="s">
        <v>25</v>
      </c>
      <c r="F1186" s="49" t="s">
        <v>66</v>
      </c>
      <c r="G1186" s="49" t="s">
        <v>6175</v>
      </c>
      <c r="H1186" s="41" t="s">
        <v>9167</v>
      </c>
      <c r="I1186" s="41" t="s">
        <v>1048</v>
      </c>
      <c r="J1186" s="41" t="s">
        <v>7894</v>
      </c>
      <c r="K1186" s="41"/>
      <c r="L1186" s="41"/>
      <c r="M1186" s="49"/>
      <c r="N1186" s="49"/>
      <c r="O1186" s="49"/>
      <c r="P1186" s="56"/>
    </row>
    <row r="1187" spans="1:16" hidden="1">
      <c r="A1187" s="40" t="s">
        <v>9026</v>
      </c>
      <c r="B1187" s="40" t="s">
        <v>7561</v>
      </c>
      <c r="C1187" s="48" t="s">
        <v>8332</v>
      </c>
      <c r="D1187" s="48" t="s">
        <v>65</v>
      </c>
      <c r="E1187" s="48" t="s">
        <v>25</v>
      </c>
      <c r="F1187" s="48" t="s">
        <v>66</v>
      </c>
      <c r="G1187" s="49" t="s">
        <v>6175</v>
      </c>
      <c r="H1187" s="40" t="s">
        <v>9167</v>
      </c>
      <c r="I1187" s="40" t="s">
        <v>7895</v>
      </c>
      <c r="J1187" s="40" t="s">
        <v>8245</v>
      </c>
      <c r="K1187" s="43">
        <f>K1180</f>
        <v>41617</v>
      </c>
      <c r="L1187" s="43">
        <f>K1187+10</f>
        <v>41627</v>
      </c>
      <c r="M1187" s="40" t="s">
        <v>11</v>
      </c>
      <c r="N1187" s="48" t="s">
        <v>4365</v>
      </c>
      <c r="O1187" s="40">
        <v>100</v>
      </c>
      <c r="P1187" s="56"/>
    </row>
    <row r="1188" spans="1:16" hidden="1">
      <c r="A1188" s="40" t="s">
        <v>9026</v>
      </c>
      <c r="B1188" s="40" t="s">
        <v>7561</v>
      </c>
      <c r="C1188" s="48" t="s">
        <v>8332</v>
      </c>
      <c r="D1188" s="48" t="s">
        <v>65</v>
      </c>
      <c r="E1188" s="48" t="s">
        <v>25</v>
      </c>
      <c r="F1188" s="48" t="s">
        <v>66</v>
      </c>
      <c r="G1188" s="49" t="s">
        <v>6175</v>
      </c>
      <c r="H1188" s="40" t="s">
        <v>9167</v>
      </c>
      <c r="I1188" s="40" t="s">
        <v>7898</v>
      </c>
      <c r="J1188" s="40" t="s">
        <v>8247</v>
      </c>
      <c r="K1188" s="43">
        <f>L1187</f>
        <v>41627</v>
      </c>
      <c r="L1188" s="43">
        <f>K1188+2</f>
        <v>41629</v>
      </c>
      <c r="M1188" s="40" t="s">
        <v>11</v>
      </c>
      <c r="N1188" s="48" t="s">
        <v>4365</v>
      </c>
      <c r="O1188" s="40">
        <v>100</v>
      </c>
      <c r="P1188" s="56"/>
    </row>
    <row r="1189" spans="1:16" ht="15.6">
      <c r="A1189" s="40" t="s">
        <v>9026</v>
      </c>
      <c r="B1189" s="40" t="s">
        <v>7561</v>
      </c>
      <c r="C1189" s="48" t="s">
        <v>8332</v>
      </c>
      <c r="D1189" s="48" t="s">
        <v>65</v>
      </c>
      <c r="E1189" s="48" t="s">
        <v>25</v>
      </c>
      <c r="F1189" s="48" t="s">
        <v>66</v>
      </c>
      <c r="G1189" s="49" t="s">
        <v>6175</v>
      </c>
      <c r="H1189" s="40" t="s">
        <v>9167</v>
      </c>
      <c r="I1189" s="40" t="s">
        <v>7901</v>
      </c>
      <c r="J1189" s="40" t="s">
        <v>7902</v>
      </c>
      <c r="K1189" s="43">
        <f>L1188</f>
        <v>41629</v>
      </c>
      <c r="L1189" s="43">
        <f>K1190</f>
        <v>41688</v>
      </c>
      <c r="M1189" s="40" t="s">
        <v>11</v>
      </c>
      <c r="N1189" s="48" t="s">
        <v>4365</v>
      </c>
      <c r="O1189" s="40">
        <v>100</v>
      </c>
      <c r="P1189" s="66"/>
    </row>
    <row r="1190" spans="1:16" ht="52.5" hidden="1">
      <c r="A1190" s="40" t="s">
        <v>9026</v>
      </c>
      <c r="B1190" s="40" t="s">
        <v>7561</v>
      </c>
      <c r="C1190" s="48" t="s">
        <v>8332</v>
      </c>
      <c r="D1190" s="48" t="s">
        <v>65</v>
      </c>
      <c r="E1190" s="48" t="s">
        <v>25</v>
      </c>
      <c r="F1190" s="48" t="s">
        <v>66</v>
      </c>
      <c r="G1190" s="49" t="s">
        <v>6175</v>
      </c>
      <c r="H1190" s="40" t="s">
        <v>9167</v>
      </c>
      <c r="I1190" s="40" t="s">
        <v>7904</v>
      </c>
      <c r="J1190" s="40" t="s">
        <v>7905</v>
      </c>
      <c r="K1190" s="43">
        <f>L1190-5</f>
        <v>41688</v>
      </c>
      <c r="L1190" s="43">
        <f>K1191</f>
        <v>41693</v>
      </c>
      <c r="M1190" s="40" t="s">
        <v>11</v>
      </c>
      <c r="N1190" s="48" t="s">
        <v>4365</v>
      </c>
      <c r="O1190" s="40">
        <v>100</v>
      </c>
      <c r="P1190" s="56" t="s">
        <v>9168</v>
      </c>
    </row>
    <row r="1191" spans="1:16" hidden="1">
      <c r="A1191" s="40" t="s">
        <v>9026</v>
      </c>
      <c r="B1191" s="40" t="s">
        <v>7561</v>
      </c>
      <c r="C1191" s="48" t="s">
        <v>8332</v>
      </c>
      <c r="D1191" s="48" t="s">
        <v>65</v>
      </c>
      <c r="E1191" s="48" t="s">
        <v>25</v>
      </c>
      <c r="F1191" s="48" t="s">
        <v>66</v>
      </c>
      <c r="G1191" s="49" t="s">
        <v>6175</v>
      </c>
      <c r="H1191" s="40" t="s">
        <v>9167</v>
      </c>
      <c r="I1191" s="40" t="s">
        <v>7904</v>
      </c>
      <c r="J1191" s="40" t="s">
        <v>8249</v>
      </c>
      <c r="K1191" s="43">
        <f>L1191-5</f>
        <v>41693</v>
      </c>
      <c r="L1191" s="43">
        <f>K1192</f>
        <v>41698</v>
      </c>
      <c r="M1191" s="40" t="s">
        <v>11</v>
      </c>
      <c r="N1191" s="48" t="s">
        <v>4365</v>
      </c>
      <c r="O1191" s="40">
        <v>100</v>
      </c>
      <c r="P1191" s="56"/>
    </row>
    <row r="1192" spans="1:16" hidden="1">
      <c r="A1192" s="40" t="s">
        <v>9026</v>
      </c>
      <c r="B1192" s="40" t="s">
        <v>7561</v>
      </c>
      <c r="C1192" s="48" t="s">
        <v>8332</v>
      </c>
      <c r="D1192" s="48" t="s">
        <v>65</v>
      </c>
      <c r="E1192" s="48" t="s">
        <v>25</v>
      </c>
      <c r="F1192" s="48" t="s">
        <v>66</v>
      </c>
      <c r="G1192" s="49" t="s">
        <v>6175</v>
      </c>
      <c r="H1192" s="40" t="s">
        <v>9167</v>
      </c>
      <c r="I1192" s="40" t="s">
        <v>7904</v>
      </c>
      <c r="J1192" s="40" t="s">
        <v>7907</v>
      </c>
      <c r="K1192" s="43">
        <f>L1192-5</f>
        <v>41698</v>
      </c>
      <c r="L1192" s="43">
        <f>K1193</f>
        <v>41703</v>
      </c>
      <c r="M1192" s="40" t="s">
        <v>11</v>
      </c>
      <c r="N1192" s="48" t="s">
        <v>4365</v>
      </c>
      <c r="O1192" s="40">
        <v>100</v>
      </c>
      <c r="P1192" s="56"/>
    </row>
    <row r="1193" spans="1:16" hidden="1">
      <c r="A1193" s="40" t="s">
        <v>9026</v>
      </c>
      <c r="B1193" s="40" t="s">
        <v>7561</v>
      </c>
      <c r="C1193" s="48" t="s">
        <v>8332</v>
      </c>
      <c r="D1193" s="48" t="s">
        <v>65</v>
      </c>
      <c r="E1193" s="48" t="s">
        <v>25</v>
      </c>
      <c r="F1193" s="48" t="s">
        <v>66</v>
      </c>
      <c r="G1193" s="49" t="s">
        <v>6175</v>
      </c>
      <c r="H1193" s="40" t="s">
        <v>9167</v>
      </c>
      <c r="I1193" s="40" t="s">
        <v>7904</v>
      </c>
      <c r="J1193" s="40" t="s">
        <v>8172</v>
      </c>
      <c r="K1193" s="43">
        <f>L1193-1</f>
        <v>41703</v>
      </c>
      <c r="L1193" s="43">
        <f>K1181</f>
        <v>41704</v>
      </c>
      <c r="M1193" s="40" t="s">
        <v>11</v>
      </c>
      <c r="N1193" s="48" t="s">
        <v>4365</v>
      </c>
      <c r="O1193" s="40">
        <v>100</v>
      </c>
      <c r="P1193" s="56"/>
    </row>
    <row r="1194" spans="1:16" hidden="1">
      <c r="A1194" s="41" t="s">
        <v>8534</v>
      </c>
      <c r="B1194" s="41" t="s">
        <v>9169</v>
      </c>
      <c r="C1194" s="41" t="s">
        <v>52</v>
      </c>
      <c r="D1194" s="41" t="s">
        <v>52</v>
      </c>
      <c r="E1194" s="45" t="s">
        <v>9004</v>
      </c>
      <c r="F1194" s="44"/>
      <c r="G1194" s="49" t="s">
        <v>6175</v>
      </c>
      <c r="H1194" s="49" t="s">
        <v>9170</v>
      </c>
      <c r="I1194" s="41" t="s">
        <v>1048</v>
      </c>
      <c r="J1194" s="41" t="s">
        <v>7888</v>
      </c>
      <c r="K1194" s="41"/>
      <c r="L1194" s="40"/>
      <c r="M1194" s="40"/>
      <c r="N1194" s="40"/>
      <c r="O1194" s="48"/>
      <c r="P1194" s="56"/>
    </row>
    <row r="1195" spans="1:16" hidden="1">
      <c r="A1195" s="41" t="s">
        <v>8534</v>
      </c>
      <c r="B1195" s="41" t="s">
        <v>9169</v>
      </c>
      <c r="C1195" s="41" t="s">
        <v>52</v>
      </c>
      <c r="D1195" s="41" t="s">
        <v>52</v>
      </c>
      <c r="E1195" s="45" t="s">
        <v>9004</v>
      </c>
      <c r="F1195" s="44"/>
      <c r="G1195" s="49" t="s">
        <v>6175</v>
      </c>
      <c r="H1195" s="49" t="s">
        <v>9170</v>
      </c>
      <c r="I1195" s="41" t="s">
        <v>1048</v>
      </c>
      <c r="J1195" s="41" t="s">
        <v>8244</v>
      </c>
      <c r="K1195" s="59">
        <v>41666</v>
      </c>
      <c r="L1195" s="40"/>
      <c r="M1195" s="40"/>
      <c r="N1195" s="40"/>
      <c r="O1195" s="48"/>
      <c r="P1195" s="56"/>
    </row>
    <row r="1196" spans="1:16" hidden="1">
      <c r="A1196" s="41" t="s">
        <v>8534</v>
      </c>
      <c r="B1196" s="41" t="s">
        <v>9169</v>
      </c>
      <c r="C1196" s="41" t="s">
        <v>52</v>
      </c>
      <c r="D1196" s="41" t="s">
        <v>52</v>
      </c>
      <c r="E1196" s="45" t="s">
        <v>9004</v>
      </c>
      <c r="F1196" s="44"/>
      <c r="G1196" s="49" t="s">
        <v>6175</v>
      </c>
      <c r="H1196" s="49" t="s">
        <v>9170</v>
      </c>
      <c r="I1196" s="41" t="s">
        <v>1048</v>
      </c>
      <c r="J1196" s="41" t="s">
        <v>7889</v>
      </c>
      <c r="K1196" s="59">
        <v>41747</v>
      </c>
      <c r="L1196" s="40" t="s">
        <v>8309</v>
      </c>
      <c r="M1196" s="40"/>
      <c r="N1196" s="40"/>
      <c r="O1196" s="48"/>
      <c r="P1196" s="56"/>
    </row>
    <row r="1197" spans="1:16" hidden="1">
      <c r="A1197" s="41" t="s">
        <v>8534</v>
      </c>
      <c r="B1197" s="41" t="s">
        <v>9169</v>
      </c>
      <c r="C1197" s="41" t="s">
        <v>52</v>
      </c>
      <c r="D1197" s="41" t="s">
        <v>52</v>
      </c>
      <c r="E1197" s="45" t="s">
        <v>9004</v>
      </c>
      <c r="F1197" s="44"/>
      <c r="G1197" s="49" t="s">
        <v>6175</v>
      </c>
      <c r="H1197" s="49" t="s">
        <v>9170</v>
      </c>
      <c r="I1197" s="41" t="s">
        <v>1048</v>
      </c>
      <c r="J1197" s="41" t="s">
        <v>7890</v>
      </c>
      <c r="K1197" s="42"/>
      <c r="L1197" s="40"/>
      <c r="M1197" s="40"/>
      <c r="N1197" s="40"/>
      <c r="O1197" s="48"/>
      <c r="P1197" s="56"/>
    </row>
    <row r="1198" spans="1:16" hidden="1">
      <c r="A1198" s="41" t="s">
        <v>8534</v>
      </c>
      <c r="B1198" s="41" t="s">
        <v>9169</v>
      </c>
      <c r="C1198" s="41" t="s">
        <v>52</v>
      </c>
      <c r="D1198" s="41" t="s">
        <v>52</v>
      </c>
      <c r="E1198" s="45" t="s">
        <v>9004</v>
      </c>
      <c r="F1198" s="44"/>
      <c r="G1198" s="49" t="s">
        <v>6175</v>
      </c>
      <c r="H1198" s="49" t="s">
        <v>9170</v>
      </c>
      <c r="I1198" s="41" t="s">
        <v>1048</v>
      </c>
      <c r="J1198" s="41" t="s">
        <v>7891</v>
      </c>
      <c r="K1198" s="42">
        <v>41774</v>
      </c>
      <c r="L1198" s="40"/>
      <c r="M1198" s="40"/>
      <c r="N1198" s="40"/>
      <c r="O1198" s="48"/>
      <c r="P1198" s="56"/>
    </row>
    <row r="1199" spans="1:16" hidden="1">
      <c r="A1199" s="41" t="s">
        <v>8534</v>
      </c>
      <c r="B1199" s="41" t="s">
        <v>9169</v>
      </c>
      <c r="C1199" s="41" t="s">
        <v>52</v>
      </c>
      <c r="D1199" s="41" t="s">
        <v>52</v>
      </c>
      <c r="E1199" s="45" t="s">
        <v>9004</v>
      </c>
      <c r="F1199" s="44"/>
      <c r="G1199" s="49" t="s">
        <v>6175</v>
      </c>
      <c r="H1199" s="49" t="s">
        <v>9170</v>
      </c>
      <c r="I1199" s="41" t="s">
        <v>1048</v>
      </c>
      <c r="J1199" s="41" t="s">
        <v>7892</v>
      </c>
      <c r="K1199" s="59"/>
      <c r="L1199" s="40"/>
      <c r="M1199" s="40"/>
      <c r="N1199" s="40"/>
      <c r="O1199" s="48"/>
      <c r="P1199" s="56"/>
    </row>
    <row r="1200" spans="1:16" hidden="1">
      <c r="A1200" s="41" t="s">
        <v>8534</v>
      </c>
      <c r="B1200" s="41" t="s">
        <v>9169</v>
      </c>
      <c r="C1200" s="41" t="s">
        <v>52</v>
      </c>
      <c r="D1200" s="41" t="s">
        <v>52</v>
      </c>
      <c r="E1200" s="45" t="s">
        <v>9004</v>
      </c>
      <c r="F1200" s="44"/>
      <c r="G1200" s="49" t="s">
        <v>6175</v>
      </c>
      <c r="H1200" s="49" t="s">
        <v>9170</v>
      </c>
      <c r="I1200" s="41" t="s">
        <v>1048</v>
      </c>
      <c r="J1200" s="41" t="s">
        <v>7893</v>
      </c>
      <c r="K1200" s="41"/>
      <c r="L1200" s="40"/>
      <c r="M1200" s="40"/>
      <c r="N1200" s="40"/>
      <c r="O1200" s="48"/>
      <c r="P1200" s="56"/>
    </row>
    <row r="1201" spans="1:16" hidden="1">
      <c r="A1201" s="41" t="s">
        <v>8534</v>
      </c>
      <c r="B1201" s="41" t="s">
        <v>9169</v>
      </c>
      <c r="C1201" s="41" t="s">
        <v>52</v>
      </c>
      <c r="D1201" s="41" t="s">
        <v>52</v>
      </c>
      <c r="E1201" s="45" t="s">
        <v>9004</v>
      </c>
      <c r="F1201" s="44"/>
      <c r="G1201" s="49" t="s">
        <v>6175</v>
      </c>
      <c r="H1201" s="49" t="s">
        <v>9170</v>
      </c>
      <c r="I1201" s="41" t="s">
        <v>1048</v>
      </c>
      <c r="J1201" s="41" t="s">
        <v>7894</v>
      </c>
      <c r="K1201" s="41"/>
      <c r="L1201" s="40"/>
      <c r="M1201" s="40"/>
      <c r="N1201" s="40"/>
      <c r="O1201" s="48"/>
      <c r="P1201" s="56"/>
    </row>
    <row r="1202" spans="1:16" ht="78.599999999999994" hidden="1">
      <c r="A1202" s="40" t="s">
        <v>8534</v>
      </c>
      <c r="B1202" s="40" t="s">
        <v>9169</v>
      </c>
      <c r="C1202" s="40" t="s">
        <v>52</v>
      </c>
      <c r="D1202" s="40" t="s">
        <v>52</v>
      </c>
      <c r="E1202" s="44" t="s">
        <v>9004</v>
      </c>
      <c r="F1202" s="44"/>
      <c r="G1202" s="49" t="s">
        <v>6175</v>
      </c>
      <c r="H1202" s="48" t="s">
        <v>9170</v>
      </c>
      <c r="I1202" s="40" t="s">
        <v>7895</v>
      </c>
      <c r="J1202" s="40" t="s">
        <v>8245</v>
      </c>
      <c r="K1202" s="43">
        <f>K1195</f>
        <v>41666</v>
      </c>
      <c r="L1202" s="43">
        <f>K1202+10</f>
        <v>41676</v>
      </c>
      <c r="M1202" s="48" t="s">
        <v>7</v>
      </c>
      <c r="N1202" s="40" t="s">
        <v>94</v>
      </c>
      <c r="O1202" s="40">
        <v>100</v>
      </c>
      <c r="P1202" s="56" t="s">
        <v>9171</v>
      </c>
    </row>
    <row r="1203" spans="1:16" hidden="1">
      <c r="A1203" s="40" t="s">
        <v>8534</v>
      </c>
      <c r="B1203" s="40" t="s">
        <v>9169</v>
      </c>
      <c r="C1203" s="40" t="s">
        <v>52</v>
      </c>
      <c r="D1203" s="40" t="s">
        <v>52</v>
      </c>
      <c r="E1203" s="44" t="s">
        <v>9004</v>
      </c>
      <c r="F1203" s="44"/>
      <c r="G1203" s="49" t="s">
        <v>6175</v>
      </c>
      <c r="H1203" s="48" t="s">
        <v>9170</v>
      </c>
      <c r="I1203" s="40" t="s">
        <v>7898</v>
      </c>
      <c r="J1203" s="40" t="s">
        <v>8247</v>
      </c>
      <c r="K1203" s="43">
        <f>L1202</f>
        <v>41676</v>
      </c>
      <c r="L1203" s="43">
        <f>K1203+2</f>
        <v>41678</v>
      </c>
      <c r="M1203" s="48" t="s">
        <v>7</v>
      </c>
      <c r="N1203" s="40" t="s">
        <v>94</v>
      </c>
      <c r="O1203" s="40">
        <v>100</v>
      </c>
      <c r="P1203" s="56"/>
    </row>
    <row r="1204" spans="1:16">
      <c r="A1204" s="40" t="s">
        <v>8534</v>
      </c>
      <c r="B1204" s="40" t="s">
        <v>9169</v>
      </c>
      <c r="C1204" s="40" t="s">
        <v>52</v>
      </c>
      <c r="D1204" s="40" t="s">
        <v>52</v>
      </c>
      <c r="E1204" s="44" t="s">
        <v>9004</v>
      </c>
      <c r="F1204" s="44"/>
      <c r="G1204" s="49" t="s">
        <v>6175</v>
      </c>
      <c r="H1204" s="48" t="s">
        <v>9170</v>
      </c>
      <c r="I1204" s="40" t="s">
        <v>7901</v>
      </c>
      <c r="J1204" s="40" t="s">
        <v>7902</v>
      </c>
      <c r="K1204" s="43">
        <f>L1203</f>
        <v>41678</v>
      </c>
      <c r="L1204" s="43">
        <f>K1205</f>
        <v>41731</v>
      </c>
      <c r="M1204" s="48" t="s">
        <v>7</v>
      </c>
      <c r="N1204" s="40" t="s">
        <v>94</v>
      </c>
      <c r="O1204" s="40">
        <v>100</v>
      </c>
      <c r="P1204" s="56"/>
    </row>
    <row r="1205" spans="1:16" ht="39.6" hidden="1">
      <c r="A1205" s="40" t="s">
        <v>8534</v>
      </c>
      <c r="B1205" s="40" t="s">
        <v>9169</v>
      </c>
      <c r="C1205" s="40" t="s">
        <v>52</v>
      </c>
      <c r="D1205" s="40" t="s">
        <v>52</v>
      </c>
      <c r="E1205" s="44" t="s">
        <v>9004</v>
      </c>
      <c r="F1205" s="40"/>
      <c r="G1205" s="49" t="s">
        <v>6175</v>
      </c>
      <c r="H1205" s="48" t="s">
        <v>9170</v>
      </c>
      <c r="I1205" s="40" t="s">
        <v>7904</v>
      </c>
      <c r="J1205" s="40" t="s">
        <v>7905</v>
      </c>
      <c r="K1205" s="43">
        <f>L1205-5</f>
        <v>41731</v>
      </c>
      <c r="L1205" s="43">
        <f>K1206</f>
        <v>41736</v>
      </c>
      <c r="M1205" s="48" t="s">
        <v>7</v>
      </c>
      <c r="N1205" s="40" t="s">
        <v>94</v>
      </c>
      <c r="O1205" s="40">
        <v>100</v>
      </c>
      <c r="P1205" s="56" t="s">
        <v>9172</v>
      </c>
    </row>
    <row r="1206" spans="1:16" hidden="1">
      <c r="A1206" s="40" t="s">
        <v>8534</v>
      </c>
      <c r="B1206" s="40" t="s">
        <v>9169</v>
      </c>
      <c r="C1206" s="40" t="s">
        <v>52</v>
      </c>
      <c r="D1206" s="40" t="s">
        <v>52</v>
      </c>
      <c r="E1206" s="44" t="s">
        <v>9004</v>
      </c>
      <c r="F1206" s="40"/>
      <c r="G1206" s="49" t="s">
        <v>6175</v>
      </c>
      <c r="H1206" s="48" t="s">
        <v>9170</v>
      </c>
      <c r="I1206" s="40" t="s">
        <v>7904</v>
      </c>
      <c r="J1206" s="40" t="s">
        <v>8249</v>
      </c>
      <c r="K1206" s="43">
        <f>L1206-5</f>
        <v>41736</v>
      </c>
      <c r="L1206" s="43">
        <f>K1207</f>
        <v>41741</v>
      </c>
      <c r="M1206" s="48" t="s">
        <v>7</v>
      </c>
      <c r="N1206" s="40" t="s">
        <v>94</v>
      </c>
      <c r="O1206" s="40">
        <v>100</v>
      </c>
      <c r="P1206" s="56"/>
    </row>
    <row r="1207" spans="1:16" hidden="1">
      <c r="A1207" s="40" t="s">
        <v>8534</v>
      </c>
      <c r="B1207" s="40" t="s">
        <v>9169</v>
      </c>
      <c r="C1207" s="40" t="s">
        <v>52</v>
      </c>
      <c r="D1207" s="40" t="s">
        <v>52</v>
      </c>
      <c r="E1207" s="44" t="s">
        <v>9004</v>
      </c>
      <c r="F1207" s="40"/>
      <c r="G1207" s="49" t="s">
        <v>6175</v>
      </c>
      <c r="H1207" s="48" t="s">
        <v>9170</v>
      </c>
      <c r="I1207" s="40" t="s">
        <v>7904</v>
      </c>
      <c r="J1207" s="40" t="s">
        <v>7907</v>
      </c>
      <c r="K1207" s="43">
        <f>L1207-5</f>
        <v>41741</v>
      </c>
      <c r="L1207" s="43">
        <f>K1208</f>
        <v>41746</v>
      </c>
      <c r="M1207" s="48" t="s">
        <v>7</v>
      </c>
      <c r="N1207" s="40" t="s">
        <v>94</v>
      </c>
      <c r="O1207" s="40">
        <v>100</v>
      </c>
      <c r="P1207" s="56"/>
    </row>
    <row r="1208" spans="1:16" hidden="1">
      <c r="A1208" s="40" t="s">
        <v>8534</v>
      </c>
      <c r="B1208" s="40" t="s">
        <v>9169</v>
      </c>
      <c r="C1208" s="40" t="s">
        <v>52</v>
      </c>
      <c r="D1208" s="40" t="s">
        <v>52</v>
      </c>
      <c r="E1208" s="44" t="s">
        <v>9004</v>
      </c>
      <c r="F1208" s="40"/>
      <c r="G1208" s="49" t="s">
        <v>6175</v>
      </c>
      <c r="H1208" s="48" t="s">
        <v>9170</v>
      </c>
      <c r="I1208" s="40" t="s">
        <v>7904</v>
      </c>
      <c r="J1208" s="40" t="s">
        <v>8172</v>
      </c>
      <c r="K1208" s="43">
        <f>L1208-1</f>
        <v>41746</v>
      </c>
      <c r="L1208" s="43">
        <f>K1196</f>
        <v>41747</v>
      </c>
      <c r="M1208" s="48" t="s">
        <v>7</v>
      </c>
      <c r="N1208" s="40" t="s">
        <v>94</v>
      </c>
      <c r="O1208" s="40">
        <v>100</v>
      </c>
      <c r="P1208" s="56"/>
    </row>
    <row r="1209" spans="1:16" hidden="1">
      <c r="A1209" s="41" t="s">
        <v>8601</v>
      </c>
      <c r="B1209" s="41" t="s">
        <v>8358</v>
      </c>
      <c r="C1209" s="49" t="s">
        <v>108</v>
      </c>
      <c r="D1209" s="49" t="s">
        <v>65</v>
      </c>
      <c r="E1209" s="40" t="s">
        <v>24</v>
      </c>
      <c r="F1209" s="40"/>
      <c r="G1209" s="49" t="s">
        <v>6175</v>
      </c>
      <c r="H1209" s="41" t="s">
        <v>9173</v>
      </c>
      <c r="I1209" s="41" t="s">
        <v>1048</v>
      </c>
      <c r="J1209" s="41" t="s">
        <v>7888</v>
      </c>
      <c r="K1209" s="41"/>
      <c r="L1209" s="40"/>
      <c r="M1209" s="40"/>
      <c r="N1209" s="40"/>
      <c r="O1209" s="48"/>
      <c r="P1209" s="56"/>
    </row>
    <row r="1210" spans="1:16" hidden="1">
      <c r="A1210" s="41" t="s">
        <v>8601</v>
      </c>
      <c r="B1210" s="41" t="s">
        <v>8358</v>
      </c>
      <c r="C1210" s="49" t="s">
        <v>108</v>
      </c>
      <c r="D1210" s="49" t="s">
        <v>65</v>
      </c>
      <c r="E1210" s="40" t="s">
        <v>24</v>
      </c>
      <c r="F1210" s="40"/>
      <c r="G1210" s="49" t="s">
        <v>6175</v>
      </c>
      <c r="H1210" s="41" t="s">
        <v>9173</v>
      </c>
      <c r="I1210" s="41" t="s">
        <v>1048</v>
      </c>
      <c r="J1210" s="41" t="s">
        <v>8244</v>
      </c>
      <c r="K1210" s="59">
        <v>41554</v>
      </c>
      <c r="L1210" s="40"/>
      <c r="M1210" s="40"/>
      <c r="N1210" s="40"/>
      <c r="O1210" s="48"/>
      <c r="P1210" s="56"/>
    </row>
    <row r="1211" spans="1:16" hidden="1">
      <c r="A1211" s="41" t="s">
        <v>8601</v>
      </c>
      <c r="B1211" s="41" t="s">
        <v>8358</v>
      </c>
      <c r="C1211" s="49" t="s">
        <v>108</v>
      </c>
      <c r="D1211" s="49" t="s">
        <v>65</v>
      </c>
      <c r="E1211" s="40" t="s">
        <v>24</v>
      </c>
      <c r="F1211" s="40"/>
      <c r="G1211" s="49" t="s">
        <v>6175</v>
      </c>
      <c r="H1211" s="41" t="s">
        <v>9173</v>
      </c>
      <c r="I1211" s="41" t="s">
        <v>1048</v>
      </c>
      <c r="J1211" s="41" t="s">
        <v>7889</v>
      </c>
      <c r="K1211" s="59">
        <v>41684</v>
      </c>
      <c r="L1211" s="40"/>
      <c r="M1211" s="40"/>
      <c r="N1211" s="40"/>
      <c r="O1211" s="48"/>
      <c r="P1211" s="56"/>
    </row>
    <row r="1212" spans="1:16" hidden="1">
      <c r="A1212" s="41" t="s">
        <v>8601</v>
      </c>
      <c r="B1212" s="41" t="s">
        <v>8358</v>
      </c>
      <c r="C1212" s="49" t="s">
        <v>108</v>
      </c>
      <c r="D1212" s="49" t="s">
        <v>65</v>
      </c>
      <c r="E1212" s="40" t="s">
        <v>24</v>
      </c>
      <c r="F1212" s="40"/>
      <c r="G1212" s="49" t="s">
        <v>6175</v>
      </c>
      <c r="H1212" s="41" t="s">
        <v>9173</v>
      </c>
      <c r="I1212" s="41" t="s">
        <v>1048</v>
      </c>
      <c r="J1212" s="41" t="s">
        <v>7890</v>
      </c>
      <c r="K1212" s="42">
        <v>41732</v>
      </c>
      <c r="L1212" s="40"/>
      <c r="M1212" s="40"/>
      <c r="N1212" s="40"/>
      <c r="O1212" s="48"/>
      <c r="P1212" s="56"/>
    </row>
    <row r="1213" spans="1:16" hidden="1">
      <c r="A1213" s="41" t="s">
        <v>8601</v>
      </c>
      <c r="B1213" s="41" t="s">
        <v>8358</v>
      </c>
      <c r="C1213" s="49" t="s">
        <v>108</v>
      </c>
      <c r="D1213" s="49" t="s">
        <v>65</v>
      </c>
      <c r="E1213" s="40" t="s">
        <v>24</v>
      </c>
      <c r="F1213" s="40"/>
      <c r="G1213" s="49" t="s">
        <v>6175</v>
      </c>
      <c r="H1213" s="41" t="s">
        <v>9173</v>
      </c>
      <c r="I1213" s="41" t="s">
        <v>1048</v>
      </c>
      <c r="J1213" s="41" t="s">
        <v>7891</v>
      </c>
      <c r="K1213" s="42">
        <v>41787</v>
      </c>
      <c r="L1213" s="40"/>
      <c r="M1213" s="40"/>
      <c r="N1213" s="40"/>
      <c r="O1213" s="48"/>
      <c r="P1213" s="56"/>
    </row>
    <row r="1214" spans="1:16" hidden="1">
      <c r="A1214" s="41" t="s">
        <v>8601</v>
      </c>
      <c r="B1214" s="41" t="s">
        <v>8358</v>
      </c>
      <c r="C1214" s="49" t="s">
        <v>108</v>
      </c>
      <c r="D1214" s="49" t="s">
        <v>65</v>
      </c>
      <c r="E1214" s="40" t="s">
        <v>24</v>
      </c>
      <c r="F1214" s="40"/>
      <c r="G1214" s="49" t="s">
        <v>6175</v>
      </c>
      <c r="H1214" s="41" t="s">
        <v>9173</v>
      </c>
      <c r="I1214" s="41" t="s">
        <v>1048</v>
      </c>
      <c r="J1214" s="41" t="s">
        <v>7892</v>
      </c>
      <c r="K1214" s="59"/>
      <c r="L1214" s="40"/>
      <c r="M1214" s="40"/>
      <c r="N1214" s="40"/>
      <c r="O1214" s="48"/>
      <c r="P1214" s="56"/>
    </row>
    <row r="1215" spans="1:16" hidden="1">
      <c r="A1215" s="41" t="s">
        <v>8601</v>
      </c>
      <c r="B1215" s="41" t="s">
        <v>8358</v>
      </c>
      <c r="C1215" s="49" t="s">
        <v>108</v>
      </c>
      <c r="D1215" s="49" t="s">
        <v>65</v>
      </c>
      <c r="E1215" s="40" t="s">
        <v>24</v>
      </c>
      <c r="F1215" s="40"/>
      <c r="G1215" s="49" t="s">
        <v>6175</v>
      </c>
      <c r="H1215" s="41" t="s">
        <v>9173</v>
      </c>
      <c r="I1215" s="41" t="s">
        <v>1048</v>
      </c>
      <c r="J1215" s="41" t="s">
        <v>7893</v>
      </c>
      <c r="K1215" s="42"/>
      <c r="L1215" s="40"/>
      <c r="M1215" s="40"/>
      <c r="N1215" s="40"/>
      <c r="O1215" s="48"/>
      <c r="P1215" s="56"/>
    </row>
    <row r="1216" spans="1:16" hidden="1">
      <c r="A1216" s="41" t="s">
        <v>8601</v>
      </c>
      <c r="B1216" s="41" t="s">
        <v>8358</v>
      </c>
      <c r="C1216" s="49" t="s">
        <v>108</v>
      </c>
      <c r="D1216" s="49" t="s">
        <v>65</v>
      </c>
      <c r="E1216" s="40" t="s">
        <v>24</v>
      </c>
      <c r="F1216" s="40"/>
      <c r="G1216" s="49" t="s">
        <v>6175</v>
      </c>
      <c r="H1216" s="41" t="s">
        <v>9173</v>
      </c>
      <c r="I1216" s="41" t="s">
        <v>1048</v>
      </c>
      <c r="J1216" s="41" t="s">
        <v>7894</v>
      </c>
      <c r="K1216" s="41"/>
      <c r="L1216" s="40"/>
      <c r="M1216" s="40"/>
      <c r="N1216" s="40"/>
      <c r="O1216" s="48"/>
      <c r="P1216" s="56"/>
    </row>
    <row r="1217" spans="1:16" hidden="1">
      <c r="A1217" s="40" t="s">
        <v>8601</v>
      </c>
      <c r="B1217" s="40" t="s">
        <v>8358</v>
      </c>
      <c r="C1217" s="49" t="s">
        <v>108</v>
      </c>
      <c r="D1217" s="49" t="s">
        <v>65</v>
      </c>
      <c r="E1217" s="40" t="s">
        <v>24</v>
      </c>
      <c r="F1217" s="40"/>
      <c r="G1217" s="49" t="s">
        <v>6175</v>
      </c>
      <c r="H1217" s="40" t="s">
        <v>9173</v>
      </c>
      <c r="I1217" s="40" t="s">
        <v>7895</v>
      </c>
      <c r="J1217" s="40" t="s">
        <v>8245</v>
      </c>
      <c r="K1217" s="43">
        <f>K1210</f>
        <v>41554</v>
      </c>
      <c r="L1217" s="43">
        <f>K1217+10</f>
        <v>41564</v>
      </c>
      <c r="M1217" s="40" t="s">
        <v>11</v>
      </c>
      <c r="N1217" s="40" t="s">
        <v>4365</v>
      </c>
      <c r="O1217" s="40">
        <v>100</v>
      </c>
      <c r="P1217" s="56"/>
    </row>
    <row r="1218" spans="1:16" hidden="1">
      <c r="A1218" s="40" t="s">
        <v>8601</v>
      </c>
      <c r="B1218" s="40" t="s">
        <v>8358</v>
      </c>
      <c r="C1218" s="49" t="s">
        <v>108</v>
      </c>
      <c r="D1218" s="49" t="s">
        <v>65</v>
      </c>
      <c r="E1218" s="40" t="s">
        <v>24</v>
      </c>
      <c r="F1218" s="40"/>
      <c r="G1218" s="49" t="s">
        <v>6175</v>
      </c>
      <c r="H1218" s="40" t="s">
        <v>9173</v>
      </c>
      <c r="I1218" s="40" t="s">
        <v>7898</v>
      </c>
      <c r="J1218" s="40" t="s">
        <v>8247</v>
      </c>
      <c r="K1218" s="43">
        <f>L1217</f>
        <v>41564</v>
      </c>
      <c r="L1218" s="43">
        <f>K1218+2</f>
        <v>41566</v>
      </c>
      <c r="M1218" s="40" t="s">
        <v>11</v>
      </c>
      <c r="N1218" s="40" t="s">
        <v>4365</v>
      </c>
      <c r="O1218" s="40">
        <v>100</v>
      </c>
      <c r="P1218" s="56"/>
    </row>
    <row r="1219" spans="1:16">
      <c r="A1219" s="40" t="s">
        <v>8601</v>
      </c>
      <c r="B1219" s="40" t="s">
        <v>8358</v>
      </c>
      <c r="C1219" s="49" t="s">
        <v>108</v>
      </c>
      <c r="D1219" s="49" t="s">
        <v>65</v>
      </c>
      <c r="E1219" s="40" t="s">
        <v>24</v>
      </c>
      <c r="F1219" s="40"/>
      <c r="G1219" s="49" t="s">
        <v>6175</v>
      </c>
      <c r="H1219" s="40" t="s">
        <v>9173</v>
      </c>
      <c r="I1219" s="40" t="s">
        <v>7901</v>
      </c>
      <c r="J1219" s="40" t="s">
        <v>7902</v>
      </c>
      <c r="K1219" s="43">
        <f>L1218</f>
        <v>41566</v>
      </c>
      <c r="L1219" s="43">
        <f>K1220</f>
        <v>41668</v>
      </c>
      <c r="M1219" s="40" t="s">
        <v>11</v>
      </c>
      <c r="N1219" s="40" t="s">
        <v>4365</v>
      </c>
      <c r="O1219" s="40">
        <v>100</v>
      </c>
      <c r="P1219" s="56"/>
    </row>
    <row r="1220" spans="1:16" ht="52.5" hidden="1">
      <c r="A1220" s="40" t="s">
        <v>8601</v>
      </c>
      <c r="B1220" s="40" t="s">
        <v>8358</v>
      </c>
      <c r="C1220" s="49" t="s">
        <v>108</v>
      </c>
      <c r="D1220" s="49" t="s">
        <v>65</v>
      </c>
      <c r="E1220" s="40" t="s">
        <v>24</v>
      </c>
      <c r="F1220" s="40"/>
      <c r="G1220" s="49" t="s">
        <v>6175</v>
      </c>
      <c r="H1220" s="40" t="s">
        <v>9173</v>
      </c>
      <c r="I1220" s="40" t="s">
        <v>7904</v>
      </c>
      <c r="J1220" s="40" t="s">
        <v>7905</v>
      </c>
      <c r="K1220" s="43">
        <f>L1220-5</f>
        <v>41668</v>
      </c>
      <c r="L1220" s="43">
        <f>K1221</f>
        <v>41673</v>
      </c>
      <c r="M1220" s="40" t="s">
        <v>11</v>
      </c>
      <c r="N1220" s="40" t="s">
        <v>4365</v>
      </c>
      <c r="O1220" s="40">
        <v>100</v>
      </c>
      <c r="P1220" s="56" t="s">
        <v>9174</v>
      </c>
    </row>
    <row r="1221" spans="1:16" hidden="1">
      <c r="A1221" s="40" t="s">
        <v>8601</v>
      </c>
      <c r="B1221" s="40" t="s">
        <v>8358</v>
      </c>
      <c r="C1221" s="49" t="s">
        <v>108</v>
      </c>
      <c r="D1221" s="49" t="s">
        <v>65</v>
      </c>
      <c r="E1221" s="40" t="s">
        <v>24</v>
      </c>
      <c r="F1221" s="40"/>
      <c r="G1221" s="49" t="s">
        <v>6175</v>
      </c>
      <c r="H1221" s="40" t="s">
        <v>9173</v>
      </c>
      <c r="I1221" s="40" t="s">
        <v>7904</v>
      </c>
      <c r="J1221" s="40" t="s">
        <v>8249</v>
      </c>
      <c r="K1221" s="43">
        <f>L1221-5</f>
        <v>41673</v>
      </c>
      <c r="L1221" s="43">
        <f>K1222</f>
        <v>41678</v>
      </c>
      <c r="M1221" s="40" t="s">
        <v>11</v>
      </c>
      <c r="N1221" s="40" t="s">
        <v>4365</v>
      </c>
      <c r="O1221" s="40">
        <v>100</v>
      </c>
      <c r="P1221" s="56"/>
    </row>
    <row r="1222" spans="1:16" hidden="1">
      <c r="A1222" s="40" t="s">
        <v>8601</v>
      </c>
      <c r="B1222" s="40" t="s">
        <v>8358</v>
      </c>
      <c r="C1222" s="49" t="s">
        <v>108</v>
      </c>
      <c r="D1222" s="49" t="s">
        <v>65</v>
      </c>
      <c r="E1222" s="40" t="s">
        <v>24</v>
      </c>
      <c r="F1222" s="40"/>
      <c r="G1222" s="49" t="s">
        <v>6175</v>
      </c>
      <c r="H1222" s="40" t="s">
        <v>9173</v>
      </c>
      <c r="I1222" s="40" t="s">
        <v>7904</v>
      </c>
      <c r="J1222" s="40" t="s">
        <v>7907</v>
      </c>
      <c r="K1222" s="43">
        <f>L1222-5</f>
        <v>41678</v>
      </c>
      <c r="L1222" s="43">
        <f>K1223</f>
        <v>41683</v>
      </c>
      <c r="M1222" s="40" t="s">
        <v>11</v>
      </c>
      <c r="N1222" s="40" t="s">
        <v>4365</v>
      </c>
      <c r="O1222" s="40">
        <v>100</v>
      </c>
      <c r="P1222" s="56"/>
    </row>
    <row r="1223" spans="1:16" hidden="1">
      <c r="A1223" s="40" t="s">
        <v>8601</v>
      </c>
      <c r="B1223" s="40" t="s">
        <v>8358</v>
      </c>
      <c r="C1223" s="49" t="s">
        <v>108</v>
      </c>
      <c r="D1223" s="49" t="s">
        <v>65</v>
      </c>
      <c r="E1223" s="40" t="s">
        <v>24</v>
      </c>
      <c r="F1223" s="40"/>
      <c r="G1223" s="49" t="s">
        <v>6175</v>
      </c>
      <c r="H1223" s="40" t="s">
        <v>9173</v>
      </c>
      <c r="I1223" s="40" t="s">
        <v>7904</v>
      </c>
      <c r="J1223" s="40" t="s">
        <v>8172</v>
      </c>
      <c r="K1223" s="43">
        <f>L1223-1</f>
        <v>41683</v>
      </c>
      <c r="L1223" s="43">
        <f>K1211</f>
        <v>41684</v>
      </c>
      <c r="M1223" s="40" t="s">
        <v>11</v>
      </c>
      <c r="N1223" s="40" t="s">
        <v>4365</v>
      </c>
      <c r="O1223" s="40">
        <v>100</v>
      </c>
      <c r="P1223" s="56"/>
    </row>
    <row r="1224" spans="1:16" hidden="1">
      <c r="A1224" s="41" t="s">
        <v>9026</v>
      </c>
      <c r="B1224" s="41" t="s">
        <v>9175</v>
      </c>
      <c r="C1224" s="41" t="s">
        <v>52</v>
      </c>
      <c r="D1224" s="41" t="s">
        <v>52</v>
      </c>
      <c r="E1224" s="48" t="s">
        <v>25</v>
      </c>
      <c r="F1224" s="48"/>
      <c r="G1224" s="49" t="s">
        <v>6175</v>
      </c>
      <c r="H1224" s="41" t="s">
        <v>9176</v>
      </c>
      <c r="I1224" s="41" t="s">
        <v>1048</v>
      </c>
      <c r="J1224" s="41" t="s">
        <v>7888</v>
      </c>
      <c r="K1224" s="41"/>
      <c r="L1224" s="40"/>
      <c r="M1224" s="40"/>
      <c r="N1224" s="40"/>
      <c r="O1224" s="48"/>
      <c r="P1224" s="56"/>
    </row>
    <row r="1225" spans="1:16" hidden="1">
      <c r="A1225" s="41" t="s">
        <v>9026</v>
      </c>
      <c r="B1225" s="41" t="s">
        <v>9175</v>
      </c>
      <c r="C1225" s="41" t="s">
        <v>52</v>
      </c>
      <c r="D1225" s="41" t="s">
        <v>52</v>
      </c>
      <c r="E1225" s="48" t="s">
        <v>25</v>
      </c>
      <c r="F1225" s="48"/>
      <c r="G1225" s="49" t="s">
        <v>6175</v>
      </c>
      <c r="H1225" s="41" t="s">
        <v>9176</v>
      </c>
      <c r="I1225" s="41" t="s">
        <v>1048</v>
      </c>
      <c r="J1225" s="41" t="s">
        <v>8244</v>
      </c>
      <c r="K1225" s="59">
        <v>41463</v>
      </c>
      <c r="L1225" s="40"/>
      <c r="M1225" s="40"/>
      <c r="N1225" s="40"/>
      <c r="O1225" s="48"/>
      <c r="P1225" s="56"/>
    </row>
    <row r="1226" spans="1:16" hidden="1">
      <c r="A1226" s="41" t="s">
        <v>9026</v>
      </c>
      <c r="B1226" s="41" t="s">
        <v>9175</v>
      </c>
      <c r="C1226" s="41" t="s">
        <v>52</v>
      </c>
      <c r="D1226" s="41" t="s">
        <v>52</v>
      </c>
      <c r="E1226" s="48" t="s">
        <v>25</v>
      </c>
      <c r="F1226" s="48"/>
      <c r="G1226" s="49" t="s">
        <v>6175</v>
      </c>
      <c r="H1226" s="41" t="s">
        <v>9176</v>
      </c>
      <c r="I1226" s="41" t="s">
        <v>1048</v>
      </c>
      <c r="J1226" s="41" t="s">
        <v>7889</v>
      </c>
      <c r="K1226" s="59">
        <v>41736</v>
      </c>
      <c r="L1226" s="40"/>
      <c r="M1226" s="40"/>
      <c r="N1226" s="40"/>
      <c r="O1226" s="48"/>
      <c r="P1226" s="56"/>
    </row>
    <row r="1227" spans="1:16" hidden="1">
      <c r="A1227" s="41" t="s">
        <v>9026</v>
      </c>
      <c r="B1227" s="41" t="s">
        <v>9175</v>
      </c>
      <c r="C1227" s="41" t="s">
        <v>52</v>
      </c>
      <c r="D1227" s="41" t="s">
        <v>52</v>
      </c>
      <c r="E1227" s="48" t="s">
        <v>25</v>
      </c>
      <c r="F1227" s="48"/>
      <c r="G1227" s="49" t="s">
        <v>6175</v>
      </c>
      <c r="H1227" s="41" t="s">
        <v>9176</v>
      </c>
      <c r="I1227" s="41" t="s">
        <v>1048</v>
      </c>
      <c r="J1227" s="41" t="s">
        <v>7890</v>
      </c>
      <c r="K1227" s="41"/>
      <c r="L1227" s="40"/>
      <c r="M1227" s="40"/>
      <c r="N1227" s="40"/>
      <c r="O1227" s="48"/>
      <c r="P1227" s="56"/>
    </row>
    <row r="1228" spans="1:16" hidden="1">
      <c r="A1228" s="41" t="s">
        <v>9026</v>
      </c>
      <c r="B1228" s="41" t="s">
        <v>9175</v>
      </c>
      <c r="C1228" s="41" t="s">
        <v>52</v>
      </c>
      <c r="D1228" s="41" t="s">
        <v>52</v>
      </c>
      <c r="E1228" s="48" t="s">
        <v>25</v>
      </c>
      <c r="F1228" s="48"/>
      <c r="G1228" s="49" t="s">
        <v>6175</v>
      </c>
      <c r="H1228" s="41" t="s">
        <v>9176</v>
      </c>
      <c r="I1228" s="41" t="s">
        <v>1048</v>
      </c>
      <c r="J1228" s="41" t="s">
        <v>7891</v>
      </c>
      <c r="K1228" s="41"/>
      <c r="L1228" s="40"/>
      <c r="M1228" s="40"/>
      <c r="N1228" s="40"/>
      <c r="O1228" s="48"/>
      <c r="P1228" s="56"/>
    </row>
    <row r="1229" spans="1:16" hidden="1">
      <c r="A1229" s="41" t="s">
        <v>9026</v>
      </c>
      <c r="B1229" s="41" t="s">
        <v>9175</v>
      </c>
      <c r="C1229" s="41" t="s">
        <v>52</v>
      </c>
      <c r="D1229" s="41" t="s">
        <v>52</v>
      </c>
      <c r="E1229" s="48" t="s">
        <v>25</v>
      </c>
      <c r="F1229" s="48"/>
      <c r="G1229" s="49" t="s">
        <v>6175</v>
      </c>
      <c r="H1229" s="41" t="s">
        <v>9176</v>
      </c>
      <c r="I1229" s="41" t="s">
        <v>1048</v>
      </c>
      <c r="J1229" s="41" t="s">
        <v>7892</v>
      </c>
      <c r="K1229" s="41"/>
      <c r="L1229" s="40"/>
      <c r="M1229" s="40"/>
      <c r="N1229" s="40"/>
      <c r="O1229" s="48"/>
      <c r="P1229" s="56"/>
    </row>
    <row r="1230" spans="1:16" hidden="1">
      <c r="A1230" s="41" t="s">
        <v>9026</v>
      </c>
      <c r="B1230" s="41" t="s">
        <v>9175</v>
      </c>
      <c r="C1230" s="41" t="s">
        <v>52</v>
      </c>
      <c r="D1230" s="41" t="s">
        <v>52</v>
      </c>
      <c r="E1230" s="48" t="s">
        <v>25</v>
      </c>
      <c r="F1230" s="48"/>
      <c r="G1230" s="49" t="s">
        <v>6175</v>
      </c>
      <c r="H1230" s="41" t="s">
        <v>9176</v>
      </c>
      <c r="I1230" s="41" t="s">
        <v>1048</v>
      </c>
      <c r="J1230" s="41" t="s">
        <v>7893</v>
      </c>
      <c r="K1230" s="41"/>
      <c r="L1230" s="40"/>
      <c r="M1230" s="40"/>
      <c r="N1230" s="40"/>
      <c r="O1230" s="48"/>
      <c r="P1230" s="56"/>
    </row>
    <row r="1231" spans="1:16" hidden="1">
      <c r="A1231" s="41" t="s">
        <v>9026</v>
      </c>
      <c r="B1231" s="41" t="s">
        <v>9175</v>
      </c>
      <c r="C1231" s="41" t="s">
        <v>52</v>
      </c>
      <c r="D1231" s="41" t="s">
        <v>52</v>
      </c>
      <c r="E1231" s="48" t="s">
        <v>25</v>
      </c>
      <c r="F1231" s="48"/>
      <c r="G1231" s="49" t="s">
        <v>6175</v>
      </c>
      <c r="H1231" s="41" t="s">
        <v>9176</v>
      </c>
      <c r="I1231" s="41" t="s">
        <v>1048</v>
      </c>
      <c r="J1231" s="41" t="s">
        <v>7894</v>
      </c>
      <c r="K1231" s="41"/>
      <c r="L1231" s="40"/>
      <c r="M1231" s="40"/>
      <c r="N1231" s="40"/>
      <c r="O1231" s="48"/>
      <c r="P1231" s="56"/>
    </row>
    <row r="1232" spans="1:16" hidden="1">
      <c r="A1232" s="40" t="s">
        <v>9026</v>
      </c>
      <c r="B1232" s="40" t="s">
        <v>9175</v>
      </c>
      <c r="C1232" s="40" t="s">
        <v>52</v>
      </c>
      <c r="D1232" s="40" t="s">
        <v>52</v>
      </c>
      <c r="E1232" s="48" t="s">
        <v>25</v>
      </c>
      <c r="F1232" s="48"/>
      <c r="G1232" s="49" t="s">
        <v>6175</v>
      </c>
      <c r="H1232" s="40" t="s">
        <v>9176</v>
      </c>
      <c r="I1232" s="40" t="s">
        <v>7895</v>
      </c>
      <c r="J1232" s="40" t="s">
        <v>8245</v>
      </c>
      <c r="K1232" s="43">
        <f>K1225</f>
        <v>41463</v>
      </c>
      <c r="L1232" s="43">
        <f>K1232+10</f>
        <v>41473</v>
      </c>
      <c r="M1232" s="40" t="s">
        <v>11</v>
      </c>
      <c r="N1232" s="40" t="s">
        <v>12</v>
      </c>
      <c r="O1232" s="40">
        <v>100</v>
      </c>
      <c r="P1232" s="56"/>
    </row>
    <row r="1233" spans="1:16" hidden="1">
      <c r="A1233" s="40" t="s">
        <v>9026</v>
      </c>
      <c r="B1233" s="40" t="s">
        <v>9175</v>
      </c>
      <c r="C1233" s="40" t="s">
        <v>52</v>
      </c>
      <c r="D1233" s="40" t="s">
        <v>52</v>
      </c>
      <c r="E1233" s="48" t="s">
        <v>25</v>
      </c>
      <c r="F1233" s="48"/>
      <c r="G1233" s="49" t="s">
        <v>6175</v>
      </c>
      <c r="H1233" s="40" t="s">
        <v>9176</v>
      </c>
      <c r="I1233" s="40" t="s">
        <v>7898</v>
      </c>
      <c r="J1233" s="40" t="s">
        <v>8247</v>
      </c>
      <c r="K1233" s="43">
        <f>L1232</f>
        <v>41473</v>
      </c>
      <c r="L1233" s="43">
        <f>K1233+2</f>
        <v>41475</v>
      </c>
      <c r="M1233" s="40" t="s">
        <v>11</v>
      </c>
      <c r="N1233" s="40" t="s">
        <v>4365</v>
      </c>
      <c r="O1233" s="40">
        <v>100</v>
      </c>
      <c r="P1233" s="56"/>
    </row>
    <row r="1234" spans="1:16">
      <c r="A1234" s="40" t="s">
        <v>9026</v>
      </c>
      <c r="B1234" s="40" t="s">
        <v>9175</v>
      </c>
      <c r="C1234" s="40" t="s">
        <v>52</v>
      </c>
      <c r="D1234" s="40" t="s">
        <v>52</v>
      </c>
      <c r="E1234" s="48" t="s">
        <v>25</v>
      </c>
      <c r="F1234" s="48"/>
      <c r="G1234" s="49" t="s">
        <v>6175</v>
      </c>
      <c r="H1234" s="40" t="s">
        <v>9176</v>
      </c>
      <c r="I1234" s="40" t="s">
        <v>7901</v>
      </c>
      <c r="J1234" s="40" t="s">
        <v>7902</v>
      </c>
      <c r="K1234" s="43">
        <f>L1233</f>
        <v>41475</v>
      </c>
      <c r="L1234" s="43">
        <f>K1235</f>
        <v>41720</v>
      </c>
      <c r="M1234" s="40" t="s">
        <v>11</v>
      </c>
      <c r="N1234" s="40" t="s">
        <v>12</v>
      </c>
      <c r="O1234" s="40">
        <v>100</v>
      </c>
      <c r="P1234" s="56" t="s">
        <v>9177</v>
      </c>
    </row>
    <row r="1235" spans="1:16" hidden="1">
      <c r="A1235" s="40" t="s">
        <v>9026</v>
      </c>
      <c r="B1235" s="40" t="s">
        <v>9175</v>
      </c>
      <c r="C1235" s="40" t="s">
        <v>52</v>
      </c>
      <c r="D1235" s="40" t="s">
        <v>52</v>
      </c>
      <c r="E1235" s="48" t="s">
        <v>25</v>
      </c>
      <c r="F1235" s="48"/>
      <c r="G1235" s="49" t="s">
        <v>6175</v>
      </c>
      <c r="H1235" s="40" t="s">
        <v>9176</v>
      </c>
      <c r="I1235" s="40" t="s">
        <v>7904</v>
      </c>
      <c r="J1235" s="40" t="s">
        <v>7905</v>
      </c>
      <c r="K1235" s="43">
        <f>L1235-5</f>
        <v>41720</v>
      </c>
      <c r="L1235" s="43">
        <f>K1236</f>
        <v>41725</v>
      </c>
      <c r="M1235" s="40" t="s">
        <v>11</v>
      </c>
      <c r="N1235" s="40" t="s">
        <v>12</v>
      </c>
      <c r="O1235" s="40">
        <v>100</v>
      </c>
      <c r="P1235" s="56"/>
    </row>
    <row r="1236" spans="1:16" hidden="1">
      <c r="A1236" s="40" t="s">
        <v>9026</v>
      </c>
      <c r="B1236" s="40" t="s">
        <v>9175</v>
      </c>
      <c r="C1236" s="40" t="s">
        <v>52</v>
      </c>
      <c r="D1236" s="40" t="s">
        <v>52</v>
      </c>
      <c r="E1236" s="48" t="s">
        <v>25</v>
      </c>
      <c r="F1236" s="48"/>
      <c r="G1236" s="49" t="s">
        <v>6175</v>
      </c>
      <c r="H1236" s="40" t="s">
        <v>9176</v>
      </c>
      <c r="I1236" s="40" t="s">
        <v>7904</v>
      </c>
      <c r="J1236" s="40" t="s">
        <v>8249</v>
      </c>
      <c r="K1236" s="43">
        <f>L1236-5</f>
        <v>41725</v>
      </c>
      <c r="L1236" s="43">
        <f>K1237</f>
        <v>41730</v>
      </c>
      <c r="M1236" s="40" t="s">
        <v>11</v>
      </c>
      <c r="N1236" s="40" t="s">
        <v>12</v>
      </c>
      <c r="O1236" s="40">
        <v>100</v>
      </c>
      <c r="P1236" s="56"/>
    </row>
    <row r="1237" spans="1:16" hidden="1">
      <c r="A1237" s="40" t="s">
        <v>9026</v>
      </c>
      <c r="B1237" s="40" t="s">
        <v>9175</v>
      </c>
      <c r="C1237" s="40" t="s">
        <v>52</v>
      </c>
      <c r="D1237" s="40" t="s">
        <v>52</v>
      </c>
      <c r="E1237" s="48" t="s">
        <v>25</v>
      </c>
      <c r="F1237" s="48"/>
      <c r="G1237" s="49" t="s">
        <v>6175</v>
      </c>
      <c r="H1237" s="40" t="s">
        <v>9176</v>
      </c>
      <c r="I1237" s="40" t="s">
        <v>7904</v>
      </c>
      <c r="J1237" s="40" t="s">
        <v>7907</v>
      </c>
      <c r="K1237" s="43">
        <f>L1237-5</f>
        <v>41730</v>
      </c>
      <c r="L1237" s="43">
        <f>K1238</f>
        <v>41735</v>
      </c>
      <c r="M1237" s="40" t="s">
        <v>11</v>
      </c>
      <c r="N1237" s="40" t="s">
        <v>12</v>
      </c>
      <c r="O1237" s="40">
        <v>100</v>
      </c>
      <c r="P1237" s="56"/>
    </row>
    <row r="1238" spans="1:16" hidden="1">
      <c r="A1238" s="40" t="s">
        <v>9026</v>
      </c>
      <c r="B1238" s="40" t="s">
        <v>9175</v>
      </c>
      <c r="C1238" s="40" t="s">
        <v>52</v>
      </c>
      <c r="D1238" s="40" t="s">
        <v>52</v>
      </c>
      <c r="E1238" s="48" t="s">
        <v>25</v>
      </c>
      <c r="F1238" s="48"/>
      <c r="G1238" s="49" t="s">
        <v>6175</v>
      </c>
      <c r="H1238" s="40" t="s">
        <v>9176</v>
      </c>
      <c r="I1238" s="40" t="s">
        <v>7904</v>
      </c>
      <c r="J1238" s="40" t="s">
        <v>8172</v>
      </c>
      <c r="K1238" s="43">
        <f>L1238-1</f>
        <v>41735</v>
      </c>
      <c r="L1238" s="43">
        <f>K1226</f>
        <v>41736</v>
      </c>
      <c r="M1238" s="40" t="s">
        <v>11</v>
      </c>
      <c r="N1238" s="40" t="s">
        <v>12</v>
      </c>
      <c r="O1238" s="40">
        <v>100</v>
      </c>
      <c r="P1238" s="56"/>
    </row>
    <row r="1239" spans="1:16" hidden="1">
      <c r="A1239" s="49" t="s">
        <v>8601</v>
      </c>
      <c r="B1239" s="49" t="s">
        <v>8228</v>
      </c>
      <c r="C1239" s="41" t="s">
        <v>108</v>
      </c>
      <c r="D1239" s="49" t="s">
        <v>65</v>
      </c>
      <c r="E1239" s="49" t="s">
        <v>24</v>
      </c>
      <c r="F1239" s="48"/>
      <c r="G1239" s="41" t="s">
        <v>55</v>
      </c>
      <c r="H1239" s="49" t="s">
        <v>9178</v>
      </c>
      <c r="I1239" s="41" t="s">
        <v>1048</v>
      </c>
      <c r="J1239" s="41" t="s">
        <v>7888</v>
      </c>
      <c r="K1239" s="41"/>
      <c r="L1239" s="41"/>
      <c r="M1239" s="49"/>
      <c r="N1239" s="49"/>
      <c r="O1239" s="49"/>
      <c r="P1239" s="64"/>
    </row>
    <row r="1240" spans="1:16" hidden="1">
      <c r="A1240" s="49" t="s">
        <v>8601</v>
      </c>
      <c r="B1240" s="49" t="s">
        <v>8228</v>
      </c>
      <c r="C1240" s="41" t="s">
        <v>108</v>
      </c>
      <c r="D1240" s="49" t="s">
        <v>65</v>
      </c>
      <c r="E1240" s="49" t="s">
        <v>24</v>
      </c>
      <c r="F1240" s="48"/>
      <c r="G1240" s="41" t="s">
        <v>55</v>
      </c>
      <c r="H1240" s="49" t="s">
        <v>9178</v>
      </c>
      <c r="I1240" s="41" t="s">
        <v>1048</v>
      </c>
      <c r="J1240" s="41" t="s">
        <v>8244</v>
      </c>
      <c r="K1240" s="42">
        <v>41647</v>
      </c>
      <c r="L1240" s="41"/>
      <c r="M1240" s="49"/>
      <c r="N1240" s="49"/>
      <c r="O1240" s="49"/>
      <c r="P1240" s="64"/>
    </row>
    <row r="1241" spans="1:16" hidden="1">
      <c r="A1241" s="49" t="s">
        <v>8601</v>
      </c>
      <c r="B1241" s="49" t="s">
        <v>8228</v>
      </c>
      <c r="C1241" s="41" t="s">
        <v>108</v>
      </c>
      <c r="D1241" s="49" t="s">
        <v>65</v>
      </c>
      <c r="E1241" s="49" t="s">
        <v>24</v>
      </c>
      <c r="F1241" s="48"/>
      <c r="G1241" s="41" t="s">
        <v>55</v>
      </c>
      <c r="H1241" s="49" t="s">
        <v>9178</v>
      </c>
      <c r="I1241" s="41" t="s">
        <v>1048</v>
      </c>
      <c r="J1241" s="41" t="s">
        <v>7889</v>
      </c>
      <c r="K1241" s="42">
        <v>41786</v>
      </c>
      <c r="L1241" s="41"/>
      <c r="M1241" s="49"/>
      <c r="N1241" s="49"/>
      <c r="O1241" s="49"/>
      <c r="P1241" s="64"/>
    </row>
    <row r="1242" spans="1:16" hidden="1">
      <c r="A1242" s="49" t="s">
        <v>8601</v>
      </c>
      <c r="B1242" s="49" t="s">
        <v>8228</v>
      </c>
      <c r="C1242" s="41" t="s">
        <v>108</v>
      </c>
      <c r="D1242" s="49" t="s">
        <v>65</v>
      </c>
      <c r="E1242" s="49" t="s">
        <v>24</v>
      </c>
      <c r="F1242" s="44"/>
      <c r="G1242" s="41" t="s">
        <v>55</v>
      </c>
      <c r="H1242" s="49" t="s">
        <v>9178</v>
      </c>
      <c r="I1242" s="41" t="s">
        <v>1048</v>
      </c>
      <c r="J1242" s="41" t="s">
        <v>7890</v>
      </c>
      <c r="K1242" s="41"/>
      <c r="L1242" s="41"/>
      <c r="M1242" s="49"/>
      <c r="N1242" s="49"/>
      <c r="O1242" s="49"/>
      <c r="P1242" s="64"/>
    </row>
    <row r="1243" spans="1:16" hidden="1">
      <c r="A1243" s="49" t="s">
        <v>8601</v>
      </c>
      <c r="B1243" s="49" t="s">
        <v>8228</v>
      </c>
      <c r="C1243" s="41" t="s">
        <v>108</v>
      </c>
      <c r="D1243" s="49" t="s">
        <v>65</v>
      </c>
      <c r="E1243" s="49" t="s">
        <v>24</v>
      </c>
      <c r="F1243" s="44"/>
      <c r="G1243" s="41" t="s">
        <v>55</v>
      </c>
      <c r="H1243" s="49" t="s">
        <v>9178</v>
      </c>
      <c r="I1243" s="41" t="s">
        <v>1048</v>
      </c>
      <c r="J1243" s="41" t="s">
        <v>7891</v>
      </c>
      <c r="K1243" s="42">
        <v>41806</v>
      </c>
      <c r="L1243" s="41"/>
      <c r="M1243" s="49"/>
      <c r="N1243" s="49"/>
      <c r="O1243" s="49"/>
      <c r="P1243" s="64"/>
    </row>
    <row r="1244" spans="1:16" hidden="1">
      <c r="A1244" s="49" t="s">
        <v>8601</v>
      </c>
      <c r="B1244" s="49" t="s">
        <v>8228</v>
      </c>
      <c r="C1244" s="41" t="s">
        <v>108</v>
      </c>
      <c r="D1244" s="49" t="s">
        <v>65</v>
      </c>
      <c r="E1244" s="49" t="s">
        <v>24</v>
      </c>
      <c r="F1244" s="44"/>
      <c r="G1244" s="41" t="s">
        <v>55</v>
      </c>
      <c r="H1244" s="49" t="s">
        <v>9178</v>
      </c>
      <c r="I1244" s="41" t="s">
        <v>1048</v>
      </c>
      <c r="J1244" s="41" t="s">
        <v>7892</v>
      </c>
      <c r="K1244" s="41"/>
      <c r="L1244" s="41"/>
      <c r="M1244" s="49"/>
      <c r="N1244" s="49"/>
      <c r="O1244" s="49"/>
      <c r="P1244" s="64"/>
    </row>
    <row r="1245" spans="1:16" hidden="1">
      <c r="A1245" s="49" t="s">
        <v>8601</v>
      </c>
      <c r="B1245" s="49" t="s">
        <v>8228</v>
      </c>
      <c r="C1245" s="41" t="s">
        <v>108</v>
      </c>
      <c r="D1245" s="49" t="s">
        <v>65</v>
      </c>
      <c r="E1245" s="49" t="s">
        <v>24</v>
      </c>
      <c r="F1245" s="44"/>
      <c r="G1245" s="41" t="s">
        <v>55</v>
      </c>
      <c r="H1245" s="49" t="s">
        <v>9178</v>
      </c>
      <c r="I1245" s="41" t="s">
        <v>1048</v>
      </c>
      <c r="J1245" s="41" t="s">
        <v>7893</v>
      </c>
      <c r="K1245" s="41"/>
      <c r="L1245" s="41"/>
      <c r="M1245" s="49"/>
      <c r="N1245" s="49"/>
      <c r="O1245" s="49"/>
      <c r="P1245" s="64"/>
    </row>
    <row r="1246" spans="1:16" hidden="1">
      <c r="A1246" s="49" t="s">
        <v>8601</v>
      </c>
      <c r="B1246" s="49" t="s">
        <v>8228</v>
      </c>
      <c r="C1246" s="41" t="s">
        <v>108</v>
      </c>
      <c r="D1246" s="49" t="s">
        <v>65</v>
      </c>
      <c r="E1246" s="49" t="s">
        <v>24</v>
      </c>
      <c r="F1246" s="44"/>
      <c r="G1246" s="41" t="s">
        <v>55</v>
      </c>
      <c r="H1246" s="49" t="s">
        <v>9178</v>
      </c>
      <c r="I1246" s="41" t="s">
        <v>1048</v>
      </c>
      <c r="J1246" s="41" t="s">
        <v>7894</v>
      </c>
      <c r="K1246" s="41"/>
      <c r="L1246" s="41"/>
      <c r="M1246" s="49"/>
      <c r="N1246" s="49"/>
      <c r="O1246" s="49"/>
      <c r="P1246" s="64"/>
    </row>
    <row r="1247" spans="1:16" ht="52.5" hidden="1">
      <c r="A1247" s="48" t="s">
        <v>8601</v>
      </c>
      <c r="B1247" s="48" t="s">
        <v>8228</v>
      </c>
      <c r="C1247" s="40" t="s">
        <v>108</v>
      </c>
      <c r="D1247" s="48" t="s">
        <v>65</v>
      </c>
      <c r="E1247" s="48" t="s">
        <v>24</v>
      </c>
      <c r="F1247" s="44"/>
      <c r="G1247" s="41" t="s">
        <v>55</v>
      </c>
      <c r="H1247" s="48" t="s">
        <v>9178</v>
      </c>
      <c r="I1247" s="40" t="s">
        <v>7895</v>
      </c>
      <c r="J1247" s="40" t="s">
        <v>8245</v>
      </c>
      <c r="K1247" s="43">
        <f>K1240</f>
        <v>41647</v>
      </c>
      <c r="L1247" s="43">
        <f>K1247+30</f>
        <v>41677</v>
      </c>
      <c r="M1247" s="40" t="s">
        <v>8173</v>
      </c>
      <c r="N1247" s="48" t="s">
        <v>145</v>
      </c>
      <c r="O1247" s="48">
        <v>100</v>
      </c>
      <c r="P1247" s="56" t="s">
        <v>9179</v>
      </c>
    </row>
    <row r="1248" spans="1:16" hidden="1">
      <c r="A1248" s="48" t="s">
        <v>8601</v>
      </c>
      <c r="B1248" s="48" t="s">
        <v>8228</v>
      </c>
      <c r="C1248" s="40" t="s">
        <v>108</v>
      </c>
      <c r="D1248" s="48" t="s">
        <v>65</v>
      </c>
      <c r="E1248" s="48" t="s">
        <v>24</v>
      </c>
      <c r="F1248" s="44"/>
      <c r="G1248" s="41" t="s">
        <v>55</v>
      </c>
      <c r="H1248" s="48" t="s">
        <v>9178</v>
      </c>
      <c r="I1248" s="40" t="s">
        <v>8281</v>
      </c>
      <c r="J1248" s="40" t="s">
        <v>8282</v>
      </c>
      <c r="K1248" s="43">
        <f>L1247</f>
        <v>41677</v>
      </c>
      <c r="L1248" s="43">
        <f>K1248+2</f>
        <v>41679</v>
      </c>
      <c r="M1248" s="40" t="s">
        <v>8173</v>
      </c>
      <c r="N1248" s="48" t="s">
        <v>8252</v>
      </c>
      <c r="O1248" s="48">
        <v>100</v>
      </c>
      <c r="P1248" s="56"/>
    </row>
    <row r="1249" spans="1:16" hidden="1">
      <c r="A1249" s="48" t="s">
        <v>8601</v>
      </c>
      <c r="B1249" s="48" t="s">
        <v>8228</v>
      </c>
      <c r="C1249" s="40" t="s">
        <v>108</v>
      </c>
      <c r="D1249" s="48" t="s">
        <v>65</v>
      </c>
      <c r="E1249" s="48" t="s">
        <v>24</v>
      </c>
      <c r="F1249" s="44"/>
      <c r="G1249" s="41" t="s">
        <v>55</v>
      </c>
      <c r="H1249" s="48" t="s">
        <v>9178</v>
      </c>
      <c r="I1249" s="65" t="s">
        <v>8261</v>
      </c>
      <c r="J1249" s="40" t="s">
        <v>8262</v>
      </c>
      <c r="K1249" s="43">
        <f>L1248</f>
        <v>41679</v>
      </c>
      <c r="L1249" s="43">
        <f>K1249</f>
        <v>41679</v>
      </c>
      <c r="M1249" s="40" t="s">
        <v>8173</v>
      </c>
      <c r="N1249" s="48" t="s">
        <v>8252</v>
      </c>
      <c r="O1249" s="48">
        <v>100</v>
      </c>
      <c r="P1249" s="56"/>
    </row>
    <row r="1250" spans="1:16" hidden="1">
      <c r="A1250" s="48" t="s">
        <v>8601</v>
      </c>
      <c r="B1250" s="48" t="s">
        <v>8228</v>
      </c>
      <c r="C1250" s="40" t="s">
        <v>108</v>
      </c>
      <c r="D1250" s="48" t="s">
        <v>65</v>
      </c>
      <c r="E1250" s="48" t="s">
        <v>24</v>
      </c>
      <c r="F1250" s="44"/>
      <c r="G1250" s="41" t="s">
        <v>55</v>
      </c>
      <c r="H1250" s="48" t="s">
        <v>9178</v>
      </c>
      <c r="I1250" s="40" t="s">
        <v>8264</v>
      </c>
      <c r="J1250" s="40" t="s">
        <v>8265</v>
      </c>
      <c r="K1250" s="43">
        <f>L1249</f>
        <v>41679</v>
      </c>
      <c r="L1250" s="43">
        <f>K1241-21</f>
        <v>41765</v>
      </c>
      <c r="M1250" s="40" t="s">
        <v>8173</v>
      </c>
      <c r="N1250" s="48" t="s">
        <v>145</v>
      </c>
      <c r="O1250" s="48">
        <v>100</v>
      </c>
      <c r="P1250" s="56"/>
    </row>
    <row r="1251" spans="1:16" hidden="1">
      <c r="A1251" s="48" t="s">
        <v>8601</v>
      </c>
      <c r="B1251" s="48" t="s">
        <v>8228</v>
      </c>
      <c r="C1251" s="40" t="s">
        <v>108</v>
      </c>
      <c r="D1251" s="48" t="s">
        <v>65</v>
      </c>
      <c r="E1251" s="48" t="s">
        <v>24</v>
      </c>
      <c r="F1251" s="44"/>
      <c r="G1251" s="41" t="s">
        <v>55</v>
      </c>
      <c r="H1251" s="48" t="s">
        <v>9178</v>
      </c>
      <c r="I1251" s="40" t="s">
        <v>8261</v>
      </c>
      <c r="J1251" s="40" t="s">
        <v>8266</v>
      </c>
      <c r="K1251" s="43">
        <f>L1250</f>
        <v>41765</v>
      </c>
      <c r="L1251" s="43">
        <f>K1251</f>
        <v>41765</v>
      </c>
      <c r="M1251" s="40" t="s">
        <v>8173</v>
      </c>
      <c r="N1251" s="48" t="s">
        <v>8252</v>
      </c>
      <c r="O1251" s="48">
        <v>100</v>
      </c>
      <c r="P1251" s="56"/>
    </row>
    <row r="1252" spans="1:16" hidden="1">
      <c r="A1252" s="48" t="s">
        <v>8601</v>
      </c>
      <c r="B1252" s="48" t="s">
        <v>8228</v>
      </c>
      <c r="C1252" s="40" t="s">
        <v>108</v>
      </c>
      <c r="D1252" s="48" t="s">
        <v>65</v>
      </c>
      <c r="E1252" s="48" t="s">
        <v>24</v>
      </c>
      <c r="F1252" s="44"/>
      <c r="G1252" s="41" t="s">
        <v>55</v>
      </c>
      <c r="H1252" s="48" t="s">
        <v>9178</v>
      </c>
      <c r="I1252" s="40" t="s">
        <v>7904</v>
      </c>
      <c r="J1252" s="40" t="s">
        <v>7905</v>
      </c>
      <c r="K1252" s="43">
        <f>L1250</f>
        <v>41765</v>
      </c>
      <c r="L1252" s="43">
        <f>K1252+5</f>
        <v>41770</v>
      </c>
      <c r="M1252" s="40" t="s">
        <v>8173</v>
      </c>
      <c r="N1252" s="48" t="s">
        <v>145</v>
      </c>
      <c r="O1252" s="48">
        <v>100</v>
      </c>
      <c r="P1252" s="56"/>
    </row>
    <row r="1253" spans="1:16" hidden="1">
      <c r="A1253" s="48" t="s">
        <v>8601</v>
      </c>
      <c r="B1253" s="48" t="s">
        <v>8228</v>
      </c>
      <c r="C1253" s="40" t="s">
        <v>108</v>
      </c>
      <c r="D1253" s="48" t="s">
        <v>65</v>
      </c>
      <c r="E1253" s="48" t="s">
        <v>24</v>
      </c>
      <c r="F1253" s="44"/>
      <c r="G1253" s="41" t="s">
        <v>55</v>
      </c>
      <c r="H1253" s="48" t="s">
        <v>9178</v>
      </c>
      <c r="I1253" s="40" t="s">
        <v>7904</v>
      </c>
      <c r="J1253" s="40" t="s">
        <v>7906</v>
      </c>
      <c r="K1253" s="43">
        <f>L1252</f>
        <v>41770</v>
      </c>
      <c r="L1253" s="43">
        <f>K1253+5</f>
        <v>41775</v>
      </c>
      <c r="M1253" s="40" t="s">
        <v>8173</v>
      </c>
      <c r="N1253" s="48" t="s">
        <v>145</v>
      </c>
      <c r="O1253" s="48">
        <v>100</v>
      </c>
      <c r="P1253" s="56"/>
    </row>
    <row r="1254" spans="1:16" hidden="1">
      <c r="A1254" s="48" t="s">
        <v>8601</v>
      </c>
      <c r="B1254" s="48" t="s">
        <v>8228</v>
      </c>
      <c r="C1254" s="40" t="s">
        <v>108</v>
      </c>
      <c r="D1254" s="48" t="s">
        <v>65</v>
      </c>
      <c r="E1254" s="48" t="s">
        <v>24</v>
      </c>
      <c r="F1254" s="48"/>
      <c r="G1254" s="41" t="s">
        <v>55</v>
      </c>
      <c r="H1254" s="48" t="s">
        <v>9178</v>
      </c>
      <c r="I1254" s="40" t="s">
        <v>7904</v>
      </c>
      <c r="J1254" s="40" t="s">
        <v>7907</v>
      </c>
      <c r="K1254" s="43">
        <f>L1253</f>
        <v>41775</v>
      </c>
      <c r="L1254" s="43">
        <f>K1254+5</f>
        <v>41780</v>
      </c>
      <c r="M1254" s="40" t="s">
        <v>8173</v>
      </c>
      <c r="N1254" s="48" t="s">
        <v>145</v>
      </c>
      <c r="O1254" s="48">
        <v>100</v>
      </c>
      <c r="P1254" s="56"/>
    </row>
    <row r="1255" spans="1:16" ht="26.45" hidden="1">
      <c r="A1255" s="48" t="s">
        <v>8601</v>
      </c>
      <c r="B1255" s="48" t="s">
        <v>8228</v>
      </c>
      <c r="C1255" s="40" t="s">
        <v>108</v>
      </c>
      <c r="D1255" s="48" t="s">
        <v>65</v>
      </c>
      <c r="E1255" s="48" t="s">
        <v>24</v>
      </c>
      <c r="F1255" s="48"/>
      <c r="G1255" s="41" t="s">
        <v>55</v>
      </c>
      <c r="H1255" s="48" t="s">
        <v>9178</v>
      </c>
      <c r="I1255" s="40" t="s">
        <v>7904</v>
      </c>
      <c r="J1255" s="40" t="s">
        <v>8172</v>
      </c>
      <c r="K1255" s="43">
        <f>L1254</f>
        <v>41780</v>
      </c>
      <c r="L1255" s="67">
        <f>K1255+1</f>
        <v>41781</v>
      </c>
      <c r="M1255" s="40" t="s">
        <v>8173</v>
      </c>
      <c r="N1255" s="48" t="s">
        <v>145</v>
      </c>
      <c r="O1255" s="48">
        <v>100</v>
      </c>
      <c r="P1255" s="56" t="s">
        <v>8905</v>
      </c>
    </row>
    <row r="1256" spans="1:16" hidden="1">
      <c r="A1256" s="49" t="s">
        <v>8601</v>
      </c>
      <c r="B1256" s="49" t="s">
        <v>8184</v>
      </c>
      <c r="C1256" s="49" t="s">
        <v>65</v>
      </c>
      <c r="D1256" s="49" t="s">
        <v>65</v>
      </c>
      <c r="E1256" s="49" t="s">
        <v>25</v>
      </c>
      <c r="F1256" s="49"/>
      <c r="G1256" s="41" t="s">
        <v>55</v>
      </c>
      <c r="H1256" s="49" t="s">
        <v>9180</v>
      </c>
      <c r="I1256" s="41" t="s">
        <v>1048</v>
      </c>
      <c r="J1256" s="41" t="s">
        <v>7888</v>
      </c>
      <c r="K1256" s="41"/>
      <c r="L1256" s="41"/>
      <c r="M1256" s="49"/>
      <c r="N1256" s="49"/>
      <c r="O1256" s="49"/>
      <c r="P1256" s="64"/>
    </row>
    <row r="1257" spans="1:16" hidden="1">
      <c r="A1257" s="49" t="s">
        <v>8601</v>
      </c>
      <c r="B1257" s="49" t="s">
        <v>8184</v>
      </c>
      <c r="C1257" s="49" t="s">
        <v>65</v>
      </c>
      <c r="D1257" s="49" t="s">
        <v>65</v>
      </c>
      <c r="E1257" s="49" t="s">
        <v>25</v>
      </c>
      <c r="F1257" s="49"/>
      <c r="G1257" s="41" t="s">
        <v>55</v>
      </c>
      <c r="H1257" s="49" t="s">
        <v>9180</v>
      </c>
      <c r="I1257" s="41" t="s">
        <v>1048</v>
      </c>
      <c r="J1257" s="41" t="s">
        <v>8244</v>
      </c>
      <c r="K1257" s="42">
        <v>41568</v>
      </c>
      <c r="L1257" s="41"/>
      <c r="M1257" s="49"/>
      <c r="N1257" s="49"/>
      <c r="O1257" s="49"/>
      <c r="P1257" s="64"/>
    </row>
    <row r="1258" spans="1:16" hidden="1">
      <c r="A1258" s="49" t="s">
        <v>8601</v>
      </c>
      <c r="B1258" s="49" t="s">
        <v>8184</v>
      </c>
      <c r="C1258" s="49" t="s">
        <v>65</v>
      </c>
      <c r="D1258" s="49" t="s">
        <v>65</v>
      </c>
      <c r="E1258" s="49" t="s">
        <v>25</v>
      </c>
      <c r="F1258" s="49"/>
      <c r="G1258" s="41" t="s">
        <v>55</v>
      </c>
      <c r="H1258" s="49" t="s">
        <v>9180</v>
      </c>
      <c r="I1258" s="41" t="s">
        <v>1048</v>
      </c>
      <c r="J1258" s="41" t="s">
        <v>7889</v>
      </c>
      <c r="K1258" s="42">
        <v>41774</v>
      </c>
      <c r="L1258" s="41"/>
      <c r="M1258" s="49"/>
      <c r="N1258" s="49"/>
      <c r="O1258" s="49"/>
      <c r="P1258" s="64"/>
    </row>
    <row r="1259" spans="1:16" hidden="1">
      <c r="A1259" s="49" t="s">
        <v>8601</v>
      </c>
      <c r="B1259" s="49" t="s">
        <v>8184</v>
      </c>
      <c r="C1259" s="49" t="s">
        <v>65</v>
      </c>
      <c r="D1259" s="49" t="s">
        <v>65</v>
      </c>
      <c r="E1259" s="49" t="s">
        <v>25</v>
      </c>
      <c r="F1259" s="49"/>
      <c r="G1259" s="41" t="s">
        <v>55</v>
      </c>
      <c r="H1259" s="49" t="s">
        <v>9180</v>
      </c>
      <c r="I1259" s="41" t="s">
        <v>1048</v>
      </c>
      <c r="J1259" s="41" t="s">
        <v>7890</v>
      </c>
      <c r="K1259" s="42">
        <v>41785</v>
      </c>
      <c r="L1259" s="41"/>
      <c r="M1259" s="49"/>
      <c r="N1259" s="49"/>
      <c r="O1259" s="49"/>
      <c r="P1259" s="64"/>
    </row>
    <row r="1260" spans="1:16" hidden="1">
      <c r="A1260" s="49" t="s">
        <v>8601</v>
      </c>
      <c r="B1260" s="49" t="s">
        <v>8184</v>
      </c>
      <c r="C1260" s="49" t="s">
        <v>65</v>
      </c>
      <c r="D1260" s="49" t="s">
        <v>65</v>
      </c>
      <c r="E1260" s="49" t="s">
        <v>25</v>
      </c>
      <c r="F1260" s="49"/>
      <c r="G1260" s="41" t="s">
        <v>55</v>
      </c>
      <c r="H1260" s="49" t="s">
        <v>9180</v>
      </c>
      <c r="I1260" s="41" t="s">
        <v>1048</v>
      </c>
      <c r="J1260" s="41" t="s">
        <v>7891</v>
      </c>
      <c r="K1260" s="42">
        <v>41803</v>
      </c>
      <c r="L1260" s="41"/>
      <c r="M1260" s="49"/>
      <c r="N1260" s="49"/>
      <c r="O1260" s="49"/>
      <c r="P1260" s="64"/>
    </row>
    <row r="1261" spans="1:16" hidden="1">
      <c r="A1261" s="49" t="s">
        <v>8601</v>
      </c>
      <c r="B1261" s="49" t="s">
        <v>8184</v>
      </c>
      <c r="C1261" s="49" t="s">
        <v>65</v>
      </c>
      <c r="D1261" s="49" t="s">
        <v>65</v>
      </c>
      <c r="E1261" s="49" t="s">
        <v>25</v>
      </c>
      <c r="F1261" s="49"/>
      <c r="G1261" s="41" t="s">
        <v>55</v>
      </c>
      <c r="H1261" s="49" t="s">
        <v>9180</v>
      </c>
      <c r="I1261" s="41" t="s">
        <v>1048</v>
      </c>
      <c r="J1261" s="41" t="s">
        <v>7892</v>
      </c>
      <c r="K1261" s="41"/>
      <c r="L1261" s="41"/>
      <c r="M1261" s="49"/>
      <c r="N1261" s="49"/>
      <c r="O1261" s="49"/>
      <c r="P1261" s="64"/>
    </row>
    <row r="1262" spans="1:16" hidden="1">
      <c r="A1262" s="49" t="s">
        <v>8601</v>
      </c>
      <c r="B1262" s="49" t="s">
        <v>8184</v>
      </c>
      <c r="C1262" s="49" t="s">
        <v>65</v>
      </c>
      <c r="D1262" s="49" t="s">
        <v>65</v>
      </c>
      <c r="E1262" s="49" t="s">
        <v>25</v>
      </c>
      <c r="F1262" s="49"/>
      <c r="G1262" s="41" t="s">
        <v>55</v>
      </c>
      <c r="H1262" s="49" t="s">
        <v>9180</v>
      </c>
      <c r="I1262" s="41" t="s">
        <v>1048</v>
      </c>
      <c r="J1262" s="41" t="s">
        <v>7893</v>
      </c>
      <c r="K1262" s="41"/>
      <c r="L1262" s="41"/>
      <c r="M1262" s="49"/>
      <c r="N1262" s="49"/>
      <c r="O1262" s="49"/>
      <c r="P1262" s="64"/>
    </row>
    <row r="1263" spans="1:16" hidden="1">
      <c r="A1263" s="49" t="s">
        <v>8601</v>
      </c>
      <c r="B1263" s="49" t="s">
        <v>8184</v>
      </c>
      <c r="C1263" s="49" t="s">
        <v>65</v>
      </c>
      <c r="D1263" s="49" t="s">
        <v>65</v>
      </c>
      <c r="E1263" s="49" t="s">
        <v>25</v>
      </c>
      <c r="F1263" s="49"/>
      <c r="G1263" s="41" t="s">
        <v>55</v>
      </c>
      <c r="H1263" s="49" t="s">
        <v>9180</v>
      </c>
      <c r="I1263" s="41" t="s">
        <v>1048</v>
      </c>
      <c r="J1263" s="41" t="s">
        <v>7894</v>
      </c>
      <c r="K1263" s="41"/>
      <c r="L1263" s="41"/>
      <c r="M1263" s="49"/>
      <c r="N1263" s="49"/>
      <c r="O1263" s="49"/>
      <c r="P1263" s="64"/>
    </row>
    <row r="1264" spans="1:16" hidden="1">
      <c r="A1264" s="48" t="s">
        <v>8601</v>
      </c>
      <c r="B1264" s="48" t="s">
        <v>8184</v>
      </c>
      <c r="C1264" s="48" t="s">
        <v>65</v>
      </c>
      <c r="D1264" s="48" t="s">
        <v>65</v>
      </c>
      <c r="E1264" s="48" t="s">
        <v>25</v>
      </c>
      <c r="F1264" s="48"/>
      <c r="G1264" s="41" t="s">
        <v>55</v>
      </c>
      <c r="H1264" s="48" t="s">
        <v>9180</v>
      </c>
      <c r="I1264" s="40" t="s">
        <v>7895</v>
      </c>
      <c r="J1264" s="40" t="s">
        <v>8245</v>
      </c>
      <c r="K1264" s="43">
        <f>K1257</f>
        <v>41568</v>
      </c>
      <c r="L1264" s="43">
        <f>K1264+30</f>
        <v>41598</v>
      </c>
      <c r="M1264" s="40" t="s">
        <v>8173</v>
      </c>
      <c r="N1264" s="48" t="s">
        <v>8305</v>
      </c>
      <c r="O1264" s="48">
        <v>100</v>
      </c>
      <c r="P1264" s="56"/>
    </row>
    <row r="1265" spans="1:16" hidden="1">
      <c r="A1265" s="48" t="s">
        <v>8601</v>
      </c>
      <c r="B1265" s="48" t="s">
        <v>8184</v>
      </c>
      <c r="C1265" s="48" t="s">
        <v>65</v>
      </c>
      <c r="D1265" s="48" t="s">
        <v>65</v>
      </c>
      <c r="E1265" s="48" t="s">
        <v>25</v>
      </c>
      <c r="F1265" s="48"/>
      <c r="G1265" s="41" t="s">
        <v>55</v>
      </c>
      <c r="H1265" s="48" t="s">
        <v>9180</v>
      </c>
      <c r="I1265" s="40" t="s">
        <v>8281</v>
      </c>
      <c r="J1265" s="40" t="s">
        <v>8282</v>
      </c>
      <c r="K1265" s="43">
        <f>L1264</f>
        <v>41598</v>
      </c>
      <c r="L1265" s="43">
        <f>K1265+2</f>
        <v>41600</v>
      </c>
      <c r="M1265" s="40" t="s">
        <v>8173</v>
      </c>
      <c r="N1265" s="48" t="s">
        <v>161</v>
      </c>
      <c r="O1265" s="48">
        <v>100</v>
      </c>
      <c r="P1265" s="56"/>
    </row>
    <row r="1266" spans="1:16" hidden="1">
      <c r="A1266" s="48" t="s">
        <v>8601</v>
      </c>
      <c r="B1266" s="48" t="s">
        <v>8184</v>
      </c>
      <c r="C1266" s="48" t="s">
        <v>65</v>
      </c>
      <c r="D1266" s="48" t="s">
        <v>65</v>
      </c>
      <c r="E1266" s="48" t="s">
        <v>25</v>
      </c>
      <c r="F1266" s="48"/>
      <c r="G1266" s="41" t="s">
        <v>55</v>
      </c>
      <c r="H1266" s="48" t="s">
        <v>9180</v>
      </c>
      <c r="I1266" s="65" t="s">
        <v>8261</v>
      </c>
      <c r="J1266" s="40" t="s">
        <v>8262</v>
      </c>
      <c r="K1266" s="43">
        <f>L1265</f>
        <v>41600</v>
      </c>
      <c r="L1266" s="43">
        <f>K1266</f>
        <v>41600</v>
      </c>
      <c r="M1266" s="40" t="s">
        <v>8173</v>
      </c>
      <c r="N1266" s="48" t="s">
        <v>161</v>
      </c>
      <c r="O1266" s="48">
        <v>100</v>
      </c>
      <c r="P1266" s="56"/>
    </row>
    <row r="1267" spans="1:16" ht="65.45" hidden="1">
      <c r="A1267" s="48" t="s">
        <v>8601</v>
      </c>
      <c r="B1267" s="48" t="s">
        <v>8184</v>
      </c>
      <c r="C1267" s="48" t="s">
        <v>65</v>
      </c>
      <c r="D1267" s="48" t="s">
        <v>65</v>
      </c>
      <c r="E1267" s="48" t="s">
        <v>25</v>
      </c>
      <c r="F1267" s="48"/>
      <c r="G1267" s="41" t="s">
        <v>55</v>
      </c>
      <c r="H1267" s="48" t="s">
        <v>9180</v>
      </c>
      <c r="I1267" s="40" t="s">
        <v>8264</v>
      </c>
      <c r="J1267" s="40" t="s">
        <v>8265</v>
      </c>
      <c r="K1267" s="43">
        <f>L1266</f>
        <v>41600</v>
      </c>
      <c r="L1267" s="43">
        <f>K1258-21</f>
        <v>41753</v>
      </c>
      <c r="M1267" s="40" t="s">
        <v>8173</v>
      </c>
      <c r="N1267" s="48" t="s">
        <v>8305</v>
      </c>
      <c r="O1267" s="48">
        <v>100</v>
      </c>
      <c r="P1267" s="56" t="s">
        <v>9181</v>
      </c>
    </row>
    <row r="1268" spans="1:16" ht="26.45" hidden="1">
      <c r="A1268" s="48" t="s">
        <v>8601</v>
      </c>
      <c r="B1268" s="48" t="s">
        <v>8184</v>
      </c>
      <c r="C1268" s="48" t="s">
        <v>65</v>
      </c>
      <c r="D1268" s="48" t="s">
        <v>65</v>
      </c>
      <c r="E1268" s="48" t="s">
        <v>25</v>
      </c>
      <c r="F1268" s="48"/>
      <c r="G1268" s="41" t="s">
        <v>55</v>
      </c>
      <c r="H1268" s="48" t="s">
        <v>9180</v>
      </c>
      <c r="I1268" s="40" t="s">
        <v>8261</v>
      </c>
      <c r="J1268" s="40" t="s">
        <v>8266</v>
      </c>
      <c r="K1268" s="43">
        <f>L1267</f>
        <v>41753</v>
      </c>
      <c r="L1268" s="43">
        <f>K1268</f>
        <v>41753</v>
      </c>
      <c r="M1268" s="40" t="s">
        <v>8173</v>
      </c>
      <c r="N1268" s="48" t="s">
        <v>149</v>
      </c>
      <c r="O1268" s="48">
        <v>100</v>
      </c>
      <c r="P1268" s="56" t="s">
        <v>8279</v>
      </c>
    </row>
    <row r="1269" spans="1:16" hidden="1">
      <c r="A1269" s="48" t="s">
        <v>8601</v>
      </c>
      <c r="B1269" s="48" t="s">
        <v>8184</v>
      </c>
      <c r="C1269" s="48" t="s">
        <v>65</v>
      </c>
      <c r="D1269" s="48" t="s">
        <v>65</v>
      </c>
      <c r="E1269" s="48" t="s">
        <v>25</v>
      </c>
      <c r="F1269" s="48"/>
      <c r="G1269" s="41" t="s">
        <v>55</v>
      </c>
      <c r="H1269" s="48" t="s">
        <v>9180</v>
      </c>
      <c r="I1269" s="40" t="s">
        <v>7904</v>
      </c>
      <c r="J1269" s="40" t="s">
        <v>7905</v>
      </c>
      <c r="K1269" s="43">
        <f>L1267</f>
        <v>41753</v>
      </c>
      <c r="L1269" s="43">
        <f>K1269+5</f>
        <v>41758</v>
      </c>
      <c r="M1269" s="40" t="s">
        <v>8173</v>
      </c>
      <c r="N1269" s="48" t="s">
        <v>8305</v>
      </c>
      <c r="O1269" s="48">
        <v>100</v>
      </c>
      <c r="P1269" s="56"/>
    </row>
    <row r="1270" spans="1:16" hidden="1">
      <c r="A1270" s="48" t="s">
        <v>8601</v>
      </c>
      <c r="B1270" s="48" t="s">
        <v>8184</v>
      </c>
      <c r="C1270" s="48" t="s">
        <v>65</v>
      </c>
      <c r="D1270" s="48" t="s">
        <v>65</v>
      </c>
      <c r="E1270" s="48" t="s">
        <v>25</v>
      </c>
      <c r="F1270" s="48"/>
      <c r="G1270" s="41" t="s">
        <v>55</v>
      </c>
      <c r="H1270" s="48" t="s">
        <v>9180</v>
      </c>
      <c r="I1270" s="40" t="s">
        <v>7904</v>
      </c>
      <c r="J1270" s="40" t="s">
        <v>7906</v>
      </c>
      <c r="K1270" s="43">
        <f>L1269</f>
        <v>41758</v>
      </c>
      <c r="L1270" s="43">
        <f>K1270+5</f>
        <v>41763</v>
      </c>
      <c r="M1270" s="40" t="s">
        <v>8173</v>
      </c>
      <c r="N1270" s="48" t="s">
        <v>8305</v>
      </c>
      <c r="O1270" s="48">
        <v>100</v>
      </c>
      <c r="P1270" s="56"/>
    </row>
    <row r="1271" spans="1:16" hidden="1">
      <c r="A1271" s="48" t="s">
        <v>8601</v>
      </c>
      <c r="B1271" s="48" t="s">
        <v>8184</v>
      </c>
      <c r="C1271" s="48" t="s">
        <v>65</v>
      </c>
      <c r="D1271" s="48" t="s">
        <v>65</v>
      </c>
      <c r="E1271" s="48" t="s">
        <v>25</v>
      </c>
      <c r="F1271" s="48"/>
      <c r="G1271" s="41" t="s">
        <v>55</v>
      </c>
      <c r="H1271" s="48" t="s">
        <v>9180</v>
      </c>
      <c r="I1271" s="40" t="s">
        <v>7904</v>
      </c>
      <c r="J1271" s="40" t="s">
        <v>7907</v>
      </c>
      <c r="K1271" s="43">
        <f>L1270</f>
        <v>41763</v>
      </c>
      <c r="L1271" s="43">
        <f>K1271+5</f>
        <v>41768</v>
      </c>
      <c r="M1271" s="40" t="s">
        <v>8173</v>
      </c>
      <c r="N1271" s="48" t="s">
        <v>8305</v>
      </c>
      <c r="O1271" s="48">
        <v>100</v>
      </c>
      <c r="P1271" s="56"/>
    </row>
    <row r="1272" spans="1:16" ht="26.45" hidden="1">
      <c r="A1272" s="48" t="s">
        <v>8601</v>
      </c>
      <c r="B1272" s="48" t="s">
        <v>8184</v>
      </c>
      <c r="C1272" s="48" t="s">
        <v>65</v>
      </c>
      <c r="D1272" s="48" t="s">
        <v>65</v>
      </c>
      <c r="E1272" s="48" t="s">
        <v>25</v>
      </c>
      <c r="F1272" s="48"/>
      <c r="G1272" s="41" t="s">
        <v>55</v>
      </c>
      <c r="H1272" s="48" t="s">
        <v>9180</v>
      </c>
      <c r="I1272" s="40" t="s">
        <v>7904</v>
      </c>
      <c r="J1272" s="40" t="s">
        <v>8172</v>
      </c>
      <c r="K1272" s="43">
        <f>L1271</f>
        <v>41768</v>
      </c>
      <c r="L1272" s="67">
        <f>K1272+1</f>
        <v>41769</v>
      </c>
      <c r="M1272" s="40" t="s">
        <v>8173</v>
      </c>
      <c r="N1272" s="48" t="s">
        <v>8305</v>
      </c>
      <c r="O1272" s="48">
        <v>100</v>
      </c>
      <c r="P1272" s="56" t="s">
        <v>8279</v>
      </c>
    </row>
    <row r="1273" spans="1:16" hidden="1">
      <c r="A1273" s="49" t="s">
        <v>9044</v>
      </c>
      <c r="B1273" s="49" t="s">
        <v>8415</v>
      </c>
      <c r="C1273" s="41" t="s">
        <v>108</v>
      </c>
      <c r="D1273" s="82" t="s">
        <v>65</v>
      </c>
      <c r="E1273" s="49" t="s">
        <v>24</v>
      </c>
      <c r="F1273" s="49"/>
      <c r="G1273" s="41" t="s">
        <v>55</v>
      </c>
      <c r="H1273" s="49" t="s">
        <v>9182</v>
      </c>
      <c r="I1273" s="41" t="s">
        <v>1048</v>
      </c>
      <c r="J1273" s="41" t="s">
        <v>7888</v>
      </c>
      <c r="K1273" s="41"/>
      <c r="L1273" s="41"/>
      <c r="M1273" s="49"/>
      <c r="N1273" s="49"/>
      <c r="O1273" s="49"/>
      <c r="P1273" s="64"/>
    </row>
    <row r="1274" spans="1:16" hidden="1">
      <c r="A1274" s="49" t="s">
        <v>9044</v>
      </c>
      <c r="B1274" s="49" t="s">
        <v>8415</v>
      </c>
      <c r="C1274" s="41" t="s">
        <v>108</v>
      </c>
      <c r="D1274" s="82" t="s">
        <v>65</v>
      </c>
      <c r="E1274" s="49" t="s">
        <v>24</v>
      </c>
      <c r="F1274" s="49"/>
      <c r="G1274" s="41" t="s">
        <v>55</v>
      </c>
      <c r="H1274" s="49" t="s">
        <v>9182</v>
      </c>
      <c r="I1274" s="41" t="s">
        <v>1048</v>
      </c>
      <c r="J1274" s="41" t="s">
        <v>8244</v>
      </c>
      <c r="K1274" s="42">
        <v>41656</v>
      </c>
      <c r="L1274" s="41"/>
      <c r="M1274" s="49"/>
      <c r="N1274" s="49"/>
      <c r="O1274" s="49"/>
      <c r="P1274" s="64"/>
    </row>
    <row r="1275" spans="1:16" hidden="1">
      <c r="A1275" s="49" t="s">
        <v>9044</v>
      </c>
      <c r="B1275" s="49" t="s">
        <v>8415</v>
      </c>
      <c r="C1275" s="41" t="s">
        <v>108</v>
      </c>
      <c r="D1275" s="82" t="s">
        <v>65</v>
      </c>
      <c r="E1275" s="49" t="s">
        <v>24</v>
      </c>
      <c r="F1275" s="49"/>
      <c r="G1275" s="41" t="s">
        <v>55</v>
      </c>
      <c r="H1275" s="49" t="s">
        <v>9182</v>
      </c>
      <c r="I1275" s="41" t="s">
        <v>1048</v>
      </c>
      <c r="J1275" s="41" t="s">
        <v>7889</v>
      </c>
      <c r="K1275" s="42">
        <v>41760</v>
      </c>
      <c r="L1275" s="41"/>
      <c r="M1275" s="49"/>
      <c r="N1275" s="49"/>
      <c r="O1275" s="49"/>
      <c r="P1275" s="64"/>
    </row>
    <row r="1276" spans="1:16" hidden="1">
      <c r="A1276" s="49" t="s">
        <v>9044</v>
      </c>
      <c r="B1276" s="49" t="s">
        <v>8415</v>
      </c>
      <c r="C1276" s="41" t="s">
        <v>108</v>
      </c>
      <c r="D1276" s="82" t="s">
        <v>65</v>
      </c>
      <c r="E1276" s="49" t="s">
        <v>24</v>
      </c>
      <c r="F1276" s="49"/>
      <c r="G1276" s="41" t="s">
        <v>55</v>
      </c>
      <c r="H1276" s="49" t="s">
        <v>9182</v>
      </c>
      <c r="I1276" s="41" t="s">
        <v>1048</v>
      </c>
      <c r="J1276" s="41" t="s">
        <v>7890</v>
      </c>
      <c r="K1276" s="41"/>
      <c r="L1276" s="41"/>
      <c r="M1276" s="49"/>
      <c r="N1276" s="49"/>
      <c r="O1276" s="49"/>
      <c r="P1276" s="64"/>
    </row>
    <row r="1277" spans="1:16" hidden="1">
      <c r="A1277" s="49" t="s">
        <v>9044</v>
      </c>
      <c r="B1277" s="49" t="s">
        <v>8415</v>
      </c>
      <c r="C1277" s="41" t="s">
        <v>108</v>
      </c>
      <c r="D1277" s="82" t="s">
        <v>65</v>
      </c>
      <c r="E1277" s="49" t="s">
        <v>24</v>
      </c>
      <c r="F1277" s="49"/>
      <c r="G1277" s="41" t="s">
        <v>55</v>
      </c>
      <c r="H1277" s="49" t="s">
        <v>9182</v>
      </c>
      <c r="I1277" s="41" t="s">
        <v>1048</v>
      </c>
      <c r="J1277" s="41" t="s">
        <v>7891</v>
      </c>
      <c r="K1277" s="42">
        <v>41796</v>
      </c>
      <c r="L1277" s="41"/>
      <c r="M1277" s="49"/>
      <c r="N1277" s="49"/>
      <c r="O1277" s="49"/>
      <c r="P1277" s="64"/>
    </row>
    <row r="1278" spans="1:16" hidden="1">
      <c r="A1278" s="49" t="s">
        <v>9044</v>
      </c>
      <c r="B1278" s="49" t="s">
        <v>8415</v>
      </c>
      <c r="C1278" s="41" t="s">
        <v>108</v>
      </c>
      <c r="D1278" s="82" t="s">
        <v>65</v>
      </c>
      <c r="E1278" s="49" t="s">
        <v>24</v>
      </c>
      <c r="F1278" s="49"/>
      <c r="G1278" s="41" t="s">
        <v>55</v>
      </c>
      <c r="H1278" s="49" t="s">
        <v>9182</v>
      </c>
      <c r="I1278" s="41" t="s">
        <v>1048</v>
      </c>
      <c r="J1278" s="41" t="s">
        <v>7892</v>
      </c>
      <c r="K1278" s="41"/>
      <c r="L1278" s="41"/>
      <c r="M1278" s="49"/>
      <c r="N1278" s="49"/>
      <c r="O1278" s="49"/>
      <c r="P1278" s="64"/>
    </row>
    <row r="1279" spans="1:16" hidden="1">
      <c r="A1279" s="49" t="s">
        <v>9044</v>
      </c>
      <c r="B1279" s="49" t="s">
        <v>8415</v>
      </c>
      <c r="C1279" s="41" t="s">
        <v>108</v>
      </c>
      <c r="D1279" s="82" t="s">
        <v>65</v>
      </c>
      <c r="E1279" s="49" t="s">
        <v>24</v>
      </c>
      <c r="F1279" s="49"/>
      <c r="G1279" s="41" t="s">
        <v>55</v>
      </c>
      <c r="H1279" s="49" t="s">
        <v>9182</v>
      </c>
      <c r="I1279" s="41" t="s">
        <v>1048</v>
      </c>
      <c r="J1279" s="41" t="s">
        <v>7893</v>
      </c>
      <c r="K1279" s="41"/>
      <c r="L1279" s="41"/>
      <c r="M1279" s="49"/>
      <c r="N1279" s="49"/>
      <c r="O1279" s="49"/>
      <c r="P1279" s="64"/>
    </row>
    <row r="1280" spans="1:16" hidden="1">
      <c r="A1280" s="49" t="s">
        <v>9044</v>
      </c>
      <c r="B1280" s="49" t="s">
        <v>8415</v>
      </c>
      <c r="C1280" s="41" t="s">
        <v>108</v>
      </c>
      <c r="D1280" s="82" t="s">
        <v>65</v>
      </c>
      <c r="E1280" s="49" t="s">
        <v>24</v>
      </c>
      <c r="F1280" s="49"/>
      <c r="G1280" s="41" t="s">
        <v>55</v>
      </c>
      <c r="H1280" s="49" t="s">
        <v>9182</v>
      </c>
      <c r="I1280" s="41" t="s">
        <v>1048</v>
      </c>
      <c r="J1280" s="41" t="s">
        <v>7894</v>
      </c>
      <c r="K1280" s="41"/>
      <c r="L1280" s="41"/>
      <c r="M1280" s="49"/>
      <c r="N1280" s="49"/>
      <c r="O1280" s="49"/>
      <c r="P1280" s="64"/>
    </row>
    <row r="1281" spans="1:16" ht="52.5" hidden="1">
      <c r="A1281" s="48" t="s">
        <v>9044</v>
      </c>
      <c r="B1281" s="48" t="s">
        <v>8415</v>
      </c>
      <c r="C1281" s="40" t="s">
        <v>108</v>
      </c>
      <c r="D1281" s="81" t="s">
        <v>65</v>
      </c>
      <c r="E1281" s="48" t="s">
        <v>24</v>
      </c>
      <c r="F1281" s="48"/>
      <c r="G1281" s="41" t="s">
        <v>55</v>
      </c>
      <c r="H1281" s="48" t="s">
        <v>9182</v>
      </c>
      <c r="I1281" s="40" t="s">
        <v>7895</v>
      </c>
      <c r="J1281" s="40" t="s">
        <v>8245</v>
      </c>
      <c r="K1281" s="43">
        <f>K1274</f>
        <v>41656</v>
      </c>
      <c r="L1281" s="43">
        <f>K1281+30</f>
        <v>41686</v>
      </c>
      <c r="M1281" s="40" t="s">
        <v>9</v>
      </c>
      <c r="N1281" s="48" t="s">
        <v>6184</v>
      </c>
      <c r="O1281" s="48">
        <v>100</v>
      </c>
      <c r="P1281" s="56" t="s">
        <v>9183</v>
      </c>
    </row>
    <row r="1282" spans="1:16" hidden="1">
      <c r="A1282" s="48" t="s">
        <v>9044</v>
      </c>
      <c r="B1282" s="48" t="s">
        <v>8415</v>
      </c>
      <c r="C1282" s="40" t="s">
        <v>108</v>
      </c>
      <c r="D1282" s="81" t="s">
        <v>65</v>
      </c>
      <c r="E1282" s="48" t="s">
        <v>24</v>
      </c>
      <c r="F1282" s="48"/>
      <c r="G1282" s="41" t="s">
        <v>55</v>
      </c>
      <c r="H1282" s="48" t="s">
        <v>9182</v>
      </c>
      <c r="I1282" s="40" t="s">
        <v>8281</v>
      </c>
      <c r="J1282" s="40" t="s">
        <v>8282</v>
      </c>
      <c r="K1282" s="43">
        <f>L1281</f>
        <v>41686</v>
      </c>
      <c r="L1282" s="43">
        <f>K1282+2</f>
        <v>41688</v>
      </c>
      <c r="M1282" s="40" t="s">
        <v>9</v>
      </c>
      <c r="N1282" s="48" t="s">
        <v>6218</v>
      </c>
      <c r="O1282" s="48">
        <v>100</v>
      </c>
      <c r="P1282" s="56"/>
    </row>
    <row r="1283" spans="1:16" hidden="1">
      <c r="A1283" s="48" t="s">
        <v>9044</v>
      </c>
      <c r="B1283" s="48" t="s">
        <v>8415</v>
      </c>
      <c r="C1283" s="40" t="s">
        <v>108</v>
      </c>
      <c r="D1283" s="81" t="s">
        <v>65</v>
      </c>
      <c r="E1283" s="48" t="s">
        <v>24</v>
      </c>
      <c r="F1283" s="48"/>
      <c r="G1283" s="41" t="s">
        <v>55</v>
      </c>
      <c r="H1283" s="48" t="s">
        <v>9182</v>
      </c>
      <c r="I1283" s="65" t="s">
        <v>8261</v>
      </c>
      <c r="J1283" s="40" t="s">
        <v>8262</v>
      </c>
      <c r="K1283" s="43">
        <f>L1282</f>
        <v>41688</v>
      </c>
      <c r="L1283" s="43">
        <f>K1283</f>
        <v>41688</v>
      </c>
      <c r="M1283" s="40" t="s">
        <v>9</v>
      </c>
      <c r="N1283" s="48" t="s">
        <v>6218</v>
      </c>
      <c r="O1283" s="48">
        <v>100</v>
      </c>
      <c r="P1283" s="56"/>
    </row>
    <row r="1284" spans="1:16" ht="26.45" hidden="1">
      <c r="A1284" s="48" t="s">
        <v>9044</v>
      </c>
      <c r="B1284" s="48" t="s">
        <v>8415</v>
      </c>
      <c r="C1284" s="40" t="s">
        <v>108</v>
      </c>
      <c r="D1284" s="81" t="s">
        <v>65</v>
      </c>
      <c r="E1284" s="48" t="s">
        <v>24</v>
      </c>
      <c r="F1284" s="48"/>
      <c r="G1284" s="41" t="s">
        <v>55</v>
      </c>
      <c r="H1284" s="48" t="s">
        <v>9182</v>
      </c>
      <c r="I1284" s="40" t="s">
        <v>8264</v>
      </c>
      <c r="J1284" s="40" t="s">
        <v>8265</v>
      </c>
      <c r="K1284" s="43">
        <f>L1283</f>
        <v>41688</v>
      </c>
      <c r="L1284" s="43">
        <f>K1275-21</f>
        <v>41739</v>
      </c>
      <c r="M1284" s="40" t="s">
        <v>9</v>
      </c>
      <c r="N1284" s="48" t="s">
        <v>6184</v>
      </c>
      <c r="O1284" s="48">
        <v>100</v>
      </c>
      <c r="P1284" s="56" t="s">
        <v>9184</v>
      </c>
    </row>
    <row r="1285" spans="1:16" hidden="1">
      <c r="A1285" s="48" t="s">
        <v>9044</v>
      </c>
      <c r="B1285" s="48" t="s">
        <v>8415</v>
      </c>
      <c r="C1285" s="40" t="s">
        <v>108</v>
      </c>
      <c r="D1285" s="81" t="s">
        <v>65</v>
      </c>
      <c r="E1285" s="48" t="s">
        <v>24</v>
      </c>
      <c r="F1285" s="48"/>
      <c r="G1285" s="41" t="s">
        <v>55</v>
      </c>
      <c r="H1285" s="48" t="s">
        <v>9182</v>
      </c>
      <c r="I1285" s="40" t="s">
        <v>8261</v>
      </c>
      <c r="J1285" s="40" t="s">
        <v>8266</v>
      </c>
      <c r="K1285" s="43">
        <f>L1284</f>
        <v>41739</v>
      </c>
      <c r="L1285" s="43">
        <f>K1285</f>
        <v>41739</v>
      </c>
      <c r="M1285" s="40" t="s">
        <v>9</v>
      </c>
      <c r="N1285" s="48" t="s">
        <v>6184</v>
      </c>
      <c r="O1285" s="48">
        <v>100</v>
      </c>
      <c r="P1285" s="56"/>
    </row>
    <row r="1286" spans="1:16" hidden="1">
      <c r="A1286" s="48" t="s">
        <v>9044</v>
      </c>
      <c r="B1286" s="48" t="s">
        <v>8415</v>
      </c>
      <c r="C1286" s="40" t="s">
        <v>108</v>
      </c>
      <c r="D1286" s="81" t="s">
        <v>65</v>
      </c>
      <c r="E1286" s="48" t="s">
        <v>24</v>
      </c>
      <c r="F1286" s="48"/>
      <c r="G1286" s="41" t="s">
        <v>55</v>
      </c>
      <c r="H1286" s="48" t="s">
        <v>9182</v>
      </c>
      <c r="I1286" s="40" t="s">
        <v>7904</v>
      </c>
      <c r="J1286" s="40" t="s">
        <v>7905</v>
      </c>
      <c r="K1286" s="43">
        <f>L1284</f>
        <v>41739</v>
      </c>
      <c r="L1286" s="43">
        <f>K1286+5</f>
        <v>41744</v>
      </c>
      <c r="M1286" s="40" t="s">
        <v>9</v>
      </c>
      <c r="N1286" s="48" t="s">
        <v>6184</v>
      </c>
      <c r="O1286" s="48">
        <v>100</v>
      </c>
      <c r="P1286" s="56"/>
    </row>
    <row r="1287" spans="1:16" hidden="1">
      <c r="A1287" s="48" t="s">
        <v>9044</v>
      </c>
      <c r="B1287" s="48" t="s">
        <v>8415</v>
      </c>
      <c r="C1287" s="40" t="s">
        <v>108</v>
      </c>
      <c r="D1287" s="81" t="s">
        <v>65</v>
      </c>
      <c r="E1287" s="48" t="s">
        <v>24</v>
      </c>
      <c r="F1287" s="48"/>
      <c r="G1287" s="41" t="s">
        <v>55</v>
      </c>
      <c r="H1287" s="48" t="s">
        <v>9182</v>
      </c>
      <c r="I1287" s="40" t="s">
        <v>7904</v>
      </c>
      <c r="J1287" s="40" t="s">
        <v>7906</v>
      </c>
      <c r="K1287" s="43">
        <f>L1286</f>
        <v>41744</v>
      </c>
      <c r="L1287" s="43">
        <f>K1287+5</f>
        <v>41749</v>
      </c>
      <c r="M1287" s="40" t="s">
        <v>9</v>
      </c>
      <c r="N1287" s="48" t="s">
        <v>6184</v>
      </c>
      <c r="O1287" s="48">
        <v>100</v>
      </c>
      <c r="P1287" s="56"/>
    </row>
    <row r="1288" spans="1:16" hidden="1">
      <c r="A1288" s="48" t="s">
        <v>9044</v>
      </c>
      <c r="B1288" s="48" t="s">
        <v>8415</v>
      </c>
      <c r="C1288" s="40" t="s">
        <v>108</v>
      </c>
      <c r="D1288" s="81" t="s">
        <v>65</v>
      </c>
      <c r="E1288" s="48" t="s">
        <v>24</v>
      </c>
      <c r="F1288" s="48"/>
      <c r="G1288" s="41" t="s">
        <v>55</v>
      </c>
      <c r="H1288" s="48" t="s">
        <v>9182</v>
      </c>
      <c r="I1288" s="40" t="s">
        <v>7904</v>
      </c>
      <c r="J1288" s="40" t="s">
        <v>7907</v>
      </c>
      <c r="K1288" s="43">
        <f>L1287</f>
        <v>41749</v>
      </c>
      <c r="L1288" s="43">
        <f>K1288+5</f>
        <v>41754</v>
      </c>
      <c r="M1288" s="40" t="s">
        <v>9</v>
      </c>
      <c r="N1288" s="48" t="s">
        <v>6184</v>
      </c>
      <c r="O1288" s="48">
        <v>100</v>
      </c>
      <c r="P1288" s="56"/>
    </row>
    <row r="1289" spans="1:16" hidden="1">
      <c r="A1289" s="48" t="s">
        <v>9044</v>
      </c>
      <c r="B1289" s="48" t="s">
        <v>8415</v>
      </c>
      <c r="C1289" s="40" t="s">
        <v>108</v>
      </c>
      <c r="D1289" s="81" t="s">
        <v>65</v>
      </c>
      <c r="E1289" s="48" t="s">
        <v>24</v>
      </c>
      <c r="F1289" s="48"/>
      <c r="G1289" s="41" t="s">
        <v>55</v>
      </c>
      <c r="H1289" s="48" t="s">
        <v>9182</v>
      </c>
      <c r="I1289" s="40" t="s">
        <v>7904</v>
      </c>
      <c r="J1289" s="40" t="s">
        <v>8172</v>
      </c>
      <c r="K1289" s="43">
        <f>L1288</f>
        <v>41754</v>
      </c>
      <c r="L1289" s="67">
        <f>K1289+1</f>
        <v>41755</v>
      </c>
      <c r="M1289" s="40" t="s">
        <v>9</v>
      </c>
      <c r="N1289" s="48" t="s">
        <v>6184</v>
      </c>
      <c r="O1289" s="48">
        <v>100</v>
      </c>
      <c r="P1289" s="56"/>
    </row>
    <row r="1290" spans="1:16" hidden="1">
      <c r="A1290" s="47" t="s">
        <v>8676</v>
      </c>
      <c r="B1290" s="49" t="s">
        <v>9185</v>
      </c>
      <c r="C1290" s="41" t="s">
        <v>108</v>
      </c>
      <c r="D1290" s="49" t="s">
        <v>65</v>
      </c>
      <c r="E1290" s="49" t="s">
        <v>24</v>
      </c>
      <c r="F1290" s="48"/>
      <c r="G1290" s="49" t="s">
        <v>6175</v>
      </c>
      <c r="H1290" s="49" t="s">
        <v>9186</v>
      </c>
      <c r="I1290" s="41" t="s">
        <v>1048</v>
      </c>
      <c r="J1290" s="41" t="s">
        <v>7888</v>
      </c>
      <c r="K1290" s="41"/>
      <c r="L1290" s="40"/>
      <c r="M1290" s="48"/>
      <c r="N1290" s="48"/>
      <c r="O1290" s="48"/>
      <c r="P1290" s="56"/>
    </row>
    <row r="1291" spans="1:16" hidden="1">
      <c r="A1291" s="47" t="s">
        <v>8676</v>
      </c>
      <c r="B1291" s="49" t="s">
        <v>9185</v>
      </c>
      <c r="C1291" s="41" t="s">
        <v>108</v>
      </c>
      <c r="D1291" s="49" t="s">
        <v>65</v>
      </c>
      <c r="E1291" s="49" t="s">
        <v>24</v>
      </c>
      <c r="F1291" s="48"/>
      <c r="G1291" s="49" t="s">
        <v>6175</v>
      </c>
      <c r="H1291" s="49" t="s">
        <v>9186</v>
      </c>
      <c r="I1291" s="41" t="s">
        <v>1048</v>
      </c>
      <c r="J1291" s="41" t="s">
        <v>8244</v>
      </c>
      <c r="K1291" s="42">
        <v>41617</v>
      </c>
      <c r="L1291" s="40"/>
      <c r="M1291" s="48"/>
      <c r="N1291" s="48"/>
      <c r="O1291" s="48"/>
      <c r="P1291" s="56"/>
    </row>
    <row r="1292" spans="1:16" hidden="1">
      <c r="A1292" s="47" t="s">
        <v>8676</v>
      </c>
      <c r="B1292" s="49" t="s">
        <v>9185</v>
      </c>
      <c r="C1292" s="41" t="s">
        <v>108</v>
      </c>
      <c r="D1292" s="49" t="s">
        <v>65</v>
      </c>
      <c r="E1292" s="49" t="s">
        <v>24</v>
      </c>
      <c r="F1292" s="48"/>
      <c r="G1292" s="49" t="s">
        <v>6175</v>
      </c>
      <c r="H1292" s="49" t="s">
        <v>9186</v>
      </c>
      <c r="I1292" s="41" t="s">
        <v>1048</v>
      </c>
      <c r="J1292" s="41" t="s">
        <v>7889</v>
      </c>
      <c r="K1292" s="42">
        <v>41731</v>
      </c>
      <c r="L1292" s="40"/>
      <c r="M1292" s="48"/>
      <c r="N1292" s="48"/>
      <c r="O1292" s="48"/>
      <c r="P1292" s="56"/>
    </row>
    <row r="1293" spans="1:16" hidden="1">
      <c r="A1293" s="47" t="s">
        <v>8676</v>
      </c>
      <c r="B1293" s="49" t="s">
        <v>9185</v>
      </c>
      <c r="C1293" s="41" t="s">
        <v>108</v>
      </c>
      <c r="D1293" s="49" t="s">
        <v>65</v>
      </c>
      <c r="E1293" s="49" t="s">
        <v>24</v>
      </c>
      <c r="F1293" s="48"/>
      <c r="G1293" s="49" t="s">
        <v>6175</v>
      </c>
      <c r="H1293" s="49" t="s">
        <v>9186</v>
      </c>
      <c r="I1293" s="41" t="s">
        <v>1048</v>
      </c>
      <c r="J1293" s="41" t="s">
        <v>7890</v>
      </c>
      <c r="K1293" s="42">
        <v>41752</v>
      </c>
      <c r="L1293" s="40"/>
      <c r="M1293" s="48"/>
      <c r="N1293" s="48"/>
      <c r="O1293" s="48"/>
      <c r="P1293" s="56"/>
    </row>
    <row r="1294" spans="1:16" hidden="1">
      <c r="A1294" s="47" t="s">
        <v>8676</v>
      </c>
      <c r="B1294" s="49" t="s">
        <v>9185</v>
      </c>
      <c r="C1294" s="41" t="s">
        <v>108</v>
      </c>
      <c r="D1294" s="49" t="s">
        <v>65</v>
      </c>
      <c r="E1294" s="49" t="s">
        <v>24</v>
      </c>
      <c r="F1294" s="48"/>
      <c r="G1294" s="49" t="s">
        <v>6175</v>
      </c>
      <c r="H1294" s="49" t="s">
        <v>9186</v>
      </c>
      <c r="I1294" s="41" t="s">
        <v>1048</v>
      </c>
      <c r="J1294" s="41" t="s">
        <v>7891</v>
      </c>
      <c r="K1294" s="42">
        <v>41782</v>
      </c>
      <c r="L1294" s="40"/>
      <c r="M1294" s="48"/>
      <c r="N1294" s="48"/>
      <c r="O1294" s="48"/>
      <c r="P1294" s="56"/>
    </row>
    <row r="1295" spans="1:16" hidden="1">
      <c r="A1295" s="47" t="s">
        <v>8676</v>
      </c>
      <c r="B1295" s="49" t="s">
        <v>9185</v>
      </c>
      <c r="C1295" s="41" t="s">
        <v>108</v>
      </c>
      <c r="D1295" s="49" t="s">
        <v>65</v>
      </c>
      <c r="E1295" s="49" t="s">
        <v>24</v>
      </c>
      <c r="F1295" s="48"/>
      <c r="G1295" s="49" t="s">
        <v>6175</v>
      </c>
      <c r="H1295" s="49" t="s">
        <v>9186</v>
      </c>
      <c r="I1295" s="41" t="s">
        <v>1048</v>
      </c>
      <c r="J1295" s="41" t="s">
        <v>7892</v>
      </c>
      <c r="K1295" s="41"/>
      <c r="L1295" s="40"/>
      <c r="M1295" s="48"/>
      <c r="N1295" s="48"/>
      <c r="O1295" s="48"/>
      <c r="P1295" s="56"/>
    </row>
    <row r="1296" spans="1:16" hidden="1">
      <c r="A1296" s="47" t="s">
        <v>8676</v>
      </c>
      <c r="B1296" s="49" t="s">
        <v>9185</v>
      </c>
      <c r="C1296" s="41" t="s">
        <v>108</v>
      </c>
      <c r="D1296" s="49" t="s">
        <v>65</v>
      </c>
      <c r="E1296" s="49" t="s">
        <v>24</v>
      </c>
      <c r="F1296" s="48"/>
      <c r="G1296" s="49" t="s">
        <v>6175</v>
      </c>
      <c r="H1296" s="49" t="s">
        <v>9186</v>
      </c>
      <c r="I1296" s="41" t="s">
        <v>1048</v>
      </c>
      <c r="J1296" s="41" t="s">
        <v>7893</v>
      </c>
      <c r="K1296" s="41"/>
      <c r="L1296" s="40"/>
      <c r="M1296" s="48"/>
      <c r="N1296" s="48"/>
      <c r="O1296" s="48"/>
      <c r="P1296" s="56"/>
    </row>
    <row r="1297" spans="1:16" hidden="1">
      <c r="A1297" s="47" t="s">
        <v>8676</v>
      </c>
      <c r="B1297" s="49" t="s">
        <v>9185</v>
      </c>
      <c r="C1297" s="41" t="s">
        <v>108</v>
      </c>
      <c r="D1297" s="49" t="s">
        <v>65</v>
      </c>
      <c r="E1297" s="49" t="s">
        <v>24</v>
      </c>
      <c r="F1297" s="48"/>
      <c r="G1297" s="49" t="s">
        <v>6175</v>
      </c>
      <c r="H1297" s="49" t="s">
        <v>9186</v>
      </c>
      <c r="I1297" s="41" t="s">
        <v>1048</v>
      </c>
      <c r="J1297" s="41" t="s">
        <v>7894</v>
      </c>
      <c r="K1297" s="41"/>
      <c r="L1297" s="40"/>
      <c r="M1297" s="48"/>
      <c r="N1297" s="48"/>
      <c r="O1297" s="48"/>
      <c r="P1297" s="56"/>
    </row>
    <row r="1298" spans="1:16" hidden="1">
      <c r="A1298" s="46" t="s">
        <v>8676</v>
      </c>
      <c r="B1298" s="48" t="s">
        <v>9185</v>
      </c>
      <c r="C1298" s="40" t="s">
        <v>108</v>
      </c>
      <c r="D1298" s="48" t="s">
        <v>65</v>
      </c>
      <c r="E1298" s="48" t="s">
        <v>24</v>
      </c>
      <c r="F1298" s="48"/>
      <c r="G1298" s="49" t="s">
        <v>6175</v>
      </c>
      <c r="H1298" s="48" t="s">
        <v>9186</v>
      </c>
      <c r="I1298" s="40" t="s">
        <v>7895</v>
      </c>
      <c r="J1298" s="40" t="s">
        <v>8245</v>
      </c>
      <c r="K1298" s="43">
        <f>K1291</f>
        <v>41617</v>
      </c>
      <c r="L1298" s="43">
        <f>K1298+10</f>
        <v>41627</v>
      </c>
      <c r="M1298" s="40" t="s">
        <v>7</v>
      </c>
      <c r="N1298" s="40" t="s">
        <v>103</v>
      </c>
      <c r="O1298" s="40">
        <v>100</v>
      </c>
      <c r="P1298" s="39"/>
    </row>
    <row r="1299" spans="1:16" hidden="1">
      <c r="A1299" s="46" t="s">
        <v>8676</v>
      </c>
      <c r="B1299" s="48" t="s">
        <v>9185</v>
      </c>
      <c r="C1299" s="40" t="s">
        <v>108</v>
      </c>
      <c r="D1299" s="48" t="s">
        <v>65</v>
      </c>
      <c r="E1299" s="48" t="s">
        <v>24</v>
      </c>
      <c r="F1299" s="48"/>
      <c r="G1299" s="49" t="s">
        <v>6175</v>
      </c>
      <c r="H1299" s="48" t="s">
        <v>9186</v>
      </c>
      <c r="I1299" s="40" t="s">
        <v>7898</v>
      </c>
      <c r="J1299" s="40" t="s">
        <v>8247</v>
      </c>
      <c r="K1299" s="43">
        <f>L1298</f>
        <v>41627</v>
      </c>
      <c r="L1299" s="43">
        <f>K1299+2</f>
        <v>41629</v>
      </c>
      <c r="M1299" s="40" t="s">
        <v>7</v>
      </c>
      <c r="N1299" s="40" t="s">
        <v>6142</v>
      </c>
      <c r="O1299" s="40">
        <v>100</v>
      </c>
      <c r="P1299" s="39"/>
    </row>
    <row r="1300" spans="1:16">
      <c r="A1300" s="46" t="s">
        <v>8676</v>
      </c>
      <c r="B1300" s="48" t="s">
        <v>9185</v>
      </c>
      <c r="C1300" s="40" t="s">
        <v>108</v>
      </c>
      <c r="D1300" s="48" t="s">
        <v>65</v>
      </c>
      <c r="E1300" s="48" t="s">
        <v>24</v>
      </c>
      <c r="F1300" s="48"/>
      <c r="G1300" s="49" t="s">
        <v>6175</v>
      </c>
      <c r="H1300" s="48" t="s">
        <v>9186</v>
      </c>
      <c r="I1300" s="40" t="s">
        <v>7901</v>
      </c>
      <c r="J1300" s="40" t="s">
        <v>7902</v>
      </c>
      <c r="K1300" s="43">
        <f>L1299</f>
        <v>41629</v>
      </c>
      <c r="L1300" s="43">
        <f>K1301</f>
        <v>-15</v>
      </c>
      <c r="M1300" s="40" t="s">
        <v>7</v>
      </c>
      <c r="N1300" s="40" t="s">
        <v>103</v>
      </c>
      <c r="O1300" s="40">
        <v>100</v>
      </c>
      <c r="P1300" s="39"/>
    </row>
    <row r="1301" spans="1:16" hidden="1">
      <c r="A1301" s="46" t="s">
        <v>8676</v>
      </c>
      <c r="B1301" s="48" t="s">
        <v>9185</v>
      </c>
      <c r="C1301" s="40" t="s">
        <v>108</v>
      </c>
      <c r="D1301" s="48" t="s">
        <v>65</v>
      </c>
      <c r="E1301" s="48" t="s">
        <v>24</v>
      </c>
      <c r="F1301" s="48"/>
      <c r="G1301" s="49" t="s">
        <v>6175</v>
      </c>
      <c r="H1301" s="48" t="s">
        <v>9186</v>
      </c>
      <c r="I1301" s="40" t="s">
        <v>7904</v>
      </c>
      <c r="J1301" s="40" t="s">
        <v>7905</v>
      </c>
      <c r="K1301" s="43">
        <f>L1301-5</f>
        <v>-15</v>
      </c>
      <c r="L1301" s="43">
        <f>K1302</f>
        <v>-10</v>
      </c>
      <c r="M1301" s="40" t="s">
        <v>7</v>
      </c>
      <c r="N1301" s="40" t="s">
        <v>103</v>
      </c>
      <c r="O1301" s="40">
        <v>100</v>
      </c>
      <c r="P1301" s="56" t="s">
        <v>9187</v>
      </c>
    </row>
    <row r="1302" spans="1:16" hidden="1">
      <c r="A1302" s="46" t="s">
        <v>8676</v>
      </c>
      <c r="B1302" s="48" t="s">
        <v>9185</v>
      </c>
      <c r="C1302" s="40" t="s">
        <v>108</v>
      </c>
      <c r="D1302" s="48" t="s">
        <v>65</v>
      </c>
      <c r="E1302" s="48" t="s">
        <v>24</v>
      </c>
      <c r="F1302" s="48"/>
      <c r="G1302" s="49" t="s">
        <v>6175</v>
      </c>
      <c r="H1302" s="48" t="s">
        <v>9186</v>
      </c>
      <c r="I1302" s="40" t="s">
        <v>7904</v>
      </c>
      <c r="J1302" s="40" t="s">
        <v>8249</v>
      </c>
      <c r="K1302" s="43">
        <f>L1302-5</f>
        <v>-10</v>
      </c>
      <c r="L1302" s="43">
        <f>K1303</f>
        <v>-5</v>
      </c>
      <c r="M1302" s="40" t="s">
        <v>7</v>
      </c>
      <c r="N1302" s="40" t="s">
        <v>103</v>
      </c>
      <c r="O1302" s="40" t="s">
        <v>84</v>
      </c>
      <c r="P1302" s="56"/>
    </row>
    <row r="1303" spans="1:16" hidden="1">
      <c r="A1303" s="46" t="s">
        <v>8676</v>
      </c>
      <c r="B1303" s="48" t="s">
        <v>9185</v>
      </c>
      <c r="C1303" s="40" t="s">
        <v>108</v>
      </c>
      <c r="D1303" s="48" t="s">
        <v>65</v>
      </c>
      <c r="E1303" s="48" t="s">
        <v>24</v>
      </c>
      <c r="F1303" s="48"/>
      <c r="G1303" s="49" t="s">
        <v>6175</v>
      </c>
      <c r="H1303" s="48" t="s">
        <v>9186</v>
      </c>
      <c r="I1303" s="40" t="s">
        <v>7904</v>
      </c>
      <c r="J1303" s="40" t="s">
        <v>7907</v>
      </c>
      <c r="K1303" s="43">
        <f>L1303-5</f>
        <v>-5</v>
      </c>
      <c r="L1303" s="43">
        <v>0</v>
      </c>
      <c r="M1303" s="40" t="s">
        <v>7</v>
      </c>
      <c r="N1303" s="40" t="s">
        <v>103</v>
      </c>
      <c r="O1303" s="40" t="s">
        <v>84</v>
      </c>
      <c r="P1303" s="39"/>
    </row>
    <row r="1304" spans="1:16" hidden="1">
      <c r="A1304" s="46" t="s">
        <v>8676</v>
      </c>
      <c r="B1304" s="48" t="s">
        <v>9185</v>
      </c>
      <c r="C1304" s="40" t="s">
        <v>108</v>
      </c>
      <c r="D1304" s="48" t="s">
        <v>65</v>
      </c>
      <c r="E1304" s="48" t="s">
        <v>24</v>
      </c>
      <c r="F1304" s="48"/>
      <c r="G1304" s="49" t="s">
        <v>6175</v>
      </c>
      <c r="H1304" s="48" t="s">
        <v>9186</v>
      </c>
      <c r="I1304" s="40" t="s">
        <v>7904</v>
      </c>
      <c r="J1304" s="40" t="s">
        <v>8172</v>
      </c>
      <c r="K1304" s="43" t="e">
        <f>L1304-1</f>
        <v>#REF!</v>
      </c>
      <c r="L1304" s="43" t="e">
        <v>#REF!</v>
      </c>
      <c r="M1304" s="40" t="s">
        <v>7</v>
      </c>
      <c r="N1304" s="40" t="s">
        <v>103</v>
      </c>
      <c r="O1304" s="40">
        <v>100</v>
      </c>
      <c r="P1304" s="39"/>
    </row>
    <row r="1305" spans="1:16" hidden="1">
      <c r="A1305" s="55" t="s">
        <v>8605</v>
      </c>
      <c r="B1305" s="55" t="s">
        <v>8812</v>
      </c>
      <c r="C1305" s="49" t="s">
        <v>108</v>
      </c>
      <c r="D1305" s="55" t="s">
        <v>7928</v>
      </c>
      <c r="E1305" s="49" t="s">
        <v>24</v>
      </c>
      <c r="F1305" s="41"/>
      <c r="G1305" s="41" t="s">
        <v>55</v>
      </c>
      <c r="H1305" s="45" t="s">
        <v>9188</v>
      </c>
      <c r="I1305" s="41" t="s">
        <v>1048</v>
      </c>
      <c r="J1305" s="41" t="s">
        <v>7888</v>
      </c>
      <c r="K1305" s="41"/>
      <c r="L1305" s="40"/>
      <c r="M1305" s="40"/>
      <c r="N1305" s="40"/>
      <c r="O1305" s="48"/>
      <c r="P1305" s="56"/>
    </row>
    <row r="1306" spans="1:16" hidden="1">
      <c r="A1306" s="55" t="s">
        <v>8605</v>
      </c>
      <c r="B1306" s="55" t="s">
        <v>8812</v>
      </c>
      <c r="C1306" s="49" t="s">
        <v>108</v>
      </c>
      <c r="D1306" s="55" t="s">
        <v>7928</v>
      </c>
      <c r="E1306" s="49" t="s">
        <v>24</v>
      </c>
      <c r="F1306" s="41"/>
      <c r="G1306" s="41" t="s">
        <v>55</v>
      </c>
      <c r="H1306" s="45" t="s">
        <v>9188</v>
      </c>
      <c r="I1306" s="41" t="s">
        <v>1048</v>
      </c>
      <c r="J1306" s="41" t="s">
        <v>8244</v>
      </c>
      <c r="K1306" s="42">
        <v>41645</v>
      </c>
      <c r="L1306" s="40"/>
      <c r="M1306" s="40"/>
      <c r="N1306" s="40"/>
      <c r="O1306" s="48"/>
      <c r="P1306" s="56"/>
    </row>
    <row r="1307" spans="1:16" hidden="1">
      <c r="A1307" s="55" t="s">
        <v>8605</v>
      </c>
      <c r="B1307" s="55" t="s">
        <v>8812</v>
      </c>
      <c r="C1307" s="49" t="s">
        <v>108</v>
      </c>
      <c r="D1307" s="55" t="s">
        <v>7928</v>
      </c>
      <c r="E1307" s="49" t="s">
        <v>24</v>
      </c>
      <c r="F1307" s="41"/>
      <c r="G1307" s="41" t="s">
        <v>55</v>
      </c>
      <c r="H1307" s="45" t="s">
        <v>9188</v>
      </c>
      <c r="I1307" s="41" t="s">
        <v>1048</v>
      </c>
      <c r="J1307" s="41" t="s">
        <v>7889</v>
      </c>
      <c r="K1307" s="42">
        <v>41771</v>
      </c>
      <c r="L1307" s="40"/>
      <c r="M1307" s="40"/>
      <c r="N1307" s="40"/>
      <c r="O1307" s="48"/>
      <c r="P1307" s="56"/>
    </row>
    <row r="1308" spans="1:16" hidden="1">
      <c r="A1308" s="55" t="s">
        <v>8605</v>
      </c>
      <c r="B1308" s="55" t="s">
        <v>8812</v>
      </c>
      <c r="C1308" s="49" t="s">
        <v>108</v>
      </c>
      <c r="D1308" s="55" t="s">
        <v>7928</v>
      </c>
      <c r="E1308" s="49" t="s">
        <v>24</v>
      </c>
      <c r="F1308" s="41"/>
      <c r="G1308" s="41" t="s">
        <v>55</v>
      </c>
      <c r="H1308" s="45" t="s">
        <v>9188</v>
      </c>
      <c r="I1308" s="41" t="s">
        <v>1048</v>
      </c>
      <c r="J1308" s="41" t="s">
        <v>7890</v>
      </c>
      <c r="K1308" s="41"/>
      <c r="L1308" s="40"/>
      <c r="M1308" s="40"/>
      <c r="N1308" s="40"/>
      <c r="O1308" s="48"/>
      <c r="P1308" s="56"/>
    </row>
    <row r="1309" spans="1:16" hidden="1">
      <c r="A1309" s="55" t="s">
        <v>8605</v>
      </c>
      <c r="B1309" s="55" t="s">
        <v>8812</v>
      </c>
      <c r="C1309" s="49" t="s">
        <v>108</v>
      </c>
      <c r="D1309" s="55" t="s">
        <v>7928</v>
      </c>
      <c r="E1309" s="49" t="s">
        <v>24</v>
      </c>
      <c r="F1309" s="41"/>
      <c r="G1309" s="41" t="s">
        <v>55</v>
      </c>
      <c r="H1309" s="45" t="s">
        <v>9188</v>
      </c>
      <c r="I1309" s="41" t="s">
        <v>1048</v>
      </c>
      <c r="J1309" s="41" t="s">
        <v>7891</v>
      </c>
      <c r="K1309" s="42">
        <v>41810</v>
      </c>
      <c r="L1309" s="40"/>
      <c r="M1309" s="40"/>
      <c r="N1309" s="40"/>
      <c r="O1309" s="48"/>
      <c r="P1309" s="56"/>
    </row>
    <row r="1310" spans="1:16" hidden="1">
      <c r="A1310" s="55" t="s">
        <v>8605</v>
      </c>
      <c r="B1310" s="55" t="s">
        <v>8812</v>
      </c>
      <c r="C1310" s="49" t="s">
        <v>108</v>
      </c>
      <c r="D1310" s="55" t="s">
        <v>7928</v>
      </c>
      <c r="E1310" s="49" t="s">
        <v>24</v>
      </c>
      <c r="F1310" s="41"/>
      <c r="G1310" s="41" t="s">
        <v>55</v>
      </c>
      <c r="H1310" s="45" t="s">
        <v>9188</v>
      </c>
      <c r="I1310" s="41" t="s">
        <v>1048</v>
      </c>
      <c r="J1310" s="41" t="s">
        <v>7892</v>
      </c>
      <c r="K1310" s="42"/>
      <c r="L1310" s="40"/>
      <c r="M1310" s="40"/>
      <c r="N1310" s="40"/>
      <c r="O1310" s="48"/>
      <c r="P1310" s="56"/>
    </row>
    <row r="1311" spans="1:16" hidden="1">
      <c r="A1311" s="55" t="s">
        <v>8605</v>
      </c>
      <c r="B1311" s="55" t="s">
        <v>8812</v>
      </c>
      <c r="C1311" s="49" t="s">
        <v>108</v>
      </c>
      <c r="D1311" s="55" t="s">
        <v>7928</v>
      </c>
      <c r="E1311" s="49" t="s">
        <v>24</v>
      </c>
      <c r="F1311" s="41"/>
      <c r="G1311" s="41" t="s">
        <v>55</v>
      </c>
      <c r="H1311" s="45" t="s">
        <v>9188</v>
      </c>
      <c r="I1311" s="41" t="s">
        <v>1048</v>
      </c>
      <c r="J1311" s="41" t="s">
        <v>7893</v>
      </c>
      <c r="K1311" s="41"/>
      <c r="L1311" s="40"/>
      <c r="M1311" s="40"/>
      <c r="N1311" s="40"/>
      <c r="O1311" s="48"/>
      <c r="P1311" s="56"/>
    </row>
    <row r="1312" spans="1:16" hidden="1">
      <c r="A1312" s="55" t="s">
        <v>8605</v>
      </c>
      <c r="B1312" s="55" t="s">
        <v>8812</v>
      </c>
      <c r="C1312" s="49" t="s">
        <v>108</v>
      </c>
      <c r="D1312" s="55" t="s">
        <v>7928</v>
      </c>
      <c r="E1312" s="49" t="s">
        <v>24</v>
      </c>
      <c r="F1312" s="41"/>
      <c r="G1312" s="41" t="s">
        <v>55</v>
      </c>
      <c r="H1312" s="45" t="s">
        <v>9188</v>
      </c>
      <c r="I1312" s="41" t="s">
        <v>1048</v>
      </c>
      <c r="J1312" s="41" t="s">
        <v>7894</v>
      </c>
      <c r="K1312" s="41"/>
      <c r="L1312" s="40"/>
      <c r="M1312" s="40"/>
      <c r="N1312" s="40"/>
      <c r="O1312" s="48"/>
      <c r="P1312" s="56"/>
    </row>
    <row r="1313" spans="1:16" hidden="1">
      <c r="A1313" s="54" t="s">
        <v>8605</v>
      </c>
      <c r="B1313" s="54" t="s">
        <v>8812</v>
      </c>
      <c r="C1313" s="48" t="s">
        <v>108</v>
      </c>
      <c r="D1313" s="54" t="s">
        <v>7928</v>
      </c>
      <c r="E1313" s="48" t="s">
        <v>24</v>
      </c>
      <c r="F1313" s="40"/>
      <c r="G1313" s="41" t="s">
        <v>55</v>
      </c>
      <c r="H1313" s="44" t="s">
        <v>9188</v>
      </c>
      <c r="I1313" s="40" t="s">
        <v>7895</v>
      </c>
      <c r="J1313" s="40" t="s">
        <v>8245</v>
      </c>
      <c r="K1313" s="43">
        <f>K1306</f>
        <v>41645</v>
      </c>
      <c r="L1313" s="43">
        <f>K1313+30</f>
        <v>41675</v>
      </c>
      <c r="M1313" s="40" t="s">
        <v>8173</v>
      </c>
      <c r="N1313" s="40" t="s">
        <v>161</v>
      </c>
      <c r="O1313" s="40">
        <v>100</v>
      </c>
      <c r="P1313" s="56"/>
    </row>
    <row r="1314" spans="1:16" hidden="1">
      <c r="A1314" s="54" t="s">
        <v>8605</v>
      </c>
      <c r="B1314" s="54" t="s">
        <v>8812</v>
      </c>
      <c r="C1314" s="48" t="s">
        <v>108</v>
      </c>
      <c r="D1314" s="54" t="s">
        <v>7928</v>
      </c>
      <c r="E1314" s="48" t="s">
        <v>24</v>
      </c>
      <c r="F1314" s="40"/>
      <c r="G1314" s="41" t="s">
        <v>55</v>
      </c>
      <c r="H1314" s="44" t="s">
        <v>9188</v>
      </c>
      <c r="I1314" s="40" t="s">
        <v>8281</v>
      </c>
      <c r="J1314" s="40" t="s">
        <v>8282</v>
      </c>
      <c r="K1314" s="43">
        <f>L1313</f>
        <v>41675</v>
      </c>
      <c r="L1314" s="43">
        <f>K1314+2</f>
        <v>41677</v>
      </c>
      <c r="M1314" s="40" t="s">
        <v>8173</v>
      </c>
      <c r="N1314" s="40" t="s">
        <v>161</v>
      </c>
      <c r="O1314" s="40">
        <v>100</v>
      </c>
      <c r="P1314" s="39"/>
    </row>
    <row r="1315" spans="1:16" hidden="1">
      <c r="A1315" s="54" t="s">
        <v>8605</v>
      </c>
      <c r="B1315" s="54" t="s">
        <v>8812</v>
      </c>
      <c r="C1315" s="48" t="s">
        <v>108</v>
      </c>
      <c r="D1315" s="54" t="s">
        <v>7928</v>
      </c>
      <c r="E1315" s="48" t="s">
        <v>24</v>
      </c>
      <c r="F1315" s="40"/>
      <c r="G1315" s="41" t="s">
        <v>55</v>
      </c>
      <c r="H1315" s="44" t="s">
        <v>9188</v>
      </c>
      <c r="I1315" s="40" t="s">
        <v>8261</v>
      </c>
      <c r="J1315" s="40" t="s">
        <v>8262</v>
      </c>
      <c r="K1315" s="43">
        <f>L1314</f>
        <v>41677</v>
      </c>
      <c r="L1315" s="43">
        <f>K1315</f>
        <v>41677</v>
      </c>
      <c r="M1315" s="40" t="s">
        <v>8173</v>
      </c>
      <c r="N1315" s="40" t="s">
        <v>161</v>
      </c>
      <c r="O1315" s="40">
        <v>100</v>
      </c>
      <c r="P1315" s="56"/>
    </row>
    <row r="1316" spans="1:16" hidden="1">
      <c r="A1316" s="54" t="s">
        <v>8605</v>
      </c>
      <c r="B1316" s="54" t="s">
        <v>8812</v>
      </c>
      <c r="C1316" s="48" t="s">
        <v>108</v>
      </c>
      <c r="D1316" s="54" t="s">
        <v>7928</v>
      </c>
      <c r="E1316" s="48" t="s">
        <v>24</v>
      </c>
      <c r="F1316" s="40"/>
      <c r="G1316" s="41" t="s">
        <v>55</v>
      </c>
      <c r="H1316" s="44" t="s">
        <v>9188</v>
      </c>
      <c r="I1316" s="40" t="s">
        <v>8264</v>
      </c>
      <c r="J1316" s="40" t="s">
        <v>8265</v>
      </c>
      <c r="K1316" s="43">
        <f>L1315</f>
        <v>41677</v>
      </c>
      <c r="L1316" s="43">
        <f>K1307-21</f>
        <v>41750</v>
      </c>
      <c r="M1316" s="40" t="s">
        <v>8173</v>
      </c>
      <c r="N1316" s="40" t="s">
        <v>161</v>
      </c>
      <c r="O1316" s="40">
        <v>100</v>
      </c>
      <c r="P1316" s="56"/>
    </row>
    <row r="1317" spans="1:16" hidden="1">
      <c r="A1317" s="54" t="s">
        <v>8605</v>
      </c>
      <c r="B1317" s="54" t="s">
        <v>8812</v>
      </c>
      <c r="C1317" s="48" t="s">
        <v>108</v>
      </c>
      <c r="D1317" s="54" t="s">
        <v>7928</v>
      </c>
      <c r="E1317" s="48" t="s">
        <v>24</v>
      </c>
      <c r="F1317" s="40"/>
      <c r="G1317" s="41" t="s">
        <v>55</v>
      </c>
      <c r="H1317" s="44" t="s">
        <v>9188</v>
      </c>
      <c r="I1317" s="40" t="s">
        <v>8261</v>
      </c>
      <c r="J1317" s="40" t="s">
        <v>8266</v>
      </c>
      <c r="K1317" s="43">
        <f>L1316</f>
        <v>41750</v>
      </c>
      <c r="L1317" s="43">
        <f>K1317</f>
        <v>41750</v>
      </c>
      <c r="M1317" s="40" t="s">
        <v>8173</v>
      </c>
      <c r="N1317" s="40" t="s">
        <v>161</v>
      </c>
      <c r="O1317" s="40">
        <v>100</v>
      </c>
      <c r="P1317" s="56"/>
    </row>
    <row r="1318" spans="1:16" ht="26.45" hidden="1">
      <c r="A1318" s="54" t="s">
        <v>8605</v>
      </c>
      <c r="B1318" s="54" t="s">
        <v>8812</v>
      </c>
      <c r="C1318" s="48" t="s">
        <v>108</v>
      </c>
      <c r="D1318" s="54" t="s">
        <v>7928</v>
      </c>
      <c r="E1318" s="48" t="s">
        <v>24</v>
      </c>
      <c r="F1318" s="40"/>
      <c r="G1318" s="41" t="s">
        <v>55</v>
      </c>
      <c r="H1318" s="44" t="s">
        <v>9188</v>
      </c>
      <c r="I1318" s="40" t="s">
        <v>7904</v>
      </c>
      <c r="J1318" s="40" t="s">
        <v>7905</v>
      </c>
      <c r="K1318" s="43">
        <f>L1316</f>
        <v>41750</v>
      </c>
      <c r="L1318" s="43">
        <f>K1318+5</f>
        <v>41755</v>
      </c>
      <c r="M1318" s="40" t="s">
        <v>8173</v>
      </c>
      <c r="N1318" s="40" t="s">
        <v>5488</v>
      </c>
      <c r="O1318" s="40">
        <v>100</v>
      </c>
      <c r="P1318" s="56" t="s">
        <v>9189</v>
      </c>
    </row>
    <row r="1319" spans="1:16" hidden="1">
      <c r="A1319" s="54" t="s">
        <v>8605</v>
      </c>
      <c r="B1319" s="54" t="s">
        <v>8812</v>
      </c>
      <c r="C1319" s="48" t="s">
        <v>108</v>
      </c>
      <c r="D1319" s="54" t="s">
        <v>7928</v>
      </c>
      <c r="E1319" s="48" t="s">
        <v>24</v>
      </c>
      <c r="F1319" s="40"/>
      <c r="G1319" s="41" t="s">
        <v>55</v>
      </c>
      <c r="H1319" s="44" t="s">
        <v>9188</v>
      </c>
      <c r="I1319" s="40" t="s">
        <v>7904</v>
      </c>
      <c r="J1319" s="40" t="s">
        <v>7906</v>
      </c>
      <c r="K1319" s="43">
        <f>L1318</f>
        <v>41755</v>
      </c>
      <c r="L1319" s="43">
        <f>K1319+5</f>
        <v>41760</v>
      </c>
      <c r="M1319" s="40" t="s">
        <v>8173</v>
      </c>
      <c r="N1319" s="40" t="s">
        <v>5488</v>
      </c>
      <c r="O1319" s="40">
        <v>100</v>
      </c>
      <c r="P1319" s="56"/>
    </row>
    <row r="1320" spans="1:16" hidden="1">
      <c r="A1320" s="54" t="s">
        <v>8605</v>
      </c>
      <c r="B1320" s="54" t="s">
        <v>8812</v>
      </c>
      <c r="C1320" s="48" t="s">
        <v>108</v>
      </c>
      <c r="D1320" s="54" t="s">
        <v>7928</v>
      </c>
      <c r="E1320" s="48" t="s">
        <v>24</v>
      </c>
      <c r="F1320" s="40"/>
      <c r="G1320" s="41" t="s">
        <v>55</v>
      </c>
      <c r="H1320" s="44" t="s">
        <v>9188</v>
      </c>
      <c r="I1320" s="40" t="s">
        <v>7904</v>
      </c>
      <c r="J1320" s="40" t="s">
        <v>7907</v>
      </c>
      <c r="K1320" s="43">
        <f>L1319</f>
        <v>41760</v>
      </c>
      <c r="L1320" s="43">
        <f>K1320+5</f>
        <v>41765</v>
      </c>
      <c r="M1320" s="80" t="s">
        <v>8173</v>
      </c>
      <c r="N1320" s="40" t="s">
        <v>5488</v>
      </c>
      <c r="O1320" s="40">
        <v>100</v>
      </c>
      <c r="P1320" s="56"/>
    </row>
    <row r="1321" spans="1:16" ht="26.45" hidden="1">
      <c r="A1321" s="54" t="s">
        <v>8605</v>
      </c>
      <c r="B1321" s="54" t="s">
        <v>8812</v>
      </c>
      <c r="C1321" s="48" t="s">
        <v>108</v>
      </c>
      <c r="D1321" s="54" t="s">
        <v>7928</v>
      </c>
      <c r="E1321" s="48" t="s">
        <v>24</v>
      </c>
      <c r="F1321" s="40"/>
      <c r="G1321" s="41" t="s">
        <v>55</v>
      </c>
      <c r="H1321" s="44" t="s">
        <v>9188</v>
      </c>
      <c r="I1321" s="40" t="s">
        <v>7904</v>
      </c>
      <c r="J1321" s="40" t="s">
        <v>8172</v>
      </c>
      <c r="K1321" s="43">
        <f>L1320</f>
        <v>41765</v>
      </c>
      <c r="L1321" s="67">
        <f>K1321+1</f>
        <v>41766</v>
      </c>
      <c r="M1321" s="40" t="s">
        <v>8173</v>
      </c>
      <c r="N1321" s="40" t="s">
        <v>5488</v>
      </c>
      <c r="O1321" s="40">
        <v>100</v>
      </c>
      <c r="P1321" s="56" t="s">
        <v>8263</v>
      </c>
    </row>
    <row r="1322" spans="1:16" hidden="1">
      <c r="A1322" s="49" t="s">
        <v>2241</v>
      </c>
      <c r="B1322" s="49" t="s">
        <v>9190</v>
      </c>
      <c r="C1322" s="41" t="s">
        <v>52</v>
      </c>
      <c r="D1322" s="49" t="s">
        <v>52</v>
      </c>
      <c r="E1322" s="47" t="s">
        <v>25</v>
      </c>
      <c r="F1322" s="41"/>
      <c r="G1322" s="41" t="s">
        <v>5399</v>
      </c>
      <c r="H1322" s="49" t="s">
        <v>9191</v>
      </c>
      <c r="I1322" s="41" t="s">
        <v>1048</v>
      </c>
      <c r="J1322" s="41" t="s">
        <v>7888</v>
      </c>
      <c r="K1322" s="41"/>
      <c r="L1322" s="40"/>
      <c r="M1322" s="48"/>
      <c r="N1322" s="48"/>
      <c r="O1322" s="48"/>
      <c r="P1322" s="56"/>
    </row>
    <row r="1323" spans="1:16" hidden="1">
      <c r="A1323" s="49" t="s">
        <v>2241</v>
      </c>
      <c r="B1323" s="49" t="s">
        <v>9190</v>
      </c>
      <c r="C1323" s="41" t="s">
        <v>52</v>
      </c>
      <c r="D1323" s="49" t="s">
        <v>52</v>
      </c>
      <c r="E1323" s="47" t="s">
        <v>25</v>
      </c>
      <c r="F1323" s="41"/>
      <c r="G1323" s="41" t="s">
        <v>5399</v>
      </c>
      <c r="H1323" s="49" t="s">
        <v>9191</v>
      </c>
      <c r="I1323" s="41" t="s">
        <v>1048</v>
      </c>
      <c r="J1323" s="41" t="s">
        <v>8244</v>
      </c>
      <c r="K1323" s="42">
        <v>41699</v>
      </c>
      <c r="L1323" s="40"/>
      <c r="M1323" s="48"/>
      <c r="N1323" s="48"/>
      <c r="O1323" s="48"/>
      <c r="P1323" s="56"/>
    </row>
    <row r="1324" spans="1:16" hidden="1">
      <c r="A1324" s="49" t="s">
        <v>2241</v>
      </c>
      <c r="B1324" s="49" t="s">
        <v>9190</v>
      </c>
      <c r="C1324" s="41" t="s">
        <v>52</v>
      </c>
      <c r="D1324" s="49" t="s">
        <v>52</v>
      </c>
      <c r="E1324" s="47" t="s">
        <v>25</v>
      </c>
      <c r="F1324" s="41"/>
      <c r="G1324" s="41" t="s">
        <v>5399</v>
      </c>
      <c r="H1324" s="49" t="s">
        <v>9191</v>
      </c>
      <c r="I1324" s="41" t="s">
        <v>1048</v>
      </c>
      <c r="J1324" s="41" t="s">
        <v>7889</v>
      </c>
      <c r="K1324" s="42">
        <v>42004</v>
      </c>
      <c r="L1324" s="40"/>
      <c r="M1324" s="48"/>
      <c r="N1324" s="48"/>
      <c r="O1324" s="48"/>
      <c r="P1324" s="56"/>
    </row>
    <row r="1325" spans="1:16" hidden="1">
      <c r="A1325" s="49" t="s">
        <v>2241</v>
      </c>
      <c r="B1325" s="49" t="s">
        <v>9190</v>
      </c>
      <c r="C1325" s="41" t="s">
        <v>52</v>
      </c>
      <c r="D1325" s="49" t="s">
        <v>52</v>
      </c>
      <c r="E1325" s="47" t="s">
        <v>25</v>
      </c>
      <c r="F1325" s="41"/>
      <c r="G1325" s="41" t="s">
        <v>5399</v>
      </c>
      <c r="H1325" s="49" t="s">
        <v>9191</v>
      </c>
      <c r="I1325" s="41" t="s">
        <v>1048</v>
      </c>
      <c r="J1325" s="41" t="s">
        <v>7890</v>
      </c>
      <c r="K1325" s="41"/>
      <c r="L1325" s="40"/>
      <c r="M1325" s="48"/>
      <c r="N1325" s="48"/>
      <c r="O1325" s="48"/>
      <c r="P1325" s="56"/>
    </row>
    <row r="1326" spans="1:16" hidden="1">
      <c r="A1326" s="49" t="s">
        <v>2241</v>
      </c>
      <c r="B1326" s="49" t="s">
        <v>9190</v>
      </c>
      <c r="C1326" s="41" t="s">
        <v>52</v>
      </c>
      <c r="D1326" s="49" t="s">
        <v>52</v>
      </c>
      <c r="E1326" s="47" t="s">
        <v>25</v>
      </c>
      <c r="F1326" s="41"/>
      <c r="G1326" s="41" t="s">
        <v>5399</v>
      </c>
      <c r="H1326" s="49" t="s">
        <v>9191</v>
      </c>
      <c r="I1326" s="41" t="s">
        <v>1048</v>
      </c>
      <c r="J1326" s="41" t="s">
        <v>7891</v>
      </c>
      <c r="K1326" s="41"/>
      <c r="L1326" s="40"/>
      <c r="M1326" s="48"/>
      <c r="N1326" s="48"/>
      <c r="O1326" s="48"/>
      <c r="P1326" s="56"/>
    </row>
    <row r="1327" spans="1:16" hidden="1">
      <c r="A1327" s="49" t="s">
        <v>2241</v>
      </c>
      <c r="B1327" s="49" t="s">
        <v>9190</v>
      </c>
      <c r="C1327" s="41" t="s">
        <v>52</v>
      </c>
      <c r="D1327" s="49" t="s">
        <v>52</v>
      </c>
      <c r="E1327" s="47" t="s">
        <v>25</v>
      </c>
      <c r="F1327" s="41"/>
      <c r="G1327" s="41" t="s">
        <v>5399</v>
      </c>
      <c r="H1327" s="49" t="s">
        <v>9191</v>
      </c>
      <c r="I1327" s="41" t="s">
        <v>1048</v>
      </c>
      <c r="J1327" s="41" t="s">
        <v>7892</v>
      </c>
      <c r="K1327" s="41"/>
      <c r="L1327" s="40"/>
      <c r="M1327" s="48"/>
      <c r="N1327" s="48"/>
      <c r="O1327" s="48"/>
      <c r="P1327" s="56"/>
    </row>
    <row r="1328" spans="1:16" hidden="1">
      <c r="A1328" s="49" t="s">
        <v>2241</v>
      </c>
      <c r="B1328" s="49" t="s">
        <v>9190</v>
      </c>
      <c r="C1328" s="41" t="s">
        <v>52</v>
      </c>
      <c r="D1328" s="49" t="s">
        <v>52</v>
      </c>
      <c r="E1328" s="47" t="s">
        <v>25</v>
      </c>
      <c r="F1328" s="41"/>
      <c r="G1328" s="41" t="s">
        <v>5399</v>
      </c>
      <c r="H1328" s="49" t="s">
        <v>9191</v>
      </c>
      <c r="I1328" s="41" t="s">
        <v>1048</v>
      </c>
      <c r="J1328" s="41" t="s">
        <v>7893</v>
      </c>
      <c r="K1328" s="41"/>
      <c r="L1328" s="40"/>
      <c r="M1328" s="48"/>
      <c r="N1328" s="48"/>
      <c r="O1328" s="48"/>
      <c r="P1328" s="56"/>
    </row>
    <row r="1329" spans="1:16" hidden="1">
      <c r="A1329" s="49" t="s">
        <v>2241</v>
      </c>
      <c r="B1329" s="49" t="s">
        <v>9190</v>
      </c>
      <c r="C1329" s="41" t="s">
        <v>52</v>
      </c>
      <c r="D1329" s="49" t="s">
        <v>52</v>
      </c>
      <c r="E1329" s="47" t="s">
        <v>25</v>
      </c>
      <c r="F1329" s="41"/>
      <c r="G1329" s="41" t="s">
        <v>5399</v>
      </c>
      <c r="H1329" s="49" t="s">
        <v>9191</v>
      </c>
      <c r="I1329" s="41" t="s">
        <v>1048</v>
      </c>
      <c r="J1329" s="41" t="s">
        <v>7894</v>
      </c>
      <c r="K1329" s="41"/>
      <c r="L1329" s="40"/>
      <c r="M1329" s="48"/>
      <c r="N1329" s="48"/>
      <c r="O1329" s="48"/>
      <c r="P1329" s="56"/>
    </row>
    <row r="1330" spans="1:16" ht="26.45" hidden="1">
      <c r="A1330" s="48" t="s">
        <v>2241</v>
      </c>
      <c r="B1330" s="49" t="s">
        <v>9190</v>
      </c>
      <c r="C1330" s="41" t="s">
        <v>52</v>
      </c>
      <c r="D1330" s="48" t="s">
        <v>52</v>
      </c>
      <c r="E1330" s="47" t="s">
        <v>25</v>
      </c>
      <c r="F1330" s="40"/>
      <c r="G1330" s="41" t="s">
        <v>5399</v>
      </c>
      <c r="H1330" s="48" t="s">
        <v>9191</v>
      </c>
      <c r="I1330" s="40" t="s">
        <v>7895</v>
      </c>
      <c r="J1330" s="40" t="s">
        <v>8245</v>
      </c>
      <c r="K1330" s="43">
        <f>K1323</f>
        <v>41699</v>
      </c>
      <c r="L1330" s="43">
        <f>K1330+30</f>
        <v>41729</v>
      </c>
      <c r="M1330" s="40" t="s">
        <v>8173</v>
      </c>
      <c r="N1330" s="48" t="s">
        <v>5488</v>
      </c>
      <c r="O1330" s="48">
        <v>100</v>
      </c>
      <c r="P1330" s="39" t="s">
        <v>9192</v>
      </c>
    </row>
    <row r="1331" spans="1:16" hidden="1">
      <c r="A1331" s="48" t="s">
        <v>2241</v>
      </c>
      <c r="B1331" s="49" t="s">
        <v>9190</v>
      </c>
      <c r="C1331" s="41" t="s">
        <v>52</v>
      </c>
      <c r="D1331" s="48" t="s">
        <v>52</v>
      </c>
      <c r="E1331" s="47" t="s">
        <v>25</v>
      </c>
      <c r="F1331" s="40"/>
      <c r="G1331" s="41" t="s">
        <v>5399</v>
      </c>
      <c r="H1331" s="48" t="s">
        <v>9191</v>
      </c>
      <c r="I1331" s="40" t="s">
        <v>7898</v>
      </c>
      <c r="J1331" s="40" t="s">
        <v>8247</v>
      </c>
      <c r="K1331" s="43">
        <f t="shared" ref="K1331:K1336" si="12">L1330</f>
        <v>41729</v>
      </c>
      <c r="L1331" s="43">
        <f>K1331+5</f>
        <v>41734</v>
      </c>
      <c r="M1331" s="40" t="s">
        <v>8173</v>
      </c>
      <c r="N1331" s="48" t="s">
        <v>161</v>
      </c>
      <c r="O1331" s="48">
        <v>100</v>
      </c>
      <c r="P1331" s="39"/>
    </row>
    <row r="1332" spans="1:16" hidden="1">
      <c r="A1332" s="48" t="s">
        <v>2241</v>
      </c>
      <c r="B1332" s="49" t="s">
        <v>9190</v>
      </c>
      <c r="C1332" s="41" t="s">
        <v>52</v>
      </c>
      <c r="D1332" s="48" t="s">
        <v>52</v>
      </c>
      <c r="E1332" s="47" t="s">
        <v>25</v>
      </c>
      <c r="F1332" s="40"/>
      <c r="G1332" s="41" t="s">
        <v>5399</v>
      </c>
      <c r="H1332" s="48" t="s">
        <v>9191</v>
      </c>
      <c r="I1332" s="40" t="s">
        <v>8253</v>
      </c>
      <c r="J1332" s="40" t="s">
        <v>8254</v>
      </c>
      <c r="K1332" s="43">
        <f t="shared" si="12"/>
        <v>41734</v>
      </c>
      <c r="L1332" s="43">
        <f>K1332+30</f>
        <v>41764</v>
      </c>
      <c r="M1332" s="40" t="s">
        <v>8173</v>
      </c>
      <c r="N1332" s="48" t="s">
        <v>6142</v>
      </c>
      <c r="O1332" s="48">
        <v>100</v>
      </c>
      <c r="P1332" s="39"/>
    </row>
    <row r="1333" spans="1:16" hidden="1">
      <c r="A1333" s="48" t="s">
        <v>2241</v>
      </c>
      <c r="B1333" s="49" t="s">
        <v>9190</v>
      </c>
      <c r="C1333" s="41" t="s">
        <v>52</v>
      </c>
      <c r="D1333" s="48" t="s">
        <v>52</v>
      </c>
      <c r="E1333" s="47" t="s">
        <v>25</v>
      </c>
      <c r="F1333" s="40"/>
      <c r="G1333" s="41" t="s">
        <v>5399</v>
      </c>
      <c r="H1333" s="48" t="s">
        <v>9191</v>
      </c>
      <c r="I1333" s="40" t="s">
        <v>8256</v>
      </c>
      <c r="J1333" s="40" t="s">
        <v>8257</v>
      </c>
      <c r="K1333" s="43">
        <f t="shared" si="12"/>
        <v>41764</v>
      </c>
      <c r="L1333" s="43">
        <f>L1332+10</f>
        <v>41774</v>
      </c>
      <c r="M1333" s="40" t="s">
        <v>8173</v>
      </c>
      <c r="N1333" s="48" t="s">
        <v>6142</v>
      </c>
      <c r="O1333" s="48" t="s">
        <v>84</v>
      </c>
      <c r="P1333" s="39"/>
    </row>
    <row r="1334" spans="1:16" hidden="1">
      <c r="A1334" s="48" t="s">
        <v>2241</v>
      </c>
      <c r="B1334" s="49" t="s">
        <v>9190</v>
      </c>
      <c r="C1334" s="41" t="s">
        <v>52</v>
      </c>
      <c r="D1334" s="48" t="s">
        <v>52</v>
      </c>
      <c r="E1334" s="47" t="s">
        <v>25</v>
      </c>
      <c r="F1334" s="40"/>
      <c r="G1334" s="41" t="s">
        <v>5399</v>
      </c>
      <c r="H1334" s="48" t="s">
        <v>9191</v>
      </c>
      <c r="I1334" s="40" t="s">
        <v>8256</v>
      </c>
      <c r="J1334" s="40" t="s">
        <v>8249</v>
      </c>
      <c r="K1334" s="43">
        <f t="shared" si="12"/>
        <v>41774</v>
      </c>
      <c r="L1334" s="43">
        <f>K1334+10</f>
        <v>41784</v>
      </c>
      <c r="M1334" s="40" t="s">
        <v>8173</v>
      </c>
      <c r="N1334" s="48" t="s">
        <v>5488</v>
      </c>
      <c r="O1334" s="48" t="s">
        <v>84</v>
      </c>
      <c r="P1334" s="39"/>
    </row>
    <row r="1335" spans="1:16" hidden="1">
      <c r="A1335" s="48" t="s">
        <v>2241</v>
      </c>
      <c r="B1335" s="49" t="s">
        <v>9190</v>
      </c>
      <c r="C1335" s="41" t="s">
        <v>52</v>
      </c>
      <c r="D1335" s="48" t="s">
        <v>52</v>
      </c>
      <c r="E1335" s="47" t="s">
        <v>25</v>
      </c>
      <c r="F1335" s="40"/>
      <c r="G1335" s="41" t="s">
        <v>5399</v>
      </c>
      <c r="H1335" s="48" t="s">
        <v>9191</v>
      </c>
      <c r="I1335" s="40" t="s">
        <v>8256</v>
      </c>
      <c r="J1335" s="40" t="s">
        <v>7907</v>
      </c>
      <c r="K1335" s="43">
        <f t="shared" si="12"/>
        <v>41784</v>
      </c>
      <c r="L1335" s="43">
        <f>K1335+5</f>
        <v>41789</v>
      </c>
      <c r="M1335" s="40" t="s">
        <v>8173</v>
      </c>
      <c r="N1335" s="48" t="s">
        <v>5488</v>
      </c>
      <c r="O1335" s="48" t="s">
        <v>84</v>
      </c>
      <c r="P1335" s="39"/>
    </row>
    <row r="1336" spans="1:16" ht="26.45" hidden="1">
      <c r="A1336" s="48" t="s">
        <v>2241</v>
      </c>
      <c r="B1336" s="48" t="s">
        <v>9190</v>
      </c>
      <c r="C1336" s="40" t="s">
        <v>52</v>
      </c>
      <c r="D1336" s="48" t="s">
        <v>52</v>
      </c>
      <c r="E1336" s="46" t="s">
        <v>25</v>
      </c>
      <c r="F1336" s="40"/>
      <c r="G1336" s="41" t="s">
        <v>5399</v>
      </c>
      <c r="H1336" s="48" t="s">
        <v>9191</v>
      </c>
      <c r="I1336" s="40" t="s">
        <v>8256</v>
      </c>
      <c r="J1336" s="40" t="s">
        <v>8259</v>
      </c>
      <c r="K1336" s="43">
        <f t="shared" si="12"/>
        <v>41789</v>
      </c>
      <c r="L1336" s="43">
        <f>K1336</f>
        <v>41789</v>
      </c>
      <c r="M1336" s="40" t="s">
        <v>8173</v>
      </c>
      <c r="N1336" s="48" t="s">
        <v>5488</v>
      </c>
      <c r="O1336" s="48">
        <v>100</v>
      </c>
      <c r="P1336" s="39" t="s">
        <v>9193</v>
      </c>
    </row>
    <row r="1337" spans="1:16" ht="26.45" hidden="1">
      <c r="A1337" s="48" t="s">
        <v>2241</v>
      </c>
      <c r="B1337" s="48" t="s">
        <v>9190</v>
      </c>
      <c r="C1337" s="40" t="s">
        <v>52</v>
      </c>
      <c r="D1337" s="48" t="s">
        <v>52</v>
      </c>
      <c r="E1337" s="46" t="s">
        <v>25</v>
      </c>
      <c r="F1337" s="40"/>
      <c r="G1337" s="41" t="s">
        <v>5399</v>
      </c>
      <c r="H1337" s="48" t="s">
        <v>9191</v>
      </c>
      <c r="I1337" s="65" t="s">
        <v>8261</v>
      </c>
      <c r="J1337" s="40" t="s">
        <v>8262</v>
      </c>
      <c r="K1337" s="43">
        <f>L1334</f>
        <v>41784</v>
      </c>
      <c r="L1337" s="43">
        <f>K1337+5</f>
        <v>41789</v>
      </c>
      <c r="M1337" s="40" t="s">
        <v>8173</v>
      </c>
      <c r="N1337" s="48" t="s">
        <v>145</v>
      </c>
      <c r="O1337" s="48">
        <v>100</v>
      </c>
      <c r="P1337" s="39" t="s">
        <v>8293</v>
      </c>
    </row>
    <row r="1338" spans="1:16" hidden="1">
      <c r="A1338" s="48" t="s">
        <v>2241</v>
      </c>
      <c r="B1338" s="48" t="s">
        <v>9190</v>
      </c>
      <c r="C1338" s="40" t="s">
        <v>52</v>
      </c>
      <c r="D1338" s="48" t="s">
        <v>52</v>
      </c>
      <c r="E1338" s="46" t="s">
        <v>25</v>
      </c>
      <c r="F1338" s="40"/>
      <c r="G1338" s="41" t="s">
        <v>5399</v>
      </c>
      <c r="H1338" s="48" t="s">
        <v>9191</v>
      </c>
      <c r="I1338" s="40" t="s">
        <v>8264</v>
      </c>
      <c r="J1338" s="40" t="s">
        <v>8265</v>
      </c>
      <c r="K1338" s="43">
        <f>L1337</f>
        <v>41789</v>
      </c>
      <c r="L1338" s="43">
        <f>K1324-21</f>
        <v>41983</v>
      </c>
      <c r="M1338" s="40" t="s">
        <v>8173</v>
      </c>
      <c r="N1338" s="48" t="s">
        <v>6142</v>
      </c>
      <c r="O1338" s="48">
        <v>100</v>
      </c>
      <c r="P1338" s="39"/>
    </row>
    <row r="1339" spans="1:16" ht="26.45" hidden="1">
      <c r="A1339" s="48" t="s">
        <v>2241</v>
      </c>
      <c r="B1339" s="48" t="s">
        <v>9190</v>
      </c>
      <c r="C1339" s="40" t="s">
        <v>52</v>
      </c>
      <c r="D1339" s="48" t="s">
        <v>52</v>
      </c>
      <c r="E1339" s="46" t="s">
        <v>25</v>
      </c>
      <c r="F1339" s="40"/>
      <c r="G1339" s="41" t="s">
        <v>5399</v>
      </c>
      <c r="H1339" s="48" t="s">
        <v>9191</v>
      </c>
      <c r="I1339" s="40" t="s">
        <v>8261</v>
      </c>
      <c r="J1339" s="40" t="s">
        <v>8266</v>
      </c>
      <c r="K1339" s="43">
        <f>L1338</f>
        <v>41983</v>
      </c>
      <c r="L1339" s="43">
        <f>K1339</f>
        <v>41983</v>
      </c>
      <c r="M1339" s="40" t="s">
        <v>8173</v>
      </c>
      <c r="N1339" s="48" t="s">
        <v>145</v>
      </c>
      <c r="O1339" s="48">
        <v>100</v>
      </c>
      <c r="P1339" s="56" t="s">
        <v>8279</v>
      </c>
    </row>
    <row r="1340" spans="1:16" hidden="1">
      <c r="A1340" s="48" t="s">
        <v>2241</v>
      </c>
      <c r="B1340" s="49" t="s">
        <v>9190</v>
      </c>
      <c r="C1340" s="41" t="s">
        <v>52</v>
      </c>
      <c r="D1340" s="48" t="s">
        <v>52</v>
      </c>
      <c r="E1340" s="47" t="s">
        <v>25</v>
      </c>
      <c r="F1340" s="40"/>
      <c r="G1340" s="41" t="s">
        <v>5399</v>
      </c>
      <c r="H1340" s="48" t="s">
        <v>9191</v>
      </c>
      <c r="I1340" s="40" t="s">
        <v>7904</v>
      </c>
      <c r="J1340" s="40" t="s">
        <v>8267</v>
      </c>
      <c r="K1340" s="43">
        <f>L1338</f>
        <v>41983</v>
      </c>
      <c r="L1340" s="43">
        <f>K1340+5</f>
        <v>41988</v>
      </c>
      <c r="M1340" s="40" t="s">
        <v>8173</v>
      </c>
      <c r="N1340" s="48" t="s">
        <v>5488</v>
      </c>
      <c r="O1340" s="48" t="s">
        <v>84</v>
      </c>
      <c r="P1340" s="39"/>
    </row>
    <row r="1341" spans="1:16" hidden="1">
      <c r="A1341" s="48" t="s">
        <v>2241</v>
      </c>
      <c r="B1341" s="49" t="s">
        <v>9190</v>
      </c>
      <c r="C1341" s="41" t="s">
        <v>52</v>
      </c>
      <c r="D1341" s="48" t="s">
        <v>52</v>
      </c>
      <c r="E1341" s="47" t="s">
        <v>25</v>
      </c>
      <c r="F1341" s="40"/>
      <c r="G1341" s="41" t="s">
        <v>5399</v>
      </c>
      <c r="H1341" s="48" t="s">
        <v>9191</v>
      </c>
      <c r="I1341" s="40" t="s">
        <v>7904</v>
      </c>
      <c r="J1341" s="40" t="s">
        <v>8268</v>
      </c>
      <c r="K1341" s="43">
        <f>L1340</f>
        <v>41988</v>
      </c>
      <c r="L1341" s="43">
        <f>K1341+5</f>
        <v>41993</v>
      </c>
      <c r="M1341" s="40" t="s">
        <v>8173</v>
      </c>
      <c r="N1341" s="48" t="s">
        <v>5488</v>
      </c>
      <c r="O1341" s="48" t="s">
        <v>84</v>
      </c>
      <c r="P1341" s="39"/>
    </row>
    <row r="1342" spans="1:16" hidden="1">
      <c r="A1342" s="48" t="s">
        <v>2241</v>
      </c>
      <c r="B1342" s="49" t="s">
        <v>9190</v>
      </c>
      <c r="C1342" s="41" t="s">
        <v>52</v>
      </c>
      <c r="D1342" s="48" t="s">
        <v>52</v>
      </c>
      <c r="E1342" s="47" t="s">
        <v>25</v>
      </c>
      <c r="F1342" s="40"/>
      <c r="G1342" s="41" t="s">
        <v>5399</v>
      </c>
      <c r="H1342" s="48" t="s">
        <v>9191</v>
      </c>
      <c r="I1342" s="40" t="s">
        <v>7904</v>
      </c>
      <c r="J1342" s="40" t="s">
        <v>8269</v>
      </c>
      <c r="K1342" s="43">
        <f>L1341</f>
        <v>41993</v>
      </c>
      <c r="L1342" s="43">
        <f>K1342+5</f>
        <v>41998</v>
      </c>
      <c r="M1342" s="40" t="s">
        <v>8173</v>
      </c>
      <c r="N1342" s="48" t="s">
        <v>5488</v>
      </c>
      <c r="O1342" s="48" t="s">
        <v>84</v>
      </c>
      <c r="P1342" s="39"/>
    </row>
    <row r="1343" spans="1:16" ht="26.45" hidden="1">
      <c r="A1343" s="48" t="s">
        <v>2241</v>
      </c>
      <c r="B1343" s="48" t="s">
        <v>9190</v>
      </c>
      <c r="C1343" s="40" t="s">
        <v>52</v>
      </c>
      <c r="D1343" s="48" t="s">
        <v>52</v>
      </c>
      <c r="E1343" s="46" t="s">
        <v>25</v>
      </c>
      <c r="F1343" s="40"/>
      <c r="G1343" s="41" t="s">
        <v>5399</v>
      </c>
      <c r="H1343" s="48" t="s">
        <v>9191</v>
      </c>
      <c r="I1343" s="40" t="s">
        <v>7904</v>
      </c>
      <c r="J1343" s="40" t="s">
        <v>8172</v>
      </c>
      <c r="K1343" s="43">
        <f>L1342</f>
        <v>41998</v>
      </c>
      <c r="L1343" s="67">
        <f>K1343+1</f>
        <v>41999</v>
      </c>
      <c r="M1343" s="40" t="s">
        <v>8173</v>
      </c>
      <c r="N1343" s="48" t="s">
        <v>5488</v>
      </c>
      <c r="O1343" s="48">
        <v>100</v>
      </c>
      <c r="P1343" s="39" t="s">
        <v>8263</v>
      </c>
    </row>
    <row r="1344" spans="1:16" hidden="1">
      <c r="A1344" s="49" t="s">
        <v>2241</v>
      </c>
      <c r="B1344" s="49" t="s">
        <v>9194</v>
      </c>
      <c r="C1344" s="41" t="s">
        <v>52</v>
      </c>
      <c r="D1344" s="49" t="s">
        <v>52</v>
      </c>
      <c r="E1344" s="47" t="s">
        <v>25</v>
      </c>
      <c r="F1344" s="41"/>
      <c r="G1344" s="41" t="s">
        <v>5399</v>
      </c>
      <c r="H1344" s="49" t="s">
        <v>9195</v>
      </c>
      <c r="I1344" s="41" t="s">
        <v>1048</v>
      </c>
      <c r="J1344" s="41" t="s">
        <v>7888</v>
      </c>
      <c r="K1344" s="41"/>
      <c r="L1344" s="40"/>
      <c r="M1344" s="48"/>
      <c r="N1344" s="48"/>
      <c r="O1344" s="48"/>
      <c r="P1344" s="56"/>
    </row>
    <row r="1345" spans="1:16" hidden="1">
      <c r="A1345" s="49" t="s">
        <v>2241</v>
      </c>
      <c r="B1345" s="49" t="s">
        <v>9194</v>
      </c>
      <c r="C1345" s="41" t="s">
        <v>52</v>
      </c>
      <c r="D1345" s="49" t="s">
        <v>52</v>
      </c>
      <c r="E1345" s="47" t="s">
        <v>25</v>
      </c>
      <c r="F1345" s="41"/>
      <c r="G1345" s="41" t="s">
        <v>5399</v>
      </c>
      <c r="H1345" s="49" t="s">
        <v>9195</v>
      </c>
      <c r="I1345" s="41" t="s">
        <v>1048</v>
      </c>
      <c r="J1345" s="41" t="s">
        <v>8244</v>
      </c>
      <c r="K1345" s="42">
        <v>41699</v>
      </c>
      <c r="L1345" s="40"/>
      <c r="M1345" s="48"/>
      <c r="N1345" s="48"/>
      <c r="O1345" s="48"/>
      <c r="P1345" s="56"/>
    </row>
    <row r="1346" spans="1:16" hidden="1">
      <c r="A1346" s="49" t="s">
        <v>2241</v>
      </c>
      <c r="B1346" s="49" t="s">
        <v>9194</v>
      </c>
      <c r="C1346" s="41" t="s">
        <v>52</v>
      </c>
      <c r="D1346" s="49" t="s">
        <v>52</v>
      </c>
      <c r="E1346" s="47" t="s">
        <v>25</v>
      </c>
      <c r="F1346" s="41"/>
      <c r="G1346" s="41" t="s">
        <v>5399</v>
      </c>
      <c r="H1346" s="49" t="s">
        <v>9195</v>
      </c>
      <c r="I1346" s="41" t="s">
        <v>1048</v>
      </c>
      <c r="J1346" s="41" t="s">
        <v>7889</v>
      </c>
      <c r="K1346" s="42">
        <v>42004</v>
      </c>
      <c r="L1346" s="40"/>
      <c r="M1346" s="48"/>
      <c r="N1346" s="48"/>
      <c r="O1346" s="48"/>
      <c r="P1346" s="56"/>
    </row>
    <row r="1347" spans="1:16" hidden="1">
      <c r="A1347" s="49" t="s">
        <v>2241</v>
      </c>
      <c r="B1347" s="49" t="s">
        <v>9194</v>
      </c>
      <c r="C1347" s="41" t="s">
        <v>52</v>
      </c>
      <c r="D1347" s="49" t="s">
        <v>52</v>
      </c>
      <c r="E1347" s="47" t="s">
        <v>25</v>
      </c>
      <c r="F1347" s="41"/>
      <c r="G1347" s="41" t="s">
        <v>5399</v>
      </c>
      <c r="H1347" s="49" t="s">
        <v>9195</v>
      </c>
      <c r="I1347" s="41" t="s">
        <v>1048</v>
      </c>
      <c r="J1347" s="41" t="s">
        <v>7890</v>
      </c>
      <c r="K1347" s="41"/>
      <c r="L1347" s="40"/>
      <c r="M1347" s="48"/>
      <c r="N1347" s="48"/>
      <c r="O1347" s="48"/>
      <c r="P1347" s="56"/>
    </row>
    <row r="1348" spans="1:16" hidden="1">
      <c r="A1348" s="49" t="s">
        <v>2241</v>
      </c>
      <c r="B1348" s="49" t="s">
        <v>9194</v>
      </c>
      <c r="C1348" s="41" t="s">
        <v>52</v>
      </c>
      <c r="D1348" s="49" t="s">
        <v>52</v>
      </c>
      <c r="E1348" s="47" t="s">
        <v>25</v>
      </c>
      <c r="F1348" s="41"/>
      <c r="G1348" s="41" t="s">
        <v>5399</v>
      </c>
      <c r="H1348" s="49" t="s">
        <v>9195</v>
      </c>
      <c r="I1348" s="41" t="s">
        <v>1048</v>
      </c>
      <c r="J1348" s="41" t="s">
        <v>7891</v>
      </c>
      <c r="K1348" s="41"/>
      <c r="L1348" s="40"/>
      <c r="M1348" s="48"/>
      <c r="N1348" s="48"/>
      <c r="O1348" s="48"/>
      <c r="P1348" s="56"/>
    </row>
    <row r="1349" spans="1:16" hidden="1">
      <c r="A1349" s="49" t="s">
        <v>2241</v>
      </c>
      <c r="B1349" s="49" t="s">
        <v>9194</v>
      </c>
      <c r="C1349" s="41" t="s">
        <v>52</v>
      </c>
      <c r="D1349" s="49" t="s">
        <v>52</v>
      </c>
      <c r="E1349" s="47" t="s">
        <v>25</v>
      </c>
      <c r="F1349" s="41"/>
      <c r="G1349" s="41" t="s">
        <v>5399</v>
      </c>
      <c r="H1349" s="49" t="s">
        <v>9195</v>
      </c>
      <c r="I1349" s="41" t="s">
        <v>1048</v>
      </c>
      <c r="J1349" s="41" t="s">
        <v>7892</v>
      </c>
      <c r="K1349" s="41"/>
      <c r="L1349" s="40"/>
      <c r="M1349" s="48"/>
      <c r="N1349" s="48"/>
      <c r="O1349" s="48"/>
      <c r="P1349" s="56"/>
    </row>
    <row r="1350" spans="1:16" hidden="1">
      <c r="A1350" s="49" t="s">
        <v>2241</v>
      </c>
      <c r="B1350" s="49" t="s">
        <v>9194</v>
      </c>
      <c r="C1350" s="41" t="s">
        <v>52</v>
      </c>
      <c r="D1350" s="49" t="s">
        <v>52</v>
      </c>
      <c r="E1350" s="47" t="s">
        <v>25</v>
      </c>
      <c r="F1350" s="41"/>
      <c r="G1350" s="41" t="s">
        <v>5399</v>
      </c>
      <c r="H1350" s="49" t="s">
        <v>9195</v>
      </c>
      <c r="I1350" s="41" t="s">
        <v>1048</v>
      </c>
      <c r="J1350" s="41" t="s">
        <v>7893</v>
      </c>
      <c r="K1350" s="41"/>
      <c r="L1350" s="40"/>
      <c r="M1350" s="48"/>
      <c r="N1350" s="48"/>
      <c r="O1350" s="48"/>
      <c r="P1350" s="56"/>
    </row>
    <row r="1351" spans="1:16" hidden="1">
      <c r="A1351" s="49" t="s">
        <v>2241</v>
      </c>
      <c r="B1351" s="49" t="s">
        <v>9194</v>
      </c>
      <c r="C1351" s="41" t="s">
        <v>52</v>
      </c>
      <c r="D1351" s="49" t="s">
        <v>52</v>
      </c>
      <c r="E1351" s="47" t="s">
        <v>25</v>
      </c>
      <c r="F1351" s="41"/>
      <c r="G1351" s="41" t="s">
        <v>5399</v>
      </c>
      <c r="H1351" s="49" t="s">
        <v>9195</v>
      </c>
      <c r="I1351" s="41" t="s">
        <v>1048</v>
      </c>
      <c r="J1351" s="41" t="s">
        <v>7894</v>
      </c>
      <c r="K1351" s="41"/>
      <c r="L1351" s="40"/>
      <c r="M1351" s="48"/>
      <c r="N1351" s="48"/>
      <c r="O1351" s="48"/>
      <c r="P1351" s="56"/>
    </row>
    <row r="1352" spans="1:16" ht="26.45" hidden="1">
      <c r="A1352" s="48" t="s">
        <v>2241</v>
      </c>
      <c r="B1352" s="49" t="s">
        <v>9194</v>
      </c>
      <c r="C1352" s="41" t="s">
        <v>52</v>
      </c>
      <c r="D1352" s="48" t="s">
        <v>52</v>
      </c>
      <c r="E1352" s="47" t="s">
        <v>25</v>
      </c>
      <c r="F1352" s="40"/>
      <c r="G1352" s="41" t="s">
        <v>5399</v>
      </c>
      <c r="H1352" s="48" t="s">
        <v>9195</v>
      </c>
      <c r="I1352" s="40" t="s">
        <v>7895</v>
      </c>
      <c r="J1352" s="40" t="s">
        <v>8245</v>
      </c>
      <c r="K1352" s="43">
        <f>K1345</f>
        <v>41699</v>
      </c>
      <c r="L1352" s="43">
        <f>K1352+30</f>
        <v>41729</v>
      </c>
      <c r="M1352" s="40" t="s">
        <v>8173</v>
      </c>
      <c r="N1352" s="48" t="s">
        <v>5488</v>
      </c>
      <c r="O1352" s="48">
        <v>100</v>
      </c>
      <c r="P1352" s="39" t="s">
        <v>9192</v>
      </c>
    </row>
    <row r="1353" spans="1:16" hidden="1">
      <c r="A1353" s="48" t="s">
        <v>2241</v>
      </c>
      <c r="B1353" s="49" t="s">
        <v>9194</v>
      </c>
      <c r="C1353" s="41" t="s">
        <v>52</v>
      </c>
      <c r="D1353" s="48" t="s">
        <v>52</v>
      </c>
      <c r="E1353" s="47" t="s">
        <v>25</v>
      </c>
      <c r="F1353" s="40"/>
      <c r="G1353" s="41" t="s">
        <v>5399</v>
      </c>
      <c r="H1353" s="48" t="s">
        <v>9195</v>
      </c>
      <c r="I1353" s="40" t="s">
        <v>7898</v>
      </c>
      <c r="J1353" s="40" t="s">
        <v>8247</v>
      </c>
      <c r="K1353" s="43">
        <f t="shared" ref="K1353:K1358" si="13">L1352</f>
        <v>41729</v>
      </c>
      <c r="L1353" s="43">
        <f>K1353+5</f>
        <v>41734</v>
      </c>
      <c r="M1353" s="40" t="s">
        <v>8173</v>
      </c>
      <c r="N1353" s="48" t="s">
        <v>161</v>
      </c>
      <c r="O1353" s="48">
        <v>100</v>
      </c>
      <c r="P1353" s="39"/>
    </row>
    <row r="1354" spans="1:16" hidden="1">
      <c r="A1354" s="48" t="s">
        <v>2241</v>
      </c>
      <c r="B1354" s="49" t="s">
        <v>9194</v>
      </c>
      <c r="C1354" s="41" t="s">
        <v>52</v>
      </c>
      <c r="D1354" s="48" t="s">
        <v>52</v>
      </c>
      <c r="E1354" s="47" t="s">
        <v>25</v>
      </c>
      <c r="F1354" s="40"/>
      <c r="G1354" s="41" t="s">
        <v>5399</v>
      </c>
      <c r="H1354" s="48" t="s">
        <v>9195</v>
      </c>
      <c r="I1354" s="40" t="s">
        <v>8253</v>
      </c>
      <c r="J1354" s="40" t="s">
        <v>8254</v>
      </c>
      <c r="K1354" s="43">
        <f t="shared" si="13"/>
        <v>41734</v>
      </c>
      <c r="L1354" s="43">
        <f>K1354+30</f>
        <v>41764</v>
      </c>
      <c r="M1354" s="40" t="s">
        <v>8173</v>
      </c>
      <c r="N1354" s="48" t="s">
        <v>7945</v>
      </c>
      <c r="O1354" s="48">
        <v>100</v>
      </c>
      <c r="P1354" s="39"/>
    </row>
    <row r="1355" spans="1:16" hidden="1">
      <c r="A1355" s="48" t="s">
        <v>2241</v>
      </c>
      <c r="B1355" s="49" t="s">
        <v>9194</v>
      </c>
      <c r="C1355" s="41" t="s">
        <v>52</v>
      </c>
      <c r="D1355" s="48" t="s">
        <v>52</v>
      </c>
      <c r="E1355" s="47" t="s">
        <v>25</v>
      </c>
      <c r="F1355" s="40"/>
      <c r="G1355" s="41" t="s">
        <v>5399</v>
      </c>
      <c r="H1355" s="48" t="s">
        <v>9195</v>
      </c>
      <c r="I1355" s="40" t="s">
        <v>8256</v>
      </c>
      <c r="J1355" s="40" t="s">
        <v>8257</v>
      </c>
      <c r="K1355" s="43">
        <f t="shared" si="13"/>
        <v>41764</v>
      </c>
      <c r="L1355" s="43">
        <f>L1354+10</f>
        <v>41774</v>
      </c>
      <c r="M1355" s="40" t="s">
        <v>8173</v>
      </c>
      <c r="N1355" s="48" t="s">
        <v>7945</v>
      </c>
      <c r="O1355" s="48" t="s">
        <v>84</v>
      </c>
      <c r="P1355" s="39"/>
    </row>
    <row r="1356" spans="1:16" hidden="1">
      <c r="A1356" s="48" t="s">
        <v>2241</v>
      </c>
      <c r="B1356" s="49" t="s">
        <v>9194</v>
      </c>
      <c r="C1356" s="41" t="s">
        <v>52</v>
      </c>
      <c r="D1356" s="48" t="s">
        <v>52</v>
      </c>
      <c r="E1356" s="47" t="s">
        <v>25</v>
      </c>
      <c r="F1356" s="40"/>
      <c r="G1356" s="41" t="s">
        <v>5399</v>
      </c>
      <c r="H1356" s="48" t="s">
        <v>9195</v>
      </c>
      <c r="I1356" s="40" t="s">
        <v>8256</v>
      </c>
      <c r="J1356" s="40" t="s">
        <v>8249</v>
      </c>
      <c r="K1356" s="43">
        <f t="shared" si="13"/>
        <v>41774</v>
      </c>
      <c r="L1356" s="43">
        <f>K1356+10</f>
        <v>41784</v>
      </c>
      <c r="M1356" s="40" t="s">
        <v>8173</v>
      </c>
      <c r="N1356" s="48" t="s">
        <v>5488</v>
      </c>
      <c r="O1356" s="48" t="s">
        <v>84</v>
      </c>
      <c r="P1356" s="39"/>
    </row>
    <row r="1357" spans="1:16" hidden="1">
      <c r="A1357" s="48" t="s">
        <v>2241</v>
      </c>
      <c r="B1357" s="49" t="s">
        <v>9194</v>
      </c>
      <c r="C1357" s="41" t="s">
        <v>52</v>
      </c>
      <c r="D1357" s="48" t="s">
        <v>52</v>
      </c>
      <c r="E1357" s="47" t="s">
        <v>25</v>
      </c>
      <c r="F1357" s="40"/>
      <c r="G1357" s="41" t="s">
        <v>5399</v>
      </c>
      <c r="H1357" s="48" t="s">
        <v>9195</v>
      </c>
      <c r="I1357" s="40" t="s">
        <v>8256</v>
      </c>
      <c r="J1357" s="40" t="s">
        <v>7907</v>
      </c>
      <c r="K1357" s="43">
        <f t="shared" si="13"/>
        <v>41784</v>
      </c>
      <c r="L1357" s="43">
        <f>K1357+5</f>
        <v>41789</v>
      </c>
      <c r="M1357" s="40" t="s">
        <v>8173</v>
      </c>
      <c r="N1357" s="48" t="s">
        <v>5488</v>
      </c>
      <c r="O1357" s="48" t="s">
        <v>84</v>
      </c>
      <c r="P1357" s="39"/>
    </row>
    <row r="1358" spans="1:16" hidden="1">
      <c r="A1358" s="48" t="s">
        <v>2241</v>
      </c>
      <c r="B1358" s="49" t="s">
        <v>9194</v>
      </c>
      <c r="C1358" s="41" t="s">
        <v>52</v>
      </c>
      <c r="D1358" s="48" t="s">
        <v>52</v>
      </c>
      <c r="E1358" s="47" t="s">
        <v>25</v>
      </c>
      <c r="F1358" s="40"/>
      <c r="G1358" s="41" t="s">
        <v>5399</v>
      </c>
      <c r="H1358" s="48" t="s">
        <v>9195</v>
      </c>
      <c r="I1358" s="40" t="s">
        <v>8256</v>
      </c>
      <c r="J1358" s="40" t="s">
        <v>8259</v>
      </c>
      <c r="K1358" s="43">
        <f t="shared" si="13"/>
        <v>41789</v>
      </c>
      <c r="L1358" s="43">
        <f>K1358</f>
        <v>41789</v>
      </c>
      <c r="M1358" s="40" t="s">
        <v>8173</v>
      </c>
      <c r="N1358" s="48" t="s">
        <v>7945</v>
      </c>
      <c r="O1358" s="48">
        <v>100</v>
      </c>
      <c r="P1358" s="39"/>
    </row>
    <row r="1359" spans="1:16" hidden="1">
      <c r="A1359" s="48" t="s">
        <v>2241</v>
      </c>
      <c r="B1359" s="49" t="s">
        <v>9194</v>
      </c>
      <c r="C1359" s="41" t="s">
        <v>52</v>
      </c>
      <c r="D1359" s="48" t="s">
        <v>52</v>
      </c>
      <c r="E1359" s="47" t="s">
        <v>25</v>
      </c>
      <c r="F1359" s="40"/>
      <c r="G1359" s="41" t="s">
        <v>5399</v>
      </c>
      <c r="H1359" s="48" t="s">
        <v>9195</v>
      </c>
      <c r="I1359" s="65" t="s">
        <v>8261</v>
      </c>
      <c r="J1359" s="40" t="s">
        <v>8262</v>
      </c>
      <c r="K1359" s="43">
        <f>L1356</f>
        <v>41784</v>
      </c>
      <c r="L1359" s="43">
        <f>K1359+5</f>
        <v>41789</v>
      </c>
      <c r="M1359" s="40" t="s">
        <v>8173</v>
      </c>
      <c r="N1359" s="48" t="s">
        <v>8252</v>
      </c>
      <c r="O1359" s="48">
        <v>100</v>
      </c>
      <c r="P1359" s="39"/>
    </row>
    <row r="1360" spans="1:16" ht="26.45" hidden="1">
      <c r="A1360" s="48" t="s">
        <v>2241</v>
      </c>
      <c r="B1360" s="48" t="s">
        <v>9194</v>
      </c>
      <c r="C1360" s="40" t="s">
        <v>52</v>
      </c>
      <c r="D1360" s="48" t="s">
        <v>52</v>
      </c>
      <c r="E1360" s="46" t="s">
        <v>25</v>
      </c>
      <c r="F1360" s="40"/>
      <c r="G1360" s="41" t="s">
        <v>5399</v>
      </c>
      <c r="H1360" s="48" t="s">
        <v>9195</v>
      </c>
      <c r="I1360" s="40" t="s">
        <v>8264</v>
      </c>
      <c r="J1360" s="40" t="s">
        <v>8265</v>
      </c>
      <c r="K1360" s="43">
        <f>L1359</f>
        <v>41789</v>
      </c>
      <c r="L1360" s="43">
        <f>K1346-21</f>
        <v>41983</v>
      </c>
      <c r="M1360" s="40" t="s">
        <v>8173</v>
      </c>
      <c r="N1360" s="48" t="s">
        <v>7945</v>
      </c>
      <c r="O1360" s="48">
        <v>100</v>
      </c>
      <c r="P1360" s="39" t="s">
        <v>8263</v>
      </c>
    </row>
    <row r="1361" spans="1:16" ht="26.45" hidden="1">
      <c r="A1361" s="48" t="s">
        <v>2241</v>
      </c>
      <c r="B1361" s="48" t="s">
        <v>9194</v>
      </c>
      <c r="C1361" s="40" t="s">
        <v>52</v>
      </c>
      <c r="D1361" s="48" t="s">
        <v>52</v>
      </c>
      <c r="E1361" s="46" t="s">
        <v>25</v>
      </c>
      <c r="F1361" s="40"/>
      <c r="G1361" s="41" t="s">
        <v>5399</v>
      </c>
      <c r="H1361" s="48" t="s">
        <v>9195</v>
      </c>
      <c r="I1361" s="40" t="s">
        <v>8261</v>
      </c>
      <c r="J1361" s="40" t="s">
        <v>8266</v>
      </c>
      <c r="K1361" s="43">
        <f>L1360</f>
        <v>41983</v>
      </c>
      <c r="L1361" s="43">
        <f>K1361</f>
        <v>41983</v>
      </c>
      <c r="M1361" s="40" t="s">
        <v>8173</v>
      </c>
      <c r="N1361" s="48" t="s">
        <v>145</v>
      </c>
      <c r="O1361" s="48">
        <v>100</v>
      </c>
      <c r="P1361" s="39" t="s">
        <v>8263</v>
      </c>
    </row>
    <row r="1362" spans="1:16" hidden="1">
      <c r="A1362" s="48" t="s">
        <v>2241</v>
      </c>
      <c r="B1362" s="49" t="s">
        <v>9194</v>
      </c>
      <c r="C1362" s="41" t="s">
        <v>52</v>
      </c>
      <c r="D1362" s="48" t="s">
        <v>52</v>
      </c>
      <c r="E1362" s="47" t="s">
        <v>25</v>
      </c>
      <c r="F1362" s="40"/>
      <c r="G1362" s="41" t="s">
        <v>5399</v>
      </c>
      <c r="H1362" s="48" t="s">
        <v>9195</v>
      </c>
      <c r="I1362" s="40" t="s">
        <v>7904</v>
      </c>
      <c r="J1362" s="40" t="s">
        <v>8267</v>
      </c>
      <c r="K1362" s="43">
        <f>L1360</f>
        <v>41983</v>
      </c>
      <c r="L1362" s="43">
        <f>K1362+5</f>
        <v>41988</v>
      </c>
      <c r="M1362" s="40" t="s">
        <v>8173</v>
      </c>
      <c r="N1362" s="48" t="s">
        <v>5488</v>
      </c>
      <c r="O1362" s="48" t="s">
        <v>84</v>
      </c>
      <c r="P1362" s="39"/>
    </row>
    <row r="1363" spans="1:16" hidden="1">
      <c r="A1363" s="48" t="s">
        <v>2241</v>
      </c>
      <c r="B1363" s="49" t="s">
        <v>9194</v>
      </c>
      <c r="C1363" s="41" t="s">
        <v>52</v>
      </c>
      <c r="D1363" s="48" t="s">
        <v>52</v>
      </c>
      <c r="E1363" s="47" t="s">
        <v>25</v>
      </c>
      <c r="F1363" s="40"/>
      <c r="G1363" s="41" t="s">
        <v>5399</v>
      </c>
      <c r="H1363" s="48" t="s">
        <v>9195</v>
      </c>
      <c r="I1363" s="40" t="s">
        <v>7904</v>
      </c>
      <c r="J1363" s="40" t="s">
        <v>8268</v>
      </c>
      <c r="K1363" s="43">
        <f>L1362</f>
        <v>41988</v>
      </c>
      <c r="L1363" s="43">
        <f>K1363+5</f>
        <v>41993</v>
      </c>
      <c r="M1363" s="40" t="s">
        <v>8173</v>
      </c>
      <c r="N1363" s="48" t="s">
        <v>5488</v>
      </c>
      <c r="O1363" s="48" t="s">
        <v>84</v>
      </c>
      <c r="P1363" s="39"/>
    </row>
    <row r="1364" spans="1:16" hidden="1">
      <c r="A1364" s="48" t="s">
        <v>2241</v>
      </c>
      <c r="B1364" s="49" t="s">
        <v>9194</v>
      </c>
      <c r="C1364" s="41" t="s">
        <v>52</v>
      </c>
      <c r="D1364" s="48" t="s">
        <v>52</v>
      </c>
      <c r="E1364" s="47" t="s">
        <v>25</v>
      </c>
      <c r="F1364" s="40"/>
      <c r="G1364" s="41" t="s">
        <v>5399</v>
      </c>
      <c r="H1364" s="48" t="s">
        <v>9195</v>
      </c>
      <c r="I1364" s="40" t="s">
        <v>7904</v>
      </c>
      <c r="J1364" s="40" t="s">
        <v>8269</v>
      </c>
      <c r="K1364" s="43">
        <f>L1363</f>
        <v>41993</v>
      </c>
      <c r="L1364" s="43">
        <f>K1364+5</f>
        <v>41998</v>
      </c>
      <c r="M1364" s="40" t="s">
        <v>8173</v>
      </c>
      <c r="N1364" s="48" t="s">
        <v>5488</v>
      </c>
      <c r="O1364" s="48" t="s">
        <v>84</v>
      </c>
      <c r="P1364" s="39"/>
    </row>
    <row r="1365" spans="1:16" ht="26.45" hidden="1">
      <c r="A1365" s="48" t="s">
        <v>2241</v>
      </c>
      <c r="B1365" s="48" t="s">
        <v>9194</v>
      </c>
      <c r="C1365" s="40" t="s">
        <v>52</v>
      </c>
      <c r="D1365" s="48" t="s">
        <v>52</v>
      </c>
      <c r="E1365" s="46" t="s">
        <v>25</v>
      </c>
      <c r="F1365" s="40"/>
      <c r="G1365" s="41" t="s">
        <v>5399</v>
      </c>
      <c r="H1365" s="48" t="s">
        <v>9195</v>
      </c>
      <c r="I1365" s="40" t="s">
        <v>7904</v>
      </c>
      <c r="J1365" s="40" t="s">
        <v>8172</v>
      </c>
      <c r="K1365" s="43">
        <f>L1364</f>
        <v>41998</v>
      </c>
      <c r="L1365" s="67">
        <f>K1365+1</f>
        <v>41999</v>
      </c>
      <c r="M1365" s="40" t="s">
        <v>8173</v>
      </c>
      <c r="N1365" s="48" t="s">
        <v>5488</v>
      </c>
      <c r="O1365" s="48">
        <v>100</v>
      </c>
      <c r="P1365" s="39" t="s">
        <v>8263</v>
      </c>
    </row>
    <row r="1366" spans="1:16" hidden="1">
      <c r="A1366" s="49" t="s">
        <v>2241</v>
      </c>
      <c r="B1366" s="49" t="s">
        <v>9196</v>
      </c>
      <c r="C1366" s="41" t="s">
        <v>52</v>
      </c>
      <c r="D1366" s="49" t="s">
        <v>52</v>
      </c>
      <c r="E1366" s="47" t="s">
        <v>25</v>
      </c>
      <c r="F1366" s="41"/>
      <c r="G1366" s="41" t="s">
        <v>5399</v>
      </c>
      <c r="H1366" s="49" t="s">
        <v>9197</v>
      </c>
      <c r="I1366" s="41" t="s">
        <v>1048</v>
      </c>
      <c r="J1366" s="41" t="s">
        <v>7888</v>
      </c>
      <c r="K1366" s="41"/>
      <c r="L1366" s="40"/>
      <c r="M1366" s="48"/>
      <c r="N1366" s="48"/>
      <c r="O1366" s="48"/>
      <c r="P1366" s="56"/>
    </row>
    <row r="1367" spans="1:16" hidden="1">
      <c r="A1367" s="49" t="s">
        <v>2241</v>
      </c>
      <c r="B1367" s="49" t="s">
        <v>9196</v>
      </c>
      <c r="C1367" s="41" t="s">
        <v>52</v>
      </c>
      <c r="D1367" s="49" t="s">
        <v>52</v>
      </c>
      <c r="E1367" s="47" t="s">
        <v>25</v>
      </c>
      <c r="F1367" s="41"/>
      <c r="G1367" s="41" t="s">
        <v>5399</v>
      </c>
      <c r="H1367" s="49" t="s">
        <v>9197</v>
      </c>
      <c r="I1367" s="41" t="s">
        <v>1048</v>
      </c>
      <c r="J1367" s="41" t="s">
        <v>8244</v>
      </c>
      <c r="K1367" s="42">
        <v>41699</v>
      </c>
      <c r="L1367" s="40"/>
      <c r="M1367" s="48"/>
      <c r="N1367" s="48"/>
      <c r="O1367" s="48"/>
      <c r="P1367" s="56"/>
    </row>
    <row r="1368" spans="1:16" hidden="1">
      <c r="A1368" s="49" t="s">
        <v>2241</v>
      </c>
      <c r="B1368" s="49" t="s">
        <v>9196</v>
      </c>
      <c r="C1368" s="41" t="s">
        <v>52</v>
      </c>
      <c r="D1368" s="49" t="s">
        <v>52</v>
      </c>
      <c r="E1368" s="47" t="s">
        <v>25</v>
      </c>
      <c r="F1368" s="41"/>
      <c r="G1368" s="41" t="s">
        <v>5399</v>
      </c>
      <c r="H1368" s="49" t="s">
        <v>9197</v>
      </c>
      <c r="I1368" s="41" t="s">
        <v>1048</v>
      </c>
      <c r="J1368" s="41" t="s">
        <v>7889</v>
      </c>
      <c r="K1368" s="42">
        <v>42004</v>
      </c>
      <c r="L1368" s="40"/>
      <c r="M1368" s="48"/>
      <c r="N1368" s="48"/>
      <c r="O1368" s="48"/>
      <c r="P1368" s="56"/>
    </row>
    <row r="1369" spans="1:16" hidden="1">
      <c r="A1369" s="49" t="s">
        <v>2241</v>
      </c>
      <c r="B1369" s="49" t="s">
        <v>9196</v>
      </c>
      <c r="C1369" s="41" t="s">
        <v>52</v>
      </c>
      <c r="D1369" s="49" t="s">
        <v>52</v>
      </c>
      <c r="E1369" s="47" t="s">
        <v>25</v>
      </c>
      <c r="F1369" s="41"/>
      <c r="G1369" s="41" t="s">
        <v>5399</v>
      </c>
      <c r="H1369" s="49" t="s">
        <v>9197</v>
      </c>
      <c r="I1369" s="41" t="s">
        <v>1048</v>
      </c>
      <c r="J1369" s="41" t="s">
        <v>7890</v>
      </c>
      <c r="K1369" s="41"/>
      <c r="L1369" s="40"/>
      <c r="M1369" s="48"/>
      <c r="N1369" s="48"/>
      <c r="O1369" s="48"/>
      <c r="P1369" s="56"/>
    </row>
    <row r="1370" spans="1:16" hidden="1">
      <c r="A1370" s="49" t="s">
        <v>2241</v>
      </c>
      <c r="B1370" s="49" t="s">
        <v>9196</v>
      </c>
      <c r="C1370" s="41" t="s">
        <v>52</v>
      </c>
      <c r="D1370" s="49" t="s">
        <v>52</v>
      </c>
      <c r="E1370" s="47" t="s">
        <v>25</v>
      </c>
      <c r="F1370" s="41"/>
      <c r="G1370" s="41" t="s">
        <v>5399</v>
      </c>
      <c r="H1370" s="49" t="s">
        <v>9197</v>
      </c>
      <c r="I1370" s="41" t="s">
        <v>1048</v>
      </c>
      <c r="J1370" s="41" t="s">
        <v>7891</v>
      </c>
      <c r="K1370" s="41"/>
      <c r="L1370" s="40"/>
      <c r="M1370" s="48"/>
      <c r="N1370" s="48"/>
      <c r="O1370" s="48"/>
      <c r="P1370" s="56"/>
    </row>
    <row r="1371" spans="1:16" hidden="1">
      <c r="A1371" s="49" t="s">
        <v>2241</v>
      </c>
      <c r="B1371" s="49" t="s">
        <v>9196</v>
      </c>
      <c r="C1371" s="41" t="s">
        <v>52</v>
      </c>
      <c r="D1371" s="49" t="s">
        <v>52</v>
      </c>
      <c r="E1371" s="47" t="s">
        <v>25</v>
      </c>
      <c r="F1371" s="41"/>
      <c r="G1371" s="41" t="s">
        <v>5399</v>
      </c>
      <c r="H1371" s="49" t="s">
        <v>9197</v>
      </c>
      <c r="I1371" s="41" t="s">
        <v>1048</v>
      </c>
      <c r="J1371" s="41" t="s">
        <v>7892</v>
      </c>
      <c r="K1371" s="41"/>
      <c r="L1371" s="40"/>
      <c r="M1371" s="48"/>
      <c r="N1371" s="48"/>
      <c r="O1371" s="48"/>
      <c r="P1371" s="56"/>
    </row>
    <row r="1372" spans="1:16" hidden="1">
      <c r="A1372" s="49" t="s">
        <v>2241</v>
      </c>
      <c r="B1372" s="49" t="s">
        <v>9196</v>
      </c>
      <c r="C1372" s="41" t="s">
        <v>52</v>
      </c>
      <c r="D1372" s="49" t="s">
        <v>52</v>
      </c>
      <c r="E1372" s="47" t="s">
        <v>25</v>
      </c>
      <c r="F1372" s="41"/>
      <c r="G1372" s="41" t="s">
        <v>5399</v>
      </c>
      <c r="H1372" s="49" t="s">
        <v>9197</v>
      </c>
      <c r="I1372" s="41" t="s">
        <v>1048</v>
      </c>
      <c r="J1372" s="41" t="s">
        <v>7893</v>
      </c>
      <c r="K1372" s="41"/>
      <c r="L1372" s="40"/>
      <c r="M1372" s="48"/>
      <c r="N1372" s="48"/>
      <c r="O1372" s="48"/>
      <c r="P1372" s="56"/>
    </row>
    <row r="1373" spans="1:16" hidden="1">
      <c r="A1373" s="49" t="s">
        <v>2241</v>
      </c>
      <c r="B1373" s="49" t="s">
        <v>9196</v>
      </c>
      <c r="C1373" s="41" t="s">
        <v>52</v>
      </c>
      <c r="D1373" s="49" t="s">
        <v>52</v>
      </c>
      <c r="E1373" s="47" t="s">
        <v>25</v>
      </c>
      <c r="F1373" s="41"/>
      <c r="G1373" s="41" t="s">
        <v>5399</v>
      </c>
      <c r="H1373" s="49" t="s">
        <v>9197</v>
      </c>
      <c r="I1373" s="41" t="s">
        <v>1048</v>
      </c>
      <c r="J1373" s="41" t="s">
        <v>7894</v>
      </c>
      <c r="K1373" s="41"/>
      <c r="L1373" s="40"/>
      <c r="M1373" s="48"/>
      <c r="N1373" s="48"/>
      <c r="O1373" s="48"/>
      <c r="P1373" s="56"/>
    </row>
    <row r="1374" spans="1:16" ht="26.45" hidden="1">
      <c r="A1374" s="48" t="s">
        <v>2241</v>
      </c>
      <c r="B1374" s="49" t="s">
        <v>9196</v>
      </c>
      <c r="C1374" s="41" t="s">
        <v>52</v>
      </c>
      <c r="D1374" s="48" t="s">
        <v>52</v>
      </c>
      <c r="E1374" s="47" t="s">
        <v>25</v>
      </c>
      <c r="F1374" s="40"/>
      <c r="G1374" s="41" t="s">
        <v>5399</v>
      </c>
      <c r="H1374" s="48" t="s">
        <v>9197</v>
      </c>
      <c r="I1374" s="40" t="s">
        <v>7895</v>
      </c>
      <c r="J1374" s="40" t="s">
        <v>8245</v>
      </c>
      <c r="K1374" s="43">
        <f>K1367</f>
        <v>41699</v>
      </c>
      <c r="L1374" s="43">
        <f>K1374+30</f>
        <v>41729</v>
      </c>
      <c r="M1374" s="40" t="s">
        <v>8173</v>
      </c>
      <c r="N1374" s="48" t="s">
        <v>5488</v>
      </c>
      <c r="O1374" s="48">
        <v>100</v>
      </c>
      <c r="P1374" s="39" t="s">
        <v>9192</v>
      </c>
    </row>
    <row r="1375" spans="1:16" hidden="1">
      <c r="A1375" s="48" t="s">
        <v>2241</v>
      </c>
      <c r="B1375" s="49" t="s">
        <v>9196</v>
      </c>
      <c r="C1375" s="41" t="s">
        <v>52</v>
      </c>
      <c r="D1375" s="48" t="s">
        <v>52</v>
      </c>
      <c r="E1375" s="47" t="s">
        <v>25</v>
      </c>
      <c r="F1375" s="40"/>
      <c r="G1375" s="41" t="s">
        <v>5399</v>
      </c>
      <c r="H1375" s="48" t="s">
        <v>9197</v>
      </c>
      <c r="I1375" s="40" t="s">
        <v>7898</v>
      </c>
      <c r="J1375" s="40" t="s">
        <v>8247</v>
      </c>
      <c r="K1375" s="43">
        <f t="shared" ref="K1375:K1380" si="14">L1374</f>
        <v>41729</v>
      </c>
      <c r="L1375" s="43">
        <f>K1375+5</f>
        <v>41734</v>
      </c>
      <c r="M1375" s="40" t="s">
        <v>8173</v>
      </c>
      <c r="N1375" s="48" t="s">
        <v>161</v>
      </c>
      <c r="O1375" s="48">
        <v>100</v>
      </c>
      <c r="P1375" s="39"/>
    </row>
    <row r="1376" spans="1:16" hidden="1">
      <c r="A1376" s="48" t="s">
        <v>2241</v>
      </c>
      <c r="B1376" s="49" t="s">
        <v>9196</v>
      </c>
      <c r="C1376" s="41" t="s">
        <v>52</v>
      </c>
      <c r="D1376" s="48" t="s">
        <v>52</v>
      </c>
      <c r="E1376" s="47" t="s">
        <v>25</v>
      </c>
      <c r="F1376" s="40"/>
      <c r="G1376" s="41" t="s">
        <v>5399</v>
      </c>
      <c r="H1376" s="48" t="s">
        <v>9197</v>
      </c>
      <c r="I1376" s="40" t="s">
        <v>8253</v>
      </c>
      <c r="J1376" s="40" t="s">
        <v>8254</v>
      </c>
      <c r="K1376" s="43">
        <f t="shared" si="14"/>
        <v>41734</v>
      </c>
      <c r="L1376" s="43">
        <f>K1376+30</f>
        <v>41764</v>
      </c>
      <c r="M1376" s="40" t="s">
        <v>8173</v>
      </c>
      <c r="N1376" s="48" t="s">
        <v>7945</v>
      </c>
      <c r="O1376" s="48">
        <v>100</v>
      </c>
      <c r="P1376" s="39"/>
    </row>
    <row r="1377" spans="1:16" hidden="1">
      <c r="A1377" s="48" t="s">
        <v>2241</v>
      </c>
      <c r="B1377" s="49" t="s">
        <v>9196</v>
      </c>
      <c r="C1377" s="41" t="s">
        <v>52</v>
      </c>
      <c r="D1377" s="48" t="s">
        <v>52</v>
      </c>
      <c r="E1377" s="47" t="s">
        <v>25</v>
      </c>
      <c r="F1377" s="40"/>
      <c r="G1377" s="41" t="s">
        <v>5399</v>
      </c>
      <c r="H1377" s="48" t="s">
        <v>9197</v>
      </c>
      <c r="I1377" s="40" t="s">
        <v>8256</v>
      </c>
      <c r="J1377" s="40" t="s">
        <v>8257</v>
      </c>
      <c r="K1377" s="43">
        <f t="shared" si="14"/>
        <v>41764</v>
      </c>
      <c r="L1377" s="43">
        <f>L1376+10</f>
        <v>41774</v>
      </c>
      <c r="M1377" s="40" t="s">
        <v>8173</v>
      </c>
      <c r="N1377" s="48" t="s">
        <v>7945</v>
      </c>
      <c r="O1377" s="48" t="s">
        <v>84</v>
      </c>
      <c r="P1377" s="39"/>
    </row>
    <row r="1378" spans="1:16" hidden="1">
      <c r="A1378" s="48" t="s">
        <v>2241</v>
      </c>
      <c r="B1378" s="49" t="s">
        <v>9196</v>
      </c>
      <c r="C1378" s="41" t="s">
        <v>52</v>
      </c>
      <c r="D1378" s="48" t="s">
        <v>52</v>
      </c>
      <c r="E1378" s="47" t="s">
        <v>25</v>
      </c>
      <c r="F1378" s="40"/>
      <c r="G1378" s="41" t="s">
        <v>5399</v>
      </c>
      <c r="H1378" s="48" t="s">
        <v>9197</v>
      </c>
      <c r="I1378" s="40" t="s">
        <v>8256</v>
      </c>
      <c r="J1378" s="40" t="s">
        <v>8249</v>
      </c>
      <c r="K1378" s="43">
        <f t="shared" si="14"/>
        <v>41774</v>
      </c>
      <c r="L1378" s="43">
        <f>K1378+10</f>
        <v>41784</v>
      </c>
      <c r="M1378" s="40" t="s">
        <v>8173</v>
      </c>
      <c r="N1378" s="48" t="s">
        <v>5488</v>
      </c>
      <c r="O1378" s="48" t="s">
        <v>84</v>
      </c>
      <c r="P1378" s="39"/>
    </row>
    <row r="1379" spans="1:16" hidden="1">
      <c r="A1379" s="48" t="s">
        <v>2241</v>
      </c>
      <c r="B1379" s="49" t="s">
        <v>9196</v>
      </c>
      <c r="C1379" s="41" t="s">
        <v>52</v>
      </c>
      <c r="D1379" s="48" t="s">
        <v>52</v>
      </c>
      <c r="E1379" s="47" t="s">
        <v>25</v>
      </c>
      <c r="F1379" s="40"/>
      <c r="G1379" s="41" t="s">
        <v>5399</v>
      </c>
      <c r="H1379" s="48" t="s">
        <v>9197</v>
      </c>
      <c r="I1379" s="40" t="s">
        <v>8256</v>
      </c>
      <c r="J1379" s="40" t="s">
        <v>7907</v>
      </c>
      <c r="K1379" s="43">
        <f t="shared" si="14"/>
        <v>41784</v>
      </c>
      <c r="L1379" s="43">
        <f>K1379+5</f>
        <v>41789</v>
      </c>
      <c r="M1379" s="40" t="s">
        <v>8173</v>
      </c>
      <c r="N1379" s="48" t="s">
        <v>5488</v>
      </c>
      <c r="O1379" s="48" t="s">
        <v>84</v>
      </c>
      <c r="P1379" s="39"/>
    </row>
    <row r="1380" spans="1:16" hidden="1">
      <c r="A1380" s="48" t="s">
        <v>2241</v>
      </c>
      <c r="B1380" s="49" t="s">
        <v>9196</v>
      </c>
      <c r="C1380" s="41" t="s">
        <v>52</v>
      </c>
      <c r="D1380" s="48" t="s">
        <v>52</v>
      </c>
      <c r="E1380" s="47" t="s">
        <v>25</v>
      </c>
      <c r="F1380" s="40"/>
      <c r="G1380" s="41" t="s">
        <v>5399</v>
      </c>
      <c r="H1380" s="48" t="s">
        <v>9197</v>
      </c>
      <c r="I1380" s="40" t="s">
        <v>8256</v>
      </c>
      <c r="J1380" s="40" t="s">
        <v>8259</v>
      </c>
      <c r="K1380" s="43">
        <f t="shared" si="14"/>
        <v>41789</v>
      </c>
      <c r="L1380" s="43">
        <f>K1380</f>
        <v>41789</v>
      </c>
      <c r="M1380" s="40" t="s">
        <v>8173</v>
      </c>
      <c r="N1380" s="48" t="s">
        <v>7945</v>
      </c>
      <c r="O1380" s="48">
        <v>100</v>
      </c>
      <c r="P1380" s="39"/>
    </row>
    <row r="1381" spans="1:16" hidden="1">
      <c r="A1381" s="48" t="s">
        <v>2241</v>
      </c>
      <c r="B1381" s="49" t="s">
        <v>9196</v>
      </c>
      <c r="C1381" s="41" t="s">
        <v>52</v>
      </c>
      <c r="D1381" s="48" t="s">
        <v>52</v>
      </c>
      <c r="E1381" s="47" t="s">
        <v>25</v>
      </c>
      <c r="F1381" s="40"/>
      <c r="G1381" s="41" t="s">
        <v>5399</v>
      </c>
      <c r="H1381" s="48" t="s">
        <v>9197</v>
      </c>
      <c r="I1381" s="65" t="s">
        <v>8261</v>
      </c>
      <c r="J1381" s="40" t="s">
        <v>8262</v>
      </c>
      <c r="K1381" s="43">
        <f>L1378</f>
        <v>41784</v>
      </c>
      <c r="L1381" s="43">
        <f>K1381+5</f>
        <v>41789</v>
      </c>
      <c r="M1381" s="40" t="s">
        <v>8173</v>
      </c>
      <c r="N1381" s="48" t="s">
        <v>8252</v>
      </c>
      <c r="O1381" s="48">
        <v>100</v>
      </c>
      <c r="P1381" s="39"/>
    </row>
    <row r="1382" spans="1:16" ht="26.45" hidden="1">
      <c r="A1382" s="48" t="s">
        <v>2241</v>
      </c>
      <c r="B1382" s="48" t="s">
        <v>9196</v>
      </c>
      <c r="C1382" s="40" t="s">
        <v>52</v>
      </c>
      <c r="D1382" s="48" t="s">
        <v>52</v>
      </c>
      <c r="E1382" s="46" t="s">
        <v>25</v>
      </c>
      <c r="F1382" s="40"/>
      <c r="G1382" s="41" t="s">
        <v>5399</v>
      </c>
      <c r="H1382" s="48" t="s">
        <v>9197</v>
      </c>
      <c r="I1382" s="40" t="s">
        <v>8264</v>
      </c>
      <c r="J1382" s="40" t="s">
        <v>8265</v>
      </c>
      <c r="K1382" s="43">
        <f>L1381</f>
        <v>41789</v>
      </c>
      <c r="L1382" s="43">
        <f>K1368-21</f>
        <v>41983</v>
      </c>
      <c r="M1382" s="40" t="s">
        <v>8173</v>
      </c>
      <c r="N1382" s="48" t="s">
        <v>7945</v>
      </c>
      <c r="O1382" s="48">
        <v>100</v>
      </c>
      <c r="P1382" s="39" t="s">
        <v>8263</v>
      </c>
    </row>
    <row r="1383" spans="1:16" ht="26.45" hidden="1">
      <c r="A1383" s="48" t="s">
        <v>2241</v>
      </c>
      <c r="B1383" s="48" t="s">
        <v>9196</v>
      </c>
      <c r="C1383" s="40" t="s">
        <v>52</v>
      </c>
      <c r="D1383" s="48" t="s">
        <v>52</v>
      </c>
      <c r="E1383" s="46" t="s">
        <v>25</v>
      </c>
      <c r="F1383" s="40"/>
      <c r="G1383" s="41" t="s">
        <v>5399</v>
      </c>
      <c r="H1383" s="48" t="s">
        <v>9197</v>
      </c>
      <c r="I1383" s="40" t="s">
        <v>8261</v>
      </c>
      <c r="J1383" s="40" t="s">
        <v>8266</v>
      </c>
      <c r="K1383" s="43">
        <f>L1382</f>
        <v>41983</v>
      </c>
      <c r="L1383" s="43">
        <f>K1383</f>
        <v>41983</v>
      </c>
      <c r="M1383" s="40" t="s">
        <v>8173</v>
      </c>
      <c r="N1383" s="48" t="s">
        <v>145</v>
      </c>
      <c r="O1383" s="48">
        <v>100</v>
      </c>
      <c r="P1383" s="39" t="s">
        <v>8263</v>
      </c>
    </row>
    <row r="1384" spans="1:16" hidden="1">
      <c r="A1384" s="48" t="s">
        <v>2241</v>
      </c>
      <c r="B1384" s="49" t="s">
        <v>9196</v>
      </c>
      <c r="C1384" s="41" t="s">
        <v>52</v>
      </c>
      <c r="D1384" s="48" t="s">
        <v>52</v>
      </c>
      <c r="E1384" s="47" t="s">
        <v>25</v>
      </c>
      <c r="F1384" s="40"/>
      <c r="G1384" s="41" t="s">
        <v>5399</v>
      </c>
      <c r="H1384" s="48" t="s">
        <v>9197</v>
      </c>
      <c r="I1384" s="40" t="s">
        <v>7904</v>
      </c>
      <c r="J1384" s="40" t="s">
        <v>8267</v>
      </c>
      <c r="K1384" s="43">
        <f>L1382</f>
        <v>41983</v>
      </c>
      <c r="L1384" s="43">
        <f>K1384+5</f>
        <v>41988</v>
      </c>
      <c r="M1384" s="40" t="s">
        <v>8173</v>
      </c>
      <c r="N1384" s="48" t="s">
        <v>5488</v>
      </c>
      <c r="O1384" s="48" t="s">
        <v>84</v>
      </c>
      <c r="P1384" s="39"/>
    </row>
    <row r="1385" spans="1:16" hidden="1">
      <c r="A1385" s="48" t="s">
        <v>2241</v>
      </c>
      <c r="B1385" s="49" t="s">
        <v>9196</v>
      </c>
      <c r="C1385" s="41" t="s">
        <v>52</v>
      </c>
      <c r="D1385" s="48" t="s">
        <v>52</v>
      </c>
      <c r="E1385" s="47" t="s">
        <v>25</v>
      </c>
      <c r="F1385" s="40"/>
      <c r="G1385" s="41" t="s">
        <v>5399</v>
      </c>
      <c r="H1385" s="48" t="s">
        <v>9197</v>
      </c>
      <c r="I1385" s="40" t="s">
        <v>7904</v>
      </c>
      <c r="J1385" s="40" t="s">
        <v>8268</v>
      </c>
      <c r="K1385" s="43">
        <f>L1384</f>
        <v>41988</v>
      </c>
      <c r="L1385" s="43">
        <f>K1385+5</f>
        <v>41993</v>
      </c>
      <c r="M1385" s="40" t="s">
        <v>8173</v>
      </c>
      <c r="N1385" s="48" t="s">
        <v>5488</v>
      </c>
      <c r="O1385" s="48" t="s">
        <v>84</v>
      </c>
      <c r="P1385" s="39"/>
    </row>
    <row r="1386" spans="1:16" hidden="1">
      <c r="A1386" s="48" t="s">
        <v>2241</v>
      </c>
      <c r="B1386" s="49" t="s">
        <v>9196</v>
      </c>
      <c r="C1386" s="41" t="s">
        <v>52</v>
      </c>
      <c r="D1386" s="48" t="s">
        <v>52</v>
      </c>
      <c r="E1386" s="47" t="s">
        <v>25</v>
      </c>
      <c r="F1386" s="40"/>
      <c r="G1386" s="41" t="s">
        <v>5399</v>
      </c>
      <c r="H1386" s="48" t="s">
        <v>9197</v>
      </c>
      <c r="I1386" s="40" t="s">
        <v>7904</v>
      </c>
      <c r="J1386" s="40" t="s">
        <v>8269</v>
      </c>
      <c r="K1386" s="43">
        <f>L1385</f>
        <v>41993</v>
      </c>
      <c r="L1386" s="43">
        <f>K1386+5</f>
        <v>41998</v>
      </c>
      <c r="M1386" s="40" t="s">
        <v>8173</v>
      </c>
      <c r="N1386" s="48" t="s">
        <v>5488</v>
      </c>
      <c r="O1386" s="48" t="s">
        <v>84</v>
      </c>
      <c r="P1386" s="39"/>
    </row>
    <row r="1387" spans="1:16" ht="26.45" hidden="1">
      <c r="A1387" s="48" t="s">
        <v>2241</v>
      </c>
      <c r="B1387" s="48" t="s">
        <v>9196</v>
      </c>
      <c r="C1387" s="40" t="s">
        <v>52</v>
      </c>
      <c r="D1387" s="48" t="s">
        <v>52</v>
      </c>
      <c r="E1387" s="46" t="s">
        <v>25</v>
      </c>
      <c r="F1387" s="40"/>
      <c r="G1387" s="41" t="s">
        <v>5399</v>
      </c>
      <c r="H1387" s="48" t="s">
        <v>9197</v>
      </c>
      <c r="I1387" s="40" t="s">
        <v>7904</v>
      </c>
      <c r="J1387" s="40" t="s">
        <v>8172</v>
      </c>
      <c r="K1387" s="43">
        <f>L1386</f>
        <v>41998</v>
      </c>
      <c r="L1387" s="67">
        <f>K1387+1</f>
        <v>41999</v>
      </c>
      <c r="M1387" s="40" t="s">
        <v>8173</v>
      </c>
      <c r="N1387" s="48" t="s">
        <v>5488</v>
      </c>
      <c r="O1387" s="48">
        <v>100</v>
      </c>
      <c r="P1387" s="39" t="s">
        <v>8263</v>
      </c>
    </row>
    <row r="1388" spans="1:16" hidden="1">
      <c r="A1388" s="49" t="s">
        <v>9107</v>
      </c>
      <c r="B1388" s="49" t="s">
        <v>9198</v>
      </c>
      <c r="C1388" s="41" t="s">
        <v>108</v>
      </c>
      <c r="D1388" s="49" t="s">
        <v>65</v>
      </c>
      <c r="E1388" s="48" t="s">
        <v>24</v>
      </c>
      <c r="F1388" s="48"/>
      <c r="G1388" s="49" t="s">
        <v>6175</v>
      </c>
      <c r="H1388" s="49" t="s">
        <v>9199</v>
      </c>
      <c r="I1388" s="41" t="s">
        <v>1048</v>
      </c>
      <c r="J1388" s="41" t="s">
        <v>7888</v>
      </c>
      <c r="K1388" s="41"/>
      <c r="L1388" s="41"/>
      <c r="M1388" s="49"/>
      <c r="N1388" s="49"/>
      <c r="O1388" s="49"/>
      <c r="P1388" s="64"/>
    </row>
    <row r="1389" spans="1:16" hidden="1">
      <c r="A1389" s="49" t="s">
        <v>9107</v>
      </c>
      <c r="B1389" s="49" t="s">
        <v>9198</v>
      </c>
      <c r="C1389" s="41" t="s">
        <v>108</v>
      </c>
      <c r="D1389" s="49" t="s">
        <v>65</v>
      </c>
      <c r="E1389" s="48" t="s">
        <v>24</v>
      </c>
      <c r="F1389" s="48"/>
      <c r="G1389" s="49" t="s">
        <v>6175</v>
      </c>
      <c r="H1389" s="49" t="s">
        <v>9199</v>
      </c>
      <c r="I1389" s="41" t="s">
        <v>1048</v>
      </c>
      <c r="J1389" s="41" t="s">
        <v>8244</v>
      </c>
      <c r="K1389" s="42">
        <v>41306</v>
      </c>
      <c r="L1389" s="41"/>
      <c r="M1389" s="49"/>
      <c r="N1389" s="49"/>
      <c r="O1389" s="49"/>
      <c r="P1389" s="64"/>
    </row>
    <row r="1390" spans="1:16" hidden="1">
      <c r="A1390" s="49" t="s">
        <v>9107</v>
      </c>
      <c r="B1390" s="49" t="s">
        <v>9198</v>
      </c>
      <c r="C1390" s="41" t="s">
        <v>108</v>
      </c>
      <c r="D1390" s="49" t="s">
        <v>65</v>
      </c>
      <c r="E1390" s="48" t="s">
        <v>24</v>
      </c>
      <c r="F1390" s="48"/>
      <c r="G1390" s="49" t="s">
        <v>6175</v>
      </c>
      <c r="H1390" s="49" t="s">
        <v>9199</v>
      </c>
      <c r="I1390" s="41" t="s">
        <v>1048</v>
      </c>
      <c r="J1390" s="41" t="s">
        <v>7889</v>
      </c>
      <c r="K1390" s="42">
        <v>41729</v>
      </c>
      <c r="L1390" s="41"/>
      <c r="M1390" s="49"/>
      <c r="N1390" s="49"/>
      <c r="O1390" s="49"/>
      <c r="P1390" s="64"/>
    </row>
    <row r="1391" spans="1:16" hidden="1">
      <c r="A1391" s="49" t="s">
        <v>9107</v>
      </c>
      <c r="B1391" s="49" t="s">
        <v>9198</v>
      </c>
      <c r="C1391" s="41" t="s">
        <v>108</v>
      </c>
      <c r="D1391" s="49" t="s">
        <v>65</v>
      </c>
      <c r="E1391" s="48" t="s">
        <v>24</v>
      </c>
      <c r="F1391" s="48"/>
      <c r="G1391" s="49" t="s">
        <v>6175</v>
      </c>
      <c r="H1391" s="49" t="s">
        <v>9199</v>
      </c>
      <c r="I1391" s="41" t="s">
        <v>1048</v>
      </c>
      <c r="J1391" s="41" t="s">
        <v>7890</v>
      </c>
      <c r="K1391" s="41"/>
      <c r="L1391" s="41"/>
      <c r="M1391" s="49"/>
      <c r="N1391" s="49"/>
      <c r="O1391" s="49"/>
      <c r="P1391" s="64"/>
    </row>
    <row r="1392" spans="1:16" hidden="1">
      <c r="A1392" s="49" t="s">
        <v>9107</v>
      </c>
      <c r="B1392" s="49" t="s">
        <v>9198</v>
      </c>
      <c r="C1392" s="41" t="s">
        <v>108</v>
      </c>
      <c r="D1392" s="49" t="s">
        <v>65</v>
      </c>
      <c r="E1392" s="48" t="s">
        <v>24</v>
      </c>
      <c r="F1392" s="48"/>
      <c r="G1392" s="49" t="s">
        <v>6175</v>
      </c>
      <c r="H1392" s="49" t="s">
        <v>9199</v>
      </c>
      <c r="I1392" s="41" t="s">
        <v>1048</v>
      </c>
      <c r="J1392" s="41" t="s">
        <v>7891</v>
      </c>
      <c r="K1392" s="42">
        <v>41851</v>
      </c>
      <c r="L1392" s="41"/>
      <c r="M1392" s="49"/>
      <c r="N1392" s="49"/>
      <c r="O1392" s="49"/>
      <c r="P1392" s="64"/>
    </row>
    <row r="1393" spans="1:16" hidden="1">
      <c r="A1393" s="49" t="s">
        <v>9107</v>
      </c>
      <c r="B1393" s="49" t="s">
        <v>9198</v>
      </c>
      <c r="C1393" s="41" t="s">
        <v>108</v>
      </c>
      <c r="D1393" s="49" t="s">
        <v>65</v>
      </c>
      <c r="E1393" s="48" t="s">
        <v>24</v>
      </c>
      <c r="F1393" s="48"/>
      <c r="G1393" s="49" t="s">
        <v>6175</v>
      </c>
      <c r="H1393" s="49" t="s">
        <v>9199</v>
      </c>
      <c r="I1393" s="41" t="s">
        <v>1048</v>
      </c>
      <c r="J1393" s="41" t="s">
        <v>7892</v>
      </c>
      <c r="K1393" s="41"/>
      <c r="L1393" s="41"/>
      <c r="M1393" s="49"/>
      <c r="N1393" s="49"/>
      <c r="O1393" s="49"/>
      <c r="P1393" s="64"/>
    </row>
    <row r="1394" spans="1:16" hidden="1">
      <c r="A1394" s="49" t="s">
        <v>9107</v>
      </c>
      <c r="B1394" s="49" t="s">
        <v>9198</v>
      </c>
      <c r="C1394" s="41" t="s">
        <v>108</v>
      </c>
      <c r="D1394" s="49" t="s">
        <v>65</v>
      </c>
      <c r="E1394" s="48" t="s">
        <v>24</v>
      </c>
      <c r="F1394" s="48"/>
      <c r="G1394" s="49" t="s">
        <v>6175</v>
      </c>
      <c r="H1394" s="49" t="s">
        <v>9199</v>
      </c>
      <c r="I1394" s="41" t="s">
        <v>1048</v>
      </c>
      <c r="J1394" s="41" t="s">
        <v>7893</v>
      </c>
      <c r="K1394" s="41"/>
      <c r="L1394" s="41"/>
      <c r="M1394" s="49"/>
      <c r="N1394" s="49"/>
      <c r="O1394" s="49"/>
      <c r="P1394" s="64"/>
    </row>
    <row r="1395" spans="1:16" hidden="1">
      <c r="A1395" s="49" t="s">
        <v>9107</v>
      </c>
      <c r="B1395" s="49" t="s">
        <v>9198</v>
      </c>
      <c r="C1395" s="41" t="s">
        <v>108</v>
      </c>
      <c r="D1395" s="49" t="s">
        <v>65</v>
      </c>
      <c r="E1395" s="48" t="s">
        <v>24</v>
      </c>
      <c r="F1395" s="48"/>
      <c r="G1395" s="49" t="s">
        <v>6175</v>
      </c>
      <c r="H1395" s="49" t="s">
        <v>9199</v>
      </c>
      <c r="I1395" s="41" t="s">
        <v>1048</v>
      </c>
      <c r="J1395" s="41" t="s">
        <v>7894</v>
      </c>
      <c r="K1395" s="41"/>
      <c r="L1395" s="41"/>
      <c r="M1395" s="49"/>
      <c r="N1395" s="49"/>
      <c r="O1395" s="49"/>
      <c r="P1395" s="64"/>
    </row>
    <row r="1396" spans="1:16" ht="26.45" hidden="1">
      <c r="A1396" s="48" t="s">
        <v>9107</v>
      </c>
      <c r="B1396" s="48" t="s">
        <v>9198</v>
      </c>
      <c r="C1396" s="40" t="s">
        <v>108</v>
      </c>
      <c r="D1396" s="48" t="s">
        <v>65</v>
      </c>
      <c r="E1396" s="48" t="s">
        <v>24</v>
      </c>
      <c r="F1396" s="48"/>
      <c r="G1396" s="49" t="s">
        <v>6175</v>
      </c>
      <c r="H1396" s="48" t="s">
        <v>9199</v>
      </c>
      <c r="I1396" s="40" t="s">
        <v>7895</v>
      </c>
      <c r="J1396" s="40" t="s">
        <v>8245</v>
      </c>
      <c r="K1396" s="43">
        <f>K1389</f>
        <v>41306</v>
      </c>
      <c r="L1396" s="43">
        <f>K1396+10</f>
        <v>41316</v>
      </c>
      <c r="M1396" s="48" t="s">
        <v>8173</v>
      </c>
      <c r="N1396" s="48" t="s">
        <v>14</v>
      </c>
      <c r="O1396" s="48">
        <v>100</v>
      </c>
      <c r="P1396" s="56" t="s">
        <v>9200</v>
      </c>
    </row>
    <row r="1397" spans="1:16" hidden="1">
      <c r="A1397" s="48" t="s">
        <v>9107</v>
      </c>
      <c r="B1397" s="48" t="s">
        <v>9198</v>
      </c>
      <c r="C1397" s="40" t="s">
        <v>108</v>
      </c>
      <c r="D1397" s="48" t="s">
        <v>65</v>
      </c>
      <c r="E1397" s="48" t="s">
        <v>24</v>
      </c>
      <c r="F1397" s="48"/>
      <c r="G1397" s="49" t="s">
        <v>6175</v>
      </c>
      <c r="H1397" s="48" t="s">
        <v>9199</v>
      </c>
      <c r="I1397" s="40" t="s">
        <v>7898</v>
      </c>
      <c r="J1397" s="40" t="s">
        <v>8247</v>
      </c>
      <c r="K1397" s="43">
        <f>L1396</f>
        <v>41316</v>
      </c>
      <c r="L1397" s="43">
        <f>K1397+2</f>
        <v>41318</v>
      </c>
      <c r="M1397" s="48" t="s">
        <v>8173</v>
      </c>
      <c r="N1397" s="48" t="s">
        <v>8252</v>
      </c>
      <c r="O1397" s="48">
        <v>100</v>
      </c>
      <c r="P1397" s="56"/>
    </row>
    <row r="1398" spans="1:16">
      <c r="A1398" s="48" t="s">
        <v>9107</v>
      </c>
      <c r="B1398" s="48" t="s">
        <v>9198</v>
      </c>
      <c r="C1398" s="40" t="s">
        <v>108</v>
      </c>
      <c r="D1398" s="48" t="s">
        <v>65</v>
      </c>
      <c r="E1398" s="48" t="s">
        <v>24</v>
      </c>
      <c r="F1398" s="48"/>
      <c r="G1398" s="49" t="s">
        <v>6175</v>
      </c>
      <c r="H1398" s="48" t="s">
        <v>9199</v>
      </c>
      <c r="I1398" s="40" t="s">
        <v>7901</v>
      </c>
      <c r="J1398" s="40" t="s">
        <v>7902</v>
      </c>
      <c r="K1398" s="43">
        <f>L1397</f>
        <v>41318</v>
      </c>
      <c r="L1398" s="43">
        <f>K1399</f>
        <v>41713</v>
      </c>
      <c r="M1398" s="48" t="s">
        <v>8173</v>
      </c>
      <c r="N1398" s="48" t="s">
        <v>14</v>
      </c>
      <c r="O1398" s="48">
        <v>100</v>
      </c>
      <c r="P1398" s="56"/>
    </row>
    <row r="1399" spans="1:16" ht="39.6" hidden="1">
      <c r="A1399" s="48" t="s">
        <v>9107</v>
      </c>
      <c r="B1399" s="48" t="s">
        <v>9198</v>
      </c>
      <c r="C1399" s="40" t="s">
        <v>108</v>
      </c>
      <c r="D1399" s="48" t="s">
        <v>65</v>
      </c>
      <c r="E1399" s="48" t="s">
        <v>24</v>
      </c>
      <c r="F1399" s="48"/>
      <c r="G1399" s="49" t="s">
        <v>6175</v>
      </c>
      <c r="H1399" s="48" t="s">
        <v>9199</v>
      </c>
      <c r="I1399" s="40" t="s">
        <v>7904</v>
      </c>
      <c r="J1399" s="40" t="s">
        <v>7905</v>
      </c>
      <c r="K1399" s="43">
        <f>L1399-5</f>
        <v>41713</v>
      </c>
      <c r="L1399" s="43">
        <f>K1400</f>
        <v>41718</v>
      </c>
      <c r="M1399" s="48" t="s">
        <v>8173</v>
      </c>
      <c r="N1399" s="48" t="s">
        <v>14</v>
      </c>
      <c r="O1399" s="48">
        <v>100</v>
      </c>
      <c r="P1399" s="56" t="s">
        <v>9201</v>
      </c>
    </row>
    <row r="1400" spans="1:16" hidden="1">
      <c r="A1400" s="48" t="s">
        <v>9107</v>
      </c>
      <c r="B1400" s="48" t="s">
        <v>9198</v>
      </c>
      <c r="C1400" s="40" t="s">
        <v>108</v>
      </c>
      <c r="D1400" s="48" t="s">
        <v>65</v>
      </c>
      <c r="E1400" s="48" t="s">
        <v>24</v>
      </c>
      <c r="F1400" s="48"/>
      <c r="G1400" s="49" t="s">
        <v>6175</v>
      </c>
      <c r="H1400" s="48" t="s">
        <v>9199</v>
      </c>
      <c r="I1400" s="40" t="s">
        <v>7904</v>
      </c>
      <c r="J1400" s="40" t="s">
        <v>8249</v>
      </c>
      <c r="K1400" s="43">
        <f>L1400-5</f>
        <v>41718</v>
      </c>
      <c r="L1400" s="43">
        <f>K1401</f>
        <v>41723</v>
      </c>
      <c r="M1400" s="48" t="s">
        <v>8173</v>
      </c>
      <c r="N1400" s="48" t="s">
        <v>14</v>
      </c>
      <c r="O1400" s="48">
        <v>100</v>
      </c>
      <c r="P1400" s="56"/>
    </row>
    <row r="1401" spans="1:16" hidden="1">
      <c r="A1401" s="48" t="s">
        <v>9107</v>
      </c>
      <c r="B1401" s="48" t="s">
        <v>9198</v>
      </c>
      <c r="C1401" s="40" t="s">
        <v>108</v>
      </c>
      <c r="D1401" s="48" t="s">
        <v>65</v>
      </c>
      <c r="E1401" s="48" t="s">
        <v>24</v>
      </c>
      <c r="F1401" s="48"/>
      <c r="G1401" s="49" t="s">
        <v>6175</v>
      </c>
      <c r="H1401" s="48" t="s">
        <v>9199</v>
      </c>
      <c r="I1401" s="40" t="s">
        <v>7904</v>
      </c>
      <c r="J1401" s="40" t="s">
        <v>7907</v>
      </c>
      <c r="K1401" s="43">
        <f>L1401-5</f>
        <v>41723</v>
      </c>
      <c r="L1401" s="43">
        <f>K1402</f>
        <v>41728</v>
      </c>
      <c r="M1401" s="48" t="s">
        <v>8173</v>
      </c>
      <c r="N1401" s="48" t="s">
        <v>14</v>
      </c>
      <c r="O1401" s="48">
        <v>100</v>
      </c>
      <c r="P1401" s="56"/>
    </row>
    <row r="1402" spans="1:16" ht="26.45" hidden="1">
      <c r="A1402" s="48" t="s">
        <v>9107</v>
      </c>
      <c r="B1402" s="48" t="s">
        <v>9198</v>
      </c>
      <c r="C1402" s="40" t="s">
        <v>108</v>
      </c>
      <c r="D1402" s="48" t="s">
        <v>65</v>
      </c>
      <c r="E1402" s="48" t="s">
        <v>24</v>
      </c>
      <c r="F1402" s="48"/>
      <c r="G1402" s="49" t="s">
        <v>6175</v>
      </c>
      <c r="H1402" s="48" t="s">
        <v>9199</v>
      </c>
      <c r="I1402" s="40" t="s">
        <v>7904</v>
      </c>
      <c r="J1402" s="40" t="s">
        <v>8172</v>
      </c>
      <c r="K1402" s="43">
        <f>L1402-1</f>
        <v>41728</v>
      </c>
      <c r="L1402" s="43">
        <f>K1390</f>
        <v>41729</v>
      </c>
      <c r="M1402" s="48" t="s">
        <v>8173</v>
      </c>
      <c r="N1402" s="48" t="s">
        <v>14</v>
      </c>
      <c r="O1402" s="48">
        <v>100</v>
      </c>
      <c r="P1402" s="56" t="s">
        <v>9141</v>
      </c>
    </row>
    <row r="1403" spans="1:16" hidden="1">
      <c r="A1403" s="49" t="s">
        <v>9092</v>
      </c>
      <c r="B1403" s="49" t="s">
        <v>9202</v>
      </c>
      <c r="C1403" s="49" t="s">
        <v>65</v>
      </c>
      <c r="D1403" s="49" t="s">
        <v>65</v>
      </c>
      <c r="E1403" s="49" t="s">
        <v>9004</v>
      </c>
      <c r="F1403" s="48"/>
      <c r="G1403" s="41" t="s">
        <v>55</v>
      </c>
      <c r="H1403" s="49" t="s">
        <v>9203</v>
      </c>
      <c r="I1403" s="41" t="s">
        <v>1048</v>
      </c>
      <c r="J1403" s="41" t="s">
        <v>7888</v>
      </c>
      <c r="K1403" s="41"/>
      <c r="L1403" s="41"/>
      <c r="M1403" s="49"/>
      <c r="N1403" s="49"/>
      <c r="O1403" s="49"/>
      <c r="P1403" s="56"/>
    </row>
    <row r="1404" spans="1:16" hidden="1">
      <c r="A1404" s="49" t="s">
        <v>9092</v>
      </c>
      <c r="B1404" s="49" t="s">
        <v>9202</v>
      </c>
      <c r="C1404" s="49" t="s">
        <v>65</v>
      </c>
      <c r="D1404" s="49" t="s">
        <v>65</v>
      </c>
      <c r="E1404" s="49" t="s">
        <v>9004</v>
      </c>
      <c r="F1404" s="48"/>
      <c r="G1404" s="41" t="s">
        <v>55</v>
      </c>
      <c r="H1404" s="49" t="s">
        <v>9203</v>
      </c>
      <c r="I1404" s="41" t="s">
        <v>1048</v>
      </c>
      <c r="J1404" s="41" t="s">
        <v>8244</v>
      </c>
      <c r="K1404" s="42">
        <v>41715</v>
      </c>
      <c r="L1404" s="41"/>
      <c r="M1404" s="49"/>
      <c r="N1404" s="49"/>
      <c r="O1404" s="49"/>
      <c r="P1404" s="56"/>
    </row>
    <row r="1405" spans="1:16" hidden="1">
      <c r="A1405" s="49" t="s">
        <v>9092</v>
      </c>
      <c r="B1405" s="49" t="s">
        <v>9202</v>
      </c>
      <c r="C1405" s="49" t="s">
        <v>65</v>
      </c>
      <c r="D1405" s="49" t="s">
        <v>65</v>
      </c>
      <c r="E1405" s="49" t="s">
        <v>9004</v>
      </c>
      <c r="F1405" s="48"/>
      <c r="G1405" s="41" t="s">
        <v>55</v>
      </c>
      <c r="H1405" s="49" t="s">
        <v>9203</v>
      </c>
      <c r="I1405" s="41" t="s">
        <v>1048</v>
      </c>
      <c r="J1405" s="41" t="s">
        <v>7889</v>
      </c>
      <c r="K1405" s="42">
        <v>41799</v>
      </c>
      <c r="L1405" s="41"/>
      <c r="M1405" s="49"/>
      <c r="N1405" s="49"/>
      <c r="O1405" s="49"/>
      <c r="P1405" s="56"/>
    </row>
    <row r="1406" spans="1:16" hidden="1">
      <c r="A1406" s="49" t="s">
        <v>9092</v>
      </c>
      <c r="B1406" s="49" t="s">
        <v>9202</v>
      </c>
      <c r="C1406" s="49" t="s">
        <v>65</v>
      </c>
      <c r="D1406" s="49" t="s">
        <v>65</v>
      </c>
      <c r="E1406" s="49" t="s">
        <v>9004</v>
      </c>
      <c r="F1406" s="48"/>
      <c r="G1406" s="41" t="s">
        <v>55</v>
      </c>
      <c r="H1406" s="49" t="s">
        <v>9203</v>
      </c>
      <c r="I1406" s="41" t="s">
        <v>1048</v>
      </c>
      <c r="J1406" s="41" t="s">
        <v>7890</v>
      </c>
      <c r="K1406" s="41"/>
      <c r="L1406" s="41"/>
      <c r="M1406" s="49"/>
      <c r="N1406" s="49"/>
      <c r="O1406" s="49"/>
      <c r="P1406" s="56"/>
    </row>
    <row r="1407" spans="1:16" hidden="1">
      <c r="A1407" s="49" t="s">
        <v>9092</v>
      </c>
      <c r="B1407" s="49" t="s">
        <v>9202</v>
      </c>
      <c r="C1407" s="49" t="s">
        <v>65</v>
      </c>
      <c r="D1407" s="49" t="s">
        <v>65</v>
      </c>
      <c r="E1407" s="49" t="s">
        <v>9004</v>
      </c>
      <c r="F1407" s="48"/>
      <c r="G1407" s="41" t="s">
        <v>55</v>
      </c>
      <c r="H1407" s="49" t="s">
        <v>9203</v>
      </c>
      <c r="I1407" s="41" t="s">
        <v>1048</v>
      </c>
      <c r="J1407" s="41" t="s">
        <v>7891</v>
      </c>
      <c r="K1407" s="42">
        <v>41824</v>
      </c>
      <c r="L1407" s="41"/>
      <c r="M1407" s="49"/>
      <c r="N1407" s="49"/>
      <c r="O1407" s="49"/>
      <c r="P1407" s="56"/>
    </row>
    <row r="1408" spans="1:16" hidden="1">
      <c r="A1408" s="49" t="s">
        <v>9092</v>
      </c>
      <c r="B1408" s="49" t="s">
        <v>9202</v>
      </c>
      <c r="C1408" s="49" t="s">
        <v>65</v>
      </c>
      <c r="D1408" s="49" t="s">
        <v>65</v>
      </c>
      <c r="E1408" s="49" t="s">
        <v>9004</v>
      </c>
      <c r="F1408" s="48"/>
      <c r="G1408" s="41" t="s">
        <v>55</v>
      </c>
      <c r="H1408" s="49" t="s">
        <v>9203</v>
      </c>
      <c r="I1408" s="41" t="s">
        <v>1048</v>
      </c>
      <c r="J1408" s="41" t="s">
        <v>7892</v>
      </c>
      <c r="K1408" s="41"/>
      <c r="L1408" s="41"/>
      <c r="M1408" s="49"/>
      <c r="N1408" s="49"/>
      <c r="O1408" s="49"/>
      <c r="P1408" s="56"/>
    </row>
    <row r="1409" spans="1:16" hidden="1">
      <c r="A1409" s="49" t="s">
        <v>9092</v>
      </c>
      <c r="B1409" s="49" t="s">
        <v>9202</v>
      </c>
      <c r="C1409" s="49" t="s">
        <v>65</v>
      </c>
      <c r="D1409" s="49" t="s">
        <v>65</v>
      </c>
      <c r="E1409" s="49" t="s">
        <v>9004</v>
      </c>
      <c r="F1409" s="48"/>
      <c r="G1409" s="41" t="s">
        <v>55</v>
      </c>
      <c r="H1409" s="49" t="s">
        <v>9203</v>
      </c>
      <c r="I1409" s="41" t="s">
        <v>1048</v>
      </c>
      <c r="J1409" s="41" t="s">
        <v>7893</v>
      </c>
      <c r="K1409" s="41"/>
      <c r="L1409" s="41"/>
      <c r="M1409" s="49"/>
      <c r="N1409" s="49"/>
      <c r="O1409" s="49"/>
      <c r="P1409" s="56"/>
    </row>
    <row r="1410" spans="1:16" hidden="1">
      <c r="A1410" s="49" t="s">
        <v>9092</v>
      </c>
      <c r="B1410" s="49" t="s">
        <v>9202</v>
      </c>
      <c r="C1410" s="49" t="s">
        <v>65</v>
      </c>
      <c r="D1410" s="49" t="s">
        <v>65</v>
      </c>
      <c r="E1410" s="49" t="s">
        <v>9004</v>
      </c>
      <c r="F1410" s="48"/>
      <c r="G1410" s="41" t="s">
        <v>55</v>
      </c>
      <c r="H1410" s="49" t="s">
        <v>9203</v>
      </c>
      <c r="I1410" s="41" t="s">
        <v>1048</v>
      </c>
      <c r="J1410" s="41" t="s">
        <v>7894</v>
      </c>
      <c r="K1410" s="41"/>
      <c r="L1410" s="41"/>
      <c r="M1410" s="49"/>
      <c r="N1410" s="49"/>
      <c r="O1410" s="49"/>
      <c r="P1410" s="56"/>
    </row>
    <row r="1411" spans="1:16" hidden="1">
      <c r="A1411" s="48" t="s">
        <v>9092</v>
      </c>
      <c r="B1411" s="48" t="s">
        <v>9202</v>
      </c>
      <c r="C1411" s="48" t="s">
        <v>65</v>
      </c>
      <c r="D1411" s="48" t="s">
        <v>65</v>
      </c>
      <c r="E1411" s="48" t="s">
        <v>9004</v>
      </c>
      <c r="F1411" s="48"/>
      <c r="G1411" s="41" t="s">
        <v>55</v>
      </c>
      <c r="H1411" s="48" t="s">
        <v>9203</v>
      </c>
      <c r="I1411" s="40" t="s">
        <v>7895</v>
      </c>
      <c r="J1411" s="40" t="s">
        <v>8245</v>
      </c>
      <c r="K1411" s="43">
        <f>K1404</f>
        <v>41715</v>
      </c>
      <c r="L1411" s="43">
        <f>K1411+30</f>
        <v>41745</v>
      </c>
      <c r="M1411" s="40" t="s">
        <v>11</v>
      </c>
      <c r="N1411" s="48" t="s">
        <v>12</v>
      </c>
      <c r="O1411" s="48">
        <v>100</v>
      </c>
      <c r="P1411" s="56" t="s">
        <v>6228</v>
      </c>
    </row>
    <row r="1412" spans="1:16" hidden="1">
      <c r="A1412" s="48" t="s">
        <v>9092</v>
      </c>
      <c r="B1412" s="48" t="s">
        <v>9202</v>
      </c>
      <c r="C1412" s="48" t="s">
        <v>65</v>
      </c>
      <c r="D1412" s="48" t="s">
        <v>65</v>
      </c>
      <c r="E1412" s="48" t="s">
        <v>9004</v>
      </c>
      <c r="F1412" s="48"/>
      <c r="G1412" s="41" t="s">
        <v>55</v>
      </c>
      <c r="H1412" s="48" t="s">
        <v>9203</v>
      </c>
      <c r="I1412" s="40" t="s">
        <v>8281</v>
      </c>
      <c r="J1412" s="40" t="s">
        <v>8282</v>
      </c>
      <c r="K1412" s="43">
        <f>L1411</f>
        <v>41745</v>
      </c>
      <c r="L1412" s="43">
        <f>K1412+2</f>
        <v>41747</v>
      </c>
      <c r="M1412" s="40" t="s">
        <v>11</v>
      </c>
      <c r="N1412" s="40" t="s">
        <v>12</v>
      </c>
      <c r="O1412" s="48">
        <v>100</v>
      </c>
      <c r="P1412" s="56"/>
    </row>
    <row r="1413" spans="1:16" hidden="1">
      <c r="A1413" s="48" t="s">
        <v>9092</v>
      </c>
      <c r="B1413" s="48" t="s">
        <v>9202</v>
      </c>
      <c r="C1413" s="48" t="s">
        <v>65</v>
      </c>
      <c r="D1413" s="48" t="s">
        <v>65</v>
      </c>
      <c r="E1413" s="48" t="s">
        <v>9004</v>
      </c>
      <c r="F1413" s="48"/>
      <c r="G1413" s="41" t="s">
        <v>55</v>
      </c>
      <c r="H1413" s="48" t="s">
        <v>9203</v>
      </c>
      <c r="I1413" s="65" t="s">
        <v>8261</v>
      </c>
      <c r="J1413" s="40" t="s">
        <v>8262</v>
      </c>
      <c r="K1413" s="43">
        <f>L1412</f>
        <v>41747</v>
      </c>
      <c r="L1413" s="43">
        <f>K1413</f>
        <v>41747</v>
      </c>
      <c r="M1413" s="40" t="s">
        <v>11</v>
      </c>
      <c r="N1413" s="40" t="s">
        <v>12</v>
      </c>
      <c r="O1413" s="48">
        <v>100</v>
      </c>
      <c r="P1413" s="56"/>
    </row>
    <row r="1414" spans="1:16" ht="26.45" hidden="1">
      <c r="A1414" s="48" t="s">
        <v>9092</v>
      </c>
      <c r="B1414" s="48" t="s">
        <v>9202</v>
      </c>
      <c r="C1414" s="48" t="s">
        <v>65</v>
      </c>
      <c r="D1414" s="48" t="s">
        <v>65</v>
      </c>
      <c r="E1414" s="48" t="s">
        <v>9004</v>
      </c>
      <c r="F1414" s="48"/>
      <c r="G1414" s="41" t="s">
        <v>55</v>
      </c>
      <c r="H1414" s="48" t="s">
        <v>9203</v>
      </c>
      <c r="I1414" s="40" t="s">
        <v>8264</v>
      </c>
      <c r="J1414" s="40" t="s">
        <v>8265</v>
      </c>
      <c r="K1414" s="43">
        <f>L1413</f>
        <v>41747</v>
      </c>
      <c r="L1414" s="43">
        <f>K1405-21</f>
        <v>41778</v>
      </c>
      <c r="M1414" s="40" t="s">
        <v>11</v>
      </c>
      <c r="N1414" s="48" t="s">
        <v>12</v>
      </c>
      <c r="O1414" s="48">
        <v>100</v>
      </c>
      <c r="P1414" s="56" t="s">
        <v>9189</v>
      </c>
    </row>
    <row r="1415" spans="1:16" hidden="1">
      <c r="A1415" s="48" t="s">
        <v>9092</v>
      </c>
      <c r="B1415" s="48" t="s">
        <v>9202</v>
      </c>
      <c r="C1415" s="48" t="s">
        <v>65</v>
      </c>
      <c r="D1415" s="48" t="s">
        <v>65</v>
      </c>
      <c r="E1415" s="48" t="s">
        <v>9004</v>
      </c>
      <c r="F1415" s="48"/>
      <c r="G1415" s="41" t="s">
        <v>55</v>
      </c>
      <c r="H1415" s="48" t="s">
        <v>9203</v>
      </c>
      <c r="I1415" s="40" t="s">
        <v>8261</v>
      </c>
      <c r="J1415" s="40" t="s">
        <v>8266</v>
      </c>
      <c r="K1415" s="43">
        <f>L1414</f>
        <v>41778</v>
      </c>
      <c r="L1415" s="43">
        <f>K1415</f>
        <v>41778</v>
      </c>
      <c r="M1415" s="40" t="s">
        <v>11</v>
      </c>
      <c r="N1415" s="40" t="s">
        <v>12</v>
      </c>
      <c r="O1415" s="48">
        <v>100</v>
      </c>
      <c r="P1415" s="56"/>
    </row>
    <row r="1416" spans="1:16" hidden="1">
      <c r="A1416" s="48" t="s">
        <v>9092</v>
      </c>
      <c r="B1416" s="48" t="s">
        <v>9202</v>
      </c>
      <c r="C1416" s="48" t="s">
        <v>65</v>
      </c>
      <c r="D1416" s="48" t="s">
        <v>65</v>
      </c>
      <c r="E1416" s="48" t="s">
        <v>9004</v>
      </c>
      <c r="F1416" s="48"/>
      <c r="G1416" s="41" t="s">
        <v>55</v>
      </c>
      <c r="H1416" s="48" t="s">
        <v>9203</v>
      </c>
      <c r="I1416" s="40" t="s">
        <v>7904</v>
      </c>
      <c r="J1416" s="40" t="s">
        <v>7905</v>
      </c>
      <c r="K1416" s="43">
        <f>L1414</f>
        <v>41778</v>
      </c>
      <c r="L1416" s="43">
        <f>K1416+5</f>
        <v>41783</v>
      </c>
      <c r="M1416" s="40" t="s">
        <v>11</v>
      </c>
      <c r="N1416" s="48" t="s">
        <v>12</v>
      </c>
      <c r="O1416" s="48">
        <v>100</v>
      </c>
      <c r="P1416" s="56"/>
    </row>
    <row r="1417" spans="1:16" hidden="1">
      <c r="A1417" s="48" t="s">
        <v>9092</v>
      </c>
      <c r="B1417" s="48" t="s">
        <v>9202</v>
      </c>
      <c r="C1417" s="48" t="s">
        <v>65</v>
      </c>
      <c r="D1417" s="48" t="s">
        <v>65</v>
      </c>
      <c r="E1417" s="48" t="s">
        <v>9004</v>
      </c>
      <c r="F1417" s="48"/>
      <c r="G1417" s="41" t="s">
        <v>55</v>
      </c>
      <c r="H1417" s="48" t="s">
        <v>9203</v>
      </c>
      <c r="I1417" s="40" t="s">
        <v>7904</v>
      </c>
      <c r="J1417" s="40" t="s">
        <v>7906</v>
      </c>
      <c r="K1417" s="43">
        <f>L1416</f>
        <v>41783</v>
      </c>
      <c r="L1417" s="43">
        <f>K1417+5</f>
        <v>41788</v>
      </c>
      <c r="M1417" s="40" t="s">
        <v>11</v>
      </c>
      <c r="N1417" s="48" t="s">
        <v>12</v>
      </c>
      <c r="O1417" s="48">
        <v>100</v>
      </c>
      <c r="P1417" s="56"/>
    </row>
    <row r="1418" spans="1:16" hidden="1">
      <c r="A1418" s="48" t="s">
        <v>9092</v>
      </c>
      <c r="B1418" s="48" t="s">
        <v>9202</v>
      </c>
      <c r="C1418" s="48" t="s">
        <v>65</v>
      </c>
      <c r="D1418" s="48" t="s">
        <v>65</v>
      </c>
      <c r="E1418" s="48" t="s">
        <v>9004</v>
      </c>
      <c r="F1418" s="48"/>
      <c r="G1418" s="41" t="s">
        <v>55</v>
      </c>
      <c r="H1418" s="48" t="s">
        <v>9203</v>
      </c>
      <c r="I1418" s="40" t="s">
        <v>7904</v>
      </c>
      <c r="J1418" s="40" t="s">
        <v>7907</v>
      </c>
      <c r="K1418" s="43">
        <f>L1417</f>
        <v>41788</v>
      </c>
      <c r="L1418" s="43">
        <f>K1418+5</f>
        <v>41793</v>
      </c>
      <c r="M1418" s="40" t="s">
        <v>11</v>
      </c>
      <c r="N1418" s="48" t="s">
        <v>12</v>
      </c>
      <c r="O1418" s="48">
        <v>100</v>
      </c>
      <c r="P1418" s="56"/>
    </row>
    <row r="1419" spans="1:16" hidden="1">
      <c r="A1419" s="48" t="s">
        <v>9092</v>
      </c>
      <c r="B1419" s="48" t="s">
        <v>9202</v>
      </c>
      <c r="C1419" s="48" t="s">
        <v>65</v>
      </c>
      <c r="D1419" s="48" t="s">
        <v>65</v>
      </c>
      <c r="E1419" s="48" t="s">
        <v>9004</v>
      </c>
      <c r="F1419" s="48"/>
      <c r="G1419" s="41" t="s">
        <v>55</v>
      </c>
      <c r="H1419" s="48" t="s">
        <v>9203</v>
      </c>
      <c r="I1419" s="40" t="s">
        <v>7904</v>
      </c>
      <c r="J1419" s="40" t="s">
        <v>8172</v>
      </c>
      <c r="K1419" s="43">
        <f>L1418</f>
        <v>41793</v>
      </c>
      <c r="L1419" s="67">
        <f>K1419+1</f>
        <v>41794</v>
      </c>
      <c r="M1419" s="40" t="s">
        <v>11</v>
      </c>
      <c r="N1419" s="48" t="s">
        <v>12</v>
      </c>
      <c r="O1419" s="48">
        <v>100</v>
      </c>
      <c r="P1419" s="56"/>
    </row>
    <row r="1420" spans="1:16" hidden="1">
      <c r="A1420" s="49" t="s">
        <v>9092</v>
      </c>
      <c r="B1420" s="49" t="s">
        <v>9202</v>
      </c>
      <c r="C1420" s="49" t="s">
        <v>52</v>
      </c>
      <c r="D1420" s="49" t="s">
        <v>52</v>
      </c>
      <c r="E1420" s="49" t="s">
        <v>9004</v>
      </c>
      <c r="F1420" s="48"/>
      <c r="G1420" s="41" t="s">
        <v>55</v>
      </c>
      <c r="H1420" s="49" t="s">
        <v>9204</v>
      </c>
      <c r="I1420" s="41" t="s">
        <v>1048</v>
      </c>
      <c r="J1420" s="41" t="s">
        <v>7888</v>
      </c>
      <c r="K1420" s="41"/>
      <c r="L1420" s="41"/>
      <c r="M1420" s="49"/>
      <c r="N1420" s="49"/>
      <c r="O1420" s="49"/>
      <c r="P1420" s="56"/>
    </row>
    <row r="1421" spans="1:16" hidden="1">
      <c r="A1421" s="49" t="s">
        <v>9092</v>
      </c>
      <c r="B1421" s="49" t="s">
        <v>9202</v>
      </c>
      <c r="C1421" s="49" t="s">
        <v>52</v>
      </c>
      <c r="D1421" s="49" t="s">
        <v>52</v>
      </c>
      <c r="E1421" s="49" t="s">
        <v>9004</v>
      </c>
      <c r="F1421" s="48"/>
      <c r="G1421" s="41" t="s">
        <v>55</v>
      </c>
      <c r="H1421" s="49" t="s">
        <v>9204</v>
      </c>
      <c r="I1421" s="41" t="s">
        <v>1048</v>
      </c>
      <c r="J1421" s="41" t="s">
        <v>8244</v>
      </c>
      <c r="K1421" s="42">
        <v>41715</v>
      </c>
      <c r="L1421" s="41"/>
      <c r="M1421" s="49"/>
      <c r="N1421" s="49"/>
      <c r="O1421" s="49"/>
      <c r="P1421" s="56"/>
    </row>
    <row r="1422" spans="1:16" hidden="1">
      <c r="A1422" s="49" t="s">
        <v>9092</v>
      </c>
      <c r="B1422" s="49" t="s">
        <v>9202</v>
      </c>
      <c r="C1422" s="49" t="s">
        <v>52</v>
      </c>
      <c r="D1422" s="49" t="s">
        <v>52</v>
      </c>
      <c r="E1422" s="49" t="s">
        <v>9004</v>
      </c>
      <c r="F1422" s="48"/>
      <c r="G1422" s="41" t="s">
        <v>55</v>
      </c>
      <c r="H1422" s="49" t="s">
        <v>9204</v>
      </c>
      <c r="I1422" s="41" t="s">
        <v>1048</v>
      </c>
      <c r="J1422" s="41" t="s">
        <v>7889</v>
      </c>
      <c r="K1422" s="42">
        <v>41799</v>
      </c>
      <c r="L1422" s="41"/>
      <c r="M1422" s="49"/>
      <c r="N1422" s="49"/>
      <c r="O1422" s="49"/>
      <c r="P1422" s="56"/>
    </row>
    <row r="1423" spans="1:16" hidden="1">
      <c r="A1423" s="49" t="s">
        <v>9092</v>
      </c>
      <c r="B1423" s="49" t="s">
        <v>9202</v>
      </c>
      <c r="C1423" s="49" t="s">
        <v>52</v>
      </c>
      <c r="D1423" s="49" t="s">
        <v>52</v>
      </c>
      <c r="E1423" s="49" t="s">
        <v>9004</v>
      </c>
      <c r="F1423" s="48"/>
      <c r="G1423" s="41" t="s">
        <v>55</v>
      </c>
      <c r="H1423" s="49" t="s">
        <v>9204</v>
      </c>
      <c r="I1423" s="41" t="s">
        <v>1048</v>
      </c>
      <c r="J1423" s="41" t="s">
        <v>7890</v>
      </c>
      <c r="K1423" s="41"/>
      <c r="L1423" s="41"/>
      <c r="M1423" s="49"/>
      <c r="N1423" s="49"/>
      <c r="O1423" s="49"/>
      <c r="P1423" s="56"/>
    </row>
    <row r="1424" spans="1:16" hidden="1">
      <c r="A1424" s="49" t="s">
        <v>9092</v>
      </c>
      <c r="B1424" s="49" t="s">
        <v>9202</v>
      </c>
      <c r="C1424" s="49" t="s">
        <v>52</v>
      </c>
      <c r="D1424" s="49" t="s">
        <v>52</v>
      </c>
      <c r="E1424" s="49" t="s">
        <v>9004</v>
      </c>
      <c r="F1424" s="48"/>
      <c r="G1424" s="41" t="s">
        <v>55</v>
      </c>
      <c r="H1424" s="49" t="s">
        <v>9204</v>
      </c>
      <c r="I1424" s="41" t="s">
        <v>1048</v>
      </c>
      <c r="J1424" s="41" t="s">
        <v>7891</v>
      </c>
      <c r="K1424" s="42">
        <v>41824</v>
      </c>
      <c r="L1424" s="41"/>
      <c r="M1424" s="49"/>
      <c r="N1424" s="49"/>
      <c r="O1424" s="49"/>
      <c r="P1424" s="56"/>
    </row>
    <row r="1425" spans="1:16" hidden="1">
      <c r="A1425" s="49" t="s">
        <v>9092</v>
      </c>
      <c r="B1425" s="49" t="s">
        <v>9202</v>
      </c>
      <c r="C1425" s="49" t="s">
        <v>52</v>
      </c>
      <c r="D1425" s="49" t="s">
        <v>52</v>
      </c>
      <c r="E1425" s="49" t="s">
        <v>9004</v>
      </c>
      <c r="F1425" s="48"/>
      <c r="G1425" s="41" t="s">
        <v>55</v>
      </c>
      <c r="H1425" s="49" t="s">
        <v>9204</v>
      </c>
      <c r="I1425" s="41" t="s">
        <v>1048</v>
      </c>
      <c r="J1425" s="41" t="s">
        <v>7892</v>
      </c>
      <c r="K1425" s="41"/>
      <c r="L1425" s="41"/>
      <c r="M1425" s="49"/>
      <c r="N1425" s="49"/>
      <c r="O1425" s="49"/>
      <c r="P1425" s="56"/>
    </row>
    <row r="1426" spans="1:16" hidden="1">
      <c r="A1426" s="49" t="s">
        <v>9092</v>
      </c>
      <c r="B1426" s="49" t="s">
        <v>9202</v>
      </c>
      <c r="C1426" s="49" t="s">
        <v>52</v>
      </c>
      <c r="D1426" s="49" t="s">
        <v>52</v>
      </c>
      <c r="E1426" s="49" t="s">
        <v>9004</v>
      </c>
      <c r="F1426" s="48"/>
      <c r="G1426" s="41" t="s">
        <v>55</v>
      </c>
      <c r="H1426" s="49" t="s">
        <v>9204</v>
      </c>
      <c r="I1426" s="41" t="s">
        <v>1048</v>
      </c>
      <c r="J1426" s="41" t="s">
        <v>7893</v>
      </c>
      <c r="K1426" s="41"/>
      <c r="L1426" s="41"/>
      <c r="M1426" s="49"/>
      <c r="N1426" s="49"/>
      <c r="O1426" s="49"/>
      <c r="P1426" s="56"/>
    </row>
    <row r="1427" spans="1:16" hidden="1">
      <c r="A1427" s="49" t="s">
        <v>9092</v>
      </c>
      <c r="B1427" s="49" t="s">
        <v>9202</v>
      </c>
      <c r="C1427" s="49" t="s">
        <v>52</v>
      </c>
      <c r="D1427" s="49" t="s">
        <v>52</v>
      </c>
      <c r="E1427" s="49" t="s">
        <v>9004</v>
      </c>
      <c r="F1427" s="48"/>
      <c r="G1427" s="41" t="s">
        <v>55</v>
      </c>
      <c r="H1427" s="49" t="s">
        <v>9204</v>
      </c>
      <c r="I1427" s="41" t="s">
        <v>1048</v>
      </c>
      <c r="J1427" s="41" t="s">
        <v>7894</v>
      </c>
      <c r="K1427" s="41"/>
      <c r="L1427" s="41"/>
      <c r="M1427" s="49"/>
      <c r="N1427" s="49"/>
      <c r="O1427" s="49"/>
      <c r="P1427" s="56"/>
    </row>
    <row r="1428" spans="1:16" hidden="1">
      <c r="A1428" s="48" t="s">
        <v>9092</v>
      </c>
      <c r="B1428" s="48" t="s">
        <v>9202</v>
      </c>
      <c r="C1428" s="48" t="s">
        <v>52</v>
      </c>
      <c r="D1428" s="48" t="s">
        <v>52</v>
      </c>
      <c r="E1428" s="48" t="s">
        <v>9004</v>
      </c>
      <c r="F1428" s="48"/>
      <c r="G1428" s="41" t="s">
        <v>55</v>
      </c>
      <c r="H1428" s="48" t="s">
        <v>9204</v>
      </c>
      <c r="I1428" s="40" t="s">
        <v>7895</v>
      </c>
      <c r="J1428" s="40" t="s">
        <v>8245</v>
      </c>
      <c r="K1428" s="43">
        <f>K1421</f>
        <v>41715</v>
      </c>
      <c r="L1428" s="43">
        <f>K1428+30</f>
        <v>41745</v>
      </c>
      <c r="M1428" s="40" t="s">
        <v>11</v>
      </c>
      <c r="N1428" s="48" t="s">
        <v>12</v>
      </c>
      <c r="O1428" s="48">
        <v>100</v>
      </c>
      <c r="P1428" s="56" t="s">
        <v>6228</v>
      </c>
    </row>
    <row r="1429" spans="1:16" hidden="1">
      <c r="A1429" s="48" t="s">
        <v>9092</v>
      </c>
      <c r="B1429" s="48" t="s">
        <v>9202</v>
      </c>
      <c r="C1429" s="48" t="s">
        <v>52</v>
      </c>
      <c r="D1429" s="48" t="s">
        <v>52</v>
      </c>
      <c r="E1429" s="48" t="s">
        <v>9004</v>
      </c>
      <c r="F1429" s="48"/>
      <c r="G1429" s="41" t="s">
        <v>55</v>
      </c>
      <c r="H1429" s="48" t="s">
        <v>9204</v>
      </c>
      <c r="I1429" s="40" t="s">
        <v>8281</v>
      </c>
      <c r="J1429" s="40" t="s">
        <v>8282</v>
      </c>
      <c r="K1429" s="43">
        <f>L1428</f>
        <v>41745</v>
      </c>
      <c r="L1429" s="43">
        <f>K1429+2</f>
        <v>41747</v>
      </c>
      <c r="M1429" s="40" t="s">
        <v>11</v>
      </c>
      <c r="N1429" s="40" t="s">
        <v>12</v>
      </c>
      <c r="O1429" s="48">
        <v>100</v>
      </c>
      <c r="P1429" s="56"/>
    </row>
    <row r="1430" spans="1:16" hidden="1">
      <c r="A1430" s="48" t="s">
        <v>9092</v>
      </c>
      <c r="B1430" s="48" t="s">
        <v>9202</v>
      </c>
      <c r="C1430" s="48" t="s">
        <v>52</v>
      </c>
      <c r="D1430" s="48" t="s">
        <v>52</v>
      </c>
      <c r="E1430" s="48" t="s">
        <v>9004</v>
      </c>
      <c r="F1430" s="48"/>
      <c r="G1430" s="41" t="s">
        <v>55</v>
      </c>
      <c r="H1430" s="48" t="s">
        <v>9204</v>
      </c>
      <c r="I1430" s="65" t="s">
        <v>8261</v>
      </c>
      <c r="J1430" s="40" t="s">
        <v>8262</v>
      </c>
      <c r="K1430" s="43">
        <f>L1429</f>
        <v>41747</v>
      </c>
      <c r="L1430" s="43">
        <f>K1430</f>
        <v>41747</v>
      </c>
      <c r="M1430" s="40" t="s">
        <v>11</v>
      </c>
      <c r="N1430" s="40" t="s">
        <v>12</v>
      </c>
      <c r="O1430" s="48">
        <v>100</v>
      </c>
      <c r="P1430" s="56"/>
    </row>
    <row r="1431" spans="1:16" ht="26.45" hidden="1">
      <c r="A1431" s="48" t="s">
        <v>9092</v>
      </c>
      <c r="B1431" s="48" t="s">
        <v>9202</v>
      </c>
      <c r="C1431" s="48" t="s">
        <v>52</v>
      </c>
      <c r="D1431" s="48" t="s">
        <v>52</v>
      </c>
      <c r="E1431" s="48" t="s">
        <v>9004</v>
      </c>
      <c r="F1431" s="48"/>
      <c r="G1431" s="41" t="s">
        <v>55</v>
      </c>
      <c r="H1431" s="48" t="s">
        <v>9204</v>
      </c>
      <c r="I1431" s="40" t="s">
        <v>8264</v>
      </c>
      <c r="J1431" s="40" t="s">
        <v>8265</v>
      </c>
      <c r="K1431" s="43">
        <f>L1430</f>
        <v>41747</v>
      </c>
      <c r="L1431" s="43">
        <f>K1422-21</f>
        <v>41778</v>
      </c>
      <c r="M1431" s="40" t="s">
        <v>11</v>
      </c>
      <c r="N1431" s="48" t="s">
        <v>12</v>
      </c>
      <c r="O1431" s="48">
        <v>100</v>
      </c>
      <c r="P1431" s="56" t="s">
        <v>9189</v>
      </c>
    </row>
    <row r="1432" spans="1:16" hidden="1">
      <c r="A1432" s="48" t="s">
        <v>9092</v>
      </c>
      <c r="B1432" s="48" t="s">
        <v>9202</v>
      </c>
      <c r="C1432" s="48" t="s">
        <v>52</v>
      </c>
      <c r="D1432" s="48" t="s">
        <v>52</v>
      </c>
      <c r="E1432" s="48" t="s">
        <v>9004</v>
      </c>
      <c r="F1432" s="48"/>
      <c r="G1432" s="41" t="s">
        <v>55</v>
      </c>
      <c r="H1432" s="48" t="s">
        <v>9204</v>
      </c>
      <c r="I1432" s="40" t="s">
        <v>8261</v>
      </c>
      <c r="J1432" s="40" t="s">
        <v>8266</v>
      </c>
      <c r="K1432" s="43">
        <f>L1431</f>
        <v>41778</v>
      </c>
      <c r="L1432" s="43">
        <f>K1432</f>
        <v>41778</v>
      </c>
      <c r="M1432" s="40" t="s">
        <v>11</v>
      </c>
      <c r="N1432" s="40" t="s">
        <v>12</v>
      </c>
      <c r="O1432" s="48">
        <v>100</v>
      </c>
      <c r="P1432" s="56"/>
    </row>
    <row r="1433" spans="1:16" hidden="1">
      <c r="A1433" s="48" t="s">
        <v>9092</v>
      </c>
      <c r="B1433" s="48" t="s">
        <v>9202</v>
      </c>
      <c r="C1433" s="48" t="s">
        <v>52</v>
      </c>
      <c r="D1433" s="48" t="s">
        <v>52</v>
      </c>
      <c r="E1433" s="48" t="s">
        <v>9004</v>
      </c>
      <c r="F1433" s="48"/>
      <c r="G1433" s="41" t="s">
        <v>55</v>
      </c>
      <c r="H1433" s="48" t="s">
        <v>9204</v>
      </c>
      <c r="I1433" s="40" t="s">
        <v>7904</v>
      </c>
      <c r="J1433" s="40" t="s">
        <v>7905</v>
      </c>
      <c r="K1433" s="43">
        <f>L1431</f>
        <v>41778</v>
      </c>
      <c r="L1433" s="43">
        <f>K1433+5</f>
        <v>41783</v>
      </c>
      <c r="M1433" s="40" t="s">
        <v>11</v>
      </c>
      <c r="N1433" s="48" t="s">
        <v>12</v>
      </c>
      <c r="O1433" s="48">
        <v>100</v>
      </c>
      <c r="P1433" s="56"/>
    </row>
    <row r="1434" spans="1:16" hidden="1">
      <c r="A1434" s="48" t="s">
        <v>9092</v>
      </c>
      <c r="B1434" s="48" t="s">
        <v>9202</v>
      </c>
      <c r="C1434" s="48" t="s">
        <v>52</v>
      </c>
      <c r="D1434" s="48" t="s">
        <v>52</v>
      </c>
      <c r="E1434" s="48" t="s">
        <v>9004</v>
      </c>
      <c r="F1434" s="48"/>
      <c r="G1434" s="41" t="s">
        <v>55</v>
      </c>
      <c r="H1434" s="48" t="s">
        <v>9204</v>
      </c>
      <c r="I1434" s="40" t="s">
        <v>7904</v>
      </c>
      <c r="J1434" s="40" t="s">
        <v>7906</v>
      </c>
      <c r="K1434" s="43">
        <f>L1433</f>
        <v>41783</v>
      </c>
      <c r="L1434" s="43">
        <f>K1434+5</f>
        <v>41788</v>
      </c>
      <c r="M1434" s="40" t="s">
        <v>11</v>
      </c>
      <c r="N1434" s="48" t="s">
        <v>12</v>
      </c>
      <c r="O1434" s="48">
        <v>100</v>
      </c>
      <c r="P1434" s="56"/>
    </row>
    <row r="1435" spans="1:16" hidden="1">
      <c r="A1435" s="48" t="s">
        <v>9092</v>
      </c>
      <c r="B1435" s="48" t="s">
        <v>9202</v>
      </c>
      <c r="C1435" s="48" t="s">
        <v>52</v>
      </c>
      <c r="D1435" s="48" t="s">
        <v>52</v>
      </c>
      <c r="E1435" s="48" t="s">
        <v>9004</v>
      </c>
      <c r="F1435" s="48"/>
      <c r="G1435" s="41" t="s">
        <v>55</v>
      </c>
      <c r="H1435" s="48" t="s">
        <v>9204</v>
      </c>
      <c r="I1435" s="40" t="s">
        <v>7904</v>
      </c>
      <c r="J1435" s="40" t="s">
        <v>7907</v>
      </c>
      <c r="K1435" s="43">
        <f>L1434</f>
        <v>41788</v>
      </c>
      <c r="L1435" s="43">
        <f>K1435+5</f>
        <v>41793</v>
      </c>
      <c r="M1435" s="40" t="s">
        <v>11</v>
      </c>
      <c r="N1435" s="48" t="s">
        <v>12</v>
      </c>
      <c r="O1435" s="48">
        <v>100</v>
      </c>
      <c r="P1435" s="56"/>
    </row>
    <row r="1436" spans="1:16" hidden="1">
      <c r="A1436" s="48" t="s">
        <v>9092</v>
      </c>
      <c r="B1436" s="48" t="s">
        <v>9202</v>
      </c>
      <c r="C1436" s="48" t="s">
        <v>52</v>
      </c>
      <c r="D1436" s="48" t="s">
        <v>52</v>
      </c>
      <c r="E1436" s="48" t="s">
        <v>9004</v>
      </c>
      <c r="F1436" s="48"/>
      <c r="G1436" s="41" t="s">
        <v>55</v>
      </c>
      <c r="H1436" s="48" t="s">
        <v>9204</v>
      </c>
      <c r="I1436" s="40" t="s">
        <v>7904</v>
      </c>
      <c r="J1436" s="40" t="s">
        <v>8172</v>
      </c>
      <c r="K1436" s="43">
        <f>L1435</f>
        <v>41793</v>
      </c>
      <c r="L1436" s="67">
        <f>K1436+1</f>
        <v>41794</v>
      </c>
      <c r="M1436" s="40" t="s">
        <v>11</v>
      </c>
      <c r="N1436" s="48" t="s">
        <v>12</v>
      </c>
      <c r="O1436" s="48">
        <v>100</v>
      </c>
      <c r="P1436" s="56"/>
    </row>
    <row r="1437" spans="1:16" hidden="1">
      <c r="A1437" s="49" t="s">
        <v>9092</v>
      </c>
      <c r="B1437" s="49" t="s">
        <v>9202</v>
      </c>
      <c r="C1437" s="49" t="s">
        <v>65</v>
      </c>
      <c r="D1437" s="49" t="s">
        <v>65</v>
      </c>
      <c r="E1437" s="49" t="s">
        <v>9004</v>
      </c>
      <c r="F1437" s="48"/>
      <c r="G1437" s="41" t="s">
        <v>55</v>
      </c>
      <c r="H1437" s="49" t="s">
        <v>9205</v>
      </c>
      <c r="I1437" s="41" t="s">
        <v>1048</v>
      </c>
      <c r="J1437" s="41" t="s">
        <v>7888</v>
      </c>
      <c r="K1437" s="41"/>
      <c r="L1437" s="41"/>
      <c r="M1437" s="49"/>
      <c r="N1437" s="49"/>
      <c r="O1437" s="49"/>
      <c r="P1437" s="56"/>
    </row>
    <row r="1438" spans="1:16" hidden="1">
      <c r="A1438" s="49" t="s">
        <v>9092</v>
      </c>
      <c r="B1438" s="49" t="s">
        <v>9202</v>
      </c>
      <c r="C1438" s="49" t="s">
        <v>65</v>
      </c>
      <c r="D1438" s="49" t="s">
        <v>65</v>
      </c>
      <c r="E1438" s="49" t="s">
        <v>9004</v>
      </c>
      <c r="F1438" s="48"/>
      <c r="G1438" s="41" t="s">
        <v>55</v>
      </c>
      <c r="H1438" s="49" t="s">
        <v>9205</v>
      </c>
      <c r="I1438" s="41" t="s">
        <v>1048</v>
      </c>
      <c r="J1438" s="41" t="s">
        <v>8244</v>
      </c>
      <c r="K1438" s="42">
        <v>41687</v>
      </c>
      <c r="L1438" s="41"/>
      <c r="M1438" s="49"/>
      <c r="N1438" s="49"/>
      <c r="O1438" s="49"/>
      <c r="P1438" s="56"/>
    </row>
    <row r="1439" spans="1:16" hidden="1">
      <c r="A1439" s="49" t="s">
        <v>9092</v>
      </c>
      <c r="B1439" s="49" t="s">
        <v>9202</v>
      </c>
      <c r="C1439" s="49" t="s">
        <v>65</v>
      </c>
      <c r="D1439" s="49" t="s">
        <v>65</v>
      </c>
      <c r="E1439" s="49" t="s">
        <v>9004</v>
      </c>
      <c r="F1439" s="48"/>
      <c r="G1439" s="41" t="s">
        <v>55</v>
      </c>
      <c r="H1439" s="49" t="s">
        <v>9205</v>
      </c>
      <c r="I1439" s="41" t="s">
        <v>1048</v>
      </c>
      <c r="J1439" s="41" t="s">
        <v>7889</v>
      </c>
      <c r="K1439" s="42">
        <v>41799</v>
      </c>
      <c r="L1439" s="41"/>
      <c r="M1439" s="49"/>
      <c r="N1439" s="49"/>
      <c r="O1439" s="49"/>
      <c r="P1439" s="56"/>
    </row>
    <row r="1440" spans="1:16" hidden="1">
      <c r="A1440" s="49" t="s">
        <v>9092</v>
      </c>
      <c r="B1440" s="49" t="s">
        <v>9202</v>
      </c>
      <c r="C1440" s="49" t="s">
        <v>65</v>
      </c>
      <c r="D1440" s="49" t="s">
        <v>65</v>
      </c>
      <c r="E1440" s="49" t="s">
        <v>9004</v>
      </c>
      <c r="F1440" s="48"/>
      <c r="G1440" s="41" t="s">
        <v>55</v>
      </c>
      <c r="H1440" s="49" t="s">
        <v>9205</v>
      </c>
      <c r="I1440" s="41" t="s">
        <v>1048</v>
      </c>
      <c r="J1440" s="41" t="s">
        <v>7890</v>
      </c>
      <c r="K1440" s="41"/>
      <c r="L1440" s="41"/>
      <c r="M1440" s="49"/>
      <c r="N1440" s="49"/>
      <c r="O1440" s="49"/>
      <c r="P1440" s="56"/>
    </row>
    <row r="1441" spans="1:16" hidden="1">
      <c r="A1441" s="49" t="s">
        <v>9092</v>
      </c>
      <c r="B1441" s="49" t="s">
        <v>9202</v>
      </c>
      <c r="C1441" s="49" t="s">
        <v>65</v>
      </c>
      <c r="D1441" s="49" t="s">
        <v>65</v>
      </c>
      <c r="E1441" s="49" t="s">
        <v>9004</v>
      </c>
      <c r="F1441" s="48"/>
      <c r="G1441" s="41" t="s">
        <v>55</v>
      </c>
      <c r="H1441" s="49" t="s">
        <v>9205</v>
      </c>
      <c r="I1441" s="41" t="s">
        <v>1048</v>
      </c>
      <c r="J1441" s="41" t="s">
        <v>7891</v>
      </c>
      <c r="K1441" s="42">
        <v>41824</v>
      </c>
      <c r="L1441" s="41"/>
      <c r="M1441" s="49"/>
      <c r="N1441" s="49"/>
      <c r="O1441" s="49"/>
      <c r="P1441" s="56"/>
    </row>
    <row r="1442" spans="1:16" hidden="1">
      <c r="A1442" s="49" t="s">
        <v>9092</v>
      </c>
      <c r="B1442" s="49" t="s">
        <v>9202</v>
      </c>
      <c r="C1442" s="49" t="s">
        <v>65</v>
      </c>
      <c r="D1442" s="49" t="s">
        <v>65</v>
      </c>
      <c r="E1442" s="49" t="s">
        <v>9004</v>
      </c>
      <c r="F1442" s="48"/>
      <c r="G1442" s="41" t="s">
        <v>55</v>
      </c>
      <c r="H1442" s="49" t="s">
        <v>9205</v>
      </c>
      <c r="I1442" s="41" t="s">
        <v>1048</v>
      </c>
      <c r="J1442" s="41" t="s">
        <v>7892</v>
      </c>
      <c r="K1442" s="41"/>
      <c r="L1442" s="41"/>
      <c r="M1442" s="49"/>
      <c r="N1442" s="49"/>
      <c r="O1442" s="49"/>
      <c r="P1442" s="56"/>
    </row>
    <row r="1443" spans="1:16" hidden="1">
      <c r="A1443" s="49" t="s">
        <v>9092</v>
      </c>
      <c r="B1443" s="49" t="s">
        <v>9202</v>
      </c>
      <c r="C1443" s="49" t="s">
        <v>65</v>
      </c>
      <c r="D1443" s="49" t="s">
        <v>65</v>
      </c>
      <c r="E1443" s="49" t="s">
        <v>9004</v>
      </c>
      <c r="F1443" s="48"/>
      <c r="G1443" s="41" t="s">
        <v>55</v>
      </c>
      <c r="H1443" s="49" t="s">
        <v>9205</v>
      </c>
      <c r="I1443" s="41" t="s">
        <v>1048</v>
      </c>
      <c r="J1443" s="41" t="s">
        <v>7893</v>
      </c>
      <c r="K1443" s="41"/>
      <c r="L1443" s="41"/>
      <c r="M1443" s="49"/>
      <c r="N1443" s="49"/>
      <c r="O1443" s="49"/>
      <c r="P1443" s="56"/>
    </row>
    <row r="1444" spans="1:16" hidden="1">
      <c r="A1444" s="49" t="s">
        <v>9092</v>
      </c>
      <c r="B1444" s="49" t="s">
        <v>9202</v>
      </c>
      <c r="C1444" s="49" t="s">
        <v>65</v>
      </c>
      <c r="D1444" s="49" t="s">
        <v>65</v>
      </c>
      <c r="E1444" s="49" t="s">
        <v>9004</v>
      </c>
      <c r="F1444" s="48"/>
      <c r="G1444" s="41" t="s">
        <v>55</v>
      </c>
      <c r="H1444" s="49" t="s">
        <v>9205</v>
      </c>
      <c r="I1444" s="41" t="s">
        <v>1048</v>
      </c>
      <c r="J1444" s="41" t="s">
        <v>7894</v>
      </c>
      <c r="K1444" s="41"/>
      <c r="L1444" s="41"/>
      <c r="M1444" s="49"/>
      <c r="N1444" s="49"/>
      <c r="O1444" s="49"/>
      <c r="P1444" s="56"/>
    </row>
    <row r="1445" spans="1:16" hidden="1">
      <c r="A1445" s="48" t="s">
        <v>9092</v>
      </c>
      <c r="B1445" s="48" t="s">
        <v>9202</v>
      </c>
      <c r="C1445" s="48" t="s">
        <v>65</v>
      </c>
      <c r="D1445" s="48" t="s">
        <v>65</v>
      </c>
      <c r="E1445" s="48" t="s">
        <v>9004</v>
      </c>
      <c r="F1445" s="48"/>
      <c r="G1445" s="41" t="s">
        <v>55</v>
      </c>
      <c r="H1445" s="48" t="s">
        <v>9205</v>
      </c>
      <c r="I1445" s="40" t="s">
        <v>7895</v>
      </c>
      <c r="J1445" s="40" t="s">
        <v>8245</v>
      </c>
      <c r="K1445" s="43">
        <f>K1438</f>
        <v>41687</v>
      </c>
      <c r="L1445" s="43">
        <f>K1445+30</f>
        <v>41717</v>
      </c>
      <c r="M1445" s="40" t="s">
        <v>11</v>
      </c>
      <c r="N1445" s="48" t="s">
        <v>12</v>
      </c>
      <c r="O1445" s="48">
        <v>100</v>
      </c>
      <c r="P1445" s="56" t="s">
        <v>6228</v>
      </c>
    </row>
    <row r="1446" spans="1:16" hidden="1">
      <c r="A1446" s="48" t="s">
        <v>9092</v>
      </c>
      <c r="B1446" s="48" t="s">
        <v>9202</v>
      </c>
      <c r="C1446" s="48" t="s">
        <v>65</v>
      </c>
      <c r="D1446" s="48" t="s">
        <v>65</v>
      </c>
      <c r="E1446" s="48" t="s">
        <v>9004</v>
      </c>
      <c r="F1446" s="48"/>
      <c r="G1446" s="41" t="s">
        <v>55</v>
      </c>
      <c r="H1446" s="48" t="s">
        <v>9205</v>
      </c>
      <c r="I1446" s="40" t="s">
        <v>8281</v>
      </c>
      <c r="J1446" s="40" t="s">
        <v>8282</v>
      </c>
      <c r="K1446" s="43">
        <f>L1445</f>
        <v>41717</v>
      </c>
      <c r="L1446" s="43">
        <f>K1446+2</f>
        <v>41719</v>
      </c>
      <c r="M1446" s="40" t="s">
        <v>11</v>
      </c>
      <c r="N1446" s="40" t="s">
        <v>12</v>
      </c>
      <c r="O1446" s="48">
        <v>100</v>
      </c>
      <c r="P1446" s="56"/>
    </row>
    <row r="1447" spans="1:16" hidden="1">
      <c r="A1447" s="48" t="s">
        <v>9092</v>
      </c>
      <c r="B1447" s="48" t="s">
        <v>9202</v>
      </c>
      <c r="C1447" s="48" t="s">
        <v>65</v>
      </c>
      <c r="D1447" s="48" t="s">
        <v>65</v>
      </c>
      <c r="E1447" s="48" t="s">
        <v>9004</v>
      </c>
      <c r="F1447" s="48"/>
      <c r="G1447" s="41" t="s">
        <v>55</v>
      </c>
      <c r="H1447" s="48" t="s">
        <v>9205</v>
      </c>
      <c r="I1447" s="65" t="s">
        <v>8261</v>
      </c>
      <c r="J1447" s="40" t="s">
        <v>8262</v>
      </c>
      <c r="K1447" s="43">
        <f>L1446</f>
        <v>41719</v>
      </c>
      <c r="L1447" s="43">
        <f>K1447</f>
        <v>41719</v>
      </c>
      <c r="M1447" s="40" t="s">
        <v>11</v>
      </c>
      <c r="N1447" s="40" t="s">
        <v>12</v>
      </c>
      <c r="O1447" s="48">
        <v>100</v>
      </c>
      <c r="P1447" s="56"/>
    </row>
    <row r="1448" spans="1:16" ht="26.45" hidden="1">
      <c r="A1448" s="48" t="s">
        <v>9092</v>
      </c>
      <c r="B1448" s="48" t="s">
        <v>9202</v>
      </c>
      <c r="C1448" s="48" t="s">
        <v>65</v>
      </c>
      <c r="D1448" s="48" t="s">
        <v>65</v>
      </c>
      <c r="E1448" s="48" t="s">
        <v>9004</v>
      </c>
      <c r="F1448" s="48"/>
      <c r="G1448" s="41" t="s">
        <v>55</v>
      </c>
      <c r="H1448" s="48" t="s">
        <v>9205</v>
      </c>
      <c r="I1448" s="40" t="s">
        <v>8264</v>
      </c>
      <c r="J1448" s="40" t="s">
        <v>8265</v>
      </c>
      <c r="K1448" s="43">
        <f>L1447</f>
        <v>41719</v>
      </c>
      <c r="L1448" s="43">
        <f>K1439-21</f>
        <v>41778</v>
      </c>
      <c r="M1448" s="40" t="s">
        <v>11</v>
      </c>
      <c r="N1448" s="48" t="s">
        <v>12</v>
      </c>
      <c r="O1448" s="48">
        <v>100</v>
      </c>
      <c r="P1448" s="56" t="s">
        <v>9189</v>
      </c>
    </row>
    <row r="1449" spans="1:16" hidden="1">
      <c r="A1449" s="48" t="s">
        <v>9092</v>
      </c>
      <c r="B1449" s="48" t="s">
        <v>9202</v>
      </c>
      <c r="C1449" s="48" t="s">
        <v>65</v>
      </c>
      <c r="D1449" s="48" t="s">
        <v>65</v>
      </c>
      <c r="E1449" s="48" t="s">
        <v>9004</v>
      </c>
      <c r="F1449" s="48"/>
      <c r="G1449" s="41" t="s">
        <v>55</v>
      </c>
      <c r="H1449" s="48" t="s">
        <v>9205</v>
      </c>
      <c r="I1449" s="40" t="s">
        <v>8261</v>
      </c>
      <c r="J1449" s="40" t="s">
        <v>8266</v>
      </c>
      <c r="K1449" s="43">
        <f>L1448</f>
        <v>41778</v>
      </c>
      <c r="L1449" s="43">
        <f>K1449</f>
        <v>41778</v>
      </c>
      <c r="M1449" s="40" t="s">
        <v>11</v>
      </c>
      <c r="N1449" s="40" t="s">
        <v>12</v>
      </c>
      <c r="O1449" s="48">
        <v>100</v>
      </c>
      <c r="P1449" s="56"/>
    </row>
    <row r="1450" spans="1:16" hidden="1">
      <c r="A1450" s="48" t="s">
        <v>9092</v>
      </c>
      <c r="B1450" s="48" t="s">
        <v>9202</v>
      </c>
      <c r="C1450" s="48" t="s">
        <v>65</v>
      </c>
      <c r="D1450" s="48" t="s">
        <v>65</v>
      </c>
      <c r="E1450" s="48" t="s">
        <v>9004</v>
      </c>
      <c r="F1450" s="48"/>
      <c r="G1450" s="41" t="s">
        <v>55</v>
      </c>
      <c r="H1450" s="48" t="s">
        <v>9205</v>
      </c>
      <c r="I1450" s="40" t="s">
        <v>7904</v>
      </c>
      <c r="J1450" s="40" t="s">
        <v>7905</v>
      </c>
      <c r="K1450" s="43">
        <f>L1448</f>
        <v>41778</v>
      </c>
      <c r="L1450" s="43">
        <f>K1450+5</f>
        <v>41783</v>
      </c>
      <c r="M1450" s="40" t="s">
        <v>11</v>
      </c>
      <c r="N1450" s="48" t="s">
        <v>12</v>
      </c>
      <c r="O1450" s="48">
        <v>100</v>
      </c>
      <c r="P1450" s="56"/>
    </row>
    <row r="1451" spans="1:16" hidden="1">
      <c r="A1451" s="48" t="s">
        <v>9092</v>
      </c>
      <c r="B1451" s="48" t="s">
        <v>9202</v>
      </c>
      <c r="C1451" s="48" t="s">
        <v>65</v>
      </c>
      <c r="D1451" s="48" t="s">
        <v>65</v>
      </c>
      <c r="E1451" s="48" t="s">
        <v>9004</v>
      </c>
      <c r="F1451" s="48"/>
      <c r="G1451" s="41" t="s">
        <v>55</v>
      </c>
      <c r="H1451" s="48" t="s">
        <v>9205</v>
      </c>
      <c r="I1451" s="40" t="s">
        <v>7904</v>
      </c>
      <c r="J1451" s="40" t="s">
        <v>7906</v>
      </c>
      <c r="K1451" s="43">
        <f>L1450</f>
        <v>41783</v>
      </c>
      <c r="L1451" s="43">
        <f>K1451+5</f>
        <v>41788</v>
      </c>
      <c r="M1451" s="40" t="s">
        <v>11</v>
      </c>
      <c r="N1451" s="48" t="s">
        <v>12</v>
      </c>
      <c r="O1451" s="48">
        <v>100</v>
      </c>
      <c r="P1451" s="56"/>
    </row>
    <row r="1452" spans="1:16" hidden="1">
      <c r="A1452" s="48" t="s">
        <v>9092</v>
      </c>
      <c r="B1452" s="48" t="s">
        <v>9202</v>
      </c>
      <c r="C1452" s="48" t="s">
        <v>65</v>
      </c>
      <c r="D1452" s="48" t="s">
        <v>65</v>
      </c>
      <c r="E1452" s="48" t="s">
        <v>9004</v>
      </c>
      <c r="F1452" s="48"/>
      <c r="G1452" s="41" t="s">
        <v>55</v>
      </c>
      <c r="H1452" s="48" t="s">
        <v>9205</v>
      </c>
      <c r="I1452" s="40" t="s">
        <v>7904</v>
      </c>
      <c r="J1452" s="40" t="s">
        <v>7907</v>
      </c>
      <c r="K1452" s="43">
        <f>L1451</f>
        <v>41788</v>
      </c>
      <c r="L1452" s="43">
        <f>K1452+5</f>
        <v>41793</v>
      </c>
      <c r="M1452" s="40" t="s">
        <v>11</v>
      </c>
      <c r="N1452" s="48" t="s">
        <v>12</v>
      </c>
      <c r="O1452" s="48">
        <v>100</v>
      </c>
      <c r="P1452" s="56"/>
    </row>
    <row r="1453" spans="1:16" hidden="1">
      <c r="A1453" s="48" t="s">
        <v>9092</v>
      </c>
      <c r="B1453" s="48" t="s">
        <v>9202</v>
      </c>
      <c r="C1453" s="48" t="s">
        <v>65</v>
      </c>
      <c r="D1453" s="48" t="s">
        <v>65</v>
      </c>
      <c r="E1453" s="48" t="s">
        <v>9004</v>
      </c>
      <c r="F1453" s="48"/>
      <c r="G1453" s="41" t="s">
        <v>55</v>
      </c>
      <c r="H1453" s="48" t="s">
        <v>9205</v>
      </c>
      <c r="I1453" s="40" t="s">
        <v>7904</v>
      </c>
      <c r="J1453" s="40" t="s">
        <v>8172</v>
      </c>
      <c r="K1453" s="43">
        <f>L1452</f>
        <v>41793</v>
      </c>
      <c r="L1453" s="67">
        <f>K1453+1</f>
        <v>41794</v>
      </c>
      <c r="M1453" s="40" t="s">
        <v>11</v>
      </c>
      <c r="N1453" s="48" t="s">
        <v>12</v>
      </c>
      <c r="O1453" s="48">
        <v>100</v>
      </c>
      <c r="P1453" s="56"/>
    </row>
    <row r="1454" spans="1:16" hidden="1">
      <c r="A1454" s="41" t="s">
        <v>9026</v>
      </c>
      <c r="B1454" s="41" t="s">
        <v>7561</v>
      </c>
      <c r="C1454" s="49" t="s">
        <v>8332</v>
      </c>
      <c r="D1454" s="49" t="s">
        <v>65</v>
      </c>
      <c r="E1454" s="49" t="s">
        <v>25</v>
      </c>
      <c r="F1454" s="49"/>
      <c r="G1454" s="41" t="s">
        <v>55</v>
      </c>
      <c r="H1454" s="41" t="s">
        <v>9206</v>
      </c>
      <c r="I1454" s="41" t="s">
        <v>1048</v>
      </c>
      <c r="J1454" s="41" t="s">
        <v>7888</v>
      </c>
      <c r="K1454" s="41"/>
      <c r="L1454" s="41"/>
      <c r="M1454" s="49"/>
      <c r="N1454" s="49"/>
      <c r="O1454" s="49"/>
      <c r="P1454" s="56"/>
    </row>
    <row r="1455" spans="1:16" hidden="1">
      <c r="A1455" s="41" t="s">
        <v>9026</v>
      </c>
      <c r="B1455" s="41" t="s">
        <v>7561</v>
      </c>
      <c r="C1455" s="49" t="s">
        <v>8332</v>
      </c>
      <c r="D1455" s="49" t="s">
        <v>65</v>
      </c>
      <c r="E1455" s="49" t="s">
        <v>25</v>
      </c>
      <c r="F1455" s="49"/>
      <c r="G1455" s="41" t="s">
        <v>55</v>
      </c>
      <c r="H1455" s="41" t="s">
        <v>9206</v>
      </c>
      <c r="I1455" s="41" t="s">
        <v>1048</v>
      </c>
      <c r="J1455" s="41" t="s">
        <v>8244</v>
      </c>
      <c r="K1455" s="42">
        <v>41737</v>
      </c>
      <c r="L1455" s="41"/>
      <c r="M1455" s="49"/>
      <c r="N1455" s="49"/>
      <c r="O1455" s="49"/>
      <c r="P1455" s="56"/>
    </row>
    <row r="1456" spans="1:16" hidden="1">
      <c r="A1456" s="41" t="s">
        <v>9026</v>
      </c>
      <c r="B1456" s="41" t="s">
        <v>7561</v>
      </c>
      <c r="C1456" s="49" t="s">
        <v>8332</v>
      </c>
      <c r="D1456" s="49" t="s">
        <v>65</v>
      </c>
      <c r="E1456" s="49" t="s">
        <v>25</v>
      </c>
      <c r="F1456" s="49"/>
      <c r="G1456" s="41" t="s">
        <v>55</v>
      </c>
      <c r="H1456" s="41" t="s">
        <v>9206</v>
      </c>
      <c r="I1456" s="41" t="s">
        <v>1048</v>
      </c>
      <c r="J1456" s="41" t="s">
        <v>7889</v>
      </c>
      <c r="K1456" s="59">
        <v>41778</v>
      </c>
      <c r="L1456" s="41"/>
      <c r="M1456" s="49"/>
      <c r="N1456" s="49"/>
      <c r="O1456" s="49"/>
      <c r="P1456" s="56"/>
    </row>
    <row r="1457" spans="1:16" hidden="1">
      <c r="A1457" s="41" t="s">
        <v>9026</v>
      </c>
      <c r="B1457" s="41" t="s">
        <v>7561</v>
      </c>
      <c r="C1457" s="49" t="s">
        <v>8332</v>
      </c>
      <c r="D1457" s="49" t="s">
        <v>65</v>
      </c>
      <c r="E1457" s="49" t="s">
        <v>25</v>
      </c>
      <c r="F1457" s="49"/>
      <c r="G1457" s="41" t="s">
        <v>55</v>
      </c>
      <c r="H1457" s="41" t="s">
        <v>9206</v>
      </c>
      <c r="I1457" s="41" t="s">
        <v>1048</v>
      </c>
      <c r="J1457" s="41" t="s">
        <v>7890</v>
      </c>
      <c r="K1457" s="42">
        <v>41801</v>
      </c>
      <c r="L1457" s="41"/>
      <c r="M1457" s="49"/>
      <c r="N1457" s="49"/>
      <c r="O1457" s="49"/>
      <c r="P1457" s="56"/>
    </row>
    <row r="1458" spans="1:16" hidden="1">
      <c r="A1458" s="41" t="s">
        <v>9026</v>
      </c>
      <c r="B1458" s="41" t="s">
        <v>7561</v>
      </c>
      <c r="C1458" s="49" t="s">
        <v>8332</v>
      </c>
      <c r="D1458" s="49" t="s">
        <v>65</v>
      </c>
      <c r="E1458" s="49" t="s">
        <v>25</v>
      </c>
      <c r="F1458" s="49"/>
      <c r="G1458" s="41" t="s">
        <v>55</v>
      </c>
      <c r="H1458" s="41" t="s">
        <v>9206</v>
      </c>
      <c r="I1458" s="41" t="s">
        <v>1048</v>
      </c>
      <c r="J1458" s="41" t="s">
        <v>7891</v>
      </c>
      <c r="K1458" s="42">
        <v>41836</v>
      </c>
      <c r="L1458" s="41"/>
      <c r="M1458" s="49"/>
      <c r="N1458" s="49"/>
      <c r="O1458" s="49"/>
      <c r="P1458" s="56"/>
    </row>
    <row r="1459" spans="1:16" hidden="1">
      <c r="A1459" s="41" t="s">
        <v>9026</v>
      </c>
      <c r="B1459" s="41" t="s">
        <v>7561</v>
      </c>
      <c r="C1459" s="49" t="s">
        <v>8332</v>
      </c>
      <c r="D1459" s="49" t="s">
        <v>65</v>
      </c>
      <c r="E1459" s="49" t="s">
        <v>25</v>
      </c>
      <c r="F1459" s="49"/>
      <c r="G1459" s="41" t="s">
        <v>55</v>
      </c>
      <c r="H1459" s="41" t="s">
        <v>9206</v>
      </c>
      <c r="I1459" s="41" t="s">
        <v>1048</v>
      </c>
      <c r="J1459" s="41" t="s">
        <v>7892</v>
      </c>
      <c r="K1459" s="42"/>
      <c r="L1459" s="41"/>
      <c r="M1459" s="49"/>
      <c r="N1459" s="49"/>
      <c r="O1459" s="49"/>
      <c r="P1459" s="56"/>
    </row>
    <row r="1460" spans="1:16" hidden="1">
      <c r="A1460" s="41" t="s">
        <v>9026</v>
      </c>
      <c r="B1460" s="41" t="s">
        <v>7561</v>
      </c>
      <c r="C1460" s="49" t="s">
        <v>8332</v>
      </c>
      <c r="D1460" s="49" t="s">
        <v>65</v>
      </c>
      <c r="E1460" s="49" t="s">
        <v>25</v>
      </c>
      <c r="F1460" s="49"/>
      <c r="G1460" s="41" t="s">
        <v>55</v>
      </c>
      <c r="H1460" s="41" t="s">
        <v>9206</v>
      </c>
      <c r="I1460" s="41" t="s">
        <v>1048</v>
      </c>
      <c r="J1460" s="41" t="s">
        <v>7893</v>
      </c>
      <c r="K1460" s="41"/>
      <c r="L1460" s="41"/>
      <c r="M1460" s="49"/>
      <c r="N1460" s="49"/>
      <c r="O1460" s="49"/>
      <c r="P1460" s="56"/>
    </row>
    <row r="1461" spans="1:16" hidden="1">
      <c r="A1461" s="41" t="s">
        <v>9026</v>
      </c>
      <c r="B1461" s="41" t="s">
        <v>7561</v>
      </c>
      <c r="C1461" s="49" t="s">
        <v>8332</v>
      </c>
      <c r="D1461" s="49" t="s">
        <v>65</v>
      </c>
      <c r="E1461" s="49" t="s">
        <v>25</v>
      </c>
      <c r="F1461" s="49"/>
      <c r="G1461" s="41" t="s">
        <v>55</v>
      </c>
      <c r="H1461" s="41" t="s">
        <v>9206</v>
      </c>
      <c r="I1461" s="41" t="s">
        <v>1048</v>
      </c>
      <c r="J1461" s="41" t="s">
        <v>7894</v>
      </c>
      <c r="K1461" s="41"/>
      <c r="L1461" s="41"/>
      <c r="M1461" s="49"/>
      <c r="N1461" s="49"/>
      <c r="O1461" s="49"/>
      <c r="P1461" s="56"/>
    </row>
    <row r="1462" spans="1:16" hidden="1">
      <c r="A1462" s="40" t="s">
        <v>9026</v>
      </c>
      <c r="B1462" s="40" t="s">
        <v>7561</v>
      </c>
      <c r="C1462" s="48" t="s">
        <v>8332</v>
      </c>
      <c r="D1462" s="48" t="s">
        <v>65</v>
      </c>
      <c r="E1462" s="48" t="s">
        <v>25</v>
      </c>
      <c r="F1462" s="48"/>
      <c r="G1462" s="41" t="s">
        <v>55</v>
      </c>
      <c r="H1462" s="40" t="s">
        <v>9206</v>
      </c>
      <c r="I1462" s="40" t="s">
        <v>7895</v>
      </c>
      <c r="J1462" s="40" t="s">
        <v>8245</v>
      </c>
      <c r="K1462" s="43">
        <f>K1455</f>
        <v>41737</v>
      </c>
      <c r="L1462" s="43">
        <f>K1462+30</f>
        <v>41767</v>
      </c>
      <c r="M1462" s="40" t="s">
        <v>11</v>
      </c>
      <c r="N1462" s="48" t="s">
        <v>4365</v>
      </c>
      <c r="O1462" s="40">
        <v>100</v>
      </c>
      <c r="P1462" s="56"/>
    </row>
    <row r="1463" spans="1:16" hidden="1">
      <c r="A1463" s="40" t="s">
        <v>9026</v>
      </c>
      <c r="B1463" s="40" t="s">
        <v>7561</v>
      </c>
      <c r="C1463" s="48" t="s">
        <v>8332</v>
      </c>
      <c r="D1463" s="48" t="s">
        <v>65</v>
      </c>
      <c r="E1463" s="48" t="s">
        <v>25</v>
      </c>
      <c r="F1463" s="48"/>
      <c r="G1463" s="41" t="s">
        <v>55</v>
      </c>
      <c r="H1463" s="40" t="s">
        <v>9206</v>
      </c>
      <c r="I1463" s="40" t="s">
        <v>8281</v>
      </c>
      <c r="J1463" s="40" t="s">
        <v>8282</v>
      </c>
      <c r="K1463" s="43">
        <f>L1462</f>
        <v>41767</v>
      </c>
      <c r="L1463" s="43">
        <f>K1463+2</f>
        <v>41769</v>
      </c>
      <c r="M1463" s="40" t="s">
        <v>11</v>
      </c>
      <c r="N1463" s="48" t="s">
        <v>4365</v>
      </c>
      <c r="O1463" s="40">
        <v>100</v>
      </c>
      <c r="P1463" s="56"/>
    </row>
    <row r="1464" spans="1:16" ht="15.6" hidden="1">
      <c r="A1464" s="40" t="s">
        <v>9026</v>
      </c>
      <c r="B1464" s="40" t="s">
        <v>7561</v>
      </c>
      <c r="C1464" s="48" t="s">
        <v>8332</v>
      </c>
      <c r="D1464" s="48" t="s">
        <v>65</v>
      </c>
      <c r="E1464" s="48" t="s">
        <v>25</v>
      </c>
      <c r="F1464" s="48"/>
      <c r="G1464" s="41" t="s">
        <v>55</v>
      </c>
      <c r="H1464" s="40" t="s">
        <v>9206</v>
      </c>
      <c r="I1464" s="65" t="s">
        <v>8261</v>
      </c>
      <c r="J1464" s="40" t="s">
        <v>8262</v>
      </c>
      <c r="K1464" s="43">
        <f>L1463</f>
        <v>41769</v>
      </c>
      <c r="L1464" s="43">
        <f>K1464</f>
        <v>41769</v>
      </c>
      <c r="M1464" s="40" t="s">
        <v>11</v>
      </c>
      <c r="N1464" s="48" t="s">
        <v>4365</v>
      </c>
      <c r="O1464" s="40">
        <v>100</v>
      </c>
      <c r="P1464" s="66"/>
    </row>
    <row r="1465" spans="1:16" ht="117.6" hidden="1">
      <c r="A1465" s="40" t="s">
        <v>9026</v>
      </c>
      <c r="B1465" s="40" t="s">
        <v>7561</v>
      </c>
      <c r="C1465" s="48" t="s">
        <v>8332</v>
      </c>
      <c r="D1465" s="48" t="s">
        <v>65</v>
      </c>
      <c r="E1465" s="48" t="s">
        <v>25</v>
      </c>
      <c r="F1465" s="48"/>
      <c r="G1465" s="41" t="s">
        <v>55</v>
      </c>
      <c r="H1465" s="40" t="s">
        <v>9206</v>
      </c>
      <c r="I1465" s="40" t="s">
        <v>8264</v>
      </c>
      <c r="J1465" s="40" t="s">
        <v>8265</v>
      </c>
      <c r="K1465" s="43">
        <f>L1464</f>
        <v>41769</v>
      </c>
      <c r="L1465" s="43">
        <f>K1456-21</f>
        <v>41757</v>
      </c>
      <c r="M1465" s="40" t="s">
        <v>11</v>
      </c>
      <c r="N1465" s="48" t="s">
        <v>4365</v>
      </c>
      <c r="O1465" s="40">
        <v>100</v>
      </c>
      <c r="P1465" s="56" t="s">
        <v>9207</v>
      </c>
    </row>
    <row r="1466" spans="1:16" hidden="1">
      <c r="A1466" s="40" t="s">
        <v>9026</v>
      </c>
      <c r="B1466" s="40" t="s">
        <v>7561</v>
      </c>
      <c r="C1466" s="48" t="s">
        <v>8332</v>
      </c>
      <c r="D1466" s="48" t="s">
        <v>65</v>
      </c>
      <c r="E1466" s="48" t="s">
        <v>25</v>
      </c>
      <c r="F1466" s="48"/>
      <c r="G1466" s="41" t="s">
        <v>55</v>
      </c>
      <c r="H1466" s="40" t="s">
        <v>9206</v>
      </c>
      <c r="I1466" s="40" t="s">
        <v>8261</v>
      </c>
      <c r="J1466" s="40" t="s">
        <v>8266</v>
      </c>
      <c r="K1466" s="43">
        <f>L1465</f>
        <v>41757</v>
      </c>
      <c r="L1466" s="43">
        <f>K1466</f>
        <v>41757</v>
      </c>
      <c r="M1466" s="40" t="s">
        <v>11</v>
      </c>
      <c r="N1466" s="48" t="s">
        <v>4365</v>
      </c>
      <c r="O1466" s="40">
        <v>100</v>
      </c>
      <c r="P1466" s="56"/>
    </row>
    <row r="1467" spans="1:16" ht="52.5" hidden="1">
      <c r="A1467" s="40" t="s">
        <v>9026</v>
      </c>
      <c r="B1467" s="40" t="s">
        <v>7561</v>
      </c>
      <c r="C1467" s="48" t="s">
        <v>8332</v>
      </c>
      <c r="D1467" s="48" t="s">
        <v>65</v>
      </c>
      <c r="E1467" s="48" t="s">
        <v>25</v>
      </c>
      <c r="F1467" s="48"/>
      <c r="G1467" s="41" t="s">
        <v>55</v>
      </c>
      <c r="H1467" s="40" t="s">
        <v>9206</v>
      </c>
      <c r="I1467" s="40" t="s">
        <v>7904</v>
      </c>
      <c r="J1467" s="40" t="s">
        <v>7905</v>
      </c>
      <c r="K1467" s="43">
        <f>L1465</f>
        <v>41757</v>
      </c>
      <c r="L1467" s="43">
        <f>K1467+5</f>
        <v>41762</v>
      </c>
      <c r="M1467" s="40" t="s">
        <v>11</v>
      </c>
      <c r="N1467" s="48" t="s">
        <v>4365</v>
      </c>
      <c r="O1467" s="40">
        <v>100</v>
      </c>
      <c r="P1467" s="56" t="s">
        <v>9208</v>
      </c>
    </row>
    <row r="1468" spans="1:16" hidden="1">
      <c r="A1468" s="40" t="s">
        <v>9026</v>
      </c>
      <c r="B1468" s="40" t="s">
        <v>7561</v>
      </c>
      <c r="C1468" s="48" t="s">
        <v>8332</v>
      </c>
      <c r="D1468" s="48" t="s">
        <v>65</v>
      </c>
      <c r="E1468" s="48" t="s">
        <v>25</v>
      </c>
      <c r="F1468" s="48"/>
      <c r="G1468" s="41" t="s">
        <v>55</v>
      </c>
      <c r="H1468" s="40" t="s">
        <v>9206</v>
      </c>
      <c r="I1468" s="40" t="s">
        <v>7904</v>
      </c>
      <c r="J1468" s="40" t="s">
        <v>7906</v>
      </c>
      <c r="K1468" s="43">
        <f>L1467</f>
        <v>41762</v>
      </c>
      <c r="L1468" s="43">
        <f>K1468+5</f>
        <v>41767</v>
      </c>
      <c r="M1468" s="40" t="s">
        <v>11</v>
      </c>
      <c r="N1468" s="48" t="s">
        <v>4365</v>
      </c>
      <c r="O1468" s="40">
        <v>100</v>
      </c>
      <c r="P1468" s="56"/>
    </row>
    <row r="1469" spans="1:16" hidden="1">
      <c r="A1469" s="40" t="s">
        <v>9026</v>
      </c>
      <c r="B1469" s="40" t="s">
        <v>7561</v>
      </c>
      <c r="C1469" s="48" t="s">
        <v>8332</v>
      </c>
      <c r="D1469" s="48" t="s">
        <v>65</v>
      </c>
      <c r="E1469" s="48" t="s">
        <v>25</v>
      </c>
      <c r="F1469" s="48"/>
      <c r="G1469" s="41" t="s">
        <v>55</v>
      </c>
      <c r="H1469" s="40" t="s">
        <v>9206</v>
      </c>
      <c r="I1469" s="40" t="s">
        <v>7904</v>
      </c>
      <c r="J1469" s="40" t="s">
        <v>7907</v>
      </c>
      <c r="K1469" s="43">
        <f>L1468</f>
        <v>41767</v>
      </c>
      <c r="L1469" s="43">
        <f>K1469+5</f>
        <v>41772</v>
      </c>
      <c r="M1469" s="40" t="s">
        <v>11</v>
      </c>
      <c r="N1469" s="48" t="s">
        <v>4365</v>
      </c>
      <c r="O1469" s="40">
        <v>100</v>
      </c>
      <c r="P1469" s="56"/>
    </row>
    <row r="1470" spans="1:16" hidden="1">
      <c r="A1470" s="40" t="s">
        <v>9026</v>
      </c>
      <c r="B1470" s="40" t="s">
        <v>7561</v>
      </c>
      <c r="C1470" s="48" t="s">
        <v>8332</v>
      </c>
      <c r="D1470" s="48" t="s">
        <v>65</v>
      </c>
      <c r="E1470" s="48" t="s">
        <v>25</v>
      </c>
      <c r="F1470" s="48"/>
      <c r="G1470" s="41" t="s">
        <v>55</v>
      </c>
      <c r="H1470" s="40" t="s">
        <v>9206</v>
      </c>
      <c r="I1470" s="40" t="s">
        <v>7904</v>
      </c>
      <c r="J1470" s="40" t="s">
        <v>8172</v>
      </c>
      <c r="K1470" s="43">
        <f>L1469</f>
        <v>41772</v>
      </c>
      <c r="L1470" s="67">
        <f>K1470+1</f>
        <v>41773</v>
      </c>
      <c r="M1470" s="40" t="s">
        <v>11</v>
      </c>
      <c r="N1470" s="48" t="s">
        <v>4365</v>
      </c>
      <c r="O1470" s="40">
        <v>100</v>
      </c>
      <c r="P1470" s="56"/>
    </row>
    <row r="1471" spans="1:16" hidden="1">
      <c r="A1471" s="49" t="s">
        <v>9136</v>
      </c>
      <c r="B1471" s="49" t="s">
        <v>9209</v>
      </c>
      <c r="C1471" s="41" t="s">
        <v>108</v>
      </c>
      <c r="D1471" s="49" t="s">
        <v>65</v>
      </c>
      <c r="E1471" s="49" t="s">
        <v>24</v>
      </c>
      <c r="F1471" s="49"/>
      <c r="G1471" s="49" t="s">
        <v>6175</v>
      </c>
      <c r="H1471" s="49" t="s">
        <v>9210</v>
      </c>
      <c r="I1471" s="41" t="s">
        <v>1048</v>
      </c>
      <c r="J1471" s="41" t="s">
        <v>7888</v>
      </c>
      <c r="K1471" s="41"/>
      <c r="L1471" s="40"/>
      <c r="M1471" s="40"/>
      <c r="N1471" s="40"/>
      <c r="O1471" s="48"/>
      <c r="P1471" s="56"/>
    </row>
    <row r="1472" spans="1:16" hidden="1">
      <c r="A1472" s="49" t="s">
        <v>9136</v>
      </c>
      <c r="B1472" s="49" t="s">
        <v>9209</v>
      </c>
      <c r="C1472" s="41" t="s">
        <v>108</v>
      </c>
      <c r="D1472" s="49" t="s">
        <v>65</v>
      </c>
      <c r="E1472" s="49" t="s">
        <v>24</v>
      </c>
      <c r="F1472" s="49"/>
      <c r="G1472" s="49" t="s">
        <v>6175</v>
      </c>
      <c r="H1472" s="49" t="s">
        <v>9210</v>
      </c>
      <c r="I1472" s="41" t="s">
        <v>1048</v>
      </c>
      <c r="J1472" s="41" t="s">
        <v>8244</v>
      </c>
      <c r="K1472" s="59">
        <v>40735</v>
      </c>
      <c r="L1472" s="40"/>
      <c r="M1472" s="40"/>
      <c r="N1472" s="40"/>
      <c r="O1472" s="48"/>
      <c r="P1472" s="56"/>
    </row>
    <row r="1473" spans="1:16" hidden="1">
      <c r="A1473" s="49" t="s">
        <v>9136</v>
      </c>
      <c r="B1473" s="49" t="s">
        <v>9209</v>
      </c>
      <c r="C1473" s="41" t="s">
        <v>108</v>
      </c>
      <c r="D1473" s="49" t="s">
        <v>65</v>
      </c>
      <c r="E1473" s="49" t="s">
        <v>24</v>
      </c>
      <c r="F1473" s="49"/>
      <c r="G1473" s="49" t="s">
        <v>6175</v>
      </c>
      <c r="H1473" s="49" t="s">
        <v>9210</v>
      </c>
      <c r="I1473" s="41" t="s">
        <v>1048</v>
      </c>
      <c r="J1473" s="41" t="s">
        <v>7889</v>
      </c>
      <c r="K1473" s="59">
        <v>40919</v>
      </c>
      <c r="L1473" s="40" t="s">
        <v>8309</v>
      </c>
      <c r="M1473" s="40"/>
      <c r="N1473" s="40"/>
      <c r="O1473" s="48"/>
      <c r="P1473" s="56"/>
    </row>
    <row r="1474" spans="1:16" hidden="1">
      <c r="A1474" s="49" t="s">
        <v>9136</v>
      </c>
      <c r="B1474" s="49" t="s">
        <v>9209</v>
      </c>
      <c r="C1474" s="41" t="s">
        <v>108</v>
      </c>
      <c r="D1474" s="49" t="s">
        <v>65</v>
      </c>
      <c r="E1474" s="49" t="s">
        <v>24</v>
      </c>
      <c r="F1474" s="49"/>
      <c r="G1474" s="49" t="s">
        <v>6175</v>
      </c>
      <c r="H1474" s="49" t="s">
        <v>9210</v>
      </c>
      <c r="I1474" s="41" t="s">
        <v>1048</v>
      </c>
      <c r="J1474" s="41" t="s">
        <v>7890</v>
      </c>
      <c r="K1474" s="41"/>
      <c r="L1474" s="40"/>
      <c r="M1474" s="40"/>
      <c r="N1474" s="40"/>
      <c r="O1474" s="48"/>
      <c r="P1474" s="56"/>
    </row>
    <row r="1475" spans="1:16" hidden="1">
      <c r="A1475" s="49" t="s">
        <v>9136</v>
      </c>
      <c r="B1475" s="49" t="s">
        <v>9209</v>
      </c>
      <c r="C1475" s="41" t="s">
        <v>108</v>
      </c>
      <c r="D1475" s="49" t="s">
        <v>65</v>
      </c>
      <c r="E1475" s="49" t="s">
        <v>24</v>
      </c>
      <c r="F1475" s="49"/>
      <c r="G1475" s="49" t="s">
        <v>6175</v>
      </c>
      <c r="H1475" s="49" t="s">
        <v>9210</v>
      </c>
      <c r="I1475" s="41" t="s">
        <v>1048</v>
      </c>
      <c r="J1475" s="41" t="s">
        <v>7891</v>
      </c>
      <c r="K1475" s="42"/>
      <c r="L1475" s="40"/>
      <c r="M1475" s="40"/>
      <c r="N1475" s="40"/>
      <c r="O1475" s="48"/>
      <c r="P1475" s="56"/>
    </row>
    <row r="1476" spans="1:16" hidden="1">
      <c r="A1476" s="49" t="s">
        <v>9136</v>
      </c>
      <c r="B1476" s="49" t="s">
        <v>9209</v>
      </c>
      <c r="C1476" s="41" t="s">
        <v>108</v>
      </c>
      <c r="D1476" s="49" t="s">
        <v>65</v>
      </c>
      <c r="E1476" s="49" t="s">
        <v>24</v>
      </c>
      <c r="F1476" s="49"/>
      <c r="G1476" s="49" t="s">
        <v>6175</v>
      </c>
      <c r="H1476" s="49" t="s">
        <v>9210</v>
      </c>
      <c r="I1476" s="41" t="s">
        <v>1048</v>
      </c>
      <c r="J1476" s="41" t="s">
        <v>7892</v>
      </c>
      <c r="K1476" s="59"/>
      <c r="L1476" s="40"/>
      <c r="M1476" s="40"/>
      <c r="N1476" s="40"/>
      <c r="O1476" s="48"/>
      <c r="P1476" s="56"/>
    </row>
    <row r="1477" spans="1:16" hidden="1">
      <c r="A1477" s="49" t="s">
        <v>9136</v>
      </c>
      <c r="B1477" s="49" t="s">
        <v>9209</v>
      </c>
      <c r="C1477" s="41" t="s">
        <v>108</v>
      </c>
      <c r="D1477" s="49" t="s">
        <v>65</v>
      </c>
      <c r="E1477" s="49" t="s">
        <v>24</v>
      </c>
      <c r="F1477" s="49"/>
      <c r="G1477" s="49" t="s">
        <v>6175</v>
      </c>
      <c r="H1477" s="49" t="s">
        <v>9210</v>
      </c>
      <c r="I1477" s="41" t="s">
        <v>1048</v>
      </c>
      <c r="J1477" s="41" t="s">
        <v>7893</v>
      </c>
      <c r="K1477" s="41"/>
      <c r="L1477" s="40"/>
      <c r="M1477" s="40"/>
      <c r="N1477" s="40"/>
      <c r="O1477" s="48"/>
      <c r="P1477" s="56"/>
    </row>
    <row r="1478" spans="1:16" hidden="1">
      <c r="A1478" s="49" t="s">
        <v>9136</v>
      </c>
      <c r="B1478" s="49" t="s">
        <v>9209</v>
      </c>
      <c r="C1478" s="41" t="s">
        <v>108</v>
      </c>
      <c r="D1478" s="49" t="s">
        <v>65</v>
      </c>
      <c r="E1478" s="49" t="s">
        <v>24</v>
      </c>
      <c r="F1478" s="49"/>
      <c r="G1478" s="49" t="s">
        <v>6175</v>
      </c>
      <c r="H1478" s="49" t="s">
        <v>9210</v>
      </c>
      <c r="I1478" s="41" t="s">
        <v>1048</v>
      </c>
      <c r="J1478" s="41" t="s">
        <v>7894</v>
      </c>
      <c r="K1478" s="41"/>
      <c r="L1478" s="40"/>
      <c r="M1478" s="40"/>
      <c r="N1478" s="40"/>
      <c r="O1478" s="48"/>
      <c r="P1478" s="56"/>
    </row>
    <row r="1479" spans="1:16" ht="52.5" hidden="1">
      <c r="A1479" s="48" t="s">
        <v>9136</v>
      </c>
      <c r="B1479" s="48" t="s">
        <v>9209</v>
      </c>
      <c r="C1479" s="40" t="s">
        <v>108</v>
      </c>
      <c r="D1479" s="48" t="s">
        <v>65</v>
      </c>
      <c r="E1479" s="48" t="s">
        <v>24</v>
      </c>
      <c r="F1479" s="48"/>
      <c r="G1479" s="49" t="s">
        <v>6175</v>
      </c>
      <c r="H1479" s="48" t="s">
        <v>9210</v>
      </c>
      <c r="I1479" s="40" t="s">
        <v>7895</v>
      </c>
      <c r="J1479" s="40" t="s">
        <v>8245</v>
      </c>
      <c r="K1479" s="43">
        <f>K1472</f>
        <v>40735</v>
      </c>
      <c r="L1479" s="43">
        <f>K1479+10</f>
        <v>40745</v>
      </c>
      <c r="M1479" s="40" t="s">
        <v>7</v>
      </c>
      <c r="N1479" s="40" t="s">
        <v>8060</v>
      </c>
      <c r="O1479" s="40">
        <v>100</v>
      </c>
      <c r="P1479" s="56" t="s">
        <v>9211</v>
      </c>
    </row>
    <row r="1480" spans="1:16" ht="26.45" hidden="1">
      <c r="A1480" s="48" t="s">
        <v>9136</v>
      </c>
      <c r="B1480" s="48" t="s">
        <v>9209</v>
      </c>
      <c r="C1480" s="40" t="s">
        <v>108</v>
      </c>
      <c r="D1480" s="48" t="s">
        <v>65</v>
      </c>
      <c r="E1480" s="48" t="s">
        <v>24</v>
      </c>
      <c r="F1480" s="48"/>
      <c r="G1480" s="49" t="s">
        <v>6175</v>
      </c>
      <c r="H1480" s="48" t="s">
        <v>9210</v>
      </c>
      <c r="I1480" s="40" t="s">
        <v>7898</v>
      </c>
      <c r="J1480" s="40" t="s">
        <v>8247</v>
      </c>
      <c r="K1480" s="43">
        <f>L1479</f>
        <v>40745</v>
      </c>
      <c r="L1480" s="43">
        <f>K1480+2</f>
        <v>40747</v>
      </c>
      <c r="M1480" s="40" t="s">
        <v>7</v>
      </c>
      <c r="N1480" s="40" t="s">
        <v>6142</v>
      </c>
      <c r="O1480" s="40">
        <v>100</v>
      </c>
      <c r="P1480" s="56" t="s">
        <v>8279</v>
      </c>
    </row>
    <row r="1481" spans="1:16">
      <c r="A1481" s="48" t="s">
        <v>9136</v>
      </c>
      <c r="B1481" s="48" t="s">
        <v>9209</v>
      </c>
      <c r="C1481" s="40" t="s">
        <v>108</v>
      </c>
      <c r="D1481" s="48" t="s">
        <v>65</v>
      </c>
      <c r="E1481" s="48" t="s">
        <v>24</v>
      </c>
      <c r="F1481" s="48"/>
      <c r="G1481" s="49" t="s">
        <v>6175</v>
      </c>
      <c r="H1481" s="48" t="s">
        <v>9210</v>
      </c>
      <c r="I1481" s="40" t="s">
        <v>7901</v>
      </c>
      <c r="J1481" s="40" t="s">
        <v>7902</v>
      </c>
      <c r="K1481" s="43">
        <f>L1480</f>
        <v>40747</v>
      </c>
      <c r="L1481" s="43">
        <f>K1482</f>
        <v>40903</v>
      </c>
      <c r="M1481" s="40" t="s">
        <v>7</v>
      </c>
      <c r="N1481" s="40" t="s">
        <v>8060</v>
      </c>
      <c r="O1481" s="40">
        <v>100</v>
      </c>
      <c r="P1481" s="56"/>
    </row>
    <row r="1482" spans="1:16" hidden="1">
      <c r="A1482" s="48" t="s">
        <v>9136</v>
      </c>
      <c r="B1482" s="48" t="s">
        <v>9209</v>
      </c>
      <c r="C1482" s="40" t="s">
        <v>108</v>
      </c>
      <c r="D1482" s="48" t="s">
        <v>65</v>
      </c>
      <c r="E1482" s="48" t="s">
        <v>24</v>
      </c>
      <c r="F1482" s="48"/>
      <c r="G1482" s="49" t="s">
        <v>6175</v>
      </c>
      <c r="H1482" s="48" t="s">
        <v>9210</v>
      </c>
      <c r="I1482" s="40" t="s">
        <v>7904</v>
      </c>
      <c r="J1482" s="40" t="s">
        <v>7905</v>
      </c>
      <c r="K1482" s="43">
        <f>L1482-5</f>
        <v>40903</v>
      </c>
      <c r="L1482" s="43">
        <f>K1483</f>
        <v>40908</v>
      </c>
      <c r="M1482" s="40" t="s">
        <v>7</v>
      </c>
      <c r="N1482" s="40" t="s">
        <v>8060</v>
      </c>
      <c r="O1482" s="40">
        <v>100</v>
      </c>
      <c r="P1482" s="56"/>
    </row>
    <row r="1483" spans="1:16" hidden="1">
      <c r="A1483" s="48" t="s">
        <v>9136</v>
      </c>
      <c r="B1483" s="48" t="s">
        <v>9209</v>
      </c>
      <c r="C1483" s="40" t="s">
        <v>108</v>
      </c>
      <c r="D1483" s="48" t="s">
        <v>65</v>
      </c>
      <c r="E1483" s="48" t="s">
        <v>24</v>
      </c>
      <c r="F1483" s="48"/>
      <c r="G1483" s="49" t="s">
        <v>6175</v>
      </c>
      <c r="H1483" s="48" t="s">
        <v>9210</v>
      </c>
      <c r="I1483" s="40" t="s">
        <v>7904</v>
      </c>
      <c r="J1483" s="40" t="s">
        <v>8249</v>
      </c>
      <c r="K1483" s="43">
        <f>L1483-5</f>
        <v>40908</v>
      </c>
      <c r="L1483" s="43">
        <f>K1484</f>
        <v>40913</v>
      </c>
      <c r="M1483" s="40" t="s">
        <v>7</v>
      </c>
      <c r="N1483" s="40" t="s">
        <v>8060</v>
      </c>
      <c r="O1483" s="40">
        <v>100</v>
      </c>
      <c r="P1483" s="56"/>
    </row>
    <row r="1484" spans="1:16" hidden="1">
      <c r="A1484" s="48" t="s">
        <v>9136</v>
      </c>
      <c r="B1484" s="48" t="s">
        <v>9209</v>
      </c>
      <c r="C1484" s="40" t="s">
        <v>108</v>
      </c>
      <c r="D1484" s="48" t="s">
        <v>65</v>
      </c>
      <c r="E1484" s="48" t="s">
        <v>24</v>
      </c>
      <c r="F1484" s="48"/>
      <c r="G1484" s="49" t="s">
        <v>6175</v>
      </c>
      <c r="H1484" s="48" t="s">
        <v>9210</v>
      </c>
      <c r="I1484" s="40" t="s">
        <v>7904</v>
      </c>
      <c r="J1484" s="40" t="s">
        <v>7907</v>
      </c>
      <c r="K1484" s="43">
        <f>L1484-5</f>
        <v>40913</v>
      </c>
      <c r="L1484" s="43">
        <f>K1485</f>
        <v>40918</v>
      </c>
      <c r="M1484" s="40" t="s">
        <v>7</v>
      </c>
      <c r="N1484" s="40" t="s">
        <v>8060</v>
      </c>
      <c r="O1484" s="40">
        <v>100</v>
      </c>
      <c r="P1484" s="56"/>
    </row>
    <row r="1485" spans="1:16" ht="26.45" hidden="1">
      <c r="A1485" s="48" t="s">
        <v>9136</v>
      </c>
      <c r="B1485" s="48" t="s">
        <v>9209</v>
      </c>
      <c r="C1485" s="40" t="s">
        <v>108</v>
      </c>
      <c r="D1485" s="48" t="s">
        <v>65</v>
      </c>
      <c r="E1485" s="48" t="s">
        <v>24</v>
      </c>
      <c r="F1485" s="48"/>
      <c r="G1485" s="49" t="s">
        <v>6175</v>
      </c>
      <c r="H1485" s="48" t="s">
        <v>9210</v>
      </c>
      <c r="I1485" s="40" t="s">
        <v>7904</v>
      </c>
      <c r="J1485" s="40" t="s">
        <v>8172</v>
      </c>
      <c r="K1485" s="43">
        <f>L1485-1</f>
        <v>40918</v>
      </c>
      <c r="L1485" s="43">
        <f>K1473</f>
        <v>40919</v>
      </c>
      <c r="M1485" s="40" t="s">
        <v>7</v>
      </c>
      <c r="N1485" s="40" t="s">
        <v>8060</v>
      </c>
      <c r="O1485" s="40">
        <v>100</v>
      </c>
      <c r="P1485" s="56" t="s">
        <v>8279</v>
      </c>
    </row>
    <row r="1486" spans="1:16" hidden="1">
      <c r="A1486" s="49" t="s">
        <v>8951</v>
      </c>
      <c r="B1486" s="49" t="s">
        <v>9077</v>
      </c>
      <c r="C1486" s="41" t="s">
        <v>108</v>
      </c>
      <c r="D1486" s="49" t="s">
        <v>65</v>
      </c>
      <c r="E1486" s="49" t="s">
        <v>24</v>
      </c>
      <c r="F1486" s="49"/>
      <c r="G1486" s="41" t="s">
        <v>55</v>
      </c>
      <c r="H1486" s="49" t="s">
        <v>9212</v>
      </c>
      <c r="I1486" s="41" t="s">
        <v>1048</v>
      </c>
      <c r="J1486" s="41" t="s">
        <v>7888</v>
      </c>
      <c r="K1486" s="41"/>
      <c r="L1486" s="41"/>
      <c r="M1486" s="49"/>
      <c r="N1486" s="49"/>
      <c r="O1486" s="49"/>
      <c r="P1486" s="64"/>
    </row>
    <row r="1487" spans="1:16" hidden="1">
      <c r="A1487" s="49" t="s">
        <v>8951</v>
      </c>
      <c r="B1487" s="49" t="s">
        <v>9077</v>
      </c>
      <c r="C1487" s="41" t="s">
        <v>108</v>
      </c>
      <c r="D1487" s="49" t="s">
        <v>65</v>
      </c>
      <c r="E1487" s="49" t="s">
        <v>24</v>
      </c>
      <c r="F1487" s="49"/>
      <c r="G1487" s="41" t="s">
        <v>55</v>
      </c>
      <c r="H1487" s="49" t="s">
        <v>9212</v>
      </c>
      <c r="I1487" s="41" t="s">
        <v>1048</v>
      </c>
      <c r="J1487" s="41" t="s">
        <v>8244</v>
      </c>
      <c r="K1487" s="42">
        <v>41435</v>
      </c>
      <c r="L1487" s="41"/>
      <c r="M1487" s="49"/>
      <c r="N1487" s="49"/>
      <c r="O1487" s="49"/>
      <c r="P1487" s="64"/>
    </row>
    <row r="1488" spans="1:16" hidden="1">
      <c r="A1488" s="49" t="s">
        <v>8951</v>
      </c>
      <c r="B1488" s="49" t="s">
        <v>9077</v>
      </c>
      <c r="C1488" s="41" t="s">
        <v>108</v>
      </c>
      <c r="D1488" s="49" t="s">
        <v>65</v>
      </c>
      <c r="E1488" s="49" t="s">
        <v>24</v>
      </c>
      <c r="F1488" s="49"/>
      <c r="G1488" s="41" t="s">
        <v>55</v>
      </c>
      <c r="H1488" s="49" t="s">
        <v>9212</v>
      </c>
      <c r="I1488" s="41" t="s">
        <v>1048</v>
      </c>
      <c r="J1488" s="41" t="s">
        <v>7889</v>
      </c>
      <c r="K1488" s="42">
        <v>41747</v>
      </c>
      <c r="L1488" s="41"/>
      <c r="M1488" s="49"/>
      <c r="N1488" s="49"/>
      <c r="O1488" s="49"/>
      <c r="P1488" s="64"/>
    </row>
    <row r="1489" spans="1:16" hidden="1">
      <c r="A1489" s="49" t="s">
        <v>8951</v>
      </c>
      <c r="B1489" s="49" t="s">
        <v>9077</v>
      </c>
      <c r="C1489" s="41" t="s">
        <v>108</v>
      </c>
      <c r="D1489" s="49" t="s">
        <v>65</v>
      </c>
      <c r="E1489" s="49" t="s">
        <v>24</v>
      </c>
      <c r="F1489" s="49"/>
      <c r="G1489" s="41" t="s">
        <v>55</v>
      </c>
      <c r="H1489" s="49" t="s">
        <v>9212</v>
      </c>
      <c r="I1489" s="41" t="s">
        <v>1048</v>
      </c>
      <c r="J1489" s="41" t="s">
        <v>7890</v>
      </c>
      <c r="K1489" s="42">
        <v>41786</v>
      </c>
      <c r="L1489" s="41"/>
      <c r="M1489" s="49"/>
      <c r="N1489" s="49"/>
      <c r="O1489" s="49"/>
      <c r="P1489" s="64"/>
    </row>
    <row r="1490" spans="1:16" hidden="1">
      <c r="A1490" s="49" t="s">
        <v>8951</v>
      </c>
      <c r="B1490" s="49" t="s">
        <v>9077</v>
      </c>
      <c r="C1490" s="41" t="s">
        <v>108</v>
      </c>
      <c r="D1490" s="49" t="s">
        <v>65</v>
      </c>
      <c r="E1490" s="49" t="s">
        <v>24</v>
      </c>
      <c r="F1490" s="49"/>
      <c r="G1490" s="41" t="s">
        <v>55</v>
      </c>
      <c r="H1490" s="49" t="s">
        <v>9212</v>
      </c>
      <c r="I1490" s="41" t="s">
        <v>1048</v>
      </c>
      <c r="J1490" s="41" t="s">
        <v>7891</v>
      </c>
      <c r="K1490" s="42">
        <v>41817</v>
      </c>
      <c r="L1490" s="41"/>
      <c r="M1490" s="49"/>
      <c r="N1490" s="49"/>
      <c r="O1490" s="49"/>
      <c r="P1490" s="64"/>
    </row>
    <row r="1491" spans="1:16" hidden="1">
      <c r="A1491" s="49" t="s">
        <v>8951</v>
      </c>
      <c r="B1491" s="49" t="s">
        <v>9077</v>
      </c>
      <c r="C1491" s="41" t="s">
        <v>108</v>
      </c>
      <c r="D1491" s="49" t="s">
        <v>65</v>
      </c>
      <c r="E1491" s="49" t="s">
        <v>24</v>
      </c>
      <c r="F1491" s="49"/>
      <c r="G1491" s="41" t="s">
        <v>55</v>
      </c>
      <c r="H1491" s="49" t="s">
        <v>9212</v>
      </c>
      <c r="I1491" s="41" t="s">
        <v>1048</v>
      </c>
      <c r="J1491" s="41" t="s">
        <v>7892</v>
      </c>
      <c r="K1491" s="41"/>
      <c r="L1491" s="41"/>
      <c r="M1491" s="49"/>
      <c r="N1491" s="49"/>
      <c r="O1491" s="49"/>
      <c r="P1491" s="64"/>
    </row>
    <row r="1492" spans="1:16" hidden="1">
      <c r="A1492" s="49" t="s">
        <v>8951</v>
      </c>
      <c r="B1492" s="49" t="s">
        <v>9077</v>
      </c>
      <c r="C1492" s="41" t="s">
        <v>108</v>
      </c>
      <c r="D1492" s="49" t="s">
        <v>65</v>
      </c>
      <c r="E1492" s="49" t="s">
        <v>24</v>
      </c>
      <c r="F1492" s="49"/>
      <c r="G1492" s="41" t="s">
        <v>55</v>
      </c>
      <c r="H1492" s="49" t="s">
        <v>9212</v>
      </c>
      <c r="I1492" s="41" t="s">
        <v>1048</v>
      </c>
      <c r="J1492" s="41" t="s">
        <v>7893</v>
      </c>
      <c r="K1492" s="41"/>
      <c r="L1492" s="41"/>
      <c r="M1492" s="49"/>
      <c r="N1492" s="49"/>
      <c r="O1492" s="49"/>
      <c r="P1492" s="64"/>
    </row>
    <row r="1493" spans="1:16" hidden="1">
      <c r="A1493" s="49" t="s">
        <v>8951</v>
      </c>
      <c r="B1493" s="49" t="s">
        <v>9077</v>
      </c>
      <c r="C1493" s="41" t="s">
        <v>108</v>
      </c>
      <c r="D1493" s="49" t="s">
        <v>65</v>
      </c>
      <c r="E1493" s="49" t="s">
        <v>24</v>
      </c>
      <c r="F1493" s="49"/>
      <c r="G1493" s="41" t="s">
        <v>55</v>
      </c>
      <c r="H1493" s="49" t="s">
        <v>9212</v>
      </c>
      <c r="I1493" s="41" t="s">
        <v>1048</v>
      </c>
      <c r="J1493" s="41" t="s">
        <v>7894</v>
      </c>
      <c r="K1493" s="41"/>
      <c r="L1493" s="41"/>
      <c r="M1493" s="49"/>
      <c r="N1493" s="49"/>
      <c r="O1493" s="49"/>
      <c r="P1493" s="64"/>
    </row>
    <row r="1494" spans="1:16" ht="78.599999999999994" hidden="1">
      <c r="A1494" s="48" t="s">
        <v>8951</v>
      </c>
      <c r="B1494" s="48" t="s">
        <v>9077</v>
      </c>
      <c r="C1494" s="40" t="s">
        <v>108</v>
      </c>
      <c r="D1494" s="48" t="s">
        <v>65</v>
      </c>
      <c r="E1494" s="48" t="s">
        <v>24</v>
      </c>
      <c r="F1494" s="48"/>
      <c r="G1494" s="41" t="s">
        <v>55</v>
      </c>
      <c r="H1494" s="48" t="s">
        <v>9212</v>
      </c>
      <c r="I1494" s="40" t="s">
        <v>7895</v>
      </c>
      <c r="J1494" s="40" t="s">
        <v>8245</v>
      </c>
      <c r="K1494" s="43">
        <f>K1487</f>
        <v>41435</v>
      </c>
      <c r="L1494" s="43">
        <f>K1494+30</f>
        <v>41465</v>
      </c>
      <c r="M1494" s="48" t="s">
        <v>8173</v>
      </c>
      <c r="N1494" s="48" t="s">
        <v>14</v>
      </c>
      <c r="O1494" s="48">
        <v>100</v>
      </c>
      <c r="P1494" s="56" t="s">
        <v>9213</v>
      </c>
    </row>
    <row r="1495" spans="1:16" hidden="1">
      <c r="A1495" s="48" t="s">
        <v>8951</v>
      </c>
      <c r="B1495" s="48" t="s">
        <v>9077</v>
      </c>
      <c r="C1495" s="40" t="s">
        <v>108</v>
      </c>
      <c r="D1495" s="48" t="s">
        <v>65</v>
      </c>
      <c r="E1495" s="48" t="s">
        <v>24</v>
      </c>
      <c r="F1495" s="48"/>
      <c r="G1495" s="41" t="s">
        <v>55</v>
      </c>
      <c r="H1495" s="48" t="s">
        <v>9212</v>
      </c>
      <c r="I1495" s="40" t="s">
        <v>8281</v>
      </c>
      <c r="J1495" s="40" t="s">
        <v>8282</v>
      </c>
      <c r="K1495" s="43">
        <f>L1494</f>
        <v>41465</v>
      </c>
      <c r="L1495" s="43">
        <f>K1495+2</f>
        <v>41467</v>
      </c>
      <c r="M1495" s="48" t="s">
        <v>8173</v>
      </c>
      <c r="N1495" s="48" t="s">
        <v>8252</v>
      </c>
      <c r="O1495" s="48">
        <v>100</v>
      </c>
      <c r="P1495" s="56"/>
    </row>
    <row r="1496" spans="1:16" hidden="1">
      <c r="A1496" s="48" t="s">
        <v>8951</v>
      </c>
      <c r="B1496" s="48" t="s">
        <v>9077</v>
      </c>
      <c r="C1496" s="40" t="s">
        <v>108</v>
      </c>
      <c r="D1496" s="48" t="s">
        <v>65</v>
      </c>
      <c r="E1496" s="48" t="s">
        <v>24</v>
      </c>
      <c r="F1496" s="48"/>
      <c r="G1496" s="41" t="s">
        <v>55</v>
      </c>
      <c r="H1496" s="48" t="s">
        <v>9212</v>
      </c>
      <c r="I1496" s="65" t="s">
        <v>8261</v>
      </c>
      <c r="J1496" s="40" t="s">
        <v>8262</v>
      </c>
      <c r="K1496" s="43">
        <f>L1495</f>
        <v>41467</v>
      </c>
      <c r="L1496" s="43">
        <f>K1496</f>
        <v>41467</v>
      </c>
      <c r="M1496" s="48" t="s">
        <v>8173</v>
      </c>
      <c r="N1496" s="48" t="s">
        <v>8252</v>
      </c>
      <c r="O1496" s="48">
        <v>100</v>
      </c>
      <c r="P1496" s="56"/>
    </row>
    <row r="1497" spans="1:16" hidden="1">
      <c r="A1497" s="48" t="s">
        <v>8951</v>
      </c>
      <c r="B1497" s="48" t="s">
        <v>9077</v>
      </c>
      <c r="C1497" s="40" t="s">
        <v>108</v>
      </c>
      <c r="D1497" s="48" t="s">
        <v>65</v>
      </c>
      <c r="E1497" s="48" t="s">
        <v>24</v>
      </c>
      <c r="F1497" s="48"/>
      <c r="G1497" s="41" t="s">
        <v>55</v>
      </c>
      <c r="H1497" s="48" t="s">
        <v>9212</v>
      </c>
      <c r="I1497" s="40" t="s">
        <v>8264</v>
      </c>
      <c r="J1497" s="40" t="s">
        <v>8265</v>
      </c>
      <c r="K1497" s="43">
        <f>L1496</f>
        <v>41467</v>
      </c>
      <c r="L1497" s="43">
        <f>K1488-21</f>
        <v>41726</v>
      </c>
      <c r="M1497" s="48" t="s">
        <v>8173</v>
      </c>
      <c r="N1497" s="48" t="s">
        <v>14</v>
      </c>
      <c r="O1497" s="48">
        <v>100</v>
      </c>
      <c r="P1497" s="56"/>
    </row>
    <row r="1498" spans="1:16" ht="26.45" hidden="1">
      <c r="A1498" s="48" t="s">
        <v>8951</v>
      </c>
      <c r="B1498" s="48" t="s">
        <v>9077</v>
      </c>
      <c r="C1498" s="40" t="s">
        <v>108</v>
      </c>
      <c r="D1498" s="48" t="s">
        <v>65</v>
      </c>
      <c r="E1498" s="48" t="s">
        <v>24</v>
      </c>
      <c r="F1498" s="48"/>
      <c r="G1498" s="41" t="s">
        <v>55</v>
      </c>
      <c r="H1498" s="48" t="s">
        <v>9212</v>
      </c>
      <c r="I1498" s="40" t="s">
        <v>8261</v>
      </c>
      <c r="J1498" s="40" t="s">
        <v>8266</v>
      </c>
      <c r="K1498" s="43">
        <f>L1497</f>
        <v>41726</v>
      </c>
      <c r="L1498" s="43">
        <f>K1498</f>
        <v>41726</v>
      </c>
      <c r="M1498" s="48" t="s">
        <v>8173</v>
      </c>
      <c r="N1498" s="48" t="s">
        <v>8252</v>
      </c>
      <c r="O1498" s="48">
        <v>100</v>
      </c>
      <c r="P1498" s="56" t="s">
        <v>8263</v>
      </c>
    </row>
    <row r="1499" spans="1:16" hidden="1">
      <c r="A1499" s="48" t="s">
        <v>8951</v>
      </c>
      <c r="B1499" s="48" t="s">
        <v>9077</v>
      </c>
      <c r="C1499" s="40" t="s">
        <v>108</v>
      </c>
      <c r="D1499" s="48" t="s">
        <v>65</v>
      </c>
      <c r="E1499" s="48" t="s">
        <v>24</v>
      </c>
      <c r="F1499" s="48"/>
      <c r="G1499" s="41" t="s">
        <v>55</v>
      </c>
      <c r="H1499" s="48" t="s">
        <v>9212</v>
      </c>
      <c r="I1499" s="40" t="s">
        <v>7904</v>
      </c>
      <c r="J1499" s="40" t="s">
        <v>7905</v>
      </c>
      <c r="K1499" s="43">
        <f>L1497</f>
        <v>41726</v>
      </c>
      <c r="L1499" s="43">
        <f>K1499+5</f>
        <v>41731</v>
      </c>
      <c r="M1499" s="48" t="s">
        <v>8173</v>
      </c>
      <c r="N1499" s="48" t="s">
        <v>14</v>
      </c>
      <c r="O1499" s="48">
        <v>100</v>
      </c>
      <c r="P1499" s="56"/>
    </row>
    <row r="1500" spans="1:16" hidden="1">
      <c r="A1500" s="48" t="s">
        <v>8951</v>
      </c>
      <c r="B1500" s="48" t="s">
        <v>9077</v>
      </c>
      <c r="C1500" s="40" t="s">
        <v>108</v>
      </c>
      <c r="D1500" s="48" t="s">
        <v>65</v>
      </c>
      <c r="E1500" s="48" t="s">
        <v>24</v>
      </c>
      <c r="F1500" s="48"/>
      <c r="G1500" s="41" t="s">
        <v>55</v>
      </c>
      <c r="H1500" s="48" t="s">
        <v>9212</v>
      </c>
      <c r="I1500" s="40" t="s">
        <v>7904</v>
      </c>
      <c r="J1500" s="40" t="s">
        <v>7906</v>
      </c>
      <c r="K1500" s="43">
        <f>L1499</f>
        <v>41731</v>
      </c>
      <c r="L1500" s="43">
        <f>K1500+5</f>
        <v>41736</v>
      </c>
      <c r="M1500" s="48" t="s">
        <v>8173</v>
      </c>
      <c r="N1500" s="48" t="s">
        <v>14</v>
      </c>
      <c r="O1500" s="48">
        <v>100</v>
      </c>
      <c r="P1500" s="56"/>
    </row>
    <row r="1501" spans="1:16" hidden="1">
      <c r="A1501" s="48" t="s">
        <v>8951</v>
      </c>
      <c r="B1501" s="48" t="s">
        <v>9077</v>
      </c>
      <c r="C1501" s="40" t="s">
        <v>108</v>
      </c>
      <c r="D1501" s="48" t="s">
        <v>65</v>
      </c>
      <c r="E1501" s="48" t="s">
        <v>24</v>
      </c>
      <c r="F1501" s="48"/>
      <c r="G1501" s="41" t="s">
        <v>55</v>
      </c>
      <c r="H1501" s="48" t="s">
        <v>9212</v>
      </c>
      <c r="I1501" s="40" t="s">
        <v>7904</v>
      </c>
      <c r="J1501" s="40" t="s">
        <v>7907</v>
      </c>
      <c r="K1501" s="43">
        <f>L1500</f>
        <v>41736</v>
      </c>
      <c r="L1501" s="43">
        <f>K1501+5</f>
        <v>41741</v>
      </c>
      <c r="M1501" s="48" t="s">
        <v>8173</v>
      </c>
      <c r="N1501" s="48" t="s">
        <v>14</v>
      </c>
      <c r="O1501" s="48">
        <v>100</v>
      </c>
      <c r="P1501" s="56"/>
    </row>
    <row r="1502" spans="1:16" hidden="1">
      <c r="A1502" s="48" t="s">
        <v>8951</v>
      </c>
      <c r="B1502" s="48" t="s">
        <v>9077</v>
      </c>
      <c r="C1502" s="40" t="s">
        <v>108</v>
      </c>
      <c r="D1502" s="48" t="s">
        <v>65</v>
      </c>
      <c r="E1502" s="48" t="s">
        <v>24</v>
      </c>
      <c r="F1502" s="48"/>
      <c r="G1502" s="41" t="s">
        <v>55</v>
      </c>
      <c r="H1502" s="48" t="s">
        <v>9212</v>
      </c>
      <c r="I1502" s="40" t="s">
        <v>7904</v>
      </c>
      <c r="J1502" s="40" t="s">
        <v>8172</v>
      </c>
      <c r="K1502" s="43">
        <f>L1501</f>
        <v>41741</v>
      </c>
      <c r="L1502" s="72">
        <f>K1502+1</f>
        <v>41742</v>
      </c>
      <c r="M1502" s="48" t="s">
        <v>8173</v>
      </c>
      <c r="N1502" s="48" t="s">
        <v>14</v>
      </c>
      <c r="O1502" s="48">
        <v>100</v>
      </c>
      <c r="P1502" s="56"/>
    </row>
    <row r="1503" spans="1:16" hidden="1">
      <c r="A1503" s="49" t="s">
        <v>8951</v>
      </c>
      <c r="B1503" s="49" t="s">
        <v>9040</v>
      </c>
      <c r="C1503" s="41" t="s">
        <v>108</v>
      </c>
      <c r="D1503" s="49" t="s">
        <v>65</v>
      </c>
      <c r="E1503" s="49" t="s">
        <v>24</v>
      </c>
      <c r="F1503" s="49"/>
      <c r="G1503" s="41" t="s">
        <v>55</v>
      </c>
      <c r="H1503" s="49" t="s">
        <v>9214</v>
      </c>
      <c r="I1503" s="41" t="s">
        <v>1048</v>
      </c>
      <c r="J1503" s="41" t="s">
        <v>7888</v>
      </c>
      <c r="K1503" s="41"/>
      <c r="L1503" s="41"/>
      <c r="M1503" s="49"/>
      <c r="N1503" s="49"/>
      <c r="O1503" s="49"/>
      <c r="P1503" s="64"/>
    </row>
    <row r="1504" spans="1:16" hidden="1">
      <c r="A1504" s="49" t="s">
        <v>8951</v>
      </c>
      <c r="B1504" s="49" t="s">
        <v>9040</v>
      </c>
      <c r="C1504" s="41" t="s">
        <v>108</v>
      </c>
      <c r="D1504" s="49" t="s">
        <v>65</v>
      </c>
      <c r="E1504" s="49" t="s">
        <v>24</v>
      </c>
      <c r="F1504" s="49"/>
      <c r="G1504" s="41" t="s">
        <v>55</v>
      </c>
      <c r="H1504" s="49" t="s">
        <v>9214</v>
      </c>
      <c r="I1504" s="41" t="s">
        <v>1048</v>
      </c>
      <c r="J1504" s="41" t="s">
        <v>8244</v>
      </c>
      <c r="K1504" s="42">
        <v>41435</v>
      </c>
      <c r="L1504" s="41"/>
      <c r="M1504" s="49"/>
      <c r="N1504" s="49"/>
      <c r="O1504" s="49"/>
      <c r="P1504" s="64"/>
    </row>
    <row r="1505" spans="1:16" hidden="1">
      <c r="A1505" s="49" t="s">
        <v>8951</v>
      </c>
      <c r="B1505" s="49" t="s">
        <v>9040</v>
      </c>
      <c r="C1505" s="41" t="s">
        <v>108</v>
      </c>
      <c r="D1505" s="49" t="s">
        <v>65</v>
      </c>
      <c r="E1505" s="49" t="s">
        <v>24</v>
      </c>
      <c r="F1505" s="49"/>
      <c r="G1505" s="41" t="s">
        <v>55</v>
      </c>
      <c r="H1505" s="49" t="s">
        <v>9214</v>
      </c>
      <c r="I1505" s="41" t="s">
        <v>1048</v>
      </c>
      <c r="J1505" s="41" t="s">
        <v>7889</v>
      </c>
      <c r="K1505" s="42">
        <v>41747</v>
      </c>
      <c r="L1505" s="41"/>
      <c r="M1505" s="49"/>
      <c r="N1505" s="49"/>
      <c r="O1505" s="49"/>
      <c r="P1505" s="64"/>
    </row>
    <row r="1506" spans="1:16" hidden="1">
      <c r="A1506" s="49" t="s">
        <v>8951</v>
      </c>
      <c r="B1506" s="49" t="s">
        <v>9040</v>
      </c>
      <c r="C1506" s="41" t="s">
        <v>108</v>
      </c>
      <c r="D1506" s="49" t="s">
        <v>65</v>
      </c>
      <c r="E1506" s="49" t="s">
        <v>24</v>
      </c>
      <c r="F1506" s="49"/>
      <c r="G1506" s="41" t="s">
        <v>55</v>
      </c>
      <c r="H1506" s="49" t="s">
        <v>9214</v>
      </c>
      <c r="I1506" s="41" t="s">
        <v>1048</v>
      </c>
      <c r="J1506" s="41" t="s">
        <v>7890</v>
      </c>
      <c r="K1506" s="42">
        <v>41786</v>
      </c>
      <c r="L1506" s="41"/>
      <c r="M1506" s="49"/>
      <c r="N1506" s="49"/>
      <c r="O1506" s="49"/>
      <c r="P1506" s="64"/>
    </row>
    <row r="1507" spans="1:16" hidden="1">
      <c r="A1507" s="49" t="s">
        <v>8951</v>
      </c>
      <c r="B1507" s="49" t="s">
        <v>9040</v>
      </c>
      <c r="C1507" s="41" t="s">
        <v>108</v>
      </c>
      <c r="D1507" s="49" t="s">
        <v>65</v>
      </c>
      <c r="E1507" s="49" t="s">
        <v>24</v>
      </c>
      <c r="F1507" s="49"/>
      <c r="G1507" s="41" t="s">
        <v>55</v>
      </c>
      <c r="H1507" s="49" t="s">
        <v>9214</v>
      </c>
      <c r="I1507" s="41" t="s">
        <v>1048</v>
      </c>
      <c r="J1507" s="41" t="s">
        <v>7891</v>
      </c>
      <c r="K1507" s="42">
        <v>41817</v>
      </c>
      <c r="L1507" s="41"/>
      <c r="M1507" s="49"/>
      <c r="N1507" s="49"/>
      <c r="O1507" s="49"/>
      <c r="P1507" s="64"/>
    </row>
    <row r="1508" spans="1:16" hidden="1">
      <c r="A1508" s="49" t="s">
        <v>8951</v>
      </c>
      <c r="B1508" s="49" t="s">
        <v>9040</v>
      </c>
      <c r="C1508" s="41" t="s">
        <v>108</v>
      </c>
      <c r="D1508" s="49" t="s">
        <v>65</v>
      </c>
      <c r="E1508" s="49" t="s">
        <v>24</v>
      </c>
      <c r="F1508" s="49"/>
      <c r="G1508" s="41" t="s">
        <v>55</v>
      </c>
      <c r="H1508" s="49" t="s">
        <v>9214</v>
      </c>
      <c r="I1508" s="41" t="s">
        <v>1048</v>
      </c>
      <c r="J1508" s="41" t="s">
        <v>7892</v>
      </c>
      <c r="K1508" s="41"/>
      <c r="L1508" s="41"/>
      <c r="M1508" s="49"/>
      <c r="N1508" s="49"/>
      <c r="O1508" s="49"/>
      <c r="P1508" s="64"/>
    </row>
    <row r="1509" spans="1:16" hidden="1">
      <c r="A1509" s="49" t="s">
        <v>8951</v>
      </c>
      <c r="B1509" s="49" t="s">
        <v>9040</v>
      </c>
      <c r="C1509" s="41" t="s">
        <v>108</v>
      </c>
      <c r="D1509" s="49" t="s">
        <v>65</v>
      </c>
      <c r="E1509" s="49" t="s">
        <v>24</v>
      </c>
      <c r="F1509" s="49"/>
      <c r="G1509" s="41" t="s">
        <v>55</v>
      </c>
      <c r="H1509" s="49" t="s">
        <v>9214</v>
      </c>
      <c r="I1509" s="41" t="s">
        <v>1048</v>
      </c>
      <c r="J1509" s="41" t="s">
        <v>7893</v>
      </c>
      <c r="K1509" s="41"/>
      <c r="L1509" s="41"/>
      <c r="M1509" s="49"/>
      <c r="N1509" s="49"/>
      <c r="O1509" s="49"/>
      <c r="P1509" s="64"/>
    </row>
    <row r="1510" spans="1:16" hidden="1">
      <c r="A1510" s="49" t="s">
        <v>8951</v>
      </c>
      <c r="B1510" s="49" t="s">
        <v>9040</v>
      </c>
      <c r="C1510" s="41" t="s">
        <v>108</v>
      </c>
      <c r="D1510" s="49" t="s">
        <v>65</v>
      </c>
      <c r="E1510" s="49" t="s">
        <v>24</v>
      </c>
      <c r="F1510" s="49"/>
      <c r="G1510" s="41" t="s">
        <v>55</v>
      </c>
      <c r="H1510" s="49" t="s">
        <v>9214</v>
      </c>
      <c r="I1510" s="41" t="s">
        <v>1048</v>
      </c>
      <c r="J1510" s="41" t="s">
        <v>7894</v>
      </c>
      <c r="K1510" s="41"/>
      <c r="L1510" s="41"/>
      <c r="M1510" s="49"/>
      <c r="N1510" s="49"/>
      <c r="O1510" s="49"/>
      <c r="P1510" s="64"/>
    </row>
    <row r="1511" spans="1:16" ht="78.599999999999994" hidden="1">
      <c r="A1511" s="48" t="s">
        <v>8951</v>
      </c>
      <c r="B1511" s="48" t="s">
        <v>9040</v>
      </c>
      <c r="C1511" s="40" t="s">
        <v>108</v>
      </c>
      <c r="D1511" s="48" t="s">
        <v>65</v>
      </c>
      <c r="E1511" s="48" t="s">
        <v>24</v>
      </c>
      <c r="F1511" s="48"/>
      <c r="G1511" s="41" t="s">
        <v>55</v>
      </c>
      <c r="H1511" s="48" t="s">
        <v>9214</v>
      </c>
      <c r="I1511" s="40" t="s">
        <v>7895</v>
      </c>
      <c r="J1511" s="40" t="s">
        <v>8245</v>
      </c>
      <c r="K1511" s="43">
        <f>K1504</f>
        <v>41435</v>
      </c>
      <c r="L1511" s="43">
        <f>K1511+30</f>
        <v>41465</v>
      </c>
      <c r="M1511" s="48" t="s">
        <v>8173</v>
      </c>
      <c r="N1511" s="48" t="s">
        <v>14</v>
      </c>
      <c r="O1511" s="48">
        <v>100</v>
      </c>
      <c r="P1511" s="56" t="s">
        <v>9215</v>
      </c>
    </row>
    <row r="1512" spans="1:16" hidden="1">
      <c r="A1512" s="48" t="s">
        <v>8951</v>
      </c>
      <c r="B1512" s="48" t="s">
        <v>9040</v>
      </c>
      <c r="C1512" s="40" t="s">
        <v>108</v>
      </c>
      <c r="D1512" s="48" t="s">
        <v>65</v>
      </c>
      <c r="E1512" s="48" t="s">
        <v>24</v>
      </c>
      <c r="F1512" s="48"/>
      <c r="G1512" s="41" t="s">
        <v>55</v>
      </c>
      <c r="H1512" s="48" t="s">
        <v>9214</v>
      </c>
      <c r="I1512" s="40" t="s">
        <v>8281</v>
      </c>
      <c r="J1512" s="40" t="s">
        <v>8282</v>
      </c>
      <c r="K1512" s="43">
        <f>L1511</f>
        <v>41465</v>
      </c>
      <c r="L1512" s="43">
        <f>K1512+2</f>
        <v>41467</v>
      </c>
      <c r="M1512" s="48" t="s">
        <v>8173</v>
      </c>
      <c r="N1512" s="48" t="s">
        <v>8252</v>
      </c>
      <c r="O1512" s="48">
        <v>100</v>
      </c>
      <c r="P1512" s="56"/>
    </row>
    <row r="1513" spans="1:16" hidden="1">
      <c r="A1513" s="48" t="s">
        <v>8951</v>
      </c>
      <c r="B1513" s="48" t="s">
        <v>9040</v>
      </c>
      <c r="C1513" s="40" t="s">
        <v>108</v>
      </c>
      <c r="D1513" s="48" t="s">
        <v>65</v>
      </c>
      <c r="E1513" s="48" t="s">
        <v>24</v>
      </c>
      <c r="F1513" s="48"/>
      <c r="G1513" s="41" t="s">
        <v>55</v>
      </c>
      <c r="H1513" s="48" t="s">
        <v>9214</v>
      </c>
      <c r="I1513" s="65" t="s">
        <v>8261</v>
      </c>
      <c r="J1513" s="40" t="s">
        <v>8262</v>
      </c>
      <c r="K1513" s="43">
        <f>L1512</f>
        <v>41467</v>
      </c>
      <c r="L1513" s="43">
        <f>K1513</f>
        <v>41467</v>
      </c>
      <c r="M1513" s="48" t="s">
        <v>8173</v>
      </c>
      <c r="N1513" s="48" t="s">
        <v>8252</v>
      </c>
      <c r="O1513" s="48">
        <v>100</v>
      </c>
      <c r="P1513" s="56"/>
    </row>
    <row r="1514" spans="1:16" hidden="1">
      <c r="A1514" s="48" t="s">
        <v>8951</v>
      </c>
      <c r="B1514" s="48" t="s">
        <v>9040</v>
      </c>
      <c r="C1514" s="40" t="s">
        <v>108</v>
      </c>
      <c r="D1514" s="48" t="s">
        <v>65</v>
      </c>
      <c r="E1514" s="48" t="s">
        <v>24</v>
      </c>
      <c r="F1514" s="48"/>
      <c r="G1514" s="41" t="s">
        <v>55</v>
      </c>
      <c r="H1514" s="48" t="s">
        <v>9214</v>
      </c>
      <c r="I1514" s="40" t="s">
        <v>8264</v>
      </c>
      <c r="J1514" s="40" t="s">
        <v>8265</v>
      </c>
      <c r="K1514" s="43">
        <f>L1513</f>
        <v>41467</v>
      </c>
      <c r="L1514" s="43">
        <f>K1505-21</f>
        <v>41726</v>
      </c>
      <c r="M1514" s="48" t="s">
        <v>8173</v>
      </c>
      <c r="N1514" s="48" t="s">
        <v>14</v>
      </c>
      <c r="O1514" s="48">
        <v>100</v>
      </c>
      <c r="P1514" s="56"/>
    </row>
    <row r="1515" spans="1:16" ht="26.45" hidden="1">
      <c r="A1515" s="48" t="s">
        <v>8951</v>
      </c>
      <c r="B1515" s="48" t="s">
        <v>9040</v>
      </c>
      <c r="C1515" s="40" t="s">
        <v>108</v>
      </c>
      <c r="D1515" s="48" t="s">
        <v>65</v>
      </c>
      <c r="E1515" s="48" t="s">
        <v>24</v>
      </c>
      <c r="F1515" s="48"/>
      <c r="G1515" s="41" t="s">
        <v>55</v>
      </c>
      <c r="H1515" s="48" t="s">
        <v>9214</v>
      </c>
      <c r="I1515" s="40" t="s">
        <v>8261</v>
      </c>
      <c r="J1515" s="40" t="s">
        <v>8266</v>
      </c>
      <c r="K1515" s="43">
        <f>L1514</f>
        <v>41726</v>
      </c>
      <c r="L1515" s="43">
        <f>K1515</f>
        <v>41726</v>
      </c>
      <c r="M1515" s="48" t="s">
        <v>8173</v>
      </c>
      <c r="N1515" s="48" t="s">
        <v>8252</v>
      </c>
      <c r="O1515" s="48">
        <v>100</v>
      </c>
      <c r="P1515" s="56" t="s">
        <v>8279</v>
      </c>
    </row>
    <row r="1516" spans="1:16" hidden="1">
      <c r="A1516" s="48" t="s">
        <v>8951</v>
      </c>
      <c r="B1516" s="48" t="s">
        <v>9040</v>
      </c>
      <c r="C1516" s="40" t="s">
        <v>108</v>
      </c>
      <c r="D1516" s="48" t="s">
        <v>65</v>
      </c>
      <c r="E1516" s="48" t="s">
        <v>24</v>
      </c>
      <c r="F1516" s="48"/>
      <c r="G1516" s="41" t="s">
        <v>55</v>
      </c>
      <c r="H1516" s="48" t="s">
        <v>9214</v>
      </c>
      <c r="I1516" s="40" t="s">
        <v>7904</v>
      </c>
      <c r="J1516" s="40" t="s">
        <v>7905</v>
      </c>
      <c r="K1516" s="43">
        <f>L1514</f>
        <v>41726</v>
      </c>
      <c r="L1516" s="43">
        <f>K1516+5</f>
        <v>41731</v>
      </c>
      <c r="M1516" s="48" t="s">
        <v>8173</v>
      </c>
      <c r="N1516" s="48" t="s">
        <v>14</v>
      </c>
      <c r="O1516" s="48">
        <v>100</v>
      </c>
      <c r="P1516" s="56" t="s">
        <v>9216</v>
      </c>
    </row>
    <row r="1517" spans="1:16" hidden="1">
      <c r="A1517" s="48" t="s">
        <v>8951</v>
      </c>
      <c r="B1517" s="48" t="s">
        <v>9040</v>
      </c>
      <c r="C1517" s="40" t="s">
        <v>108</v>
      </c>
      <c r="D1517" s="48" t="s">
        <v>65</v>
      </c>
      <c r="E1517" s="48" t="s">
        <v>24</v>
      </c>
      <c r="F1517" s="48"/>
      <c r="G1517" s="41" t="s">
        <v>55</v>
      </c>
      <c r="H1517" s="48" t="s">
        <v>9214</v>
      </c>
      <c r="I1517" s="40" t="s">
        <v>7904</v>
      </c>
      <c r="J1517" s="40" t="s">
        <v>7906</v>
      </c>
      <c r="K1517" s="43">
        <f>L1516</f>
        <v>41731</v>
      </c>
      <c r="L1517" s="43">
        <f>K1517+5</f>
        <v>41736</v>
      </c>
      <c r="M1517" s="48" t="s">
        <v>8173</v>
      </c>
      <c r="N1517" s="48" t="s">
        <v>14</v>
      </c>
      <c r="O1517" s="48">
        <v>100</v>
      </c>
      <c r="P1517" s="56"/>
    </row>
    <row r="1518" spans="1:16" hidden="1">
      <c r="A1518" s="48" t="s">
        <v>8951</v>
      </c>
      <c r="B1518" s="48" t="s">
        <v>9040</v>
      </c>
      <c r="C1518" s="40" t="s">
        <v>108</v>
      </c>
      <c r="D1518" s="48" t="s">
        <v>65</v>
      </c>
      <c r="E1518" s="48" t="s">
        <v>24</v>
      </c>
      <c r="F1518" s="48"/>
      <c r="G1518" s="41" t="s">
        <v>55</v>
      </c>
      <c r="H1518" s="48" t="s">
        <v>9214</v>
      </c>
      <c r="I1518" s="40" t="s">
        <v>7904</v>
      </c>
      <c r="J1518" s="40" t="s">
        <v>7907</v>
      </c>
      <c r="K1518" s="43">
        <f>L1517</f>
        <v>41736</v>
      </c>
      <c r="L1518" s="43">
        <f>K1518+5</f>
        <v>41741</v>
      </c>
      <c r="M1518" s="48" t="s">
        <v>8173</v>
      </c>
      <c r="N1518" s="48" t="s">
        <v>14</v>
      </c>
      <c r="O1518" s="48">
        <v>100</v>
      </c>
      <c r="P1518" s="56"/>
    </row>
    <row r="1519" spans="1:16" hidden="1">
      <c r="A1519" s="48" t="s">
        <v>8951</v>
      </c>
      <c r="B1519" s="48" t="s">
        <v>9040</v>
      </c>
      <c r="C1519" s="40" t="s">
        <v>108</v>
      </c>
      <c r="D1519" s="48" t="s">
        <v>65</v>
      </c>
      <c r="E1519" s="48" t="s">
        <v>24</v>
      </c>
      <c r="F1519" s="48"/>
      <c r="G1519" s="41" t="s">
        <v>55</v>
      </c>
      <c r="H1519" s="48" t="s">
        <v>9214</v>
      </c>
      <c r="I1519" s="40" t="s">
        <v>7904</v>
      </c>
      <c r="J1519" s="40" t="s">
        <v>8172</v>
      </c>
      <c r="K1519" s="43">
        <f>L1518</f>
        <v>41741</v>
      </c>
      <c r="L1519" s="72">
        <f>K1519+1</f>
        <v>41742</v>
      </c>
      <c r="M1519" s="48" t="s">
        <v>8173</v>
      </c>
      <c r="N1519" s="48" t="s">
        <v>14</v>
      </c>
      <c r="O1519" s="48">
        <v>100</v>
      </c>
      <c r="P1519" s="56"/>
    </row>
    <row r="1520" spans="1:16" hidden="1">
      <c r="A1520" s="41" t="s">
        <v>9026</v>
      </c>
      <c r="B1520" s="41" t="s">
        <v>9175</v>
      </c>
      <c r="C1520" s="41" t="s">
        <v>52</v>
      </c>
      <c r="D1520" s="41" t="s">
        <v>52</v>
      </c>
      <c r="E1520" s="48" t="s">
        <v>25</v>
      </c>
      <c r="F1520" s="48"/>
      <c r="G1520" s="41" t="s">
        <v>55</v>
      </c>
      <c r="H1520" s="41" t="s">
        <v>9217</v>
      </c>
      <c r="I1520" s="41" t="s">
        <v>1048</v>
      </c>
      <c r="J1520" s="41" t="s">
        <v>7888</v>
      </c>
      <c r="K1520" s="41"/>
      <c r="L1520" s="41"/>
      <c r="M1520" s="40"/>
      <c r="N1520" s="40"/>
      <c r="O1520" s="48"/>
      <c r="P1520" s="56"/>
    </row>
    <row r="1521" spans="1:16" hidden="1">
      <c r="A1521" s="41" t="s">
        <v>9026</v>
      </c>
      <c r="B1521" s="41" t="s">
        <v>9175</v>
      </c>
      <c r="C1521" s="41" t="s">
        <v>52</v>
      </c>
      <c r="D1521" s="41" t="s">
        <v>52</v>
      </c>
      <c r="E1521" s="48" t="s">
        <v>25</v>
      </c>
      <c r="F1521" s="48"/>
      <c r="G1521" s="41" t="s">
        <v>55</v>
      </c>
      <c r="H1521" s="41" t="s">
        <v>9217</v>
      </c>
      <c r="I1521" s="41" t="s">
        <v>1048</v>
      </c>
      <c r="J1521" s="41" t="s">
        <v>8244</v>
      </c>
      <c r="K1521" s="42">
        <v>41568</v>
      </c>
      <c r="L1521" s="41"/>
      <c r="M1521" s="40"/>
      <c r="N1521" s="40"/>
      <c r="O1521" s="48"/>
      <c r="P1521" s="56"/>
    </row>
    <row r="1522" spans="1:16" hidden="1">
      <c r="A1522" s="41" t="s">
        <v>9026</v>
      </c>
      <c r="B1522" s="41" t="s">
        <v>9175</v>
      </c>
      <c r="C1522" s="41" t="s">
        <v>52</v>
      </c>
      <c r="D1522" s="41" t="s">
        <v>52</v>
      </c>
      <c r="E1522" s="48" t="s">
        <v>25</v>
      </c>
      <c r="F1522" s="48"/>
      <c r="G1522" s="41" t="s">
        <v>55</v>
      </c>
      <c r="H1522" s="41" t="s">
        <v>9217</v>
      </c>
      <c r="I1522" s="41" t="s">
        <v>1048</v>
      </c>
      <c r="J1522" s="41" t="s">
        <v>7889</v>
      </c>
      <c r="K1522" s="42">
        <v>41821</v>
      </c>
      <c r="L1522" s="41"/>
      <c r="M1522" s="40"/>
      <c r="N1522" s="40"/>
      <c r="O1522" s="48"/>
      <c r="P1522" s="56"/>
    </row>
    <row r="1523" spans="1:16" hidden="1">
      <c r="A1523" s="41" t="s">
        <v>9026</v>
      </c>
      <c r="B1523" s="41" t="s">
        <v>9175</v>
      </c>
      <c r="C1523" s="41" t="s">
        <v>52</v>
      </c>
      <c r="D1523" s="41" t="s">
        <v>52</v>
      </c>
      <c r="E1523" s="48" t="s">
        <v>25</v>
      </c>
      <c r="F1523" s="48"/>
      <c r="G1523" s="41" t="s">
        <v>55</v>
      </c>
      <c r="H1523" s="41" t="s">
        <v>9217</v>
      </c>
      <c r="I1523" s="41" t="s">
        <v>1048</v>
      </c>
      <c r="J1523" s="41" t="s">
        <v>7890</v>
      </c>
      <c r="K1523" s="42"/>
      <c r="L1523" s="41"/>
      <c r="M1523" s="40"/>
      <c r="N1523" s="40"/>
      <c r="O1523" s="48"/>
      <c r="P1523" s="56"/>
    </row>
    <row r="1524" spans="1:16" hidden="1">
      <c r="A1524" s="41" t="s">
        <v>9026</v>
      </c>
      <c r="B1524" s="41" t="s">
        <v>9175</v>
      </c>
      <c r="C1524" s="41" t="s">
        <v>52</v>
      </c>
      <c r="D1524" s="41" t="s">
        <v>52</v>
      </c>
      <c r="E1524" s="48" t="s">
        <v>25</v>
      </c>
      <c r="F1524" s="48"/>
      <c r="G1524" s="41" t="s">
        <v>55</v>
      </c>
      <c r="H1524" s="41" t="s">
        <v>9217</v>
      </c>
      <c r="I1524" s="41" t="s">
        <v>1048</v>
      </c>
      <c r="J1524" s="41" t="s">
        <v>7891</v>
      </c>
      <c r="K1524" s="42">
        <v>41859</v>
      </c>
      <c r="L1524" s="41"/>
      <c r="M1524" s="40"/>
      <c r="N1524" s="40"/>
      <c r="O1524" s="48"/>
      <c r="P1524" s="56"/>
    </row>
    <row r="1525" spans="1:16" hidden="1">
      <c r="A1525" s="41" t="s">
        <v>9026</v>
      </c>
      <c r="B1525" s="41" t="s">
        <v>9175</v>
      </c>
      <c r="C1525" s="41" t="s">
        <v>52</v>
      </c>
      <c r="D1525" s="41" t="s">
        <v>52</v>
      </c>
      <c r="E1525" s="48" t="s">
        <v>25</v>
      </c>
      <c r="F1525" s="48"/>
      <c r="G1525" s="41" t="s">
        <v>55</v>
      </c>
      <c r="H1525" s="41" t="s">
        <v>9217</v>
      </c>
      <c r="I1525" s="41" t="s">
        <v>1048</v>
      </c>
      <c r="J1525" s="41" t="s">
        <v>7892</v>
      </c>
      <c r="K1525" s="41"/>
      <c r="L1525" s="41"/>
      <c r="M1525" s="40"/>
      <c r="N1525" s="40"/>
      <c r="O1525" s="48"/>
      <c r="P1525" s="56"/>
    </row>
    <row r="1526" spans="1:16" hidden="1">
      <c r="A1526" s="41" t="s">
        <v>9026</v>
      </c>
      <c r="B1526" s="41" t="s">
        <v>9175</v>
      </c>
      <c r="C1526" s="41" t="s">
        <v>52</v>
      </c>
      <c r="D1526" s="41" t="s">
        <v>52</v>
      </c>
      <c r="E1526" s="48" t="s">
        <v>25</v>
      </c>
      <c r="F1526" s="48"/>
      <c r="G1526" s="41" t="s">
        <v>55</v>
      </c>
      <c r="H1526" s="41" t="s">
        <v>9217</v>
      </c>
      <c r="I1526" s="41" t="s">
        <v>1048</v>
      </c>
      <c r="J1526" s="41" t="s">
        <v>7893</v>
      </c>
      <c r="K1526" s="41"/>
      <c r="L1526" s="41"/>
      <c r="M1526" s="40"/>
      <c r="N1526" s="40"/>
      <c r="O1526" s="48"/>
      <c r="P1526" s="56"/>
    </row>
    <row r="1527" spans="1:16" hidden="1">
      <c r="A1527" s="41" t="s">
        <v>9026</v>
      </c>
      <c r="B1527" s="41" t="s">
        <v>9175</v>
      </c>
      <c r="C1527" s="41" t="s">
        <v>52</v>
      </c>
      <c r="D1527" s="41" t="s">
        <v>52</v>
      </c>
      <c r="E1527" s="48" t="s">
        <v>25</v>
      </c>
      <c r="F1527" s="48"/>
      <c r="G1527" s="41" t="s">
        <v>55</v>
      </c>
      <c r="H1527" s="41" t="s">
        <v>9217</v>
      </c>
      <c r="I1527" s="41" t="s">
        <v>1048</v>
      </c>
      <c r="J1527" s="41" t="s">
        <v>7894</v>
      </c>
      <c r="K1527" s="41"/>
      <c r="L1527" s="41"/>
      <c r="M1527" s="40"/>
      <c r="N1527" s="40"/>
      <c r="O1527" s="48"/>
      <c r="P1527" s="56"/>
    </row>
    <row r="1528" spans="1:16" hidden="1">
      <c r="A1528" s="40" t="s">
        <v>9026</v>
      </c>
      <c r="B1528" s="40" t="s">
        <v>9175</v>
      </c>
      <c r="C1528" s="40" t="s">
        <v>52</v>
      </c>
      <c r="D1528" s="40" t="s">
        <v>52</v>
      </c>
      <c r="E1528" s="48" t="s">
        <v>25</v>
      </c>
      <c r="F1528" s="48"/>
      <c r="G1528" s="41" t="s">
        <v>55</v>
      </c>
      <c r="H1528" s="40" t="s">
        <v>9217</v>
      </c>
      <c r="I1528" s="40" t="s">
        <v>7895</v>
      </c>
      <c r="J1528" s="40" t="s">
        <v>8245</v>
      </c>
      <c r="K1528" s="43">
        <f>K1521</f>
        <v>41568</v>
      </c>
      <c r="L1528" s="43">
        <f>K1528+30</f>
        <v>41598</v>
      </c>
      <c r="M1528" s="40" t="s">
        <v>11</v>
      </c>
      <c r="N1528" s="40" t="s">
        <v>12</v>
      </c>
      <c r="O1528" s="40">
        <v>100</v>
      </c>
      <c r="P1528" s="56" t="s">
        <v>9218</v>
      </c>
    </row>
    <row r="1529" spans="1:16" hidden="1">
      <c r="A1529" s="40" t="s">
        <v>9026</v>
      </c>
      <c r="B1529" s="40" t="s">
        <v>9175</v>
      </c>
      <c r="C1529" s="40" t="s">
        <v>52</v>
      </c>
      <c r="D1529" s="40" t="s">
        <v>52</v>
      </c>
      <c r="E1529" s="48" t="s">
        <v>25</v>
      </c>
      <c r="F1529" s="48"/>
      <c r="G1529" s="41" t="s">
        <v>55</v>
      </c>
      <c r="H1529" s="40" t="s">
        <v>9217</v>
      </c>
      <c r="I1529" s="40" t="s">
        <v>8281</v>
      </c>
      <c r="J1529" s="40" t="s">
        <v>8282</v>
      </c>
      <c r="K1529" s="43">
        <f>L1528</f>
        <v>41598</v>
      </c>
      <c r="L1529" s="43">
        <f>K1529+2</f>
        <v>41600</v>
      </c>
      <c r="M1529" s="40" t="s">
        <v>11</v>
      </c>
      <c r="N1529" s="40" t="s">
        <v>12</v>
      </c>
      <c r="O1529" s="40">
        <v>100</v>
      </c>
      <c r="P1529" s="56"/>
    </row>
    <row r="1530" spans="1:16" hidden="1">
      <c r="A1530" s="40" t="s">
        <v>9026</v>
      </c>
      <c r="B1530" s="40" t="s">
        <v>9175</v>
      </c>
      <c r="C1530" s="40" t="s">
        <v>52</v>
      </c>
      <c r="D1530" s="40" t="s">
        <v>52</v>
      </c>
      <c r="E1530" s="48" t="s">
        <v>25</v>
      </c>
      <c r="F1530" s="48"/>
      <c r="G1530" s="41" t="s">
        <v>55</v>
      </c>
      <c r="H1530" s="40" t="s">
        <v>9217</v>
      </c>
      <c r="I1530" s="65" t="s">
        <v>8261</v>
      </c>
      <c r="J1530" s="40" t="s">
        <v>8262</v>
      </c>
      <c r="K1530" s="43">
        <f>L1529</f>
        <v>41600</v>
      </c>
      <c r="L1530" s="43">
        <f>K1530</f>
        <v>41600</v>
      </c>
      <c r="M1530" s="40" t="s">
        <v>11</v>
      </c>
      <c r="N1530" s="40" t="s">
        <v>12</v>
      </c>
      <c r="O1530" s="40">
        <v>100</v>
      </c>
      <c r="P1530" s="56"/>
    </row>
    <row r="1531" spans="1:16" hidden="1">
      <c r="A1531" s="40" t="s">
        <v>9026</v>
      </c>
      <c r="B1531" s="40" t="s">
        <v>9175</v>
      </c>
      <c r="C1531" s="40" t="s">
        <v>52</v>
      </c>
      <c r="D1531" s="40" t="s">
        <v>52</v>
      </c>
      <c r="E1531" s="48" t="s">
        <v>25</v>
      </c>
      <c r="F1531" s="48"/>
      <c r="G1531" s="41" t="s">
        <v>55</v>
      </c>
      <c r="H1531" s="40" t="s">
        <v>9217</v>
      </c>
      <c r="I1531" s="40" t="s">
        <v>8264</v>
      </c>
      <c r="J1531" s="40" t="s">
        <v>8265</v>
      </c>
      <c r="K1531" s="43">
        <f>L1530</f>
        <v>41600</v>
      </c>
      <c r="L1531" s="43">
        <f>K1522-21</f>
        <v>41800</v>
      </c>
      <c r="M1531" s="40" t="s">
        <v>11</v>
      </c>
      <c r="N1531" s="40" t="s">
        <v>12</v>
      </c>
      <c r="O1531" s="40">
        <v>100</v>
      </c>
      <c r="P1531" s="56" t="s">
        <v>9219</v>
      </c>
    </row>
    <row r="1532" spans="1:16" hidden="1">
      <c r="A1532" s="40" t="s">
        <v>9026</v>
      </c>
      <c r="B1532" s="40" t="s">
        <v>9175</v>
      </c>
      <c r="C1532" s="40" t="s">
        <v>52</v>
      </c>
      <c r="D1532" s="40" t="s">
        <v>52</v>
      </c>
      <c r="E1532" s="48" t="s">
        <v>25</v>
      </c>
      <c r="F1532" s="48"/>
      <c r="G1532" s="41" t="s">
        <v>55</v>
      </c>
      <c r="H1532" s="40" t="s">
        <v>9217</v>
      </c>
      <c r="I1532" s="40" t="s">
        <v>8261</v>
      </c>
      <c r="J1532" s="40" t="s">
        <v>8266</v>
      </c>
      <c r="K1532" s="43">
        <f>L1531</f>
        <v>41800</v>
      </c>
      <c r="L1532" s="43">
        <f>K1532</f>
        <v>41800</v>
      </c>
      <c r="M1532" s="40" t="s">
        <v>11</v>
      </c>
      <c r="N1532" s="40" t="s">
        <v>12</v>
      </c>
      <c r="O1532" s="40">
        <v>100</v>
      </c>
      <c r="P1532" s="56"/>
    </row>
    <row r="1533" spans="1:16" hidden="1">
      <c r="A1533" s="40" t="s">
        <v>9026</v>
      </c>
      <c r="B1533" s="40" t="s">
        <v>9175</v>
      </c>
      <c r="C1533" s="40" t="s">
        <v>52</v>
      </c>
      <c r="D1533" s="40" t="s">
        <v>52</v>
      </c>
      <c r="E1533" s="48" t="s">
        <v>25</v>
      </c>
      <c r="F1533" s="48"/>
      <c r="G1533" s="41" t="s">
        <v>55</v>
      </c>
      <c r="H1533" s="40" t="s">
        <v>9217</v>
      </c>
      <c r="I1533" s="40" t="s">
        <v>7904</v>
      </c>
      <c r="J1533" s="40" t="s">
        <v>7905</v>
      </c>
      <c r="K1533" s="43">
        <f>L1531</f>
        <v>41800</v>
      </c>
      <c r="L1533" s="43">
        <f>K1533+5</f>
        <v>41805</v>
      </c>
      <c r="M1533" s="40" t="s">
        <v>11</v>
      </c>
      <c r="N1533" s="40" t="s">
        <v>12</v>
      </c>
      <c r="O1533" s="40">
        <v>100</v>
      </c>
      <c r="P1533" s="56"/>
    </row>
    <row r="1534" spans="1:16" hidden="1">
      <c r="A1534" s="40" t="s">
        <v>9026</v>
      </c>
      <c r="B1534" s="40" t="s">
        <v>9175</v>
      </c>
      <c r="C1534" s="40" t="s">
        <v>52</v>
      </c>
      <c r="D1534" s="40" t="s">
        <v>52</v>
      </c>
      <c r="E1534" s="48" t="s">
        <v>25</v>
      </c>
      <c r="F1534" s="48"/>
      <c r="G1534" s="41" t="s">
        <v>55</v>
      </c>
      <c r="H1534" s="40" t="s">
        <v>9217</v>
      </c>
      <c r="I1534" s="40" t="s">
        <v>7904</v>
      </c>
      <c r="J1534" s="40" t="s">
        <v>7906</v>
      </c>
      <c r="K1534" s="43">
        <f>L1533</f>
        <v>41805</v>
      </c>
      <c r="L1534" s="43">
        <f>K1534+5</f>
        <v>41810</v>
      </c>
      <c r="M1534" s="40" t="s">
        <v>11</v>
      </c>
      <c r="N1534" s="40" t="s">
        <v>12</v>
      </c>
      <c r="O1534" s="40">
        <v>100</v>
      </c>
      <c r="P1534" s="56"/>
    </row>
    <row r="1535" spans="1:16" hidden="1">
      <c r="A1535" s="40" t="s">
        <v>9026</v>
      </c>
      <c r="B1535" s="40" t="s">
        <v>9175</v>
      </c>
      <c r="C1535" s="40" t="s">
        <v>52</v>
      </c>
      <c r="D1535" s="40" t="s">
        <v>52</v>
      </c>
      <c r="E1535" s="48" t="s">
        <v>25</v>
      </c>
      <c r="F1535" s="48"/>
      <c r="G1535" s="41" t="s">
        <v>55</v>
      </c>
      <c r="H1535" s="40" t="s">
        <v>9217</v>
      </c>
      <c r="I1535" s="40" t="s">
        <v>7904</v>
      </c>
      <c r="J1535" s="40" t="s">
        <v>7907</v>
      </c>
      <c r="K1535" s="43">
        <f>L1534</f>
        <v>41810</v>
      </c>
      <c r="L1535" s="43">
        <f>K1535+5</f>
        <v>41815</v>
      </c>
      <c r="M1535" s="40" t="s">
        <v>11</v>
      </c>
      <c r="N1535" s="40" t="s">
        <v>12</v>
      </c>
      <c r="O1535" s="40">
        <v>100</v>
      </c>
      <c r="P1535" s="56"/>
    </row>
    <row r="1536" spans="1:16" hidden="1">
      <c r="A1536" s="40" t="s">
        <v>9026</v>
      </c>
      <c r="B1536" s="40" t="s">
        <v>9175</v>
      </c>
      <c r="C1536" s="40" t="s">
        <v>52</v>
      </c>
      <c r="D1536" s="40" t="s">
        <v>52</v>
      </c>
      <c r="E1536" s="48" t="s">
        <v>25</v>
      </c>
      <c r="F1536" s="48"/>
      <c r="G1536" s="41" t="s">
        <v>55</v>
      </c>
      <c r="H1536" s="40" t="s">
        <v>9217</v>
      </c>
      <c r="I1536" s="40" t="s">
        <v>7904</v>
      </c>
      <c r="J1536" s="40" t="s">
        <v>8172</v>
      </c>
      <c r="K1536" s="43">
        <f>L1535</f>
        <v>41815</v>
      </c>
      <c r="L1536" s="67">
        <f>K1536+1</f>
        <v>41816</v>
      </c>
      <c r="M1536" s="40" t="s">
        <v>11</v>
      </c>
      <c r="N1536" s="40" t="s">
        <v>12</v>
      </c>
      <c r="O1536" s="40">
        <v>100</v>
      </c>
      <c r="P1536" s="56"/>
    </row>
    <row r="1537" spans="1:16" hidden="1">
      <c r="A1537" s="49" t="s">
        <v>8539</v>
      </c>
      <c r="B1537" s="49" t="s">
        <v>9220</v>
      </c>
      <c r="C1537" s="49" t="s">
        <v>108</v>
      </c>
      <c r="D1537" s="47" t="s">
        <v>65</v>
      </c>
      <c r="E1537" s="48" t="s">
        <v>24</v>
      </c>
      <c r="F1537" s="48"/>
      <c r="G1537" s="41" t="s">
        <v>5399</v>
      </c>
      <c r="H1537" s="49" t="s">
        <v>9221</v>
      </c>
      <c r="I1537" s="41" t="s">
        <v>1048</v>
      </c>
      <c r="J1537" s="41" t="s">
        <v>7888</v>
      </c>
      <c r="K1537" s="41"/>
      <c r="L1537" s="40"/>
      <c r="M1537" s="48"/>
      <c r="N1537" s="48"/>
      <c r="O1537" s="48"/>
      <c r="P1537" s="56"/>
    </row>
    <row r="1538" spans="1:16" hidden="1">
      <c r="A1538" s="49" t="s">
        <v>8539</v>
      </c>
      <c r="B1538" s="49" t="s">
        <v>9220</v>
      </c>
      <c r="C1538" s="49" t="s">
        <v>108</v>
      </c>
      <c r="D1538" s="47" t="s">
        <v>65</v>
      </c>
      <c r="E1538" s="48" t="s">
        <v>24</v>
      </c>
      <c r="F1538" s="48"/>
      <c r="G1538" s="41" t="s">
        <v>5399</v>
      </c>
      <c r="H1538" s="49" t="s">
        <v>9221</v>
      </c>
      <c r="I1538" s="41" t="s">
        <v>1048</v>
      </c>
      <c r="J1538" s="41" t="s">
        <v>8244</v>
      </c>
      <c r="K1538" s="42">
        <v>41761</v>
      </c>
      <c r="L1538" s="40"/>
      <c r="M1538" s="48"/>
      <c r="N1538" s="48"/>
      <c r="O1538" s="48"/>
      <c r="P1538" s="56"/>
    </row>
    <row r="1539" spans="1:16" hidden="1">
      <c r="A1539" s="49" t="s">
        <v>8539</v>
      </c>
      <c r="B1539" s="49" t="s">
        <v>9220</v>
      </c>
      <c r="C1539" s="49" t="s">
        <v>108</v>
      </c>
      <c r="D1539" s="47" t="s">
        <v>65</v>
      </c>
      <c r="E1539" s="48" t="s">
        <v>24</v>
      </c>
      <c r="F1539" s="48"/>
      <c r="G1539" s="41" t="s">
        <v>5399</v>
      </c>
      <c r="H1539" s="49" t="s">
        <v>9221</v>
      </c>
      <c r="I1539" s="41" t="s">
        <v>1048</v>
      </c>
      <c r="J1539" s="41" t="s">
        <v>7889</v>
      </c>
      <c r="K1539" s="42">
        <v>41922</v>
      </c>
      <c r="L1539" s="40"/>
      <c r="M1539" s="48"/>
      <c r="N1539" s="48"/>
      <c r="O1539" s="48"/>
      <c r="P1539" s="56"/>
    </row>
    <row r="1540" spans="1:16" hidden="1">
      <c r="A1540" s="49" t="s">
        <v>8539</v>
      </c>
      <c r="B1540" s="49" t="s">
        <v>9220</v>
      </c>
      <c r="C1540" s="49" t="s">
        <v>108</v>
      </c>
      <c r="D1540" s="47" t="s">
        <v>65</v>
      </c>
      <c r="E1540" s="48" t="s">
        <v>24</v>
      </c>
      <c r="F1540" s="48"/>
      <c r="G1540" s="41" t="s">
        <v>5399</v>
      </c>
      <c r="H1540" s="49" t="s">
        <v>9221</v>
      </c>
      <c r="I1540" s="41" t="s">
        <v>1048</v>
      </c>
      <c r="J1540" s="41" t="s">
        <v>7890</v>
      </c>
      <c r="K1540" s="41"/>
      <c r="L1540" s="40"/>
      <c r="M1540" s="48"/>
      <c r="N1540" s="48"/>
      <c r="O1540" s="48"/>
      <c r="P1540" s="56"/>
    </row>
    <row r="1541" spans="1:16" hidden="1">
      <c r="A1541" s="49" t="s">
        <v>8539</v>
      </c>
      <c r="B1541" s="49" t="s">
        <v>9220</v>
      </c>
      <c r="C1541" s="49" t="s">
        <v>108</v>
      </c>
      <c r="D1541" s="47" t="s">
        <v>65</v>
      </c>
      <c r="E1541" s="48" t="s">
        <v>24</v>
      </c>
      <c r="F1541" s="48"/>
      <c r="G1541" s="41" t="s">
        <v>5399</v>
      </c>
      <c r="H1541" s="49" t="s">
        <v>9221</v>
      </c>
      <c r="I1541" s="41" t="s">
        <v>1048</v>
      </c>
      <c r="J1541" s="41" t="s">
        <v>7891</v>
      </c>
      <c r="K1541" s="42">
        <v>41944</v>
      </c>
      <c r="L1541" s="40"/>
      <c r="M1541" s="48"/>
      <c r="N1541" s="48"/>
      <c r="O1541" s="48"/>
      <c r="P1541" s="56"/>
    </row>
    <row r="1542" spans="1:16" hidden="1">
      <c r="A1542" s="49" t="s">
        <v>8539</v>
      </c>
      <c r="B1542" s="49" t="s">
        <v>9220</v>
      </c>
      <c r="C1542" s="49" t="s">
        <v>108</v>
      </c>
      <c r="D1542" s="47" t="s">
        <v>65</v>
      </c>
      <c r="E1542" s="48" t="s">
        <v>24</v>
      </c>
      <c r="F1542" s="48"/>
      <c r="G1542" s="41" t="s">
        <v>5399</v>
      </c>
      <c r="H1542" s="49" t="s">
        <v>9221</v>
      </c>
      <c r="I1542" s="41" t="s">
        <v>1048</v>
      </c>
      <c r="J1542" s="41" t="s">
        <v>7892</v>
      </c>
      <c r="K1542" s="41"/>
      <c r="L1542" s="40"/>
      <c r="M1542" s="48"/>
      <c r="N1542" s="48"/>
      <c r="O1542" s="48"/>
      <c r="P1542" s="56"/>
    </row>
    <row r="1543" spans="1:16" hidden="1">
      <c r="A1543" s="49" t="s">
        <v>8539</v>
      </c>
      <c r="B1543" s="49" t="s">
        <v>9220</v>
      </c>
      <c r="C1543" s="49" t="s">
        <v>108</v>
      </c>
      <c r="D1543" s="47" t="s">
        <v>65</v>
      </c>
      <c r="E1543" s="48" t="s">
        <v>24</v>
      </c>
      <c r="F1543" s="48"/>
      <c r="G1543" s="41" t="s">
        <v>5399</v>
      </c>
      <c r="H1543" s="49" t="s">
        <v>9221</v>
      </c>
      <c r="I1543" s="41" t="s">
        <v>1048</v>
      </c>
      <c r="J1543" s="41" t="s">
        <v>7893</v>
      </c>
      <c r="K1543" s="41"/>
      <c r="L1543" s="40"/>
      <c r="M1543" s="48"/>
      <c r="N1543" s="48"/>
      <c r="O1543" s="48"/>
      <c r="P1543" s="56"/>
    </row>
    <row r="1544" spans="1:16" hidden="1">
      <c r="A1544" s="49" t="s">
        <v>8539</v>
      </c>
      <c r="B1544" s="49" t="s">
        <v>9220</v>
      </c>
      <c r="C1544" s="49" t="s">
        <v>108</v>
      </c>
      <c r="D1544" s="47" t="s">
        <v>65</v>
      </c>
      <c r="E1544" s="48" t="s">
        <v>24</v>
      </c>
      <c r="F1544" s="48"/>
      <c r="G1544" s="41" t="s">
        <v>5399</v>
      </c>
      <c r="H1544" s="49" t="s">
        <v>9221</v>
      </c>
      <c r="I1544" s="41" t="s">
        <v>1048</v>
      </c>
      <c r="J1544" s="41" t="s">
        <v>7894</v>
      </c>
      <c r="K1544" s="41"/>
      <c r="L1544" s="40"/>
      <c r="M1544" s="48"/>
      <c r="N1544" s="48"/>
      <c r="O1544" s="48"/>
      <c r="P1544" s="56"/>
    </row>
    <row r="1545" spans="1:16" ht="26.45" hidden="1">
      <c r="A1545" s="48" t="s">
        <v>8539</v>
      </c>
      <c r="B1545" s="48" t="s">
        <v>9220</v>
      </c>
      <c r="C1545" s="48" t="s">
        <v>108</v>
      </c>
      <c r="D1545" s="46" t="s">
        <v>65</v>
      </c>
      <c r="E1545" s="48" t="s">
        <v>24</v>
      </c>
      <c r="F1545" s="48"/>
      <c r="G1545" s="41" t="s">
        <v>5399</v>
      </c>
      <c r="H1545" s="48" t="s">
        <v>9221</v>
      </c>
      <c r="I1545" s="40" t="s">
        <v>7895</v>
      </c>
      <c r="J1545" s="40" t="s">
        <v>8245</v>
      </c>
      <c r="K1545" s="43">
        <f>K1538</f>
        <v>41761</v>
      </c>
      <c r="L1545" s="43">
        <f>K1545+30</f>
        <v>41791</v>
      </c>
      <c r="M1545" s="40" t="s">
        <v>9</v>
      </c>
      <c r="N1545" s="48" t="s">
        <v>6184</v>
      </c>
      <c r="O1545" s="40">
        <v>100</v>
      </c>
      <c r="P1545" s="39" t="s">
        <v>9222</v>
      </c>
    </row>
    <row r="1546" spans="1:16" hidden="1">
      <c r="A1546" s="48" t="s">
        <v>8539</v>
      </c>
      <c r="B1546" s="48" t="s">
        <v>9220</v>
      </c>
      <c r="C1546" s="48" t="s">
        <v>108</v>
      </c>
      <c r="D1546" s="46" t="s">
        <v>65</v>
      </c>
      <c r="E1546" s="48" t="s">
        <v>24</v>
      </c>
      <c r="F1546" s="48"/>
      <c r="G1546" s="41" t="s">
        <v>5399</v>
      </c>
      <c r="H1546" s="48" t="s">
        <v>9221</v>
      </c>
      <c r="I1546" s="40" t="s">
        <v>7898</v>
      </c>
      <c r="J1546" s="40" t="s">
        <v>8247</v>
      </c>
      <c r="K1546" s="43">
        <f t="shared" ref="K1546:K1551" si="15">L1545</f>
        <v>41791</v>
      </c>
      <c r="L1546" s="43">
        <f>K1546+5</f>
        <v>41796</v>
      </c>
      <c r="M1546" s="40" t="s">
        <v>9</v>
      </c>
      <c r="N1546" s="48" t="s">
        <v>8252</v>
      </c>
      <c r="O1546" s="40">
        <v>100</v>
      </c>
      <c r="P1546" s="39"/>
    </row>
    <row r="1547" spans="1:16" ht="78.599999999999994" hidden="1">
      <c r="A1547" s="48" t="s">
        <v>8539</v>
      </c>
      <c r="B1547" s="48" t="s">
        <v>9220</v>
      </c>
      <c r="C1547" s="48" t="s">
        <v>108</v>
      </c>
      <c r="D1547" s="46" t="s">
        <v>65</v>
      </c>
      <c r="E1547" s="48" t="s">
        <v>24</v>
      </c>
      <c r="F1547" s="48"/>
      <c r="G1547" s="41" t="s">
        <v>5399</v>
      </c>
      <c r="H1547" s="48" t="s">
        <v>9221</v>
      </c>
      <c r="I1547" s="40" t="s">
        <v>8253</v>
      </c>
      <c r="J1547" s="40" t="s">
        <v>8254</v>
      </c>
      <c r="K1547" s="43">
        <f t="shared" si="15"/>
        <v>41796</v>
      </c>
      <c r="L1547" s="43">
        <f>K1547+30</f>
        <v>41826</v>
      </c>
      <c r="M1547" s="40" t="s">
        <v>9</v>
      </c>
      <c r="N1547" s="48" t="s">
        <v>6184</v>
      </c>
      <c r="O1547" s="40">
        <v>100</v>
      </c>
      <c r="P1547" s="39" t="s">
        <v>9223</v>
      </c>
    </row>
    <row r="1548" spans="1:16" hidden="1">
      <c r="A1548" s="48" t="s">
        <v>8539</v>
      </c>
      <c r="B1548" s="48" t="s">
        <v>9220</v>
      </c>
      <c r="C1548" s="48" t="s">
        <v>108</v>
      </c>
      <c r="D1548" s="46" t="s">
        <v>65</v>
      </c>
      <c r="E1548" s="48" t="s">
        <v>24</v>
      </c>
      <c r="F1548" s="48"/>
      <c r="G1548" s="41" t="s">
        <v>5399</v>
      </c>
      <c r="H1548" s="48" t="s">
        <v>9221</v>
      </c>
      <c r="I1548" s="40" t="s">
        <v>8256</v>
      </c>
      <c r="J1548" s="40" t="s">
        <v>8257</v>
      </c>
      <c r="K1548" s="43">
        <f t="shared" si="15"/>
        <v>41826</v>
      </c>
      <c r="L1548" s="43">
        <f>L1547+10</f>
        <v>41836</v>
      </c>
      <c r="M1548" s="40" t="s">
        <v>9</v>
      </c>
      <c r="N1548" s="48" t="s">
        <v>6184</v>
      </c>
      <c r="O1548" s="40">
        <v>100</v>
      </c>
      <c r="P1548" s="39"/>
    </row>
    <row r="1549" spans="1:16" hidden="1">
      <c r="A1549" s="48" t="s">
        <v>8539</v>
      </c>
      <c r="B1549" s="48" t="s">
        <v>9220</v>
      </c>
      <c r="C1549" s="48" t="s">
        <v>108</v>
      </c>
      <c r="D1549" s="46" t="s">
        <v>65</v>
      </c>
      <c r="E1549" s="48" t="s">
        <v>24</v>
      </c>
      <c r="F1549" s="48"/>
      <c r="G1549" s="41" t="s">
        <v>5399</v>
      </c>
      <c r="H1549" s="48" t="s">
        <v>9221</v>
      </c>
      <c r="I1549" s="40" t="s">
        <v>8256</v>
      </c>
      <c r="J1549" s="40" t="s">
        <v>8249</v>
      </c>
      <c r="K1549" s="43">
        <f t="shared" si="15"/>
        <v>41836</v>
      </c>
      <c r="L1549" s="43">
        <f>K1549+10</f>
        <v>41846</v>
      </c>
      <c r="M1549" s="40" t="s">
        <v>9</v>
      </c>
      <c r="N1549" s="48" t="s">
        <v>6184</v>
      </c>
      <c r="O1549" s="40">
        <v>100</v>
      </c>
      <c r="P1549" s="39"/>
    </row>
    <row r="1550" spans="1:16" hidden="1">
      <c r="A1550" s="48" t="s">
        <v>8539</v>
      </c>
      <c r="B1550" s="48" t="s">
        <v>9220</v>
      </c>
      <c r="C1550" s="48" t="s">
        <v>108</v>
      </c>
      <c r="D1550" s="46" t="s">
        <v>65</v>
      </c>
      <c r="E1550" s="48" t="s">
        <v>24</v>
      </c>
      <c r="F1550" s="48"/>
      <c r="G1550" s="41" t="s">
        <v>5399</v>
      </c>
      <c r="H1550" s="48" t="s">
        <v>9221</v>
      </c>
      <c r="I1550" s="40" t="s">
        <v>8256</v>
      </c>
      <c r="J1550" s="40" t="s">
        <v>7907</v>
      </c>
      <c r="K1550" s="43">
        <f t="shared" si="15"/>
        <v>41846</v>
      </c>
      <c r="L1550" s="43">
        <f>K1550+5</f>
        <v>41851</v>
      </c>
      <c r="M1550" s="40" t="s">
        <v>9</v>
      </c>
      <c r="N1550" s="48" t="s">
        <v>6184</v>
      </c>
      <c r="O1550" s="40">
        <v>100</v>
      </c>
      <c r="P1550" s="39"/>
    </row>
    <row r="1551" spans="1:16" hidden="1">
      <c r="A1551" s="48" t="s">
        <v>8539</v>
      </c>
      <c r="B1551" s="48" t="s">
        <v>9220</v>
      </c>
      <c r="C1551" s="48" t="s">
        <v>108</v>
      </c>
      <c r="D1551" s="46" t="s">
        <v>65</v>
      </c>
      <c r="E1551" s="48" t="s">
        <v>24</v>
      </c>
      <c r="F1551" s="48"/>
      <c r="G1551" s="41" t="s">
        <v>5399</v>
      </c>
      <c r="H1551" s="48" t="s">
        <v>9221</v>
      </c>
      <c r="I1551" s="40" t="s">
        <v>8256</v>
      </c>
      <c r="J1551" s="40" t="s">
        <v>8259</v>
      </c>
      <c r="K1551" s="43">
        <f t="shared" si="15"/>
        <v>41851</v>
      </c>
      <c r="L1551" s="43">
        <f>K1551</f>
        <v>41851</v>
      </c>
      <c r="M1551" s="40" t="s">
        <v>9</v>
      </c>
      <c r="N1551" s="48" t="s">
        <v>6184</v>
      </c>
      <c r="O1551" s="40">
        <v>100</v>
      </c>
      <c r="P1551" s="39"/>
    </row>
    <row r="1552" spans="1:16" ht="26.45" hidden="1">
      <c r="A1552" s="48" t="s">
        <v>8539</v>
      </c>
      <c r="B1552" s="48" t="s">
        <v>9220</v>
      </c>
      <c r="C1552" s="48" t="s">
        <v>108</v>
      </c>
      <c r="D1552" s="46" t="s">
        <v>65</v>
      </c>
      <c r="E1552" s="48" t="s">
        <v>24</v>
      </c>
      <c r="F1552" s="48"/>
      <c r="G1552" s="41" t="s">
        <v>5399</v>
      </c>
      <c r="H1552" s="48" t="s">
        <v>9221</v>
      </c>
      <c r="I1552" s="65" t="s">
        <v>8261</v>
      </c>
      <c r="J1552" s="40" t="s">
        <v>8262</v>
      </c>
      <c r="K1552" s="43">
        <f>L1549</f>
        <v>41846</v>
      </c>
      <c r="L1552" s="43">
        <f>K1552+5</f>
        <v>41851</v>
      </c>
      <c r="M1552" s="40" t="s">
        <v>9</v>
      </c>
      <c r="N1552" s="48" t="s">
        <v>145</v>
      </c>
      <c r="O1552" s="40">
        <v>100</v>
      </c>
      <c r="P1552" s="39" t="s">
        <v>9224</v>
      </c>
    </row>
    <row r="1553" spans="1:16" hidden="1">
      <c r="A1553" s="48" t="s">
        <v>8539</v>
      </c>
      <c r="B1553" s="48" t="s">
        <v>9220</v>
      </c>
      <c r="C1553" s="48" t="s">
        <v>108</v>
      </c>
      <c r="D1553" s="46" t="s">
        <v>65</v>
      </c>
      <c r="E1553" s="48" t="s">
        <v>24</v>
      </c>
      <c r="F1553" s="48"/>
      <c r="G1553" s="41" t="s">
        <v>5399</v>
      </c>
      <c r="H1553" s="48" t="s">
        <v>9221</v>
      </c>
      <c r="I1553" s="40" t="s">
        <v>8264</v>
      </c>
      <c r="J1553" s="40" t="s">
        <v>8265</v>
      </c>
      <c r="K1553" s="43">
        <f>L1552</f>
        <v>41851</v>
      </c>
      <c r="L1553" s="43">
        <f>K1539-21</f>
        <v>41901</v>
      </c>
      <c r="M1553" s="40" t="s">
        <v>9</v>
      </c>
      <c r="N1553" s="48" t="s">
        <v>6184</v>
      </c>
      <c r="O1553" s="40">
        <v>100</v>
      </c>
      <c r="P1553" s="39"/>
    </row>
    <row r="1554" spans="1:16" ht="26.45" hidden="1">
      <c r="A1554" s="48" t="s">
        <v>8539</v>
      </c>
      <c r="B1554" s="48" t="s">
        <v>9220</v>
      </c>
      <c r="C1554" s="48" t="s">
        <v>108</v>
      </c>
      <c r="D1554" s="46" t="s">
        <v>65</v>
      </c>
      <c r="E1554" s="48" t="s">
        <v>24</v>
      </c>
      <c r="F1554" s="48"/>
      <c r="G1554" s="41" t="s">
        <v>5399</v>
      </c>
      <c r="H1554" s="48" t="s">
        <v>9221</v>
      </c>
      <c r="I1554" s="40" t="s">
        <v>8261</v>
      </c>
      <c r="J1554" s="40" t="s">
        <v>8266</v>
      </c>
      <c r="K1554" s="43">
        <f>L1553</f>
        <v>41901</v>
      </c>
      <c r="L1554" s="43">
        <f>K1554</f>
        <v>41901</v>
      </c>
      <c r="M1554" s="40" t="s">
        <v>9</v>
      </c>
      <c r="N1554" s="48" t="s">
        <v>145</v>
      </c>
      <c r="O1554" s="40">
        <v>100</v>
      </c>
      <c r="P1554" s="39" t="s">
        <v>8279</v>
      </c>
    </row>
    <row r="1555" spans="1:16" hidden="1">
      <c r="A1555" s="48" t="s">
        <v>8539</v>
      </c>
      <c r="B1555" s="48" t="s">
        <v>9220</v>
      </c>
      <c r="C1555" s="48" t="s">
        <v>108</v>
      </c>
      <c r="D1555" s="46" t="s">
        <v>65</v>
      </c>
      <c r="E1555" s="48" t="s">
        <v>24</v>
      </c>
      <c r="F1555" s="48"/>
      <c r="G1555" s="41" t="s">
        <v>5399</v>
      </c>
      <c r="H1555" s="48" t="s">
        <v>9221</v>
      </c>
      <c r="I1555" s="40" t="s">
        <v>7904</v>
      </c>
      <c r="J1555" s="40" t="s">
        <v>8267</v>
      </c>
      <c r="K1555" s="43">
        <f>L1553</f>
        <v>41901</v>
      </c>
      <c r="L1555" s="43">
        <f>K1555+5</f>
        <v>41906</v>
      </c>
      <c r="M1555" s="40" t="s">
        <v>9</v>
      </c>
      <c r="N1555" s="48" t="s">
        <v>6184</v>
      </c>
      <c r="O1555" s="40">
        <v>100</v>
      </c>
      <c r="P1555" s="39"/>
    </row>
    <row r="1556" spans="1:16" hidden="1">
      <c r="A1556" s="48" t="s">
        <v>8539</v>
      </c>
      <c r="B1556" s="48" t="s">
        <v>9220</v>
      </c>
      <c r="C1556" s="48" t="s">
        <v>108</v>
      </c>
      <c r="D1556" s="46" t="s">
        <v>65</v>
      </c>
      <c r="E1556" s="48" t="s">
        <v>24</v>
      </c>
      <c r="F1556" s="48"/>
      <c r="G1556" s="41" t="s">
        <v>5399</v>
      </c>
      <c r="H1556" s="48" t="s">
        <v>9221</v>
      </c>
      <c r="I1556" s="40" t="s">
        <v>7904</v>
      </c>
      <c r="J1556" s="40" t="s">
        <v>8268</v>
      </c>
      <c r="K1556" s="43">
        <f>L1555</f>
        <v>41906</v>
      </c>
      <c r="L1556" s="43">
        <f>K1556+5</f>
        <v>41911</v>
      </c>
      <c r="M1556" s="40" t="s">
        <v>9</v>
      </c>
      <c r="N1556" s="48" t="s">
        <v>6184</v>
      </c>
      <c r="O1556" s="40">
        <v>100</v>
      </c>
      <c r="P1556" s="39"/>
    </row>
    <row r="1557" spans="1:16" hidden="1">
      <c r="A1557" s="48" t="s">
        <v>8539</v>
      </c>
      <c r="B1557" s="48" t="s">
        <v>9220</v>
      </c>
      <c r="C1557" s="48" t="s">
        <v>108</v>
      </c>
      <c r="D1557" s="46" t="s">
        <v>65</v>
      </c>
      <c r="E1557" s="48" t="s">
        <v>24</v>
      </c>
      <c r="F1557" s="48"/>
      <c r="G1557" s="41" t="s">
        <v>5399</v>
      </c>
      <c r="H1557" s="48" t="s">
        <v>9221</v>
      </c>
      <c r="I1557" s="40" t="s">
        <v>7904</v>
      </c>
      <c r="J1557" s="40" t="s">
        <v>8269</v>
      </c>
      <c r="K1557" s="43">
        <f>L1556</f>
        <v>41911</v>
      </c>
      <c r="L1557" s="43">
        <f>K1557+5</f>
        <v>41916</v>
      </c>
      <c r="M1557" s="40" t="s">
        <v>9</v>
      </c>
      <c r="N1557" s="48" t="s">
        <v>6184</v>
      </c>
      <c r="O1557" s="40">
        <v>100</v>
      </c>
      <c r="P1557" s="39"/>
    </row>
    <row r="1558" spans="1:16" ht="26.45" hidden="1">
      <c r="A1558" s="48" t="s">
        <v>8539</v>
      </c>
      <c r="B1558" s="48" t="s">
        <v>9220</v>
      </c>
      <c r="C1558" s="48" t="s">
        <v>108</v>
      </c>
      <c r="D1558" s="46" t="s">
        <v>65</v>
      </c>
      <c r="E1558" s="48" t="s">
        <v>24</v>
      </c>
      <c r="F1558" s="48"/>
      <c r="G1558" s="41" t="s">
        <v>5399</v>
      </c>
      <c r="H1558" s="48" t="s">
        <v>9221</v>
      </c>
      <c r="I1558" s="40" t="s">
        <v>7904</v>
      </c>
      <c r="J1558" s="40" t="s">
        <v>8172</v>
      </c>
      <c r="K1558" s="43">
        <f>L1557</f>
        <v>41916</v>
      </c>
      <c r="L1558" s="67">
        <f>K1558+1</f>
        <v>41917</v>
      </c>
      <c r="M1558" s="40" t="s">
        <v>9</v>
      </c>
      <c r="N1558" s="48" t="s">
        <v>6184</v>
      </c>
      <c r="O1558" s="40">
        <v>100</v>
      </c>
      <c r="P1558" s="39" t="s">
        <v>8279</v>
      </c>
    </row>
    <row r="1559" spans="1:16" hidden="1">
      <c r="A1559" s="49" t="s">
        <v>8601</v>
      </c>
      <c r="B1559" s="49" t="s">
        <v>8334</v>
      </c>
      <c r="C1559" s="41" t="s">
        <v>108</v>
      </c>
      <c r="D1559" s="49" t="s">
        <v>65</v>
      </c>
      <c r="E1559" s="45" t="s">
        <v>24</v>
      </c>
      <c r="F1559" s="41"/>
      <c r="G1559" s="49" t="s">
        <v>6175</v>
      </c>
      <c r="H1559" s="49" t="s">
        <v>9225</v>
      </c>
      <c r="I1559" s="41" t="s">
        <v>1048</v>
      </c>
      <c r="J1559" s="41" t="s">
        <v>7888</v>
      </c>
      <c r="K1559" s="41"/>
      <c r="L1559" s="41"/>
      <c r="M1559" s="49"/>
      <c r="N1559" s="49"/>
      <c r="O1559" s="49"/>
      <c r="P1559" s="64"/>
    </row>
    <row r="1560" spans="1:16" hidden="1">
      <c r="A1560" s="49" t="s">
        <v>8601</v>
      </c>
      <c r="B1560" s="49" t="s">
        <v>8334</v>
      </c>
      <c r="C1560" s="41" t="s">
        <v>108</v>
      </c>
      <c r="D1560" s="49" t="s">
        <v>65</v>
      </c>
      <c r="E1560" s="45" t="s">
        <v>24</v>
      </c>
      <c r="F1560" s="41"/>
      <c r="G1560" s="49" t="s">
        <v>6175</v>
      </c>
      <c r="H1560" s="49" t="s">
        <v>9225</v>
      </c>
      <c r="I1560" s="41" t="s">
        <v>1048</v>
      </c>
      <c r="J1560" s="41" t="s">
        <v>8244</v>
      </c>
      <c r="K1560" s="42">
        <v>41715</v>
      </c>
      <c r="L1560" s="41"/>
      <c r="M1560" s="49"/>
      <c r="N1560" s="49"/>
      <c r="O1560" s="49"/>
      <c r="P1560" s="64"/>
    </row>
    <row r="1561" spans="1:16" hidden="1">
      <c r="A1561" s="49" t="s">
        <v>8601</v>
      </c>
      <c r="B1561" s="49" t="s">
        <v>8334</v>
      </c>
      <c r="C1561" s="41" t="s">
        <v>108</v>
      </c>
      <c r="D1561" s="49" t="s">
        <v>65</v>
      </c>
      <c r="E1561" s="45" t="s">
        <v>24</v>
      </c>
      <c r="F1561" s="41"/>
      <c r="G1561" s="49" t="s">
        <v>6175</v>
      </c>
      <c r="H1561" s="49" t="s">
        <v>9225</v>
      </c>
      <c r="I1561" s="41" t="s">
        <v>1048</v>
      </c>
      <c r="J1561" s="41" t="s">
        <v>7889</v>
      </c>
      <c r="K1561" s="42">
        <v>41788</v>
      </c>
      <c r="L1561" s="41"/>
      <c r="M1561" s="49"/>
      <c r="N1561" s="49"/>
      <c r="O1561" s="49"/>
      <c r="P1561" s="64"/>
    </row>
    <row r="1562" spans="1:16" hidden="1">
      <c r="A1562" s="49" t="s">
        <v>8601</v>
      </c>
      <c r="B1562" s="49" t="s">
        <v>8334</v>
      </c>
      <c r="C1562" s="41" t="s">
        <v>108</v>
      </c>
      <c r="D1562" s="49" t="s">
        <v>65</v>
      </c>
      <c r="E1562" s="45" t="s">
        <v>24</v>
      </c>
      <c r="F1562" s="41"/>
      <c r="G1562" s="49" t="s">
        <v>6175</v>
      </c>
      <c r="H1562" s="49" t="s">
        <v>9225</v>
      </c>
      <c r="I1562" s="41" t="s">
        <v>1048</v>
      </c>
      <c r="J1562" s="41" t="s">
        <v>7890</v>
      </c>
      <c r="K1562" s="41"/>
      <c r="L1562" s="41"/>
      <c r="M1562" s="49"/>
      <c r="N1562" s="49"/>
      <c r="O1562" s="49"/>
      <c r="P1562" s="64"/>
    </row>
    <row r="1563" spans="1:16" hidden="1">
      <c r="A1563" s="49" t="s">
        <v>8601</v>
      </c>
      <c r="B1563" s="49" t="s">
        <v>8334</v>
      </c>
      <c r="C1563" s="41" t="s">
        <v>108</v>
      </c>
      <c r="D1563" s="49" t="s">
        <v>65</v>
      </c>
      <c r="E1563" s="45" t="s">
        <v>24</v>
      </c>
      <c r="F1563" s="41"/>
      <c r="G1563" s="49" t="s">
        <v>6175</v>
      </c>
      <c r="H1563" s="49" t="s">
        <v>9225</v>
      </c>
      <c r="I1563" s="41" t="s">
        <v>1048</v>
      </c>
      <c r="J1563" s="41" t="s">
        <v>7891</v>
      </c>
      <c r="K1563" s="42">
        <v>41836</v>
      </c>
      <c r="L1563" s="41"/>
      <c r="M1563" s="49"/>
      <c r="N1563" s="49"/>
      <c r="O1563" s="49"/>
      <c r="P1563" s="64"/>
    </row>
    <row r="1564" spans="1:16" hidden="1">
      <c r="A1564" s="49" t="s">
        <v>8601</v>
      </c>
      <c r="B1564" s="49" t="s">
        <v>8334</v>
      </c>
      <c r="C1564" s="41" t="s">
        <v>108</v>
      </c>
      <c r="D1564" s="49" t="s">
        <v>65</v>
      </c>
      <c r="E1564" s="45" t="s">
        <v>24</v>
      </c>
      <c r="F1564" s="41"/>
      <c r="G1564" s="49" t="s">
        <v>6175</v>
      </c>
      <c r="H1564" s="49" t="s">
        <v>9225</v>
      </c>
      <c r="I1564" s="41" t="s">
        <v>1048</v>
      </c>
      <c r="J1564" s="41" t="s">
        <v>7892</v>
      </c>
      <c r="K1564" s="41"/>
      <c r="L1564" s="41"/>
      <c r="M1564" s="49"/>
      <c r="N1564" s="49"/>
      <c r="O1564" s="49"/>
      <c r="P1564" s="64"/>
    </row>
    <row r="1565" spans="1:16" hidden="1">
      <c r="A1565" s="49" t="s">
        <v>8601</v>
      </c>
      <c r="B1565" s="49" t="s">
        <v>8334</v>
      </c>
      <c r="C1565" s="41" t="s">
        <v>108</v>
      </c>
      <c r="D1565" s="49" t="s">
        <v>65</v>
      </c>
      <c r="E1565" s="45" t="s">
        <v>24</v>
      </c>
      <c r="F1565" s="41"/>
      <c r="G1565" s="49" t="s">
        <v>6175</v>
      </c>
      <c r="H1565" s="49" t="s">
        <v>9225</v>
      </c>
      <c r="I1565" s="41" t="s">
        <v>1048</v>
      </c>
      <c r="J1565" s="41" t="s">
        <v>7893</v>
      </c>
      <c r="K1565" s="41"/>
      <c r="L1565" s="41"/>
      <c r="M1565" s="49"/>
      <c r="N1565" s="49"/>
      <c r="O1565" s="49"/>
      <c r="P1565" s="64"/>
    </row>
    <row r="1566" spans="1:16" hidden="1">
      <c r="A1566" s="49" t="s">
        <v>8601</v>
      </c>
      <c r="B1566" s="49" t="s">
        <v>8334</v>
      </c>
      <c r="C1566" s="41" t="s">
        <v>108</v>
      </c>
      <c r="D1566" s="49" t="s">
        <v>65</v>
      </c>
      <c r="E1566" s="45" t="s">
        <v>24</v>
      </c>
      <c r="F1566" s="41"/>
      <c r="G1566" s="49" t="s">
        <v>6175</v>
      </c>
      <c r="H1566" s="49" t="s">
        <v>9225</v>
      </c>
      <c r="I1566" s="41" t="s">
        <v>1048</v>
      </c>
      <c r="J1566" s="41" t="s">
        <v>7894</v>
      </c>
      <c r="K1566" s="42"/>
      <c r="L1566" s="41"/>
      <c r="M1566" s="49"/>
      <c r="N1566" s="49"/>
      <c r="O1566" s="49"/>
      <c r="P1566" s="64"/>
    </row>
    <row r="1567" spans="1:16" ht="26.45" hidden="1">
      <c r="A1567" s="49" t="s">
        <v>8601</v>
      </c>
      <c r="B1567" s="48" t="s">
        <v>8334</v>
      </c>
      <c r="C1567" s="40" t="s">
        <v>108</v>
      </c>
      <c r="D1567" s="48" t="s">
        <v>65</v>
      </c>
      <c r="E1567" s="44" t="s">
        <v>24</v>
      </c>
      <c r="F1567" s="40"/>
      <c r="G1567" s="49" t="s">
        <v>6175</v>
      </c>
      <c r="H1567" s="48" t="s">
        <v>9225</v>
      </c>
      <c r="I1567" s="40" t="s">
        <v>7895</v>
      </c>
      <c r="J1567" s="40" t="s">
        <v>8245</v>
      </c>
      <c r="K1567" s="43">
        <f>K1560</f>
        <v>41715</v>
      </c>
      <c r="L1567" s="43">
        <f>K1567+10</f>
        <v>41725</v>
      </c>
      <c r="M1567" s="48" t="s">
        <v>11</v>
      </c>
      <c r="N1567" s="48" t="s">
        <v>4365</v>
      </c>
      <c r="O1567" s="40">
        <v>100</v>
      </c>
      <c r="P1567" s="56" t="s">
        <v>9226</v>
      </c>
    </row>
    <row r="1568" spans="1:16" hidden="1">
      <c r="A1568" s="49" t="s">
        <v>8601</v>
      </c>
      <c r="B1568" s="48" t="s">
        <v>8334</v>
      </c>
      <c r="C1568" s="40" t="s">
        <v>108</v>
      </c>
      <c r="D1568" s="48" t="s">
        <v>65</v>
      </c>
      <c r="E1568" s="44" t="s">
        <v>24</v>
      </c>
      <c r="F1568" s="40"/>
      <c r="G1568" s="49" t="s">
        <v>6175</v>
      </c>
      <c r="H1568" s="48" t="s">
        <v>9225</v>
      </c>
      <c r="I1568" s="40" t="s">
        <v>7898</v>
      </c>
      <c r="J1568" s="40" t="s">
        <v>8247</v>
      </c>
      <c r="K1568" s="43">
        <f>L1567</f>
        <v>41725</v>
      </c>
      <c r="L1568" s="43">
        <f>K1568+2</f>
        <v>41727</v>
      </c>
      <c r="M1568" s="48" t="s">
        <v>11</v>
      </c>
      <c r="N1568" s="48" t="s">
        <v>4365</v>
      </c>
      <c r="O1568" s="40">
        <v>100</v>
      </c>
      <c r="P1568" s="56"/>
    </row>
    <row r="1569" spans="1:16" ht="39.6">
      <c r="A1569" s="49" t="s">
        <v>8601</v>
      </c>
      <c r="B1569" s="48" t="s">
        <v>8334</v>
      </c>
      <c r="C1569" s="40" t="s">
        <v>108</v>
      </c>
      <c r="D1569" s="48" t="s">
        <v>65</v>
      </c>
      <c r="E1569" s="44" t="s">
        <v>24</v>
      </c>
      <c r="F1569" s="40"/>
      <c r="G1569" s="49" t="s">
        <v>6175</v>
      </c>
      <c r="H1569" s="48" t="s">
        <v>9225</v>
      </c>
      <c r="I1569" s="40" t="s">
        <v>7901</v>
      </c>
      <c r="J1569" s="40" t="s">
        <v>7902</v>
      </c>
      <c r="K1569" s="43">
        <f>L1568</f>
        <v>41727</v>
      </c>
      <c r="L1569" s="43">
        <f>K1570</f>
        <v>41772</v>
      </c>
      <c r="M1569" s="48" t="s">
        <v>11</v>
      </c>
      <c r="N1569" s="48" t="s">
        <v>4365</v>
      </c>
      <c r="O1569" s="40">
        <v>100</v>
      </c>
      <c r="P1569" s="56" t="s">
        <v>9227</v>
      </c>
    </row>
    <row r="1570" spans="1:16" hidden="1">
      <c r="A1570" s="49" t="s">
        <v>8601</v>
      </c>
      <c r="B1570" s="48" t="s">
        <v>8334</v>
      </c>
      <c r="C1570" s="40" t="s">
        <v>108</v>
      </c>
      <c r="D1570" s="48" t="s">
        <v>65</v>
      </c>
      <c r="E1570" s="44" t="s">
        <v>24</v>
      </c>
      <c r="F1570" s="40"/>
      <c r="G1570" s="49" t="s">
        <v>6175</v>
      </c>
      <c r="H1570" s="48" t="s">
        <v>9225</v>
      </c>
      <c r="I1570" s="40" t="s">
        <v>7904</v>
      </c>
      <c r="J1570" s="40" t="s">
        <v>7905</v>
      </c>
      <c r="K1570" s="43">
        <f>L1570-5</f>
        <v>41772</v>
      </c>
      <c r="L1570" s="43">
        <f>K1571</f>
        <v>41777</v>
      </c>
      <c r="M1570" s="48" t="s">
        <v>11</v>
      </c>
      <c r="N1570" s="48" t="s">
        <v>4365</v>
      </c>
      <c r="O1570" s="40">
        <v>100</v>
      </c>
      <c r="P1570" s="56"/>
    </row>
    <row r="1571" spans="1:16" hidden="1">
      <c r="A1571" s="49" t="s">
        <v>8601</v>
      </c>
      <c r="B1571" s="48" t="s">
        <v>8334</v>
      </c>
      <c r="C1571" s="40" t="s">
        <v>108</v>
      </c>
      <c r="D1571" s="48" t="s">
        <v>65</v>
      </c>
      <c r="E1571" s="44" t="s">
        <v>24</v>
      </c>
      <c r="F1571" s="40"/>
      <c r="G1571" s="49" t="s">
        <v>6175</v>
      </c>
      <c r="H1571" s="48" t="s">
        <v>9225</v>
      </c>
      <c r="I1571" s="40" t="s">
        <v>7904</v>
      </c>
      <c r="J1571" s="40" t="s">
        <v>8249</v>
      </c>
      <c r="K1571" s="43">
        <f>L1571-5</f>
        <v>41777</v>
      </c>
      <c r="L1571" s="43">
        <f>K1572</f>
        <v>41782</v>
      </c>
      <c r="M1571" s="48" t="s">
        <v>11</v>
      </c>
      <c r="N1571" s="48" t="s">
        <v>4365</v>
      </c>
      <c r="O1571" s="40">
        <v>100</v>
      </c>
      <c r="P1571" s="56"/>
    </row>
    <row r="1572" spans="1:16" hidden="1">
      <c r="A1572" s="49" t="s">
        <v>8601</v>
      </c>
      <c r="B1572" s="48" t="s">
        <v>8334</v>
      </c>
      <c r="C1572" s="40" t="s">
        <v>108</v>
      </c>
      <c r="D1572" s="48" t="s">
        <v>65</v>
      </c>
      <c r="E1572" s="44" t="s">
        <v>24</v>
      </c>
      <c r="F1572" s="40"/>
      <c r="G1572" s="49" t="s">
        <v>6175</v>
      </c>
      <c r="H1572" s="48" t="s">
        <v>9225</v>
      </c>
      <c r="I1572" s="40" t="s">
        <v>7904</v>
      </c>
      <c r="J1572" s="40" t="s">
        <v>7907</v>
      </c>
      <c r="K1572" s="43">
        <f>L1572-5</f>
        <v>41782</v>
      </c>
      <c r="L1572" s="43">
        <f>K1573</f>
        <v>41787</v>
      </c>
      <c r="M1572" s="48" t="s">
        <v>11</v>
      </c>
      <c r="N1572" s="48" t="s">
        <v>4365</v>
      </c>
      <c r="O1572" s="40">
        <v>100</v>
      </c>
      <c r="P1572" s="56"/>
    </row>
    <row r="1573" spans="1:16" hidden="1">
      <c r="A1573" s="49" t="s">
        <v>8601</v>
      </c>
      <c r="B1573" s="48" t="s">
        <v>8334</v>
      </c>
      <c r="C1573" s="40" t="s">
        <v>108</v>
      </c>
      <c r="D1573" s="48" t="s">
        <v>65</v>
      </c>
      <c r="E1573" s="44" t="s">
        <v>24</v>
      </c>
      <c r="F1573" s="40"/>
      <c r="G1573" s="49" t="s">
        <v>6175</v>
      </c>
      <c r="H1573" s="48" t="s">
        <v>9225</v>
      </c>
      <c r="I1573" s="40" t="s">
        <v>7904</v>
      </c>
      <c r="J1573" s="40" t="s">
        <v>8172</v>
      </c>
      <c r="K1573" s="43">
        <f>L1573-1</f>
        <v>41787</v>
      </c>
      <c r="L1573" s="43">
        <f>K1561</f>
        <v>41788</v>
      </c>
      <c r="M1573" s="48" t="s">
        <v>11</v>
      </c>
      <c r="N1573" s="48" t="s">
        <v>4365</v>
      </c>
      <c r="O1573" s="40">
        <v>100</v>
      </c>
      <c r="P1573" s="56"/>
    </row>
    <row r="1574" spans="1:16" hidden="1">
      <c r="A1574" s="49" t="s">
        <v>8574</v>
      </c>
      <c r="B1574" s="49" t="s">
        <v>6209</v>
      </c>
      <c r="C1574" s="49" t="s">
        <v>108</v>
      </c>
      <c r="D1574" s="47" t="s">
        <v>65</v>
      </c>
      <c r="E1574" s="49" t="s">
        <v>24</v>
      </c>
      <c r="F1574" s="49"/>
      <c r="G1574" s="41" t="s">
        <v>55</v>
      </c>
      <c r="H1574" s="49" t="s">
        <v>9228</v>
      </c>
      <c r="I1574" s="41" t="s">
        <v>1048</v>
      </c>
      <c r="J1574" s="41" t="s">
        <v>7888</v>
      </c>
      <c r="K1574" s="41"/>
      <c r="L1574" s="40"/>
      <c r="M1574" s="48"/>
      <c r="N1574" s="48"/>
      <c r="O1574" s="48"/>
      <c r="P1574" s="56"/>
    </row>
    <row r="1575" spans="1:16" hidden="1">
      <c r="A1575" s="49" t="s">
        <v>8574</v>
      </c>
      <c r="B1575" s="49" t="s">
        <v>6209</v>
      </c>
      <c r="C1575" s="49" t="s">
        <v>108</v>
      </c>
      <c r="D1575" s="47" t="s">
        <v>65</v>
      </c>
      <c r="E1575" s="49" t="s">
        <v>24</v>
      </c>
      <c r="F1575" s="49"/>
      <c r="G1575" s="41" t="s">
        <v>55</v>
      </c>
      <c r="H1575" s="49" t="s">
        <v>9228</v>
      </c>
      <c r="I1575" s="41" t="s">
        <v>1048</v>
      </c>
      <c r="J1575" s="41" t="s">
        <v>8244</v>
      </c>
      <c r="K1575" s="42">
        <v>41730</v>
      </c>
      <c r="L1575" s="40"/>
      <c r="M1575" s="48"/>
      <c r="N1575" s="48"/>
      <c r="O1575" s="48"/>
      <c r="P1575" s="56"/>
    </row>
    <row r="1576" spans="1:16" hidden="1">
      <c r="A1576" s="49" t="s">
        <v>8574</v>
      </c>
      <c r="B1576" s="49" t="s">
        <v>6209</v>
      </c>
      <c r="C1576" s="49" t="s">
        <v>108</v>
      </c>
      <c r="D1576" s="47" t="s">
        <v>65</v>
      </c>
      <c r="E1576" s="49" t="s">
        <v>24</v>
      </c>
      <c r="F1576" s="49"/>
      <c r="G1576" s="41" t="s">
        <v>55</v>
      </c>
      <c r="H1576" s="49" t="s">
        <v>9228</v>
      </c>
      <c r="I1576" s="41" t="s">
        <v>1048</v>
      </c>
      <c r="J1576" s="41" t="s">
        <v>7889</v>
      </c>
      <c r="K1576" s="42">
        <v>41799</v>
      </c>
      <c r="L1576" s="40"/>
      <c r="M1576" s="48"/>
      <c r="N1576" s="48"/>
      <c r="O1576" s="48"/>
      <c r="P1576" s="56"/>
    </row>
    <row r="1577" spans="1:16" hidden="1">
      <c r="A1577" s="49" t="s">
        <v>8574</v>
      </c>
      <c r="B1577" s="49" t="s">
        <v>6209</v>
      </c>
      <c r="C1577" s="49" t="s">
        <v>108</v>
      </c>
      <c r="D1577" s="47" t="s">
        <v>65</v>
      </c>
      <c r="E1577" s="49" t="s">
        <v>24</v>
      </c>
      <c r="F1577" s="49"/>
      <c r="G1577" s="41" t="s">
        <v>55</v>
      </c>
      <c r="H1577" s="49" t="s">
        <v>9228</v>
      </c>
      <c r="I1577" s="41" t="s">
        <v>1048</v>
      </c>
      <c r="J1577" s="41" t="s">
        <v>7890</v>
      </c>
      <c r="K1577" s="41"/>
      <c r="L1577" s="40"/>
      <c r="M1577" s="48"/>
      <c r="N1577" s="48"/>
      <c r="O1577" s="48"/>
      <c r="P1577" s="56"/>
    </row>
    <row r="1578" spans="1:16" hidden="1">
      <c r="A1578" s="49" t="s">
        <v>8574</v>
      </c>
      <c r="B1578" s="49" t="s">
        <v>6209</v>
      </c>
      <c r="C1578" s="49" t="s">
        <v>108</v>
      </c>
      <c r="D1578" s="47" t="s">
        <v>65</v>
      </c>
      <c r="E1578" s="49" t="s">
        <v>24</v>
      </c>
      <c r="F1578" s="49"/>
      <c r="G1578" s="41" t="s">
        <v>55</v>
      </c>
      <c r="H1578" s="49" t="s">
        <v>9228</v>
      </c>
      <c r="I1578" s="41" t="s">
        <v>1048</v>
      </c>
      <c r="J1578" s="41" t="s">
        <v>7891</v>
      </c>
      <c r="K1578" s="42">
        <v>41865</v>
      </c>
      <c r="L1578" s="40"/>
      <c r="M1578" s="48"/>
      <c r="N1578" s="48"/>
      <c r="O1578" s="48"/>
      <c r="P1578" s="56"/>
    </row>
    <row r="1579" spans="1:16" hidden="1">
      <c r="A1579" s="49" t="s">
        <v>8574</v>
      </c>
      <c r="B1579" s="49" t="s">
        <v>6209</v>
      </c>
      <c r="C1579" s="49" t="s">
        <v>108</v>
      </c>
      <c r="D1579" s="47" t="s">
        <v>65</v>
      </c>
      <c r="E1579" s="49" t="s">
        <v>24</v>
      </c>
      <c r="F1579" s="49"/>
      <c r="G1579" s="41" t="s">
        <v>55</v>
      </c>
      <c r="H1579" s="49" t="s">
        <v>9228</v>
      </c>
      <c r="I1579" s="41" t="s">
        <v>1048</v>
      </c>
      <c r="J1579" s="41" t="s">
        <v>7892</v>
      </c>
      <c r="K1579" s="41"/>
      <c r="L1579" s="40"/>
      <c r="M1579" s="48"/>
      <c r="N1579" s="48"/>
      <c r="O1579" s="48"/>
      <c r="P1579" s="56"/>
    </row>
    <row r="1580" spans="1:16" hidden="1">
      <c r="A1580" s="49" t="s">
        <v>8574</v>
      </c>
      <c r="B1580" s="49" t="s">
        <v>6209</v>
      </c>
      <c r="C1580" s="49" t="s">
        <v>108</v>
      </c>
      <c r="D1580" s="47" t="s">
        <v>65</v>
      </c>
      <c r="E1580" s="49" t="s">
        <v>24</v>
      </c>
      <c r="F1580" s="49"/>
      <c r="G1580" s="41" t="s">
        <v>55</v>
      </c>
      <c r="H1580" s="49" t="s">
        <v>9228</v>
      </c>
      <c r="I1580" s="41" t="s">
        <v>1048</v>
      </c>
      <c r="J1580" s="41" t="s">
        <v>7893</v>
      </c>
      <c r="K1580" s="41"/>
      <c r="L1580" s="40"/>
      <c r="M1580" s="48"/>
      <c r="N1580" s="48"/>
      <c r="O1580" s="48"/>
      <c r="P1580" s="56"/>
    </row>
    <row r="1581" spans="1:16" hidden="1">
      <c r="A1581" s="49" t="s">
        <v>8574</v>
      </c>
      <c r="B1581" s="49" t="s">
        <v>6209</v>
      </c>
      <c r="C1581" s="49" t="s">
        <v>108</v>
      </c>
      <c r="D1581" s="47" t="s">
        <v>65</v>
      </c>
      <c r="E1581" s="49" t="s">
        <v>24</v>
      </c>
      <c r="F1581" s="49"/>
      <c r="G1581" s="41" t="s">
        <v>55</v>
      </c>
      <c r="H1581" s="49" t="s">
        <v>9228</v>
      </c>
      <c r="I1581" s="41" t="s">
        <v>1048</v>
      </c>
      <c r="J1581" s="41" t="s">
        <v>7894</v>
      </c>
      <c r="K1581" s="41"/>
      <c r="L1581" s="40"/>
      <c r="M1581" s="48"/>
      <c r="N1581" s="48"/>
      <c r="O1581" s="48"/>
      <c r="P1581" s="56"/>
    </row>
    <row r="1582" spans="1:16" ht="26.45" hidden="1">
      <c r="A1582" s="48" t="s">
        <v>8574</v>
      </c>
      <c r="B1582" s="48" t="s">
        <v>6209</v>
      </c>
      <c r="C1582" s="48" t="s">
        <v>108</v>
      </c>
      <c r="D1582" s="46" t="s">
        <v>65</v>
      </c>
      <c r="E1582" s="48" t="s">
        <v>24</v>
      </c>
      <c r="F1582" s="48"/>
      <c r="G1582" s="41" t="s">
        <v>55</v>
      </c>
      <c r="H1582" s="48" t="s">
        <v>9228</v>
      </c>
      <c r="I1582" s="40" t="s">
        <v>7895</v>
      </c>
      <c r="J1582" s="40" t="s">
        <v>8245</v>
      </c>
      <c r="K1582" s="43">
        <f>K1575</f>
        <v>41730</v>
      </c>
      <c r="L1582" s="43">
        <f>K1582+30</f>
        <v>41760</v>
      </c>
      <c r="M1582" s="40" t="s">
        <v>8173</v>
      </c>
      <c r="N1582" s="48" t="s">
        <v>5488</v>
      </c>
      <c r="O1582" s="40">
        <v>100</v>
      </c>
      <c r="P1582" s="39" t="s">
        <v>9229</v>
      </c>
    </row>
    <row r="1583" spans="1:16" hidden="1">
      <c r="A1583" s="48" t="s">
        <v>8574</v>
      </c>
      <c r="B1583" s="48" t="s">
        <v>6209</v>
      </c>
      <c r="C1583" s="48" t="s">
        <v>108</v>
      </c>
      <c r="D1583" s="46" t="s">
        <v>65</v>
      </c>
      <c r="E1583" s="48" t="s">
        <v>24</v>
      </c>
      <c r="F1583" s="48"/>
      <c r="G1583" s="41" t="s">
        <v>55</v>
      </c>
      <c r="H1583" s="48" t="s">
        <v>9228</v>
      </c>
      <c r="I1583" s="40" t="s">
        <v>8281</v>
      </c>
      <c r="J1583" s="40" t="s">
        <v>8282</v>
      </c>
      <c r="K1583" s="43">
        <f>L1582</f>
        <v>41760</v>
      </c>
      <c r="L1583" s="43">
        <f>K1583+2</f>
        <v>41762</v>
      </c>
      <c r="M1583" s="40" t="s">
        <v>8173</v>
      </c>
      <c r="N1583" s="48" t="s">
        <v>149</v>
      </c>
      <c r="O1583" s="40">
        <v>100</v>
      </c>
      <c r="P1583" s="40" t="s">
        <v>8279</v>
      </c>
    </row>
    <row r="1584" spans="1:16" hidden="1">
      <c r="A1584" s="48" t="s">
        <v>8574</v>
      </c>
      <c r="B1584" s="48" t="s">
        <v>6209</v>
      </c>
      <c r="C1584" s="48" t="s">
        <v>108</v>
      </c>
      <c r="D1584" s="46" t="s">
        <v>65</v>
      </c>
      <c r="E1584" s="48" t="s">
        <v>24</v>
      </c>
      <c r="F1584" s="48"/>
      <c r="G1584" s="41" t="s">
        <v>55</v>
      </c>
      <c r="H1584" s="48" t="s">
        <v>9228</v>
      </c>
      <c r="I1584" s="40" t="s">
        <v>8261</v>
      </c>
      <c r="J1584" s="40" t="s">
        <v>8262</v>
      </c>
      <c r="K1584" s="43">
        <f>L1583</f>
        <v>41762</v>
      </c>
      <c r="L1584" s="43">
        <f>K1584</f>
        <v>41762</v>
      </c>
      <c r="M1584" s="40" t="s">
        <v>8173</v>
      </c>
      <c r="N1584" s="48" t="s">
        <v>149</v>
      </c>
      <c r="O1584" s="40">
        <v>100</v>
      </c>
      <c r="P1584" s="40" t="s">
        <v>8279</v>
      </c>
    </row>
    <row r="1585" spans="1:16" hidden="1">
      <c r="A1585" s="48" t="s">
        <v>8574</v>
      </c>
      <c r="B1585" s="48" t="s">
        <v>6209</v>
      </c>
      <c r="C1585" s="48" t="s">
        <v>108</v>
      </c>
      <c r="D1585" s="46" t="s">
        <v>65</v>
      </c>
      <c r="E1585" s="48" t="s">
        <v>24</v>
      </c>
      <c r="F1585" s="48"/>
      <c r="G1585" s="41" t="s">
        <v>55</v>
      </c>
      <c r="H1585" s="48" t="s">
        <v>9228</v>
      </c>
      <c r="I1585" s="40" t="s">
        <v>8264</v>
      </c>
      <c r="J1585" s="40" t="s">
        <v>8265</v>
      </c>
      <c r="K1585" s="43">
        <f>L1584</f>
        <v>41762</v>
      </c>
      <c r="L1585" s="43">
        <f>K1576-21</f>
        <v>41778</v>
      </c>
      <c r="M1585" s="40" t="s">
        <v>8173</v>
      </c>
      <c r="N1585" s="48" t="s">
        <v>5488</v>
      </c>
      <c r="O1585" s="40">
        <v>100</v>
      </c>
      <c r="P1585" s="40" t="s">
        <v>8279</v>
      </c>
    </row>
    <row r="1586" spans="1:16" hidden="1">
      <c r="A1586" s="48" t="s">
        <v>8574</v>
      </c>
      <c r="B1586" s="48" t="s">
        <v>6209</v>
      </c>
      <c r="C1586" s="48" t="s">
        <v>108</v>
      </c>
      <c r="D1586" s="46" t="s">
        <v>65</v>
      </c>
      <c r="E1586" s="48" t="s">
        <v>24</v>
      </c>
      <c r="F1586" s="48"/>
      <c r="G1586" s="41" t="s">
        <v>55</v>
      </c>
      <c r="H1586" s="48" t="s">
        <v>9228</v>
      </c>
      <c r="I1586" s="40" t="s">
        <v>8261</v>
      </c>
      <c r="J1586" s="40" t="s">
        <v>8266</v>
      </c>
      <c r="K1586" s="43">
        <f>L1585</f>
        <v>41778</v>
      </c>
      <c r="L1586" s="43">
        <f>K1586</f>
        <v>41778</v>
      </c>
      <c r="M1586" s="40" t="s">
        <v>8173</v>
      </c>
      <c r="N1586" s="48" t="s">
        <v>149</v>
      </c>
      <c r="O1586" s="40">
        <v>100</v>
      </c>
      <c r="P1586" s="40" t="s">
        <v>8279</v>
      </c>
    </row>
    <row r="1587" spans="1:16" hidden="1">
      <c r="A1587" s="48" t="s">
        <v>8574</v>
      </c>
      <c r="B1587" s="48" t="s">
        <v>6209</v>
      </c>
      <c r="C1587" s="48" t="s">
        <v>108</v>
      </c>
      <c r="D1587" s="46" t="s">
        <v>65</v>
      </c>
      <c r="E1587" s="48" t="s">
        <v>24</v>
      </c>
      <c r="F1587" s="48"/>
      <c r="G1587" s="41" t="s">
        <v>55</v>
      </c>
      <c r="H1587" s="48" t="s">
        <v>9228</v>
      </c>
      <c r="I1587" s="40" t="s">
        <v>7904</v>
      </c>
      <c r="J1587" s="40" t="s">
        <v>7905</v>
      </c>
      <c r="K1587" s="43">
        <f>L1585</f>
        <v>41778</v>
      </c>
      <c r="L1587" s="43">
        <f>K1587+5</f>
        <v>41783</v>
      </c>
      <c r="M1587" s="40" t="s">
        <v>8173</v>
      </c>
      <c r="N1587" s="48" t="s">
        <v>5488</v>
      </c>
      <c r="O1587" s="40">
        <v>100</v>
      </c>
      <c r="P1587" s="39"/>
    </row>
    <row r="1588" spans="1:16" hidden="1">
      <c r="A1588" s="48" t="s">
        <v>8574</v>
      </c>
      <c r="B1588" s="48" t="s">
        <v>6209</v>
      </c>
      <c r="C1588" s="48" t="s">
        <v>108</v>
      </c>
      <c r="D1588" s="46" t="s">
        <v>65</v>
      </c>
      <c r="E1588" s="48" t="s">
        <v>24</v>
      </c>
      <c r="F1588" s="48"/>
      <c r="G1588" s="41" t="s">
        <v>55</v>
      </c>
      <c r="H1588" s="48" t="s">
        <v>9228</v>
      </c>
      <c r="I1588" s="40" t="s">
        <v>7904</v>
      </c>
      <c r="J1588" s="40" t="s">
        <v>7906</v>
      </c>
      <c r="K1588" s="43">
        <f>L1587</f>
        <v>41783</v>
      </c>
      <c r="L1588" s="43">
        <f>K1588+5</f>
        <v>41788</v>
      </c>
      <c r="M1588" s="40" t="s">
        <v>8173</v>
      </c>
      <c r="N1588" s="48" t="s">
        <v>5488</v>
      </c>
      <c r="O1588" s="40">
        <v>100</v>
      </c>
      <c r="P1588" s="39"/>
    </row>
    <row r="1589" spans="1:16" hidden="1">
      <c r="A1589" s="48" t="s">
        <v>8574</v>
      </c>
      <c r="B1589" s="48" t="s">
        <v>6209</v>
      </c>
      <c r="C1589" s="48" t="s">
        <v>108</v>
      </c>
      <c r="D1589" s="46" t="s">
        <v>65</v>
      </c>
      <c r="E1589" s="48" t="s">
        <v>24</v>
      </c>
      <c r="F1589" s="48"/>
      <c r="G1589" s="41" t="s">
        <v>55</v>
      </c>
      <c r="H1589" s="48" t="s">
        <v>9228</v>
      </c>
      <c r="I1589" s="40" t="s">
        <v>7904</v>
      </c>
      <c r="J1589" s="40" t="s">
        <v>7907</v>
      </c>
      <c r="K1589" s="43">
        <f>L1588</f>
        <v>41788</v>
      </c>
      <c r="L1589" s="43">
        <f>K1589+5</f>
        <v>41793</v>
      </c>
      <c r="M1589" s="80" t="s">
        <v>8173</v>
      </c>
      <c r="N1589" s="48" t="s">
        <v>5488</v>
      </c>
      <c r="O1589" s="40">
        <v>100</v>
      </c>
      <c r="P1589" s="56" t="s">
        <v>9230</v>
      </c>
    </row>
    <row r="1590" spans="1:16" hidden="1">
      <c r="A1590" s="48" t="s">
        <v>8574</v>
      </c>
      <c r="B1590" s="48" t="s">
        <v>6209</v>
      </c>
      <c r="C1590" s="48" t="s">
        <v>108</v>
      </c>
      <c r="D1590" s="46" t="s">
        <v>65</v>
      </c>
      <c r="E1590" s="48" t="s">
        <v>24</v>
      </c>
      <c r="F1590" s="48"/>
      <c r="G1590" s="41" t="s">
        <v>55</v>
      </c>
      <c r="H1590" s="48" t="s">
        <v>9228</v>
      </c>
      <c r="I1590" s="40" t="s">
        <v>7904</v>
      </c>
      <c r="J1590" s="40" t="s">
        <v>8172</v>
      </c>
      <c r="K1590" s="43">
        <f>L1589</f>
        <v>41793</v>
      </c>
      <c r="L1590" s="67">
        <f>K1590+1</f>
        <v>41794</v>
      </c>
      <c r="M1590" s="40" t="s">
        <v>8173</v>
      </c>
      <c r="N1590" s="48" t="s">
        <v>5488</v>
      </c>
      <c r="O1590" s="40">
        <v>100</v>
      </c>
      <c r="P1590" s="40" t="s">
        <v>8279</v>
      </c>
    </row>
    <row r="1591" spans="1:16" hidden="1">
      <c r="A1591" s="49" t="s">
        <v>8574</v>
      </c>
      <c r="B1591" s="49" t="s">
        <v>6209</v>
      </c>
      <c r="C1591" s="49" t="s">
        <v>108</v>
      </c>
      <c r="D1591" s="47" t="s">
        <v>65</v>
      </c>
      <c r="E1591" s="49" t="s">
        <v>24</v>
      </c>
      <c r="F1591" s="49"/>
      <c r="G1591" s="41" t="s">
        <v>55</v>
      </c>
      <c r="H1591" s="49" t="s">
        <v>9231</v>
      </c>
      <c r="I1591" s="41" t="s">
        <v>1048</v>
      </c>
      <c r="J1591" s="41" t="s">
        <v>7888</v>
      </c>
      <c r="K1591" s="41"/>
      <c r="L1591" s="40"/>
      <c r="M1591" s="48"/>
      <c r="N1591" s="48"/>
      <c r="O1591" s="48"/>
      <c r="P1591" s="56"/>
    </row>
    <row r="1592" spans="1:16" hidden="1">
      <c r="A1592" s="49" t="s">
        <v>8574</v>
      </c>
      <c r="B1592" s="49" t="s">
        <v>6209</v>
      </c>
      <c r="C1592" s="49" t="s">
        <v>108</v>
      </c>
      <c r="D1592" s="47" t="s">
        <v>65</v>
      </c>
      <c r="E1592" s="49" t="s">
        <v>24</v>
      </c>
      <c r="F1592" s="49"/>
      <c r="G1592" s="41" t="s">
        <v>55</v>
      </c>
      <c r="H1592" s="49" t="s">
        <v>9231</v>
      </c>
      <c r="I1592" s="41" t="s">
        <v>1048</v>
      </c>
      <c r="J1592" s="41" t="s">
        <v>8244</v>
      </c>
      <c r="K1592" s="42">
        <v>41730</v>
      </c>
      <c r="L1592" s="40"/>
      <c r="M1592" s="48"/>
      <c r="N1592" s="48"/>
      <c r="O1592" s="48"/>
      <c r="P1592" s="56"/>
    </row>
    <row r="1593" spans="1:16" hidden="1">
      <c r="A1593" s="49" t="s">
        <v>8574</v>
      </c>
      <c r="B1593" s="49" t="s">
        <v>6209</v>
      </c>
      <c r="C1593" s="49" t="s">
        <v>108</v>
      </c>
      <c r="D1593" s="47" t="s">
        <v>65</v>
      </c>
      <c r="E1593" s="49" t="s">
        <v>24</v>
      </c>
      <c r="F1593" s="49"/>
      <c r="G1593" s="41" t="s">
        <v>55</v>
      </c>
      <c r="H1593" s="49" t="s">
        <v>9231</v>
      </c>
      <c r="I1593" s="41" t="s">
        <v>1048</v>
      </c>
      <c r="J1593" s="41" t="s">
        <v>7889</v>
      </c>
      <c r="K1593" s="42">
        <v>41813</v>
      </c>
      <c r="L1593" s="40"/>
      <c r="M1593" s="48"/>
      <c r="N1593" s="48"/>
      <c r="O1593" s="48"/>
      <c r="P1593" s="56"/>
    </row>
    <row r="1594" spans="1:16" hidden="1">
      <c r="A1594" s="49" t="s">
        <v>8574</v>
      </c>
      <c r="B1594" s="49" t="s">
        <v>6209</v>
      </c>
      <c r="C1594" s="49" t="s">
        <v>108</v>
      </c>
      <c r="D1594" s="47" t="s">
        <v>65</v>
      </c>
      <c r="E1594" s="49" t="s">
        <v>24</v>
      </c>
      <c r="F1594" s="49"/>
      <c r="G1594" s="41" t="s">
        <v>55</v>
      </c>
      <c r="H1594" s="49" t="s">
        <v>9231</v>
      </c>
      <c r="I1594" s="41" t="s">
        <v>1048</v>
      </c>
      <c r="J1594" s="41" t="s">
        <v>7890</v>
      </c>
      <c r="K1594" s="41"/>
      <c r="L1594" s="40"/>
      <c r="M1594" s="48"/>
      <c r="N1594" s="48"/>
      <c r="O1594" s="48"/>
      <c r="P1594" s="56"/>
    </row>
    <row r="1595" spans="1:16" hidden="1">
      <c r="A1595" s="49" t="s">
        <v>8574</v>
      </c>
      <c r="B1595" s="49" t="s">
        <v>6209</v>
      </c>
      <c r="C1595" s="49" t="s">
        <v>108</v>
      </c>
      <c r="D1595" s="47" t="s">
        <v>65</v>
      </c>
      <c r="E1595" s="49" t="s">
        <v>24</v>
      </c>
      <c r="F1595" s="49"/>
      <c r="G1595" s="41" t="s">
        <v>55</v>
      </c>
      <c r="H1595" s="49" t="s">
        <v>9231</v>
      </c>
      <c r="I1595" s="41" t="s">
        <v>1048</v>
      </c>
      <c r="J1595" s="41" t="s">
        <v>7891</v>
      </c>
      <c r="K1595" s="42">
        <v>41865</v>
      </c>
      <c r="L1595" s="40"/>
      <c r="M1595" s="48"/>
      <c r="N1595" s="48"/>
      <c r="O1595" s="48"/>
      <c r="P1595" s="56"/>
    </row>
    <row r="1596" spans="1:16" hidden="1">
      <c r="A1596" s="49" t="s">
        <v>8574</v>
      </c>
      <c r="B1596" s="49" t="s">
        <v>6209</v>
      </c>
      <c r="C1596" s="49" t="s">
        <v>108</v>
      </c>
      <c r="D1596" s="47" t="s">
        <v>65</v>
      </c>
      <c r="E1596" s="49" t="s">
        <v>24</v>
      </c>
      <c r="F1596" s="49"/>
      <c r="G1596" s="41" t="s">
        <v>55</v>
      </c>
      <c r="H1596" s="49" t="s">
        <v>9231</v>
      </c>
      <c r="I1596" s="41" t="s">
        <v>1048</v>
      </c>
      <c r="J1596" s="41" t="s">
        <v>7892</v>
      </c>
      <c r="K1596" s="41"/>
      <c r="L1596" s="40"/>
      <c r="M1596" s="48"/>
      <c r="N1596" s="48"/>
      <c r="O1596" s="48"/>
      <c r="P1596" s="56"/>
    </row>
    <row r="1597" spans="1:16" hidden="1">
      <c r="A1597" s="49" t="s">
        <v>8574</v>
      </c>
      <c r="B1597" s="49" t="s">
        <v>6209</v>
      </c>
      <c r="C1597" s="49" t="s">
        <v>108</v>
      </c>
      <c r="D1597" s="47" t="s">
        <v>65</v>
      </c>
      <c r="E1597" s="49" t="s">
        <v>24</v>
      </c>
      <c r="F1597" s="49"/>
      <c r="G1597" s="41" t="s">
        <v>55</v>
      </c>
      <c r="H1597" s="49" t="s">
        <v>9231</v>
      </c>
      <c r="I1597" s="41" t="s">
        <v>1048</v>
      </c>
      <c r="J1597" s="41" t="s">
        <v>7893</v>
      </c>
      <c r="K1597" s="41"/>
      <c r="L1597" s="40"/>
      <c r="M1597" s="48"/>
      <c r="N1597" s="48"/>
      <c r="O1597" s="48"/>
      <c r="P1597" s="56"/>
    </row>
    <row r="1598" spans="1:16" hidden="1">
      <c r="A1598" s="49" t="s">
        <v>8574</v>
      </c>
      <c r="B1598" s="49" t="s">
        <v>6209</v>
      </c>
      <c r="C1598" s="49" t="s">
        <v>108</v>
      </c>
      <c r="D1598" s="47" t="s">
        <v>65</v>
      </c>
      <c r="E1598" s="49" t="s">
        <v>24</v>
      </c>
      <c r="F1598" s="49"/>
      <c r="G1598" s="41" t="s">
        <v>55</v>
      </c>
      <c r="H1598" s="49" t="s">
        <v>9231</v>
      </c>
      <c r="I1598" s="41" t="s">
        <v>1048</v>
      </c>
      <c r="J1598" s="41" t="s">
        <v>7894</v>
      </c>
      <c r="K1598" s="41"/>
      <c r="L1598" s="40"/>
      <c r="M1598" s="48"/>
      <c r="N1598" s="48"/>
      <c r="O1598" s="48"/>
      <c r="P1598" s="56"/>
    </row>
    <row r="1599" spans="1:16" ht="78.599999999999994" hidden="1">
      <c r="A1599" s="48" t="s">
        <v>8574</v>
      </c>
      <c r="B1599" s="48" t="s">
        <v>6209</v>
      </c>
      <c r="C1599" s="48" t="s">
        <v>108</v>
      </c>
      <c r="D1599" s="46" t="s">
        <v>65</v>
      </c>
      <c r="E1599" s="48" t="s">
        <v>24</v>
      </c>
      <c r="F1599" s="48"/>
      <c r="G1599" s="41" t="s">
        <v>55</v>
      </c>
      <c r="H1599" s="48" t="s">
        <v>9231</v>
      </c>
      <c r="I1599" s="40" t="s">
        <v>7895</v>
      </c>
      <c r="J1599" s="40" t="s">
        <v>8245</v>
      </c>
      <c r="K1599" s="43">
        <f>K1592</f>
        <v>41730</v>
      </c>
      <c r="L1599" s="43">
        <f>K1599+30</f>
        <v>41760</v>
      </c>
      <c r="M1599" s="40" t="s">
        <v>8173</v>
      </c>
      <c r="N1599" s="48" t="s">
        <v>5488</v>
      </c>
      <c r="O1599" s="40">
        <v>100</v>
      </c>
      <c r="P1599" s="39" t="s">
        <v>9232</v>
      </c>
    </row>
    <row r="1600" spans="1:16" hidden="1">
      <c r="A1600" s="48" t="s">
        <v>8574</v>
      </c>
      <c r="B1600" s="48" t="s">
        <v>6209</v>
      </c>
      <c r="C1600" s="48" t="s">
        <v>108</v>
      </c>
      <c r="D1600" s="46" t="s">
        <v>65</v>
      </c>
      <c r="E1600" s="48" t="s">
        <v>24</v>
      </c>
      <c r="F1600" s="48"/>
      <c r="G1600" s="41" t="s">
        <v>55</v>
      </c>
      <c r="H1600" s="48" t="s">
        <v>9231</v>
      </c>
      <c r="I1600" s="40" t="s">
        <v>8281</v>
      </c>
      <c r="J1600" s="40" t="s">
        <v>8282</v>
      </c>
      <c r="K1600" s="43">
        <f>L1599</f>
        <v>41760</v>
      </c>
      <c r="L1600" s="43">
        <f>K1600+2</f>
        <v>41762</v>
      </c>
      <c r="M1600" s="40" t="s">
        <v>8173</v>
      </c>
      <c r="N1600" s="48" t="s">
        <v>149</v>
      </c>
      <c r="O1600" s="40">
        <v>100</v>
      </c>
      <c r="P1600" s="40" t="s">
        <v>8279</v>
      </c>
    </row>
    <row r="1601" spans="1:16" hidden="1">
      <c r="A1601" s="48" t="s">
        <v>8574</v>
      </c>
      <c r="B1601" s="48" t="s">
        <v>6209</v>
      </c>
      <c r="C1601" s="48" t="s">
        <v>108</v>
      </c>
      <c r="D1601" s="46" t="s">
        <v>65</v>
      </c>
      <c r="E1601" s="48" t="s">
        <v>24</v>
      </c>
      <c r="F1601" s="48"/>
      <c r="G1601" s="41" t="s">
        <v>55</v>
      </c>
      <c r="H1601" s="48" t="s">
        <v>9231</v>
      </c>
      <c r="I1601" s="40" t="s">
        <v>8261</v>
      </c>
      <c r="J1601" s="40" t="s">
        <v>8262</v>
      </c>
      <c r="K1601" s="43">
        <f>L1600</f>
        <v>41762</v>
      </c>
      <c r="L1601" s="43">
        <f>K1601</f>
        <v>41762</v>
      </c>
      <c r="M1601" s="40" t="s">
        <v>8173</v>
      </c>
      <c r="N1601" s="48" t="s">
        <v>149</v>
      </c>
      <c r="O1601" s="40">
        <v>100</v>
      </c>
      <c r="P1601" s="40" t="s">
        <v>8279</v>
      </c>
    </row>
    <row r="1602" spans="1:16" hidden="1">
      <c r="A1602" s="48" t="s">
        <v>8574</v>
      </c>
      <c r="B1602" s="48" t="s">
        <v>6209</v>
      </c>
      <c r="C1602" s="48" t="s">
        <v>108</v>
      </c>
      <c r="D1602" s="46" t="s">
        <v>65</v>
      </c>
      <c r="E1602" s="48" t="s">
        <v>24</v>
      </c>
      <c r="F1602" s="48"/>
      <c r="G1602" s="41" t="s">
        <v>55</v>
      </c>
      <c r="H1602" s="48" t="s">
        <v>9231</v>
      </c>
      <c r="I1602" s="40" t="s">
        <v>8264</v>
      </c>
      <c r="J1602" s="40" t="s">
        <v>8265</v>
      </c>
      <c r="K1602" s="43">
        <f>L1601</f>
        <v>41762</v>
      </c>
      <c r="L1602" s="43">
        <f>K1593-21</f>
        <v>41792</v>
      </c>
      <c r="M1602" s="40" t="s">
        <v>8173</v>
      </c>
      <c r="N1602" s="48" t="s">
        <v>5488</v>
      </c>
      <c r="O1602" s="40">
        <v>100</v>
      </c>
      <c r="P1602" s="40" t="s">
        <v>8279</v>
      </c>
    </row>
    <row r="1603" spans="1:16" hidden="1">
      <c r="A1603" s="48" t="s">
        <v>8574</v>
      </c>
      <c r="B1603" s="48" t="s">
        <v>6209</v>
      </c>
      <c r="C1603" s="48" t="s">
        <v>108</v>
      </c>
      <c r="D1603" s="46" t="s">
        <v>65</v>
      </c>
      <c r="E1603" s="48" t="s">
        <v>24</v>
      </c>
      <c r="F1603" s="48"/>
      <c r="G1603" s="41" t="s">
        <v>55</v>
      </c>
      <c r="H1603" s="48" t="s">
        <v>9231</v>
      </c>
      <c r="I1603" s="40" t="s">
        <v>8261</v>
      </c>
      <c r="J1603" s="40" t="s">
        <v>8266</v>
      </c>
      <c r="K1603" s="43">
        <f>L1602</f>
        <v>41792</v>
      </c>
      <c r="L1603" s="43">
        <f>K1603</f>
        <v>41792</v>
      </c>
      <c r="M1603" s="40" t="s">
        <v>8173</v>
      </c>
      <c r="N1603" s="48" t="s">
        <v>149</v>
      </c>
      <c r="O1603" s="40">
        <v>100</v>
      </c>
      <c r="P1603" s="40" t="s">
        <v>8279</v>
      </c>
    </row>
    <row r="1604" spans="1:16" hidden="1">
      <c r="A1604" s="48" t="s">
        <v>8574</v>
      </c>
      <c r="B1604" s="48" t="s">
        <v>6209</v>
      </c>
      <c r="C1604" s="48" t="s">
        <v>108</v>
      </c>
      <c r="D1604" s="46" t="s">
        <v>65</v>
      </c>
      <c r="E1604" s="48" t="s">
        <v>24</v>
      </c>
      <c r="F1604" s="48"/>
      <c r="G1604" s="41" t="s">
        <v>55</v>
      </c>
      <c r="H1604" s="48" t="s">
        <v>9231</v>
      </c>
      <c r="I1604" s="40" t="s">
        <v>7904</v>
      </c>
      <c r="J1604" s="40" t="s">
        <v>7905</v>
      </c>
      <c r="K1604" s="43">
        <f>L1602</f>
        <v>41792</v>
      </c>
      <c r="L1604" s="43">
        <f>K1604+5</f>
        <v>41797</v>
      </c>
      <c r="M1604" s="40" t="s">
        <v>8173</v>
      </c>
      <c r="N1604" s="48" t="s">
        <v>5488</v>
      </c>
      <c r="O1604" s="40">
        <v>100</v>
      </c>
      <c r="P1604" s="39"/>
    </row>
    <row r="1605" spans="1:16" hidden="1">
      <c r="A1605" s="48" t="s">
        <v>8574</v>
      </c>
      <c r="B1605" s="48" t="s">
        <v>6209</v>
      </c>
      <c r="C1605" s="48" t="s">
        <v>108</v>
      </c>
      <c r="D1605" s="46" t="s">
        <v>65</v>
      </c>
      <c r="E1605" s="48" t="s">
        <v>24</v>
      </c>
      <c r="F1605" s="48"/>
      <c r="G1605" s="41" t="s">
        <v>55</v>
      </c>
      <c r="H1605" s="48" t="s">
        <v>9231</v>
      </c>
      <c r="I1605" s="40" t="s">
        <v>7904</v>
      </c>
      <c r="J1605" s="40" t="s">
        <v>7906</v>
      </c>
      <c r="K1605" s="43">
        <f>L1604</f>
        <v>41797</v>
      </c>
      <c r="L1605" s="43">
        <f>K1605+5</f>
        <v>41802</v>
      </c>
      <c r="M1605" s="40" t="s">
        <v>8173</v>
      </c>
      <c r="N1605" s="48" t="s">
        <v>5488</v>
      </c>
      <c r="O1605" s="40">
        <v>100</v>
      </c>
      <c r="P1605" s="39"/>
    </row>
    <row r="1606" spans="1:16" hidden="1">
      <c r="A1606" s="48" t="s">
        <v>8574</v>
      </c>
      <c r="B1606" s="48" t="s">
        <v>6209</v>
      </c>
      <c r="C1606" s="48" t="s">
        <v>108</v>
      </c>
      <c r="D1606" s="46" t="s">
        <v>65</v>
      </c>
      <c r="E1606" s="48" t="s">
        <v>24</v>
      </c>
      <c r="F1606" s="48"/>
      <c r="G1606" s="41" t="s">
        <v>55</v>
      </c>
      <c r="H1606" s="48" t="s">
        <v>9231</v>
      </c>
      <c r="I1606" s="40" t="s">
        <v>7904</v>
      </c>
      <c r="J1606" s="40" t="s">
        <v>7907</v>
      </c>
      <c r="K1606" s="43">
        <f>L1605</f>
        <v>41802</v>
      </c>
      <c r="L1606" s="43">
        <f>K1606+5</f>
        <v>41807</v>
      </c>
      <c r="M1606" s="80" t="s">
        <v>8173</v>
      </c>
      <c r="N1606" s="48" t="s">
        <v>5488</v>
      </c>
      <c r="O1606" s="40">
        <v>100</v>
      </c>
      <c r="P1606" s="56"/>
    </row>
    <row r="1607" spans="1:16" ht="26.45" hidden="1">
      <c r="A1607" s="48" t="s">
        <v>8574</v>
      </c>
      <c r="B1607" s="48" t="s">
        <v>6209</v>
      </c>
      <c r="C1607" s="48" t="s">
        <v>108</v>
      </c>
      <c r="D1607" s="46" t="s">
        <v>65</v>
      </c>
      <c r="E1607" s="48" t="s">
        <v>24</v>
      </c>
      <c r="F1607" s="48"/>
      <c r="G1607" s="41" t="s">
        <v>55</v>
      </c>
      <c r="H1607" s="48" t="s">
        <v>9231</v>
      </c>
      <c r="I1607" s="40" t="s">
        <v>7904</v>
      </c>
      <c r="J1607" s="40" t="s">
        <v>8172</v>
      </c>
      <c r="K1607" s="43">
        <f>L1606</f>
        <v>41807</v>
      </c>
      <c r="L1607" s="67">
        <f>K1607+1</f>
        <v>41808</v>
      </c>
      <c r="M1607" s="40" t="s">
        <v>8173</v>
      </c>
      <c r="N1607" s="48" t="s">
        <v>5488</v>
      </c>
      <c r="O1607" s="40">
        <v>100</v>
      </c>
      <c r="P1607" s="56" t="s">
        <v>8279</v>
      </c>
    </row>
    <row r="1608" spans="1:16" hidden="1">
      <c r="A1608" s="41" t="s">
        <v>8534</v>
      </c>
      <c r="B1608" s="41" t="s">
        <v>8336</v>
      </c>
      <c r="C1608" s="49" t="s">
        <v>65</v>
      </c>
      <c r="D1608" s="47" t="s">
        <v>65</v>
      </c>
      <c r="E1608" s="41" t="s">
        <v>25</v>
      </c>
      <c r="F1608" s="41"/>
      <c r="G1608" s="49" t="s">
        <v>6175</v>
      </c>
      <c r="H1608" s="41" t="s">
        <v>9233</v>
      </c>
      <c r="I1608" s="41" t="s">
        <v>1048</v>
      </c>
      <c r="J1608" s="41" t="s">
        <v>7888</v>
      </c>
      <c r="K1608" s="41"/>
      <c r="L1608" s="40"/>
      <c r="M1608" s="40"/>
      <c r="N1608" s="40"/>
      <c r="O1608" s="48"/>
      <c r="P1608" s="56"/>
    </row>
    <row r="1609" spans="1:16" hidden="1">
      <c r="A1609" s="41" t="s">
        <v>8534</v>
      </c>
      <c r="B1609" s="41" t="s">
        <v>8336</v>
      </c>
      <c r="C1609" s="49" t="s">
        <v>65</v>
      </c>
      <c r="D1609" s="47" t="s">
        <v>65</v>
      </c>
      <c r="E1609" s="41" t="s">
        <v>25</v>
      </c>
      <c r="F1609" s="41"/>
      <c r="G1609" s="49" t="s">
        <v>6175</v>
      </c>
      <c r="H1609" s="41" t="s">
        <v>9233</v>
      </c>
      <c r="I1609" s="41" t="s">
        <v>1048</v>
      </c>
      <c r="J1609" s="41" t="s">
        <v>8244</v>
      </c>
      <c r="K1609" s="59">
        <v>41722</v>
      </c>
      <c r="L1609" s="40"/>
      <c r="M1609" s="40"/>
      <c r="N1609" s="40"/>
      <c r="O1609" s="48"/>
      <c r="P1609" s="56"/>
    </row>
    <row r="1610" spans="1:16" hidden="1">
      <c r="A1610" s="41" t="s">
        <v>8534</v>
      </c>
      <c r="B1610" s="41" t="s">
        <v>8336</v>
      </c>
      <c r="C1610" s="49" t="s">
        <v>65</v>
      </c>
      <c r="D1610" s="47" t="s">
        <v>65</v>
      </c>
      <c r="E1610" s="41" t="s">
        <v>25</v>
      </c>
      <c r="F1610" s="41"/>
      <c r="G1610" s="49" t="s">
        <v>6175</v>
      </c>
      <c r="H1610" s="41" t="s">
        <v>9233</v>
      </c>
      <c r="I1610" s="41" t="s">
        <v>1048</v>
      </c>
      <c r="J1610" s="41" t="s">
        <v>7889</v>
      </c>
      <c r="K1610" s="59">
        <v>41782</v>
      </c>
      <c r="L1610" s="40"/>
      <c r="M1610" s="40"/>
      <c r="N1610" s="40"/>
      <c r="O1610" s="48"/>
      <c r="P1610" s="56"/>
    </row>
    <row r="1611" spans="1:16" hidden="1">
      <c r="A1611" s="41" t="s">
        <v>8534</v>
      </c>
      <c r="B1611" s="41" t="s">
        <v>8336</v>
      </c>
      <c r="C1611" s="49" t="s">
        <v>65</v>
      </c>
      <c r="D1611" s="47" t="s">
        <v>65</v>
      </c>
      <c r="E1611" s="41" t="s">
        <v>25</v>
      </c>
      <c r="F1611" s="41"/>
      <c r="G1611" s="49" t="s">
        <v>6175</v>
      </c>
      <c r="H1611" s="41" t="s">
        <v>9233</v>
      </c>
      <c r="I1611" s="41" t="s">
        <v>1048</v>
      </c>
      <c r="J1611" s="41" t="s">
        <v>7890</v>
      </c>
      <c r="K1611" s="42">
        <v>41806</v>
      </c>
      <c r="L1611" s="40"/>
      <c r="M1611" s="40"/>
      <c r="N1611" s="40"/>
      <c r="O1611" s="48"/>
      <c r="P1611" s="56"/>
    </row>
    <row r="1612" spans="1:16" hidden="1">
      <c r="A1612" s="41" t="s">
        <v>8534</v>
      </c>
      <c r="B1612" s="41" t="s">
        <v>8336</v>
      </c>
      <c r="C1612" s="49" t="s">
        <v>65</v>
      </c>
      <c r="D1612" s="47" t="s">
        <v>65</v>
      </c>
      <c r="E1612" s="41" t="s">
        <v>25</v>
      </c>
      <c r="F1612" s="41"/>
      <c r="G1612" s="49" t="s">
        <v>6175</v>
      </c>
      <c r="H1612" s="41" t="s">
        <v>9233</v>
      </c>
      <c r="I1612" s="41" t="s">
        <v>1048</v>
      </c>
      <c r="J1612" s="41" t="s">
        <v>7891</v>
      </c>
      <c r="K1612" s="42">
        <v>41848</v>
      </c>
      <c r="L1612" s="40"/>
      <c r="M1612" s="40"/>
      <c r="N1612" s="40"/>
      <c r="O1612" s="48"/>
      <c r="P1612" s="56"/>
    </row>
    <row r="1613" spans="1:16" hidden="1">
      <c r="A1613" s="41" t="s">
        <v>8534</v>
      </c>
      <c r="B1613" s="41" t="s">
        <v>8336</v>
      </c>
      <c r="C1613" s="49" t="s">
        <v>65</v>
      </c>
      <c r="D1613" s="47" t="s">
        <v>65</v>
      </c>
      <c r="E1613" s="41" t="s">
        <v>25</v>
      </c>
      <c r="F1613" s="41"/>
      <c r="G1613" s="49" t="s">
        <v>6175</v>
      </c>
      <c r="H1613" s="41" t="s">
        <v>9233</v>
      </c>
      <c r="I1613" s="41" t="s">
        <v>1048</v>
      </c>
      <c r="J1613" s="41" t="s">
        <v>7892</v>
      </c>
      <c r="K1613" s="59"/>
      <c r="L1613" s="40"/>
      <c r="M1613" s="40"/>
      <c r="N1613" s="40"/>
      <c r="O1613" s="48"/>
      <c r="P1613" s="56"/>
    </row>
    <row r="1614" spans="1:16" hidden="1">
      <c r="A1614" s="41" t="s">
        <v>8534</v>
      </c>
      <c r="B1614" s="41" t="s">
        <v>8336</v>
      </c>
      <c r="C1614" s="49" t="s">
        <v>65</v>
      </c>
      <c r="D1614" s="47" t="s">
        <v>65</v>
      </c>
      <c r="E1614" s="41" t="s">
        <v>25</v>
      </c>
      <c r="F1614" s="41"/>
      <c r="G1614" s="49" t="s">
        <v>6175</v>
      </c>
      <c r="H1614" s="41" t="s">
        <v>9233</v>
      </c>
      <c r="I1614" s="41" t="s">
        <v>1048</v>
      </c>
      <c r="J1614" s="41" t="s">
        <v>7893</v>
      </c>
      <c r="K1614" s="42"/>
      <c r="L1614" s="40"/>
      <c r="M1614" s="40"/>
      <c r="N1614" s="40"/>
      <c r="O1614" s="48"/>
      <c r="P1614" s="56"/>
    </row>
    <row r="1615" spans="1:16" hidden="1">
      <c r="A1615" s="41" t="s">
        <v>8534</v>
      </c>
      <c r="B1615" s="41" t="s">
        <v>8336</v>
      </c>
      <c r="C1615" s="49" t="s">
        <v>65</v>
      </c>
      <c r="D1615" s="47" t="s">
        <v>65</v>
      </c>
      <c r="E1615" s="41" t="s">
        <v>25</v>
      </c>
      <c r="F1615" s="41"/>
      <c r="G1615" s="49" t="s">
        <v>6175</v>
      </c>
      <c r="H1615" s="41" t="s">
        <v>9233</v>
      </c>
      <c r="I1615" s="41" t="s">
        <v>1048</v>
      </c>
      <c r="J1615" s="41" t="s">
        <v>7894</v>
      </c>
      <c r="K1615" s="41"/>
      <c r="L1615" s="40"/>
      <c r="M1615" s="40"/>
      <c r="N1615" s="40"/>
      <c r="O1615" s="48"/>
      <c r="P1615" s="56"/>
    </row>
    <row r="1616" spans="1:16" ht="26.45" hidden="1">
      <c r="A1616" s="40" t="s">
        <v>8534</v>
      </c>
      <c r="B1616" s="40" t="s">
        <v>8336</v>
      </c>
      <c r="C1616" s="48" t="s">
        <v>65</v>
      </c>
      <c r="D1616" s="46" t="s">
        <v>65</v>
      </c>
      <c r="E1616" s="40" t="s">
        <v>25</v>
      </c>
      <c r="F1616" s="40"/>
      <c r="G1616" s="48" t="s">
        <v>6175</v>
      </c>
      <c r="H1616" s="40" t="s">
        <v>9233</v>
      </c>
      <c r="I1616" s="40" t="s">
        <v>7895</v>
      </c>
      <c r="J1616" s="40" t="s">
        <v>8245</v>
      </c>
      <c r="K1616" s="43">
        <f>K1609</f>
        <v>41722</v>
      </c>
      <c r="L1616" s="43">
        <f>K1616+10</f>
        <v>41732</v>
      </c>
      <c r="M1616" s="40" t="s">
        <v>11</v>
      </c>
      <c r="N1616" s="48" t="s">
        <v>4365</v>
      </c>
      <c r="O1616" s="40">
        <v>100</v>
      </c>
      <c r="P1616" s="56" t="s">
        <v>9226</v>
      </c>
    </row>
    <row r="1617" spans="1:16" hidden="1">
      <c r="A1617" s="40" t="s">
        <v>8534</v>
      </c>
      <c r="B1617" s="40" t="s">
        <v>8336</v>
      </c>
      <c r="C1617" s="48" t="s">
        <v>65</v>
      </c>
      <c r="D1617" s="46" t="s">
        <v>65</v>
      </c>
      <c r="E1617" s="40" t="s">
        <v>25</v>
      </c>
      <c r="F1617" s="40"/>
      <c r="G1617" s="48" t="s">
        <v>6175</v>
      </c>
      <c r="H1617" s="40" t="s">
        <v>9233</v>
      </c>
      <c r="I1617" s="40" t="s">
        <v>7898</v>
      </c>
      <c r="J1617" s="40" t="s">
        <v>8247</v>
      </c>
      <c r="K1617" s="43">
        <f>L1616</f>
        <v>41732</v>
      </c>
      <c r="L1617" s="43">
        <f>K1617+2</f>
        <v>41734</v>
      </c>
      <c r="M1617" s="40" t="s">
        <v>11</v>
      </c>
      <c r="N1617" s="48" t="s">
        <v>4365</v>
      </c>
      <c r="O1617" s="40">
        <v>100</v>
      </c>
      <c r="P1617" s="56"/>
    </row>
    <row r="1618" spans="1:16" ht="26.45">
      <c r="A1618" s="40" t="s">
        <v>8534</v>
      </c>
      <c r="B1618" s="40" t="s">
        <v>8336</v>
      </c>
      <c r="C1618" s="48" t="s">
        <v>65</v>
      </c>
      <c r="D1618" s="46" t="s">
        <v>65</v>
      </c>
      <c r="E1618" s="40" t="s">
        <v>25</v>
      </c>
      <c r="F1618" s="40"/>
      <c r="G1618" s="48" t="s">
        <v>6175</v>
      </c>
      <c r="H1618" s="40" t="s">
        <v>9233</v>
      </c>
      <c r="I1618" s="40" t="s">
        <v>7901</v>
      </c>
      <c r="J1618" s="40" t="s">
        <v>7902</v>
      </c>
      <c r="K1618" s="43">
        <f>L1617</f>
        <v>41734</v>
      </c>
      <c r="L1618" s="43">
        <f>K1619</f>
        <v>41766</v>
      </c>
      <c r="M1618" s="40" t="s">
        <v>11</v>
      </c>
      <c r="N1618" s="48" t="s">
        <v>4365</v>
      </c>
      <c r="O1618" s="40">
        <v>100</v>
      </c>
      <c r="P1618" s="56" t="s">
        <v>9234</v>
      </c>
    </row>
    <row r="1619" spans="1:16" hidden="1">
      <c r="A1619" s="40" t="s">
        <v>8534</v>
      </c>
      <c r="B1619" s="40" t="s">
        <v>8336</v>
      </c>
      <c r="C1619" s="48" t="s">
        <v>65</v>
      </c>
      <c r="D1619" s="46" t="s">
        <v>65</v>
      </c>
      <c r="E1619" s="40" t="s">
        <v>25</v>
      </c>
      <c r="F1619" s="40"/>
      <c r="G1619" s="48" t="s">
        <v>6175</v>
      </c>
      <c r="H1619" s="40" t="s">
        <v>9233</v>
      </c>
      <c r="I1619" s="40" t="s">
        <v>7904</v>
      </c>
      <c r="J1619" s="40" t="s">
        <v>7905</v>
      </c>
      <c r="K1619" s="43">
        <f>L1619-5</f>
        <v>41766</v>
      </c>
      <c r="L1619" s="43">
        <f>K1620</f>
        <v>41771</v>
      </c>
      <c r="M1619" s="40" t="s">
        <v>11</v>
      </c>
      <c r="N1619" s="48" t="s">
        <v>4365</v>
      </c>
      <c r="O1619" s="40">
        <v>100</v>
      </c>
      <c r="P1619" s="56"/>
    </row>
    <row r="1620" spans="1:16" hidden="1">
      <c r="A1620" s="40" t="s">
        <v>8534</v>
      </c>
      <c r="B1620" s="40" t="s">
        <v>8336</v>
      </c>
      <c r="C1620" s="48" t="s">
        <v>65</v>
      </c>
      <c r="D1620" s="46" t="s">
        <v>65</v>
      </c>
      <c r="E1620" s="40" t="s">
        <v>25</v>
      </c>
      <c r="F1620" s="40"/>
      <c r="G1620" s="48" t="s">
        <v>6175</v>
      </c>
      <c r="H1620" s="40" t="s">
        <v>9233</v>
      </c>
      <c r="I1620" s="40" t="s">
        <v>7904</v>
      </c>
      <c r="J1620" s="40" t="s">
        <v>8249</v>
      </c>
      <c r="K1620" s="43">
        <f>L1620-5</f>
        <v>41771</v>
      </c>
      <c r="L1620" s="43">
        <f>K1621</f>
        <v>41776</v>
      </c>
      <c r="M1620" s="40" t="s">
        <v>11</v>
      </c>
      <c r="N1620" s="48" t="s">
        <v>4365</v>
      </c>
      <c r="O1620" s="40">
        <v>100</v>
      </c>
      <c r="P1620" s="56"/>
    </row>
    <row r="1621" spans="1:16" hidden="1">
      <c r="A1621" s="40" t="s">
        <v>8534</v>
      </c>
      <c r="B1621" s="40" t="s">
        <v>8336</v>
      </c>
      <c r="C1621" s="48" t="s">
        <v>65</v>
      </c>
      <c r="D1621" s="46" t="s">
        <v>65</v>
      </c>
      <c r="E1621" s="40" t="s">
        <v>25</v>
      </c>
      <c r="F1621" s="40"/>
      <c r="G1621" s="48" t="s">
        <v>6175</v>
      </c>
      <c r="H1621" s="40" t="s">
        <v>9233</v>
      </c>
      <c r="I1621" s="40" t="s">
        <v>7904</v>
      </c>
      <c r="J1621" s="40" t="s">
        <v>7907</v>
      </c>
      <c r="K1621" s="43">
        <f>L1621-5</f>
        <v>41776</v>
      </c>
      <c r="L1621" s="43">
        <f>K1622</f>
        <v>41781</v>
      </c>
      <c r="M1621" s="40" t="s">
        <v>11</v>
      </c>
      <c r="N1621" s="48" t="s">
        <v>4365</v>
      </c>
      <c r="O1621" s="40">
        <v>100</v>
      </c>
      <c r="P1621" s="56"/>
    </row>
    <row r="1622" spans="1:16" hidden="1">
      <c r="A1622" s="40" t="s">
        <v>8534</v>
      </c>
      <c r="B1622" s="40" t="s">
        <v>8336</v>
      </c>
      <c r="C1622" s="48" t="s">
        <v>65</v>
      </c>
      <c r="D1622" s="46" t="s">
        <v>65</v>
      </c>
      <c r="E1622" s="48" t="s">
        <v>25</v>
      </c>
      <c r="F1622" s="40"/>
      <c r="G1622" s="48" t="s">
        <v>6175</v>
      </c>
      <c r="H1622" s="40" t="s">
        <v>9233</v>
      </c>
      <c r="I1622" s="40" t="s">
        <v>7904</v>
      </c>
      <c r="J1622" s="40" t="s">
        <v>8172</v>
      </c>
      <c r="K1622" s="43">
        <f>L1622-1</f>
        <v>41781</v>
      </c>
      <c r="L1622" s="43">
        <f>K1610</f>
        <v>41782</v>
      </c>
      <c r="M1622" s="40" t="s">
        <v>11</v>
      </c>
      <c r="N1622" s="48" t="s">
        <v>4365</v>
      </c>
      <c r="O1622" s="40">
        <v>100</v>
      </c>
      <c r="P1622" s="56"/>
    </row>
    <row r="1623" spans="1:16" hidden="1">
      <c r="A1623" s="41" t="s">
        <v>8534</v>
      </c>
      <c r="B1623" s="41" t="s">
        <v>8998</v>
      </c>
      <c r="C1623" s="41" t="s">
        <v>52</v>
      </c>
      <c r="D1623" s="41" t="s">
        <v>52</v>
      </c>
      <c r="E1623" s="41" t="s">
        <v>25</v>
      </c>
      <c r="F1623" s="41"/>
      <c r="G1623" s="41" t="s">
        <v>55</v>
      </c>
      <c r="H1623" s="41" t="s">
        <v>9235</v>
      </c>
      <c r="I1623" s="41" t="s">
        <v>1048</v>
      </c>
      <c r="J1623" s="41" t="s">
        <v>7888</v>
      </c>
      <c r="K1623" s="41"/>
      <c r="L1623" s="40"/>
      <c r="M1623" s="40"/>
      <c r="N1623" s="40"/>
      <c r="O1623" s="48"/>
      <c r="P1623" s="56"/>
    </row>
    <row r="1624" spans="1:16" hidden="1">
      <c r="A1624" s="41" t="s">
        <v>8534</v>
      </c>
      <c r="B1624" s="41" t="s">
        <v>8998</v>
      </c>
      <c r="C1624" s="41" t="s">
        <v>52</v>
      </c>
      <c r="D1624" s="41" t="s">
        <v>52</v>
      </c>
      <c r="E1624" s="41" t="s">
        <v>25</v>
      </c>
      <c r="F1624" s="41"/>
      <c r="G1624" s="41" t="s">
        <v>55</v>
      </c>
      <c r="H1624" s="41" t="s">
        <v>9235</v>
      </c>
      <c r="I1624" s="41" t="s">
        <v>1048</v>
      </c>
      <c r="J1624" s="41" t="s">
        <v>8244</v>
      </c>
      <c r="K1624" s="42">
        <v>41780</v>
      </c>
      <c r="L1624" s="40"/>
      <c r="M1624" s="40"/>
      <c r="N1624" s="40"/>
      <c r="O1624" s="48"/>
      <c r="P1624" s="56"/>
    </row>
    <row r="1625" spans="1:16" hidden="1">
      <c r="A1625" s="41" t="s">
        <v>8534</v>
      </c>
      <c r="B1625" s="41" t="s">
        <v>8998</v>
      </c>
      <c r="C1625" s="41" t="s">
        <v>52</v>
      </c>
      <c r="D1625" s="41" t="s">
        <v>52</v>
      </c>
      <c r="E1625" s="41" t="s">
        <v>25</v>
      </c>
      <c r="F1625" s="41"/>
      <c r="G1625" s="41" t="s">
        <v>55</v>
      </c>
      <c r="H1625" s="41" t="s">
        <v>9235</v>
      </c>
      <c r="I1625" s="41" t="s">
        <v>1048</v>
      </c>
      <c r="J1625" s="41" t="s">
        <v>7889</v>
      </c>
      <c r="K1625" s="42">
        <v>41852</v>
      </c>
      <c r="L1625" s="40"/>
      <c r="M1625" s="40"/>
      <c r="N1625" s="40"/>
      <c r="O1625" s="48"/>
      <c r="P1625" s="56"/>
    </row>
    <row r="1626" spans="1:16" hidden="1">
      <c r="A1626" s="41" t="s">
        <v>8534</v>
      </c>
      <c r="B1626" s="41" t="s">
        <v>8998</v>
      </c>
      <c r="C1626" s="41" t="s">
        <v>52</v>
      </c>
      <c r="D1626" s="41" t="s">
        <v>52</v>
      </c>
      <c r="E1626" s="41" t="s">
        <v>25</v>
      </c>
      <c r="F1626" s="41"/>
      <c r="G1626" s="41" t="s">
        <v>55</v>
      </c>
      <c r="H1626" s="41" t="s">
        <v>9235</v>
      </c>
      <c r="I1626" s="41" t="s">
        <v>1048</v>
      </c>
      <c r="J1626" s="41" t="s">
        <v>7890</v>
      </c>
      <c r="K1626" s="41"/>
      <c r="L1626" s="40"/>
      <c r="M1626" s="40"/>
      <c r="N1626" s="40"/>
      <c r="O1626" s="48"/>
      <c r="P1626" s="56"/>
    </row>
    <row r="1627" spans="1:16" hidden="1">
      <c r="A1627" s="41" t="s">
        <v>8534</v>
      </c>
      <c r="B1627" s="41" t="s">
        <v>8998</v>
      </c>
      <c r="C1627" s="41" t="s">
        <v>52</v>
      </c>
      <c r="D1627" s="41" t="s">
        <v>52</v>
      </c>
      <c r="E1627" s="41" t="s">
        <v>25</v>
      </c>
      <c r="F1627" s="41"/>
      <c r="G1627" s="41" t="s">
        <v>55</v>
      </c>
      <c r="H1627" s="41" t="s">
        <v>9235</v>
      </c>
      <c r="I1627" s="41" t="s">
        <v>1048</v>
      </c>
      <c r="J1627" s="41" t="s">
        <v>7891</v>
      </c>
      <c r="K1627" s="41"/>
      <c r="L1627" s="40"/>
      <c r="M1627" s="40"/>
      <c r="N1627" s="40"/>
      <c r="O1627" s="48"/>
      <c r="P1627" s="56"/>
    </row>
    <row r="1628" spans="1:16" hidden="1">
      <c r="A1628" s="41" t="s">
        <v>8534</v>
      </c>
      <c r="B1628" s="41" t="s">
        <v>8998</v>
      </c>
      <c r="C1628" s="41" t="s">
        <v>52</v>
      </c>
      <c r="D1628" s="41" t="s">
        <v>52</v>
      </c>
      <c r="E1628" s="41" t="s">
        <v>25</v>
      </c>
      <c r="F1628" s="41"/>
      <c r="G1628" s="41" t="s">
        <v>55</v>
      </c>
      <c r="H1628" s="41" t="s">
        <v>9235</v>
      </c>
      <c r="I1628" s="41" t="s">
        <v>1048</v>
      </c>
      <c r="J1628" s="41" t="s">
        <v>7892</v>
      </c>
      <c r="K1628" s="42">
        <v>41870</v>
      </c>
      <c r="L1628" s="40"/>
      <c r="M1628" s="40"/>
      <c r="N1628" s="40"/>
      <c r="O1628" s="48"/>
      <c r="P1628" s="56"/>
    </row>
    <row r="1629" spans="1:16" hidden="1">
      <c r="A1629" s="41" t="s">
        <v>8534</v>
      </c>
      <c r="B1629" s="41" t="s">
        <v>8998</v>
      </c>
      <c r="C1629" s="41" t="s">
        <v>52</v>
      </c>
      <c r="D1629" s="41" t="s">
        <v>52</v>
      </c>
      <c r="E1629" s="41" t="s">
        <v>25</v>
      </c>
      <c r="F1629" s="41"/>
      <c r="G1629" s="41" t="s">
        <v>55</v>
      </c>
      <c r="H1629" s="41" t="s">
        <v>9235</v>
      </c>
      <c r="I1629" s="41" t="s">
        <v>1048</v>
      </c>
      <c r="J1629" s="41" t="s">
        <v>7893</v>
      </c>
      <c r="K1629" s="41"/>
      <c r="L1629" s="40"/>
      <c r="M1629" s="40"/>
      <c r="N1629" s="40"/>
      <c r="O1629" s="48"/>
      <c r="P1629" s="56"/>
    </row>
    <row r="1630" spans="1:16" hidden="1">
      <c r="A1630" s="41" t="s">
        <v>8534</v>
      </c>
      <c r="B1630" s="41" t="s">
        <v>8998</v>
      </c>
      <c r="C1630" s="41" t="s">
        <v>52</v>
      </c>
      <c r="D1630" s="41" t="s">
        <v>52</v>
      </c>
      <c r="E1630" s="41" t="s">
        <v>25</v>
      </c>
      <c r="F1630" s="41"/>
      <c r="G1630" s="41" t="s">
        <v>55</v>
      </c>
      <c r="H1630" s="41" t="s">
        <v>9235</v>
      </c>
      <c r="I1630" s="41" t="s">
        <v>1048</v>
      </c>
      <c r="J1630" s="41" t="s">
        <v>7894</v>
      </c>
      <c r="K1630" s="41"/>
      <c r="L1630" s="40"/>
      <c r="M1630" s="40"/>
      <c r="N1630" s="40"/>
      <c r="O1630" s="48"/>
      <c r="P1630" s="56"/>
    </row>
    <row r="1631" spans="1:16" ht="39.6" hidden="1">
      <c r="A1631" s="40" t="s">
        <v>8534</v>
      </c>
      <c r="B1631" s="40" t="s">
        <v>8998</v>
      </c>
      <c r="C1631" s="40" t="s">
        <v>52</v>
      </c>
      <c r="D1631" s="40" t="s">
        <v>52</v>
      </c>
      <c r="E1631" s="40" t="s">
        <v>25</v>
      </c>
      <c r="F1631" s="40"/>
      <c r="G1631" s="41" t="s">
        <v>55</v>
      </c>
      <c r="H1631" s="40" t="s">
        <v>9235</v>
      </c>
      <c r="I1631" s="40" t="s">
        <v>7895</v>
      </c>
      <c r="J1631" s="40" t="s">
        <v>8245</v>
      </c>
      <c r="K1631" s="43">
        <f>K1624</f>
        <v>41780</v>
      </c>
      <c r="L1631" s="43">
        <f>K1631+30</f>
        <v>41810</v>
      </c>
      <c r="M1631" s="40" t="s">
        <v>7</v>
      </c>
      <c r="N1631" s="48" t="s">
        <v>94</v>
      </c>
      <c r="O1631" s="40">
        <v>100</v>
      </c>
      <c r="P1631" s="56" t="s">
        <v>9236</v>
      </c>
    </row>
    <row r="1632" spans="1:16" hidden="1">
      <c r="A1632" s="40" t="s">
        <v>8534</v>
      </c>
      <c r="B1632" s="40" t="s">
        <v>8998</v>
      </c>
      <c r="C1632" s="40" t="s">
        <v>52</v>
      </c>
      <c r="D1632" s="40" t="s">
        <v>52</v>
      </c>
      <c r="E1632" s="40" t="s">
        <v>25</v>
      </c>
      <c r="F1632" s="40"/>
      <c r="G1632" s="41" t="s">
        <v>55</v>
      </c>
      <c r="H1632" s="40" t="s">
        <v>9235</v>
      </c>
      <c r="I1632" s="40" t="s">
        <v>8281</v>
      </c>
      <c r="J1632" s="40" t="s">
        <v>8282</v>
      </c>
      <c r="K1632" s="43">
        <f>L1631</f>
        <v>41810</v>
      </c>
      <c r="L1632" s="43">
        <f>K1632+2</f>
        <v>41812</v>
      </c>
      <c r="M1632" s="40" t="s">
        <v>7</v>
      </c>
      <c r="N1632" s="48" t="s">
        <v>94</v>
      </c>
      <c r="O1632" s="40">
        <v>100</v>
      </c>
      <c r="P1632" s="56"/>
    </row>
    <row r="1633" spans="1:16" ht="15.6" hidden="1">
      <c r="A1633" s="40" t="s">
        <v>8534</v>
      </c>
      <c r="B1633" s="40" t="s">
        <v>8998</v>
      </c>
      <c r="C1633" s="40" t="s">
        <v>52</v>
      </c>
      <c r="D1633" s="40" t="s">
        <v>52</v>
      </c>
      <c r="E1633" s="40" t="s">
        <v>25</v>
      </c>
      <c r="F1633" s="40"/>
      <c r="G1633" s="41" t="s">
        <v>55</v>
      </c>
      <c r="H1633" s="40" t="s">
        <v>9235</v>
      </c>
      <c r="I1633" s="65" t="s">
        <v>8261</v>
      </c>
      <c r="J1633" s="40" t="s">
        <v>8262</v>
      </c>
      <c r="K1633" s="43">
        <f>L1632</f>
        <v>41812</v>
      </c>
      <c r="L1633" s="43">
        <f>K1633</f>
        <v>41812</v>
      </c>
      <c r="M1633" s="40" t="s">
        <v>7</v>
      </c>
      <c r="N1633" s="48" t="s">
        <v>94</v>
      </c>
      <c r="O1633" s="40">
        <v>100</v>
      </c>
      <c r="P1633" s="66"/>
    </row>
    <row r="1634" spans="1:16" ht="26.45" hidden="1">
      <c r="A1634" s="40" t="s">
        <v>8534</v>
      </c>
      <c r="B1634" s="40" t="s">
        <v>8998</v>
      </c>
      <c r="C1634" s="40" t="s">
        <v>52</v>
      </c>
      <c r="D1634" s="40" t="s">
        <v>52</v>
      </c>
      <c r="E1634" s="40" t="s">
        <v>25</v>
      </c>
      <c r="F1634" s="40"/>
      <c r="G1634" s="41" t="s">
        <v>55</v>
      </c>
      <c r="H1634" s="40" t="s">
        <v>9235</v>
      </c>
      <c r="I1634" s="40" t="s">
        <v>8264</v>
      </c>
      <c r="J1634" s="40" t="s">
        <v>8265</v>
      </c>
      <c r="K1634" s="43">
        <f>L1633</f>
        <v>41812</v>
      </c>
      <c r="L1634" s="43">
        <f>K1625-21</f>
        <v>41831</v>
      </c>
      <c r="M1634" s="40" t="s">
        <v>7</v>
      </c>
      <c r="N1634" s="48" t="s">
        <v>94</v>
      </c>
      <c r="O1634" s="40">
        <v>100</v>
      </c>
      <c r="P1634" s="56" t="s">
        <v>9237</v>
      </c>
    </row>
    <row r="1635" spans="1:16" hidden="1">
      <c r="A1635" s="40" t="s">
        <v>8534</v>
      </c>
      <c r="B1635" s="40" t="s">
        <v>8998</v>
      </c>
      <c r="C1635" s="40" t="s">
        <v>52</v>
      </c>
      <c r="D1635" s="40" t="s">
        <v>52</v>
      </c>
      <c r="E1635" s="40" t="s">
        <v>25</v>
      </c>
      <c r="F1635" s="40"/>
      <c r="G1635" s="41" t="s">
        <v>55</v>
      </c>
      <c r="H1635" s="40" t="s">
        <v>9235</v>
      </c>
      <c r="I1635" s="40" t="s">
        <v>8261</v>
      </c>
      <c r="J1635" s="40" t="s">
        <v>8266</v>
      </c>
      <c r="K1635" s="43">
        <f>L1634</f>
        <v>41831</v>
      </c>
      <c r="L1635" s="43">
        <f>K1635</f>
        <v>41831</v>
      </c>
      <c r="M1635" s="40" t="s">
        <v>7</v>
      </c>
      <c r="N1635" s="48" t="s">
        <v>94</v>
      </c>
      <c r="O1635" s="40">
        <v>100</v>
      </c>
      <c r="P1635" s="56"/>
    </row>
    <row r="1636" spans="1:16" hidden="1">
      <c r="A1636" s="40" t="s">
        <v>8534</v>
      </c>
      <c r="B1636" s="40" t="s">
        <v>8998</v>
      </c>
      <c r="C1636" s="40" t="s">
        <v>52</v>
      </c>
      <c r="D1636" s="40" t="s">
        <v>52</v>
      </c>
      <c r="E1636" s="40" t="s">
        <v>25</v>
      </c>
      <c r="F1636" s="40"/>
      <c r="G1636" s="41" t="s">
        <v>55</v>
      </c>
      <c r="H1636" s="40" t="s">
        <v>9235</v>
      </c>
      <c r="I1636" s="40" t="s">
        <v>7904</v>
      </c>
      <c r="J1636" s="40" t="s">
        <v>7905</v>
      </c>
      <c r="K1636" s="43">
        <f>L1634</f>
        <v>41831</v>
      </c>
      <c r="L1636" s="43">
        <f>K1636+5</f>
        <v>41836</v>
      </c>
      <c r="M1636" s="40" t="s">
        <v>7</v>
      </c>
      <c r="N1636" s="48" t="s">
        <v>94</v>
      </c>
      <c r="O1636" s="40">
        <v>100</v>
      </c>
      <c r="P1636" s="56"/>
    </row>
    <row r="1637" spans="1:16" hidden="1">
      <c r="A1637" s="40" t="s">
        <v>8534</v>
      </c>
      <c r="B1637" s="40" t="s">
        <v>8998</v>
      </c>
      <c r="C1637" s="40" t="s">
        <v>52</v>
      </c>
      <c r="D1637" s="40" t="s">
        <v>52</v>
      </c>
      <c r="E1637" s="40" t="s">
        <v>25</v>
      </c>
      <c r="F1637" s="40"/>
      <c r="G1637" s="41" t="s">
        <v>55</v>
      </c>
      <c r="H1637" s="40" t="s">
        <v>9235</v>
      </c>
      <c r="I1637" s="40" t="s">
        <v>7904</v>
      </c>
      <c r="J1637" s="40" t="s">
        <v>7906</v>
      </c>
      <c r="K1637" s="43">
        <f>L1636</f>
        <v>41836</v>
      </c>
      <c r="L1637" s="43">
        <f>K1637+5</f>
        <v>41841</v>
      </c>
      <c r="M1637" s="40" t="s">
        <v>7</v>
      </c>
      <c r="N1637" s="48" t="s">
        <v>94</v>
      </c>
      <c r="O1637" s="40">
        <v>100</v>
      </c>
      <c r="P1637" s="56"/>
    </row>
    <row r="1638" spans="1:16" hidden="1">
      <c r="A1638" s="40" t="s">
        <v>8534</v>
      </c>
      <c r="B1638" s="40" t="s">
        <v>8998</v>
      </c>
      <c r="C1638" s="40" t="s">
        <v>52</v>
      </c>
      <c r="D1638" s="40" t="s">
        <v>52</v>
      </c>
      <c r="E1638" s="40" t="s">
        <v>25</v>
      </c>
      <c r="F1638" s="40"/>
      <c r="G1638" s="41" t="s">
        <v>55</v>
      </c>
      <c r="H1638" s="40" t="s">
        <v>9235</v>
      </c>
      <c r="I1638" s="40" t="s">
        <v>7904</v>
      </c>
      <c r="J1638" s="40" t="s">
        <v>7907</v>
      </c>
      <c r="K1638" s="43">
        <f>L1637</f>
        <v>41841</v>
      </c>
      <c r="L1638" s="43">
        <f>K1638+5</f>
        <v>41846</v>
      </c>
      <c r="M1638" s="40" t="s">
        <v>7</v>
      </c>
      <c r="N1638" s="48" t="s">
        <v>94</v>
      </c>
      <c r="O1638" s="40">
        <v>100</v>
      </c>
      <c r="P1638" s="56"/>
    </row>
    <row r="1639" spans="1:16" hidden="1">
      <c r="A1639" s="40" t="s">
        <v>8534</v>
      </c>
      <c r="B1639" s="40" t="s">
        <v>8998</v>
      </c>
      <c r="C1639" s="40" t="s">
        <v>52</v>
      </c>
      <c r="D1639" s="40" t="s">
        <v>52</v>
      </c>
      <c r="E1639" s="40" t="s">
        <v>25</v>
      </c>
      <c r="F1639" s="40"/>
      <c r="G1639" s="41" t="s">
        <v>55</v>
      </c>
      <c r="H1639" s="40" t="s">
        <v>9235</v>
      </c>
      <c r="I1639" s="40" t="s">
        <v>7904</v>
      </c>
      <c r="J1639" s="40" t="s">
        <v>8172</v>
      </c>
      <c r="K1639" s="43">
        <f>L1638</f>
        <v>41846</v>
      </c>
      <c r="L1639" s="67">
        <f>K1639+1</f>
        <v>41847</v>
      </c>
      <c r="M1639" s="40" t="s">
        <v>7</v>
      </c>
      <c r="N1639" s="48" t="s">
        <v>94</v>
      </c>
      <c r="O1639" s="40">
        <v>100</v>
      </c>
      <c r="P1639" s="56"/>
    </row>
    <row r="1640" spans="1:16" hidden="1">
      <c r="A1640" s="41" t="s">
        <v>8766</v>
      </c>
      <c r="B1640" s="41" t="s">
        <v>9238</v>
      </c>
      <c r="C1640" s="41" t="s">
        <v>7990</v>
      </c>
      <c r="D1640" s="41" t="s">
        <v>7990</v>
      </c>
      <c r="E1640" s="41" t="s">
        <v>9004</v>
      </c>
      <c r="F1640" s="41"/>
      <c r="G1640" s="49" t="s">
        <v>6175</v>
      </c>
      <c r="H1640" s="41" t="s">
        <v>9239</v>
      </c>
      <c r="I1640" s="41" t="s">
        <v>1048</v>
      </c>
      <c r="J1640" s="41" t="s">
        <v>7888</v>
      </c>
      <c r="K1640" s="41"/>
      <c r="L1640" s="40"/>
      <c r="M1640" s="40"/>
      <c r="N1640" s="40"/>
      <c r="O1640" s="48"/>
      <c r="P1640" s="40"/>
    </row>
    <row r="1641" spans="1:16" hidden="1">
      <c r="A1641" s="41" t="s">
        <v>8766</v>
      </c>
      <c r="B1641" s="41" t="s">
        <v>9238</v>
      </c>
      <c r="C1641" s="41" t="s">
        <v>7990</v>
      </c>
      <c r="D1641" s="41" t="s">
        <v>7990</v>
      </c>
      <c r="E1641" s="41" t="s">
        <v>9004</v>
      </c>
      <c r="F1641" s="41"/>
      <c r="G1641" s="49" t="s">
        <v>6175</v>
      </c>
      <c r="H1641" s="41" t="s">
        <v>9239</v>
      </c>
      <c r="I1641" s="41" t="s">
        <v>1048</v>
      </c>
      <c r="J1641" s="41" t="s">
        <v>8244</v>
      </c>
      <c r="K1641" s="42">
        <v>41603</v>
      </c>
      <c r="L1641" s="41"/>
      <c r="M1641" s="41"/>
      <c r="N1641" s="41"/>
      <c r="O1641" s="49"/>
      <c r="P1641" s="41"/>
    </row>
    <row r="1642" spans="1:16" hidden="1">
      <c r="A1642" s="41" t="s">
        <v>8766</v>
      </c>
      <c r="B1642" s="41" t="s">
        <v>9238</v>
      </c>
      <c r="C1642" s="41" t="s">
        <v>7990</v>
      </c>
      <c r="D1642" s="41" t="s">
        <v>7990</v>
      </c>
      <c r="E1642" s="41" t="s">
        <v>9004</v>
      </c>
      <c r="F1642" s="41"/>
      <c r="G1642" s="49" t="s">
        <v>6175</v>
      </c>
      <c r="H1642" s="41" t="s">
        <v>9239</v>
      </c>
      <c r="I1642" s="41" t="s">
        <v>1048</v>
      </c>
      <c r="J1642" s="41" t="s">
        <v>7889</v>
      </c>
      <c r="K1642" s="42">
        <v>41768</v>
      </c>
      <c r="L1642" s="41"/>
      <c r="M1642" s="41"/>
      <c r="N1642" s="41"/>
      <c r="O1642" s="49"/>
      <c r="P1642" s="41"/>
    </row>
    <row r="1643" spans="1:16" hidden="1">
      <c r="A1643" s="41" t="s">
        <v>8766</v>
      </c>
      <c r="B1643" s="41" t="s">
        <v>9238</v>
      </c>
      <c r="C1643" s="41" t="s">
        <v>7990</v>
      </c>
      <c r="D1643" s="41" t="s">
        <v>7990</v>
      </c>
      <c r="E1643" s="41" t="s">
        <v>9004</v>
      </c>
      <c r="F1643" s="41"/>
      <c r="G1643" s="49" t="s">
        <v>6175</v>
      </c>
      <c r="H1643" s="41" t="s">
        <v>9239</v>
      </c>
      <c r="I1643" s="41" t="s">
        <v>1048</v>
      </c>
      <c r="J1643" s="41" t="s">
        <v>7890</v>
      </c>
      <c r="K1643" s="41"/>
      <c r="L1643" s="41"/>
      <c r="M1643" s="41"/>
      <c r="N1643" s="41"/>
      <c r="O1643" s="49"/>
      <c r="P1643" s="41"/>
    </row>
    <row r="1644" spans="1:16" hidden="1">
      <c r="A1644" s="41" t="s">
        <v>8766</v>
      </c>
      <c r="B1644" s="41" t="s">
        <v>9238</v>
      </c>
      <c r="C1644" s="41" t="s">
        <v>7990</v>
      </c>
      <c r="D1644" s="41" t="s">
        <v>7990</v>
      </c>
      <c r="E1644" s="41" t="s">
        <v>9004</v>
      </c>
      <c r="F1644" s="41"/>
      <c r="G1644" s="49" t="s">
        <v>6175</v>
      </c>
      <c r="H1644" s="41" t="s">
        <v>9239</v>
      </c>
      <c r="I1644" s="41" t="s">
        <v>1048</v>
      </c>
      <c r="J1644" s="41" t="s">
        <v>7891</v>
      </c>
      <c r="K1644" s="41"/>
      <c r="L1644" s="41"/>
      <c r="M1644" s="41"/>
      <c r="N1644" s="41"/>
      <c r="O1644" s="49"/>
      <c r="P1644" s="41"/>
    </row>
    <row r="1645" spans="1:16" hidden="1">
      <c r="A1645" s="41" t="s">
        <v>8766</v>
      </c>
      <c r="B1645" s="41" t="s">
        <v>9238</v>
      </c>
      <c r="C1645" s="41" t="s">
        <v>7990</v>
      </c>
      <c r="D1645" s="41" t="s">
        <v>7990</v>
      </c>
      <c r="E1645" s="41" t="s">
        <v>9004</v>
      </c>
      <c r="F1645" s="41"/>
      <c r="G1645" s="49" t="s">
        <v>6175</v>
      </c>
      <c r="H1645" s="41" t="s">
        <v>9239</v>
      </c>
      <c r="I1645" s="41" t="s">
        <v>1048</v>
      </c>
      <c r="J1645" s="41" t="s">
        <v>7892</v>
      </c>
      <c r="K1645" s="42">
        <v>41823</v>
      </c>
      <c r="L1645" s="41"/>
      <c r="M1645" s="41"/>
      <c r="N1645" s="41"/>
      <c r="O1645" s="49"/>
      <c r="P1645" s="41"/>
    </row>
    <row r="1646" spans="1:16" hidden="1">
      <c r="A1646" s="41" t="s">
        <v>8766</v>
      </c>
      <c r="B1646" s="41" t="s">
        <v>9238</v>
      </c>
      <c r="C1646" s="41" t="s">
        <v>7990</v>
      </c>
      <c r="D1646" s="41" t="s">
        <v>7990</v>
      </c>
      <c r="E1646" s="41" t="s">
        <v>9004</v>
      </c>
      <c r="F1646" s="41"/>
      <c r="G1646" s="49" t="s">
        <v>6175</v>
      </c>
      <c r="H1646" s="41" t="s">
        <v>9239</v>
      </c>
      <c r="I1646" s="41" t="s">
        <v>1048</v>
      </c>
      <c r="J1646" s="41" t="s">
        <v>7893</v>
      </c>
      <c r="K1646" s="41"/>
      <c r="L1646" s="41"/>
      <c r="M1646" s="41"/>
      <c r="N1646" s="41"/>
      <c r="O1646" s="49"/>
      <c r="P1646" s="41"/>
    </row>
    <row r="1647" spans="1:16" hidden="1">
      <c r="A1647" s="41" t="s">
        <v>8766</v>
      </c>
      <c r="B1647" s="41" t="s">
        <v>9238</v>
      </c>
      <c r="C1647" s="41" t="s">
        <v>7990</v>
      </c>
      <c r="D1647" s="41" t="s">
        <v>7990</v>
      </c>
      <c r="E1647" s="41" t="s">
        <v>9004</v>
      </c>
      <c r="F1647" s="41"/>
      <c r="G1647" s="49" t="s">
        <v>6175</v>
      </c>
      <c r="H1647" s="41" t="s">
        <v>9239</v>
      </c>
      <c r="I1647" s="41" t="s">
        <v>1048</v>
      </c>
      <c r="J1647" s="41" t="s">
        <v>7894</v>
      </c>
      <c r="K1647" s="41"/>
      <c r="L1647" s="41"/>
      <c r="M1647" s="41"/>
      <c r="N1647" s="41"/>
      <c r="O1647" s="49"/>
      <c r="P1647" s="41"/>
    </row>
    <row r="1648" spans="1:16" hidden="1">
      <c r="A1648" s="40" t="s">
        <v>8766</v>
      </c>
      <c r="B1648" s="40" t="s">
        <v>9238</v>
      </c>
      <c r="C1648" s="40" t="s">
        <v>7990</v>
      </c>
      <c r="D1648" s="40" t="s">
        <v>7990</v>
      </c>
      <c r="E1648" s="40" t="s">
        <v>9004</v>
      </c>
      <c r="F1648" s="41"/>
      <c r="G1648" s="49" t="s">
        <v>6175</v>
      </c>
      <c r="H1648" s="40" t="s">
        <v>9239</v>
      </c>
      <c r="I1648" s="40" t="s">
        <v>7895</v>
      </c>
      <c r="J1648" s="40" t="s">
        <v>8245</v>
      </c>
      <c r="K1648" s="43">
        <f>K1641</f>
        <v>41603</v>
      </c>
      <c r="L1648" s="43">
        <f>K1648+10</f>
        <v>41613</v>
      </c>
      <c r="M1648" s="40" t="s">
        <v>8173</v>
      </c>
      <c r="N1648" s="48" t="s">
        <v>8305</v>
      </c>
      <c r="O1648" s="40">
        <v>100</v>
      </c>
      <c r="P1648" s="40" t="s">
        <v>8279</v>
      </c>
    </row>
    <row r="1649" spans="1:16" hidden="1">
      <c r="A1649" s="40" t="s">
        <v>8766</v>
      </c>
      <c r="B1649" s="40" t="s">
        <v>9238</v>
      </c>
      <c r="C1649" s="40" t="s">
        <v>7990</v>
      </c>
      <c r="D1649" s="40" t="s">
        <v>7990</v>
      </c>
      <c r="E1649" s="40" t="s">
        <v>9004</v>
      </c>
      <c r="F1649" s="41"/>
      <c r="G1649" s="49" t="s">
        <v>6175</v>
      </c>
      <c r="H1649" s="40" t="s">
        <v>9239</v>
      </c>
      <c r="I1649" s="40" t="s">
        <v>7898</v>
      </c>
      <c r="J1649" s="40" t="s">
        <v>8247</v>
      </c>
      <c r="K1649" s="43">
        <f>L1648</f>
        <v>41613</v>
      </c>
      <c r="L1649" s="43">
        <f>K1649+2</f>
        <v>41615</v>
      </c>
      <c r="M1649" s="40" t="s">
        <v>8173</v>
      </c>
      <c r="N1649" s="48" t="s">
        <v>149</v>
      </c>
      <c r="O1649" s="40">
        <v>100</v>
      </c>
      <c r="P1649" s="40" t="s">
        <v>8279</v>
      </c>
    </row>
    <row r="1650" spans="1:16">
      <c r="A1650" s="40" t="s">
        <v>8766</v>
      </c>
      <c r="B1650" s="40" t="s">
        <v>9238</v>
      </c>
      <c r="C1650" s="40" t="s">
        <v>7990</v>
      </c>
      <c r="D1650" s="40" t="s">
        <v>7990</v>
      </c>
      <c r="E1650" s="40" t="s">
        <v>9004</v>
      </c>
      <c r="F1650" s="41"/>
      <c r="G1650" s="49" t="s">
        <v>6175</v>
      </c>
      <c r="H1650" s="40" t="s">
        <v>9239</v>
      </c>
      <c r="I1650" s="40" t="s">
        <v>7901</v>
      </c>
      <c r="J1650" s="40" t="s">
        <v>7902</v>
      </c>
      <c r="K1650" s="43">
        <f>L1649</f>
        <v>41615</v>
      </c>
      <c r="L1650" s="43">
        <f>K1651</f>
        <v>41752</v>
      </c>
      <c r="M1650" s="40" t="s">
        <v>8173</v>
      </c>
      <c r="N1650" s="48" t="s">
        <v>8305</v>
      </c>
      <c r="O1650" s="40">
        <v>100</v>
      </c>
      <c r="P1650" s="40"/>
    </row>
    <row r="1651" spans="1:16" hidden="1">
      <c r="A1651" s="40" t="s">
        <v>8766</v>
      </c>
      <c r="B1651" s="40" t="s">
        <v>9238</v>
      </c>
      <c r="C1651" s="40" t="s">
        <v>7990</v>
      </c>
      <c r="D1651" s="40" t="s">
        <v>7990</v>
      </c>
      <c r="E1651" s="40" t="s">
        <v>9004</v>
      </c>
      <c r="F1651" s="41"/>
      <c r="G1651" s="49" t="s">
        <v>6175</v>
      </c>
      <c r="H1651" s="40" t="s">
        <v>9239</v>
      </c>
      <c r="I1651" s="40" t="s">
        <v>7904</v>
      </c>
      <c r="J1651" s="40" t="s">
        <v>7905</v>
      </c>
      <c r="K1651" s="43">
        <f>L1651-5</f>
        <v>41752</v>
      </c>
      <c r="L1651" s="43">
        <f>K1652</f>
        <v>41757</v>
      </c>
      <c r="M1651" s="40" t="s">
        <v>8173</v>
      </c>
      <c r="N1651" s="48" t="s">
        <v>8305</v>
      </c>
      <c r="O1651" s="40">
        <v>100</v>
      </c>
      <c r="P1651" s="40"/>
    </row>
    <row r="1652" spans="1:16" hidden="1">
      <c r="A1652" s="40" t="s">
        <v>8766</v>
      </c>
      <c r="B1652" s="40" t="s">
        <v>9238</v>
      </c>
      <c r="C1652" s="40" t="s">
        <v>7990</v>
      </c>
      <c r="D1652" s="40" t="s">
        <v>7990</v>
      </c>
      <c r="E1652" s="40" t="s">
        <v>9004</v>
      </c>
      <c r="F1652" s="41"/>
      <c r="G1652" s="49" t="s">
        <v>6175</v>
      </c>
      <c r="H1652" s="40" t="s">
        <v>9239</v>
      </c>
      <c r="I1652" s="40" t="s">
        <v>7904</v>
      </c>
      <c r="J1652" s="40" t="s">
        <v>8249</v>
      </c>
      <c r="K1652" s="43">
        <f>L1652-5</f>
        <v>41757</v>
      </c>
      <c r="L1652" s="43">
        <f>K1653</f>
        <v>41762</v>
      </c>
      <c r="M1652" s="40" t="s">
        <v>8173</v>
      </c>
      <c r="N1652" s="48" t="s">
        <v>8305</v>
      </c>
      <c r="O1652" s="40">
        <v>100</v>
      </c>
      <c r="P1652" s="40"/>
    </row>
    <row r="1653" spans="1:16" hidden="1">
      <c r="A1653" s="40" t="s">
        <v>8766</v>
      </c>
      <c r="B1653" s="40" t="s">
        <v>9238</v>
      </c>
      <c r="C1653" s="40" t="s">
        <v>7990</v>
      </c>
      <c r="D1653" s="40" t="s">
        <v>7990</v>
      </c>
      <c r="E1653" s="40" t="s">
        <v>9004</v>
      </c>
      <c r="F1653" s="41"/>
      <c r="G1653" s="49" t="s">
        <v>6175</v>
      </c>
      <c r="H1653" s="40" t="s">
        <v>9239</v>
      </c>
      <c r="I1653" s="40" t="s">
        <v>7904</v>
      </c>
      <c r="J1653" s="40" t="s">
        <v>7907</v>
      </c>
      <c r="K1653" s="43">
        <f>L1653-5</f>
        <v>41762</v>
      </c>
      <c r="L1653" s="43">
        <f>K1654</f>
        <v>41767</v>
      </c>
      <c r="M1653" s="40" t="s">
        <v>8173</v>
      </c>
      <c r="N1653" s="48" t="s">
        <v>8305</v>
      </c>
      <c r="O1653" s="40">
        <v>100</v>
      </c>
      <c r="P1653" s="40"/>
    </row>
    <row r="1654" spans="1:16" hidden="1">
      <c r="A1654" s="40" t="s">
        <v>8766</v>
      </c>
      <c r="B1654" s="40" t="s">
        <v>9238</v>
      </c>
      <c r="C1654" s="40" t="s">
        <v>7990</v>
      </c>
      <c r="D1654" s="40" t="s">
        <v>7990</v>
      </c>
      <c r="E1654" s="40" t="s">
        <v>9004</v>
      </c>
      <c r="F1654" s="41"/>
      <c r="G1654" s="49" t="s">
        <v>6175</v>
      </c>
      <c r="H1654" s="40" t="s">
        <v>9239</v>
      </c>
      <c r="I1654" s="40" t="s">
        <v>7904</v>
      </c>
      <c r="J1654" s="40" t="s">
        <v>8172</v>
      </c>
      <c r="K1654" s="43">
        <f>L1654-1</f>
        <v>41767</v>
      </c>
      <c r="L1654" s="43">
        <f>K1642</f>
        <v>41768</v>
      </c>
      <c r="M1654" s="40" t="s">
        <v>8173</v>
      </c>
      <c r="N1654" s="48" t="s">
        <v>8305</v>
      </c>
      <c r="O1654" s="40">
        <v>100</v>
      </c>
      <c r="P1654" s="40"/>
    </row>
    <row r="1655" spans="1:16" hidden="1">
      <c r="A1655" s="41" t="s">
        <v>9044</v>
      </c>
      <c r="B1655" s="41" t="s">
        <v>9240</v>
      </c>
      <c r="C1655" s="41" t="s">
        <v>65</v>
      </c>
      <c r="D1655" s="41" t="s">
        <v>65</v>
      </c>
      <c r="E1655" s="41" t="s">
        <v>9004</v>
      </c>
      <c r="F1655" s="40"/>
      <c r="G1655" s="49" t="s">
        <v>6175</v>
      </c>
      <c r="H1655" s="41" t="s">
        <v>9241</v>
      </c>
      <c r="I1655" s="41" t="s">
        <v>1048</v>
      </c>
      <c r="J1655" s="41" t="s">
        <v>7888</v>
      </c>
      <c r="K1655" s="41"/>
      <c r="L1655" s="40"/>
      <c r="M1655" s="40"/>
      <c r="N1655" s="40"/>
      <c r="O1655" s="48"/>
      <c r="P1655" s="40"/>
    </row>
    <row r="1656" spans="1:16" hidden="1">
      <c r="A1656" s="41" t="s">
        <v>9044</v>
      </c>
      <c r="B1656" s="41" t="s">
        <v>9240</v>
      </c>
      <c r="C1656" s="41" t="s">
        <v>65</v>
      </c>
      <c r="D1656" s="41" t="s">
        <v>65</v>
      </c>
      <c r="E1656" s="41" t="s">
        <v>9004</v>
      </c>
      <c r="F1656" s="40"/>
      <c r="G1656" s="49" t="s">
        <v>6175</v>
      </c>
      <c r="H1656" s="41" t="s">
        <v>9241</v>
      </c>
      <c r="I1656" s="41" t="s">
        <v>1048</v>
      </c>
      <c r="J1656" s="41" t="s">
        <v>8244</v>
      </c>
      <c r="K1656" s="42">
        <v>41671</v>
      </c>
      <c r="L1656" s="41"/>
      <c r="M1656" s="41"/>
      <c r="N1656" s="41"/>
      <c r="O1656" s="49"/>
      <c r="P1656" s="41"/>
    </row>
    <row r="1657" spans="1:16" hidden="1">
      <c r="A1657" s="41" t="s">
        <v>9044</v>
      </c>
      <c r="B1657" s="41" t="s">
        <v>9240</v>
      </c>
      <c r="C1657" s="41" t="s">
        <v>65</v>
      </c>
      <c r="D1657" s="41" t="s">
        <v>65</v>
      </c>
      <c r="E1657" s="41" t="s">
        <v>9004</v>
      </c>
      <c r="F1657" s="40"/>
      <c r="G1657" s="49" t="s">
        <v>6175</v>
      </c>
      <c r="H1657" s="41" t="s">
        <v>9241</v>
      </c>
      <c r="I1657" s="41" t="s">
        <v>1048</v>
      </c>
      <c r="J1657" s="41" t="s">
        <v>7889</v>
      </c>
      <c r="K1657" s="42">
        <v>41759</v>
      </c>
      <c r="L1657" s="41"/>
      <c r="M1657" s="41"/>
      <c r="N1657" s="41"/>
      <c r="O1657" s="49"/>
      <c r="P1657" s="41"/>
    </row>
    <row r="1658" spans="1:16" hidden="1">
      <c r="A1658" s="41" t="s">
        <v>9044</v>
      </c>
      <c r="B1658" s="41" t="s">
        <v>9240</v>
      </c>
      <c r="C1658" s="41" t="s">
        <v>65</v>
      </c>
      <c r="D1658" s="41" t="s">
        <v>65</v>
      </c>
      <c r="E1658" s="41" t="s">
        <v>9004</v>
      </c>
      <c r="F1658" s="40"/>
      <c r="G1658" s="49" t="s">
        <v>6175</v>
      </c>
      <c r="H1658" s="41" t="s">
        <v>9241</v>
      </c>
      <c r="I1658" s="41" t="s">
        <v>1048</v>
      </c>
      <c r="J1658" s="41" t="s">
        <v>7890</v>
      </c>
      <c r="K1658" s="41"/>
      <c r="L1658" s="41"/>
      <c r="M1658" s="41"/>
      <c r="N1658" s="41"/>
      <c r="O1658" s="49"/>
      <c r="P1658" s="41"/>
    </row>
    <row r="1659" spans="1:16" hidden="1">
      <c r="A1659" s="41" t="s">
        <v>9044</v>
      </c>
      <c r="B1659" s="41" t="s">
        <v>9240</v>
      </c>
      <c r="C1659" s="41" t="s">
        <v>65</v>
      </c>
      <c r="D1659" s="41" t="s">
        <v>65</v>
      </c>
      <c r="E1659" s="41" t="s">
        <v>9004</v>
      </c>
      <c r="F1659" s="40"/>
      <c r="G1659" s="49" t="s">
        <v>6175</v>
      </c>
      <c r="H1659" s="41" t="s">
        <v>9241</v>
      </c>
      <c r="I1659" s="41" t="s">
        <v>1048</v>
      </c>
      <c r="J1659" s="41" t="s">
        <v>7891</v>
      </c>
      <c r="K1659" s="41"/>
      <c r="L1659" s="41"/>
      <c r="M1659" s="41"/>
      <c r="N1659" s="41"/>
      <c r="O1659" s="49"/>
      <c r="P1659" s="41"/>
    </row>
    <row r="1660" spans="1:16" hidden="1">
      <c r="A1660" s="41" t="s">
        <v>9044</v>
      </c>
      <c r="B1660" s="41" t="s">
        <v>9240</v>
      </c>
      <c r="C1660" s="41" t="s">
        <v>65</v>
      </c>
      <c r="D1660" s="41" t="s">
        <v>65</v>
      </c>
      <c r="E1660" s="41" t="s">
        <v>9004</v>
      </c>
      <c r="F1660" s="40"/>
      <c r="G1660" s="49" t="s">
        <v>6175</v>
      </c>
      <c r="H1660" s="41" t="s">
        <v>9241</v>
      </c>
      <c r="I1660" s="41" t="s">
        <v>1048</v>
      </c>
      <c r="J1660" s="41" t="s">
        <v>7892</v>
      </c>
      <c r="K1660" s="42">
        <v>41787</v>
      </c>
      <c r="L1660" s="41"/>
      <c r="M1660" s="41"/>
      <c r="N1660" s="41"/>
      <c r="O1660" s="49"/>
      <c r="P1660" s="41"/>
    </row>
    <row r="1661" spans="1:16" hidden="1">
      <c r="A1661" s="41" t="s">
        <v>9044</v>
      </c>
      <c r="B1661" s="41" t="s">
        <v>9240</v>
      </c>
      <c r="C1661" s="41" t="s">
        <v>65</v>
      </c>
      <c r="D1661" s="41" t="s">
        <v>65</v>
      </c>
      <c r="E1661" s="41" t="s">
        <v>9004</v>
      </c>
      <c r="F1661" s="40"/>
      <c r="G1661" s="49" t="s">
        <v>6175</v>
      </c>
      <c r="H1661" s="41" t="s">
        <v>9241</v>
      </c>
      <c r="I1661" s="41" t="s">
        <v>1048</v>
      </c>
      <c r="J1661" s="41" t="s">
        <v>7893</v>
      </c>
      <c r="K1661" s="41"/>
      <c r="L1661" s="41"/>
      <c r="M1661" s="41"/>
      <c r="N1661" s="41"/>
      <c r="O1661" s="49"/>
      <c r="P1661" s="41"/>
    </row>
    <row r="1662" spans="1:16" hidden="1">
      <c r="A1662" s="41" t="s">
        <v>9044</v>
      </c>
      <c r="B1662" s="41" t="s">
        <v>9240</v>
      </c>
      <c r="C1662" s="41" t="s">
        <v>65</v>
      </c>
      <c r="D1662" s="41" t="s">
        <v>65</v>
      </c>
      <c r="E1662" s="41" t="s">
        <v>9004</v>
      </c>
      <c r="F1662" s="40"/>
      <c r="G1662" s="49" t="s">
        <v>6175</v>
      </c>
      <c r="H1662" s="41" t="s">
        <v>9241</v>
      </c>
      <c r="I1662" s="41" t="s">
        <v>1048</v>
      </c>
      <c r="J1662" s="41" t="s">
        <v>7894</v>
      </c>
      <c r="K1662" s="41"/>
      <c r="L1662" s="41"/>
      <c r="M1662" s="41"/>
      <c r="N1662" s="41"/>
      <c r="O1662" s="49"/>
      <c r="P1662" s="41"/>
    </row>
    <row r="1663" spans="1:16" hidden="1">
      <c r="A1663" s="40" t="s">
        <v>9044</v>
      </c>
      <c r="B1663" s="40" t="s">
        <v>9240</v>
      </c>
      <c r="C1663" s="40" t="s">
        <v>65</v>
      </c>
      <c r="D1663" s="40" t="s">
        <v>65</v>
      </c>
      <c r="E1663" s="40" t="s">
        <v>9004</v>
      </c>
      <c r="F1663" s="40"/>
      <c r="G1663" s="49" t="s">
        <v>6175</v>
      </c>
      <c r="H1663" s="40" t="s">
        <v>9241</v>
      </c>
      <c r="I1663" s="40" t="s">
        <v>7895</v>
      </c>
      <c r="J1663" s="40" t="s">
        <v>8245</v>
      </c>
      <c r="K1663" s="43">
        <f>K1656</f>
        <v>41671</v>
      </c>
      <c r="L1663" s="43">
        <f>K1663+10</f>
        <v>41681</v>
      </c>
      <c r="M1663" s="40" t="s">
        <v>7</v>
      </c>
      <c r="N1663" s="48" t="s">
        <v>94</v>
      </c>
      <c r="O1663" s="40">
        <v>100</v>
      </c>
      <c r="P1663" s="40" t="s">
        <v>9242</v>
      </c>
    </row>
    <row r="1664" spans="1:16" hidden="1">
      <c r="A1664" s="40" t="s">
        <v>9044</v>
      </c>
      <c r="B1664" s="40" t="s">
        <v>9240</v>
      </c>
      <c r="C1664" s="40" t="s">
        <v>65</v>
      </c>
      <c r="D1664" s="40" t="s">
        <v>65</v>
      </c>
      <c r="E1664" s="40" t="s">
        <v>9004</v>
      </c>
      <c r="F1664" s="40"/>
      <c r="G1664" s="49" t="s">
        <v>6175</v>
      </c>
      <c r="H1664" s="40" t="s">
        <v>9241</v>
      </c>
      <c r="I1664" s="40" t="s">
        <v>7898</v>
      </c>
      <c r="J1664" s="40" t="s">
        <v>8247</v>
      </c>
      <c r="K1664" s="43">
        <f>L1663</f>
        <v>41681</v>
      </c>
      <c r="L1664" s="43">
        <f>K1664+2</f>
        <v>41683</v>
      </c>
      <c r="M1664" s="40" t="s">
        <v>7</v>
      </c>
      <c r="N1664" s="48" t="s">
        <v>94</v>
      </c>
      <c r="O1664" s="40">
        <v>100</v>
      </c>
      <c r="P1664" s="40"/>
    </row>
    <row r="1665" spans="1:16">
      <c r="A1665" s="40" t="s">
        <v>9044</v>
      </c>
      <c r="B1665" s="40" t="s">
        <v>9240</v>
      </c>
      <c r="C1665" s="40" t="s">
        <v>65</v>
      </c>
      <c r="D1665" s="40" t="s">
        <v>65</v>
      </c>
      <c r="E1665" s="40" t="s">
        <v>9004</v>
      </c>
      <c r="F1665" s="40"/>
      <c r="G1665" s="49" t="s">
        <v>6175</v>
      </c>
      <c r="H1665" s="40" t="s">
        <v>9241</v>
      </c>
      <c r="I1665" s="40" t="s">
        <v>7901</v>
      </c>
      <c r="J1665" s="40" t="s">
        <v>7902</v>
      </c>
      <c r="K1665" s="43">
        <f>L1664</f>
        <v>41683</v>
      </c>
      <c r="L1665" s="43">
        <f>K1666</f>
        <v>41743</v>
      </c>
      <c r="M1665" s="40" t="s">
        <v>7</v>
      </c>
      <c r="N1665" s="48" t="s">
        <v>94</v>
      </c>
      <c r="O1665" s="40">
        <v>100</v>
      </c>
      <c r="P1665" s="40"/>
    </row>
    <row r="1666" spans="1:16" hidden="1">
      <c r="A1666" s="40" t="s">
        <v>9044</v>
      </c>
      <c r="B1666" s="40" t="s">
        <v>9240</v>
      </c>
      <c r="C1666" s="40" t="s">
        <v>65</v>
      </c>
      <c r="D1666" s="40" t="s">
        <v>65</v>
      </c>
      <c r="E1666" s="40" t="s">
        <v>9004</v>
      </c>
      <c r="F1666" s="40"/>
      <c r="G1666" s="49" t="s">
        <v>6175</v>
      </c>
      <c r="H1666" s="40" t="s">
        <v>9241</v>
      </c>
      <c r="I1666" s="40" t="s">
        <v>7904</v>
      </c>
      <c r="J1666" s="40" t="s">
        <v>7905</v>
      </c>
      <c r="K1666" s="43">
        <f>L1666-5</f>
        <v>41743</v>
      </c>
      <c r="L1666" s="43">
        <f>K1667</f>
        <v>41748</v>
      </c>
      <c r="M1666" s="40" t="s">
        <v>7</v>
      </c>
      <c r="N1666" s="48" t="s">
        <v>94</v>
      </c>
      <c r="O1666" s="40">
        <v>100</v>
      </c>
      <c r="P1666" s="40"/>
    </row>
    <row r="1667" spans="1:16" hidden="1">
      <c r="A1667" s="40" t="s">
        <v>9044</v>
      </c>
      <c r="B1667" s="40" t="s">
        <v>9240</v>
      </c>
      <c r="C1667" s="40" t="s">
        <v>65</v>
      </c>
      <c r="D1667" s="40" t="s">
        <v>65</v>
      </c>
      <c r="E1667" s="40" t="s">
        <v>9004</v>
      </c>
      <c r="F1667" s="41"/>
      <c r="G1667" s="49" t="s">
        <v>6175</v>
      </c>
      <c r="H1667" s="40" t="s">
        <v>9241</v>
      </c>
      <c r="I1667" s="40" t="s">
        <v>7904</v>
      </c>
      <c r="J1667" s="40" t="s">
        <v>8249</v>
      </c>
      <c r="K1667" s="43">
        <f>L1667-5</f>
        <v>41748</v>
      </c>
      <c r="L1667" s="43">
        <f>K1668</f>
        <v>41753</v>
      </c>
      <c r="M1667" s="40" t="s">
        <v>7</v>
      </c>
      <c r="N1667" s="48" t="s">
        <v>94</v>
      </c>
      <c r="O1667" s="40">
        <v>100</v>
      </c>
      <c r="P1667" s="40"/>
    </row>
    <row r="1668" spans="1:16" hidden="1">
      <c r="A1668" s="40" t="s">
        <v>9044</v>
      </c>
      <c r="B1668" s="40" t="s">
        <v>9240</v>
      </c>
      <c r="C1668" s="40" t="s">
        <v>65</v>
      </c>
      <c r="D1668" s="40" t="s">
        <v>65</v>
      </c>
      <c r="E1668" s="40" t="s">
        <v>9004</v>
      </c>
      <c r="F1668" s="41"/>
      <c r="G1668" s="49" t="s">
        <v>6175</v>
      </c>
      <c r="H1668" s="40" t="s">
        <v>9241</v>
      </c>
      <c r="I1668" s="40" t="s">
        <v>7904</v>
      </c>
      <c r="J1668" s="40" t="s">
        <v>7907</v>
      </c>
      <c r="K1668" s="43">
        <f>L1668-5</f>
        <v>41753</v>
      </c>
      <c r="L1668" s="43">
        <f>K1669</f>
        <v>41758</v>
      </c>
      <c r="M1668" s="40" t="s">
        <v>7</v>
      </c>
      <c r="N1668" s="48" t="s">
        <v>94</v>
      </c>
      <c r="O1668" s="40">
        <v>100</v>
      </c>
      <c r="P1668" s="40"/>
    </row>
    <row r="1669" spans="1:16" hidden="1">
      <c r="A1669" s="40" t="s">
        <v>9044</v>
      </c>
      <c r="B1669" s="40" t="s">
        <v>9240</v>
      </c>
      <c r="C1669" s="40" t="s">
        <v>65</v>
      </c>
      <c r="D1669" s="40" t="s">
        <v>65</v>
      </c>
      <c r="E1669" s="40" t="s">
        <v>9004</v>
      </c>
      <c r="F1669" s="41"/>
      <c r="G1669" s="49" t="s">
        <v>6175</v>
      </c>
      <c r="H1669" s="40" t="s">
        <v>9241</v>
      </c>
      <c r="I1669" s="40" t="s">
        <v>7904</v>
      </c>
      <c r="J1669" s="40" t="s">
        <v>8172</v>
      </c>
      <c r="K1669" s="43">
        <f>L1669-1</f>
        <v>41758</v>
      </c>
      <c r="L1669" s="43">
        <f>K1657</f>
        <v>41759</v>
      </c>
      <c r="M1669" s="40" t="s">
        <v>7</v>
      </c>
      <c r="N1669" s="48" t="s">
        <v>94</v>
      </c>
      <c r="O1669" s="40" t="s">
        <v>84</v>
      </c>
      <c r="P1669" s="40" t="s">
        <v>9243</v>
      </c>
    </row>
    <row r="1670" spans="1:16" hidden="1">
      <c r="A1670" s="41" t="s">
        <v>9244</v>
      </c>
      <c r="B1670" s="41" t="s">
        <v>9245</v>
      </c>
      <c r="C1670" s="41" t="s">
        <v>65</v>
      </c>
      <c r="D1670" s="41" t="s">
        <v>65</v>
      </c>
      <c r="E1670" s="41" t="s">
        <v>9004</v>
      </c>
      <c r="F1670" s="40"/>
      <c r="G1670" s="49" t="s">
        <v>6175</v>
      </c>
      <c r="H1670" s="41" t="s">
        <v>9246</v>
      </c>
      <c r="I1670" s="41" t="s">
        <v>1048</v>
      </c>
      <c r="J1670" s="41" t="s">
        <v>7888</v>
      </c>
      <c r="K1670" s="41"/>
      <c r="L1670" s="40"/>
      <c r="M1670" s="40"/>
      <c r="N1670" s="40"/>
      <c r="O1670" s="48"/>
      <c r="P1670" s="40"/>
    </row>
    <row r="1671" spans="1:16" hidden="1">
      <c r="A1671" s="41" t="s">
        <v>9244</v>
      </c>
      <c r="B1671" s="41" t="s">
        <v>9245</v>
      </c>
      <c r="C1671" s="41" t="s">
        <v>65</v>
      </c>
      <c r="D1671" s="41" t="s">
        <v>65</v>
      </c>
      <c r="E1671" s="41" t="s">
        <v>9004</v>
      </c>
      <c r="F1671" s="40"/>
      <c r="G1671" s="49" t="s">
        <v>6175</v>
      </c>
      <c r="H1671" s="41" t="s">
        <v>9246</v>
      </c>
      <c r="I1671" s="41" t="s">
        <v>1048</v>
      </c>
      <c r="J1671" s="41" t="s">
        <v>8244</v>
      </c>
      <c r="K1671" s="42">
        <v>41595</v>
      </c>
      <c r="L1671" s="41"/>
      <c r="M1671" s="48"/>
      <c r="N1671" s="41"/>
      <c r="O1671" s="49"/>
      <c r="P1671" s="41"/>
    </row>
    <row r="1672" spans="1:16" hidden="1">
      <c r="A1672" s="41" t="s">
        <v>9244</v>
      </c>
      <c r="B1672" s="41" t="s">
        <v>9245</v>
      </c>
      <c r="C1672" s="41" t="s">
        <v>65</v>
      </c>
      <c r="D1672" s="41" t="s">
        <v>65</v>
      </c>
      <c r="E1672" s="41" t="s">
        <v>9004</v>
      </c>
      <c r="F1672" s="40"/>
      <c r="G1672" s="49" t="s">
        <v>6175</v>
      </c>
      <c r="H1672" s="41" t="s">
        <v>9246</v>
      </c>
      <c r="I1672" s="41" t="s">
        <v>1048</v>
      </c>
      <c r="J1672" s="41" t="s">
        <v>7889</v>
      </c>
      <c r="K1672" s="42">
        <v>41759</v>
      </c>
      <c r="L1672" s="41"/>
      <c r="M1672" s="41"/>
      <c r="N1672" s="41"/>
      <c r="O1672" s="49"/>
      <c r="P1672" s="41"/>
    </row>
    <row r="1673" spans="1:16" hidden="1">
      <c r="A1673" s="41" t="s">
        <v>9244</v>
      </c>
      <c r="B1673" s="41" t="s">
        <v>9245</v>
      </c>
      <c r="C1673" s="41" t="s">
        <v>65</v>
      </c>
      <c r="D1673" s="41" t="s">
        <v>65</v>
      </c>
      <c r="E1673" s="41" t="s">
        <v>9004</v>
      </c>
      <c r="F1673" s="40"/>
      <c r="G1673" s="49" t="s">
        <v>6175</v>
      </c>
      <c r="H1673" s="41" t="s">
        <v>9246</v>
      </c>
      <c r="I1673" s="41" t="s">
        <v>1048</v>
      </c>
      <c r="J1673" s="41" t="s">
        <v>7890</v>
      </c>
      <c r="K1673" s="41"/>
      <c r="L1673" s="41"/>
      <c r="M1673" s="41"/>
      <c r="N1673" s="41"/>
      <c r="O1673" s="49"/>
      <c r="P1673" s="41"/>
    </row>
    <row r="1674" spans="1:16" hidden="1">
      <c r="A1674" s="41" t="s">
        <v>9244</v>
      </c>
      <c r="B1674" s="41" t="s">
        <v>9245</v>
      </c>
      <c r="C1674" s="41" t="s">
        <v>65</v>
      </c>
      <c r="D1674" s="41" t="s">
        <v>65</v>
      </c>
      <c r="E1674" s="41" t="s">
        <v>9004</v>
      </c>
      <c r="F1674" s="40"/>
      <c r="G1674" s="49" t="s">
        <v>6175</v>
      </c>
      <c r="H1674" s="41" t="s">
        <v>9246</v>
      </c>
      <c r="I1674" s="41" t="s">
        <v>1048</v>
      </c>
      <c r="J1674" s="41" t="s">
        <v>7891</v>
      </c>
      <c r="K1674" s="41"/>
      <c r="L1674" s="41"/>
      <c r="M1674" s="41"/>
      <c r="N1674" s="41"/>
      <c r="O1674" s="49"/>
      <c r="P1674" s="41"/>
    </row>
    <row r="1675" spans="1:16" hidden="1">
      <c r="A1675" s="41" t="s">
        <v>9244</v>
      </c>
      <c r="B1675" s="41" t="s">
        <v>9245</v>
      </c>
      <c r="C1675" s="41" t="s">
        <v>65</v>
      </c>
      <c r="D1675" s="41" t="s">
        <v>65</v>
      </c>
      <c r="E1675" s="41" t="s">
        <v>9004</v>
      </c>
      <c r="F1675" s="40"/>
      <c r="G1675" s="49" t="s">
        <v>6175</v>
      </c>
      <c r="H1675" s="41" t="s">
        <v>9246</v>
      </c>
      <c r="I1675" s="41" t="s">
        <v>1048</v>
      </c>
      <c r="J1675" s="41" t="s">
        <v>7892</v>
      </c>
      <c r="K1675" s="42">
        <v>41787</v>
      </c>
      <c r="L1675" s="41"/>
      <c r="M1675" s="41"/>
      <c r="N1675" s="41"/>
      <c r="O1675" s="49"/>
      <c r="P1675" s="41"/>
    </row>
    <row r="1676" spans="1:16" hidden="1">
      <c r="A1676" s="41" t="s">
        <v>9244</v>
      </c>
      <c r="B1676" s="41" t="s">
        <v>9245</v>
      </c>
      <c r="C1676" s="41" t="s">
        <v>65</v>
      </c>
      <c r="D1676" s="41" t="s">
        <v>65</v>
      </c>
      <c r="E1676" s="41" t="s">
        <v>9004</v>
      </c>
      <c r="F1676" s="40"/>
      <c r="G1676" s="49" t="s">
        <v>6175</v>
      </c>
      <c r="H1676" s="41" t="s">
        <v>9246</v>
      </c>
      <c r="I1676" s="41" t="s">
        <v>1048</v>
      </c>
      <c r="J1676" s="41" t="s">
        <v>7893</v>
      </c>
      <c r="K1676" s="41"/>
      <c r="L1676" s="41"/>
      <c r="M1676" s="41"/>
      <c r="N1676" s="41"/>
      <c r="O1676" s="49"/>
      <c r="P1676" s="41"/>
    </row>
    <row r="1677" spans="1:16" hidden="1">
      <c r="A1677" s="41" t="s">
        <v>9244</v>
      </c>
      <c r="B1677" s="41" t="s">
        <v>9245</v>
      </c>
      <c r="C1677" s="41" t="s">
        <v>65</v>
      </c>
      <c r="D1677" s="41" t="s">
        <v>65</v>
      </c>
      <c r="E1677" s="41" t="s">
        <v>9004</v>
      </c>
      <c r="F1677" s="40"/>
      <c r="G1677" s="49" t="s">
        <v>6175</v>
      </c>
      <c r="H1677" s="41" t="s">
        <v>9246</v>
      </c>
      <c r="I1677" s="41" t="s">
        <v>1048</v>
      </c>
      <c r="J1677" s="41" t="s">
        <v>7894</v>
      </c>
      <c r="K1677" s="41"/>
      <c r="L1677" s="41"/>
      <c r="M1677" s="41"/>
      <c r="N1677" s="41"/>
      <c r="O1677" s="49"/>
      <c r="P1677" s="41"/>
    </row>
    <row r="1678" spans="1:16" hidden="1">
      <c r="A1678" s="40" t="s">
        <v>9244</v>
      </c>
      <c r="B1678" s="40" t="s">
        <v>9245</v>
      </c>
      <c r="C1678" s="40" t="s">
        <v>65</v>
      </c>
      <c r="D1678" s="40" t="s">
        <v>65</v>
      </c>
      <c r="E1678" s="40" t="s">
        <v>9004</v>
      </c>
      <c r="F1678" s="40"/>
      <c r="G1678" s="48" t="s">
        <v>6175</v>
      </c>
      <c r="H1678" s="40" t="s">
        <v>9246</v>
      </c>
      <c r="I1678" s="40" t="s">
        <v>7895</v>
      </c>
      <c r="J1678" s="40" t="s">
        <v>8245</v>
      </c>
      <c r="K1678" s="43">
        <f>K1671</f>
        <v>41595</v>
      </c>
      <c r="L1678" s="43">
        <f>K1678+10</f>
        <v>41605</v>
      </c>
      <c r="M1678" s="40" t="s">
        <v>7</v>
      </c>
      <c r="N1678" s="48" t="s">
        <v>94</v>
      </c>
      <c r="O1678" s="40">
        <v>100</v>
      </c>
      <c r="P1678" s="40"/>
    </row>
    <row r="1679" spans="1:16" hidden="1">
      <c r="A1679" s="40" t="s">
        <v>9244</v>
      </c>
      <c r="B1679" s="40" t="s">
        <v>9245</v>
      </c>
      <c r="C1679" s="40" t="s">
        <v>65</v>
      </c>
      <c r="D1679" s="40" t="s">
        <v>65</v>
      </c>
      <c r="E1679" s="40" t="s">
        <v>9004</v>
      </c>
      <c r="F1679" s="40"/>
      <c r="G1679" s="48" t="s">
        <v>6175</v>
      </c>
      <c r="H1679" s="40" t="s">
        <v>9246</v>
      </c>
      <c r="I1679" s="40" t="s">
        <v>7898</v>
      </c>
      <c r="J1679" s="40" t="s">
        <v>8247</v>
      </c>
      <c r="K1679" s="43">
        <f>L1678</f>
        <v>41605</v>
      </c>
      <c r="L1679" s="43">
        <f>K1679+2</f>
        <v>41607</v>
      </c>
      <c r="M1679" s="40" t="s">
        <v>7</v>
      </c>
      <c r="N1679" s="48" t="s">
        <v>94</v>
      </c>
      <c r="O1679" s="40">
        <v>100</v>
      </c>
      <c r="P1679" s="40"/>
    </row>
    <row r="1680" spans="1:16">
      <c r="A1680" s="40" t="s">
        <v>9244</v>
      </c>
      <c r="B1680" s="40" t="s">
        <v>9245</v>
      </c>
      <c r="C1680" s="40" t="s">
        <v>65</v>
      </c>
      <c r="D1680" s="40" t="s">
        <v>65</v>
      </c>
      <c r="E1680" s="40" t="s">
        <v>9004</v>
      </c>
      <c r="F1680" s="40"/>
      <c r="G1680" s="48" t="s">
        <v>6175</v>
      </c>
      <c r="H1680" s="40" t="s">
        <v>9246</v>
      </c>
      <c r="I1680" s="40" t="s">
        <v>7901</v>
      </c>
      <c r="J1680" s="40" t="s">
        <v>7902</v>
      </c>
      <c r="K1680" s="43">
        <f>L1679</f>
        <v>41607</v>
      </c>
      <c r="L1680" s="43">
        <f>K1681</f>
        <v>41743</v>
      </c>
      <c r="M1680" s="40" t="s">
        <v>7</v>
      </c>
      <c r="N1680" s="48" t="s">
        <v>94</v>
      </c>
      <c r="O1680" s="40">
        <v>100</v>
      </c>
      <c r="P1680" s="40"/>
    </row>
    <row r="1681" spans="1:16" hidden="1">
      <c r="A1681" s="40" t="s">
        <v>9244</v>
      </c>
      <c r="B1681" s="40" t="s">
        <v>9245</v>
      </c>
      <c r="C1681" s="40" t="s">
        <v>65</v>
      </c>
      <c r="D1681" s="40" t="s">
        <v>65</v>
      </c>
      <c r="E1681" s="40" t="s">
        <v>9004</v>
      </c>
      <c r="F1681" s="40"/>
      <c r="G1681" s="48" t="s">
        <v>6175</v>
      </c>
      <c r="H1681" s="40" t="s">
        <v>9246</v>
      </c>
      <c r="I1681" s="40" t="s">
        <v>7904</v>
      </c>
      <c r="J1681" s="40" t="s">
        <v>7905</v>
      </c>
      <c r="K1681" s="43">
        <f>L1681-5</f>
        <v>41743</v>
      </c>
      <c r="L1681" s="43">
        <f>K1682</f>
        <v>41748</v>
      </c>
      <c r="M1681" s="40" t="s">
        <v>7</v>
      </c>
      <c r="N1681" s="48" t="s">
        <v>94</v>
      </c>
      <c r="O1681" s="40">
        <v>100</v>
      </c>
      <c r="P1681" s="40"/>
    </row>
    <row r="1682" spans="1:16" hidden="1">
      <c r="A1682" s="40" t="s">
        <v>9244</v>
      </c>
      <c r="B1682" s="40" t="s">
        <v>9245</v>
      </c>
      <c r="C1682" s="40" t="s">
        <v>65</v>
      </c>
      <c r="D1682" s="40" t="s">
        <v>65</v>
      </c>
      <c r="E1682" s="40" t="s">
        <v>9004</v>
      </c>
      <c r="F1682" s="41"/>
      <c r="G1682" s="48" t="s">
        <v>6175</v>
      </c>
      <c r="H1682" s="40" t="s">
        <v>9246</v>
      </c>
      <c r="I1682" s="40" t="s">
        <v>7904</v>
      </c>
      <c r="J1682" s="40" t="s">
        <v>8249</v>
      </c>
      <c r="K1682" s="43">
        <f>L1682-5</f>
        <v>41748</v>
      </c>
      <c r="L1682" s="43">
        <f>K1683</f>
        <v>41753</v>
      </c>
      <c r="M1682" s="40" t="s">
        <v>7</v>
      </c>
      <c r="N1682" s="48" t="s">
        <v>94</v>
      </c>
      <c r="O1682" s="40">
        <v>100</v>
      </c>
      <c r="P1682" s="40"/>
    </row>
    <row r="1683" spans="1:16" hidden="1">
      <c r="A1683" s="40" t="s">
        <v>9244</v>
      </c>
      <c r="B1683" s="40" t="s">
        <v>9245</v>
      </c>
      <c r="C1683" s="40" t="s">
        <v>65</v>
      </c>
      <c r="D1683" s="40" t="s">
        <v>65</v>
      </c>
      <c r="E1683" s="40" t="s">
        <v>9004</v>
      </c>
      <c r="F1683" s="41"/>
      <c r="G1683" s="48" t="s">
        <v>6175</v>
      </c>
      <c r="H1683" s="40" t="s">
        <v>9246</v>
      </c>
      <c r="I1683" s="40" t="s">
        <v>7904</v>
      </c>
      <c r="J1683" s="40" t="s">
        <v>7907</v>
      </c>
      <c r="K1683" s="43">
        <f>L1683-5</f>
        <v>41753</v>
      </c>
      <c r="L1683" s="43">
        <f>K1684</f>
        <v>41758</v>
      </c>
      <c r="M1683" s="40" t="s">
        <v>7</v>
      </c>
      <c r="N1683" s="48" t="s">
        <v>94</v>
      </c>
      <c r="O1683" s="40">
        <v>100</v>
      </c>
      <c r="P1683" s="40"/>
    </row>
    <row r="1684" spans="1:16" hidden="1">
      <c r="A1684" s="40" t="s">
        <v>9244</v>
      </c>
      <c r="B1684" s="40" t="s">
        <v>9245</v>
      </c>
      <c r="C1684" s="40" t="s">
        <v>65</v>
      </c>
      <c r="D1684" s="40" t="s">
        <v>65</v>
      </c>
      <c r="E1684" s="40" t="s">
        <v>9004</v>
      </c>
      <c r="F1684" s="41"/>
      <c r="G1684" s="48" t="s">
        <v>6175</v>
      </c>
      <c r="H1684" s="40" t="s">
        <v>9246</v>
      </c>
      <c r="I1684" s="40" t="s">
        <v>7904</v>
      </c>
      <c r="J1684" s="40" t="s">
        <v>8172</v>
      </c>
      <c r="K1684" s="43">
        <f>L1684-1</f>
        <v>41758</v>
      </c>
      <c r="L1684" s="43">
        <f>K1672</f>
        <v>41759</v>
      </c>
      <c r="M1684" s="40" t="s">
        <v>7</v>
      </c>
      <c r="N1684" s="48" t="s">
        <v>94</v>
      </c>
      <c r="O1684" s="40">
        <v>100</v>
      </c>
      <c r="P1684" s="40"/>
    </row>
    <row r="1685" spans="1:16" hidden="1">
      <c r="A1685" s="41" t="s">
        <v>8941</v>
      </c>
      <c r="B1685" s="41" t="s">
        <v>8192</v>
      </c>
      <c r="C1685" s="41" t="s">
        <v>65</v>
      </c>
      <c r="D1685" s="41" t="s">
        <v>65</v>
      </c>
      <c r="E1685" s="49" t="s">
        <v>6710</v>
      </c>
      <c r="F1685" s="49"/>
      <c r="G1685" s="41" t="s">
        <v>55</v>
      </c>
      <c r="H1685" s="41" t="s">
        <v>9247</v>
      </c>
      <c r="I1685" s="41" t="s">
        <v>1048</v>
      </c>
      <c r="J1685" s="41" t="s">
        <v>7888</v>
      </c>
      <c r="K1685" s="41"/>
      <c r="L1685" s="40"/>
      <c r="M1685" s="40"/>
      <c r="N1685" s="40"/>
      <c r="O1685" s="48"/>
      <c r="P1685" s="56"/>
    </row>
    <row r="1686" spans="1:16" hidden="1">
      <c r="A1686" s="41" t="s">
        <v>8941</v>
      </c>
      <c r="B1686" s="41" t="s">
        <v>8192</v>
      </c>
      <c r="C1686" s="41" t="s">
        <v>65</v>
      </c>
      <c r="D1686" s="41" t="s">
        <v>65</v>
      </c>
      <c r="E1686" s="49" t="s">
        <v>6710</v>
      </c>
      <c r="F1686" s="49"/>
      <c r="G1686" s="41" t="s">
        <v>55</v>
      </c>
      <c r="H1686" s="41" t="s">
        <v>9247</v>
      </c>
      <c r="I1686" s="41" t="s">
        <v>1048</v>
      </c>
      <c r="J1686" s="41" t="s">
        <v>8244</v>
      </c>
      <c r="K1686" s="42">
        <v>41428</v>
      </c>
      <c r="L1686" s="40"/>
      <c r="M1686" s="40"/>
      <c r="N1686" s="40"/>
      <c r="O1686" s="48"/>
      <c r="P1686" s="56"/>
    </row>
    <row r="1687" spans="1:16" hidden="1">
      <c r="A1687" s="41" t="s">
        <v>8941</v>
      </c>
      <c r="B1687" s="41" t="s">
        <v>8192</v>
      </c>
      <c r="C1687" s="41" t="s">
        <v>65</v>
      </c>
      <c r="D1687" s="41" t="s">
        <v>65</v>
      </c>
      <c r="E1687" s="49" t="s">
        <v>6710</v>
      </c>
      <c r="F1687" s="49"/>
      <c r="G1687" s="41" t="s">
        <v>55</v>
      </c>
      <c r="H1687" s="41" t="s">
        <v>9247</v>
      </c>
      <c r="I1687" s="41" t="s">
        <v>1048</v>
      </c>
      <c r="J1687" s="41" t="s">
        <v>7889</v>
      </c>
      <c r="K1687" s="42">
        <v>41852</v>
      </c>
      <c r="L1687" s="40"/>
      <c r="M1687" s="40"/>
      <c r="N1687" s="40"/>
      <c r="O1687" s="48"/>
      <c r="P1687" s="56"/>
    </row>
    <row r="1688" spans="1:16" hidden="1">
      <c r="A1688" s="41" t="s">
        <v>8941</v>
      </c>
      <c r="B1688" s="41" t="s">
        <v>8192</v>
      </c>
      <c r="C1688" s="41" t="s">
        <v>65</v>
      </c>
      <c r="D1688" s="41" t="s">
        <v>65</v>
      </c>
      <c r="E1688" s="49" t="s">
        <v>6710</v>
      </c>
      <c r="F1688" s="49"/>
      <c r="G1688" s="41" t="s">
        <v>55</v>
      </c>
      <c r="H1688" s="41" t="s">
        <v>9247</v>
      </c>
      <c r="I1688" s="41" t="s">
        <v>1048</v>
      </c>
      <c r="J1688" s="41" t="s">
        <v>7890</v>
      </c>
      <c r="K1688" s="41"/>
      <c r="L1688" s="40"/>
      <c r="M1688" s="40"/>
      <c r="N1688" s="40"/>
      <c r="O1688" s="48"/>
      <c r="P1688" s="56"/>
    </row>
    <row r="1689" spans="1:16" hidden="1">
      <c r="A1689" s="41" t="s">
        <v>8941</v>
      </c>
      <c r="B1689" s="41" t="s">
        <v>8192</v>
      </c>
      <c r="C1689" s="41" t="s">
        <v>65</v>
      </c>
      <c r="D1689" s="41" t="s">
        <v>65</v>
      </c>
      <c r="E1689" s="49" t="s">
        <v>6710</v>
      </c>
      <c r="F1689" s="49"/>
      <c r="G1689" s="41" t="s">
        <v>55</v>
      </c>
      <c r="H1689" s="41" t="s">
        <v>9247</v>
      </c>
      <c r="I1689" s="41" t="s">
        <v>1048</v>
      </c>
      <c r="J1689" s="41" t="s">
        <v>7891</v>
      </c>
      <c r="K1689" s="42">
        <v>41852</v>
      </c>
      <c r="L1689" s="40"/>
      <c r="M1689" s="40"/>
      <c r="N1689" s="40"/>
      <c r="O1689" s="48"/>
      <c r="P1689" s="56"/>
    </row>
    <row r="1690" spans="1:16" hidden="1">
      <c r="A1690" s="41" t="s">
        <v>8941</v>
      </c>
      <c r="B1690" s="41" t="s">
        <v>8192</v>
      </c>
      <c r="C1690" s="41" t="s">
        <v>65</v>
      </c>
      <c r="D1690" s="41" t="s">
        <v>65</v>
      </c>
      <c r="E1690" s="49" t="s">
        <v>6710</v>
      </c>
      <c r="F1690" s="49"/>
      <c r="G1690" s="41" t="s">
        <v>55</v>
      </c>
      <c r="H1690" s="41" t="s">
        <v>9247</v>
      </c>
      <c r="I1690" s="41" t="s">
        <v>1048</v>
      </c>
      <c r="J1690" s="41" t="s">
        <v>7892</v>
      </c>
      <c r="K1690" s="41"/>
      <c r="L1690" s="40"/>
      <c r="M1690" s="40"/>
      <c r="N1690" s="40"/>
      <c r="O1690" s="48"/>
      <c r="P1690" s="56"/>
    </row>
    <row r="1691" spans="1:16" hidden="1">
      <c r="A1691" s="41" t="s">
        <v>8941</v>
      </c>
      <c r="B1691" s="41" t="s">
        <v>8192</v>
      </c>
      <c r="C1691" s="41" t="s">
        <v>65</v>
      </c>
      <c r="D1691" s="41" t="s">
        <v>65</v>
      </c>
      <c r="E1691" s="49" t="s">
        <v>6710</v>
      </c>
      <c r="F1691" s="49"/>
      <c r="G1691" s="41" t="s">
        <v>55</v>
      </c>
      <c r="H1691" s="41" t="s">
        <v>9247</v>
      </c>
      <c r="I1691" s="41" t="s">
        <v>1048</v>
      </c>
      <c r="J1691" s="41" t="s">
        <v>7893</v>
      </c>
      <c r="K1691" s="41"/>
      <c r="L1691" s="40"/>
      <c r="M1691" s="40"/>
      <c r="N1691" s="40"/>
      <c r="O1691" s="48"/>
      <c r="P1691" s="56"/>
    </row>
    <row r="1692" spans="1:16" hidden="1">
      <c r="A1692" s="41" t="s">
        <v>8941</v>
      </c>
      <c r="B1692" s="41" t="s">
        <v>8192</v>
      </c>
      <c r="C1692" s="41" t="s">
        <v>65</v>
      </c>
      <c r="D1692" s="41" t="s">
        <v>65</v>
      </c>
      <c r="E1692" s="49" t="s">
        <v>6710</v>
      </c>
      <c r="F1692" s="49"/>
      <c r="G1692" s="41" t="s">
        <v>55</v>
      </c>
      <c r="H1692" s="41" t="s">
        <v>9247</v>
      </c>
      <c r="I1692" s="41" t="s">
        <v>1048</v>
      </c>
      <c r="J1692" s="41" t="s">
        <v>7894</v>
      </c>
      <c r="K1692" s="41"/>
      <c r="L1692" s="40"/>
      <c r="M1692" s="40"/>
      <c r="N1692" s="40"/>
      <c r="O1692" s="48"/>
      <c r="P1692" s="56"/>
    </row>
    <row r="1693" spans="1:16" hidden="1">
      <c r="A1693" s="40" t="s">
        <v>8941</v>
      </c>
      <c r="B1693" s="40" t="s">
        <v>8192</v>
      </c>
      <c r="C1693" s="40" t="s">
        <v>65</v>
      </c>
      <c r="D1693" s="40" t="s">
        <v>65</v>
      </c>
      <c r="E1693" s="48" t="s">
        <v>6710</v>
      </c>
      <c r="F1693" s="48"/>
      <c r="G1693" s="41" t="s">
        <v>55</v>
      </c>
      <c r="H1693" s="40" t="s">
        <v>9247</v>
      </c>
      <c r="I1693" s="40" t="s">
        <v>7895</v>
      </c>
      <c r="J1693" s="40" t="s">
        <v>8245</v>
      </c>
      <c r="K1693" s="43">
        <f>K1686</f>
        <v>41428</v>
      </c>
      <c r="L1693" s="43">
        <f>K1693+30</f>
        <v>41458</v>
      </c>
      <c r="M1693" s="40" t="s">
        <v>11</v>
      </c>
      <c r="N1693" s="48" t="s">
        <v>6218</v>
      </c>
      <c r="O1693" s="40">
        <v>100</v>
      </c>
      <c r="P1693" s="39"/>
    </row>
    <row r="1694" spans="1:16" ht="39.6" hidden="1">
      <c r="A1694" s="40" t="s">
        <v>8941</v>
      </c>
      <c r="B1694" s="40" t="s">
        <v>8192</v>
      </c>
      <c r="C1694" s="40" t="s">
        <v>65</v>
      </c>
      <c r="D1694" s="40" t="s">
        <v>65</v>
      </c>
      <c r="E1694" s="48" t="s">
        <v>6710</v>
      </c>
      <c r="F1694" s="48"/>
      <c r="G1694" s="41" t="s">
        <v>55</v>
      </c>
      <c r="H1694" s="40" t="s">
        <v>9247</v>
      </c>
      <c r="I1694" s="40" t="s">
        <v>8281</v>
      </c>
      <c r="J1694" s="40" t="s">
        <v>8282</v>
      </c>
      <c r="K1694" s="43">
        <f>L1693</f>
        <v>41458</v>
      </c>
      <c r="L1694" s="43">
        <f>K1694+2</f>
        <v>41460</v>
      </c>
      <c r="M1694" s="40" t="s">
        <v>11</v>
      </c>
      <c r="N1694" s="48" t="s">
        <v>6218</v>
      </c>
      <c r="O1694" s="40">
        <v>100</v>
      </c>
      <c r="P1694" s="56" t="s">
        <v>9248</v>
      </c>
    </row>
    <row r="1695" spans="1:16" hidden="1">
      <c r="A1695" s="40" t="s">
        <v>8941</v>
      </c>
      <c r="B1695" s="40" t="s">
        <v>8192</v>
      </c>
      <c r="C1695" s="40" t="s">
        <v>65</v>
      </c>
      <c r="D1695" s="40" t="s">
        <v>65</v>
      </c>
      <c r="E1695" s="48" t="s">
        <v>6710</v>
      </c>
      <c r="F1695" s="48"/>
      <c r="G1695" s="41" t="s">
        <v>55</v>
      </c>
      <c r="H1695" s="40" t="s">
        <v>9247</v>
      </c>
      <c r="I1695" s="65" t="s">
        <v>8261</v>
      </c>
      <c r="J1695" s="40" t="s">
        <v>8262</v>
      </c>
      <c r="K1695" s="43">
        <f>L1694</f>
        <v>41460</v>
      </c>
      <c r="L1695" s="43">
        <f>K1695</f>
        <v>41460</v>
      </c>
      <c r="M1695" s="40" t="s">
        <v>11</v>
      </c>
      <c r="N1695" s="48" t="s">
        <v>6218</v>
      </c>
      <c r="O1695" s="40" t="s">
        <v>84</v>
      </c>
      <c r="P1695" s="56"/>
    </row>
    <row r="1696" spans="1:16" hidden="1">
      <c r="A1696" s="40" t="s">
        <v>8941</v>
      </c>
      <c r="B1696" s="40" t="s">
        <v>8192</v>
      </c>
      <c r="C1696" s="40" t="s">
        <v>65</v>
      </c>
      <c r="D1696" s="40" t="s">
        <v>65</v>
      </c>
      <c r="E1696" s="48" t="s">
        <v>6710</v>
      </c>
      <c r="F1696" s="48"/>
      <c r="G1696" s="41" t="s">
        <v>55</v>
      </c>
      <c r="H1696" s="40" t="s">
        <v>9247</v>
      </c>
      <c r="I1696" s="40" t="s">
        <v>8264</v>
      </c>
      <c r="J1696" s="40" t="s">
        <v>8265</v>
      </c>
      <c r="K1696" s="43">
        <f>L1695</f>
        <v>41460</v>
      </c>
      <c r="L1696" s="43">
        <f>K1687-21</f>
        <v>41831</v>
      </c>
      <c r="M1696" s="40" t="s">
        <v>11</v>
      </c>
      <c r="N1696" s="48" t="s">
        <v>6218</v>
      </c>
      <c r="O1696" s="40" t="s">
        <v>84</v>
      </c>
      <c r="P1696" s="56"/>
    </row>
    <row r="1697" spans="1:16" hidden="1">
      <c r="A1697" s="40" t="s">
        <v>8941</v>
      </c>
      <c r="B1697" s="40" t="s">
        <v>8192</v>
      </c>
      <c r="C1697" s="40" t="s">
        <v>65</v>
      </c>
      <c r="D1697" s="40" t="s">
        <v>65</v>
      </c>
      <c r="E1697" s="48" t="s">
        <v>6710</v>
      </c>
      <c r="F1697" s="48"/>
      <c r="G1697" s="41" t="s">
        <v>55</v>
      </c>
      <c r="H1697" s="40" t="s">
        <v>9247</v>
      </c>
      <c r="I1697" s="40" t="s">
        <v>8261</v>
      </c>
      <c r="J1697" s="40" t="s">
        <v>8266</v>
      </c>
      <c r="K1697" s="43">
        <f>L1696</f>
        <v>41831</v>
      </c>
      <c r="L1697" s="43">
        <f>K1697</f>
        <v>41831</v>
      </c>
      <c r="M1697" s="40" t="s">
        <v>11</v>
      </c>
      <c r="N1697" s="48" t="s">
        <v>6218</v>
      </c>
      <c r="O1697" s="40" t="s">
        <v>84</v>
      </c>
      <c r="P1697" s="56"/>
    </row>
    <row r="1698" spans="1:16" hidden="1">
      <c r="A1698" s="40" t="s">
        <v>8941</v>
      </c>
      <c r="B1698" s="40" t="s">
        <v>8192</v>
      </c>
      <c r="C1698" s="40" t="s">
        <v>65</v>
      </c>
      <c r="D1698" s="40" t="s">
        <v>65</v>
      </c>
      <c r="E1698" s="48" t="s">
        <v>6710</v>
      </c>
      <c r="F1698" s="48"/>
      <c r="G1698" s="41" t="s">
        <v>55</v>
      </c>
      <c r="H1698" s="40" t="s">
        <v>9247</v>
      </c>
      <c r="I1698" s="40" t="s">
        <v>7904</v>
      </c>
      <c r="J1698" s="40" t="s">
        <v>7905</v>
      </c>
      <c r="K1698" s="43">
        <f>L1696</f>
        <v>41831</v>
      </c>
      <c r="L1698" s="43">
        <f>K1698+5</f>
        <v>41836</v>
      </c>
      <c r="M1698" s="40" t="s">
        <v>11</v>
      </c>
      <c r="N1698" s="48" t="s">
        <v>6218</v>
      </c>
      <c r="O1698" s="40" t="s">
        <v>84</v>
      </c>
      <c r="P1698" s="56"/>
    </row>
    <row r="1699" spans="1:16" hidden="1">
      <c r="A1699" s="40" t="s">
        <v>8941</v>
      </c>
      <c r="B1699" s="40" t="s">
        <v>8192</v>
      </c>
      <c r="C1699" s="40" t="s">
        <v>65</v>
      </c>
      <c r="D1699" s="40" t="s">
        <v>65</v>
      </c>
      <c r="E1699" s="48" t="s">
        <v>6710</v>
      </c>
      <c r="F1699" s="48"/>
      <c r="G1699" s="41" t="s">
        <v>55</v>
      </c>
      <c r="H1699" s="40" t="s">
        <v>9247</v>
      </c>
      <c r="I1699" s="40" t="s">
        <v>7904</v>
      </c>
      <c r="J1699" s="40" t="s">
        <v>7906</v>
      </c>
      <c r="K1699" s="43">
        <f>L1698</f>
        <v>41836</v>
      </c>
      <c r="L1699" s="43">
        <f>K1699+5</f>
        <v>41841</v>
      </c>
      <c r="M1699" s="40" t="s">
        <v>11</v>
      </c>
      <c r="N1699" s="48" t="s">
        <v>6218</v>
      </c>
      <c r="O1699" s="40" t="s">
        <v>84</v>
      </c>
      <c r="P1699" s="56"/>
    </row>
    <row r="1700" spans="1:16" hidden="1">
      <c r="A1700" s="40" t="s">
        <v>8941</v>
      </c>
      <c r="B1700" s="40" t="s">
        <v>8192</v>
      </c>
      <c r="C1700" s="40" t="s">
        <v>65</v>
      </c>
      <c r="D1700" s="40" t="s">
        <v>65</v>
      </c>
      <c r="E1700" s="48" t="s">
        <v>6710</v>
      </c>
      <c r="F1700" s="48"/>
      <c r="G1700" s="41" t="s">
        <v>55</v>
      </c>
      <c r="H1700" s="40" t="s">
        <v>9247</v>
      </c>
      <c r="I1700" s="40" t="s">
        <v>7904</v>
      </c>
      <c r="J1700" s="40" t="s">
        <v>7907</v>
      </c>
      <c r="K1700" s="43">
        <f>L1699</f>
        <v>41841</v>
      </c>
      <c r="L1700" s="43">
        <f>K1700+5</f>
        <v>41846</v>
      </c>
      <c r="M1700" s="40" t="s">
        <v>11</v>
      </c>
      <c r="N1700" s="48" t="s">
        <v>6218</v>
      </c>
      <c r="O1700" s="40" t="s">
        <v>84</v>
      </c>
      <c r="P1700" s="40"/>
    </row>
    <row r="1701" spans="1:16" hidden="1">
      <c r="A1701" s="40" t="s">
        <v>8941</v>
      </c>
      <c r="B1701" s="40" t="s">
        <v>8192</v>
      </c>
      <c r="C1701" s="40" t="s">
        <v>65</v>
      </c>
      <c r="D1701" s="40" t="s">
        <v>65</v>
      </c>
      <c r="E1701" s="48" t="s">
        <v>6710</v>
      </c>
      <c r="F1701" s="48"/>
      <c r="G1701" s="41" t="s">
        <v>55</v>
      </c>
      <c r="H1701" s="40" t="s">
        <v>9247</v>
      </c>
      <c r="I1701" s="40" t="s">
        <v>7904</v>
      </c>
      <c r="J1701" s="40" t="s">
        <v>8172</v>
      </c>
      <c r="K1701" s="43">
        <f>L1700</f>
        <v>41846</v>
      </c>
      <c r="L1701" s="67">
        <f>K1701+1</f>
        <v>41847</v>
      </c>
      <c r="M1701" s="40" t="s">
        <v>11</v>
      </c>
      <c r="N1701" s="48" t="s">
        <v>6218</v>
      </c>
      <c r="O1701" s="40" t="s">
        <v>84</v>
      </c>
      <c r="P1701" s="40"/>
    </row>
    <row r="1702" spans="1:16" hidden="1">
      <c r="A1702" s="49" t="s">
        <v>9244</v>
      </c>
      <c r="B1702" s="49" t="s">
        <v>9249</v>
      </c>
      <c r="C1702" s="41" t="s">
        <v>7990</v>
      </c>
      <c r="D1702" s="41" t="s">
        <v>7990</v>
      </c>
      <c r="E1702" s="41" t="s">
        <v>25</v>
      </c>
      <c r="F1702" s="48"/>
      <c r="G1702" s="41" t="s">
        <v>55</v>
      </c>
      <c r="H1702" s="41" t="s">
        <v>9250</v>
      </c>
      <c r="I1702" s="41" t="s">
        <v>1048</v>
      </c>
      <c r="J1702" s="41" t="s">
        <v>7888</v>
      </c>
      <c r="K1702" s="41"/>
      <c r="L1702" s="40"/>
      <c r="M1702" s="40"/>
      <c r="N1702" s="40"/>
      <c r="O1702" s="48"/>
      <c r="P1702" s="56"/>
    </row>
    <row r="1703" spans="1:16" hidden="1">
      <c r="A1703" s="49" t="s">
        <v>9244</v>
      </c>
      <c r="B1703" s="49" t="s">
        <v>9249</v>
      </c>
      <c r="C1703" s="41" t="s">
        <v>7990</v>
      </c>
      <c r="D1703" s="41" t="s">
        <v>7990</v>
      </c>
      <c r="E1703" s="41" t="s">
        <v>25</v>
      </c>
      <c r="F1703" s="48"/>
      <c r="G1703" s="41" t="s">
        <v>55</v>
      </c>
      <c r="H1703" s="41" t="s">
        <v>9250</v>
      </c>
      <c r="I1703" s="41" t="s">
        <v>1048</v>
      </c>
      <c r="J1703" s="41" t="s">
        <v>8244</v>
      </c>
      <c r="K1703" s="42">
        <v>41680</v>
      </c>
      <c r="L1703" s="40"/>
      <c r="M1703" s="40"/>
      <c r="N1703" s="40"/>
      <c r="O1703" s="48"/>
      <c r="P1703" s="56"/>
    </row>
    <row r="1704" spans="1:16" hidden="1">
      <c r="A1704" s="49" t="s">
        <v>9244</v>
      </c>
      <c r="B1704" s="49" t="s">
        <v>9249</v>
      </c>
      <c r="C1704" s="41" t="s">
        <v>7990</v>
      </c>
      <c r="D1704" s="41" t="s">
        <v>7990</v>
      </c>
      <c r="E1704" s="41" t="s">
        <v>25</v>
      </c>
      <c r="F1704" s="48"/>
      <c r="G1704" s="41" t="s">
        <v>55</v>
      </c>
      <c r="H1704" s="41" t="s">
        <v>9250</v>
      </c>
      <c r="I1704" s="41" t="s">
        <v>1048</v>
      </c>
      <c r="J1704" s="41" t="s">
        <v>7889</v>
      </c>
      <c r="K1704" s="42">
        <v>41820</v>
      </c>
      <c r="L1704" s="40"/>
      <c r="M1704" s="40"/>
      <c r="N1704" s="40"/>
      <c r="O1704" s="48"/>
      <c r="P1704" s="56"/>
    </row>
    <row r="1705" spans="1:16" hidden="1">
      <c r="A1705" s="49" t="s">
        <v>9244</v>
      </c>
      <c r="B1705" s="49" t="s">
        <v>9249</v>
      </c>
      <c r="C1705" s="41" t="s">
        <v>7990</v>
      </c>
      <c r="D1705" s="41" t="s">
        <v>7990</v>
      </c>
      <c r="E1705" s="41" t="s">
        <v>25</v>
      </c>
      <c r="F1705" s="48"/>
      <c r="G1705" s="41" t="s">
        <v>55</v>
      </c>
      <c r="H1705" s="41" t="s">
        <v>9250</v>
      </c>
      <c r="I1705" s="41" t="s">
        <v>1048</v>
      </c>
      <c r="J1705" s="41" t="s">
        <v>7890</v>
      </c>
      <c r="K1705" s="41"/>
      <c r="L1705" s="40"/>
      <c r="M1705" s="40"/>
      <c r="N1705" s="40"/>
      <c r="O1705" s="48"/>
      <c r="P1705" s="56"/>
    </row>
    <row r="1706" spans="1:16" hidden="1">
      <c r="A1706" s="49" t="s">
        <v>9244</v>
      </c>
      <c r="B1706" s="49" t="s">
        <v>9249</v>
      </c>
      <c r="C1706" s="41" t="s">
        <v>7990</v>
      </c>
      <c r="D1706" s="41" t="s">
        <v>7990</v>
      </c>
      <c r="E1706" s="41" t="s">
        <v>25</v>
      </c>
      <c r="F1706" s="48"/>
      <c r="G1706" s="41" t="s">
        <v>55</v>
      </c>
      <c r="H1706" s="41" t="s">
        <v>9250</v>
      </c>
      <c r="I1706" s="41" t="s">
        <v>1048</v>
      </c>
      <c r="J1706" s="41" t="s">
        <v>7891</v>
      </c>
      <c r="K1706" s="42"/>
      <c r="L1706" s="40"/>
      <c r="M1706" s="40"/>
      <c r="N1706" s="40"/>
      <c r="O1706" s="48"/>
      <c r="P1706" s="56"/>
    </row>
    <row r="1707" spans="1:16" hidden="1">
      <c r="A1707" s="49" t="s">
        <v>9244</v>
      </c>
      <c r="B1707" s="49" t="s">
        <v>9249</v>
      </c>
      <c r="C1707" s="41" t="s">
        <v>7990</v>
      </c>
      <c r="D1707" s="41" t="s">
        <v>7990</v>
      </c>
      <c r="E1707" s="41" t="s">
        <v>25</v>
      </c>
      <c r="F1707" s="48"/>
      <c r="G1707" s="41" t="s">
        <v>55</v>
      </c>
      <c r="H1707" s="41" t="s">
        <v>9250</v>
      </c>
      <c r="I1707" s="41" t="s">
        <v>1048</v>
      </c>
      <c r="J1707" s="41" t="s">
        <v>7892</v>
      </c>
      <c r="K1707" s="42">
        <v>41844</v>
      </c>
      <c r="L1707" s="40"/>
      <c r="M1707" s="40"/>
      <c r="N1707" s="40"/>
      <c r="O1707" s="48"/>
      <c r="P1707" s="56"/>
    </row>
    <row r="1708" spans="1:16" hidden="1">
      <c r="A1708" s="49" t="s">
        <v>9244</v>
      </c>
      <c r="B1708" s="49" t="s">
        <v>9249</v>
      </c>
      <c r="C1708" s="41" t="s">
        <v>7990</v>
      </c>
      <c r="D1708" s="41" t="s">
        <v>7990</v>
      </c>
      <c r="E1708" s="41" t="s">
        <v>25</v>
      </c>
      <c r="F1708" s="48"/>
      <c r="G1708" s="41" t="s">
        <v>55</v>
      </c>
      <c r="H1708" s="41" t="s">
        <v>9250</v>
      </c>
      <c r="I1708" s="41" t="s">
        <v>1048</v>
      </c>
      <c r="J1708" s="41" t="s">
        <v>7893</v>
      </c>
      <c r="K1708" s="41"/>
      <c r="L1708" s="40"/>
      <c r="M1708" s="40"/>
      <c r="N1708" s="40"/>
      <c r="O1708" s="48"/>
      <c r="P1708" s="56"/>
    </row>
    <row r="1709" spans="1:16" hidden="1">
      <c r="A1709" s="49" t="s">
        <v>9244</v>
      </c>
      <c r="B1709" s="49" t="s">
        <v>9249</v>
      </c>
      <c r="C1709" s="41" t="s">
        <v>7990</v>
      </c>
      <c r="D1709" s="41" t="s">
        <v>7990</v>
      </c>
      <c r="E1709" s="41" t="s">
        <v>25</v>
      </c>
      <c r="F1709" s="48"/>
      <c r="G1709" s="41" t="s">
        <v>55</v>
      </c>
      <c r="H1709" s="41" t="s">
        <v>9250</v>
      </c>
      <c r="I1709" s="41" t="s">
        <v>1048</v>
      </c>
      <c r="J1709" s="41" t="s">
        <v>7894</v>
      </c>
      <c r="K1709" s="41"/>
      <c r="L1709" s="40"/>
      <c r="M1709" s="40"/>
      <c r="N1709" s="40"/>
      <c r="O1709" s="48"/>
      <c r="P1709" s="56"/>
    </row>
    <row r="1710" spans="1:16" ht="26.45" hidden="1">
      <c r="A1710" s="48" t="s">
        <v>9244</v>
      </c>
      <c r="B1710" s="48" t="s">
        <v>9249</v>
      </c>
      <c r="C1710" s="40" t="s">
        <v>7990</v>
      </c>
      <c r="D1710" s="40" t="s">
        <v>7990</v>
      </c>
      <c r="E1710" s="40" t="s">
        <v>25</v>
      </c>
      <c r="F1710" s="48"/>
      <c r="G1710" s="41" t="s">
        <v>55</v>
      </c>
      <c r="H1710" s="40" t="s">
        <v>9250</v>
      </c>
      <c r="I1710" s="40" t="s">
        <v>7895</v>
      </c>
      <c r="J1710" s="40" t="s">
        <v>8245</v>
      </c>
      <c r="K1710" s="43">
        <f>K1703</f>
        <v>41680</v>
      </c>
      <c r="L1710" s="43">
        <f>K1710+30</f>
        <v>41710</v>
      </c>
      <c r="M1710" s="40" t="s">
        <v>7</v>
      </c>
      <c r="N1710" s="48" t="s">
        <v>7945</v>
      </c>
      <c r="O1710" s="40">
        <v>100</v>
      </c>
      <c r="P1710" s="56" t="s">
        <v>9251</v>
      </c>
    </row>
    <row r="1711" spans="1:16" hidden="1">
      <c r="A1711" s="48" t="s">
        <v>9244</v>
      </c>
      <c r="B1711" s="48" t="s">
        <v>9249</v>
      </c>
      <c r="C1711" s="40" t="s">
        <v>7990</v>
      </c>
      <c r="D1711" s="40" t="s">
        <v>7990</v>
      </c>
      <c r="E1711" s="40" t="s">
        <v>25</v>
      </c>
      <c r="F1711" s="48"/>
      <c r="G1711" s="41" t="s">
        <v>55</v>
      </c>
      <c r="H1711" s="40" t="s">
        <v>9250</v>
      </c>
      <c r="I1711" s="40" t="s">
        <v>8281</v>
      </c>
      <c r="J1711" s="40" t="s">
        <v>8282</v>
      </c>
      <c r="K1711" s="43">
        <f>L1710</f>
        <v>41710</v>
      </c>
      <c r="L1711" s="43">
        <f>K1711+2</f>
        <v>41712</v>
      </c>
      <c r="M1711" s="40" t="s">
        <v>7</v>
      </c>
      <c r="N1711" s="48" t="s">
        <v>6142</v>
      </c>
      <c r="O1711" s="40">
        <v>100</v>
      </c>
      <c r="P1711" s="56"/>
    </row>
    <row r="1712" spans="1:16" hidden="1">
      <c r="A1712" s="48" t="s">
        <v>9244</v>
      </c>
      <c r="B1712" s="48" t="s">
        <v>9249</v>
      </c>
      <c r="C1712" s="40" t="s">
        <v>7990</v>
      </c>
      <c r="D1712" s="40" t="s">
        <v>7990</v>
      </c>
      <c r="E1712" s="40" t="s">
        <v>25</v>
      </c>
      <c r="F1712" s="48"/>
      <c r="G1712" s="41" t="s">
        <v>55</v>
      </c>
      <c r="H1712" s="40" t="s">
        <v>9250</v>
      </c>
      <c r="I1712" s="65" t="s">
        <v>8261</v>
      </c>
      <c r="J1712" s="40" t="s">
        <v>8262</v>
      </c>
      <c r="K1712" s="43">
        <f>L1711</f>
        <v>41712</v>
      </c>
      <c r="L1712" s="43">
        <f>K1712</f>
        <v>41712</v>
      </c>
      <c r="M1712" s="40" t="s">
        <v>7</v>
      </c>
      <c r="N1712" s="48" t="s">
        <v>6142</v>
      </c>
      <c r="O1712" s="40">
        <v>100</v>
      </c>
      <c r="P1712" s="56"/>
    </row>
    <row r="1713" spans="1:16" hidden="1">
      <c r="A1713" s="48" t="s">
        <v>9244</v>
      </c>
      <c r="B1713" s="48" t="s">
        <v>9249</v>
      </c>
      <c r="C1713" s="40" t="s">
        <v>7990</v>
      </c>
      <c r="D1713" s="40" t="s">
        <v>7990</v>
      </c>
      <c r="E1713" s="40" t="s">
        <v>25</v>
      </c>
      <c r="F1713" s="48"/>
      <c r="G1713" s="41" t="s">
        <v>55</v>
      </c>
      <c r="H1713" s="40" t="s">
        <v>9250</v>
      </c>
      <c r="I1713" s="40" t="s">
        <v>8264</v>
      </c>
      <c r="J1713" s="40" t="s">
        <v>8265</v>
      </c>
      <c r="K1713" s="43">
        <f>L1712</f>
        <v>41712</v>
      </c>
      <c r="L1713" s="43">
        <f>K1704-21</f>
        <v>41799</v>
      </c>
      <c r="M1713" s="40" t="s">
        <v>7</v>
      </c>
      <c r="N1713" s="48" t="s">
        <v>7945</v>
      </c>
      <c r="O1713" s="40">
        <v>100</v>
      </c>
      <c r="P1713" s="56"/>
    </row>
    <row r="1714" spans="1:16" hidden="1">
      <c r="A1714" s="48" t="s">
        <v>9244</v>
      </c>
      <c r="B1714" s="48" t="s">
        <v>9249</v>
      </c>
      <c r="C1714" s="40" t="s">
        <v>7990</v>
      </c>
      <c r="D1714" s="40" t="s">
        <v>7990</v>
      </c>
      <c r="E1714" s="40" t="s">
        <v>25</v>
      </c>
      <c r="F1714" s="48"/>
      <c r="G1714" s="41" t="s">
        <v>55</v>
      </c>
      <c r="H1714" s="40" t="s">
        <v>9250</v>
      </c>
      <c r="I1714" s="40" t="s">
        <v>8261</v>
      </c>
      <c r="J1714" s="40" t="s">
        <v>8266</v>
      </c>
      <c r="K1714" s="43">
        <f>L1713</f>
        <v>41799</v>
      </c>
      <c r="L1714" s="43">
        <f>K1714</f>
        <v>41799</v>
      </c>
      <c r="M1714" s="40" t="s">
        <v>7</v>
      </c>
      <c r="N1714" s="48" t="s">
        <v>6142</v>
      </c>
      <c r="O1714" s="40">
        <v>100</v>
      </c>
      <c r="P1714" s="56"/>
    </row>
    <row r="1715" spans="1:16" hidden="1">
      <c r="A1715" s="48" t="s">
        <v>9244</v>
      </c>
      <c r="B1715" s="48" t="s">
        <v>9249</v>
      </c>
      <c r="C1715" s="40" t="s">
        <v>7990</v>
      </c>
      <c r="D1715" s="40" t="s">
        <v>7990</v>
      </c>
      <c r="E1715" s="40" t="s">
        <v>25</v>
      </c>
      <c r="F1715" s="48"/>
      <c r="G1715" s="41" t="s">
        <v>55</v>
      </c>
      <c r="H1715" s="40" t="s">
        <v>9250</v>
      </c>
      <c r="I1715" s="40" t="s">
        <v>7904</v>
      </c>
      <c r="J1715" s="40" t="s">
        <v>7905</v>
      </c>
      <c r="K1715" s="43">
        <f>L1713</f>
        <v>41799</v>
      </c>
      <c r="L1715" s="43">
        <f>K1715+5</f>
        <v>41804</v>
      </c>
      <c r="M1715" s="40" t="s">
        <v>7</v>
      </c>
      <c r="N1715" s="48" t="s">
        <v>7945</v>
      </c>
      <c r="O1715" s="40">
        <v>100</v>
      </c>
      <c r="P1715" s="56"/>
    </row>
    <row r="1716" spans="1:16" hidden="1">
      <c r="A1716" s="48" t="s">
        <v>9244</v>
      </c>
      <c r="B1716" s="48" t="s">
        <v>9249</v>
      </c>
      <c r="C1716" s="40" t="s">
        <v>7990</v>
      </c>
      <c r="D1716" s="40" t="s">
        <v>7990</v>
      </c>
      <c r="E1716" s="40" t="s">
        <v>25</v>
      </c>
      <c r="F1716" s="48"/>
      <c r="G1716" s="41" t="s">
        <v>55</v>
      </c>
      <c r="H1716" s="40" t="s">
        <v>9250</v>
      </c>
      <c r="I1716" s="40" t="s">
        <v>7904</v>
      </c>
      <c r="J1716" s="40" t="s">
        <v>7906</v>
      </c>
      <c r="K1716" s="43">
        <f>L1715</f>
        <v>41804</v>
      </c>
      <c r="L1716" s="43">
        <f>K1716+5</f>
        <v>41809</v>
      </c>
      <c r="M1716" s="40" t="s">
        <v>7</v>
      </c>
      <c r="N1716" s="48" t="s">
        <v>7945</v>
      </c>
      <c r="O1716" s="40">
        <v>100</v>
      </c>
      <c r="P1716" s="56"/>
    </row>
    <row r="1717" spans="1:16" hidden="1">
      <c r="A1717" s="48" t="s">
        <v>9244</v>
      </c>
      <c r="B1717" s="48" t="s">
        <v>9249</v>
      </c>
      <c r="C1717" s="40" t="s">
        <v>7990</v>
      </c>
      <c r="D1717" s="40" t="s">
        <v>7990</v>
      </c>
      <c r="E1717" s="40" t="s">
        <v>25</v>
      </c>
      <c r="F1717" s="48"/>
      <c r="G1717" s="41" t="s">
        <v>55</v>
      </c>
      <c r="H1717" s="40" t="s">
        <v>9250</v>
      </c>
      <c r="I1717" s="40" t="s">
        <v>7904</v>
      </c>
      <c r="J1717" s="40" t="s">
        <v>7907</v>
      </c>
      <c r="K1717" s="43">
        <f>L1716</f>
        <v>41809</v>
      </c>
      <c r="L1717" s="43">
        <f>K1717+5</f>
        <v>41814</v>
      </c>
      <c r="M1717" s="40" t="s">
        <v>7</v>
      </c>
      <c r="N1717" s="48" t="s">
        <v>7945</v>
      </c>
      <c r="O1717" s="40">
        <v>100</v>
      </c>
      <c r="P1717" s="56"/>
    </row>
    <row r="1718" spans="1:16" ht="26.45" hidden="1">
      <c r="A1718" s="48" t="s">
        <v>9244</v>
      </c>
      <c r="B1718" s="48" t="s">
        <v>9249</v>
      </c>
      <c r="C1718" s="40" t="s">
        <v>7990</v>
      </c>
      <c r="D1718" s="40" t="s">
        <v>7990</v>
      </c>
      <c r="E1718" s="40" t="s">
        <v>25</v>
      </c>
      <c r="F1718" s="48"/>
      <c r="G1718" s="41" t="s">
        <v>55</v>
      </c>
      <c r="H1718" s="40" t="s">
        <v>9250</v>
      </c>
      <c r="I1718" s="40" t="s">
        <v>7904</v>
      </c>
      <c r="J1718" s="40" t="s">
        <v>8172</v>
      </c>
      <c r="K1718" s="43">
        <f>L1717</f>
        <v>41814</v>
      </c>
      <c r="L1718" s="67">
        <f>K1718+1</f>
        <v>41815</v>
      </c>
      <c r="M1718" s="40" t="s">
        <v>7</v>
      </c>
      <c r="N1718" s="48" t="s">
        <v>7945</v>
      </c>
      <c r="O1718" s="40">
        <v>100</v>
      </c>
      <c r="P1718" s="56" t="s">
        <v>8279</v>
      </c>
    </row>
    <row r="1719" spans="1:16" hidden="1">
      <c r="A1719" s="49" t="s">
        <v>9107</v>
      </c>
      <c r="B1719" s="49" t="s">
        <v>9252</v>
      </c>
      <c r="C1719" s="49" t="s">
        <v>108</v>
      </c>
      <c r="D1719" s="41" t="s">
        <v>65</v>
      </c>
      <c r="E1719" s="49" t="s">
        <v>24</v>
      </c>
      <c r="F1719" s="48"/>
      <c r="G1719" s="41" t="s">
        <v>55</v>
      </c>
      <c r="H1719" s="49" t="s">
        <v>9253</v>
      </c>
      <c r="I1719" s="41" t="s">
        <v>1048</v>
      </c>
      <c r="J1719" s="41" t="s">
        <v>7888</v>
      </c>
      <c r="K1719" s="41"/>
      <c r="L1719" s="40"/>
      <c r="M1719" s="48"/>
      <c r="N1719" s="48"/>
      <c r="O1719" s="48"/>
      <c r="P1719" s="56"/>
    </row>
    <row r="1720" spans="1:16" hidden="1">
      <c r="A1720" s="49" t="s">
        <v>9107</v>
      </c>
      <c r="B1720" s="49" t="s">
        <v>9252</v>
      </c>
      <c r="C1720" s="49" t="s">
        <v>108</v>
      </c>
      <c r="D1720" s="41" t="s">
        <v>65</v>
      </c>
      <c r="E1720" s="49" t="s">
        <v>24</v>
      </c>
      <c r="F1720" s="48"/>
      <c r="G1720" s="41" t="s">
        <v>55</v>
      </c>
      <c r="H1720" s="49" t="s">
        <v>9253</v>
      </c>
      <c r="I1720" s="41" t="s">
        <v>1048</v>
      </c>
      <c r="J1720" s="41" t="s">
        <v>8244</v>
      </c>
      <c r="K1720" s="42">
        <v>41765</v>
      </c>
      <c r="L1720" s="40"/>
      <c r="M1720" s="48"/>
      <c r="N1720" s="48"/>
      <c r="O1720" s="48"/>
      <c r="P1720" s="56"/>
    </row>
    <row r="1721" spans="1:16" hidden="1">
      <c r="A1721" s="49" t="s">
        <v>9107</v>
      </c>
      <c r="B1721" s="49" t="s">
        <v>9252</v>
      </c>
      <c r="C1721" s="49" t="s">
        <v>108</v>
      </c>
      <c r="D1721" s="41" t="s">
        <v>65</v>
      </c>
      <c r="E1721" s="49" t="s">
        <v>24</v>
      </c>
      <c r="F1721" s="48"/>
      <c r="G1721" s="41" t="s">
        <v>55</v>
      </c>
      <c r="H1721" s="49" t="s">
        <v>9253</v>
      </c>
      <c r="I1721" s="41" t="s">
        <v>1048</v>
      </c>
      <c r="J1721" s="41" t="s">
        <v>7889</v>
      </c>
      <c r="K1721" s="42">
        <v>41944</v>
      </c>
      <c r="L1721" s="40"/>
      <c r="M1721" s="48"/>
      <c r="N1721" s="48"/>
      <c r="O1721" s="48"/>
      <c r="P1721" s="56"/>
    </row>
    <row r="1722" spans="1:16" hidden="1">
      <c r="A1722" s="49" t="s">
        <v>9107</v>
      </c>
      <c r="B1722" s="49" t="s">
        <v>9252</v>
      </c>
      <c r="C1722" s="49" t="s">
        <v>108</v>
      </c>
      <c r="D1722" s="41" t="s">
        <v>65</v>
      </c>
      <c r="E1722" s="49" t="s">
        <v>24</v>
      </c>
      <c r="F1722" s="48"/>
      <c r="G1722" s="41" t="s">
        <v>55</v>
      </c>
      <c r="H1722" s="49" t="s">
        <v>9253</v>
      </c>
      <c r="I1722" s="41" t="s">
        <v>1048</v>
      </c>
      <c r="J1722" s="41" t="s">
        <v>7890</v>
      </c>
      <c r="K1722" s="41"/>
      <c r="L1722" s="40"/>
      <c r="M1722" s="48"/>
      <c r="N1722" s="48"/>
      <c r="O1722" s="48"/>
      <c r="P1722" s="56"/>
    </row>
    <row r="1723" spans="1:16" hidden="1">
      <c r="A1723" s="49" t="s">
        <v>9107</v>
      </c>
      <c r="B1723" s="49" t="s">
        <v>9252</v>
      </c>
      <c r="C1723" s="49" t="s">
        <v>108</v>
      </c>
      <c r="D1723" s="41" t="s">
        <v>65</v>
      </c>
      <c r="E1723" s="49" t="s">
        <v>24</v>
      </c>
      <c r="F1723" s="48"/>
      <c r="G1723" s="41" t="s">
        <v>55</v>
      </c>
      <c r="H1723" s="49" t="s">
        <v>9253</v>
      </c>
      <c r="I1723" s="41" t="s">
        <v>1048</v>
      </c>
      <c r="J1723" s="41" t="s">
        <v>7891</v>
      </c>
      <c r="K1723" s="42">
        <v>41993</v>
      </c>
      <c r="L1723" s="40"/>
      <c r="M1723" s="48"/>
      <c r="N1723" s="48"/>
      <c r="O1723" s="48"/>
      <c r="P1723" s="56"/>
    </row>
    <row r="1724" spans="1:16" hidden="1">
      <c r="A1724" s="49" t="s">
        <v>9107</v>
      </c>
      <c r="B1724" s="49" t="s">
        <v>9252</v>
      </c>
      <c r="C1724" s="49" t="s">
        <v>108</v>
      </c>
      <c r="D1724" s="41" t="s">
        <v>65</v>
      </c>
      <c r="E1724" s="49" t="s">
        <v>24</v>
      </c>
      <c r="F1724" s="48"/>
      <c r="G1724" s="41" t="s">
        <v>55</v>
      </c>
      <c r="H1724" s="49" t="s">
        <v>9253</v>
      </c>
      <c r="I1724" s="41" t="s">
        <v>1048</v>
      </c>
      <c r="J1724" s="41" t="s">
        <v>7892</v>
      </c>
      <c r="K1724" s="41"/>
      <c r="L1724" s="40"/>
      <c r="M1724" s="48"/>
      <c r="N1724" s="48"/>
      <c r="O1724" s="48"/>
      <c r="P1724" s="56"/>
    </row>
    <row r="1725" spans="1:16" hidden="1">
      <c r="A1725" s="49" t="s">
        <v>9107</v>
      </c>
      <c r="B1725" s="49" t="s">
        <v>9252</v>
      </c>
      <c r="C1725" s="49" t="s">
        <v>108</v>
      </c>
      <c r="D1725" s="41" t="s">
        <v>65</v>
      </c>
      <c r="E1725" s="49" t="s">
        <v>24</v>
      </c>
      <c r="F1725" s="48"/>
      <c r="G1725" s="41" t="s">
        <v>55</v>
      </c>
      <c r="H1725" s="49" t="s">
        <v>9253</v>
      </c>
      <c r="I1725" s="41" t="s">
        <v>1048</v>
      </c>
      <c r="J1725" s="41" t="s">
        <v>7893</v>
      </c>
      <c r="K1725" s="41"/>
      <c r="L1725" s="40"/>
      <c r="M1725" s="48"/>
      <c r="N1725" s="48"/>
      <c r="O1725" s="48"/>
      <c r="P1725" s="56"/>
    </row>
    <row r="1726" spans="1:16" hidden="1">
      <c r="A1726" s="49" t="s">
        <v>9107</v>
      </c>
      <c r="B1726" s="49" t="s">
        <v>9252</v>
      </c>
      <c r="C1726" s="49" t="s">
        <v>108</v>
      </c>
      <c r="D1726" s="41" t="s">
        <v>65</v>
      </c>
      <c r="E1726" s="49" t="s">
        <v>24</v>
      </c>
      <c r="F1726" s="48"/>
      <c r="G1726" s="41" t="s">
        <v>55</v>
      </c>
      <c r="H1726" s="49" t="s">
        <v>9253</v>
      </c>
      <c r="I1726" s="41" t="s">
        <v>1048</v>
      </c>
      <c r="J1726" s="41" t="s">
        <v>7894</v>
      </c>
      <c r="K1726" s="41"/>
      <c r="L1726" s="40"/>
      <c r="M1726" s="48"/>
      <c r="N1726" s="48"/>
      <c r="O1726" s="48"/>
      <c r="P1726" s="56"/>
    </row>
    <row r="1727" spans="1:16" hidden="1">
      <c r="A1727" s="48" t="s">
        <v>9107</v>
      </c>
      <c r="B1727" s="48" t="s">
        <v>9252</v>
      </c>
      <c r="C1727" s="48" t="s">
        <v>108</v>
      </c>
      <c r="D1727" s="40" t="s">
        <v>65</v>
      </c>
      <c r="E1727" s="48" t="s">
        <v>24</v>
      </c>
      <c r="F1727" s="48"/>
      <c r="G1727" s="41" t="s">
        <v>55</v>
      </c>
      <c r="H1727" s="48" t="s">
        <v>9253</v>
      </c>
      <c r="I1727" s="40" t="s">
        <v>7895</v>
      </c>
      <c r="J1727" s="40" t="s">
        <v>8245</v>
      </c>
      <c r="K1727" s="43">
        <f>K1720</f>
        <v>41765</v>
      </c>
      <c r="L1727" s="43">
        <f>K1727+30</f>
        <v>41795</v>
      </c>
      <c r="M1727" s="40" t="s">
        <v>8173</v>
      </c>
      <c r="N1727" s="48" t="s">
        <v>14</v>
      </c>
      <c r="O1727" s="40">
        <v>100</v>
      </c>
      <c r="P1727" s="39"/>
    </row>
    <row r="1728" spans="1:16" hidden="1">
      <c r="A1728" s="48" t="s">
        <v>9107</v>
      </c>
      <c r="B1728" s="48" t="s">
        <v>9252</v>
      </c>
      <c r="C1728" s="48" t="s">
        <v>108</v>
      </c>
      <c r="D1728" s="40" t="s">
        <v>65</v>
      </c>
      <c r="E1728" s="48" t="s">
        <v>24</v>
      </c>
      <c r="F1728" s="48"/>
      <c r="G1728" s="41" t="s">
        <v>55</v>
      </c>
      <c r="H1728" s="48" t="s">
        <v>9253</v>
      </c>
      <c r="I1728" s="40" t="s">
        <v>8281</v>
      </c>
      <c r="J1728" s="40" t="s">
        <v>8282</v>
      </c>
      <c r="K1728" s="43">
        <f>L1727</f>
        <v>41795</v>
      </c>
      <c r="L1728" s="43">
        <f>K1728+2</f>
        <v>41797</v>
      </c>
      <c r="M1728" s="40" t="s">
        <v>8173</v>
      </c>
      <c r="N1728" s="48" t="s">
        <v>8252</v>
      </c>
      <c r="O1728" s="40">
        <v>100</v>
      </c>
      <c r="P1728" s="39"/>
    </row>
    <row r="1729" spans="1:16" hidden="1">
      <c r="A1729" s="48" t="s">
        <v>9107</v>
      </c>
      <c r="B1729" s="48" t="s">
        <v>9252</v>
      </c>
      <c r="C1729" s="48" t="s">
        <v>108</v>
      </c>
      <c r="D1729" s="40" t="s">
        <v>65</v>
      </c>
      <c r="E1729" s="48" t="s">
        <v>24</v>
      </c>
      <c r="F1729" s="48"/>
      <c r="G1729" s="41" t="s">
        <v>55</v>
      </c>
      <c r="H1729" s="48" t="s">
        <v>9253</v>
      </c>
      <c r="I1729" s="40" t="s">
        <v>8261</v>
      </c>
      <c r="J1729" s="40" t="s">
        <v>8262</v>
      </c>
      <c r="K1729" s="43">
        <f>L1728</f>
        <v>41797</v>
      </c>
      <c r="L1729" s="43">
        <f>K1729</f>
        <v>41797</v>
      </c>
      <c r="M1729" s="40" t="s">
        <v>8173</v>
      </c>
      <c r="N1729" s="48" t="s">
        <v>8252</v>
      </c>
      <c r="O1729" s="40">
        <v>100</v>
      </c>
      <c r="P1729" s="39"/>
    </row>
    <row r="1730" spans="1:16" ht="26.45" hidden="1">
      <c r="A1730" s="48" t="s">
        <v>9107</v>
      </c>
      <c r="B1730" s="48" t="s">
        <v>9252</v>
      </c>
      <c r="C1730" s="48" t="s">
        <v>108</v>
      </c>
      <c r="D1730" s="40" t="s">
        <v>65</v>
      </c>
      <c r="E1730" s="48" t="s">
        <v>24</v>
      </c>
      <c r="F1730" s="48"/>
      <c r="G1730" s="41" t="s">
        <v>55</v>
      </c>
      <c r="H1730" s="48" t="s">
        <v>9253</v>
      </c>
      <c r="I1730" s="40" t="s">
        <v>8264</v>
      </c>
      <c r="J1730" s="40" t="s">
        <v>8265</v>
      </c>
      <c r="K1730" s="43">
        <f>L1729</f>
        <v>41797</v>
      </c>
      <c r="L1730" s="43">
        <f>K1721-21</f>
        <v>41923</v>
      </c>
      <c r="M1730" s="40" t="s">
        <v>8173</v>
      </c>
      <c r="N1730" s="48" t="s">
        <v>14</v>
      </c>
      <c r="O1730" s="40">
        <v>100</v>
      </c>
      <c r="P1730" s="39" t="s">
        <v>8279</v>
      </c>
    </row>
    <row r="1731" spans="1:16" ht="26.45" hidden="1">
      <c r="A1731" s="48" t="s">
        <v>9107</v>
      </c>
      <c r="B1731" s="48" t="s">
        <v>9252</v>
      </c>
      <c r="C1731" s="48" t="s">
        <v>108</v>
      </c>
      <c r="D1731" s="40" t="s">
        <v>65</v>
      </c>
      <c r="E1731" s="48" t="s">
        <v>24</v>
      </c>
      <c r="F1731" s="48"/>
      <c r="G1731" s="41" t="s">
        <v>55</v>
      </c>
      <c r="H1731" s="48" t="s">
        <v>9253</v>
      </c>
      <c r="I1731" s="40" t="s">
        <v>8261</v>
      </c>
      <c r="J1731" s="40" t="s">
        <v>8266</v>
      </c>
      <c r="K1731" s="43">
        <f>L1730</f>
        <v>41923</v>
      </c>
      <c r="L1731" s="43">
        <f>K1731</f>
        <v>41923</v>
      </c>
      <c r="M1731" s="40" t="s">
        <v>8173</v>
      </c>
      <c r="N1731" s="48" t="s">
        <v>149</v>
      </c>
      <c r="O1731" s="40">
        <v>100</v>
      </c>
      <c r="P1731" s="39" t="s">
        <v>8279</v>
      </c>
    </row>
    <row r="1732" spans="1:16" hidden="1">
      <c r="A1732" s="48" t="s">
        <v>9107</v>
      </c>
      <c r="B1732" s="48" t="s">
        <v>9252</v>
      </c>
      <c r="C1732" s="48" t="s">
        <v>108</v>
      </c>
      <c r="D1732" s="40" t="s">
        <v>65</v>
      </c>
      <c r="E1732" s="48" t="s">
        <v>24</v>
      </c>
      <c r="F1732" s="48"/>
      <c r="G1732" s="41" t="s">
        <v>55</v>
      </c>
      <c r="H1732" s="48" t="s">
        <v>9253</v>
      </c>
      <c r="I1732" s="40" t="s">
        <v>7904</v>
      </c>
      <c r="J1732" s="40" t="s">
        <v>7905</v>
      </c>
      <c r="K1732" s="43">
        <f>L1730</f>
        <v>41923</v>
      </c>
      <c r="L1732" s="43">
        <f>K1732+5</f>
        <v>41928</v>
      </c>
      <c r="M1732" s="40" t="s">
        <v>8173</v>
      </c>
      <c r="N1732" s="48" t="s">
        <v>14</v>
      </c>
      <c r="O1732" s="40">
        <v>100</v>
      </c>
      <c r="P1732" s="39"/>
    </row>
    <row r="1733" spans="1:16" hidden="1">
      <c r="A1733" s="48" t="s">
        <v>9107</v>
      </c>
      <c r="B1733" s="48" t="s">
        <v>9252</v>
      </c>
      <c r="C1733" s="48" t="s">
        <v>108</v>
      </c>
      <c r="D1733" s="40" t="s">
        <v>65</v>
      </c>
      <c r="E1733" s="48" t="s">
        <v>24</v>
      </c>
      <c r="F1733" s="48"/>
      <c r="G1733" s="41" t="s">
        <v>55</v>
      </c>
      <c r="H1733" s="48" t="s">
        <v>9253</v>
      </c>
      <c r="I1733" s="40" t="s">
        <v>7904</v>
      </c>
      <c r="J1733" s="40" t="s">
        <v>7906</v>
      </c>
      <c r="K1733" s="43">
        <f>L1732</f>
        <v>41928</v>
      </c>
      <c r="L1733" s="43">
        <f>K1733+5</f>
        <v>41933</v>
      </c>
      <c r="M1733" s="40" t="s">
        <v>8173</v>
      </c>
      <c r="N1733" s="48" t="s">
        <v>14</v>
      </c>
      <c r="O1733" s="40">
        <v>100</v>
      </c>
      <c r="P1733" s="39"/>
    </row>
    <row r="1734" spans="1:16" hidden="1">
      <c r="A1734" s="48" t="s">
        <v>9107</v>
      </c>
      <c r="B1734" s="48" t="s">
        <v>9252</v>
      </c>
      <c r="C1734" s="48" t="s">
        <v>108</v>
      </c>
      <c r="D1734" s="40" t="s">
        <v>65</v>
      </c>
      <c r="E1734" s="48" t="s">
        <v>24</v>
      </c>
      <c r="F1734" s="48"/>
      <c r="G1734" s="41" t="s">
        <v>55</v>
      </c>
      <c r="H1734" s="48" t="s">
        <v>9253</v>
      </c>
      <c r="I1734" s="40" t="s">
        <v>7904</v>
      </c>
      <c r="J1734" s="40" t="s">
        <v>7907</v>
      </c>
      <c r="K1734" s="43">
        <f>L1733</f>
        <v>41933</v>
      </c>
      <c r="L1734" s="43">
        <f>K1734+5</f>
        <v>41938</v>
      </c>
      <c r="M1734" s="80" t="s">
        <v>8173</v>
      </c>
      <c r="N1734" s="48" t="s">
        <v>14</v>
      </c>
      <c r="O1734" s="40">
        <v>100</v>
      </c>
      <c r="P1734" s="56"/>
    </row>
    <row r="1735" spans="1:16" ht="26.45" hidden="1">
      <c r="A1735" s="48" t="s">
        <v>9107</v>
      </c>
      <c r="B1735" s="48" t="s">
        <v>9252</v>
      </c>
      <c r="C1735" s="48" t="s">
        <v>108</v>
      </c>
      <c r="D1735" s="40" t="s">
        <v>65</v>
      </c>
      <c r="E1735" s="48" t="s">
        <v>24</v>
      </c>
      <c r="F1735" s="48"/>
      <c r="G1735" s="41" t="s">
        <v>55</v>
      </c>
      <c r="H1735" s="48" t="s">
        <v>9253</v>
      </c>
      <c r="I1735" s="40" t="s">
        <v>7904</v>
      </c>
      <c r="J1735" s="40" t="s">
        <v>8172</v>
      </c>
      <c r="K1735" s="43">
        <f>L1734</f>
        <v>41938</v>
      </c>
      <c r="L1735" s="67">
        <f>K1735+1</f>
        <v>41939</v>
      </c>
      <c r="M1735" s="40" t="s">
        <v>8173</v>
      </c>
      <c r="N1735" s="48" t="s">
        <v>14</v>
      </c>
      <c r="O1735" s="40">
        <v>100</v>
      </c>
      <c r="P1735" s="39" t="s">
        <v>8279</v>
      </c>
    </row>
    <row r="1736" spans="1:16" hidden="1">
      <c r="A1736" s="41" t="s">
        <v>8663</v>
      </c>
      <c r="B1736" s="41" t="s">
        <v>7561</v>
      </c>
      <c r="C1736" s="49" t="s">
        <v>8332</v>
      </c>
      <c r="D1736" s="49" t="s">
        <v>65</v>
      </c>
      <c r="E1736" s="49" t="s">
        <v>25</v>
      </c>
      <c r="F1736" s="49"/>
      <c r="G1736" s="41" t="s">
        <v>55</v>
      </c>
      <c r="H1736" s="41" t="s">
        <v>9254</v>
      </c>
      <c r="I1736" s="41" t="s">
        <v>1048</v>
      </c>
      <c r="J1736" s="41" t="s">
        <v>7888</v>
      </c>
      <c r="K1736" s="41"/>
      <c r="L1736" s="41"/>
      <c r="M1736" s="49"/>
      <c r="N1736" s="49"/>
      <c r="O1736" s="49"/>
      <c r="P1736" s="56"/>
    </row>
    <row r="1737" spans="1:16" hidden="1">
      <c r="A1737" s="41" t="s">
        <v>8663</v>
      </c>
      <c r="B1737" s="41" t="s">
        <v>7561</v>
      </c>
      <c r="C1737" s="49" t="s">
        <v>8332</v>
      </c>
      <c r="D1737" s="49" t="s">
        <v>65</v>
      </c>
      <c r="E1737" s="49" t="s">
        <v>25</v>
      </c>
      <c r="F1737" s="49"/>
      <c r="G1737" s="41" t="s">
        <v>55</v>
      </c>
      <c r="H1737" s="41" t="s">
        <v>9254</v>
      </c>
      <c r="I1737" s="41" t="s">
        <v>1048</v>
      </c>
      <c r="J1737" s="41" t="s">
        <v>8244</v>
      </c>
      <c r="K1737" s="42">
        <v>41799</v>
      </c>
      <c r="L1737" s="41"/>
      <c r="M1737" s="49"/>
      <c r="N1737" s="49"/>
      <c r="O1737" s="49"/>
      <c r="P1737" s="56"/>
    </row>
    <row r="1738" spans="1:16" hidden="1">
      <c r="A1738" s="41" t="s">
        <v>8663</v>
      </c>
      <c r="B1738" s="41" t="s">
        <v>7561</v>
      </c>
      <c r="C1738" s="49" t="s">
        <v>8332</v>
      </c>
      <c r="D1738" s="49" t="s">
        <v>65</v>
      </c>
      <c r="E1738" s="49" t="s">
        <v>25</v>
      </c>
      <c r="F1738" s="49"/>
      <c r="G1738" s="41" t="s">
        <v>55</v>
      </c>
      <c r="H1738" s="41" t="s">
        <v>9254</v>
      </c>
      <c r="I1738" s="41" t="s">
        <v>1048</v>
      </c>
      <c r="J1738" s="41" t="s">
        <v>7889</v>
      </c>
      <c r="K1738" s="59">
        <v>41865</v>
      </c>
      <c r="L1738" s="41"/>
      <c r="M1738" s="49"/>
      <c r="N1738" s="49"/>
      <c r="O1738" s="49"/>
      <c r="P1738" s="56"/>
    </row>
    <row r="1739" spans="1:16" hidden="1">
      <c r="A1739" s="41" t="s">
        <v>8663</v>
      </c>
      <c r="B1739" s="41" t="s">
        <v>7561</v>
      </c>
      <c r="C1739" s="49" t="s">
        <v>8332</v>
      </c>
      <c r="D1739" s="49" t="s">
        <v>65</v>
      </c>
      <c r="E1739" s="49" t="s">
        <v>25</v>
      </c>
      <c r="F1739" s="49"/>
      <c r="G1739" s="41" t="s">
        <v>55</v>
      </c>
      <c r="H1739" s="41" t="s">
        <v>9254</v>
      </c>
      <c r="I1739" s="41" t="s">
        <v>1048</v>
      </c>
      <c r="J1739" s="41" t="s">
        <v>7890</v>
      </c>
      <c r="K1739" s="42">
        <v>41918</v>
      </c>
      <c r="L1739" s="41"/>
      <c r="M1739" s="49"/>
      <c r="N1739" s="49"/>
      <c r="O1739" s="49"/>
      <c r="P1739" s="56"/>
    </row>
    <row r="1740" spans="1:16" hidden="1">
      <c r="A1740" s="41" t="s">
        <v>8663</v>
      </c>
      <c r="B1740" s="41" t="s">
        <v>7561</v>
      </c>
      <c r="C1740" s="49" t="s">
        <v>8332</v>
      </c>
      <c r="D1740" s="49" t="s">
        <v>65</v>
      </c>
      <c r="E1740" s="49" t="s">
        <v>25</v>
      </c>
      <c r="F1740" s="49"/>
      <c r="G1740" s="41" t="s">
        <v>55</v>
      </c>
      <c r="H1740" s="41" t="s">
        <v>9254</v>
      </c>
      <c r="I1740" s="41" t="s">
        <v>1048</v>
      </c>
      <c r="J1740" s="41" t="s">
        <v>7891</v>
      </c>
      <c r="K1740" s="42">
        <v>41920</v>
      </c>
      <c r="L1740" s="41"/>
      <c r="M1740" s="49"/>
      <c r="N1740" s="49"/>
      <c r="O1740" s="49"/>
      <c r="P1740" s="56"/>
    </row>
    <row r="1741" spans="1:16" hidden="1">
      <c r="A1741" s="41" t="s">
        <v>8663</v>
      </c>
      <c r="B1741" s="41" t="s">
        <v>7561</v>
      </c>
      <c r="C1741" s="49" t="s">
        <v>8332</v>
      </c>
      <c r="D1741" s="49" t="s">
        <v>65</v>
      </c>
      <c r="E1741" s="49" t="s">
        <v>25</v>
      </c>
      <c r="F1741" s="49"/>
      <c r="G1741" s="41" t="s">
        <v>55</v>
      </c>
      <c r="H1741" s="41" t="s">
        <v>9254</v>
      </c>
      <c r="I1741" s="41" t="s">
        <v>1048</v>
      </c>
      <c r="J1741" s="41" t="s">
        <v>7892</v>
      </c>
      <c r="K1741" s="42"/>
      <c r="L1741" s="41"/>
      <c r="M1741" s="49"/>
      <c r="N1741" s="49"/>
      <c r="O1741" s="49"/>
      <c r="P1741" s="56"/>
    </row>
    <row r="1742" spans="1:16" hidden="1">
      <c r="A1742" s="41" t="s">
        <v>8663</v>
      </c>
      <c r="B1742" s="41" t="s">
        <v>7561</v>
      </c>
      <c r="C1742" s="49" t="s">
        <v>8332</v>
      </c>
      <c r="D1742" s="49" t="s">
        <v>65</v>
      </c>
      <c r="E1742" s="49" t="s">
        <v>25</v>
      </c>
      <c r="F1742" s="49"/>
      <c r="G1742" s="41" t="s">
        <v>55</v>
      </c>
      <c r="H1742" s="41" t="s">
        <v>9254</v>
      </c>
      <c r="I1742" s="41" t="s">
        <v>1048</v>
      </c>
      <c r="J1742" s="41" t="s">
        <v>7893</v>
      </c>
      <c r="K1742" s="41"/>
      <c r="L1742" s="41"/>
      <c r="M1742" s="49"/>
      <c r="N1742" s="49"/>
      <c r="O1742" s="49"/>
      <c r="P1742" s="56"/>
    </row>
    <row r="1743" spans="1:16" hidden="1">
      <c r="A1743" s="41" t="s">
        <v>8663</v>
      </c>
      <c r="B1743" s="41" t="s">
        <v>7561</v>
      </c>
      <c r="C1743" s="49" t="s">
        <v>8332</v>
      </c>
      <c r="D1743" s="49" t="s">
        <v>65</v>
      </c>
      <c r="E1743" s="49" t="s">
        <v>25</v>
      </c>
      <c r="F1743" s="49"/>
      <c r="G1743" s="41" t="s">
        <v>55</v>
      </c>
      <c r="H1743" s="41" t="s">
        <v>9254</v>
      </c>
      <c r="I1743" s="41" t="s">
        <v>1048</v>
      </c>
      <c r="J1743" s="41" t="s">
        <v>7894</v>
      </c>
      <c r="K1743" s="41"/>
      <c r="L1743" s="41"/>
      <c r="M1743" s="49"/>
      <c r="N1743" s="49"/>
      <c r="O1743" s="49"/>
      <c r="P1743" s="56"/>
    </row>
    <row r="1744" spans="1:16" hidden="1">
      <c r="A1744" s="40" t="s">
        <v>8663</v>
      </c>
      <c r="B1744" s="40" t="s">
        <v>7561</v>
      </c>
      <c r="C1744" s="48" t="s">
        <v>8332</v>
      </c>
      <c r="D1744" s="48" t="s">
        <v>65</v>
      </c>
      <c r="E1744" s="48" t="s">
        <v>25</v>
      </c>
      <c r="F1744" s="48"/>
      <c r="G1744" s="41" t="s">
        <v>55</v>
      </c>
      <c r="H1744" s="40" t="s">
        <v>9254</v>
      </c>
      <c r="I1744" s="40" t="s">
        <v>7895</v>
      </c>
      <c r="J1744" s="40" t="s">
        <v>8245</v>
      </c>
      <c r="K1744" s="43">
        <f>K1737</f>
        <v>41799</v>
      </c>
      <c r="L1744" s="43">
        <f>K1744+30</f>
        <v>41829</v>
      </c>
      <c r="M1744" s="40" t="s">
        <v>11</v>
      </c>
      <c r="N1744" s="48" t="s">
        <v>4365</v>
      </c>
      <c r="O1744" s="40">
        <v>100</v>
      </c>
      <c r="P1744" s="56"/>
    </row>
    <row r="1745" spans="1:16" hidden="1">
      <c r="A1745" s="40" t="s">
        <v>8663</v>
      </c>
      <c r="B1745" s="40" t="s">
        <v>7561</v>
      </c>
      <c r="C1745" s="48" t="s">
        <v>8332</v>
      </c>
      <c r="D1745" s="48" t="s">
        <v>65</v>
      </c>
      <c r="E1745" s="48" t="s">
        <v>25</v>
      </c>
      <c r="F1745" s="48"/>
      <c r="G1745" s="41" t="s">
        <v>55</v>
      </c>
      <c r="H1745" s="40" t="s">
        <v>9254</v>
      </c>
      <c r="I1745" s="40" t="s">
        <v>8281</v>
      </c>
      <c r="J1745" s="40" t="s">
        <v>8282</v>
      </c>
      <c r="K1745" s="43">
        <f>L1744</f>
        <v>41829</v>
      </c>
      <c r="L1745" s="43">
        <f>K1745+2</f>
        <v>41831</v>
      </c>
      <c r="M1745" s="40" t="s">
        <v>11</v>
      </c>
      <c r="N1745" s="48" t="s">
        <v>4365</v>
      </c>
      <c r="O1745" s="40">
        <v>100</v>
      </c>
      <c r="P1745" s="56"/>
    </row>
    <row r="1746" spans="1:16" ht="15.6" hidden="1">
      <c r="A1746" s="40" t="s">
        <v>8663</v>
      </c>
      <c r="B1746" s="40" t="s">
        <v>7561</v>
      </c>
      <c r="C1746" s="48" t="s">
        <v>8332</v>
      </c>
      <c r="D1746" s="48" t="s">
        <v>65</v>
      </c>
      <c r="E1746" s="48" t="s">
        <v>25</v>
      </c>
      <c r="F1746" s="48"/>
      <c r="G1746" s="41" t="s">
        <v>55</v>
      </c>
      <c r="H1746" s="40" t="s">
        <v>9254</v>
      </c>
      <c r="I1746" s="65" t="s">
        <v>8261</v>
      </c>
      <c r="J1746" s="40" t="s">
        <v>8262</v>
      </c>
      <c r="K1746" s="43">
        <f>L1745</f>
        <v>41831</v>
      </c>
      <c r="L1746" s="43">
        <f>K1746</f>
        <v>41831</v>
      </c>
      <c r="M1746" s="40" t="s">
        <v>11</v>
      </c>
      <c r="N1746" s="48" t="s">
        <v>4365</v>
      </c>
      <c r="O1746" s="40">
        <v>100</v>
      </c>
      <c r="P1746" s="66"/>
    </row>
    <row r="1747" spans="1:16" ht="26.45" hidden="1">
      <c r="A1747" s="40" t="s">
        <v>8663</v>
      </c>
      <c r="B1747" s="40" t="s">
        <v>7561</v>
      </c>
      <c r="C1747" s="48" t="s">
        <v>8332</v>
      </c>
      <c r="D1747" s="48" t="s">
        <v>65</v>
      </c>
      <c r="E1747" s="48" t="s">
        <v>25</v>
      </c>
      <c r="F1747" s="48"/>
      <c r="G1747" s="41" t="s">
        <v>55</v>
      </c>
      <c r="H1747" s="40" t="s">
        <v>9254</v>
      </c>
      <c r="I1747" s="40" t="s">
        <v>8264</v>
      </c>
      <c r="J1747" s="40" t="s">
        <v>8265</v>
      </c>
      <c r="K1747" s="43">
        <f>L1746</f>
        <v>41831</v>
      </c>
      <c r="L1747" s="43">
        <f>K1738-21</f>
        <v>41844</v>
      </c>
      <c r="M1747" s="40" t="s">
        <v>11</v>
      </c>
      <c r="N1747" s="48" t="s">
        <v>4365</v>
      </c>
      <c r="O1747" s="40">
        <v>100</v>
      </c>
      <c r="P1747" s="56" t="s">
        <v>9255</v>
      </c>
    </row>
    <row r="1748" spans="1:16" hidden="1">
      <c r="A1748" s="40" t="s">
        <v>8663</v>
      </c>
      <c r="B1748" s="40" t="s">
        <v>7561</v>
      </c>
      <c r="C1748" s="48" t="s">
        <v>8332</v>
      </c>
      <c r="D1748" s="48" t="s">
        <v>65</v>
      </c>
      <c r="E1748" s="48" t="s">
        <v>25</v>
      </c>
      <c r="F1748" s="48"/>
      <c r="G1748" s="41" t="s">
        <v>55</v>
      </c>
      <c r="H1748" s="40" t="s">
        <v>9254</v>
      </c>
      <c r="I1748" s="40" t="s">
        <v>8261</v>
      </c>
      <c r="J1748" s="40" t="s">
        <v>8266</v>
      </c>
      <c r="K1748" s="43">
        <f>L1747</f>
        <v>41844</v>
      </c>
      <c r="L1748" s="43">
        <f>K1748</f>
        <v>41844</v>
      </c>
      <c r="M1748" s="40" t="s">
        <v>11</v>
      </c>
      <c r="N1748" s="48" t="s">
        <v>4365</v>
      </c>
      <c r="O1748" s="40">
        <v>100</v>
      </c>
      <c r="P1748" s="56"/>
    </row>
    <row r="1749" spans="1:16" hidden="1">
      <c r="A1749" s="40" t="s">
        <v>8663</v>
      </c>
      <c r="B1749" s="40" t="s">
        <v>7561</v>
      </c>
      <c r="C1749" s="48" t="s">
        <v>8332</v>
      </c>
      <c r="D1749" s="48" t="s">
        <v>65</v>
      </c>
      <c r="E1749" s="48" t="s">
        <v>25</v>
      </c>
      <c r="F1749" s="48"/>
      <c r="G1749" s="41" t="s">
        <v>55</v>
      </c>
      <c r="H1749" s="40" t="s">
        <v>9254</v>
      </c>
      <c r="I1749" s="40" t="s">
        <v>7904</v>
      </c>
      <c r="J1749" s="40" t="s">
        <v>7905</v>
      </c>
      <c r="K1749" s="43">
        <f>L1747</f>
        <v>41844</v>
      </c>
      <c r="L1749" s="43">
        <f>K1749+5</f>
        <v>41849</v>
      </c>
      <c r="M1749" s="40" t="s">
        <v>11</v>
      </c>
      <c r="N1749" s="48" t="s">
        <v>4365</v>
      </c>
      <c r="O1749" s="40">
        <v>100</v>
      </c>
      <c r="P1749" s="56"/>
    </row>
    <row r="1750" spans="1:16" hidden="1">
      <c r="A1750" s="40" t="s">
        <v>8663</v>
      </c>
      <c r="B1750" s="40" t="s">
        <v>7561</v>
      </c>
      <c r="C1750" s="48" t="s">
        <v>8332</v>
      </c>
      <c r="D1750" s="48" t="s">
        <v>65</v>
      </c>
      <c r="E1750" s="48" t="s">
        <v>25</v>
      </c>
      <c r="F1750" s="48"/>
      <c r="G1750" s="41" t="s">
        <v>55</v>
      </c>
      <c r="H1750" s="40" t="s">
        <v>9254</v>
      </c>
      <c r="I1750" s="40" t="s">
        <v>7904</v>
      </c>
      <c r="J1750" s="40" t="s">
        <v>7906</v>
      </c>
      <c r="K1750" s="43">
        <f>L1749</f>
        <v>41849</v>
      </c>
      <c r="L1750" s="43">
        <f>K1750+5</f>
        <v>41854</v>
      </c>
      <c r="M1750" s="40" t="s">
        <v>11</v>
      </c>
      <c r="N1750" s="48" t="s">
        <v>4365</v>
      </c>
      <c r="O1750" s="40">
        <v>100</v>
      </c>
      <c r="P1750" s="56"/>
    </row>
    <row r="1751" spans="1:16" hidden="1">
      <c r="A1751" s="40" t="s">
        <v>8663</v>
      </c>
      <c r="B1751" s="40" t="s">
        <v>7561</v>
      </c>
      <c r="C1751" s="48" t="s">
        <v>8332</v>
      </c>
      <c r="D1751" s="48" t="s">
        <v>65</v>
      </c>
      <c r="E1751" s="48" t="s">
        <v>25</v>
      </c>
      <c r="F1751" s="48"/>
      <c r="G1751" s="41" t="s">
        <v>55</v>
      </c>
      <c r="H1751" s="40" t="s">
        <v>9254</v>
      </c>
      <c r="I1751" s="40" t="s">
        <v>7904</v>
      </c>
      <c r="J1751" s="40" t="s">
        <v>7907</v>
      </c>
      <c r="K1751" s="43">
        <f>L1750</f>
        <v>41854</v>
      </c>
      <c r="L1751" s="43">
        <f>K1751+5</f>
        <v>41859</v>
      </c>
      <c r="M1751" s="40" t="s">
        <v>11</v>
      </c>
      <c r="N1751" s="48" t="s">
        <v>4365</v>
      </c>
      <c r="O1751" s="40">
        <v>100</v>
      </c>
      <c r="P1751" s="56"/>
    </row>
    <row r="1752" spans="1:16" hidden="1">
      <c r="A1752" s="40" t="s">
        <v>8663</v>
      </c>
      <c r="B1752" s="40" t="s">
        <v>7561</v>
      </c>
      <c r="C1752" s="48" t="s">
        <v>8332</v>
      </c>
      <c r="D1752" s="48" t="s">
        <v>65</v>
      </c>
      <c r="E1752" s="48" t="s">
        <v>25</v>
      </c>
      <c r="F1752" s="48"/>
      <c r="G1752" s="41" t="s">
        <v>55</v>
      </c>
      <c r="H1752" s="40" t="s">
        <v>9254</v>
      </c>
      <c r="I1752" s="40" t="s">
        <v>7904</v>
      </c>
      <c r="J1752" s="40" t="s">
        <v>8172</v>
      </c>
      <c r="K1752" s="43">
        <f>L1751</f>
        <v>41859</v>
      </c>
      <c r="L1752" s="67">
        <f>K1752+1</f>
        <v>41860</v>
      </c>
      <c r="M1752" s="40" t="s">
        <v>11</v>
      </c>
      <c r="N1752" s="48" t="s">
        <v>4365</v>
      </c>
      <c r="O1752" s="40">
        <v>100</v>
      </c>
      <c r="P1752" s="56"/>
    </row>
    <row r="1753" spans="1:16" hidden="1">
      <c r="A1753" s="49" t="s">
        <v>9092</v>
      </c>
      <c r="B1753" s="49" t="s">
        <v>9202</v>
      </c>
      <c r="C1753" s="49" t="s">
        <v>7990</v>
      </c>
      <c r="D1753" s="49" t="s">
        <v>7990</v>
      </c>
      <c r="E1753" s="49" t="s">
        <v>9004</v>
      </c>
      <c r="F1753" s="48"/>
      <c r="G1753" s="49" t="s">
        <v>6175</v>
      </c>
      <c r="H1753" s="49" t="s">
        <v>9256</v>
      </c>
      <c r="I1753" s="41" t="s">
        <v>1048</v>
      </c>
      <c r="J1753" s="41" t="s">
        <v>7888</v>
      </c>
      <c r="K1753" s="41"/>
      <c r="L1753" s="40"/>
      <c r="M1753" s="40"/>
      <c r="N1753" s="40"/>
      <c r="O1753" s="48"/>
      <c r="P1753" s="56"/>
    </row>
    <row r="1754" spans="1:16" hidden="1">
      <c r="A1754" s="49" t="s">
        <v>9092</v>
      </c>
      <c r="B1754" s="49" t="s">
        <v>9202</v>
      </c>
      <c r="C1754" s="49" t="s">
        <v>7990</v>
      </c>
      <c r="D1754" s="49" t="s">
        <v>7990</v>
      </c>
      <c r="E1754" s="49" t="s">
        <v>9004</v>
      </c>
      <c r="F1754" s="48"/>
      <c r="G1754" s="49" t="s">
        <v>6175</v>
      </c>
      <c r="H1754" s="49" t="s">
        <v>9256</v>
      </c>
      <c r="I1754" s="41" t="s">
        <v>1048</v>
      </c>
      <c r="J1754" s="41" t="s">
        <v>8244</v>
      </c>
      <c r="K1754" s="59">
        <v>41743</v>
      </c>
      <c r="L1754" s="40"/>
      <c r="M1754" s="40"/>
      <c r="N1754" s="40"/>
      <c r="O1754" s="48"/>
      <c r="P1754" s="56"/>
    </row>
    <row r="1755" spans="1:16" hidden="1">
      <c r="A1755" s="49" t="s">
        <v>9092</v>
      </c>
      <c r="B1755" s="49" t="s">
        <v>9202</v>
      </c>
      <c r="C1755" s="49" t="s">
        <v>7990</v>
      </c>
      <c r="D1755" s="49" t="s">
        <v>7990</v>
      </c>
      <c r="E1755" s="49" t="s">
        <v>9004</v>
      </c>
      <c r="F1755" s="48"/>
      <c r="G1755" s="49" t="s">
        <v>6175</v>
      </c>
      <c r="H1755" s="49" t="s">
        <v>9256</v>
      </c>
      <c r="I1755" s="41" t="s">
        <v>1048</v>
      </c>
      <c r="J1755" s="41" t="s">
        <v>7889</v>
      </c>
      <c r="K1755" s="59">
        <v>41855</v>
      </c>
      <c r="L1755" s="40" t="s">
        <v>8309</v>
      </c>
      <c r="M1755" s="40"/>
      <c r="N1755" s="40"/>
      <c r="O1755" s="48"/>
      <c r="P1755" s="56"/>
    </row>
    <row r="1756" spans="1:16" hidden="1">
      <c r="A1756" s="49" t="s">
        <v>9092</v>
      </c>
      <c r="B1756" s="49" t="s">
        <v>9202</v>
      </c>
      <c r="C1756" s="49" t="s">
        <v>7990</v>
      </c>
      <c r="D1756" s="49" t="s">
        <v>7990</v>
      </c>
      <c r="E1756" s="49" t="s">
        <v>9004</v>
      </c>
      <c r="F1756" s="48"/>
      <c r="G1756" s="49" t="s">
        <v>6175</v>
      </c>
      <c r="H1756" s="49" t="s">
        <v>9256</v>
      </c>
      <c r="I1756" s="41" t="s">
        <v>1048</v>
      </c>
      <c r="J1756" s="41" t="s">
        <v>7890</v>
      </c>
      <c r="K1756" s="42"/>
      <c r="L1756" s="40"/>
      <c r="M1756" s="40"/>
      <c r="N1756" s="40"/>
      <c r="O1756" s="48"/>
      <c r="P1756" s="56"/>
    </row>
    <row r="1757" spans="1:16" hidden="1">
      <c r="A1757" s="49" t="s">
        <v>9092</v>
      </c>
      <c r="B1757" s="49" t="s">
        <v>9202</v>
      </c>
      <c r="C1757" s="49" t="s">
        <v>7990</v>
      </c>
      <c r="D1757" s="49" t="s">
        <v>7990</v>
      </c>
      <c r="E1757" s="49" t="s">
        <v>9004</v>
      </c>
      <c r="F1757" s="48"/>
      <c r="G1757" s="49" t="s">
        <v>6175</v>
      </c>
      <c r="H1757" s="49" t="s">
        <v>9256</v>
      </c>
      <c r="I1757" s="41" t="s">
        <v>1048</v>
      </c>
      <c r="J1757" s="41" t="s">
        <v>7891</v>
      </c>
      <c r="K1757" s="59">
        <v>41879</v>
      </c>
      <c r="L1757" s="40"/>
      <c r="M1757" s="40"/>
      <c r="N1757" s="40"/>
      <c r="O1757" s="48"/>
      <c r="P1757" s="56"/>
    </row>
    <row r="1758" spans="1:16" hidden="1">
      <c r="A1758" s="49" t="s">
        <v>9092</v>
      </c>
      <c r="B1758" s="49" t="s">
        <v>9202</v>
      </c>
      <c r="C1758" s="49" t="s">
        <v>7990</v>
      </c>
      <c r="D1758" s="49" t="s">
        <v>7990</v>
      </c>
      <c r="E1758" s="49" t="s">
        <v>9004</v>
      </c>
      <c r="F1758" s="48"/>
      <c r="G1758" s="49" t="s">
        <v>6175</v>
      </c>
      <c r="H1758" s="49" t="s">
        <v>9256</v>
      </c>
      <c r="I1758" s="41" t="s">
        <v>1048</v>
      </c>
      <c r="J1758" s="41" t="s">
        <v>7892</v>
      </c>
      <c r="K1758" s="59"/>
      <c r="L1758" s="40"/>
      <c r="M1758" s="40"/>
      <c r="N1758" s="40"/>
      <c r="O1758" s="48"/>
      <c r="P1758" s="56"/>
    </row>
    <row r="1759" spans="1:16" hidden="1">
      <c r="A1759" s="49" t="s">
        <v>9092</v>
      </c>
      <c r="B1759" s="49" t="s">
        <v>9202</v>
      </c>
      <c r="C1759" s="49" t="s">
        <v>7990</v>
      </c>
      <c r="D1759" s="49" t="s">
        <v>7990</v>
      </c>
      <c r="E1759" s="49" t="s">
        <v>9004</v>
      </c>
      <c r="F1759" s="48"/>
      <c r="G1759" s="49" t="s">
        <v>6175</v>
      </c>
      <c r="H1759" s="49" t="s">
        <v>9256</v>
      </c>
      <c r="I1759" s="41" t="s">
        <v>1048</v>
      </c>
      <c r="J1759" s="41" t="s">
        <v>7893</v>
      </c>
      <c r="K1759" s="41"/>
      <c r="L1759" s="40"/>
      <c r="M1759" s="40"/>
      <c r="N1759" s="40"/>
      <c r="O1759" s="48"/>
      <c r="P1759" s="56"/>
    </row>
    <row r="1760" spans="1:16" hidden="1">
      <c r="A1760" s="49" t="s">
        <v>9092</v>
      </c>
      <c r="B1760" s="49" t="s">
        <v>9202</v>
      </c>
      <c r="C1760" s="49" t="s">
        <v>7990</v>
      </c>
      <c r="D1760" s="49" t="s">
        <v>7990</v>
      </c>
      <c r="E1760" s="49" t="s">
        <v>9004</v>
      </c>
      <c r="F1760" s="48"/>
      <c r="G1760" s="49" t="s">
        <v>6175</v>
      </c>
      <c r="H1760" s="49" t="s">
        <v>9256</v>
      </c>
      <c r="I1760" s="41" t="s">
        <v>1048</v>
      </c>
      <c r="J1760" s="41" t="s">
        <v>7894</v>
      </c>
      <c r="K1760" s="41"/>
      <c r="L1760" s="40"/>
      <c r="M1760" s="40"/>
      <c r="N1760" s="40"/>
      <c r="O1760" s="48"/>
      <c r="P1760" s="56"/>
    </row>
    <row r="1761" spans="1:16" ht="26.45" hidden="1">
      <c r="A1761" s="48" t="s">
        <v>9092</v>
      </c>
      <c r="B1761" s="48" t="s">
        <v>9202</v>
      </c>
      <c r="C1761" s="48" t="s">
        <v>7990</v>
      </c>
      <c r="D1761" s="48" t="s">
        <v>7990</v>
      </c>
      <c r="E1761" s="48" t="s">
        <v>9004</v>
      </c>
      <c r="F1761" s="48"/>
      <c r="G1761" s="49" t="s">
        <v>6175</v>
      </c>
      <c r="H1761" s="48" t="s">
        <v>9256</v>
      </c>
      <c r="I1761" s="40" t="s">
        <v>7895</v>
      </c>
      <c r="J1761" s="40" t="s">
        <v>8245</v>
      </c>
      <c r="K1761" s="43">
        <f>K1754</f>
        <v>41743</v>
      </c>
      <c r="L1761" s="43">
        <f>K1761+10</f>
        <v>41753</v>
      </c>
      <c r="M1761" s="40" t="s">
        <v>11</v>
      </c>
      <c r="N1761" s="48" t="s">
        <v>12</v>
      </c>
      <c r="O1761" s="40">
        <v>100</v>
      </c>
      <c r="P1761" s="56" t="s">
        <v>9257</v>
      </c>
    </row>
    <row r="1762" spans="1:16" hidden="1">
      <c r="A1762" s="48" t="s">
        <v>9092</v>
      </c>
      <c r="B1762" s="48" t="s">
        <v>9202</v>
      </c>
      <c r="C1762" s="48" t="s">
        <v>7990</v>
      </c>
      <c r="D1762" s="48" t="s">
        <v>7990</v>
      </c>
      <c r="E1762" s="48" t="s">
        <v>9004</v>
      </c>
      <c r="F1762" s="48"/>
      <c r="G1762" s="49" t="s">
        <v>6175</v>
      </c>
      <c r="H1762" s="48" t="s">
        <v>9256</v>
      </c>
      <c r="I1762" s="40" t="s">
        <v>7898</v>
      </c>
      <c r="J1762" s="40" t="s">
        <v>8247</v>
      </c>
      <c r="K1762" s="43">
        <f>L1761</f>
        <v>41753</v>
      </c>
      <c r="L1762" s="43">
        <f>K1762+2</f>
        <v>41755</v>
      </c>
      <c r="M1762" s="40" t="s">
        <v>11</v>
      </c>
      <c r="N1762" s="48" t="s">
        <v>12</v>
      </c>
      <c r="O1762" s="40">
        <v>100</v>
      </c>
      <c r="P1762" s="56"/>
    </row>
    <row r="1763" spans="1:16">
      <c r="A1763" s="48" t="s">
        <v>9092</v>
      </c>
      <c r="B1763" s="48" t="s">
        <v>9202</v>
      </c>
      <c r="C1763" s="48" t="s">
        <v>7990</v>
      </c>
      <c r="D1763" s="48" t="s">
        <v>7990</v>
      </c>
      <c r="E1763" s="48" t="s">
        <v>9004</v>
      </c>
      <c r="F1763" s="48"/>
      <c r="G1763" s="49" t="s">
        <v>6175</v>
      </c>
      <c r="H1763" s="48" t="s">
        <v>9256</v>
      </c>
      <c r="I1763" s="40" t="s">
        <v>7901</v>
      </c>
      <c r="J1763" s="40" t="s">
        <v>7902</v>
      </c>
      <c r="K1763" s="43">
        <f>L1762</f>
        <v>41755</v>
      </c>
      <c r="L1763" s="43">
        <f>K1764</f>
        <v>41839</v>
      </c>
      <c r="M1763" s="40" t="s">
        <v>11</v>
      </c>
      <c r="N1763" s="48" t="s">
        <v>12</v>
      </c>
      <c r="O1763" s="40">
        <v>100</v>
      </c>
      <c r="P1763" s="56"/>
    </row>
    <row r="1764" spans="1:16" hidden="1">
      <c r="A1764" s="48" t="s">
        <v>9092</v>
      </c>
      <c r="B1764" s="48" t="s">
        <v>9202</v>
      </c>
      <c r="C1764" s="48" t="s">
        <v>7990</v>
      </c>
      <c r="D1764" s="48" t="s">
        <v>7990</v>
      </c>
      <c r="E1764" s="48" t="s">
        <v>9004</v>
      </c>
      <c r="F1764" s="48"/>
      <c r="G1764" s="49" t="s">
        <v>6175</v>
      </c>
      <c r="H1764" s="48" t="s">
        <v>9256</v>
      </c>
      <c r="I1764" s="40" t="s">
        <v>7904</v>
      </c>
      <c r="J1764" s="40" t="s">
        <v>7905</v>
      </c>
      <c r="K1764" s="43">
        <f>L1764-5</f>
        <v>41839</v>
      </c>
      <c r="L1764" s="43">
        <f>K1765</f>
        <v>41844</v>
      </c>
      <c r="M1764" s="40" t="s">
        <v>11</v>
      </c>
      <c r="N1764" s="48" t="s">
        <v>12</v>
      </c>
      <c r="O1764" s="40">
        <v>100</v>
      </c>
      <c r="P1764" s="56"/>
    </row>
    <row r="1765" spans="1:16" hidden="1">
      <c r="A1765" s="48" t="s">
        <v>9092</v>
      </c>
      <c r="B1765" s="48" t="s">
        <v>9202</v>
      </c>
      <c r="C1765" s="48" t="s">
        <v>7990</v>
      </c>
      <c r="D1765" s="48" t="s">
        <v>7990</v>
      </c>
      <c r="E1765" s="48" t="s">
        <v>9004</v>
      </c>
      <c r="F1765" s="48"/>
      <c r="G1765" s="49" t="s">
        <v>6175</v>
      </c>
      <c r="H1765" s="48" t="s">
        <v>9256</v>
      </c>
      <c r="I1765" s="40" t="s">
        <v>7904</v>
      </c>
      <c r="J1765" s="40" t="s">
        <v>8249</v>
      </c>
      <c r="K1765" s="43">
        <f>L1765-5</f>
        <v>41844</v>
      </c>
      <c r="L1765" s="43">
        <f>K1766</f>
        <v>41849</v>
      </c>
      <c r="M1765" s="40" t="s">
        <v>11</v>
      </c>
      <c r="N1765" s="48" t="s">
        <v>12</v>
      </c>
      <c r="O1765" s="40">
        <v>100</v>
      </c>
      <c r="P1765" s="56"/>
    </row>
    <row r="1766" spans="1:16" hidden="1">
      <c r="A1766" s="48" t="s">
        <v>9092</v>
      </c>
      <c r="B1766" s="48" t="s">
        <v>9202</v>
      </c>
      <c r="C1766" s="48" t="s">
        <v>7990</v>
      </c>
      <c r="D1766" s="48" t="s">
        <v>7990</v>
      </c>
      <c r="E1766" s="48" t="s">
        <v>9004</v>
      </c>
      <c r="F1766" s="48"/>
      <c r="G1766" s="49" t="s">
        <v>6175</v>
      </c>
      <c r="H1766" s="48" t="s">
        <v>9256</v>
      </c>
      <c r="I1766" s="40" t="s">
        <v>7904</v>
      </c>
      <c r="J1766" s="40" t="s">
        <v>7907</v>
      </c>
      <c r="K1766" s="43">
        <f>L1766-5</f>
        <v>41849</v>
      </c>
      <c r="L1766" s="43">
        <f>K1767</f>
        <v>41854</v>
      </c>
      <c r="M1766" s="40" t="s">
        <v>11</v>
      </c>
      <c r="N1766" s="48" t="s">
        <v>12</v>
      </c>
      <c r="O1766" s="40">
        <v>100</v>
      </c>
      <c r="P1766" s="56"/>
    </row>
    <row r="1767" spans="1:16" hidden="1">
      <c r="A1767" s="48" t="s">
        <v>9092</v>
      </c>
      <c r="B1767" s="48" t="s">
        <v>9202</v>
      </c>
      <c r="C1767" s="48" t="s">
        <v>7990</v>
      </c>
      <c r="D1767" s="48" t="s">
        <v>7990</v>
      </c>
      <c r="E1767" s="48" t="s">
        <v>9004</v>
      </c>
      <c r="F1767" s="48"/>
      <c r="G1767" s="49" t="s">
        <v>6175</v>
      </c>
      <c r="H1767" s="48" t="s">
        <v>9256</v>
      </c>
      <c r="I1767" s="40" t="s">
        <v>7904</v>
      </c>
      <c r="J1767" s="40" t="s">
        <v>8172</v>
      </c>
      <c r="K1767" s="43">
        <f>L1767-1</f>
        <v>41854</v>
      </c>
      <c r="L1767" s="43">
        <f>K1755</f>
        <v>41855</v>
      </c>
      <c r="M1767" s="40" t="s">
        <v>11</v>
      </c>
      <c r="N1767" s="48" t="s">
        <v>12</v>
      </c>
      <c r="O1767" s="40">
        <v>100</v>
      </c>
      <c r="P1767" s="56"/>
    </row>
    <row r="1768" spans="1:16" hidden="1">
      <c r="A1768" s="49" t="s">
        <v>8601</v>
      </c>
      <c r="B1768" s="49" t="s">
        <v>8334</v>
      </c>
      <c r="C1768" s="41" t="s">
        <v>108</v>
      </c>
      <c r="D1768" s="49" t="s">
        <v>65</v>
      </c>
      <c r="E1768" s="45" t="s">
        <v>24</v>
      </c>
      <c r="F1768" s="41"/>
      <c r="G1768" s="49" t="s">
        <v>6175</v>
      </c>
      <c r="H1768" s="49" t="s">
        <v>9258</v>
      </c>
      <c r="I1768" s="41" t="s">
        <v>1048</v>
      </c>
      <c r="J1768" s="41" t="s">
        <v>7888</v>
      </c>
      <c r="K1768" s="41"/>
      <c r="L1768" s="41"/>
      <c r="M1768" s="49"/>
      <c r="N1768" s="49"/>
      <c r="O1768" s="49"/>
      <c r="P1768" s="64"/>
    </row>
    <row r="1769" spans="1:16" hidden="1">
      <c r="A1769" s="49" t="s">
        <v>8601</v>
      </c>
      <c r="B1769" s="49" t="s">
        <v>8334</v>
      </c>
      <c r="C1769" s="41" t="s">
        <v>108</v>
      </c>
      <c r="D1769" s="49" t="s">
        <v>65</v>
      </c>
      <c r="E1769" s="45" t="s">
        <v>24</v>
      </c>
      <c r="F1769" s="41"/>
      <c r="G1769" s="49" t="s">
        <v>6175</v>
      </c>
      <c r="H1769" s="49" t="s">
        <v>9258</v>
      </c>
      <c r="I1769" s="41" t="s">
        <v>1048</v>
      </c>
      <c r="J1769" s="41" t="s">
        <v>8244</v>
      </c>
      <c r="K1769" s="42">
        <v>41796</v>
      </c>
      <c r="L1769" s="41"/>
      <c r="M1769" s="49"/>
      <c r="N1769" s="49"/>
      <c r="O1769" s="49"/>
      <c r="P1769" s="64"/>
    </row>
    <row r="1770" spans="1:16" hidden="1">
      <c r="A1770" s="49" t="s">
        <v>8601</v>
      </c>
      <c r="B1770" s="49" t="s">
        <v>8334</v>
      </c>
      <c r="C1770" s="41" t="s">
        <v>108</v>
      </c>
      <c r="D1770" s="49" t="s">
        <v>65</v>
      </c>
      <c r="E1770" s="45" t="s">
        <v>24</v>
      </c>
      <c r="F1770" s="41"/>
      <c r="G1770" s="49" t="s">
        <v>6175</v>
      </c>
      <c r="H1770" s="49" t="s">
        <v>9258</v>
      </c>
      <c r="I1770" s="41" t="s">
        <v>1048</v>
      </c>
      <c r="J1770" s="41" t="s">
        <v>7889</v>
      </c>
      <c r="K1770" s="42">
        <v>41857</v>
      </c>
      <c r="L1770" s="41"/>
      <c r="M1770" s="49"/>
      <c r="N1770" s="49"/>
      <c r="O1770" s="49"/>
      <c r="P1770" s="64"/>
    </row>
    <row r="1771" spans="1:16" hidden="1">
      <c r="A1771" s="49" t="s">
        <v>8601</v>
      </c>
      <c r="B1771" s="49" t="s">
        <v>8334</v>
      </c>
      <c r="C1771" s="41" t="s">
        <v>108</v>
      </c>
      <c r="D1771" s="49" t="s">
        <v>65</v>
      </c>
      <c r="E1771" s="45" t="s">
        <v>24</v>
      </c>
      <c r="F1771" s="41"/>
      <c r="G1771" s="49" t="s">
        <v>6175</v>
      </c>
      <c r="H1771" s="49" t="s">
        <v>9258</v>
      </c>
      <c r="I1771" s="41" t="s">
        <v>1048</v>
      </c>
      <c r="J1771" s="41" t="s">
        <v>7890</v>
      </c>
      <c r="K1771" s="41"/>
      <c r="L1771" s="41"/>
      <c r="M1771" s="49"/>
      <c r="N1771" s="49"/>
      <c r="O1771" s="49"/>
      <c r="P1771" s="64"/>
    </row>
    <row r="1772" spans="1:16" hidden="1">
      <c r="A1772" s="49" t="s">
        <v>8601</v>
      </c>
      <c r="B1772" s="49" t="s">
        <v>8334</v>
      </c>
      <c r="C1772" s="41" t="s">
        <v>108</v>
      </c>
      <c r="D1772" s="49" t="s">
        <v>65</v>
      </c>
      <c r="E1772" s="45" t="s">
        <v>24</v>
      </c>
      <c r="F1772" s="41"/>
      <c r="G1772" s="49" t="s">
        <v>6175</v>
      </c>
      <c r="H1772" s="49" t="s">
        <v>9258</v>
      </c>
      <c r="I1772" s="41" t="s">
        <v>1048</v>
      </c>
      <c r="J1772" s="41" t="s">
        <v>7891</v>
      </c>
      <c r="K1772" s="42">
        <v>41920</v>
      </c>
      <c r="L1772" s="41"/>
      <c r="M1772" s="49"/>
      <c r="N1772" s="49"/>
      <c r="O1772" s="49"/>
      <c r="P1772" s="64"/>
    </row>
    <row r="1773" spans="1:16" hidden="1">
      <c r="A1773" s="49" t="s">
        <v>8601</v>
      </c>
      <c r="B1773" s="49" t="s">
        <v>8334</v>
      </c>
      <c r="C1773" s="41" t="s">
        <v>108</v>
      </c>
      <c r="D1773" s="49" t="s">
        <v>65</v>
      </c>
      <c r="E1773" s="45" t="s">
        <v>24</v>
      </c>
      <c r="F1773" s="41"/>
      <c r="G1773" s="49" t="s">
        <v>6175</v>
      </c>
      <c r="H1773" s="49" t="s">
        <v>9258</v>
      </c>
      <c r="I1773" s="41" t="s">
        <v>1048</v>
      </c>
      <c r="J1773" s="41" t="s">
        <v>7892</v>
      </c>
      <c r="K1773" s="41"/>
      <c r="L1773" s="41"/>
      <c r="M1773" s="49"/>
      <c r="N1773" s="49"/>
      <c r="O1773" s="49"/>
      <c r="P1773" s="64"/>
    </row>
    <row r="1774" spans="1:16" hidden="1">
      <c r="A1774" s="49" t="s">
        <v>8601</v>
      </c>
      <c r="B1774" s="49" t="s">
        <v>8334</v>
      </c>
      <c r="C1774" s="41" t="s">
        <v>108</v>
      </c>
      <c r="D1774" s="49" t="s">
        <v>65</v>
      </c>
      <c r="E1774" s="45" t="s">
        <v>24</v>
      </c>
      <c r="F1774" s="41"/>
      <c r="G1774" s="49" t="s">
        <v>6175</v>
      </c>
      <c r="H1774" s="49" t="s">
        <v>9258</v>
      </c>
      <c r="I1774" s="41" t="s">
        <v>1048</v>
      </c>
      <c r="J1774" s="41" t="s">
        <v>7893</v>
      </c>
      <c r="K1774" s="41"/>
      <c r="L1774" s="41"/>
      <c r="M1774" s="49"/>
      <c r="N1774" s="49"/>
      <c r="O1774" s="49"/>
      <c r="P1774" s="64"/>
    </row>
    <row r="1775" spans="1:16" hidden="1">
      <c r="A1775" s="49" t="s">
        <v>8601</v>
      </c>
      <c r="B1775" s="49" t="s">
        <v>8334</v>
      </c>
      <c r="C1775" s="41" t="s">
        <v>108</v>
      </c>
      <c r="D1775" s="49" t="s">
        <v>65</v>
      </c>
      <c r="E1775" s="45" t="s">
        <v>24</v>
      </c>
      <c r="F1775" s="41"/>
      <c r="G1775" s="49" t="s">
        <v>6175</v>
      </c>
      <c r="H1775" s="49" t="s">
        <v>9258</v>
      </c>
      <c r="I1775" s="41" t="s">
        <v>1048</v>
      </c>
      <c r="J1775" s="41" t="s">
        <v>7894</v>
      </c>
      <c r="K1775" s="42"/>
      <c r="L1775" s="41"/>
      <c r="M1775" s="49"/>
      <c r="N1775" s="49"/>
      <c r="O1775" s="49"/>
      <c r="P1775" s="64"/>
    </row>
    <row r="1776" spans="1:16" hidden="1">
      <c r="A1776" s="48" t="s">
        <v>8601</v>
      </c>
      <c r="B1776" s="48" t="s">
        <v>8334</v>
      </c>
      <c r="C1776" s="40" t="s">
        <v>108</v>
      </c>
      <c r="D1776" s="48" t="s">
        <v>65</v>
      </c>
      <c r="E1776" s="44" t="s">
        <v>24</v>
      </c>
      <c r="F1776" s="40"/>
      <c r="G1776" s="49" t="s">
        <v>6175</v>
      </c>
      <c r="H1776" s="48" t="s">
        <v>9258</v>
      </c>
      <c r="I1776" s="40" t="s">
        <v>7895</v>
      </c>
      <c r="J1776" s="40" t="s">
        <v>8245</v>
      </c>
      <c r="K1776" s="43">
        <f>K1769</f>
        <v>41796</v>
      </c>
      <c r="L1776" s="43">
        <f>K1776+10</f>
        <v>41806</v>
      </c>
      <c r="M1776" s="48" t="s">
        <v>11</v>
      </c>
      <c r="N1776" s="48" t="s">
        <v>4365</v>
      </c>
      <c r="O1776" s="40">
        <v>100</v>
      </c>
      <c r="P1776" s="56"/>
    </row>
    <row r="1777" spans="1:16" hidden="1">
      <c r="A1777" s="48" t="s">
        <v>8601</v>
      </c>
      <c r="B1777" s="48" t="s">
        <v>8334</v>
      </c>
      <c r="C1777" s="40" t="s">
        <v>108</v>
      </c>
      <c r="D1777" s="48" t="s">
        <v>65</v>
      </c>
      <c r="E1777" s="44" t="s">
        <v>24</v>
      </c>
      <c r="F1777" s="40"/>
      <c r="G1777" s="49" t="s">
        <v>6175</v>
      </c>
      <c r="H1777" s="48" t="s">
        <v>9258</v>
      </c>
      <c r="I1777" s="40" t="s">
        <v>7898</v>
      </c>
      <c r="J1777" s="40" t="s">
        <v>8247</v>
      </c>
      <c r="K1777" s="43">
        <f>L1776</f>
        <v>41806</v>
      </c>
      <c r="L1777" s="43">
        <f>K1777+2</f>
        <v>41808</v>
      </c>
      <c r="M1777" s="48" t="s">
        <v>11</v>
      </c>
      <c r="N1777" s="48" t="s">
        <v>4365</v>
      </c>
      <c r="O1777" s="40">
        <v>100</v>
      </c>
      <c r="P1777" s="56"/>
    </row>
    <row r="1778" spans="1:16" ht="26.45">
      <c r="A1778" s="48" t="s">
        <v>8601</v>
      </c>
      <c r="B1778" s="48" t="s">
        <v>8334</v>
      </c>
      <c r="C1778" s="40" t="s">
        <v>108</v>
      </c>
      <c r="D1778" s="48" t="s">
        <v>65</v>
      </c>
      <c r="E1778" s="44" t="s">
        <v>24</v>
      </c>
      <c r="F1778" s="40"/>
      <c r="G1778" s="49" t="s">
        <v>6175</v>
      </c>
      <c r="H1778" s="48" t="s">
        <v>9258</v>
      </c>
      <c r="I1778" s="40" t="s">
        <v>7901</v>
      </c>
      <c r="J1778" s="40" t="s">
        <v>7902</v>
      </c>
      <c r="K1778" s="43">
        <f>L1777</f>
        <v>41808</v>
      </c>
      <c r="L1778" s="43">
        <f>K1779</f>
        <v>41841</v>
      </c>
      <c r="M1778" s="48" t="s">
        <v>11</v>
      </c>
      <c r="N1778" s="48" t="s">
        <v>4365</v>
      </c>
      <c r="O1778" s="40">
        <v>100</v>
      </c>
      <c r="P1778" s="56" t="s">
        <v>9259</v>
      </c>
    </row>
    <row r="1779" spans="1:16" hidden="1">
      <c r="A1779" s="48" t="s">
        <v>8601</v>
      </c>
      <c r="B1779" s="48" t="s">
        <v>8334</v>
      </c>
      <c r="C1779" s="40" t="s">
        <v>108</v>
      </c>
      <c r="D1779" s="48" t="s">
        <v>65</v>
      </c>
      <c r="E1779" s="44" t="s">
        <v>24</v>
      </c>
      <c r="F1779" s="40"/>
      <c r="G1779" s="49" t="s">
        <v>6175</v>
      </c>
      <c r="H1779" s="48" t="s">
        <v>9258</v>
      </c>
      <c r="I1779" s="40" t="s">
        <v>7904</v>
      </c>
      <c r="J1779" s="40" t="s">
        <v>7905</v>
      </c>
      <c r="K1779" s="43">
        <f>L1779-5</f>
        <v>41841</v>
      </c>
      <c r="L1779" s="43">
        <f>K1780</f>
        <v>41846</v>
      </c>
      <c r="M1779" s="48" t="s">
        <v>11</v>
      </c>
      <c r="N1779" s="48" t="s">
        <v>4365</v>
      </c>
      <c r="O1779" s="40">
        <v>100</v>
      </c>
      <c r="P1779" s="56"/>
    </row>
    <row r="1780" spans="1:16" hidden="1">
      <c r="A1780" s="48" t="s">
        <v>8601</v>
      </c>
      <c r="B1780" s="48" t="s">
        <v>8334</v>
      </c>
      <c r="C1780" s="40" t="s">
        <v>108</v>
      </c>
      <c r="D1780" s="48" t="s">
        <v>65</v>
      </c>
      <c r="E1780" s="44" t="s">
        <v>24</v>
      </c>
      <c r="F1780" s="40"/>
      <c r="G1780" s="49" t="s">
        <v>6175</v>
      </c>
      <c r="H1780" s="48" t="s">
        <v>9258</v>
      </c>
      <c r="I1780" s="40" t="s">
        <v>7904</v>
      </c>
      <c r="J1780" s="40" t="s">
        <v>8249</v>
      </c>
      <c r="K1780" s="43">
        <f>L1780-5</f>
        <v>41846</v>
      </c>
      <c r="L1780" s="43">
        <f>K1781</f>
        <v>41851</v>
      </c>
      <c r="M1780" s="48" t="s">
        <v>11</v>
      </c>
      <c r="N1780" s="48" t="s">
        <v>4365</v>
      </c>
      <c r="O1780" s="40">
        <v>100</v>
      </c>
      <c r="P1780" s="56"/>
    </row>
    <row r="1781" spans="1:16" hidden="1">
      <c r="A1781" s="48" t="s">
        <v>8601</v>
      </c>
      <c r="B1781" s="48" t="s">
        <v>8334</v>
      </c>
      <c r="C1781" s="40" t="s">
        <v>108</v>
      </c>
      <c r="D1781" s="48" t="s">
        <v>65</v>
      </c>
      <c r="E1781" s="44" t="s">
        <v>24</v>
      </c>
      <c r="F1781" s="40"/>
      <c r="G1781" s="49" t="s">
        <v>6175</v>
      </c>
      <c r="H1781" s="48" t="s">
        <v>9258</v>
      </c>
      <c r="I1781" s="40" t="s">
        <v>7904</v>
      </c>
      <c r="J1781" s="40" t="s">
        <v>7907</v>
      </c>
      <c r="K1781" s="43">
        <f>L1781-5</f>
        <v>41851</v>
      </c>
      <c r="L1781" s="43">
        <f>K1782</f>
        <v>41856</v>
      </c>
      <c r="M1781" s="48" t="s">
        <v>11</v>
      </c>
      <c r="N1781" s="48" t="s">
        <v>4365</v>
      </c>
      <c r="O1781" s="40">
        <v>100</v>
      </c>
      <c r="P1781" s="56"/>
    </row>
    <row r="1782" spans="1:16" hidden="1">
      <c r="A1782" s="48" t="s">
        <v>8601</v>
      </c>
      <c r="B1782" s="48" t="s">
        <v>8334</v>
      </c>
      <c r="C1782" s="40" t="s">
        <v>108</v>
      </c>
      <c r="D1782" s="48" t="s">
        <v>65</v>
      </c>
      <c r="E1782" s="44" t="s">
        <v>24</v>
      </c>
      <c r="F1782" s="40"/>
      <c r="G1782" s="49" t="s">
        <v>6175</v>
      </c>
      <c r="H1782" s="48" t="s">
        <v>9258</v>
      </c>
      <c r="I1782" s="40" t="s">
        <v>7904</v>
      </c>
      <c r="J1782" s="40" t="s">
        <v>8172</v>
      </c>
      <c r="K1782" s="43">
        <f>L1782-1</f>
        <v>41856</v>
      </c>
      <c r="L1782" s="43">
        <f>K1770</f>
        <v>41857</v>
      </c>
      <c r="M1782" s="48" t="s">
        <v>11</v>
      </c>
      <c r="N1782" s="48" t="s">
        <v>4365</v>
      </c>
      <c r="O1782" s="40">
        <v>100</v>
      </c>
      <c r="P1782" s="56"/>
    </row>
    <row r="1783" spans="1:16" hidden="1">
      <c r="A1783" s="49" t="s">
        <v>8766</v>
      </c>
      <c r="B1783" s="49" t="s">
        <v>8186</v>
      </c>
      <c r="C1783" s="41" t="s">
        <v>108</v>
      </c>
      <c r="D1783" s="49" t="s">
        <v>65</v>
      </c>
      <c r="E1783" s="49" t="s">
        <v>24</v>
      </c>
      <c r="F1783" s="49"/>
      <c r="G1783" s="49" t="s">
        <v>6175</v>
      </c>
      <c r="H1783" s="49" t="s">
        <v>9260</v>
      </c>
      <c r="I1783" s="41" t="s">
        <v>1048</v>
      </c>
      <c r="J1783" s="41" t="s">
        <v>7888</v>
      </c>
      <c r="K1783" s="41"/>
      <c r="L1783" s="40"/>
      <c r="M1783" s="40"/>
      <c r="N1783" s="40"/>
      <c r="O1783" s="48"/>
      <c r="P1783" s="56"/>
    </row>
    <row r="1784" spans="1:16" hidden="1">
      <c r="A1784" s="49" t="s">
        <v>8766</v>
      </c>
      <c r="B1784" s="49" t="s">
        <v>8186</v>
      </c>
      <c r="C1784" s="41" t="s">
        <v>108</v>
      </c>
      <c r="D1784" s="49" t="s">
        <v>65</v>
      </c>
      <c r="E1784" s="49" t="s">
        <v>24</v>
      </c>
      <c r="F1784" s="49"/>
      <c r="G1784" s="49" t="s">
        <v>6175</v>
      </c>
      <c r="H1784" s="49" t="s">
        <v>9260</v>
      </c>
      <c r="I1784" s="41" t="s">
        <v>1048</v>
      </c>
      <c r="J1784" s="41" t="s">
        <v>8244</v>
      </c>
      <c r="K1784" s="59">
        <v>41757</v>
      </c>
      <c r="L1784" s="40"/>
      <c r="M1784" s="40"/>
      <c r="N1784" s="40"/>
      <c r="O1784" s="48"/>
      <c r="P1784" s="56"/>
    </row>
    <row r="1785" spans="1:16" hidden="1">
      <c r="A1785" s="49" t="s">
        <v>8766</v>
      </c>
      <c r="B1785" s="49" t="s">
        <v>8186</v>
      </c>
      <c r="C1785" s="41" t="s">
        <v>108</v>
      </c>
      <c r="D1785" s="49" t="s">
        <v>65</v>
      </c>
      <c r="E1785" s="49" t="s">
        <v>24</v>
      </c>
      <c r="F1785" s="49"/>
      <c r="G1785" s="49" t="s">
        <v>6175</v>
      </c>
      <c r="H1785" s="49" t="s">
        <v>9260</v>
      </c>
      <c r="I1785" s="41" t="s">
        <v>1048</v>
      </c>
      <c r="J1785" s="41" t="s">
        <v>7889</v>
      </c>
      <c r="K1785" s="59">
        <v>41806</v>
      </c>
      <c r="L1785" s="40" t="s">
        <v>8309</v>
      </c>
      <c r="M1785" s="40"/>
      <c r="N1785" s="40"/>
      <c r="O1785" s="48"/>
      <c r="P1785" s="56"/>
    </row>
    <row r="1786" spans="1:16" hidden="1">
      <c r="A1786" s="49" t="s">
        <v>8766</v>
      </c>
      <c r="B1786" s="49" t="s">
        <v>8186</v>
      </c>
      <c r="C1786" s="41" t="s">
        <v>108</v>
      </c>
      <c r="D1786" s="49" t="s">
        <v>65</v>
      </c>
      <c r="E1786" s="49" t="s">
        <v>24</v>
      </c>
      <c r="F1786" s="49"/>
      <c r="G1786" s="49" t="s">
        <v>6175</v>
      </c>
      <c r="H1786" s="49" t="s">
        <v>9260</v>
      </c>
      <c r="I1786" s="41" t="s">
        <v>1048</v>
      </c>
      <c r="J1786" s="41" t="s">
        <v>7890</v>
      </c>
      <c r="K1786" s="42"/>
      <c r="L1786" s="40"/>
      <c r="M1786" s="40"/>
      <c r="N1786" s="40"/>
      <c r="O1786" s="48"/>
      <c r="P1786" s="56"/>
    </row>
    <row r="1787" spans="1:16" hidden="1">
      <c r="A1787" s="49" t="s">
        <v>8766</v>
      </c>
      <c r="B1787" s="49" t="s">
        <v>8186</v>
      </c>
      <c r="C1787" s="41" t="s">
        <v>108</v>
      </c>
      <c r="D1787" s="49" t="s">
        <v>65</v>
      </c>
      <c r="E1787" s="49" t="s">
        <v>24</v>
      </c>
      <c r="F1787" s="49"/>
      <c r="G1787" s="49" t="s">
        <v>6175</v>
      </c>
      <c r="H1787" s="49" t="s">
        <v>9260</v>
      </c>
      <c r="I1787" s="41" t="s">
        <v>1048</v>
      </c>
      <c r="J1787" s="41" t="s">
        <v>7891</v>
      </c>
      <c r="K1787" s="42">
        <v>41838</v>
      </c>
      <c r="L1787" s="40"/>
      <c r="M1787" s="40"/>
      <c r="N1787" s="40"/>
      <c r="O1787" s="48"/>
      <c r="P1787" s="56"/>
    </row>
    <row r="1788" spans="1:16" hidden="1">
      <c r="A1788" s="49" t="s">
        <v>8766</v>
      </c>
      <c r="B1788" s="49" t="s">
        <v>8186</v>
      </c>
      <c r="C1788" s="41" t="s">
        <v>108</v>
      </c>
      <c r="D1788" s="49" t="s">
        <v>65</v>
      </c>
      <c r="E1788" s="49" t="s">
        <v>24</v>
      </c>
      <c r="F1788" s="49"/>
      <c r="G1788" s="49" t="s">
        <v>6175</v>
      </c>
      <c r="H1788" s="49" t="s">
        <v>9260</v>
      </c>
      <c r="I1788" s="41" t="s">
        <v>1048</v>
      </c>
      <c r="J1788" s="41" t="s">
        <v>7892</v>
      </c>
      <c r="K1788" s="59"/>
      <c r="L1788" s="40"/>
      <c r="M1788" s="40"/>
      <c r="N1788" s="40"/>
      <c r="O1788" s="48"/>
      <c r="P1788" s="56"/>
    </row>
    <row r="1789" spans="1:16" hidden="1">
      <c r="A1789" s="49" t="s">
        <v>8766</v>
      </c>
      <c r="B1789" s="49" t="s">
        <v>8186</v>
      </c>
      <c r="C1789" s="41" t="s">
        <v>108</v>
      </c>
      <c r="D1789" s="49" t="s">
        <v>65</v>
      </c>
      <c r="E1789" s="49" t="s">
        <v>24</v>
      </c>
      <c r="F1789" s="49"/>
      <c r="G1789" s="49" t="s">
        <v>6175</v>
      </c>
      <c r="H1789" s="49" t="s">
        <v>9260</v>
      </c>
      <c r="I1789" s="41" t="s">
        <v>1048</v>
      </c>
      <c r="J1789" s="41" t="s">
        <v>7893</v>
      </c>
      <c r="K1789" s="41"/>
      <c r="L1789" s="40"/>
      <c r="M1789" s="40"/>
      <c r="N1789" s="40"/>
      <c r="O1789" s="48"/>
      <c r="P1789" s="56"/>
    </row>
    <row r="1790" spans="1:16" hidden="1">
      <c r="A1790" s="49" t="s">
        <v>8766</v>
      </c>
      <c r="B1790" s="49" t="s">
        <v>8186</v>
      </c>
      <c r="C1790" s="41" t="s">
        <v>108</v>
      </c>
      <c r="D1790" s="49" t="s">
        <v>65</v>
      </c>
      <c r="E1790" s="49" t="s">
        <v>24</v>
      </c>
      <c r="F1790" s="49"/>
      <c r="G1790" s="49" t="s">
        <v>6175</v>
      </c>
      <c r="H1790" s="49" t="s">
        <v>9260</v>
      </c>
      <c r="I1790" s="41" t="s">
        <v>1048</v>
      </c>
      <c r="J1790" s="41" t="s">
        <v>7894</v>
      </c>
      <c r="K1790" s="41"/>
      <c r="L1790" s="40"/>
      <c r="M1790" s="40"/>
      <c r="N1790" s="40"/>
      <c r="O1790" s="48"/>
      <c r="P1790" s="56"/>
    </row>
    <row r="1791" spans="1:16" hidden="1">
      <c r="A1791" s="48" t="s">
        <v>8766</v>
      </c>
      <c r="B1791" s="48" t="s">
        <v>8186</v>
      </c>
      <c r="C1791" s="40" t="s">
        <v>108</v>
      </c>
      <c r="D1791" s="48" t="s">
        <v>65</v>
      </c>
      <c r="E1791" s="48" t="s">
        <v>24</v>
      </c>
      <c r="F1791" s="48"/>
      <c r="G1791" s="49" t="s">
        <v>6175</v>
      </c>
      <c r="H1791" s="48" t="s">
        <v>9260</v>
      </c>
      <c r="I1791" s="40" t="s">
        <v>7895</v>
      </c>
      <c r="J1791" s="40" t="s">
        <v>8245</v>
      </c>
      <c r="K1791" s="43">
        <f>K1784</f>
        <v>41757</v>
      </c>
      <c r="L1791" s="43">
        <f>K1791+10</f>
        <v>41767</v>
      </c>
      <c r="M1791" s="40" t="s">
        <v>8173</v>
      </c>
      <c r="N1791" s="40" t="s">
        <v>14</v>
      </c>
      <c r="O1791" s="40">
        <v>100</v>
      </c>
      <c r="P1791" s="56"/>
    </row>
    <row r="1792" spans="1:16" hidden="1">
      <c r="A1792" s="48" t="s">
        <v>8766</v>
      </c>
      <c r="B1792" s="48" t="s">
        <v>8186</v>
      </c>
      <c r="C1792" s="40" t="s">
        <v>108</v>
      </c>
      <c r="D1792" s="48" t="s">
        <v>65</v>
      </c>
      <c r="E1792" s="48" t="s">
        <v>24</v>
      </c>
      <c r="F1792" s="48"/>
      <c r="G1792" s="49" t="s">
        <v>6175</v>
      </c>
      <c r="H1792" s="48" t="s">
        <v>9260</v>
      </c>
      <c r="I1792" s="40" t="s">
        <v>7898</v>
      </c>
      <c r="J1792" s="40" t="s">
        <v>8247</v>
      </c>
      <c r="K1792" s="43">
        <f>L1791</f>
        <v>41767</v>
      </c>
      <c r="L1792" s="43">
        <f>K1792+2</f>
        <v>41769</v>
      </c>
      <c r="M1792" s="40" t="s">
        <v>8173</v>
      </c>
      <c r="N1792" s="40" t="s">
        <v>149</v>
      </c>
      <c r="O1792" s="40">
        <v>100</v>
      </c>
      <c r="P1792" s="40" t="s">
        <v>8279</v>
      </c>
    </row>
    <row r="1793" spans="1:16" ht="26.45">
      <c r="A1793" s="48" t="s">
        <v>8766</v>
      </c>
      <c r="B1793" s="48" t="s">
        <v>8186</v>
      </c>
      <c r="C1793" s="40" t="s">
        <v>108</v>
      </c>
      <c r="D1793" s="48" t="s">
        <v>65</v>
      </c>
      <c r="E1793" s="48" t="s">
        <v>24</v>
      </c>
      <c r="F1793" s="48"/>
      <c r="G1793" s="49" t="s">
        <v>6175</v>
      </c>
      <c r="H1793" s="48" t="s">
        <v>9260</v>
      </c>
      <c r="I1793" s="40" t="s">
        <v>7901</v>
      </c>
      <c r="J1793" s="40" t="s">
        <v>7902</v>
      </c>
      <c r="K1793" s="43">
        <f>L1792</f>
        <v>41769</v>
      </c>
      <c r="L1793" s="43">
        <f>K1794</f>
        <v>41790</v>
      </c>
      <c r="M1793" s="40" t="s">
        <v>8173</v>
      </c>
      <c r="N1793" s="40" t="s">
        <v>14</v>
      </c>
      <c r="O1793" s="40">
        <v>100</v>
      </c>
      <c r="P1793" s="56" t="s">
        <v>8279</v>
      </c>
    </row>
    <row r="1794" spans="1:16" hidden="1">
      <c r="A1794" s="48" t="s">
        <v>8766</v>
      </c>
      <c r="B1794" s="48" t="s">
        <v>8186</v>
      </c>
      <c r="C1794" s="40" t="s">
        <v>108</v>
      </c>
      <c r="D1794" s="48" t="s">
        <v>65</v>
      </c>
      <c r="E1794" s="48" t="s">
        <v>24</v>
      </c>
      <c r="F1794" s="48"/>
      <c r="G1794" s="49" t="s">
        <v>6175</v>
      </c>
      <c r="H1794" s="48" t="s">
        <v>9260</v>
      </c>
      <c r="I1794" s="40" t="s">
        <v>7904</v>
      </c>
      <c r="J1794" s="40" t="s">
        <v>7905</v>
      </c>
      <c r="K1794" s="43">
        <f>L1794-5</f>
        <v>41790</v>
      </c>
      <c r="L1794" s="43">
        <f>K1795</f>
        <v>41795</v>
      </c>
      <c r="M1794" s="40" t="s">
        <v>8173</v>
      </c>
      <c r="N1794" s="40" t="s">
        <v>14</v>
      </c>
      <c r="O1794" s="40">
        <v>100</v>
      </c>
      <c r="P1794" s="56"/>
    </row>
    <row r="1795" spans="1:16" hidden="1">
      <c r="A1795" s="48" t="s">
        <v>8766</v>
      </c>
      <c r="B1795" s="48" t="s">
        <v>8186</v>
      </c>
      <c r="C1795" s="40" t="s">
        <v>108</v>
      </c>
      <c r="D1795" s="48" t="s">
        <v>65</v>
      </c>
      <c r="E1795" s="48" t="s">
        <v>24</v>
      </c>
      <c r="F1795" s="48"/>
      <c r="G1795" s="49" t="s">
        <v>6175</v>
      </c>
      <c r="H1795" s="48" t="s">
        <v>9260</v>
      </c>
      <c r="I1795" s="40" t="s">
        <v>7904</v>
      </c>
      <c r="J1795" s="40" t="s">
        <v>8249</v>
      </c>
      <c r="K1795" s="43">
        <f>L1795-5</f>
        <v>41795</v>
      </c>
      <c r="L1795" s="43">
        <f>K1796</f>
        <v>41800</v>
      </c>
      <c r="M1795" s="40" t="s">
        <v>8173</v>
      </c>
      <c r="N1795" s="40" t="s">
        <v>14</v>
      </c>
      <c r="O1795" s="40">
        <v>100</v>
      </c>
      <c r="P1795" s="56"/>
    </row>
    <row r="1796" spans="1:16" hidden="1">
      <c r="A1796" s="48" t="s">
        <v>8766</v>
      </c>
      <c r="B1796" s="48" t="s">
        <v>8186</v>
      </c>
      <c r="C1796" s="40" t="s">
        <v>108</v>
      </c>
      <c r="D1796" s="48" t="s">
        <v>65</v>
      </c>
      <c r="E1796" s="48" t="s">
        <v>24</v>
      </c>
      <c r="F1796" s="48"/>
      <c r="G1796" s="49" t="s">
        <v>6175</v>
      </c>
      <c r="H1796" s="48" t="s">
        <v>9260</v>
      </c>
      <c r="I1796" s="40" t="s">
        <v>7904</v>
      </c>
      <c r="J1796" s="40" t="s">
        <v>7907</v>
      </c>
      <c r="K1796" s="43">
        <f>L1796-5</f>
        <v>41800</v>
      </c>
      <c r="L1796" s="43">
        <f>K1797</f>
        <v>41805</v>
      </c>
      <c r="M1796" s="40" t="s">
        <v>8173</v>
      </c>
      <c r="N1796" s="40" t="s">
        <v>14</v>
      </c>
      <c r="O1796" s="40">
        <v>100</v>
      </c>
      <c r="P1796" s="56"/>
    </row>
    <row r="1797" spans="1:16" ht="26.45" hidden="1">
      <c r="A1797" s="48" t="s">
        <v>8766</v>
      </c>
      <c r="B1797" s="48" t="s">
        <v>8186</v>
      </c>
      <c r="C1797" s="40" t="s">
        <v>108</v>
      </c>
      <c r="D1797" s="48" t="s">
        <v>65</v>
      </c>
      <c r="E1797" s="48" t="s">
        <v>24</v>
      </c>
      <c r="F1797" s="48"/>
      <c r="G1797" s="49" t="s">
        <v>6175</v>
      </c>
      <c r="H1797" s="48" t="s">
        <v>9260</v>
      </c>
      <c r="I1797" s="40" t="s">
        <v>7904</v>
      </c>
      <c r="J1797" s="40" t="s">
        <v>8172</v>
      </c>
      <c r="K1797" s="43">
        <f>L1797-1</f>
        <v>41805</v>
      </c>
      <c r="L1797" s="43">
        <f>K1785</f>
        <v>41806</v>
      </c>
      <c r="M1797" s="40" t="s">
        <v>8173</v>
      </c>
      <c r="N1797" s="40" t="s">
        <v>14</v>
      </c>
      <c r="O1797" s="40">
        <v>100</v>
      </c>
      <c r="P1797" s="56" t="s">
        <v>8279</v>
      </c>
    </row>
    <row r="1798" spans="1:16" hidden="1">
      <c r="A1798" s="44" t="s">
        <v>9107</v>
      </c>
      <c r="B1798" s="44" t="s">
        <v>8218</v>
      </c>
      <c r="C1798" s="49" t="s">
        <v>108</v>
      </c>
      <c r="D1798" s="41" t="s">
        <v>65</v>
      </c>
      <c r="E1798" s="49" t="s">
        <v>24</v>
      </c>
      <c r="F1798" s="44"/>
      <c r="G1798" s="41" t="s">
        <v>5399</v>
      </c>
      <c r="H1798" s="45" t="s">
        <v>9261</v>
      </c>
      <c r="I1798" s="41" t="s">
        <v>1048</v>
      </c>
      <c r="J1798" s="41" t="s">
        <v>7888</v>
      </c>
      <c r="K1798" s="41"/>
      <c r="L1798" s="40"/>
      <c r="M1798" s="40"/>
      <c r="N1798" s="40"/>
      <c r="O1798" s="48"/>
      <c r="P1798" s="56"/>
    </row>
    <row r="1799" spans="1:16" hidden="1">
      <c r="A1799" s="44" t="s">
        <v>9107</v>
      </c>
      <c r="B1799" s="44" t="s">
        <v>8218</v>
      </c>
      <c r="C1799" s="49" t="s">
        <v>108</v>
      </c>
      <c r="D1799" s="41" t="s">
        <v>65</v>
      </c>
      <c r="E1799" s="49" t="s">
        <v>24</v>
      </c>
      <c r="F1799" s="44"/>
      <c r="G1799" s="41" t="s">
        <v>5399</v>
      </c>
      <c r="H1799" s="45" t="s">
        <v>9261</v>
      </c>
      <c r="I1799" s="41" t="s">
        <v>1048</v>
      </c>
      <c r="J1799" s="41" t="s">
        <v>8244</v>
      </c>
      <c r="K1799" s="59">
        <v>41764</v>
      </c>
      <c r="L1799" s="40"/>
      <c r="M1799" s="40"/>
      <c r="N1799" s="40"/>
      <c r="O1799" s="48"/>
      <c r="P1799" s="56"/>
    </row>
    <row r="1800" spans="1:16" hidden="1">
      <c r="A1800" s="44" t="s">
        <v>9107</v>
      </c>
      <c r="B1800" s="44" t="s">
        <v>8218</v>
      </c>
      <c r="C1800" s="49" t="s">
        <v>108</v>
      </c>
      <c r="D1800" s="41" t="s">
        <v>65</v>
      </c>
      <c r="E1800" s="49" t="s">
        <v>24</v>
      </c>
      <c r="F1800" s="44"/>
      <c r="G1800" s="41" t="s">
        <v>5399</v>
      </c>
      <c r="H1800" s="45" t="s">
        <v>9261</v>
      </c>
      <c r="I1800" s="41" t="s">
        <v>1048</v>
      </c>
      <c r="J1800" s="41" t="s">
        <v>7889</v>
      </c>
      <c r="K1800" s="59">
        <v>41941</v>
      </c>
      <c r="L1800" s="40"/>
      <c r="M1800" s="40"/>
      <c r="N1800" s="40"/>
      <c r="O1800" s="48"/>
      <c r="P1800" s="56"/>
    </row>
    <row r="1801" spans="1:16" hidden="1">
      <c r="A1801" s="44" t="s">
        <v>9107</v>
      </c>
      <c r="B1801" s="44" t="s">
        <v>8218</v>
      </c>
      <c r="C1801" s="49" t="s">
        <v>108</v>
      </c>
      <c r="D1801" s="41" t="s">
        <v>65</v>
      </c>
      <c r="E1801" s="49" t="s">
        <v>24</v>
      </c>
      <c r="F1801" s="44"/>
      <c r="G1801" s="41" t="s">
        <v>5399</v>
      </c>
      <c r="H1801" s="45" t="s">
        <v>9261</v>
      </c>
      <c r="I1801" s="41" t="s">
        <v>1048</v>
      </c>
      <c r="J1801" s="41" t="s">
        <v>7890</v>
      </c>
      <c r="K1801" s="41"/>
      <c r="L1801" s="40"/>
      <c r="M1801" s="40"/>
      <c r="N1801" s="40"/>
      <c r="O1801" s="48"/>
      <c r="P1801" s="56"/>
    </row>
    <row r="1802" spans="1:16" hidden="1">
      <c r="A1802" s="44" t="s">
        <v>9107</v>
      </c>
      <c r="B1802" s="44" t="s">
        <v>8218</v>
      </c>
      <c r="C1802" s="49" t="s">
        <v>108</v>
      </c>
      <c r="D1802" s="41" t="s">
        <v>65</v>
      </c>
      <c r="E1802" s="49" t="s">
        <v>24</v>
      </c>
      <c r="F1802" s="44"/>
      <c r="G1802" s="41" t="s">
        <v>5399</v>
      </c>
      <c r="H1802" s="45" t="s">
        <v>9261</v>
      </c>
      <c r="I1802" s="41" t="s">
        <v>1048</v>
      </c>
      <c r="J1802" s="41" t="s">
        <v>7891</v>
      </c>
      <c r="K1802" s="42">
        <v>41969</v>
      </c>
      <c r="L1802" s="40"/>
      <c r="M1802" s="40"/>
      <c r="N1802" s="40"/>
      <c r="O1802" s="48"/>
      <c r="P1802" s="56"/>
    </row>
    <row r="1803" spans="1:16" hidden="1">
      <c r="A1803" s="44" t="s">
        <v>9107</v>
      </c>
      <c r="B1803" s="44" t="s">
        <v>8218</v>
      </c>
      <c r="C1803" s="49" t="s">
        <v>108</v>
      </c>
      <c r="D1803" s="41" t="s">
        <v>65</v>
      </c>
      <c r="E1803" s="49" t="s">
        <v>24</v>
      </c>
      <c r="F1803" s="44"/>
      <c r="G1803" s="41" t="s">
        <v>5399</v>
      </c>
      <c r="H1803" s="45" t="s">
        <v>9261</v>
      </c>
      <c r="I1803" s="41" t="s">
        <v>1048</v>
      </c>
      <c r="J1803" s="41" t="s">
        <v>7892</v>
      </c>
      <c r="K1803" s="59"/>
      <c r="L1803" s="40"/>
      <c r="M1803" s="40"/>
      <c r="N1803" s="40"/>
      <c r="O1803" s="48"/>
      <c r="P1803" s="56"/>
    </row>
    <row r="1804" spans="1:16" hidden="1">
      <c r="A1804" s="44" t="s">
        <v>9107</v>
      </c>
      <c r="B1804" s="44" t="s">
        <v>8218</v>
      </c>
      <c r="C1804" s="49" t="s">
        <v>108</v>
      </c>
      <c r="D1804" s="41" t="s">
        <v>65</v>
      </c>
      <c r="E1804" s="49" t="s">
        <v>24</v>
      </c>
      <c r="F1804" s="44"/>
      <c r="G1804" s="41" t="s">
        <v>5399</v>
      </c>
      <c r="H1804" s="45" t="s">
        <v>9261</v>
      </c>
      <c r="I1804" s="41" t="s">
        <v>1048</v>
      </c>
      <c r="J1804" s="41" t="s">
        <v>7893</v>
      </c>
      <c r="K1804" s="42"/>
      <c r="L1804" s="40"/>
      <c r="M1804" s="40"/>
      <c r="N1804" s="40"/>
      <c r="O1804" s="48"/>
      <c r="P1804" s="56"/>
    </row>
    <row r="1805" spans="1:16" hidden="1">
      <c r="A1805" s="44" t="s">
        <v>9107</v>
      </c>
      <c r="B1805" s="44" t="s">
        <v>8218</v>
      </c>
      <c r="C1805" s="49" t="s">
        <v>108</v>
      </c>
      <c r="D1805" s="41" t="s">
        <v>65</v>
      </c>
      <c r="E1805" s="49" t="s">
        <v>24</v>
      </c>
      <c r="F1805" s="44"/>
      <c r="G1805" s="41" t="s">
        <v>5399</v>
      </c>
      <c r="H1805" s="45" t="s">
        <v>9261</v>
      </c>
      <c r="I1805" s="41" t="s">
        <v>1048</v>
      </c>
      <c r="J1805" s="41" t="s">
        <v>7894</v>
      </c>
      <c r="K1805" s="41"/>
      <c r="L1805" s="40"/>
      <c r="M1805" s="40"/>
      <c r="N1805" s="40"/>
      <c r="O1805" s="48"/>
      <c r="P1805" s="56"/>
    </row>
    <row r="1806" spans="1:16" hidden="1">
      <c r="A1806" s="44" t="s">
        <v>9107</v>
      </c>
      <c r="B1806" s="44" t="s">
        <v>8218</v>
      </c>
      <c r="C1806" s="48" t="s">
        <v>108</v>
      </c>
      <c r="D1806" s="40" t="s">
        <v>65</v>
      </c>
      <c r="E1806" s="48" t="s">
        <v>24</v>
      </c>
      <c r="F1806" s="44"/>
      <c r="G1806" s="41" t="s">
        <v>5399</v>
      </c>
      <c r="H1806" s="44" t="s">
        <v>9261</v>
      </c>
      <c r="I1806" s="40" t="s">
        <v>7895</v>
      </c>
      <c r="J1806" s="40" t="s">
        <v>8245</v>
      </c>
      <c r="K1806" s="43">
        <f>K1799</f>
        <v>41764</v>
      </c>
      <c r="L1806" s="43">
        <f>K1806+30</f>
        <v>41794</v>
      </c>
      <c r="M1806" s="40" t="s">
        <v>8173</v>
      </c>
      <c r="N1806" s="40" t="s">
        <v>14</v>
      </c>
      <c r="O1806" s="40">
        <v>100</v>
      </c>
      <c r="P1806" s="56"/>
    </row>
    <row r="1807" spans="1:16" hidden="1">
      <c r="A1807" s="44" t="s">
        <v>9107</v>
      </c>
      <c r="B1807" s="44" t="s">
        <v>8218</v>
      </c>
      <c r="C1807" s="48" t="s">
        <v>108</v>
      </c>
      <c r="D1807" s="40" t="s">
        <v>65</v>
      </c>
      <c r="E1807" s="48" t="s">
        <v>24</v>
      </c>
      <c r="F1807" s="44"/>
      <c r="G1807" s="41" t="s">
        <v>5399</v>
      </c>
      <c r="H1807" s="44" t="s">
        <v>9261</v>
      </c>
      <c r="I1807" s="40" t="s">
        <v>7898</v>
      </c>
      <c r="J1807" s="40" t="s">
        <v>8247</v>
      </c>
      <c r="K1807" s="43">
        <f t="shared" ref="K1807:K1812" si="16">L1806</f>
        <v>41794</v>
      </c>
      <c r="L1807" s="43">
        <f>K1807+5</f>
        <v>41799</v>
      </c>
      <c r="M1807" s="40" t="s">
        <v>8173</v>
      </c>
      <c r="N1807" s="40" t="s">
        <v>149</v>
      </c>
      <c r="O1807" s="40">
        <v>100</v>
      </c>
      <c r="P1807" s="40" t="s">
        <v>8279</v>
      </c>
    </row>
    <row r="1808" spans="1:16" ht="26.45" hidden="1">
      <c r="A1808" s="44" t="s">
        <v>9107</v>
      </c>
      <c r="B1808" s="44" t="s">
        <v>8218</v>
      </c>
      <c r="C1808" s="48" t="s">
        <v>108</v>
      </c>
      <c r="D1808" s="40" t="s">
        <v>65</v>
      </c>
      <c r="E1808" s="48" t="s">
        <v>24</v>
      </c>
      <c r="F1808" s="44"/>
      <c r="G1808" s="41" t="s">
        <v>5399</v>
      </c>
      <c r="H1808" s="44" t="s">
        <v>9261</v>
      </c>
      <c r="I1808" s="40" t="s">
        <v>8253</v>
      </c>
      <c r="J1808" s="40" t="s">
        <v>8254</v>
      </c>
      <c r="K1808" s="43">
        <f t="shared" si="16"/>
        <v>41799</v>
      </c>
      <c r="L1808" s="43">
        <f>K1808+30</f>
        <v>41829</v>
      </c>
      <c r="M1808" s="40" t="s">
        <v>8173</v>
      </c>
      <c r="N1808" s="40" t="s">
        <v>14</v>
      </c>
      <c r="O1808" s="40">
        <v>100</v>
      </c>
      <c r="P1808" s="56" t="s">
        <v>8293</v>
      </c>
    </row>
    <row r="1809" spans="1:16" hidden="1">
      <c r="A1809" s="44" t="s">
        <v>9107</v>
      </c>
      <c r="B1809" s="44" t="s">
        <v>8218</v>
      </c>
      <c r="C1809" s="48" t="s">
        <v>108</v>
      </c>
      <c r="D1809" s="40" t="s">
        <v>65</v>
      </c>
      <c r="E1809" s="48" t="s">
        <v>24</v>
      </c>
      <c r="F1809" s="44"/>
      <c r="G1809" s="41" t="s">
        <v>5399</v>
      </c>
      <c r="H1809" s="44" t="s">
        <v>9261</v>
      </c>
      <c r="I1809" s="40" t="s">
        <v>8256</v>
      </c>
      <c r="J1809" s="40" t="s">
        <v>8257</v>
      </c>
      <c r="K1809" s="43">
        <f t="shared" si="16"/>
        <v>41829</v>
      </c>
      <c r="L1809" s="43">
        <f>L1808+10</f>
        <v>41839</v>
      </c>
      <c r="M1809" s="40" t="s">
        <v>8173</v>
      </c>
      <c r="N1809" s="40" t="s">
        <v>14</v>
      </c>
      <c r="O1809" s="40">
        <v>100</v>
      </c>
      <c r="P1809" s="56"/>
    </row>
    <row r="1810" spans="1:16" hidden="1">
      <c r="A1810" s="44" t="s">
        <v>9107</v>
      </c>
      <c r="B1810" s="44" t="s">
        <v>8218</v>
      </c>
      <c r="C1810" s="48" t="s">
        <v>108</v>
      </c>
      <c r="D1810" s="40" t="s">
        <v>65</v>
      </c>
      <c r="E1810" s="48" t="s">
        <v>24</v>
      </c>
      <c r="F1810" s="44"/>
      <c r="G1810" s="41" t="s">
        <v>5399</v>
      </c>
      <c r="H1810" s="44" t="s">
        <v>9261</v>
      </c>
      <c r="I1810" s="40" t="s">
        <v>8256</v>
      </c>
      <c r="J1810" s="40" t="s">
        <v>8249</v>
      </c>
      <c r="K1810" s="43">
        <f t="shared" si="16"/>
        <v>41839</v>
      </c>
      <c r="L1810" s="43">
        <f>K1810+10</f>
        <v>41849</v>
      </c>
      <c r="M1810" s="40" t="s">
        <v>8173</v>
      </c>
      <c r="N1810" s="40" t="s">
        <v>14</v>
      </c>
      <c r="O1810" s="40">
        <v>100</v>
      </c>
      <c r="P1810" s="56"/>
    </row>
    <row r="1811" spans="1:16" hidden="1">
      <c r="A1811" s="44" t="s">
        <v>9107</v>
      </c>
      <c r="B1811" s="44" t="s">
        <v>8218</v>
      </c>
      <c r="C1811" s="48" t="s">
        <v>108</v>
      </c>
      <c r="D1811" s="40" t="s">
        <v>65</v>
      </c>
      <c r="E1811" s="48" t="s">
        <v>24</v>
      </c>
      <c r="F1811" s="44"/>
      <c r="G1811" s="41" t="s">
        <v>5399</v>
      </c>
      <c r="H1811" s="44" t="s">
        <v>9261</v>
      </c>
      <c r="I1811" s="40" t="s">
        <v>8256</v>
      </c>
      <c r="J1811" s="40" t="s">
        <v>7907</v>
      </c>
      <c r="K1811" s="43">
        <f t="shared" si="16"/>
        <v>41849</v>
      </c>
      <c r="L1811" s="43">
        <f>K1811+5</f>
        <v>41854</v>
      </c>
      <c r="M1811" s="40" t="s">
        <v>8173</v>
      </c>
      <c r="N1811" s="40" t="s">
        <v>14</v>
      </c>
      <c r="O1811" s="40">
        <v>100</v>
      </c>
      <c r="P1811" s="56"/>
    </row>
    <row r="1812" spans="1:16" ht="26.45" hidden="1">
      <c r="A1812" s="44" t="s">
        <v>9107</v>
      </c>
      <c r="B1812" s="44" t="s">
        <v>8218</v>
      </c>
      <c r="C1812" s="48" t="s">
        <v>108</v>
      </c>
      <c r="D1812" s="40" t="s">
        <v>65</v>
      </c>
      <c r="E1812" s="48" t="s">
        <v>24</v>
      </c>
      <c r="F1812" s="44"/>
      <c r="G1812" s="41" t="s">
        <v>5399</v>
      </c>
      <c r="H1812" s="44" t="s">
        <v>9261</v>
      </c>
      <c r="I1812" s="40" t="s">
        <v>8256</v>
      </c>
      <c r="J1812" s="40" t="s">
        <v>8259</v>
      </c>
      <c r="K1812" s="43">
        <f t="shared" si="16"/>
        <v>41854</v>
      </c>
      <c r="L1812" s="43">
        <f>K1812</f>
        <v>41854</v>
      </c>
      <c r="M1812" s="40" t="s">
        <v>8173</v>
      </c>
      <c r="N1812" s="40" t="s">
        <v>14</v>
      </c>
      <c r="O1812" s="40">
        <v>100</v>
      </c>
      <c r="P1812" s="56" t="s">
        <v>8293</v>
      </c>
    </row>
    <row r="1813" spans="1:16" ht="26.45" hidden="1">
      <c r="A1813" s="44" t="s">
        <v>9107</v>
      </c>
      <c r="B1813" s="44" t="s">
        <v>8218</v>
      </c>
      <c r="C1813" s="48" t="s">
        <v>108</v>
      </c>
      <c r="D1813" s="40" t="s">
        <v>65</v>
      </c>
      <c r="E1813" s="48" t="s">
        <v>24</v>
      </c>
      <c r="F1813" s="44"/>
      <c r="G1813" s="41" t="s">
        <v>5399</v>
      </c>
      <c r="H1813" s="44" t="s">
        <v>9261</v>
      </c>
      <c r="I1813" s="65" t="s">
        <v>8261</v>
      </c>
      <c r="J1813" s="40" t="s">
        <v>8262</v>
      </c>
      <c r="K1813" s="43">
        <f>L1810</f>
        <v>41849</v>
      </c>
      <c r="L1813" s="43">
        <f>K1813+5</f>
        <v>41854</v>
      </c>
      <c r="M1813" s="80" t="s">
        <v>8173</v>
      </c>
      <c r="N1813" s="40" t="s">
        <v>149</v>
      </c>
      <c r="O1813" s="40">
        <v>100</v>
      </c>
      <c r="P1813" s="56" t="s">
        <v>8279</v>
      </c>
    </row>
    <row r="1814" spans="1:16" ht="39.6" hidden="1">
      <c r="A1814" s="44" t="s">
        <v>9107</v>
      </c>
      <c r="B1814" s="44" t="s">
        <v>8218</v>
      </c>
      <c r="C1814" s="48" t="s">
        <v>108</v>
      </c>
      <c r="D1814" s="40" t="s">
        <v>65</v>
      </c>
      <c r="E1814" s="48" t="s">
        <v>24</v>
      </c>
      <c r="F1814" s="44"/>
      <c r="G1814" s="41" t="s">
        <v>5399</v>
      </c>
      <c r="H1814" s="44" t="s">
        <v>9261</v>
      </c>
      <c r="I1814" s="40" t="s">
        <v>8264</v>
      </c>
      <c r="J1814" s="40" t="s">
        <v>8265</v>
      </c>
      <c r="K1814" s="43">
        <f>L1813</f>
        <v>41854</v>
      </c>
      <c r="L1814" s="43">
        <f>K1800-21</f>
        <v>41920</v>
      </c>
      <c r="M1814" s="40" t="s">
        <v>8173</v>
      </c>
      <c r="N1814" s="40" t="s">
        <v>14</v>
      </c>
      <c r="O1814" s="40">
        <v>100</v>
      </c>
      <c r="P1814" s="56" t="s">
        <v>9262</v>
      </c>
    </row>
    <row r="1815" spans="1:16" hidden="1">
      <c r="A1815" s="44" t="s">
        <v>9107</v>
      </c>
      <c r="B1815" s="44" t="s">
        <v>8218</v>
      </c>
      <c r="C1815" s="48" t="s">
        <v>108</v>
      </c>
      <c r="D1815" s="40" t="s">
        <v>65</v>
      </c>
      <c r="E1815" s="48" t="s">
        <v>24</v>
      </c>
      <c r="F1815" s="48"/>
      <c r="G1815" s="41" t="s">
        <v>5399</v>
      </c>
      <c r="H1815" s="44" t="s">
        <v>9261</v>
      </c>
      <c r="I1815" s="40" t="s">
        <v>8261</v>
      </c>
      <c r="J1815" s="40" t="s">
        <v>8266</v>
      </c>
      <c r="K1815" s="43">
        <f>L1814</f>
        <v>41920</v>
      </c>
      <c r="L1815" s="43">
        <f>K1815</f>
        <v>41920</v>
      </c>
      <c r="M1815" s="40" t="s">
        <v>8173</v>
      </c>
      <c r="N1815" s="48" t="s">
        <v>149</v>
      </c>
      <c r="O1815" s="40">
        <v>100</v>
      </c>
      <c r="P1815" s="56"/>
    </row>
    <row r="1816" spans="1:16" hidden="1">
      <c r="A1816" s="44" t="s">
        <v>9107</v>
      </c>
      <c r="B1816" s="44" t="s">
        <v>8218</v>
      </c>
      <c r="C1816" s="48" t="s">
        <v>108</v>
      </c>
      <c r="D1816" s="40" t="s">
        <v>65</v>
      </c>
      <c r="E1816" s="48" t="s">
        <v>24</v>
      </c>
      <c r="F1816" s="48"/>
      <c r="G1816" s="41" t="s">
        <v>5399</v>
      </c>
      <c r="H1816" s="44" t="s">
        <v>9261</v>
      </c>
      <c r="I1816" s="40" t="s">
        <v>7904</v>
      </c>
      <c r="J1816" s="40" t="s">
        <v>8267</v>
      </c>
      <c r="K1816" s="43">
        <f>L1814</f>
        <v>41920</v>
      </c>
      <c r="L1816" s="43">
        <f>K1816+5</f>
        <v>41925</v>
      </c>
      <c r="M1816" s="40" t="s">
        <v>8173</v>
      </c>
      <c r="N1816" s="40" t="s">
        <v>14</v>
      </c>
      <c r="O1816" s="40">
        <v>100</v>
      </c>
      <c r="P1816" s="56"/>
    </row>
    <row r="1817" spans="1:16" hidden="1">
      <c r="A1817" s="44" t="s">
        <v>9107</v>
      </c>
      <c r="B1817" s="44" t="s">
        <v>8218</v>
      </c>
      <c r="C1817" s="48" t="s">
        <v>108</v>
      </c>
      <c r="D1817" s="40" t="s">
        <v>65</v>
      </c>
      <c r="E1817" s="48" t="s">
        <v>24</v>
      </c>
      <c r="F1817" s="48"/>
      <c r="G1817" s="41" t="s">
        <v>5399</v>
      </c>
      <c r="H1817" s="44" t="s">
        <v>9261</v>
      </c>
      <c r="I1817" s="40" t="s">
        <v>7904</v>
      </c>
      <c r="J1817" s="40" t="s">
        <v>8268</v>
      </c>
      <c r="K1817" s="43">
        <f>L1816</f>
        <v>41925</v>
      </c>
      <c r="L1817" s="43">
        <f>K1817+5</f>
        <v>41930</v>
      </c>
      <c r="M1817" s="40" t="s">
        <v>8173</v>
      </c>
      <c r="N1817" s="40" t="s">
        <v>14</v>
      </c>
      <c r="O1817" s="40">
        <v>100</v>
      </c>
      <c r="P1817" s="56"/>
    </row>
    <row r="1818" spans="1:16" hidden="1">
      <c r="A1818" s="44" t="s">
        <v>9107</v>
      </c>
      <c r="B1818" s="44" t="s">
        <v>8218</v>
      </c>
      <c r="C1818" s="48" t="s">
        <v>108</v>
      </c>
      <c r="D1818" s="40" t="s">
        <v>65</v>
      </c>
      <c r="E1818" s="48" t="s">
        <v>24</v>
      </c>
      <c r="F1818" s="48"/>
      <c r="G1818" s="41" t="s">
        <v>5399</v>
      </c>
      <c r="H1818" s="44" t="s">
        <v>9261</v>
      </c>
      <c r="I1818" s="40" t="s">
        <v>7904</v>
      </c>
      <c r="J1818" s="40" t="s">
        <v>8269</v>
      </c>
      <c r="K1818" s="43">
        <f>L1817</f>
        <v>41930</v>
      </c>
      <c r="L1818" s="43">
        <f>K1818+5</f>
        <v>41935</v>
      </c>
      <c r="M1818" s="40" t="s">
        <v>8173</v>
      </c>
      <c r="N1818" s="40" t="s">
        <v>14</v>
      </c>
      <c r="O1818" s="40">
        <v>100</v>
      </c>
      <c r="P1818" s="56"/>
    </row>
    <row r="1819" spans="1:16" ht="26.45" hidden="1">
      <c r="A1819" s="44" t="s">
        <v>9107</v>
      </c>
      <c r="B1819" s="44" t="s">
        <v>8218</v>
      </c>
      <c r="C1819" s="48" t="s">
        <v>108</v>
      </c>
      <c r="D1819" s="40" t="s">
        <v>65</v>
      </c>
      <c r="E1819" s="48" t="s">
        <v>24</v>
      </c>
      <c r="F1819" s="48"/>
      <c r="G1819" s="41" t="s">
        <v>5399</v>
      </c>
      <c r="H1819" s="44" t="s">
        <v>9261</v>
      </c>
      <c r="I1819" s="40" t="s">
        <v>7904</v>
      </c>
      <c r="J1819" s="40" t="s">
        <v>8172</v>
      </c>
      <c r="K1819" s="43">
        <f>L1818</f>
        <v>41935</v>
      </c>
      <c r="L1819" s="67">
        <f>K1819+1</f>
        <v>41936</v>
      </c>
      <c r="M1819" s="40" t="s">
        <v>8173</v>
      </c>
      <c r="N1819" s="40" t="s">
        <v>14</v>
      </c>
      <c r="O1819" s="40">
        <v>100</v>
      </c>
      <c r="P1819" s="56" t="s">
        <v>9111</v>
      </c>
    </row>
    <row r="1820" spans="1:16" hidden="1">
      <c r="A1820" s="41" t="s">
        <v>8534</v>
      </c>
      <c r="B1820" s="41" t="s">
        <v>9263</v>
      </c>
      <c r="C1820" s="49" t="s">
        <v>65</v>
      </c>
      <c r="D1820" s="47" t="s">
        <v>65</v>
      </c>
      <c r="E1820" s="41" t="s">
        <v>25</v>
      </c>
      <c r="F1820" s="41"/>
      <c r="G1820" s="49" t="s">
        <v>6175</v>
      </c>
      <c r="H1820" s="41" t="s">
        <v>9264</v>
      </c>
      <c r="I1820" s="41" t="s">
        <v>1048</v>
      </c>
      <c r="J1820" s="41" t="s">
        <v>7888</v>
      </c>
      <c r="K1820" s="41"/>
      <c r="L1820" s="40"/>
      <c r="M1820" s="40"/>
      <c r="N1820" s="40"/>
      <c r="O1820" s="48"/>
      <c r="P1820" s="56"/>
    </row>
    <row r="1821" spans="1:16" hidden="1">
      <c r="A1821" s="41" t="s">
        <v>8534</v>
      </c>
      <c r="B1821" s="41" t="s">
        <v>8336</v>
      </c>
      <c r="C1821" s="49" t="s">
        <v>65</v>
      </c>
      <c r="D1821" s="47" t="s">
        <v>65</v>
      </c>
      <c r="E1821" s="41" t="s">
        <v>25</v>
      </c>
      <c r="F1821" s="41"/>
      <c r="G1821" s="49" t="s">
        <v>6175</v>
      </c>
      <c r="H1821" s="41" t="s">
        <v>9264</v>
      </c>
      <c r="I1821" s="41" t="s">
        <v>1048</v>
      </c>
      <c r="J1821" s="41" t="s">
        <v>8244</v>
      </c>
      <c r="K1821" s="59">
        <v>41806</v>
      </c>
      <c r="L1821" s="40"/>
      <c r="M1821" s="40"/>
      <c r="N1821" s="40"/>
      <c r="O1821" s="48"/>
      <c r="P1821" s="56"/>
    </row>
    <row r="1822" spans="1:16" hidden="1">
      <c r="A1822" s="41" t="s">
        <v>8534</v>
      </c>
      <c r="B1822" s="41" t="s">
        <v>8336</v>
      </c>
      <c r="C1822" s="49" t="s">
        <v>65</v>
      </c>
      <c r="D1822" s="47" t="s">
        <v>65</v>
      </c>
      <c r="E1822" s="41" t="s">
        <v>25</v>
      </c>
      <c r="F1822" s="41"/>
      <c r="G1822" s="49" t="s">
        <v>6175</v>
      </c>
      <c r="H1822" s="41" t="s">
        <v>9264</v>
      </c>
      <c r="I1822" s="41" t="s">
        <v>1048</v>
      </c>
      <c r="J1822" s="41" t="s">
        <v>7889</v>
      </c>
      <c r="K1822" s="59">
        <v>41873</v>
      </c>
      <c r="L1822" s="40"/>
      <c r="M1822" s="40"/>
      <c r="N1822" s="40"/>
      <c r="O1822" s="48"/>
      <c r="P1822" s="56"/>
    </row>
    <row r="1823" spans="1:16" hidden="1">
      <c r="A1823" s="41" t="s">
        <v>8534</v>
      </c>
      <c r="B1823" s="41" t="s">
        <v>8336</v>
      </c>
      <c r="C1823" s="49" t="s">
        <v>65</v>
      </c>
      <c r="D1823" s="47" t="s">
        <v>65</v>
      </c>
      <c r="E1823" s="41" t="s">
        <v>25</v>
      </c>
      <c r="F1823" s="41"/>
      <c r="G1823" s="49" t="s">
        <v>6175</v>
      </c>
      <c r="H1823" s="41" t="s">
        <v>9264</v>
      </c>
      <c r="I1823" s="41" t="s">
        <v>1048</v>
      </c>
      <c r="J1823" s="41" t="s">
        <v>7890</v>
      </c>
      <c r="K1823" s="42">
        <v>41894</v>
      </c>
      <c r="L1823" s="40"/>
      <c r="M1823" s="40"/>
      <c r="N1823" s="40"/>
      <c r="O1823" s="48"/>
      <c r="P1823" s="56"/>
    </row>
    <row r="1824" spans="1:16" hidden="1">
      <c r="A1824" s="41" t="s">
        <v>8534</v>
      </c>
      <c r="B1824" s="41" t="s">
        <v>8336</v>
      </c>
      <c r="C1824" s="49" t="s">
        <v>65</v>
      </c>
      <c r="D1824" s="47" t="s">
        <v>65</v>
      </c>
      <c r="E1824" s="41" t="s">
        <v>25</v>
      </c>
      <c r="F1824" s="41"/>
      <c r="G1824" s="49" t="s">
        <v>6175</v>
      </c>
      <c r="H1824" s="41" t="s">
        <v>9264</v>
      </c>
      <c r="I1824" s="41" t="s">
        <v>1048</v>
      </c>
      <c r="J1824" s="41" t="s">
        <v>7891</v>
      </c>
      <c r="K1824" s="42">
        <v>41934</v>
      </c>
      <c r="L1824" s="40"/>
      <c r="M1824" s="40"/>
      <c r="N1824" s="40"/>
      <c r="O1824" s="48"/>
      <c r="P1824" s="56"/>
    </row>
    <row r="1825" spans="1:16" hidden="1">
      <c r="A1825" s="41" t="s">
        <v>8534</v>
      </c>
      <c r="B1825" s="41" t="s">
        <v>8336</v>
      </c>
      <c r="C1825" s="49" t="s">
        <v>65</v>
      </c>
      <c r="D1825" s="47" t="s">
        <v>65</v>
      </c>
      <c r="E1825" s="41" t="s">
        <v>25</v>
      </c>
      <c r="F1825" s="41"/>
      <c r="G1825" s="49" t="s">
        <v>6175</v>
      </c>
      <c r="H1825" s="41" t="s">
        <v>9264</v>
      </c>
      <c r="I1825" s="41" t="s">
        <v>1048</v>
      </c>
      <c r="J1825" s="41" t="s">
        <v>7892</v>
      </c>
      <c r="K1825" s="59"/>
      <c r="L1825" s="40"/>
      <c r="M1825" s="40"/>
      <c r="N1825" s="40"/>
      <c r="O1825" s="48"/>
      <c r="P1825" s="56"/>
    </row>
    <row r="1826" spans="1:16" hidden="1">
      <c r="A1826" s="41" t="s">
        <v>8534</v>
      </c>
      <c r="B1826" s="41" t="s">
        <v>8336</v>
      </c>
      <c r="C1826" s="49" t="s">
        <v>65</v>
      </c>
      <c r="D1826" s="47" t="s">
        <v>65</v>
      </c>
      <c r="E1826" s="41" t="s">
        <v>25</v>
      </c>
      <c r="F1826" s="41"/>
      <c r="G1826" s="49" t="s">
        <v>6175</v>
      </c>
      <c r="H1826" s="41" t="s">
        <v>9264</v>
      </c>
      <c r="I1826" s="41" t="s">
        <v>1048</v>
      </c>
      <c r="J1826" s="41" t="s">
        <v>7893</v>
      </c>
      <c r="K1826" s="42"/>
      <c r="L1826" s="40"/>
      <c r="M1826" s="40"/>
      <c r="N1826" s="40"/>
      <c r="O1826" s="48"/>
      <c r="P1826" s="56"/>
    </row>
    <row r="1827" spans="1:16" hidden="1">
      <c r="A1827" s="41" t="s">
        <v>8534</v>
      </c>
      <c r="B1827" s="41" t="s">
        <v>8336</v>
      </c>
      <c r="C1827" s="49" t="s">
        <v>65</v>
      </c>
      <c r="D1827" s="47" t="s">
        <v>65</v>
      </c>
      <c r="E1827" s="41" t="s">
        <v>25</v>
      </c>
      <c r="F1827" s="41"/>
      <c r="G1827" s="49" t="s">
        <v>6175</v>
      </c>
      <c r="H1827" s="41" t="s">
        <v>9264</v>
      </c>
      <c r="I1827" s="41" t="s">
        <v>1048</v>
      </c>
      <c r="J1827" s="41" t="s">
        <v>7894</v>
      </c>
      <c r="K1827" s="41"/>
      <c r="L1827" s="40"/>
      <c r="M1827" s="40"/>
      <c r="N1827" s="40"/>
      <c r="O1827" s="48"/>
      <c r="P1827" s="56"/>
    </row>
    <row r="1828" spans="1:16" hidden="1">
      <c r="A1828" s="40" t="s">
        <v>8534</v>
      </c>
      <c r="B1828" s="40" t="s">
        <v>8336</v>
      </c>
      <c r="C1828" s="48" t="s">
        <v>65</v>
      </c>
      <c r="D1828" s="46" t="s">
        <v>65</v>
      </c>
      <c r="E1828" s="40" t="s">
        <v>25</v>
      </c>
      <c r="F1828" s="40"/>
      <c r="G1828" s="48" t="s">
        <v>6175</v>
      </c>
      <c r="H1828" s="40" t="s">
        <v>9264</v>
      </c>
      <c r="I1828" s="40" t="s">
        <v>7895</v>
      </c>
      <c r="J1828" s="40" t="s">
        <v>8245</v>
      </c>
      <c r="K1828" s="43">
        <f>K1821</f>
        <v>41806</v>
      </c>
      <c r="L1828" s="43">
        <f>K1828+10</f>
        <v>41816</v>
      </c>
      <c r="M1828" s="40" t="s">
        <v>11</v>
      </c>
      <c r="N1828" s="48" t="s">
        <v>4365</v>
      </c>
      <c r="O1828" s="40">
        <v>100</v>
      </c>
      <c r="P1828" s="56"/>
    </row>
    <row r="1829" spans="1:16" hidden="1">
      <c r="A1829" s="40" t="s">
        <v>8534</v>
      </c>
      <c r="B1829" s="40" t="s">
        <v>8336</v>
      </c>
      <c r="C1829" s="48" t="s">
        <v>65</v>
      </c>
      <c r="D1829" s="46" t="s">
        <v>65</v>
      </c>
      <c r="E1829" s="40" t="s">
        <v>25</v>
      </c>
      <c r="F1829" s="40"/>
      <c r="G1829" s="48" t="s">
        <v>6175</v>
      </c>
      <c r="H1829" s="40" t="s">
        <v>9264</v>
      </c>
      <c r="I1829" s="40" t="s">
        <v>7898</v>
      </c>
      <c r="J1829" s="40" t="s">
        <v>8247</v>
      </c>
      <c r="K1829" s="43">
        <f>L1828</f>
        <v>41816</v>
      </c>
      <c r="L1829" s="43">
        <f>K1829+2</f>
        <v>41818</v>
      </c>
      <c r="M1829" s="40" t="s">
        <v>11</v>
      </c>
      <c r="N1829" s="48" t="s">
        <v>4365</v>
      </c>
      <c r="O1829" s="40">
        <v>100</v>
      </c>
      <c r="P1829" s="56"/>
    </row>
    <row r="1830" spans="1:16" ht="26.45">
      <c r="A1830" s="40" t="s">
        <v>8534</v>
      </c>
      <c r="B1830" s="40" t="s">
        <v>8336</v>
      </c>
      <c r="C1830" s="48" t="s">
        <v>65</v>
      </c>
      <c r="D1830" s="46" t="s">
        <v>65</v>
      </c>
      <c r="E1830" s="40" t="s">
        <v>25</v>
      </c>
      <c r="F1830" s="40"/>
      <c r="G1830" s="48" t="s">
        <v>6175</v>
      </c>
      <c r="H1830" s="40" t="s">
        <v>9264</v>
      </c>
      <c r="I1830" s="40" t="s">
        <v>7901</v>
      </c>
      <c r="J1830" s="40" t="s">
        <v>7902</v>
      </c>
      <c r="K1830" s="43">
        <f>L1829</f>
        <v>41818</v>
      </c>
      <c r="L1830" s="43">
        <f>K1831</f>
        <v>41857</v>
      </c>
      <c r="M1830" s="40" t="s">
        <v>11</v>
      </c>
      <c r="N1830" s="48" t="s">
        <v>4365</v>
      </c>
      <c r="O1830" s="40">
        <v>100</v>
      </c>
      <c r="P1830" s="56" t="s">
        <v>9265</v>
      </c>
    </row>
    <row r="1831" spans="1:16" hidden="1">
      <c r="A1831" s="40" t="s">
        <v>8534</v>
      </c>
      <c r="B1831" s="40" t="s">
        <v>8336</v>
      </c>
      <c r="C1831" s="48" t="s">
        <v>65</v>
      </c>
      <c r="D1831" s="46" t="s">
        <v>65</v>
      </c>
      <c r="E1831" s="40" t="s">
        <v>25</v>
      </c>
      <c r="F1831" s="40"/>
      <c r="G1831" s="48" t="s">
        <v>6175</v>
      </c>
      <c r="H1831" s="40" t="s">
        <v>9264</v>
      </c>
      <c r="I1831" s="40" t="s">
        <v>7904</v>
      </c>
      <c r="J1831" s="40" t="s">
        <v>7905</v>
      </c>
      <c r="K1831" s="43">
        <f>L1831-5</f>
        <v>41857</v>
      </c>
      <c r="L1831" s="43">
        <f>K1832</f>
        <v>41862</v>
      </c>
      <c r="M1831" s="40" t="s">
        <v>11</v>
      </c>
      <c r="N1831" s="48" t="s">
        <v>4365</v>
      </c>
      <c r="O1831" s="40">
        <v>100</v>
      </c>
      <c r="P1831" s="56"/>
    </row>
    <row r="1832" spans="1:16" hidden="1">
      <c r="A1832" s="40" t="s">
        <v>8534</v>
      </c>
      <c r="B1832" s="40" t="s">
        <v>8336</v>
      </c>
      <c r="C1832" s="48" t="s">
        <v>65</v>
      </c>
      <c r="D1832" s="46" t="s">
        <v>65</v>
      </c>
      <c r="E1832" s="40" t="s">
        <v>25</v>
      </c>
      <c r="F1832" s="40"/>
      <c r="G1832" s="48" t="s">
        <v>6175</v>
      </c>
      <c r="H1832" s="40" t="s">
        <v>9264</v>
      </c>
      <c r="I1832" s="40" t="s">
        <v>7904</v>
      </c>
      <c r="J1832" s="40" t="s">
        <v>8249</v>
      </c>
      <c r="K1832" s="43">
        <f>L1832-5</f>
        <v>41862</v>
      </c>
      <c r="L1832" s="43">
        <f>K1833</f>
        <v>41867</v>
      </c>
      <c r="M1832" s="40" t="s">
        <v>11</v>
      </c>
      <c r="N1832" s="48" t="s">
        <v>4365</v>
      </c>
      <c r="O1832" s="40">
        <v>100</v>
      </c>
      <c r="P1832" s="56"/>
    </row>
    <row r="1833" spans="1:16" hidden="1">
      <c r="A1833" s="40" t="s">
        <v>8534</v>
      </c>
      <c r="B1833" s="40" t="s">
        <v>8336</v>
      </c>
      <c r="C1833" s="48" t="s">
        <v>65</v>
      </c>
      <c r="D1833" s="46" t="s">
        <v>65</v>
      </c>
      <c r="E1833" s="40" t="s">
        <v>25</v>
      </c>
      <c r="F1833" s="40"/>
      <c r="G1833" s="48" t="s">
        <v>6175</v>
      </c>
      <c r="H1833" s="40" t="s">
        <v>9264</v>
      </c>
      <c r="I1833" s="40" t="s">
        <v>7904</v>
      </c>
      <c r="J1833" s="40" t="s">
        <v>7907</v>
      </c>
      <c r="K1833" s="43">
        <f>L1833-5</f>
        <v>41867</v>
      </c>
      <c r="L1833" s="43">
        <f>K1834</f>
        <v>41872</v>
      </c>
      <c r="M1833" s="40" t="s">
        <v>11</v>
      </c>
      <c r="N1833" s="48" t="s">
        <v>4365</v>
      </c>
      <c r="O1833" s="40">
        <v>100</v>
      </c>
      <c r="P1833" s="56"/>
    </row>
    <row r="1834" spans="1:16" hidden="1">
      <c r="A1834" s="40" t="s">
        <v>8534</v>
      </c>
      <c r="B1834" s="40" t="s">
        <v>8336</v>
      </c>
      <c r="C1834" s="48" t="s">
        <v>65</v>
      </c>
      <c r="D1834" s="46" t="s">
        <v>65</v>
      </c>
      <c r="E1834" s="48" t="s">
        <v>25</v>
      </c>
      <c r="F1834" s="40"/>
      <c r="G1834" s="48" t="s">
        <v>6175</v>
      </c>
      <c r="H1834" s="40" t="s">
        <v>9264</v>
      </c>
      <c r="I1834" s="40" t="s">
        <v>7904</v>
      </c>
      <c r="J1834" s="40" t="s">
        <v>8172</v>
      </c>
      <c r="K1834" s="43">
        <f>L1834-1</f>
        <v>41872</v>
      </c>
      <c r="L1834" s="43">
        <f>K1822</f>
        <v>41873</v>
      </c>
      <c r="M1834" s="40" t="s">
        <v>11</v>
      </c>
      <c r="N1834" s="48" t="s">
        <v>4365</v>
      </c>
      <c r="O1834" s="40">
        <v>100</v>
      </c>
      <c r="P1834" s="56"/>
    </row>
    <row r="1835" spans="1:16" hidden="1">
      <c r="A1835" s="41" t="s">
        <v>9107</v>
      </c>
      <c r="B1835" s="69" t="s">
        <v>8344</v>
      </c>
      <c r="C1835" s="41" t="s">
        <v>108</v>
      </c>
      <c r="D1835" s="49" t="s">
        <v>65</v>
      </c>
      <c r="E1835" s="49" t="s">
        <v>24</v>
      </c>
      <c r="F1835" s="41" t="s">
        <v>9005</v>
      </c>
      <c r="G1835" s="49" t="s">
        <v>6175</v>
      </c>
      <c r="H1835" s="41" t="s">
        <v>9266</v>
      </c>
      <c r="I1835" s="41" t="s">
        <v>1048</v>
      </c>
      <c r="J1835" s="41" t="s">
        <v>7888</v>
      </c>
      <c r="K1835" s="41"/>
      <c r="L1835" s="40"/>
      <c r="M1835" s="40"/>
      <c r="N1835" s="40"/>
      <c r="O1835" s="48"/>
      <c r="P1835" s="56"/>
    </row>
    <row r="1836" spans="1:16" hidden="1">
      <c r="A1836" s="41" t="s">
        <v>9107</v>
      </c>
      <c r="B1836" s="69" t="s">
        <v>8344</v>
      </c>
      <c r="C1836" s="41" t="s">
        <v>108</v>
      </c>
      <c r="D1836" s="49" t="s">
        <v>65</v>
      </c>
      <c r="E1836" s="49" t="s">
        <v>24</v>
      </c>
      <c r="F1836" s="41" t="s">
        <v>9005</v>
      </c>
      <c r="G1836" s="49" t="s">
        <v>6175</v>
      </c>
      <c r="H1836" s="41" t="s">
        <v>9266</v>
      </c>
      <c r="I1836" s="41" t="s">
        <v>1048</v>
      </c>
      <c r="J1836" s="41" t="s">
        <v>8244</v>
      </c>
      <c r="K1836" s="59">
        <v>41792</v>
      </c>
      <c r="L1836" s="40"/>
      <c r="M1836" s="40"/>
      <c r="N1836" s="40"/>
      <c r="O1836" s="48"/>
      <c r="P1836" s="56"/>
    </row>
    <row r="1837" spans="1:16" hidden="1">
      <c r="A1837" s="41" t="s">
        <v>9107</v>
      </c>
      <c r="B1837" s="69" t="s">
        <v>8344</v>
      </c>
      <c r="C1837" s="41" t="s">
        <v>108</v>
      </c>
      <c r="D1837" s="49" t="s">
        <v>65</v>
      </c>
      <c r="E1837" s="49" t="s">
        <v>24</v>
      </c>
      <c r="F1837" s="41" t="s">
        <v>9005</v>
      </c>
      <c r="G1837" s="49" t="s">
        <v>6175</v>
      </c>
      <c r="H1837" s="41" t="s">
        <v>9266</v>
      </c>
      <c r="I1837" s="41" t="s">
        <v>1048</v>
      </c>
      <c r="J1837" s="41" t="s">
        <v>7889</v>
      </c>
      <c r="K1837" s="59">
        <v>41881</v>
      </c>
      <c r="L1837" s="40"/>
      <c r="M1837" s="40"/>
      <c r="N1837" s="40"/>
      <c r="O1837" s="48"/>
      <c r="P1837" s="56"/>
    </row>
    <row r="1838" spans="1:16" hidden="1">
      <c r="A1838" s="41" t="s">
        <v>9107</v>
      </c>
      <c r="B1838" s="69" t="s">
        <v>8344</v>
      </c>
      <c r="C1838" s="41" t="s">
        <v>108</v>
      </c>
      <c r="D1838" s="49" t="s">
        <v>65</v>
      </c>
      <c r="E1838" s="49" t="s">
        <v>24</v>
      </c>
      <c r="F1838" s="41" t="s">
        <v>9005</v>
      </c>
      <c r="G1838" s="49" t="s">
        <v>6175</v>
      </c>
      <c r="H1838" s="41" t="s">
        <v>9266</v>
      </c>
      <c r="I1838" s="41" t="s">
        <v>1048</v>
      </c>
      <c r="J1838" s="41" t="s">
        <v>7890</v>
      </c>
      <c r="K1838" s="41"/>
      <c r="L1838" s="40"/>
      <c r="M1838" s="40"/>
      <c r="N1838" s="40"/>
      <c r="O1838" s="48"/>
      <c r="P1838" s="56"/>
    </row>
    <row r="1839" spans="1:16" hidden="1">
      <c r="A1839" s="41" t="s">
        <v>9107</v>
      </c>
      <c r="B1839" s="69" t="s">
        <v>8344</v>
      </c>
      <c r="C1839" s="41" t="s">
        <v>108</v>
      </c>
      <c r="D1839" s="49" t="s">
        <v>65</v>
      </c>
      <c r="E1839" s="49" t="s">
        <v>24</v>
      </c>
      <c r="F1839" s="41" t="s">
        <v>9005</v>
      </c>
      <c r="G1839" s="49" t="s">
        <v>6175</v>
      </c>
      <c r="H1839" s="41" t="s">
        <v>9266</v>
      </c>
      <c r="I1839" s="41" t="s">
        <v>1048</v>
      </c>
      <c r="J1839" s="41" t="s">
        <v>7891</v>
      </c>
      <c r="K1839" s="42">
        <v>41967</v>
      </c>
      <c r="L1839" s="40"/>
      <c r="M1839" s="40"/>
      <c r="N1839" s="40"/>
      <c r="O1839" s="48"/>
      <c r="P1839" s="56"/>
    </row>
    <row r="1840" spans="1:16" hidden="1">
      <c r="A1840" s="41" t="s">
        <v>9107</v>
      </c>
      <c r="B1840" s="69" t="s">
        <v>8344</v>
      </c>
      <c r="C1840" s="41" t="s">
        <v>108</v>
      </c>
      <c r="D1840" s="49" t="s">
        <v>65</v>
      </c>
      <c r="E1840" s="49" t="s">
        <v>24</v>
      </c>
      <c r="F1840" s="41" t="s">
        <v>9005</v>
      </c>
      <c r="G1840" s="49" t="s">
        <v>6175</v>
      </c>
      <c r="H1840" s="41" t="s">
        <v>9266</v>
      </c>
      <c r="I1840" s="41" t="s">
        <v>1048</v>
      </c>
      <c r="J1840" s="41" t="s">
        <v>7892</v>
      </c>
      <c r="K1840" s="59"/>
      <c r="L1840" s="40"/>
      <c r="M1840" s="40"/>
      <c r="N1840" s="40"/>
      <c r="O1840" s="48"/>
      <c r="P1840" s="56"/>
    </row>
    <row r="1841" spans="1:16" hidden="1">
      <c r="A1841" s="41" t="s">
        <v>9107</v>
      </c>
      <c r="B1841" s="69" t="s">
        <v>8344</v>
      </c>
      <c r="C1841" s="41" t="s">
        <v>108</v>
      </c>
      <c r="D1841" s="49" t="s">
        <v>65</v>
      </c>
      <c r="E1841" s="49" t="s">
        <v>24</v>
      </c>
      <c r="F1841" s="41" t="s">
        <v>9005</v>
      </c>
      <c r="G1841" s="49" t="s">
        <v>6175</v>
      </c>
      <c r="H1841" s="41" t="s">
        <v>9266</v>
      </c>
      <c r="I1841" s="41" t="s">
        <v>1048</v>
      </c>
      <c r="J1841" s="41" t="s">
        <v>7893</v>
      </c>
      <c r="K1841" s="42"/>
      <c r="L1841" s="40"/>
      <c r="M1841" s="40"/>
      <c r="N1841" s="40"/>
      <c r="O1841" s="48"/>
      <c r="P1841" s="56"/>
    </row>
    <row r="1842" spans="1:16" hidden="1">
      <c r="A1842" s="41" t="s">
        <v>9107</v>
      </c>
      <c r="B1842" s="69" t="s">
        <v>8344</v>
      </c>
      <c r="C1842" s="41" t="s">
        <v>108</v>
      </c>
      <c r="D1842" s="49" t="s">
        <v>65</v>
      </c>
      <c r="E1842" s="49" t="s">
        <v>24</v>
      </c>
      <c r="F1842" s="41" t="s">
        <v>9005</v>
      </c>
      <c r="G1842" s="49" t="s">
        <v>6175</v>
      </c>
      <c r="H1842" s="40" t="s">
        <v>9266</v>
      </c>
      <c r="I1842" s="41" t="s">
        <v>1048</v>
      </c>
      <c r="J1842" s="41" t="s">
        <v>7894</v>
      </c>
      <c r="K1842" s="41"/>
      <c r="L1842" s="40"/>
      <c r="M1842" s="40"/>
      <c r="N1842" s="40"/>
      <c r="O1842" s="48"/>
      <c r="P1842" s="56"/>
    </row>
    <row r="1843" spans="1:16" hidden="1">
      <c r="A1843" s="40" t="s">
        <v>9107</v>
      </c>
      <c r="B1843" s="68" t="s">
        <v>8344</v>
      </c>
      <c r="C1843" s="40" t="s">
        <v>108</v>
      </c>
      <c r="D1843" s="48" t="s">
        <v>65</v>
      </c>
      <c r="E1843" s="48" t="s">
        <v>24</v>
      </c>
      <c r="F1843" s="40" t="s">
        <v>9005</v>
      </c>
      <c r="G1843" s="49" t="s">
        <v>6175</v>
      </c>
      <c r="H1843" s="40" t="s">
        <v>9266</v>
      </c>
      <c r="I1843" s="40" t="s">
        <v>7895</v>
      </c>
      <c r="J1843" s="40" t="s">
        <v>8245</v>
      </c>
      <c r="K1843" s="43">
        <f>K1836</f>
        <v>41792</v>
      </c>
      <c r="L1843" s="43">
        <f>K1843+10</f>
        <v>41802</v>
      </c>
      <c r="M1843" s="40" t="s">
        <v>8173</v>
      </c>
      <c r="N1843" s="40" t="s">
        <v>14</v>
      </c>
      <c r="O1843" s="40">
        <v>100</v>
      </c>
      <c r="P1843" s="56"/>
    </row>
    <row r="1844" spans="1:16" hidden="1">
      <c r="A1844" s="40" t="s">
        <v>9107</v>
      </c>
      <c r="B1844" s="68" t="s">
        <v>8344</v>
      </c>
      <c r="C1844" s="40" t="s">
        <v>108</v>
      </c>
      <c r="D1844" s="48" t="s">
        <v>65</v>
      </c>
      <c r="E1844" s="48" t="s">
        <v>24</v>
      </c>
      <c r="F1844" s="40" t="s">
        <v>9005</v>
      </c>
      <c r="G1844" s="49" t="s">
        <v>6175</v>
      </c>
      <c r="H1844" s="40" t="s">
        <v>9266</v>
      </c>
      <c r="I1844" s="40" t="s">
        <v>7898</v>
      </c>
      <c r="J1844" s="40" t="s">
        <v>8247</v>
      </c>
      <c r="K1844" s="43">
        <f>L1843</f>
        <v>41802</v>
      </c>
      <c r="L1844" s="43">
        <f>K1844+2</f>
        <v>41804</v>
      </c>
      <c r="M1844" s="40" t="s">
        <v>8173</v>
      </c>
      <c r="N1844" s="40" t="s">
        <v>149</v>
      </c>
      <c r="O1844" s="40">
        <v>100</v>
      </c>
      <c r="P1844" s="56"/>
    </row>
    <row r="1845" spans="1:16" ht="26.45">
      <c r="A1845" s="40" t="s">
        <v>9107</v>
      </c>
      <c r="B1845" s="68" t="s">
        <v>8344</v>
      </c>
      <c r="C1845" s="40" t="s">
        <v>108</v>
      </c>
      <c r="D1845" s="48" t="s">
        <v>65</v>
      </c>
      <c r="E1845" s="48" t="s">
        <v>24</v>
      </c>
      <c r="F1845" s="40" t="s">
        <v>9005</v>
      </c>
      <c r="G1845" s="49" t="s">
        <v>6175</v>
      </c>
      <c r="H1845" s="40" t="s">
        <v>9266</v>
      </c>
      <c r="I1845" s="40" t="s">
        <v>7901</v>
      </c>
      <c r="J1845" s="40" t="s">
        <v>7902</v>
      </c>
      <c r="K1845" s="43">
        <f>L1844</f>
        <v>41804</v>
      </c>
      <c r="L1845" s="43">
        <f>K1846</f>
        <v>41865</v>
      </c>
      <c r="M1845" s="40" t="s">
        <v>8173</v>
      </c>
      <c r="N1845" s="40" t="s">
        <v>14</v>
      </c>
      <c r="O1845" s="40">
        <v>100</v>
      </c>
      <c r="P1845" s="56" t="s">
        <v>8293</v>
      </c>
    </row>
    <row r="1846" spans="1:16" hidden="1">
      <c r="A1846" s="40" t="s">
        <v>9107</v>
      </c>
      <c r="B1846" s="68" t="s">
        <v>8344</v>
      </c>
      <c r="C1846" s="40" t="s">
        <v>108</v>
      </c>
      <c r="D1846" s="48" t="s">
        <v>65</v>
      </c>
      <c r="E1846" s="48" t="s">
        <v>24</v>
      </c>
      <c r="F1846" s="40" t="s">
        <v>9005</v>
      </c>
      <c r="G1846" s="49" t="s">
        <v>6175</v>
      </c>
      <c r="H1846" s="40" t="s">
        <v>9266</v>
      </c>
      <c r="I1846" s="40" t="s">
        <v>7904</v>
      </c>
      <c r="J1846" s="40" t="s">
        <v>7905</v>
      </c>
      <c r="K1846" s="43">
        <f>L1846-5</f>
        <v>41865</v>
      </c>
      <c r="L1846" s="43">
        <f>K1847</f>
        <v>41870</v>
      </c>
      <c r="M1846" s="40" t="s">
        <v>8173</v>
      </c>
      <c r="N1846" s="40" t="s">
        <v>14</v>
      </c>
      <c r="O1846" s="40">
        <v>100</v>
      </c>
      <c r="P1846" s="56"/>
    </row>
    <row r="1847" spans="1:16" hidden="1">
      <c r="A1847" s="40" t="s">
        <v>9107</v>
      </c>
      <c r="B1847" s="68" t="s">
        <v>8344</v>
      </c>
      <c r="C1847" s="40" t="s">
        <v>108</v>
      </c>
      <c r="D1847" s="48" t="s">
        <v>65</v>
      </c>
      <c r="E1847" s="48" t="s">
        <v>24</v>
      </c>
      <c r="F1847" s="40" t="s">
        <v>9005</v>
      </c>
      <c r="G1847" s="49" t="s">
        <v>6175</v>
      </c>
      <c r="H1847" s="40" t="s">
        <v>9266</v>
      </c>
      <c r="I1847" s="40" t="s">
        <v>7904</v>
      </c>
      <c r="J1847" s="40" t="s">
        <v>8249</v>
      </c>
      <c r="K1847" s="43">
        <f>L1847-5</f>
        <v>41870</v>
      </c>
      <c r="L1847" s="43">
        <f>K1848</f>
        <v>41875</v>
      </c>
      <c r="M1847" s="40" t="s">
        <v>8173</v>
      </c>
      <c r="N1847" s="40" t="s">
        <v>14</v>
      </c>
      <c r="O1847" s="40">
        <v>100</v>
      </c>
      <c r="P1847" s="56"/>
    </row>
    <row r="1848" spans="1:16" hidden="1">
      <c r="A1848" s="40" t="s">
        <v>9107</v>
      </c>
      <c r="B1848" s="68" t="s">
        <v>8344</v>
      </c>
      <c r="C1848" s="40" t="s">
        <v>108</v>
      </c>
      <c r="D1848" s="48" t="s">
        <v>65</v>
      </c>
      <c r="E1848" s="48" t="s">
        <v>24</v>
      </c>
      <c r="F1848" s="40" t="s">
        <v>9005</v>
      </c>
      <c r="G1848" s="49" t="s">
        <v>6175</v>
      </c>
      <c r="H1848" s="40" t="s">
        <v>9266</v>
      </c>
      <c r="I1848" s="40" t="s">
        <v>7904</v>
      </c>
      <c r="J1848" s="40" t="s">
        <v>7907</v>
      </c>
      <c r="K1848" s="43">
        <f>L1848-5</f>
        <v>41875</v>
      </c>
      <c r="L1848" s="43">
        <f>K1849</f>
        <v>41880</v>
      </c>
      <c r="M1848" s="40" t="s">
        <v>8173</v>
      </c>
      <c r="N1848" s="40" t="s">
        <v>14</v>
      </c>
      <c r="O1848" s="40">
        <v>100</v>
      </c>
      <c r="P1848" s="56"/>
    </row>
    <row r="1849" spans="1:16" ht="26.45" hidden="1">
      <c r="A1849" s="40" t="s">
        <v>9107</v>
      </c>
      <c r="B1849" s="68" t="s">
        <v>8344</v>
      </c>
      <c r="C1849" s="40" t="s">
        <v>108</v>
      </c>
      <c r="D1849" s="48" t="s">
        <v>65</v>
      </c>
      <c r="E1849" s="48" t="s">
        <v>24</v>
      </c>
      <c r="F1849" s="40" t="s">
        <v>9005</v>
      </c>
      <c r="G1849" s="49" t="s">
        <v>6175</v>
      </c>
      <c r="H1849" s="40" t="s">
        <v>9266</v>
      </c>
      <c r="I1849" s="40" t="s">
        <v>7904</v>
      </c>
      <c r="J1849" s="40" t="s">
        <v>8172</v>
      </c>
      <c r="K1849" s="43">
        <f>L1849-1</f>
        <v>41880</v>
      </c>
      <c r="L1849" s="59">
        <v>41881</v>
      </c>
      <c r="M1849" s="40" t="s">
        <v>8173</v>
      </c>
      <c r="N1849" s="40" t="s">
        <v>14</v>
      </c>
      <c r="O1849" s="40">
        <v>100</v>
      </c>
      <c r="P1849" s="56" t="s">
        <v>8293</v>
      </c>
    </row>
    <row r="1850" spans="1:16" hidden="1">
      <c r="A1850" s="49" t="s">
        <v>9107</v>
      </c>
      <c r="B1850" s="49" t="s">
        <v>9146</v>
      </c>
      <c r="C1850" s="49" t="s">
        <v>65</v>
      </c>
      <c r="D1850" s="49" t="s">
        <v>65</v>
      </c>
      <c r="E1850" s="49" t="s">
        <v>25</v>
      </c>
      <c r="F1850" s="49" t="s">
        <v>8302</v>
      </c>
      <c r="G1850" s="41" t="s">
        <v>55</v>
      </c>
      <c r="H1850" s="49" t="s">
        <v>9267</v>
      </c>
      <c r="I1850" s="41" t="s">
        <v>1048</v>
      </c>
      <c r="J1850" s="41" t="s">
        <v>7888</v>
      </c>
      <c r="K1850" s="41"/>
      <c r="L1850" s="41"/>
      <c r="M1850" s="49"/>
      <c r="N1850" s="49"/>
      <c r="O1850" s="49"/>
      <c r="P1850" s="64"/>
    </row>
    <row r="1851" spans="1:16" hidden="1">
      <c r="A1851" s="49" t="s">
        <v>9107</v>
      </c>
      <c r="B1851" s="49" t="s">
        <v>9146</v>
      </c>
      <c r="C1851" s="49" t="s">
        <v>65</v>
      </c>
      <c r="D1851" s="49" t="s">
        <v>65</v>
      </c>
      <c r="E1851" s="49" t="s">
        <v>25</v>
      </c>
      <c r="F1851" s="49" t="s">
        <v>8302</v>
      </c>
      <c r="G1851" s="41" t="s">
        <v>55</v>
      </c>
      <c r="H1851" s="49" t="s">
        <v>9267</v>
      </c>
      <c r="I1851" s="41" t="s">
        <v>1048</v>
      </c>
      <c r="J1851" s="41" t="s">
        <v>8244</v>
      </c>
      <c r="K1851" s="42">
        <v>41793</v>
      </c>
      <c r="L1851" s="41"/>
      <c r="M1851" s="49"/>
      <c r="N1851" s="49"/>
      <c r="O1851" s="49"/>
      <c r="P1851" s="64"/>
    </row>
    <row r="1852" spans="1:16" hidden="1">
      <c r="A1852" s="49" t="s">
        <v>9107</v>
      </c>
      <c r="B1852" s="49" t="s">
        <v>9146</v>
      </c>
      <c r="C1852" s="49" t="s">
        <v>65</v>
      </c>
      <c r="D1852" s="49" t="s">
        <v>65</v>
      </c>
      <c r="E1852" s="49" t="s">
        <v>25</v>
      </c>
      <c r="F1852" s="49" t="s">
        <v>8302</v>
      </c>
      <c r="G1852" s="41" t="s">
        <v>55</v>
      </c>
      <c r="H1852" s="49" t="s">
        <v>9267</v>
      </c>
      <c r="I1852" s="41" t="s">
        <v>1048</v>
      </c>
      <c r="J1852" s="41" t="s">
        <v>7889</v>
      </c>
      <c r="K1852" s="42">
        <v>41912</v>
      </c>
      <c r="L1852" s="41"/>
      <c r="M1852" s="49"/>
      <c r="N1852" s="49"/>
      <c r="O1852" s="49"/>
      <c r="P1852" s="64"/>
    </row>
    <row r="1853" spans="1:16" hidden="1">
      <c r="A1853" s="49" t="s">
        <v>9107</v>
      </c>
      <c r="B1853" s="49" t="s">
        <v>9146</v>
      </c>
      <c r="C1853" s="49" t="s">
        <v>65</v>
      </c>
      <c r="D1853" s="49" t="s">
        <v>65</v>
      </c>
      <c r="E1853" s="49" t="s">
        <v>25</v>
      </c>
      <c r="F1853" s="49" t="s">
        <v>8302</v>
      </c>
      <c r="G1853" s="41" t="s">
        <v>55</v>
      </c>
      <c r="H1853" s="49" t="s">
        <v>9267</v>
      </c>
      <c r="I1853" s="41" t="s">
        <v>1048</v>
      </c>
      <c r="J1853" s="41" t="s">
        <v>7890</v>
      </c>
      <c r="K1853" s="42">
        <v>41941</v>
      </c>
      <c r="L1853" s="41"/>
      <c r="M1853" s="49"/>
      <c r="N1853" s="49"/>
      <c r="O1853" s="49"/>
      <c r="P1853" s="64"/>
    </row>
    <row r="1854" spans="1:16" hidden="1">
      <c r="A1854" s="49" t="s">
        <v>9107</v>
      </c>
      <c r="B1854" s="49" t="s">
        <v>9146</v>
      </c>
      <c r="C1854" s="49" t="s">
        <v>65</v>
      </c>
      <c r="D1854" s="49" t="s">
        <v>65</v>
      </c>
      <c r="E1854" s="49" t="s">
        <v>25</v>
      </c>
      <c r="F1854" s="49" t="s">
        <v>8302</v>
      </c>
      <c r="G1854" s="41" t="s">
        <v>55</v>
      </c>
      <c r="H1854" s="49" t="s">
        <v>9267</v>
      </c>
      <c r="I1854" s="41" t="s">
        <v>1048</v>
      </c>
      <c r="J1854" s="41" t="s">
        <v>7891</v>
      </c>
      <c r="K1854" s="42">
        <v>41969</v>
      </c>
      <c r="L1854" s="41"/>
      <c r="M1854" s="49"/>
      <c r="N1854" s="49"/>
      <c r="O1854" s="49"/>
      <c r="P1854" s="64"/>
    </row>
    <row r="1855" spans="1:16" hidden="1">
      <c r="A1855" s="49" t="s">
        <v>9107</v>
      </c>
      <c r="B1855" s="49" t="s">
        <v>9146</v>
      </c>
      <c r="C1855" s="49" t="s">
        <v>65</v>
      </c>
      <c r="D1855" s="49" t="s">
        <v>65</v>
      </c>
      <c r="E1855" s="49" t="s">
        <v>25</v>
      </c>
      <c r="F1855" s="49" t="s">
        <v>8302</v>
      </c>
      <c r="G1855" s="41" t="s">
        <v>55</v>
      </c>
      <c r="H1855" s="49" t="s">
        <v>9267</v>
      </c>
      <c r="I1855" s="41" t="s">
        <v>1048</v>
      </c>
      <c r="J1855" s="41" t="s">
        <v>7892</v>
      </c>
      <c r="K1855" s="42"/>
      <c r="L1855" s="41"/>
      <c r="M1855" s="49"/>
      <c r="N1855" s="49"/>
      <c r="O1855" s="49"/>
      <c r="P1855" s="64"/>
    </row>
    <row r="1856" spans="1:16" hidden="1">
      <c r="A1856" s="49" t="s">
        <v>9107</v>
      </c>
      <c r="B1856" s="49" t="s">
        <v>9146</v>
      </c>
      <c r="C1856" s="49" t="s">
        <v>65</v>
      </c>
      <c r="D1856" s="49" t="s">
        <v>65</v>
      </c>
      <c r="E1856" s="49" t="s">
        <v>25</v>
      </c>
      <c r="F1856" s="49" t="s">
        <v>8302</v>
      </c>
      <c r="G1856" s="41" t="s">
        <v>55</v>
      </c>
      <c r="H1856" s="49" t="s">
        <v>9267</v>
      </c>
      <c r="I1856" s="41" t="s">
        <v>1048</v>
      </c>
      <c r="J1856" s="41" t="s">
        <v>7893</v>
      </c>
      <c r="K1856" s="41"/>
      <c r="L1856" s="41"/>
      <c r="M1856" s="49"/>
      <c r="N1856" s="49"/>
      <c r="O1856" s="49"/>
      <c r="P1856" s="64"/>
    </row>
    <row r="1857" spans="1:16" hidden="1">
      <c r="A1857" s="49" t="s">
        <v>9107</v>
      </c>
      <c r="B1857" s="49" t="s">
        <v>9146</v>
      </c>
      <c r="C1857" s="49" t="s">
        <v>65</v>
      </c>
      <c r="D1857" s="49" t="s">
        <v>65</v>
      </c>
      <c r="E1857" s="49" t="s">
        <v>25</v>
      </c>
      <c r="F1857" s="49" t="s">
        <v>8302</v>
      </c>
      <c r="G1857" s="41" t="s">
        <v>55</v>
      </c>
      <c r="H1857" s="49" t="s">
        <v>9267</v>
      </c>
      <c r="I1857" s="41" t="s">
        <v>1048</v>
      </c>
      <c r="J1857" s="41" t="s">
        <v>7894</v>
      </c>
      <c r="K1857" s="41"/>
      <c r="L1857" s="41"/>
      <c r="M1857" s="49"/>
      <c r="N1857" s="49"/>
      <c r="O1857" s="49"/>
      <c r="P1857" s="64"/>
    </row>
    <row r="1858" spans="1:16" ht="26.45" hidden="1">
      <c r="A1858" s="48" t="s">
        <v>9107</v>
      </c>
      <c r="B1858" s="48" t="s">
        <v>9146</v>
      </c>
      <c r="C1858" s="48" t="s">
        <v>65</v>
      </c>
      <c r="D1858" s="48" t="s">
        <v>65</v>
      </c>
      <c r="E1858" s="48" t="s">
        <v>25</v>
      </c>
      <c r="F1858" s="48" t="s">
        <v>8302</v>
      </c>
      <c r="G1858" s="41" t="s">
        <v>55</v>
      </c>
      <c r="H1858" s="48" t="s">
        <v>9267</v>
      </c>
      <c r="I1858" s="40" t="s">
        <v>7895</v>
      </c>
      <c r="J1858" s="40" t="s">
        <v>8245</v>
      </c>
      <c r="K1858" s="43">
        <f>K1851</f>
        <v>41793</v>
      </c>
      <c r="L1858" s="43">
        <f>K1858+30</f>
        <v>41823</v>
      </c>
      <c r="M1858" s="40" t="s">
        <v>8173</v>
      </c>
      <c r="N1858" s="40" t="s">
        <v>145</v>
      </c>
      <c r="O1858" s="40">
        <v>100</v>
      </c>
      <c r="P1858" s="56" t="s">
        <v>8279</v>
      </c>
    </row>
    <row r="1859" spans="1:16" hidden="1">
      <c r="A1859" s="48" t="s">
        <v>9107</v>
      </c>
      <c r="B1859" s="48" t="s">
        <v>9146</v>
      </c>
      <c r="C1859" s="48" t="s">
        <v>65</v>
      </c>
      <c r="D1859" s="48" t="s">
        <v>65</v>
      </c>
      <c r="E1859" s="48" t="s">
        <v>25</v>
      </c>
      <c r="F1859" s="48" t="s">
        <v>8302</v>
      </c>
      <c r="G1859" s="41" t="s">
        <v>55</v>
      </c>
      <c r="H1859" s="48" t="s">
        <v>9267</v>
      </c>
      <c r="I1859" s="40" t="s">
        <v>8281</v>
      </c>
      <c r="J1859" s="40" t="s">
        <v>8282</v>
      </c>
      <c r="K1859" s="43">
        <f>L1858</f>
        <v>41823</v>
      </c>
      <c r="L1859" s="43">
        <f>K1859+2</f>
        <v>41825</v>
      </c>
      <c r="M1859" s="40" t="s">
        <v>8173</v>
      </c>
      <c r="N1859" s="40" t="s">
        <v>145</v>
      </c>
      <c r="O1859" s="40">
        <v>100</v>
      </c>
      <c r="P1859" s="56"/>
    </row>
    <row r="1860" spans="1:16" hidden="1">
      <c r="A1860" s="48" t="s">
        <v>9107</v>
      </c>
      <c r="B1860" s="48" t="s">
        <v>9146</v>
      </c>
      <c r="C1860" s="48" t="s">
        <v>65</v>
      </c>
      <c r="D1860" s="48" t="s">
        <v>65</v>
      </c>
      <c r="E1860" s="48" t="s">
        <v>25</v>
      </c>
      <c r="F1860" s="48" t="s">
        <v>8302</v>
      </c>
      <c r="G1860" s="41" t="s">
        <v>55</v>
      </c>
      <c r="H1860" s="48" t="s">
        <v>9267</v>
      </c>
      <c r="I1860" s="40" t="s">
        <v>8261</v>
      </c>
      <c r="J1860" s="40" t="s">
        <v>8262</v>
      </c>
      <c r="K1860" s="43">
        <f>L1859</f>
        <v>41825</v>
      </c>
      <c r="L1860" s="43">
        <f>K1860</f>
        <v>41825</v>
      </c>
      <c r="M1860" s="40" t="s">
        <v>8173</v>
      </c>
      <c r="N1860" s="40" t="s">
        <v>145</v>
      </c>
      <c r="O1860" s="40">
        <v>100</v>
      </c>
      <c r="P1860" s="56"/>
    </row>
    <row r="1861" spans="1:16" hidden="1">
      <c r="A1861" s="48" t="s">
        <v>9107</v>
      </c>
      <c r="B1861" s="48" t="s">
        <v>9146</v>
      </c>
      <c r="C1861" s="48" t="s">
        <v>65</v>
      </c>
      <c r="D1861" s="48" t="s">
        <v>65</v>
      </c>
      <c r="E1861" s="48" t="s">
        <v>25</v>
      </c>
      <c r="F1861" s="48" t="s">
        <v>8302</v>
      </c>
      <c r="G1861" s="41" t="s">
        <v>55</v>
      </c>
      <c r="H1861" s="48" t="s">
        <v>9267</v>
      </c>
      <c r="I1861" s="40" t="s">
        <v>8264</v>
      </c>
      <c r="J1861" s="40" t="s">
        <v>8265</v>
      </c>
      <c r="K1861" s="43">
        <f>L1860</f>
        <v>41825</v>
      </c>
      <c r="L1861" s="43">
        <f>K1852-21</f>
        <v>41891</v>
      </c>
      <c r="M1861" s="40" t="s">
        <v>8173</v>
      </c>
      <c r="N1861" s="40" t="s">
        <v>145</v>
      </c>
      <c r="O1861" s="40">
        <v>100</v>
      </c>
      <c r="P1861" s="56"/>
    </row>
    <row r="1862" spans="1:16" ht="39.6" hidden="1">
      <c r="A1862" s="48" t="s">
        <v>9107</v>
      </c>
      <c r="B1862" s="48" t="s">
        <v>9146</v>
      </c>
      <c r="C1862" s="48" t="s">
        <v>65</v>
      </c>
      <c r="D1862" s="48" t="s">
        <v>65</v>
      </c>
      <c r="E1862" s="48" t="s">
        <v>25</v>
      </c>
      <c r="F1862" s="48" t="s">
        <v>8302</v>
      </c>
      <c r="G1862" s="41" t="s">
        <v>55</v>
      </c>
      <c r="H1862" s="48" t="s">
        <v>9267</v>
      </c>
      <c r="I1862" s="40" t="s">
        <v>8261</v>
      </c>
      <c r="J1862" s="40" t="s">
        <v>8266</v>
      </c>
      <c r="K1862" s="43">
        <f>L1861</f>
        <v>41891</v>
      </c>
      <c r="L1862" s="43">
        <f>K1862</f>
        <v>41891</v>
      </c>
      <c r="M1862" s="40" t="s">
        <v>8173</v>
      </c>
      <c r="N1862" s="40" t="s">
        <v>145</v>
      </c>
      <c r="O1862" s="40">
        <v>100</v>
      </c>
      <c r="P1862" s="56" t="s">
        <v>9262</v>
      </c>
    </row>
    <row r="1863" spans="1:16" hidden="1">
      <c r="A1863" s="48" t="s">
        <v>9107</v>
      </c>
      <c r="B1863" s="48" t="s">
        <v>9146</v>
      </c>
      <c r="C1863" s="48" t="s">
        <v>65</v>
      </c>
      <c r="D1863" s="48" t="s">
        <v>65</v>
      </c>
      <c r="E1863" s="48" t="s">
        <v>25</v>
      </c>
      <c r="F1863" s="48" t="s">
        <v>8302</v>
      </c>
      <c r="G1863" s="41" t="s">
        <v>55</v>
      </c>
      <c r="H1863" s="48" t="s">
        <v>9267</v>
      </c>
      <c r="I1863" s="40" t="s">
        <v>7904</v>
      </c>
      <c r="J1863" s="40" t="s">
        <v>7905</v>
      </c>
      <c r="K1863" s="43">
        <f>L1861</f>
        <v>41891</v>
      </c>
      <c r="L1863" s="43">
        <f>K1863+5</f>
        <v>41896</v>
      </c>
      <c r="M1863" s="40" t="s">
        <v>8173</v>
      </c>
      <c r="N1863" s="40" t="s">
        <v>145</v>
      </c>
      <c r="O1863" s="40">
        <v>100</v>
      </c>
      <c r="P1863" s="56"/>
    </row>
    <row r="1864" spans="1:16" hidden="1">
      <c r="A1864" s="48" t="s">
        <v>9107</v>
      </c>
      <c r="B1864" s="48" t="s">
        <v>9146</v>
      </c>
      <c r="C1864" s="48" t="s">
        <v>65</v>
      </c>
      <c r="D1864" s="48" t="s">
        <v>65</v>
      </c>
      <c r="E1864" s="48" t="s">
        <v>25</v>
      </c>
      <c r="F1864" s="48" t="s">
        <v>8302</v>
      </c>
      <c r="G1864" s="41" t="s">
        <v>55</v>
      </c>
      <c r="H1864" s="48" t="s">
        <v>9267</v>
      </c>
      <c r="I1864" s="40" t="s">
        <v>7904</v>
      </c>
      <c r="J1864" s="40" t="s">
        <v>7906</v>
      </c>
      <c r="K1864" s="43">
        <f>L1863</f>
        <v>41896</v>
      </c>
      <c r="L1864" s="43">
        <f>K1864+5</f>
        <v>41901</v>
      </c>
      <c r="M1864" s="40" t="s">
        <v>8173</v>
      </c>
      <c r="N1864" s="40" t="s">
        <v>145</v>
      </c>
      <c r="O1864" s="40">
        <v>100</v>
      </c>
      <c r="P1864" s="56"/>
    </row>
    <row r="1865" spans="1:16" hidden="1">
      <c r="A1865" s="48" t="s">
        <v>9107</v>
      </c>
      <c r="B1865" s="48" t="s">
        <v>9146</v>
      </c>
      <c r="C1865" s="48" t="s">
        <v>65</v>
      </c>
      <c r="D1865" s="48" t="s">
        <v>65</v>
      </c>
      <c r="E1865" s="48" t="s">
        <v>25</v>
      </c>
      <c r="F1865" s="48" t="s">
        <v>8302</v>
      </c>
      <c r="G1865" s="41" t="s">
        <v>55</v>
      </c>
      <c r="H1865" s="48" t="s">
        <v>9267</v>
      </c>
      <c r="I1865" s="40" t="s">
        <v>7904</v>
      </c>
      <c r="J1865" s="40" t="s">
        <v>7907</v>
      </c>
      <c r="K1865" s="43">
        <f>L1864</f>
        <v>41901</v>
      </c>
      <c r="L1865" s="43">
        <f>K1865+5</f>
        <v>41906</v>
      </c>
      <c r="M1865" s="80" t="s">
        <v>8173</v>
      </c>
      <c r="N1865" s="40" t="s">
        <v>145</v>
      </c>
      <c r="O1865" s="40">
        <v>100</v>
      </c>
      <c r="P1865" s="56"/>
    </row>
    <row r="1866" spans="1:16" hidden="1">
      <c r="A1866" s="48" t="s">
        <v>9107</v>
      </c>
      <c r="B1866" s="48" t="s">
        <v>9146</v>
      </c>
      <c r="C1866" s="48" t="s">
        <v>65</v>
      </c>
      <c r="D1866" s="48" t="s">
        <v>65</v>
      </c>
      <c r="E1866" s="48" t="s">
        <v>25</v>
      </c>
      <c r="F1866" s="48" t="s">
        <v>8302</v>
      </c>
      <c r="G1866" s="41" t="s">
        <v>55</v>
      </c>
      <c r="H1866" s="48" t="s">
        <v>9267</v>
      </c>
      <c r="I1866" s="40" t="s">
        <v>7904</v>
      </c>
      <c r="J1866" s="40" t="s">
        <v>8172</v>
      </c>
      <c r="K1866" s="43">
        <f>L1865</f>
        <v>41906</v>
      </c>
      <c r="L1866" s="67">
        <f>K1866+1</f>
        <v>41907</v>
      </c>
      <c r="M1866" s="40" t="s">
        <v>8173</v>
      </c>
      <c r="N1866" s="40" t="s">
        <v>145</v>
      </c>
      <c r="O1866" s="40">
        <v>100</v>
      </c>
      <c r="P1866" s="56"/>
    </row>
    <row r="1867" spans="1:16" hidden="1">
      <c r="A1867" s="49" t="s">
        <v>9107</v>
      </c>
      <c r="B1867" s="49" t="s">
        <v>9146</v>
      </c>
      <c r="C1867" s="41" t="s">
        <v>108</v>
      </c>
      <c r="D1867" s="49" t="s">
        <v>65</v>
      </c>
      <c r="E1867" s="49" t="s">
        <v>24</v>
      </c>
      <c r="F1867" s="49" t="s">
        <v>9022</v>
      </c>
      <c r="G1867" s="41" t="s">
        <v>55</v>
      </c>
      <c r="H1867" s="49" t="s">
        <v>9268</v>
      </c>
      <c r="I1867" s="41" t="s">
        <v>1048</v>
      </c>
      <c r="J1867" s="41" t="s">
        <v>7888</v>
      </c>
      <c r="K1867" s="41"/>
      <c r="L1867" s="41"/>
      <c r="M1867" s="49"/>
      <c r="N1867" s="49"/>
      <c r="O1867" s="49"/>
      <c r="P1867" s="64"/>
    </row>
    <row r="1868" spans="1:16" hidden="1">
      <c r="A1868" s="49" t="s">
        <v>9107</v>
      </c>
      <c r="B1868" s="49" t="s">
        <v>9146</v>
      </c>
      <c r="C1868" s="41" t="s">
        <v>108</v>
      </c>
      <c r="D1868" s="49" t="s">
        <v>65</v>
      </c>
      <c r="E1868" s="49" t="s">
        <v>24</v>
      </c>
      <c r="F1868" s="49" t="s">
        <v>9022</v>
      </c>
      <c r="G1868" s="41" t="s">
        <v>55</v>
      </c>
      <c r="H1868" s="49" t="s">
        <v>9268</v>
      </c>
      <c r="I1868" s="41" t="s">
        <v>1048</v>
      </c>
      <c r="J1868" s="41" t="s">
        <v>8244</v>
      </c>
      <c r="K1868" s="42">
        <v>41793</v>
      </c>
      <c r="L1868" s="41"/>
      <c r="M1868" s="49"/>
      <c r="N1868" s="49"/>
      <c r="O1868" s="49"/>
      <c r="P1868" s="64"/>
    </row>
    <row r="1869" spans="1:16" hidden="1">
      <c r="A1869" s="49" t="s">
        <v>9107</v>
      </c>
      <c r="B1869" s="49" t="s">
        <v>9146</v>
      </c>
      <c r="C1869" s="41" t="s">
        <v>108</v>
      </c>
      <c r="D1869" s="49" t="s">
        <v>65</v>
      </c>
      <c r="E1869" s="49" t="s">
        <v>24</v>
      </c>
      <c r="F1869" s="49" t="s">
        <v>9022</v>
      </c>
      <c r="G1869" s="41" t="s">
        <v>55</v>
      </c>
      <c r="H1869" s="49" t="s">
        <v>9268</v>
      </c>
      <c r="I1869" s="41" t="s">
        <v>1048</v>
      </c>
      <c r="J1869" s="41" t="s">
        <v>7889</v>
      </c>
      <c r="K1869" s="42">
        <v>41912</v>
      </c>
      <c r="L1869" s="41"/>
      <c r="M1869" s="49"/>
      <c r="N1869" s="49"/>
      <c r="O1869" s="49"/>
      <c r="P1869" s="64"/>
    </row>
    <row r="1870" spans="1:16" hidden="1">
      <c r="A1870" s="49" t="s">
        <v>9107</v>
      </c>
      <c r="B1870" s="49" t="s">
        <v>9146</v>
      </c>
      <c r="C1870" s="41" t="s">
        <v>108</v>
      </c>
      <c r="D1870" s="49" t="s">
        <v>65</v>
      </c>
      <c r="E1870" s="49" t="s">
        <v>24</v>
      </c>
      <c r="F1870" s="49" t="s">
        <v>9022</v>
      </c>
      <c r="G1870" s="41" t="s">
        <v>55</v>
      </c>
      <c r="H1870" s="49" t="s">
        <v>9268</v>
      </c>
      <c r="I1870" s="41" t="s">
        <v>1048</v>
      </c>
      <c r="J1870" s="41" t="s">
        <v>7890</v>
      </c>
      <c r="K1870" s="42">
        <v>41941</v>
      </c>
      <c r="L1870" s="41"/>
      <c r="M1870" s="49"/>
      <c r="N1870" s="49"/>
      <c r="O1870" s="49"/>
      <c r="P1870" s="64"/>
    </row>
    <row r="1871" spans="1:16" hidden="1">
      <c r="A1871" s="49" t="s">
        <v>9107</v>
      </c>
      <c r="B1871" s="49" t="s">
        <v>9146</v>
      </c>
      <c r="C1871" s="41" t="s">
        <v>108</v>
      </c>
      <c r="D1871" s="49" t="s">
        <v>65</v>
      </c>
      <c r="E1871" s="49" t="s">
        <v>24</v>
      </c>
      <c r="F1871" s="49" t="s">
        <v>9022</v>
      </c>
      <c r="G1871" s="41" t="s">
        <v>55</v>
      </c>
      <c r="H1871" s="49" t="s">
        <v>9268</v>
      </c>
      <c r="I1871" s="41" t="s">
        <v>1048</v>
      </c>
      <c r="J1871" s="41" t="s">
        <v>7891</v>
      </c>
      <c r="K1871" s="42">
        <v>41969</v>
      </c>
      <c r="L1871" s="41"/>
      <c r="M1871" s="49"/>
      <c r="N1871" s="49"/>
      <c r="O1871" s="49"/>
      <c r="P1871" s="64"/>
    </row>
    <row r="1872" spans="1:16" hidden="1">
      <c r="A1872" s="49" t="s">
        <v>9107</v>
      </c>
      <c r="B1872" s="49" t="s">
        <v>9146</v>
      </c>
      <c r="C1872" s="41" t="s">
        <v>108</v>
      </c>
      <c r="D1872" s="49" t="s">
        <v>65</v>
      </c>
      <c r="E1872" s="49" t="s">
        <v>24</v>
      </c>
      <c r="F1872" s="49" t="s">
        <v>9022</v>
      </c>
      <c r="G1872" s="41" t="s">
        <v>55</v>
      </c>
      <c r="H1872" s="49" t="s">
        <v>9268</v>
      </c>
      <c r="I1872" s="41" t="s">
        <v>1048</v>
      </c>
      <c r="J1872" s="41" t="s">
        <v>7892</v>
      </c>
      <c r="K1872" s="42"/>
      <c r="L1872" s="41"/>
      <c r="M1872" s="49"/>
      <c r="N1872" s="49"/>
      <c r="O1872" s="49"/>
      <c r="P1872" s="64"/>
    </row>
    <row r="1873" spans="1:16" hidden="1">
      <c r="A1873" s="49" t="s">
        <v>9107</v>
      </c>
      <c r="B1873" s="49" t="s">
        <v>9146</v>
      </c>
      <c r="C1873" s="41" t="s">
        <v>108</v>
      </c>
      <c r="D1873" s="49" t="s">
        <v>65</v>
      </c>
      <c r="E1873" s="49" t="s">
        <v>24</v>
      </c>
      <c r="F1873" s="49" t="s">
        <v>9022</v>
      </c>
      <c r="G1873" s="41" t="s">
        <v>55</v>
      </c>
      <c r="H1873" s="49" t="s">
        <v>9268</v>
      </c>
      <c r="I1873" s="41" t="s">
        <v>1048</v>
      </c>
      <c r="J1873" s="41" t="s">
        <v>7893</v>
      </c>
      <c r="K1873" s="41"/>
      <c r="L1873" s="41"/>
      <c r="M1873" s="49"/>
      <c r="N1873" s="49"/>
      <c r="O1873" s="49"/>
      <c r="P1873" s="64"/>
    </row>
    <row r="1874" spans="1:16" hidden="1">
      <c r="A1874" s="49" t="s">
        <v>9107</v>
      </c>
      <c r="B1874" s="49" t="s">
        <v>9146</v>
      </c>
      <c r="C1874" s="41" t="s">
        <v>108</v>
      </c>
      <c r="D1874" s="49" t="s">
        <v>65</v>
      </c>
      <c r="E1874" s="49" t="s">
        <v>24</v>
      </c>
      <c r="F1874" s="49" t="s">
        <v>9022</v>
      </c>
      <c r="G1874" s="41" t="s">
        <v>55</v>
      </c>
      <c r="H1874" s="49" t="s">
        <v>9268</v>
      </c>
      <c r="I1874" s="41" t="s">
        <v>1048</v>
      </c>
      <c r="J1874" s="41" t="s">
        <v>7894</v>
      </c>
      <c r="K1874" s="41"/>
      <c r="L1874" s="41"/>
      <c r="M1874" s="49"/>
      <c r="N1874" s="49"/>
      <c r="O1874" s="49"/>
      <c r="P1874" s="64"/>
    </row>
    <row r="1875" spans="1:16" ht="26.45" hidden="1">
      <c r="A1875" s="48" t="s">
        <v>9107</v>
      </c>
      <c r="B1875" s="48" t="s">
        <v>9146</v>
      </c>
      <c r="C1875" s="40" t="s">
        <v>108</v>
      </c>
      <c r="D1875" s="48" t="s">
        <v>65</v>
      </c>
      <c r="E1875" s="48" t="s">
        <v>24</v>
      </c>
      <c r="F1875" s="48" t="s">
        <v>9022</v>
      </c>
      <c r="G1875" s="41" t="s">
        <v>55</v>
      </c>
      <c r="H1875" s="48" t="s">
        <v>9268</v>
      </c>
      <c r="I1875" s="40" t="s">
        <v>7895</v>
      </c>
      <c r="J1875" s="40" t="s">
        <v>8245</v>
      </c>
      <c r="K1875" s="43">
        <f>K1868</f>
        <v>41793</v>
      </c>
      <c r="L1875" s="43">
        <f>K1875+30</f>
        <v>41823</v>
      </c>
      <c r="M1875" s="40" t="s">
        <v>8173</v>
      </c>
      <c r="N1875" s="40" t="s">
        <v>145</v>
      </c>
      <c r="O1875" s="40">
        <v>100</v>
      </c>
      <c r="P1875" s="56" t="s">
        <v>8279</v>
      </c>
    </row>
    <row r="1876" spans="1:16" hidden="1">
      <c r="A1876" s="48" t="s">
        <v>9107</v>
      </c>
      <c r="B1876" s="48" t="s">
        <v>9146</v>
      </c>
      <c r="C1876" s="40" t="s">
        <v>108</v>
      </c>
      <c r="D1876" s="48" t="s">
        <v>65</v>
      </c>
      <c r="E1876" s="48" t="s">
        <v>24</v>
      </c>
      <c r="F1876" s="48" t="s">
        <v>9022</v>
      </c>
      <c r="G1876" s="41" t="s">
        <v>55</v>
      </c>
      <c r="H1876" s="48" t="s">
        <v>9268</v>
      </c>
      <c r="I1876" s="40" t="s">
        <v>8281</v>
      </c>
      <c r="J1876" s="40" t="s">
        <v>8282</v>
      </c>
      <c r="K1876" s="43">
        <f>L1875</f>
        <v>41823</v>
      </c>
      <c r="L1876" s="43">
        <f>K1876+2</f>
        <v>41825</v>
      </c>
      <c r="M1876" s="40" t="s">
        <v>8173</v>
      </c>
      <c r="N1876" s="40" t="s">
        <v>145</v>
      </c>
      <c r="O1876" s="40">
        <v>100</v>
      </c>
      <c r="P1876" s="56"/>
    </row>
    <row r="1877" spans="1:16" hidden="1">
      <c r="A1877" s="48" t="s">
        <v>9107</v>
      </c>
      <c r="B1877" s="48" t="s">
        <v>9146</v>
      </c>
      <c r="C1877" s="40" t="s">
        <v>108</v>
      </c>
      <c r="D1877" s="48" t="s">
        <v>65</v>
      </c>
      <c r="E1877" s="48" t="s">
        <v>24</v>
      </c>
      <c r="F1877" s="48" t="s">
        <v>9022</v>
      </c>
      <c r="G1877" s="41" t="s">
        <v>55</v>
      </c>
      <c r="H1877" s="48" t="s">
        <v>9268</v>
      </c>
      <c r="I1877" s="40" t="s">
        <v>8261</v>
      </c>
      <c r="J1877" s="40" t="s">
        <v>8262</v>
      </c>
      <c r="K1877" s="43">
        <f>L1876</f>
        <v>41825</v>
      </c>
      <c r="L1877" s="43">
        <f>K1877</f>
        <v>41825</v>
      </c>
      <c r="M1877" s="40" t="s">
        <v>8173</v>
      </c>
      <c r="N1877" s="40" t="s">
        <v>145</v>
      </c>
      <c r="O1877" s="40">
        <v>100</v>
      </c>
      <c r="P1877" s="56"/>
    </row>
    <row r="1878" spans="1:16" hidden="1">
      <c r="A1878" s="48" t="s">
        <v>9107</v>
      </c>
      <c r="B1878" s="48" t="s">
        <v>9146</v>
      </c>
      <c r="C1878" s="40" t="s">
        <v>108</v>
      </c>
      <c r="D1878" s="48" t="s">
        <v>65</v>
      </c>
      <c r="E1878" s="48" t="s">
        <v>24</v>
      </c>
      <c r="F1878" s="48" t="s">
        <v>9022</v>
      </c>
      <c r="G1878" s="41" t="s">
        <v>55</v>
      </c>
      <c r="H1878" s="48" t="s">
        <v>9268</v>
      </c>
      <c r="I1878" s="40" t="s">
        <v>8264</v>
      </c>
      <c r="J1878" s="40" t="s">
        <v>8265</v>
      </c>
      <c r="K1878" s="43">
        <f>L1877</f>
        <v>41825</v>
      </c>
      <c r="L1878" s="43">
        <f>K1869-21</f>
        <v>41891</v>
      </c>
      <c r="M1878" s="40" t="s">
        <v>8173</v>
      </c>
      <c r="N1878" s="40" t="s">
        <v>145</v>
      </c>
      <c r="O1878" s="40">
        <v>100</v>
      </c>
      <c r="P1878" s="56"/>
    </row>
    <row r="1879" spans="1:16" ht="39.6" hidden="1">
      <c r="A1879" s="48" t="s">
        <v>9107</v>
      </c>
      <c r="B1879" s="48" t="s">
        <v>9146</v>
      </c>
      <c r="C1879" s="40" t="s">
        <v>108</v>
      </c>
      <c r="D1879" s="48" t="s">
        <v>65</v>
      </c>
      <c r="E1879" s="48" t="s">
        <v>24</v>
      </c>
      <c r="F1879" s="48" t="s">
        <v>9022</v>
      </c>
      <c r="G1879" s="41" t="s">
        <v>55</v>
      </c>
      <c r="H1879" s="48" t="s">
        <v>9268</v>
      </c>
      <c r="I1879" s="40" t="s">
        <v>8261</v>
      </c>
      <c r="J1879" s="40" t="s">
        <v>8266</v>
      </c>
      <c r="K1879" s="43">
        <f>L1878</f>
        <v>41891</v>
      </c>
      <c r="L1879" s="43">
        <f>K1879</f>
        <v>41891</v>
      </c>
      <c r="M1879" s="40" t="s">
        <v>8173</v>
      </c>
      <c r="N1879" s="40" t="s">
        <v>145</v>
      </c>
      <c r="O1879" s="40">
        <v>100</v>
      </c>
      <c r="P1879" s="56" t="s">
        <v>9262</v>
      </c>
    </row>
    <row r="1880" spans="1:16" hidden="1">
      <c r="A1880" s="48" t="s">
        <v>9107</v>
      </c>
      <c r="B1880" s="48" t="s">
        <v>9146</v>
      </c>
      <c r="C1880" s="40" t="s">
        <v>108</v>
      </c>
      <c r="D1880" s="48" t="s">
        <v>65</v>
      </c>
      <c r="E1880" s="48" t="s">
        <v>24</v>
      </c>
      <c r="F1880" s="48" t="s">
        <v>9022</v>
      </c>
      <c r="G1880" s="41" t="s">
        <v>55</v>
      </c>
      <c r="H1880" s="48" t="s">
        <v>9268</v>
      </c>
      <c r="I1880" s="40" t="s">
        <v>7904</v>
      </c>
      <c r="J1880" s="40" t="s">
        <v>7905</v>
      </c>
      <c r="K1880" s="43">
        <f>L1878</f>
        <v>41891</v>
      </c>
      <c r="L1880" s="43">
        <f>K1880+5</f>
        <v>41896</v>
      </c>
      <c r="M1880" s="40" t="s">
        <v>8173</v>
      </c>
      <c r="N1880" s="40" t="s">
        <v>145</v>
      </c>
      <c r="O1880" s="40">
        <v>100</v>
      </c>
      <c r="P1880" s="56"/>
    </row>
    <row r="1881" spans="1:16" hidden="1">
      <c r="A1881" s="48" t="s">
        <v>9107</v>
      </c>
      <c r="B1881" s="48" t="s">
        <v>9146</v>
      </c>
      <c r="C1881" s="40" t="s">
        <v>108</v>
      </c>
      <c r="D1881" s="48" t="s">
        <v>65</v>
      </c>
      <c r="E1881" s="48" t="s">
        <v>24</v>
      </c>
      <c r="F1881" s="48" t="s">
        <v>9022</v>
      </c>
      <c r="G1881" s="41" t="s">
        <v>55</v>
      </c>
      <c r="H1881" s="48" t="s">
        <v>9268</v>
      </c>
      <c r="I1881" s="40" t="s">
        <v>7904</v>
      </c>
      <c r="J1881" s="40" t="s">
        <v>7906</v>
      </c>
      <c r="K1881" s="43">
        <f>L1880</f>
        <v>41896</v>
      </c>
      <c r="L1881" s="43">
        <f>K1881+5</f>
        <v>41901</v>
      </c>
      <c r="M1881" s="40" t="s">
        <v>8173</v>
      </c>
      <c r="N1881" s="40" t="s">
        <v>145</v>
      </c>
      <c r="O1881" s="40">
        <v>100</v>
      </c>
      <c r="P1881" s="56"/>
    </row>
    <row r="1882" spans="1:16" hidden="1">
      <c r="A1882" s="48" t="s">
        <v>9107</v>
      </c>
      <c r="B1882" s="48" t="s">
        <v>9146</v>
      </c>
      <c r="C1882" s="40" t="s">
        <v>108</v>
      </c>
      <c r="D1882" s="48" t="s">
        <v>65</v>
      </c>
      <c r="E1882" s="48" t="s">
        <v>24</v>
      </c>
      <c r="F1882" s="48" t="s">
        <v>9022</v>
      </c>
      <c r="G1882" s="41" t="s">
        <v>55</v>
      </c>
      <c r="H1882" s="48" t="s">
        <v>9268</v>
      </c>
      <c r="I1882" s="40" t="s">
        <v>7904</v>
      </c>
      <c r="J1882" s="40" t="s">
        <v>7907</v>
      </c>
      <c r="K1882" s="43">
        <f>L1881</f>
        <v>41901</v>
      </c>
      <c r="L1882" s="43">
        <f>K1882+5</f>
        <v>41906</v>
      </c>
      <c r="M1882" s="80" t="s">
        <v>8173</v>
      </c>
      <c r="N1882" s="40" t="s">
        <v>145</v>
      </c>
      <c r="O1882" s="40">
        <v>100</v>
      </c>
      <c r="P1882" s="56"/>
    </row>
    <row r="1883" spans="1:16" hidden="1">
      <c r="A1883" s="48" t="s">
        <v>9107</v>
      </c>
      <c r="B1883" s="48" t="s">
        <v>9146</v>
      </c>
      <c r="C1883" s="40" t="s">
        <v>108</v>
      </c>
      <c r="D1883" s="48" t="s">
        <v>65</v>
      </c>
      <c r="E1883" s="48" t="s">
        <v>24</v>
      </c>
      <c r="F1883" s="48" t="s">
        <v>9022</v>
      </c>
      <c r="G1883" s="41" t="s">
        <v>55</v>
      </c>
      <c r="H1883" s="48" t="s">
        <v>9268</v>
      </c>
      <c r="I1883" s="40" t="s">
        <v>7904</v>
      </c>
      <c r="J1883" s="40" t="s">
        <v>8172</v>
      </c>
      <c r="K1883" s="43">
        <f>L1882</f>
        <v>41906</v>
      </c>
      <c r="L1883" s="67">
        <f>K1883+1</f>
        <v>41907</v>
      </c>
      <c r="M1883" s="40" t="s">
        <v>8173</v>
      </c>
      <c r="N1883" s="40" t="s">
        <v>145</v>
      </c>
      <c r="O1883" s="40">
        <v>100</v>
      </c>
      <c r="P1883" s="56"/>
    </row>
    <row r="1884" spans="1:16" hidden="1">
      <c r="A1884" s="49" t="s">
        <v>9269</v>
      </c>
      <c r="B1884" s="49"/>
      <c r="C1884" s="49" t="s">
        <v>65</v>
      </c>
      <c r="D1884" s="49" t="s">
        <v>65</v>
      </c>
      <c r="E1884" s="49" t="s">
        <v>6710</v>
      </c>
      <c r="F1884" s="49"/>
      <c r="G1884" s="41" t="s">
        <v>55</v>
      </c>
      <c r="H1884" s="49" t="s">
        <v>9270</v>
      </c>
      <c r="I1884" s="41" t="s">
        <v>1048</v>
      </c>
      <c r="J1884" s="41" t="s">
        <v>7888</v>
      </c>
      <c r="K1884" s="41"/>
      <c r="L1884" s="41"/>
      <c r="M1884" s="49"/>
      <c r="N1884" s="49"/>
      <c r="O1884" s="49"/>
      <c r="P1884" s="64"/>
    </row>
    <row r="1885" spans="1:16" hidden="1">
      <c r="A1885" s="49" t="s">
        <v>9269</v>
      </c>
      <c r="B1885" s="49"/>
      <c r="C1885" s="49" t="s">
        <v>65</v>
      </c>
      <c r="D1885" s="49" t="s">
        <v>65</v>
      </c>
      <c r="E1885" s="49" t="s">
        <v>6710</v>
      </c>
      <c r="F1885" s="49"/>
      <c r="G1885" s="41" t="s">
        <v>55</v>
      </c>
      <c r="H1885" s="49" t="s">
        <v>9270</v>
      </c>
      <c r="I1885" s="41" t="s">
        <v>1048</v>
      </c>
      <c r="J1885" s="41" t="s">
        <v>8244</v>
      </c>
      <c r="K1885" s="42">
        <v>41671</v>
      </c>
      <c r="L1885" s="41"/>
      <c r="M1885" s="49"/>
      <c r="N1885" s="49"/>
      <c r="O1885" s="49"/>
      <c r="P1885" s="64"/>
    </row>
    <row r="1886" spans="1:16" hidden="1">
      <c r="A1886" s="49" t="s">
        <v>9269</v>
      </c>
      <c r="B1886" s="49"/>
      <c r="C1886" s="49" t="s">
        <v>65</v>
      </c>
      <c r="D1886" s="49" t="s">
        <v>65</v>
      </c>
      <c r="E1886" s="49" t="s">
        <v>6710</v>
      </c>
      <c r="F1886" s="49"/>
      <c r="G1886" s="41" t="s">
        <v>55</v>
      </c>
      <c r="H1886" s="49" t="s">
        <v>9270</v>
      </c>
      <c r="I1886" s="41" t="s">
        <v>1048</v>
      </c>
      <c r="J1886" s="41" t="s">
        <v>7889</v>
      </c>
      <c r="K1886" s="42">
        <v>41941</v>
      </c>
      <c r="L1886" s="41"/>
      <c r="M1886" s="49"/>
      <c r="N1886" s="49"/>
      <c r="O1886" s="49"/>
      <c r="P1886" s="64"/>
    </row>
    <row r="1887" spans="1:16" hidden="1">
      <c r="A1887" s="49" t="s">
        <v>9269</v>
      </c>
      <c r="B1887" s="49"/>
      <c r="C1887" s="49" t="s">
        <v>65</v>
      </c>
      <c r="D1887" s="49" t="s">
        <v>65</v>
      </c>
      <c r="E1887" s="49" t="s">
        <v>6710</v>
      </c>
      <c r="F1887" s="49"/>
      <c r="G1887" s="41" t="s">
        <v>55</v>
      </c>
      <c r="H1887" s="49" t="s">
        <v>9270</v>
      </c>
      <c r="I1887" s="41" t="s">
        <v>1048</v>
      </c>
      <c r="J1887" s="41" t="s">
        <v>7890</v>
      </c>
      <c r="K1887" s="42">
        <v>41940</v>
      </c>
      <c r="L1887" s="41"/>
      <c r="M1887" s="49"/>
      <c r="N1887" s="49"/>
      <c r="O1887" s="49"/>
      <c r="P1887" s="64"/>
    </row>
    <row r="1888" spans="1:16" hidden="1">
      <c r="A1888" s="49" t="s">
        <v>9269</v>
      </c>
      <c r="B1888" s="49"/>
      <c r="C1888" s="49" t="s">
        <v>65</v>
      </c>
      <c r="D1888" s="49" t="s">
        <v>65</v>
      </c>
      <c r="E1888" s="49" t="s">
        <v>6710</v>
      </c>
      <c r="F1888" s="49"/>
      <c r="G1888" s="41" t="s">
        <v>55</v>
      </c>
      <c r="H1888" s="49" t="s">
        <v>9270</v>
      </c>
      <c r="I1888" s="41" t="s">
        <v>1048</v>
      </c>
      <c r="J1888" s="41" t="s">
        <v>7891</v>
      </c>
      <c r="K1888" s="48"/>
      <c r="L1888" s="41"/>
      <c r="M1888" s="49"/>
      <c r="N1888" s="49"/>
      <c r="O1888" s="49"/>
      <c r="P1888" s="64"/>
    </row>
    <row r="1889" spans="1:16" hidden="1">
      <c r="A1889" s="49" t="s">
        <v>9269</v>
      </c>
      <c r="B1889" s="49"/>
      <c r="C1889" s="49" t="s">
        <v>65</v>
      </c>
      <c r="D1889" s="49" t="s">
        <v>65</v>
      </c>
      <c r="E1889" s="49" t="s">
        <v>6710</v>
      </c>
      <c r="F1889" s="49"/>
      <c r="G1889" s="41" t="s">
        <v>55</v>
      </c>
      <c r="H1889" s="49" t="s">
        <v>9270</v>
      </c>
      <c r="I1889" s="41" t="s">
        <v>1048</v>
      </c>
      <c r="J1889" s="41" t="s">
        <v>7892</v>
      </c>
      <c r="K1889" s="42">
        <v>41969</v>
      </c>
      <c r="L1889" s="41"/>
      <c r="M1889" s="49"/>
      <c r="N1889" s="49"/>
      <c r="O1889" s="49"/>
      <c r="P1889" s="64"/>
    </row>
    <row r="1890" spans="1:16" hidden="1">
      <c r="A1890" s="49" t="s">
        <v>9269</v>
      </c>
      <c r="B1890" s="49"/>
      <c r="C1890" s="49" t="s">
        <v>65</v>
      </c>
      <c r="D1890" s="49" t="s">
        <v>65</v>
      </c>
      <c r="E1890" s="49" t="s">
        <v>6710</v>
      </c>
      <c r="F1890" s="49"/>
      <c r="G1890" s="41" t="s">
        <v>55</v>
      </c>
      <c r="H1890" s="49" t="s">
        <v>9270</v>
      </c>
      <c r="I1890" s="41" t="s">
        <v>1048</v>
      </c>
      <c r="J1890" s="41" t="s">
        <v>7893</v>
      </c>
      <c r="K1890" s="41"/>
      <c r="L1890" s="41"/>
      <c r="M1890" s="49"/>
      <c r="N1890" s="49"/>
      <c r="O1890" s="49"/>
      <c r="P1890" s="64"/>
    </row>
    <row r="1891" spans="1:16" hidden="1">
      <c r="A1891" s="49" t="s">
        <v>9269</v>
      </c>
      <c r="B1891" s="49"/>
      <c r="C1891" s="49" t="s">
        <v>65</v>
      </c>
      <c r="D1891" s="49" t="s">
        <v>65</v>
      </c>
      <c r="E1891" s="49" t="s">
        <v>6710</v>
      </c>
      <c r="F1891" s="49"/>
      <c r="G1891" s="41" t="s">
        <v>55</v>
      </c>
      <c r="H1891" s="49" t="s">
        <v>9270</v>
      </c>
      <c r="I1891" s="41" t="s">
        <v>1048</v>
      </c>
      <c r="J1891" s="41" t="s">
        <v>7894</v>
      </c>
      <c r="K1891" s="41"/>
      <c r="L1891" s="41"/>
      <c r="M1891" s="49"/>
      <c r="N1891" s="49"/>
      <c r="O1891" s="49"/>
      <c r="P1891" s="64"/>
    </row>
    <row r="1892" spans="1:16" ht="39.6" hidden="1">
      <c r="A1892" s="48" t="s">
        <v>9269</v>
      </c>
      <c r="B1892" s="48"/>
      <c r="C1892" s="48" t="s">
        <v>65</v>
      </c>
      <c r="D1892" s="48" t="s">
        <v>65</v>
      </c>
      <c r="E1892" s="48" t="s">
        <v>6710</v>
      </c>
      <c r="F1892" s="48"/>
      <c r="G1892" s="41" t="s">
        <v>55</v>
      </c>
      <c r="H1892" s="48" t="s">
        <v>9270</v>
      </c>
      <c r="I1892" s="40" t="s">
        <v>7895</v>
      </c>
      <c r="J1892" s="40" t="s">
        <v>8245</v>
      </c>
      <c r="K1892" s="43">
        <f>K1885</f>
        <v>41671</v>
      </c>
      <c r="L1892" s="43">
        <f>K1892+30</f>
        <v>41701</v>
      </c>
      <c r="M1892" s="40" t="s">
        <v>8173</v>
      </c>
      <c r="N1892" s="40" t="s">
        <v>8305</v>
      </c>
      <c r="O1892" s="40">
        <v>100</v>
      </c>
      <c r="P1892" s="56" t="s">
        <v>9262</v>
      </c>
    </row>
    <row r="1893" spans="1:16" hidden="1">
      <c r="A1893" s="48" t="s">
        <v>9269</v>
      </c>
      <c r="B1893" s="48"/>
      <c r="C1893" s="48" t="s">
        <v>65</v>
      </c>
      <c r="D1893" s="48" t="s">
        <v>65</v>
      </c>
      <c r="E1893" s="48" t="s">
        <v>6710</v>
      </c>
      <c r="F1893" s="48"/>
      <c r="G1893" s="41" t="s">
        <v>55</v>
      </c>
      <c r="H1893" s="48" t="s">
        <v>9270</v>
      </c>
      <c r="I1893" s="40" t="s">
        <v>8281</v>
      </c>
      <c r="J1893" s="40" t="s">
        <v>8282</v>
      </c>
      <c r="K1893" s="43">
        <f>L1892</f>
        <v>41701</v>
      </c>
      <c r="L1893" s="43">
        <f>K1893+2</f>
        <v>41703</v>
      </c>
      <c r="M1893" s="40" t="s">
        <v>8173</v>
      </c>
      <c r="N1893" s="40" t="s">
        <v>149</v>
      </c>
      <c r="O1893" s="40">
        <v>100</v>
      </c>
      <c r="P1893" s="56"/>
    </row>
    <row r="1894" spans="1:16" hidden="1">
      <c r="A1894" s="48" t="s">
        <v>9269</v>
      </c>
      <c r="B1894" s="48"/>
      <c r="C1894" s="48" t="s">
        <v>65</v>
      </c>
      <c r="D1894" s="48" t="s">
        <v>65</v>
      </c>
      <c r="E1894" s="48" t="s">
        <v>6710</v>
      </c>
      <c r="F1894" s="48"/>
      <c r="G1894" s="41" t="s">
        <v>55</v>
      </c>
      <c r="H1894" s="48" t="s">
        <v>9270</v>
      </c>
      <c r="I1894" s="40" t="s">
        <v>8261</v>
      </c>
      <c r="J1894" s="40" t="s">
        <v>8262</v>
      </c>
      <c r="K1894" s="43">
        <f>L1893</f>
        <v>41703</v>
      </c>
      <c r="L1894" s="43">
        <f>K1894</f>
        <v>41703</v>
      </c>
      <c r="M1894" s="40" t="s">
        <v>8173</v>
      </c>
      <c r="N1894" s="40" t="s">
        <v>149</v>
      </c>
      <c r="O1894" s="40">
        <v>100</v>
      </c>
      <c r="P1894" s="56"/>
    </row>
    <row r="1895" spans="1:16" hidden="1">
      <c r="A1895" s="48" t="s">
        <v>9269</v>
      </c>
      <c r="B1895" s="48"/>
      <c r="C1895" s="48" t="s">
        <v>65</v>
      </c>
      <c r="D1895" s="48" t="s">
        <v>65</v>
      </c>
      <c r="E1895" s="48" t="s">
        <v>6710</v>
      </c>
      <c r="F1895" s="48"/>
      <c r="G1895" s="41" t="s">
        <v>55</v>
      </c>
      <c r="H1895" s="48" t="s">
        <v>9270</v>
      </c>
      <c r="I1895" s="40" t="s">
        <v>8264</v>
      </c>
      <c r="J1895" s="40" t="s">
        <v>8265</v>
      </c>
      <c r="K1895" s="43">
        <f>L1894</f>
        <v>41703</v>
      </c>
      <c r="L1895" s="43">
        <f>K1886-21</f>
        <v>41920</v>
      </c>
      <c r="M1895" s="40" t="s">
        <v>8173</v>
      </c>
      <c r="N1895" s="40" t="s">
        <v>8305</v>
      </c>
      <c r="O1895" s="40">
        <v>100</v>
      </c>
      <c r="P1895" s="56"/>
    </row>
    <row r="1896" spans="1:16" hidden="1">
      <c r="A1896" s="48" t="s">
        <v>9269</v>
      </c>
      <c r="B1896" s="48"/>
      <c r="C1896" s="48" t="s">
        <v>65</v>
      </c>
      <c r="D1896" s="48" t="s">
        <v>65</v>
      </c>
      <c r="E1896" s="48" t="s">
        <v>6710</v>
      </c>
      <c r="F1896" s="48"/>
      <c r="G1896" s="41" t="s">
        <v>55</v>
      </c>
      <c r="H1896" s="48" t="s">
        <v>9270</v>
      </c>
      <c r="I1896" s="40" t="s">
        <v>8261</v>
      </c>
      <c r="J1896" s="40" t="s">
        <v>8266</v>
      </c>
      <c r="K1896" s="43">
        <f>L1895</f>
        <v>41920</v>
      </c>
      <c r="L1896" s="43">
        <f>K1896</f>
        <v>41920</v>
      </c>
      <c r="M1896" s="40" t="s">
        <v>8173</v>
      </c>
      <c r="N1896" s="40" t="s">
        <v>149</v>
      </c>
      <c r="O1896" s="40">
        <v>100</v>
      </c>
      <c r="P1896" s="56"/>
    </row>
    <row r="1897" spans="1:16" hidden="1">
      <c r="A1897" s="48" t="s">
        <v>9269</v>
      </c>
      <c r="B1897" s="48"/>
      <c r="C1897" s="48" t="s">
        <v>65</v>
      </c>
      <c r="D1897" s="48" t="s">
        <v>65</v>
      </c>
      <c r="E1897" s="48" t="s">
        <v>6710</v>
      </c>
      <c r="F1897" s="48"/>
      <c r="G1897" s="41" t="s">
        <v>55</v>
      </c>
      <c r="H1897" s="48" t="s">
        <v>9270</v>
      </c>
      <c r="I1897" s="40" t="s">
        <v>7904</v>
      </c>
      <c r="J1897" s="40" t="s">
        <v>7905</v>
      </c>
      <c r="K1897" s="43">
        <f>L1895</f>
        <v>41920</v>
      </c>
      <c r="L1897" s="43">
        <f>K1897+5</f>
        <v>41925</v>
      </c>
      <c r="M1897" s="40" t="s">
        <v>8173</v>
      </c>
      <c r="N1897" s="40" t="s">
        <v>8305</v>
      </c>
      <c r="O1897" s="40">
        <v>100</v>
      </c>
      <c r="P1897" s="56"/>
    </row>
    <row r="1898" spans="1:16" hidden="1">
      <c r="A1898" s="48" t="s">
        <v>9269</v>
      </c>
      <c r="B1898" s="48"/>
      <c r="C1898" s="48" t="s">
        <v>65</v>
      </c>
      <c r="D1898" s="48" t="s">
        <v>65</v>
      </c>
      <c r="E1898" s="48" t="s">
        <v>6710</v>
      </c>
      <c r="F1898" s="48"/>
      <c r="G1898" s="41" t="s">
        <v>55</v>
      </c>
      <c r="H1898" s="48" t="s">
        <v>9270</v>
      </c>
      <c r="I1898" s="40" t="s">
        <v>7904</v>
      </c>
      <c r="J1898" s="40" t="s">
        <v>7906</v>
      </c>
      <c r="K1898" s="43">
        <f>L1897</f>
        <v>41925</v>
      </c>
      <c r="L1898" s="43">
        <f>K1898+5</f>
        <v>41930</v>
      </c>
      <c r="M1898" s="40" t="s">
        <v>8173</v>
      </c>
      <c r="N1898" s="40" t="s">
        <v>8305</v>
      </c>
      <c r="O1898" s="40">
        <v>100</v>
      </c>
      <c r="P1898" s="56"/>
    </row>
    <row r="1899" spans="1:16" hidden="1">
      <c r="A1899" s="48" t="s">
        <v>9269</v>
      </c>
      <c r="B1899" s="48"/>
      <c r="C1899" s="48" t="s">
        <v>65</v>
      </c>
      <c r="D1899" s="48" t="s">
        <v>65</v>
      </c>
      <c r="E1899" s="48" t="s">
        <v>6710</v>
      </c>
      <c r="F1899" s="48"/>
      <c r="G1899" s="41" t="s">
        <v>55</v>
      </c>
      <c r="H1899" s="48" t="s">
        <v>9270</v>
      </c>
      <c r="I1899" s="40" t="s">
        <v>7904</v>
      </c>
      <c r="J1899" s="40" t="s">
        <v>7907</v>
      </c>
      <c r="K1899" s="43">
        <f>L1898</f>
        <v>41930</v>
      </c>
      <c r="L1899" s="43">
        <f>K1899+5</f>
        <v>41935</v>
      </c>
      <c r="M1899" s="40" t="s">
        <v>8173</v>
      </c>
      <c r="N1899" s="40" t="s">
        <v>8305</v>
      </c>
      <c r="O1899" s="40">
        <v>100</v>
      </c>
      <c r="P1899" s="56"/>
    </row>
    <row r="1900" spans="1:16" ht="39.6" hidden="1">
      <c r="A1900" s="48" t="s">
        <v>9269</v>
      </c>
      <c r="B1900" s="48"/>
      <c r="C1900" s="48" t="s">
        <v>65</v>
      </c>
      <c r="D1900" s="48" t="s">
        <v>65</v>
      </c>
      <c r="E1900" s="48" t="s">
        <v>6710</v>
      </c>
      <c r="F1900" s="48"/>
      <c r="G1900" s="41" t="s">
        <v>55</v>
      </c>
      <c r="H1900" s="48" t="s">
        <v>9270</v>
      </c>
      <c r="I1900" s="40" t="s">
        <v>7904</v>
      </c>
      <c r="J1900" s="40" t="s">
        <v>8172</v>
      </c>
      <c r="K1900" s="43">
        <f>L1899</f>
        <v>41935</v>
      </c>
      <c r="L1900" s="67">
        <f>K1900+1</f>
        <v>41936</v>
      </c>
      <c r="M1900" s="40" t="s">
        <v>8173</v>
      </c>
      <c r="N1900" s="40" t="s">
        <v>8305</v>
      </c>
      <c r="O1900" s="40">
        <v>100</v>
      </c>
      <c r="P1900" s="56" t="s">
        <v>8297</v>
      </c>
    </row>
    <row r="1901" spans="1:16" hidden="1">
      <c r="A1901" s="49" t="s">
        <v>8951</v>
      </c>
      <c r="B1901" s="49" t="s">
        <v>9271</v>
      </c>
      <c r="C1901" s="41" t="s">
        <v>108</v>
      </c>
      <c r="D1901" s="49" t="s">
        <v>65</v>
      </c>
      <c r="E1901" s="49" t="s">
        <v>24</v>
      </c>
      <c r="F1901" s="49"/>
      <c r="G1901" s="41" t="s">
        <v>55</v>
      </c>
      <c r="H1901" s="49" t="s">
        <v>9272</v>
      </c>
      <c r="I1901" s="41" t="s">
        <v>1048</v>
      </c>
      <c r="J1901" s="41" t="s">
        <v>7888</v>
      </c>
      <c r="K1901" s="41"/>
      <c r="L1901" s="41"/>
      <c r="M1901" s="49"/>
      <c r="N1901" s="49"/>
      <c r="O1901" s="49"/>
      <c r="P1901" s="64"/>
    </row>
    <row r="1902" spans="1:16" hidden="1">
      <c r="A1902" s="49" t="s">
        <v>8951</v>
      </c>
      <c r="B1902" s="49" t="s">
        <v>9271</v>
      </c>
      <c r="C1902" s="41" t="s">
        <v>108</v>
      </c>
      <c r="D1902" s="49" t="s">
        <v>65</v>
      </c>
      <c r="E1902" s="49" t="s">
        <v>24</v>
      </c>
      <c r="F1902" s="49"/>
      <c r="G1902" s="41" t="s">
        <v>55</v>
      </c>
      <c r="H1902" s="49" t="s">
        <v>9272</v>
      </c>
      <c r="I1902" s="41" t="s">
        <v>1048</v>
      </c>
      <c r="J1902" s="41" t="s">
        <v>8244</v>
      </c>
      <c r="K1902" s="42">
        <v>41884</v>
      </c>
      <c r="L1902" s="41"/>
      <c r="M1902" s="49"/>
      <c r="N1902" s="49"/>
      <c r="O1902" s="49"/>
      <c r="P1902" s="64"/>
    </row>
    <row r="1903" spans="1:16" hidden="1">
      <c r="A1903" s="49" t="s">
        <v>8951</v>
      </c>
      <c r="B1903" s="49" t="s">
        <v>9271</v>
      </c>
      <c r="C1903" s="41" t="s">
        <v>108</v>
      </c>
      <c r="D1903" s="49" t="s">
        <v>65</v>
      </c>
      <c r="E1903" s="49" t="s">
        <v>24</v>
      </c>
      <c r="F1903" s="49"/>
      <c r="G1903" s="41" t="s">
        <v>55</v>
      </c>
      <c r="H1903" s="49" t="s">
        <v>9272</v>
      </c>
      <c r="I1903" s="41" t="s">
        <v>1048</v>
      </c>
      <c r="J1903" s="41" t="s">
        <v>7889</v>
      </c>
      <c r="K1903" s="42">
        <v>41946</v>
      </c>
      <c r="L1903" s="41"/>
      <c r="M1903" s="49"/>
      <c r="N1903" s="49"/>
      <c r="O1903" s="49"/>
      <c r="P1903" s="64"/>
    </row>
    <row r="1904" spans="1:16" hidden="1">
      <c r="A1904" s="49" t="s">
        <v>8951</v>
      </c>
      <c r="B1904" s="49" t="s">
        <v>9271</v>
      </c>
      <c r="C1904" s="41" t="s">
        <v>108</v>
      </c>
      <c r="D1904" s="49" t="s">
        <v>65</v>
      </c>
      <c r="E1904" s="49" t="s">
        <v>24</v>
      </c>
      <c r="F1904" s="49"/>
      <c r="G1904" s="41" t="s">
        <v>55</v>
      </c>
      <c r="H1904" s="49" t="s">
        <v>9272</v>
      </c>
      <c r="I1904" s="41" t="s">
        <v>1048</v>
      </c>
      <c r="J1904" s="41" t="s">
        <v>7890</v>
      </c>
      <c r="K1904" s="42"/>
      <c r="L1904" s="41"/>
      <c r="M1904" s="49"/>
      <c r="N1904" s="49"/>
      <c r="O1904" s="49"/>
      <c r="P1904" s="64"/>
    </row>
    <row r="1905" spans="1:16" hidden="1">
      <c r="A1905" s="49" t="s">
        <v>8951</v>
      </c>
      <c r="B1905" s="49" t="s">
        <v>9271</v>
      </c>
      <c r="C1905" s="41" t="s">
        <v>108</v>
      </c>
      <c r="D1905" s="49" t="s">
        <v>65</v>
      </c>
      <c r="E1905" s="49" t="s">
        <v>24</v>
      </c>
      <c r="F1905" s="49"/>
      <c r="G1905" s="41" t="s">
        <v>55</v>
      </c>
      <c r="H1905" s="49" t="s">
        <v>9272</v>
      </c>
      <c r="I1905" s="41" t="s">
        <v>1048</v>
      </c>
      <c r="J1905" s="41" t="s">
        <v>7891</v>
      </c>
      <c r="K1905" s="42">
        <v>41970</v>
      </c>
      <c r="L1905" s="41"/>
      <c r="M1905" s="49"/>
      <c r="N1905" s="49"/>
      <c r="O1905" s="49"/>
      <c r="P1905" s="64"/>
    </row>
    <row r="1906" spans="1:16" hidden="1">
      <c r="A1906" s="49" t="s">
        <v>8951</v>
      </c>
      <c r="B1906" s="49" t="s">
        <v>9271</v>
      </c>
      <c r="C1906" s="41" t="s">
        <v>108</v>
      </c>
      <c r="D1906" s="49" t="s">
        <v>65</v>
      </c>
      <c r="E1906" s="49" t="s">
        <v>24</v>
      </c>
      <c r="F1906" s="49"/>
      <c r="G1906" s="41" t="s">
        <v>55</v>
      </c>
      <c r="H1906" s="49" t="s">
        <v>9272</v>
      </c>
      <c r="I1906" s="41" t="s">
        <v>1048</v>
      </c>
      <c r="J1906" s="41" t="s">
        <v>7892</v>
      </c>
      <c r="K1906" s="41"/>
      <c r="L1906" s="41"/>
      <c r="M1906" s="49"/>
      <c r="N1906" s="49"/>
      <c r="O1906" s="49"/>
      <c r="P1906" s="64"/>
    </row>
    <row r="1907" spans="1:16" hidden="1">
      <c r="A1907" s="49" t="s">
        <v>8951</v>
      </c>
      <c r="B1907" s="49" t="s">
        <v>9271</v>
      </c>
      <c r="C1907" s="41" t="s">
        <v>108</v>
      </c>
      <c r="D1907" s="49" t="s">
        <v>65</v>
      </c>
      <c r="E1907" s="49" t="s">
        <v>24</v>
      </c>
      <c r="F1907" s="49"/>
      <c r="G1907" s="41" t="s">
        <v>55</v>
      </c>
      <c r="H1907" s="49" t="s">
        <v>9272</v>
      </c>
      <c r="I1907" s="41" t="s">
        <v>1048</v>
      </c>
      <c r="J1907" s="41" t="s">
        <v>7893</v>
      </c>
      <c r="K1907" s="41"/>
      <c r="L1907" s="41"/>
      <c r="M1907" s="49"/>
      <c r="N1907" s="49"/>
      <c r="O1907" s="49"/>
      <c r="P1907" s="64"/>
    </row>
    <row r="1908" spans="1:16" hidden="1">
      <c r="A1908" s="49" t="s">
        <v>8951</v>
      </c>
      <c r="B1908" s="49" t="s">
        <v>9271</v>
      </c>
      <c r="C1908" s="41" t="s">
        <v>108</v>
      </c>
      <c r="D1908" s="49" t="s">
        <v>65</v>
      </c>
      <c r="E1908" s="49" t="s">
        <v>24</v>
      </c>
      <c r="F1908" s="49"/>
      <c r="G1908" s="41" t="s">
        <v>55</v>
      </c>
      <c r="H1908" s="49" t="s">
        <v>9272</v>
      </c>
      <c r="I1908" s="41" t="s">
        <v>1048</v>
      </c>
      <c r="J1908" s="41" t="s">
        <v>7894</v>
      </c>
      <c r="K1908" s="41"/>
      <c r="L1908" s="41"/>
      <c r="M1908" s="49"/>
      <c r="N1908" s="49"/>
      <c r="O1908" s="49"/>
      <c r="P1908" s="64"/>
    </row>
    <row r="1909" spans="1:16" hidden="1">
      <c r="A1909" s="48" t="s">
        <v>8951</v>
      </c>
      <c r="B1909" s="48" t="s">
        <v>9271</v>
      </c>
      <c r="C1909" s="40" t="s">
        <v>108</v>
      </c>
      <c r="D1909" s="48" t="s">
        <v>65</v>
      </c>
      <c r="E1909" s="48" t="s">
        <v>24</v>
      </c>
      <c r="F1909" s="48"/>
      <c r="G1909" s="41" t="s">
        <v>55</v>
      </c>
      <c r="H1909" s="48" t="s">
        <v>9272</v>
      </c>
      <c r="I1909" s="40" t="s">
        <v>7895</v>
      </c>
      <c r="J1909" s="40" t="s">
        <v>8245</v>
      </c>
      <c r="K1909" s="43">
        <f>K1902</f>
        <v>41884</v>
      </c>
      <c r="L1909" s="43">
        <f>K1909+30</f>
        <v>41914</v>
      </c>
      <c r="M1909" s="48" t="s">
        <v>8173</v>
      </c>
      <c r="N1909" s="48" t="s">
        <v>14</v>
      </c>
      <c r="O1909" s="48">
        <v>100</v>
      </c>
      <c r="P1909" s="56"/>
    </row>
    <row r="1910" spans="1:16" hidden="1">
      <c r="A1910" s="48" t="s">
        <v>8951</v>
      </c>
      <c r="B1910" s="48" t="s">
        <v>9271</v>
      </c>
      <c r="C1910" s="40" t="s">
        <v>108</v>
      </c>
      <c r="D1910" s="48" t="s">
        <v>65</v>
      </c>
      <c r="E1910" s="48" t="s">
        <v>24</v>
      </c>
      <c r="F1910" s="48"/>
      <c r="G1910" s="41" t="s">
        <v>55</v>
      </c>
      <c r="H1910" s="48" t="s">
        <v>9272</v>
      </c>
      <c r="I1910" s="40" t="s">
        <v>8281</v>
      </c>
      <c r="J1910" s="40" t="s">
        <v>8282</v>
      </c>
      <c r="K1910" s="43">
        <f>L1909</f>
        <v>41914</v>
      </c>
      <c r="L1910" s="43">
        <f>K1910+2</f>
        <v>41916</v>
      </c>
      <c r="M1910" s="48" t="s">
        <v>8173</v>
      </c>
      <c r="N1910" s="48" t="s">
        <v>149</v>
      </c>
      <c r="O1910" s="48">
        <v>100</v>
      </c>
      <c r="P1910" s="56"/>
    </row>
    <row r="1911" spans="1:16" hidden="1">
      <c r="A1911" s="48" t="s">
        <v>8951</v>
      </c>
      <c r="B1911" s="48" t="s">
        <v>9271</v>
      </c>
      <c r="C1911" s="40" t="s">
        <v>108</v>
      </c>
      <c r="D1911" s="48" t="s">
        <v>65</v>
      </c>
      <c r="E1911" s="48" t="s">
        <v>24</v>
      </c>
      <c r="F1911" s="48"/>
      <c r="G1911" s="41" t="s">
        <v>55</v>
      </c>
      <c r="H1911" s="48" t="s">
        <v>9272</v>
      </c>
      <c r="I1911" s="65" t="s">
        <v>8261</v>
      </c>
      <c r="J1911" s="40" t="s">
        <v>8262</v>
      </c>
      <c r="K1911" s="43">
        <f>L1910</f>
        <v>41916</v>
      </c>
      <c r="L1911" s="43">
        <f>K1911</f>
        <v>41916</v>
      </c>
      <c r="M1911" s="48" t="s">
        <v>8173</v>
      </c>
      <c r="N1911" s="48" t="s">
        <v>149</v>
      </c>
      <c r="O1911" s="48">
        <v>100</v>
      </c>
      <c r="P1911" s="56"/>
    </row>
    <row r="1912" spans="1:16" ht="26.45" hidden="1">
      <c r="A1912" s="48" t="s">
        <v>8951</v>
      </c>
      <c r="B1912" s="48" t="s">
        <v>9271</v>
      </c>
      <c r="C1912" s="40" t="s">
        <v>108</v>
      </c>
      <c r="D1912" s="48" t="s">
        <v>65</v>
      </c>
      <c r="E1912" s="48" t="s">
        <v>24</v>
      </c>
      <c r="F1912" s="48"/>
      <c r="G1912" s="41" t="s">
        <v>55</v>
      </c>
      <c r="H1912" s="48" t="s">
        <v>9272</v>
      </c>
      <c r="I1912" s="40" t="s">
        <v>8264</v>
      </c>
      <c r="J1912" s="40" t="s">
        <v>8265</v>
      </c>
      <c r="K1912" s="43">
        <f>L1911</f>
        <v>41916</v>
      </c>
      <c r="L1912" s="43">
        <f>K1903-21</f>
        <v>41925</v>
      </c>
      <c r="M1912" s="48" t="s">
        <v>8173</v>
      </c>
      <c r="N1912" s="48" t="s">
        <v>14</v>
      </c>
      <c r="O1912" s="48">
        <v>100</v>
      </c>
      <c r="P1912" s="56" t="s">
        <v>8293</v>
      </c>
    </row>
    <row r="1913" spans="1:16" hidden="1">
      <c r="A1913" s="48" t="s">
        <v>8951</v>
      </c>
      <c r="B1913" s="48" t="s">
        <v>9271</v>
      </c>
      <c r="C1913" s="40" t="s">
        <v>108</v>
      </c>
      <c r="D1913" s="48" t="s">
        <v>65</v>
      </c>
      <c r="E1913" s="48" t="s">
        <v>24</v>
      </c>
      <c r="F1913" s="48"/>
      <c r="G1913" s="41" t="s">
        <v>55</v>
      </c>
      <c r="H1913" s="48" t="s">
        <v>9272</v>
      </c>
      <c r="I1913" s="40" t="s">
        <v>8261</v>
      </c>
      <c r="J1913" s="40" t="s">
        <v>8266</v>
      </c>
      <c r="K1913" s="43">
        <f>L1912</f>
        <v>41925</v>
      </c>
      <c r="L1913" s="43">
        <f>K1913</f>
        <v>41925</v>
      </c>
      <c r="M1913" s="48" t="s">
        <v>8173</v>
      </c>
      <c r="N1913" s="48" t="s">
        <v>149</v>
      </c>
      <c r="O1913" s="48">
        <v>100</v>
      </c>
      <c r="P1913" s="56"/>
    </row>
    <row r="1914" spans="1:16" hidden="1">
      <c r="A1914" s="48" t="s">
        <v>8951</v>
      </c>
      <c r="B1914" s="48" t="s">
        <v>9271</v>
      </c>
      <c r="C1914" s="40" t="s">
        <v>108</v>
      </c>
      <c r="D1914" s="48" t="s">
        <v>65</v>
      </c>
      <c r="E1914" s="48" t="s">
        <v>24</v>
      </c>
      <c r="F1914" s="48"/>
      <c r="G1914" s="41" t="s">
        <v>55</v>
      </c>
      <c r="H1914" s="48" t="s">
        <v>9272</v>
      </c>
      <c r="I1914" s="40" t="s">
        <v>7904</v>
      </c>
      <c r="J1914" s="40" t="s">
        <v>7905</v>
      </c>
      <c r="K1914" s="43">
        <f>L1912</f>
        <v>41925</v>
      </c>
      <c r="L1914" s="43">
        <f>K1914+5</f>
        <v>41930</v>
      </c>
      <c r="M1914" s="48" t="s">
        <v>8173</v>
      </c>
      <c r="N1914" s="48" t="s">
        <v>14</v>
      </c>
      <c r="O1914" s="48">
        <v>100</v>
      </c>
      <c r="P1914" s="56"/>
    </row>
    <row r="1915" spans="1:16" hidden="1">
      <c r="A1915" s="48" t="s">
        <v>8951</v>
      </c>
      <c r="B1915" s="48" t="s">
        <v>9271</v>
      </c>
      <c r="C1915" s="40" t="s">
        <v>108</v>
      </c>
      <c r="D1915" s="48" t="s">
        <v>65</v>
      </c>
      <c r="E1915" s="48" t="s">
        <v>24</v>
      </c>
      <c r="F1915" s="48"/>
      <c r="G1915" s="41" t="s">
        <v>55</v>
      </c>
      <c r="H1915" s="48" t="s">
        <v>9272</v>
      </c>
      <c r="I1915" s="40" t="s">
        <v>7904</v>
      </c>
      <c r="J1915" s="40" t="s">
        <v>7906</v>
      </c>
      <c r="K1915" s="43">
        <f>L1914</f>
        <v>41930</v>
      </c>
      <c r="L1915" s="43">
        <f>K1915+5</f>
        <v>41935</v>
      </c>
      <c r="M1915" s="48" t="s">
        <v>8173</v>
      </c>
      <c r="N1915" s="48" t="s">
        <v>14</v>
      </c>
      <c r="O1915" s="48">
        <v>100</v>
      </c>
      <c r="P1915" s="56"/>
    </row>
    <row r="1916" spans="1:16" hidden="1">
      <c r="A1916" s="48" t="s">
        <v>8951</v>
      </c>
      <c r="B1916" s="48" t="s">
        <v>9271</v>
      </c>
      <c r="C1916" s="40" t="s">
        <v>108</v>
      </c>
      <c r="D1916" s="48" t="s">
        <v>65</v>
      </c>
      <c r="E1916" s="48" t="s">
        <v>24</v>
      </c>
      <c r="F1916" s="48"/>
      <c r="G1916" s="41" t="s">
        <v>55</v>
      </c>
      <c r="H1916" s="48" t="s">
        <v>9272</v>
      </c>
      <c r="I1916" s="40" t="s">
        <v>7904</v>
      </c>
      <c r="J1916" s="40" t="s">
        <v>7907</v>
      </c>
      <c r="K1916" s="43">
        <f>L1915</f>
        <v>41935</v>
      </c>
      <c r="L1916" s="43">
        <f>K1916+5</f>
        <v>41940</v>
      </c>
      <c r="M1916" s="48" t="s">
        <v>8173</v>
      </c>
      <c r="N1916" s="48" t="s">
        <v>14</v>
      </c>
      <c r="O1916" s="48">
        <v>100</v>
      </c>
      <c r="P1916" s="56"/>
    </row>
    <row r="1917" spans="1:16" ht="26.45" hidden="1">
      <c r="A1917" s="48" t="s">
        <v>8951</v>
      </c>
      <c r="B1917" s="48" t="s">
        <v>9271</v>
      </c>
      <c r="C1917" s="40" t="s">
        <v>108</v>
      </c>
      <c r="D1917" s="48" t="s">
        <v>65</v>
      </c>
      <c r="E1917" s="48" t="s">
        <v>24</v>
      </c>
      <c r="F1917" s="48"/>
      <c r="G1917" s="41" t="s">
        <v>55</v>
      </c>
      <c r="H1917" s="48" t="s">
        <v>9272</v>
      </c>
      <c r="I1917" s="40" t="s">
        <v>7904</v>
      </c>
      <c r="J1917" s="40" t="s">
        <v>8172</v>
      </c>
      <c r="K1917" s="43">
        <f>L1916</f>
        <v>41940</v>
      </c>
      <c r="L1917" s="42">
        <v>41970</v>
      </c>
      <c r="M1917" s="48" t="s">
        <v>8173</v>
      </c>
      <c r="N1917" s="48" t="s">
        <v>14</v>
      </c>
      <c r="O1917" s="48">
        <v>100</v>
      </c>
      <c r="P1917" s="56" t="s">
        <v>9111</v>
      </c>
    </row>
    <row r="1918" spans="1:16" hidden="1">
      <c r="A1918" s="41" t="s">
        <v>9044</v>
      </c>
      <c r="B1918" s="41" t="s">
        <v>6216</v>
      </c>
      <c r="C1918" s="41" t="s">
        <v>108</v>
      </c>
      <c r="D1918" s="49" t="s">
        <v>65</v>
      </c>
      <c r="E1918" s="41" t="s">
        <v>24</v>
      </c>
      <c r="F1918" s="41"/>
      <c r="G1918" s="49" t="s">
        <v>6175</v>
      </c>
      <c r="H1918" s="41" t="s">
        <v>9273</v>
      </c>
      <c r="I1918" s="41" t="s">
        <v>1048</v>
      </c>
      <c r="J1918" s="41" t="s">
        <v>7888</v>
      </c>
      <c r="K1918" s="41"/>
      <c r="L1918" s="40"/>
      <c r="M1918" s="40"/>
      <c r="N1918" s="40"/>
      <c r="O1918" s="48"/>
      <c r="P1918" s="56"/>
    </row>
    <row r="1919" spans="1:16" hidden="1">
      <c r="A1919" s="41" t="s">
        <v>9044</v>
      </c>
      <c r="B1919" s="41" t="s">
        <v>6216</v>
      </c>
      <c r="C1919" s="41" t="s">
        <v>108</v>
      </c>
      <c r="D1919" s="49" t="s">
        <v>65</v>
      </c>
      <c r="E1919" s="41" t="s">
        <v>24</v>
      </c>
      <c r="F1919" s="41"/>
      <c r="G1919" s="49" t="s">
        <v>6175</v>
      </c>
      <c r="H1919" s="41" t="s">
        <v>9273</v>
      </c>
      <c r="I1919" s="41" t="s">
        <v>1048</v>
      </c>
      <c r="J1919" s="41" t="s">
        <v>8244</v>
      </c>
      <c r="K1919" s="59">
        <v>41789</v>
      </c>
      <c r="L1919" s="40"/>
      <c r="M1919" s="40"/>
      <c r="N1919" s="40"/>
      <c r="O1919" s="48"/>
      <c r="P1919" s="56"/>
    </row>
    <row r="1920" spans="1:16" hidden="1">
      <c r="A1920" s="41" t="s">
        <v>9044</v>
      </c>
      <c r="B1920" s="41" t="s">
        <v>6216</v>
      </c>
      <c r="C1920" s="41" t="s">
        <v>108</v>
      </c>
      <c r="D1920" s="49" t="s">
        <v>65</v>
      </c>
      <c r="E1920" s="41" t="s">
        <v>24</v>
      </c>
      <c r="F1920" s="41"/>
      <c r="G1920" s="49" t="s">
        <v>6175</v>
      </c>
      <c r="H1920" s="41" t="s">
        <v>9273</v>
      </c>
      <c r="I1920" s="41" t="s">
        <v>1048</v>
      </c>
      <c r="J1920" s="41" t="s">
        <v>7889</v>
      </c>
      <c r="K1920" s="59">
        <v>41913</v>
      </c>
      <c r="L1920" s="40"/>
      <c r="M1920" s="40"/>
      <c r="N1920" s="40"/>
      <c r="O1920" s="48"/>
      <c r="P1920" s="56"/>
    </row>
    <row r="1921" spans="1:16" hidden="1">
      <c r="A1921" s="41" t="s">
        <v>9044</v>
      </c>
      <c r="B1921" s="41" t="s">
        <v>6216</v>
      </c>
      <c r="C1921" s="41" t="s">
        <v>108</v>
      </c>
      <c r="D1921" s="49" t="s">
        <v>65</v>
      </c>
      <c r="E1921" s="41" t="s">
        <v>24</v>
      </c>
      <c r="F1921" s="41"/>
      <c r="G1921" s="49" t="s">
        <v>6175</v>
      </c>
      <c r="H1921" s="41" t="s">
        <v>9273</v>
      </c>
      <c r="I1921" s="41" t="s">
        <v>1048</v>
      </c>
      <c r="J1921" s="41" t="s">
        <v>7890</v>
      </c>
      <c r="K1921" s="42">
        <v>41940</v>
      </c>
      <c r="L1921" s="40"/>
      <c r="M1921" s="40"/>
      <c r="N1921" s="40"/>
      <c r="O1921" s="48"/>
      <c r="P1921" s="56"/>
    </row>
    <row r="1922" spans="1:16" hidden="1">
      <c r="A1922" s="41" t="s">
        <v>9044</v>
      </c>
      <c r="B1922" s="41" t="s">
        <v>6216</v>
      </c>
      <c r="C1922" s="41" t="s">
        <v>108</v>
      </c>
      <c r="D1922" s="49" t="s">
        <v>65</v>
      </c>
      <c r="E1922" s="41" t="s">
        <v>24</v>
      </c>
      <c r="F1922" s="41"/>
      <c r="G1922" s="49" t="s">
        <v>6175</v>
      </c>
      <c r="H1922" s="41" t="s">
        <v>9273</v>
      </c>
      <c r="I1922" s="41" t="s">
        <v>1048</v>
      </c>
      <c r="J1922" s="41" t="s">
        <v>7891</v>
      </c>
      <c r="K1922" s="42">
        <v>41969</v>
      </c>
      <c r="L1922" s="40"/>
      <c r="M1922" s="40"/>
      <c r="N1922" s="40"/>
      <c r="O1922" s="48"/>
      <c r="P1922" s="56"/>
    </row>
    <row r="1923" spans="1:16" hidden="1">
      <c r="A1923" s="41" t="s">
        <v>9044</v>
      </c>
      <c r="B1923" s="41" t="s">
        <v>6216</v>
      </c>
      <c r="C1923" s="41" t="s">
        <v>108</v>
      </c>
      <c r="D1923" s="49" t="s">
        <v>65</v>
      </c>
      <c r="E1923" s="41" t="s">
        <v>24</v>
      </c>
      <c r="F1923" s="41"/>
      <c r="G1923" s="49" t="s">
        <v>6175</v>
      </c>
      <c r="H1923" s="41" t="s">
        <v>9273</v>
      </c>
      <c r="I1923" s="41" t="s">
        <v>1048</v>
      </c>
      <c r="J1923" s="41" t="s">
        <v>7892</v>
      </c>
      <c r="K1923" s="59"/>
      <c r="L1923" s="40"/>
      <c r="M1923" s="40"/>
      <c r="N1923" s="40"/>
      <c r="O1923" s="48"/>
      <c r="P1923" s="56"/>
    </row>
    <row r="1924" spans="1:16" hidden="1">
      <c r="A1924" s="41" t="s">
        <v>9044</v>
      </c>
      <c r="B1924" s="41" t="s">
        <v>6216</v>
      </c>
      <c r="C1924" s="41" t="s">
        <v>108</v>
      </c>
      <c r="D1924" s="49" t="s">
        <v>65</v>
      </c>
      <c r="E1924" s="41" t="s">
        <v>24</v>
      </c>
      <c r="F1924" s="41"/>
      <c r="G1924" s="49" t="s">
        <v>6175</v>
      </c>
      <c r="H1924" s="41" t="s">
        <v>9273</v>
      </c>
      <c r="I1924" s="41" t="s">
        <v>1048</v>
      </c>
      <c r="J1924" s="41" t="s">
        <v>7893</v>
      </c>
      <c r="K1924" s="42"/>
      <c r="L1924" s="40"/>
      <c r="M1924" s="40"/>
      <c r="N1924" s="40"/>
      <c r="O1924" s="48"/>
      <c r="P1924" s="56"/>
    </row>
    <row r="1925" spans="1:16" hidden="1">
      <c r="A1925" s="41" t="s">
        <v>9044</v>
      </c>
      <c r="B1925" s="41" t="s">
        <v>6216</v>
      </c>
      <c r="C1925" s="41" t="s">
        <v>108</v>
      </c>
      <c r="D1925" s="49" t="s">
        <v>65</v>
      </c>
      <c r="E1925" s="41" t="s">
        <v>24</v>
      </c>
      <c r="F1925" s="41"/>
      <c r="G1925" s="49" t="s">
        <v>6175</v>
      </c>
      <c r="H1925" s="41" t="s">
        <v>9273</v>
      </c>
      <c r="I1925" s="41" t="s">
        <v>1048</v>
      </c>
      <c r="J1925" s="41" t="s">
        <v>7894</v>
      </c>
      <c r="K1925" s="41"/>
      <c r="L1925" s="40"/>
      <c r="M1925" s="40"/>
      <c r="N1925" s="40"/>
      <c r="O1925" s="48"/>
      <c r="P1925" s="56"/>
    </row>
    <row r="1926" spans="1:16" hidden="1">
      <c r="A1926" s="40" t="s">
        <v>9044</v>
      </c>
      <c r="B1926" s="40" t="s">
        <v>6216</v>
      </c>
      <c r="C1926" s="40" t="s">
        <v>108</v>
      </c>
      <c r="D1926" s="48" t="s">
        <v>65</v>
      </c>
      <c r="E1926" s="40" t="s">
        <v>24</v>
      </c>
      <c r="F1926" s="40"/>
      <c r="G1926" s="48" t="s">
        <v>6175</v>
      </c>
      <c r="H1926" s="40" t="s">
        <v>9273</v>
      </c>
      <c r="I1926" s="40" t="s">
        <v>7895</v>
      </c>
      <c r="J1926" s="40" t="s">
        <v>8245</v>
      </c>
      <c r="K1926" s="43">
        <f>K1919</f>
        <v>41789</v>
      </c>
      <c r="L1926" s="43">
        <f>K1926+10</f>
        <v>41799</v>
      </c>
      <c r="M1926" s="40" t="s">
        <v>11</v>
      </c>
      <c r="N1926" s="48" t="s">
        <v>6218</v>
      </c>
      <c r="O1926" s="40" t="s">
        <v>84</v>
      </c>
      <c r="P1926" s="56" t="s">
        <v>9274</v>
      </c>
    </row>
    <row r="1927" spans="1:16" hidden="1">
      <c r="A1927" s="40" t="s">
        <v>9044</v>
      </c>
      <c r="B1927" s="40" t="s">
        <v>6216</v>
      </c>
      <c r="C1927" s="40" t="s">
        <v>108</v>
      </c>
      <c r="D1927" s="48" t="s">
        <v>65</v>
      </c>
      <c r="E1927" s="40" t="s">
        <v>24</v>
      </c>
      <c r="F1927" s="40"/>
      <c r="G1927" s="48" t="s">
        <v>6175</v>
      </c>
      <c r="H1927" s="40" t="s">
        <v>9273</v>
      </c>
      <c r="I1927" s="40" t="s">
        <v>7898</v>
      </c>
      <c r="J1927" s="40" t="s">
        <v>8247</v>
      </c>
      <c r="K1927" s="43">
        <f>L1926</f>
        <v>41799</v>
      </c>
      <c r="L1927" s="43">
        <f>K1927+2</f>
        <v>41801</v>
      </c>
      <c r="M1927" s="40" t="s">
        <v>11</v>
      </c>
      <c r="N1927" s="48" t="s">
        <v>6218</v>
      </c>
      <c r="O1927" s="40" t="s">
        <v>84</v>
      </c>
      <c r="P1927" s="56"/>
    </row>
    <row r="1928" spans="1:16">
      <c r="A1928" s="40" t="s">
        <v>9044</v>
      </c>
      <c r="B1928" s="40" t="s">
        <v>6216</v>
      </c>
      <c r="C1928" s="40" t="s">
        <v>108</v>
      </c>
      <c r="D1928" s="48" t="s">
        <v>65</v>
      </c>
      <c r="E1928" s="40" t="s">
        <v>24</v>
      </c>
      <c r="F1928" s="40"/>
      <c r="G1928" s="49" t="s">
        <v>6175</v>
      </c>
      <c r="H1928" s="40" t="s">
        <v>9273</v>
      </c>
      <c r="I1928" s="40" t="s">
        <v>7901</v>
      </c>
      <c r="J1928" s="40" t="s">
        <v>7902</v>
      </c>
      <c r="K1928" s="43">
        <f>L1927</f>
        <v>41801</v>
      </c>
      <c r="L1928" s="43">
        <f>K1929</f>
        <v>41897</v>
      </c>
      <c r="M1928" s="40" t="s">
        <v>11</v>
      </c>
      <c r="N1928" s="48" t="s">
        <v>6218</v>
      </c>
      <c r="O1928" s="40" t="s">
        <v>84</v>
      </c>
      <c r="P1928" s="56"/>
    </row>
    <row r="1929" spans="1:16" hidden="1">
      <c r="A1929" s="40" t="s">
        <v>9044</v>
      </c>
      <c r="B1929" s="40" t="s">
        <v>6216</v>
      </c>
      <c r="C1929" s="40" t="s">
        <v>108</v>
      </c>
      <c r="D1929" s="48" t="s">
        <v>65</v>
      </c>
      <c r="E1929" s="40" t="s">
        <v>24</v>
      </c>
      <c r="F1929" s="40"/>
      <c r="G1929" s="49" t="s">
        <v>6175</v>
      </c>
      <c r="H1929" s="40" t="s">
        <v>9273</v>
      </c>
      <c r="I1929" s="40" t="s">
        <v>7904</v>
      </c>
      <c r="J1929" s="40" t="s">
        <v>7905</v>
      </c>
      <c r="K1929" s="43">
        <f>L1929-5</f>
        <v>41897</v>
      </c>
      <c r="L1929" s="43">
        <f>K1930</f>
        <v>41902</v>
      </c>
      <c r="M1929" s="40" t="s">
        <v>11</v>
      </c>
      <c r="N1929" s="48" t="s">
        <v>6218</v>
      </c>
      <c r="O1929" s="40" t="s">
        <v>84</v>
      </c>
      <c r="P1929" s="56"/>
    </row>
    <row r="1930" spans="1:16" hidden="1">
      <c r="A1930" s="40" t="s">
        <v>9044</v>
      </c>
      <c r="B1930" s="40" t="s">
        <v>6216</v>
      </c>
      <c r="C1930" s="40" t="s">
        <v>108</v>
      </c>
      <c r="D1930" s="48" t="s">
        <v>65</v>
      </c>
      <c r="E1930" s="40" t="s">
        <v>24</v>
      </c>
      <c r="F1930" s="40"/>
      <c r="G1930" s="49" t="s">
        <v>6175</v>
      </c>
      <c r="H1930" s="40" t="s">
        <v>9273</v>
      </c>
      <c r="I1930" s="40" t="s">
        <v>7904</v>
      </c>
      <c r="J1930" s="40" t="s">
        <v>8249</v>
      </c>
      <c r="K1930" s="43">
        <f>L1930-5</f>
        <v>41902</v>
      </c>
      <c r="L1930" s="43">
        <f>K1931</f>
        <v>41907</v>
      </c>
      <c r="M1930" s="40" t="s">
        <v>11</v>
      </c>
      <c r="N1930" s="48" t="s">
        <v>6218</v>
      </c>
      <c r="O1930" s="40" t="s">
        <v>84</v>
      </c>
      <c r="P1930" s="56"/>
    </row>
    <row r="1931" spans="1:16" hidden="1">
      <c r="A1931" s="40" t="s">
        <v>9044</v>
      </c>
      <c r="B1931" s="40" t="s">
        <v>6216</v>
      </c>
      <c r="C1931" s="40" t="s">
        <v>108</v>
      </c>
      <c r="D1931" s="48" t="s">
        <v>65</v>
      </c>
      <c r="E1931" s="40" t="s">
        <v>24</v>
      </c>
      <c r="F1931" s="40"/>
      <c r="G1931" s="49" t="s">
        <v>6175</v>
      </c>
      <c r="H1931" s="40" t="s">
        <v>9273</v>
      </c>
      <c r="I1931" s="40" t="s">
        <v>7904</v>
      </c>
      <c r="J1931" s="40" t="s">
        <v>7907</v>
      </c>
      <c r="K1931" s="43">
        <f>L1931-5</f>
        <v>41907</v>
      </c>
      <c r="L1931" s="43">
        <f>K1932</f>
        <v>41912</v>
      </c>
      <c r="M1931" s="40" t="s">
        <v>11</v>
      </c>
      <c r="N1931" s="48" t="s">
        <v>6218</v>
      </c>
      <c r="O1931" s="40" t="s">
        <v>84</v>
      </c>
      <c r="P1931" s="56"/>
    </row>
    <row r="1932" spans="1:16" hidden="1">
      <c r="A1932" s="40" t="s">
        <v>9044</v>
      </c>
      <c r="B1932" s="40" t="s">
        <v>6216</v>
      </c>
      <c r="C1932" s="40" t="s">
        <v>108</v>
      </c>
      <c r="D1932" s="48" t="s">
        <v>65</v>
      </c>
      <c r="E1932" s="40" t="s">
        <v>24</v>
      </c>
      <c r="F1932" s="40"/>
      <c r="G1932" s="49" t="s">
        <v>6175</v>
      </c>
      <c r="H1932" s="40" t="s">
        <v>9273</v>
      </c>
      <c r="I1932" s="40" t="s">
        <v>7904</v>
      </c>
      <c r="J1932" s="40" t="s">
        <v>8172</v>
      </c>
      <c r="K1932" s="43">
        <f>L1932-1</f>
        <v>41912</v>
      </c>
      <c r="L1932" s="43">
        <f>K1920</f>
        <v>41913</v>
      </c>
      <c r="M1932" s="40" t="s">
        <v>11</v>
      </c>
      <c r="N1932" s="48" t="s">
        <v>6218</v>
      </c>
      <c r="O1932" s="40" t="s">
        <v>84</v>
      </c>
      <c r="P1932" s="56"/>
    </row>
    <row r="1933" spans="1:16" hidden="1">
      <c r="A1933" s="49" t="s">
        <v>9244</v>
      </c>
      <c r="B1933" s="49" t="s">
        <v>9249</v>
      </c>
      <c r="C1933" s="41" t="s">
        <v>7990</v>
      </c>
      <c r="D1933" s="41" t="s">
        <v>7990</v>
      </c>
      <c r="E1933" s="41" t="s">
        <v>25</v>
      </c>
      <c r="F1933" s="48"/>
      <c r="G1933" s="49" t="s">
        <v>6175</v>
      </c>
      <c r="H1933" s="41" t="s">
        <v>9275</v>
      </c>
      <c r="I1933" s="41" t="s">
        <v>1048</v>
      </c>
      <c r="J1933" s="41" t="s">
        <v>7888</v>
      </c>
      <c r="K1933" s="41"/>
      <c r="L1933" s="40"/>
      <c r="M1933" s="40"/>
      <c r="N1933" s="40"/>
      <c r="O1933" s="48"/>
      <c r="P1933" s="56"/>
    </row>
    <row r="1934" spans="1:16" hidden="1">
      <c r="A1934" s="49" t="s">
        <v>9244</v>
      </c>
      <c r="B1934" s="49" t="s">
        <v>9249</v>
      </c>
      <c r="C1934" s="41" t="s">
        <v>7990</v>
      </c>
      <c r="D1934" s="41" t="s">
        <v>7990</v>
      </c>
      <c r="E1934" s="41" t="s">
        <v>25</v>
      </c>
      <c r="F1934" s="48"/>
      <c r="G1934" s="49" t="s">
        <v>6175</v>
      </c>
      <c r="H1934" s="41" t="s">
        <v>9275</v>
      </c>
      <c r="I1934" s="41" t="s">
        <v>1048</v>
      </c>
      <c r="J1934" s="41" t="s">
        <v>8244</v>
      </c>
      <c r="K1934" s="42">
        <v>41757</v>
      </c>
      <c r="L1934" s="40"/>
      <c r="M1934" s="40"/>
      <c r="N1934" s="40"/>
      <c r="O1934" s="48"/>
      <c r="P1934" s="56"/>
    </row>
    <row r="1935" spans="1:16" hidden="1">
      <c r="A1935" s="49" t="s">
        <v>9244</v>
      </c>
      <c r="B1935" s="49" t="s">
        <v>9249</v>
      </c>
      <c r="C1935" s="41" t="s">
        <v>7990</v>
      </c>
      <c r="D1935" s="41" t="s">
        <v>7990</v>
      </c>
      <c r="E1935" s="41" t="s">
        <v>25</v>
      </c>
      <c r="F1935" s="48"/>
      <c r="G1935" s="49" t="s">
        <v>6175</v>
      </c>
      <c r="H1935" s="41" t="s">
        <v>9275</v>
      </c>
      <c r="I1935" s="41" t="s">
        <v>1048</v>
      </c>
      <c r="J1935" s="41" t="s">
        <v>7889</v>
      </c>
      <c r="K1935" s="42">
        <v>41932</v>
      </c>
      <c r="L1935" s="40"/>
      <c r="M1935" s="40"/>
      <c r="N1935" s="40"/>
      <c r="O1935" s="48"/>
      <c r="P1935" s="56"/>
    </row>
    <row r="1936" spans="1:16" hidden="1">
      <c r="A1936" s="49" t="s">
        <v>9244</v>
      </c>
      <c r="B1936" s="49" t="s">
        <v>9249</v>
      </c>
      <c r="C1936" s="41" t="s">
        <v>7990</v>
      </c>
      <c r="D1936" s="41" t="s">
        <v>7990</v>
      </c>
      <c r="E1936" s="41" t="s">
        <v>25</v>
      </c>
      <c r="F1936" s="48"/>
      <c r="G1936" s="49" t="s">
        <v>6175</v>
      </c>
      <c r="H1936" s="41" t="s">
        <v>9275</v>
      </c>
      <c r="I1936" s="41" t="s">
        <v>1048</v>
      </c>
      <c r="J1936" s="41" t="s">
        <v>7890</v>
      </c>
      <c r="K1936" s="41"/>
      <c r="L1936" s="40"/>
      <c r="M1936" s="40"/>
      <c r="N1936" s="40"/>
      <c r="O1936" s="48"/>
      <c r="P1936" s="56"/>
    </row>
    <row r="1937" spans="1:16" hidden="1">
      <c r="A1937" s="49" t="s">
        <v>9244</v>
      </c>
      <c r="B1937" s="49" t="s">
        <v>9249</v>
      </c>
      <c r="C1937" s="41" t="s">
        <v>7990</v>
      </c>
      <c r="D1937" s="41" t="s">
        <v>7990</v>
      </c>
      <c r="E1937" s="41" t="s">
        <v>25</v>
      </c>
      <c r="F1937" s="48"/>
      <c r="G1937" s="49" t="s">
        <v>6175</v>
      </c>
      <c r="H1937" s="41" t="s">
        <v>9275</v>
      </c>
      <c r="I1937" s="41" t="s">
        <v>1048</v>
      </c>
      <c r="J1937" s="41" t="s">
        <v>7891</v>
      </c>
      <c r="K1937" s="42"/>
      <c r="L1937" s="40"/>
      <c r="M1937" s="40"/>
      <c r="N1937" s="40"/>
      <c r="O1937" s="48"/>
      <c r="P1937" s="56"/>
    </row>
    <row r="1938" spans="1:16" hidden="1">
      <c r="A1938" s="49" t="s">
        <v>9244</v>
      </c>
      <c r="B1938" s="49" t="s">
        <v>9249</v>
      </c>
      <c r="C1938" s="41" t="s">
        <v>7990</v>
      </c>
      <c r="D1938" s="41" t="s">
        <v>7990</v>
      </c>
      <c r="E1938" s="41" t="s">
        <v>25</v>
      </c>
      <c r="F1938" s="48"/>
      <c r="G1938" s="49" t="s">
        <v>6175</v>
      </c>
      <c r="H1938" s="41" t="s">
        <v>9275</v>
      </c>
      <c r="I1938" s="41" t="s">
        <v>1048</v>
      </c>
      <c r="J1938" s="41" t="s">
        <v>7892</v>
      </c>
      <c r="K1938" s="42">
        <v>41971</v>
      </c>
      <c r="L1938" s="40"/>
      <c r="M1938" s="40"/>
      <c r="N1938" s="40"/>
      <c r="O1938" s="48"/>
      <c r="P1938" s="56"/>
    </row>
    <row r="1939" spans="1:16" hidden="1">
      <c r="A1939" s="49" t="s">
        <v>9244</v>
      </c>
      <c r="B1939" s="49" t="s">
        <v>9249</v>
      </c>
      <c r="C1939" s="41" t="s">
        <v>7990</v>
      </c>
      <c r="D1939" s="41" t="s">
        <v>7990</v>
      </c>
      <c r="E1939" s="41" t="s">
        <v>25</v>
      </c>
      <c r="F1939" s="48"/>
      <c r="G1939" s="49" t="s">
        <v>6175</v>
      </c>
      <c r="H1939" s="41" t="s">
        <v>9275</v>
      </c>
      <c r="I1939" s="41" t="s">
        <v>1048</v>
      </c>
      <c r="J1939" s="41" t="s">
        <v>7893</v>
      </c>
      <c r="K1939" s="41"/>
      <c r="L1939" s="40"/>
      <c r="M1939" s="40"/>
      <c r="N1939" s="40"/>
      <c r="O1939" s="48"/>
      <c r="P1939" s="56"/>
    </row>
    <row r="1940" spans="1:16" hidden="1">
      <c r="A1940" s="49" t="s">
        <v>9244</v>
      </c>
      <c r="B1940" s="49" t="s">
        <v>9249</v>
      </c>
      <c r="C1940" s="41" t="s">
        <v>7990</v>
      </c>
      <c r="D1940" s="41" t="s">
        <v>7990</v>
      </c>
      <c r="E1940" s="41" t="s">
        <v>25</v>
      </c>
      <c r="F1940" s="48"/>
      <c r="G1940" s="49" t="s">
        <v>6175</v>
      </c>
      <c r="H1940" s="41" t="s">
        <v>9275</v>
      </c>
      <c r="I1940" s="41" t="s">
        <v>1048</v>
      </c>
      <c r="J1940" s="41" t="s">
        <v>7894</v>
      </c>
      <c r="K1940" s="41"/>
      <c r="L1940" s="40"/>
      <c r="M1940" s="40"/>
      <c r="N1940" s="40"/>
      <c r="O1940" s="48"/>
      <c r="P1940" s="56"/>
    </row>
    <row r="1941" spans="1:16" hidden="1">
      <c r="A1941" s="48" t="s">
        <v>9244</v>
      </c>
      <c r="B1941" s="48" t="s">
        <v>9249</v>
      </c>
      <c r="C1941" s="40" t="s">
        <v>7990</v>
      </c>
      <c r="D1941" s="40" t="s">
        <v>7990</v>
      </c>
      <c r="E1941" s="40" t="s">
        <v>25</v>
      </c>
      <c r="F1941" s="48"/>
      <c r="G1941" s="48" t="s">
        <v>6175</v>
      </c>
      <c r="H1941" s="40" t="s">
        <v>9275</v>
      </c>
      <c r="I1941" s="40" t="s">
        <v>7895</v>
      </c>
      <c r="J1941" s="40" t="s">
        <v>8245</v>
      </c>
      <c r="K1941" s="43">
        <f>K1934</f>
        <v>41757</v>
      </c>
      <c r="L1941" s="43">
        <f>K1941+10</f>
        <v>41767</v>
      </c>
      <c r="M1941" s="40" t="s">
        <v>7</v>
      </c>
      <c r="N1941" s="48" t="s">
        <v>7945</v>
      </c>
      <c r="O1941" s="40">
        <v>100</v>
      </c>
      <c r="P1941" s="56" t="s">
        <v>9276</v>
      </c>
    </row>
    <row r="1942" spans="1:16" hidden="1">
      <c r="A1942" s="48" t="s">
        <v>9244</v>
      </c>
      <c r="B1942" s="48" t="s">
        <v>9249</v>
      </c>
      <c r="C1942" s="40" t="s">
        <v>7990</v>
      </c>
      <c r="D1942" s="40" t="s">
        <v>7990</v>
      </c>
      <c r="E1942" s="40" t="s">
        <v>25</v>
      </c>
      <c r="F1942" s="48"/>
      <c r="G1942" s="48" t="s">
        <v>6175</v>
      </c>
      <c r="H1942" s="40" t="s">
        <v>9275</v>
      </c>
      <c r="I1942" s="40" t="s">
        <v>8281</v>
      </c>
      <c r="J1942" s="40" t="s">
        <v>8247</v>
      </c>
      <c r="K1942" s="43">
        <f>L1941</f>
        <v>41767</v>
      </c>
      <c r="L1942" s="43">
        <f>K1942+2</f>
        <v>41769</v>
      </c>
      <c r="M1942" s="40" t="s">
        <v>7</v>
      </c>
      <c r="N1942" s="48" t="s">
        <v>6142</v>
      </c>
      <c r="O1942" s="40">
        <v>100</v>
      </c>
      <c r="P1942" s="56"/>
    </row>
    <row r="1943" spans="1:16" ht="26.45" hidden="1">
      <c r="A1943" s="48" t="s">
        <v>9244</v>
      </c>
      <c r="B1943" s="48" t="s">
        <v>9249</v>
      </c>
      <c r="C1943" s="40" t="s">
        <v>7990</v>
      </c>
      <c r="D1943" s="40" t="s">
        <v>7990</v>
      </c>
      <c r="E1943" s="40" t="s">
        <v>25</v>
      </c>
      <c r="F1943" s="48"/>
      <c r="G1943" s="49" t="s">
        <v>6175</v>
      </c>
      <c r="H1943" s="40" t="s">
        <v>9275</v>
      </c>
      <c r="I1943" s="65" t="s">
        <v>8261</v>
      </c>
      <c r="J1943" s="40" t="s">
        <v>7902</v>
      </c>
      <c r="K1943" s="43">
        <f>L1942</f>
        <v>41769</v>
      </c>
      <c r="L1943" s="43">
        <f>K1944</f>
        <v>41916</v>
      </c>
      <c r="M1943" s="40" t="s">
        <v>7</v>
      </c>
      <c r="N1943" s="48" t="s">
        <v>7945</v>
      </c>
      <c r="O1943" s="40">
        <v>100</v>
      </c>
      <c r="P1943" s="56" t="s">
        <v>7917</v>
      </c>
    </row>
    <row r="1944" spans="1:16" hidden="1">
      <c r="A1944" s="48" t="s">
        <v>9244</v>
      </c>
      <c r="B1944" s="48" t="s">
        <v>9249</v>
      </c>
      <c r="C1944" s="40" t="s">
        <v>7990</v>
      </c>
      <c r="D1944" s="40" t="s">
        <v>7990</v>
      </c>
      <c r="E1944" s="40" t="s">
        <v>25</v>
      </c>
      <c r="F1944" s="48"/>
      <c r="G1944" s="49" t="s">
        <v>6175</v>
      </c>
      <c r="H1944" s="40" t="s">
        <v>9275</v>
      </c>
      <c r="I1944" s="40" t="s">
        <v>8264</v>
      </c>
      <c r="J1944" s="40" t="s">
        <v>7905</v>
      </c>
      <c r="K1944" s="43">
        <f>L1944-5</f>
        <v>41916</v>
      </c>
      <c r="L1944" s="43">
        <f>K1945</f>
        <v>41921</v>
      </c>
      <c r="M1944" s="40" t="s">
        <v>7</v>
      </c>
      <c r="N1944" s="48" t="s">
        <v>7945</v>
      </c>
      <c r="O1944" s="40">
        <v>100</v>
      </c>
      <c r="P1944" s="56"/>
    </row>
    <row r="1945" spans="1:16" hidden="1">
      <c r="A1945" s="48" t="s">
        <v>9244</v>
      </c>
      <c r="B1945" s="48" t="s">
        <v>9249</v>
      </c>
      <c r="C1945" s="40" t="s">
        <v>7990</v>
      </c>
      <c r="D1945" s="40" t="s">
        <v>7990</v>
      </c>
      <c r="E1945" s="40" t="s">
        <v>25</v>
      </c>
      <c r="F1945" s="48"/>
      <c r="G1945" s="49" t="s">
        <v>6175</v>
      </c>
      <c r="H1945" s="40" t="s">
        <v>9275</v>
      </c>
      <c r="I1945" s="40" t="s">
        <v>8261</v>
      </c>
      <c r="J1945" s="40" t="s">
        <v>8249</v>
      </c>
      <c r="K1945" s="43">
        <f>L1945-5</f>
        <v>41921</v>
      </c>
      <c r="L1945" s="43">
        <f>K1946</f>
        <v>41926</v>
      </c>
      <c r="M1945" s="40" t="s">
        <v>7</v>
      </c>
      <c r="N1945" s="48" t="s">
        <v>7945</v>
      </c>
      <c r="O1945" s="40">
        <v>100</v>
      </c>
      <c r="P1945" s="56"/>
    </row>
    <row r="1946" spans="1:16" hidden="1">
      <c r="A1946" s="48" t="s">
        <v>9244</v>
      </c>
      <c r="B1946" s="48" t="s">
        <v>9249</v>
      </c>
      <c r="C1946" s="40" t="s">
        <v>7990</v>
      </c>
      <c r="D1946" s="40" t="s">
        <v>7990</v>
      </c>
      <c r="E1946" s="40" t="s">
        <v>25</v>
      </c>
      <c r="F1946" s="48"/>
      <c r="G1946" s="49" t="s">
        <v>6175</v>
      </c>
      <c r="H1946" s="40" t="s">
        <v>9275</v>
      </c>
      <c r="I1946" s="40" t="s">
        <v>7904</v>
      </c>
      <c r="J1946" s="40" t="s">
        <v>7907</v>
      </c>
      <c r="K1946" s="43">
        <f>L1946-5</f>
        <v>41926</v>
      </c>
      <c r="L1946" s="43">
        <f>K1947</f>
        <v>41931</v>
      </c>
      <c r="M1946" s="40" t="s">
        <v>7</v>
      </c>
      <c r="N1946" s="48" t="s">
        <v>7945</v>
      </c>
      <c r="O1946" s="40">
        <v>100</v>
      </c>
      <c r="P1946" s="56"/>
    </row>
    <row r="1947" spans="1:16" hidden="1">
      <c r="A1947" s="48" t="s">
        <v>9244</v>
      </c>
      <c r="B1947" s="48" t="s">
        <v>9249</v>
      </c>
      <c r="C1947" s="40" t="s">
        <v>7990</v>
      </c>
      <c r="D1947" s="40" t="s">
        <v>7990</v>
      </c>
      <c r="E1947" s="40" t="s">
        <v>25</v>
      </c>
      <c r="F1947" s="48"/>
      <c r="G1947" s="49" t="s">
        <v>6175</v>
      </c>
      <c r="H1947" s="40" t="s">
        <v>9275</v>
      </c>
      <c r="I1947" s="40" t="s">
        <v>7904</v>
      </c>
      <c r="J1947" s="40" t="s">
        <v>8172</v>
      </c>
      <c r="K1947" s="43">
        <f>L1947-1</f>
        <v>41931</v>
      </c>
      <c r="L1947" s="43">
        <f>K1935</f>
        <v>41932</v>
      </c>
      <c r="M1947" s="40" t="s">
        <v>7</v>
      </c>
      <c r="N1947" s="48" t="s">
        <v>7945</v>
      </c>
      <c r="O1947" s="40">
        <v>100</v>
      </c>
      <c r="P1947" s="56"/>
    </row>
    <row r="1948" spans="1:16" hidden="1">
      <c r="A1948" s="41" t="s">
        <v>8775</v>
      </c>
      <c r="B1948" s="41" t="s">
        <v>8373</v>
      </c>
      <c r="C1948" s="49" t="s">
        <v>65</v>
      </c>
      <c r="D1948" s="49" t="s">
        <v>65</v>
      </c>
      <c r="E1948" s="49" t="s">
        <v>26</v>
      </c>
      <c r="F1948" s="49"/>
      <c r="G1948" s="49" t="s">
        <v>6175</v>
      </c>
      <c r="H1948" s="41" t="s">
        <v>9277</v>
      </c>
      <c r="I1948" s="41" t="s">
        <v>1048</v>
      </c>
      <c r="J1948" s="41" t="s">
        <v>7888</v>
      </c>
      <c r="K1948" s="41"/>
      <c r="L1948" s="40"/>
      <c r="M1948" s="40"/>
      <c r="N1948" s="40"/>
      <c r="O1948" s="48"/>
      <c r="P1948" s="56"/>
    </row>
    <row r="1949" spans="1:16" hidden="1">
      <c r="A1949" s="41" t="s">
        <v>8775</v>
      </c>
      <c r="B1949" s="41" t="s">
        <v>8373</v>
      </c>
      <c r="C1949" s="49" t="s">
        <v>65</v>
      </c>
      <c r="D1949" s="49" t="s">
        <v>65</v>
      </c>
      <c r="E1949" s="49" t="s">
        <v>26</v>
      </c>
      <c r="F1949" s="49"/>
      <c r="G1949" s="49" t="s">
        <v>6175</v>
      </c>
      <c r="H1949" s="41" t="s">
        <v>9277</v>
      </c>
      <c r="I1949" s="41" t="s">
        <v>1048</v>
      </c>
      <c r="J1949" s="41" t="s">
        <v>8244</v>
      </c>
      <c r="K1949" s="42">
        <v>41617</v>
      </c>
      <c r="L1949" s="40"/>
      <c r="M1949" s="40"/>
      <c r="N1949" s="40"/>
      <c r="O1949" s="48"/>
      <c r="P1949" s="56"/>
    </row>
    <row r="1950" spans="1:16" hidden="1">
      <c r="A1950" s="41" t="s">
        <v>8775</v>
      </c>
      <c r="B1950" s="41" t="s">
        <v>8373</v>
      </c>
      <c r="C1950" s="49" t="s">
        <v>65</v>
      </c>
      <c r="D1950" s="49" t="s">
        <v>65</v>
      </c>
      <c r="E1950" s="49" t="s">
        <v>26</v>
      </c>
      <c r="F1950" s="49"/>
      <c r="G1950" s="49" t="s">
        <v>6175</v>
      </c>
      <c r="H1950" s="41" t="s">
        <v>9277</v>
      </c>
      <c r="I1950" s="41" t="s">
        <v>1048</v>
      </c>
      <c r="J1950" s="41" t="s">
        <v>7889</v>
      </c>
      <c r="K1950" s="42">
        <v>41883</v>
      </c>
      <c r="L1950" s="40"/>
      <c r="M1950" s="40"/>
      <c r="N1950" s="40"/>
      <c r="O1950" s="48"/>
      <c r="P1950" s="56"/>
    </row>
    <row r="1951" spans="1:16" hidden="1">
      <c r="A1951" s="41" t="s">
        <v>8775</v>
      </c>
      <c r="B1951" s="41" t="s">
        <v>8373</v>
      </c>
      <c r="C1951" s="49" t="s">
        <v>65</v>
      </c>
      <c r="D1951" s="49" t="s">
        <v>65</v>
      </c>
      <c r="E1951" s="49" t="s">
        <v>26</v>
      </c>
      <c r="F1951" s="49"/>
      <c r="G1951" s="49" t="s">
        <v>6175</v>
      </c>
      <c r="H1951" s="41" t="s">
        <v>9277</v>
      </c>
      <c r="I1951" s="41" t="s">
        <v>1048</v>
      </c>
      <c r="J1951" s="41" t="s">
        <v>7890</v>
      </c>
      <c r="K1951" s="42">
        <v>41908</v>
      </c>
      <c r="L1951" s="40"/>
      <c r="M1951" s="40"/>
      <c r="N1951" s="40"/>
      <c r="O1951" s="48"/>
      <c r="P1951" s="56"/>
    </row>
    <row r="1952" spans="1:16" hidden="1">
      <c r="A1952" s="41" t="s">
        <v>8775</v>
      </c>
      <c r="B1952" s="41" t="s">
        <v>8373</v>
      </c>
      <c r="C1952" s="49" t="s">
        <v>65</v>
      </c>
      <c r="D1952" s="49" t="s">
        <v>65</v>
      </c>
      <c r="E1952" s="49" t="s">
        <v>26</v>
      </c>
      <c r="F1952" s="49"/>
      <c r="G1952" s="49" t="s">
        <v>6175</v>
      </c>
      <c r="H1952" s="41" t="s">
        <v>9277</v>
      </c>
      <c r="I1952" s="41" t="s">
        <v>1048</v>
      </c>
      <c r="J1952" s="41" t="s">
        <v>7891</v>
      </c>
      <c r="K1952" s="42">
        <v>41954</v>
      </c>
      <c r="L1952" s="40"/>
      <c r="M1952" s="40"/>
      <c r="N1952" s="40"/>
      <c r="O1952" s="48"/>
      <c r="P1952" s="56"/>
    </row>
    <row r="1953" spans="1:16" hidden="1">
      <c r="A1953" s="41" t="s">
        <v>8775</v>
      </c>
      <c r="B1953" s="41" t="s">
        <v>8373</v>
      </c>
      <c r="C1953" s="49" t="s">
        <v>65</v>
      </c>
      <c r="D1953" s="49" t="s">
        <v>65</v>
      </c>
      <c r="E1953" s="49" t="s">
        <v>26</v>
      </c>
      <c r="F1953" s="49"/>
      <c r="G1953" s="49" t="s">
        <v>6175</v>
      </c>
      <c r="H1953" s="41" t="s">
        <v>9277</v>
      </c>
      <c r="I1953" s="41" t="s">
        <v>1048</v>
      </c>
      <c r="J1953" s="41" t="s">
        <v>7892</v>
      </c>
      <c r="K1953" s="42"/>
      <c r="L1953" s="40"/>
      <c r="M1953" s="40"/>
      <c r="N1953" s="40"/>
      <c r="O1953" s="48"/>
      <c r="P1953" s="56"/>
    </row>
    <row r="1954" spans="1:16" hidden="1">
      <c r="A1954" s="41" t="s">
        <v>8775</v>
      </c>
      <c r="B1954" s="41" t="s">
        <v>8373</v>
      </c>
      <c r="C1954" s="49" t="s">
        <v>65</v>
      </c>
      <c r="D1954" s="49" t="s">
        <v>65</v>
      </c>
      <c r="E1954" s="49" t="s">
        <v>26</v>
      </c>
      <c r="F1954" s="49"/>
      <c r="G1954" s="49" t="s">
        <v>6175</v>
      </c>
      <c r="H1954" s="41" t="s">
        <v>9277</v>
      </c>
      <c r="I1954" s="41" t="s">
        <v>1048</v>
      </c>
      <c r="J1954" s="41" t="s">
        <v>7893</v>
      </c>
      <c r="K1954" s="41"/>
      <c r="L1954" s="40"/>
      <c r="M1954" s="40"/>
      <c r="N1954" s="40"/>
      <c r="O1954" s="48"/>
      <c r="P1954" s="56"/>
    </row>
    <row r="1955" spans="1:16" hidden="1">
      <c r="A1955" s="41" t="s">
        <v>8775</v>
      </c>
      <c r="B1955" s="41" t="s">
        <v>8373</v>
      </c>
      <c r="C1955" s="49" t="s">
        <v>65</v>
      </c>
      <c r="D1955" s="49" t="s">
        <v>65</v>
      </c>
      <c r="E1955" s="49" t="s">
        <v>26</v>
      </c>
      <c r="F1955" s="49"/>
      <c r="G1955" s="49" t="s">
        <v>6175</v>
      </c>
      <c r="H1955" s="41" t="s">
        <v>9277</v>
      </c>
      <c r="I1955" s="41" t="s">
        <v>1048</v>
      </c>
      <c r="J1955" s="41" t="s">
        <v>7894</v>
      </c>
      <c r="K1955" s="41"/>
      <c r="L1955" s="40"/>
      <c r="M1955" s="40"/>
      <c r="N1955" s="40"/>
      <c r="O1955" s="48"/>
      <c r="P1955" s="56"/>
    </row>
    <row r="1956" spans="1:16" hidden="1">
      <c r="A1956" s="40" t="s">
        <v>8775</v>
      </c>
      <c r="B1956" s="40" t="s">
        <v>8373</v>
      </c>
      <c r="C1956" s="48" t="s">
        <v>65</v>
      </c>
      <c r="D1956" s="48" t="s">
        <v>65</v>
      </c>
      <c r="E1956" s="49" t="s">
        <v>26</v>
      </c>
      <c r="F1956" s="48"/>
      <c r="G1956" s="48" t="s">
        <v>6175</v>
      </c>
      <c r="H1956" s="40" t="s">
        <v>9277</v>
      </c>
      <c r="I1956" s="40" t="s">
        <v>7895</v>
      </c>
      <c r="J1956" s="40" t="s">
        <v>8245</v>
      </c>
      <c r="K1956" s="43">
        <f>K1949</f>
        <v>41617</v>
      </c>
      <c r="L1956" s="43">
        <f>K1956+10</f>
        <v>41627</v>
      </c>
      <c r="M1956" s="40" t="s">
        <v>11</v>
      </c>
      <c r="N1956" s="48" t="s">
        <v>4365</v>
      </c>
      <c r="O1956" s="40">
        <v>100</v>
      </c>
      <c r="P1956" s="56" t="s">
        <v>9278</v>
      </c>
    </row>
    <row r="1957" spans="1:16" ht="65.45" hidden="1">
      <c r="A1957" s="40" t="s">
        <v>8775</v>
      </c>
      <c r="B1957" s="40" t="s">
        <v>8373</v>
      </c>
      <c r="C1957" s="48" t="s">
        <v>65</v>
      </c>
      <c r="D1957" s="48" t="s">
        <v>65</v>
      </c>
      <c r="E1957" s="49" t="s">
        <v>26</v>
      </c>
      <c r="F1957" s="48"/>
      <c r="G1957" s="49" t="s">
        <v>6175</v>
      </c>
      <c r="H1957" s="40" t="s">
        <v>9277</v>
      </c>
      <c r="I1957" s="40" t="s">
        <v>8281</v>
      </c>
      <c r="J1957" s="40" t="s">
        <v>8247</v>
      </c>
      <c r="K1957" s="43">
        <f>L1956</f>
        <v>41627</v>
      </c>
      <c r="L1957" s="43">
        <f>K1957+2</f>
        <v>41629</v>
      </c>
      <c r="M1957" s="40" t="s">
        <v>11</v>
      </c>
      <c r="N1957" s="48" t="s">
        <v>4365</v>
      </c>
      <c r="O1957" s="40">
        <v>100</v>
      </c>
      <c r="P1957" s="56" t="s">
        <v>9279</v>
      </c>
    </row>
    <row r="1958" spans="1:16" hidden="1">
      <c r="A1958" s="40" t="s">
        <v>8775</v>
      </c>
      <c r="B1958" s="40" t="s">
        <v>8373</v>
      </c>
      <c r="C1958" s="48" t="s">
        <v>65</v>
      </c>
      <c r="D1958" s="48" t="s">
        <v>65</v>
      </c>
      <c r="E1958" s="49" t="s">
        <v>26</v>
      </c>
      <c r="F1958" s="48"/>
      <c r="G1958" s="49" t="s">
        <v>6175</v>
      </c>
      <c r="H1958" s="40" t="s">
        <v>9277</v>
      </c>
      <c r="I1958" s="65" t="s">
        <v>8261</v>
      </c>
      <c r="J1958" s="40" t="s">
        <v>7902</v>
      </c>
      <c r="K1958" s="43">
        <f>L1957</f>
        <v>41629</v>
      </c>
      <c r="L1958" s="43">
        <f>K1959</f>
        <v>41867</v>
      </c>
      <c r="M1958" s="40" t="s">
        <v>11</v>
      </c>
      <c r="N1958" s="48" t="s">
        <v>94</v>
      </c>
      <c r="O1958" s="40">
        <v>100</v>
      </c>
      <c r="P1958" s="56" t="s">
        <v>8288</v>
      </c>
    </row>
    <row r="1959" spans="1:16" hidden="1">
      <c r="A1959" s="40" t="s">
        <v>8775</v>
      </c>
      <c r="B1959" s="40" t="s">
        <v>8373</v>
      </c>
      <c r="C1959" s="48" t="s">
        <v>65</v>
      </c>
      <c r="D1959" s="48" t="s">
        <v>65</v>
      </c>
      <c r="E1959" s="49" t="s">
        <v>26</v>
      </c>
      <c r="F1959" s="48"/>
      <c r="G1959" s="49" t="s">
        <v>6175</v>
      </c>
      <c r="H1959" s="40" t="s">
        <v>9277</v>
      </c>
      <c r="I1959" s="40" t="s">
        <v>8264</v>
      </c>
      <c r="J1959" s="40" t="s">
        <v>7905</v>
      </c>
      <c r="K1959" s="43">
        <f>L1959-5</f>
        <v>41867</v>
      </c>
      <c r="L1959" s="43">
        <f>K1960</f>
        <v>41872</v>
      </c>
      <c r="M1959" s="40" t="s">
        <v>11</v>
      </c>
      <c r="N1959" s="48" t="s">
        <v>94</v>
      </c>
      <c r="O1959" s="40">
        <v>100</v>
      </c>
      <c r="P1959" s="56"/>
    </row>
    <row r="1960" spans="1:16" hidden="1">
      <c r="A1960" s="40" t="s">
        <v>8775</v>
      </c>
      <c r="B1960" s="40" t="s">
        <v>8373</v>
      </c>
      <c r="C1960" s="48" t="s">
        <v>65</v>
      </c>
      <c r="D1960" s="48" t="s">
        <v>65</v>
      </c>
      <c r="E1960" s="49" t="s">
        <v>26</v>
      </c>
      <c r="F1960" s="48"/>
      <c r="G1960" s="49" t="s">
        <v>6175</v>
      </c>
      <c r="H1960" s="40" t="s">
        <v>9277</v>
      </c>
      <c r="I1960" s="40" t="s">
        <v>8261</v>
      </c>
      <c r="J1960" s="40" t="s">
        <v>8249</v>
      </c>
      <c r="K1960" s="43">
        <f>L1960-5</f>
        <v>41872</v>
      </c>
      <c r="L1960" s="43">
        <f>K1961</f>
        <v>41877</v>
      </c>
      <c r="M1960" s="40" t="s">
        <v>11</v>
      </c>
      <c r="N1960" s="48" t="s">
        <v>94</v>
      </c>
      <c r="O1960" s="40">
        <v>100</v>
      </c>
      <c r="P1960" s="56"/>
    </row>
    <row r="1961" spans="1:16" hidden="1">
      <c r="A1961" s="40" t="s">
        <v>8775</v>
      </c>
      <c r="B1961" s="40" t="s">
        <v>8373</v>
      </c>
      <c r="C1961" s="48" t="s">
        <v>65</v>
      </c>
      <c r="D1961" s="48" t="s">
        <v>65</v>
      </c>
      <c r="E1961" s="49" t="s">
        <v>26</v>
      </c>
      <c r="F1961" s="48"/>
      <c r="G1961" s="49" t="s">
        <v>6175</v>
      </c>
      <c r="H1961" s="40" t="s">
        <v>9277</v>
      </c>
      <c r="I1961" s="40" t="s">
        <v>7904</v>
      </c>
      <c r="J1961" s="40" t="s">
        <v>7907</v>
      </c>
      <c r="K1961" s="43">
        <f>L1961-5</f>
        <v>41877</v>
      </c>
      <c r="L1961" s="43">
        <f>K1962</f>
        <v>41882</v>
      </c>
      <c r="M1961" s="40" t="s">
        <v>11</v>
      </c>
      <c r="N1961" s="48" t="s">
        <v>94</v>
      </c>
      <c r="O1961" s="40">
        <v>100</v>
      </c>
      <c r="P1961" s="56"/>
    </row>
    <row r="1962" spans="1:16" ht="39.6" hidden="1">
      <c r="A1962" s="40" t="s">
        <v>8775</v>
      </c>
      <c r="B1962" s="40" t="s">
        <v>8373</v>
      </c>
      <c r="C1962" s="48" t="s">
        <v>65</v>
      </c>
      <c r="D1962" s="48" t="s">
        <v>65</v>
      </c>
      <c r="E1962" s="49" t="s">
        <v>26</v>
      </c>
      <c r="F1962" s="48"/>
      <c r="G1962" s="49" t="s">
        <v>6175</v>
      </c>
      <c r="H1962" s="40" t="s">
        <v>9277</v>
      </c>
      <c r="I1962" s="40" t="s">
        <v>7904</v>
      </c>
      <c r="J1962" s="40" t="s">
        <v>8172</v>
      </c>
      <c r="K1962" s="43">
        <f>L1962-1</f>
        <v>41882</v>
      </c>
      <c r="L1962" s="43">
        <f>K1950</f>
        <v>41883</v>
      </c>
      <c r="M1962" s="40" t="s">
        <v>11</v>
      </c>
      <c r="N1962" s="48" t="s">
        <v>94</v>
      </c>
      <c r="O1962" s="40">
        <v>100</v>
      </c>
      <c r="P1962" s="56" t="s">
        <v>9280</v>
      </c>
    </row>
    <row r="1963" spans="1:16" hidden="1">
      <c r="A1963" s="41" t="s">
        <v>8601</v>
      </c>
      <c r="B1963" s="41" t="s">
        <v>8358</v>
      </c>
      <c r="C1963" s="49" t="s">
        <v>108</v>
      </c>
      <c r="D1963" s="49" t="s">
        <v>65</v>
      </c>
      <c r="E1963" s="40" t="s">
        <v>24</v>
      </c>
      <c r="F1963" s="40"/>
      <c r="G1963" s="49" t="s">
        <v>6175</v>
      </c>
      <c r="H1963" s="41" t="s">
        <v>9281</v>
      </c>
      <c r="I1963" s="41" t="s">
        <v>1048</v>
      </c>
      <c r="J1963" s="41" t="s">
        <v>7888</v>
      </c>
      <c r="K1963" s="41"/>
      <c r="L1963" s="40"/>
      <c r="M1963" s="40"/>
      <c r="N1963" s="40"/>
      <c r="O1963" s="48"/>
      <c r="P1963" s="56"/>
    </row>
    <row r="1964" spans="1:16" hidden="1">
      <c r="A1964" s="41" t="s">
        <v>8601</v>
      </c>
      <c r="B1964" s="41" t="s">
        <v>8358</v>
      </c>
      <c r="C1964" s="49" t="s">
        <v>108</v>
      </c>
      <c r="D1964" s="49" t="s">
        <v>65</v>
      </c>
      <c r="E1964" s="40" t="s">
        <v>24</v>
      </c>
      <c r="F1964" s="40"/>
      <c r="G1964" s="49" t="s">
        <v>6175</v>
      </c>
      <c r="H1964" s="41" t="s">
        <v>9281</v>
      </c>
      <c r="I1964" s="41" t="s">
        <v>1048</v>
      </c>
      <c r="J1964" s="41" t="s">
        <v>8244</v>
      </c>
      <c r="K1964" s="59">
        <v>41750</v>
      </c>
      <c r="L1964" s="40"/>
      <c r="M1964" s="40"/>
      <c r="N1964" s="40"/>
      <c r="O1964" s="48"/>
      <c r="P1964" s="56"/>
    </row>
    <row r="1965" spans="1:16" hidden="1">
      <c r="A1965" s="41" t="s">
        <v>8601</v>
      </c>
      <c r="B1965" s="41" t="s">
        <v>8358</v>
      </c>
      <c r="C1965" s="49" t="s">
        <v>108</v>
      </c>
      <c r="D1965" s="49" t="s">
        <v>65</v>
      </c>
      <c r="E1965" s="40" t="s">
        <v>24</v>
      </c>
      <c r="F1965" s="40"/>
      <c r="G1965" s="49" t="s">
        <v>6175</v>
      </c>
      <c r="H1965" s="41" t="s">
        <v>9281</v>
      </c>
      <c r="I1965" s="41" t="s">
        <v>1048</v>
      </c>
      <c r="J1965" s="41" t="s">
        <v>7889</v>
      </c>
      <c r="K1965" s="59">
        <v>41866</v>
      </c>
      <c r="L1965" s="40"/>
      <c r="M1965" s="40"/>
      <c r="N1965" s="40"/>
      <c r="O1965" s="48"/>
      <c r="P1965" s="56"/>
    </row>
    <row r="1966" spans="1:16" hidden="1">
      <c r="A1966" s="41" t="s">
        <v>8601</v>
      </c>
      <c r="B1966" s="41" t="s">
        <v>8358</v>
      </c>
      <c r="C1966" s="49" t="s">
        <v>108</v>
      </c>
      <c r="D1966" s="49" t="s">
        <v>65</v>
      </c>
      <c r="E1966" s="40" t="s">
        <v>24</v>
      </c>
      <c r="F1966" s="40"/>
      <c r="G1966" s="49" t="s">
        <v>6175</v>
      </c>
      <c r="H1966" s="41" t="s">
        <v>9281</v>
      </c>
      <c r="I1966" s="41" t="s">
        <v>1048</v>
      </c>
      <c r="J1966" s="41" t="s">
        <v>7890</v>
      </c>
      <c r="K1966" s="42">
        <v>41927</v>
      </c>
      <c r="L1966" s="40"/>
      <c r="M1966" s="40"/>
      <c r="N1966" s="40"/>
      <c r="O1966" s="48"/>
      <c r="P1966" s="56"/>
    </row>
    <row r="1967" spans="1:16" hidden="1">
      <c r="A1967" s="41" t="s">
        <v>8601</v>
      </c>
      <c r="B1967" s="41" t="s">
        <v>8358</v>
      </c>
      <c r="C1967" s="49" t="s">
        <v>108</v>
      </c>
      <c r="D1967" s="49" t="s">
        <v>65</v>
      </c>
      <c r="E1967" s="40" t="s">
        <v>24</v>
      </c>
      <c r="F1967" s="40"/>
      <c r="G1967" s="49" t="s">
        <v>6175</v>
      </c>
      <c r="H1967" s="41" t="s">
        <v>9281</v>
      </c>
      <c r="I1967" s="41" t="s">
        <v>1048</v>
      </c>
      <c r="J1967" s="41" t="s">
        <v>7891</v>
      </c>
      <c r="K1967" s="42">
        <v>41969</v>
      </c>
      <c r="L1967" s="40"/>
      <c r="M1967" s="40"/>
      <c r="N1967" s="40"/>
      <c r="O1967" s="48"/>
      <c r="P1967" s="56"/>
    </row>
    <row r="1968" spans="1:16" hidden="1">
      <c r="A1968" s="41" t="s">
        <v>8601</v>
      </c>
      <c r="B1968" s="41" t="s">
        <v>8358</v>
      </c>
      <c r="C1968" s="49" t="s">
        <v>108</v>
      </c>
      <c r="D1968" s="49" t="s">
        <v>65</v>
      </c>
      <c r="E1968" s="40" t="s">
        <v>24</v>
      </c>
      <c r="F1968" s="40"/>
      <c r="G1968" s="49" t="s">
        <v>6175</v>
      </c>
      <c r="H1968" s="41" t="s">
        <v>9281</v>
      </c>
      <c r="I1968" s="41" t="s">
        <v>1048</v>
      </c>
      <c r="J1968" s="41" t="s">
        <v>7892</v>
      </c>
      <c r="K1968" s="59"/>
      <c r="L1968" s="40"/>
      <c r="M1968" s="40"/>
      <c r="N1968" s="40"/>
      <c r="O1968" s="48"/>
      <c r="P1968" s="56"/>
    </row>
    <row r="1969" spans="1:16" hidden="1">
      <c r="A1969" s="41" t="s">
        <v>8601</v>
      </c>
      <c r="B1969" s="41" t="s">
        <v>8358</v>
      </c>
      <c r="C1969" s="49" t="s">
        <v>108</v>
      </c>
      <c r="D1969" s="49" t="s">
        <v>65</v>
      </c>
      <c r="E1969" s="40" t="s">
        <v>24</v>
      </c>
      <c r="F1969" s="40"/>
      <c r="G1969" s="49" t="s">
        <v>6175</v>
      </c>
      <c r="H1969" s="41" t="s">
        <v>9281</v>
      </c>
      <c r="I1969" s="41" t="s">
        <v>1048</v>
      </c>
      <c r="J1969" s="41" t="s">
        <v>7893</v>
      </c>
      <c r="K1969" s="42"/>
      <c r="L1969" s="40"/>
      <c r="M1969" s="40"/>
      <c r="N1969" s="40"/>
      <c r="O1969" s="48"/>
      <c r="P1969" s="56"/>
    </row>
    <row r="1970" spans="1:16" hidden="1">
      <c r="A1970" s="41" t="s">
        <v>8601</v>
      </c>
      <c r="B1970" s="41" t="s">
        <v>8358</v>
      </c>
      <c r="C1970" s="49" t="s">
        <v>108</v>
      </c>
      <c r="D1970" s="49" t="s">
        <v>65</v>
      </c>
      <c r="E1970" s="40" t="s">
        <v>24</v>
      </c>
      <c r="F1970" s="40"/>
      <c r="G1970" s="49" t="s">
        <v>6175</v>
      </c>
      <c r="H1970" s="41" t="s">
        <v>9281</v>
      </c>
      <c r="I1970" s="41" t="s">
        <v>1048</v>
      </c>
      <c r="J1970" s="41" t="s">
        <v>7894</v>
      </c>
      <c r="K1970" s="41"/>
      <c r="L1970" s="40"/>
      <c r="M1970" s="40"/>
      <c r="N1970" s="40"/>
      <c r="O1970" s="48"/>
      <c r="P1970" s="56"/>
    </row>
    <row r="1971" spans="1:16" ht="26.45" hidden="1">
      <c r="A1971" s="40" t="s">
        <v>8601</v>
      </c>
      <c r="B1971" s="40" t="s">
        <v>8358</v>
      </c>
      <c r="C1971" s="49" t="s">
        <v>108</v>
      </c>
      <c r="D1971" s="49" t="s">
        <v>65</v>
      </c>
      <c r="E1971" s="40" t="s">
        <v>24</v>
      </c>
      <c r="F1971" s="40"/>
      <c r="G1971" s="49" t="s">
        <v>6175</v>
      </c>
      <c r="H1971" s="40" t="s">
        <v>9281</v>
      </c>
      <c r="I1971" s="40" t="s">
        <v>7895</v>
      </c>
      <c r="J1971" s="40" t="s">
        <v>8245</v>
      </c>
      <c r="K1971" s="43">
        <f>K1964</f>
        <v>41750</v>
      </c>
      <c r="L1971" s="43">
        <f>K1971+10</f>
        <v>41760</v>
      </c>
      <c r="M1971" s="40" t="s">
        <v>11</v>
      </c>
      <c r="N1971" s="40" t="s">
        <v>4365</v>
      </c>
      <c r="O1971" s="40">
        <v>100</v>
      </c>
      <c r="P1971" s="56" t="s">
        <v>9282</v>
      </c>
    </row>
    <row r="1972" spans="1:16" hidden="1">
      <c r="A1972" s="40" t="s">
        <v>8601</v>
      </c>
      <c r="B1972" s="40" t="s">
        <v>8358</v>
      </c>
      <c r="C1972" s="49" t="s">
        <v>108</v>
      </c>
      <c r="D1972" s="49" t="s">
        <v>65</v>
      </c>
      <c r="E1972" s="40" t="s">
        <v>24</v>
      </c>
      <c r="F1972" s="40"/>
      <c r="G1972" s="49" t="s">
        <v>6175</v>
      </c>
      <c r="H1972" s="40" t="s">
        <v>9281</v>
      </c>
      <c r="I1972" s="40" t="s">
        <v>7898</v>
      </c>
      <c r="J1972" s="40" t="s">
        <v>8247</v>
      </c>
      <c r="K1972" s="43">
        <f>L1971</f>
        <v>41760</v>
      </c>
      <c r="L1972" s="43">
        <f>K1972+2</f>
        <v>41762</v>
      </c>
      <c r="M1972" s="40" t="s">
        <v>11</v>
      </c>
      <c r="N1972" s="40" t="s">
        <v>4365</v>
      </c>
      <c r="O1972" s="40">
        <v>100</v>
      </c>
      <c r="P1972" s="56"/>
    </row>
    <row r="1973" spans="1:16">
      <c r="A1973" s="40" t="s">
        <v>8601</v>
      </c>
      <c r="B1973" s="40" t="s">
        <v>8358</v>
      </c>
      <c r="C1973" s="49" t="s">
        <v>108</v>
      </c>
      <c r="D1973" s="49" t="s">
        <v>65</v>
      </c>
      <c r="E1973" s="40" t="s">
        <v>24</v>
      </c>
      <c r="F1973" s="40"/>
      <c r="G1973" s="49" t="s">
        <v>6175</v>
      </c>
      <c r="H1973" s="40" t="s">
        <v>9281</v>
      </c>
      <c r="I1973" s="40" t="s">
        <v>7901</v>
      </c>
      <c r="J1973" s="40" t="s">
        <v>7902</v>
      </c>
      <c r="K1973" s="43">
        <f>L1972</f>
        <v>41762</v>
      </c>
      <c r="L1973" s="43">
        <f>K1974</f>
        <v>41850</v>
      </c>
      <c r="M1973" s="40" t="s">
        <v>11</v>
      </c>
      <c r="N1973" s="40" t="s">
        <v>4365</v>
      </c>
      <c r="O1973" s="40">
        <v>100</v>
      </c>
      <c r="P1973" s="56"/>
    </row>
    <row r="1974" spans="1:16" hidden="1">
      <c r="A1974" s="40" t="s">
        <v>8601</v>
      </c>
      <c r="B1974" s="40" t="s">
        <v>8358</v>
      </c>
      <c r="C1974" s="49" t="s">
        <v>108</v>
      </c>
      <c r="D1974" s="49" t="s">
        <v>65</v>
      </c>
      <c r="E1974" s="40" t="s">
        <v>24</v>
      </c>
      <c r="F1974" s="40"/>
      <c r="G1974" s="49" t="s">
        <v>6175</v>
      </c>
      <c r="H1974" s="40" t="s">
        <v>9281</v>
      </c>
      <c r="I1974" s="40" t="s">
        <v>7904</v>
      </c>
      <c r="J1974" s="40" t="s">
        <v>7905</v>
      </c>
      <c r="K1974" s="43">
        <f>L1974-5</f>
        <v>41850</v>
      </c>
      <c r="L1974" s="43">
        <f>K1975</f>
        <v>41855</v>
      </c>
      <c r="M1974" s="40" t="s">
        <v>11</v>
      </c>
      <c r="N1974" s="40" t="s">
        <v>4365</v>
      </c>
      <c r="O1974" s="40">
        <v>100</v>
      </c>
      <c r="P1974" s="56" t="s">
        <v>9283</v>
      </c>
    </row>
    <row r="1975" spans="1:16" hidden="1">
      <c r="A1975" s="40" t="s">
        <v>8601</v>
      </c>
      <c r="B1975" s="40" t="s">
        <v>8358</v>
      </c>
      <c r="C1975" s="49" t="s">
        <v>108</v>
      </c>
      <c r="D1975" s="49" t="s">
        <v>65</v>
      </c>
      <c r="E1975" s="40" t="s">
        <v>24</v>
      </c>
      <c r="F1975" s="40"/>
      <c r="G1975" s="49" t="s">
        <v>6175</v>
      </c>
      <c r="H1975" s="40" t="s">
        <v>9281</v>
      </c>
      <c r="I1975" s="40" t="s">
        <v>7904</v>
      </c>
      <c r="J1975" s="40" t="s">
        <v>8249</v>
      </c>
      <c r="K1975" s="43">
        <f>L1975-5</f>
        <v>41855</v>
      </c>
      <c r="L1975" s="43">
        <f>K1976</f>
        <v>41860</v>
      </c>
      <c r="M1975" s="40" t="s">
        <v>11</v>
      </c>
      <c r="N1975" s="40" t="s">
        <v>4365</v>
      </c>
      <c r="O1975" s="40">
        <v>100</v>
      </c>
      <c r="P1975" s="56"/>
    </row>
    <row r="1976" spans="1:16" hidden="1">
      <c r="A1976" s="40" t="s">
        <v>8601</v>
      </c>
      <c r="B1976" s="40" t="s">
        <v>8358</v>
      </c>
      <c r="C1976" s="49" t="s">
        <v>108</v>
      </c>
      <c r="D1976" s="49" t="s">
        <v>65</v>
      </c>
      <c r="E1976" s="40" t="s">
        <v>24</v>
      </c>
      <c r="F1976" s="40"/>
      <c r="G1976" s="49" t="s">
        <v>6175</v>
      </c>
      <c r="H1976" s="40" t="s">
        <v>9281</v>
      </c>
      <c r="I1976" s="40" t="s">
        <v>7904</v>
      </c>
      <c r="J1976" s="40" t="s">
        <v>7907</v>
      </c>
      <c r="K1976" s="43">
        <f>L1976-5</f>
        <v>41860</v>
      </c>
      <c r="L1976" s="43">
        <f>K1977</f>
        <v>41865</v>
      </c>
      <c r="M1976" s="40" t="s">
        <v>11</v>
      </c>
      <c r="N1976" s="40" t="s">
        <v>4365</v>
      </c>
      <c r="O1976" s="40">
        <v>100</v>
      </c>
      <c r="P1976" s="56"/>
    </row>
    <row r="1977" spans="1:16" hidden="1">
      <c r="A1977" s="40" t="s">
        <v>8601</v>
      </c>
      <c r="B1977" s="40" t="s">
        <v>8358</v>
      </c>
      <c r="C1977" s="49" t="s">
        <v>108</v>
      </c>
      <c r="D1977" s="49" t="s">
        <v>65</v>
      </c>
      <c r="E1977" s="40" t="s">
        <v>24</v>
      </c>
      <c r="F1977" s="40"/>
      <c r="G1977" s="49" t="s">
        <v>6175</v>
      </c>
      <c r="H1977" s="40" t="s">
        <v>9281</v>
      </c>
      <c r="I1977" s="40" t="s">
        <v>7904</v>
      </c>
      <c r="J1977" s="40" t="s">
        <v>8172</v>
      </c>
      <c r="K1977" s="43">
        <f>L1977-1</f>
        <v>41865</v>
      </c>
      <c r="L1977" s="43">
        <f>K1965</f>
        <v>41866</v>
      </c>
      <c r="M1977" s="40" t="s">
        <v>11</v>
      </c>
      <c r="N1977" s="40" t="s">
        <v>4365</v>
      </c>
      <c r="O1977" s="40">
        <v>100</v>
      </c>
      <c r="P1977" s="56"/>
    </row>
    <row r="1978" spans="1:16" hidden="1">
      <c r="A1978" s="49" t="s">
        <v>9136</v>
      </c>
      <c r="B1978" s="49" t="s">
        <v>9137</v>
      </c>
      <c r="C1978" s="41" t="s">
        <v>108</v>
      </c>
      <c r="D1978" s="49" t="s">
        <v>65</v>
      </c>
      <c r="E1978" s="49" t="s">
        <v>24</v>
      </c>
      <c r="F1978" s="49"/>
      <c r="G1978" s="49" t="s">
        <v>6175</v>
      </c>
      <c r="H1978" s="49" t="s">
        <v>9284</v>
      </c>
      <c r="I1978" s="41" t="s">
        <v>1048</v>
      </c>
      <c r="J1978" s="41" t="s">
        <v>7888</v>
      </c>
      <c r="K1978" s="41"/>
      <c r="L1978" s="40"/>
      <c r="M1978" s="40"/>
      <c r="N1978" s="40"/>
      <c r="O1978" s="48"/>
      <c r="P1978" s="56"/>
    </row>
    <row r="1979" spans="1:16" hidden="1">
      <c r="A1979" s="49" t="s">
        <v>9136</v>
      </c>
      <c r="B1979" s="49" t="s">
        <v>9137</v>
      </c>
      <c r="C1979" s="41" t="s">
        <v>108</v>
      </c>
      <c r="D1979" s="49" t="s">
        <v>65</v>
      </c>
      <c r="E1979" s="49" t="s">
        <v>24</v>
      </c>
      <c r="F1979" s="49"/>
      <c r="G1979" s="49" t="s">
        <v>6175</v>
      </c>
      <c r="H1979" s="49" t="s">
        <v>9284</v>
      </c>
      <c r="I1979" s="41" t="s">
        <v>1048</v>
      </c>
      <c r="J1979" s="41" t="s">
        <v>8244</v>
      </c>
      <c r="K1979" s="59">
        <v>41778</v>
      </c>
      <c r="L1979" s="40"/>
      <c r="M1979" s="40"/>
      <c r="N1979" s="40"/>
      <c r="O1979" s="48"/>
      <c r="P1979" s="56"/>
    </row>
    <row r="1980" spans="1:16" hidden="1">
      <c r="A1980" s="49" t="s">
        <v>9136</v>
      </c>
      <c r="B1980" s="49" t="s">
        <v>9137</v>
      </c>
      <c r="C1980" s="41" t="s">
        <v>108</v>
      </c>
      <c r="D1980" s="49" t="s">
        <v>65</v>
      </c>
      <c r="E1980" s="49" t="s">
        <v>24</v>
      </c>
      <c r="F1980" s="49"/>
      <c r="G1980" s="49" t="s">
        <v>6175</v>
      </c>
      <c r="H1980" s="49" t="s">
        <v>9284</v>
      </c>
      <c r="I1980" s="41" t="s">
        <v>1048</v>
      </c>
      <c r="J1980" s="41" t="s">
        <v>7889</v>
      </c>
      <c r="K1980" s="59">
        <v>41880</v>
      </c>
      <c r="L1980" s="40"/>
      <c r="M1980" s="40"/>
      <c r="N1980" s="40"/>
      <c r="O1980" s="48"/>
      <c r="P1980" s="56"/>
    </row>
    <row r="1981" spans="1:16" hidden="1">
      <c r="A1981" s="49" t="s">
        <v>9136</v>
      </c>
      <c r="B1981" s="49" t="s">
        <v>9137</v>
      </c>
      <c r="C1981" s="41" t="s">
        <v>108</v>
      </c>
      <c r="D1981" s="49" t="s">
        <v>65</v>
      </c>
      <c r="E1981" s="49" t="s">
        <v>24</v>
      </c>
      <c r="F1981" s="49"/>
      <c r="G1981" s="49" t="s">
        <v>6175</v>
      </c>
      <c r="H1981" s="49" t="s">
        <v>9284</v>
      </c>
      <c r="I1981" s="41" t="s">
        <v>1048</v>
      </c>
      <c r="J1981" s="41" t="s">
        <v>7890</v>
      </c>
      <c r="K1981" s="42">
        <v>41912</v>
      </c>
      <c r="L1981" s="40"/>
      <c r="M1981" s="40"/>
      <c r="N1981" s="40"/>
      <c r="O1981" s="48"/>
      <c r="P1981" s="56"/>
    </row>
    <row r="1982" spans="1:16" hidden="1">
      <c r="A1982" s="49" t="s">
        <v>9136</v>
      </c>
      <c r="B1982" s="49" t="s">
        <v>9137</v>
      </c>
      <c r="C1982" s="41" t="s">
        <v>108</v>
      </c>
      <c r="D1982" s="49" t="s">
        <v>65</v>
      </c>
      <c r="E1982" s="49" t="s">
        <v>24</v>
      </c>
      <c r="F1982" s="49"/>
      <c r="G1982" s="49" t="s">
        <v>6175</v>
      </c>
      <c r="H1982" s="49" t="s">
        <v>9284</v>
      </c>
      <c r="I1982" s="41" t="s">
        <v>1048</v>
      </c>
      <c r="J1982" s="41" t="s">
        <v>7891</v>
      </c>
      <c r="K1982" s="42">
        <v>41971</v>
      </c>
      <c r="L1982" s="40"/>
      <c r="M1982" s="40"/>
      <c r="N1982" s="40"/>
      <c r="O1982" s="48"/>
      <c r="P1982" s="56"/>
    </row>
    <row r="1983" spans="1:16" hidden="1">
      <c r="A1983" s="49" t="s">
        <v>9136</v>
      </c>
      <c r="B1983" s="49" t="s">
        <v>9137</v>
      </c>
      <c r="C1983" s="41" t="s">
        <v>108</v>
      </c>
      <c r="D1983" s="49" t="s">
        <v>65</v>
      </c>
      <c r="E1983" s="49" t="s">
        <v>24</v>
      </c>
      <c r="F1983" s="49"/>
      <c r="G1983" s="49" t="s">
        <v>6175</v>
      </c>
      <c r="H1983" s="49" t="s">
        <v>9284</v>
      </c>
      <c r="I1983" s="41" t="s">
        <v>1048</v>
      </c>
      <c r="J1983" s="41" t="s">
        <v>7892</v>
      </c>
      <c r="K1983" s="59"/>
      <c r="L1983" s="40"/>
      <c r="M1983" s="40"/>
      <c r="N1983" s="40"/>
      <c r="O1983" s="48"/>
      <c r="P1983" s="56"/>
    </row>
    <row r="1984" spans="1:16" hidden="1">
      <c r="A1984" s="49" t="s">
        <v>9136</v>
      </c>
      <c r="B1984" s="49" t="s">
        <v>9137</v>
      </c>
      <c r="C1984" s="41" t="s">
        <v>108</v>
      </c>
      <c r="D1984" s="49" t="s">
        <v>65</v>
      </c>
      <c r="E1984" s="49" t="s">
        <v>24</v>
      </c>
      <c r="F1984" s="49"/>
      <c r="G1984" s="49" t="s">
        <v>6175</v>
      </c>
      <c r="H1984" s="49" t="s">
        <v>9284</v>
      </c>
      <c r="I1984" s="41" t="s">
        <v>1048</v>
      </c>
      <c r="J1984" s="41" t="s">
        <v>7893</v>
      </c>
      <c r="K1984" s="41"/>
      <c r="L1984" s="40"/>
      <c r="M1984" s="40"/>
      <c r="N1984" s="40"/>
      <c r="O1984" s="48"/>
      <c r="P1984" s="56"/>
    </row>
    <row r="1985" spans="1:16" hidden="1">
      <c r="A1985" s="49" t="s">
        <v>9136</v>
      </c>
      <c r="B1985" s="49" t="s">
        <v>9137</v>
      </c>
      <c r="C1985" s="41" t="s">
        <v>108</v>
      </c>
      <c r="D1985" s="49" t="s">
        <v>65</v>
      </c>
      <c r="E1985" s="49" t="s">
        <v>24</v>
      </c>
      <c r="F1985" s="49"/>
      <c r="G1985" s="49" t="s">
        <v>6175</v>
      </c>
      <c r="H1985" s="49" t="s">
        <v>9284</v>
      </c>
      <c r="I1985" s="41" t="s">
        <v>1048</v>
      </c>
      <c r="J1985" s="41" t="s">
        <v>7894</v>
      </c>
      <c r="K1985" s="41"/>
      <c r="L1985" s="40"/>
      <c r="M1985" s="40"/>
      <c r="N1985" s="40"/>
      <c r="O1985" s="48"/>
      <c r="P1985" s="56"/>
    </row>
    <row r="1986" spans="1:16" hidden="1">
      <c r="A1986" s="48" t="s">
        <v>9136</v>
      </c>
      <c r="B1986" s="48" t="s">
        <v>9137</v>
      </c>
      <c r="C1986" s="40" t="s">
        <v>108</v>
      </c>
      <c r="D1986" s="48" t="s">
        <v>65</v>
      </c>
      <c r="E1986" s="48" t="s">
        <v>24</v>
      </c>
      <c r="F1986" s="48"/>
      <c r="G1986" s="49" t="s">
        <v>6175</v>
      </c>
      <c r="H1986" s="48" t="s">
        <v>9284</v>
      </c>
      <c r="I1986" s="40" t="s">
        <v>7895</v>
      </c>
      <c r="J1986" s="40" t="s">
        <v>8245</v>
      </c>
      <c r="K1986" s="43">
        <f>K1979</f>
        <v>41778</v>
      </c>
      <c r="L1986" s="43">
        <f>K1986+10</f>
        <v>41788</v>
      </c>
      <c r="M1986" s="40" t="s">
        <v>7</v>
      </c>
      <c r="N1986" s="40" t="s">
        <v>8060</v>
      </c>
      <c r="O1986" s="40">
        <v>100</v>
      </c>
      <c r="P1986" s="56"/>
    </row>
    <row r="1987" spans="1:16" hidden="1">
      <c r="A1987" s="48" t="s">
        <v>9136</v>
      </c>
      <c r="B1987" s="48" t="s">
        <v>9137</v>
      </c>
      <c r="C1987" s="40" t="s">
        <v>108</v>
      </c>
      <c r="D1987" s="48" t="s">
        <v>65</v>
      </c>
      <c r="E1987" s="48" t="s">
        <v>24</v>
      </c>
      <c r="F1987" s="48"/>
      <c r="G1987" s="49" t="s">
        <v>6175</v>
      </c>
      <c r="H1987" s="48" t="s">
        <v>9284</v>
      </c>
      <c r="I1987" s="40" t="s">
        <v>7898</v>
      </c>
      <c r="J1987" s="40" t="s">
        <v>8247</v>
      </c>
      <c r="K1987" s="43">
        <f>L1986</f>
        <v>41788</v>
      </c>
      <c r="L1987" s="43">
        <f>K1987+2</f>
        <v>41790</v>
      </c>
      <c r="M1987" s="40" t="s">
        <v>7</v>
      </c>
      <c r="N1987" s="40" t="s">
        <v>6142</v>
      </c>
      <c r="O1987" s="40">
        <v>100</v>
      </c>
      <c r="P1987" s="56"/>
    </row>
    <row r="1988" spans="1:16">
      <c r="A1988" s="48" t="s">
        <v>9136</v>
      </c>
      <c r="B1988" s="48" t="s">
        <v>9137</v>
      </c>
      <c r="C1988" s="40" t="s">
        <v>108</v>
      </c>
      <c r="D1988" s="48" t="s">
        <v>65</v>
      </c>
      <c r="E1988" s="48" t="s">
        <v>24</v>
      </c>
      <c r="F1988" s="48"/>
      <c r="G1988" s="49" t="s">
        <v>6175</v>
      </c>
      <c r="H1988" s="48" t="s">
        <v>9284</v>
      </c>
      <c r="I1988" s="40" t="s">
        <v>7901</v>
      </c>
      <c r="J1988" s="40" t="s">
        <v>7902</v>
      </c>
      <c r="K1988" s="43">
        <f>L1987</f>
        <v>41790</v>
      </c>
      <c r="L1988" s="43">
        <f>K1989</f>
        <v>41864</v>
      </c>
      <c r="M1988" s="40" t="s">
        <v>7</v>
      </c>
      <c r="N1988" s="40" t="s">
        <v>8060</v>
      </c>
      <c r="O1988" s="40">
        <v>100</v>
      </c>
      <c r="P1988" s="56" t="s">
        <v>8288</v>
      </c>
    </row>
    <row r="1989" spans="1:16" ht="52.5" hidden="1">
      <c r="A1989" s="48" t="s">
        <v>9136</v>
      </c>
      <c r="B1989" s="48" t="s">
        <v>9137</v>
      </c>
      <c r="C1989" s="40" t="s">
        <v>108</v>
      </c>
      <c r="D1989" s="48" t="s">
        <v>65</v>
      </c>
      <c r="E1989" s="48" t="s">
        <v>24</v>
      </c>
      <c r="F1989" s="48"/>
      <c r="G1989" s="49" t="s">
        <v>6175</v>
      </c>
      <c r="H1989" s="48" t="s">
        <v>9284</v>
      </c>
      <c r="I1989" s="40" t="s">
        <v>7904</v>
      </c>
      <c r="J1989" s="40" t="s">
        <v>7905</v>
      </c>
      <c r="K1989" s="43">
        <f>L1989-5</f>
        <v>41864</v>
      </c>
      <c r="L1989" s="43">
        <f>K1990</f>
        <v>41869</v>
      </c>
      <c r="M1989" s="40" t="s">
        <v>7</v>
      </c>
      <c r="N1989" s="40" t="s">
        <v>8060</v>
      </c>
      <c r="O1989" s="40">
        <v>100</v>
      </c>
      <c r="P1989" s="56" t="s">
        <v>9285</v>
      </c>
    </row>
    <row r="1990" spans="1:16" hidden="1">
      <c r="A1990" s="48" t="s">
        <v>9136</v>
      </c>
      <c r="B1990" s="48" t="s">
        <v>9137</v>
      </c>
      <c r="C1990" s="40" t="s">
        <v>108</v>
      </c>
      <c r="D1990" s="48" t="s">
        <v>65</v>
      </c>
      <c r="E1990" s="48" t="s">
        <v>24</v>
      </c>
      <c r="F1990" s="48"/>
      <c r="G1990" s="49" t="s">
        <v>6175</v>
      </c>
      <c r="H1990" s="48" t="s">
        <v>9284</v>
      </c>
      <c r="I1990" s="40" t="s">
        <v>7904</v>
      </c>
      <c r="J1990" s="40" t="s">
        <v>8249</v>
      </c>
      <c r="K1990" s="43">
        <f>L1990-5</f>
        <v>41869</v>
      </c>
      <c r="L1990" s="43">
        <f>K1991</f>
        <v>41874</v>
      </c>
      <c r="M1990" s="40" t="s">
        <v>7</v>
      </c>
      <c r="N1990" s="40" t="s">
        <v>8060</v>
      </c>
      <c r="O1990" s="40">
        <v>100</v>
      </c>
      <c r="P1990" s="56"/>
    </row>
    <row r="1991" spans="1:16" hidden="1">
      <c r="A1991" s="48" t="s">
        <v>9136</v>
      </c>
      <c r="B1991" s="48" t="s">
        <v>9137</v>
      </c>
      <c r="C1991" s="40" t="s">
        <v>108</v>
      </c>
      <c r="D1991" s="48" t="s">
        <v>65</v>
      </c>
      <c r="E1991" s="48" t="s">
        <v>24</v>
      </c>
      <c r="F1991" s="48"/>
      <c r="G1991" s="49" t="s">
        <v>6175</v>
      </c>
      <c r="H1991" s="48" t="s">
        <v>9284</v>
      </c>
      <c r="I1991" s="40" t="s">
        <v>7904</v>
      </c>
      <c r="J1991" s="40" t="s">
        <v>7907</v>
      </c>
      <c r="K1991" s="43">
        <f>L1991-5</f>
        <v>41874</v>
      </c>
      <c r="L1991" s="43">
        <f>K1992</f>
        <v>41879</v>
      </c>
      <c r="M1991" s="40" t="s">
        <v>7</v>
      </c>
      <c r="N1991" s="40" t="s">
        <v>8060</v>
      </c>
      <c r="O1991" s="40">
        <v>100</v>
      </c>
      <c r="P1991" s="56"/>
    </row>
    <row r="1992" spans="1:16" hidden="1">
      <c r="A1992" s="48" t="s">
        <v>9136</v>
      </c>
      <c r="B1992" s="48" t="s">
        <v>9137</v>
      </c>
      <c r="C1992" s="40" t="s">
        <v>108</v>
      </c>
      <c r="D1992" s="48" t="s">
        <v>65</v>
      </c>
      <c r="E1992" s="48" t="s">
        <v>24</v>
      </c>
      <c r="F1992" s="48"/>
      <c r="G1992" s="49" t="s">
        <v>6175</v>
      </c>
      <c r="H1992" s="48" t="s">
        <v>9284</v>
      </c>
      <c r="I1992" s="40" t="s">
        <v>7904</v>
      </c>
      <c r="J1992" s="40" t="s">
        <v>8172</v>
      </c>
      <c r="K1992" s="43">
        <f>L1992-1</f>
        <v>41879</v>
      </c>
      <c r="L1992" s="43">
        <f>K1980</f>
        <v>41880</v>
      </c>
      <c r="M1992" s="40" t="s">
        <v>7</v>
      </c>
      <c r="N1992" s="40" t="s">
        <v>8060</v>
      </c>
      <c r="O1992" s="40">
        <v>100</v>
      </c>
      <c r="P1992" s="56"/>
    </row>
    <row r="1993" spans="1:16" hidden="1">
      <c r="A1993" s="49" t="s">
        <v>8574</v>
      </c>
      <c r="B1993" s="49" t="s">
        <v>6209</v>
      </c>
      <c r="C1993" s="49" t="s">
        <v>108</v>
      </c>
      <c r="D1993" s="47" t="s">
        <v>65</v>
      </c>
      <c r="E1993" s="49" t="s">
        <v>24</v>
      </c>
      <c r="F1993" s="49"/>
      <c r="G1993" s="49" t="s">
        <v>6175</v>
      </c>
      <c r="H1993" s="49" t="s">
        <v>9286</v>
      </c>
      <c r="I1993" s="41" t="s">
        <v>1048</v>
      </c>
      <c r="J1993" s="41" t="s">
        <v>7888</v>
      </c>
      <c r="K1993" s="41"/>
      <c r="L1993" s="40"/>
      <c r="M1993" s="48"/>
      <c r="N1993" s="48"/>
      <c r="O1993" s="48"/>
      <c r="P1993" s="56"/>
    </row>
    <row r="1994" spans="1:16" hidden="1">
      <c r="A1994" s="49" t="s">
        <v>8574</v>
      </c>
      <c r="B1994" s="49" t="s">
        <v>6209</v>
      </c>
      <c r="C1994" s="49" t="s">
        <v>108</v>
      </c>
      <c r="D1994" s="47" t="s">
        <v>65</v>
      </c>
      <c r="E1994" s="49" t="s">
        <v>24</v>
      </c>
      <c r="F1994" s="49"/>
      <c r="G1994" s="49" t="s">
        <v>6175</v>
      </c>
      <c r="H1994" s="49" t="s">
        <v>9286</v>
      </c>
      <c r="I1994" s="41" t="s">
        <v>1048</v>
      </c>
      <c r="J1994" s="41" t="s">
        <v>8244</v>
      </c>
      <c r="K1994" s="59">
        <v>41847</v>
      </c>
      <c r="L1994" s="40"/>
      <c r="M1994" s="48"/>
      <c r="N1994" s="48"/>
      <c r="O1994" s="48"/>
      <c r="P1994" s="56"/>
    </row>
    <row r="1995" spans="1:16" hidden="1">
      <c r="A1995" s="49" t="s">
        <v>8574</v>
      </c>
      <c r="B1995" s="49" t="s">
        <v>6209</v>
      </c>
      <c r="C1995" s="49" t="s">
        <v>108</v>
      </c>
      <c r="D1995" s="47" t="s">
        <v>65</v>
      </c>
      <c r="E1995" s="49" t="s">
        <v>24</v>
      </c>
      <c r="F1995" s="49"/>
      <c r="G1995" s="49" t="s">
        <v>6175</v>
      </c>
      <c r="H1995" s="49" t="s">
        <v>9286</v>
      </c>
      <c r="I1995" s="41" t="s">
        <v>1048</v>
      </c>
      <c r="J1995" s="41" t="s">
        <v>7889</v>
      </c>
      <c r="K1995" s="59">
        <v>41925</v>
      </c>
      <c r="L1995" s="40"/>
      <c r="M1995" s="48"/>
      <c r="N1995" s="48"/>
      <c r="O1995" s="48"/>
      <c r="P1995" s="56"/>
    </row>
    <row r="1996" spans="1:16" hidden="1">
      <c r="A1996" s="49" t="s">
        <v>8574</v>
      </c>
      <c r="B1996" s="49" t="s">
        <v>6209</v>
      </c>
      <c r="C1996" s="49" t="s">
        <v>108</v>
      </c>
      <c r="D1996" s="47" t="s">
        <v>65</v>
      </c>
      <c r="E1996" s="49" t="s">
        <v>24</v>
      </c>
      <c r="F1996" s="49"/>
      <c r="G1996" s="49" t="s">
        <v>6175</v>
      </c>
      <c r="H1996" s="49" t="s">
        <v>9286</v>
      </c>
      <c r="I1996" s="41" t="s">
        <v>1048</v>
      </c>
      <c r="J1996" s="41" t="s">
        <v>7890</v>
      </c>
      <c r="K1996" s="42"/>
      <c r="L1996" s="40"/>
      <c r="M1996" s="48"/>
      <c r="N1996" s="48"/>
      <c r="O1996" s="48"/>
      <c r="P1996" s="56"/>
    </row>
    <row r="1997" spans="1:16" hidden="1">
      <c r="A1997" s="49" t="s">
        <v>8574</v>
      </c>
      <c r="B1997" s="49" t="s">
        <v>6209</v>
      </c>
      <c r="C1997" s="49" t="s">
        <v>108</v>
      </c>
      <c r="D1997" s="47" t="s">
        <v>65</v>
      </c>
      <c r="E1997" s="49" t="s">
        <v>24</v>
      </c>
      <c r="F1997" s="49"/>
      <c r="G1997" s="49" t="s">
        <v>6175</v>
      </c>
      <c r="H1997" s="49" t="s">
        <v>9286</v>
      </c>
      <c r="I1997" s="41" t="s">
        <v>1048</v>
      </c>
      <c r="J1997" s="41" t="s">
        <v>7891</v>
      </c>
      <c r="K1997" s="42">
        <v>41988</v>
      </c>
      <c r="L1997" s="40"/>
      <c r="M1997" s="48"/>
      <c r="N1997" s="48"/>
      <c r="O1997" s="48"/>
      <c r="P1997" s="56"/>
    </row>
    <row r="1998" spans="1:16" hidden="1">
      <c r="A1998" s="49" t="s">
        <v>8574</v>
      </c>
      <c r="B1998" s="49" t="s">
        <v>6209</v>
      </c>
      <c r="C1998" s="49" t="s">
        <v>108</v>
      </c>
      <c r="D1998" s="47" t="s">
        <v>65</v>
      </c>
      <c r="E1998" s="49" t="s">
        <v>24</v>
      </c>
      <c r="F1998" s="49"/>
      <c r="G1998" s="49" t="s">
        <v>6175</v>
      </c>
      <c r="H1998" s="49" t="s">
        <v>9286</v>
      </c>
      <c r="I1998" s="41" t="s">
        <v>1048</v>
      </c>
      <c r="J1998" s="41" t="s">
        <v>7892</v>
      </c>
      <c r="K1998" s="59"/>
      <c r="L1998" s="40"/>
      <c r="M1998" s="48"/>
      <c r="N1998" s="48"/>
      <c r="O1998" s="48"/>
      <c r="P1998" s="56"/>
    </row>
    <row r="1999" spans="1:16" hidden="1">
      <c r="A1999" s="49" t="s">
        <v>8574</v>
      </c>
      <c r="B1999" s="49" t="s">
        <v>6209</v>
      </c>
      <c r="C1999" s="49" t="s">
        <v>108</v>
      </c>
      <c r="D1999" s="47" t="s">
        <v>65</v>
      </c>
      <c r="E1999" s="49" t="s">
        <v>24</v>
      </c>
      <c r="F1999" s="49"/>
      <c r="G1999" s="49" t="s">
        <v>6175</v>
      </c>
      <c r="H1999" s="49" t="s">
        <v>9286</v>
      </c>
      <c r="I1999" s="41" t="s">
        <v>1048</v>
      </c>
      <c r="J1999" s="41" t="s">
        <v>7893</v>
      </c>
      <c r="K1999" s="41"/>
      <c r="L1999" s="40"/>
      <c r="M1999" s="48"/>
      <c r="N1999" s="48"/>
      <c r="O1999" s="48"/>
      <c r="P1999" s="56"/>
    </row>
    <row r="2000" spans="1:16" hidden="1">
      <c r="A2000" s="49" t="s">
        <v>8574</v>
      </c>
      <c r="B2000" s="49" t="s">
        <v>6209</v>
      </c>
      <c r="C2000" s="49" t="s">
        <v>108</v>
      </c>
      <c r="D2000" s="47" t="s">
        <v>65</v>
      </c>
      <c r="E2000" s="49" t="s">
        <v>24</v>
      </c>
      <c r="F2000" s="49"/>
      <c r="G2000" s="49" t="s">
        <v>6175</v>
      </c>
      <c r="H2000" s="49" t="s">
        <v>9286</v>
      </c>
      <c r="I2000" s="41" t="s">
        <v>1048</v>
      </c>
      <c r="J2000" s="41" t="s">
        <v>7894</v>
      </c>
      <c r="K2000" s="41"/>
      <c r="L2000" s="40"/>
      <c r="M2000" s="48"/>
      <c r="N2000" s="48"/>
      <c r="O2000" s="48"/>
      <c r="P2000" s="56"/>
    </row>
    <row r="2001" spans="1:16" ht="26.45" hidden="1">
      <c r="A2001" s="48" t="s">
        <v>8574</v>
      </c>
      <c r="B2001" s="48" t="s">
        <v>6209</v>
      </c>
      <c r="C2001" s="48" t="s">
        <v>108</v>
      </c>
      <c r="D2001" s="46" t="s">
        <v>65</v>
      </c>
      <c r="E2001" s="48" t="s">
        <v>24</v>
      </c>
      <c r="F2001" s="48"/>
      <c r="G2001" s="48" t="s">
        <v>6175</v>
      </c>
      <c r="H2001" s="48" t="s">
        <v>9286</v>
      </c>
      <c r="I2001" s="40" t="s">
        <v>7895</v>
      </c>
      <c r="J2001" s="40" t="s">
        <v>8245</v>
      </c>
      <c r="K2001" s="43">
        <f>K1994</f>
        <v>41847</v>
      </c>
      <c r="L2001" s="43">
        <f>K2001+10</f>
        <v>41857</v>
      </c>
      <c r="M2001" s="40" t="s">
        <v>8173</v>
      </c>
      <c r="N2001" s="48" t="s">
        <v>5488</v>
      </c>
      <c r="O2001" s="40">
        <v>100</v>
      </c>
      <c r="P2001" s="39" t="s">
        <v>8293</v>
      </c>
    </row>
    <row r="2002" spans="1:16" ht="26.45" hidden="1">
      <c r="A2002" s="48" t="s">
        <v>8574</v>
      </c>
      <c r="B2002" s="48" t="s">
        <v>6209</v>
      </c>
      <c r="C2002" s="48" t="s">
        <v>108</v>
      </c>
      <c r="D2002" s="46" t="s">
        <v>65</v>
      </c>
      <c r="E2002" s="48" t="s">
        <v>24</v>
      </c>
      <c r="F2002" s="48"/>
      <c r="G2002" s="48" t="s">
        <v>6175</v>
      </c>
      <c r="H2002" s="48" t="s">
        <v>9286</v>
      </c>
      <c r="I2002" s="40" t="s">
        <v>7898</v>
      </c>
      <c r="J2002" s="40" t="s">
        <v>8247</v>
      </c>
      <c r="K2002" s="43">
        <f>L2001</f>
        <v>41857</v>
      </c>
      <c r="L2002" s="43">
        <f>K2002+2</f>
        <v>41859</v>
      </c>
      <c r="M2002" s="40" t="s">
        <v>8173</v>
      </c>
      <c r="N2002" s="48" t="s">
        <v>149</v>
      </c>
      <c r="O2002" s="40">
        <v>100</v>
      </c>
      <c r="P2002" s="39" t="s">
        <v>8293</v>
      </c>
    </row>
    <row r="2003" spans="1:16" ht="26.45">
      <c r="A2003" s="48" t="s">
        <v>8574</v>
      </c>
      <c r="B2003" s="48" t="s">
        <v>6209</v>
      </c>
      <c r="C2003" s="48" t="s">
        <v>108</v>
      </c>
      <c r="D2003" s="46" t="s">
        <v>65</v>
      </c>
      <c r="E2003" s="48" t="s">
        <v>24</v>
      </c>
      <c r="F2003" s="48"/>
      <c r="G2003" s="48" t="s">
        <v>6175</v>
      </c>
      <c r="H2003" s="48" t="s">
        <v>9286</v>
      </c>
      <c r="I2003" s="40" t="s">
        <v>7901</v>
      </c>
      <c r="J2003" s="40" t="s">
        <v>7902</v>
      </c>
      <c r="K2003" s="43">
        <f>L2002</f>
        <v>41859</v>
      </c>
      <c r="L2003" s="43">
        <f>K2004</f>
        <v>41909</v>
      </c>
      <c r="M2003" s="40" t="s">
        <v>8173</v>
      </c>
      <c r="N2003" s="48" t="s">
        <v>5488</v>
      </c>
      <c r="O2003" s="40">
        <v>100</v>
      </c>
      <c r="P2003" s="39" t="s">
        <v>8293</v>
      </c>
    </row>
    <row r="2004" spans="1:16" hidden="1">
      <c r="A2004" s="48" t="s">
        <v>8574</v>
      </c>
      <c r="B2004" s="48" t="s">
        <v>6209</v>
      </c>
      <c r="C2004" s="48" t="s">
        <v>108</v>
      </c>
      <c r="D2004" s="46" t="s">
        <v>65</v>
      </c>
      <c r="E2004" s="48" t="s">
        <v>24</v>
      </c>
      <c r="F2004" s="48"/>
      <c r="G2004" s="48" t="s">
        <v>6175</v>
      </c>
      <c r="H2004" s="48" t="s">
        <v>9286</v>
      </c>
      <c r="I2004" s="40" t="s">
        <v>7904</v>
      </c>
      <c r="J2004" s="40" t="s">
        <v>7905</v>
      </c>
      <c r="K2004" s="43">
        <f>L2004-5</f>
        <v>41909</v>
      </c>
      <c r="L2004" s="43">
        <f>K2005</f>
        <v>41914</v>
      </c>
      <c r="M2004" s="40" t="s">
        <v>8173</v>
      </c>
      <c r="N2004" s="48" t="s">
        <v>5488</v>
      </c>
      <c r="O2004" s="40">
        <v>100</v>
      </c>
      <c r="P2004" s="40"/>
    </row>
    <row r="2005" spans="1:16" hidden="1">
      <c r="A2005" s="48" t="s">
        <v>8574</v>
      </c>
      <c r="B2005" s="48" t="s">
        <v>6209</v>
      </c>
      <c r="C2005" s="48" t="s">
        <v>108</v>
      </c>
      <c r="D2005" s="46" t="s">
        <v>65</v>
      </c>
      <c r="E2005" s="48" t="s">
        <v>24</v>
      </c>
      <c r="F2005" s="48"/>
      <c r="G2005" s="48" t="s">
        <v>6175</v>
      </c>
      <c r="H2005" s="48" t="s">
        <v>9286</v>
      </c>
      <c r="I2005" s="40" t="s">
        <v>7904</v>
      </c>
      <c r="J2005" s="40" t="s">
        <v>8249</v>
      </c>
      <c r="K2005" s="43">
        <f>L2005-5</f>
        <v>41914</v>
      </c>
      <c r="L2005" s="43">
        <f>K2006</f>
        <v>41919</v>
      </c>
      <c r="M2005" s="40" t="s">
        <v>8173</v>
      </c>
      <c r="N2005" s="48" t="s">
        <v>5488</v>
      </c>
      <c r="O2005" s="40">
        <v>100</v>
      </c>
      <c r="P2005" s="40"/>
    </row>
    <row r="2006" spans="1:16" hidden="1">
      <c r="A2006" s="48" t="s">
        <v>8574</v>
      </c>
      <c r="B2006" s="48" t="s">
        <v>6209</v>
      </c>
      <c r="C2006" s="48" t="s">
        <v>108</v>
      </c>
      <c r="D2006" s="46" t="s">
        <v>65</v>
      </c>
      <c r="E2006" s="48" t="s">
        <v>24</v>
      </c>
      <c r="F2006" s="48"/>
      <c r="G2006" s="48" t="s">
        <v>6175</v>
      </c>
      <c r="H2006" s="48" t="s">
        <v>9286</v>
      </c>
      <c r="I2006" s="40" t="s">
        <v>7904</v>
      </c>
      <c r="J2006" s="40" t="s">
        <v>7907</v>
      </c>
      <c r="K2006" s="43">
        <f>L2006-5</f>
        <v>41919</v>
      </c>
      <c r="L2006" s="43">
        <f>K2007</f>
        <v>41924</v>
      </c>
      <c r="M2006" s="40" t="s">
        <v>8173</v>
      </c>
      <c r="N2006" s="48" t="s">
        <v>5488</v>
      </c>
      <c r="O2006" s="40">
        <v>100</v>
      </c>
      <c r="P2006" s="39"/>
    </row>
    <row r="2007" spans="1:16" ht="26.45" hidden="1">
      <c r="A2007" s="48" t="s">
        <v>8574</v>
      </c>
      <c r="B2007" s="48" t="s">
        <v>6209</v>
      </c>
      <c r="C2007" s="48" t="s">
        <v>108</v>
      </c>
      <c r="D2007" s="46" t="s">
        <v>65</v>
      </c>
      <c r="E2007" s="48" t="s">
        <v>24</v>
      </c>
      <c r="F2007" s="48"/>
      <c r="G2007" s="48" t="s">
        <v>6175</v>
      </c>
      <c r="H2007" s="48" t="s">
        <v>9286</v>
      </c>
      <c r="I2007" s="40" t="s">
        <v>7904</v>
      </c>
      <c r="J2007" s="40" t="s">
        <v>8172</v>
      </c>
      <c r="K2007" s="43">
        <f>L2007-1</f>
        <v>41924</v>
      </c>
      <c r="L2007" s="43">
        <f>K1995</f>
        <v>41925</v>
      </c>
      <c r="M2007" s="40" t="s">
        <v>8173</v>
      </c>
      <c r="N2007" s="48" t="s">
        <v>5488</v>
      </c>
      <c r="O2007" s="40">
        <v>100</v>
      </c>
      <c r="P2007" s="39" t="s">
        <v>8293</v>
      </c>
    </row>
    <row r="2008" spans="1:16" hidden="1">
      <c r="A2008" s="49" t="s">
        <v>8574</v>
      </c>
      <c r="B2008" s="49" t="s">
        <v>6209</v>
      </c>
      <c r="C2008" s="49" t="s">
        <v>108</v>
      </c>
      <c r="D2008" s="47" t="s">
        <v>65</v>
      </c>
      <c r="E2008" s="49" t="s">
        <v>24</v>
      </c>
      <c r="F2008" s="49"/>
      <c r="G2008" s="49" t="s">
        <v>6175</v>
      </c>
      <c r="H2008" s="49" t="s">
        <v>9287</v>
      </c>
      <c r="I2008" s="41" t="s">
        <v>1048</v>
      </c>
      <c r="J2008" s="41" t="s">
        <v>7888</v>
      </c>
      <c r="K2008" s="41"/>
      <c r="L2008" s="40"/>
      <c r="M2008" s="48"/>
      <c r="N2008" s="48"/>
      <c r="O2008" s="48"/>
      <c r="P2008" s="56"/>
    </row>
    <row r="2009" spans="1:16" hidden="1">
      <c r="A2009" s="49" t="s">
        <v>8574</v>
      </c>
      <c r="B2009" s="49" t="s">
        <v>6209</v>
      </c>
      <c r="C2009" s="49" t="s">
        <v>108</v>
      </c>
      <c r="D2009" s="47" t="s">
        <v>65</v>
      </c>
      <c r="E2009" s="49" t="s">
        <v>24</v>
      </c>
      <c r="F2009" s="49"/>
      <c r="G2009" s="49" t="s">
        <v>6175</v>
      </c>
      <c r="H2009" s="49" t="s">
        <v>9287</v>
      </c>
      <c r="I2009" s="41" t="s">
        <v>1048</v>
      </c>
      <c r="J2009" s="41" t="s">
        <v>8244</v>
      </c>
      <c r="K2009" s="59">
        <v>41847</v>
      </c>
      <c r="L2009" s="40"/>
      <c r="M2009" s="48"/>
      <c r="N2009" s="48"/>
      <c r="O2009" s="48"/>
      <c r="P2009" s="56"/>
    </row>
    <row r="2010" spans="1:16" hidden="1">
      <c r="A2010" s="49" t="s">
        <v>8574</v>
      </c>
      <c r="B2010" s="49" t="s">
        <v>6209</v>
      </c>
      <c r="C2010" s="49" t="s">
        <v>108</v>
      </c>
      <c r="D2010" s="47" t="s">
        <v>65</v>
      </c>
      <c r="E2010" s="49" t="s">
        <v>24</v>
      </c>
      <c r="F2010" s="49"/>
      <c r="G2010" s="49" t="s">
        <v>6175</v>
      </c>
      <c r="H2010" s="49" t="s">
        <v>9287</v>
      </c>
      <c r="I2010" s="41" t="s">
        <v>1048</v>
      </c>
      <c r="J2010" s="41" t="s">
        <v>7889</v>
      </c>
      <c r="K2010" s="59">
        <v>41925</v>
      </c>
      <c r="L2010" s="40"/>
      <c r="M2010" s="48"/>
      <c r="N2010" s="48"/>
      <c r="O2010" s="48"/>
      <c r="P2010" s="56"/>
    </row>
    <row r="2011" spans="1:16" hidden="1">
      <c r="A2011" s="49" t="s">
        <v>8574</v>
      </c>
      <c r="B2011" s="49" t="s">
        <v>6209</v>
      </c>
      <c r="C2011" s="49" t="s">
        <v>108</v>
      </c>
      <c r="D2011" s="47" t="s">
        <v>65</v>
      </c>
      <c r="E2011" s="49" t="s">
        <v>24</v>
      </c>
      <c r="F2011" s="49"/>
      <c r="G2011" s="49" t="s">
        <v>6175</v>
      </c>
      <c r="H2011" s="49" t="s">
        <v>9287</v>
      </c>
      <c r="I2011" s="41" t="s">
        <v>1048</v>
      </c>
      <c r="J2011" s="41" t="s">
        <v>7890</v>
      </c>
      <c r="K2011" s="42"/>
      <c r="L2011" s="40"/>
      <c r="M2011" s="48"/>
      <c r="N2011" s="48"/>
      <c r="O2011" s="48"/>
      <c r="P2011" s="56"/>
    </row>
    <row r="2012" spans="1:16" hidden="1">
      <c r="A2012" s="49" t="s">
        <v>8574</v>
      </c>
      <c r="B2012" s="49" t="s">
        <v>6209</v>
      </c>
      <c r="C2012" s="49" t="s">
        <v>108</v>
      </c>
      <c r="D2012" s="47" t="s">
        <v>65</v>
      </c>
      <c r="E2012" s="49" t="s">
        <v>24</v>
      </c>
      <c r="F2012" s="49"/>
      <c r="G2012" s="49" t="s">
        <v>6175</v>
      </c>
      <c r="H2012" s="49" t="s">
        <v>9287</v>
      </c>
      <c r="I2012" s="41" t="s">
        <v>1048</v>
      </c>
      <c r="J2012" s="41" t="s">
        <v>7891</v>
      </c>
      <c r="K2012" s="42">
        <v>41988</v>
      </c>
      <c r="L2012" s="40"/>
      <c r="M2012" s="48"/>
      <c r="N2012" s="48"/>
      <c r="O2012" s="48"/>
      <c r="P2012" s="56"/>
    </row>
    <row r="2013" spans="1:16" hidden="1">
      <c r="A2013" s="49" t="s">
        <v>8574</v>
      </c>
      <c r="B2013" s="49" t="s">
        <v>6209</v>
      </c>
      <c r="C2013" s="49" t="s">
        <v>108</v>
      </c>
      <c r="D2013" s="47" t="s">
        <v>65</v>
      </c>
      <c r="E2013" s="49" t="s">
        <v>24</v>
      </c>
      <c r="F2013" s="49"/>
      <c r="G2013" s="49" t="s">
        <v>6175</v>
      </c>
      <c r="H2013" s="49" t="s">
        <v>9287</v>
      </c>
      <c r="I2013" s="41" t="s">
        <v>1048</v>
      </c>
      <c r="J2013" s="41" t="s">
        <v>7892</v>
      </c>
      <c r="K2013" s="59"/>
      <c r="L2013" s="40"/>
      <c r="M2013" s="48"/>
      <c r="N2013" s="48"/>
      <c r="O2013" s="48"/>
      <c r="P2013" s="56"/>
    </row>
    <row r="2014" spans="1:16" hidden="1">
      <c r="A2014" s="49" t="s">
        <v>8574</v>
      </c>
      <c r="B2014" s="49" t="s">
        <v>6209</v>
      </c>
      <c r="C2014" s="49" t="s">
        <v>108</v>
      </c>
      <c r="D2014" s="47" t="s">
        <v>65</v>
      </c>
      <c r="E2014" s="49" t="s">
        <v>24</v>
      </c>
      <c r="F2014" s="49"/>
      <c r="G2014" s="49" t="s">
        <v>6175</v>
      </c>
      <c r="H2014" s="49" t="s">
        <v>9287</v>
      </c>
      <c r="I2014" s="41" t="s">
        <v>1048</v>
      </c>
      <c r="J2014" s="41" t="s">
        <v>7893</v>
      </c>
      <c r="K2014" s="41"/>
      <c r="L2014" s="40"/>
      <c r="M2014" s="48"/>
      <c r="N2014" s="48"/>
      <c r="O2014" s="48"/>
      <c r="P2014" s="56"/>
    </row>
    <row r="2015" spans="1:16" hidden="1">
      <c r="A2015" s="49" t="s">
        <v>8574</v>
      </c>
      <c r="B2015" s="49" t="s">
        <v>6209</v>
      </c>
      <c r="C2015" s="49" t="s">
        <v>108</v>
      </c>
      <c r="D2015" s="47" t="s">
        <v>65</v>
      </c>
      <c r="E2015" s="49" t="s">
        <v>24</v>
      </c>
      <c r="F2015" s="49"/>
      <c r="G2015" s="49" t="s">
        <v>6175</v>
      </c>
      <c r="H2015" s="49" t="s">
        <v>9287</v>
      </c>
      <c r="I2015" s="41" t="s">
        <v>1048</v>
      </c>
      <c r="J2015" s="41" t="s">
        <v>7894</v>
      </c>
      <c r="K2015" s="41"/>
      <c r="L2015" s="40"/>
      <c r="M2015" s="48"/>
      <c r="N2015" s="48"/>
      <c r="O2015" s="48"/>
      <c r="P2015" s="56"/>
    </row>
    <row r="2016" spans="1:16" ht="26.45" hidden="1">
      <c r="A2016" s="48" t="s">
        <v>8574</v>
      </c>
      <c r="B2016" s="48" t="s">
        <v>6209</v>
      </c>
      <c r="C2016" s="48" t="s">
        <v>108</v>
      </c>
      <c r="D2016" s="46" t="s">
        <v>65</v>
      </c>
      <c r="E2016" s="48" t="s">
        <v>24</v>
      </c>
      <c r="F2016" s="48"/>
      <c r="G2016" s="48" t="s">
        <v>6175</v>
      </c>
      <c r="H2016" s="48" t="s">
        <v>9287</v>
      </c>
      <c r="I2016" s="40" t="s">
        <v>7895</v>
      </c>
      <c r="J2016" s="40" t="s">
        <v>8245</v>
      </c>
      <c r="K2016" s="43">
        <f>K2009</f>
        <v>41847</v>
      </c>
      <c r="L2016" s="43">
        <f>K2016+10</f>
        <v>41857</v>
      </c>
      <c r="M2016" s="40" t="s">
        <v>8173</v>
      </c>
      <c r="N2016" s="48" t="s">
        <v>5488</v>
      </c>
      <c r="O2016" s="40">
        <v>100</v>
      </c>
      <c r="P2016" s="39" t="s">
        <v>8293</v>
      </c>
    </row>
    <row r="2017" spans="1:16" ht="26.45" hidden="1">
      <c r="A2017" s="48" t="s">
        <v>8574</v>
      </c>
      <c r="B2017" s="48" t="s">
        <v>6209</v>
      </c>
      <c r="C2017" s="48" t="s">
        <v>108</v>
      </c>
      <c r="D2017" s="46" t="s">
        <v>65</v>
      </c>
      <c r="E2017" s="48" t="s">
        <v>24</v>
      </c>
      <c r="F2017" s="48"/>
      <c r="G2017" s="48" t="s">
        <v>6175</v>
      </c>
      <c r="H2017" s="48" t="s">
        <v>9287</v>
      </c>
      <c r="I2017" s="40" t="s">
        <v>7898</v>
      </c>
      <c r="J2017" s="40" t="s">
        <v>8247</v>
      </c>
      <c r="K2017" s="43">
        <f>L2016</f>
        <v>41857</v>
      </c>
      <c r="L2017" s="43">
        <f>K2017+2</f>
        <v>41859</v>
      </c>
      <c r="M2017" s="40" t="s">
        <v>8173</v>
      </c>
      <c r="N2017" s="48" t="s">
        <v>149</v>
      </c>
      <c r="O2017" s="40">
        <v>100</v>
      </c>
      <c r="P2017" s="39" t="s">
        <v>8293</v>
      </c>
    </row>
    <row r="2018" spans="1:16" ht="26.45">
      <c r="A2018" s="48" t="s">
        <v>8574</v>
      </c>
      <c r="B2018" s="48" t="s">
        <v>6209</v>
      </c>
      <c r="C2018" s="48" t="s">
        <v>108</v>
      </c>
      <c r="D2018" s="46" t="s">
        <v>65</v>
      </c>
      <c r="E2018" s="48" t="s">
        <v>24</v>
      </c>
      <c r="F2018" s="48"/>
      <c r="G2018" s="48" t="s">
        <v>6175</v>
      </c>
      <c r="H2018" s="48" t="s">
        <v>9287</v>
      </c>
      <c r="I2018" s="40" t="s">
        <v>7901</v>
      </c>
      <c r="J2018" s="40" t="s">
        <v>7902</v>
      </c>
      <c r="K2018" s="43">
        <f>L2017</f>
        <v>41859</v>
      </c>
      <c r="L2018" s="43">
        <f>K2019</f>
        <v>41909</v>
      </c>
      <c r="M2018" s="40" t="s">
        <v>8173</v>
      </c>
      <c r="N2018" s="48" t="s">
        <v>5488</v>
      </c>
      <c r="O2018" s="40">
        <v>100</v>
      </c>
      <c r="P2018" s="39" t="s">
        <v>8293</v>
      </c>
    </row>
    <row r="2019" spans="1:16" hidden="1">
      <c r="A2019" s="48" t="s">
        <v>8574</v>
      </c>
      <c r="B2019" s="48" t="s">
        <v>6209</v>
      </c>
      <c r="C2019" s="48" t="s">
        <v>108</v>
      </c>
      <c r="D2019" s="46" t="s">
        <v>65</v>
      </c>
      <c r="E2019" s="48" t="s">
        <v>24</v>
      </c>
      <c r="F2019" s="48"/>
      <c r="G2019" s="48" t="s">
        <v>6175</v>
      </c>
      <c r="H2019" s="48" t="s">
        <v>9287</v>
      </c>
      <c r="I2019" s="40" t="s">
        <v>7904</v>
      </c>
      <c r="J2019" s="40" t="s">
        <v>7905</v>
      </c>
      <c r="K2019" s="43">
        <f>L2019-5</f>
        <v>41909</v>
      </c>
      <c r="L2019" s="43">
        <f>K2020</f>
        <v>41914</v>
      </c>
      <c r="M2019" s="40" t="s">
        <v>8173</v>
      </c>
      <c r="N2019" s="48" t="s">
        <v>5488</v>
      </c>
      <c r="O2019" s="40">
        <v>100</v>
      </c>
      <c r="P2019" s="40"/>
    </row>
    <row r="2020" spans="1:16" hidden="1">
      <c r="A2020" s="48" t="s">
        <v>8574</v>
      </c>
      <c r="B2020" s="48" t="s">
        <v>6209</v>
      </c>
      <c r="C2020" s="48" t="s">
        <v>108</v>
      </c>
      <c r="D2020" s="46" t="s">
        <v>65</v>
      </c>
      <c r="E2020" s="48" t="s">
        <v>24</v>
      </c>
      <c r="F2020" s="48"/>
      <c r="G2020" s="48" t="s">
        <v>6175</v>
      </c>
      <c r="H2020" s="48" t="s">
        <v>9287</v>
      </c>
      <c r="I2020" s="40" t="s">
        <v>7904</v>
      </c>
      <c r="J2020" s="40" t="s">
        <v>8249</v>
      </c>
      <c r="K2020" s="43">
        <f>L2020-5</f>
        <v>41914</v>
      </c>
      <c r="L2020" s="43">
        <f>K2021</f>
        <v>41919</v>
      </c>
      <c r="M2020" s="40" t="s">
        <v>8173</v>
      </c>
      <c r="N2020" s="48" t="s">
        <v>5488</v>
      </c>
      <c r="O2020" s="40">
        <v>100</v>
      </c>
      <c r="P2020" s="40"/>
    </row>
    <row r="2021" spans="1:16" hidden="1">
      <c r="A2021" s="48" t="s">
        <v>8574</v>
      </c>
      <c r="B2021" s="48" t="s">
        <v>6209</v>
      </c>
      <c r="C2021" s="48" t="s">
        <v>108</v>
      </c>
      <c r="D2021" s="46" t="s">
        <v>65</v>
      </c>
      <c r="E2021" s="48" t="s">
        <v>24</v>
      </c>
      <c r="F2021" s="48"/>
      <c r="G2021" s="48" t="s">
        <v>6175</v>
      </c>
      <c r="H2021" s="48" t="s">
        <v>9287</v>
      </c>
      <c r="I2021" s="40" t="s">
        <v>7904</v>
      </c>
      <c r="J2021" s="40" t="s">
        <v>7907</v>
      </c>
      <c r="K2021" s="43">
        <f>L2021-5</f>
        <v>41919</v>
      </c>
      <c r="L2021" s="43">
        <f>K2022</f>
        <v>41924</v>
      </c>
      <c r="M2021" s="40" t="s">
        <v>8173</v>
      </c>
      <c r="N2021" s="48" t="s">
        <v>5488</v>
      </c>
      <c r="O2021" s="40">
        <v>100</v>
      </c>
      <c r="P2021" s="39"/>
    </row>
    <row r="2022" spans="1:16" ht="26.45" hidden="1">
      <c r="A2022" s="48" t="s">
        <v>8574</v>
      </c>
      <c r="B2022" s="48" t="s">
        <v>6209</v>
      </c>
      <c r="C2022" s="48" t="s">
        <v>108</v>
      </c>
      <c r="D2022" s="46" t="s">
        <v>65</v>
      </c>
      <c r="E2022" s="48" t="s">
        <v>24</v>
      </c>
      <c r="F2022" s="48"/>
      <c r="G2022" s="48" t="s">
        <v>6175</v>
      </c>
      <c r="H2022" s="48" t="s">
        <v>9287</v>
      </c>
      <c r="I2022" s="40" t="s">
        <v>7904</v>
      </c>
      <c r="J2022" s="40" t="s">
        <v>8172</v>
      </c>
      <c r="K2022" s="43">
        <f>L2022-1</f>
        <v>41924</v>
      </c>
      <c r="L2022" s="43">
        <f>K2010</f>
        <v>41925</v>
      </c>
      <c r="M2022" s="40" t="s">
        <v>8173</v>
      </c>
      <c r="N2022" s="48" t="s">
        <v>5488</v>
      </c>
      <c r="O2022" s="40">
        <v>100</v>
      </c>
      <c r="P2022" s="39" t="s">
        <v>8293</v>
      </c>
    </row>
    <row r="2023" spans="1:16" hidden="1">
      <c r="A2023" s="41" t="s">
        <v>8745</v>
      </c>
      <c r="B2023" s="71" t="s">
        <v>8347</v>
      </c>
      <c r="C2023" s="41" t="s">
        <v>108</v>
      </c>
      <c r="D2023" s="49" t="s">
        <v>65</v>
      </c>
      <c r="E2023" s="49" t="s">
        <v>24</v>
      </c>
      <c r="F2023" s="48"/>
      <c r="G2023" s="41" t="s">
        <v>55</v>
      </c>
      <c r="H2023" s="49" t="s">
        <v>9288</v>
      </c>
      <c r="I2023" s="41" t="s">
        <v>1048</v>
      </c>
      <c r="J2023" s="41" t="s">
        <v>7888</v>
      </c>
      <c r="K2023" s="41"/>
      <c r="L2023" s="41"/>
      <c r="M2023" s="49"/>
      <c r="N2023" s="49"/>
      <c r="O2023" s="49"/>
      <c r="P2023" s="64"/>
    </row>
    <row r="2024" spans="1:16" hidden="1">
      <c r="A2024" s="41" t="s">
        <v>8745</v>
      </c>
      <c r="B2024" s="71" t="s">
        <v>8347</v>
      </c>
      <c r="C2024" s="41" t="s">
        <v>108</v>
      </c>
      <c r="D2024" s="49" t="s">
        <v>65</v>
      </c>
      <c r="E2024" s="49" t="s">
        <v>24</v>
      </c>
      <c r="F2024" s="48"/>
      <c r="G2024" s="41" t="s">
        <v>55</v>
      </c>
      <c r="H2024" s="49" t="s">
        <v>9288</v>
      </c>
      <c r="I2024" s="41" t="s">
        <v>1048</v>
      </c>
      <c r="J2024" s="41" t="s">
        <v>8244</v>
      </c>
      <c r="K2024" s="42">
        <v>41901</v>
      </c>
      <c r="L2024" s="41"/>
      <c r="M2024" s="49"/>
      <c r="N2024" s="49"/>
      <c r="O2024" s="49"/>
      <c r="P2024" s="64"/>
    </row>
    <row r="2025" spans="1:16" hidden="1">
      <c r="A2025" s="41" t="s">
        <v>8745</v>
      </c>
      <c r="B2025" s="71" t="s">
        <v>8347</v>
      </c>
      <c r="C2025" s="41" t="s">
        <v>108</v>
      </c>
      <c r="D2025" s="49" t="s">
        <v>65</v>
      </c>
      <c r="E2025" s="49" t="s">
        <v>24</v>
      </c>
      <c r="F2025" s="48"/>
      <c r="G2025" s="41" t="s">
        <v>55</v>
      </c>
      <c r="H2025" s="49" t="s">
        <v>9288</v>
      </c>
      <c r="I2025" s="41" t="s">
        <v>1048</v>
      </c>
      <c r="J2025" s="41" t="s">
        <v>7889</v>
      </c>
      <c r="K2025" s="42">
        <v>41943</v>
      </c>
      <c r="L2025" s="41"/>
      <c r="M2025" s="49"/>
      <c r="N2025" s="49"/>
      <c r="O2025" s="49"/>
      <c r="P2025" s="64"/>
    </row>
    <row r="2026" spans="1:16" hidden="1">
      <c r="A2026" s="41" t="s">
        <v>8745</v>
      </c>
      <c r="B2026" s="71" t="s">
        <v>8347</v>
      </c>
      <c r="C2026" s="41" t="s">
        <v>108</v>
      </c>
      <c r="D2026" s="49" t="s">
        <v>65</v>
      </c>
      <c r="E2026" s="49" t="s">
        <v>24</v>
      </c>
      <c r="F2026" s="48"/>
      <c r="G2026" s="41" t="s">
        <v>55</v>
      </c>
      <c r="H2026" s="49" t="s">
        <v>9288</v>
      </c>
      <c r="I2026" s="41" t="s">
        <v>1048</v>
      </c>
      <c r="J2026" s="41" t="s">
        <v>7890</v>
      </c>
      <c r="K2026" s="42">
        <v>41963</v>
      </c>
      <c r="L2026" s="41"/>
      <c r="M2026" s="49"/>
      <c r="N2026" s="49"/>
      <c r="O2026" s="49"/>
      <c r="P2026" s="64"/>
    </row>
    <row r="2027" spans="1:16" hidden="1">
      <c r="A2027" s="41" t="s">
        <v>8745</v>
      </c>
      <c r="B2027" s="71" t="s">
        <v>8347</v>
      </c>
      <c r="C2027" s="41" t="s">
        <v>108</v>
      </c>
      <c r="D2027" s="49" t="s">
        <v>65</v>
      </c>
      <c r="E2027" s="49" t="s">
        <v>24</v>
      </c>
      <c r="F2027" s="48"/>
      <c r="G2027" s="41" t="s">
        <v>55</v>
      </c>
      <c r="H2027" s="49" t="s">
        <v>9288</v>
      </c>
      <c r="I2027" s="41" t="s">
        <v>1048</v>
      </c>
      <c r="J2027" s="41" t="s">
        <v>7891</v>
      </c>
      <c r="K2027" s="42">
        <v>41970</v>
      </c>
      <c r="L2027" s="41"/>
      <c r="M2027" s="49"/>
      <c r="N2027" s="49"/>
      <c r="O2027" s="49"/>
      <c r="P2027" s="64"/>
    </row>
    <row r="2028" spans="1:16" hidden="1">
      <c r="A2028" s="41" t="s">
        <v>8745</v>
      </c>
      <c r="B2028" s="71" t="s">
        <v>8347</v>
      </c>
      <c r="C2028" s="41" t="s">
        <v>108</v>
      </c>
      <c r="D2028" s="49" t="s">
        <v>65</v>
      </c>
      <c r="E2028" s="49" t="s">
        <v>24</v>
      </c>
      <c r="F2028" s="48"/>
      <c r="G2028" s="41" t="s">
        <v>55</v>
      </c>
      <c r="H2028" s="49" t="s">
        <v>9288</v>
      </c>
      <c r="I2028" s="41" t="s">
        <v>1048</v>
      </c>
      <c r="J2028" s="41" t="s">
        <v>7892</v>
      </c>
      <c r="K2028" s="41"/>
      <c r="L2028" s="41"/>
      <c r="M2028" s="49"/>
      <c r="N2028" s="49"/>
      <c r="O2028" s="49"/>
      <c r="P2028" s="64"/>
    </row>
    <row r="2029" spans="1:16" hidden="1">
      <c r="A2029" s="41" t="s">
        <v>8745</v>
      </c>
      <c r="B2029" s="71" t="s">
        <v>8347</v>
      </c>
      <c r="C2029" s="41" t="s">
        <v>108</v>
      </c>
      <c r="D2029" s="49" t="s">
        <v>65</v>
      </c>
      <c r="E2029" s="49" t="s">
        <v>24</v>
      </c>
      <c r="F2029" s="48"/>
      <c r="G2029" s="41" t="s">
        <v>55</v>
      </c>
      <c r="H2029" s="49" t="s">
        <v>9288</v>
      </c>
      <c r="I2029" s="41" t="s">
        <v>1048</v>
      </c>
      <c r="J2029" s="41" t="s">
        <v>7893</v>
      </c>
      <c r="K2029" s="41"/>
      <c r="L2029" s="41"/>
      <c r="M2029" s="49"/>
      <c r="N2029" s="49"/>
      <c r="O2029" s="49"/>
      <c r="P2029" s="64"/>
    </row>
    <row r="2030" spans="1:16" hidden="1">
      <c r="A2030" s="41" t="s">
        <v>8745</v>
      </c>
      <c r="B2030" s="71" t="s">
        <v>8347</v>
      </c>
      <c r="C2030" s="41" t="s">
        <v>108</v>
      </c>
      <c r="D2030" s="49" t="s">
        <v>65</v>
      </c>
      <c r="E2030" s="49" t="s">
        <v>24</v>
      </c>
      <c r="F2030" s="48"/>
      <c r="G2030" s="41" t="s">
        <v>55</v>
      </c>
      <c r="H2030" s="49" t="s">
        <v>9288</v>
      </c>
      <c r="I2030" s="41" t="s">
        <v>1048</v>
      </c>
      <c r="J2030" s="41" t="s">
        <v>7894</v>
      </c>
      <c r="K2030" s="41"/>
      <c r="L2030" s="41"/>
      <c r="M2030" s="49"/>
      <c r="N2030" s="49"/>
      <c r="O2030" s="49"/>
      <c r="P2030" s="64"/>
    </row>
    <row r="2031" spans="1:16" hidden="1">
      <c r="A2031" s="40" t="s">
        <v>8745</v>
      </c>
      <c r="B2031" s="70" t="s">
        <v>8347</v>
      </c>
      <c r="C2031" s="40" t="s">
        <v>108</v>
      </c>
      <c r="D2031" s="48" t="s">
        <v>65</v>
      </c>
      <c r="E2031" s="48" t="s">
        <v>24</v>
      </c>
      <c r="F2031" s="48"/>
      <c r="G2031" s="41" t="s">
        <v>55</v>
      </c>
      <c r="H2031" s="48" t="s">
        <v>9288</v>
      </c>
      <c r="I2031" s="40" t="s">
        <v>7895</v>
      </c>
      <c r="J2031" s="40" t="s">
        <v>8245</v>
      </c>
      <c r="K2031" s="43">
        <f>K2024</f>
        <v>41901</v>
      </c>
      <c r="L2031" s="43">
        <f>K2031+10</f>
        <v>41911</v>
      </c>
      <c r="M2031" s="48" t="s">
        <v>9</v>
      </c>
      <c r="N2031" s="48" t="s">
        <v>8252</v>
      </c>
      <c r="O2031" s="48">
        <v>100</v>
      </c>
      <c r="P2031" s="56"/>
    </row>
    <row r="2032" spans="1:16" hidden="1">
      <c r="A2032" s="40" t="s">
        <v>8745</v>
      </c>
      <c r="B2032" s="70" t="s">
        <v>8347</v>
      </c>
      <c r="C2032" s="40" t="s">
        <v>108</v>
      </c>
      <c r="D2032" s="48" t="s">
        <v>65</v>
      </c>
      <c r="E2032" s="48" t="s">
        <v>24</v>
      </c>
      <c r="F2032" s="48"/>
      <c r="G2032" s="41" t="s">
        <v>55</v>
      </c>
      <c r="H2032" s="48" t="s">
        <v>9288</v>
      </c>
      <c r="I2032" s="40" t="s">
        <v>7898</v>
      </c>
      <c r="J2032" s="40" t="s">
        <v>8247</v>
      </c>
      <c r="K2032" s="43">
        <f>L2031</f>
        <v>41911</v>
      </c>
      <c r="L2032" s="43">
        <f>K2032+2</f>
        <v>41913</v>
      </c>
      <c r="M2032" s="48" t="s">
        <v>9</v>
      </c>
      <c r="N2032" s="48" t="s">
        <v>8252</v>
      </c>
      <c r="O2032" s="48">
        <v>100</v>
      </c>
      <c r="P2032" s="56"/>
    </row>
    <row r="2033" spans="1:16">
      <c r="A2033" s="40" t="s">
        <v>8745</v>
      </c>
      <c r="B2033" s="70" t="s">
        <v>8347</v>
      </c>
      <c r="C2033" s="40" t="s">
        <v>108</v>
      </c>
      <c r="D2033" s="48" t="s">
        <v>65</v>
      </c>
      <c r="E2033" s="48" t="s">
        <v>24</v>
      </c>
      <c r="F2033" s="48"/>
      <c r="G2033" s="41" t="s">
        <v>55</v>
      </c>
      <c r="H2033" s="48" t="s">
        <v>9288</v>
      </c>
      <c r="I2033" s="40" t="s">
        <v>7901</v>
      </c>
      <c r="J2033" s="40" t="s">
        <v>7902</v>
      </c>
      <c r="K2033" s="43">
        <f>L2032</f>
        <v>41913</v>
      </c>
      <c r="L2033" s="43">
        <f>K2034</f>
        <v>41927</v>
      </c>
      <c r="M2033" s="48" t="s">
        <v>9</v>
      </c>
      <c r="N2033" s="48" t="s">
        <v>6184</v>
      </c>
      <c r="O2033" s="48">
        <v>100</v>
      </c>
      <c r="P2033" s="56"/>
    </row>
    <row r="2034" spans="1:16" hidden="1">
      <c r="A2034" s="40" t="s">
        <v>8745</v>
      </c>
      <c r="B2034" s="70" t="s">
        <v>8347</v>
      </c>
      <c r="C2034" s="40" t="s">
        <v>108</v>
      </c>
      <c r="D2034" s="48" t="s">
        <v>65</v>
      </c>
      <c r="E2034" s="48" t="s">
        <v>24</v>
      </c>
      <c r="F2034" s="48"/>
      <c r="G2034" s="41" t="s">
        <v>55</v>
      </c>
      <c r="H2034" s="48" t="s">
        <v>9288</v>
      </c>
      <c r="I2034" s="40" t="s">
        <v>7904</v>
      </c>
      <c r="J2034" s="40" t="s">
        <v>7905</v>
      </c>
      <c r="K2034" s="43">
        <f>L2034-5</f>
        <v>41927</v>
      </c>
      <c r="L2034" s="43">
        <f>K2035</f>
        <v>41932</v>
      </c>
      <c r="M2034" s="48" t="s">
        <v>9</v>
      </c>
      <c r="N2034" s="48" t="s">
        <v>6184</v>
      </c>
      <c r="O2034" s="48">
        <v>100</v>
      </c>
      <c r="P2034" s="56"/>
    </row>
    <row r="2035" spans="1:16" hidden="1">
      <c r="A2035" s="40" t="s">
        <v>8745</v>
      </c>
      <c r="B2035" s="70" t="s">
        <v>8347</v>
      </c>
      <c r="C2035" s="40" t="s">
        <v>108</v>
      </c>
      <c r="D2035" s="48" t="s">
        <v>65</v>
      </c>
      <c r="E2035" s="48" t="s">
        <v>24</v>
      </c>
      <c r="F2035" s="48"/>
      <c r="G2035" s="41" t="s">
        <v>55</v>
      </c>
      <c r="H2035" s="48" t="s">
        <v>9288</v>
      </c>
      <c r="I2035" s="40" t="s">
        <v>7904</v>
      </c>
      <c r="J2035" s="40" t="s">
        <v>8249</v>
      </c>
      <c r="K2035" s="43">
        <f>L2035-5</f>
        <v>41932</v>
      </c>
      <c r="L2035" s="43">
        <f>K2036</f>
        <v>41937</v>
      </c>
      <c r="M2035" s="48" t="s">
        <v>9</v>
      </c>
      <c r="N2035" s="48" t="s">
        <v>6184</v>
      </c>
      <c r="O2035" s="48">
        <v>100</v>
      </c>
      <c r="P2035" s="56"/>
    </row>
    <row r="2036" spans="1:16" hidden="1">
      <c r="A2036" s="40" t="s">
        <v>8745</v>
      </c>
      <c r="B2036" s="70" t="s">
        <v>8347</v>
      </c>
      <c r="C2036" s="40" t="s">
        <v>108</v>
      </c>
      <c r="D2036" s="48" t="s">
        <v>65</v>
      </c>
      <c r="E2036" s="48" t="s">
        <v>24</v>
      </c>
      <c r="F2036" s="48"/>
      <c r="G2036" s="41" t="s">
        <v>55</v>
      </c>
      <c r="H2036" s="48" t="s">
        <v>9288</v>
      </c>
      <c r="I2036" s="40" t="s">
        <v>7904</v>
      </c>
      <c r="J2036" s="40" t="s">
        <v>7907</v>
      </c>
      <c r="K2036" s="43">
        <f>L2036-5</f>
        <v>41937</v>
      </c>
      <c r="L2036" s="43">
        <f>K2037</f>
        <v>41942</v>
      </c>
      <c r="M2036" s="48" t="s">
        <v>9</v>
      </c>
      <c r="N2036" s="48" t="s">
        <v>6184</v>
      </c>
      <c r="O2036" s="48">
        <v>100</v>
      </c>
      <c r="P2036" s="56"/>
    </row>
    <row r="2037" spans="1:16" hidden="1">
      <c r="A2037" s="40" t="s">
        <v>8745</v>
      </c>
      <c r="B2037" s="70" t="s">
        <v>8347</v>
      </c>
      <c r="C2037" s="40" t="s">
        <v>108</v>
      </c>
      <c r="D2037" s="48" t="s">
        <v>65</v>
      </c>
      <c r="E2037" s="48" t="s">
        <v>24</v>
      </c>
      <c r="F2037" s="48"/>
      <c r="G2037" s="41" t="s">
        <v>55</v>
      </c>
      <c r="H2037" s="48" t="s">
        <v>9288</v>
      </c>
      <c r="I2037" s="40" t="s">
        <v>7904</v>
      </c>
      <c r="J2037" s="40" t="s">
        <v>8172</v>
      </c>
      <c r="K2037" s="43">
        <f>L2037-1</f>
        <v>41942</v>
      </c>
      <c r="L2037" s="43">
        <f>K2025</f>
        <v>41943</v>
      </c>
      <c r="M2037" s="48" t="s">
        <v>9</v>
      </c>
      <c r="N2037" s="48" t="s">
        <v>6184</v>
      </c>
      <c r="O2037" s="48">
        <v>100</v>
      </c>
      <c r="P2037" s="56"/>
    </row>
    <row r="2038" spans="1:16" hidden="1">
      <c r="A2038" s="55" t="s">
        <v>9289</v>
      </c>
      <c r="B2038" s="55" t="s">
        <v>3450</v>
      </c>
      <c r="C2038" s="49" t="s">
        <v>108</v>
      </c>
      <c r="D2038" s="55" t="s">
        <v>7928</v>
      </c>
      <c r="E2038" s="49" t="s">
        <v>24</v>
      </c>
      <c r="F2038" s="48"/>
      <c r="G2038" s="49" t="s">
        <v>6175</v>
      </c>
      <c r="H2038" s="49" t="s">
        <v>9290</v>
      </c>
      <c r="I2038" s="41" t="s">
        <v>1048</v>
      </c>
      <c r="J2038" s="41" t="s">
        <v>7888</v>
      </c>
      <c r="K2038" s="41"/>
      <c r="L2038" s="40"/>
      <c r="M2038" s="40"/>
      <c r="N2038" s="40"/>
      <c r="O2038" s="48"/>
      <c r="P2038" s="40"/>
    </row>
    <row r="2039" spans="1:16" hidden="1">
      <c r="A2039" s="55" t="s">
        <v>9289</v>
      </c>
      <c r="B2039" s="55" t="s">
        <v>3450</v>
      </c>
      <c r="C2039" s="49" t="s">
        <v>108</v>
      </c>
      <c r="D2039" s="55" t="s">
        <v>7928</v>
      </c>
      <c r="E2039" s="49" t="s">
        <v>24</v>
      </c>
      <c r="F2039" s="48"/>
      <c r="G2039" s="49" t="s">
        <v>6175</v>
      </c>
      <c r="H2039" s="49" t="s">
        <v>9290</v>
      </c>
      <c r="I2039" s="41" t="s">
        <v>1048</v>
      </c>
      <c r="J2039" s="41" t="s">
        <v>8244</v>
      </c>
      <c r="K2039" s="42">
        <v>41855</v>
      </c>
      <c r="L2039" s="41"/>
      <c r="M2039" s="41"/>
      <c r="N2039" s="41"/>
      <c r="O2039" s="49"/>
      <c r="P2039" s="41"/>
    </row>
    <row r="2040" spans="1:16" hidden="1">
      <c r="A2040" s="55" t="s">
        <v>9289</v>
      </c>
      <c r="B2040" s="55" t="s">
        <v>3450</v>
      </c>
      <c r="C2040" s="49" t="s">
        <v>108</v>
      </c>
      <c r="D2040" s="55" t="s">
        <v>7928</v>
      </c>
      <c r="E2040" s="49" t="s">
        <v>24</v>
      </c>
      <c r="F2040" s="48"/>
      <c r="G2040" s="49" t="s">
        <v>6175</v>
      </c>
      <c r="H2040" s="49" t="s">
        <v>9290</v>
      </c>
      <c r="I2040" s="41" t="s">
        <v>1048</v>
      </c>
      <c r="J2040" s="41" t="s">
        <v>7889</v>
      </c>
      <c r="K2040" s="42">
        <v>41934</v>
      </c>
      <c r="L2040" s="41"/>
      <c r="M2040" s="41"/>
      <c r="N2040" s="41"/>
      <c r="O2040" s="49"/>
      <c r="P2040" s="41"/>
    </row>
    <row r="2041" spans="1:16" hidden="1">
      <c r="A2041" s="55" t="s">
        <v>9289</v>
      </c>
      <c r="B2041" s="55" t="s">
        <v>3450</v>
      </c>
      <c r="C2041" s="49" t="s">
        <v>108</v>
      </c>
      <c r="D2041" s="55" t="s">
        <v>7928</v>
      </c>
      <c r="E2041" s="49" t="s">
        <v>24</v>
      </c>
      <c r="F2041" s="48"/>
      <c r="G2041" s="49" t="s">
        <v>6175</v>
      </c>
      <c r="H2041" s="49" t="s">
        <v>9290</v>
      </c>
      <c r="I2041" s="41" t="s">
        <v>1048</v>
      </c>
      <c r="J2041" s="41" t="s">
        <v>7890</v>
      </c>
      <c r="K2041" s="42">
        <v>41936</v>
      </c>
      <c r="L2041" s="41"/>
      <c r="M2041" s="41"/>
      <c r="N2041" s="41"/>
      <c r="O2041" s="49"/>
      <c r="P2041" s="41"/>
    </row>
    <row r="2042" spans="1:16" hidden="1">
      <c r="A2042" s="55" t="s">
        <v>9289</v>
      </c>
      <c r="B2042" s="55" t="s">
        <v>3450</v>
      </c>
      <c r="C2042" s="49" t="s">
        <v>108</v>
      </c>
      <c r="D2042" s="55" t="s">
        <v>7928</v>
      </c>
      <c r="E2042" s="49" t="s">
        <v>24</v>
      </c>
      <c r="F2042" s="48"/>
      <c r="G2042" s="49" t="s">
        <v>6175</v>
      </c>
      <c r="H2042" s="49" t="s">
        <v>9290</v>
      </c>
      <c r="I2042" s="41" t="s">
        <v>1048</v>
      </c>
      <c r="J2042" s="41" t="s">
        <v>7891</v>
      </c>
      <c r="K2042" s="42">
        <v>41963</v>
      </c>
      <c r="L2042" s="41"/>
      <c r="M2042" s="41"/>
      <c r="N2042" s="41"/>
      <c r="O2042" s="49"/>
      <c r="P2042" s="41"/>
    </row>
    <row r="2043" spans="1:16" hidden="1">
      <c r="A2043" s="55" t="s">
        <v>9289</v>
      </c>
      <c r="B2043" s="55" t="s">
        <v>3450</v>
      </c>
      <c r="C2043" s="49" t="s">
        <v>108</v>
      </c>
      <c r="D2043" s="55" t="s">
        <v>7928</v>
      </c>
      <c r="E2043" s="49" t="s">
        <v>24</v>
      </c>
      <c r="F2043" s="48"/>
      <c r="G2043" s="49" t="s">
        <v>6175</v>
      </c>
      <c r="H2043" s="49" t="s">
        <v>9290</v>
      </c>
      <c r="I2043" s="41" t="s">
        <v>1048</v>
      </c>
      <c r="J2043" s="41" t="s">
        <v>7892</v>
      </c>
      <c r="K2043" s="42"/>
      <c r="L2043" s="41"/>
      <c r="M2043" s="41"/>
      <c r="N2043" s="41"/>
      <c r="O2043" s="49"/>
      <c r="P2043" s="41"/>
    </row>
    <row r="2044" spans="1:16" hidden="1">
      <c r="A2044" s="55" t="s">
        <v>9289</v>
      </c>
      <c r="B2044" s="55" t="s">
        <v>3450</v>
      </c>
      <c r="C2044" s="49" t="s">
        <v>108</v>
      </c>
      <c r="D2044" s="55" t="s">
        <v>7928</v>
      </c>
      <c r="E2044" s="49" t="s">
        <v>24</v>
      </c>
      <c r="F2044" s="48"/>
      <c r="G2044" s="49" t="s">
        <v>6175</v>
      </c>
      <c r="H2044" s="49" t="s">
        <v>9290</v>
      </c>
      <c r="I2044" s="41" t="s">
        <v>1048</v>
      </c>
      <c r="J2044" s="41" t="s">
        <v>7893</v>
      </c>
      <c r="K2044" s="41"/>
      <c r="L2044" s="41"/>
      <c r="M2044" s="41"/>
      <c r="N2044" s="41"/>
      <c r="O2044" s="49"/>
      <c r="P2044" s="41"/>
    </row>
    <row r="2045" spans="1:16" hidden="1">
      <c r="A2045" s="55" t="s">
        <v>9289</v>
      </c>
      <c r="B2045" s="55" t="s">
        <v>3450</v>
      </c>
      <c r="C2045" s="49" t="s">
        <v>108</v>
      </c>
      <c r="D2045" s="55" t="s">
        <v>7928</v>
      </c>
      <c r="E2045" s="49" t="s">
        <v>24</v>
      </c>
      <c r="F2045" s="48"/>
      <c r="G2045" s="49" t="s">
        <v>6175</v>
      </c>
      <c r="H2045" s="49" t="s">
        <v>9290</v>
      </c>
      <c r="I2045" s="41" t="s">
        <v>1048</v>
      </c>
      <c r="J2045" s="41" t="s">
        <v>7894</v>
      </c>
      <c r="K2045" s="41"/>
      <c r="L2045" s="41"/>
      <c r="M2045" s="41"/>
      <c r="N2045" s="41"/>
      <c r="O2045" s="49"/>
      <c r="P2045" s="41"/>
    </row>
    <row r="2046" spans="1:16" ht="26.45" hidden="1">
      <c r="A2046" s="54" t="s">
        <v>9289</v>
      </c>
      <c r="B2046" s="54" t="s">
        <v>3450</v>
      </c>
      <c r="C2046" s="48" t="s">
        <v>108</v>
      </c>
      <c r="D2046" s="54" t="s">
        <v>7928</v>
      </c>
      <c r="E2046" s="48" t="s">
        <v>24</v>
      </c>
      <c r="F2046" s="48"/>
      <c r="G2046" s="49" t="s">
        <v>6175</v>
      </c>
      <c r="H2046" s="48" t="s">
        <v>9290</v>
      </c>
      <c r="I2046" s="40" t="s">
        <v>7895</v>
      </c>
      <c r="J2046" s="40" t="s">
        <v>8245</v>
      </c>
      <c r="K2046" s="43">
        <f>K2039</f>
        <v>41855</v>
      </c>
      <c r="L2046" s="43">
        <f>K2046+10</f>
        <v>41865</v>
      </c>
      <c r="M2046" s="40" t="s">
        <v>8173</v>
      </c>
      <c r="N2046" s="48" t="s">
        <v>5488</v>
      </c>
      <c r="O2046" s="40">
        <v>100</v>
      </c>
      <c r="P2046" s="39" t="s">
        <v>8293</v>
      </c>
    </row>
    <row r="2047" spans="1:16" ht="26.45" hidden="1">
      <c r="A2047" s="54" t="s">
        <v>9289</v>
      </c>
      <c r="B2047" s="54" t="s">
        <v>3450</v>
      </c>
      <c r="C2047" s="48" t="s">
        <v>108</v>
      </c>
      <c r="D2047" s="54" t="s">
        <v>7928</v>
      </c>
      <c r="E2047" s="48" t="s">
        <v>24</v>
      </c>
      <c r="F2047" s="48"/>
      <c r="G2047" s="49" t="s">
        <v>6175</v>
      </c>
      <c r="H2047" s="48" t="s">
        <v>9290</v>
      </c>
      <c r="I2047" s="40" t="s">
        <v>7898</v>
      </c>
      <c r="J2047" s="40" t="s">
        <v>8247</v>
      </c>
      <c r="K2047" s="43">
        <f>L2046</f>
        <v>41865</v>
      </c>
      <c r="L2047" s="43">
        <f>K2047+2</f>
        <v>41867</v>
      </c>
      <c r="M2047" s="40" t="s">
        <v>8173</v>
      </c>
      <c r="N2047" s="48" t="s">
        <v>149</v>
      </c>
      <c r="O2047" s="40">
        <v>100</v>
      </c>
      <c r="P2047" s="39" t="s">
        <v>8293</v>
      </c>
    </row>
    <row r="2048" spans="1:16" ht="26.45">
      <c r="A2048" s="54" t="s">
        <v>9289</v>
      </c>
      <c r="B2048" s="54" t="s">
        <v>3450</v>
      </c>
      <c r="C2048" s="48" t="s">
        <v>108</v>
      </c>
      <c r="D2048" s="54" t="s">
        <v>7928</v>
      </c>
      <c r="E2048" s="48" t="s">
        <v>24</v>
      </c>
      <c r="F2048" s="48"/>
      <c r="G2048" s="49" t="s">
        <v>6175</v>
      </c>
      <c r="H2048" s="48" t="s">
        <v>9290</v>
      </c>
      <c r="I2048" s="40" t="s">
        <v>7901</v>
      </c>
      <c r="J2048" s="40" t="s">
        <v>7902</v>
      </c>
      <c r="K2048" s="43">
        <f>L2047</f>
        <v>41867</v>
      </c>
      <c r="L2048" s="43">
        <f>K2049</f>
        <v>41918</v>
      </c>
      <c r="M2048" s="40" t="s">
        <v>8173</v>
      </c>
      <c r="N2048" s="48" t="s">
        <v>5488</v>
      </c>
      <c r="O2048" s="40">
        <v>100</v>
      </c>
      <c r="P2048" s="39" t="s">
        <v>8293</v>
      </c>
    </row>
    <row r="2049" spans="1:16" hidden="1">
      <c r="A2049" s="54" t="s">
        <v>9289</v>
      </c>
      <c r="B2049" s="54" t="s">
        <v>3450</v>
      </c>
      <c r="C2049" s="48" t="s">
        <v>108</v>
      </c>
      <c r="D2049" s="54" t="s">
        <v>7928</v>
      </c>
      <c r="E2049" s="48" t="s">
        <v>24</v>
      </c>
      <c r="F2049" s="48"/>
      <c r="G2049" s="49" t="s">
        <v>6175</v>
      </c>
      <c r="H2049" s="48" t="s">
        <v>9290</v>
      </c>
      <c r="I2049" s="40" t="s">
        <v>7904</v>
      </c>
      <c r="J2049" s="40" t="s">
        <v>7905</v>
      </c>
      <c r="K2049" s="43">
        <f>L2049-5</f>
        <v>41918</v>
      </c>
      <c r="L2049" s="43">
        <f>K2050</f>
        <v>41923</v>
      </c>
      <c r="M2049" s="40" t="s">
        <v>8173</v>
      </c>
      <c r="N2049" s="48" t="s">
        <v>5488</v>
      </c>
      <c r="O2049" s="40">
        <v>100</v>
      </c>
      <c r="P2049" s="40"/>
    </row>
    <row r="2050" spans="1:16" hidden="1">
      <c r="A2050" s="54" t="s">
        <v>9289</v>
      </c>
      <c r="B2050" s="54" t="s">
        <v>3450</v>
      </c>
      <c r="C2050" s="48" t="s">
        <v>108</v>
      </c>
      <c r="D2050" s="54" t="s">
        <v>7928</v>
      </c>
      <c r="E2050" s="48" t="s">
        <v>24</v>
      </c>
      <c r="F2050" s="48"/>
      <c r="G2050" s="49" t="s">
        <v>6175</v>
      </c>
      <c r="H2050" s="48" t="s">
        <v>9290</v>
      </c>
      <c r="I2050" s="40" t="s">
        <v>7904</v>
      </c>
      <c r="J2050" s="40" t="s">
        <v>8249</v>
      </c>
      <c r="K2050" s="43">
        <f>L2050-5</f>
        <v>41923</v>
      </c>
      <c r="L2050" s="43">
        <f>K2051</f>
        <v>41928</v>
      </c>
      <c r="M2050" s="40" t="s">
        <v>8173</v>
      </c>
      <c r="N2050" s="48" t="s">
        <v>5488</v>
      </c>
      <c r="O2050" s="40">
        <v>100</v>
      </c>
      <c r="P2050" s="40"/>
    </row>
    <row r="2051" spans="1:16" hidden="1">
      <c r="A2051" s="54" t="s">
        <v>9289</v>
      </c>
      <c r="B2051" s="54" t="s">
        <v>3450</v>
      </c>
      <c r="C2051" s="48" t="s">
        <v>108</v>
      </c>
      <c r="D2051" s="54" t="s">
        <v>7928</v>
      </c>
      <c r="E2051" s="48" t="s">
        <v>24</v>
      </c>
      <c r="F2051" s="48"/>
      <c r="G2051" s="49" t="s">
        <v>6175</v>
      </c>
      <c r="H2051" s="48" t="s">
        <v>9290</v>
      </c>
      <c r="I2051" s="40" t="s">
        <v>7904</v>
      </c>
      <c r="J2051" s="40" t="s">
        <v>7907</v>
      </c>
      <c r="K2051" s="43">
        <f>L2051-5</f>
        <v>41928</v>
      </c>
      <c r="L2051" s="43">
        <f>K2052</f>
        <v>41933</v>
      </c>
      <c r="M2051" s="40" t="s">
        <v>8173</v>
      </c>
      <c r="N2051" s="48" t="s">
        <v>5488</v>
      </c>
      <c r="O2051" s="40">
        <v>100</v>
      </c>
      <c r="P2051" s="40"/>
    </row>
    <row r="2052" spans="1:16" ht="26.45" hidden="1">
      <c r="A2052" s="54" t="s">
        <v>9289</v>
      </c>
      <c r="B2052" s="54" t="s">
        <v>3450</v>
      </c>
      <c r="C2052" s="48" t="s">
        <v>108</v>
      </c>
      <c r="D2052" s="54" t="s">
        <v>7928</v>
      </c>
      <c r="E2052" s="48" t="s">
        <v>24</v>
      </c>
      <c r="F2052" s="48"/>
      <c r="G2052" s="49" t="s">
        <v>6175</v>
      </c>
      <c r="H2052" s="48" t="s">
        <v>9290</v>
      </c>
      <c r="I2052" s="40" t="s">
        <v>7904</v>
      </c>
      <c r="J2052" s="40" t="s">
        <v>8172</v>
      </c>
      <c r="K2052" s="43">
        <f>L2052-1</f>
        <v>41933</v>
      </c>
      <c r="L2052" s="43">
        <f>K2040</f>
        <v>41934</v>
      </c>
      <c r="M2052" s="40" t="s">
        <v>8173</v>
      </c>
      <c r="N2052" s="48" t="s">
        <v>5488</v>
      </c>
      <c r="O2052" s="40">
        <v>100</v>
      </c>
      <c r="P2052" s="39" t="s">
        <v>8293</v>
      </c>
    </row>
    <row r="2053" spans="1:16" hidden="1">
      <c r="A2053" s="55" t="s">
        <v>9289</v>
      </c>
      <c r="B2053" s="55" t="s">
        <v>3450</v>
      </c>
      <c r="C2053" s="49" t="s">
        <v>108</v>
      </c>
      <c r="D2053" s="55" t="s">
        <v>7928</v>
      </c>
      <c r="E2053" s="49" t="s">
        <v>24</v>
      </c>
      <c r="F2053" s="48"/>
      <c r="G2053" s="49" t="s">
        <v>6175</v>
      </c>
      <c r="H2053" s="49" t="s">
        <v>9291</v>
      </c>
      <c r="I2053" s="41" t="s">
        <v>1048</v>
      </c>
      <c r="J2053" s="41" t="s">
        <v>7888</v>
      </c>
      <c r="K2053" s="41"/>
      <c r="L2053" s="40"/>
      <c r="M2053" s="40"/>
      <c r="N2053" s="40"/>
      <c r="O2053" s="48"/>
      <c r="P2053" s="40"/>
    </row>
    <row r="2054" spans="1:16" hidden="1">
      <c r="A2054" s="55" t="s">
        <v>9289</v>
      </c>
      <c r="B2054" s="55" t="s">
        <v>3450</v>
      </c>
      <c r="C2054" s="49" t="s">
        <v>108</v>
      </c>
      <c r="D2054" s="55" t="s">
        <v>7928</v>
      </c>
      <c r="E2054" s="49" t="s">
        <v>24</v>
      </c>
      <c r="F2054" s="48"/>
      <c r="G2054" s="49" t="s">
        <v>6175</v>
      </c>
      <c r="H2054" s="49" t="s">
        <v>9291</v>
      </c>
      <c r="I2054" s="41" t="s">
        <v>1048</v>
      </c>
      <c r="J2054" s="41" t="s">
        <v>8244</v>
      </c>
      <c r="K2054" s="42">
        <v>41855</v>
      </c>
      <c r="L2054" s="41"/>
      <c r="M2054" s="41"/>
      <c r="N2054" s="41"/>
      <c r="O2054" s="49"/>
      <c r="P2054" s="41"/>
    </row>
    <row r="2055" spans="1:16" hidden="1">
      <c r="A2055" s="55" t="s">
        <v>9289</v>
      </c>
      <c r="B2055" s="55" t="s">
        <v>3450</v>
      </c>
      <c r="C2055" s="49" t="s">
        <v>108</v>
      </c>
      <c r="D2055" s="55" t="s">
        <v>7928</v>
      </c>
      <c r="E2055" s="49" t="s">
        <v>24</v>
      </c>
      <c r="F2055" s="48"/>
      <c r="G2055" s="49" t="s">
        <v>6175</v>
      </c>
      <c r="H2055" s="49" t="s">
        <v>9291</v>
      </c>
      <c r="I2055" s="41" t="s">
        <v>1048</v>
      </c>
      <c r="J2055" s="41" t="s">
        <v>7889</v>
      </c>
      <c r="K2055" s="42">
        <v>41934</v>
      </c>
      <c r="L2055" s="41"/>
      <c r="M2055" s="41"/>
      <c r="N2055" s="41"/>
      <c r="O2055" s="49"/>
      <c r="P2055" s="41"/>
    </row>
    <row r="2056" spans="1:16" hidden="1">
      <c r="A2056" s="55" t="s">
        <v>9289</v>
      </c>
      <c r="B2056" s="55" t="s">
        <v>3450</v>
      </c>
      <c r="C2056" s="49" t="s">
        <v>108</v>
      </c>
      <c r="D2056" s="55" t="s">
        <v>7928</v>
      </c>
      <c r="E2056" s="49" t="s">
        <v>24</v>
      </c>
      <c r="F2056" s="48"/>
      <c r="G2056" s="49" t="s">
        <v>6175</v>
      </c>
      <c r="H2056" s="49" t="s">
        <v>9291</v>
      </c>
      <c r="I2056" s="41" t="s">
        <v>1048</v>
      </c>
      <c r="J2056" s="41" t="s">
        <v>7890</v>
      </c>
      <c r="K2056" s="42">
        <v>41936</v>
      </c>
      <c r="L2056" s="41"/>
      <c r="M2056" s="41"/>
      <c r="N2056" s="41"/>
      <c r="O2056" s="49"/>
      <c r="P2056" s="41"/>
    </row>
    <row r="2057" spans="1:16" hidden="1">
      <c r="A2057" s="55" t="s">
        <v>9289</v>
      </c>
      <c r="B2057" s="55" t="s">
        <v>3450</v>
      </c>
      <c r="C2057" s="49" t="s">
        <v>108</v>
      </c>
      <c r="D2057" s="55" t="s">
        <v>7928</v>
      </c>
      <c r="E2057" s="49" t="s">
        <v>24</v>
      </c>
      <c r="F2057" s="48"/>
      <c r="G2057" s="49" t="s">
        <v>6175</v>
      </c>
      <c r="H2057" s="49" t="s">
        <v>9291</v>
      </c>
      <c r="I2057" s="41" t="s">
        <v>1048</v>
      </c>
      <c r="J2057" s="41" t="s">
        <v>7891</v>
      </c>
      <c r="K2057" s="42">
        <v>41963</v>
      </c>
      <c r="L2057" s="41"/>
      <c r="M2057" s="41"/>
      <c r="N2057" s="41"/>
      <c r="O2057" s="49"/>
      <c r="P2057" s="41"/>
    </row>
    <row r="2058" spans="1:16" hidden="1">
      <c r="A2058" s="55" t="s">
        <v>9289</v>
      </c>
      <c r="B2058" s="55" t="s">
        <v>3450</v>
      </c>
      <c r="C2058" s="49" t="s">
        <v>108</v>
      </c>
      <c r="D2058" s="55" t="s">
        <v>7928</v>
      </c>
      <c r="E2058" s="49" t="s">
        <v>24</v>
      </c>
      <c r="F2058" s="48"/>
      <c r="G2058" s="49" t="s">
        <v>6175</v>
      </c>
      <c r="H2058" s="49" t="s">
        <v>9291</v>
      </c>
      <c r="I2058" s="41" t="s">
        <v>1048</v>
      </c>
      <c r="J2058" s="41" t="s">
        <v>7892</v>
      </c>
      <c r="K2058" s="42"/>
      <c r="L2058" s="41"/>
      <c r="M2058" s="41"/>
      <c r="N2058" s="41"/>
      <c r="O2058" s="49"/>
      <c r="P2058" s="41"/>
    </row>
    <row r="2059" spans="1:16" hidden="1">
      <c r="A2059" s="55" t="s">
        <v>9289</v>
      </c>
      <c r="B2059" s="55" t="s">
        <v>3450</v>
      </c>
      <c r="C2059" s="49" t="s">
        <v>108</v>
      </c>
      <c r="D2059" s="55" t="s">
        <v>7928</v>
      </c>
      <c r="E2059" s="49" t="s">
        <v>24</v>
      </c>
      <c r="F2059" s="48"/>
      <c r="G2059" s="49" t="s">
        <v>6175</v>
      </c>
      <c r="H2059" s="49" t="s">
        <v>9291</v>
      </c>
      <c r="I2059" s="41" t="s">
        <v>1048</v>
      </c>
      <c r="J2059" s="41" t="s">
        <v>7893</v>
      </c>
      <c r="K2059" s="41"/>
      <c r="L2059" s="41"/>
      <c r="M2059" s="41"/>
      <c r="N2059" s="41"/>
      <c r="O2059" s="49"/>
      <c r="P2059" s="41"/>
    </row>
    <row r="2060" spans="1:16" hidden="1">
      <c r="A2060" s="55" t="s">
        <v>9289</v>
      </c>
      <c r="B2060" s="55" t="s">
        <v>3450</v>
      </c>
      <c r="C2060" s="49" t="s">
        <v>108</v>
      </c>
      <c r="D2060" s="55" t="s">
        <v>7928</v>
      </c>
      <c r="E2060" s="49" t="s">
        <v>24</v>
      </c>
      <c r="F2060" s="48"/>
      <c r="G2060" s="49" t="s">
        <v>6175</v>
      </c>
      <c r="H2060" s="49" t="s">
        <v>9291</v>
      </c>
      <c r="I2060" s="41" t="s">
        <v>1048</v>
      </c>
      <c r="J2060" s="41" t="s">
        <v>7894</v>
      </c>
      <c r="K2060" s="41"/>
      <c r="L2060" s="41"/>
      <c r="M2060" s="41"/>
      <c r="N2060" s="41"/>
      <c r="O2060" s="49"/>
      <c r="P2060" s="41"/>
    </row>
    <row r="2061" spans="1:16" ht="26.45" hidden="1">
      <c r="A2061" s="54" t="s">
        <v>9289</v>
      </c>
      <c r="B2061" s="54" t="s">
        <v>3450</v>
      </c>
      <c r="C2061" s="48" t="s">
        <v>108</v>
      </c>
      <c r="D2061" s="54" t="s">
        <v>7928</v>
      </c>
      <c r="E2061" s="48" t="s">
        <v>24</v>
      </c>
      <c r="F2061" s="48"/>
      <c r="G2061" s="49" t="s">
        <v>6175</v>
      </c>
      <c r="H2061" s="48" t="s">
        <v>9291</v>
      </c>
      <c r="I2061" s="40" t="s">
        <v>7895</v>
      </c>
      <c r="J2061" s="40" t="s">
        <v>8245</v>
      </c>
      <c r="K2061" s="43">
        <f>K2054</f>
        <v>41855</v>
      </c>
      <c r="L2061" s="43">
        <f>K2061+10</f>
        <v>41865</v>
      </c>
      <c r="M2061" s="40" t="s">
        <v>8173</v>
      </c>
      <c r="N2061" s="48" t="s">
        <v>5488</v>
      </c>
      <c r="O2061" s="40">
        <v>100</v>
      </c>
      <c r="P2061" s="39" t="s">
        <v>8293</v>
      </c>
    </row>
    <row r="2062" spans="1:16" ht="26.45" hidden="1">
      <c r="A2062" s="54" t="s">
        <v>9289</v>
      </c>
      <c r="B2062" s="54" t="s">
        <v>3450</v>
      </c>
      <c r="C2062" s="48" t="s">
        <v>108</v>
      </c>
      <c r="D2062" s="54" t="s">
        <v>7928</v>
      </c>
      <c r="E2062" s="48" t="s">
        <v>24</v>
      </c>
      <c r="F2062" s="48"/>
      <c r="G2062" s="49" t="s">
        <v>6175</v>
      </c>
      <c r="H2062" s="48" t="s">
        <v>9291</v>
      </c>
      <c r="I2062" s="40" t="s">
        <v>7898</v>
      </c>
      <c r="J2062" s="40" t="s">
        <v>8247</v>
      </c>
      <c r="K2062" s="43">
        <f>L2061</f>
        <v>41865</v>
      </c>
      <c r="L2062" s="43">
        <f>K2062+2</f>
        <v>41867</v>
      </c>
      <c r="M2062" s="40" t="s">
        <v>8173</v>
      </c>
      <c r="N2062" s="48" t="s">
        <v>149</v>
      </c>
      <c r="O2062" s="40">
        <v>100</v>
      </c>
      <c r="P2062" s="39" t="s">
        <v>8293</v>
      </c>
    </row>
    <row r="2063" spans="1:16" ht="26.45">
      <c r="A2063" s="54" t="s">
        <v>9289</v>
      </c>
      <c r="B2063" s="54" t="s">
        <v>3450</v>
      </c>
      <c r="C2063" s="48" t="s">
        <v>108</v>
      </c>
      <c r="D2063" s="54" t="s">
        <v>7928</v>
      </c>
      <c r="E2063" s="48" t="s">
        <v>24</v>
      </c>
      <c r="F2063" s="48"/>
      <c r="G2063" s="49" t="s">
        <v>6175</v>
      </c>
      <c r="H2063" s="48" t="s">
        <v>9291</v>
      </c>
      <c r="I2063" s="40" t="s">
        <v>7901</v>
      </c>
      <c r="J2063" s="40" t="s">
        <v>7902</v>
      </c>
      <c r="K2063" s="43">
        <f>L2062</f>
        <v>41867</v>
      </c>
      <c r="L2063" s="43">
        <f>K2064</f>
        <v>41918</v>
      </c>
      <c r="M2063" s="40" t="s">
        <v>8173</v>
      </c>
      <c r="N2063" s="48" t="s">
        <v>5488</v>
      </c>
      <c r="O2063" s="40">
        <v>100</v>
      </c>
      <c r="P2063" s="39" t="s">
        <v>8293</v>
      </c>
    </row>
    <row r="2064" spans="1:16" hidden="1">
      <c r="A2064" s="54" t="s">
        <v>9289</v>
      </c>
      <c r="B2064" s="54" t="s">
        <v>3450</v>
      </c>
      <c r="C2064" s="48" t="s">
        <v>108</v>
      </c>
      <c r="D2064" s="54" t="s">
        <v>7928</v>
      </c>
      <c r="E2064" s="48" t="s">
        <v>24</v>
      </c>
      <c r="F2064" s="48"/>
      <c r="G2064" s="49" t="s">
        <v>6175</v>
      </c>
      <c r="H2064" s="48" t="s">
        <v>9291</v>
      </c>
      <c r="I2064" s="40" t="s">
        <v>7904</v>
      </c>
      <c r="J2064" s="40" t="s">
        <v>7905</v>
      </c>
      <c r="K2064" s="43">
        <f>L2064-5</f>
        <v>41918</v>
      </c>
      <c r="L2064" s="43">
        <f>K2065</f>
        <v>41923</v>
      </c>
      <c r="M2064" s="40" t="s">
        <v>8173</v>
      </c>
      <c r="N2064" s="48" t="s">
        <v>5488</v>
      </c>
      <c r="O2064" s="40">
        <v>100</v>
      </c>
      <c r="P2064" s="40"/>
    </row>
    <row r="2065" spans="1:16" hidden="1">
      <c r="A2065" s="54" t="s">
        <v>9289</v>
      </c>
      <c r="B2065" s="54" t="s">
        <v>3450</v>
      </c>
      <c r="C2065" s="48" t="s">
        <v>108</v>
      </c>
      <c r="D2065" s="54" t="s">
        <v>7928</v>
      </c>
      <c r="E2065" s="48" t="s">
        <v>24</v>
      </c>
      <c r="F2065" s="48"/>
      <c r="G2065" s="49" t="s">
        <v>6175</v>
      </c>
      <c r="H2065" s="48" t="s">
        <v>9291</v>
      </c>
      <c r="I2065" s="40" t="s">
        <v>7904</v>
      </c>
      <c r="J2065" s="40" t="s">
        <v>8249</v>
      </c>
      <c r="K2065" s="43">
        <f>L2065-5</f>
        <v>41923</v>
      </c>
      <c r="L2065" s="43">
        <f>K2066</f>
        <v>41928</v>
      </c>
      <c r="M2065" s="40" t="s">
        <v>8173</v>
      </c>
      <c r="N2065" s="48" t="s">
        <v>5488</v>
      </c>
      <c r="O2065" s="40">
        <v>100</v>
      </c>
      <c r="P2065" s="40"/>
    </row>
    <row r="2066" spans="1:16" hidden="1">
      <c r="A2066" s="54" t="s">
        <v>9289</v>
      </c>
      <c r="B2066" s="54" t="s">
        <v>3450</v>
      </c>
      <c r="C2066" s="48" t="s">
        <v>108</v>
      </c>
      <c r="D2066" s="54" t="s">
        <v>7928</v>
      </c>
      <c r="E2066" s="48" t="s">
        <v>24</v>
      </c>
      <c r="F2066" s="48"/>
      <c r="G2066" s="49" t="s">
        <v>6175</v>
      </c>
      <c r="H2066" s="48" t="s">
        <v>9291</v>
      </c>
      <c r="I2066" s="40" t="s">
        <v>7904</v>
      </c>
      <c r="J2066" s="40" t="s">
        <v>7907</v>
      </c>
      <c r="K2066" s="43">
        <f>L2066-5</f>
        <v>41928</v>
      </c>
      <c r="L2066" s="43">
        <f>K2067</f>
        <v>41933</v>
      </c>
      <c r="M2066" s="40" t="s">
        <v>8173</v>
      </c>
      <c r="N2066" s="48" t="s">
        <v>5488</v>
      </c>
      <c r="O2066" s="40">
        <v>100</v>
      </c>
      <c r="P2066" s="40"/>
    </row>
    <row r="2067" spans="1:16" ht="26.45" hidden="1">
      <c r="A2067" s="54" t="s">
        <v>9289</v>
      </c>
      <c r="B2067" s="54" t="s">
        <v>3450</v>
      </c>
      <c r="C2067" s="48" t="s">
        <v>108</v>
      </c>
      <c r="D2067" s="54" t="s">
        <v>7928</v>
      </c>
      <c r="E2067" s="48" t="s">
        <v>24</v>
      </c>
      <c r="F2067" s="48"/>
      <c r="G2067" s="49" t="s">
        <v>6175</v>
      </c>
      <c r="H2067" s="48" t="s">
        <v>9291</v>
      </c>
      <c r="I2067" s="40" t="s">
        <v>7904</v>
      </c>
      <c r="J2067" s="40" t="s">
        <v>8172</v>
      </c>
      <c r="K2067" s="43">
        <f>L2067-1</f>
        <v>41933</v>
      </c>
      <c r="L2067" s="43">
        <f>K2055</f>
        <v>41934</v>
      </c>
      <c r="M2067" s="40" t="s">
        <v>8173</v>
      </c>
      <c r="N2067" s="48" t="s">
        <v>5488</v>
      </c>
      <c r="O2067" s="40">
        <v>100</v>
      </c>
      <c r="P2067" s="39" t="s">
        <v>8293</v>
      </c>
    </row>
    <row r="2068" spans="1:16" hidden="1">
      <c r="A2068" s="55" t="s">
        <v>9289</v>
      </c>
      <c r="B2068" s="55" t="s">
        <v>3450</v>
      </c>
      <c r="C2068" s="49" t="s">
        <v>108</v>
      </c>
      <c r="D2068" s="55" t="s">
        <v>7928</v>
      </c>
      <c r="E2068" s="49" t="s">
        <v>24</v>
      </c>
      <c r="F2068" s="48"/>
      <c r="G2068" s="49" t="s">
        <v>6175</v>
      </c>
      <c r="H2068" s="49" t="s">
        <v>9292</v>
      </c>
      <c r="I2068" s="41" t="s">
        <v>1048</v>
      </c>
      <c r="J2068" s="41" t="s">
        <v>7888</v>
      </c>
      <c r="K2068" s="41"/>
      <c r="L2068" s="40"/>
      <c r="M2068" s="40"/>
      <c r="N2068" s="40"/>
      <c r="O2068" s="48"/>
      <c r="P2068" s="40"/>
    </row>
    <row r="2069" spans="1:16" hidden="1">
      <c r="A2069" s="55" t="s">
        <v>9289</v>
      </c>
      <c r="B2069" s="55" t="s">
        <v>3450</v>
      </c>
      <c r="C2069" s="49" t="s">
        <v>108</v>
      </c>
      <c r="D2069" s="55" t="s">
        <v>7928</v>
      </c>
      <c r="E2069" s="49" t="s">
        <v>24</v>
      </c>
      <c r="F2069" s="48"/>
      <c r="G2069" s="49" t="s">
        <v>6175</v>
      </c>
      <c r="H2069" s="49" t="s">
        <v>9292</v>
      </c>
      <c r="I2069" s="41" t="s">
        <v>1048</v>
      </c>
      <c r="J2069" s="41" t="s">
        <v>8244</v>
      </c>
      <c r="K2069" s="42">
        <v>41855</v>
      </c>
      <c r="L2069" s="41"/>
      <c r="M2069" s="41"/>
      <c r="N2069" s="41"/>
      <c r="O2069" s="49"/>
      <c r="P2069" s="41"/>
    </row>
    <row r="2070" spans="1:16" hidden="1">
      <c r="A2070" s="55" t="s">
        <v>9289</v>
      </c>
      <c r="B2070" s="55" t="s">
        <v>3450</v>
      </c>
      <c r="C2070" s="49" t="s">
        <v>108</v>
      </c>
      <c r="D2070" s="55" t="s">
        <v>7928</v>
      </c>
      <c r="E2070" s="49" t="s">
        <v>24</v>
      </c>
      <c r="F2070" s="48"/>
      <c r="G2070" s="49" t="s">
        <v>6175</v>
      </c>
      <c r="H2070" s="49" t="s">
        <v>9292</v>
      </c>
      <c r="I2070" s="41" t="s">
        <v>1048</v>
      </c>
      <c r="J2070" s="41" t="s">
        <v>7889</v>
      </c>
      <c r="K2070" s="42">
        <v>41934</v>
      </c>
      <c r="L2070" s="41"/>
      <c r="M2070" s="41"/>
      <c r="N2070" s="41"/>
      <c r="O2070" s="49"/>
      <c r="P2070" s="41"/>
    </row>
    <row r="2071" spans="1:16" hidden="1">
      <c r="A2071" s="55" t="s">
        <v>9289</v>
      </c>
      <c r="B2071" s="55" t="s">
        <v>3450</v>
      </c>
      <c r="C2071" s="49" t="s">
        <v>108</v>
      </c>
      <c r="D2071" s="55" t="s">
        <v>7928</v>
      </c>
      <c r="E2071" s="49" t="s">
        <v>24</v>
      </c>
      <c r="F2071" s="48"/>
      <c r="G2071" s="49" t="s">
        <v>6175</v>
      </c>
      <c r="H2071" s="49" t="s">
        <v>9292</v>
      </c>
      <c r="I2071" s="41" t="s">
        <v>1048</v>
      </c>
      <c r="J2071" s="41" t="s">
        <v>7890</v>
      </c>
      <c r="K2071" s="42">
        <v>41936</v>
      </c>
      <c r="L2071" s="41"/>
      <c r="M2071" s="41"/>
      <c r="N2071" s="41"/>
      <c r="O2071" s="49"/>
      <c r="P2071" s="41"/>
    </row>
    <row r="2072" spans="1:16" hidden="1">
      <c r="A2072" s="55" t="s">
        <v>9289</v>
      </c>
      <c r="B2072" s="55" t="s">
        <v>3450</v>
      </c>
      <c r="C2072" s="49" t="s">
        <v>108</v>
      </c>
      <c r="D2072" s="55" t="s">
        <v>7928</v>
      </c>
      <c r="E2072" s="49" t="s">
        <v>24</v>
      </c>
      <c r="F2072" s="48"/>
      <c r="G2072" s="49" t="s">
        <v>6175</v>
      </c>
      <c r="H2072" s="49" t="s">
        <v>9292</v>
      </c>
      <c r="I2072" s="41" t="s">
        <v>1048</v>
      </c>
      <c r="J2072" s="41" t="s">
        <v>7891</v>
      </c>
      <c r="K2072" s="42">
        <v>41963</v>
      </c>
      <c r="L2072" s="41"/>
      <c r="M2072" s="41"/>
      <c r="N2072" s="41"/>
      <c r="O2072" s="49"/>
      <c r="P2072" s="41"/>
    </row>
    <row r="2073" spans="1:16" hidden="1">
      <c r="A2073" s="55" t="s">
        <v>9289</v>
      </c>
      <c r="B2073" s="55" t="s">
        <v>3450</v>
      </c>
      <c r="C2073" s="49" t="s">
        <v>108</v>
      </c>
      <c r="D2073" s="55" t="s">
        <v>7928</v>
      </c>
      <c r="E2073" s="49" t="s">
        <v>24</v>
      </c>
      <c r="F2073" s="48"/>
      <c r="G2073" s="49" t="s">
        <v>6175</v>
      </c>
      <c r="H2073" s="49" t="s">
        <v>9292</v>
      </c>
      <c r="I2073" s="41" t="s">
        <v>1048</v>
      </c>
      <c r="J2073" s="41" t="s">
        <v>7892</v>
      </c>
      <c r="K2073" s="42"/>
      <c r="L2073" s="41"/>
      <c r="M2073" s="41"/>
      <c r="N2073" s="41"/>
      <c r="O2073" s="49"/>
      <c r="P2073" s="41"/>
    </row>
    <row r="2074" spans="1:16" hidden="1">
      <c r="A2074" s="55" t="s">
        <v>9289</v>
      </c>
      <c r="B2074" s="55" t="s">
        <v>3450</v>
      </c>
      <c r="C2074" s="49" t="s">
        <v>108</v>
      </c>
      <c r="D2074" s="55" t="s">
        <v>7928</v>
      </c>
      <c r="E2074" s="49" t="s">
        <v>24</v>
      </c>
      <c r="F2074" s="48"/>
      <c r="G2074" s="49" t="s">
        <v>6175</v>
      </c>
      <c r="H2074" s="49" t="s">
        <v>9292</v>
      </c>
      <c r="I2074" s="41" t="s">
        <v>1048</v>
      </c>
      <c r="J2074" s="41" t="s">
        <v>7893</v>
      </c>
      <c r="K2074" s="41"/>
      <c r="L2074" s="41"/>
      <c r="M2074" s="41"/>
      <c r="N2074" s="41"/>
      <c r="O2074" s="49"/>
      <c r="P2074" s="41"/>
    </row>
    <row r="2075" spans="1:16" hidden="1">
      <c r="A2075" s="55" t="s">
        <v>9289</v>
      </c>
      <c r="B2075" s="55" t="s">
        <v>3450</v>
      </c>
      <c r="C2075" s="49" t="s">
        <v>108</v>
      </c>
      <c r="D2075" s="55" t="s">
        <v>7928</v>
      </c>
      <c r="E2075" s="49" t="s">
        <v>24</v>
      </c>
      <c r="F2075" s="48"/>
      <c r="G2075" s="49" t="s">
        <v>6175</v>
      </c>
      <c r="H2075" s="49" t="s">
        <v>9292</v>
      </c>
      <c r="I2075" s="41" t="s">
        <v>1048</v>
      </c>
      <c r="J2075" s="41" t="s">
        <v>7894</v>
      </c>
      <c r="K2075" s="41"/>
      <c r="L2075" s="41"/>
      <c r="M2075" s="41"/>
      <c r="N2075" s="41"/>
      <c r="O2075" s="49"/>
      <c r="P2075" s="41"/>
    </row>
    <row r="2076" spans="1:16" ht="26.45" hidden="1">
      <c r="A2076" s="54" t="s">
        <v>9289</v>
      </c>
      <c r="B2076" s="54" t="s">
        <v>3450</v>
      </c>
      <c r="C2076" s="48" t="s">
        <v>108</v>
      </c>
      <c r="D2076" s="54" t="s">
        <v>7928</v>
      </c>
      <c r="E2076" s="48" t="s">
        <v>24</v>
      </c>
      <c r="F2076" s="48"/>
      <c r="G2076" s="49" t="s">
        <v>6175</v>
      </c>
      <c r="H2076" s="48" t="s">
        <v>9292</v>
      </c>
      <c r="I2076" s="40" t="s">
        <v>7895</v>
      </c>
      <c r="J2076" s="40" t="s">
        <v>8245</v>
      </c>
      <c r="K2076" s="43">
        <f>K2069</f>
        <v>41855</v>
      </c>
      <c r="L2076" s="43">
        <f>K2076+10</f>
        <v>41865</v>
      </c>
      <c r="M2076" s="40" t="s">
        <v>8173</v>
      </c>
      <c r="N2076" s="48" t="s">
        <v>5488</v>
      </c>
      <c r="O2076" s="40">
        <v>100</v>
      </c>
      <c r="P2076" s="39" t="s">
        <v>8293</v>
      </c>
    </row>
    <row r="2077" spans="1:16" ht="26.45" hidden="1">
      <c r="A2077" s="54" t="s">
        <v>9289</v>
      </c>
      <c r="B2077" s="54" t="s">
        <v>3450</v>
      </c>
      <c r="C2077" s="48" t="s">
        <v>108</v>
      </c>
      <c r="D2077" s="54" t="s">
        <v>7928</v>
      </c>
      <c r="E2077" s="48" t="s">
        <v>24</v>
      </c>
      <c r="F2077" s="48"/>
      <c r="G2077" s="49" t="s">
        <v>6175</v>
      </c>
      <c r="H2077" s="48" t="s">
        <v>9292</v>
      </c>
      <c r="I2077" s="40" t="s">
        <v>7898</v>
      </c>
      <c r="J2077" s="40" t="s">
        <v>8247</v>
      </c>
      <c r="K2077" s="43">
        <f>L2076</f>
        <v>41865</v>
      </c>
      <c r="L2077" s="43">
        <f>K2077+2</f>
        <v>41867</v>
      </c>
      <c r="M2077" s="40" t="s">
        <v>8173</v>
      </c>
      <c r="N2077" s="48" t="s">
        <v>149</v>
      </c>
      <c r="O2077" s="40">
        <v>100</v>
      </c>
      <c r="P2077" s="39" t="s">
        <v>8293</v>
      </c>
    </row>
    <row r="2078" spans="1:16" ht="26.45">
      <c r="A2078" s="54" t="s">
        <v>9289</v>
      </c>
      <c r="B2078" s="54" t="s">
        <v>3450</v>
      </c>
      <c r="C2078" s="48" t="s">
        <v>108</v>
      </c>
      <c r="D2078" s="54" t="s">
        <v>7928</v>
      </c>
      <c r="E2078" s="48" t="s">
        <v>24</v>
      </c>
      <c r="F2078" s="48"/>
      <c r="G2078" s="49" t="s">
        <v>6175</v>
      </c>
      <c r="H2078" s="48" t="s">
        <v>9292</v>
      </c>
      <c r="I2078" s="40" t="s">
        <v>7901</v>
      </c>
      <c r="J2078" s="40" t="s">
        <v>7902</v>
      </c>
      <c r="K2078" s="43">
        <f>L2077</f>
        <v>41867</v>
      </c>
      <c r="L2078" s="43">
        <f>K2079</f>
        <v>41918</v>
      </c>
      <c r="M2078" s="40" t="s">
        <v>8173</v>
      </c>
      <c r="N2078" s="48" t="s">
        <v>5488</v>
      </c>
      <c r="O2078" s="40">
        <v>100</v>
      </c>
      <c r="P2078" s="39" t="s">
        <v>8293</v>
      </c>
    </row>
    <row r="2079" spans="1:16" hidden="1">
      <c r="A2079" s="54" t="s">
        <v>9289</v>
      </c>
      <c r="B2079" s="54" t="s">
        <v>3450</v>
      </c>
      <c r="C2079" s="48" t="s">
        <v>108</v>
      </c>
      <c r="D2079" s="54" t="s">
        <v>7928</v>
      </c>
      <c r="E2079" s="48" t="s">
        <v>24</v>
      </c>
      <c r="F2079" s="48"/>
      <c r="G2079" s="49" t="s">
        <v>6175</v>
      </c>
      <c r="H2079" s="48" t="s">
        <v>9292</v>
      </c>
      <c r="I2079" s="40" t="s">
        <v>7904</v>
      </c>
      <c r="J2079" s="40" t="s">
        <v>7905</v>
      </c>
      <c r="K2079" s="43">
        <f>L2079-5</f>
        <v>41918</v>
      </c>
      <c r="L2079" s="43">
        <f>K2080</f>
        <v>41923</v>
      </c>
      <c r="M2079" s="40" t="s">
        <v>8173</v>
      </c>
      <c r="N2079" s="48" t="s">
        <v>5488</v>
      </c>
      <c r="O2079" s="40">
        <v>100</v>
      </c>
      <c r="P2079" s="40"/>
    </row>
    <row r="2080" spans="1:16" hidden="1">
      <c r="A2080" s="54" t="s">
        <v>9289</v>
      </c>
      <c r="B2080" s="54" t="s">
        <v>3450</v>
      </c>
      <c r="C2080" s="48" t="s">
        <v>108</v>
      </c>
      <c r="D2080" s="54" t="s">
        <v>7928</v>
      </c>
      <c r="E2080" s="48" t="s">
        <v>24</v>
      </c>
      <c r="F2080" s="48"/>
      <c r="G2080" s="49" t="s">
        <v>6175</v>
      </c>
      <c r="H2080" s="48" t="s">
        <v>9292</v>
      </c>
      <c r="I2080" s="40" t="s">
        <v>7904</v>
      </c>
      <c r="J2080" s="40" t="s">
        <v>8249</v>
      </c>
      <c r="K2080" s="43">
        <f>L2080-5</f>
        <v>41923</v>
      </c>
      <c r="L2080" s="43">
        <f>K2081</f>
        <v>41928</v>
      </c>
      <c r="M2080" s="40" t="s">
        <v>8173</v>
      </c>
      <c r="N2080" s="48" t="s">
        <v>5488</v>
      </c>
      <c r="O2080" s="40">
        <v>100</v>
      </c>
      <c r="P2080" s="40"/>
    </row>
    <row r="2081" spans="1:16" hidden="1">
      <c r="A2081" s="54" t="s">
        <v>9289</v>
      </c>
      <c r="B2081" s="54" t="s">
        <v>3450</v>
      </c>
      <c r="C2081" s="48" t="s">
        <v>108</v>
      </c>
      <c r="D2081" s="54" t="s">
        <v>7928</v>
      </c>
      <c r="E2081" s="48" t="s">
        <v>24</v>
      </c>
      <c r="F2081" s="48"/>
      <c r="G2081" s="49" t="s">
        <v>6175</v>
      </c>
      <c r="H2081" s="48" t="s">
        <v>9292</v>
      </c>
      <c r="I2081" s="40" t="s">
        <v>7904</v>
      </c>
      <c r="J2081" s="40" t="s">
        <v>7907</v>
      </c>
      <c r="K2081" s="43">
        <f>L2081-5</f>
        <v>41928</v>
      </c>
      <c r="L2081" s="43">
        <f>K2082</f>
        <v>41933</v>
      </c>
      <c r="M2081" s="40" t="s">
        <v>8173</v>
      </c>
      <c r="N2081" s="48" t="s">
        <v>5488</v>
      </c>
      <c r="O2081" s="40">
        <v>100</v>
      </c>
      <c r="P2081" s="40"/>
    </row>
    <row r="2082" spans="1:16" ht="26.45" hidden="1">
      <c r="A2082" s="54" t="s">
        <v>9289</v>
      </c>
      <c r="B2082" s="54" t="s">
        <v>3450</v>
      </c>
      <c r="C2082" s="48" t="s">
        <v>108</v>
      </c>
      <c r="D2082" s="54" t="s">
        <v>7928</v>
      </c>
      <c r="E2082" s="48" t="s">
        <v>24</v>
      </c>
      <c r="F2082" s="48"/>
      <c r="G2082" s="49" t="s">
        <v>6175</v>
      </c>
      <c r="H2082" s="48" t="s">
        <v>9292</v>
      </c>
      <c r="I2082" s="40" t="s">
        <v>7904</v>
      </c>
      <c r="J2082" s="40" t="s">
        <v>8172</v>
      </c>
      <c r="K2082" s="43">
        <f>L2082-1</f>
        <v>41933</v>
      </c>
      <c r="L2082" s="43">
        <f>K2070</f>
        <v>41934</v>
      </c>
      <c r="M2082" s="40" t="s">
        <v>8173</v>
      </c>
      <c r="N2082" s="48" t="s">
        <v>5488</v>
      </c>
      <c r="O2082" s="40">
        <v>100</v>
      </c>
      <c r="P2082" s="39" t="s">
        <v>8293</v>
      </c>
    </row>
    <row r="2083" spans="1:16" hidden="1">
      <c r="A2083" s="55" t="s">
        <v>9289</v>
      </c>
      <c r="B2083" s="55" t="s">
        <v>3450</v>
      </c>
      <c r="C2083" s="49" t="s">
        <v>108</v>
      </c>
      <c r="D2083" s="55" t="s">
        <v>7928</v>
      </c>
      <c r="E2083" s="49" t="s">
        <v>24</v>
      </c>
      <c r="F2083" s="48"/>
      <c r="G2083" s="49" t="s">
        <v>6175</v>
      </c>
      <c r="H2083" s="49" t="s">
        <v>9293</v>
      </c>
      <c r="I2083" s="41" t="s">
        <v>1048</v>
      </c>
      <c r="J2083" s="41" t="s">
        <v>7888</v>
      </c>
      <c r="K2083" s="41"/>
      <c r="L2083" s="40"/>
      <c r="M2083" s="40"/>
      <c r="N2083" s="40"/>
      <c r="O2083" s="48"/>
      <c r="P2083" s="40"/>
    </row>
    <row r="2084" spans="1:16" hidden="1">
      <c r="A2084" s="55" t="s">
        <v>9289</v>
      </c>
      <c r="B2084" s="55" t="s">
        <v>3450</v>
      </c>
      <c r="C2084" s="49" t="s">
        <v>108</v>
      </c>
      <c r="D2084" s="55" t="s">
        <v>7928</v>
      </c>
      <c r="E2084" s="49" t="s">
        <v>24</v>
      </c>
      <c r="F2084" s="48"/>
      <c r="G2084" s="49" t="s">
        <v>6175</v>
      </c>
      <c r="H2084" s="49" t="s">
        <v>9293</v>
      </c>
      <c r="I2084" s="41" t="s">
        <v>1048</v>
      </c>
      <c r="J2084" s="41" t="s">
        <v>8244</v>
      </c>
      <c r="K2084" s="42">
        <v>41855</v>
      </c>
      <c r="L2084" s="41"/>
      <c r="M2084" s="41"/>
      <c r="N2084" s="41"/>
      <c r="O2084" s="49"/>
      <c r="P2084" s="41"/>
    </row>
    <row r="2085" spans="1:16" hidden="1">
      <c r="A2085" s="55" t="s">
        <v>9289</v>
      </c>
      <c r="B2085" s="55" t="s">
        <v>3450</v>
      </c>
      <c r="C2085" s="49" t="s">
        <v>108</v>
      </c>
      <c r="D2085" s="55" t="s">
        <v>7928</v>
      </c>
      <c r="E2085" s="49" t="s">
        <v>24</v>
      </c>
      <c r="F2085" s="48"/>
      <c r="G2085" s="49" t="s">
        <v>6175</v>
      </c>
      <c r="H2085" s="49" t="s">
        <v>9293</v>
      </c>
      <c r="I2085" s="41" t="s">
        <v>1048</v>
      </c>
      <c r="J2085" s="41" t="s">
        <v>7889</v>
      </c>
      <c r="K2085" s="42">
        <v>41943</v>
      </c>
      <c r="L2085" s="41"/>
      <c r="M2085" s="41"/>
      <c r="N2085" s="41"/>
      <c r="O2085" s="49"/>
      <c r="P2085" s="41"/>
    </row>
    <row r="2086" spans="1:16" hidden="1">
      <c r="A2086" s="55" t="s">
        <v>9289</v>
      </c>
      <c r="B2086" s="55" t="s">
        <v>3450</v>
      </c>
      <c r="C2086" s="49" t="s">
        <v>108</v>
      </c>
      <c r="D2086" s="55" t="s">
        <v>7928</v>
      </c>
      <c r="E2086" s="49" t="s">
        <v>24</v>
      </c>
      <c r="F2086" s="48"/>
      <c r="G2086" s="49" t="s">
        <v>6175</v>
      </c>
      <c r="H2086" s="49" t="s">
        <v>9293</v>
      </c>
      <c r="I2086" s="41" t="s">
        <v>1048</v>
      </c>
      <c r="J2086" s="41" t="s">
        <v>7890</v>
      </c>
      <c r="K2086" s="42">
        <v>41947</v>
      </c>
      <c r="L2086" s="41"/>
      <c r="M2086" s="41"/>
      <c r="N2086" s="41"/>
      <c r="O2086" s="49"/>
      <c r="P2086" s="41"/>
    </row>
    <row r="2087" spans="1:16" hidden="1">
      <c r="A2087" s="55" t="s">
        <v>9289</v>
      </c>
      <c r="B2087" s="55" t="s">
        <v>3450</v>
      </c>
      <c r="C2087" s="49" t="s">
        <v>108</v>
      </c>
      <c r="D2087" s="55" t="s">
        <v>7928</v>
      </c>
      <c r="E2087" s="49" t="s">
        <v>24</v>
      </c>
      <c r="F2087" s="48"/>
      <c r="G2087" s="49" t="s">
        <v>6175</v>
      </c>
      <c r="H2087" s="49" t="s">
        <v>9293</v>
      </c>
      <c r="I2087" s="41" t="s">
        <v>1048</v>
      </c>
      <c r="J2087" s="41" t="s">
        <v>7891</v>
      </c>
      <c r="K2087" s="42">
        <v>41963</v>
      </c>
      <c r="L2087" s="41"/>
      <c r="M2087" s="41"/>
      <c r="N2087" s="41"/>
      <c r="O2087" s="49"/>
      <c r="P2087" s="41"/>
    </row>
    <row r="2088" spans="1:16" hidden="1">
      <c r="A2088" s="55" t="s">
        <v>9289</v>
      </c>
      <c r="B2088" s="55" t="s">
        <v>3450</v>
      </c>
      <c r="C2088" s="49" t="s">
        <v>108</v>
      </c>
      <c r="D2088" s="55" t="s">
        <v>7928</v>
      </c>
      <c r="E2088" s="49" t="s">
        <v>24</v>
      </c>
      <c r="F2088" s="48"/>
      <c r="G2088" s="49" t="s">
        <v>6175</v>
      </c>
      <c r="H2088" s="49" t="s">
        <v>9293</v>
      </c>
      <c r="I2088" s="41" t="s">
        <v>1048</v>
      </c>
      <c r="J2088" s="41" t="s">
        <v>7892</v>
      </c>
      <c r="K2088" s="42"/>
      <c r="L2088" s="41"/>
      <c r="M2088" s="41"/>
      <c r="N2088" s="41"/>
      <c r="O2088" s="49"/>
      <c r="P2088" s="41"/>
    </row>
    <row r="2089" spans="1:16" hidden="1">
      <c r="A2089" s="55" t="s">
        <v>9289</v>
      </c>
      <c r="B2089" s="55" t="s">
        <v>3450</v>
      </c>
      <c r="C2089" s="49" t="s">
        <v>108</v>
      </c>
      <c r="D2089" s="55" t="s">
        <v>7928</v>
      </c>
      <c r="E2089" s="49" t="s">
        <v>24</v>
      </c>
      <c r="F2089" s="48"/>
      <c r="G2089" s="49" t="s">
        <v>6175</v>
      </c>
      <c r="H2089" s="49" t="s">
        <v>9293</v>
      </c>
      <c r="I2089" s="41" t="s">
        <v>1048</v>
      </c>
      <c r="J2089" s="41" t="s">
        <v>7893</v>
      </c>
      <c r="K2089" s="41"/>
      <c r="L2089" s="41"/>
      <c r="M2089" s="41"/>
      <c r="N2089" s="41"/>
      <c r="O2089" s="49"/>
      <c r="P2089" s="41"/>
    </row>
    <row r="2090" spans="1:16" hidden="1">
      <c r="A2090" s="55" t="s">
        <v>9289</v>
      </c>
      <c r="B2090" s="55" t="s">
        <v>3450</v>
      </c>
      <c r="C2090" s="49" t="s">
        <v>108</v>
      </c>
      <c r="D2090" s="55" t="s">
        <v>7928</v>
      </c>
      <c r="E2090" s="49" t="s">
        <v>24</v>
      </c>
      <c r="F2090" s="48"/>
      <c r="G2090" s="49" t="s">
        <v>6175</v>
      </c>
      <c r="H2090" s="49" t="s">
        <v>9293</v>
      </c>
      <c r="I2090" s="41" t="s">
        <v>1048</v>
      </c>
      <c r="J2090" s="41" t="s">
        <v>7894</v>
      </c>
      <c r="K2090" s="41"/>
      <c r="L2090" s="41"/>
      <c r="M2090" s="41"/>
      <c r="N2090" s="41"/>
      <c r="O2090" s="49"/>
      <c r="P2090" s="41"/>
    </row>
    <row r="2091" spans="1:16" ht="26.45" hidden="1">
      <c r="A2091" s="54" t="s">
        <v>9289</v>
      </c>
      <c r="B2091" s="54" t="s">
        <v>3450</v>
      </c>
      <c r="C2091" s="48" t="s">
        <v>108</v>
      </c>
      <c r="D2091" s="54" t="s">
        <v>7928</v>
      </c>
      <c r="E2091" s="48" t="s">
        <v>24</v>
      </c>
      <c r="F2091" s="48"/>
      <c r="G2091" s="49" t="s">
        <v>6175</v>
      </c>
      <c r="H2091" s="48" t="s">
        <v>9293</v>
      </c>
      <c r="I2091" s="40" t="s">
        <v>7895</v>
      </c>
      <c r="J2091" s="40" t="s">
        <v>8245</v>
      </c>
      <c r="K2091" s="43">
        <f>K2084</f>
        <v>41855</v>
      </c>
      <c r="L2091" s="43">
        <f>K2091+10</f>
        <v>41865</v>
      </c>
      <c r="M2091" s="40" t="s">
        <v>8173</v>
      </c>
      <c r="N2091" s="48" t="s">
        <v>5488</v>
      </c>
      <c r="O2091" s="40">
        <v>100</v>
      </c>
      <c r="P2091" s="39" t="s">
        <v>8293</v>
      </c>
    </row>
    <row r="2092" spans="1:16" ht="26.45" hidden="1">
      <c r="A2092" s="54" t="s">
        <v>9289</v>
      </c>
      <c r="B2092" s="54" t="s">
        <v>3450</v>
      </c>
      <c r="C2092" s="48" t="s">
        <v>108</v>
      </c>
      <c r="D2092" s="54" t="s">
        <v>7928</v>
      </c>
      <c r="E2092" s="48" t="s">
        <v>24</v>
      </c>
      <c r="F2092" s="48"/>
      <c r="G2092" s="49" t="s">
        <v>6175</v>
      </c>
      <c r="H2092" s="48" t="s">
        <v>9293</v>
      </c>
      <c r="I2092" s="40" t="s">
        <v>7898</v>
      </c>
      <c r="J2092" s="40" t="s">
        <v>8247</v>
      </c>
      <c r="K2092" s="43">
        <f>L2091</f>
        <v>41865</v>
      </c>
      <c r="L2092" s="43">
        <f>K2092+2</f>
        <v>41867</v>
      </c>
      <c r="M2092" s="40" t="s">
        <v>8173</v>
      </c>
      <c r="N2092" s="48" t="s">
        <v>149</v>
      </c>
      <c r="O2092" s="40">
        <v>100</v>
      </c>
      <c r="P2092" s="39" t="s">
        <v>8293</v>
      </c>
    </row>
    <row r="2093" spans="1:16" ht="26.45">
      <c r="A2093" s="54" t="s">
        <v>9289</v>
      </c>
      <c r="B2093" s="54" t="s">
        <v>3450</v>
      </c>
      <c r="C2093" s="48" t="s">
        <v>108</v>
      </c>
      <c r="D2093" s="54" t="s">
        <v>7928</v>
      </c>
      <c r="E2093" s="48" t="s">
        <v>24</v>
      </c>
      <c r="F2093" s="48"/>
      <c r="G2093" s="49" t="s">
        <v>6175</v>
      </c>
      <c r="H2093" s="48" t="s">
        <v>9293</v>
      </c>
      <c r="I2093" s="40" t="s">
        <v>7901</v>
      </c>
      <c r="J2093" s="40" t="s">
        <v>7902</v>
      </c>
      <c r="K2093" s="43">
        <f>L2092</f>
        <v>41867</v>
      </c>
      <c r="L2093" s="43">
        <f>K2094</f>
        <v>41927</v>
      </c>
      <c r="M2093" s="40" t="s">
        <v>8173</v>
      </c>
      <c r="N2093" s="48" t="s">
        <v>5488</v>
      </c>
      <c r="O2093" s="40">
        <v>100</v>
      </c>
      <c r="P2093" s="39" t="s">
        <v>8293</v>
      </c>
    </row>
    <row r="2094" spans="1:16" hidden="1">
      <c r="A2094" s="54" t="s">
        <v>9289</v>
      </c>
      <c r="B2094" s="54" t="s">
        <v>3450</v>
      </c>
      <c r="C2094" s="48" t="s">
        <v>108</v>
      </c>
      <c r="D2094" s="54" t="s">
        <v>7928</v>
      </c>
      <c r="E2094" s="48" t="s">
        <v>24</v>
      </c>
      <c r="F2094" s="48"/>
      <c r="G2094" s="49" t="s">
        <v>6175</v>
      </c>
      <c r="H2094" s="48" t="s">
        <v>9293</v>
      </c>
      <c r="I2094" s="40" t="s">
        <v>7904</v>
      </c>
      <c r="J2094" s="40" t="s">
        <v>7905</v>
      </c>
      <c r="K2094" s="43">
        <f>L2094-5</f>
        <v>41927</v>
      </c>
      <c r="L2094" s="43">
        <f>K2095</f>
        <v>41932</v>
      </c>
      <c r="M2094" s="40" t="s">
        <v>8173</v>
      </c>
      <c r="N2094" s="48" t="s">
        <v>5488</v>
      </c>
      <c r="O2094" s="40">
        <v>100</v>
      </c>
      <c r="P2094" s="40"/>
    </row>
    <row r="2095" spans="1:16" hidden="1">
      <c r="A2095" s="54" t="s">
        <v>9289</v>
      </c>
      <c r="B2095" s="54" t="s">
        <v>3450</v>
      </c>
      <c r="C2095" s="48" t="s">
        <v>108</v>
      </c>
      <c r="D2095" s="54" t="s">
        <v>7928</v>
      </c>
      <c r="E2095" s="48" t="s">
        <v>24</v>
      </c>
      <c r="F2095" s="48"/>
      <c r="G2095" s="49" t="s">
        <v>6175</v>
      </c>
      <c r="H2095" s="48" t="s">
        <v>9293</v>
      </c>
      <c r="I2095" s="40" t="s">
        <v>7904</v>
      </c>
      <c r="J2095" s="40" t="s">
        <v>8249</v>
      </c>
      <c r="K2095" s="43">
        <f>L2095-5</f>
        <v>41932</v>
      </c>
      <c r="L2095" s="43">
        <f>K2096</f>
        <v>41937</v>
      </c>
      <c r="M2095" s="40" t="s">
        <v>8173</v>
      </c>
      <c r="N2095" s="48" t="s">
        <v>5488</v>
      </c>
      <c r="O2095" s="40">
        <v>100</v>
      </c>
      <c r="P2095" s="40"/>
    </row>
    <row r="2096" spans="1:16" hidden="1">
      <c r="A2096" s="54" t="s">
        <v>9289</v>
      </c>
      <c r="B2096" s="54" t="s">
        <v>3450</v>
      </c>
      <c r="C2096" s="48" t="s">
        <v>108</v>
      </c>
      <c r="D2096" s="54" t="s">
        <v>7928</v>
      </c>
      <c r="E2096" s="48" t="s">
        <v>24</v>
      </c>
      <c r="F2096" s="48"/>
      <c r="G2096" s="49" t="s">
        <v>6175</v>
      </c>
      <c r="H2096" s="48" t="s">
        <v>9293</v>
      </c>
      <c r="I2096" s="40" t="s">
        <v>7904</v>
      </c>
      <c r="J2096" s="40" t="s">
        <v>7907</v>
      </c>
      <c r="K2096" s="43">
        <f>L2096-5</f>
        <v>41937</v>
      </c>
      <c r="L2096" s="43">
        <f>K2097</f>
        <v>41942</v>
      </c>
      <c r="M2096" s="40" t="s">
        <v>8173</v>
      </c>
      <c r="N2096" s="48" t="s">
        <v>5488</v>
      </c>
      <c r="O2096" s="40">
        <v>100</v>
      </c>
      <c r="P2096" s="40"/>
    </row>
    <row r="2097" spans="1:16" ht="26.45" hidden="1">
      <c r="A2097" s="54" t="s">
        <v>9289</v>
      </c>
      <c r="B2097" s="54" t="s">
        <v>3450</v>
      </c>
      <c r="C2097" s="48" t="s">
        <v>108</v>
      </c>
      <c r="D2097" s="54" t="s">
        <v>7928</v>
      </c>
      <c r="E2097" s="48" t="s">
        <v>24</v>
      </c>
      <c r="F2097" s="48"/>
      <c r="G2097" s="49" t="s">
        <v>6175</v>
      </c>
      <c r="H2097" s="48" t="s">
        <v>9293</v>
      </c>
      <c r="I2097" s="40" t="s">
        <v>7904</v>
      </c>
      <c r="J2097" s="40" t="s">
        <v>8172</v>
      </c>
      <c r="K2097" s="43">
        <f>L2097-1</f>
        <v>41942</v>
      </c>
      <c r="L2097" s="43">
        <f>K2085</f>
        <v>41943</v>
      </c>
      <c r="M2097" s="40" t="s">
        <v>8173</v>
      </c>
      <c r="N2097" s="48" t="s">
        <v>5488</v>
      </c>
      <c r="O2097" s="40">
        <v>100</v>
      </c>
      <c r="P2097" s="39" t="s">
        <v>8293</v>
      </c>
    </row>
    <row r="2098" spans="1:16" hidden="1">
      <c r="A2098" s="55" t="s">
        <v>9289</v>
      </c>
      <c r="B2098" s="55" t="s">
        <v>3450</v>
      </c>
      <c r="C2098" s="49" t="s">
        <v>108</v>
      </c>
      <c r="D2098" s="55" t="s">
        <v>7928</v>
      </c>
      <c r="E2098" s="49" t="s">
        <v>24</v>
      </c>
      <c r="F2098" s="48"/>
      <c r="G2098" s="49" t="s">
        <v>6175</v>
      </c>
      <c r="H2098" s="49" t="s">
        <v>9294</v>
      </c>
      <c r="I2098" s="41" t="s">
        <v>1048</v>
      </c>
      <c r="J2098" s="41" t="s">
        <v>7888</v>
      </c>
      <c r="K2098" s="41"/>
      <c r="L2098" s="40"/>
      <c r="M2098" s="40"/>
      <c r="N2098" s="40"/>
      <c r="O2098" s="48"/>
      <c r="P2098" s="40"/>
    </row>
    <row r="2099" spans="1:16" hidden="1">
      <c r="A2099" s="55" t="s">
        <v>9289</v>
      </c>
      <c r="B2099" s="55" t="s">
        <v>3450</v>
      </c>
      <c r="C2099" s="49" t="s">
        <v>108</v>
      </c>
      <c r="D2099" s="55" t="s">
        <v>7928</v>
      </c>
      <c r="E2099" s="49" t="s">
        <v>24</v>
      </c>
      <c r="F2099" s="48"/>
      <c r="G2099" s="49" t="s">
        <v>6175</v>
      </c>
      <c r="H2099" s="49" t="s">
        <v>9294</v>
      </c>
      <c r="I2099" s="41" t="s">
        <v>1048</v>
      </c>
      <c r="J2099" s="41" t="s">
        <v>8244</v>
      </c>
      <c r="K2099" s="42">
        <v>41855</v>
      </c>
      <c r="L2099" s="41"/>
      <c r="M2099" s="41"/>
      <c r="N2099" s="41"/>
      <c r="O2099" s="49"/>
      <c r="P2099" s="41"/>
    </row>
    <row r="2100" spans="1:16" hidden="1">
      <c r="A2100" s="55" t="s">
        <v>9289</v>
      </c>
      <c r="B2100" s="55" t="s">
        <v>3450</v>
      </c>
      <c r="C2100" s="49" t="s">
        <v>108</v>
      </c>
      <c r="D2100" s="55" t="s">
        <v>7928</v>
      </c>
      <c r="E2100" s="49" t="s">
        <v>24</v>
      </c>
      <c r="F2100" s="48"/>
      <c r="G2100" s="49" t="s">
        <v>6175</v>
      </c>
      <c r="H2100" s="49" t="s">
        <v>9294</v>
      </c>
      <c r="I2100" s="41" t="s">
        <v>1048</v>
      </c>
      <c r="J2100" s="41" t="s">
        <v>7889</v>
      </c>
      <c r="K2100" s="42">
        <v>41949</v>
      </c>
      <c r="L2100" s="41"/>
      <c r="M2100" s="41"/>
      <c r="N2100" s="41"/>
      <c r="O2100" s="49"/>
      <c r="P2100" s="41"/>
    </row>
    <row r="2101" spans="1:16" hidden="1">
      <c r="A2101" s="55" t="s">
        <v>9289</v>
      </c>
      <c r="B2101" s="55" t="s">
        <v>3450</v>
      </c>
      <c r="C2101" s="49" t="s">
        <v>108</v>
      </c>
      <c r="D2101" s="55" t="s">
        <v>7928</v>
      </c>
      <c r="E2101" s="49" t="s">
        <v>24</v>
      </c>
      <c r="F2101" s="48"/>
      <c r="G2101" s="49" t="s">
        <v>6175</v>
      </c>
      <c r="H2101" s="49" t="s">
        <v>9294</v>
      </c>
      <c r="I2101" s="41" t="s">
        <v>1048</v>
      </c>
      <c r="J2101" s="41" t="s">
        <v>7890</v>
      </c>
      <c r="K2101" s="42">
        <v>41954</v>
      </c>
      <c r="L2101" s="41"/>
      <c r="M2101" s="41"/>
      <c r="N2101" s="41"/>
      <c r="O2101" s="49"/>
      <c r="P2101" s="41"/>
    </row>
    <row r="2102" spans="1:16" hidden="1">
      <c r="A2102" s="55" t="s">
        <v>9289</v>
      </c>
      <c r="B2102" s="55" t="s">
        <v>3450</v>
      </c>
      <c r="C2102" s="49" t="s">
        <v>108</v>
      </c>
      <c r="D2102" s="55" t="s">
        <v>7928</v>
      </c>
      <c r="E2102" s="49" t="s">
        <v>24</v>
      </c>
      <c r="F2102" s="48"/>
      <c r="G2102" s="49" t="s">
        <v>6175</v>
      </c>
      <c r="H2102" s="49" t="s">
        <v>9294</v>
      </c>
      <c r="I2102" s="41" t="s">
        <v>1048</v>
      </c>
      <c r="J2102" s="41" t="s">
        <v>7891</v>
      </c>
      <c r="K2102" s="42">
        <v>41963</v>
      </c>
      <c r="L2102" s="41"/>
      <c r="M2102" s="41"/>
      <c r="N2102" s="41"/>
      <c r="O2102" s="49"/>
      <c r="P2102" s="41"/>
    </row>
    <row r="2103" spans="1:16" hidden="1">
      <c r="A2103" s="55" t="s">
        <v>9289</v>
      </c>
      <c r="B2103" s="55" t="s">
        <v>3450</v>
      </c>
      <c r="C2103" s="49" t="s">
        <v>108</v>
      </c>
      <c r="D2103" s="55" t="s">
        <v>7928</v>
      </c>
      <c r="E2103" s="49" t="s">
        <v>24</v>
      </c>
      <c r="F2103" s="48"/>
      <c r="G2103" s="49" t="s">
        <v>6175</v>
      </c>
      <c r="H2103" s="49" t="s">
        <v>9294</v>
      </c>
      <c r="I2103" s="41" t="s">
        <v>1048</v>
      </c>
      <c r="J2103" s="41" t="s">
        <v>7892</v>
      </c>
      <c r="K2103" s="42"/>
      <c r="L2103" s="41"/>
      <c r="M2103" s="41"/>
      <c r="N2103" s="41"/>
      <c r="O2103" s="49"/>
      <c r="P2103" s="41"/>
    </row>
    <row r="2104" spans="1:16" hidden="1">
      <c r="A2104" s="55" t="s">
        <v>9289</v>
      </c>
      <c r="B2104" s="55" t="s">
        <v>3450</v>
      </c>
      <c r="C2104" s="49" t="s">
        <v>108</v>
      </c>
      <c r="D2104" s="55" t="s">
        <v>7928</v>
      </c>
      <c r="E2104" s="49" t="s">
        <v>24</v>
      </c>
      <c r="F2104" s="48"/>
      <c r="G2104" s="49" t="s">
        <v>6175</v>
      </c>
      <c r="H2104" s="49" t="s">
        <v>9294</v>
      </c>
      <c r="I2104" s="41" t="s">
        <v>1048</v>
      </c>
      <c r="J2104" s="41" t="s">
        <v>7893</v>
      </c>
      <c r="K2104" s="41"/>
      <c r="L2104" s="41"/>
      <c r="M2104" s="41"/>
      <c r="N2104" s="41"/>
      <c r="O2104" s="49"/>
      <c r="P2104" s="41"/>
    </row>
    <row r="2105" spans="1:16" hidden="1">
      <c r="A2105" s="55" t="s">
        <v>9289</v>
      </c>
      <c r="B2105" s="55" t="s">
        <v>3450</v>
      </c>
      <c r="C2105" s="49" t="s">
        <v>108</v>
      </c>
      <c r="D2105" s="55" t="s">
        <v>7928</v>
      </c>
      <c r="E2105" s="49" t="s">
        <v>24</v>
      </c>
      <c r="F2105" s="48"/>
      <c r="G2105" s="49" t="s">
        <v>6175</v>
      </c>
      <c r="H2105" s="49" t="s">
        <v>9294</v>
      </c>
      <c r="I2105" s="41" t="s">
        <v>1048</v>
      </c>
      <c r="J2105" s="41" t="s">
        <v>7894</v>
      </c>
      <c r="K2105" s="41"/>
      <c r="L2105" s="41"/>
      <c r="M2105" s="41"/>
      <c r="N2105" s="41"/>
      <c r="O2105" s="49"/>
      <c r="P2105" s="41"/>
    </row>
    <row r="2106" spans="1:16" ht="26.45" hidden="1">
      <c r="A2106" s="54" t="s">
        <v>9289</v>
      </c>
      <c r="B2106" s="54" t="s">
        <v>3450</v>
      </c>
      <c r="C2106" s="48" t="s">
        <v>108</v>
      </c>
      <c r="D2106" s="54" t="s">
        <v>7928</v>
      </c>
      <c r="E2106" s="48" t="s">
        <v>24</v>
      </c>
      <c r="F2106" s="48"/>
      <c r="G2106" s="49" t="s">
        <v>6175</v>
      </c>
      <c r="H2106" s="48" t="s">
        <v>9294</v>
      </c>
      <c r="I2106" s="40" t="s">
        <v>7895</v>
      </c>
      <c r="J2106" s="40" t="s">
        <v>8245</v>
      </c>
      <c r="K2106" s="43">
        <f>K2099</f>
        <v>41855</v>
      </c>
      <c r="L2106" s="43">
        <f>K2106+10</f>
        <v>41865</v>
      </c>
      <c r="M2106" s="40" t="s">
        <v>8173</v>
      </c>
      <c r="N2106" s="48" t="s">
        <v>5488</v>
      </c>
      <c r="O2106" s="40">
        <v>100</v>
      </c>
      <c r="P2106" s="39" t="s">
        <v>8293</v>
      </c>
    </row>
    <row r="2107" spans="1:16" ht="26.45" hidden="1">
      <c r="A2107" s="54" t="s">
        <v>9289</v>
      </c>
      <c r="B2107" s="54" t="s">
        <v>3450</v>
      </c>
      <c r="C2107" s="48" t="s">
        <v>108</v>
      </c>
      <c r="D2107" s="54" t="s">
        <v>7928</v>
      </c>
      <c r="E2107" s="48" t="s">
        <v>24</v>
      </c>
      <c r="F2107" s="48"/>
      <c r="G2107" s="49" t="s">
        <v>6175</v>
      </c>
      <c r="H2107" s="48" t="s">
        <v>9294</v>
      </c>
      <c r="I2107" s="40" t="s">
        <v>7898</v>
      </c>
      <c r="J2107" s="40" t="s">
        <v>8247</v>
      </c>
      <c r="K2107" s="43">
        <f>L2106</f>
        <v>41865</v>
      </c>
      <c r="L2107" s="43">
        <f>K2107+2</f>
        <v>41867</v>
      </c>
      <c r="M2107" s="40" t="s">
        <v>8173</v>
      </c>
      <c r="N2107" s="48" t="s">
        <v>149</v>
      </c>
      <c r="O2107" s="40">
        <v>100</v>
      </c>
      <c r="P2107" s="39" t="s">
        <v>8293</v>
      </c>
    </row>
    <row r="2108" spans="1:16" ht="26.45">
      <c r="A2108" s="54" t="s">
        <v>9289</v>
      </c>
      <c r="B2108" s="54" t="s">
        <v>3450</v>
      </c>
      <c r="C2108" s="48" t="s">
        <v>108</v>
      </c>
      <c r="D2108" s="54" t="s">
        <v>7928</v>
      </c>
      <c r="E2108" s="48" t="s">
        <v>24</v>
      </c>
      <c r="F2108" s="48"/>
      <c r="G2108" s="49" t="s">
        <v>6175</v>
      </c>
      <c r="H2108" s="48" t="s">
        <v>9294</v>
      </c>
      <c r="I2108" s="40" t="s">
        <v>7901</v>
      </c>
      <c r="J2108" s="40" t="s">
        <v>7902</v>
      </c>
      <c r="K2108" s="43">
        <f>L2107</f>
        <v>41867</v>
      </c>
      <c r="L2108" s="43">
        <f>K2109</f>
        <v>41933</v>
      </c>
      <c r="M2108" s="40" t="s">
        <v>8173</v>
      </c>
      <c r="N2108" s="48" t="s">
        <v>5488</v>
      </c>
      <c r="O2108" s="40">
        <v>100</v>
      </c>
      <c r="P2108" s="39" t="s">
        <v>8293</v>
      </c>
    </row>
    <row r="2109" spans="1:16" hidden="1">
      <c r="A2109" s="54" t="s">
        <v>9289</v>
      </c>
      <c r="B2109" s="54" t="s">
        <v>3450</v>
      </c>
      <c r="C2109" s="48" t="s">
        <v>108</v>
      </c>
      <c r="D2109" s="54" t="s">
        <v>7928</v>
      </c>
      <c r="E2109" s="48" t="s">
        <v>24</v>
      </c>
      <c r="F2109" s="48"/>
      <c r="G2109" s="49" t="s">
        <v>6175</v>
      </c>
      <c r="H2109" s="48" t="s">
        <v>9294</v>
      </c>
      <c r="I2109" s="40" t="s">
        <v>7904</v>
      </c>
      <c r="J2109" s="40" t="s">
        <v>7905</v>
      </c>
      <c r="K2109" s="43">
        <f>L2109-5</f>
        <v>41933</v>
      </c>
      <c r="L2109" s="43">
        <f>K2110</f>
        <v>41938</v>
      </c>
      <c r="M2109" s="40" t="s">
        <v>8173</v>
      </c>
      <c r="N2109" s="48" t="s">
        <v>5488</v>
      </c>
      <c r="O2109" s="40">
        <v>100</v>
      </c>
      <c r="P2109" s="40"/>
    </row>
    <row r="2110" spans="1:16" hidden="1">
      <c r="A2110" s="54" t="s">
        <v>9289</v>
      </c>
      <c r="B2110" s="54" t="s">
        <v>3450</v>
      </c>
      <c r="C2110" s="48" t="s">
        <v>108</v>
      </c>
      <c r="D2110" s="54" t="s">
        <v>7928</v>
      </c>
      <c r="E2110" s="48" t="s">
        <v>24</v>
      </c>
      <c r="F2110" s="48"/>
      <c r="G2110" s="49" t="s">
        <v>6175</v>
      </c>
      <c r="H2110" s="48" t="s">
        <v>9294</v>
      </c>
      <c r="I2110" s="40" t="s">
        <v>7904</v>
      </c>
      <c r="J2110" s="40" t="s">
        <v>8249</v>
      </c>
      <c r="K2110" s="43">
        <f>L2110-5</f>
        <v>41938</v>
      </c>
      <c r="L2110" s="43">
        <f>K2111</f>
        <v>41943</v>
      </c>
      <c r="M2110" s="40" t="s">
        <v>8173</v>
      </c>
      <c r="N2110" s="48" t="s">
        <v>5488</v>
      </c>
      <c r="O2110" s="40">
        <v>100</v>
      </c>
      <c r="P2110" s="40"/>
    </row>
    <row r="2111" spans="1:16" hidden="1">
      <c r="A2111" s="54" t="s">
        <v>9289</v>
      </c>
      <c r="B2111" s="54" t="s">
        <v>3450</v>
      </c>
      <c r="C2111" s="48" t="s">
        <v>108</v>
      </c>
      <c r="D2111" s="54" t="s">
        <v>7928</v>
      </c>
      <c r="E2111" s="48" t="s">
        <v>24</v>
      </c>
      <c r="F2111" s="48"/>
      <c r="G2111" s="49" t="s">
        <v>6175</v>
      </c>
      <c r="H2111" s="48" t="s">
        <v>9294</v>
      </c>
      <c r="I2111" s="40" t="s">
        <v>7904</v>
      </c>
      <c r="J2111" s="40" t="s">
        <v>7907</v>
      </c>
      <c r="K2111" s="43">
        <f>L2111-5</f>
        <v>41943</v>
      </c>
      <c r="L2111" s="43">
        <f>K2112</f>
        <v>41948</v>
      </c>
      <c r="M2111" s="40" t="s">
        <v>8173</v>
      </c>
      <c r="N2111" s="48" t="s">
        <v>5488</v>
      </c>
      <c r="O2111" s="40">
        <v>100</v>
      </c>
      <c r="P2111" s="40"/>
    </row>
    <row r="2112" spans="1:16" ht="26.45" hidden="1">
      <c r="A2112" s="54" t="s">
        <v>9289</v>
      </c>
      <c r="B2112" s="54" t="s">
        <v>3450</v>
      </c>
      <c r="C2112" s="48" t="s">
        <v>108</v>
      </c>
      <c r="D2112" s="54" t="s">
        <v>7928</v>
      </c>
      <c r="E2112" s="48" t="s">
        <v>24</v>
      </c>
      <c r="F2112" s="48"/>
      <c r="G2112" s="49" t="s">
        <v>6175</v>
      </c>
      <c r="H2112" s="48" t="s">
        <v>9294</v>
      </c>
      <c r="I2112" s="40" t="s">
        <v>7904</v>
      </c>
      <c r="J2112" s="40" t="s">
        <v>8172</v>
      </c>
      <c r="K2112" s="43">
        <f>L2112-1</f>
        <v>41948</v>
      </c>
      <c r="L2112" s="43">
        <f>K2100</f>
        <v>41949</v>
      </c>
      <c r="M2112" s="40" t="s">
        <v>8173</v>
      </c>
      <c r="N2112" s="48" t="s">
        <v>5488</v>
      </c>
      <c r="O2112" s="40">
        <v>100</v>
      </c>
      <c r="P2112" s="39" t="s">
        <v>8293</v>
      </c>
    </row>
    <row r="2113" spans="1:16" hidden="1">
      <c r="A2113" s="55" t="s">
        <v>9289</v>
      </c>
      <c r="B2113" s="55" t="s">
        <v>3450</v>
      </c>
      <c r="C2113" s="49" t="s">
        <v>108</v>
      </c>
      <c r="D2113" s="55" t="s">
        <v>7928</v>
      </c>
      <c r="E2113" s="49" t="s">
        <v>24</v>
      </c>
      <c r="F2113" s="48"/>
      <c r="G2113" s="49" t="s">
        <v>6175</v>
      </c>
      <c r="H2113" s="49" t="s">
        <v>9295</v>
      </c>
      <c r="I2113" s="41" t="s">
        <v>1048</v>
      </c>
      <c r="J2113" s="41" t="s">
        <v>7888</v>
      </c>
      <c r="K2113" s="41"/>
      <c r="L2113" s="40"/>
      <c r="M2113" s="40"/>
      <c r="N2113" s="40"/>
      <c r="O2113" s="48"/>
      <c r="P2113" s="40"/>
    </row>
    <row r="2114" spans="1:16" hidden="1">
      <c r="A2114" s="55" t="s">
        <v>9289</v>
      </c>
      <c r="B2114" s="55" t="s">
        <v>3450</v>
      </c>
      <c r="C2114" s="49" t="s">
        <v>108</v>
      </c>
      <c r="D2114" s="55" t="s">
        <v>7928</v>
      </c>
      <c r="E2114" s="49" t="s">
        <v>24</v>
      </c>
      <c r="F2114" s="48"/>
      <c r="G2114" s="49" t="s">
        <v>6175</v>
      </c>
      <c r="H2114" s="49" t="s">
        <v>9295</v>
      </c>
      <c r="I2114" s="41" t="s">
        <v>1048</v>
      </c>
      <c r="J2114" s="41" t="s">
        <v>8244</v>
      </c>
      <c r="K2114" s="42">
        <v>41855</v>
      </c>
      <c r="L2114" s="41"/>
      <c r="M2114" s="41"/>
      <c r="N2114" s="41"/>
      <c r="O2114" s="49"/>
      <c r="P2114" s="41"/>
    </row>
    <row r="2115" spans="1:16" hidden="1">
      <c r="A2115" s="55" t="s">
        <v>9289</v>
      </c>
      <c r="B2115" s="55" t="s">
        <v>3450</v>
      </c>
      <c r="C2115" s="49" t="s">
        <v>108</v>
      </c>
      <c r="D2115" s="55" t="s">
        <v>7928</v>
      </c>
      <c r="E2115" s="49" t="s">
        <v>24</v>
      </c>
      <c r="F2115" s="48"/>
      <c r="G2115" s="49" t="s">
        <v>6175</v>
      </c>
      <c r="H2115" s="49" t="s">
        <v>9295</v>
      </c>
      <c r="I2115" s="41" t="s">
        <v>1048</v>
      </c>
      <c r="J2115" s="41" t="s">
        <v>7889</v>
      </c>
      <c r="K2115" s="42">
        <v>41949</v>
      </c>
      <c r="L2115" s="41"/>
      <c r="M2115" s="41"/>
      <c r="N2115" s="41"/>
      <c r="O2115" s="49"/>
      <c r="P2115" s="41"/>
    </row>
    <row r="2116" spans="1:16" hidden="1">
      <c r="A2116" s="55" t="s">
        <v>9289</v>
      </c>
      <c r="B2116" s="55" t="s">
        <v>3450</v>
      </c>
      <c r="C2116" s="49" t="s">
        <v>108</v>
      </c>
      <c r="D2116" s="55" t="s">
        <v>7928</v>
      </c>
      <c r="E2116" s="49" t="s">
        <v>24</v>
      </c>
      <c r="F2116" s="48"/>
      <c r="G2116" s="49" t="s">
        <v>6175</v>
      </c>
      <c r="H2116" s="49" t="s">
        <v>9295</v>
      </c>
      <c r="I2116" s="41" t="s">
        <v>1048</v>
      </c>
      <c r="J2116" s="41" t="s">
        <v>7890</v>
      </c>
      <c r="K2116" s="42">
        <v>41954</v>
      </c>
      <c r="L2116" s="41"/>
      <c r="M2116" s="41"/>
      <c r="N2116" s="41"/>
      <c r="O2116" s="49"/>
      <c r="P2116" s="41"/>
    </row>
    <row r="2117" spans="1:16" hidden="1">
      <c r="A2117" s="55" t="s">
        <v>9289</v>
      </c>
      <c r="B2117" s="55" t="s">
        <v>3450</v>
      </c>
      <c r="C2117" s="49" t="s">
        <v>108</v>
      </c>
      <c r="D2117" s="55" t="s">
        <v>7928</v>
      </c>
      <c r="E2117" s="49" t="s">
        <v>24</v>
      </c>
      <c r="F2117" s="48"/>
      <c r="G2117" s="49" t="s">
        <v>6175</v>
      </c>
      <c r="H2117" s="49" t="s">
        <v>9295</v>
      </c>
      <c r="I2117" s="41" t="s">
        <v>1048</v>
      </c>
      <c r="J2117" s="41" t="s">
        <v>7891</v>
      </c>
      <c r="K2117" s="42">
        <v>41963</v>
      </c>
      <c r="L2117" s="41"/>
      <c r="M2117" s="41"/>
      <c r="N2117" s="41"/>
      <c r="O2117" s="49"/>
      <c r="P2117" s="41"/>
    </row>
    <row r="2118" spans="1:16" hidden="1">
      <c r="A2118" s="55" t="s">
        <v>9289</v>
      </c>
      <c r="B2118" s="55" t="s">
        <v>3450</v>
      </c>
      <c r="C2118" s="49" t="s">
        <v>108</v>
      </c>
      <c r="D2118" s="55" t="s">
        <v>7928</v>
      </c>
      <c r="E2118" s="49" t="s">
        <v>24</v>
      </c>
      <c r="F2118" s="48"/>
      <c r="G2118" s="49" t="s">
        <v>6175</v>
      </c>
      <c r="H2118" s="49" t="s">
        <v>9295</v>
      </c>
      <c r="I2118" s="41" t="s">
        <v>1048</v>
      </c>
      <c r="J2118" s="41" t="s">
        <v>7892</v>
      </c>
      <c r="K2118" s="42"/>
      <c r="L2118" s="41"/>
      <c r="M2118" s="41"/>
      <c r="N2118" s="41"/>
      <c r="O2118" s="49"/>
      <c r="P2118" s="41"/>
    </row>
    <row r="2119" spans="1:16" hidden="1">
      <c r="A2119" s="55" t="s">
        <v>9289</v>
      </c>
      <c r="B2119" s="55" t="s">
        <v>3450</v>
      </c>
      <c r="C2119" s="49" t="s">
        <v>108</v>
      </c>
      <c r="D2119" s="55" t="s">
        <v>7928</v>
      </c>
      <c r="E2119" s="49" t="s">
        <v>24</v>
      </c>
      <c r="F2119" s="48"/>
      <c r="G2119" s="49" t="s">
        <v>6175</v>
      </c>
      <c r="H2119" s="49" t="s">
        <v>9295</v>
      </c>
      <c r="I2119" s="41" t="s">
        <v>1048</v>
      </c>
      <c r="J2119" s="41" t="s">
        <v>7893</v>
      </c>
      <c r="K2119" s="41"/>
      <c r="L2119" s="41"/>
      <c r="M2119" s="41"/>
      <c r="N2119" s="41"/>
      <c r="O2119" s="49"/>
      <c r="P2119" s="41"/>
    </row>
    <row r="2120" spans="1:16" hidden="1">
      <c r="A2120" s="55" t="s">
        <v>9289</v>
      </c>
      <c r="B2120" s="55" t="s">
        <v>3450</v>
      </c>
      <c r="C2120" s="49" t="s">
        <v>108</v>
      </c>
      <c r="D2120" s="55" t="s">
        <v>7928</v>
      </c>
      <c r="E2120" s="49" t="s">
        <v>24</v>
      </c>
      <c r="F2120" s="48"/>
      <c r="G2120" s="49" t="s">
        <v>6175</v>
      </c>
      <c r="H2120" s="49" t="s">
        <v>9295</v>
      </c>
      <c r="I2120" s="41" t="s">
        <v>1048</v>
      </c>
      <c r="J2120" s="41" t="s">
        <v>7894</v>
      </c>
      <c r="K2120" s="41"/>
      <c r="L2120" s="41"/>
      <c r="M2120" s="41"/>
      <c r="N2120" s="41"/>
      <c r="O2120" s="49"/>
      <c r="P2120" s="41"/>
    </row>
    <row r="2121" spans="1:16" ht="26.45" hidden="1">
      <c r="A2121" s="54" t="s">
        <v>9289</v>
      </c>
      <c r="B2121" s="54" t="s">
        <v>3450</v>
      </c>
      <c r="C2121" s="48" t="s">
        <v>108</v>
      </c>
      <c r="D2121" s="54" t="s">
        <v>7928</v>
      </c>
      <c r="E2121" s="48" t="s">
        <v>24</v>
      </c>
      <c r="F2121" s="48"/>
      <c r="G2121" s="49" t="s">
        <v>6175</v>
      </c>
      <c r="H2121" s="48" t="s">
        <v>9295</v>
      </c>
      <c r="I2121" s="40" t="s">
        <v>7895</v>
      </c>
      <c r="J2121" s="40" t="s">
        <v>8245</v>
      </c>
      <c r="K2121" s="43">
        <f>K2114</f>
        <v>41855</v>
      </c>
      <c r="L2121" s="43">
        <f>K2121+10</f>
        <v>41865</v>
      </c>
      <c r="M2121" s="40" t="s">
        <v>8173</v>
      </c>
      <c r="N2121" s="48" t="s">
        <v>5488</v>
      </c>
      <c r="O2121" s="40">
        <v>100</v>
      </c>
      <c r="P2121" s="39" t="s">
        <v>8293</v>
      </c>
    </row>
    <row r="2122" spans="1:16" ht="26.45" hidden="1">
      <c r="A2122" s="54" t="s">
        <v>9289</v>
      </c>
      <c r="B2122" s="54" t="s">
        <v>3450</v>
      </c>
      <c r="C2122" s="48" t="s">
        <v>108</v>
      </c>
      <c r="D2122" s="54" t="s">
        <v>7928</v>
      </c>
      <c r="E2122" s="48" t="s">
        <v>24</v>
      </c>
      <c r="F2122" s="48"/>
      <c r="G2122" s="49" t="s">
        <v>6175</v>
      </c>
      <c r="H2122" s="48" t="s">
        <v>9295</v>
      </c>
      <c r="I2122" s="40" t="s">
        <v>7898</v>
      </c>
      <c r="J2122" s="40" t="s">
        <v>8247</v>
      </c>
      <c r="K2122" s="43">
        <f>L2121</f>
        <v>41865</v>
      </c>
      <c r="L2122" s="43">
        <f>K2122+2</f>
        <v>41867</v>
      </c>
      <c r="M2122" s="40" t="s">
        <v>8173</v>
      </c>
      <c r="N2122" s="48" t="s">
        <v>149</v>
      </c>
      <c r="O2122" s="40">
        <v>100</v>
      </c>
      <c r="P2122" s="39" t="s">
        <v>8293</v>
      </c>
    </row>
    <row r="2123" spans="1:16" ht="26.45">
      <c r="A2123" s="54" t="s">
        <v>9289</v>
      </c>
      <c r="B2123" s="54" t="s">
        <v>3450</v>
      </c>
      <c r="C2123" s="48" t="s">
        <v>108</v>
      </c>
      <c r="D2123" s="54" t="s">
        <v>7928</v>
      </c>
      <c r="E2123" s="48" t="s">
        <v>24</v>
      </c>
      <c r="F2123" s="48"/>
      <c r="G2123" s="49" t="s">
        <v>6175</v>
      </c>
      <c r="H2123" s="48" t="s">
        <v>9295</v>
      </c>
      <c r="I2123" s="40" t="s">
        <v>7901</v>
      </c>
      <c r="J2123" s="40" t="s">
        <v>7902</v>
      </c>
      <c r="K2123" s="43">
        <f>L2122</f>
        <v>41867</v>
      </c>
      <c r="L2123" s="43">
        <f>K2124</f>
        <v>41933</v>
      </c>
      <c r="M2123" s="40" t="s">
        <v>8173</v>
      </c>
      <c r="N2123" s="48" t="s">
        <v>5488</v>
      </c>
      <c r="O2123" s="40">
        <v>100</v>
      </c>
      <c r="P2123" s="39" t="s">
        <v>8293</v>
      </c>
    </row>
    <row r="2124" spans="1:16" hidden="1">
      <c r="A2124" s="54" t="s">
        <v>9289</v>
      </c>
      <c r="B2124" s="54" t="s">
        <v>3450</v>
      </c>
      <c r="C2124" s="48" t="s">
        <v>108</v>
      </c>
      <c r="D2124" s="54" t="s">
        <v>7928</v>
      </c>
      <c r="E2124" s="48" t="s">
        <v>24</v>
      </c>
      <c r="F2124" s="48"/>
      <c r="G2124" s="49" t="s">
        <v>6175</v>
      </c>
      <c r="H2124" s="48" t="s">
        <v>9295</v>
      </c>
      <c r="I2124" s="40" t="s">
        <v>7904</v>
      </c>
      <c r="J2124" s="40" t="s">
        <v>7905</v>
      </c>
      <c r="K2124" s="43">
        <f>L2124-5</f>
        <v>41933</v>
      </c>
      <c r="L2124" s="43">
        <f>K2125</f>
        <v>41938</v>
      </c>
      <c r="M2124" s="40" t="s">
        <v>8173</v>
      </c>
      <c r="N2124" s="48" t="s">
        <v>5488</v>
      </c>
      <c r="O2124" s="40">
        <v>100</v>
      </c>
      <c r="P2124" s="40"/>
    </row>
    <row r="2125" spans="1:16" hidden="1">
      <c r="A2125" s="54" t="s">
        <v>9289</v>
      </c>
      <c r="B2125" s="54" t="s">
        <v>3450</v>
      </c>
      <c r="C2125" s="48" t="s">
        <v>108</v>
      </c>
      <c r="D2125" s="54" t="s">
        <v>7928</v>
      </c>
      <c r="E2125" s="48" t="s">
        <v>24</v>
      </c>
      <c r="F2125" s="48"/>
      <c r="G2125" s="49" t="s">
        <v>6175</v>
      </c>
      <c r="H2125" s="48" t="s">
        <v>9295</v>
      </c>
      <c r="I2125" s="40" t="s">
        <v>7904</v>
      </c>
      <c r="J2125" s="40" t="s">
        <v>8249</v>
      </c>
      <c r="K2125" s="43">
        <f>L2125-5</f>
        <v>41938</v>
      </c>
      <c r="L2125" s="43">
        <f>K2126</f>
        <v>41943</v>
      </c>
      <c r="M2125" s="40" t="s">
        <v>8173</v>
      </c>
      <c r="N2125" s="48" t="s">
        <v>5488</v>
      </c>
      <c r="O2125" s="40">
        <v>100</v>
      </c>
      <c r="P2125" s="40"/>
    </row>
    <row r="2126" spans="1:16" hidden="1">
      <c r="A2126" s="54" t="s">
        <v>9289</v>
      </c>
      <c r="B2126" s="54" t="s">
        <v>3450</v>
      </c>
      <c r="C2126" s="48" t="s">
        <v>108</v>
      </c>
      <c r="D2126" s="54" t="s">
        <v>7928</v>
      </c>
      <c r="E2126" s="48" t="s">
        <v>24</v>
      </c>
      <c r="F2126" s="48"/>
      <c r="G2126" s="49" t="s">
        <v>6175</v>
      </c>
      <c r="H2126" s="48" t="s">
        <v>9295</v>
      </c>
      <c r="I2126" s="40" t="s">
        <v>7904</v>
      </c>
      <c r="J2126" s="40" t="s">
        <v>7907</v>
      </c>
      <c r="K2126" s="43">
        <f>L2126-5</f>
        <v>41943</v>
      </c>
      <c r="L2126" s="43">
        <f>K2127</f>
        <v>41948</v>
      </c>
      <c r="M2126" s="40" t="s">
        <v>8173</v>
      </c>
      <c r="N2126" s="48" t="s">
        <v>5488</v>
      </c>
      <c r="O2126" s="40">
        <v>100</v>
      </c>
      <c r="P2126" s="40"/>
    </row>
    <row r="2127" spans="1:16" ht="26.45" hidden="1">
      <c r="A2127" s="54" t="s">
        <v>9289</v>
      </c>
      <c r="B2127" s="54" t="s">
        <v>3450</v>
      </c>
      <c r="C2127" s="48" t="s">
        <v>108</v>
      </c>
      <c r="D2127" s="54" t="s">
        <v>7928</v>
      </c>
      <c r="E2127" s="48" t="s">
        <v>24</v>
      </c>
      <c r="F2127" s="48"/>
      <c r="G2127" s="49" t="s">
        <v>6175</v>
      </c>
      <c r="H2127" s="48" t="s">
        <v>9295</v>
      </c>
      <c r="I2127" s="40" t="s">
        <v>7904</v>
      </c>
      <c r="J2127" s="40" t="s">
        <v>8172</v>
      </c>
      <c r="K2127" s="43">
        <f>L2127-1</f>
        <v>41948</v>
      </c>
      <c r="L2127" s="43">
        <f>K2115</f>
        <v>41949</v>
      </c>
      <c r="M2127" s="40" t="s">
        <v>8173</v>
      </c>
      <c r="N2127" s="48" t="s">
        <v>5488</v>
      </c>
      <c r="O2127" s="40">
        <v>100</v>
      </c>
      <c r="P2127" s="39" t="s">
        <v>8293</v>
      </c>
    </row>
    <row r="2128" spans="1:16" hidden="1">
      <c r="A2128" s="41" t="s">
        <v>8663</v>
      </c>
      <c r="B2128" s="41" t="s">
        <v>7561</v>
      </c>
      <c r="C2128" s="49" t="s">
        <v>8332</v>
      </c>
      <c r="D2128" s="49" t="s">
        <v>65</v>
      </c>
      <c r="E2128" s="49" t="s">
        <v>25</v>
      </c>
      <c r="F2128" s="49"/>
      <c r="G2128" s="41" t="s">
        <v>55</v>
      </c>
      <c r="H2128" s="41" t="s">
        <v>9296</v>
      </c>
      <c r="I2128" s="41" t="s">
        <v>1048</v>
      </c>
      <c r="J2128" s="41" t="s">
        <v>7888</v>
      </c>
      <c r="K2128" s="41"/>
      <c r="L2128" s="41"/>
      <c r="M2128" s="49"/>
      <c r="N2128" s="49"/>
      <c r="O2128" s="49"/>
      <c r="P2128" s="56"/>
    </row>
    <row r="2129" spans="1:16" hidden="1">
      <c r="A2129" s="41" t="s">
        <v>8663</v>
      </c>
      <c r="B2129" s="41" t="s">
        <v>7561</v>
      </c>
      <c r="C2129" s="49" t="s">
        <v>8332</v>
      </c>
      <c r="D2129" s="49" t="s">
        <v>65</v>
      </c>
      <c r="E2129" s="49" t="s">
        <v>25</v>
      </c>
      <c r="F2129" s="49"/>
      <c r="G2129" s="41" t="s">
        <v>55</v>
      </c>
      <c r="H2129" s="41" t="s">
        <v>9296</v>
      </c>
      <c r="I2129" s="41" t="s">
        <v>1048</v>
      </c>
      <c r="J2129" s="41" t="s">
        <v>8244</v>
      </c>
      <c r="K2129" s="42">
        <v>41883</v>
      </c>
      <c r="L2129" s="41"/>
      <c r="M2129" s="49"/>
      <c r="N2129" s="49"/>
      <c r="O2129" s="49"/>
      <c r="P2129" s="56"/>
    </row>
    <row r="2130" spans="1:16" hidden="1">
      <c r="A2130" s="41" t="s">
        <v>8663</v>
      </c>
      <c r="B2130" s="41" t="s">
        <v>7561</v>
      </c>
      <c r="C2130" s="49" t="s">
        <v>8332</v>
      </c>
      <c r="D2130" s="49" t="s">
        <v>65</v>
      </c>
      <c r="E2130" s="49" t="s">
        <v>25</v>
      </c>
      <c r="F2130" s="49"/>
      <c r="G2130" s="41" t="s">
        <v>55</v>
      </c>
      <c r="H2130" s="41" t="s">
        <v>9296</v>
      </c>
      <c r="I2130" s="41" t="s">
        <v>1048</v>
      </c>
      <c r="J2130" s="41" t="s">
        <v>7889</v>
      </c>
      <c r="K2130" s="59">
        <v>41949</v>
      </c>
      <c r="L2130" s="41"/>
      <c r="M2130" s="49"/>
      <c r="N2130" s="49"/>
      <c r="O2130" s="49"/>
      <c r="P2130" s="56"/>
    </row>
    <row r="2131" spans="1:16" hidden="1">
      <c r="A2131" s="41" t="s">
        <v>8663</v>
      </c>
      <c r="B2131" s="41" t="s">
        <v>7561</v>
      </c>
      <c r="C2131" s="49" t="s">
        <v>8332</v>
      </c>
      <c r="D2131" s="49" t="s">
        <v>65</v>
      </c>
      <c r="E2131" s="49" t="s">
        <v>25</v>
      </c>
      <c r="F2131" s="49"/>
      <c r="G2131" s="41" t="s">
        <v>55</v>
      </c>
      <c r="H2131" s="41" t="s">
        <v>9296</v>
      </c>
      <c r="I2131" s="41" t="s">
        <v>1048</v>
      </c>
      <c r="J2131" s="41" t="s">
        <v>7890</v>
      </c>
      <c r="K2131" s="42">
        <v>41963</v>
      </c>
      <c r="L2131" s="41"/>
      <c r="M2131" s="49"/>
      <c r="N2131" s="49"/>
      <c r="O2131" s="49"/>
      <c r="P2131" s="56"/>
    </row>
    <row r="2132" spans="1:16" hidden="1">
      <c r="A2132" s="41" t="s">
        <v>8663</v>
      </c>
      <c r="B2132" s="41" t="s">
        <v>7561</v>
      </c>
      <c r="C2132" s="49" t="s">
        <v>8332</v>
      </c>
      <c r="D2132" s="49" t="s">
        <v>65</v>
      </c>
      <c r="E2132" s="49" t="s">
        <v>25</v>
      </c>
      <c r="F2132" s="49"/>
      <c r="G2132" s="41" t="s">
        <v>55</v>
      </c>
      <c r="H2132" s="41" t="s">
        <v>9296</v>
      </c>
      <c r="I2132" s="41" t="s">
        <v>1048</v>
      </c>
      <c r="J2132" s="41" t="s">
        <v>7891</v>
      </c>
      <c r="K2132" s="42">
        <v>41658</v>
      </c>
      <c r="L2132" s="41"/>
      <c r="M2132" s="49"/>
      <c r="N2132" s="49"/>
      <c r="O2132" s="49"/>
      <c r="P2132" s="56"/>
    </row>
    <row r="2133" spans="1:16" hidden="1">
      <c r="A2133" s="41" t="s">
        <v>8663</v>
      </c>
      <c r="B2133" s="41" t="s">
        <v>7561</v>
      </c>
      <c r="C2133" s="49" t="s">
        <v>8332</v>
      </c>
      <c r="D2133" s="49" t="s">
        <v>65</v>
      </c>
      <c r="E2133" s="49" t="s">
        <v>25</v>
      </c>
      <c r="F2133" s="49"/>
      <c r="G2133" s="41" t="s">
        <v>55</v>
      </c>
      <c r="H2133" s="41" t="s">
        <v>9296</v>
      </c>
      <c r="I2133" s="41" t="s">
        <v>1048</v>
      </c>
      <c r="J2133" s="41" t="s">
        <v>7892</v>
      </c>
      <c r="K2133" s="42"/>
      <c r="L2133" s="41"/>
      <c r="M2133" s="49"/>
      <c r="N2133" s="49"/>
      <c r="O2133" s="49"/>
      <c r="P2133" s="56"/>
    </row>
    <row r="2134" spans="1:16" hidden="1">
      <c r="A2134" s="41" t="s">
        <v>8663</v>
      </c>
      <c r="B2134" s="41" t="s">
        <v>7561</v>
      </c>
      <c r="C2134" s="49" t="s">
        <v>8332</v>
      </c>
      <c r="D2134" s="49" t="s">
        <v>65</v>
      </c>
      <c r="E2134" s="49" t="s">
        <v>25</v>
      </c>
      <c r="F2134" s="49"/>
      <c r="G2134" s="41" t="s">
        <v>55</v>
      </c>
      <c r="H2134" s="41" t="s">
        <v>9296</v>
      </c>
      <c r="I2134" s="41" t="s">
        <v>1048</v>
      </c>
      <c r="J2134" s="41" t="s">
        <v>7893</v>
      </c>
      <c r="K2134" s="41"/>
      <c r="L2134" s="41"/>
      <c r="M2134" s="49"/>
      <c r="N2134" s="49"/>
      <c r="O2134" s="49"/>
      <c r="P2134" s="56"/>
    </row>
    <row r="2135" spans="1:16" hidden="1">
      <c r="A2135" s="41" t="s">
        <v>8663</v>
      </c>
      <c r="B2135" s="41" t="s">
        <v>7561</v>
      </c>
      <c r="C2135" s="49" t="s">
        <v>8332</v>
      </c>
      <c r="D2135" s="49" t="s">
        <v>65</v>
      </c>
      <c r="E2135" s="49" t="s">
        <v>25</v>
      </c>
      <c r="F2135" s="49"/>
      <c r="G2135" s="41" t="s">
        <v>55</v>
      </c>
      <c r="H2135" s="41" t="s">
        <v>9296</v>
      </c>
      <c r="I2135" s="41" t="s">
        <v>1048</v>
      </c>
      <c r="J2135" s="41" t="s">
        <v>7894</v>
      </c>
      <c r="K2135" s="41"/>
      <c r="L2135" s="41"/>
      <c r="M2135" s="49"/>
      <c r="N2135" s="49"/>
      <c r="O2135" s="49"/>
      <c r="P2135" s="56"/>
    </row>
    <row r="2136" spans="1:16" hidden="1">
      <c r="A2136" s="40" t="s">
        <v>8663</v>
      </c>
      <c r="B2136" s="40" t="s">
        <v>7561</v>
      </c>
      <c r="C2136" s="48" t="s">
        <v>8332</v>
      </c>
      <c r="D2136" s="48" t="s">
        <v>65</v>
      </c>
      <c r="E2136" s="48" t="s">
        <v>25</v>
      </c>
      <c r="F2136" s="48"/>
      <c r="G2136" s="41" t="s">
        <v>55</v>
      </c>
      <c r="H2136" s="40" t="s">
        <v>9296</v>
      </c>
      <c r="I2136" s="40" t="s">
        <v>7895</v>
      </c>
      <c r="J2136" s="40" t="s">
        <v>8245</v>
      </c>
      <c r="K2136" s="43">
        <f>K2129</f>
        <v>41883</v>
      </c>
      <c r="L2136" s="43">
        <f>K2136+30</f>
        <v>41913</v>
      </c>
      <c r="M2136" s="40" t="s">
        <v>11</v>
      </c>
      <c r="N2136" s="48" t="s">
        <v>4365</v>
      </c>
      <c r="O2136" s="40">
        <v>100</v>
      </c>
      <c r="P2136" s="56"/>
    </row>
    <row r="2137" spans="1:16" hidden="1">
      <c r="A2137" s="40" t="s">
        <v>8663</v>
      </c>
      <c r="B2137" s="40" t="s">
        <v>7561</v>
      </c>
      <c r="C2137" s="48" t="s">
        <v>8332</v>
      </c>
      <c r="D2137" s="48" t="s">
        <v>65</v>
      </c>
      <c r="E2137" s="48" t="s">
        <v>25</v>
      </c>
      <c r="F2137" s="48"/>
      <c r="G2137" s="41" t="s">
        <v>55</v>
      </c>
      <c r="H2137" s="40" t="s">
        <v>9296</v>
      </c>
      <c r="I2137" s="40" t="s">
        <v>8281</v>
      </c>
      <c r="J2137" s="40" t="s">
        <v>8282</v>
      </c>
      <c r="K2137" s="43">
        <f>L2136</f>
        <v>41913</v>
      </c>
      <c r="L2137" s="43">
        <f>K2137+2</f>
        <v>41915</v>
      </c>
      <c r="M2137" s="40" t="s">
        <v>11</v>
      </c>
      <c r="N2137" s="48" t="s">
        <v>4365</v>
      </c>
      <c r="O2137" s="40">
        <v>100</v>
      </c>
      <c r="P2137" s="56"/>
    </row>
    <row r="2138" spans="1:16" ht="15.6" hidden="1">
      <c r="A2138" s="40" t="s">
        <v>8663</v>
      </c>
      <c r="B2138" s="40" t="s">
        <v>7561</v>
      </c>
      <c r="C2138" s="48" t="s">
        <v>8332</v>
      </c>
      <c r="D2138" s="48" t="s">
        <v>65</v>
      </c>
      <c r="E2138" s="48" t="s">
        <v>25</v>
      </c>
      <c r="F2138" s="48"/>
      <c r="G2138" s="41" t="s">
        <v>55</v>
      </c>
      <c r="H2138" s="40" t="s">
        <v>9296</v>
      </c>
      <c r="I2138" s="65" t="s">
        <v>8261</v>
      </c>
      <c r="J2138" s="40" t="s">
        <v>8262</v>
      </c>
      <c r="K2138" s="43">
        <f>L2137</f>
        <v>41915</v>
      </c>
      <c r="L2138" s="43">
        <f>K2138</f>
        <v>41915</v>
      </c>
      <c r="M2138" s="40" t="s">
        <v>11</v>
      </c>
      <c r="N2138" s="48" t="s">
        <v>4365</v>
      </c>
      <c r="O2138" s="40">
        <v>100</v>
      </c>
      <c r="P2138" s="66"/>
    </row>
    <row r="2139" spans="1:16" hidden="1">
      <c r="A2139" s="40" t="s">
        <v>8663</v>
      </c>
      <c r="B2139" s="40" t="s">
        <v>7561</v>
      </c>
      <c r="C2139" s="48" t="s">
        <v>8332</v>
      </c>
      <c r="D2139" s="48" t="s">
        <v>65</v>
      </c>
      <c r="E2139" s="48" t="s">
        <v>25</v>
      </c>
      <c r="F2139" s="48"/>
      <c r="G2139" s="41" t="s">
        <v>55</v>
      </c>
      <c r="H2139" s="40" t="s">
        <v>9296</v>
      </c>
      <c r="I2139" s="40" t="s">
        <v>8264</v>
      </c>
      <c r="J2139" s="40" t="s">
        <v>8265</v>
      </c>
      <c r="K2139" s="43">
        <f>L2138</f>
        <v>41915</v>
      </c>
      <c r="L2139" s="43">
        <f>K2130-21</f>
        <v>41928</v>
      </c>
      <c r="M2139" s="40" t="s">
        <v>11</v>
      </c>
      <c r="N2139" s="48" t="s">
        <v>4365</v>
      </c>
      <c r="O2139" s="40">
        <v>100</v>
      </c>
      <c r="P2139" s="56"/>
    </row>
    <row r="2140" spans="1:16" hidden="1">
      <c r="A2140" s="40" t="s">
        <v>8663</v>
      </c>
      <c r="B2140" s="40" t="s">
        <v>7561</v>
      </c>
      <c r="C2140" s="48" t="s">
        <v>8332</v>
      </c>
      <c r="D2140" s="48" t="s">
        <v>65</v>
      </c>
      <c r="E2140" s="48" t="s">
        <v>25</v>
      </c>
      <c r="F2140" s="48"/>
      <c r="G2140" s="41" t="s">
        <v>55</v>
      </c>
      <c r="H2140" s="40" t="s">
        <v>9296</v>
      </c>
      <c r="I2140" s="40" t="s">
        <v>8261</v>
      </c>
      <c r="J2140" s="40" t="s">
        <v>8266</v>
      </c>
      <c r="K2140" s="43">
        <f>L2139</f>
        <v>41928</v>
      </c>
      <c r="L2140" s="43">
        <f>K2140</f>
        <v>41928</v>
      </c>
      <c r="M2140" s="40" t="s">
        <v>11</v>
      </c>
      <c r="N2140" s="48" t="s">
        <v>4365</v>
      </c>
      <c r="O2140" s="40">
        <v>100</v>
      </c>
      <c r="P2140" s="56"/>
    </row>
    <row r="2141" spans="1:16" hidden="1">
      <c r="A2141" s="40" t="s">
        <v>8663</v>
      </c>
      <c r="B2141" s="40" t="s">
        <v>7561</v>
      </c>
      <c r="C2141" s="48" t="s">
        <v>8332</v>
      </c>
      <c r="D2141" s="48" t="s">
        <v>65</v>
      </c>
      <c r="E2141" s="48" t="s">
        <v>25</v>
      </c>
      <c r="F2141" s="48"/>
      <c r="G2141" s="41" t="s">
        <v>55</v>
      </c>
      <c r="H2141" s="40" t="s">
        <v>9296</v>
      </c>
      <c r="I2141" s="40" t="s">
        <v>7904</v>
      </c>
      <c r="J2141" s="40" t="s">
        <v>7905</v>
      </c>
      <c r="K2141" s="43">
        <f>L2139</f>
        <v>41928</v>
      </c>
      <c r="L2141" s="43">
        <f>K2141+5</f>
        <v>41933</v>
      </c>
      <c r="M2141" s="40" t="s">
        <v>11</v>
      </c>
      <c r="N2141" s="48" t="s">
        <v>4365</v>
      </c>
      <c r="O2141" s="40">
        <v>100</v>
      </c>
      <c r="P2141" s="56" t="s">
        <v>9297</v>
      </c>
    </row>
    <row r="2142" spans="1:16" hidden="1">
      <c r="A2142" s="40" t="s">
        <v>8663</v>
      </c>
      <c r="B2142" s="40" t="s">
        <v>7561</v>
      </c>
      <c r="C2142" s="48" t="s">
        <v>8332</v>
      </c>
      <c r="D2142" s="48" t="s">
        <v>65</v>
      </c>
      <c r="E2142" s="48" t="s">
        <v>25</v>
      </c>
      <c r="F2142" s="48"/>
      <c r="G2142" s="41" t="s">
        <v>55</v>
      </c>
      <c r="H2142" s="40" t="s">
        <v>9296</v>
      </c>
      <c r="I2142" s="40" t="s">
        <v>7904</v>
      </c>
      <c r="J2142" s="40" t="s">
        <v>7906</v>
      </c>
      <c r="K2142" s="43">
        <f>L2141</f>
        <v>41933</v>
      </c>
      <c r="L2142" s="43">
        <f>K2142+5</f>
        <v>41938</v>
      </c>
      <c r="M2142" s="40" t="s">
        <v>11</v>
      </c>
      <c r="N2142" s="48" t="s">
        <v>4365</v>
      </c>
      <c r="O2142" s="40">
        <v>100</v>
      </c>
      <c r="P2142" s="56"/>
    </row>
    <row r="2143" spans="1:16" hidden="1">
      <c r="A2143" s="40" t="s">
        <v>8663</v>
      </c>
      <c r="B2143" s="40" t="s">
        <v>7561</v>
      </c>
      <c r="C2143" s="48" t="s">
        <v>8332</v>
      </c>
      <c r="D2143" s="48" t="s">
        <v>65</v>
      </c>
      <c r="E2143" s="48" t="s">
        <v>25</v>
      </c>
      <c r="F2143" s="48"/>
      <c r="G2143" s="41" t="s">
        <v>55</v>
      </c>
      <c r="H2143" s="40" t="s">
        <v>9296</v>
      </c>
      <c r="I2143" s="40" t="s">
        <v>7904</v>
      </c>
      <c r="J2143" s="40" t="s">
        <v>7907</v>
      </c>
      <c r="K2143" s="43">
        <f>L2142</f>
        <v>41938</v>
      </c>
      <c r="L2143" s="43">
        <f>K2143+5</f>
        <v>41943</v>
      </c>
      <c r="M2143" s="40" t="s">
        <v>11</v>
      </c>
      <c r="N2143" s="48" t="s">
        <v>4365</v>
      </c>
      <c r="O2143" s="40">
        <v>100</v>
      </c>
      <c r="P2143" s="56"/>
    </row>
    <row r="2144" spans="1:16" hidden="1">
      <c r="A2144" s="40" t="s">
        <v>8663</v>
      </c>
      <c r="B2144" s="40" t="s">
        <v>7561</v>
      </c>
      <c r="C2144" s="48" t="s">
        <v>8332</v>
      </c>
      <c r="D2144" s="48" t="s">
        <v>65</v>
      </c>
      <c r="E2144" s="48" t="s">
        <v>25</v>
      </c>
      <c r="F2144" s="48"/>
      <c r="G2144" s="41" t="s">
        <v>55</v>
      </c>
      <c r="H2144" s="40" t="s">
        <v>9296</v>
      </c>
      <c r="I2144" s="40" t="s">
        <v>7904</v>
      </c>
      <c r="J2144" s="40" t="s">
        <v>8172</v>
      </c>
      <c r="K2144" s="43">
        <f>L2143</f>
        <v>41943</v>
      </c>
      <c r="L2144" s="67">
        <f>K2144+1</f>
        <v>41944</v>
      </c>
      <c r="M2144" s="40" t="s">
        <v>11</v>
      </c>
      <c r="N2144" s="48" t="s">
        <v>4365</v>
      </c>
      <c r="O2144" s="40">
        <v>100</v>
      </c>
      <c r="P2144" s="56"/>
    </row>
    <row r="2145" spans="1:16" hidden="1">
      <c r="A2145" s="41" t="s">
        <v>8745</v>
      </c>
      <c r="B2145" s="71" t="s">
        <v>8347</v>
      </c>
      <c r="C2145" s="41" t="s">
        <v>108</v>
      </c>
      <c r="D2145" s="49" t="s">
        <v>65</v>
      </c>
      <c r="E2145" s="49" t="s">
        <v>24</v>
      </c>
      <c r="F2145" s="48"/>
      <c r="G2145" s="49" t="s">
        <v>6175</v>
      </c>
      <c r="H2145" s="49" t="s">
        <v>9298</v>
      </c>
      <c r="I2145" s="41" t="s">
        <v>1048</v>
      </c>
      <c r="J2145" s="41" t="s">
        <v>7888</v>
      </c>
      <c r="K2145" s="41"/>
      <c r="L2145" s="40"/>
      <c r="M2145" s="49"/>
      <c r="N2145" s="49"/>
      <c r="O2145" s="49"/>
      <c r="P2145" s="64"/>
    </row>
    <row r="2146" spans="1:16" hidden="1">
      <c r="A2146" s="41" t="s">
        <v>8745</v>
      </c>
      <c r="B2146" s="71" t="s">
        <v>8347</v>
      </c>
      <c r="C2146" s="41" t="s">
        <v>108</v>
      </c>
      <c r="D2146" s="49" t="s">
        <v>65</v>
      </c>
      <c r="E2146" s="49" t="s">
        <v>24</v>
      </c>
      <c r="F2146" s="48"/>
      <c r="G2146" s="49" t="s">
        <v>6175</v>
      </c>
      <c r="H2146" s="49" t="s">
        <v>9298</v>
      </c>
      <c r="I2146" s="41" t="s">
        <v>1048</v>
      </c>
      <c r="J2146" s="41" t="s">
        <v>8244</v>
      </c>
      <c r="K2146" s="42">
        <v>41901</v>
      </c>
      <c r="L2146" s="41"/>
      <c r="M2146" s="49"/>
      <c r="N2146" s="49"/>
      <c r="O2146" s="49"/>
      <c r="P2146" s="64"/>
    </row>
    <row r="2147" spans="1:16" hidden="1">
      <c r="A2147" s="41" t="s">
        <v>8745</v>
      </c>
      <c r="B2147" s="71" t="s">
        <v>8347</v>
      </c>
      <c r="C2147" s="41" t="s">
        <v>108</v>
      </c>
      <c r="D2147" s="49" t="s">
        <v>65</v>
      </c>
      <c r="E2147" s="49" t="s">
        <v>24</v>
      </c>
      <c r="F2147" s="48"/>
      <c r="G2147" s="49" t="s">
        <v>6175</v>
      </c>
      <c r="H2147" s="49" t="s">
        <v>9298</v>
      </c>
      <c r="I2147" s="41" t="s">
        <v>1048</v>
      </c>
      <c r="J2147" s="41" t="s">
        <v>7889</v>
      </c>
      <c r="K2147" s="42">
        <v>41933</v>
      </c>
      <c r="L2147" s="41"/>
      <c r="M2147" s="49"/>
      <c r="N2147" s="49"/>
      <c r="O2147" s="49"/>
      <c r="P2147" s="64"/>
    </row>
    <row r="2148" spans="1:16" hidden="1">
      <c r="A2148" s="41" t="s">
        <v>8745</v>
      </c>
      <c r="B2148" s="71" t="s">
        <v>8347</v>
      </c>
      <c r="C2148" s="41" t="s">
        <v>108</v>
      </c>
      <c r="D2148" s="49" t="s">
        <v>65</v>
      </c>
      <c r="E2148" s="49" t="s">
        <v>24</v>
      </c>
      <c r="F2148" s="48"/>
      <c r="G2148" s="49" t="s">
        <v>6175</v>
      </c>
      <c r="H2148" s="49" t="s">
        <v>9298</v>
      </c>
      <c r="I2148" s="41" t="s">
        <v>1048</v>
      </c>
      <c r="J2148" s="41" t="s">
        <v>7890</v>
      </c>
      <c r="K2148" s="42">
        <v>41942</v>
      </c>
      <c r="L2148" s="41"/>
      <c r="M2148" s="49"/>
      <c r="N2148" s="49"/>
      <c r="O2148" s="49"/>
      <c r="P2148" s="64"/>
    </row>
    <row r="2149" spans="1:16" hidden="1">
      <c r="A2149" s="41" t="s">
        <v>8745</v>
      </c>
      <c r="B2149" s="71" t="s">
        <v>8347</v>
      </c>
      <c r="C2149" s="41" t="s">
        <v>108</v>
      </c>
      <c r="D2149" s="49" t="s">
        <v>65</v>
      </c>
      <c r="E2149" s="49" t="s">
        <v>24</v>
      </c>
      <c r="F2149" s="48"/>
      <c r="G2149" s="49" t="s">
        <v>6175</v>
      </c>
      <c r="H2149" s="49" t="s">
        <v>9298</v>
      </c>
      <c r="I2149" s="41" t="s">
        <v>1048</v>
      </c>
      <c r="J2149" s="41" t="s">
        <v>7891</v>
      </c>
      <c r="K2149" s="42">
        <v>41957</v>
      </c>
      <c r="L2149" s="41"/>
      <c r="M2149" s="49"/>
      <c r="N2149" s="49"/>
      <c r="O2149" s="49"/>
      <c r="P2149" s="64"/>
    </row>
    <row r="2150" spans="1:16" hidden="1">
      <c r="A2150" s="41" t="s">
        <v>8745</v>
      </c>
      <c r="B2150" s="71" t="s">
        <v>8347</v>
      </c>
      <c r="C2150" s="41" t="s">
        <v>108</v>
      </c>
      <c r="D2150" s="49" t="s">
        <v>65</v>
      </c>
      <c r="E2150" s="49" t="s">
        <v>24</v>
      </c>
      <c r="F2150" s="48"/>
      <c r="G2150" s="49" t="s">
        <v>6175</v>
      </c>
      <c r="H2150" s="49" t="s">
        <v>9298</v>
      </c>
      <c r="I2150" s="41" t="s">
        <v>1048</v>
      </c>
      <c r="J2150" s="41" t="s">
        <v>7892</v>
      </c>
      <c r="K2150" s="42"/>
      <c r="L2150" s="41"/>
      <c r="M2150" s="49"/>
      <c r="N2150" s="49"/>
      <c r="O2150" s="49"/>
      <c r="P2150" s="64"/>
    </row>
    <row r="2151" spans="1:16" hidden="1">
      <c r="A2151" s="41" t="s">
        <v>8745</v>
      </c>
      <c r="B2151" s="71" t="s">
        <v>8347</v>
      </c>
      <c r="C2151" s="41" t="s">
        <v>108</v>
      </c>
      <c r="D2151" s="49" t="s">
        <v>65</v>
      </c>
      <c r="E2151" s="49" t="s">
        <v>24</v>
      </c>
      <c r="F2151" s="48"/>
      <c r="G2151" s="49" t="s">
        <v>6175</v>
      </c>
      <c r="H2151" s="49" t="s">
        <v>9298</v>
      </c>
      <c r="I2151" s="41" t="s">
        <v>1048</v>
      </c>
      <c r="J2151" s="41" t="s">
        <v>7893</v>
      </c>
      <c r="K2151" s="41"/>
      <c r="L2151" s="41"/>
      <c r="M2151" s="49"/>
      <c r="N2151" s="49"/>
      <c r="O2151" s="49"/>
      <c r="P2151" s="64"/>
    </row>
    <row r="2152" spans="1:16" hidden="1">
      <c r="A2152" s="41" t="s">
        <v>8745</v>
      </c>
      <c r="B2152" s="71" t="s">
        <v>8347</v>
      </c>
      <c r="C2152" s="41" t="s">
        <v>108</v>
      </c>
      <c r="D2152" s="49" t="s">
        <v>65</v>
      </c>
      <c r="E2152" s="49" t="s">
        <v>24</v>
      </c>
      <c r="F2152" s="48"/>
      <c r="G2152" s="49" t="s">
        <v>6175</v>
      </c>
      <c r="H2152" s="49" t="s">
        <v>9298</v>
      </c>
      <c r="I2152" s="41" t="s">
        <v>1048</v>
      </c>
      <c r="J2152" s="41" t="s">
        <v>7894</v>
      </c>
      <c r="K2152" s="41"/>
      <c r="L2152" s="41"/>
      <c r="M2152" s="49"/>
      <c r="N2152" s="49"/>
      <c r="O2152" s="49"/>
      <c r="P2152" s="64"/>
    </row>
    <row r="2153" spans="1:16" hidden="1">
      <c r="A2153" s="40" t="s">
        <v>8745</v>
      </c>
      <c r="B2153" s="70" t="s">
        <v>8347</v>
      </c>
      <c r="C2153" s="40" t="s">
        <v>108</v>
      </c>
      <c r="D2153" s="48" t="s">
        <v>65</v>
      </c>
      <c r="E2153" s="48" t="s">
        <v>24</v>
      </c>
      <c r="F2153" s="48"/>
      <c r="G2153" s="49" t="s">
        <v>6175</v>
      </c>
      <c r="H2153" s="48" t="s">
        <v>9298</v>
      </c>
      <c r="I2153" s="40" t="s">
        <v>7895</v>
      </c>
      <c r="J2153" s="40" t="s">
        <v>8245</v>
      </c>
      <c r="K2153" s="43">
        <f>K2146</f>
        <v>41901</v>
      </c>
      <c r="L2153" s="43">
        <f>K2153+10</f>
        <v>41911</v>
      </c>
      <c r="M2153" s="48" t="s">
        <v>9</v>
      </c>
      <c r="N2153" s="48" t="s">
        <v>8252</v>
      </c>
      <c r="O2153" s="48">
        <v>100</v>
      </c>
      <c r="P2153" s="56"/>
    </row>
    <row r="2154" spans="1:16" hidden="1">
      <c r="A2154" s="40" t="s">
        <v>8745</v>
      </c>
      <c r="B2154" s="70" t="s">
        <v>8347</v>
      </c>
      <c r="C2154" s="40" t="s">
        <v>108</v>
      </c>
      <c r="D2154" s="48" t="s">
        <v>65</v>
      </c>
      <c r="E2154" s="48" t="s">
        <v>24</v>
      </c>
      <c r="F2154" s="48"/>
      <c r="G2154" s="49" t="s">
        <v>6175</v>
      </c>
      <c r="H2154" s="48" t="s">
        <v>9298</v>
      </c>
      <c r="I2154" s="40" t="s">
        <v>7898</v>
      </c>
      <c r="J2154" s="40" t="s">
        <v>8247</v>
      </c>
      <c r="K2154" s="43">
        <f>L2153</f>
        <v>41911</v>
      </c>
      <c r="L2154" s="43">
        <f>K2154+2</f>
        <v>41913</v>
      </c>
      <c r="M2154" s="48" t="s">
        <v>9</v>
      </c>
      <c r="N2154" s="48" t="s">
        <v>8252</v>
      </c>
      <c r="O2154" s="48">
        <v>100</v>
      </c>
      <c r="P2154" s="56"/>
    </row>
    <row r="2155" spans="1:16">
      <c r="A2155" s="40" t="s">
        <v>8745</v>
      </c>
      <c r="B2155" s="70" t="s">
        <v>8347</v>
      </c>
      <c r="C2155" s="40" t="s">
        <v>108</v>
      </c>
      <c r="D2155" s="48" t="s">
        <v>65</v>
      </c>
      <c r="E2155" s="48" t="s">
        <v>24</v>
      </c>
      <c r="F2155" s="48"/>
      <c r="G2155" s="49" t="s">
        <v>6175</v>
      </c>
      <c r="H2155" s="48" t="s">
        <v>9298</v>
      </c>
      <c r="I2155" s="40" t="s">
        <v>7901</v>
      </c>
      <c r="J2155" s="40" t="s">
        <v>7902</v>
      </c>
      <c r="K2155" s="43">
        <f>L2154</f>
        <v>41913</v>
      </c>
      <c r="L2155" s="43">
        <f>K2156</f>
        <v>41917</v>
      </c>
      <c r="M2155" s="48" t="s">
        <v>9</v>
      </c>
      <c r="N2155" s="48" t="s">
        <v>6184</v>
      </c>
      <c r="O2155" s="48">
        <v>100</v>
      </c>
      <c r="P2155" s="56"/>
    </row>
    <row r="2156" spans="1:16" hidden="1">
      <c r="A2156" s="40" t="s">
        <v>8745</v>
      </c>
      <c r="B2156" s="70" t="s">
        <v>8347</v>
      </c>
      <c r="C2156" s="40" t="s">
        <v>108</v>
      </c>
      <c r="D2156" s="48" t="s">
        <v>65</v>
      </c>
      <c r="E2156" s="48" t="s">
        <v>24</v>
      </c>
      <c r="F2156" s="48"/>
      <c r="G2156" s="49" t="s">
        <v>6175</v>
      </c>
      <c r="H2156" s="48" t="s">
        <v>9298</v>
      </c>
      <c r="I2156" s="40" t="s">
        <v>7904</v>
      </c>
      <c r="J2156" s="40" t="s">
        <v>7905</v>
      </c>
      <c r="K2156" s="43">
        <f>L2156-5</f>
        <v>41917</v>
      </c>
      <c r="L2156" s="43">
        <f>K2157</f>
        <v>41922</v>
      </c>
      <c r="M2156" s="48" t="s">
        <v>9</v>
      </c>
      <c r="N2156" s="48" t="s">
        <v>6184</v>
      </c>
      <c r="O2156" s="48">
        <v>100</v>
      </c>
      <c r="P2156" s="56"/>
    </row>
    <row r="2157" spans="1:16" hidden="1">
      <c r="A2157" s="40" t="s">
        <v>8745</v>
      </c>
      <c r="B2157" s="70" t="s">
        <v>8347</v>
      </c>
      <c r="C2157" s="40" t="s">
        <v>108</v>
      </c>
      <c r="D2157" s="48" t="s">
        <v>65</v>
      </c>
      <c r="E2157" s="48" t="s">
        <v>24</v>
      </c>
      <c r="F2157" s="48"/>
      <c r="G2157" s="49" t="s">
        <v>6175</v>
      </c>
      <c r="H2157" s="48" t="s">
        <v>9298</v>
      </c>
      <c r="I2157" s="40" t="s">
        <v>7904</v>
      </c>
      <c r="J2157" s="40" t="s">
        <v>8249</v>
      </c>
      <c r="K2157" s="43">
        <f>L2157-5</f>
        <v>41922</v>
      </c>
      <c r="L2157" s="43">
        <f>K2158</f>
        <v>41927</v>
      </c>
      <c r="M2157" s="48" t="s">
        <v>9</v>
      </c>
      <c r="N2157" s="48" t="s">
        <v>6184</v>
      </c>
      <c r="O2157" s="48">
        <v>100</v>
      </c>
      <c r="P2157" s="56"/>
    </row>
    <row r="2158" spans="1:16" hidden="1">
      <c r="A2158" s="40" t="s">
        <v>8745</v>
      </c>
      <c r="B2158" s="70" t="s">
        <v>8347</v>
      </c>
      <c r="C2158" s="40" t="s">
        <v>108</v>
      </c>
      <c r="D2158" s="48" t="s">
        <v>65</v>
      </c>
      <c r="E2158" s="48" t="s">
        <v>24</v>
      </c>
      <c r="F2158" s="48"/>
      <c r="G2158" s="49" t="s">
        <v>6175</v>
      </c>
      <c r="H2158" s="48" t="s">
        <v>9298</v>
      </c>
      <c r="I2158" s="40" t="s">
        <v>7904</v>
      </c>
      <c r="J2158" s="40" t="s">
        <v>7907</v>
      </c>
      <c r="K2158" s="43">
        <f>L2158-5</f>
        <v>41927</v>
      </c>
      <c r="L2158" s="43">
        <f>K2159</f>
        <v>41932</v>
      </c>
      <c r="M2158" s="48" t="s">
        <v>9</v>
      </c>
      <c r="N2158" s="48" t="s">
        <v>6184</v>
      </c>
      <c r="O2158" s="48">
        <v>100</v>
      </c>
      <c r="P2158" s="56"/>
    </row>
    <row r="2159" spans="1:16" ht="26.45" hidden="1">
      <c r="A2159" s="40" t="s">
        <v>8745</v>
      </c>
      <c r="B2159" s="70" t="s">
        <v>8347</v>
      </c>
      <c r="C2159" s="40" t="s">
        <v>108</v>
      </c>
      <c r="D2159" s="48" t="s">
        <v>65</v>
      </c>
      <c r="E2159" s="48" t="s">
        <v>24</v>
      </c>
      <c r="F2159" s="48"/>
      <c r="G2159" s="49" t="s">
        <v>6175</v>
      </c>
      <c r="H2159" s="48" t="s">
        <v>9298</v>
      </c>
      <c r="I2159" s="40" t="s">
        <v>7904</v>
      </c>
      <c r="J2159" s="40" t="s">
        <v>8172</v>
      </c>
      <c r="K2159" s="43">
        <f>L2159-1</f>
        <v>41932</v>
      </c>
      <c r="L2159" s="43">
        <f>K2147</f>
        <v>41933</v>
      </c>
      <c r="M2159" s="48" t="s">
        <v>9</v>
      </c>
      <c r="N2159" s="48" t="s">
        <v>6184</v>
      </c>
      <c r="O2159" s="48">
        <v>100</v>
      </c>
      <c r="P2159" s="56" t="s">
        <v>8298</v>
      </c>
    </row>
    <row r="2160" spans="1:16" hidden="1">
      <c r="A2160" s="41" t="s">
        <v>8534</v>
      </c>
      <c r="B2160" s="41" t="s">
        <v>8336</v>
      </c>
      <c r="C2160" s="49" t="s">
        <v>65</v>
      </c>
      <c r="D2160" s="47" t="s">
        <v>65</v>
      </c>
      <c r="E2160" s="41" t="s">
        <v>25</v>
      </c>
      <c r="F2160" s="41"/>
      <c r="G2160" s="41" t="s">
        <v>55</v>
      </c>
      <c r="H2160" s="41" t="s">
        <v>9299</v>
      </c>
      <c r="I2160" s="41" t="s">
        <v>1048</v>
      </c>
      <c r="J2160" s="41" t="s">
        <v>7888</v>
      </c>
      <c r="K2160" s="41"/>
      <c r="L2160" s="41"/>
      <c r="M2160" s="49"/>
      <c r="N2160" s="49"/>
      <c r="O2160" s="49"/>
      <c r="P2160" s="56"/>
    </row>
    <row r="2161" spans="1:16" hidden="1">
      <c r="A2161" s="41" t="s">
        <v>8534</v>
      </c>
      <c r="B2161" s="41" t="s">
        <v>8336</v>
      </c>
      <c r="C2161" s="49" t="s">
        <v>65</v>
      </c>
      <c r="D2161" s="47" t="s">
        <v>65</v>
      </c>
      <c r="E2161" s="41" t="s">
        <v>25</v>
      </c>
      <c r="F2161" s="41"/>
      <c r="G2161" s="41" t="s">
        <v>55</v>
      </c>
      <c r="H2161" s="41" t="s">
        <v>9299</v>
      </c>
      <c r="I2161" s="41" t="s">
        <v>1048</v>
      </c>
      <c r="J2161" s="41" t="s">
        <v>8244</v>
      </c>
      <c r="K2161" s="42">
        <v>41897</v>
      </c>
      <c r="L2161" s="41"/>
      <c r="M2161" s="49"/>
      <c r="N2161" s="49"/>
      <c r="O2161" s="49"/>
      <c r="P2161" s="56"/>
    </row>
    <row r="2162" spans="1:16" hidden="1">
      <c r="A2162" s="41" t="s">
        <v>8534</v>
      </c>
      <c r="B2162" s="41" t="s">
        <v>8336</v>
      </c>
      <c r="C2162" s="49" t="s">
        <v>65</v>
      </c>
      <c r="D2162" s="47" t="s">
        <v>65</v>
      </c>
      <c r="E2162" s="41" t="s">
        <v>25</v>
      </c>
      <c r="F2162" s="41"/>
      <c r="G2162" s="41" t="s">
        <v>55</v>
      </c>
      <c r="H2162" s="41" t="s">
        <v>9299</v>
      </c>
      <c r="I2162" s="41" t="s">
        <v>1048</v>
      </c>
      <c r="J2162" s="41" t="s">
        <v>7889</v>
      </c>
      <c r="K2162" s="59">
        <v>41957</v>
      </c>
      <c r="L2162" s="41"/>
      <c r="M2162" s="49"/>
      <c r="N2162" s="49"/>
      <c r="O2162" s="49"/>
      <c r="P2162" s="56"/>
    </row>
    <row r="2163" spans="1:16" hidden="1">
      <c r="A2163" s="41" t="s">
        <v>8534</v>
      </c>
      <c r="B2163" s="41" t="s">
        <v>8336</v>
      </c>
      <c r="C2163" s="49" t="s">
        <v>65</v>
      </c>
      <c r="D2163" s="47" t="s">
        <v>65</v>
      </c>
      <c r="E2163" s="41" t="s">
        <v>25</v>
      </c>
      <c r="F2163" s="41"/>
      <c r="G2163" s="41" t="s">
        <v>55</v>
      </c>
      <c r="H2163" s="41" t="s">
        <v>9299</v>
      </c>
      <c r="I2163" s="41" t="s">
        <v>1048</v>
      </c>
      <c r="J2163" s="41" t="s">
        <v>7890</v>
      </c>
      <c r="K2163" s="42">
        <v>41981</v>
      </c>
      <c r="L2163" s="41"/>
      <c r="M2163" s="49"/>
      <c r="N2163" s="49"/>
      <c r="O2163" s="49"/>
      <c r="P2163" s="56"/>
    </row>
    <row r="2164" spans="1:16" hidden="1">
      <c r="A2164" s="41" t="s">
        <v>8534</v>
      </c>
      <c r="B2164" s="41" t="s">
        <v>8336</v>
      </c>
      <c r="C2164" s="49" t="s">
        <v>65</v>
      </c>
      <c r="D2164" s="47" t="s">
        <v>65</v>
      </c>
      <c r="E2164" s="41" t="s">
        <v>25</v>
      </c>
      <c r="F2164" s="41"/>
      <c r="G2164" s="41" t="s">
        <v>55</v>
      </c>
      <c r="H2164" s="41" t="s">
        <v>9299</v>
      </c>
      <c r="I2164" s="41" t="s">
        <v>1048</v>
      </c>
      <c r="J2164" s="41" t="s">
        <v>7891</v>
      </c>
      <c r="K2164" s="42">
        <v>41668</v>
      </c>
      <c r="L2164" s="41"/>
      <c r="M2164" s="49"/>
      <c r="N2164" s="49"/>
      <c r="O2164" s="49"/>
      <c r="P2164" s="56"/>
    </row>
    <row r="2165" spans="1:16" hidden="1">
      <c r="A2165" s="41" t="s">
        <v>8534</v>
      </c>
      <c r="B2165" s="41" t="s">
        <v>8336</v>
      </c>
      <c r="C2165" s="49" t="s">
        <v>65</v>
      </c>
      <c r="D2165" s="47" t="s">
        <v>65</v>
      </c>
      <c r="E2165" s="41" t="s">
        <v>25</v>
      </c>
      <c r="F2165" s="41"/>
      <c r="G2165" s="41" t="s">
        <v>55</v>
      </c>
      <c r="H2165" s="41" t="s">
        <v>9299</v>
      </c>
      <c r="I2165" s="41" t="s">
        <v>1048</v>
      </c>
      <c r="J2165" s="41" t="s">
        <v>7892</v>
      </c>
      <c r="K2165" s="42"/>
      <c r="L2165" s="41"/>
      <c r="M2165" s="49"/>
      <c r="N2165" s="49"/>
      <c r="O2165" s="49"/>
      <c r="P2165" s="56"/>
    </row>
    <row r="2166" spans="1:16" hidden="1">
      <c r="A2166" s="41" t="s">
        <v>8534</v>
      </c>
      <c r="B2166" s="41" t="s">
        <v>8336</v>
      </c>
      <c r="C2166" s="49" t="s">
        <v>65</v>
      </c>
      <c r="D2166" s="47" t="s">
        <v>65</v>
      </c>
      <c r="E2166" s="41" t="s">
        <v>25</v>
      </c>
      <c r="F2166" s="41"/>
      <c r="G2166" s="41" t="s">
        <v>55</v>
      </c>
      <c r="H2166" s="41" t="s">
        <v>9299</v>
      </c>
      <c r="I2166" s="41" t="s">
        <v>1048</v>
      </c>
      <c r="J2166" s="41" t="s">
        <v>7893</v>
      </c>
      <c r="K2166" s="41"/>
      <c r="L2166" s="41"/>
      <c r="M2166" s="49"/>
      <c r="N2166" s="49"/>
      <c r="O2166" s="49"/>
      <c r="P2166" s="56"/>
    </row>
    <row r="2167" spans="1:16" hidden="1">
      <c r="A2167" s="40" t="s">
        <v>8534</v>
      </c>
      <c r="B2167" s="40" t="s">
        <v>8336</v>
      </c>
      <c r="C2167" s="48" t="s">
        <v>65</v>
      </c>
      <c r="D2167" s="46" t="s">
        <v>65</v>
      </c>
      <c r="E2167" s="40" t="s">
        <v>25</v>
      </c>
      <c r="F2167" s="40"/>
      <c r="G2167" s="41" t="s">
        <v>55</v>
      </c>
      <c r="H2167" s="41" t="s">
        <v>9299</v>
      </c>
      <c r="I2167" s="41" t="s">
        <v>1048</v>
      </c>
      <c r="J2167" s="41" t="s">
        <v>7894</v>
      </c>
      <c r="K2167" s="41"/>
      <c r="L2167" s="41"/>
      <c r="M2167" s="49"/>
      <c r="N2167" s="49"/>
      <c r="O2167" s="49"/>
      <c r="P2167" s="56"/>
    </row>
    <row r="2168" spans="1:16" hidden="1">
      <c r="A2168" s="40" t="s">
        <v>8534</v>
      </c>
      <c r="B2168" s="40" t="s">
        <v>8336</v>
      </c>
      <c r="C2168" s="48" t="s">
        <v>65</v>
      </c>
      <c r="D2168" s="46" t="s">
        <v>65</v>
      </c>
      <c r="E2168" s="40" t="s">
        <v>25</v>
      </c>
      <c r="F2168" s="40"/>
      <c r="G2168" s="41" t="s">
        <v>55</v>
      </c>
      <c r="H2168" s="40" t="s">
        <v>9299</v>
      </c>
      <c r="I2168" s="40" t="s">
        <v>7895</v>
      </c>
      <c r="J2168" s="40" t="s">
        <v>8245</v>
      </c>
      <c r="K2168" s="43">
        <f>K2161</f>
        <v>41897</v>
      </c>
      <c r="L2168" s="43">
        <f>K2168+30</f>
        <v>41927</v>
      </c>
      <c r="M2168" s="40" t="s">
        <v>11</v>
      </c>
      <c r="N2168" s="48" t="s">
        <v>4365</v>
      </c>
      <c r="O2168" s="40">
        <v>100</v>
      </c>
      <c r="P2168" s="56"/>
    </row>
    <row r="2169" spans="1:16" hidden="1">
      <c r="A2169" s="40" t="s">
        <v>8534</v>
      </c>
      <c r="B2169" s="40" t="s">
        <v>8336</v>
      </c>
      <c r="C2169" s="48" t="s">
        <v>65</v>
      </c>
      <c r="D2169" s="46" t="s">
        <v>65</v>
      </c>
      <c r="E2169" s="40" t="s">
        <v>25</v>
      </c>
      <c r="F2169" s="40"/>
      <c r="G2169" s="41" t="s">
        <v>55</v>
      </c>
      <c r="H2169" s="40" t="s">
        <v>9299</v>
      </c>
      <c r="I2169" s="40" t="s">
        <v>8281</v>
      </c>
      <c r="J2169" s="40" t="s">
        <v>8282</v>
      </c>
      <c r="K2169" s="43">
        <f>L2168</f>
        <v>41927</v>
      </c>
      <c r="L2169" s="43">
        <f>K2169+2</f>
        <v>41929</v>
      </c>
      <c r="M2169" s="40" t="s">
        <v>11</v>
      </c>
      <c r="N2169" s="48" t="s">
        <v>4365</v>
      </c>
      <c r="O2169" s="40">
        <v>100</v>
      </c>
      <c r="P2169" s="56"/>
    </row>
    <row r="2170" spans="1:16" ht="15.6" hidden="1">
      <c r="A2170" s="40" t="s">
        <v>8534</v>
      </c>
      <c r="B2170" s="40" t="s">
        <v>8336</v>
      </c>
      <c r="C2170" s="48" t="s">
        <v>65</v>
      </c>
      <c r="D2170" s="46" t="s">
        <v>65</v>
      </c>
      <c r="E2170" s="40" t="s">
        <v>25</v>
      </c>
      <c r="F2170" s="40"/>
      <c r="G2170" s="41" t="s">
        <v>55</v>
      </c>
      <c r="H2170" s="40" t="s">
        <v>9299</v>
      </c>
      <c r="I2170" s="65" t="s">
        <v>8261</v>
      </c>
      <c r="J2170" s="40" t="s">
        <v>8262</v>
      </c>
      <c r="K2170" s="43">
        <f>L2169</f>
        <v>41929</v>
      </c>
      <c r="L2170" s="43">
        <f>K2170</f>
        <v>41929</v>
      </c>
      <c r="M2170" s="40" t="s">
        <v>11</v>
      </c>
      <c r="N2170" s="48" t="s">
        <v>4365</v>
      </c>
      <c r="O2170" s="40">
        <v>100</v>
      </c>
      <c r="P2170" s="66"/>
    </row>
    <row r="2171" spans="1:16" hidden="1">
      <c r="A2171" s="40" t="s">
        <v>8534</v>
      </c>
      <c r="B2171" s="40" t="s">
        <v>8336</v>
      </c>
      <c r="C2171" s="48" t="s">
        <v>65</v>
      </c>
      <c r="D2171" s="46" t="s">
        <v>65</v>
      </c>
      <c r="E2171" s="40" t="s">
        <v>25</v>
      </c>
      <c r="F2171" s="40"/>
      <c r="G2171" s="41" t="s">
        <v>55</v>
      </c>
      <c r="H2171" s="40" t="s">
        <v>9299</v>
      </c>
      <c r="I2171" s="40" t="s">
        <v>8264</v>
      </c>
      <c r="J2171" s="40" t="s">
        <v>8265</v>
      </c>
      <c r="K2171" s="43">
        <f>L2170</f>
        <v>41929</v>
      </c>
      <c r="L2171" s="43">
        <f>K2162-21</f>
        <v>41936</v>
      </c>
      <c r="M2171" s="40" t="s">
        <v>11</v>
      </c>
      <c r="N2171" s="48" t="s">
        <v>4365</v>
      </c>
      <c r="O2171" s="40">
        <v>100</v>
      </c>
      <c r="P2171" s="56"/>
    </row>
    <row r="2172" spans="1:16" hidden="1">
      <c r="A2172" s="40" t="s">
        <v>8534</v>
      </c>
      <c r="B2172" s="40" t="s">
        <v>8336</v>
      </c>
      <c r="C2172" s="48" t="s">
        <v>65</v>
      </c>
      <c r="D2172" s="46" t="s">
        <v>65</v>
      </c>
      <c r="E2172" s="40" t="s">
        <v>25</v>
      </c>
      <c r="F2172" s="40"/>
      <c r="G2172" s="41" t="s">
        <v>55</v>
      </c>
      <c r="H2172" s="40" t="s">
        <v>9299</v>
      </c>
      <c r="I2172" s="40" t="s">
        <v>8261</v>
      </c>
      <c r="J2172" s="40" t="s">
        <v>8266</v>
      </c>
      <c r="K2172" s="43">
        <f>L2171</f>
        <v>41936</v>
      </c>
      <c r="L2172" s="43">
        <f>K2172</f>
        <v>41936</v>
      </c>
      <c r="M2172" s="40" t="s">
        <v>11</v>
      </c>
      <c r="N2172" s="48" t="s">
        <v>4365</v>
      </c>
      <c r="O2172" s="40">
        <v>100</v>
      </c>
      <c r="P2172" s="56"/>
    </row>
    <row r="2173" spans="1:16" hidden="1">
      <c r="A2173" s="40" t="s">
        <v>8534</v>
      </c>
      <c r="B2173" s="40" t="s">
        <v>8336</v>
      </c>
      <c r="C2173" s="48" t="s">
        <v>65</v>
      </c>
      <c r="D2173" s="46" t="s">
        <v>65</v>
      </c>
      <c r="E2173" s="48" t="s">
        <v>25</v>
      </c>
      <c r="F2173" s="40"/>
      <c r="G2173" s="41" t="s">
        <v>55</v>
      </c>
      <c r="H2173" s="40" t="s">
        <v>9299</v>
      </c>
      <c r="I2173" s="40" t="s">
        <v>7904</v>
      </c>
      <c r="J2173" s="40" t="s">
        <v>7905</v>
      </c>
      <c r="K2173" s="43">
        <f>L2171</f>
        <v>41936</v>
      </c>
      <c r="L2173" s="43">
        <f>K2173+5</f>
        <v>41941</v>
      </c>
      <c r="M2173" s="40" t="s">
        <v>11</v>
      </c>
      <c r="N2173" s="48" t="s">
        <v>4365</v>
      </c>
      <c r="O2173" s="40">
        <v>100</v>
      </c>
      <c r="P2173" s="56"/>
    </row>
    <row r="2174" spans="1:16" hidden="1">
      <c r="A2174" s="40" t="s">
        <v>8534</v>
      </c>
      <c r="B2174" s="40" t="s">
        <v>8336</v>
      </c>
      <c r="C2174" s="48" t="s">
        <v>65</v>
      </c>
      <c r="D2174" s="46" t="s">
        <v>65</v>
      </c>
      <c r="E2174" s="48" t="s">
        <v>25</v>
      </c>
      <c r="F2174" s="48"/>
      <c r="G2174" s="41" t="s">
        <v>55</v>
      </c>
      <c r="H2174" s="40" t="s">
        <v>9299</v>
      </c>
      <c r="I2174" s="40" t="s">
        <v>7904</v>
      </c>
      <c r="J2174" s="40" t="s">
        <v>7906</v>
      </c>
      <c r="K2174" s="43">
        <f>L2173</f>
        <v>41941</v>
      </c>
      <c r="L2174" s="43">
        <f>K2174+5</f>
        <v>41946</v>
      </c>
      <c r="M2174" s="40" t="s">
        <v>11</v>
      </c>
      <c r="N2174" s="48" t="s">
        <v>4365</v>
      </c>
      <c r="O2174" s="40">
        <v>100</v>
      </c>
      <c r="P2174" s="56"/>
    </row>
    <row r="2175" spans="1:16" hidden="1">
      <c r="A2175" s="40" t="s">
        <v>8534</v>
      </c>
      <c r="B2175" s="40" t="s">
        <v>8336</v>
      </c>
      <c r="C2175" s="48" t="s">
        <v>65</v>
      </c>
      <c r="D2175" s="46" t="s">
        <v>65</v>
      </c>
      <c r="E2175" s="48" t="s">
        <v>25</v>
      </c>
      <c r="F2175" s="48"/>
      <c r="G2175" s="41" t="s">
        <v>55</v>
      </c>
      <c r="H2175" s="40" t="s">
        <v>9299</v>
      </c>
      <c r="I2175" s="40" t="s">
        <v>7904</v>
      </c>
      <c r="J2175" s="40" t="s">
        <v>7907</v>
      </c>
      <c r="K2175" s="43">
        <f>L2174</f>
        <v>41946</v>
      </c>
      <c r="L2175" s="43">
        <f>K2175+5</f>
        <v>41951</v>
      </c>
      <c r="M2175" s="40" t="s">
        <v>11</v>
      </c>
      <c r="N2175" s="48" t="s">
        <v>4365</v>
      </c>
      <c r="O2175" s="40">
        <v>100</v>
      </c>
      <c r="P2175" s="56"/>
    </row>
    <row r="2176" spans="1:16" ht="91.5" hidden="1">
      <c r="A2176" s="40" t="s">
        <v>8534</v>
      </c>
      <c r="B2176" s="40" t="s">
        <v>8336</v>
      </c>
      <c r="C2176" s="48" t="s">
        <v>65</v>
      </c>
      <c r="D2176" s="46" t="s">
        <v>65</v>
      </c>
      <c r="E2176" s="48" t="s">
        <v>25</v>
      </c>
      <c r="F2176" s="48"/>
      <c r="G2176" s="41" t="s">
        <v>55</v>
      </c>
      <c r="H2176" s="40" t="s">
        <v>9299</v>
      </c>
      <c r="I2176" s="40" t="s">
        <v>7904</v>
      </c>
      <c r="J2176" s="40" t="s">
        <v>8172</v>
      </c>
      <c r="K2176" s="43">
        <f>L2175</f>
        <v>41951</v>
      </c>
      <c r="L2176" s="67">
        <f>K2176+1</f>
        <v>41952</v>
      </c>
      <c r="M2176" s="40" t="s">
        <v>11</v>
      </c>
      <c r="N2176" s="48" t="s">
        <v>4365</v>
      </c>
      <c r="O2176" s="40">
        <v>100</v>
      </c>
      <c r="P2176" s="56" t="s">
        <v>9300</v>
      </c>
    </row>
    <row r="2177" spans="1:16" hidden="1">
      <c r="A2177" s="41" t="s">
        <v>8745</v>
      </c>
      <c r="B2177" s="71" t="s">
        <v>9301</v>
      </c>
      <c r="C2177" s="41" t="s">
        <v>108</v>
      </c>
      <c r="D2177" s="49" t="s">
        <v>65</v>
      </c>
      <c r="E2177" s="49" t="s">
        <v>24</v>
      </c>
      <c r="F2177" s="48"/>
      <c r="G2177" s="49" t="s">
        <v>6175</v>
      </c>
      <c r="H2177" s="49" t="s">
        <v>9302</v>
      </c>
      <c r="I2177" s="41" t="s">
        <v>1048</v>
      </c>
      <c r="J2177" s="41" t="s">
        <v>7888</v>
      </c>
      <c r="K2177" s="41"/>
      <c r="L2177" s="40"/>
      <c r="M2177" s="49"/>
      <c r="N2177" s="49"/>
      <c r="O2177" s="49"/>
      <c r="P2177" s="64"/>
    </row>
    <row r="2178" spans="1:16" hidden="1">
      <c r="A2178" s="41" t="s">
        <v>8745</v>
      </c>
      <c r="B2178" s="71" t="s">
        <v>9301</v>
      </c>
      <c r="C2178" s="41" t="s">
        <v>108</v>
      </c>
      <c r="D2178" s="49" t="s">
        <v>65</v>
      </c>
      <c r="E2178" s="49" t="s">
        <v>24</v>
      </c>
      <c r="F2178" s="48"/>
      <c r="G2178" s="49" t="s">
        <v>6175</v>
      </c>
      <c r="H2178" s="49" t="s">
        <v>9302</v>
      </c>
      <c r="I2178" s="41" t="s">
        <v>1048</v>
      </c>
      <c r="J2178" s="41" t="s">
        <v>8244</v>
      </c>
      <c r="K2178" s="42">
        <v>41883</v>
      </c>
      <c r="L2178" s="41"/>
      <c r="M2178" s="49"/>
      <c r="N2178" s="49"/>
      <c r="O2178" s="49"/>
      <c r="P2178" s="64"/>
    </row>
    <row r="2179" spans="1:16" hidden="1">
      <c r="A2179" s="41" t="s">
        <v>8745</v>
      </c>
      <c r="B2179" s="71" t="s">
        <v>9301</v>
      </c>
      <c r="C2179" s="41" t="s">
        <v>108</v>
      </c>
      <c r="D2179" s="49" t="s">
        <v>65</v>
      </c>
      <c r="E2179" s="49" t="s">
        <v>24</v>
      </c>
      <c r="F2179" s="48"/>
      <c r="G2179" s="49" t="s">
        <v>6175</v>
      </c>
      <c r="H2179" s="49" t="s">
        <v>9302</v>
      </c>
      <c r="I2179" s="41" t="s">
        <v>1048</v>
      </c>
      <c r="J2179" s="41" t="s">
        <v>7889</v>
      </c>
      <c r="K2179" s="42">
        <v>41964</v>
      </c>
      <c r="L2179" s="41"/>
      <c r="M2179" s="49"/>
      <c r="N2179" s="49"/>
      <c r="O2179" s="49"/>
      <c r="P2179" s="64"/>
    </row>
    <row r="2180" spans="1:16" hidden="1">
      <c r="A2180" s="41" t="s">
        <v>8745</v>
      </c>
      <c r="B2180" s="71" t="s">
        <v>9301</v>
      </c>
      <c r="C2180" s="41" t="s">
        <v>108</v>
      </c>
      <c r="D2180" s="49" t="s">
        <v>65</v>
      </c>
      <c r="E2180" s="49" t="s">
        <v>24</v>
      </c>
      <c r="F2180" s="48"/>
      <c r="G2180" s="49" t="s">
        <v>6175</v>
      </c>
      <c r="H2180" s="49" t="s">
        <v>9302</v>
      </c>
      <c r="I2180" s="41" t="s">
        <v>1048</v>
      </c>
      <c r="J2180" s="41" t="s">
        <v>7890</v>
      </c>
      <c r="K2180" s="42">
        <v>41964</v>
      </c>
      <c r="L2180" s="41"/>
      <c r="M2180" s="49"/>
      <c r="N2180" s="49"/>
      <c r="O2180" s="49"/>
      <c r="P2180" s="64"/>
    </row>
    <row r="2181" spans="1:16" hidden="1">
      <c r="A2181" s="41" t="s">
        <v>8745</v>
      </c>
      <c r="B2181" s="71" t="s">
        <v>9301</v>
      </c>
      <c r="C2181" s="41" t="s">
        <v>108</v>
      </c>
      <c r="D2181" s="49" t="s">
        <v>65</v>
      </c>
      <c r="E2181" s="49" t="s">
        <v>24</v>
      </c>
      <c r="F2181" s="48"/>
      <c r="G2181" s="49" t="s">
        <v>6175</v>
      </c>
      <c r="H2181" s="49" t="s">
        <v>9302</v>
      </c>
      <c r="I2181" s="41" t="s">
        <v>1048</v>
      </c>
      <c r="J2181" s="41" t="s">
        <v>7891</v>
      </c>
      <c r="K2181" s="42">
        <v>41971</v>
      </c>
      <c r="L2181" s="41"/>
      <c r="M2181" s="49"/>
      <c r="N2181" s="49"/>
      <c r="O2181" s="49"/>
      <c r="P2181" s="64"/>
    </row>
    <row r="2182" spans="1:16" hidden="1">
      <c r="A2182" s="41" t="s">
        <v>8745</v>
      </c>
      <c r="B2182" s="71" t="s">
        <v>9301</v>
      </c>
      <c r="C2182" s="41" t="s">
        <v>108</v>
      </c>
      <c r="D2182" s="49" t="s">
        <v>65</v>
      </c>
      <c r="E2182" s="49" t="s">
        <v>24</v>
      </c>
      <c r="F2182" s="48"/>
      <c r="G2182" s="49" t="s">
        <v>6175</v>
      </c>
      <c r="H2182" s="49" t="s">
        <v>9302</v>
      </c>
      <c r="I2182" s="41" t="s">
        <v>1048</v>
      </c>
      <c r="J2182" s="41" t="s">
        <v>7892</v>
      </c>
      <c r="K2182" s="42"/>
      <c r="L2182" s="41"/>
      <c r="M2182" s="49"/>
      <c r="N2182" s="49"/>
      <c r="O2182" s="49"/>
      <c r="P2182" s="64"/>
    </row>
    <row r="2183" spans="1:16" hidden="1">
      <c r="A2183" s="41" t="s">
        <v>8745</v>
      </c>
      <c r="B2183" s="71" t="s">
        <v>9301</v>
      </c>
      <c r="C2183" s="41" t="s">
        <v>108</v>
      </c>
      <c r="D2183" s="49" t="s">
        <v>65</v>
      </c>
      <c r="E2183" s="49" t="s">
        <v>24</v>
      </c>
      <c r="F2183" s="48"/>
      <c r="G2183" s="49" t="s">
        <v>6175</v>
      </c>
      <c r="H2183" s="49" t="s">
        <v>9302</v>
      </c>
      <c r="I2183" s="41" t="s">
        <v>1048</v>
      </c>
      <c r="J2183" s="41" t="s">
        <v>7893</v>
      </c>
      <c r="K2183" s="41"/>
      <c r="L2183" s="41"/>
      <c r="M2183" s="49"/>
      <c r="N2183" s="49"/>
      <c r="O2183" s="49"/>
      <c r="P2183" s="64"/>
    </row>
    <row r="2184" spans="1:16" hidden="1">
      <c r="A2184" s="41" t="s">
        <v>8745</v>
      </c>
      <c r="B2184" s="71" t="s">
        <v>9301</v>
      </c>
      <c r="C2184" s="41" t="s">
        <v>108</v>
      </c>
      <c r="D2184" s="49" t="s">
        <v>65</v>
      </c>
      <c r="E2184" s="49" t="s">
        <v>24</v>
      </c>
      <c r="F2184" s="48"/>
      <c r="G2184" s="49" t="s">
        <v>6175</v>
      </c>
      <c r="H2184" s="49" t="s">
        <v>9302</v>
      </c>
      <c r="I2184" s="41" t="s">
        <v>1048</v>
      </c>
      <c r="J2184" s="41" t="s">
        <v>7894</v>
      </c>
      <c r="K2184" s="41"/>
      <c r="L2184" s="41"/>
      <c r="M2184" s="49"/>
      <c r="N2184" s="49"/>
      <c r="O2184" s="49"/>
      <c r="P2184" s="64"/>
    </row>
    <row r="2185" spans="1:16" hidden="1">
      <c r="A2185" s="40" t="s">
        <v>8745</v>
      </c>
      <c r="B2185" s="70" t="s">
        <v>9301</v>
      </c>
      <c r="C2185" s="40" t="s">
        <v>108</v>
      </c>
      <c r="D2185" s="48" t="s">
        <v>65</v>
      </c>
      <c r="E2185" s="48" t="s">
        <v>24</v>
      </c>
      <c r="F2185" s="48"/>
      <c r="G2185" s="49" t="s">
        <v>6175</v>
      </c>
      <c r="H2185" s="48" t="s">
        <v>9302</v>
      </c>
      <c r="I2185" s="40" t="s">
        <v>7895</v>
      </c>
      <c r="J2185" s="40" t="s">
        <v>8245</v>
      </c>
      <c r="K2185" s="43">
        <f>K2178</f>
        <v>41883</v>
      </c>
      <c r="L2185" s="43">
        <f>K2185+10</f>
        <v>41893</v>
      </c>
      <c r="M2185" s="48" t="s">
        <v>9</v>
      </c>
      <c r="N2185" s="48" t="s">
        <v>6184</v>
      </c>
      <c r="O2185" s="48">
        <v>100</v>
      </c>
      <c r="P2185" s="56"/>
    </row>
    <row r="2186" spans="1:16" ht="26.45" hidden="1">
      <c r="A2186" s="40" t="s">
        <v>8745</v>
      </c>
      <c r="B2186" s="70" t="s">
        <v>9301</v>
      </c>
      <c r="C2186" s="40" t="s">
        <v>108</v>
      </c>
      <c r="D2186" s="48" t="s">
        <v>65</v>
      </c>
      <c r="E2186" s="48" t="s">
        <v>24</v>
      </c>
      <c r="F2186" s="48"/>
      <c r="G2186" s="49" t="s">
        <v>6175</v>
      </c>
      <c r="H2186" s="48" t="s">
        <v>9302</v>
      </c>
      <c r="I2186" s="40" t="s">
        <v>7898</v>
      </c>
      <c r="J2186" s="40" t="s">
        <v>8247</v>
      </c>
      <c r="K2186" s="43">
        <f>L2185</f>
        <v>41893</v>
      </c>
      <c r="L2186" s="43">
        <f>K2186+2</f>
        <v>41895</v>
      </c>
      <c r="M2186" s="48" t="s">
        <v>9</v>
      </c>
      <c r="N2186" s="48" t="s">
        <v>94</v>
      </c>
      <c r="O2186" s="48">
        <v>100</v>
      </c>
      <c r="P2186" s="56" t="s">
        <v>9303</v>
      </c>
    </row>
    <row r="2187" spans="1:16">
      <c r="A2187" s="40" t="s">
        <v>8745</v>
      </c>
      <c r="B2187" s="70" t="s">
        <v>9301</v>
      </c>
      <c r="C2187" s="40" t="s">
        <v>108</v>
      </c>
      <c r="D2187" s="48" t="s">
        <v>65</v>
      </c>
      <c r="E2187" s="48" t="s">
        <v>24</v>
      </c>
      <c r="F2187" s="48"/>
      <c r="G2187" s="49" t="s">
        <v>6175</v>
      </c>
      <c r="H2187" s="48" t="s">
        <v>9302</v>
      </c>
      <c r="I2187" s="40" t="s">
        <v>7901</v>
      </c>
      <c r="J2187" s="40" t="s">
        <v>7902</v>
      </c>
      <c r="K2187" s="43">
        <f>L2186</f>
        <v>41895</v>
      </c>
      <c r="L2187" s="43">
        <f>K2188</f>
        <v>41948</v>
      </c>
      <c r="M2187" s="48" t="s">
        <v>9</v>
      </c>
      <c r="N2187" s="48" t="s">
        <v>6184</v>
      </c>
      <c r="O2187" s="48">
        <v>100</v>
      </c>
      <c r="P2187" s="56"/>
    </row>
    <row r="2188" spans="1:16" hidden="1">
      <c r="A2188" s="40" t="s">
        <v>8745</v>
      </c>
      <c r="B2188" s="70" t="s">
        <v>9301</v>
      </c>
      <c r="C2188" s="40" t="s">
        <v>108</v>
      </c>
      <c r="D2188" s="48" t="s">
        <v>65</v>
      </c>
      <c r="E2188" s="48" t="s">
        <v>24</v>
      </c>
      <c r="F2188" s="48"/>
      <c r="G2188" s="49" t="s">
        <v>6175</v>
      </c>
      <c r="H2188" s="48" t="s">
        <v>9302</v>
      </c>
      <c r="I2188" s="40" t="s">
        <v>7904</v>
      </c>
      <c r="J2188" s="40" t="s">
        <v>7905</v>
      </c>
      <c r="K2188" s="43">
        <f>L2188-5</f>
        <v>41948</v>
      </c>
      <c r="L2188" s="43">
        <f>K2189</f>
        <v>41953</v>
      </c>
      <c r="M2188" s="48" t="s">
        <v>9</v>
      </c>
      <c r="N2188" s="48" t="s">
        <v>6184</v>
      </c>
      <c r="O2188" s="48">
        <v>100</v>
      </c>
      <c r="P2188" s="56"/>
    </row>
    <row r="2189" spans="1:16" hidden="1">
      <c r="A2189" s="40" t="s">
        <v>8745</v>
      </c>
      <c r="B2189" s="70" t="s">
        <v>9301</v>
      </c>
      <c r="C2189" s="40" t="s">
        <v>108</v>
      </c>
      <c r="D2189" s="48" t="s">
        <v>65</v>
      </c>
      <c r="E2189" s="48" t="s">
        <v>24</v>
      </c>
      <c r="F2189" s="48"/>
      <c r="G2189" s="49" t="s">
        <v>6175</v>
      </c>
      <c r="H2189" s="48" t="s">
        <v>9302</v>
      </c>
      <c r="I2189" s="40" t="s">
        <v>7904</v>
      </c>
      <c r="J2189" s="40" t="s">
        <v>8249</v>
      </c>
      <c r="K2189" s="43">
        <f>L2189-5</f>
        <v>41953</v>
      </c>
      <c r="L2189" s="43">
        <f>K2190</f>
        <v>41958</v>
      </c>
      <c r="M2189" s="48" t="s">
        <v>9</v>
      </c>
      <c r="N2189" s="48" t="s">
        <v>6184</v>
      </c>
      <c r="O2189" s="48">
        <v>100</v>
      </c>
      <c r="P2189" s="56"/>
    </row>
    <row r="2190" spans="1:16" hidden="1">
      <c r="A2190" s="40" t="s">
        <v>8745</v>
      </c>
      <c r="B2190" s="70" t="s">
        <v>9301</v>
      </c>
      <c r="C2190" s="40" t="s">
        <v>108</v>
      </c>
      <c r="D2190" s="48" t="s">
        <v>65</v>
      </c>
      <c r="E2190" s="48" t="s">
        <v>24</v>
      </c>
      <c r="F2190" s="48"/>
      <c r="G2190" s="49" t="s">
        <v>6175</v>
      </c>
      <c r="H2190" s="48" t="s">
        <v>9302</v>
      </c>
      <c r="I2190" s="40" t="s">
        <v>7904</v>
      </c>
      <c r="J2190" s="40" t="s">
        <v>7907</v>
      </c>
      <c r="K2190" s="43">
        <f>L2190-5</f>
        <v>41958</v>
      </c>
      <c r="L2190" s="43">
        <f>K2191</f>
        <v>41963</v>
      </c>
      <c r="M2190" s="48" t="s">
        <v>9</v>
      </c>
      <c r="N2190" s="48" t="s">
        <v>6184</v>
      </c>
      <c r="O2190" s="48">
        <v>100</v>
      </c>
      <c r="P2190" s="56"/>
    </row>
    <row r="2191" spans="1:16" ht="26.45" hidden="1">
      <c r="A2191" s="40" t="s">
        <v>8745</v>
      </c>
      <c r="B2191" s="70" t="s">
        <v>9301</v>
      </c>
      <c r="C2191" s="40" t="s">
        <v>108</v>
      </c>
      <c r="D2191" s="48" t="s">
        <v>65</v>
      </c>
      <c r="E2191" s="48" t="s">
        <v>24</v>
      </c>
      <c r="F2191" s="48"/>
      <c r="G2191" s="49" t="s">
        <v>6175</v>
      </c>
      <c r="H2191" s="48" t="s">
        <v>9302</v>
      </c>
      <c r="I2191" s="40" t="s">
        <v>7904</v>
      </c>
      <c r="J2191" s="40" t="s">
        <v>8172</v>
      </c>
      <c r="K2191" s="43">
        <f>L2191-1</f>
        <v>41963</v>
      </c>
      <c r="L2191" s="43">
        <f>K2179</f>
        <v>41964</v>
      </c>
      <c r="M2191" s="48" t="s">
        <v>9</v>
      </c>
      <c r="N2191" s="48" t="s">
        <v>6184</v>
      </c>
      <c r="O2191" s="48">
        <v>100</v>
      </c>
      <c r="P2191" s="56" t="s">
        <v>8298</v>
      </c>
    </row>
    <row r="2192" spans="1:16" hidden="1">
      <c r="A2192" s="55" t="s">
        <v>9289</v>
      </c>
      <c r="B2192" s="55" t="s">
        <v>3450</v>
      </c>
      <c r="C2192" s="49" t="s">
        <v>108</v>
      </c>
      <c r="D2192" s="55" t="s">
        <v>7928</v>
      </c>
      <c r="E2192" s="49" t="s">
        <v>24</v>
      </c>
      <c r="F2192" s="48"/>
      <c r="G2192" s="49" t="s">
        <v>6175</v>
      </c>
      <c r="H2192" s="49" t="s">
        <v>9304</v>
      </c>
      <c r="I2192" s="41" t="s">
        <v>1048</v>
      </c>
      <c r="J2192" s="41" t="s">
        <v>7888</v>
      </c>
      <c r="K2192" s="41"/>
      <c r="L2192" s="40"/>
      <c r="M2192" s="40"/>
      <c r="N2192" s="40"/>
      <c r="O2192" s="48"/>
      <c r="P2192" s="40"/>
    </row>
    <row r="2193" spans="1:16" hidden="1">
      <c r="A2193" s="55" t="s">
        <v>9289</v>
      </c>
      <c r="B2193" s="55" t="s">
        <v>3450</v>
      </c>
      <c r="C2193" s="49" t="s">
        <v>108</v>
      </c>
      <c r="D2193" s="55" t="s">
        <v>7928</v>
      </c>
      <c r="E2193" s="49" t="s">
        <v>24</v>
      </c>
      <c r="F2193" s="48"/>
      <c r="G2193" s="49" t="s">
        <v>6175</v>
      </c>
      <c r="H2193" s="49" t="s">
        <v>9304</v>
      </c>
      <c r="I2193" s="41" t="s">
        <v>1048</v>
      </c>
      <c r="J2193" s="41" t="s">
        <v>8244</v>
      </c>
      <c r="K2193" s="42">
        <v>41855</v>
      </c>
      <c r="L2193" s="41"/>
      <c r="M2193" s="41"/>
      <c r="N2193" s="41"/>
      <c r="O2193" s="49"/>
      <c r="P2193" s="41"/>
    </row>
    <row r="2194" spans="1:16" hidden="1">
      <c r="A2194" s="55" t="s">
        <v>9289</v>
      </c>
      <c r="B2194" s="55" t="s">
        <v>3450</v>
      </c>
      <c r="C2194" s="49" t="s">
        <v>108</v>
      </c>
      <c r="D2194" s="55" t="s">
        <v>7928</v>
      </c>
      <c r="E2194" s="49" t="s">
        <v>24</v>
      </c>
      <c r="F2194" s="48"/>
      <c r="G2194" s="49" t="s">
        <v>6175</v>
      </c>
      <c r="H2194" s="49" t="s">
        <v>9304</v>
      </c>
      <c r="I2194" s="41" t="s">
        <v>1048</v>
      </c>
      <c r="J2194" s="41" t="s">
        <v>7889</v>
      </c>
      <c r="K2194" s="42">
        <v>41949</v>
      </c>
      <c r="L2194" s="41"/>
      <c r="M2194" s="41"/>
      <c r="N2194" s="41"/>
      <c r="O2194" s="49"/>
      <c r="P2194" s="41"/>
    </row>
    <row r="2195" spans="1:16" hidden="1">
      <c r="A2195" s="55" t="s">
        <v>9289</v>
      </c>
      <c r="B2195" s="55" t="s">
        <v>3450</v>
      </c>
      <c r="C2195" s="49" t="s">
        <v>108</v>
      </c>
      <c r="D2195" s="55" t="s">
        <v>7928</v>
      </c>
      <c r="E2195" s="49" t="s">
        <v>24</v>
      </c>
      <c r="F2195" s="48"/>
      <c r="G2195" s="49" t="s">
        <v>6175</v>
      </c>
      <c r="H2195" s="49" t="s">
        <v>9304</v>
      </c>
      <c r="I2195" s="41" t="s">
        <v>1048</v>
      </c>
      <c r="J2195" s="41" t="s">
        <v>7890</v>
      </c>
      <c r="K2195" s="42">
        <v>41954</v>
      </c>
      <c r="L2195" s="41"/>
      <c r="M2195" s="41"/>
      <c r="N2195" s="41"/>
      <c r="O2195" s="49"/>
      <c r="P2195" s="41"/>
    </row>
    <row r="2196" spans="1:16" hidden="1">
      <c r="A2196" s="55" t="s">
        <v>9289</v>
      </c>
      <c r="B2196" s="55" t="s">
        <v>3450</v>
      </c>
      <c r="C2196" s="49" t="s">
        <v>108</v>
      </c>
      <c r="D2196" s="55" t="s">
        <v>7928</v>
      </c>
      <c r="E2196" s="49" t="s">
        <v>24</v>
      </c>
      <c r="F2196" s="48"/>
      <c r="G2196" s="49" t="s">
        <v>6175</v>
      </c>
      <c r="H2196" s="49" t="s">
        <v>9304</v>
      </c>
      <c r="I2196" s="41" t="s">
        <v>1048</v>
      </c>
      <c r="J2196" s="41" t="s">
        <v>7891</v>
      </c>
      <c r="K2196" s="42">
        <v>41963</v>
      </c>
      <c r="L2196" s="41"/>
      <c r="M2196" s="41"/>
      <c r="N2196" s="41"/>
      <c r="O2196" s="49"/>
      <c r="P2196" s="41"/>
    </row>
    <row r="2197" spans="1:16" hidden="1">
      <c r="A2197" s="55" t="s">
        <v>9289</v>
      </c>
      <c r="B2197" s="55" t="s">
        <v>3450</v>
      </c>
      <c r="C2197" s="49" t="s">
        <v>108</v>
      </c>
      <c r="D2197" s="55" t="s">
        <v>7928</v>
      </c>
      <c r="E2197" s="49" t="s">
        <v>24</v>
      </c>
      <c r="F2197" s="48"/>
      <c r="G2197" s="49" t="s">
        <v>6175</v>
      </c>
      <c r="H2197" s="49" t="s">
        <v>9304</v>
      </c>
      <c r="I2197" s="41" t="s">
        <v>1048</v>
      </c>
      <c r="J2197" s="41" t="s">
        <v>7892</v>
      </c>
      <c r="K2197" s="42"/>
      <c r="L2197" s="41"/>
      <c r="M2197" s="41"/>
      <c r="N2197" s="41"/>
      <c r="O2197" s="49"/>
      <c r="P2197" s="41"/>
    </row>
    <row r="2198" spans="1:16" hidden="1">
      <c r="A2198" s="55" t="s">
        <v>9289</v>
      </c>
      <c r="B2198" s="55" t="s">
        <v>3450</v>
      </c>
      <c r="C2198" s="49" t="s">
        <v>108</v>
      </c>
      <c r="D2198" s="55" t="s">
        <v>7928</v>
      </c>
      <c r="E2198" s="49" t="s">
        <v>24</v>
      </c>
      <c r="F2198" s="48"/>
      <c r="G2198" s="49" t="s">
        <v>6175</v>
      </c>
      <c r="H2198" s="49" t="s">
        <v>9304</v>
      </c>
      <c r="I2198" s="41" t="s">
        <v>1048</v>
      </c>
      <c r="J2198" s="41" t="s">
        <v>7893</v>
      </c>
      <c r="K2198" s="41"/>
      <c r="L2198" s="41"/>
      <c r="M2198" s="41"/>
      <c r="N2198" s="41"/>
      <c r="O2198" s="49"/>
      <c r="P2198" s="41"/>
    </row>
    <row r="2199" spans="1:16" hidden="1">
      <c r="A2199" s="55" t="s">
        <v>9289</v>
      </c>
      <c r="B2199" s="55" t="s">
        <v>3450</v>
      </c>
      <c r="C2199" s="49" t="s">
        <v>108</v>
      </c>
      <c r="D2199" s="55" t="s">
        <v>7928</v>
      </c>
      <c r="E2199" s="49" t="s">
        <v>24</v>
      </c>
      <c r="F2199" s="48"/>
      <c r="G2199" s="49" t="s">
        <v>6175</v>
      </c>
      <c r="H2199" s="49" t="s">
        <v>9304</v>
      </c>
      <c r="I2199" s="41" t="s">
        <v>1048</v>
      </c>
      <c r="J2199" s="41" t="s">
        <v>7894</v>
      </c>
      <c r="K2199" s="41"/>
      <c r="L2199" s="41"/>
      <c r="M2199" s="41"/>
      <c r="N2199" s="41"/>
      <c r="O2199" s="49"/>
      <c r="P2199" s="41"/>
    </row>
    <row r="2200" spans="1:16" ht="26.45" hidden="1">
      <c r="A2200" s="55" t="s">
        <v>9289</v>
      </c>
      <c r="B2200" s="55" t="s">
        <v>3450</v>
      </c>
      <c r="C2200" s="49" t="s">
        <v>108</v>
      </c>
      <c r="D2200" s="55" t="s">
        <v>7928</v>
      </c>
      <c r="E2200" s="49" t="s">
        <v>24</v>
      </c>
      <c r="F2200" s="48"/>
      <c r="G2200" s="49" t="s">
        <v>6175</v>
      </c>
      <c r="H2200" s="48" t="s">
        <v>9304</v>
      </c>
      <c r="I2200" s="40" t="s">
        <v>7895</v>
      </c>
      <c r="J2200" s="40" t="s">
        <v>8245</v>
      </c>
      <c r="K2200" s="43">
        <f>K2193</f>
        <v>41855</v>
      </c>
      <c r="L2200" s="43">
        <f>K2200+10</f>
        <v>41865</v>
      </c>
      <c r="M2200" s="40" t="s">
        <v>8173</v>
      </c>
      <c r="N2200" s="48" t="s">
        <v>5488</v>
      </c>
      <c r="O2200" s="40">
        <v>100</v>
      </c>
      <c r="P2200" s="39" t="s">
        <v>8293</v>
      </c>
    </row>
    <row r="2201" spans="1:16" ht="26.45" hidden="1">
      <c r="A2201" s="55" t="s">
        <v>9289</v>
      </c>
      <c r="B2201" s="55" t="s">
        <v>3450</v>
      </c>
      <c r="C2201" s="49" t="s">
        <v>108</v>
      </c>
      <c r="D2201" s="55" t="s">
        <v>7928</v>
      </c>
      <c r="E2201" s="49" t="s">
        <v>24</v>
      </c>
      <c r="F2201" s="48"/>
      <c r="G2201" s="49" t="s">
        <v>6175</v>
      </c>
      <c r="H2201" s="48" t="s">
        <v>9304</v>
      </c>
      <c r="I2201" s="40" t="s">
        <v>7898</v>
      </c>
      <c r="J2201" s="40" t="s">
        <v>8247</v>
      </c>
      <c r="K2201" s="43">
        <f>L2200</f>
        <v>41865</v>
      </c>
      <c r="L2201" s="43">
        <f>K2201+2</f>
        <v>41867</v>
      </c>
      <c r="M2201" s="40" t="s">
        <v>8173</v>
      </c>
      <c r="N2201" s="48" t="s">
        <v>149</v>
      </c>
      <c r="O2201" s="40">
        <v>100</v>
      </c>
      <c r="P2201" s="39" t="s">
        <v>8293</v>
      </c>
    </row>
    <row r="2202" spans="1:16" ht="26.45">
      <c r="A2202" s="55" t="s">
        <v>9289</v>
      </c>
      <c r="B2202" s="55" t="s">
        <v>3450</v>
      </c>
      <c r="C2202" s="49" t="s">
        <v>108</v>
      </c>
      <c r="D2202" s="55" t="s">
        <v>7928</v>
      </c>
      <c r="E2202" s="49" t="s">
        <v>24</v>
      </c>
      <c r="F2202" s="48"/>
      <c r="G2202" s="49" t="s">
        <v>6175</v>
      </c>
      <c r="H2202" s="48" t="s">
        <v>9304</v>
      </c>
      <c r="I2202" s="40" t="s">
        <v>7901</v>
      </c>
      <c r="J2202" s="40" t="s">
        <v>7902</v>
      </c>
      <c r="K2202" s="43">
        <f>L2201</f>
        <v>41867</v>
      </c>
      <c r="L2202" s="43">
        <f>K2203</f>
        <v>41933</v>
      </c>
      <c r="M2202" s="40" t="s">
        <v>8173</v>
      </c>
      <c r="N2202" s="48" t="s">
        <v>5488</v>
      </c>
      <c r="O2202" s="40">
        <v>100</v>
      </c>
      <c r="P2202" s="39" t="s">
        <v>8293</v>
      </c>
    </row>
    <row r="2203" spans="1:16" hidden="1">
      <c r="A2203" s="55" t="s">
        <v>9289</v>
      </c>
      <c r="B2203" s="55" t="s">
        <v>3450</v>
      </c>
      <c r="C2203" s="49" t="s">
        <v>108</v>
      </c>
      <c r="D2203" s="55" t="s">
        <v>7928</v>
      </c>
      <c r="E2203" s="49" t="s">
        <v>24</v>
      </c>
      <c r="F2203" s="48"/>
      <c r="G2203" s="49" t="s">
        <v>6175</v>
      </c>
      <c r="H2203" s="48" t="s">
        <v>9304</v>
      </c>
      <c r="I2203" s="40" t="s">
        <v>7904</v>
      </c>
      <c r="J2203" s="40" t="s">
        <v>7905</v>
      </c>
      <c r="K2203" s="43">
        <f>L2203-5</f>
        <v>41933</v>
      </c>
      <c r="L2203" s="43">
        <f>K2204</f>
        <v>41938</v>
      </c>
      <c r="M2203" s="40" t="s">
        <v>8173</v>
      </c>
      <c r="N2203" s="48" t="s">
        <v>5488</v>
      </c>
      <c r="O2203" s="40">
        <v>100</v>
      </c>
      <c r="P2203" s="40"/>
    </row>
    <row r="2204" spans="1:16" hidden="1">
      <c r="A2204" s="55" t="s">
        <v>9289</v>
      </c>
      <c r="B2204" s="55" t="s">
        <v>3450</v>
      </c>
      <c r="C2204" s="49" t="s">
        <v>108</v>
      </c>
      <c r="D2204" s="55" t="s">
        <v>7928</v>
      </c>
      <c r="E2204" s="49" t="s">
        <v>24</v>
      </c>
      <c r="F2204" s="48"/>
      <c r="G2204" s="49" t="s">
        <v>6175</v>
      </c>
      <c r="H2204" s="48" t="s">
        <v>9304</v>
      </c>
      <c r="I2204" s="40" t="s">
        <v>7904</v>
      </c>
      <c r="J2204" s="40" t="s">
        <v>8249</v>
      </c>
      <c r="K2204" s="43">
        <f>L2204-5</f>
        <v>41938</v>
      </c>
      <c r="L2204" s="43">
        <f>K2205</f>
        <v>41943</v>
      </c>
      <c r="M2204" s="40" t="s">
        <v>8173</v>
      </c>
      <c r="N2204" s="48" t="s">
        <v>5488</v>
      </c>
      <c r="O2204" s="40">
        <v>100</v>
      </c>
      <c r="P2204" s="40"/>
    </row>
    <row r="2205" spans="1:16" hidden="1">
      <c r="A2205" s="55" t="s">
        <v>9289</v>
      </c>
      <c r="B2205" s="55" t="s">
        <v>3450</v>
      </c>
      <c r="C2205" s="49" t="s">
        <v>108</v>
      </c>
      <c r="D2205" s="55" t="s">
        <v>7928</v>
      </c>
      <c r="E2205" s="49" t="s">
        <v>24</v>
      </c>
      <c r="F2205" s="48"/>
      <c r="G2205" s="49" t="s">
        <v>6175</v>
      </c>
      <c r="H2205" s="48" t="s">
        <v>9304</v>
      </c>
      <c r="I2205" s="40" t="s">
        <v>7904</v>
      </c>
      <c r="J2205" s="40" t="s">
        <v>7907</v>
      </c>
      <c r="K2205" s="43">
        <f>L2205-5</f>
        <v>41943</v>
      </c>
      <c r="L2205" s="43">
        <f>K2206</f>
        <v>41948</v>
      </c>
      <c r="M2205" s="40" t="s">
        <v>8173</v>
      </c>
      <c r="N2205" s="48" t="s">
        <v>5488</v>
      </c>
      <c r="O2205" s="40">
        <v>100</v>
      </c>
      <c r="P2205" s="40"/>
    </row>
    <row r="2206" spans="1:16" ht="26.45" hidden="1">
      <c r="A2206" s="55" t="s">
        <v>9289</v>
      </c>
      <c r="B2206" s="55" t="s">
        <v>3450</v>
      </c>
      <c r="C2206" s="49" t="s">
        <v>108</v>
      </c>
      <c r="D2206" s="55" t="s">
        <v>7928</v>
      </c>
      <c r="E2206" s="49" t="s">
        <v>24</v>
      </c>
      <c r="F2206" s="48"/>
      <c r="G2206" s="49" t="s">
        <v>6175</v>
      </c>
      <c r="H2206" s="48" t="s">
        <v>9304</v>
      </c>
      <c r="I2206" s="40" t="s">
        <v>7904</v>
      </c>
      <c r="J2206" s="40" t="s">
        <v>8172</v>
      </c>
      <c r="K2206" s="43">
        <f>L2206-1</f>
        <v>41948</v>
      </c>
      <c r="L2206" s="43">
        <f>K2194</f>
        <v>41949</v>
      </c>
      <c r="M2206" s="40" t="s">
        <v>8173</v>
      </c>
      <c r="N2206" s="48" t="s">
        <v>5488</v>
      </c>
      <c r="O2206" s="40">
        <v>100</v>
      </c>
      <c r="P2206" s="39" t="s">
        <v>8293</v>
      </c>
    </row>
    <row r="2207" spans="1:16" hidden="1">
      <c r="A2207" s="41" t="s">
        <v>8534</v>
      </c>
      <c r="B2207" s="41" t="s">
        <v>9123</v>
      </c>
      <c r="C2207" s="41" t="s">
        <v>65</v>
      </c>
      <c r="D2207" s="41" t="s">
        <v>65</v>
      </c>
      <c r="E2207" s="49" t="s">
        <v>25</v>
      </c>
      <c r="F2207" s="49" t="s">
        <v>77</v>
      </c>
      <c r="G2207" s="49" t="s">
        <v>6175</v>
      </c>
      <c r="H2207" s="41" t="s">
        <v>9305</v>
      </c>
      <c r="I2207" s="41" t="s">
        <v>1048</v>
      </c>
      <c r="J2207" s="41" t="s">
        <v>7888</v>
      </c>
      <c r="K2207" s="41"/>
      <c r="L2207" s="40"/>
      <c r="M2207" s="40"/>
      <c r="N2207" s="40"/>
      <c r="O2207" s="48"/>
      <c r="P2207" s="56"/>
    </row>
    <row r="2208" spans="1:16" hidden="1">
      <c r="A2208" s="41" t="s">
        <v>8534</v>
      </c>
      <c r="B2208" s="41" t="s">
        <v>9123</v>
      </c>
      <c r="C2208" s="41" t="s">
        <v>65</v>
      </c>
      <c r="D2208" s="41" t="s">
        <v>65</v>
      </c>
      <c r="E2208" s="49" t="s">
        <v>25</v>
      </c>
      <c r="F2208" s="49" t="s">
        <v>77</v>
      </c>
      <c r="G2208" s="49" t="s">
        <v>6175</v>
      </c>
      <c r="H2208" s="41" t="s">
        <v>9305</v>
      </c>
      <c r="I2208" s="41" t="s">
        <v>1048</v>
      </c>
      <c r="J2208" s="41" t="s">
        <v>8244</v>
      </c>
      <c r="K2208" s="59">
        <v>41684</v>
      </c>
      <c r="L2208" s="40"/>
      <c r="M2208" s="40"/>
      <c r="N2208" s="40"/>
      <c r="O2208" s="48"/>
      <c r="P2208" s="56"/>
    </row>
    <row r="2209" spans="1:16" hidden="1">
      <c r="A2209" s="41" t="s">
        <v>8534</v>
      </c>
      <c r="B2209" s="41" t="s">
        <v>9123</v>
      </c>
      <c r="C2209" s="41" t="s">
        <v>65</v>
      </c>
      <c r="D2209" s="41" t="s">
        <v>65</v>
      </c>
      <c r="E2209" s="49" t="s">
        <v>25</v>
      </c>
      <c r="F2209" s="49" t="s">
        <v>77</v>
      </c>
      <c r="G2209" s="49" t="s">
        <v>6175</v>
      </c>
      <c r="H2209" s="41" t="s">
        <v>9305</v>
      </c>
      <c r="I2209" s="41" t="s">
        <v>1048</v>
      </c>
      <c r="J2209" s="41" t="s">
        <v>7889</v>
      </c>
      <c r="K2209" s="59">
        <v>41960</v>
      </c>
      <c r="L2209" s="40" t="s">
        <v>8309</v>
      </c>
      <c r="M2209" s="40"/>
      <c r="N2209" s="40"/>
      <c r="O2209" s="48"/>
      <c r="P2209" s="56"/>
    </row>
    <row r="2210" spans="1:16" hidden="1">
      <c r="A2210" s="41" t="s">
        <v>8534</v>
      </c>
      <c r="B2210" s="41" t="s">
        <v>9123</v>
      </c>
      <c r="C2210" s="41" t="s">
        <v>65</v>
      </c>
      <c r="D2210" s="41" t="s">
        <v>65</v>
      </c>
      <c r="E2210" s="49" t="s">
        <v>25</v>
      </c>
      <c r="F2210" s="49" t="s">
        <v>77</v>
      </c>
      <c r="G2210" s="49" t="s">
        <v>6175</v>
      </c>
      <c r="H2210" s="41" t="s">
        <v>9305</v>
      </c>
      <c r="I2210" s="41" t="s">
        <v>1048</v>
      </c>
      <c r="J2210" s="41" t="s">
        <v>7890</v>
      </c>
      <c r="K2210" s="41"/>
      <c r="L2210" s="40"/>
      <c r="M2210" s="40"/>
      <c r="N2210" s="40"/>
      <c r="O2210" s="48"/>
      <c r="P2210" s="56"/>
    </row>
    <row r="2211" spans="1:16" hidden="1">
      <c r="A2211" s="41" t="s">
        <v>8534</v>
      </c>
      <c r="B2211" s="41" t="s">
        <v>9123</v>
      </c>
      <c r="C2211" s="41" t="s">
        <v>65</v>
      </c>
      <c r="D2211" s="41" t="s">
        <v>65</v>
      </c>
      <c r="E2211" s="49" t="s">
        <v>25</v>
      </c>
      <c r="F2211" s="49" t="s">
        <v>77</v>
      </c>
      <c r="G2211" s="49" t="s">
        <v>6175</v>
      </c>
      <c r="H2211" s="41" t="s">
        <v>9305</v>
      </c>
      <c r="I2211" s="41" t="s">
        <v>1048</v>
      </c>
      <c r="J2211" s="41" t="s">
        <v>7891</v>
      </c>
      <c r="K2211" s="42"/>
      <c r="L2211" s="40"/>
      <c r="M2211" s="40"/>
      <c r="N2211" s="40"/>
      <c r="O2211" s="48"/>
      <c r="P2211" s="56"/>
    </row>
    <row r="2212" spans="1:16" hidden="1">
      <c r="A2212" s="41" t="s">
        <v>8534</v>
      </c>
      <c r="B2212" s="41" t="s">
        <v>9123</v>
      </c>
      <c r="C2212" s="41" t="s">
        <v>65</v>
      </c>
      <c r="D2212" s="41" t="s">
        <v>65</v>
      </c>
      <c r="E2212" s="49" t="s">
        <v>25</v>
      </c>
      <c r="F2212" s="49" t="s">
        <v>77</v>
      </c>
      <c r="G2212" s="49" t="s">
        <v>6175</v>
      </c>
      <c r="H2212" s="41" t="s">
        <v>9305</v>
      </c>
      <c r="I2212" s="41" t="s">
        <v>1048</v>
      </c>
      <c r="J2212" s="41" t="s">
        <v>7892</v>
      </c>
      <c r="K2212" s="59"/>
      <c r="L2212" s="40"/>
      <c r="M2212" s="40"/>
      <c r="N2212" s="40"/>
      <c r="O2212" s="48"/>
      <c r="P2212" s="56"/>
    </row>
    <row r="2213" spans="1:16" hidden="1">
      <c r="A2213" s="41" t="s">
        <v>8534</v>
      </c>
      <c r="B2213" s="41" t="s">
        <v>9123</v>
      </c>
      <c r="C2213" s="41" t="s">
        <v>65</v>
      </c>
      <c r="D2213" s="41" t="s">
        <v>65</v>
      </c>
      <c r="E2213" s="49" t="s">
        <v>25</v>
      </c>
      <c r="F2213" s="49" t="s">
        <v>77</v>
      </c>
      <c r="G2213" s="49" t="s">
        <v>6175</v>
      </c>
      <c r="H2213" s="41" t="s">
        <v>9305</v>
      </c>
      <c r="I2213" s="41" t="s">
        <v>1048</v>
      </c>
      <c r="J2213" s="41" t="s">
        <v>7893</v>
      </c>
      <c r="K2213" s="41"/>
      <c r="L2213" s="40"/>
      <c r="M2213" s="40"/>
      <c r="N2213" s="40"/>
      <c r="O2213" s="48"/>
      <c r="P2213" s="56"/>
    </row>
    <row r="2214" spans="1:16" hidden="1">
      <c r="A2214" s="41" t="s">
        <v>8534</v>
      </c>
      <c r="B2214" s="41" t="s">
        <v>9123</v>
      </c>
      <c r="C2214" s="41" t="s">
        <v>65</v>
      </c>
      <c r="D2214" s="41" t="s">
        <v>65</v>
      </c>
      <c r="E2214" s="49" t="s">
        <v>25</v>
      </c>
      <c r="F2214" s="49" t="s">
        <v>77</v>
      </c>
      <c r="G2214" s="49" t="s">
        <v>6175</v>
      </c>
      <c r="H2214" s="41" t="s">
        <v>9305</v>
      </c>
      <c r="I2214" s="41" t="s">
        <v>1048</v>
      </c>
      <c r="J2214" s="41" t="s">
        <v>7894</v>
      </c>
      <c r="K2214" s="41"/>
      <c r="L2214" s="40"/>
      <c r="M2214" s="40"/>
      <c r="N2214" s="40"/>
      <c r="O2214" s="48"/>
      <c r="P2214" s="56"/>
    </row>
    <row r="2215" spans="1:16" hidden="1">
      <c r="A2215" s="40" t="s">
        <v>8534</v>
      </c>
      <c r="B2215" s="40" t="s">
        <v>9123</v>
      </c>
      <c r="C2215" s="40" t="s">
        <v>65</v>
      </c>
      <c r="D2215" s="40" t="s">
        <v>65</v>
      </c>
      <c r="E2215" s="48" t="s">
        <v>25</v>
      </c>
      <c r="F2215" s="48" t="s">
        <v>77</v>
      </c>
      <c r="G2215" s="49" t="s">
        <v>6175</v>
      </c>
      <c r="H2215" s="40" t="s">
        <v>9305</v>
      </c>
      <c r="I2215" s="40" t="s">
        <v>7895</v>
      </c>
      <c r="J2215" s="40" t="s">
        <v>8245</v>
      </c>
      <c r="K2215" s="43">
        <f>K2208</f>
        <v>41684</v>
      </c>
      <c r="L2215" s="43">
        <f>K2215+10</f>
        <v>41694</v>
      </c>
      <c r="M2215" s="40" t="s">
        <v>7</v>
      </c>
      <c r="N2215" s="40" t="s">
        <v>94</v>
      </c>
      <c r="O2215" s="40">
        <v>100</v>
      </c>
      <c r="P2215" s="56"/>
    </row>
    <row r="2216" spans="1:16" ht="52.5" hidden="1">
      <c r="A2216" s="40" t="s">
        <v>8534</v>
      </c>
      <c r="B2216" s="40" t="s">
        <v>9123</v>
      </c>
      <c r="C2216" s="40" t="s">
        <v>65</v>
      </c>
      <c r="D2216" s="40" t="s">
        <v>65</v>
      </c>
      <c r="E2216" s="48" t="s">
        <v>25</v>
      </c>
      <c r="F2216" s="48" t="s">
        <v>77</v>
      </c>
      <c r="G2216" s="49" t="s">
        <v>6175</v>
      </c>
      <c r="H2216" s="40" t="s">
        <v>9305</v>
      </c>
      <c r="I2216" s="40" t="s">
        <v>7898</v>
      </c>
      <c r="J2216" s="40" t="s">
        <v>8247</v>
      </c>
      <c r="K2216" s="43">
        <f>L2215</f>
        <v>41694</v>
      </c>
      <c r="L2216" s="43">
        <f>K2216+2</f>
        <v>41696</v>
      </c>
      <c r="M2216" s="40" t="s">
        <v>7</v>
      </c>
      <c r="N2216" s="40" t="s">
        <v>94</v>
      </c>
      <c r="O2216" s="40">
        <v>100</v>
      </c>
      <c r="P2216" s="56" t="s">
        <v>9306</v>
      </c>
    </row>
    <row r="2217" spans="1:16">
      <c r="A2217" s="40" t="s">
        <v>8534</v>
      </c>
      <c r="B2217" s="40" t="s">
        <v>9123</v>
      </c>
      <c r="C2217" s="40" t="s">
        <v>65</v>
      </c>
      <c r="D2217" s="40" t="s">
        <v>65</v>
      </c>
      <c r="E2217" s="48" t="s">
        <v>25</v>
      </c>
      <c r="F2217" s="48" t="s">
        <v>77</v>
      </c>
      <c r="G2217" s="49" t="s">
        <v>6175</v>
      </c>
      <c r="H2217" s="40" t="s">
        <v>9305</v>
      </c>
      <c r="I2217" s="40" t="s">
        <v>7901</v>
      </c>
      <c r="J2217" s="40" t="s">
        <v>7902</v>
      </c>
      <c r="K2217" s="43">
        <f>L2216</f>
        <v>41696</v>
      </c>
      <c r="L2217" s="43">
        <f>K2218</f>
        <v>41944</v>
      </c>
      <c r="M2217" s="40" t="s">
        <v>7</v>
      </c>
      <c r="N2217" s="40" t="s">
        <v>94</v>
      </c>
      <c r="O2217" s="40">
        <v>100</v>
      </c>
      <c r="P2217" s="56"/>
    </row>
    <row r="2218" spans="1:16" hidden="1">
      <c r="A2218" s="40" t="s">
        <v>8534</v>
      </c>
      <c r="B2218" s="40" t="s">
        <v>9123</v>
      </c>
      <c r="C2218" s="40" t="s">
        <v>65</v>
      </c>
      <c r="D2218" s="40" t="s">
        <v>65</v>
      </c>
      <c r="E2218" s="48" t="s">
        <v>25</v>
      </c>
      <c r="F2218" s="48" t="s">
        <v>77</v>
      </c>
      <c r="G2218" s="49" t="s">
        <v>6175</v>
      </c>
      <c r="H2218" s="40" t="s">
        <v>9305</v>
      </c>
      <c r="I2218" s="40" t="s">
        <v>7904</v>
      </c>
      <c r="J2218" s="40" t="s">
        <v>7905</v>
      </c>
      <c r="K2218" s="43">
        <f>L2218-5</f>
        <v>41944</v>
      </c>
      <c r="L2218" s="43">
        <f>K2219</f>
        <v>41949</v>
      </c>
      <c r="M2218" s="40" t="s">
        <v>7</v>
      </c>
      <c r="N2218" s="40" t="s">
        <v>94</v>
      </c>
      <c r="O2218" s="40">
        <v>100</v>
      </c>
      <c r="P2218" s="56"/>
    </row>
    <row r="2219" spans="1:16" hidden="1">
      <c r="A2219" s="40" t="s">
        <v>8534</v>
      </c>
      <c r="B2219" s="40" t="s">
        <v>9123</v>
      </c>
      <c r="C2219" s="40" t="s">
        <v>65</v>
      </c>
      <c r="D2219" s="40" t="s">
        <v>65</v>
      </c>
      <c r="E2219" s="48" t="s">
        <v>25</v>
      </c>
      <c r="F2219" s="48" t="s">
        <v>77</v>
      </c>
      <c r="G2219" s="49" t="s">
        <v>6175</v>
      </c>
      <c r="H2219" s="40" t="s">
        <v>9305</v>
      </c>
      <c r="I2219" s="40" t="s">
        <v>7904</v>
      </c>
      <c r="J2219" s="40" t="s">
        <v>8249</v>
      </c>
      <c r="K2219" s="43">
        <f>L2219-5</f>
        <v>41949</v>
      </c>
      <c r="L2219" s="43">
        <f>K2220</f>
        <v>41954</v>
      </c>
      <c r="M2219" s="40" t="s">
        <v>7</v>
      </c>
      <c r="N2219" s="40" t="s">
        <v>94</v>
      </c>
      <c r="O2219" s="40">
        <v>100</v>
      </c>
      <c r="P2219" s="56"/>
    </row>
    <row r="2220" spans="1:16" hidden="1">
      <c r="A2220" s="40" t="s">
        <v>8534</v>
      </c>
      <c r="B2220" s="40" t="s">
        <v>9123</v>
      </c>
      <c r="C2220" s="40" t="s">
        <v>65</v>
      </c>
      <c r="D2220" s="40" t="s">
        <v>65</v>
      </c>
      <c r="E2220" s="48" t="s">
        <v>25</v>
      </c>
      <c r="F2220" s="48" t="s">
        <v>77</v>
      </c>
      <c r="G2220" s="49" t="s">
        <v>6175</v>
      </c>
      <c r="H2220" s="40" t="s">
        <v>9305</v>
      </c>
      <c r="I2220" s="40" t="s">
        <v>7904</v>
      </c>
      <c r="J2220" s="40" t="s">
        <v>7907</v>
      </c>
      <c r="K2220" s="43">
        <f>L2220-5</f>
        <v>41954</v>
      </c>
      <c r="L2220" s="43">
        <f>K2221</f>
        <v>41959</v>
      </c>
      <c r="M2220" s="40" t="s">
        <v>7</v>
      </c>
      <c r="N2220" s="40" t="s">
        <v>94</v>
      </c>
      <c r="O2220" s="40">
        <v>100</v>
      </c>
      <c r="P2220" s="56"/>
    </row>
    <row r="2221" spans="1:16" hidden="1">
      <c r="A2221" s="40" t="s">
        <v>8534</v>
      </c>
      <c r="B2221" s="40" t="s">
        <v>9123</v>
      </c>
      <c r="C2221" s="40" t="s">
        <v>65</v>
      </c>
      <c r="D2221" s="40" t="s">
        <v>65</v>
      </c>
      <c r="E2221" s="48" t="s">
        <v>25</v>
      </c>
      <c r="F2221" s="48" t="s">
        <v>77</v>
      </c>
      <c r="G2221" s="49" t="s">
        <v>6175</v>
      </c>
      <c r="H2221" s="40" t="s">
        <v>9305</v>
      </c>
      <c r="I2221" s="40" t="s">
        <v>7904</v>
      </c>
      <c r="J2221" s="40" t="s">
        <v>8172</v>
      </c>
      <c r="K2221" s="43">
        <f>L2221-1</f>
        <v>41959</v>
      </c>
      <c r="L2221" s="43">
        <f>K2209</f>
        <v>41960</v>
      </c>
      <c r="M2221" s="40" t="s">
        <v>7</v>
      </c>
      <c r="N2221" s="40" t="s">
        <v>94</v>
      </c>
      <c r="O2221" s="40">
        <v>100</v>
      </c>
      <c r="P2221" s="56"/>
    </row>
    <row r="2222" spans="1:16" hidden="1">
      <c r="A2222" s="41" t="s">
        <v>8534</v>
      </c>
      <c r="B2222" s="41" t="s">
        <v>9130</v>
      </c>
      <c r="C2222" s="41" t="s">
        <v>108</v>
      </c>
      <c r="D2222" s="41" t="s">
        <v>65</v>
      </c>
      <c r="E2222" s="49" t="s">
        <v>24</v>
      </c>
      <c r="F2222" s="49" t="s">
        <v>53</v>
      </c>
      <c r="G2222" s="49" t="s">
        <v>6175</v>
      </c>
      <c r="H2222" s="41" t="s">
        <v>9307</v>
      </c>
      <c r="I2222" s="41" t="s">
        <v>1048</v>
      </c>
      <c r="J2222" s="41" t="s">
        <v>7888</v>
      </c>
      <c r="K2222" s="41"/>
      <c r="L2222" s="40"/>
      <c r="M2222" s="40"/>
      <c r="N2222" s="40"/>
      <c r="O2222" s="48"/>
      <c r="P2222" s="56"/>
    </row>
    <row r="2223" spans="1:16" hidden="1">
      <c r="A2223" s="41" t="s">
        <v>8534</v>
      </c>
      <c r="B2223" s="41" t="s">
        <v>9130</v>
      </c>
      <c r="C2223" s="41" t="s">
        <v>108</v>
      </c>
      <c r="D2223" s="41" t="s">
        <v>65</v>
      </c>
      <c r="E2223" s="49" t="s">
        <v>24</v>
      </c>
      <c r="F2223" s="49" t="s">
        <v>53</v>
      </c>
      <c r="G2223" s="49" t="s">
        <v>6175</v>
      </c>
      <c r="H2223" s="41" t="s">
        <v>9307</v>
      </c>
      <c r="I2223" s="41" t="s">
        <v>1048</v>
      </c>
      <c r="J2223" s="41" t="s">
        <v>8244</v>
      </c>
      <c r="K2223" s="59">
        <v>41684</v>
      </c>
      <c r="L2223" s="40"/>
      <c r="M2223" s="40"/>
      <c r="N2223" s="40"/>
      <c r="O2223" s="48"/>
      <c r="P2223" s="56"/>
    </row>
    <row r="2224" spans="1:16" hidden="1">
      <c r="A2224" s="41" t="s">
        <v>8534</v>
      </c>
      <c r="B2224" s="41" t="s">
        <v>9130</v>
      </c>
      <c r="C2224" s="41" t="s">
        <v>108</v>
      </c>
      <c r="D2224" s="41" t="s">
        <v>65</v>
      </c>
      <c r="E2224" s="49" t="s">
        <v>24</v>
      </c>
      <c r="F2224" s="49" t="s">
        <v>53</v>
      </c>
      <c r="G2224" s="49" t="s">
        <v>6175</v>
      </c>
      <c r="H2224" s="41" t="s">
        <v>9307</v>
      </c>
      <c r="I2224" s="41" t="s">
        <v>1048</v>
      </c>
      <c r="J2224" s="41" t="s">
        <v>7889</v>
      </c>
      <c r="K2224" s="59">
        <v>41960</v>
      </c>
      <c r="L2224" s="40" t="s">
        <v>8309</v>
      </c>
      <c r="M2224" s="40"/>
      <c r="N2224" s="40"/>
      <c r="O2224" s="48"/>
      <c r="P2224" s="56"/>
    </row>
    <row r="2225" spans="1:16" hidden="1">
      <c r="A2225" s="41" t="s">
        <v>8534</v>
      </c>
      <c r="B2225" s="41" t="s">
        <v>9130</v>
      </c>
      <c r="C2225" s="41" t="s">
        <v>108</v>
      </c>
      <c r="D2225" s="41" t="s">
        <v>65</v>
      </c>
      <c r="E2225" s="49" t="s">
        <v>24</v>
      </c>
      <c r="F2225" s="49" t="s">
        <v>53</v>
      </c>
      <c r="G2225" s="49" t="s">
        <v>6175</v>
      </c>
      <c r="H2225" s="41" t="s">
        <v>9307</v>
      </c>
      <c r="I2225" s="41" t="s">
        <v>1048</v>
      </c>
      <c r="J2225" s="41" t="s">
        <v>7890</v>
      </c>
      <c r="K2225" s="41"/>
      <c r="L2225" s="40"/>
      <c r="M2225" s="40"/>
      <c r="N2225" s="40"/>
      <c r="O2225" s="48"/>
      <c r="P2225" s="56"/>
    </row>
    <row r="2226" spans="1:16" hidden="1">
      <c r="A2226" s="41" t="s">
        <v>8534</v>
      </c>
      <c r="B2226" s="41" t="s">
        <v>9130</v>
      </c>
      <c r="C2226" s="41" t="s">
        <v>108</v>
      </c>
      <c r="D2226" s="41" t="s">
        <v>65</v>
      </c>
      <c r="E2226" s="49" t="s">
        <v>24</v>
      </c>
      <c r="F2226" s="49" t="s">
        <v>53</v>
      </c>
      <c r="G2226" s="49" t="s">
        <v>6175</v>
      </c>
      <c r="H2226" s="41" t="s">
        <v>9307</v>
      </c>
      <c r="I2226" s="41" t="s">
        <v>1048</v>
      </c>
      <c r="J2226" s="41" t="s">
        <v>7891</v>
      </c>
      <c r="K2226" s="42"/>
      <c r="L2226" s="40"/>
      <c r="M2226" s="40"/>
      <c r="N2226" s="40"/>
      <c r="O2226" s="48"/>
      <c r="P2226" s="56"/>
    </row>
    <row r="2227" spans="1:16" hidden="1">
      <c r="A2227" s="41" t="s">
        <v>8534</v>
      </c>
      <c r="B2227" s="41" t="s">
        <v>9130</v>
      </c>
      <c r="C2227" s="41" t="s">
        <v>108</v>
      </c>
      <c r="D2227" s="41" t="s">
        <v>65</v>
      </c>
      <c r="E2227" s="49" t="s">
        <v>24</v>
      </c>
      <c r="F2227" s="49" t="s">
        <v>53</v>
      </c>
      <c r="G2227" s="49" t="s">
        <v>6175</v>
      </c>
      <c r="H2227" s="41" t="s">
        <v>9307</v>
      </c>
      <c r="I2227" s="41" t="s">
        <v>1048</v>
      </c>
      <c r="J2227" s="41" t="s">
        <v>7892</v>
      </c>
      <c r="K2227" s="59"/>
      <c r="L2227" s="40"/>
      <c r="M2227" s="40"/>
      <c r="N2227" s="40"/>
      <c r="O2227" s="48"/>
      <c r="P2227" s="56"/>
    </row>
    <row r="2228" spans="1:16" hidden="1">
      <c r="A2228" s="41" t="s">
        <v>8534</v>
      </c>
      <c r="B2228" s="41" t="s">
        <v>9130</v>
      </c>
      <c r="C2228" s="41" t="s">
        <v>108</v>
      </c>
      <c r="D2228" s="41" t="s">
        <v>65</v>
      </c>
      <c r="E2228" s="49" t="s">
        <v>24</v>
      </c>
      <c r="F2228" s="49" t="s">
        <v>53</v>
      </c>
      <c r="G2228" s="49" t="s">
        <v>6175</v>
      </c>
      <c r="H2228" s="41" t="s">
        <v>9307</v>
      </c>
      <c r="I2228" s="41" t="s">
        <v>1048</v>
      </c>
      <c r="J2228" s="41" t="s">
        <v>7893</v>
      </c>
      <c r="K2228" s="41"/>
      <c r="L2228" s="40"/>
      <c r="M2228" s="40"/>
      <c r="N2228" s="40"/>
      <c r="O2228" s="48"/>
      <c r="P2228" s="56"/>
    </row>
    <row r="2229" spans="1:16" hidden="1">
      <c r="A2229" s="41" t="s">
        <v>8534</v>
      </c>
      <c r="B2229" s="41" t="s">
        <v>9130</v>
      </c>
      <c r="C2229" s="41" t="s">
        <v>108</v>
      </c>
      <c r="D2229" s="41" t="s">
        <v>65</v>
      </c>
      <c r="E2229" s="49" t="s">
        <v>24</v>
      </c>
      <c r="F2229" s="49" t="s">
        <v>53</v>
      </c>
      <c r="G2229" s="49" t="s">
        <v>6175</v>
      </c>
      <c r="H2229" s="41" t="s">
        <v>9307</v>
      </c>
      <c r="I2229" s="41" t="s">
        <v>1048</v>
      </c>
      <c r="J2229" s="41" t="s">
        <v>7894</v>
      </c>
      <c r="K2229" s="41"/>
      <c r="L2229" s="40"/>
      <c r="M2229" s="40"/>
      <c r="N2229" s="40"/>
      <c r="O2229" s="48"/>
      <c r="P2229" s="56"/>
    </row>
    <row r="2230" spans="1:16" hidden="1">
      <c r="A2230" s="40" t="s">
        <v>8534</v>
      </c>
      <c r="B2230" s="40" t="s">
        <v>9130</v>
      </c>
      <c r="C2230" s="40" t="s">
        <v>108</v>
      </c>
      <c r="D2230" s="40" t="s">
        <v>65</v>
      </c>
      <c r="E2230" s="49" t="s">
        <v>24</v>
      </c>
      <c r="F2230" s="49" t="s">
        <v>53</v>
      </c>
      <c r="G2230" s="49" t="s">
        <v>6175</v>
      </c>
      <c r="H2230" s="40" t="s">
        <v>9307</v>
      </c>
      <c r="I2230" s="40" t="s">
        <v>7895</v>
      </c>
      <c r="J2230" s="40" t="s">
        <v>8245</v>
      </c>
      <c r="K2230" s="43">
        <f>K2223</f>
        <v>41684</v>
      </c>
      <c r="L2230" s="43">
        <f>K2230+10</f>
        <v>41694</v>
      </c>
      <c r="M2230" s="40" t="s">
        <v>11</v>
      </c>
      <c r="N2230" s="40" t="s">
        <v>4365</v>
      </c>
      <c r="O2230" s="40">
        <v>100</v>
      </c>
      <c r="P2230" s="56"/>
    </row>
    <row r="2231" spans="1:16" hidden="1">
      <c r="A2231" s="40" t="s">
        <v>8534</v>
      </c>
      <c r="B2231" s="40" t="s">
        <v>9130</v>
      </c>
      <c r="C2231" s="40" t="s">
        <v>108</v>
      </c>
      <c r="D2231" s="40" t="s">
        <v>65</v>
      </c>
      <c r="E2231" s="49" t="s">
        <v>24</v>
      </c>
      <c r="F2231" s="49" t="s">
        <v>53</v>
      </c>
      <c r="G2231" s="49" t="s">
        <v>6175</v>
      </c>
      <c r="H2231" s="40" t="s">
        <v>9307</v>
      </c>
      <c r="I2231" s="40" t="s">
        <v>7898</v>
      </c>
      <c r="J2231" s="40" t="s">
        <v>8247</v>
      </c>
      <c r="K2231" s="43">
        <f>L2230</f>
        <v>41694</v>
      </c>
      <c r="L2231" s="43">
        <f>K2231+2</f>
        <v>41696</v>
      </c>
      <c r="M2231" s="40" t="s">
        <v>11</v>
      </c>
      <c r="N2231" s="40" t="s">
        <v>4365</v>
      </c>
      <c r="O2231" s="40">
        <v>100</v>
      </c>
      <c r="P2231" s="56"/>
    </row>
    <row r="2232" spans="1:16">
      <c r="A2232" s="40" t="s">
        <v>8534</v>
      </c>
      <c r="B2232" s="40" t="s">
        <v>9130</v>
      </c>
      <c r="C2232" s="40" t="s">
        <v>108</v>
      </c>
      <c r="D2232" s="40" t="s">
        <v>65</v>
      </c>
      <c r="E2232" s="49" t="s">
        <v>24</v>
      </c>
      <c r="F2232" s="49" t="s">
        <v>53</v>
      </c>
      <c r="G2232" s="49" t="s">
        <v>6175</v>
      </c>
      <c r="H2232" s="40" t="s">
        <v>9307</v>
      </c>
      <c r="I2232" s="40" t="s">
        <v>7901</v>
      </c>
      <c r="J2232" s="40" t="s">
        <v>7902</v>
      </c>
      <c r="K2232" s="43">
        <f>L2231</f>
        <v>41696</v>
      </c>
      <c r="L2232" s="43">
        <f>K2233</f>
        <v>41944</v>
      </c>
      <c r="M2232" s="40" t="s">
        <v>11</v>
      </c>
      <c r="N2232" s="40" t="s">
        <v>4365</v>
      </c>
      <c r="O2232" s="40">
        <v>100</v>
      </c>
      <c r="P2232" s="56"/>
    </row>
    <row r="2233" spans="1:16" hidden="1">
      <c r="A2233" s="40" t="s">
        <v>8534</v>
      </c>
      <c r="B2233" s="40" t="s">
        <v>9130</v>
      </c>
      <c r="C2233" s="40" t="s">
        <v>108</v>
      </c>
      <c r="D2233" s="40" t="s">
        <v>65</v>
      </c>
      <c r="E2233" s="49" t="s">
        <v>24</v>
      </c>
      <c r="F2233" s="49" t="s">
        <v>53</v>
      </c>
      <c r="G2233" s="49" t="s">
        <v>6175</v>
      </c>
      <c r="H2233" s="40" t="s">
        <v>9307</v>
      </c>
      <c r="I2233" s="40" t="s">
        <v>7904</v>
      </c>
      <c r="J2233" s="40" t="s">
        <v>7905</v>
      </c>
      <c r="K2233" s="43">
        <f>L2233-5</f>
        <v>41944</v>
      </c>
      <c r="L2233" s="43">
        <f>K2234</f>
        <v>41949</v>
      </c>
      <c r="M2233" s="40" t="s">
        <v>11</v>
      </c>
      <c r="N2233" s="40" t="s">
        <v>4365</v>
      </c>
      <c r="O2233" s="40">
        <v>100</v>
      </c>
      <c r="P2233" s="56"/>
    </row>
    <row r="2234" spans="1:16" hidden="1">
      <c r="A2234" s="40" t="s">
        <v>8534</v>
      </c>
      <c r="B2234" s="40" t="s">
        <v>9130</v>
      </c>
      <c r="C2234" s="40" t="s">
        <v>108</v>
      </c>
      <c r="D2234" s="40" t="s">
        <v>65</v>
      </c>
      <c r="E2234" s="49" t="s">
        <v>24</v>
      </c>
      <c r="F2234" s="49" t="s">
        <v>53</v>
      </c>
      <c r="G2234" s="49" t="s">
        <v>6175</v>
      </c>
      <c r="H2234" s="40" t="s">
        <v>9307</v>
      </c>
      <c r="I2234" s="40" t="s">
        <v>7904</v>
      </c>
      <c r="J2234" s="40" t="s">
        <v>8249</v>
      </c>
      <c r="K2234" s="43">
        <f>L2234-5</f>
        <v>41949</v>
      </c>
      <c r="L2234" s="43">
        <f>K2235</f>
        <v>41954</v>
      </c>
      <c r="M2234" s="40" t="s">
        <v>11</v>
      </c>
      <c r="N2234" s="40" t="s">
        <v>4365</v>
      </c>
      <c r="O2234" s="40">
        <v>100</v>
      </c>
      <c r="P2234" s="56"/>
    </row>
    <row r="2235" spans="1:16" hidden="1">
      <c r="A2235" s="40" t="s">
        <v>8534</v>
      </c>
      <c r="B2235" s="40" t="s">
        <v>9130</v>
      </c>
      <c r="C2235" s="40" t="s">
        <v>108</v>
      </c>
      <c r="D2235" s="40" t="s">
        <v>65</v>
      </c>
      <c r="E2235" s="49" t="s">
        <v>24</v>
      </c>
      <c r="F2235" s="49" t="s">
        <v>53</v>
      </c>
      <c r="G2235" s="49" t="s">
        <v>6175</v>
      </c>
      <c r="H2235" s="40" t="s">
        <v>9307</v>
      </c>
      <c r="I2235" s="40" t="s">
        <v>7904</v>
      </c>
      <c r="J2235" s="40" t="s">
        <v>7907</v>
      </c>
      <c r="K2235" s="43">
        <f>L2235-5</f>
        <v>41954</v>
      </c>
      <c r="L2235" s="43">
        <f>K2236</f>
        <v>41959</v>
      </c>
      <c r="M2235" s="40" t="s">
        <v>11</v>
      </c>
      <c r="N2235" s="40" t="s">
        <v>4365</v>
      </c>
      <c r="O2235" s="40">
        <v>100</v>
      </c>
      <c r="P2235" s="56"/>
    </row>
    <row r="2236" spans="1:16" hidden="1">
      <c r="A2236" s="40" t="s">
        <v>8534</v>
      </c>
      <c r="B2236" s="40" t="s">
        <v>9130</v>
      </c>
      <c r="C2236" s="40" t="s">
        <v>108</v>
      </c>
      <c r="D2236" s="40" t="s">
        <v>65</v>
      </c>
      <c r="E2236" s="49" t="s">
        <v>24</v>
      </c>
      <c r="F2236" s="49" t="s">
        <v>53</v>
      </c>
      <c r="G2236" s="49" t="s">
        <v>6175</v>
      </c>
      <c r="H2236" s="40" t="s">
        <v>9307</v>
      </c>
      <c r="I2236" s="40" t="s">
        <v>7904</v>
      </c>
      <c r="J2236" s="40" t="s">
        <v>8172</v>
      </c>
      <c r="K2236" s="43">
        <f>L2236-1</f>
        <v>41959</v>
      </c>
      <c r="L2236" s="43">
        <f>K2224</f>
        <v>41960</v>
      </c>
      <c r="M2236" s="40" t="s">
        <v>11</v>
      </c>
      <c r="N2236" s="40" t="s">
        <v>4365</v>
      </c>
      <c r="O2236" s="40">
        <v>100</v>
      </c>
      <c r="P2236" s="56"/>
    </row>
    <row r="2237" spans="1:16" hidden="1">
      <c r="A2237" s="49" t="s">
        <v>8601</v>
      </c>
      <c r="B2237" s="49" t="s">
        <v>8334</v>
      </c>
      <c r="C2237" s="41" t="s">
        <v>108</v>
      </c>
      <c r="D2237" s="49" t="s">
        <v>65</v>
      </c>
      <c r="E2237" s="45" t="s">
        <v>24</v>
      </c>
      <c r="F2237" s="41"/>
      <c r="G2237" s="49" t="s">
        <v>6175</v>
      </c>
      <c r="H2237" s="49" t="s">
        <v>9308</v>
      </c>
      <c r="I2237" s="41" t="s">
        <v>1048</v>
      </c>
      <c r="J2237" s="41" t="s">
        <v>7888</v>
      </c>
      <c r="K2237" s="41"/>
      <c r="L2237" s="41"/>
      <c r="M2237" s="49"/>
      <c r="N2237" s="49"/>
      <c r="O2237" s="49"/>
      <c r="P2237" s="64"/>
    </row>
    <row r="2238" spans="1:16" hidden="1">
      <c r="A2238" s="49" t="s">
        <v>8601</v>
      </c>
      <c r="B2238" s="49" t="s">
        <v>8334</v>
      </c>
      <c r="C2238" s="41" t="s">
        <v>108</v>
      </c>
      <c r="D2238" s="49" t="s">
        <v>65</v>
      </c>
      <c r="E2238" s="45" t="s">
        <v>24</v>
      </c>
      <c r="F2238" s="41"/>
      <c r="G2238" s="49" t="s">
        <v>6175</v>
      </c>
      <c r="H2238" s="49" t="s">
        <v>9308</v>
      </c>
      <c r="I2238" s="41" t="s">
        <v>1048</v>
      </c>
      <c r="J2238" s="41" t="s">
        <v>8244</v>
      </c>
      <c r="K2238" s="42">
        <v>41883</v>
      </c>
      <c r="L2238" s="41"/>
      <c r="M2238" s="49"/>
      <c r="N2238" s="49"/>
      <c r="O2238" s="49"/>
      <c r="P2238" s="64"/>
    </row>
    <row r="2239" spans="1:16" hidden="1">
      <c r="A2239" s="49" t="s">
        <v>8601</v>
      </c>
      <c r="B2239" s="49" t="s">
        <v>8334</v>
      </c>
      <c r="C2239" s="41" t="s">
        <v>108</v>
      </c>
      <c r="D2239" s="49" t="s">
        <v>65</v>
      </c>
      <c r="E2239" s="45" t="s">
        <v>24</v>
      </c>
      <c r="F2239" s="41"/>
      <c r="G2239" s="49" t="s">
        <v>6175</v>
      </c>
      <c r="H2239" s="49" t="s">
        <v>9308</v>
      </c>
      <c r="I2239" s="41" t="s">
        <v>1048</v>
      </c>
      <c r="J2239" s="41" t="s">
        <v>7889</v>
      </c>
      <c r="K2239" s="42">
        <v>41964</v>
      </c>
      <c r="L2239" s="41"/>
      <c r="M2239" s="49"/>
      <c r="N2239" s="49"/>
      <c r="O2239" s="49"/>
      <c r="P2239" s="64"/>
    </row>
    <row r="2240" spans="1:16" hidden="1">
      <c r="A2240" s="49" t="s">
        <v>8601</v>
      </c>
      <c r="B2240" s="49" t="s">
        <v>8334</v>
      </c>
      <c r="C2240" s="41" t="s">
        <v>108</v>
      </c>
      <c r="D2240" s="49" t="s">
        <v>65</v>
      </c>
      <c r="E2240" s="45" t="s">
        <v>24</v>
      </c>
      <c r="F2240" s="41"/>
      <c r="G2240" s="49" t="s">
        <v>6175</v>
      </c>
      <c r="H2240" s="49" t="s">
        <v>9308</v>
      </c>
      <c r="I2240" s="41" t="s">
        <v>1048</v>
      </c>
      <c r="J2240" s="41" t="s">
        <v>7890</v>
      </c>
      <c r="K2240" s="41"/>
      <c r="L2240" s="41"/>
      <c r="M2240" s="49"/>
      <c r="N2240" s="49"/>
      <c r="O2240" s="49"/>
      <c r="P2240" s="64"/>
    </row>
    <row r="2241" spans="1:16" hidden="1">
      <c r="A2241" s="49" t="s">
        <v>8601</v>
      </c>
      <c r="B2241" s="49" t="s">
        <v>8334</v>
      </c>
      <c r="C2241" s="41" t="s">
        <v>108</v>
      </c>
      <c r="D2241" s="49" t="s">
        <v>65</v>
      </c>
      <c r="E2241" s="45" t="s">
        <v>24</v>
      </c>
      <c r="F2241" s="41"/>
      <c r="G2241" s="49" t="s">
        <v>6175</v>
      </c>
      <c r="H2241" s="49" t="s">
        <v>9308</v>
      </c>
      <c r="I2241" s="41" t="s">
        <v>1048</v>
      </c>
      <c r="J2241" s="41" t="s">
        <v>7891</v>
      </c>
      <c r="K2241" s="42">
        <v>42025</v>
      </c>
      <c r="L2241" s="41"/>
      <c r="M2241" s="49"/>
      <c r="N2241" s="49"/>
      <c r="O2241" s="49"/>
      <c r="P2241" s="64"/>
    </row>
    <row r="2242" spans="1:16" hidden="1">
      <c r="A2242" s="49" t="s">
        <v>8601</v>
      </c>
      <c r="B2242" s="49" t="s">
        <v>8334</v>
      </c>
      <c r="C2242" s="41" t="s">
        <v>108</v>
      </c>
      <c r="D2242" s="49" t="s">
        <v>65</v>
      </c>
      <c r="E2242" s="45" t="s">
        <v>24</v>
      </c>
      <c r="F2242" s="41"/>
      <c r="G2242" s="49" t="s">
        <v>6175</v>
      </c>
      <c r="H2242" s="49" t="s">
        <v>9308</v>
      </c>
      <c r="I2242" s="41" t="s">
        <v>1048</v>
      </c>
      <c r="J2242" s="41" t="s">
        <v>7892</v>
      </c>
      <c r="K2242" s="41"/>
      <c r="L2242" s="41"/>
      <c r="M2242" s="49"/>
      <c r="N2242" s="49"/>
      <c r="O2242" s="49"/>
      <c r="P2242" s="64"/>
    </row>
    <row r="2243" spans="1:16" hidden="1">
      <c r="A2243" s="49" t="s">
        <v>8601</v>
      </c>
      <c r="B2243" s="49" t="s">
        <v>8334</v>
      </c>
      <c r="C2243" s="41" t="s">
        <v>108</v>
      </c>
      <c r="D2243" s="49" t="s">
        <v>65</v>
      </c>
      <c r="E2243" s="45" t="s">
        <v>24</v>
      </c>
      <c r="F2243" s="41"/>
      <c r="G2243" s="49" t="s">
        <v>6175</v>
      </c>
      <c r="H2243" s="49" t="s">
        <v>9308</v>
      </c>
      <c r="I2243" s="41" t="s">
        <v>1048</v>
      </c>
      <c r="J2243" s="41" t="s">
        <v>7893</v>
      </c>
      <c r="K2243" s="41"/>
      <c r="L2243" s="41"/>
      <c r="M2243" s="49"/>
      <c r="N2243" s="49"/>
      <c r="O2243" s="49"/>
      <c r="P2243" s="64"/>
    </row>
    <row r="2244" spans="1:16" hidden="1">
      <c r="A2244" s="49" t="s">
        <v>8601</v>
      </c>
      <c r="B2244" s="49" t="s">
        <v>8334</v>
      </c>
      <c r="C2244" s="41" t="s">
        <v>108</v>
      </c>
      <c r="D2244" s="49" t="s">
        <v>65</v>
      </c>
      <c r="E2244" s="45" t="s">
        <v>24</v>
      </c>
      <c r="F2244" s="41"/>
      <c r="G2244" s="49" t="s">
        <v>6175</v>
      </c>
      <c r="H2244" s="49" t="s">
        <v>9308</v>
      </c>
      <c r="I2244" s="41" t="s">
        <v>1048</v>
      </c>
      <c r="J2244" s="41" t="s">
        <v>7894</v>
      </c>
      <c r="K2244" s="42"/>
      <c r="L2244" s="41"/>
      <c r="M2244" s="49"/>
      <c r="N2244" s="49"/>
      <c r="O2244" s="49"/>
      <c r="P2244" s="64"/>
    </row>
    <row r="2245" spans="1:16" hidden="1">
      <c r="A2245" s="48" t="s">
        <v>8601</v>
      </c>
      <c r="B2245" s="48" t="s">
        <v>8334</v>
      </c>
      <c r="C2245" s="40" t="s">
        <v>108</v>
      </c>
      <c r="D2245" s="48" t="s">
        <v>65</v>
      </c>
      <c r="E2245" s="44" t="s">
        <v>24</v>
      </c>
      <c r="F2245" s="40"/>
      <c r="G2245" s="49" t="s">
        <v>6175</v>
      </c>
      <c r="H2245" s="48" t="s">
        <v>9308</v>
      </c>
      <c r="I2245" s="40" t="s">
        <v>7895</v>
      </c>
      <c r="J2245" s="40" t="s">
        <v>8245</v>
      </c>
      <c r="K2245" s="43">
        <f>K2238</f>
        <v>41883</v>
      </c>
      <c r="L2245" s="43">
        <f>K2245+10</f>
        <v>41893</v>
      </c>
      <c r="M2245" s="48" t="s">
        <v>11</v>
      </c>
      <c r="N2245" s="48" t="s">
        <v>4365</v>
      </c>
      <c r="O2245" s="40">
        <v>100</v>
      </c>
      <c r="P2245" s="56"/>
    </row>
    <row r="2246" spans="1:16" hidden="1">
      <c r="A2246" s="48" t="s">
        <v>8601</v>
      </c>
      <c r="B2246" s="48" t="s">
        <v>8334</v>
      </c>
      <c r="C2246" s="40" t="s">
        <v>108</v>
      </c>
      <c r="D2246" s="48" t="s">
        <v>65</v>
      </c>
      <c r="E2246" s="44" t="s">
        <v>24</v>
      </c>
      <c r="F2246" s="40"/>
      <c r="G2246" s="49" t="s">
        <v>6175</v>
      </c>
      <c r="H2246" s="48" t="s">
        <v>9308</v>
      </c>
      <c r="I2246" s="40" t="s">
        <v>7898</v>
      </c>
      <c r="J2246" s="40" t="s">
        <v>8247</v>
      </c>
      <c r="K2246" s="43">
        <f>L2245</f>
        <v>41893</v>
      </c>
      <c r="L2246" s="43">
        <f>K2246+2</f>
        <v>41895</v>
      </c>
      <c r="M2246" s="48" t="s">
        <v>11</v>
      </c>
      <c r="N2246" s="48" t="s">
        <v>4365</v>
      </c>
      <c r="O2246" s="40">
        <v>100</v>
      </c>
      <c r="P2246" s="56"/>
    </row>
    <row r="2247" spans="1:16">
      <c r="A2247" s="48" t="s">
        <v>8601</v>
      </c>
      <c r="B2247" s="48" t="s">
        <v>8334</v>
      </c>
      <c r="C2247" s="40" t="s">
        <v>108</v>
      </c>
      <c r="D2247" s="48" t="s">
        <v>65</v>
      </c>
      <c r="E2247" s="44" t="s">
        <v>24</v>
      </c>
      <c r="F2247" s="40"/>
      <c r="G2247" s="49" t="s">
        <v>6175</v>
      </c>
      <c r="H2247" s="48" t="s">
        <v>9308</v>
      </c>
      <c r="I2247" s="40" t="s">
        <v>7901</v>
      </c>
      <c r="J2247" s="40" t="s">
        <v>7902</v>
      </c>
      <c r="K2247" s="43">
        <f>L2246</f>
        <v>41895</v>
      </c>
      <c r="L2247" s="43">
        <f>K2248</f>
        <v>41948</v>
      </c>
      <c r="M2247" s="48" t="s">
        <v>11</v>
      </c>
      <c r="N2247" s="48" t="s">
        <v>4365</v>
      </c>
      <c r="O2247" s="40">
        <v>100</v>
      </c>
      <c r="P2247" s="56"/>
    </row>
    <row r="2248" spans="1:16" hidden="1">
      <c r="A2248" s="48" t="s">
        <v>8601</v>
      </c>
      <c r="B2248" s="48" t="s">
        <v>8334</v>
      </c>
      <c r="C2248" s="40" t="s">
        <v>108</v>
      </c>
      <c r="D2248" s="48" t="s">
        <v>65</v>
      </c>
      <c r="E2248" s="44" t="s">
        <v>24</v>
      </c>
      <c r="F2248" s="40"/>
      <c r="G2248" s="49" t="s">
        <v>6175</v>
      </c>
      <c r="H2248" s="48" t="s">
        <v>9308</v>
      </c>
      <c r="I2248" s="40" t="s">
        <v>7904</v>
      </c>
      <c r="J2248" s="40" t="s">
        <v>7905</v>
      </c>
      <c r="K2248" s="43">
        <f>L2248-5</f>
        <v>41948</v>
      </c>
      <c r="L2248" s="43">
        <f>K2249</f>
        <v>41953</v>
      </c>
      <c r="M2248" s="48" t="s">
        <v>11</v>
      </c>
      <c r="N2248" s="48" t="s">
        <v>4365</v>
      </c>
      <c r="O2248" s="40">
        <v>100</v>
      </c>
      <c r="P2248" s="56"/>
    </row>
    <row r="2249" spans="1:16" hidden="1">
      <c r="A2249" s="48" t="s">
        <v>8601</v>
      </c>
      <c r="B2249" s="48" t="s">
        <v>8334</v>
      </c>
      <c r="C2249" s="40" t="s">
        <v>108</v>
      </c>
      <c r="D2249" s="48" t="s">
        <v>65</v>
      </c>
      <c r="E2249" s="44" t="s">
        <v>24</v>
      </c>
      <c r="F2249" s="40"/>
      <c r="G2249" s="49" t="s">
        <v>6175</v>
      </c>
      <c r="H2249" s="48" t="s">
        <v>9308</v>
      </c>
      <c r="I2249" s="40" t="s">
        <v>7904</v>
      </c>
      <c r="J2249" s="40" t="s">
        <v>8249</v>
      </c>
      <c r="K2249" s="43">
        <f>L2249-5</f>
        <v>41953</v>
      </c>
      <c r="L2249" s="43">
        <f>K2250</f>
        <v>41958</v>
      </c>
      <c r="M2249" s="48" t="s">
        <v>11</v>
      </c>
      <c r="N2249" s="48" t="s">
        <v>4365</v>
      </c>
      <c r="O2249" s="40">
        <v>100</v>
      </c>
      <c r="P2249" s="56"/>
    </row>
    <row r="2250" spans="1:16" hidden="1">
      <c r="A2250" s="48" t="s">
        <v>8601</v>
      </c>
      <c r="B2250" s="48" t="s">
        <v>8334</v>
      </c>
      <c r="C2250" s="40" t="s">
        <v>108</v>
      </c>
      <c r="D2250" s="48" t="s">
        <v>65</v>
      </c>
      <c r="E2250" s="44" t="s">
        <v>24</v>
      </c>
      <c r="F2250" s="40"/>
      <c r="G2250" s="49" t="s">
        <v>6175</v>
      </c>
      <c r="H2250" s="48" t="s">
        <v>9308</v>
      </c>
      <c r="I2250" s="40" t="s">
        <v>7904</v>
      </c>
      <c r="J2250" s="40" t="s">
        <v>7907</v>
      </c>
      <c r="K2250" s="43">
        <f>L2250-5</f>
        <v>41958</v>
      </c>
      <c r="L2250" s="43">
        <f>K2251</f>
        <v>41963</v>
      </c>
      <c r="M2250" s="48" t="s">
        <v>11</v>
      </c>
      <c r="N2250" s="48" t="s">
        <v>4365</v>
      </c>
      <c r="O2250" s="40">
        <v>100</v>
      </c>
      <c r="P2250" s="56"/>
    </row>
    <row r="2251" spans="1:16" hidden="1">
      <c r="A2251" s="48" t="s">
        <v>8601</v>
      </c>
      <c r="B2251" s="48" t="s">
        <v>8334</v>
      </c>
      <c r="C2251" s="40" t="s">
        <v>108</v>
      </c>
      <c r="D2251" s="48" t="s">
        <v>65</v>
      </c>
      <c r="E2251" s="44" t="s">
        <v>24</v>
      </c>
      <c r="F2251" s="40"/>
      <c r="G2251" s="49" t="s">
        <v>6175</v>
      </c>
      <c r="H2251" s="48" t="s">
        <v>9308</v>
      </c>
      <c r="I2251" s="40" t="s">
        <v>7904</v>
      </c>
      <c r="J2251" s="40" t="s">
        <v>8172</v>
      </c>
      <c r="K2251" s="43">
        <f>L2251-1</f>
        <v>41963</v>
      </c>
      <c r="L2251" s="43">
        <f>K2239</f>
        <v>41964</v>
      </c>
      <c r="M2251" s="48" t="s">
        <v>11</v>
      </c>
      <c r="N2251" s="48" t="s">
        <v>4365</v>
      </c>
      <c r="O2251" s="40">
        <v>100</v>
      </c>
      <c r="P2251" s="56"/>
    </row>
  </sheetData>
  <autoFilter ref="A1:P2251" xr:uid="{00000000-0009-0000-0000-000015000000}">
    <filterColumn colId="8">
      <filters>
        <filter val="Protex ID"/>
      </filters>
    </filterColumn>
  </autoFilter>
  <pageMargins left="0.7" right="0.7" top="0.75" bottom="0.75" header="0.3" footer="0.3"/>
  <pageSetup paperSize="9" orientation="portrait" horizontalDpi="0" verticalDpi="0" r:id="rId1"/>
  <headerFooter>
    <oddFooter>&amp;L_x000D_&amp;1#&amp;"Calibri"&amp;10&amp;K000000 Confidential</oddFooter>
  </headerFooter>
  <customProperties>
    <customPr name="_pios_id" r:id="rId2"/>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filterMode="1"/>
  <dimension ref="A1:M1876"/>
  <sheetViews>
    <sheetView workbookViewId="0">
      <selection activeCell="F1" sqref="A1:M1876"/>
    </sheetView>
  </sheetViews>
  <sheetFormatPr defaultColWidth="8.42578125" defaultRowHeight="14.45"/>
  <cols>
    <col min="1" max="1" width="11.42578125" style="40" customWidth="1"/>
    <col min="2" max="2" width="9.42578125" style="40" customWidth="1"/>
    <col min="3" max="3" width="10" style="40" customWidth="1"/>
    <col min="4" max="4" width="10.42578125" style="40" customWidth="1"/>
    <col min="5" max="5" width="13.42578125" style="41" customWidth="1"/>
    <col min="6" max="6" width="44.42578125" style="40" customWidth="1"/>
    <col min="7" max="7" width="11.42578125" style="40" customWidth="1"/>
    <col min="8" max="8" width="48.42578125" style="40" customWidth="1"/>
    <col min="9" max="9" width="14" style="40" customWidth="1"/>
    <col min="10" max="10" width="11.42578125" style="40" customWidth="1"/>
    <col min="11" max="11" width="10.42578125" style="40" customWidth="1"/>
    <col min="12" max="12" width="7.42578125" style="40" customWidth="1"/>
    <col min="13" max="13" width="38.42578125" style="39" customWidth="1"/>
  </cols>
  <sheetData>
    <row r="1" spans="1:13">
      <c r="A1" s="41" t="s">
        <v>8533</v>
      </c>
      <c r="B1" s="41" t="s">
        <v>7878</v>
      </c>
      <c r="C1" s="41" t="s">
        <v>7879</v>
      </c>
      <c r="D1" s="41" t="s">
        <v>31</v>
      </c>
      <c r="E1" s="41" t="s">
        <v>35</v>
      </c>
      <c r="F1" s="41" t="s">
        <v>1048</v>
      </c>
      <c r="G1" s="41" t="s">
        <v>7880</v>
      </c>
      <c r="H1" s="41" t="s">
        <v>7881</v>
      </c>
      <c r="I1" s="41" t="s">
        <v>7882</v>
      </c>
      <c r="J1" s="41" t="s">
        <v>7883</v>
      </c>
      <c r="K1" s="41" t="s">
        <v>6084</v>
      </c>
      <c r="L1" s="41" t="s">
        <v>7884</v>
      </c>
      <c r="M1" s="52" t="s">
        <v>457</v>
      </c>
    </row>
    <row r="2" spans="1:13" hidden="1">
      <c r="A2" s="49" t="s">
        <v>8615</v>
      </c>
      <c r="B2" s="41" t="s">
        <v>9309</v>
      </c>
      <c r="C2" s="41" t="s">
        <v>9310</v>
      </c>
      <c r="D2" s="41" t="s">
        <v>65</v>
      </c>
      <c r="E2" s="41" t="s">
        <v>7914</v>
      </c>
      <c r="F2" s="41" t="s">
        <v>9311</v>
      </c>
      <c r="G2" s="41" t="s">
        <v>1048</v>
      </c>
      <c r="H2" s="41" t="s">
        <v>7888</v>
      </c>
      <c r="I2" s="41"/>
      <c r="J2" s="41"/>
      <c r="K2" s="41"/>
      <c r="L2" s="41"/>
      <c r="M2" s="52"/>
    </row>
    <row r="3" spans="1:13" hidden="1">
      <c r="A3" s="49" t="s">
        <v>8615</v>
      </c>
      <c r="B3" s="41" t="s">
        <v>9309</v>
      </c>
      <c r="C3" s="41" t="s">
        <v>9310</v>
      </c>
      <c r="D3" s="41" t="s">
        <v>65</v>
      </c>
      <c r="E3" s="41" t="s">
        <v>7914</v>
      </c>
      <c r="F3" s="41" t="s">
        <v>9311</v>
      </c>
      <c r="G3" s="41" t="s">
        <v>1048</v>
      </c>
      <c r="H3" s="41" t="s">
        <v>7889</v>
      </c>
      <c r="I3" s="59"/>
      <c r="J3" s="41"/>
      <c r="K3" s="41"/>
      <c r="L3" s="41"/>
      <c r="M3" s="52"/>
    </row>
    <row r="4" spans="1:13" hidden="1">
      <c r="A4" s="49" t="s">
        <v>8615</v>
      </c>
      <c r="B4" s="41" t="s">
        <v>9309</v>
      </c>
      <c r="C4" s="41" t="s">
        <v>9310</v>
      </c>
      <c r="D4" s="41" t="s">
        <v>65</v>
      </c>
      <c r="E4" s="41" t="s">
        <v>7914</v>
      </c>
      <c r="F4" s="41" t="s">
        <v>9311</v>
      </c>
      <c r="G4" s="41" t="s">
        <v>1048</v>
      </c>
      <c r="H4" s="41" t="s">
        <v>7890</v>
      </c>
      <c r="I4" s="41"/>
      <c r="J4" s="41"/>
      <c r="K4" s="41"/>
      <c r="L4" s="41"/>
      <c r="M4" s="52"/>
    </row>
    <row r="5" spans="1:13" hidden="1">
      <c r="A5" s="49" t="s">
        <v>8615</v>
      </c>
      <c r="B5" s="41" t="s">
        <v>9309</v>
      </c>
      <c r="C5" s="41" t="s">
        <v>9310</v>
      </c>
      <c r="D5" s="41" t="s">
        <v>65</v>
      </c>
      <c r="E5" s="41" t="s">
        <v>7914</v>
      </c>
      <c r="F5" s="41" t="s">
        <v>9311</v>
      </c>
      <c r="G5" s="41" t="s">
        <v>1048</v>
      </c>
      <c r="H5" s="41" t="s">
        <v>7891</v>
      </c>
      <c r="I5" s="42"/>
      <c r="J5" s="41"/>
      <c r="K5" s="41"/>
      <c r="L5" s="41"/>
      <c r="M5" s="52"/>
    </row>
    <row r="6" spans="1:13" hidden="1">
      <c r="A6" s="49" t="s">
        <v>8615</v>
      </c>
      <c r="B6" s="41" t="s">
        <v>9309</v>
      </c>
      <c r="C6" s="41" t="s">
        <v>9310</v>
      </c>
      <c r="D6" s="41" t="s">
        <v>65</v>
      </c>
      <c r="E6" s="41" t="s">
        <v>7914</v>
      </c>
      <c r="F6" s="41" t="s">
        <v>9311</v>
      </c>
      <c r="G6" s="41" t="s">
        <v>1048</v>
      </c>
      <c r="H6" s="41" t="s">
        <v>7892</v>
      </c>
      <c r="I6" s="42"/>
      <c r="J6" s="41"/>
      <c r="K6" s="41"/>
      <c r="L6" s="41"/>
      <c r="M6" s="52"/>
    </row>
    <row r="7" spans="1:13" hidden="1">
      <c r="A7" s="49" t="s">
        <v>8615</v>
      </c>
      <c r="B7" s="41" t="s">
        <v>9309</v>
      </c>
      <c r="C7" s="41" t="s">
        <v>9310</v>
      </c>
      <c r="D7" s="41" t="s">
        <v>65</v>
      </c>
      <c r="E7" s="41" t="s">
        <v>7914</v>
      </c>
      <c r="F7" s="41" t="s">
        <v>9311</v>
      </c>
      <c r="G7" s="41" t="s">
        <v>1048</v>
      </c>
      <c r="H7" s="41" t="s">
        <v>7893</v>
      </c>
      <c r="I7" s="42"/>
      <c r="J7" s="41"/>
      <c r="K7" s="41"/>
      <c r="L7" s="41"/>
      <c r="M7" s="52"/>
    </row>
    <row r="8" spans="1:13" hidden="1">
      <c r="A8" s="49" t="s">
        <v>8615</v>
      </c>
      <c r="B8" s="41" t="s">
        <v>9309</v>
      </c>
      <c r="C8" s="41" t="s">
        <v>9310</v>
      </c>
      <c r="D8" s="41" t="s">
        <v>65</v>
      </c>
      <c r="E8" s="41" t="s">
        <v>7914</v>
      </c>
      <c r="F8" s="41" t="s">
        <v>9311</v>
      </c>
      <c r="G8" s="41" t="s">
        <v>1048</v>
      </c>
      <c r="H8" s="41" t="s">
        <v>7894</v>
      </c>
      <c r="I8" s="42">
        <v>41509</v>
      </c>
      <c r="J8" s="41"/>
      <c r="K8" s="41"/>
      <c r="L8" s="41"/>
      <c r="M8" s="52"/>
    </row>
    <row r="9" spans="1:13" hidden="1">
      <c r="A9" s="48" t="s">
        <v>8615</v>
      </c>
      <c r="B9" s="40" t="s">
        <v>9309</v>
      </c>
      <c r="C9" s="40" t="s">
        <v>9310</v>
      </c>
      <c r="D9" s="40" t="s">
        <v>65</v>
      </c>
      <c r="E9" s="41" t="s">
        <v>7914</v>
      </c>
      <c r="F9" s="40" t="s">
        <v>9311</v>
      </c>
      <c r="G9" s="40" t="s">
        <v>7895</v>
      </c>
      <c r="H9" s="40" t="s">
        <v>7896</v>
      </c>
      <c r="I9" s="43">
        <f>J9-2</f>
        <v>41495</v>
      </c>
      <c r="J9" s="43">
        <f t="shared" ref="J9:J15" si="0">I10</f>
        <v>41497</v>
      </c>
      <c r="K9" s="40" t="s">
        <v>161</v>
      </c>
      <c r="L9" s="40">
        <v>100</v>
      </c>
    </row>
    <row r="10" spans="1:13" hidden="1">
      <c r="A10" s="48" t="s">
        <v>8615</v>
      </c>
      <c r="B10" s="40" t="s">
        <v>9309</v>
      </c>
      <c r="C10" s="40" t="s">
        <v>9310</v>
      </c>
      <c r="D10" s="40" t="s">
        <v>65</v>
      </c>
      <c r="E10" s="41" t="s">
        <v>7914</v>
      </c>
      <c r="F10" s="40" t="s">
        <v>9311</v>
      </c>
      <c r="G10" s="40" t="s">
        <v>7898</v>
      </c>
      <c r="H10" s="40" t="s">
        <v>7899</v>
      </c>
      <c r="I10" s="43">
        <f>J10-1</f>
        <v>41497</v>
      </c>
      <c r="J10" s="43">
        <f t="shared" si="0"/>
        <v>41498</v>
      </c>
      <c r="K10" s="40" t="s">
        <v>161</v>
      </c>
      <c r="L10" s="40">
        <v>100</v>
      </c>
    </row>
    <row r="11" spans="1:13" hidden="1">
      <c r="A11" s="48" t="s">
        <v>8615</v>
      </c>
      <c r="B11" s="40" t="s">
        <v>9309</v>
      </c>
      <c r="C11" s="40" t="s">
        <v>9310</v>
      </c>
      <c r="D11" s="40" t="s">
        <v>65</v>
      </c>
      <c r="E11" s="41" t="s">
        <v>7914</v>
      </c>
      <c r="F11" s="40" t="s">
        <v>9311</v>
      </c>
      <c r="G11" s="40" t="s">
        <v>7898</v>
      </c>
      <c r="H11" s="40" t="s">
        <v>7900</v>
      </c>
      <c r="I11" s="43">
        <f>J11-1</f>
        <v>41498</v>
      </c>
      <c r="J11" s="43">
        <f t="shared" si="0"/>
        <v>41499</v>
      </c>
      <c r="K11" s="40" t="s">
        <v>161</v>
      </c>
      <c r="L11" s="40">
        <v>100</v>
      </c>
    </row>
    <row r="12" spans="1:13">
      <c r="A12" s="48" t="s">
        <v>8615</v>
      </c>
      <c r="B12" s="40" t="s">
        <v>9309</v>
      </c>
      <c r="C12" s="40" t="s">
        <v>9310</v>
      </c>
      <c r="D12" s="40" t="s">
        <v>65</v>
      </c>
      <c r="E12" s="41" t="s">
        <v>7914</v>
      </c>
      <c r="F12" s="40" t="s">
        <v>9311</v>
      </c>
      <c r="G12" s="40" t="s">
        <v>7901</v>
      </c>
      <c r="H12" s="40" t="s">
        <v>7902</v>
      </c>
      <c r="I12" s="43">
        <f>J12-5</f>
        <v>41499</v>
      </c>
      <c r="J12" s="43">
        <f t="shared" si="0"/>
        <v>41504</v>
      </c>
      <c r="K12" s="40" t="s">
        <v>8</v>
      </c>
      <c r="L12" s="40">
        <v>100</v>
      </c>
    </row>
    <row r="13" spans="1:13" hidden="1">
      <c r="A13" s="48" t="s">
        <v>8615</v>
      </c>
      <c r="B13" s="40" t="s">
        <v>9309</v>
      </c>
      <c r="C13" s="40" t="s">
        <v>9310</v>
      </c>
      <c r="D13" s="40" t="s">
        <v>65</v>
      </c>
      <c r="E13" s="41" t="s">
        <v>7914</v>
      </c>
      <c r="F13" s="40" t="s">
        <v>9311</v>
      </c>
      <c r="G13" s="40" t="s">
        <v>7904</v>
      </c>
      <c r="H13" s="40" t="s">
        <v>7905</v>
      </c>
      <c r="I13" s="43">
        <f>J13-3</f>
        <v>41504</v>
      </c>
      <c r="J13" s="43">
        <f t="shared" si="0"/>
        <v>41507</v>
      </c>
      <c r="K13" s="40" t="s">
        <v>8</v>
      </c>
      <c r="L13" s="40">
        <v>100</v>
      </c>
    </row>
    <row r="14" spans="1:13" hidden="1">
      <c r="A14" s="48" t="s">
        <v>8615</v>
      </c>
      <c r="B14" s="40" t="s">
        <v>9309</v>
      </c>
      <c r="C14" s="40" t="s">
        <v>9310</v>
      </c>
      <c r="D14" s="40" t="s">
        <v>65</v>
      </c>
      <c r="E14" s="41" t="s">
        <v>7914</v>
      </c>
      <c r="F14" s="40" t="s">
        <v>9311</v>
      </c>
      <c r="G14" s="40" t="s">
        <v>7904</v>
      </c>
      <c r="H14" s="40" t="s">
        <v>7906</v>
      </c>
      <c r="I14" s="43">
        <f>J14-2</f>
        <v>41507</v>
      </c>
      <c r="J14" s="43">
        <f t="shared" si="0"/>
        <v>41509</v>
      </c>
      <c r="K14" s="40" t="s">
        <v>8</v>
      </c>
      <c r="L14" s="40">
        <v>100</v>
      </c>
    </row>
    <row r="15" spans="1:13" hidden="1">
      <c r="A15" s="48" t="s">
        <v>8615</v>
      </c>
      <c r="B15" s="40" t="s">
        <v>9309</v>
      </c>
      <c r="C15" s="40" t="s">
        <v>9310</v>
      </c>
      <c r="D15" s="40" t="s">
        <v>65</v>
      </c>
      <c r="E15" s="41" t="s">
        <v>7914</v>
      </c>
      <c r="F15" s="40" t="s">
        <v>9311</v>
      </c>
      <c r="G15" s="40" t="s">
        <v>7904</v>
      </c>
      <c r="H15" s="40" t="s">
        <v>7907</v>
      </c>
      <c r="I15" s="43">
        <f>J15-2</f>
        <v>41509</v>
      </c>
      <c r="J15" s="43">
        <f t="shared" si="0"/>
        <v>41511</v>
      </c>
      <c r="K15" s="40" t="s">
        <v>8</v>
      </c>
      <c r="L15" s="40">
        <v>100</v>
      </c>
    </row>
    <row r="16" spans="1:13" hidden="1">
      <c r="A16" s="48" t="s">
        <v>8615</v>
      </c>
      <c r="B16" s="40" t="s">
        <v>9309</v>
      </c>
      <c r="C16" s="40" t="s">
        <v>9310</v>
      </c>
      <c r="D16" s="40" t="s">
        <v>65</v>
      </c>
      <c r="E16" s="41" t="s">
        <v>7914</v>
      </c>
      <c r="F16" s="40" t="s">
        <v>9311</v>
      </c>
      <c r="G16" s="40" t="s">
        <v>7904</v>
      </c>
      <c r="H16" s="40" t="s">
        <v>7908</v>
      </c>
      <c r="I16" s="43">
        <f>J16-1</f>
        <v>41511</v>
      </c>
      <c r="J16" s="43">
        <v>41512</v>
      </c>
      <c r="K16" s="40" t="s">
        <v>8</v>
      </c>
      <c r="L16" s="40">
        <v>100</v>
      </c>
    </row>
    <row r="17" spans="1:13" hidden="1">
      <c r="A17" s="41" t="s">
        <v>9312</v>
      </c>
      <c r="B17" s="41" t="s">
        <v>9313</v>
      </c>
      <c r="C17" s="41" t="s">
        <v>65</v>
      </c>
      <c r="D17" s="41" t="s">
        <v>65</v>
      </c>
      <c r="E17" s="41" t="s">
        <v>7886</v>
      </c>
      <c r="F17" s="41" t="s">
        <v>9314</v>
      </c>
      <c r="G17" s="41" t="s">
        <v>1048</v>
      </c>
      <c r="H17" s="41" t="s">
        <v>7888</v>
      </c>
      <c r="I17" s="41"/>
      <c r="J17" s="41"/>
      <c r="K17" s="41"/>
      <c r="L17" s="41"/>
      <c r="M17" s="41"/>
    </row>
    <row r="18" spans="1:13" hidden="1">
      <c r="A18" s="41" t="s">
        <v>9312</v>
      </c>
      <c r="B18" s="41" t="s">
        <v>9313</v>
      </c>
      <c r="C18" s="41" t="s">
        <v>65</v>
      </c>
      <c r="D18" s="41" t="s">
        <v>65</v>
      </c>
      <c r="E18" s="41" t="s">
        <v>7886</v>
      </c>
      <c r="F18" s="41" t="s">
        <v>9314</v>
      </c>
      <c r="G18" s="41" t="s">
        <v>1048</v>
      </c>
      <c r="H18" s="41" t="s">
        <v>7889</v>
      </c>
      <c r="I18" s="41"/>
      <c r="J18" s="41"/>
      <c r="K18" s="41"/>
      <c r="L18" s="41"/>
      <c r="M18" s="41"/>
    </row>
    <row r="19" spans="1:13" hidden="1">
      <c r="A19" s="41" t="s">
        <v>9312</v>
      </c>
      <c r="B19" s="41" t="s">
        <v>9313</v>
      </c>
      <c r="C19" s="41" t="s">
        <v>65</v>
      </c>
      <c r="D19" s="41" t="s">
        <v>65</v>
      </c>
      <c r="E19" s="41" t="s">
        <v>7886</v>
      </c>
      <c r="F19" s="41" t="s">
        <v>9314</v>
      </c>
      <c r="G19" s="41" t="s">
        <v>1048</v>
      </c>
      <c r="H19" s="41" t="s">
        <v>7890</v>
      </c>
      <c r="I19" s="41"/>
      <c r="J19" s="41"/>
      <c r="K19" s="41"/>
      <c r="L19" s="41"/>
      <c r="M19" s="41"/>
    </row>
    <row r="20" spans="1:13" hidden="1">
      <c r="A20" s="41" t="s">
        <v>9312</v>
      </c>
      <c r="B20" s="41" t="s">
        <v>9313</v>
      </c>
      <c r="C20" s="41" t="s">
        <v>65</v>
      </c>
      <c r="D20" s="41" t="s">
        <v>65</v>
      </c>
      <c r="E20" s="41" t="s">
        <v>7886</v>
      </c>
      <c r="F20" s="41" t="s">
        <v>9314</v>
      </c>
      <c r="G20" s="41" t="s">
        <v>1048</v>
      </c>
      <c r="H20" s="41" t="s">
        <v>7891</v>
      </c>
      <c r="I20" s="41"/>
      <c r="J20" s="41"/>
      <c r="K20" s="41"/>
      <c r="L20" s="41"/>
      <c r="M20" s="41"/>
    </row>
    <row r="21" spans="1:13" hidden="1">
      <c r="A21" s="41" t="s">
        <v>9312</v>
      </c>
      <c r="B21" s="41" t="s">
        <v>9313</v>
      </c>
      <c r="C21" s="41" t="s">
        <v>65</v>
      </c>
      <c r="D21" s="41" t="s">
        <v>65</v>
      </c>
      <c r="E21" s="41" t="s">
        <v>7886</v>
      </c>
      <c r="F21" s="41" t="s">
        <v>9314</v>
      </c>
      <c r="G21" s="41" t="s">
        <v>1048</v>
      </c>
      <c r="H21" s="41" t="s">
        <v>7892</v>
      </c>
      <c r="I21" s="42"/>
      <c r="J21" s="41"/>
      <c r="K21" s="41"/>
      <c r="L21" s="41"/>
      <c r="M21" s="41"/>
    </row>
    <row r="22" spans="1:13" hidden="1">
      <c r="A22" s="41" t="s">
        <v>9312</v>
      </c>
      <c r="B22" s="41" t="s">
        <v>9313</v>
      </c>
      <c r="C22" s="41" t="s">
        <v>65</v>
      </c>
      <c r="D22" s="41" t="s">
        <v>65</v>
      </c>
      <c r="E22" s="41" t="s">
        <v>7886</v>
      </c>
      <c r="F22" s="41" t="s">
        <v>9314</v>
      </c>
      <c r="G22" s="41" t="s">
        <v>1048</v>
      </c>
      <c r="H22" s="41" t="s">
        <v>7893</v>
      </c>
      <c r="I22" s="42"/>
      <c r="J22" s="41"/>
      <c r="K22" s="41"/>
      <c r="L22" s="41"/>
      <c r="M22" s="41"/>
    </row>
    <row r="23" spans="1:13" hidden="1">
      <c r="A23" s="41" t="s">
        <v>9312</v>
      </c>
      <c r="B23" s="41" t="s">
        <v>9313</v>
      </c>
      <c r="C23" s="41" t="s">
        <v>65</v>
      </c>
      <c r="D23" s="41" t="s">
        <v>65</v>
      </c>
      <c r="E23" s="41" t="s">
        <v>7886</v>
      </c>
      <c r="F23" s="41" t="s">
        <v>9314</v>
      </c>
      <c r="G23" s="41" t="s">
        <v>1048</v>
      </c>
      <c r="H23" s="41" t="s">
        <v>7894</v>
      </c>
      <c r="I23" s="42">
        <v>41473</v>
      </c>
      <c r="J23" s="41"/>
      <c r="K23" s="41"/>
      <c r="L23" s="41"/>
      <c r="M23" s="41"/>
    </row>
    <row r="24" spans="1:13" hidden="1">
      <c r="A24" s="40" t="s">
        <v>9312</v>
      </c>
      <c r="B24" s="40" t="s">
        <v>9313</v>
      </c>
      <c r="C24" s="40" t="s">
        <v>65</v>
      </c>
      <c r="D24" s="40" t="s">
        <v>65</v>
      </c>
      <c r="E24" s="41" t="s">
        <v>7886</v>
      </c>
      <c r="F24" s="40" t="s">
        <v>9314</v>
      </c>
      <c r="G24" s="40" t="s">
        <v>7895</v>
      </c>
      <c r="H24" s="40" t="s">
        <v>7896</v>
      </c>
      <c r="I24" s="43">
        <f>J24-2</f>
        <v>41456</v>
      </c>
      <c r="J24" s="43">
        <f t="shared" ref="J24:J30" si="1">I25</f>
        <v>41458</v>
      </c>
      <c r="K24" s="40" t="s">
        <v>161</v>
      </c>
      <c r="L24" s="40">
        <v>100</v>
      </c>
      <c r="M24" s="40"/>
    </row>
    <row r="25" spans="1:13" hidden="1">
      <c r="A25" s="40" t="s">
        <v>9312</v>
      </c>
      <c r="B25" s="40" t="s">
        <v>9313</v>
      </c>
      <c r="C25" s="40" t="s">
        <v>65</v>
      </c>
      <c r="D25" s="40" t="s">
        <v>65</v>
      </c>
      <c r="E25" s="41" t="s">
        <v>7886</v>
      </c>
      <c r="F25" s="40" t="s">
        <v>9314</v>
      </c>
      <c r="G25" s="40" t="s">
        <v>7898</v>
      </c>
      <c r="H25" s="40" t="s">
        <v>7899</v>
      </c>
      <c r="I25" s="43">
        <f>J25-1</f>
        <v>41458</v>
      </c>
      <c r="J25" s="43">
        <f t="shared" si="1"/>
        <v>41459</v>
      </c>
      <c r="K25" s="40" t="s">
        <v>161</v>
      </c>
      <c r="L25" s="40">
        <v>100</v>
      </c>
      <c r="M25" s="40"/>
    </row>
    <row r="26" spans="1:13" hidden="1">
      <c r="A26" s="40" t="s">
        <v>9312</v>
      </c>
      <c r="B26" s="40" t="s">
        <v>9313</v>
      </c>
      <c r="C26" s="40" t="s">
        <v>65</v>
      </c>
      <c r="D26" s="40" t="s">
        <v>65</v>
      </c>
      <c r="E26" s="41" t="s">
        <v>7886</v>
      </c>
      <c r="F26" s="40" t="s">
        <v>9314</v>
      </c>
      <c r="G26" s="40" t="s">
        <v>7898</v>
      </c>
      <c r="H26" s="40" t="s">
        <v>7900</v>
      </c>
      <c r="I26" s="43">
        <f>J26-1</f>
        <v>41459</v>
      </c>
      <c r="J26" s="43">
        <f t="shared" si="1"/>
        <v>41460</v>
      </c>
      <c r="K26" s="40" t="s">
        <v>161</v>
      </c>
      <c r="L26" s="40">
        <v>100</v>
      </c>
      <c r="M26" s="40"/>
    </row>
    <row r="27" spans="1:13">
      <c r="A27" s="40" t="s">
        <v>9312</v>
      </c>
      <c r="B27" s="40" t="s">
        <v>9313</v>
      </c>
      <c r="C27" s="40" t="s">
        <v>65</v>
      </c>
      <c r="D27" s="40" t="s">
        <v>65</v>
      </c>
      <c r="E27" s="41" t="s">
        <v>7886</v>
      </c>
      <c r="F27" s="40" t="s">
        <v>9314</v>
      </c>
      <c r="G27" s="40" t="s">
        <v>7901</v>
      </c>
      <c r="H27" s="40" t="s">
        <v>7902</v>
      </c>
      <c r="I27" s="43">
        <f>J27-5</f>
        <v>41460</v>
      </c>
      <c r="J27" s="43">
        <f t="shared" si="1"/>
        <v>41465</v>
      </c>
      <c r="K27" s="40" t="s">
        <v>6196</v>
      </c>
      <c r="L27" s="40">
        <v>100</v>
      </c>
      <c r="M27" s="40"/>
    </row>
    <row r="28" spans="1:13" hidden="1">
      <c r="A28" s="40" t="s">
        <v>9312</v>
      </c>
      <c r="B28" s="40" t="s">
        <v>9313</v>
      </c>
      <c r="C28" s="40" t="s">
        <v>65</v>
      </c>
      <c r="D28" s="40" t="s">
        <v>65</v>
      </c>
      <c r="E28" s="41" t="s">
        <v>7886</v>
      </c>
      <c r="F28" s="40" t="s">
        <v>9314</v>
      </c>
      <c r="G28" s="40" t="s">
        <v>7904</v>
      </c>
      <c r="H28" s="40" t="s">
        <v>7905</v>
      </c>
      <c r="I28" s="43">
        <f>J28-3</f>
        <v>41465</v>
      </c>
      <c r="J28" s="43">
        <f t="shared" si="1"/>
        <v>41468</v>
      </c>
      <c r="K28" s="40" t="s">
        <v>6196</v>
      </c>
      <c r="L28" s="40">
        <v>100</v>
      </c>
    </row>
    <row r="29" spans="1:13" hidden="1">
      <c r="A29" s="40" t="s">
        <v>9312</v>
      </c>
      <c r="B29" s="40" t="s">
        <v>9313</v>
      </c>
      <c r="C29" s="40" t="s">
        <v>65</v>
      </c>
      <c r="D29" s="40" t="s">
        <v>65</v>
      </c>
      <c r="E29" s="41" t="s">
        <v>7886</v>
      </c>
      <c r="F29" s="40" t="s">
        <v>9314</v>
      </c>
      <c r="G29" s="40" t="s">
        <v>7904</v>
      </c>
      <c r="H29" s="40" t="s">
        <v>7906</v>
      </c>
      <c r="I29" s="43">
        <f>J29-2</f>
        <v>41468</v>
      </c>
      <c r="J29" s="43">
        <f t="shared" si="1"/>
        <v>41470</v>
      </c>
      <c r="K29" s="40" t="s">
        <v>6196</v>
      </c>
      <c r="L29" s="40">
        <v>100</v>
      </c>
    </row>
    <row r="30" spans="1:13" hidden="1">
      <c r="A30" s="40" t="s">
        <v>9312</v>
      </c>
      <c r="B30" s="40" t="s">
        <v>9313</v>
      </c>
      <c r="C30" s="40" t="s">
        <v>65</v>
      </c>
      <c r="D30" s="40" t="s">
        <v>65</v>
      </c>
      <c r="E30" s="41" t="s">
        <v>7886</v>
      </c>
      <c r="F30" s="40" t="s">
        <v>9314</v>
      </c>
      <c r="G30" s="40" t="s">
        <v>7904</v>
      </c>
      <c r="H30" s="40" t="s">
        <v>7907</v>
      </c>
      <c r="I30" s="43">
        <f>J30-2</f>
        <v>41470</v>
      </c>
      <c r="J30" s="43">
        <f t="shared" si="1"/>
        <v>41472</v>
      </c>
      <c r="K30" s="40" t="s">
        <v>6196</v>
      </c>
      <c r="L30" s="40">
        <v>100</v>
      </c>
    </row>
    <row r="31" spans="1:13" hidden="1">
      <c r="A31" s="40" t="s">
        <v>9312</v>
      </c>
      <c r="B31" s="40" t="s">
        <v>9313</v>
      </c>
      <c r="C31" s="40" t="s">
        <v>65</v>
      </c>
      <c r="D31" s="40" t="s">
        <v>65</v>
      </c>
      <c r="E31" s="41" t="s">
        <v>7886</v>
      </c>
      <c r="F31" s="40" t="s">
        <v>9314</v>
      </c>
      <c r="G31" s="40" t="s">
        <v>7904</v>
      </c>
      <c r="H31" s="40" t="s">
        <v>7908</v>
      </c>
      <c r="I31" s="43">
        <f>J31-1</f>
        <v>41472</v>
      </c>
      <c r="J31" s="43">
        <v>41473</v>
      </c>
      <c r="K31" s="40" t="s">
        <v>6196</v>
      </c>
      <c r="L31" s="40">
        <v>100</v>
      </c>
    </row>
    <row r="32" spans="1:13" hidden="1">
      <c r="A32" s="41" t="s">
        <v>2241</v>
      </c>
      <c r="B32" s="41" t="s">
        <v>8536</v>
      </c>
      <c r="C32" s="41" t="s">
        <v>52</v>
      </c>
      <c r="D32" s="41" t="s">
        <v>52</v>
      </c>
      <c r="E32" s="41" t="s">
        <v>7886</v>
      </c>
      <c r="F32" s="41" t="s">
        <v>9315</v>
      </c>
      <c r="G32" s="41" t="s">
        <v>1048</v>
      </c>
      <c r="H32" s="41" t="s">
        <v>7888</v>
      </c>
      <c r="I32" s="42"/>
      <c r="J32" s="41"/>
      <c r="K32" s="41"/>
      <c r="L32" s="41"/>
      <c r="M32" s="40"/>
    </row>
    <row r="33" spans="1:13" hidden="1">
      <c r="A33" s="41" t="s">
        <v>2241</v>
      </c>
      <c r="B33" s="41" t="s">
        <v>8536</v>
      </c>
      <c r="C33" s="41" t="s">
        <v>52</v>
      </c>
      <c r="D33" s="41" t="s">
        <v>52</v>
      </c>
      <c r="E33" s="41" t="s">
        <v>7886</v>
      </c>
      <c r="F33" s="41" t="s">
        <v>9315</v>
      </c>
      <c r="G33" s="41" t="s">
        <v>1048</v>
      </c>
      <c r="H33" s="41" t="s">
        <v>7889</v>
      </c>
      <c r="I33" s="41"/>
      <c r="J33" s="41"/>
      <c r="K33" s="41"/>
      <c r="L33" s="41"/>
      <c r="M33" s="40"/>
    </row>
    <row r="34" spans="1:13" hidden="1">
      <c r="A34" s="41" t="s">
        <v>2241</v>
      </c>
      <c r="B34" s="41" t="s">
        <v>8536</v>
      </c>
      <c r="C34" s="41" t="s">
        <v>52</v>
      </c>
      <c r="D34" s="41" t="s">
        <v>52</v>
      </c>
      <c r="E34" s="41" t="s">
        <v>7886</v>
      </c>
      <c r="F34" s="41" t="s">
        <v>9315</v>
      </c>
      <c r="G34" s="41" t="s">
        <v>1048</v>
      </c>
      <c r="H34" s="41" t="s">
        <v>7890</v>
      </c>
      <c r="I34" s="41"/>
      <c r="J34" s="41"/>
      <c r="K34" s="41"/>
      <c r="L34" s="41"/>
      <c r="M34" s="40"/>
    </row>
    <row r="35" spans="1:13" hidden="1">
      <c r="A35" s="41" t="s">
        <v>2241</v>
      </c>
      <c r="B35" s="41" t="s">
        <v>8536</v>
      </c>
      <c r="C35" s="41" t="s">
        <v>52</v>
      </c>
      <c r="D35" s="41" t="s">
        <v>52</v>
      </c>
      <c r="E35" s="41" t="s">
        <v>7886</v>
      </c>
      <c r="F35" s="41" t="s">
        <v>9315</v>
      </c>
      <c r="G35" s="41" t="s">
        <v>1048</v>
      </c>
      <c r="H35" s="41" t="s">
        <v>7891</v>
      </c>
      <c r="I35" s="41"/>
      <c r="J35" s="41"/>
      <c r="K35" s="41"/>
      <c r="L35" s="41"/>
      <c r="M35" s="40"/>
    </row>
    <row r="36" spans="1:13" hidden="1">
      <c r="A36" s="41" t="s">
        <v>2241</v>
      </c>
      <c r="B36" s="41" t="s">
        <v>8536</v>
      </c>
      <c r="C36" s="41" t="s">
        <v>52</v>
      </c>
      <c r="D36" s="41" t="s">
        <v>52</v>
      </c>
      <c r="E36" s="41" t="s">
        <v>7886</v>
      </c>
      <c r="F36" s="41" t="s">
        <v>9315</v>
      </c>
      <c r="G36" s="41" t="s">
        <v>1048</v>
      </c>
      <c r="H36" s="41" t="s">
        <v>7892</v>
      </c>
      <c r="I36" s="41"/>
      <c r="J36" s="41"/>
      <c r="K36" s="41"/>
      <c r="L36" s="41"/>
      <c r="M36" s="40"/>
    </row>
    <row r="37" spans="1:13" hidden="1">
      <c r="A37" s="41" t="s">
        <v>2241</v>
      </c>
      <c r="B37" s="41" t="s">
        <v>8536</v>
      </c>
      <c r="C37" s="41" t="s">
        <v>52</v>
      </c>
      <c r="D37" s="41" t="s">
        <v>52</v>
      </c>
      <c r="E37" s="41" t="s">
        <v>7886</v>
      </c>
      <c r="F37" s="41" t="s">
        <v>9315</v>
      </c>
      <c r="G37" s="41" t="s">
        <v>1048</v>
      </c>
      <c r="H37" s="41" t="s">
        <v>7893</v>
      </c>
      <c r="I37" s="41"/>
      <c r="J37" s="41"/>
      <c r="K37" s="41"/>
      <c r="L37" s="41"/>
      <c r="M37" s="40"/>
    </row>
    <row r="38" spans="1:13" hidden="1">
      <c r="A38" s="41" t="s">
        <v>2241</v>
      </c>
      <c r="B38" s="41" t="s">
        <v>8536</v>
      </c>
      <c r="C38" s="41" t="s">
        <v>52</v>
      </c>
      <c r="D38" s="41" t="s">
        <v>52</v>
      </c>
      <c r="E38" s="41" t="s">
        <v>7886</v>
      </c>
      <c r="F38" s="41" t="s">
        <v>9315</v>
      </c>
      <c r="G38" s="41" t="s">
        <v>1048</v>
      </c>
      <c r="H38" s="41" t="s">
        <v>7894</v>
      </c>
      <c r="I38" s="42">
        <v>41487</v>
      </c>
      <c r="J38" s="41"/>
      <c r="K38" s="41"/>
      <c r="L38" s="41"/>
      <c r="M38" s="40"/>
    </row>
    <row r="39" spans="1:13" hidden="1">
      <c r="A39" s="40" t="s">
        <v>2241</v>
      </c>
      <c r="B39" s="40" t="s">
        <v>8536</v>
      </c>
      <c r="C39" s="40" t="s">
        <v>52</v>
      </c>
      <c r="D39" s="40" t="s">
        <v>52</v>
      </c>
      <c r="E39" s="41" t="s">
        <v>7886</v>
      </c>
      <c r="F39" s="40" t="s">
        <v>9315</v>
      </c>
      <c r="G39" s="40" t="s">
        <v>7895</v>
      </c>
      <c r="H39" s="40" t="s">
        <v>7896</v>
      </c>
      <c r="I39" s="43">
        <f>J39-2</f>
        <v>41470</v>
      </c>
      <c r="J39" s="43">
        <f t="shared" ref="J39:J45" si="2">I40</f>
        <v>41472</v>
      </c>
      <c r="K39" s="40" t="s">
        <v>6142</v>
      </c>
      <c r="L39" s="40">
        <v>100</v>
      </c>
      <c r="M39" s="40"/>
    </row>
    <row r="40" spans="1:13" hidden="1">
      <c r="A40" s="40" t="s">
        <v>2241</v>
      </c>
      <c r="B40" s="40" t="s">
        <v>8536</v>
      </c>
      <c r="C40" s="40" t="s">
        <v>52</v>
      </c>
      <c r="D40" s="40" t="s">
        <v>52</v>
      </c>
      <c r="E40" s="41" t="s">
        <v>7886</v>
      </c>
      <c r="F40" s="40" t="s">
        <v>9315</v>
      </c>
      <c r="G40" s="40" t="s">
        <v>7898</v>
      </c>
      <c r="H40" s="40" t="s">
        <v>7899</v>
      </c>
      <c r="I40" s="43">
        <f>J40-1</f>
        <v>41472</v>
      </c>
      <c r="J40" s="43">
        <f t="shared" si="2"/>
        <v>41473</v>
      </c>
      <c r="K40" s="40" t="s">
        <v>6142</v>
      </c>
      <c r="L40" s="40">
        <v>100</v>
      </c>
      <c r="M40" s="40"/>
    </row>
    <row r="41" spans="1:13" hidden="1">
      <c r="A41" s="40" t="s">
        <v>2241</v>
      </c>
      <c r="B41" s="40" t="s">
        <v>8536</v>
      </c>
      <c r="C41" s="40" t="s">
        <v>52</v>
      </c>
      <c r="D41" s="40" t="s">
        <v>52</v>
      </c>
      <c r="E41" s="41" t="s">
        <v>7886</v>
      </c>
      <c r="F41" s="40" t="s">
        <v>9315</v>
      </c>
      <c r="G41" s="40" t="s">
        <v>7898</v>
      </c>
      <c r="H41" s="40" t="s">
        <v>7900</v>
      </c>
      <c r="I41" s="43">
        <f>J41-1</f>
        <v>41473</v>
      </c>
      <c r="J41" s="43">
        <f t="shared" si="2"/>
        <v>41474</v>
      </c>
      <c r="K41" s="40" t="s">
        <v>6142</v>
      </c>
      <c r="L41" s="40">
        <v>100</v>
      </c>
      <c r="M41" s="40"/>
    </row>
    <row r="42" spans="1:13">
      <c r="A42" s="40" t="s">
        <v>2241</v>
      </c>
      <c r="B42" s="40" t="s">
        <v>8536</v>
      </c>
      <c r="C42" s="40" t="s">
        <v>52</v>
      </c>
      <c r="D42" s="40" t="s">
        <v>52</v>
      </c>
      <c r="E42" s="41" t="s">
        <v>7886</v>
      </c>
      <c r="F42" s="40" t="s">
        <v>9315</v>
      </c>
      <c r="G42" s="40" t="s">
        <v>7901</v>
      </c>
      <c r="H42" s="40" t="s">
        <v>7902</v>
      </c>
      <c r="I42" s="43">
        <f>J42-5</f>
        <v>41474</v>
      </c>
      <c r="J42" s="43">
        <f t="shared" si="2"/>
        <v>41479</v>
      </c>
      <c r="K42" s="40" t="s">
        <v>6142</v>
      </c>
      <c r="L42" s="40">
        <v>100</v>
      </c>
    </row>
    <row r="43" spans="1:13" hidden="1">
      <c r="A43" s="40" t="s">
        <v>2241</v>
      </c>
      <c r="B43" s="40" t="s">
        <v>8536</v>
      </c>
      <c r="C43" s="40" t="s">
        <v>52</v>
      </c>
      <c r="D43" s="40" t="s">
        <v>52</v>
      </c>
      <c r="E43" s="41" t="s">
        <v>7886</v>
      </c>
      <c r="F43" s="40" t="s">
        <v>9315</v>
      </c>
      <c r="G43" s="40" t="s">
        <v>7904</v>
      </c>
      <c r="H43" s="40" t="s">
        <v>7905</v>
      </c>
      <c r="I43" s="43">
        <f>J43-3</f>
        <v>41479</v>
      </c>
      <c r="J43" s="43">
        <f t="shared" si="2"/>
        <v>41482</v>
      </c>
      <c r="K43" s="40" t="s">
        <v>6142</v>
      </c>
      <c r="L43" s="40">
        <v>100</v>
      </c>
    </row>
    <row r="44" spans="1:13" hidden="1">
      <c r="A44" s="40" t="s">
        <v>2241</v>
      </c>
      <c r="B44" s="40" t="s">
        <v>8536</v>
      </c>
      <c r="C44" s="40" t="s">
        <v>52</v>
      </c>
      <c r="D44" s="40" t="s">
        <v>52</v>
      </c>
      <c r="E44" s="41" t="s">
        <v>7886</v>
      </c>
      <c r="F44" s="40" t="s">
        <v>9315</v>
      </c>
      <c r="G44" s="40" t="s">
        <v>7904</v>
      </c>
      <c r="H44" s="40" t="s">
        <v>7906</v>
      </c>
      <c r="I44" s="43">
        <f>J44-2</f>
        <v>41482</v>
      </c>
      <c r="J44" s="43">
        <f t="shared" si="2"/>
        <v>41484</v>
      </c>
      <c r="K44" s="40" t="s">
        <v>6142</v>
      </c>
      <c r="L44" s="40" t="s">
        <v>84</v>
      </c>
    </row>
    <row r="45" spans="1:13" hidden="1">
      <c r="A45" s="40" t="s">
        <v>2241</v>
      </c>
      <c r="B45" s="40" t="s">
        <v>8536</v>
      </c>
      <c r="C45" s="40" t="s">
        <v>52</v>
      </c>
      <c r="D45" s="40" t="s">
        <v>52</v>
      </c>
      <c r="E45" s="41" t="s">
        <v>7886</v>
      </c>
      <c r="F45" s="40" t="s">
        <v>9315</v>
      </c>
      <c r="G45" s="40" t="s">
        <v>7904</v>
      </c>
      <c r="H45" s="40" t="s">
        <v>7907</v>
      </c>
      <c r="I45" s="43">
        <f>J45-2</f>
        <v>41484</v>
      </c>
      <c r="J45" s="43">
        <f t="shared" si="2"/>
        <v>41486</v>
      </c>
      <c r="K45" s="40" t="s">
        <v>6142</v>
      </c>
      <c r="L45" s="40" t="s">
        <v>84</v>
      </c>
    </row>
    <row r="46" spans="1:13" hidden="1">
      <c r="A46" s="40" t="s">
        <v>2241</v>
      </c>
      <c r="B46" s="40" t="s">
        <v>8536</v>
      </c>
      <c r="C46" s="40" t="s">
        <v>52</v>
      </c>
      <c r="D46" s="40" t="s">
        <v>52</v>
      </c>
      <c r="E46" s="41" t="s">
        <v>7886</v>
      </c>
      <c r="F46" s="40" t="s">
        <v>9315</v>
      </c>
      <c r="G46" s="40" t="s">
        <v>7904</v>
      </c>
      <c r="H46" s="40" t="s">
        <v>7908</v>
      </c>
      <c r="I46" s="43">
        <f>J46-1</f>
        <v>41486</v>
      </c>
      <c r="J46" s="43">
        <v>41487</v>
      </c>
      <c r="K46" s="40" t="s">
        <v>6142</v>
      </c>
      <c r="L46" s="40">
        <v>100</v>
      </c>
    </row>
    <row r="47" spans="1:13" hidden="1">
      <c r="A47" s="41" t="s">
        <v>9316</v>
      </c>
      <c r="B47" s="41" t="s">
        <v>8536</v>
      </c>
      <c r="C47" s="41" t="s">
        <v>65</v>
      </c>
      <c r="D47" s="41" t="s">
        <v>65</v>
      </c>
      <c r="E47" s="41" t="s">
        <v>7886</v>
      </c>
      <c r="F47" s="41" t="s">
        <v>9317</v>
      </c>
      <c r="G47" s="41" t="s">
        <v>1048</v>
      </c>
      <c r="H47" s="41" t="s">
        <v>7888</v>
      </c>
      <c r="I47" s="42">
        <v>41376</v>
      </c>
      <c r="J47" s="41"/>
      <c r="K47" s="41"/>
      <c r="L47" s="41"/>
      <c r="M47" s="40"/>
    </row>
    <row r="48" spans="1:13" hidden="1">
      <c r="A48" s="41" t="s">
        <v>9316</v>
      </c>
      <c r="B48" s="41" t="s">
        <v>8536</v>
      </c>
      <c r="C48" s="41" t="s">
        <v>65</v>
      </c>
      <c r="D48" s="41" t="s">
        <v>65</v>
      </c>
      <c r="E48" s="41" t="s">
        <v>7886</v>
      </c>
      <c r="F48" s="41" t="s">
        <v>9317</v>
      </c>
      <c r="G48" s="41" t="s">
        <v>1048</v>
      </c>
      <c r="H48" s="41" t="s">
        <v>7889</v>
      </c>
      <c r="I48" s="41"/>
      <c r="J48" s="41"/>
      <c r="K48" s="41"/>
      <c r="L48" s="41"/>
      <c r="M48" s="40"/>
    </row>
    <row r="49" spans="1:13" hidden="1">
      <c r="A49" s="41" t="s">
        <v>9316</v>
      </c>
      <c r="B49" s="41" t="s">
        <v>8536</v>
      </c>
      <c r="C49" s="41" t="s">
        <v>65</v>
      </c>
      <c r="D49" s="41" t="s">
        <v>65</v>
      </c>
      <c r="E49" s="41" t="s">
        <v>7886</v>
      </c>
      <c r="F49" s="41" t="s">
        <v>9317</v>
      </c>
      <c r="G49" s="41" t="s">
        <v>1048</v>
      </c>
      <c r="H49" s="41" t="s">
        <v>7890</v>
      </c>
      <c r="I49" s="41"/>
      <c r="J49" s="41"/>
      <c r="K49" s="41"/>
      <c r="L49" s="41"/>
      <c r="M49" s="40"/>
    </row>
    <row r="50" spans="1:13" hidden="1">
      <c r="A50" s="41" t="s">
        <v>9316</v>
      </c>
      <c r="B50" s="41" t="s">
        <v>8536</v>
      </c>
      <c r="C50" s="41" t="s">
        <v>65</v>
      </c>
      <c r="D50" s="41" t="s">
        <v>65</v>
      </c>
      <c r="E50" s="41" t="s">
        <v>7886</v>
      </c>
      <c r="F50" s="41" t="s">
        <v>9317</v>
      </c>
      <c r="G50" s="41" t="s">
        <v>1048</v>
      </c>
      <c r="H50" s="41" t="s">
        <v>7891</v>
      </c>
      <c r="I50" s="41"/>
      <c r="J50" s="41"/>
      <c r="K50" s="41"/>
      <c r="L50" s="41"/>
      <c r="M50" s="40"/>
    </row>
    <row r="51" spans="1:13" hidden="1">
      <c r="A51" s="41" t="s">
        <v>9316</v>
      </c>
      <c r="B51" s="41" t="s">
        <v>8536</v>
      </c>
      <c r="C51" s="41" t="s">
        <v>65</v>
      </c>
      <c r="D51" s="41" t="s">
        <v>65</v>
      </c>
      <c r="E51" s="41" t="s">
        <v>7886</v>
      </c>
      <c r="F51" s="41" t="s">
        <v>9317</v>
      </c>
      <c r="G51" s="41" t="s">
        <v>1048</v>
      </c>
      <c r="H51" s="41" t="s">
        <v>7892</v>
      </c>
      <c r="I51" s="41"/>
      <c r="J51" s="41"/>
      <c r="K51" s="41"/>
      <c r="L51" s="41"/>
      <c r="M51" s="40"/>
    </row>
    <row r="52" spans="1:13" hidden="1">
      <c r="A52" s="41" t="s">
        <v>9316</v>
      </c>
      <c r="B52" s="41" t="s">
        <v>8536</v>
      </c>
      <c r="C52" s="41" t="s">
        <v>65</v>
      </c>
      <c r="D52" s="41" t="s">
        <v>65</v>
      </c>
      <c r="E52" s="41" t="s">
        <v>7886</v>
      </c>
      <c r="F52" s="41" t="s">
        <v>9317</v>
      </c>
      <c r="G52" s="41" t="s">
        <v>1048</v>
      </c>
      <c r="H52" s="41" t="s">
        <v>7893</v>
      </c>
      <c r="I52" s="41"/>
      <c r="J52" s="41"/>
      <c r="K52" s="41"/>
      <c r="L52" s="41"/>
      <c r="M52" s="40"/>
    </row>
    <row r="53" spans="1:13" hidden="1">
      <c r="A53" s="41" t="s">
        <v>9316</v>
      </c>
      <c r="B53" s="41" t="s">
        <v>8536</v>
      </c>
      <c r="C53" s="41" t="s">
        <v>65</v>
      </c>
      <c r="D53" s="41" t="s">
        <v>65</v>
      </c>
      <c r="E53" s="41" t="s">
        <v>7886</v>
      </c>
      <c r="F53" s="41" t="s">
        <v>9317</v>
      </c>
      <c r="G53" s="41" t="s">
        <v>1048</v>
      </c>
      <c r="H53" s="41" t="s">
        <v>7894</v>
      </c>
      <c r="I53" s="42">
        <v>41381</v>
      </c>
      <c r="J53" s="41"/>
      <c r="K53" s="41"/>
      <c r="L53" s="41"/>
      <c r="M53" s="40"/>
    </row>
    <row r="54" spans="1:13" hidden="1">
      <c r="A54" s="40" t="s">
        <v>9316</v>
      </c>
      <c r="B54" s="40" t="s">
        <v>8536</v>
      </c>
      <c r="C54" s="40" t="s">
        <v>65</v>
      </c>
      <c r="D54" s="40" t="s">
        <v>65</v>
      </c>
      <c r="E54" s="41" t="s">
        <v>7886</v>
      </c>
      <c r="F54" s="40" t="s">
        <v>9317</v>
      </c>
      <c r="G54" s="40" t="s">
        <v>7895</v>
      </c>
      <c r="H54" s="40" t="s">
        <v>7896</v>
      </c>
      <c r="I54" s="43">
        <f>J54-2</f>
        <v>41364</v>
      </c>
      <c r="J54" s="43">
        <f t="shared" ref="J54:J60" si="3">I55</f>
        <v>41366</v>
      </c>
      <c r="K54" s="40" t="s">
        <v>135</v>
      </c>
      <c r="L54" s="40">
        <v>100</v>
      </c>
      <c r="M54" s="40"/>
    </row>
    <row r="55" spans="1:13" hidden="1">
      <c r="A55" s="40" t="s">
        <v>9316</v>
      </c>
      <c r="B55" s="40" t="s">
        <v>8536</v>
      </c>
      <c r="C55" s="40" t="s">
        <v>65</v>
      </c>
      <c r="D55" s="40" t="s">
        <v>65</v>
      </c>
      <c r="E55" s="41" t="s">
        <v>7886</v>
      </c>
      <c r="F55" s="40" t="s">
        <v>9317</v>
      </c>
      <c r="G55" s="40" t="s">
        <v>7898</v>
      </c>
      <c r="H55" s="40" t="s">
        <v>7899</v>
      </c>
      <c r="I55" s="43">
        <f>J55-1</f>
        <v>41366</v>
      </c>
      <c r="J55" s="43">
        <f t="shared" si="3"/>
        <v>41367</v>
      </c>
      <c r="K55" s="40" t="s">
        <v>135</v>
      </c>
      <c r="L55" s="40">
        <v>100</v>
      </c>
      <c r="M55" s="40"/>
    </row>
    <row r="56" spans="1:13" hidden="1">
      <c r="A56" s="40" t="s">
        <v>9316</v>
      </c>
      <c r="B56" s="40" t="s">
        <v>8536</v>
      </c>
      <c r="C56" s="40" t="s">
        <v>65</v>
      </c>
      <c r="D56" s="40" t="s">
        <v>65</v>
      </c>
      <c r="E56" s="41" t="s">
        <v>7886</v>
      </c>
      <c r="F56" s="40" t="s">
        <v>9317</v>
      </c>
      <c r="G56" s="40" t="s">
        <v>7898</v>
      </c>
      <c r="H56" s="40" t="s">
        <v>7900</v>
      </c>
      <c r="I56" s="43">
        <f>J56-1</f>
        <v>41367</v>
      </c>
      <c r="J56" s="43">
        <f t="shared" si="3"/>
        <v>41368</v>
      </c>
      <c r="K56" s="40" t="s">
        <v>135</v>
      </c>
      <c r="L56" s="40">
        <v>100</v>
      </c>
      <c r="M56" s="40"/>
    </row>
    <row r="57" spans="1:13">
      <c r="A57" s="40" t="s">
        <v>9316</v>
      </c>
      <c r="B57" s="40" t="s">
        <v>8536</v>
      </c>
      <c r="C57" s="40" t="s">
        <v>65</v>
      </c>
      <c r="D57" s="40" t="s">
        <v>65</v>
      </c>
      <c r="E57" s="41" t="s">
        <v>7886</v>
      </c>
      <c r="F57" s="40" t="s">
        <v>9317</v>
      </c>
      <c r="G57" s="40" t="s">
        <v>7901</v>
      </c>
      <c r="H57" s="40" t="s">
        <v>7902</v>
      </c>
      <c r="I57" s="43">
        <f>J57-5</f>
        <v>41368</v>
      </c>
      <c r="J57" s="43">
        <f t="shared" si="3"/>
        <v>41373</v>
      </c>
      <c r="K57" s="40" t="s">
        <v>135</v>
      </c>
      <c r="L57" s="40">
        <v>100</v>
      </c>
      <c r="M57" s="40"/>
    </row>
    <row r="58" spans="1:13" hidden="1">
      <c r="A58" s="40" t="s">
        <v>9316</v>
      </c>
      <c r="B58" s="40" t="s">
        <v>8536</v>
      </c>
      <c r="C58" s="40" t="s">
        <v>65</v>
      </c>
      <c r="D58" s="40" t="s">
        <v>65</v>
      </c>
      <c r="E58" s="41" t="s">
        <v>7886</v>
      </c>
      <c r="F58" s="40" t="s">
        <v>9317</v>
      </c>
      <c r="G58" s="40" t="s">
        <v>7904</v>
      </c>
      <c r="H58" s="40" t="s">
        <v>7905</v>
      </c>
      <c r="I58" s="43">
        <f>J58-3</f>
        <v>41373</v>
      </c>
      <c r="J58" s="43">
        <f t="shared" si="3"/>
        <v>41376</v>
      </c>
      <c r="K58" s="40" t="s">
        <v>8778</v>
      </c>
      <c r="L58" s="40">
        <v>100</v>
      </c>
      <c r="M58" s="40"/>
    </row>
    <row r="59" spans="1:13" hidden="1">
      <c r="A59" s="40" t="s">
        <v>9316</v>
      </c>
      <c r="B59" s="40" t="s">
        <v>8536</v>
      </c>
      <c r="C59" s="40" t="s">
        <v>65</v>
      </c>
      <c r="D59" s="40" t="s">
        <v>65</v>
      </c>
      <c r="E59" s="41" t="s">
        <v>7886</v>
      </c>
      <c r="F59" s="40" t="s">
        <v>9317</v>
      </c>
      <c r="G59" s="40" t="s">
        <v>7904</v>
      </c>
      <c r="H59" s="40" t="s">
        <v>7906</v>
      </c>
      <c r="I59" s="43">
        <f>J59-2</f>
        <v>41376</v>
      </c>
      <c r="J59" s="43">
        <f t="shared" si="3"/>
        <v>41378</v>
      </c>
      <c r="K59" s="40" t="s">
        <v>8778</v>
      </c>
      <c r="L59" s="40">
        <v>100</v>
      </c>
      <c r="M59" s="40"/>
    </row>
    <row r="60" spans="1:13" hidden="1">
      <c r="A60" s="40" t="s">
        <v>9316</v>
      </c>
      <c r="B60" s="40" t="s">
        <v>8536</v>
      </c>
      <c r="C60" s="40" t="s">
        <v>65</v>
      </c>
      <c r="D60" s="40" t="s">
        <v>65</v>
      </c>
      <c r="E60" s="41" t="s">
        <v>7886</v>
      </c>
      <c r="F60" s="40" t="s">
        <v>9317</v>
      </c>
      <c r="G60" s="40" t="s">
        <v>7904</v>
      </c>
      <c r="H60" s="40" t="s">
        <v>7907</v>
      </c>
      <c r="I60" s="43">
        <f>J60-2</f>
        <v>41378</v>
      </c>
      <c r="J60" s="43">
        <f t="shared" si="3"/>
        <v>41380</v>
      </c>
      <c r="K60" s="40" t="s">
        <v>8778</v>
      </c>
      <c r="L60" s="40">
        <v>100</v>
      </c>
      <c r="M60" s="40"/>
    </row>
    <row r="61" spans="1:13" hidden="1">
      <c r="A61" s="40" t="s">
        <v>9316</v>
      </c>
      <c r="B61" s="40" t="s">
        <v>8536</v>
      </c>
      <c r="C61" s="40" t="s">
        <v>65</v>
      </c>
      <c r="D61" s="40" t="s">
        <v>65</v>
      </c>
      <c r="E61" s="41" t="s">
        <v>7886</v>
      </c>
      <c r="F61" s="40" t="s">
        <v>9317</v>
      </c>
      <c r="G61" s="40" t="s">
        <v>7904</v>
      </c>
      <c r="H61" s="40" t="s">
        <v>7908</v>
      </c>
      <c r="I61" s="43">
        <f>J61-1</f>
        <v>41380</v>
      </c>
      <c r="J61" s="43">
        <v>41381</v>
      </c>
      <c r="K61" s="40" t="s">
        <v>8778</v>
      </c>
      <c r="L61" s="40">
        <v>100</v>
      </c>
      <c r="M61" s="40"/>
    </row>
    <row r="62" spans="1:13" hidden="1">
      <c r="A62" s="41" t="s">
        <v>9316</v>
      </c>
      <c r="B62" s="41" t="s">
        <v>8536</v>
      </c>
      <c r="C62" s="41" t="s">
        <v>65</v>
      </c>
      <c r="D62" s="41" t="s">
        <v>65</v>
      </c>
      <c r="E62" s="41" t="s">
        <v>7914</v>
      </c>
      <c r="F62" s="41" t="s">
        <v>9318</v>
      </c>
      <c r="G62" s="41" t="s">
        <v>1048</v>
      </c>
      <c r="H62" s="41" t="s">
        <v>7888</v>
      </c>
      <c r="I62" s="42">
        <v>41375</v>
      </c>
      <c r="J62" s="41"/>
      <c r="K62" s="41"/>
      <c r="L62" s="41"/>
      <c r="M62" s="40"/>
    </row>
    <row r="63" spans="1:13" hidden="1">
      <c r="A63" s="41" t="s">
        <v>9316</v>
      </c>
      <c r="B63" s="41" t="s">
        <v>8536</v>
      </c>
      <c r="C63" s="41" t="s">
        <v>65</v>
      </c>
      <c r="D63" s="41" t="s">
        <v>65</v>
      </c>
      <c r="E63" s="41" t="s">
        <v>7914</v>
      </c>
      <c r="F63" s="41" t="s">
        <v>9318</v>
      </c>
      <c r="G63" s="41" t="s">
        <v>1048</v>
      </c>
      <c r="H63" s="41" t="s">
        <v>7889</v>
      </c>
      <c r="I63" s="41"/>
      <c r="J63" s="41"/>
      <c r="K63" s="41"/>
      <c r="L63" s="41"/>
      <c r="M63" s="40"/>
    </row>
    <row r="64" spans="1:13" hidden="1">
      <c r="A64" s="41" t="s">
        <v>9316</v>
      </c>
      <c r="B64" s="41" t="s">
        <v>8536</v>
      </c>
      <c r="C64" s="41" t="s">
        <v>65</v>
      </c>
      <c r="D64" s="41" t="s">
        <v>65</v>
      </c>
      <c r="E64" s="41" t="s">
        <v>7914</v>
      </c>
      <c r="F64" s="41" t="s">
        <v>9318</v>
      </c>
      <c r="G64" s="41" t="s">
        <v>1048</v>
      </c>
      <c r="H64" s="41" t="s">
        <v>7890</v>
      </c>
      <c r="I64" s="41"/>
      <c r="J64" s="41"/>
      <c r="K64" s="41"/>
      <c r="L64" s="41"/>
      <c r="M64" s="40"/>
    </row>
    <row r="65" spans="1:13" hidden="1">
      <c r="A65" s="41" t="s">
        <v>9316</v>
      </c>
      <c r="B65" s="41" t="s">
        <v>8536</v>
      </c>
      <c r="C65" s="41" t="s">
        <v>65</v>
      </c>
      <c r="D65" s="41" t="s">
        <v>65</v>
      </c>
      <c r="E65" s="41" t="s">
        <v>7914</v>
      </c>
      <c r="F65" s="41" t="s">
        <v>9318</v>
      </c>
      <c r="G65" s="41" t="s">
        <v>1048</v>
      </c>
      <c r="H65" s="41" t="s">
        <v>7891</v>
      </c>
      <c r="I65" s="41"/>
      <c r="J65" s="41"/>
      <c r="K65" s="41"/>
      <c r="L65" s="41"/>
      <c r="M65" s="40"/>
    </row>
    <row r="66" spans="1:13" hidden="1">
      <c r="A66" s="41" t="s">
        <v>9316</v>
      </c>
      <c r="B66" s="41" t="s">
        <v>8536</v>
      </c>
      <c r="C66" s="41" t="s">
        <v>65</v>
      </c>
      <c r="D66" s="41" t="s">
        <v>65</v>
      </c>
      <c r="E66" s="41" t="s">
        <v>7914</v>
      </c>
      <c r="F66" s="41" t="s">
        <v>9318</v>
      </c>
      <c r="G66" s="41" t="s">
        <v>1048</v>
      </c>
      <c r="H66" s="41" t="s">
        <v>7892</v>
      </c>
      <c r="I66" s="41"/>
      <c r="J66" s="41"/>
      <c r="K66" s="41"/>
      <c r="L66" s="41"/>
      <c r="M66" s="40"/>
    </row>
    <row r="67" spans="1:13" hidden="1">
      <c r="A67" s="41" t="s">
        <v>9316</v>
      </c>
      <c r="B67" s="41" t="s">
        <v>8536</v>
      </c>
      <c r="C67" s="41" t="s">
        <v>65</v>
      </c>
      <c r="D67" s="41" t="s">
        <v>65</v>
      </c>
      <c r="E67" s="41" t="s">
        <v>7914</v>
      </c>
      <c r="F67" s="41" t="s">
        <v>9318</v>
      </c>
      <c r="G67" s="41" t="s">
        <v>1048</v>
      </c>
      <c r="H67" s="41" t="s">
        <v>7893</v>
      </c>
      <c r="I67" s="41"/>
      <c r="J67" s="41"/>
      <c r="K67" s="41"/>
      <c r="L67" s="41"/>
      <c r="M67" s="40"/>
    </row>
    <row r="68" spans="1:13" hidden="1">
      <c r="A68" s="41" t="s">
        <v>9316</v>
      </c>
      <c r="B68" s="41" t="s">
        <v>8536</v>
      </c>
      <c r="C68" s="41" t="s">
        <v>65</v>
      </c>
      <c r="D68" s="41" t="s">
        <v>65</v>
      </c>
      <c r="E68" s="41" t="s">
        <v>7914</v>
      </c>
      <c r="F68" s="41" t="s">
        <v>9318</v>
      </c>
      <c r="G68" s="41" t="s">
        <v>1048</v>
      </c>
      <c r="H68" s="41" t="s">
        <v>7894</v>
      </c>
      <c r="I68" s="42">
        <v>41381</v>
      </c>
      <c r="J68" s="41"/>
      <c r="K68" s="41"/>
      <c r="L68" s="41"/>
      <c r="M68" s="40"/>
    </row>
    <row r="69" spans="1:13" hidden="1">
      <c r="A69" s="40" t="s">
        <v>9316</v>
      </c>
      <c r="B69" s="40" t="s">
        <v>8536</v>
      </c>
      <c r="C69" s="40" t="s">
        <v>65</v>
      </c>
      <c r="D69" s="40" t="s">
        <v>65</v>
      </c>
      <c r="E69" s="41" t="s">
        <v>7914</v>
      </c>
      <c r="F69" s="40" t="s">
        <v>9318</v>
      </c>
      <c r="G69" s="40" t="s">
        <v>7895</v>
      </c>
      <c r="H69" s="40" t="s">
        <v>7896</v>
      </c>
      <c r="I69" s="43">
        <f>J69-2</f>
        <v>41364</v>
      </c>
      <c r="J69" s="43">
        <f t="shared" ref="J69:J75" si="4">I70</f>
        <v>41366</v>
      </c>
      <c r="K69" s="40" t="s">
        <v>135</v>
      </c>
      <c r="L69" s="40">
        <v>100</v>
      </c>
      <c r="M69" s="40"/>
    </row>
    <row r="70" spans="1:13" hidden="1">
      <c r="A70" s="40" t="s">
        <v>9316</v>
      </c>
      <c r="B70" s="40" t="s">
        <v>8536</v>
      </c>
      <c r="C70" s="40" t="s">
        <v>65</v>
      </c>
      <c r="D70" s="40" t="s">
        <v>65</v>
      </c>
      <c r="E70" s="41" t="s">
        <v>7914</v>
      </c>
      <c r="F70" s="40" t="s">
        <v>9318</v>
      </c>
      <c r="G70" s="40" t="s">
        <v>7898</v>
      </c>
      <c r="H70" s="40" t="s">
        <v>7899</v>
      </c>
      <c r="I70" s="43">
        <f>J70-1</f>
        <v>41366</v>
      </c>
      <c r="J70" s="43">
        <f t="shared" si="4"/>
        <v>41367</v>
      </c>
      <c r="K70" s="40" t="s">
        <v>135</v>
      </c>
      <c r="L70" s="40">
        <v>100</v>
      </c>
      <c r="M70" s="40"/>
    </row>
    <row r="71" spans="1:13" hidden="1">
      <c r="A71" s="40" t="s">
        <v>9316</v>
      </c>
      <c r="B71" s="40" t="s">
        <v>8536</v>
      </c>
      <c r="C71" s="40" t="s">
        <v>65</v>
      </c>
      <c r="D71" s="40" t="s">
        <v>65</v>
      </c>
      <c r="E71" s="41" t="s">
        <v>7914</v>
      </c>
      <c r="F71" s="40" t="s">
        <v>9318</v>
      </c>
      <c r="G71" s="40" t="s">
        <v>7898</v>
      </c>
      <c r="H71" s="40" t="s">
        <v>7900</v>
      </c>
      <c r="I71" s="43">
        <f>J71-1</f>
        <v>41367</v>
      </c>
      <c r="J71" s="43">
        <f t="shared" si="4"/>
        <v>41368</v>
      </c>
      <c r="K71" s="40" t="s">
        <v>135</v>
      </c>
      <c r="L71" s="40">
        <v>100</v>
      </c>
      <c r="M71" s="40"/>
    </row>
    <row r="72" spans="1:13">
      <c r="A72" s="40" t="s">
        <v>9316</v>
      </c>
      <c r="B72" s="40" t="s">
        <v>8536</v>
      </c>
      <c r="C72" s="40" t="s">
        <v>65</v>
      </c>
      <c r="D72" s="40" t="s">
        <v>65</v>
      </c>
      <c r="E72" s="41" t="s">
        <v>7914</v>
      </c>
      <c r="F72" s="40" t="s">
        <v>9318</v>
      </c>
      <c r="G72" s="40" t="s">
        <v>7901</v>
      </c>
      <c r="H72" s="40" t="s">
        <v>7902</v>
      </c>
      <c r="I72" s="43">
        <f>J72-5</f>
        <v>41368</v>
      </c>
      <c r="J72" s="43">
        <f t="shared" si="4"/>
        <v>41373</v>
      </c>
      <c r="K72" s="40" t="s">
        <v>135</v>
      </c>
      <c r="L72" s="40">
        <v>100</v>
      </c>
      <c r="M72" s="40"/>
    </row>
    <row r="73" spans="1:13" hidden="1">
      <c r="A73" s="40" t="s">
        <v>9316</v>
      </c>
      <c r="B73" s="40" t="s">
        <v>8536</v>
      </c>
      <c r="C73" s="40" t="s">
        <v>65</v>
      </c>
      <c r="D73" s="40" t="s">
        <v>65</v>
      </c>
      <c r="E73" s="41" t="s">
        <v>7914</v>
      </c>
      <c r="F73" s="40" t="s">
        <v>9318</v>
      </c>
      <c r="G73" s="40" t="s">
        <v>7904</v>
      </c>
      <c r="H73" s="40" t="s">
        <v>7905</v>
      </c>
      <c r="I73" s="43">
        <f>J73-3</f>
        <v>41373</v>
      </c>
      <c r="J73" s="43">
        <f t="shared" si="4"/>
        <v>41376</v>
      </c>
      <c r="K73" s="40" t="s">
        <v>135</v>
      </c>
      <c r="L73" s="40">
        <v>100</v>
      </c>
      <c r="M73" s="40"/>
    </row>
    <row r="74" spans="1:13" hidden="1">
      <c r="A74" s="40" t="s">
        <v>9316</v>
      </c>
      <c r="B74" s="40" t="s">
        <v>8536</v>
      </c>
      <c r="C74" s="40" t="s">
        <v>65</v>
      </c>
      <c r="D74" s="40" t="s">
        <v>65</v>
      </c>
      <c r="E74" s="41" t="s">
        <v>7914</v>
      </c>
      <c r="F74" s="40" t="s">
        <v>9318</v>
      </c>
      <c r="G74" s="40" t="s">
        <v>7904</v>
      </c>
      <c r="H74" s="40" t="s">
        <v>7906</v>
      </c>
      <c r="I74" s="43">
        <f>J74-2</f>
        <v>41376</v>
      </c>
      <c r="J74" s="43">
        <f t="shared" si="4"/>
        <v>41378</v>
      </c>
      <c r="K74" s="40" t="s">
        <v>135</v>
      </c>
      <c r="L74" s="40">
        <v>100</v>
      </c>
      <c r="M74" s="40"/>
    </row>
    <row r="75" spans="1:13" hidden="1">
      <c r="A75" s="40" t="s">
        <v>9316</v>
      </c>
      <c r="B75" s="40" t="s">
        <v>8536</v>
      </c>
      <c r="C75" s="40" t="s">
        <v>65</v>
      </c>
      <c r="D75" s="40" t="s">
        <v>65</v>
      </c>
      <c r="E75" s="41" t="s">
        <v>7914</v>
      </c>
      <c r="F75" s="40" t="s">
        <v>9318</v>
      </c>
      <c r="G75" s="40" t="s">
        <v>7904</v>
      </c>
      <c r="H75" s="40" t="s">
        <v>7907</v>
      </c>
      <c r="I75" s="43">
        <f>J75-2</f>
        <v>41378</v>
      </c>
      <c r="J75" s="43">
        <f t="shared" si="4"/>
        <v>41380</v>
      </c>
      <c r="K75" s="40" t="s">
        <v>8778</v>
      </c>
      <c r="L75" s="40">
        <v>100</v>
      </c>
      <c r="M75" s="40"/>
    </row>
    <row r="76" spans="1:13" hidden="1">
      <c r="A76" s="40" t="s">
        <v>9316</v>
      </c>
      <c r="B76" s="40" t="s">
        <v>8536</v>
      </c>
      <c r="C76" s="40" t="s">
        <v>65</v>
      </c>
      <c r="D76" s="40" t="s">
        <v>65</v>
      </c>
      <c r="E76" s="41" t="s">
        <v>7914</v>
      </c>
      <c r="F76" s="40" t="s">
        <v>9318</v>
      </c>
      <c r="G76" s="40" t="s">
        <v>7904</v>
      </c>
      <c r="H76" s="40" t="s">
        <v>7908</v>
      </c>
      <c r="I76" s="43">
        <f>J76-1</f>
        <v>41380</v>
      </c>
      <c r="J76" s="43">
        <v>41381</v>
      </c>
      <c r="K76" s="40" t="s">
        <v>8778</v>
      </c>
      <c r="L76" s="40">
        <v>100</v>
      </c>
      <c r="M76" s="40"/>
    </row>
    <row r="77" spans="1:13" hidden="1">
      <c r="A77" s="41" t="s">
        <v>8539</v>
      </c>
      <c r="B77" s="49" t="s">
        <v>9319</v>
      </c>
      <c r="C77" s="41" t="s">
        <v>65</v>
      </c>
      <c r="D77" s="49" t="s">
        <v>65</v>
      </c>
      <c r="E77" s="41" t="s">
        <v>7886</v>
      </c>
      <c r="F77" s="41" t="s">
        <v>9320</v>
      </c>
      <c r="G77" s="41" t="s">
        <v>1048</v>
      </c>
      <c r="H77" s="41" t="s">
        <v>7888</v>
      </c>
      <c r="I77" s="42">
        <v>41311</v>
      </c>
      <c r="J77" s="41"/>
      <c r="K77" s="41"/>
      <c r="L77" s="41"/>
      <c r="M77" s="40"/>
    </row>
    <row r="78" spans="1:13" hidden="1">
      <c r="A78" s="41" t="s">
        <v>8539</v>
      </c>
      <c r="B78" s="49" t="s">
        <v>9319</v>
      </c>
      <c r="C78" s="41" t="s">
        <v>65</v>
      </c>
      <c r="D78" s="49" t="s">
        <v>65</v>
      </c>
      <c r="E78" s="41" t="s">
        <v>7886</v>
      </c>
      <c r="F78" s="41" t="s">
        <v>9320</v>
      </c>
      <c r="G78" s="41" t="s">
        <v>1048</v>
      </c>
      <c r="H78" s="41" t="s">
        <v>7889</v>
      </c>
      <c r="I78" s="41"/>
      <c r="J78" s="41"/>
      <c r="K78" s="41"/>
      <c r="L78" s="41"/>
      <c r="M78" s="40"/>
    </row>
    <row r="79" spans="1:13" hidden="1">
      <c r="A79" s="41" t="s">
        <v>8539</v>
      </c>
      <c r="B79" s="49" t="s">
        <v>9319</v>
      </c>
      <c r="C79" s="41" t="s">
        <v>65</v>
      </c>
      <c r="D79" s="49" t="s">
        <v>65</v>
      </c>
      <c r="E79" s="41" t="s">
        <v>7886</v>
      </c>
      <c r="F79" s="41" t="s">
        <v>9320</v>
      </c>
      <c r="G79" s="41" t="s">
        <v>1048</v>
      </c>
      <c r="H79" s="41" t="s">
        <v>7890</v>
      </c>
      <c r="I79" s="41"/>
      <c r="J79" s="41"/>
      <c r="K79" s="41"/>
      <c r="L79" s="41"/>
      <c r="M79" s="40"/>
    </row>
    <row r="80" spans="1:13" hidden="1">
      <c r="A80" s="41" t="s">
        <v>8539</v>
      </c>
      <c r="B80" s="49" t="s">
        <v>9319</v>
      </c>
      <c r="C80" s="41" t="s">
        <v>65</v>
      </c>
      <c r="D80" s="49" t="s">
        <v>65</v>
      </c>
      <c r="E80" s="41" t="s">
        <v>7886</v>
      </c>
      <c r="F80" s="41" t="s">
        <v>9320</v>
      </c>
      <c r="G80" s="41" t="s">
        <v>1048</v>
      </c>
      <c r="H80" s="41" t="s">
        <v>7891</v>
      </c>
      <c r="I80" s="41"/>
      <c r="J80" s="41"/>
      <c r="K80" s="41"/>
      <c r="L80" s="41"/>
      <c r="M80" s="40"/>
    </row>
    <row r="81" spans="1:13" hidden="1">
      <c r="A81" s="41" t="s">
        <v>8539</v>
      </c>
      <c r="B81" s="49" t="s">
        <v>9319</v>
      </c>
      <c r="C81" s="41" t="s">
        <v>65</v>
      </c>
      <c r="D81" s="49" t="s">
        <v>65</v>
      </c>
      <c r="E81" s="41" t="s">
        <v>7886</v>
      </c>
      <c r="F81" s="41" t="s">
        <v>9320</v>
      </c>
      <c r="G81" s="41" t="s">
        <v>1048</v>
      </c>
      <c r="H81" s="41" t="s">
        <v>7892</v>
      </c>
      <c r="I81" s="41"/>
      <c r="J81" s="41"/>
      <c r="K81" s="41"/>
      <c r="L81" s="41"/>
      <c r="M81" s="40"/>
    </row>
    <row r="82" spans="1:13" hidden="1">
      <c r="A82" s="41" t="s">
        <v>8539</v>
      </c>
      <c r="B82" s="49" t="s">
        <v>9319</v>
      </c>
      <c r="C82" s="41" t="s">
        <v>65</v>
      </c>
      <c r="D82" s="49" t="s">
        <v>65</v>
      </c>
      <c r="E82" s="41" t="s">
        <v>7886</v>
      </c>
      <c r="F82" s="41" t="s">
        <v>9320</v>
      </c>
      <c r="G82" s="41" t="s">
        <v>1048</v>
      </c>
      <c r="H82" s="41" t="s">
        <v>7893</v>
      </c>
      <c r="I82" s="42">
        <v>41333</v>
      </c>
      <c r="J82" s="41"/>
      <c r="K82" s="41"/>
      <c r="L82" s="41"/>
      <c r="M82" s="40"/>
    </row>
    <row r="83" spans="1:13" hidden="1">
      <c r="A83" s="41" t="s">
        <v>8539</v>
      </c>
      <c r="B83" s="49" t="s">
        <v>9319</v>
      </c>
      <c r="C83" s="41" t="s">
        <v>65</v>
      </c>
      <c r="D83" s="49" t="s">
        <v>65</v>
      </c>
      <c r="E83" s="41" t="s">
        <v>7886</v>
      </c>
      <c r="F83" s="41" t="s">
        <v>9320</v>
      </c>
      <c r="G83" s="41" t="s">
        <v>1048</v>
      </c>
      <c r="H83" s="41" t="s">
        <v>7894</v>
      </c>
      <c r="I83" s="42">
        <v>41424</v>
      </c>
      <c r="J83" s="41"/>
      <c r="K83" s="41"/>
      <c r="L83" s="41"/>
      <c r="M83" s="40"/>
    </row>
    <row r="84" spans="1:13" hidden="1">
      <c r="A84" s="40" t="s">
        <v>8539</v>
      </c>
      <c r="B84" s="48" t="s">
        <v>9319</v>
      </c>
      <c r="C84" s="40" t="s">
        <v>65</v>
      </c>
      <c r="D84" s="48" t="s">
        <v>65</v>
      </c>
      <c r="E84" s="41" t="s">
        <v>7886</v>
      </c>
      <c r="F84" s="40" t="s">
        <v>9320</v>
      </c>
      <c r="G84" s="40" t="s">
        <v>7895</v>
      </c>
      <c r="H84" s="40" t="s">
        <v>7896</v>
      </c>
      <c r="I84" s="43">
        <f>J84-2</f>
        <v>41316</v>
      </c>
      <c r="J84" s="43">
        <f t="shared" ref="J84:J90" si="5">I85</f>
        <v>41318</v>
      </c>
      <c r="K84" s="40" t="s">
        <v>5488</v>
      </c>
      <c r="L84" s="40">
        <v>100</v>
      </c>
      <c r="M84" s="40"/>
    </row>
    <row r="85" spans="1:13" hidden="1">
      <c r="A85" s="40" t="s">
        <v>8539</v>
      </c>
      <c r="B85" s="48" t="s">
        <v>9319</v>
      </c>
      <c r="C85" s="40" t="s">
        <v>65</v>
      </c>
      <c r="D85" s="48" t="s">
        <v>65</v>
      </c>
      <c r="E85" s="41" t="s">
        <v>7886</v>
      </c>
      <c r="F85" s="40" t="s">
        <v>9320</v>
      </c>
      <c r="G85" s="40" t="s">
        <v>7898</v>
      </c>
      <c r="H85" s="40" t="s">
        <v>7899</v>
      </c>
      <c r="I85" s="43">
        <f>J85-1</f>
        <v>41318</v>
      </c>
      <c r="J85" s="43">
        <f t="shared" si="5"/>
        <v>41319</v>
      </c>
      <c r="K85" s="40" t="s">
        <v>5488</v>
      </c>
      <c r="L85" s="40">
        <v>100</v>
      </c>
      <c r="M85" s="40"/>
    </row>
    <row r="86" spans="1:13" hidden="1">
      <c r="A86" s="40" t="s">
        <v>8539</v>
      </c>
      <c r="B86" s="48" t="s">
        <v>9319</v>
      </c>
      <c r="C86" s="40" t="s">
        <v>65</v>
      </c>
      <c r="D86" s="48" t="s">
        <v>65</v>
      </c>
      <c r="E86" s="41" t="s">
        <v>7886</v>
      </c>
      <c r="F86" s="40" t="s">
        <v>9320</v>
      </c>
      <c r="G86" s="40" t="s">
        <v>7898</v>
      </c>
      <c r="H86" s="40" t="s">
        <v>7900</v>
      </c>
      <c r="I86" s="43">
        <f>J86-1</f>
        <v>41319</v>
      </c>
      <c r="J86" s="43">
        <f t="shared" si="5"/>
        <v>41320</v>
      </c>
      <c r="K86" s="40" t="s">
        <v>5488</v>
      </c>
      <c r="L86" s="40">
        <v>100</v>
      </c>
      <c r="M86" s="40"/>
    </row>
    <row r="87" spans="1:13">
      <c r="A87" s="40" t="s">
        <v>8539</v>
      </c>
      <c r="B87" s="48" t="s">
        <v>9319</v>
      </c>
      <c r="C87" s="40" t="s">
        <v>65</v>
      </c>
      <c r="D87" s="48" t="s">
        <v>65</v>
      </c>
      <c r="E87" s="41" t="s">
        <v>7886</v>
      </c>
      <c r="F87" s="40" t="s">
        <v>9320</v>
      </c>
      <c r="G87" s="40" t="s">
        <v>7901</v>
      </c>
      <c r="H87" s="40" t="s">
        <v>7902</v>
      </c>
      <c r="I87" s="43">
        <f>J87-5</f>
        <v>41320</v>
      </c>
      <c r="J87" s="43">
        <f t="shared" si="5"/>
        <v>41325</v>
      </c>
      <c r="K87" s="40" t="s">
        <v>5488</v>
      </c>
      <c r="L87" s="40">
        <v>100</v>
      </c>
      <c r="M87" s="40"/>
    </row>
    <row r="88" spans="1:13" hidden="1">
      <c r="A88" s="40" t="s">
        <v>8539</v>
      </c>
      <c r="B88" s="48" t="s">
        <v>9319</v>
      </c>
      <c r="C88" s="40" t="s">
        <v>65</v>
      </c>
      <c r="D88" s="48" t="s">
        <v>65</v>
      </c>
      <c r="E88" s="41" t="s">
        <v>7886</v>
      </c>
      <c r="F88" s="40" t="s">
        <v>9320</v>
      </c>
      <c r="G88" s="40" t="s">
        <v>7904</v>
      </c>
      <c r="H88" s="40" t="s">
        <v>7905</v>
      </c>
      <c r="I88" s="43">
        <f>J88-3</f>
        <v>41325</v>
      </c>
      <c r="J88" s="43">
        <f t="shared" si="5"/>
        <v>41328</v>
      </c>
      <c r="K88" s="40" t="s">
        <v>5488</v>
      </c>
      <c r="L88" s="40">
        <v>100</v>
      </c>
      <c r="M88" s="40"/>
    </row>
    <row r="89" spans="1:13" hidden="1">
      <c r="A89" s="40" t="s">
        <v>8539</v>
      </c>
      <c r="B89" s="48" t="s">
        <v>9319</v>
      </c>
      <c r="C89" s="40" t="s">
        <v>65</v>
      </c>
      <c r="D89" s="48" t="s">
        <v>65</v>
      </c>
      <c r="E89" s="41" t="s">
        <v>7886</v>
      </c>
      <c r="F89" s="40" t="s">
        <v>9320</v>
      </c>
      <c r="G89" s="40" t="s">
        <v>7904</v>
      </c>
      <c r="H89" s="40" t="s">
        <v>7906</v>
      </c>
      <c r="I89" s="43">
        <f>J89-2</f>
        <v>41328</v>
      </c>
      <c r="J89" s="43">
        <f t="shared" si="5"/>
        <v>41330</v>
      </c>
      <c r="K89" s="40" t="s">
        <v>5488</v>
      </c>
      <c r="L89" s="40">
        <v>100</v>
      </c>
      <c r="M89" s="40"/>
    </row>
    <row r="90" spans="1:13" hidden="1">
      <c r="A90" s="40" t="s">
        <v>8539</v>
      </c>
      <c r="B90" s="48" t="s">
        <v>9319</v>
      </c>
      <c r="C90" s="40" t="s">
        <v>65</v>
      </c>
      <c r="D90" s="48" t="s">
        <v>65</v>
      </c>
      <c r="E90" s="41" t="s">
        <v>7886</v>
      </c>
      <c r="F90" s="40" t="s">
        <v>9320</v>
      </c>
      <c r="G90" s="40" t="s">
        <v>7904</v>
      </c>
      <c r="H90" s="40" t="s">
        <v>7907</v>
      </c>
      <c r="I90" s="43">
        <f>J90-2</f>
        <v>41330</v>
      </c>
      <c r="J90" s="43">
        <f t="shared" si="5"/>
        <v>41332</v>
      </c>
      <c r="K90" s="40" t="s">
        <v>5488</v>
      </c>
      <c r="L90" s="40">
        <v>100</v>
      </c>
      <c r="M90" s="40"/>
    </row>
    <row r="91" spans="1:13" hidden="1">
      <c r="A91" s="40" t="s">
        <v>8539</v>
      </c>
      <c r="B91" s="48" t="s">
        <v>9319</v>
      </c>
      <c r="C91" s="40" t="s">
        <v>65</v>
      </c>
      <c r="D91" s="48" t="s">
        <v>65</v>
      </c>
      <c r="E91" s="41" t="s">
        <v>7886</v>
      </c>
      <c r="F91" s="40" t="s">
        <v>9320</v>
      </c>
      <c r="G91" s="40" t="s">
        <v>7904</v>
      </c>
      <c r="H91" s="40" t="s">
        <v>7908</v>
      </c>
      <c r="I91" s="43">
        <f>J91-1</f>
        <v>41332</v>
      </c>
      <c r="J91" s="43">
        <v>41333</v>
      </c>
      <c r="K91" s="40" t="s">
        <v>5488</v>
      </c>
      <c r="L91" s="40">
        <v>100</v>
      </c>
      <c r="M91" s="40"/>
    </row>
    <row r="92" spans="1:13" hidden="1">
      <c r="A92" s="41" t="s">
        <v>8676</v>
      </c>
      <c r="B92" s="41" t="s">
        <v>8677</v>
      </c>
      <c r="C92" s="45" t="s">
        <v>7927</v>
      </c>
      <c r="D92" s="45" t="s">
        <v>7928</v>
      </c>
      <c r="E92" s="41" t="s">
        <v>7938</v>
      </c>
      <c r="F92" s="41" t="s">
        <v>9321</v>
      </c>
      <c r="G92" s="45" t="s">
        <v>1048</v>
      </c>
      <c r="H92" s="45" t="s">
        <v>7888</v>
      </c>
      <c r="I92" s="45"/>
      <c r="J92" s="45"/>
      <c r="K92" s="45"/>
      <c r="L92" s="45"/>
      <c r="M92" s="45"/>
    </row>
    <row r="93" spans="1:13" hidden="1">
      <c r="A93" s="41" t="s">
        <v>8676</v>
      </c>
      <c r="B93" s="41" t="s">
        <v>8677</v>
      </c>
      <c r="C93" s="45" t="s">
        <v>7927</v>
      </c>
      <c r="D93" s="45" t="s">
        <v>7928</v>
      </c>
      <c r="E93" s="41" t="s">
        <v>7938</v>
      </c>
      <c r="F93" s="41" t="s">
        <v>9321</v>
      </c>
      <c r="G93" s="45" t="s">
        <v>1048</v>
      </c>
      <c r="H93" s="45" t="s">
        <v>7889</v>
      </c>
      <c r="I93" s="45"/>
      <c r="J93" s="45"/>
      <c r="K93" s="45"/>
      <c r="L93" s="45"/>
      <c r="M93" s="45"/>
    </row>
    <row r="94" spans="1:13" hidden="1">
      <c r="A94" s="41" t="s">
        <v>8676</v>
      </c>
      <c r="B94" s="41" t="s">
        <v>8677</v>
      </c>
      <c r="C94" s="45" t="s">
        <v>7927</v>
      </c>
      <c r="D94" s="45" t="s">
        <v>7928</v>
      </c>
      <c r="E94" s="41" t="s">
        <v>7938</v>
      </c>
      <c r="F94" s="41" t="s">
        <v>9321</v>
      </c>
      <c r="G94" s="45" t="s">
        <v>1048</v>
      </c>
      <c r="H94" s="45" t="s">
        <v>7890</v>
      </c>
      <c r="I94" s="45"/>
      <c r="J94" s="45"/>
      <c r="K94" s="45"/>
      <c r="L94" s="45"/>
      <c r="M94" s="45"/>
    </row>
    <row r="95" spans="1:13" hidden="1">
      <c r="A95" s="41" t="s">
        <v>8676</v>
      </c>
      <c r="B95" s="41" t="s">
        <v>8677</v>
      </c>
      <c r="C95" s="45" t="s">
        <v>7927</v>
      </c>
      <c r="D95" s="45" t="s">
        <v>7928</v>
      </c>
      <c r="E95" s="41" t="s">
        <v>7938</v>
      </c>
      <c r="F95" s="41" t="s">
        <v>9321</v>
      </c>
      <c r="G95" s="45" t="s">
        <v>1048</v>
      </c>
      <c r="H95" s="45" t="s">
        <v>7891</v>
      </c>
      <c r="I95" s="45"/>
      <c r="J95" s="45"/>
      <c r="K95" s="45"/>
      <c r="L95" s="45"/>
      <c r="M95" s="45"/>
    </row>
    <row r="96" spans="1:13" hidden="1">
      <c r="A96" s="41" t="s">
        <v>8676</v>
      </c>
      <c r="B96" s="41" t="s">
        <v>8677</v>
      </c>
      <c r="C96" s="45" t="s">
        <v>7927</v>
      </c>
      <c r="D96" s="45" t="s">
        <v>7928</v>
      </c>
      <c r="E96" s="41" t="s">
        <v>7938</v>
      </c>
      <c r="F96" s="41" t="s">
        <v>9321</v>
      </c>
      <c r="G96" s="45" t="s">
        <v>1048</v>
      </c>
      <c r="H96" s="45" t="s">
        <v>7892</v>
      </c>
      <c r="I96" s="60">
        <v>41599</v>
      </c>
      <c r="J96" s="45"/>
      <c r="K96" s="45"/>
      <c r="L96" s="45"/>
      <c r="M96" s="45"/>
    </row>
    <row r="97" spans="1:13" hidden="1">
      <c r="A97" s="41" t="s">
        <v>8676</v>
      </c>
      <c r="B97" s="41" t="s">
        <v>8677</v>
      </c>
      <c r="C97" s="45" t="s">
        <v>7927</v>
      </c>
      <c r="D97" s="45" t="s">
        <v>7928</v>
      </c>
      <c r="E97" s="41" t="s">
        <v>7938</v>
      </c>
      <c r="F97" s="41" t="s">
        <v>9321</v>
      </c>
      <c r="G97" s="45" t="s">
        <v>1048</v>
      </c>
      <c r="H97" s="45" t="s">
        <v>7893</v>
      </c>
      <c r="I97" s="60"/>
      <c r="J97" s="45"/>
      <c r="K97" s="45"/>
      <c r="L97" s="45"/>
      <c r="M97" s="45"/>
    </row>
    <row r="98" spans="1:13" hidden="1">
      <c r="A98" s="41" t="s">
        <v>8676</v>
      </c>
      <c r="B98" s="41" t="s">
        <v>8677</v>
      </c>
      <c r="C98" s="45" t="s">
        <v>7927</v>
      </c>
      <c r="D98" s="45" t="s">
        <v>7928</v>
      </c>
      <c r="E98" s="41" t="s">
        <v>7938</v>
      </c>
      <c r="F98" s="41" t="s">
        <v>9321</v>
      </c>
      <c r="G98" s="45" t="s">
        <v>1048</v>
      </c>
      <c r="H98" s="45" t="s">
        <v>7894</v>
      </c>
      <c r="I98" s="60">
        <v>41568</v>
      </c>
      <c r="J98" s="45"/>
      <c r="K98" s="45"/>
      <c r="L98" s="45"/>
      <c r="M98" s="45"/>
    </row>
    <row r="99" spans="1:13" hidden="1">
      <c r="A99" s="40" t="s">
        <v>8676</v>
      </c>
      <c r="B99" s="40" t="s">
        <v>8677</v>
      </c>
      <c r="C99" s="44" t="s">
        <v>7927</v>
      </c>
      <c r="D99" s="44" t="s">
        <v>7928</v>
      </c>
      <c r="E99" s="41" t="s">
        <v>7938</v>
      </c>
      <c r="F99" s="40" t="s">
        <v>9321</v>
      </c>
      <c r="G99" s="40" t="s">
        <v>7895</v>
      </c>
      <c r="H99" s="40" t="s">
        <v>7896</v>
      </c>
      <c r="I99" s="61">
        <f>J99-2</f>
        <v>41551</v>
      </c>
      <c r="J99" s="61">
        <f t="shared" ref="J99:J105" si="6">I100</f>
        <v>41553</v>
      </c>
      <c r="K99" s="44" t="s">
        <v>6184</v>
      </c>
      <c r="L99" s="44">
        <v>100</v>
      </c>
      <c r="M99" s="44"/>
    </row>
    <row r="100" spans="1:13" hidden="1">
      <c r="A100" s="40" t="s">
        <v>8676</v>
      </c>
      <c r="B100" s="40" t="s">
        <v>8677</v>
      </c>
      <c r="C100" s="44" t="s">
        <v>7927</v>
      </c>
      <c r="D100" s="44" t="s">
        <v>7928</v>
      </c>
      <c r="E100" s="41" t="s">
        <v>7938</v>
      </c>
      <c r="F100" s="40" t="s">
        <v>9321</v>
      </c>
      <c r="G100" s="40" t="s">
        <v>7898</v>
      </c>
      <c r="H100" s="40" t="s">
        <v>7899</v>
      </c>
      <c r="I100" s="61">
        <f>J100-1</f>
        <v>41553</v>
      </c>
      <c r="J100" s="61">
        <f t="shared" si="6"/>
        <v>41554</v>
      </c>
      <c r="K100" s="44" t="s">
        <v>6184</v>
      </c>
      <c r="L100" s="44">
        <v>100</v>
      </c>
      <c r="M100" s="44"/>
    </row>
    <row r="101" spans="1:13" hidden="1">
      <c r="A101" s="40" t="s">
        <v>8676</v>
      </c>
      <c r="B101" s="40" t="s">
        <v>8677</v>
      </c>
      <c r="C101" s="44" t="s">
        <v>7927</v>
      </c>
      <c r="D101" s="44" t="s">
        <v>7928</v>
      </c>
      <c r="E101" s="41" t="s">
        <v>7938</v>
      </c>
      <c r="F101" s="40" t="s">
        <v>9321</v>
      </c>
      <c r="G101" s="40" t="s">
        <v>7898</v>
      </c>
      <c r="H101" s="40" t="s">
        <v>7900</v>
      </c>
      <c r="I101" s="61">
        <f>J101-1</f>
        <v>41554</v>
      </c>
      <c r="J101" s="61">
        <f t="shared" si="6"/>
        <v>41555</v>
      </c>
      <c r="K101" s="44" t="s">
        <v>6184</v>
      </c>
      <c r="L101" s="44">
        <v>100</v>
      </c>
      <c r="M101" s="44"/>
    </row>
    <row r="102" spans="1:13">
      <c r="A102" s="40" t="s">
        <v>8676</v>
      </c>
      <c r="B102" s="40" t="s">
        <v>8677</v>
      </c>
      <c r="C102" s="44" t="s">
        <v>7927</v>
      </c>
      <c r="D102" s="44" t="s">
        <v>7928</v>
      </c>
      <c r="E102" s="41" t="s">
        <v>7938</v>
      </c>
      <c r="F102" s="40" t="s">
        <v>9321</v>
      </c>
      <c r="G102" s="40" t="s">
        <v>7901</v>
      </c>
      <c r="H102" s="40" t="s">
        <v>7902</v>
      </c>
      <c r="I102" s="61">
        <f>J102-5</f>
        <v>41555</v>
      </c>
      <c r="J102" s="61">
        <f t="shared" si="6"/>
        <v>41560</v>
      </c>
      <c r="K102" s="44" t="s">
        <v>6184</v>
      </c>
      <c r="L102" s="44">
        <v>100</v>
      </c>
      <c r="M102" s="44"/>
    </row>
    <row r="103" spans="1:13" hidden="1">
      <c r="A103" s="40" t="s">
        <v>8676</v>
      </c>
      <c r="B103" s="40" t="s">
        <v>8677</v>
      </c>
      <c r="C103" s="44" t="s">
        <v>7927</v>
      </c>
      <c r="D103" s="44" t="s">
        <v>7928</v>
      </c>
      <c r="E103" s="41" t="s">
        <v>7938</v>
      </c>
      <c r="F103" s="40" t="s">
        <v>9321</v>
      </c>
      <c r="G103" s="40" t="s">
        <v>7904</v>
      </c>
      <c r="H103" s="40" t="s">
        <v>7905</v>
      </c>
      <c r="I103" s="61">
        <f>J103-3</f>
        <v>41560</v>
      </c>
      <c r="J103" s="61">
        <f t="shared" si="6"/>
        <v>41563</v>
      </c>
      <c r="K103" s="44" t="s">
        <v>6184</v>
      </c>
      <c r="L103" s="44">
        <v>100</v>
      </c>
      <c r="M103" s="76"/>
    </row>
    <row r="104" spans="1:13" hidden="1">
      <c r="A104" s="40" t="s">
        <v>8676</v>
      </c>
      <c r="B104" s="40" t="s">
        <v>8677</v>
      </c>
      <c r="C104" s="44" t="s">
        <v>7927</v>
      </c>
      <c r="D104" s="44" t="s">
        <v>7928</v>
      </c>
      <c r="E104" s="41" t="s">
        <v>7938</v>
      </c>
      <c r="F104" s="40" t="s">
        <v>9321</v>
      </c>
      <c r="G104" s="40" t="s">
        <v>7904</v>
      </c>
      <c r="H104" s="40" t="s">
        <v>7906</v>
      </c>
      <c r="I104" s="61">
        <f>J104-2</f>
        <v>41563</v>
      </c>
      <c r="J104" s="61">
        <f t="shared" si="6"/>
        <v>41565</v>
      </c>
      <c r="K104" s="44" t="s">
        <v>6184</v>
      </c>
      <c r="L104" s="44">
        <v>100</v>
      </c>
    </row>
    <row r="105" spans="1:13" hidden="1">
      <c r="A105" s="40" t="s">
        <v>8676</v>
      </c>
      <c r="B105" s="40" t="s">
        <v>8677</v>
      </c>
      <c r="C105" s="44" t="s">
        <v>7927</v>
      </c>
      <c r="D105" s="44" t="s">
        <v>7928</v>
      </c>
      <c r="E105" s="41" t="s">
        <v>7938</v>
      </c>
      <c r="F105" s="40" t="s">
        <v>9321</v>
      </c>
      <c r="G105" s="40" t="s">
        <v>7904</v>
      </c>
      <c r="H105" s="40" t="s">
        <v>7907</v>
      </c>
      <c r="I105" s="61">
        <f>J105-2</f>
        <v>41565</v>
      </c>
      <c r="J105" s="61">
        <f t="shared" si="6"/>
        <v>41567</v>
      </c>
      <c r="K105" s="44" t="s">
        <v>6184</v>
      </c>
      <c r="L105" s="44">
        <v>100</v>
      </c>
      <c r="M105" s="76"/>
    </row>
    <row r="106" spans="1:13" hidden="1">
      <c r="A106" s="40" t="s">
        <v>8676</v>
      </c>
      <c r="B106" s="40" t="s">
        <v>8677</v>
      </c>
      <c r="C106" s="44" t="s">
        <v>7927</v>
      </c>
      <c r="D106" s="44" t="s">
        <v>7928</v>
      </c>
      <c r="E106" s="41" t="s">
        <v>7938</v>
      </c>
      <c r="F106" s="40" t="s">
        <v>9321</v>
      </c>
      <c r="G106" s="40" t="s">
        <v>7904</v>
      </c>
      <c r="H106" s="40" t="s">
        <v>7908</v>
      </c>
      <c r="I106" s="61">
        <f>J106-1</f>
        <v>41567</v>
      </c>
      <c r="J106" s="61">
        <v>41568</v>
      </c>
      <c r="K106" s="44" t="s">
        <v>6184</v>
      </c>
      <c r="L106" s="44">
        <v>100</v>
      </c>
      <c r="M106" s="76"/>
    </row>
    <row r="107" spans="1:13" hidden="1">
      <c r="A107" s="49" t="s">
        <v>9316</v>
      </c>
      <c r="B107" s="49" t="s">
        <v>9322</v>
      </c>
      <c r="C107" s="49" t="s">
        <v>7962</v>
      </c>
      <c r="D107" s="49" t="s">
        <v>65</v>
      </c>
      <c r="E107" s="41" t="s">
        <v>7886</v>
      </c>
      <c r="F107" s="41" t="s">
        <v>9323</v>
      </c>
      <c r="G107" s="41" t="s">
        <v>1048</v>
      </c>
      <c r="H107" s="41" t="s">
        <v>7888</v>
      </c>
      <c r="I107" s="42">
        <v>41367</v>
      </c>
      <c r="J107" s="41"/>
      <c r="K107" s="41"/>
      <c r="L107" s="41"/>
      <c r="M107" s="40"/>
    </row>
    <row r="108" spans="1:13" hidden="1">
      <c r="A108" s="49" t="s">
        <v>9316</v>
      </c>
      <c r="B108" s="49" t="s">
        <v>9322</v>
      </c>
      <c r="C108" s="49" t="s">
        <v>7962</v>
      </c>
      <c r="D108" s="49" t="s">
        <v>65</v>
      </c>
      <c r="E108" s="41" t="s">
        <v>7886</v>
      </c>
      <c r="F108" s="41" t="s">
        <v>9323</v>
      </c>
      <c r="G108" s="41" t="s">
        <v>1048</v>
      </c>
      <c r="H108" s="41" t="s">
        <v>7889</v>
      </c>
      <c r="I108" s="41"/>
      <c r="J108" s="41"/>
      <c r="K108" s="41"/>
      <c r="L108" s="41"/>
      <c r="M108" s="40"/>
    </row>
    <row r="109" spans="1:13" hidden="1">
      <c r="A109" s="49" t="s">
        <v>9316</v>
      </c>
      <c r="B109" s="49" t="s">
        <v>9322</v>
      </c>
      <c r="C109" s="49" t="s">
        <v>7962</v>
      </c>
      <c r="D109" s="49" t="s">
        <v>65</v>
      </c>
      <c r="E109" s="41" t="s">
        <v>7886</v>
      </c>
      <c r="F109" s="41" t="s">
        <v>9323</v>
      </c>
      <c r="G109" s="41" t="s">
        <v>1048</v>
      </c>
      <c r="H109" s="41" t="s">
        <v>7890</v>
      </c>
      <c r="I109" s="41"/>
      <c r="J109" s="41"/>
      <c r="K109" s="41"/>
      <c r="L109" s="41"/>
      <c r="M109" s="40"/>
    </row>
    <row r="110" spans="1:13" hidden="1">
      <c r="A110" s="49" t="s">
        <v>9316</v>
      </c>
      <c r="B110" s="49" t="s">
        <v>9322</v>
      </c>
      <c r="C110" s="49" t="s">
        <v>7962</v>
      </c>
      <c r="D110" s="49" t="s">
        <v>65</v>
      </c>
      <c r="E110" s="41" t="s">
        <v>7886</v>
      </c>
      <c r="F110" s="41" t="s">
        <v>9323</v>
      </c>
      <c r="G110" s="41" t="s">
        <v>1048</v>
      </c>
      <c r="H110" s="41" t="s">
        <v>7891</v>
      </c>
      <c r="I110" s="41"/>
      <c r="J110" s="41"/>
      <c r="K110" s="41"/>
      <c r="L110" s="41"/>
      <c r="M110" s="40"/>
    </row>
    <row r="111" spans="1:13" hidden="1">
      <c r="A111" s="49" t="s">
        <v>9316</v>
      </c>
      <c r="B111" s="49" t="s">
        <v>9322</v>
      </c>
      <c r="C111" s="49" t="s">
        <v>7962</v>
      </c>
      <c r="D111" s="49" t="s">
        <v>65</v>
      </c>
      <c r="E111" s="41" t="s">
        <v>7886</v>
      </c>
      <c r="F111" s="41" t="s">
        <v>9323</v>
      </c>
      <c r="G111" s="41" t="s">
        <v>1048</v>
      </c>
      <c r="H111" s="41" t="s">
        <v>7892</v>
      </c>
      <c r="I111" s="41"/>
      <c r="J111" s="41"/>
      <c r="K111" s="41"/>
      <c r="L111" s="41"/>
      <c r="M111" s="40"/>
    </row>
    <row r="112" spans="1:13" hidden="1">
      <c r="A112" s="49" t="s">
        <v>9316</v>
      </c>
      <c r="B112" s="49" t="s">
        <v>9322</v>
      </c>
      <c r="C112" s="49" t="s">
        <v>7962</v>
      </c>
      <c r="D112" s="49" t="s">
        <v>65</v>
      </c>
      <c r="E112" s="41" t="s">
        <v>7886</v>
      </c>
      <c r="F112" s="41" t="s">
        <v>9323</v>
      </c>
      <c r="G112" s="41" t="s">
        <v>1048</v>
      </c>
      <c r="H112" s="41" t="s">
        <v>7893</v>
      </c>
      <c r="I112" s="41"/>
      <c r="J112" s="41"/>
      <c r="K112" s="41"/>
      <c r="L112" s="41"/>
      <c r="M112" s="40"/>
    </row>
    <row r="113" spans="1:13" hidden="1">
      <c r="A113" s="49" t="s">
        <v>9316</v>
      </c>
      <c r="B113" s="49" t="s">
        <v>9322</v>
      </c>
      <c r="C113" s="49" t="s">
        <v>7962</v>
      </c>
      <c r="D113" s="49" t="s">
        <v>65</v>
      </c>
      <c r="E113" s="41" t="s">
        <v>7886</v>
      </c>
      <c r="F113" s="41" t="s">
        <v>9323</v>
      </c>
      <c r="G113" s="41" t="s">
        <v>1048</v>
      </c>
      <c r="H113" s="41" t="s">
        <v>7894</v>
      </c>
      <c r="I113" s="42">
        <v>41378</v>
      </c>
      <c r="J113" s="41"/>
      <c r="K113" s="41"/>
      <c r="L113" s="41"/>
      <c r="M113" s="40"/>
    </row>
    <row r="114" spans="1:13" hidden="1">
      <c r="A114" s="48" t="s">
        <v>9316</v>
      </c>
      <c r="B114" s="48" t="s">
        <v>9322</v>
      </c>
      <c r="C114" s="48" t="s">
        <v>7962</v>
      </c>
      <c r="D114" s="48" t="s">
        <v>65</v>
      </c>
      <c r="E114" s="41" t="s">
        <v>7886</v>
      </c>
      <c r="F114" s="40" t="s">
        <v>9323</v>
      </c>
      <c r="G114" s="40" t="s">
        <v>7895</v>
      </c>
      <c r="H114" s="40" t="s">
        <v>7896</v>
      </c>
      <c r="I114" s="43">
        <f>J114-2</f>
        <v>41361</v>
      </c>
      <c r="J114" s="43">
        <f t="shared" ref="J114:J120" si="7">I115</f>
        <v>41363</v>
      </c>
      <c r="K114" s="40" t="s">
        <v>6196</v>
      </c>
      <c r="L114" s="40">
        <v>100</v>
      </c>
      <c r="M114" s="40"/>
    </row>
    <row r="115" spans="1:13" hidden="1">
      <c r="A115" s="48" t="s">
        <v>9316</v>
      </c>
      <c r="B115" s="48" t="s">
        <v>9322</v>
      </c>
      <c r="C115" s="48" t="s">
        <v>7962</v>
      </c>
      <c r="D115" s="48" t="s">
        <v>65</v>
      </c>
      <c r="E115" s="41" t="s">
        <v>7886</v>
      </c>
      <c r="F115" s="40" t="s">
        <v>9323</v>
      </c>
      <c r="G115" s="40" t="s">
        <v>7898</v>
      </c>
      <c r="H115" s="40" t="s">
        <v>7899</v>
      </c>
      <c r="I115" s="43">
        <f>J115-1</f>
        <v>41363</v>
      </c>
      <c r="J115" s="43">
        <f t="shared" si="7"/>
        <v>41364</v>
      </c>
      <c r="K115" s="40" t="s">
        <v>6196</v>
      </c>
      <c r="L115" s="40">
        <v>100</v>
      </c>
      <c r="M115" s="40"/>
    </row>
    <row r="116" spans="1:13" hidden="1">
      <c r="A116" s="48" t="s">
        <v>9316</v>
      </c>
      <c r="B116" s="48" t="s">
        <v>9322</v>
      </c>
      <c r="C116" s="48" t="s">
        <v>7962</v>
      </c>
      <c r="D116" s="48" t="s">
        <v>65</v>
      </c>
      <c r="E116" s="41" t="s">
        <v>7886</v>
      </c>
      <c r="F116" s="40" t="s">
        <v>9323</v>
      </c>
      <c r="G116" s="40" t="s">
        <v>7898</v>
      </c>
      <c r="H116" s="40" t="s">
        <v>7900</v>
      </c>
      <c r="I116" s="43">
        <f>J116-1</f>
        <v>41364</v>
      </c>
      <c r="J116" s="43">
        <f t="shared" si="7"/>
        <v>41365</v>
      </c>
      <c r="K116" s="40" t="s">
        <v>6196</v>
      </c>
      <c r="L116" s="40">
        <v>100</v>
      </c>
      <c r="M116" s="40"/>
    </row>
    <row r="117" spans="1:13">
      <c r="A117" s="48" t="s">
        <v>9316</v>
      </c>
      <c r="B117" s="48" t="s">
        <v>9322</v>
      </c>
      <c r="C117" s="48" t="s">
        <v>7962</v>
      </c>
      <c r="D117" s="48" t="s">
        <v>65</v>
      </c>
      <c r="E117" s="41" t="s">
        <v>7886</v>
      </c>
      <c r="F117" s="40" t="s">
        <v>9323</v>
      </c>
      <c r="G117" s="40" t="s">
        <v>7901</v>
      </c>
      <c r="H117" s="40" t="s">
        <v>7902</v>
      </c>
      <c r="I117" s="43">
        <f>J117-5</f>
        <v>41365</v>
      </c>
      <c r="J117" s="43">
        <f t="shared" si="7"/>
        <v>41370</v>
      </c>
      <c r="K117" s="40" t="s">
        <v>6196</v>
      </c>
      <c r="L117" s="40">
        <v>100</v>
      </c>
      <c r="M117" s="40"/>
    </row>
    <row r="118" spans="1:13" hidden="1">
      <c r="A118" s="48" t="s">
        <v>9316</v>
      </c>
      <c r="B118" s="48" t="s">
        <v>9324</v>
      </c>
      <c r="C118" s="48" t="s">
        <v>7962</v>
      </c>
      <c r="D118" s="48" t="s">
        <v>65</v>
      </c>
      <c r="E118" s="41" t="s">
        <v>7886</v>
      </c>
      <c r="F118" s="40" t="s">
        <v>9323</v>
      </c>
      <c r="G118" s="40" t="s">
        <v>7904</v>
      </c>
      <c r="H118" s="40" t="s">
        <v>7905</v>
      </c>
      <c r="I118" s="43">
        <f>J118-3</f>
        <v>41370</v>
      </c>
      <c r="J118" s="43">
        <f t="shared" si="7"/>
        <v>41373</v>
      </c>
      <c r="K118" s="40" t="s">
        <v>6196</v>
      </c>
      <c r="L118" s="40">
        <v>100</v>
      </c>
      <c r="M118" s="40"/>
    </row>
    <row r="119" spans="1:13" hidden="1">
      <c r="A119" s="48" t="s">
        <v>9316</v>
      </c>
      <c r="B119" s="48" t="s">
        <v>9324</v>
      </c>
      <c r="C119" s="48" t="s">
        <v>7962</v>
      </c>
      <c r="D119" s="48" t="s">
        <v>65</v>
      </c>
      <c r="E119" s="41" t="s">
        <v>7886</v>
      </c>
      <c r="F119" s="40" t="s">
        <v>9323</v>
      </c>
      <c r="G119" s="40" t="s">
        <v>7904</v>
      </c>
      <c r="H119" s="40" t="s">
        <v>7906</v>
      </c>
      <c r="I119" s="43">
        <f>J119-2</f>
        <v>41373</v>
      </c>
      <c r="J119" s="43">
        <f t="shared" si="7"/>
        <v>41375</v>
      </c>
      <c r="K119" s="40" t="s">
        <v>6196</v>
      </c>
      <c r="L119" s="40">
        <v>100</v>
      </c>
      <c r="M119" s="40"/>
    </row>
    <row r="120" spans="1:13" hidden="1">
      <c r="A120" s="48" t="s">
        <v>9316</v>
      </c>
      <c r="B120" s="48" t="s">
        <v>9324</v>
      </c>
      <c r="C120" s="48" t="s">
        <v>7962</v>
      </c>
      <c r="D120" s="48" t="s">
        <v>65</v>
      </c>
      <c r="E120" s="41" t="s">
        <v>7886</v>
      </c>
      <c r="F120" s="40" t="s">
        <v>9323</v>
      </c>
      <c r="G120" s="40" t="s">
        <v>7904</v>
      </c>
      <c r="H120" s="40" t="s">
        <v>7907</v>
      </c>
      <c r="I120" s="43">
        <f>J120-2</f>
        <v>41375</v>
      </c>
      <c r="J120" s="43">
        <f t="shared" si="7"/>
        <v>41377</v>
      </c>
      <c r="K120" s="40" t="s">
        <v>6196</v>
      </c>
      <c r="L120" s="40">
        <v>100</v>
      </c>
      <c r="M120" s="40"/>
    </row>
    <row r="121" spans="1:13" hidden="1">
      <c r="A121" s="48" t="s">
        <v>9316</v>
      </c>
      <c r="B121" s="48" t="s">
        <v>9324</v>
      </c>
      <c r="C121" s="48" t="s">
        <v>7962</v>
      </c>
      <c r="D121" s="48" t="s">
        <v>65</v>
      </c>
      <c r="E121" s="41" t="s">
        <v>7886</v>
      </c>
      <c r="F121" s="40" t="s">
        <v>9323</v>
      </c>
      <c r="G121" s="40" t="s">
        <v>7904</v>
      </c>
      <c r="H121" s="40" t="s">
        <v>7908</v>
      </c>
      <c r="I121" s="43">
        <f>J121-1</f>
        <v>41377</v>
      </c>
      <c r="J121" s="43">
        <v>41378</v>
      </c>
      <c r="K121" s="40" t="s">
        <v>6196</v>
      </c>
      <c r="L121" s="40">
        <v>100</v>
      </c>
      <c r="M121" s="40"/>
    </row>
    <row r="122" spans="1:13" hidden="1">
      <c r="A122" s="41" t="s">
        <v>9316</v>
      </c>
      <c r="B122" s="41" t="s">
        <v>9322</v>
      </c>
      <c r="C122" s="41" t="s">
        <v>7962</v>
      </c>
      <c r="D122" s="41" t="s">
        <v>9325</v>
      </c>
      <c r="E122" s="41" t="s">
        <v>7886</v>
      </c>
      <c r="F122" s="41" t="s">
        <v>9326</v>
      </c>
      <c r="G122" s="41" t="s">
        <v>1048</v>
      </c>
      <c r="H122" s="41" t="s">
        <v>7888</v>
      </c>
      <c r="I122" s="42">
        <v>41402</v>
      </c>
      <c r="J122" s="41"/>
      <c r="K122" s="41"/>
      <c r="L122" s="41"/>
      <c r="M122" s="40"/>
    </row>
    <row r="123" spans="1:13" hidden="1">
      <c r="A123" s="41" t="s">
        <v>9316</v>
      </c>
      <c r="B123" s="41" t="s">
        <v>9322</v>
      </c>
      <c r="C123" s="41" t="s">
        <v>7962</v>
      </c>
      <c r="D123" s="41" t="s">
        <v>9325</v>
      </c>
      <c r="E123" s="41" t="s">
        <v>7886</v>
      </c>
      <c r="F123" s="41" t="s">
        <v>9326</v>
      </c>
      <c r="G123" s="41" t="s">
        <v>1048</v>
      </c>
      <c r="H123" s="41" t="s">
        <v>7889</v>
      </c>
      <c r="I123" s="41"/>
      <c r="J123" s="41"/>
      <c r="K123" s="41"/>
      <c r="L123" s="41"/>
      <c r="M123" s="40"/>
    </row>
    <row r="124" spans="1:13" hidden="1">
      <c r="A124" s="41" t="s">
        <v>9316</v>
      </c>
      <c r="B124" s="41" t="s">
        <v>9322</v>
      </c>
      <c r="C124" s="41" t="s">
        <v>7962</v>
      </c>
      <c r="D124" s="41" t="s">
        <v>9325</v>
      </c>
      <c r="E124" s="41" t="s">
        <v>7886</v>
      </c>
      <c r="F124" s="41" t="s">
        <v>9326</v>
      </c>
      <c r="G124" s="41" t="s">
        <v>1048</v>
      </c>
      <c r="H124" s="41" t="s">
        <v>7890</v>
      </c>
      <c r="I124" s="41"/>
      <c r="J124" s="41"/>
      <c r="K124" s="41"/>
      <c r="L124" s="41"/>
      <c r="M124" s="40"/>
    </row>
    <row r="125" spans="1:13" hidden="1">
      <c r="A125" s="41" t="s">
        <v>9316</v>
      </c>
      <c r="B125" s="41" t="s">
        <v>9322</v>
      </c>
      <c r="C125" s="41" t="s">
        <v>7962</v>
      </c>
      <c r="D125" s="41" t="s">
        <v>9325</v>
      </c>
      <c r="E125" s="41" t="s">
        <v>7886</v>
      </c>
      <c r="F125" s="41" t="s">
        <v>9326</v>
      </c>
      <c r="G125" s="41" t="s">
        <v>1048</v>
      </c>
      <c r="H125" s="41" t="s">
        <v>7891</v>
      </c>
      <c r="I125" s="41"/>
      <c r="J125" s="41"/>
      <c r="K125" s="41"/>
      <c r="L125" s="41"/>
      <c r="M125" s="40"/>
    </row>
    <row r="126" spans="1:13" hidden="1">
      <c r="A126" s="41" t="s">
        <v>9316</v>
      </c>
      <c r="B126" s="41" t="s">
        <v>9322</v>
      </c>
      <c r="C126" s="41" t="s">
        <v>7962</v>
      </c>
      <c r="D126" s="41" t="s">
        <v>9325</v>
      </c>
      <c r="E126" s="41" t="s">
        <v>7886</v>
      </c>
      <c r="F126" s="41" t="s">
        <v>9326</v>
      </c>
      <c r="G126" s="41" t="s">
        <v>1048</v>
      </c>
      <c r="H126" s="41" t="s">
        <v>7892</v>
      </c>
      <c r="I126" s="41"/>
      <c r="J126" s="41"/>
      <c r="K126" s="41"/>
      <c r="L126" s="41"/>
      <c r="M126" s="40"/>
    </row>
    <row r="127" spans="1:13" hidden="1">
      <c r="A127" s="41" t="s">
        <v>9316</v>
      </c>
      <c r="B127" s="41" t="s">
        <v>9322</v>
      </c>
      <c r="C127" s="41" t="s">
        <v>7962</v>
      </c>
      <c r="D127" s="41" t="s">
        <v>9325</v>
      </c>
      <c r="E127" s="41" t="s">
        <v>7886</v>
      </c>
      <c r="F127" s="41" t="s">
        <v>9326</v>
      </c>
      <c r="G127" s="41" t="s">
        <v>1048</v>
      </c>
      <c r="H127" s="41" t="s">
        <v>7893</v>
      </c>
      <c r="I127" s="41"/>
      <c r="J127" s="41"/>
      <c r="K127" s="41"/>
      <c r="L127" s="41"/>
      <c r="M127" s="40"/>
    </row>
    <row r="128" spans="1:13" hidden="1">
      <c r="A128" s="41" t="s">
        <v>9316</v>
      </c>
      <c r="B128" s="41" t="s">
        <v>9322</v>
      </c>
      <c r="C128" s="41" t="s">
        <v>7962</v>
      </c>
      <c r="D128" s="41" t="s">
        <v>9325</v>
      </c>
      <c r="E128" s="41" t="s">
        <v>7886</v>
      </c>
      <c r="F128" s="41" t="s">
        <v>9326</v>
      </c>
      <c r="G128" s="41" t="s">
        <v>1048</v>
      </c>
      <c r="H128" s="41" t="s">
        <v>7894</v>
      </c>
      <c r="I128" s="42">
        <v>41409</v>
      </c>
      <c r="J128" s="41"/>
      <c r="K128" s="41"/>
      <c r="L128" s="41"/>
      <c r="M128" s="40"/>
    </row>
    <row r="129" spans="1:13" hidden="1">
      <c r="A129" s="40" t="s">
        <v>9316</v>
      </c>
      <c r="B129" s="40" t="s">
        <v>9322</v>
      </c>
      <c r="C129" s="40" t="s">
        <v>7962</v>
      </c>
      <c r="D129" s="40" t="s">
        <v>9325</v>
      </c>
      <c r="E129" s="41" t="s">
        <v>7886</v>
      </c>
      <c r="F129" s="40" t="s">
        <v>9326</v>
      </c>
      <c r="G129" s="40" t="s">
        <v>7895</v>
      </c>
      <c r="H129" s="40" t="s">
        <v>7896</v>
      </c>
      <c r="I129" s="43">
        <f>J129-2</f>
        <v>41392</v>
      </c>
      <c r="J129" s="43">
        <f t="shared" ref="J129:J135" si="8">I130</f>
        <v>41394</v>
      </c>
      <c r="K129" s="40" t="s">
        <v>98</v>
      </c>
      <c r="L129" s="40">
        <v>100</v>
      </c>
      <c r="M129" s="40"/>
    </row>
    <row r="130" spans="1:13" hidden="1">
      <c r="A130" s="40" t="s">
        <v>9316</v>
      </c>
      <c r="B130" s="40" t="s">
        <v>9322</v>
      </c>
      <c r="C130" s="40" t="s">
        <v>7962</v>
      </c>
      <c r="D130" s="40" t="s">
        <v>9325</v>
      </c>
      <c r="E130" s="41" t="s">
        <v>7886</v>
      </c>
      <c r="F130" s="40" t="s">
        <v>9326</v>
      </c>
      <c r="G130" s="40" t="s">
        <v>7898</v>
      </c>
      <c r="H130" s="40" t="s">
        <v>7899</v>
      </c>
      <c r="I130" s="43">
        <f>J130-1</f>
        <v>41394</v>
      </c>
      <c r="J130" s="43">
        <f t="shared" si="8"/>
        <v>41395</v>
      </c>
      <c r="K130" s="40" t="s">
        <v>98</v>
      </c>
      <c r="L130" s="40">
        <v>100</v>
      </c>
      <c r="M130" s="40"/>
    </row>
    <row r="131" spans="1:13" hidden="1">
      <c r="A131" s="40" t="s">
        <v>9316</v>
      </c>
      <c r="B131" s="40" t="s">
        <v>9322</v>
      </c>
      <c r="C131" s="40" t="s">
        <v>7962</v>
      </c>
      <c r="D131" s="40" t="s">
        <v>9325</v>
      </c>
      <c r="E131" s="41" t="s">
        <v>7886</v>
      </c>
      <c r="F131" s="40" t="s">
        <v>9326</v>
      </c>
      <c r="G131" s="40" t="s">
        <v>7898</v>
      </c>
      <c r="H131" s="40" t="s">
        <v>7900</v>
      </c>
      <c r="I131" s="43">
        <f>J131-1</f>
        <v>41395</v>
      </c>
      <c r="J131" s="43">
        <f t="shared" si="8"/>
        <v>41396</v>
      </c>
      <c r="K131" s="40" t="s">
        <v>98</v>
      </c>
      <c r="L131" s="40">
        <v>100</v>
      </c>
      <c r="M131" s="40"/>
    </row>
    <row r="132" spans="1:13">
      <c r="A132" s="40" t="s">
        <v>9316</v>
      </c>
      <c r="B132" s="40" t="s">
        <v>9322</v>
      </c>
      <c r="C132" s="40" t="s">
        <v>7962</v>
      </c>
      <c r="D132" s="40" t="s">
        <v>9325</v>
      </c>
      <c r="E132" s="41" t="s">
        <v>7886</v>
      </c>
      <c r="F132" s="40" t="s">
        <v>9326</v>
      </c>
      <c r="G132" s="40" t="s">
        <v>7901</v>
      </c>
      <c r="H132" s="40" t="s">
        <v>7902</v>
      </c>
      <c r="I132" s="43">
        <f>J132-5</f>
        <v>41396</v>
      </c>
      <c r="J132" s="43">
        <f t="shared" si="8"/>
        <v>41401</v>
      </c>
      <c r="K132" s="40" t="s">
        <v>98</v>
      </c>
      <c r="L132" s="40">
        <v>100</v>
      </c>
      <c r="M132" s="40"/>
    </row>
    <row r="133" spans="1:13" hidden="1">
      <c r="A133" s="40" t="s">
        <v>9316</v>
      </c>
      <c r="B133" s="40" t="s">
        <v>9322</v>
      </c>
      <c r="C133" s="40" t="s">
        <v>7962</v>
      </c>
      <c r="D133" s="40" t="s">
        <v>9325</v>
      </c>
      <c r="E133" s="41" t="s">
        <v>7886</v>
      </c>
      <c r="F133" s="40" t="s">
        <v>9326</v>
      </c>
      <c r="G133" s="40" t="s">
        <v>7904</v>
      </c>
      <c r="H133" s="40" t="s">
        <v>7905</v>
      </c>
      <c r="I133" s="43">
        <f>J133-3</f>
        <v>41401</v>
      </c>
      <c r="J133" s="43">
        <f t="shared" si="8"/>
        <v>41404</v>
      </c>
      <c r="K133" s="40" t="s">
        <v>98</v>
      </c>
      <c r="L133" s="40">
        <v>100</v>
      </c>
      <c r="M133" s="40"/>
    </row>
    <row r="134" spans="1:13" hidden="1">
      <c r="A134" s="40" t="s">
        <v>9316</v>
      </c>
      <c r="B134" s="40" t="s">
        <v>9322</v>
      </c>
      <c r="C134" s="40" t="s">
        <v>7962</v>
      </c>
      <c r="D134" s="40" t="s">
        <v>9325</v>
      </c>
      <c r="E134" s="41" t="s">
        <v>7886</v>
      </c>
      <c r="F134" s="40" t="s">
        <v>9326</v>
      </c>
      <c r="G134" s="40" t="s">
        <v>7904</v>
      </c>
      <c r="H134" s="40" t="s">
        <v>7906</v>
      </c>
      <c r="I134" s="43">
        <f>J134-2</f>
        <v>41404</v>
      </c>
      <c r="J134" s="43">
        <f t="shared" si="8"/>
        <v>41406</v>
      </c>
      <c r="K134" s="40" t="s">
        <v>98</v>
      </c>
      <c r="L134" s="40">
        <v>100</v>
      </c>
      <c r="M134" s="40"/>
    </row>
    <row r="135" spans="1:13" hidden="1">
      <c r="A135" s="40" t="s">
        <v>9316</v>
      </c>
      <c r="B135" s="40" t="s">
        <v>9322</v>
      </c>
      <c r="C135" s="40" t="s">
        <v>7962</v>
      </c>
      <c r="D135" s="40" t="s">
        <v>9325</v>
      </c>
      <c r="E135" s="41" t="s">
        <v>7886</v>
      </c>
      <c r="F135" s="40" t="s">
        <v>9326</v>
      </c>
      <c r="G135" s="40" t="s">
        <v>7904</v>
      </c>
      <c r="H135" s="40" t="s">
        <v>7907</v>
      </c>
      <c r="I135" s="43">
        <f>J135-2</f>
        <v>41406</v>
      </c>
      <c r="J135" s="43">
        <f t="shared" si="8"/>
        <v>41408</v>
      </c>
      <c r="K135" s="40" t="s">
        <v>98</v>
      </c>
      <c r="L135" s="40">
        <v>100</v>
      </c>
      <c r="M135" s="40"/>
    </row>
    <row r="136" spans="1:13" hidden="1">
      <c r="A136" s="40" t="s">
        <v>9316</v>
      </c>
      <c r="B136" s="40" t="s">
        <v>9322</v>
      </c>
      <c r="C136" s="40" t="s">
        <v>7962</v>
      </c>
      <c r="D136" s="40" t="s">
        <v>9325</v>
      </c>
      <c r="E136" s="41" t="s">
        <v>7886</v>
      </c>
      <c r="F136" s="40" t="s">
        <v>9326</v>
      </c>
      <c r="G136" s="40" t="s">
        <v>7904</v>
      </c>
      <c r="H136" s="40" t="s">
        <v>7908</v>
      </c>
      <c r="I136" s="43">
        <f>J136-1</f>
        <v>41408</v>
      </c>
      <c r="J136" s="43">
        <v>41409</v>
      </c>
      <c r="K136" s="40" t="s">
        <v>98</v>
      </c>
      <c r="L136" s="40">
        <v>100</v>
      </c>
      <c r="M136" s="40"/>
    </row>
    <row r="137" spans="1:13" hidden="1">
      <c r="A137" s="49" t="s">
        <v>9316</v>
      </c>
      <c r="B137" s="49" t="s">
        <v>9322</v>
      </c>
      <c r="C137" s="49" t="s">
        <v>7962</v>
      </c>
      <c r="D137" s="41" t="s">
        <v>9325</v>
      </c>
      <c r="E137" s="41" t="s">
        <v>7886</v>
      </c>
      <c r="F137" s="41" t="s">
        <v>9327</v>
      </c>
      <c r="G137" s="41" t="s">
        <v>1048</v>
      </c>
      <c r="H137" s="41" t="s">
        <v>7888</v>
      </c>
      <c r="I137" s="42">
        <v>41411</v>
      </c>
      <c r="J137" s="41"/>
      <c r="M137" s="40"/>
    </row>
    <row r="138" spans="1:13" hidden="1">
      <c r="A138" s="49" t="s">
        <v>9316</v>
      </c>
      <c r="B138" s="49" t="s">
        <v>9322</v>
      </c>
      <c r="C138" s="49" t="s">
        <v>7962</v>
      </c>
      <c r="D138" s="41" t="s">
        <v>9325</v>
      </c>
      <c r="E138" s="41" t="s">
        <v>7886</v>
      </c>
      <c r="F138" s="41" t="s">
        <v>9327</v>
      </c>
      <c r="G138" s="41" t="s">
        <v>1048</v>
      </c>
      <c r="H138" s="41" t="s">
        <v>7889</v>
      </c>
      <c r="I138" s="41"/>
      <c r="J138" s="41"/>
      <c r="M138" s="40"/>
    </row>
    <row r="139" spans="1:13" hidden="1">
      <c r="A139" s="49" t="s">
        <v>9316</v>
      </c>
      <c r="B139" s="49" t="s">
        <v>9322</v>
      </c>
      <c r="C139" s="49" t="s">
        <v>7962</v>
      </c>
      <c r="D139" s="41" t="s">
        <v>9325</v>
      </c>
      <c r="E139" s="41" t="s">
        <v>7886</v>
      </c>
      <c r="F139" s="41" t="s">
        <v>9327</v>
      </c>
      <c r="G139" s="41" t="s">
        <v>1048</v>
      </c>
      <c r="H139" s="41" t="s">
        <v>7890</v>
      </c>
      <c r="I139" s="41"/>
      <c r="J139" s="41"/>
      <c r="M139" s="40"/>
    </row>
    <row r="140" spans="1:13" hidden="1">
      <c r="A140" s="49" t="s">
        <v>9316</v>
      </c>
      <c r="B140" s="49" t="s">
        <v>9322</v>
      </c>
      <c r="C140" s="49" t="s">
        <v>7962</v>
      </c>
      <c r="D140" s="41" t="s">
        <v>9325</v>
      </c>
      <c r="E140" s="41" t="s">
        <v>7886</v>
      </c>
      <c r="F140" s="41" t="s">
        <v>9327</v>
      </c>
      <c r="G140" s="41" t="s">
        <v>1048</v>
      </c>
      <c r="H140" s="41" t="s">
        <v>7891</v>
      </c>
      <c r="I140" s="41"/>
      <c r="J140" s="41"/>
      <c r="M140" s="40"/>
    </row>
    <row r="141" spans="1:13" hidden="1">
      <c r="A141" s="49" t="s">
        <v>9316</v>
      </c>
      <c r="B141" s="49" t="s">
        <v>9322</v>
      </c>
      <c r="C141" s="49" t="s">
        <v>7962</v>
      </c>
      <c r="D141" s="41" t="s">
        <v>9325</v>
      </c>
      <c r="E141" s="41" t="s">
        <v>7886</v>
      </c>
      <c r="F141" s="41" t="s">
        <v>9327</v>
      </c>
      <c r="G141" s="41" t="s">
        <v>1048</v>
      </c>
      <c r="H141" s="41" t="s">
        <v>7892</v>
      </c>
      <c r="I141" s="41"/>
      <c r="J141" s="41"/>
      <c r="M141" s="40"/>
    </row>
    <row r="142" spans="1:13" hidden="1">
      <c r="A142" s="49" t="s">
        <v>9316</v>
      </c>
      <c r="B142" s="49" t="s">
        <v>9322</v>
      </c>
      <c r="C142" s="49" t="s">
        <v>7962</v>
      </c>
      <c r="D142" s="41" t="s">
        <v>9325</v>
      </c>
      <c r="E142" s="41" t="s">
        <v>7886</v>
      </c>
      <c r="F142" s="41" t="s">
        <v>9327</v>
      </c>
      <c r="G142" s="41" t="s">
        <v>1048</v>
      </c>
      <c r="H142" s="41" t="s">
        <v>7893</v>
      </c>
      <c r="I142" s="41"/>
      <c r="J142" s="41"/>
      <c r="M142" s="40"/>
    </row>
    <row r="143" spans="1:13" hidden="1">
      <c r="A143" s="49" t="s">
        <v>9316</v>
      </c>
      <c r="B143" s="49" t="s">
        <v>9322</v>
      </c>
      <c r="C143" s="49" t="s">
        <v>7962</v>
      </c>
      <c r="D143" s="41" t="s">
        <v>9325</v>
      </c>
      <c r="E143" s="41" t="s">
        <v>7886</v>
      </c>
      <c r="F143" s="41" t="s">
        <v>9327</v>
      </c>
      <c r="G143" s="41" t="s">
        <v>1048</v>
      </c>
      <c r="H143" s="41" t="s">
        <v>7894</v>
      </c>
      <c r="I143" s="42">
        <v>41425</v>
      </c>
      <c r="J143" s="41"/>
      <c r="M143" s="40"/>
    </row>
    <row r="144" spans="1:13" hidden="1">
      <c r="A144" s="48" t="s">
        <v>9316</v>
      </c>
      <c r="B144" s="48" t="s">
        <v>9322</v>
      </c>
      <c r="C144" s="48" t="s">
        <v>7962</v>
      </c>
      <c r="D144" s="40" t="s">
        <v>9325</v>
      </c>
      <c r="E144" s="41" t="s">
        <v>7886</v>
      </c>
      <c r="F144" s="40" t="s">
        <v>9327</v>
      </c>
      <c r="G144" s="40" t="s">
        <v>7895</v>
      </c>
      <c r="H144" s="40" t="s">
        <v>7896</v>
      </c>
      <c r="I144" s="43">
        <f>J144-2</f>
        <v>41408</v>
      </c>
      <c r="J144" s="43">
        <f t="shared" ref="J144:J150" si="9">I145</f>
        <v>41410</v>
      </c>
      <c r="K144" s="40" t="s">
        <v>98</v>
      </c>
      <c r="L144" s="40">
        <v>100</v>
      </c>
      <c r="M144" s="40"/>
    </row>
    <row r="145" spans="1:13" hidden="1">
      <c r="A145" s="48" t="s">
        <v>9316</v>
      </c>
      <c r="B145" s="48" t="s">
        <v>9322</v>
      </c>
      <c r="C145" s="48" t="s">
        <v>7962</v>
      </c>
      <c r="D145" s="40" t="s">
        <v>9325</v>
      </c>
      <c r="E145" s="41" t="s">
        <v>7886</v>
      </c>
      <c r="F145" s="40" t="s">
        <v>9327</v>
      </c>
      <c r="G145" s="40" t="s">
        <v>7898</v>
      </c>
      <c r="H145" s="40" t="s">
        <v>7899</v>
      </c>
      <c r="I145" s="43">
        <f>J145-1</f>
        <v>41410</v>
      </c>
      <c r="J145" s="43">
        <f t="shared" si="9"/>
        <v>41411</v>
      </c>
      <c r="K145" s="40" t="s">
        <v>98</v>
      </c>
      <c r="L145" s="40">
        <v>100</v>
      </c>
      <c r="M145" s="40"/>
    </row>
    <row r="146" spans="1:13" hidden="1">
      <c r="A146" s="48" t="s">
        <v>9316</v>
      </c>
      <c r="B146" s="48" t="s">
        <v>9322</v>
      </c>
      <c r="C146" s="48" t="s">
        <v>7962</v>
      </c>
      <c r="D146" s="40" t="s">
        <v>9325</v>
      </c>
      <c r="E146" s="41" t="s">
        <v>7886</v>
      </c>
      <c r="F146" s="40" t="s">
        <v>9327</v>
      </c>
      <c r="G146" s="40" t="s">
        <v>7898</v>
      </c>
      <c r="H146" s="40" t="s">
        <v>7900</v>
      </c>
      <c r="I146" s="43">
        <f>J146-1</f>
        <v>41411</v>
      </c>
      <c r="J146" s="43">
        <f t="shared" si="9"/>
        <v>41412</v>
      </c>
      <c r="K146" s="40" t="s">
        <v>98</v>
      </c>
      <c r="L146" s="40">
        <v>100</v>
      </c>
      <c r="M146" s="40"/>
    </row>
    <row r="147" spans="1:13">
      <c r="A147" s="48" t="s">
        <v>9316</v>
      </c>
      <c r="B147" s="48" t="s">
        <v>9322</v>
      </c>
      <c r="C147" s="48" t="s">
        <v>7962</v>
      </c>
      <c r="D147" s="40" t="s">
        <v>9325</v>
      </c>
      <c r="E147" s="41" t="s">
        <v>7886</v>
      </c>
      <c r="F147" s="40" t="s">
        <v>9327</v>
      </c>
      <c r="G147" s="40" t="s">
        <v>7901</v>
      </c>
      <c r="H147" s="40" t="s">
        <v>7902</v>
      </c>
      <c r="I147" s="43">
        <f>J147-5</f>
        <v>41412</v>
      </c>
      <c r="J147" s="43">
        <f t="shared" si="9"/>
        <v>41417</v>
      </c>
      <c r="K147" s="40" t="s">
        <v>98</v>
      </c>
      <c r="L147" s="40">
        <v>100</v>
      </c>
      <c r="M147" s="40"/>
    </row>
    <row r="148" spans="1:13" hidden="1">
      <c r="A148" s="48" t="s">
        <v>9316</v>
      </c>
      <c r="B148" s="48" t="s">
        <v>9322</v>
      </c>
      <c r="C148" s="48" t="s">
        <v>7962</v>
      </c>
      <c r="D148" s="40" t="s">
        <v>9325</v>
      </c>
      <c r="E148" s="41" t="s">
        <v>7886</v>
      </c>
      <c r="F148" s="40" t="s">
        <v>9327</v>
      </c>
      <c r="G148" s="40" t="s">
        <v>7904</v>
      </c>
      <c r="H148" s="40" t="s">
        <v>7905</v>
      </c>
      <c r="I148" s="43">
        <f>J148-3</f>
        <v>41417</v>
      </c>
      <c r="J148" s="43">
        <f t="shared" si="9"/>
        <v>41420</v>
      </c>
      <c r="K148" s="40" t="s">
        <v>98</v>
      </c>
      <c r="L148" s="40">
        <v>100</v>
      </c>
      <c r="M148" s="40"/>
    </row>
    <row r="149" spans="1:13" hidden="1">
      <c r="A149" s="48" t="s">
        <v>9316</v>
      </c>
      <c r="B149" s="48" t="s">
        <v>9322</v>
      </c>
      <c r="C149" s="48" t="s">
        <v>7962</v>
      </c>
      <c r="D149" s="40" t="s">
        <v>9325</v>
      </c>
      <c r="E149" s="41" t="s">
        <v>7886</v>
      </c>
      <c r="F149" s="40" t="s">
        <v>9327</v>
      </c>
      <c r="G149" s="40" t="s">
        <v>7904</v>
      </c>
      <c r="H149" s="40" t="s">
        <v>7906</v>
      </c>
      <c r="I149" s="43">
        <f>J149-2</f>
        <v>41420</v>
      </c>
      <c r="J149" s="43">
        <f t="shared" si="9"/>
        <v>41422</v>
      </c>
      <c r="K149" s="40" t="s">
        <v>98</v>
      </c>
      <c r="L149" s="40">
        <v>100</v>
      </c>
      <c r="M149" s="40"/>
    </row>
    <row r="150" spans="1:13" hidden="1">
      <c r="A150" s="48" t="s">
        <v>9316</v>
      </c>
      <c r="B150" s="48" t="s">
        <v>9322</v>
      </c>
      <c r="C150" s="48" t="s">
        <v>7962</v>
      </c>
      <c r="D150" s="40" t="s">
        <v>9325</v>
      </c>
      <c r="E150" s="41" t="s">
        <v>7886</v>
      </c>
      <c r="F150" s="40" t="s">
        <v>9327</v>
      </c>
      <c r="G150" s="40" t="s">
        <v>7904</v>
      </c>
      <c r="H150" s="40" t="s">
        <v>7907</v>
      </c>
      <c r="I150" s="43">
        <f>J150-2</f>
        <v>41422</v>
      </c>
      <c r="J150" s="43">
        <f t="shared" si="9"/>
        <v>41424</v>
      </c>
      <c r="K150" s="40" t="s">
        <v>98</v>
      </c>
      <c r="L150" s="40">
        <v>100</v>
      </c>
      <c r="M150" s="40"/>
    </row>
    <row r="151" spans="1:13" hidden="1">
      <c r="A151" s="48" t="s">
        <v>9316</v>
      </c>
      <c r="B151" s="48" t="s">
        <v>9322</v>
      </c>
      <c r="C151" s="40" t="s">
        <v>7962</v>
      </c>
      <c r="D151" s="40" t="s">
        <v>9325</v>
      </c>
      <c r="E151" s="41" t="s">
        <v>7886</v>
      </c>
      <c r="F151" s="40" t="s">
        <v>9327</v>
      </c>
      <c r="G151" s="40" t="s">
        <v>7904</v>
      </c>
      <c r="H151" s="40" t="s">
        <v>7908</v>
      </c>
      <c r="I151" s="43">
        <f>J151-1</f>
        <v>41424</v>
      </c>
      <c r="J151" s="43">
        <v>41425</v>
      </c>
      <c r="K151" s="40" t="s">
        <v>98</v>
      </c>
      <c r="L151" s="40">
        <v>100</v>
      </c>
      <c r="M151" s="40"/>
    </row>
    <row r="152" spans="1:13" hidden="1">
      <c r="A152" s="49" t="s">
        <v>8536</v>
      </c>
      <c r="B152" s="41" t="s">
        <v>9328</v>
      </c>
      <c r="C152" s="49" t="s">
        <v>7962</v>
      </c>
      <c r="D152" s="49" t="s">
        <v>8536</v>
      </c>
      <c r="E152" s="41" t="s">
        <v>7886</v>
      </c>
      <c r="F152" s="41" t="s">
        <v>9329</v>
      </c>
      <c r="G152" s="41" t="s">
        <v>1048</v>
      </c>
      <c r="H152" s="41" t="s">
        <v>7888</v>
      </c>
      <c r="I152" s="42">
        <v>41422</v>
      </c>
      <c r="J152" s="41"/>
      <c r="K152" s="41"/>
      <c r="L152" s="41"/>
      <c r="M152" s="40"/>
    </row>
    <row r="153" spans="1:13" hidden="1">
      <c r="A153" s="49" t="s">
        <v>8536</v>
      </c>
      <c r="B153" s="41" t="s">
        <v>9328</v>
      </c>
      <c r="C153" s="49" t="s">
        <v>7962</v>
      </c>
      <c r="D153" s="49" t="s">
        <v>8536</v>
      </c>
      <c r="E153" s="41" t="s">
        <v>7886</v>
      </c>
      <c r="F153" s="41" t="s">
        <v>9329</v>
      </c>
      <c r="G153" s="41" t="s">
        <v>1048</v>
      </c>
      <c r="H153" s="41" t="s">
        <v>7889</v>
      </c>
      <c r="I153" s="41"/>
      <c r="J153" s="41"/>
      <c r="K153" s="41"/>
      <c r="L153" s="41"/>
      <c r="M153" s="40"/>
    </row>
    <row r="154" spans="1:13" hidden="1">
      <c r="A154" s="49" t="s">
        <v>8536</v>
      </c>
      <c r="B154" s="41" t="s">
        <v>9328</v>
      </c>
      <c r="C154" s="49" t="s">
        <v>7962</v>
      </c>
      <c r="D154" s="49" t="s">
        <v>8536</v>
      </c>
      <c r="E154" s="41" t="s">
        <v>7886</v>
      </c>
      <c r="F154" s="41" t="s">
        <v>9329</v>
      </c>
      <c r="G154" s="41" t="s">
        <v>1048</v>
      </c>
      <c r="H154" s="41" t="s">
        <v>7890</v>
      </c>
      <c r="I154" s="41"/>
      <c r="J154" s="41"/>
      <c r="K154" s="41"/>
      <c r="L154" s="41"/>
      <c r="M154" s="40"/>
    </row>
    <row r="155" spans="1:13" hidden="1">
      <c r="A155" s="49" t="s">
        <v>8536</v>
      </c>
      <c r="B155" s="41" t="s">
        <v>9328</v>
      </c>
      <c r="C155" s="49" t="s">
        <v>7962</v>
      </c>
      <c r="D155" s="49" t="s">
        <v>8536</v>
      </c>
      <c r="E155" s="41" t="s">
        <v>7886</v>
      </c>
      <c r="F155" s="41" t="s">
        <v>9329</v>
      </c>
      <c r="G155" s="41" t="s">
        <v>1048</v>
      </c>
      <c r="H155" s="41" t="s">
        <v>7891</v>
      </c>
      <c r="I155" s="41"/>
      <c r="J155" s="41"/>
      <c r="K155" s="41"/>
      <c r="L155" s="41"/>
      <c r="M155" s="40"/>
    </row>
    <row r="156" spans="1:13" hidden="1">
      <c r="A156" s="49" t="s">
        <v>8536</v>
      </c>
      <c r="B156" s="41" t="s">
        <v>9328</v>
      </c>
      <c r="C156" s="49" t="s">
        <v>7962</v>
      </c>
      <c r="D156" s="49" t="s">
        <v>8536</v>
      </c>
      <c r="E156" s="41" t="s">
        <v>7886</v>
      </c>
      <c r="F156" s="41" t="s">
        <v>9329</v>
      </c>
      <c r="G156" s="41" t="s">
        <v>1048</v>
      </c>
      <c r="H156" s="41" t="s">
        <v>7892</v>
      </c>
      <c r="I156" s="41"/>
      <c r="J156" s="41"/>
      <c r="K156" s="41"/>
      <c r="L156" s="41"/>
      <c r="M156" s="40"/>
    </row>
    <row r="157" spans="1:13" hidden="1">
      <c r="A157" s="49" t="s">
        <v>8536</v>
      </c>
      <c r="B157" s="41" t="s">
        <v>9328</v>
      </c>
      <c r="C157" s="49" t="s">
        <v>7962</v>
      </c>
      <c r="D157" s="49" t="s">
        <v>8536</v>
      </c>
      <c r="E157" s="41" t="s">
        <v>7886</v>
      </c>
      <c r="F157" s="41" t="s">
        <v>9329</v>
      </c>
      <c r="G157" s="41" t="s">
        <v>1048</v>
      </c>
      <c r="H157" s="41" t="s">
        <v>7893</v>
      </c>
      <c r="I157" s="41"/>
      <c r="J157" s="41"/>
      <c r="K157" s="41"/>
      <c r="L157" s="41"/>
      <c r="M157" s="40"/>
    </row>
    <row r="158" spans="1:13" hidden="1">
      <c r="A158" s="49" t="s">
        <v>8536</v>
      </c>
      <c r="B158" s="41" t="s">
        <v>9328</v>
      </c>
      <c r="C158" s="49" t="s">
        <v>7962</v>
      </c>
      <c r="D158" s="49" t="s">
        <v>8536</v>
      </c>
      <c r="E158" s="41" t="s">
        <v>7886</v>
      </c>
      <c r="F158" s="41" t="s">
        <v>9329</v>
      </c>
      <c r="G158" s="41" t="s">
        <v>1048</v>
      </c>
      <c r="H158" s="41" t="s">
        <v>7894</v>
      </c>
      <c r="I158" s="42">
        <v>41439</v>
      </c>
      <c r="J158" s="41"/>
      <c r="K158" s="41"/>
      <c r="L158" s="41"/>
      <c r="M158" s="40"/>
    </row>
    <row r="159" spans="1:13" hidden="1">
      <c r="A159" s="48" t="s">
        <v>8536</v>
      </c>
      <c r="B159" s="40" t="s">
        <v>9328</v>
      </c>
      <c r="C159" s="48" t="s">
        <v>7962</v>
      </c>
      <c r="D159" s="48" t="s">
        <v>8536</v>
      </c>
      <c r="E159" s="41" t="s">
        <v>7886</v>
      </c>
      <c r="F159" s="40" t="s">
        <v>9329</v>
      </c>
      <c r="G159" s="40" t="s">
        <v>7895</v>
      </c>
      <c r="H159" s="40" t="s">
        <v>7896</v>
      </c>
      <c r="I159" s="43">
        <f>J159-2</f>
        <v>41422</v>
      </c>
      <c r="J159" s="43">
        <f t="shared" ref="J159:J165" si="10">I160</f>
        <v>41424</v>
      </c>
      <c r="K159" s="40" t="s">
        <v>6196</v>
      </c>
      <c r="L159" s="40">
        <v>100</v>
      </c>
      <c r="M159" s="40"/>
    </row>
    <row r="160" spans="1:13" hidden="1">
      <c r="A160" s="48" t="s">
        <v>8536</v>
      </c>
      <c r="B160" s="40" t="s">
        <v>9328</v>
      </c>
      <c r="C160" s="48" t="s">
        <v>7962</v>
      </c>
      <c r="D160" s="48" t="s">
        <v>8536</v>
      </c>
      <c r="E160" s="41" t="s">
        <v>7886</v>
      </c>
      <c r="F160" s="40" t="s">
        <v>9329</v>
      </c>
      <c r="G160" s="40" t="s">
        <v>7898</v>
      </c>
      <c r="H160" s="40" t="s">
        <v>7899</v>
      </c>
      <c r="I160" s="43">
        <f>J160-1</f>
        <v>41424</v>
      </c>
      <c r="J160" s="43">
        <f t="shared" si="10"/>
        <v>41425</v>
      </c>
      <c r="K160" s="40" t="s">
        <v>6196</v>
      </c>
      <c r="L160" s="40">
        <v>100</v>
      </c>
      <c r="M160" s="40"/>
    </row>
    <row r="161" spans="1:13" hidden="1">
      <c r="A161" s="48" t="s">
        <v>8536</v>
      </c>
      <c r="B161" s="40" t="s">
        <v>9328</v>
      </c>
      <c r="C161" s="48" t="s">
        <v>7962</v>
      </c>
      <c r="D161" s="48" t="s">
        <v>8536</v>
      </c>
      <c r="E161" s="41" t="s">
        <v>7886</v>
      </c>
      <c r="F161" s="40" t="s">
        <v>9329</v>
      </c>
      <c r="G161" s="40" t="s">
        <v>7898</v>
      </c>
      <c r="H161" s="40" t="s">
        <v>7900</v>
      </c>
      <c r="I161" s="43">
        <f>J161-1</f>
        <v>41425</v>
      </c>
      <c r="J161" s="43">
        <f t="shared" si="10"/>
        <v>41426</v>
      </c>
      <c r="K161" s="40" t="s">
        <v>6196</v>
      </c>
      <c r="L161" s="40">
        <v>100</v>
      </c>
      <c r="M161" s="40"/>
    </row>
    <row r="162" spans="1:13">
      <c r="A162" s="48" t="s">
        <v>8536</v>
      </c>
      <c r="B162" s="40" t="s">
        <v>9328</v>
      </c>
      <c r="C162" s="48" t="s">
        <v>7962</v>
      </c>
      <c r="D162" s="48" t="s">
        <v>8536</v>
      </c>
      <c r="E162" s="41" t="s">
        <v>7886</v>
      </c>
      <c r="F162" s="40" t="s">
        <v>9329</v>
      </c>
      <c r="G162" s="40" t="s">
        <v>7901</v>
      </c>
      <c r="H162" s="40" t="s">
        <v>7902</v>
      </c>
      <c r="I162" s="43">
        <f>J162-5</f>
        <v>41426</v>
      </c>
      <c r="J162" s="43">
        <f t="shared" si="10"/>
        <v>41431</v>
      </c>
      <c r="K162" s="40" t="s">
        <v>8</v>
      </c>
      <c r="L162" s="40">
        <v>100</v>
      </c>
    </row>
    <row r="163" spans="1:13" hidden="1">
      <c r="A163" s="48" t="s">
        <v>8536</v>
      </c>
      <c r="B163" s="40" t="s">
        <v>9328</v>
      </c>
      <c r="C163" s="48" t="s">
        <v>7962</v>
      </c>
      <c r="D163" s="48" t="s">
        <v>8536</v>
      </c>
      <c r="E163" s="41" t="s">
        <v>7886</v>
      </c>
      <c r="F163" s="40" t="s">
        <v>9329</v>
      </c>
      <c r="G163" s="40" t="s">
        <v>7904</v>
      </c>
      <c r="H163" s="40" t="s">
        <v>7905</v>
      </c>
      <c r="I163" s="43">
        <f>J163-3</f>
        <v>41431</v>
      </c>
      <c r="J163" s="43">
        <f t="shared" si="10"/>
        <v>41434</v>
      </c>
      <c r="K163" s="40" t="s">
        <v>8</v>
      </c>
      <c r="L163" s="40">
        <v>100</v>
      </c>
    </row>
    <row r="164" spans="1:13" hidden="1">
      <c r="A164" s="48" t="s">
        <v>8536</v>
      </c>
      <c r="B164" s="40" t="s">
        <v>9328</v>
      </c>
      <c r="C164" s="48" t="s">
        <v>7962</v>
      </c>
      <c r="D164" s="48" t="s">
        <v>8536</v>
      </c>
      <c r="E164" s="41" t="s">
        <v>7886</v>
      </c>
      <c r="F164" s="40" t="s">
        <v>9329</v>
      </c>
      <c r="G164" s="40" t="s">
        <v>7904</v>
      </c>
      <c r="H164" s="40" t="s">
        <v>7906</v>
      </c>
      <c r="I164" s="43">
        <f>J164-2</f>
        <v>41434</v>
      </c>
      <c r="J164" s="43">
        <f t="shared" si="10"/>
        <v>41436</v>
      </c>
      <c r="K164" s="40" t="s">
        <v>6196</v>
      </c>
      <c r="L164" s="40">
        <v>100</v>
      </c>
    </row>
    <row r="165" spans="1:13" hidden="1">
      <c r="A165" s="48" t="s">
        <v>8536</v>
      </c>
      <c r="B165" s="40" t="s">
        <v>9328</v>
      </c>
      <c r="C165" s="48" t="s">
        <v>7962</v>
      </c>
      <c r="D165" s="48" t="s">
        <v>8536</v>
      </c>
      <c r="E165" s="41" t="s">
        <v>7886</v>
      </c>
      <c r="F165" s="40" t="s">
        <v>9329</v>
      </c>
      <c r="G165" s="40" t="s">
        <v>7904</v>
      </c>
      <c r="H165" s="40" t="s">
        <v>7907</v>
      </c>
      <c r="I165" s="43">
        <f>J165-2</f>
        <v>41436</v>
      </c>
      <c r="J165" s="43">
        <f t="shared" si="10"/>
        <v>41438</v>
      </c>
      <c r="K165" s="40" t="s">
        <v>6196</v>
      </c>
      <c r="L165" s="40">
        <v>100</v>
      </c>
    </row>
    <row r="166" spans="1:13" hidden="1">
      <c r="A166" s="48" t="s">
        <v>8536</v>
      </c>
      <c r="B166" s="40" t="s">
        <v>9328</v>
      </c>
      <c r="C166" s="48" t="s">
        <v>7962</v>
      </c>
      <c r="D166" s="48" t="s">
        <v>8536</v>
      </c>
      <c r="E166" s="41" t="s">
        <v>7886</v>
      </c>
      <c r="F166" s="40" t="s">
        <v>9329</v>
      </c>
      <c r="G166" s="40" t="s">
        <v>7904</v>
      </c>
      <c r="H166" s="40" t="s">
        <v>7908</v>
      </c>
      <c r="I166" s="43">
        <f>J166-1</f>
        <v>41438</v>
      </c>
      <c r="J166" s="43">
        <v>41439</v>
      </c>
      <c r="K166" s="40" t="s">
        <v>6196</v>
      </c>
      <c r="L166" s="40">
        <v>100</v>
      </c>
    </row>
    <row r="167" spans="1:13" hidden="1">
      <c r="A167" s="41" t="s">
        <v>8544</v>
      </c>
      <c r="B167" s="41" t="s">
        <v>9330</v>
      </c>
      <c r="C167" s="41" t="s">
        <v>7927</v>
      </c>
      <c r="D167" s="41" t="s">
        <v>7928</v>
      </c>
      <c r="E167" s="41" t="s">
        <v>7938</v>
      </c>
      <c r="F167" s="41" t="s">
        <v>9331</v>
      </c>
      <c r="G167" s="41" t="s">
        <v>1048</v>
      </c>
      <c r="H167" s="41" t="s">
        <v>7888</v>
      </c>
      <c r="I167" s="42">
        <v>41394</v>
      </c>
      <c r="J167" s="41"/>
      <c r="K167" s="41"/>
      <c r="L167" s="41"/>
      <c r="M167" s="40"/>
    </row>
    <row r="168" spans="1:13" hidden="1">
      <c r="A168" s="41" t="s">
        <v>8544</v>
      </c>
      <c r="B168" s="41" t="s">
        <v>9330</v>
      </c>
      <c r="C168" s="41" t="s">
        <v>7927</v>
      </c>
      <c r="D168" s="41" t="s">
        <v>7928</v>
      </c>
      <c r="E168" s="41" t="s">
        <v>7938</v>
      </c>
      <c r="F168" s="41" t="s">
        <v>9331</v>
      </c>
      <c r="G168" s="41" t="s">
        <v>1048</v>
      </c>
      <c r="H168" s="41" t="s">
        <v>7889</v>
      </c>
      <c r="I168" s="41"/>
      <c r="J168" s="41"/>
      <c r="K168" s="41"/>
      <c r="L168" s="41"/>
      <c r="M168" s="40"/>
    </row>
    <row r="169" spans="1:13" hidden="1">
      <c r="A169" s="41" t="s">
        <v>8544</v>
      </c>
      <c r="B169" s="41" t="s">
        <v>9330</v>
      </c>
      <c r="C169" s="41" t="s">
        <v>7927</v>
      </c>
      <c r="D169" s="41" t="s">
        <v>7928</v>
      </c>
      <c r="E169" s="41" t="s">
        <v>7938</v>
      </c>
      <c r="F169" s="41" t="s">
        <v>9331</v>
      </c>
      <c r="G169" s="41" t="s">
        <v>1048</v>
      </c>
      <c r="H169" s="41" t="s">
        <v>7890</v>
      </c>
      <c r="I169" s="41"/>
      <c r="J169" s="41"/>
      <c r="K169" s="41"/>
      <c r="L169" s="41"/>
      <c r="M169" s="40"/>
    </row>
    <row r="170" spans="1:13" hidden="1">
      <c r="A170" s="41" t="s">
        <v>8544</v>
      </c>
      <c r="B170" s="41" t="s">
        <v>9330</v>
      </c>
      <c r="C170" s="41" t="s">
        <v>7927</v>
      </c>
      <c r="D170" s="41" t="s">
        <v>7928</v>
      </c>
      <c r="E170" s="41" t="s">
        <v>7938</v>
      </c>
      <c r="F170" s="41" t="s">
        <v>9331</v>
      </c>
      <c r="G170" s="41" t="s">
        <v>1048</v>
      </c>
      <c r="H170" s="41" t="s">
        <v>7891</v>
      </c>
      <c r="I170" s="41"/>
      <c r="J170" s="41"/>
      <c r="K170" s="41"/>
      <c r="L170" s="41"/>
      <c r="M170" s="40"/>
    </row>
    <row r="171" spans="1:13" hidden="1">
      <c r="A171" s="41" t="s">
        <v>8544</v>
      </c>
      <c r="B171" s="41" t="s">
        <v>9330</v>
      </c>
      <c r="C171" s="41" t="s">
        <v>7927</v>
      </c>
      <c r="D171" s="41" t="s">
        <v>7928</v>
      </c>
      <c r="E171" s="41" t="s">
        <v>7938</v>
      </c>
      <c r="F171" s="41" t="s">
        <v>9331</v>
      </c>
      <c r="G171" s="41" t="s">
        <v>1048</v>
      </c>
      <c r="H171" s="41" t="s">
        <v>7892</v>
      </c>
      <c r="I171" s="41"/>
      <c r="J171" s="41"/>
      <c r="K171" s="41"/>
      <c r="L171" s="41"/>
      <c r="M171" s="40"/>
    </row>
    <row r="172" spans="1:13" hidden="1">
      <c r="A172" s="41" t="s">
        <v>8544</v>
      </c>
      <c r="B172" s="41" t="s">
        <v>9330</v>
      </c>
      <c r="C172" s="41" t="s">
        <v>7927</v>
      </c>
      <c r="D172" s="41" t="s">
        <v>7928</v>
      </c>
      <c r="E172" s="41" t="s">
        <v>7938</v>
      </c>
      <c r="F172" s="41" t="s">
        <v>9331</v>
      </c>
      <c r="G172" s="41" t="s">
        <v>1048</v>
      </c>
      <c r="H172" s="41" t="s">
        <v>7893</v>
      </c>
      <c r="I172" s="41"/>
      <c r="J172" s="41"/>
      <c r="K172" s="41"/>
      <c r="L172" s="41"/>
      <c r="M172" s="40"/>
    </row>
    <row r="173" spans="1:13" hidden="1">
      <c r="A173" s="41" t="s">
        <v>8544</v>
      </c>
      <c r="B173" s="41" t="s">
        <v>9330</v>
      </c>
      <c r="C173" s="41" t="s">
        <v>7927</v>
      </c>
      <c r="D173" s="41" t="s">
        <v>7928</v>
      </c>
      <c r="E173" s="41" t="s">
        <v>7938</v>
      </c>
      <c r="F173" s="41" t="s">
        <v>9331</v>
      </c>
      <c r="G173" s="41" t="s">
        <v>1048</v>
      </c>
      <c r="H173" s="41" t="s">
        <v>7894</v>
      </c>
      <c r="I173" s="42">
        <v>41414</v>
      </c>
      <c r="J173" s="41"/>
      <c r="K173" s="41"/>
      <c r="L173" s="41"/>
      <c r="M173" s="40"/>
    </row>
    <row r="174" spans="1:13" hidden="1">
      <c r="A174" s="40" t="s">
        <v>8544</v>
      </c>
      <c r="B174" s="40" t="s">
        <v>9330</v>
      </c>
      <c r="C174" s="40" t="s">
        <v>7927</v>
      </c>
      <c r="D174" s="40" t="s">
        <v>7928</v>
      </c>
      <c r="E174" s="41" t="s">
        <v>7938</v>
      </c>
      <c r="F174" s="40" t="s">
        <v>9331</v>
      </c>
      <c r="G174" s="40" t="s">
        <v>7895</v>
      </c>
      <c r="H174" s="40" t="s">
        <v>7896</v>
      </c>
      <c r="I174" s="43">
        <f>J174-2</f>
        <v>41397</v>
      </c>
      <c r="J174" s="43">
        <f t="shared" ref="J174:J180" si="11">I175</f>
        <v>41399</v>
      </c>
      <c r="K174" s="40" t="s">
        <v>6184</v>
      </c>
      <c r="L174" s="40">
        <v>100</v>
      </c>
      <c r="M174" s="40"/>
    </row>
    <row r="175" spans="1:13" hidden="1">
      <c r="A175" s="40" t="s">
        <v>8544</v>
      </c>
      <c r="B175" s="40" t="s">
        <v>9330</v>
      </c>
      <c r="C175" s="40" t="s">
        <v>7927</v>
      </c>
      <c r="D175" s="40" t="s">
        <v>7928</v>
      </c>
      <c r="E175" s="41" t="s">
        <v>7938</v>
      </c>
      <c r="F175" s="40" t="s">
        <v>9331</v>
      </c>
      <c r="G175" s="40" t="s">
        <v>7898</v>
      </c>
      <c r="H175" s="40" t="s">
        <v>7899</v>
      </c>
      <c r="I175" s="43">
        <f>J175-1</f>
        <v>41399</v>
      </c>
      <c r="J175" s="43">
        <f t="shared" si="11"/>
        <v>41400</v>
      </c>
      <c r="K175" s="40" t="s">
        <v>6184</v>
      </c>
      <c r="L175" s="40">
        <v>100</v>
      </c>
      <c r="M175" s="40"/>
    </row>
    <row r="176" spans="1:13" hidden="1">
      <c r="A176" s="40" t="s">
        <v>8544</v>
      </c>
      <c r="B176" s="40" t="s">
        <v>9330</v>
      </c>
      <c r="C176" s="40" t="s">
        <v>7927</v>
      </c>
      <c r="D176" s="40" t="s">
        <v>7928</v>
      </c>
      <c r="E176" s="41" t="s">
        <v>7938</v>
      </c>
      <c r="F176" s="40" t="s">
        <v>9331</v>
      </c>
      <c r="G176" s="40" t="s">
        <v>7898</v>
      </c>
      <c r="H176" s="40" t="s">
        <v>7900</v>
      </c>
      <c r="I176" s="43">
        <f>J176-1</f>
        <v>41400</v>
      </c>
      <c r="J176" s="43">
        <f t="shared" si="11"/>
        <v>41401</v>
      </c>
      <c r="K176" s="40" t="s">
        <v>6184</v>
      </c>
      <c r="L176" s="40">
        <v>100</v>
      </c>
      <c r="M176" s="40"/>
    </row>
    <row r="177" spans="1:13">
      <c r="A177" s="40" t="s">
        <v>8544</v>
      </c>
      <c r="B177" s="40" t="s">
        <v>9330</v>
      </c>
      <c r="C177" s="40" t="s">
        <v>7927</v>
      </c>
      <c r="D177" s="40" t="s">
        <v>7928</v>
      </c>
      <c r="E177" s="41" t="s">
        <v>7938</v>
      </c>
      <c r="F177" s="40" t="s">
        <v>9331</v>
      </c>
      <c r="G177" s="40" t="s">
        <v>7901</v>
      </c>
      <c r="H177" s="40" t="s">
        <v>7902</v>
      </c>
      <c r="I177" s="43">
        <f>J177-5</f>
        <v>41401</v>
      </c>
      <c r="J177" s="43">
        <f t="shared" si="11"/>
        <v>41406</v>
      </c>
      <c r="K177" s="40" t="s">
        <v>6184</v>
      </c>
      <c r="L177" s="40">
        <v>100</v>
      </c>
      <c r="M177" s="40"/>
    </row>
    <row r="178" spans="1:13" hidden="1">
      <c r="A178" s="40" t="s">
        <v>8544</v>
      </c>
      <c r="B178" s="40" t="s">
        <v>9330</v>
      </c>
      <c r="C178" s="40" t="s">
        <v>7927</v>
      </c>
      <c r="D178" s="40" t="s">
        <v>7928</v>
      </c>
      <c r="E178" s="41" t="s">
        <v>7938</v>
      </c>
      <c r="F178" s="40" t="s">
        <v>9331</v>
      </c>
      <c r="G178" s="40" t="s">
        <v>7904</v>
      </c>
      <c r="H178" s="40" t="s">
        <v>7905</v>
      </c>
      <c r="I178" s="43">
        <f>J178-3</f>
        <v>41406</v>
      </c>
      <c r="J178" s="43">
        <f t="shared" si="11"/>
        <v>41409</v>
      </c>
      <c r="K178" s="40" t="s">
        <v>6184</v>
      </c>
      <c r="L178" s="40">
        <v>100</v>
      </c>
      <c r="M178" s="40"/>
    </row>
    <row r="179" spans="1:13" hidden="1">
      <c r="A179" s="40" t="s">
        <v>8544</v>
      </c>
      <c r="B179" s="40" t="s">
        <v>9330</v>
      </c>
      <c r="C179" s="40" t="s">
        <v>7927</v>
      </c>
      <c r="D179" s="40" t="s">
        <v>7928</v>
      </c>
      <c r="E179" s="41" t="s">
        <v>7938</v>
      </c>
      <c r="F179" s="40" t="s">
        <v>9331</v>
      </c>
      <c r="G179" s="40" t="s">
        <v>7904</v>
      </c>
      <c r="H179" s="40" t="s">
        <v>7906</v>
      </c>
      <c r="I179" s="43">
        <f>J179-2</f>
        <v>41409</v>
      </c>
      <c r="J179" s="43">
        <f t="shared" si="11"/>
        <v>41411</v>
      </c>
      <c r="K179" s="40" t="s">
        <v>6184</v>
      </c>
      <c r="L179" s="40">
        <v>100</v>
      </c>
      <c r="M179" s="40"/>
    </row>
    <row r="180" spans="1:13" hidden="1">
      <c r="A180" s="40" t="s">
        <v>8544</v>
      </c>
      <c r="B180" s="40" t="s">
        <v>9330</v>
      </c>
      <c r="C180" s="40" t="s">
        <v>7927</v>
      </c>
      <c r="D180" s="40" t="s">
        <v>7928</v>
      </c>
      <c r="E180" s="41" t="s">
        <v>7938</v>
      </c>
      <c r="F180" s="40" t="s">
        <v>9331</v>
      </c>
      <c r="G180" s="40" t="s">
        <v>7904</v>
      </c>
      <c r="H180" s="40" t="s">
        <v>7907</v>
      </c>
      <c r="I180" s="43">
        <f>J180-2</f>
        <v>41411</v>
      </c>
      <c r="J180" s="43">
        <f t="shared" si="11"/>
        <v>41413</v>
      </c>
      <c r="K180" s="40" t="s">
        <v>6184</v>
      </c>
      <c r="L180" s="40">
        <v>100</v>
      </c>
      <c r="M180" s="40"/>
    </row>
    <row r="181" spans="1:13" hidden="1">
      <c r="A181" s="40" t="s">
        <v>8544</v>
      </c>
      <c r="B181" s="40" t="s">
        <v>9330</v>
      </c>
      <c r="C181" s="40" t="s">
        <v>7927</v>
      </c>
      <c r="D181" s="40" t="s">
        <v>7928</v>
      </c>
      <c r="E181" s="41" t="s">
        <v>7938</v>
      </c>
      <c r="F181" s="40" t="s">
        <v>9331</v>
      </c>
      <c r="G181" s="40" t="s">
        <v>7904</v>
      </c>
      <c r="H181" s="40" t="s">
        <v>7908</v>
      </c>
      <c r="I181" s="43">
        <f>J181-1</f>
        <v>41413</v>
      </c>
      <c r="J181" s="43">
        <v>41414</v>
      </c>
      <c r="K181" s="40" t="s">
        <v>6184</v>
      </c>
      <c r="L181" s="40">
        <v>100</v>
      </c>
      <c r="M181" s="40"/>
    </row>
    <row r="182" spans="1:13" hidden="1">
      <c r="A182" s="41" t="s">
        <v>8567</v>
      </c>
      <c r="B182" s="41" t="s">
        <v>9332</v>
      </c>
      <c r="C182" s="41" t="s">
        <v>7927</v>
      </c>
      <c r="D182" s="41" t="s">
        <v>7928</v>
      </c>
      <c r="E182" s="41" t="s">
        <v>7938</v>
      </c>
      <c r="F182" s="41" t="s">
        <v>9333</v>
      </c>
      <c r="G182" s="41" t="s">
        <v>1048</v>
      </c>
      <c r="H182" s="41" t="s">
        <v>7888</v>
      </c>
      <c r="I182" s="41"/>
      <c r="J182" s="41"/>
      <c r="K182" s="41"/>
      <c r="L182" s="41"/>
      <c r="M182" s="41"/>
    </row>
    <row r="183" spans="1:13" hidden="1">
      <c r="A183" s="41" t="s">
        <v>8567</v>
      </c>
      <c r="B183" s="41" t="s">
        <v>9332</v>
      </c>
      <c r="C183" s="41" t="s">
        <v>7927</v>
      </c>
      <c r="D183" s="41" t="s">
        <v>7928</v>
      </c>
      <c r="E183" s="41" t="s">
        <v>7938</v>
      </c>
      <c r="F183" s="41" t="s">
        <v>9333</v>
      </c>
      <c r="G183" s="41" t="s">
        <v>1048</v>
      </c>
      <c r="H183" s="41" t="s">
        <v>7889</v>
      </c>
      <c r="I183" s="41"/>
      <c r="J183" s="41"/>
      <c r="K183" s="41"/>
      <c r="L183" s="41"/>
      <c r="M183" s="41"/>
    </row>
    <row r="184" spans="1:13" hidden="1">
      <c r="A184" s="41" t="s">
        <v>8567</v>
      </c>
      <c r="B184" s="41" t="s">
        <v>9332</v>
      </c>
      <c r="C184" s="41" t="s">
        <v>7927</v>
      </c>
      <c r="D184" s="41" t="s">
        <v>7928</v>
      </c>
      <c r="E184" s="41" t="s">
        <v>7938</v>
      </c>
      <c r="F184" s="41" t="s">
        <v>9333</v>
      </c>
      <c r="G184" s="41" t="s">
        <v>1048</v>
      </c>
      <c r="H184" s="41" t="s">
        <v>7890</v>
      </c>
      <c r="I184" s="41"/>
      <c r="J184" s="41"/>
      <c r="K184" s="41"/>
      <c r="L184" s="41"/>
      <c r="M184" s="41"/>
    </row>
    <row r="185" spans="1:13" hidden="1">
      <c r="A185" s="41" t="s">
        <v>8567</v>
      </c>
      <c r="B185" s="41" t="s">
        <v>9332</v>
      </c>
      <c r="C185" s="41" t="s">
        <v>7927</v>
      </c>
      <c r="D185" s="41" t="s">
        <v>7928</v>
      </c>
      <c r="E185" s="41" t="s">
        <v>7938</v>
      </c>
      <c r="F185" s="41" t="s">
        <v>9333</v>
      </c>
      <c r="G185" s="41" t="s">
        <v>1048</v>
      </c>
      <c r="H185" s="41" t="s">
        <v>7891</v>
      </c>
      <c r="I185" s="41"/>
      <c r="J185" s="41"/>
      <c r="K185" s="41"/>
      <c r="L185" s="41"/>
      <c r="M185" s="41"/>
    </row>
    <row r="186" spans="1:13" hidden="1">
      <c r="A186" s="41" t="s">
        <v>8567</v>
      </c>
      <c r="B186" s="41" t="s">
        <v>9332</v>
      </c>
      <c r="C186" s="41" t="s">
        <v>7927</v>
      </c>
      <c r="D186" s="41" t="s">
        <v>7928</v>
      </c>
      <c r="E186" s="41" t="s">
        <v>7938</v>
      </c>
      <c r="F186" s="41" t="s">
        <v>9333</v>
      </c>
      <c r="G186" s="41" t="s">
        <v>1048</v>
      </c>
      <c r="H186" s="41" t="s">
        <v>7892</v>
      </c>
      <c r="I186" s="42">
        <v>41593</v>
      </c>
      <c r="J186" s="41"/>
      <c r="K186" s="41"/>
      <c r="L186" s="41"/>
      <c r="M186" s="41"/>
    </row>
    <row r="187" spans="1:13" hidden="1">
      <c r="A187" s="41" t="s">
        <v>8567</v>
      </c>
      <c r="B187" s="41" t="s">
        <v>9332</v>
      </c>
      <c r="C187" s="41" t="s">
        <v>7927</v>
      </c>
      <c r="D187" s="41" t="s">
        <v>7928</v>
      </c>
      <c r="E187" s="41" t="s">
        <v>7938</v>
      </c>
      <c r="F187" s="41" t="s">
        <v>9333</v>
      </c>
      <c r="G187" s="41" t="s">
        <v>1048</v>
      </c>
      <c r="H187" s="41" t="s">
        <v>7893</v>
      </c>
      <c r="I187" s="42"/>
      <c r="J187" s="41"/>
      <c r="K187" s="41"/>
      <c r="L187" s="41"/>
      <c r="M187" s="41"/>
    </row>
    <row r="188" spans="1:13" hidden="1">
      <c r="A188" s="41" t="s">
        <v>8567</v>
      </c>
      <c r="B188" s="41" t="s">
        <v>9332</v>
      </c>
      <c r="C188" s="41" t="s">
        <v>7927</v>
      </c>
      <c r="D188" s="41" t="s">
        <v>7928</v>
      </c>
      <c r="E188" s="41" t="s">
        <v>7938</v>
      </c>
      <c r="F188" s="41" t="s">
        <v>9333</v>
      </c>
      <c r="G188" s="41" t="s">
        <v>1048</v>
      </c>
      <c r="H188" s="41" t="s">
        <v>7894</v>
      </c>
      <c r="I188" s="42">
        <v>41562</v>
      </c>
      <c r="J188" s="41"/>
      <c r="K188" s="41"/>
      <c r="L188" s="41"/>
      <c r="M188" s="41"/>
    </row>
    <row r="189" spans="1:13" hidden="1">
      <c r="A189" s="40" t="s">
        <v>8567</v>
      </c>
      <c r="B189" s="40" t="s">
        <v>9332</v>
      </c>
      <c r="C189" s="40" t="s">
        <v>7927</v>
      </c>
      <c r="D189" s="40" t="s">
        <v>7928</v>
      </c>
      <c r="E189" s="41" t="s">
        <v>7938</v>
      </c>
      <c r="F189" s="40" t="s">
        <v>9333</v>
      </c>
      <c r="G189" s="40" t="s">
        <v>7895</v>
      </c>
      <c r="H189" s="40" t="s">
        <v>7896</v>
      </c>
      <c r="I189" s="43">
        <f>J189-2</f>
        <v>41545</v>
      </c>
      <c r="J189" s="43">
        <f t="shared" ref="J189:J195" si="12">I190</f>
        <v>41547</v>
      </c>
      <c r="K189" s="40" t="s">
        <v>6142</v>
      </c>
      <c r="L189" s="40">
        <v>100</v>
      </c>
      <c r="M189" s="40"/>
    </row>
    <row r="190" spans="1:13" hidden="1">
      <c r="A190" s="40" t="s">
        <v>8567</v>
      </c>
      <c r="B190" s="40" t="s">
        <v>9332</v>
      </c>
      <c r="C190" s="40" t="s">
        <v>7927</v>
      </c>
      <c r="D190" s="40" t="s">
        <v>7928</v>
      </c>
      <c r="E190" s="41" t="s">
        <v>7938</v>
      </c>
      <c r="F190" s="40" t="s">
        <v>9333</v>
      </c>
      <c r="G190" s="40" t="s">
        <v>7898</v>
      </c>
      <c r="H190" s="40" t="s">
        <v>7899</v>
      </c>
      <c r="I190" s="43">
        <f>J190-1</f>
        <v>41547</v>
      </c>
      <c r="J190" s="43">
        <f t="shared" si="12"/>
        <v>41548</v>
      </c>
      <c r="K190" s="40" t="s">
        <v>6142</v>
      </c>
      <c r="L190" s="40">
        <v>100</v>
      </c>
      <c r="M190" s="40"/>
    </row>
    <row r="191" spans="1:13" hidden="1">
      <c r="A191" s="40" t="s">
        <v>8567</v>
      </c>
      <c r="B191" s="40" t="s">
        <v>9332</v>
      </c>
      <c r="C191" s="40" t="s">
        <v>7927</v>
      </c>
      <c r="D191" s="40" t="s">
        <v>7928</v>
      </c>
      <c r="E191" s="41" t="s">
        <v>7938</v>
      </c>
      <c r="F191" s="40" t="s">
        <v>9333</v>
      </c>
      <c r="G191" s="40" t="s">
        <v>7898</v>
      </c>
      <c r="H191" s="40" t="s">
        <v>7925</v>
      </c>
      <c r="I191" s="43">
        <f>J191-1</f>
        <v>41548</v>
      </c>
      <c r="J191" s="43">
        <f t="shared" si="12"/>
        <v>41549</v>
      </c>
      <c r="K191" s="40" t="s">
        <v>6142</v>
      </c>
      <c r="L191" s="40">
        <v>100</v>
      </c>
      <c r="M191" s="40"/>
    </row>
    <row r="192" spans="1:13">
      <c r="A192" s="40" t="s">
        <v>8567</v>
      </c>
      <c r="B192" s="40" t="s">
        <v>9332</v>
      </c>
      <c r="C192" s="40" t="s">
        <v>7927</v>
      </c>
      <c r="D192" s="40" t="s">
        <v>7928</v>
      </c>
      <c r="E192" s="41" t="s">
        <v>7938</v>
      </c>
      <c r="F192" s="40" t="s">
        <v>9333</v>
      </c>
      <c r="G192" s="40" t="s">
        <v>7901</v>
      </c>
      <c r="H192" s="40" t="s">
        <v>7940</v>
      </c>
      <c r="I192" s="43">
        <f>J192-5</f>
        <v>41549</v>
      </c>
      <c r="J192" s="43">
        <f t="shared" si="12"/>
        <v>41554</v>
      </c>
      <c r="K192" s="40" t="s">
        <v>6142</v>
      </c>
      <c r="L192" s="40">
        <v>100</v>
      </c>
      <c r="M192" s="40"/>
    </row>
    <row r="193" spans="1:13" hidden="1">
      <c r="A193" s="40" t="s">
        <v>8567</v>
      </c>
      <c r="B193" s="40" t="s">
        <v>9332</v>
      </c>
      <c r="C193" s="40" t="s">
        <v>7927</v>
      </c>
      <c r="D193" s="40" t="s">
        <v>7928</v>
      </c>
      <c r="E193" s="41" t="s">
        <v>7938</v>
      </c>
      <c r="F193" s="40" t="s">
        <v>9333</v>
      </c>
      <c r="G193" s="40" t="s">
        <v>7904</v>
      </c>
      <c r="H193" s="40" t="s">
        <v>7905</v>
      </c>
      <c r="I193" s="43">
        <f>J193-3</f>
        <v>41554</v>
      </c>
      <c r="J193" s="43">
        <f t="shared" si="12"/>
        <v>41557</v>
      </c>
      <c r="K193" s="40" t="s">
        <v>6142</v>
      </c>
      <c r="L193" s="40">
        <v>100</v>
      </c>
    </row>
    <row r="194" spans="1:13" ht="52.5" hidden="1">
      <c r="A194" s="40" t="s">
        <v>8567</v>
      </c>
      <c r="B194" s="40" t="s">
        <v>9332</v>
      </c>
      <c r="C194" s="40" t="s">
        <v>7927</v>
      </c>
      <c r="D194" s="40" t="s">
        <v>7928</v>
      </c>
      <c r="E194" s="41" t="s">
        <v>7938</v>
      </c>
      <c r="F194" s="40" t="s">
        <v>9333</v>
      </c>
      <c r="G194" s="40" t="s">
        <v>7904</v>
      </c>
      <c r="H194" s="40" t="s">
        <v>7906</v>
      </c>
      <c r="I194" s="43">
        <f>J194-2</f>
        <v>41557</v>
      </c>
      <c r="J194" s="43">
        <f t="shared" si="12"/>
        <v>41559</v>
      </c>
      <c r="K194" s="40" t="s">
        <v>6142</v>
      </c>
      <c r="L194" s="40">
        <v>100</v>
      </c>
      <c r="M194" s="39" t="s">
        <v>9334</v>
      </c>
    </row>
    <row r="195" spans="1:13" hidden="1">
      <c r="A195" s="40" t="s">
        <v>8567</v>
      </c>
      <c r="B195" s="40" t="s">
        <v>9332</v>
      </c>
      <c r="C195" s="40" t="s">
        <v>7927</v>
      </c>
      <c r="D195" s="40" t="s">
        <v>7928</v>
      </c>
      <c r="E195" s="41" t="s">
        <v>7938</v>
      </c>
      <c r="F195" s="40" t="s">
        <v>9333</v>
      </c>
      <c r="G195" s="40" t="s">
        <v>7904</v>
      </c>
      <c r="H195" s="40" t="s">
        <v>7907</v>
      </c>
      <c r="I195" s="43">
        <f>J195-2</f>
        <v>41559</v>
      </c>
      <c r="J195" s="43">
        <f t="shared" si="12"/>
        <v>41561</v>
      </c>
      <c r="K195" s="40" t="s">
        <v>6142</v>
      </c>
      <c r="L195" s="40">
        <v>100</v>
      </c>
    </row>
    <row r="196" spans="1:13" ht="26.45" hidden="1">
      <c r="A196" s="40" t="s">
        <v>8567</v>
      </c>
      <c r="B196" s="40" t="s">
        <v>9332</v>
      </c>
      <c r="C196" s="40" t="s">
        <v>7927</v>
      </c>
      <c r="D196" s="40" t="s">
        <v>7928</v>
      </c>
      <c r="E196" s="41" t="s">
        <v>7938</v>
      </c>
      <c r="F196" s="40" t="s">
        <v>9333</v>
      </c>
      <c r="G196" s="40" t="s">
        <v>7904</v>
      </c>
      <c r="H196" s="40" t="s">
        <v>7908</v>
      </c>
      <c r="I196" s="43">
        <f>J196-1</f>
        <v>41561</v>
      </c>
      <c r="J196" s="42">
        <v>41562</v>
      </c>
      <c r="K196" s="40" t="s">
        <v>6142</v>
      </c>
      <c r="L196" s="40">
        <v>100</v>
      </c>
      <c r="M196" s="39" t="s">
        <v>9335</v>
      </c>
    </row>
    <row r="197" spans="1:13" hidden="1">
      <c r="A197" s="41" t="s">
        <v>8534</v>
      </c>
      <c r="B197" s="41" t="s">
        <v>9336</v>
      </c>
      <c r="C197" s="41" t="s">
        <v>7962</v>
      </c>
      <c r="D197" s="41" t="s">
        <v>52</v>
      </c>
      <c r="E197" s="41" t="s">
        <v>7886</v>
      </c>
      <c r="F197" s="41" t="s">
        <v>9337</v>
      </c>
      <c r="G197" s="41" t="s">
        <v>1048</v>
      </c>
      <c r="H197" s="41" t="s">
        <v>7888</v>
      </c>
      <c r="I197" s="42"/>
      <c r="J197" s="41"/>
      <c r="K197" s="41"/>
      <c r="L197" s="41"/>
    </row>
    <row r="198" spans="1:13" hidden="1">
      <c r="A198" s="41" t="s">
        <v>8534</v>
      </c>
      <c r="B198" s="41" t="s">
        <v>9336</v>
      </c>
      <c r="C198" s="41" t="s">
        <v>52</v>
      </c>
      <c r="D198" s="41" t="s">
        <v>52</v>
      </c>
      <c r="E198" s="41" t="s">
        <v>7886</v>
      </c>
      <c r="F198" s="41" t="s">
        <v>9337</v>
      </c>
      <c r="G198" s="41" t="s">
        <v>1048</v>
      </c>
      <c r="H198" s="41" t="s">
        <v>7889</v>
      </c>
      <c r="I198" s="41"/>
      <c r="J198" s="41"/>
      <c r="K198" s="41"/>
      <c r="L198" s="41"/>
    </row>
    <row r="199" spans="1:13" hidden="1">
      <c r="A199" s="41" t="s">
        <v>8534</v>
      </c>
      <c r="B199" s="41" t="s">
        <v>9336</v>
      </c>
      <c r="C199" s="41" t="s">
        <v>52</v>
      </c>
      <c r="D199" s="41" t="s">
        <v>52</v>
      </c>
      <c r="E199" s="41" t="s">
        <v>7886</v>
      </c>
      <c r="F199" s="41" t="s">
        <v>9337</v>
      </c>
      <c r="G199" s="41" t="s">
        <v>1048</v>
      </c>
      <c r="H199" s="41" t="s">
        <v>7890</v>
      </c>
      <c r="I199" s="41"/>
      <c r="J199" s="41"/>
      <c r="K199" s="41"/>
      <c r="L199" s="41"/>
    </row>
    <row r="200" spans="1:13" hidden="1">
      <c r="A200" s="41" t="s">
        <v>8534</v>
      </c>
      <c r="B200" s="41" t="s">
        <v>9336</v>
      </c>
      <c r="C200" s="41" t="s">
        <v>52</v>
      </c>
      <c r="D200" s="41" t="s">
        <v>52</v>
      </c>
      <c r="E200" s="41" t="s">
        <v>7886</v>
      </c>
      <c r="F200" s="41" t="s">
        <v>9337</v>
      </c>
      <c r="G200" s="41" t="s">
        <v>1048</v>
      </c>
      <c r="H200" s="41" t="s">
        <v>7891</v>
      </c>
      <c r="I200" s="42">
        <v>41547</v>
      </c>
      <c r="J200" s="41"/>
      <c r="K200" s="41"/>
      <c r="L200" s="41"/>
    </row>
    <row r="201" spans="1:13" hidden="1">
      <c r="A201" s="41" t="s">
        <v>8534</v>
      </c>
      <c r="B201" s="41" t="s">
        <v>9336</v>
      </c>
      <c r="C201" s="41" t="s">
        <v>52</v>
      </c>
      <c r="D201" s="41" t="s">
        <v>52</v>
      </c>
      <c r="E201" s="41" t="s">
        <v>7886</v>
      </c>
      <c r="F201" s="41" t="s">
        <v>9337</v>
      </c>
      <c r="G201" s="41" t="s">
        <v>1048</v>
      </c>
      <c r="H201" s="41" t="s">
        <v>7892</v>
      </c>
      <c r="I201" s="42"/>
      <c r="J201" s="41"/>
      <c r="K201" s="41"/>
      <c r="L201" s="41"/>
    </row>
    <row r="202" spans="1:13" hidden="1">
      <c r="A202" s="41" t="s">
        <v>8534</v>
      </c>
      <c r="B202" s="41" t="s">
        <v>9336</v>
      </c>
      <c r="C202" s="41" t="s">
        <v>52</v>
      </c>
      <c r="D202" s="41" t="s">
        <v>52</v>
      </c>
      <c r="E202" s="41" t="s">
        <v>7886</v>
      </c>
      <c r="F202" s="41" t="s">
        <v>9337</v>
      </c>
      <c r="G202" s="41" t="s">
        <v>1048</v>
      </c>
      <c r="H202" s="41" t="s">
        <v>7893</v>
      </c>
      <c r="I202" s="42"/>
      <c r="J202" s="41"/>
      <c r="K202" s="41"/>
      <c r="L202" s="41"/>
    </row>
    <row r="203" spans="1:13" hidden="1">
      <c r="A203" s="41" t="s">
        <v>8534</v>
      </c>
      <c r="B203" s="41" t="s">
        <v>9336</v>
      </c>
      <c r="C203" s="41" t="s">
        <v>52</v>
      </c>
      <c r="D203" s="41" t="s">
        <v>52</v>
      </c>
      <c r="E203" s="41" t="s">
        <v>7886</v>
      </c>
      <c r="F203" s="41" t="s">
        <v>9337</v>
      </c>
      <c r="G203" s="41" t="s">
        <v>1048</v>
      </c>
      <c r="H203" s="41" t="s">
        <v>7894</v>
      </c>
      <c r="I203" s="42">
        <v>41506</v>
      </c>
      <c r="J203" s="41"/>
      <c r="K203" s="41"/>
      <c r="L203" s="41"/>
    </row>
    <row r="204" spans="1:13" hidden="1">
      <c r="A204" s="40" t="s">
        <v>8534</v>
      </c>
      <c r="B204" s="40" t="s">
        <v>9336</v>
      </c>
      <c r="C204" s="40" t="s">
        <v>52</v>
      </c>
      <c r="D204" s="40" t="s">
        <v>52</v>
      </c>
      <c r="E204" s="41" t="s">
        <v>7886</v>
      </c>
      <c r="F204" s="40" t="s">
        <v>9337</v>
      </c>
      <c r="G204" s="40" t="s">
        <v>7895</v>
      </c>
      <c r="H204" s="40" t="s">
        <v>7896</v>
      </c>
      <c r="I204" s="43">
        <f>J204-2</f>
        <v>41489</v>
      </c>
      <c r="J204" s="43">
        <f t="shared" ref="J204:J210" si="13">I205</f>
        <v>41491</v>
      </c>
      <c r="K204" s="40" t="s">
        <v>98</v>
      </c>
      <c r="L204" s="40">
        <v>100</v>
      </c>
      <c r="M204" s="39" t="s">
        <v>9338</v>
      </c>
    </row>
    <row r="205" spans="1:13" hidden="1">
      <c r="A205" s="40" t="s">
        <v>8534</v>
      </c>
      <c r="B205" s="40" t="s">
        <v>9336</v>
      </c>
      <c r="C205" s="40" t="s">
        <v>52</v>
      </c>
      <c r="D205" s="40" t="s">
        <v>52</v>
      </c>
      <c r="E205" s="41" t="s">
        <v>7886</v>
      </c>
      <c r="F205" s="40" t="s">
        <v>9337</v>
      </c>
      <c r="G205" s="40" t="s">
        <v>7898</v>
      </c>
      <c r="H205" s="40" t="s">
        <v>7899</v>
      </c>
      <c r="I205" s="43">
        <f>J205-1</f>
        <v>41491</v>
      </c>
      <c r="J205" s="43">
        <f t="shared" si="13"/>
        <v>41492</v>
      </c>
      <c r="K205" s="40" t="s">
        <v>98</v>
      </c>
      <c r="L205" s="40">
        <v>100</v>
      </c>
    </row>
    <row r="206" spans="1:13" hidden="1">
      <c r="A206" s="40" t="s">
        <v>8534</v>
      </c>
      <c r="B206" s="40" t="s">
        <v>9336</v>
      </c>
      <c r="C206" s="40" t="s">
        <v>52</v>
      </c>
      <c r="D206" s="40" t="s">
        <v>52</v>
      </c>
      <c r="E206" s="41" t="s">
        <v>7886</v>
      </c>
      <c r="F206" s="40" t="s">
        <v>9337</v>
      </c>
      <c r="G206" s="40" t="s">
        <v>7898</v>
      </c>
      <c r="H206" s="40" t="s">
        <v>7900</v>
      </c>
      <c r="I206" s="43">
        <f>J206-1</f>
        <v>41492</v>
      </c>
      <c r="J206" s="43">
        <f t="shared" si="13"/>
        <v>41493</v>
      </c>
      <c r="K206" s="40" t="s">
        <v>98</v>
      </c>
      <c r="L206" s="40">
        <v>100</v>
      </c>
    </row>
    <row r="207" spans="1:13" ht="26.45">
      <c r="A207" s="40" t="s">
        <v>8534</v>
      </c>
      <c r="B207" s="40" t="s">
        <v>9336</v>
      </c>
      <c r="C207" s="40" t="s">
        <v>52</v>
      </c>
      <c r="D207" s="40" t="s">
        <v>52</v>
      </c>
      <c r="E207" s="41" t="s">
        <v>7886</v>
      </c>
      <c r="F207" s="40" t="s">
        <v>9337</v>
      </c>
      <c r="G207" s="40" t="s">
        <v>7901</v>
      </c>
      <c r="H207" s="40" t="s">
        <v>7902</v>
      </c>
      <c r="I207" s="43">
        <f>J207-5</f>
        <v>41493</v>
      </c>
      <c r="J207" s="43">
        <f t="shared" si="13"/>
        <v>41498</v>
      </c>
      <c r="K207" s="40" t="s">
        <v>98</v>
      </c>
      <c r="L207" s="40">
        <v>100</v>
      </c>
      <c r="M207" s="39" t="s">
        <v>9339</v>
      </c>
    </row>
    <row r="208" spans="1:13" hidden="1">
      <c r="A208" s="40" t="s">
        <v>8534</v>
      </c>
      <c r="B208" s="40" t="s">
        <v>9336</v>
      </c>
      <c r="C208" s="40" t="s">
        <v>52</v>
      </c>
      <c r="D208" s="40" t="s">
        <v>52</v>
      </c>
      <c r="E208" s="41" t="s">
        <v>7886</v>
      </c>
      <c r="F208" s="40" t="s">
        <v>9337</v>
      </c>
      <c r="G208" s="40" t="s">
        <v>7904</v>
      </c>
      <c r="H208" s="40" t="s">
        <v>7905</v>
      </c>
      <c r="I208" s="43">
        <f>J208-3</f>
        <v>41498</v>
      </c>
      <c r="J208" s="43">
        <f t="shared" si="13"/>
        <v>41501</v>
      </c>
      <c r="K208" s="40" t="s">
        <v>98</v>
      </c>
      <c r="L208" s="40">
        <v>100</v>
      </c>
    </row>
    <row r="209" spans="1:13" hidden="1">
      <c r="A209" s="40" t="s">
        <v>8534</v>
      </c>
      <c r="B209" s="40" t="s">
        <v>9336</v>
      </c>
      <c r="C209" s="40" t="s">
        <v>52</v>
      </c>
      <c r="D209" s="40" t="s">
        <v>52</v>
      </c>
      <c r="E209" s="41" t="s">
        <v>7886</v>
      </c>
      <c r="F209" s="40" t="s">
        <v>9337</v>
      </c>
      <c r="G209" s="40" t="s">
        <v>7904</v>
      </c>
      <c r="H209" s="40" t="s">
        <v>7906</v>
      </c>
      <c r="I209" s="43">
        <f>J209-2</f>
        <v>41501</v>
      </c>
      <c r="J209" s="43">
        <f t="shared" si="13"/>
        <v>41503</v>
      </c>
      <c r="K209" s="40" t="s">
        <v>98</v>
      </c>
      <c r="L209" s="40">
        <v>100</v>
      </c>
    </row>
    <row r="210" spans="1:13" hidden="1">
      <c r="A210" s="40" t="s">
        <v>8534</v>
      </c>
      <c r="B210" s="40" t="s">
        <v>9336</v>
      </c>
      <c r="C210" s="40" t="s">
        <v>52</v>
      </c>
      <c r="D210" s="40" t="s">
        <v>52</v>
      </c>
      <c r="E210" s="41" t="s">
        <v>7886</v>
      </c>
      <c r="F210" s="40" t="s">
        <v>9337</v>
      </c>
      <c r="G210" s="40" t="s">
        <v>7904</v>
      </c>
      <c r="H210" s="40" t="s">
        <v>7907</v>
      </c>
      <c r="I210" s="43">
        <f>J210-2</f>
        <v>41503</v>
      </c>
      <c r="J210" s="43">
        <f t="shared" si="13"/>
        <v>41505</v>
      </c>
      <c r="K210" s="40" t="s">
        <v>98</v>
      </c>
      <c r="L210" s="40">
        <v>100</v>
      </c>
    </row>
    <row r="211" spans="1:13" hidden="1">
      <c r="A211" s="40" t="s">
        <v>8534</v>
      </c>
      <c r="B211" s="40" t="s">
        <v>9336</v>
      </c>
      <c r="C211" s="40" t="s">
        <v>52</v>
      </c>
      <c r="D211" s="40" t="s">
        <v>52</v>
      </c>
      <c r="E211" s="41" t="s">
        <v>7886</v>
      </c>
      <c r="F211" s="40" t="s">
        <v>9337</v>
      </c>
      <c r="G211" s="40" t="s">
        <v>7904</v>
      </c>
      <c r="H211" s="40" t="s">
        <v>7908</v>
      </c>
      <c r="I211" s="43">
        <f>J211-1</f>
        <v>41505</v>
      </c>
      <c r="J211" s="43">
        <v>41506</v>
      </c>
      <c r="K211" s="40" t="s">
        <v>98</v>
      </c>
      <c r="L211" s="40">
        <v>100</v>
      </c>
    </row>
    <row r="212" spans="1:13" hidden="1">
      <c r="A212" s="49" t="s">
        <v>9316</v>
      </c>
      <c r="B212" s="49" t="s">
        <v>9340</v>
      </c>
      <c r="C212" s="49" t="s">
        <v>8536</v>
      </c>
      <c r="D212" s="49" t="s">
        <v>8536</v>
      </c>
      <c r="E212" s="41" t="s">
        <v>7886</v>
      </c>
      <c r="F212" s="41" t="s">
        <v>9341</v>
      </c>
      <c r="G212" s="41" t="s">
        <v>1048</v>
      </c>
      <c r="H212" s="41" t="s">
        <v>7888</v>
      </c>
      <c r="I212" s="42">
        <v>41345</v>
      </c>
      <c r="J212" s="41"/>
      <c r="K212" s="41"/>
      <c r="L212" s="41"/>
      <c r="M212" s="40"/>
    </row>
    <row r="213" spans="1:13" hidden="1">
      <c r="A213" s="49" t="s">
        <v>9316</v>
      </c>
      <c r="B213" s="49" t="s">
        <v>9340</v>
      </c>
      <c r="C213" s="49" t="s">
        <v>8536</v>
      </c>
      <c r="D213" s="49" t="s">
        <v>8536</v>
      </c>
      <c r="E213" s="41" t="s">
        <v>7886</v>
      </c>
      <c r="F213" s="41" t="s">
        <v>9341</v>
      </c>
      <c r="G213" s="41" t="s">
        <v>1048</v>
      </c>
      <c r="H213" s="41" t="s">
        <v>7889</v>
      </c>
      <c r="I213" s="42">
        <v>41233</v>
      </c>
      <c r="J213" s="41"/>
      <c r="K213" s="41"/>
      <c r="L213" s="41"/>
      <c r="M213" s="40"/>
    </row>
    <row r="214" spans="1:13" hidden="1">
      <c r="A214" s="49" t="s">
        <v>9316</v>
      </c>
      <c r="B214" s="49" t="s">
        <v>9340</v>
      </c>
      <c r="C214" s="49" t="s">
        <v>8536</v>
      </c>
      <c r="D214" s="49" t="s">
        <v>8536</v>
      </c>
      <c r="E214" s="41" t="s">
        <v>7886</v>
      </c>
      <c r="F214" s="41" t="s">
        <v>9341</v>
      </c>
      <c r="G214" s="41" t="s">
        <v>1048</v>
      </c>
      <c r="H214" s="41" t="s">
        <v>7890</v>
      </c>
      <c r="I214" s="41"/>
      <c r="J214" s="41"/>
      <c r="K214" s="41"/>
      <c r="L214" s="41"/>
      <c r="M214" s="40"/>
    </row>
    <row r="215" spans="1:13" hidden="1">
      <c r="A215" s="49" t="s">
        <v>9316</v>
      </c>
      <c r="B215" s="49" t="s">
        <v>9340</v>
      </c>
      <c r="C215" s="49" t="s">
        <v>8536</v>
      </c>
      <c r="D215" s="49" t="s">
        <v>8536</v>
      </c>
      <c r="E215" s="41" t="s">
        <v>7886</v>
      </c>
      <c r="F215" s="41" t="s">
        <v>9341</v>
      </c>
      <c r="G215" s="41" t="s">
        <v>1048</v>
      </c>
      <c r="H215" s="41" t="s">
        <v>7891</v>
      </c>
      <c r="I215" s="41"/>
      <c r="J215" s="41"/>
      <c r="K215" s="41"/>
      <c r="L215" s="41"/>
      <c r="M215" s="40"/>
    </row>
    <row r="216" spans="1:13" hidden="1">
      <c r="A216" s="49" t="s">
        <v>9316</v>
      </c>
      <c r="B216" s="49" t="s">
        <v>9340</v>
      </c>
      <c r="C216" s="49" t="s">
        <v>8536</v>
      </c>
      <c r="D216" s="49" t="s">
        <v>8536</v>
      </c>
      <c r="E216" s="41" t="s">
        <v>7886</v>
      </c>
      <c r="F216" s="41" t="s">
        <v>9341</v>
      </c>
      <c r="G216" s="41" t="s">
        <v>1048</v>
      </c>
      <c r="H216" s="41" t="s">
        <v>7892</v>
      </c>
      <c r="I216" s="41"/>
      <c r="J216" s="41"/>
      <c r="K216" s="41"/>
      <c r="L216" s="41"/>
      <c r="M216" s="40"/>
    </row>
    <row r="217" spans="1:13" hidden="1">
      <c r="A217" s="49" t="s">
        <v>9316</v>
      </c>
      <c r="B217" s="49" t="s">
        <v>9340</v>
      </c>
      <c r="C217" s="49" t="s">
        <v>8536</v>
      </c>
      <c r="D217" s="49" t="s">
        <v>8536</v>
      </c>
      <c r="E217" s="41" t="s">
        <v>7886</v>
      </c>
      <c r="F217" s="41" t="s">
        <v>9341</v>
      </c>
      <c r="G217" s="41" t="s">
        <v>1048</v>
      </c>
      <c r="H217" s="41" t="s">
        <v>7893</v>
      </c>
      <c r="I217" s="41"/>
      <c r="J217" s="41"/>
      <c r="K217" s="41"/>
      <c r="L217" s="41"/>
      <c r="M217" s="40"/>
    </row>
    <row r="218" spans="1:13" hidden="1">
      <c r="A218" s="49" t="s">
        <v>9316</v>
      </c>
      <c r="B218" s="49" t="s">
        <v>9340</v>
      </c>
      <c r="C218" s="49" t="s">
        <v>8536</v>
      </c>
      <c r="D218" s="49" t="s">
        <v>8536</v>
      </c>
      <c r="E218" s="41" t="s">
        <v>7886</v>
      </c>
      <c r="F218" s="41" t="s">
        <v>9341</v>
      </c>
      <c r="G218" s="41" t="s">
        <v>1048</v>
      </c>
      <c r="H218" s="41" t="s">
        <v>7894</v>
      </c>
      <c r="I218" s="42">
        <v>41363</v>
      </c>
      <c r="J218" s="41"/>
      <c r="K218" s="41"/>
      <c r="L218" s="41"/>
      <c r="M218" s="40"/>
    </row>
    <row r="219" spans="1:13" hidden="1">
      <c r="A219" s="48" t="s">
        <v>9316</v>
      </c>
      <c r="B219" s="48" t="s">
        <v>9340</v>
      </c>
      <c r="C219" s="48" t="s">
        <v>8536</v>
      </c>
      <c r="D219" s="48" t="s">
        <v>8536</v>
      </c>
      <c r="E219" s="41" t="s">
        <v>7886</v>
      </c>
      <c r="F219" s="40" t="s">
        <v>9341</v>
      </c>
      <c r="G219" s="40" t="s">
        <v>7895</v>
      </c>
      <c r="H219" s="40" t="s">
        <v>7896</v>
      </c>
      <c r="I219" s="43">
        <f>J219-2</f>
        <v>41346</v>
      </c>
      <c r="J219" s="43">
        <f t="shared" ref="J219:J225" si="14">I220</f>
        <v>41348</v>
      </c>
      <c r="K219" s="40" t="s">
        <v>98</v>
      </c>
      <c r="L219" s="40">
        <v>100</v>
      </c>
      <c r="M219" s="40"/>
    </row>
    <row r="220" spans="1:13" hidden="1">
      <c r="A220" s="48" t="s">
        <v>9316</v>
      </c>
      <c r="B220" s="48" t="s">
        <v>9340</v>
      </c>
      <c r="C220" s="48" t="s">
        <v>8536</v>
      </c>
      <c r="D220" s="48" t="s">
        <v>8536</v>
      </c>
      <c r="E220" s="41" t="s">
        <v>7886</v>
      </c>
      <c r="F220" s="40" t="s">
        <v>9341</v>
      </c>
      <c r="G220" s="40" t="s">
        <v>7898</v>
      </c>
      <c r="H220" s="40" t="s">
        <v>7899</v>
      </c>
      <c r="I220" s="43">
        <f>J220-1</f>
        <v>41348</v>
      </c>
      <c r="J220" s="43">
        <f t="shared" si="14"/>
        <v>41349</v>
      </c>
      <c r="K220" s="40" t="s">
        <v>98</v>
      </c>
      <c r="L220" s="40">
        <v>100</v>
      </c>
      <c r="M220" s="40"/>
    </row>
    <row r="221" spans="1:13" hidden="1">
      <c r="A221" s="48" t="s">
        <v>9316</v>
      </c>
      <c r="B221" s="48" t="s">
        <v>9340</v>
      </c>
      <c r="C221" s="48" t="s">
        <v>8536</v>
      </c>
      <c r="D221" s="48" t="s">
        <v>8536</v>
      </c>
      <c r="E221" s="41" t="s">
        <v>7886</v>
      </c>
      <c r="F221" s="40" t="s">
        <v>9341</v>
      </c>
      <c r="G221" s="40" t="s">
        <v>7898</v>
      </c>
      <c r="H221" s="40" t="s">
        <v>7900</v>
      </c>
      <c r="I221" s="43">
        <f>J221-1</f>
        <v>41349</v>
      </c>
      <c r="J221" s="43">
        <f t="shared" si="14"/>
        <v>41350</v>
      </c>
      <c r="K221" s="40" t="s">
        <v>98</v>
      </c>
      <c r="L221" s="40">
        <v>100</v>
      </c>
      <c r="M221" s="40"/>
    </row>
    <row r="222" spans="1:13">
      <c r="A222" s="48" t="s">
        <v>9316</v>
      </c>
      <c r="B222" s="48" t="s">
        <v>9340</v>
      </c>
      <c r="C222" s="48" t="s">
        <v>8536</v>
      </c>
      <c r="D222" s="48" t="s">
        <v>8536</v>
      </c>
      <c r="E222" s="41" t="s">
        <v>7886</v>
      </c>
      <c r="F222" s="40" t="s">
        <v>9341</v>
      </c>
      <c r="G222" s="40" t="s">
        <v>7901</v>
      </c>
      <c r="H222" s="40" t="s">
        <v>7902</v>
      </c>
      <c r="I222" s="43">
        <f>J222-5</f>
        <v>41350</v>
      </c>
      <c r="J222" s="43">
        <f t="shared" si="14"/>
        <v>41355</v>
      </c>
      <c r="K222" s="40" t="s">
        <v>98</v>
      </c>
      <c r="L222" s="40">
        <v>100</v>
      </c>
      <c r="M222" s="40"/>
    </row>
    <row r="223" spans="1:13" hidden="1">
      <c r="A223" s="48" t="s">
        <v>9316</v>
      </c>
      <c r="B223" s="48" t="s">
        <v>9340</v>
      </c>
      <c r="C223" s="48" t="s">
        <v>8536</v>
      </c>
      <c r="D223" s="48" t="s">
        <v>8536</v>
      </c>
      <c r="E223" s="41" t="s">
        <v>7886</v>
      </c>
      <c r="F223" s="40" t="s">
        <v>9341</v>
      </c>
      <c r="G223" s="40" t="s">
        <v>7904</v>
      </c>
      <c r="H223" s="40" t="s">
        <v>7905</v>
      </c>
      <c r="I223" s="43">
        <f>J223-3</f>
        <v>41355</v>
      </c>
      <c r="J223" s="43">
        <f t="shared" si="14"/>
        <v>41358</v>
      </c>
      <c r="K223" s="40" t="s">
        <v>153</v>
      </c>
      <c r="L223" s="40">
        <v>100</v>
      </c>
      <c r="M223" s="40" t="s">
        <v>9342</v>
      </c>
    </row>
    <row r="224" spans="1:13" hidden="1">
      <c r="A224" s="48" t="s">
        <v>9316</v>
      </c>
      <c r="B224" s="48" t="s">
        <v>9340</v>
      </c>
      <c r="C224" s="48" t="s">
        <v>8536</v>
      </c>
      <c r="D224" s="48" t="s">
        <v>8536</v>
      </c>
      <c r="E224" s="41" t="s">
        <v>7886</v>
      </c>
      <c r="F224" s="40" t="s">
        <v>9341</v>
      </c>
      <c r="G224" s="40" t="s">
        <v>7904</v>
      </c>
      <c r="H224" s="40" t="s">
        <v>7906</v>
      </c>
      <c r="I224" s="43">
        <f>J224-2</f>
        <v>41358</v>
      </c>
      <c r="J224" s="43">
        <f t="shared" si="14"/>
        <v>41360</v>
      </c>
      <c r="K224" s="40" t="s">
        <v>153</v>
      </c>
      <c r="L224" s="40">
        <v>100</v>
      </c>
      <c r="M224" s="40"/>
    </row>
    <row r="225" spans="1:13" hidden="1">
      <c r="A225" s="48" t="s">
        <v>9316</v>
      </c>
      <c r="B225" s="48" t="s">
        <v>9340</v>
      </c>
      <c r="C225" s="48" t="s">
        <v>8536</v>
      </c>
      <c r="D225" s="48" t="s">
        <v>8536</v>
      </c>
      <c r="E225" s="41" t="s">
        <v>7886</v>
      </c>
      <c r="F225" s="40" t="s">
        <v>9341</v>
      </c>
      <c r="G225" s="40" t="s">
        <v>7904</v>
      </c>
      <c r="H225" s="40" t="s">
        <v>7907</v>
      </c>
      <c r="I225" s="43">
        <f>J225-2</f>
        <v>41360</v>
      </c>
      <c r="J225" s="43">
        <f t="shared" si="14"/>
        <v>41362</v>
      </c>
      <c r="K225" s="40" t="s">
        <v>153</v>
      </c>
      <c r="L225" s="40">
        <v>100</v>
      </c>
      <c r="M225" s="40"/>
    </row>
    <row r="226" spans="1:13" hidden="1">
      <c r="A226" s="48" t="s">
        <v>9316</v>
      </c>
      <c r="B226" s="48" t="s">
        <v>9340</v>
      </c>
      <c r="C226" s="48" t="s">
        <v>8536</v>
      </c>
      <c r="D226" s="48" t="s">
        <v>8536</v>
      </c>
      <c r="E226" s="41" t="s">
        <v>7886</v>
      </c>
      <c r="F226" s="40" t="s">
        <v>9341</v>
      </c>
      <c r="G226" s="40" t="s">
        <v>7904</v>
      </c>
      <c r="H226" s="40" t="s">
        <v>7908</v>
      </c>
      <c r="I226" s="43">
        <f>J226-1</f>
        <v>41362</v>
      </c>
      <c r="J226" s="43">
        <v>41363</v>
      </c>
      <c r="K226" s="40" t="s">
        <v>153</v>
      </c>
      <c r="L226" s="40">
        <v>100</v>
      </c>
      <c r="M226" s="40"/>
    </row>
    <row r="227" spans="1:13" hidden="1">
      <c r="A227" s="41" t="s">
        <v>92</v>
      </c>
      <c r="B227" s="41" t="s">
        <v>8685</v>
      </c>
      <c r="C227" s="41" t="s">
        <v>92</v>
      </c>
      <c r="D227" s="41" t="s">
        <v>65</v>
      </c>
      <c r="E227" s="41" t="s">
        <v>7914</v>
      </c>
      <c r="F227" s="41" t="s">
        <v>9343</v>
      </c>
      <c r="G227" s="41" t="s">
        <v>1048</v>
      </c>
      <c r="H227" s="41" t="s">
        <v>7888</v>
      </c>
      <c r="I227" s="42">
        <v>41536</v>
      </c>
      <c r="J227" s="41"/>
      <c r="K227" s="47"/>
      <c r="L227" s="47"/>
      <c r="M227" s="52"/>
    </row>
    <row r="228" spans="1:13" hidden="1">
      <c r="A228" s="41" t="s">
        <v>92</v>
      </c>
      <c r="B228" s="41" t="s">
        <v>8685</v>
      </c>
      <c r="C228" s="41" t="s">
        <v>92</v>
      </c>
      <c r="D228" s="41" t="s">
        <v>65</v>
      </c>
      <c r="E228" s="41" t="s">
        <v>7914</v>
      </c>
      <c r="F228" s="41" t="s">
        <v>9343</v>
      </c>
      <c r="G228" s="41" t="s">
        <v>1048</v>
      </c>
      <c r="H228" s="41" t="s">
        <v>7889</v>
      </c>
      <c r="I228" s="41"/>
      <c r="J228" s="41"/>
      <c r="K228" s="47"/>
      <c r="L228" s="47"/>
      <c r="M228" s="52"/>
    </row>
    <row r="229" spans="1:13" hidden="1">
      <c r="A229" s="41" t="s">
        <v>92</v>
      </c>
      <c r="B229" s="41" t="s">
        <v>8685</v>
      </c>
      <c r="C229" s="41" t="s">
        <v>92</v>
      </c>
      <c r="D229" s="41" t="s">
        <v>65</v>
      </c>
      <c r="E229" s="41" t="s">
        <v>7914</v>
      </c>
      <c r="F229" s="41" t="s">
        <v>9343</v>
      </c>
      <c r="G229" s="41" t="s">
        <v>1048</v>
      </c>
      <c r="H229" s="41" t="s">
        <v>7890</v>
      </c>
      <c r="I229" s="41"/>
      <c r="J229" s="41"/>
      <c r="K229" s="47"/>
      <c r="L229" s="47"/>
      <c r="M229" s="52"/>
    </row>
    <row r="230" spans="1:13" hidden="1">
      <c r="A230" s="41" t="s">
        <v>92</v>
      </c>
      <c r="B230" s="41" t="s">
        <v>8685</v>
      </c>
      <c r="C230" s="41" t="s">
        <v>92</v>
      </c>
      <c r="D230" s="41" t="s">
        <v>65</v>
      </c>
      <c r="E230" s="41" t="s">
        <v>7914</v>
      </c>
      <c r="F230" s="41" t="s">
        <v>9343</v>
      </c>
      <c r="G230" s="41" t="s">
        <v>1048</v>
      </c>
      <c r="H230" s="41" t="s">
        <v>7891</v>
      </c>
      <c r="I230" s="41"/>
      <c r="J230" s="41"/>
      <c r="K230" s="47"/>
      <c r="L230" s="47"/>
      <c r="M230" s="52"/>
    </row>
    <row r="231" spans="1:13" hidden="1">
      <c r="A231" s="41" t="s">
        <v>92</v>
      </c>
      <c r="B231" s="41" t="s">
        <v>8685</v>
      </c>
      <c r="C231" s="41" t="s">
        <v>92</v>
      </c>
      <c r="D231" s="41" t="s">
        <v>65</v>
      </c>
      <c r="E231" s="41" t="s">
        <v>7914</v>
      </c>
      <c r="F231" s="41" t="s">
        <v>9343</v>
      </c>
      <c r="G231" s="41" t="s">
        <v>1048</v>
      </c>
      <c r="H231" s="41" t="s">
        <v>7892</v>
      </c>
      <c r="I231" s="42"/>
      <c r="J231" s="41"/>
      <c r="K231" s="47"/>
      <c r="L231" s="47"/>
      <c r="M231" s="52"/>
    </row>
    <row r="232" spans="1:13" hidden="1">
      <c r="A232" s="41" t="s">
        <v>92</v>
      </c>
      <c r="B232" s="41" t="s">
        <v>8685</v>
      </c>
      <c r="C232" s="41" t="s">
        <v>92</v>
      </c>
      <c r="D232" s="41" t="s">
        <v>65</v>
      </c>
      <c r="E232" s="41" t="s">
        <v>7914</v>
      </c>
      <c r="F232" s="41" t="s">
        <v>9343</v>
      </c>
      <c r="G232" s="41" t="s">
        <v>1048</v>
      </c>
      <c r="H232" s="41" t="s">
        <v>7893</v>
      </c>
      <c r="I232" s="42"/>
      <c r="J232" s="41"/>
      <c r="K232" s="47"/>
      <c r="L232" s="47"/>
      <c r="M232" s="52"/>
    </row>
    <row r="233" spans="1:13" hidden="1">
      <c r="A233" s="41" t="s">
        <v>92</v>
      </c>
      <c r="B233" s="41" t="s">
        <v>8685</v>
      </c>
      <c r="C233" s="41" t="s">
        <v>92</v>
      </c>
      <c r="D233" s="41" t="s">
        <v>65</v>
      </c>
      <c r="E233" s="41" t="s">
        <v>7914</v>
      </c>
      <c r="F233" s="41" t="s">
        <v>9343</v>
      </c>
      <c r="G233" s="41" t="s">
        <v>1048</v>
      </c>
      <c r="H233" s="41" t="s">
        <v>7894</v>
      </c>
      <c r="I233" s="42"/>
      <c r="J233" s="41"/>
      <c r="K233" s="47"/>
      <c r="L233" s="47"/>
      <c r="M233" s="52"/>
    </row>
    <row r="234" spans="1:13" hidden="1">
      <c r="A234" s="40" t="s">
        <v>92</v>
      </c>
      <c r="B234" s="41" t="s">
        <v>8685</v>
      </c>
      <c r="C234" s="40" t="s">
        <v>92</v>
      </c>
      <c r="D234" s="40" t="s">
        <v>65</v>
      </c>
      <c r="E234" s="41" t="s">
        <v>7914</v>
      </c>
      <c r="F234" s="40" t="s">
        <v>9343</v>
      </c>
      <c r="G234" s="40" t="s">
        <v>7895</v>
      </c>
      <c r="H234" s="40" t="s">
        <v>7896</v>
      </c>
      <c r="I234" s="43">
        <f>J234-2</f>
        <v>41536</v>
      </c>
      <c r="J234" s="43">
        <f t="shared" ref="J234:J240" si="15">I235</f>
        <v>41538</v>
      </c>
      <c r="K234" s="46" t="s">
        <v>145</v>
      </c>
      <c r="L234" s="46">
        <v>100</v>
      </c>
    </row>
    <row r="235" spans="1:13" hidden="1">
      <c r="A235" s="40" t="s">
        <v>92</v>
      </c>
      <c r="B235" s="41" t="s">
        <v>8685</v>
      </c>
      <c r="C235" s="40" t="s">
        <v>92</v>
      </c>
      <c r="D235" s="40" t="s">
        <v>65</v>
      </c>
      <c r="E235" s="41" t="s">
        <v>7914</v>
      </c>
      <c r="F235" s="40" t="s">
        <v>9343</v>
      </c>
      <c r="G235" s="40" t="s">
        <v>7898</v>
      </c>
      <c r="H235" s="40" t="s">
        <v>7899</v>
      </c>
      <c r="I235" s="43">
        <f>J235-1</f>
        <v>41538</v>
      </c>
      <c r="J235" s="43">
        <f t="shared" si="15"/>
        <v>41539</v>
      </c>
      <c r="K235" s="46" t="s">
        <v>145</v>
      </c>
      <c r="L235" s="46">
        <v>100</v>
      </c>
    </row>
    <row r="236" spans="1:13" hidden="1">
      <c r="A236" s="40" t="s">
        <v>92</v>
      </c>
      <c r="B236" s="41" t="s">
        <v>8685</v>
      </c>
      <c r="C236" s="40" t="s">
        <v>92</v>
      </c>
      <c r="D236" s="40" t="s">
        <v>65</v>
      </c>
      <c r="E236" s="41" t="s">
        <v>7914</v>
      </c>
      <c r="F236" s="40" t="s">
        <v>9343</v>
      </c>
      <c r="G236" s="40" t="s">
        <v>7898</v>
      </c>
      <c r="H236" s="40" t="s">
        <v>7925</v>
      </c>
      <c r="I236" s="43">
        <f>J236-1</f>
        <v>41539</v>
      </c>
      <c r="J236" s="43">
        <f t="shared" si="15"/>
        <v>41540</v>
      </c>
      <c r="K236" s="46" t="s">
        <v>145</v>
      </c>
      <c r="L236" s="46">
        <v>100</v>
      </c>
    </row>
    <row r="237" spans="1:13">
      <c r="A237" s="40" t="s">
        <v>92</v>
      </c>
      <c r="B237" s="41" t="s">
        <v>8685</v>
      </c>
      <c r="C237" s="40" t="s">
        <v>92</v>
      </c>
      <c r="D237" s="40" t="s">
        <v>65</v>
      </c>
      <c r="E237" s="41" t="s">
        <v>7914</v>
      </c>
      <c r="F237" s="40" t="s">
        <v>9343</v>
      </c>
      <c r="G237" s="40" t="s">
        <v>7901</v>
      </c>
      <c r="H237" s="40" t="s">
        <v>7940</v>
      </c>
      <c r="I237" s="43">
        <f>J237-5</f>
        <v>41540</v>
      </c>
      <c r="J237" s="43">
        <f t="shared" si="15"/>
        <v>41545</v>
      </c>
      <c r="K237" s="46" t="s">
        <v>145</v>
      </c>
      <c r="L237" s="46">
        <v>100</v>
      </c>
    </row>
    <row r="238" spans="1:13" hidden="1">
      <c r="A238" s="40" t="s">
        <v>92</v>
      </c>
      <c r="B238" s="41" t="s">
        <v>8685</v>
      </c>
      <c r="C238" s="40" t="s">
        <v>92</v>
      </c>
      <c r="D238" s="40" t="s">
        <v>65</v>
      </c>
      <c r="E238" s="41" t="s">
        <v>7914</v>
      </c>
      <c r="F238" s="40" t="s">
        <v>9343</v>
      </c>
      <c r="G238" s="40" t="s">
        <v>7904</v>
      </c>
      <c r="H238" s="40" t="s">
        <v>7905</v>
      </c>
      <c r="I238" s="43">
        <f>J238-3</f>
        <v>41545</v>
      </c>
      <c r="J238" s="43">
        <f t="shared" si="15"/>
        <v>41548</v>
      </c>
      <c r="K238" s="46" t="s">
        <v>145</v>
      </c>
      <c r="L238" s="46">
        <v>100</v>
      </c>
    </row>
    <row r="239" spans="1:13" hidden="1">
      <c r="A239" s="40" t="s">
        <v>92</v>
      </c>
      <c r="B239" s="41" t="s">
        <v>8685</v>
      </c>
      <c r="C239" s="40" t="s">
        <v>92</v>
      </c>
      <c r="D239" s="40" t="s">
        <v>65</v>
      </c>
      <c r="E239" s="41" t="s">
        <v>7914</v>
      </c>
      <c r="F239" s="40" t="s">
        <v>9343</v>
      </c>
      <c r="G239" s="40" t="s">
        <v>7904</v>
      </c>
      <c r="H239" s="40" t="s">
        <v>7906</v>
      </c>
      <c r="I239" s="43">
        <f>J239-2</f>
        <v>41548</v>
      </c>
      <c r="J239" s="43">
        <f t="shared" si="15"/>
        <v>41550</v>
      </c>
      <c r="K239" s="46" t="s">
        <v>145</v>
      </c>
      <c r="L239" s="46">
        <v>100</v>
      </c>
    </row>
    <row r="240" spans="1:13" hidden="1">
      <c r="A240" s="40" t="s">
        <v>92</v>
      </c>
      <c r="B240" s="41" t="s">
        <v>8685</v>
      </c>
      <c r="C240" s="40" t="s">
        <v>92</v>
      </c>
      <c r="D240" s="40" t="s">
        <v>65</v>
      </c>
      <c r="E240" s="41" t="s">
        <v>7914</v>
      </c>
      <c r="F240" s="40" t="s">
        <v>9343</v>
      </c>
      <c r="G240" s="40" t="s">
        <v>7904</v>
      </c>
      <c r="H240" s="40" t="s">
        <v>7907</v>
      </c>
      <c r="I240" s="43">
        <f>J240-2</f>
        <v>41550</v>
      </c>
      <c r="J240" s="43">
        <f t="shared" si="15"/>
        <v>41552</v>
      </c>
      <c r="K240" s="46" t="s">
        <v>145</v>
      </c>
      <c r="L240" s="46">
        <v>100</v>
      </c>
    </row>
    <row r="241" spans="1:13" hidden="1">
      <c r="A241" s="40" t="s">
        <v>92</v>
      </c>
      <c r="B241" s="41" t="s">
        <v>8685</v>
      </c>
      <c r="C241" s="40" t="s">
        <v>92</v>
      </c>
      <c r="D241" s="40" t="s">
        <v>65</v>
      </c>
      <c r="E241" s="41" t="s">
        <v>7914</v>
      </c>
      <c r="F241" s="40" t="s">
        <v>9343</v>
      </c>
      <c r="G241" s="40" t="s">
        <v>7904</v>
      </c>
      <c r="H241" s="40" t="s">
        <v>7908</v>
      </c>
      <c r="I241" s="43">
        <f>J241-1</f>
        <v>41552</v>
      </c>
      <c r="J241" s="42">
        <v>41553</v>
      </c>
      <c r="K241" s="46" t="s">
        <v>145</v>
      </c>
      <c r="L241" s="46">
        <v>100</v>
      </c>
    </row>
    <row r="242" spans="1:13" hidden="1">
      <c r="A242" s="41" t="s">
        <v>8534</v>
      </c>
      <c r="B242" s="41" t="s">
        <v>8070</v>
      </c>
      <c r="C242" s="41" t="s">
        <v>65</v>
      </c>
      <c r="D242" s="41" t="s">
        <v>65</v>
      </c>
      <c r="E242" s="41" t="s">
        <v>7886</v>
      </c>
      <c r="F242" s="41" t="s">
        <v>9344</v>
      </c>
      <c r="G242" s="41" t="s">
        <v>1048</v>
      </c>
      <c r="H242" s="41" t="s">
        <v>7888</v>
      </c>
      <c r="I242" s="41"/>
    </row>
    <row r="243" spans="1:13" hidden="1">
      <c r="A243" s="41" t="s">
        <v>8534</v>
      </c>
      <c r="B243" s="41" t="s">
        <v>8070</v>
      </c>
      <c r="C243" s="41" t="s">
        <v>65</v>
      </c>
      <c r="D243" s="41" t="s">
        <v>65</v>
      </c>
      <c r="E243" s="41" t="s">
        <v>7886</v>
      </c>
      <c r="F243" s="41" t="s">
        <v>9344</v>
      </c>
      <c r="G243" s="41" t="s">
        <v>1048</v>
      </c>
      <c r="H243" s="41" t="s">
        <v>7889</v>
      </c>
      <c r="I243" s="42">
        <v>41538</v>
      </c>
    </row>
    <row r="244" spans="1:13" hidden="1">
      <c r="A244" s="41" t="s">
        <v>8534</v>
      </c>
      <c r="B244" s="41" t="s">
        <v>8070</v>
      </c>
      <c r="C244" s="41" t="s">
        <v>65</v>
      </c>
      <c r="D244" s="41" t="s">
        <v>65</v>
      </c>
      <c r="E244" s="41" t="s">
        <v>7886</v>
      </c>
      <c r="F244" s="41" t="s">
        <v>9344</v>
      </c>
      <c r="G244" s="41" t="s">
        <v>1048</v>
      </c>
      <c r="H244" s="41" t="s">
        <v>7890</v>
      </c>
      <c r="I244" s="41"/>
    </row>
    <row r="245" spans="1:13" hidden="1">
      <c r="A245" s="41" t="s">
        <v>8534</v>
      </c>
      <c r="B245" s="41" t="s">
        <v>8070</v>
      </c>
      <c r="C245" s="41" t="s">
        <v>65</v>
      </c>
      <c r="D245" s="41" t="s">
        <v>65</v>
      </c>
      <c r="E245" s="41" t="s">
        <v>7886</v>
      </c>
      <c r="F245" s="41" t="s">
        <v>9344</v>
      </c>
      <c r="G245" s="41" t="s">
        <v>1048</v>
      </c>
      <c r="H245" s="41" t="s">
        <v>7891</v>
      </c>
      <c r="I245" s="41"/>
    </row>
    <row r="246" spans="1:13" hidden="1">
      <c r="A246" s="41" t="s">
        <v>8534</v>
      </c>
      <c r="B246" s="41" t="s">
        <v>8070</v>
      </c>
      <c r="C246" s="41" t="s">
        <v>65</v>
      </c>
      <c r="D246" s="41" t="s">
        <v>65</v>
      </c>
      <c r="E246" s="41" t="s">
        <v>7886</v>
      </c>
      <c r="F246" s="41" t="s">
        <v>9344</v>
      </c>
      <c r="G246" s="41" t="s">
        <v>1048</v>
      </c>
      <c r="H246" s="41" t="s">
        <v>7892</v>
      </c>
      <c r="I246" s="41"/>
    </row>
    <row r="247" spans="1:13" hidden="1">
      <c r="A247" s="41" t="s">
        <v>8534</v>
      </c>
      <c r="B247" s="41" t="s">
        <v>8070</v>
      </c>
      <c r="C247" s="41" t="s">
        <v>65</v>
      </c>
      <c r="D247" s="41" t="s">
        <v>65</v>
      </c>
      <c r="E247" s="41" t="s">
        <v>7886</v>
      </c>
      <c r="F247" s="41" t="s">
        <v>9344</v>
      </c>
      <c r="G247" s="41" t="s">
        <v>1048</v>
      </c>
      <c r="H247" s="41" t="s">
        <v>7893</v>
      </c>
      <c r="I247" s="41"/>
    </row>
    <row r="248" spans="1:13" hidden="1">
      <c r="A248" s="41" t="s">
        <v>8534</v>
      </c>
      <c r="B248" s="41" t="s">
        <v>8070</v>
      </c>
      <c r="C248" s="41" t="s">
        <v>65</v>
      </c>
      <c r="D248" s="41" t="s">
        <v>65</v>
      </c>
      <c r="E248" s="41" t="s">
        <v>7886</v>
      </c>
      <c r="F248" s="41" t="s">
        <v>9344</v>
      </c>
      <c r="G248" s="41" t="s">
        <v>1048</v>
      </c>
      <c r="H248" s="41" t="s">
        <v>7894</v>
      </c>
      <c r="I248" s="42">
        <v>41538</v>
      </c>
    </row>
    <row r="249" spans="1:13" hidden="1">
      <c r="A249" s="40" t="s">
        <v>8534</v>
      </c>
      <c r="B249" s="40" t="s">
        <v>8070</v>
      </c>
      <c r="C249" s="40" t="s">
        <v>65</v>
      </c>
      <c r="D249" s="40" t="s">
        <v>65</v>
      </c>
      <c r="E249" s="41" t="s">
        <v>7886</v>
      </c>
      <c r="F249" s="40" t="s">
        <v>9344</v>
      </c>
      <c r="G249" s="40" t="s">
        <v>7895</v>
      </c>
      <c r="H249" s="40" t="s">
        <v>7896</v>
      </c>
      <c r="I249" s="43">
        <f>J249-2</f>
        <v>41521</v>
      </c>
      <c r="J249" s="43">
        <f t="shared" ref="J249:J255" si="16">I250</f>
        <v>41523</v>
      </c>
      <c r="K249" s="40" t="s">
        <v>135</v>
      </c>
      <c r="L249" s="40">
        <v>100</v>
      </c>
      <c r="M249" s="56"/>
    </row>
    <row r="250" spans="1:13" hidden="1">
      <c r="A250" s="40" t="s">
        <v>8534</v>
      </c>
      <c r="B250" s="40" t="s">
        <v>8070</v>
      </c>
      <c r="C250" s="40" t="s">
        <v>65</v>
      </c>
      <c r="D250" s="40" t="s">
        <v>65</v>
      </c>
      <c r="E250" s="41" t="s">
        <v>7886</v>
      </c>
      <c r="F250" s="40" t="s">
        <v>9344</v>
      </c>
      <c r="G250" s="40" t="s">
        <v>7898</v>
      </c>
      <c r="H250" s="40" t="s">
        <v>7899</v>
      </c>
      <c r="I250" s="43">
        <f>J250-1</f>
        <v>41523</v>
      </c>
      <c r="J250" s="43">
        <f t="shared" si="16"/>
        <v>41524</v>
      </c>
      <c r="K250" s="40" t="s">
        <v>135</v>
      </c>
      <c r="L250" s="40">
        <v>100</v>
      </c>
    </row>
    <row r="251" spans="1:13" hidden="1">
      <c r="A251" s="40" t="s">
        <v>8534</v>
      </c>
      <c r="B251" s="40" t="s">
        <v>8070</v>
      </c>
      <c r="C251" s="40" t="s">
        <v>65</v>
      </c>
      <c r="D251" s="40" t="s">
        <v>65</v>
      </c>
      <c r="E251" s="41" t="s">
        <v>7886</v>
      </c>
      <c r="F251" s="40" t="s">
        <v>9344</v>
      </c>
      <c r="G251" s="40" t="s">
        <v>7898</v>
      </c>
      <c r="H251" s="40" t="s">
        <v>7900</v>
      </c>
      <c r="I251" s="43">
        <f>J251-1</f>
        <v>41524</v>
      </c>
      <c r="J251" s="43">
        <f t="shared" si="16"/>
        <v>41525</v>
      </c>
      <c r="K251" s="40" t="s">
        <v>135</v>
      </c>
      <c r="L251" s="40">
        <v>100</v>
      </c>
    </row>
    <row r="252" spans="1:13">
      <c r="A252" s="40" t="s">
        <v>8534</v>
      </c>
      <c r="B252" s="40" t="s">
        <v>8070</v>
      </c>
      <c r="C252" s="40" t="s">
        <v>65</v>
      </c>
      <c r="D252" s="40" t="s">
        <v>65</v>
      </c>
      <c r="E252" s="41" t="s">
        <v>7886</v>
      </c>
      <c r="F252" s="40" t="s">
        <v>9344</v>
      </c>
      <c r="G252" s="40" t="s">
        <v>7901</v>
      </c>
      <c r="H252" s="40" t="s">
        <v>7902</v>
      </c>
      <c r="I252" s="43">
        <f>J252-5</f>
        <v>41525</v>
      </c>
      <c r="J252" s="43">
        <f t="shared" si="16"/>
        <v>41530</v>
      </c>
      <c r="K252" s="40" t="s">
        <v>135</v>
      </c>
      <c r="L252" s="40">
        <v>100</v>
      </c>
    </row>
    <row r="253" spans="1:13" hidden="1">
      <c r="A253" s="40" t="s">
        <v>8534</v>
      </c>
      <c r="B253" s="40" t="s">
        <v>8070</v>
      </c>
      <c r="C253" s="40" t="s">
        <v>65</v>
      </c>
      <c r="D253" s="40" t="s">
        <v>65</v>
      </c>
      <c r="E253" s="41" t="s">
        <v>7886</v>
      </c>
      <c r="F253" s="40" t="s">
        <v>9344</v>
      </c>
      <c r="G253" s="40" t="s">
        <v>7904</v>
      </c>
      <c r="H253" s="40" t="s">
        <v>7905</v>
      </c>
      <c r="I253" s="43">
        <f>J253-3</f>
        <v>41530</v>
      </c>
      <c r="J253" s="43">
        <f t="shared" si="16"/>
        <v>41533</v>
      </c>
      <c r="K253" s="40" t="s">
        <v>135</v>
      </c>
      <c r="L253" s="40">
        <v>100</v>
      </c>
    </row>
    <row r="254" spans="1:13" hidden="1">
      <c r="A254" s="40" t="s">
        <v>8534</v>
      </c>
      <c r="B254" s="40" t="s">
        <v>8070</v>
      </c>
      <c r="C254" s="40" t="s">
        <v>65</v>
      </c>
      <c r="D254" s="40" t="s">
        <v>65</v>
      </c>
      <c r="E254" s="41" t="s">
        <v>7886</v>
      </c>
      <c r="F254" s="40" t="s">
        <v>9344</v>
      </c>
      <c r="G254" s="40" t="s">
        <v>7904</v>
      </c>
      <c r="H254" s="40" t="s">
        <v>7906</v>
      </c>
      <c r="I254" s="43">
        <f>J254-2</f>
        <v>41533</v>
      </c>
      <c r="J254" s="43">
        <f t="shared" si="16"/>
        <v>41535</v>
      </c>
      <c r="K254" s="40" t="s">
        <v>135</v>
      </c>
      <c r="L254" s="40">
        <v>100</v>
      </c>
    </row>
    <row r="255" spans="1:13" hidden="1">
      <c r="A255" s="40" t="s">
        <v>8534</v>
      </c>
      <c r="B255" s="40" t="s">
        <v>8070</v>
      </c>
      <c r="C255" s="40" t="s">
        <v>65</v>
      </c>
      <c r="D255" s="40" t="s">
        <v>65</v>
      </c>
      <c r="E255" s="41" t="s">
        <v>7886</v>
      </c>
      <c r="F255" s="40" t="s">
        <v>9344</v>
      </c>
      <c r="G255" s="40" t="s">
        <v>7904</v>
      </c>
      <c r="H255" s="40" t="s">
        <v>7907</v>
      </c>
      <c r="I255" s="43">
        <f>J255-2</f>
        <v>41535</v>
      </c>
      <c r="J255" s="43">
        <f t="shared" si="16"/>
        <v>41537</v>
      </c>
      <c r="K255" s="40" t="s">
        <v>135</v>
      </c>
      <c r="L255" s="40">
        <v>100</v>
      </c>
    </row>
    <row r="256" spans="1:13" hidden="1">
      <c r="A256" s="40" t="s">
        <v>8534</v>
      </c>
      <c r="B256" s="40" t="s">
        <v>8070</v>
      </c>
      <c r="C256" s="40" t="s">
        <v>65</v>
      </c>
      <c r="D256" s="40" t="s">
        <v>65</v>
      </c>
      <c r="E256" s="41" t="s">
        <v>7886</v>
      </c>
      <c r="F256" s="40" t="s">
        <v>9344</v>
      </c>
      <c r="G256" s="40" t="s">
        <v>7904</v>
      </c>
      <c r="H256" s="40" t="s">
        <v>7908</v>
      </c>
      <c r="I256" s="43">
        <f>J256-1</f>
        <v>41537</v>
      </c>
      <c r="J256" s="43">
        <v>41538</v>
      </c>
      <c r="K256" s="40" t="s">
        <v>135</v>
      </c>
      <c r="L256" s="40">
        <v>100</v>
      </c>
    </row>
    <row r="257" spans="1:13" hidden="1">
      <c r="A257" s="49" t="s">
        <v>8534</v>
      </c>
      <c r="B257" s="41" t="s">
        <v>9345</v>
      </c>
      <c r="C257" s="41" t="s">
        <v>65</v>
      </c>
      <c r="D257" s="41" t="s">
        <v>65</v>
      </c>
      <c r="E257" s="41" t="s">
        <v>7886</v>
      </c>
      <c r="F257" s="41" t="s">
        <v>9346</v>
      </c>
      <c r="G257" s="41" t="s">
        <v>1048</v>
      </c>
      <c r="H257" s="41" t="s">
        <v>7888</v>
      </c>
      <c r="I257" s="42">
        <v>41421</v>
      </c>
      <c r="J257" s="41"/>
      <c r="M257" s="40"/>
    </row>
    <row r="258" spans="1:13" hidden="1">
      <c r="A258" s="49" t="s">
        <v>8534</v>
      </c>
      <c r="B258" s="41" t="s">
        <v>9345</v>
      </c>
      <c r="C258" s="41" t="s">
        <v>65</v>
      </c>
      <c r="D258" s="41" t="s">
        <v>65</v>
      </c>
      <c r="E258" s="41" t="s">
        <v>7886</v>
      </c>
      <c r="F258" s="41" t="s">
        <v>9346</v>
      </c>
      <c r="G258" s="41" t="s">
        <v>1048</v>
      </c>
      <c r="H258" s="41" t="s">
        <v>7889</v>
      </c>
      <c r="I258" s="41"/>
      <c r="J258" s="41"/>
      <c r="M258" s="40"/>
    </row>
    <row r="259" spans="1:13" hidden="1">
      <c r="A259" s="49" t="s">
        <v>8534</v>
      </c>
      <c r="B259" s="41" t="s">
        <v>9345</v>
      </c>
      <c r="C259" s="41" t="s">
        <v>65</v>
      </c>
      <c r="D259" s="41" t="s">
        <v>65</v>
      </c>
      <c r="E259" s="41" t="s">
        <v>7886</v>
      </c>
      <c r="F259" s="41" t="s">
        <v>9346</v>
      </c>
      <c r="G259" s="41" t="s">
        <v>1048</v>
      </c>
      <c r="H259" s="41" t="s">
        <v>7890</v>
      </c>
      <c r="I259" s="41"/>
      <c r="J259" s="41"/>
      <c r="M259" s="40"/>
    </row>
    <row r="260" spans="1:13" hidden="1">
      <c r="A260" s="49" t="s">
        <v>8534</v>
      </c>
      <c r="B260" s="41" t="s">
        <v>9345</v>
      </c>
      <c r="C260" s="41" t="s">
        <v>65</v>
      </c>
      <c r="D260" s="41" t="s">
        <v>65</v>
      </c>
      <c r="E260" s="41" t="s">
        <v>7886</v>
      </c>
      <c r="F260" s="41" t="s">
        <v>9346</v>
      </c>
      <c r="G260" s="41" t="s">
        <v>1048</v>
      </c>
      <c r="H260" s="41" t="s">
        <v>7891</v>
      </c>
      <c r="I260" s="41"/>
      <c r="J260" s="41"/>
      <c r="M260" s="40"/>
    </row>
    <row r="261" spans="1:13" hidden="1">
      <c r="A261" s="49" t="s">
        <v>8534</v>
      </c>
      <c r="B261" s="41" t="s">
        <v>9345</v>
      </c>
      <c r="C261" s="41" t="s">
        <v>65</v>
      </c>
      <c r="D261" s="41" t="s">
        <v>65</v>
      </c>
      <c r="E261" s="41" t="s">
        <v>7886</v>
      </c>
      <c r="F261" s="41" t="s">
        <v>9346</v>
      </c>
      <c r="G261" s="41" t="s">
        <v>1048</v>
      </c>
      <c r="H261" s="41" t="s">
        <v>7892</v>
      </c>
      <c r="I261" s="41"/>
      <c r="J261" s="41"/>
      <c r="M261" s="40"/>
    </row>
    <row r="262" spans="1:13" hidden="1">
      <c r="A262" s="49" t="s">
        <v>8534</v>
      </c>
      <c r="B262" s="41" t="s">
        <v>9345</v>
      </c>
      <c r="C262" s="41" t="s">
        <v>65</v>
      </c>
      <c r="D262" s="41" t="s">
        <v>65</v>
      </c>
      <c r="E262" s="41" t="s">
        <v>7886</v>
      </c>
      <c r="F262" s="41" t="s">
        <v>9346</v>
      </c>
      <c r="G262" s="41" t="s">
        <v>1048</v>
      </c>
      <c r="H262" s="41" t="s">
        <v>7893</v>
      </c>
      <c r="I262" s="41"/>
      <c r="J262" s="41"/>
      <c r="M262" s="40"/>
    </row>
    <row r="263" spans="1:13" hidden="1">
      <c r="A263" s="49" t="s">
        <v>8534</v>
      </c>
      <c r="B263" s="41" t="s">
        <v>9345</v>
      </c>
      <c r="C263" s="41" t="s">
        <v>65</v>
      </c>
      <c r="D263" s="41" t="s">
        <v>65</v>
      </c>
      <c r="E263" s="41" t="s">
        <v>7886</v>
      </c>
      <c r="F263" s="41" t="s">
        <v>9346</v>
      </c>
      <c r="G263" s="41" t="s">
        <v>1048</v>
      </c>
      <c r="H263" s="41" t="s">
        <v>7894</v>
      </c>
      <c r="I263" s="42">
        <v>41432</v>
      </c>
      <c r="J263" s="41"/>
      <c r="M263" s="40"/>
    </row>
    <row r="264" spans="1:13" hidden="1">
      <c r="A264" s="48" t="s">
        <v>8534</v>
      </c>
      <c r="B264" s="40" t="s">
        <v>9345</v>
      </c>
      <c r="C264" s="40" t="s">
        <v>65</v>
      </c>
      <c r="D264" s="40" t="s">
        <v>65</v>
      </c>
      <c r="E264" s="41" t="s">
        <v>7886</v>
      </c>
      <c r="F264" s="40" t="s">
        <v>9346</v>
      </c>
      <c r="G264" s="40" t="s">
        <v>7895</v>
      </c>
      <c r="H264" s="40" t="s">
        <v>7896</v>
      </c>
      <c r="I264" s="43">
        <f>J264-2</f>
        <v>41415</v>
      </c>
      <c r="J264" s="43">
        <f t="shared" ref="J264:J270" si="17">I265</f>
        <v>41417</v>
      </c>
      <c r="K264" s="40" t="s">
        <v>7945</v>
      </c>
      <c r="L264" s="40">
        <v>100</v>
      </c>
      <c r="M264" s="40"/>
    </row>
    <row r="265" spans="1:13" hidden="1">
      <c r="A265" s="48" t="s">
        <v>8534</v>
      </c>
      <c r="B265" s="40" t="s">
        <v>9345</v>
      </c>
      <c r="C265" s="40" t="s">
        <v>65</v>
      </c>
      <c r="D265" s="40" t="s">
        <v>65</v>
      </c>
      <c r="E265" s="41" t="s">
        <v>7886</v>
      </c>
      <c r="F265" s="40" t="s">
        <v>9346</v>
      </c>
      <c r="G265" s="40" t="s">
        <v>7898</v>
      </c>
      <c r="H265" s="40" t="s">
        <v>7899</v>
      </c>
      <c r="I265" s="43">
        <f>J265-1</f>
        <v>41417</v>
      </c>
      <c r="J265" s="43">
        <f t="shared" si="17"/>
        <v>41418</v>
      </c>
      <c r="K265" s="40" t="s">
        <v>7945</v>
      </c>
      <c r="L265" s="40">
        <v>100</v>
      </c>
      <c r="M265" s="40"/>
    </row>
    <row r="266" spans="1:13" hidden="1">
      <c r="A266" s="48" t="s">
        <v>8534</v>
      </c>
      <c r="B266" s="40" t="s">
        <v>9345</v>
      </c>
      <c r="C266" s="40" t="s">
        <v>65</v>
      </c>
      <c r="D266" s="40" t="s">
        <v>65</v>
      </c>
      <c r="E266" s="41" t="s">
        <v>7886</v>
      </c>
      <c r="F266" s="40" t="s">
        <v>9346</v>
      </c>
      <c r="G266" s="40" t="s">
        <v>7898</v>
      </c>
      <c r="H266" s="40" t="s">
        <v>7900</v>
      </c>
      <c r="I266" s="43">
        <f>J266-1</f>
        <v>41418</v>
      </c>
      <c r="J266" s="43">
        <f t="shared" si="17"/>
        <v>41419</v>
      </c>
      <c r="K266" s="40" t="s">
        <v>7945</v>
      </c>
      <c r="L266" s="40">
        <v>100</v>
      </c>
      <c r="M266" s="40"/>
    </row>
    <row r="267" spans="1:13">
      <c r="A267" s="48" t="s">
        <v>8534</v>
      </c>
      <c r="B267" s="40" t="s">
        <v>9345</v>
      </c>
      <c r="C267" s="40" t="s">
        <v>65</v>
      </c>
      <c r="D267" s="40" t="s">
        <v>65</v>
      </c>
      <c r="E267" s="41" t="s">
        <v>7886</v>
      </c>
      <c r="F267" s="40" t="s">
        <v>9346</v>
      </c>
      <c r="G267" s="40" t="s">
        <v>7901</v>
      </c>
      <c r="H267" s="40" t="s">
        <v>7902</v>
      </c>
      <c r="I267" s="43">
        <f>J267-5</f>
        <v>41419</v>
      </c>
      <c r="J267" s="43">
        <f t="shared" si="17"/>
        <v>41424</v>
      </c>
      <c r="K267" s="40" t="s">
        <v>7945</v>
      </c>
      <c r="L267" s="40">
        <v>100</v>
      </c>
      <c r="M267" s="40"/>
    </row>
    <row r="268" spans="1:13" hidden="1">
      <c r="A268" s="48" t="s">
        <v>8534</v>
      </c>
      <c r="B268" s="40" t="s">
        <v>9345</v>
      </c>
      <c r="C268" s="40" t="s">
        <v>65</v>
      </c>
      <c r="D268" s="40" t="s">
        <v>65</v>
      </c>
      <c r="E268" s="41" t="s">
        <v>7886</v>
      </c>
      <c r="F268" s="40" t="s">
        <v>9346</v>
      </c>
      <c r="G268" s="40" t="s">
        <v>7904</v>
      </c>
      <c r="H268" s="40" t="s">
        <v>7905</v>
      </c>
      <c r="I268" s="43">
        <f>J268-3</f>
        <v>41424</v>
      </c>
      <c r="J268" s="43">
        <f t="shared" si="17"/>
        <v>41427</v>
      </c>
      <c r="K268" s="40" t="s">
        <v>7945</v>
      </c>
      <c r="L268" s="40">
        <v>100</v>
      </c>
      <c r="M268" s="40"/>
    </row>
    <row r="269" spans="1:13" hidden="1">
      <c r="A269" s="48" t="s">
        <v>8534</v>
      </c>
      <c r="B269" s="40" t="s">
        <v>9345</v>
      </c>
      <c r="C269" s="40" t="s">
        <v>65</v>
      </c>
      <c r="D269" s="40" t="s">
        <v>65</v>
      </c>
      <c r="E269" s="41" t="s">
        <v>7886</v>
      </c>
      <c r="F269" s="40" t="s">
        <v>9346</v>
      </c>
      <c r="G269" s="40" t="s">
        <v>7904</v>
      </c>
      <c r="H269" s="40" t="s">
        <v>7906</v>
      </c>
      <c r="I269" s="43">
        <f>J269-2</f>
        <v>41427</v>
      </c>
      <c r="J269" s="43">
        <f t="shared" si="17"/>
        <v>41429</v>
      </c>
      <c r="K269" s="40" t="s">
        <v>7945</v>
      </c>
      <c r="L269" s="40">
        <v>100</v>
      </c>
      <c r="M269" s="40"/>
    </row>
    <row r="270" spans="1:13" hidden="1">
      <c r="A270" s="48" t="s">
        <v>8534</v>
      </c>
      <c r="B270" s="40" t="s">
        <v>9345</v>
      </c>
      <c r="C270" s="40" t="s">
        <v>65</v>
      </c>
      <c r="D270" s="40" t="s">
        <v>65</v>
      </c>
      <c r="E270" s="41" t="s">
        <v>7886</v>
      </c>
      <c r="F270" s="40" t="s">
        <v>9346</v>
      </c>
      <c r="G270" s="40" t="s">
        <v>7904</v>
      </c>
      <c r="H270" s="40" t="s">
        <v>7907</v>
      </c>
      <c r="I270" s="43">
        <f>J270-2</f>
        <v>41429</v>
      </c>
      <c r="J270" s="43">
        <f t="shared" si="17"/>
        <v>41431</v>
      </c>
      <c r="K270" s="40" t="s">
        <v>7945</v>
      </c>
      <c r="L270" s="40">
        <v>100</v>
      </c>
      <c r="M270" s="40"/>
    </row>
    <row r="271" spans="1:13" hidden="1">
      <c r="A271" s="48" t="s">
        <v>8534</v>
      </c>
      <c r="B271" s="40" t="s">
        <v>9345</v>
      </c>
      <c r="C271" s="40" t="s">
        <v>65</v>
      </c>
      <c r="D271" s="40" t="s">
        <v>65</v>
      </c>
      <c r="E271" s="41" t="s">
        <v>7886</v>
      </c>
      <c r="F271" s="40" t="s">
        <v>9346</v>
      </c>
      <c r="G271" s="40" t="s">
        <v>7904</v>
      </c>
      <c r="H271" s="40" t="s">
        <v>7908</v>
      </c>
      <c r="I271" s="43">
        <f>J271-1</f>
        <v>41431</v>
      </c>
      <c r="J271" s="43">
        <v>41432</v>
      </c>
      <c r="K271" s="40" t="s">
        <v>7945</v>
      </c>
      <c r="L271" s="40">
        <v>100</v>
      </c>
    </row>
    <row r="272" spans="1:13" hidden="1">
      <c r="A272" s="45" t="s">
        <v>8881</v>
      </c>
      <c r="B272" s="1" t="s">
        <v>9347</v>
      </c>
      <c r="C272" s="45" t="s">
        <v>7927</v>
      </c>
      <c r="D272" s="45" t="s">
        <v>7928</v>
      </c>
      <c r="E272" s="41" t="s">
        <v>7938</v>
      </c>
      <c r="F272" s="45" t="s">
        <v>9348</v>
      </c>
      <c r="G272" s="45" t="s">
        <v>1048</v>
      </c>
      <c r="H272" s="45" t="s">
        <v>7888</v>
      </c>
      <c r="I272" s="60"/>
      <c r="J272" s="45"/>
      <c r="K272" s="45"/>
      <c r="L272" s="45"/>
    </row>
    <row r="273" spans="1:13" hidden="1">
      <c r="A273" s="45" t="s">
        <v>8881</v>
      </c>
      <c r="B273" s="1" t="s">
        <v>9347</v>
      </c>
      <c r="C273" s="45" t="s">
        <v>7927</v>
      </c>
      <c r="D273" s="45" t="s">
        <v>7928</v>
      </c>
      <c r="E273" s="41" t="s">
        <v>7938</v>
      </c>
      <c r="F273" s="45" t="s">
        <v>9348</v>
      </c>
      <c r="G273" s="45" t="s">
        <v>1048</v>
      </c>
      <c r="H273" s="45" t="s">
        <v>7889</v>
      </c>
      <c r="I273" s="45"/>
      <c r="J273" s="45"/>
      <c r="K273" s="45"/>
      <c r="L273" s="45"/>
    </row>
    <row r="274" spans="1:13" hidden="1">
      <c r="A274" s="45" t="s">
        <v>8881</v>
      </c>
      <c r="B274" s="1" t="s">
        <v>9347</v>
      </c>
      <c r="C274" s="45" t="s">
        <v>7927</v>
      </c>
      <c r="D274" s="45" t="s">
        <v>7928</v>
      </c>
      <c r="E274" s="41" t="s">
        <v>7938</v>
      </c>
      <c r="F274" s="45" t="s">
        <v>9348</v>
      </c>
      <c r="G274" s="45" t="s">
        <v>1048</v>
      </c>
      <c r="H274" s="45" t="s">
        <v>7890</v>
      </c>
      <c r="I274" s="60">
        <v>41589</v>
      </c>
      <c r="J274" s="45"/>
      <c r="K274" s="45"/>
      <c r="L274" s="45"/>
    </row>
    <row r="275" spans="1:13" hidden="1">
      <c r="A275" s="45" t="s">
        <v>8881</v>
      </c>
      <c r="B275" s="1" t="s">
        <v>9347</v>
      </c>
      <c r="C275" s="45" t="s">
        <v>7927</v>
      </c>
      <c r="D275" s="45" t="s">
        <v>7928</v>
      </c>
      <c r="E275" s="41" t="s">
        <v>7938</v>
      </c>
      <c r="F275" s="45" t="s">
        <v>9348</v>
      </c>
      <c r="G275" s="45" t="s">
        <v>1048</v>
      </c>
      <c r="H275" s="45" t="s">
        <v>7891</v>
      </c>
      <c r="I275" s="45"/>
      <c r="J275" s="45"/>
      <c r="K275" s="45"/>
      <c r="L275" s="45"/>
    </row>
    <row r="276" spans="1:13" hidden="1">
      <c r="A276" s="45" t="s">
        <v>8881</v>
      </c>
      <c r="B276" s="1" t="s">
        <v>9347</v>
      </c>
      <c r="C276" s="45" t="s">
        <v>7927</v>
      </c>
      <c r="D276" s="45" t="s">
        <v>7928</v>
      </c>
      <c r="E276" s="41" t="s">
        <v>7938</v>
      </c>
      <c r="F276" s="45" t="s">
        <v>9348</v>
      </c>
      <c r="G276" s="45" t="s">
        <v>1048</v>
      </c>
      <c r="H276" s="45" t="s">
        <v>7892</v>
      </c>
      <c r="I276" s="60"/>
      <c r="J276" s="45"/>
      <c r="K276" s="45"/>
      <c r="L276" s="45"/>
    </row>
    <row r="277" spans="1:13" hidden="1">
      <c r="A277" s="45" t="s">
        <v>8881</v>
      </c>
      <c r="B277" s="1" t="s">
        <v>9347</v>
      </c>
      <c r="C277" s="45" t="s">
        <v>7927</v>
      </c>
      <c r="D277" s="45" t="s">
        <v>7928</v>
      </c>
      <c r="E277" s="41" t="s">
        <v>7938</v>
      </c>
      <c r="F277" s="45" t="s">
        <v>9348</v>
      </c>
      <c r="G277" s="45" t="s">
        <v>1048</v>
      </c>
      <c r="H277" s="45" t="s">
        <v>7893</v>
      </c>
      <c r="I277" s="60"/>
      <c r="J277" s="45"/>
      <c r="K277" s="45"/>
      <c r="L277" s="45"/>
    </row>
    <row r="278" spans="1:13" hidden="1">
      <c r="A278" s="45" t="s">
        <v>8881</v>
      </c>
      <c r="B278" s="1" t="s">
        <v>9347</v>
      </c>
      <c r="C278" s="45" t="s">
        <v>7927</v>
      </c>
      <c r="D278" s="45" t="s">
        <v>7928</v>
      </c>
      <c r="E278" s="41" t="s">
        <v>7938</v>
      </c>
      <c r="F278" s="45" t="s">
        <v>9348</v>
      </c>
      <c r="G278" s="45" t="s">
        <v>1048</v>
      </c>
      <c r="H278" s="45" t="s">
        <v>7894</v>
      </c>
      <c r="I278" s="60"/>
      <c r="J278" s="45"/>
      <c r="K278" s="45"/>
      <c r="L278" s="45"/>
    </row>
    <row r="279" spans="1:13" hidden="1">
      <c r="A279" s="44" t="s">
        <v>8881</v>
      </c>
      <c r="B279" t="s">
        <v>9347</v>
      </c>
      <c r="C279" s="44" t="s">
        <v>7927</v>
      </c>
      <c r="D279" s="44" t="s">
        <v>7928</v>
      </c>
      <c r="E279" s="41" t="s">
        <v>7938</v>
      </c>
      <c r="F279" s="44" t="s">
        <v>9348</v>
      </c>
      <c r="G279" s="40" t="s">
        <v>7895</v>
      </c>
      <c r="H279" s="40" t="s">
        <v>7896</v>
      </c>
      <c r="I279" s="61">
        <f>J279-2</f>
        <v>41572</v>
      </c>
      <c r="J279" s="61">
        <f t="shared" ref="J279:J285" si="18">I280</f>
        <v>41574</v>
      </c>
      <c r="K279" s="44" t="s">
        <v>7945</v>
      </c>
      <c r="L279" s="40">
        <v>100</v>
      </c>
      <c r="M279" s="44"/>
    </row>
    <row r="280" spans="1:13" hidden="1">
      <c r="A280" s="44" t="s">
        <v>8881</v>
      </c>
      <c r="B280" t="s">
        <v>9347</v>
      </c>
      <c r="C280" s="44" t="s">
        <v>7927</v>
      </c>
      <c r="D280" s="44" t="s">
        <v>7928</v>
      </c>
      <c r="E280" s="41" t="s">
        <v>7938</v>
      </c>
      <c r="F280" s="44" t="s">
        <v>9348</v>
      </c>
      <c r="G280" s="40" t="s">
        <v>7898</v>
      </c>
      <c r="H280" s="40" t="s">
        <v>7899</v>
      </c>
      <c r="I280" s="61">
        <f>J280-1</f>
        <v>41574</v>
      </c>
      <c r="J280" s="61">
        <f t="shared" si="18"/>
        <v>41575</v>
      </c>
      <c r="K280" s="44" t="s">
        <v>7945</v>
      </c>
      <c r="L280" s="40">
        <v>100</v>
      </c>
      <c r="M280" s="44"/>
    </row>
    <row r="281" spans="1:13" hidden="1">
      <c r="A281" s="44" t="s">
        <v>8881</v>
      </c>
      <c r="B281" t="s">
        <v>9347</v>
      </c>
      <c r="C281" s="44" t="s">
        <v>7927</v>
      </c>
      <c r="D281" s="44" t="s">
        <v>7928</v>
      </c>
      <c r="E281" s="41" t="s">
        <v>7938</v>
      </c>
      <c r="F281" s="44" t="s">
        <v>9348</v>
      </c>
      <c r="G281" s="40" t="s">
        <v>7898</v>
      </c>
      <c r="H281" s="40" t="s">
        <v>7900</v>
      </c>
      <c r="I281" s="61">
        <f>J281-1</f>
        <v>41575</v>
      </c>
      <c r="J281" s="61">
        <f t="shared" si="18"/>
        <v>41576</v>
      </c>
      <c r="K281" s="44" t="s">
        <v>7945</v>
      </c>
      <c r="L281" s="40">
        <v>100</v>
      </c>
      <c r="M281" s="44"/>
    </row>
    <row r="282" spans="1:13">
      <c r="A282" s="44" t="s">
        <v>8881</v>
      </c>
      <c r="B282" t="s">
        <v>9347</v>
      </c>
      <c r="C282" s="44" t="s">
        <v>7927</v>
      </c>
      <c r="D282" s="44" t="s">
        <v>7928</v>
      </c>
      <c r="E282" s="41" t="s">
        <v>7938</v>
      </c>
      <c r="F282" s="44" t="s">
        <v>9348</v>
      </c>
      <c r="G282" s="40" t="s">
        <v>7901</v>
      </c>
      <c r="H282" s="40" t="s">
        <v>7902</v>
      </c>
      <c r="I282" s="61">
        <f>J282-5</f>
        <v>41576</v>
      </c>
      <c r="J282" s="61">
        <f t="shared" si="18"/>
        <v>41581</v>
      </c>
      <c r="K282" s="44" t="s">
        <v>7945</v>
      </c>
      <c r="L282" s="40">
        <v>100</v>
      </c>
      <c r="M282" s="44"/>
    </row>
    <row r="283" spans="1:13" hidden="1">
      <c r="A283" s="44" t="s">
        <v>8881</v>
      </c>
      <c r="B283" t="s">
        <v>9347</v>
      </c>
      <c r="C283" s="44" t="s">
        <v>7927</v>
      </c>
      <c r="D283" s="44" t="s">
        <v>7928</v>
      </c>
      <c r="E283" s="41" t="s">
        <v>7938</v>
      </c>
      <c r="F283" s="44" t="s">
        <v>9348</v>
      </c>
      <c r="G283" s="40" t="s">
        <v>7904</v>
      </c>
      <c r="H283" s="40" t="s">
        <v>7905</v>
      </c>
      <c r="I283" s="61">
        <f>J283-3</f>
        <v>41581</v>
      </c>
      <c r="J283" s="61">
        <f t="shared" si="18"/>
        <v>41584</v>
      </c>
      <c r="K283" s="44" t="s">
        <v>7945</v>
      </c>
      <c r="L283" s="40">
        <v>100</v>
      </c>
      <c r="M283" s="44" t="s">
        <v>9349</v>
      </c>
    </row>
    <row r="284" spans="1:13" hidden="1">
      <c r="A284" s="44" t="s">
        <v>8881</v>
      </c>
      <c r="B284" t="s">
        <v>9347</v>
      </c>
      <c r="C284" s="44" t="s">
        <v>7927</v>
      </c>
      <c r="D284" s="44" t="s">
        <v>7928</v>
      </c>
      <c r="E284" s="41" t="s">
        <v>7938</v>
      </c>
      <c r="F284" s="44" t="s">
        <v>9348</v>
      </c>
      <c r="G284" s="40" t="s">
        <v>7904</v>
      </c>
      <c r="H284" s="40" t="s">
        <v>7906</v>
      </c>
      <c r="I284" s="61">
        <f>J284-2</f>
        <v>41584</v>
      </c>
      <c r="J284" s="61">
        <f t="shared" si="18"/>
        <v>41586</v>
      </c>
      <c r="K284" s="44" t="s">
        <v>7945</v>
      </c>
      <c r="L284" s="40">
        <v>100</v>
      </c>
      <c r="M284" s="44"/>
    </row>
    <row r="285" spans="1:13" hidden="1">
      <c r="A285" s="44" t="s">
        <v>8881</v>
      </c>
      <c r="B285" t="s">
        <v>9347</v>
      </c>
      <c r="C285" s="44" t="s">
        <v>7927</v>
      </c>
      <c r="D285" s="44" t="s">
        <v>7928</v>
      </c>
      <c r="E285" s="41" t="s">
        <v>7938</v>
      </c>
      <c r="F285" s="44" t="s">
        <v>9348</v>
      </c>
      <c r="G285" s="40" t="s">
        <v>7904</v>
      </c>
      <c r="H285" s="40" t="s">
        <v>7907</v>
      </c>
      <c r="I285" s="61">
        <f>J285-2</f>
        <v>41586</v>
      </c>
      <c r="J285" s="61">
        <f t="shared" si="18"/>
        <v>41588</v>
      </c>
      <c r="K285" s="44" t="s">
        <v>7945</v>
      </c>
      <c r="L285" s="40">
        <v>100</v>
      </c>
      <c r="M285" s="44"/>
    </row>
    <row r="286" spans="1:13" hidden="1">
      <c r="A286" s="44" t="s">
        <v>8881</v>
      </c>
      <c r="B286" t="s">
        <v>9347</v>
      </c>
      <c r="C286" s="44" t="s">
        <v>7927</v>
      </c>
      <c r="D286" s="44" t="s">
        <v>7928</v>
      </c>
      <c r="E286" s="41" t="s">
        <v>7938</v>
      </c>
      <c r="F286" s="44" t="s">
        <v>9348</v>
      </c>
      <c r="G286" s="40" t="s">
        <v>7904</v>
      </c>
      <c r="H286" s="40" t="s">
        <v>7908</v>
      </c>
      <c r="I286" s="61">
        <f>J286-1</f>
        <v>41588</v>
      </c>
      <c r="J286" s="61">
        <v>41589</v>
      </c>
      <c r="K286" s="44" t="s">
        <v>7945</v>
      </c>
      <c r="L286" s="40">
        <v>100</v>
      </c>
      <c r="M286" s="44"/>
    </row>
    <row r="287" spans="1:13" hidden="1">
      <c r="A287" s="41" t="s">
        <v>8881</v>
      </c>
      <c r="B287" s="79" t="s">
        <v>9036</v>
      </c>
      <c r="C287" s="41" t="s">
        <v>8536</v>
      </c>
      <c r="D287" s="41" t="s">
        <v>7928</v>
      </c>
      <c r="E287" s="41" t="s">
        <v>7938</v>
      </c>
      <c r="F287" s="41" t="s">
        <v>9350</v>
      </c>
      <c r="G287" s="41" t="s">
        <v>1048</v>
      </c>
      <c r="H287" s="41" t="s">
        <v>7888</v>
      </c>
      <c r="I287" s="41"/>
      <c r="J287" s="41"/>
      <c r="M287" s="40"/>
    </row>
    <row r="288" spans="1:13" hidden="1">
      <c r="A288" s="41" t="s">
        <v>8881</v>
      </c>
      <c r="B288" s="79" t="s">
        <v>9036</v>
      </c>
      <c r="C288" s="41" t="s">
        <v>8536</v>
      </c>
      <c r="D288" s="41" t="s">
        <v>7928</v>
      </c>
      <c r="E288" s="41" t="s">
        <v>7938</v>
      </c>
      <c r="F288" s="41" t="s">
        <v>9350</v>
      </c>
      <c r="G288" s="41" t="s">
        <v>1048</v>
      </c>
      <c r="H288" s="41" t="s">
        <v>7889</v>
      </c>
      <c r="I288" s="42"/>
      <c r="J288" s="41"/>
      <c r="M288" s="40"/>
    </row>
    <row r="289" spans="1:13" hidden="1">
      <c r="A289" s="41" t="s">
        <v>8881</v>
      </c>
      <c r="B289" s="79" t="s">
        <v>9036</v>
      </c>
      <c r="C289" s="41" t="s">
        <v>8536</v>
      </c>
      <c r="D289" s="41" t="s">
        <v>7928</v>
      </c>
      <c r="E289" s="41" t="s">
        <v>7938</v>
      </c>
      <c r="F289" s="41" t="s">
        <v>9350</v>
      </c>
      <c r="G289" s="41" t="s">
        <v>1048</v>
      </c>
      <c r="H289" s="41" t="s">
        <v>7890</v>
      </c>
      <c r="I289" s="41"/>
      <c r="J289" s="41"/>
      <c r="M289" s="40"/>
    </row>
    <row r="290" spans="1:13" hidden="1">
      <c r="A290" s="41" t="s">
        <v>8881</v>
      </c>
      <c r="B290" s="79" t="s">
        <v>9036</v>
      </c>
      <c r="C290" s="41" t="s">
        <v>8536</v>
      </c>
      <c r="D290" s="41" t="s">
        <v>7928</v>
      </c>
      <c r="E290" s="41" t="s">
        <v>7938</v>
      </c>
      <c r="F290" s="41" t="s">
        <v>9350</v>
      </c>
      <c r="G290" s="41" t="s">
        <v>1048</v>
      </c>
      <c r="H290" s="41" t="s">
        <v>7891</v>
      </c>
      <c r="I290" s="41"/>
      <c r="J290" s="41"/>
      <c r="M290" s="40"/>
    </row>
    <row r="291" spans="1:13" hidden="1">
      <c r="A291" s="41" t="s">
        <v>8881</v>
      </c>
      <c r="B291" s="79" t="s">
        <v>9036</v>
      </c>
      <c r="C291" s="41" t="s">
        <v>8536</v>
      </c>
      <c r="D291" s="41" t="s">
        <v>7928</v>
      </c>
      <c r="E291" s="41" t="s">
        <v>7938</v>
      </c>
      <c r="F291" s="41" t="s">
        <v>9350</v>
      </c>
      <c r="G291" s="41" t="s">
        <v>1048</v>
      </c>
      <c r="H291" s="41" t="s">
        <v>7892</v>
      </c>
      <c r="I291" s="42">
        <v>41456</v>
      </c>
      <c r="J291" s="41"/>
      <c r="M291" s="40"/>
    </row>
    <row r="292" spans="1:13" hidden="1">
      <c r="A292" s="41" t="s">
        <v>8881</v>
      </c>
      <c r="B292" s="79" t="s">
        <v>9036</v>
      </c>
      <c r="C292" s="41" t="s">
        <v>8536</v>
      </c>
      <c r="D292" s="41" t="s">
        <v>7928</v>
      </c>
      <c r="E292" s="41" t="s">
        <v>7938</v>
      </c>
      <c r="F292" s="41" t="s">
        <v>9350</v>
      </c>
      <c r="G292" s="41" t="s">
        <v>1048</v>
      </c>
      <c r="H292" s="41" t="s">
        <v>7893</v>
      </c>
      <c r="I292" s="41"/>
      <c r="J292" s="41"/>
      <c r="M292" s="40"/>
    </row>
    <row r="293" spans="1:13" hidden="1">
      <c r="A293" s="41" t="s">
        <v>8881</v>
      </c>
      <c r="B293" s="79" t="s">
        <v>9036</v>
      </c>
      <c r="C293" s="41" t="s">
        <v>8536</v>
      </c>
      <c r="D293" s="41" t="s">
        <v>7928</v>
      </c>
      <c r="E293" s="41" t="s">
        <v>7938</v>
      </c>
      <c r="F293" s="41" t="s">
        <v>9350</v>
      </c>
      <c r="G293" s="41" t="s">
        <v>1048</v>
      </c>
      <c r="H293" s="41" t="s">
        <v>7894</v>
      </c>
      <c r="I293" s="42">
        <v>41426</v>
      </c>
      <c r="J293" s="41"/>
      <c r="M293" s="40"/>
    </row>
    <row r="294" spans="1:13" hidden="1">
      <c r="A294" s="40" t="s">
        <v>8881</v>
      </c>
      <c r="B294" s="78" t="s">
        <v>9036</v>
      </c>
      <c r="C294" s="40" t="s">
        <v>8536</v>
      </c>
      <c r="D294" s="40" t="s">
        <v>7928</v>
      </c>
      <c r="E294" s="41" t="s">
        <v>7938</v>
      </c>
      <c r="F294" s="40" t="s">
        <v>9350</v>
      </c>
      <c r="G294" s="40" t="s">
        <v>7895</v>
      </c>
      <c r="H294" s="40" t="s">
        <v>7896</v>
      </c>
      <c r="I294" s="43">
        <f>J294-2</f>
        <v>41409</v>
      </c>
      <c r="J294" s="43">
        <f t="shared" ref="J294:J300" si="19">I295</f>
        <v>41411</v>
      </c>
      <c r="K294" s="40" t="s">
        <v>6184</v>
      </c>
      <c r="L294" s="40">
        <v>100</v>
      </c>
      <c r="M294" s="40"/>
    </row>
    <row r="295" spans="1:13" hidden="1">
      <c r="A295" s="40" t="s">
        <v>8881</v>
      </c>
      <c r="B295" s="78" t="s">
        <v>9036</v>
      </c>
      <c r="C295" s="40" t="s">
        <v>8536</v>
      </c>
      <c r="D295" s="40" t="s">
        <v>7928</v>
      </c>
      <c r="E295" s="41" t="s">
        <v>7938</v>
      </c>
      <c r="F295" s="40" t="s">
        <v>9350</v>
      </c>
      <c r="G295" s="40" t="s">
        <v>7898</v>
      </c>
      <c r="H295" s="40" t="s">
        <v>7899</v>
      </c>
      <c r="I295" s="43">
        <f>J295-1</f>
        <v>41411</v>
      </c>
      <c r="J295" s="43">
        <f t="shared" si="19"/>
        <v>41412</v>
      </c>
      <c r="K295" s="40" t="s">
        <v>6184</v>
      </c>
      <c r="L295" s="40">
        <v>100</v>
      </c>
      <c r="M295" s="40"/>
    </row>
    <row r="296" spans="1:13" hidden="1">
      <c r="A296" s="40" t="s">
        <v>8881</v>
      </c>
      <c r="B296" s="78" t="s">
        <v>9036</v>
      </c>
      <c r="C296" s="40" t="s">
        <v>8536</v>
      </c>
      <c r="D296" s="40" t="s">
        <v>7928</v>
      </c>
      <c r="E296" s="41" t="s">
        <v>7938</v>
      </c>
      <c r="F296" s="40" t="s">
        <v>9350</v>
      </c>
      <c r="G296" s="40" t="s">
        <v>7898</v>
      </c>
      <c r="H296" s="40" t="s">
        <v>7900</v>
      </c>
      <c r="I296" s="43">
        <f>J296-1</f>
        <v>41412</v>
      </c>
      <c r="J296" s="43">
        <f t="shared" si="19"/>
        <v>41413</v>
      </c>
      <c r="K296" s="40" t="s">
        <v>6184</v>
      </c>
      <c r="L296" s="40">
        <v>100</v>
      </c>
      <c r="M296" s="40"/>
    </row>
    <row r="297" spans="1:13">
      <c r="A297" s="40" t="s">
        <v>8881</v>
      </c>
      <c r="B297" s="78" t="s">
        <v>9036</v>
      </c>
      <c r="C297" s="40" t="s">
        <v>8536</v>
      </c>
      <c r="D297" s="40" t="s">
        <v>7928</v>
      </c>
      <c r="E297" s="41" t="s">
        <v>7938</v>
      </c>
      <c r="F297" s="40" t="s">
        <v>9350</v>
      </c>
      <c r="G297" s="40" t="s">
        <v>7901</v>
      </c>
      <c r="H297" s="40" t="s">
        <v>7902</v>
      </c>
      <c r="I297" s="43">
        <f>J297-5</f>
        <v>41413</v>
      </c>
      <c r="J297" s="43">
        <f t="shared" si="19"/>
        <v>41418</v>
      </c>
      <c r="K297" s="40" t="s">
        <v>7945</v>
      </c>
      <c r="L297" s="40">
        <v>100</v>
      </c>
    </row>
    <row r="298" spans="1:13" hidden="1">
      <c r="A298" s="40" t="s">
        <v>8881</v>
      </c>
      <c r="B298" s="78" t="s">
        <v>9036</v>
      </c>
      <c r="C298" s="40" t="s">
        <v>8536</v>
      </c>
      <c r="D298" s="40" t="s">
        <v>7928</v>
      </c>
      <c r="E298" s="41" t="s">
        <v>7938</v>
      </c>
      <c r="F298" s="40" t="s">
        <v>9350</v>
      </c>
      <c r="G298" s="40" t="s">
        <v>7904</v>
      </c>
      <c r="H298" s="40" t="s">
        <v>7905</v>
      </c>
      <c r="I298" s="43">
        <f>J298-3</f>
        <v>41418</v>
      </c>
      <c r="J298" s="43">
        <f t="shared" si="19"/>
        <v>41421</v>
      </c>
      <c r="K298" s="40" t="s">
        <v>7945</v>
      </c>
      <c r="L298" s="40">
        <v>100</v>
      </c>
    </row>
    <row r="299" spans="1:13" hidden="1">
      <c r="A299" s="40" t="s">
        <v>8881</v>
      </c>
      <c r="B299" s="78" t="s">
        <v>9036</v>
      </c>
      <c r="C299" s="40" t="s">
        <v>8536</v>
      </c>
      <c r="D299" s="40" t="s">
        <v>7928</v>
      </c>
      <c r="E299" s="41" t="s">
        <v>7938</v>
      </c>
      <c r="F299" s="40" t="s">
        <v>9350</v>
      </c>
      <c r="G299" s="40" t="s">
        <v>7904</v>
      </c>
      <c r="H299" s="40" t="s">
        <v>7906</v>
      </c>
      <c r="I299" s="43">
        <f>J299-2</f>
        <v>41421</v>
      </c>
      <c r="J299" s="43">
        <f t="shared" si="19"/>
        <v>41423</v>
      </c>
      <c r="K299" s="40" t="s">
        <v>7945</v>
      </c>
      <c r="L299" s="40">
        <v>100</v>
      </c>
    </row>
    <row r="300" spans="1:13" hidden="1">
      <c r="A300" s="40" t="s">
        <v>8881</v>
      </c>
      <c r="B300" s="78" t="s">
        <v>9036</v>
      </c>
      <c r="C300" s="40" t="s">
        <v>8536</v>
      </c>
      <c r="D300" s="40" t="s">
        <v>7928</v>
      </c>
      <c r="E300" s="41" t="s">
        <v>7938</v>
      </c>
      <c r="F300" s="40" t="s">
        <v>9350</v>
      </c>
      <c r="G300" s="40" t="s">
        <v>7904</v>
      </c>
      <c r="H300" s="40" t="s">
        <v>7907</v>
      </c>
      <c r="I300" s="43">
        <f>J300-2</f>
        <v>41423</v>
      </c>
      <c r="J300" s="43">
        <f t="shared" si="19"/>
        <v>41425</v>
      </c>
      <c r="K300" s="40" t="s">
        <v>7945</v>
      </c>
      <c r="L300" s="40" t="s">
        <v>84</v>
      </c>
    </row>
    <row r="301" spans="1:13" hidden="1">
      <c r="A301" s="40" t="s">
        <v>8881</v>
      </c>
      <c r="B301" s="78" t="s">
        <v>9036</v>
      </c>
      <c r="C301" s="40" t="s">
        <v>8536</v>
      </c>
      <c r="D301" s="40" t="s">
        <v>7928</v>
      </c>
      <c r="E301" s="41" t="s">
        <v>7938</v>
      </c>
      <c r="F301" s="40" t="s">
        <v>9350</v>
      </c>
      <c r="G301" s="40" t="s">
        <v>7904</v>
      </c>
      <c r="H301" s="40" t="s">
        <v>7908</v>
      </c>
      <c r="I301" s="43">
        <f>J301-1</f>
        <v>41425</v>
      </c>
      <c r="J301" s="43">
        <v>41426</v>
      </c>
      <c r="K301" s="40" t="s">
        <v>7945</v>
      </c>
      <c r="L301" s="40">
        <v>100</v>
      </c>
    </row>
    <row r="302" spans="1:13" hidden="1">
      <c r="A302" s="41" t="s">
        <v>8534</v>
      </c>
      <c r="B302" s="41" t="s">
        <v>9351</v>
      </c>
      <c r="C302" s="41" t="s">
        <v>108</v>
      </c>
      <c r="D302" s="41" t="s">
        <v>65</v>
      </c>
      <c r="E302" s="41" t="s">
        <v>7886</v>
      </c>
      <c r="F302" s="41" t="s">
        <v>9352</v>
      </c>
      <c r="G302" s="41" t="s">
        <v>1048</v>
      </c>
      <c r="H302" s="41" t="s">
        <v>7888</v>
      </c>
      <c r="I302" s="41"/>
      <c r="J302" s="41"/>
    </row>
    <row r="303" spans="1:13" hidden="1">
      <c r="A303" s="41" t="s">
        <v>8534</v>
      </c>
      <c r="B303" s="41" t="s">
        <v>9351</v>
      </c>
      <c r="C303" s="41" t="s">
        <v>108</v>
      </c>
      <c r="D303" s="41" t="s">
        <v>65</v>
      </c>
      <c r="E303" s="41" t="s">
        <v>7886</v>
      </c>
      <c r="F303" s="41" t="s">
        <v>9352</v>
      </c>
      <c r="G303" s="41" t="s">
        <v>1048</v>
      </c>
      <c r="H303" s="41" t="s">
        <v>7889</v>
      </c>
      <c r="I303" s="42">
        <v>41446</v>
      </c>
      <c r="J303" s="41"/>
    </row>
    <row r="304" spans="1:13" hidden="1">
      <c r="A304" s="41" t="s">
        <v>8534</v>
      </c>
      <c r="B304" s="41" t="s">
        <v>9351</v>
      </c>
      <c r="C304" s="41" t="s">
        <v>108</v>
      </c>
      <c r="D304" s="41" t="s">
        <v>65</v>
      </c>
      <c r="E304" s="41" t="s">
        <v>7886</v>
      </c>
      <c r="F304" s="41" t="s">
        <v>9352</v>
      </c>
      <c r="G304" s="41" t="s">
        <v>1048</v>
      </c>
      <c r="H304" s="41" t="s">
        <v>7890</v>
      </c>
      <c r="I304" s="42">
        <v>41528</v>
      </c>
      <c r="J304" s="41"/>
    </row>
    <row r="305" spans="1:13" hidden="1">
      <c r="A305" s="41" t="s">
        <v>8534</v>
      </c>
      <c r="B305" s="41" t="s">
        <v>9351</v>
      </c>
      <c r="C305" s="41" t="s">
        <v>108</v>
      </c>
      <c r="D305" s="41" t="s">
        <v>65</v>
      </c>
      <c r="E305" s="41" t="s">
        <v>7886</v>
      </c>
      <c r="F305" s="41" t="s">
        <v>9352</v>
      </c>
      <c r="G305" s="41" t="s">
        <v>1048</v>
      </c>
      <c r="H305" s="41" t="s">
        <v>7891</v>
      </c>
      <c r="I305" s="42">
        <v>41586</v>
      </c>
      <c r="J305" s="41"/>
    </row>
    <row r="306" spans="1:13" hidden="1">
      <c r="A306" s="41" t="s">
        <v>8534</v>
      </c>
      <c r="B306" s="41" t="s">
        <v>9351</v>
      </c>
      <c r="C306" s="41" t="s">
        <v>108</v>
      </c>
      <c r="D306" s="41" t="s">
        <v>65</v>
      </c>
      <c r="E306" s="41" t="s">
        <v>7886</v>
      </c>
      <c r="F306" s="41" t="s">
        <v>9352</v>
      </c>
      <c r="G306" s="41" t="s">
        <v>1048</v>
      </c>
      <c r="H306" s="41" t="s">
        <v>7892</v>
      </c>
      <c r="J306" s="41"/>
    </row>
    <row r="307" spans="1:13" hidden="1">
      <c r="A307" s="41" t="s">
        <v>8534</v>
      </c>
      <c r="B307" s="41" t="s">
        <v>9351</v>
      </c>
      <c r="C307" s="41" t="s">
        <v>108</v>
      </c>
      <c r="D307" s="41" t="s">
        <v>65</v>
      </c>
      <c r="E307" s="41" t="s">
        <v>7886</v>
      </c>
      <c r="F307" s="41" t="s">
        <v>9352</v>
      </c>
      <c r="G307" s="41" t="s">
        <v>1048</v>
      </c>
      <c r="H307" s="41" t="s">
        <v>7893</v>
      </c>
      <c r="I307" s="41"/>
      <c r="J307" s="41"/>
    </row>
    <row r="308" spans="1:13" hidden="1">
      <c r="A308" s="41" t="s">
        <v>8534</v>
      </c>
      <c r="B308" s="41" t="s">
        <v>9351</v>
      </c>
      <c r="C308" s="41" t="s">
        <v>108</v>
      </c>
      <c r="D308" s="41" t="s">
        <v>65</v>
      </c>
      <c r="E308" s="41" t="s">
        <v>7886</v>
      </c>
      <c r="F308" s="41" t="s">
        <v>9352</v>
      </c>
      <c r="G308" s="41" t="s">
        <v>1048</v>
      </c>
      <c r="H308" s="41" t="s">
        <v>7894</v>
      </c>
      <c r="I308" s="42">
        <v>41497</v>
      </c>
      <c r="J308" s="41"/>
    </row>
    <row r="309" spans="1:13" hidden="1">
      <c r="A309" s="40" t="s">
        <v>8534</v>
      </c>
      <c r="B309" s="40" t="s">
        <v>9351</v>
      </c>
      <c r="C309" s="40" t="s">
        <v>108</v>
      </c>
      <c r="D309" s="40" t="s">
        <v>65</v>
      </c>
      <c r="E309" s="41" t="s">
        <v>7886</v>
      </c>
      <c r="F309" s="40" t="s">
        <v>9352</v>
      </c>
      <c r="G309" s="40" t="s">
        <v>7895</v>
      </c>
      <c r="H309" s="40" t="s">
        <v>7896</v>
      </c>
      <c r="I309" s="43">
        <f>J309-2</f>
        <v>41480</v>
      </c>
      <c r="J309" s="43">
        <f t="shared" ref="J309:J315" si="20">I310</f>
        <v>41482</v>
      </c>
      <c r="K309" s="40" t="s">
        <v>4365</v>
      </c>
      <c r="L309" s="40">
        <v>100</v>
      </c>
    </row>
    <row r="310" spans="1:13" hidden="1">
      <c r="A310" s="40" t="s">
        <v>8534</v>
      </c>
      <c r="B310" s="40" t="s">
        <v>9351</v>
      </c>
      <c r="C310" s="40" t="s">
        <v>108</v>
      </c>
      <c r="D310" s="40" t="s">
        <v>65</v>
      </c>
      <c r="E310" s="41" t="s">
        <v>7886</v>
      </c>
      <c r="F310" s="40" t="s">
        <v>9352</v>
      </c>
      <c r="G310" s="40" t="s">
        <v>7898</v>
      </c>
      <c r="H310" s="40" t="s">
        <v>7899</v>
      </c>
      <c r="I310" s="43">
        <f>J310-1</f>
        <v>41482</v>
      </c>
      <c r="J310" s="43">
        <f t="shared" si="20"/>
        <v>41483</v>
      </c>
      <c r="K310" s="40" t="s">
        <v>4365</v>
      </c>
      <c r="L310" s="40">
        <v>100</v>
      </c>
    </row>
    <row r="311" spans="1:13" hidden="1">
      <c r="A311" s="40" t="s">
        <v>8534</v>
      </c>
      <c r="B311" s="40" t="s">
        <v>9351</v>
      </c>
      <c r="C311" s="40" t="s">
        <v>108</v>
      </c>
      <c r="D311" s="40" t="s">
        <v>65</v>
      </c>
      <c r="E311" s="41" t="s">
        <v>7886</v>
      </c>
      <c r="F311" s="40" t="s">
        <v>9352</v>
      </c>
      <c r="G311" s="40" t="s">
        <v>7898</v>
      </c>
      <c r="H311" s="40" t="s">
        <v>7900</v>
      </c>
      <c r="I311" s="43">
        <f>J311-1</f>
        <v>41483</v>
      </c>
      <c r="J311" s="43">
        <f t="shared" si="20"/>
        <v>41484</v>
      </c>
      <c r="K311" s="40" t="s">
        <v>4365</v>
      </c>
      <c r="L311" s="40">
        <v>100</v>
      </c>
    </row>
    <row r="312" spans="1:13">
      <c r="A312" s="40" t="s">
        <v>8534</v>
      </c>
      <c r="B312" s="40" t="s">
        <v>9351</v>
      </c>
      <c r="C312" s="40" t="s">
        <v>108</v>
      </c>
      <c r="D312" s="40" t="s">
        <v>65</v>
      </c>
      <c r="E312" s="41" t="s">
        <v>7886</v>
      </c>
      <c r="F312" s="40" t="s">
        <v>9352</v>
      </c>
      <c r="G312" s="40" t="s">
        <v>7901</v>
      </c>
      <c r="H312" s="40" t="s">
        <v>7902</v>
      </c>
      <c r="I312" s="43">
        <f>J312-5</f>
        <v>41484</v>
      </c>
      <c r="J312" s="43">
        <f t="shared" si="20"/>
        <v>41489</v>
      </c>
      <c r="K312" s="40" t="s">
        <v>4365</v>
      </c>
      <c r="L312" s="40">
        <v>100</v>
      </c>
    </row>
    <row r="313" spans="1:13" ht="39.6" hidden="1">
      <c r="A313" s="40" t="s">
        <v>8534</v>
      </c>
      <c r="B313" s="40" t="s">
        <v>9351</v>
      </c>
      <c r="C313" s="40" t="s">
        <v>108</v>
      </c>
      <c r="D313" s="40" t="s">
        <v>65</v>
      </c>
      <c r="E313" s="41" t="s">
        <v>7886</v>
      </c>
      <c r="F313" s="40" t="s">
        <v>9352</v>
      </c>
      <c r="G313" s="40" t="s">
        <v>7904</v>
      </c>
      <c r="H313" s="40" t="s">
        <v>7905</v>
      </c>
      <c r="I313" s="43">
        <f>J313-3</f>
        <v>41489</v>
      </c>
      <c r="J313" s="43">
        <f t="shared" si="20"/>
        <v>41492</v>
      </c>
      <c r="K313" s="40" t="s">
        <v>4365</v>
      </c>
      <c r="L313" s="40">
        <v>100</v>
      </c>
      <c r="M313" s="39" t="s">
        <v>9353</v>
      </c>
    </row>
    <row r="314" spans="1:13" hidden="1">
      <c r="A314" s="40" t="s">
        <v>8534</v>
      </c>
      <c r="B314" s="40" t="s">
        <v>9351</v>
      </c>
      <c r="C314" s="40" t="s">
        <v>108</v>
      </c>
      <c r="D314" s="40" t="s">
        <v>65</v>
      </c>
      <c r="E314" s="41" t="s">
        <v>7886</v>
      </c>
      <c r="F314" s="40" t="s">
        <v>9352</v>
      </c>
      <c r="G314" s="40" t="s">
        <v>7904</v>
      </c>
      <c r="H314" s="40" t="s">
        <v>7906</v>
      </c>
      <c r="I314" s="43">
        <f>J314-2</f>
        <v>41492</v>
      </c>
      <c r="J314" s="43">
        <f t="shared" si="20"/>
        <v>41494</v>
      </c>
      <c r="K314" s="40" t="s">
        <v>4365</v>
      </c>
      <c r="L314" s="40">
        <v>100</v>
      </c>
    </row>
    <row r="315" spans="1:13" hidden="1">
      <c r="A315" s="40" t="s">
        <v>8534</v>
      </c>
      <c r="B315" s="40" t="s">
        <v>9351</v>
      </c>
      <c r="C315" s="40" t="s">
        <v>108</v>
      </c>
      <c r="D315" s="40" t="s">
        <v>65</v>
      </c>
      <c r="E315" s="41" t="s">
        <v>7886</v>
      </c>
      <c r="F315" s="40" t="s">
        <v>9352</v>
      </c>
      <c r="G315" s="40" t="s">
        <v>7904</v>
      </c>
      <c r="H315" s="40" t="s">
        <v>7907</v>
      </c>
      <c r="I315" s="43">
        <f>J315-2</f>
        <v>41494</v>
      </c>
      <c r="J315" s="43">
        <f t="shared" si="20"/>
        <v>41496</v>
      </c>
      <c r="K315" s="40" t="s">
        <v>4365</v>
      </c>
      <c r="L315" s="40">
        <v>100</v>
      </c>
    </row>
    <row r="316" spans="1:13" hidden="1">
      <c r="A316" s="40" t="s">
        <v>8534</v>
      </c>
      <c r="B316" s="40" t="s">
        <v>9351</v>
      </c>
      <c r="C316" s="40" t="s">
        <v>108</v>
      </c>
      <c r="D316" s="40" t="s">
        <v>65</v>
      </c>
      <c r="E316" s="41" t="s">
        <v>7886</v>
      </c>
      <c r="F316" s="40" t="s">
        <v>9352</v>
      </c>
      <c r="G316" s="40" t="s">
        <v>7904</v>
      </c>
      <c r="H316" s="40" t="s">
        <v>7908</v>
      </c>
      <c r="I316" s="43">
        <f>J316-1</f>
        <v>41496</v>
      </c>
      <c r="J316" s="43">
        <v>41497</v>
      </c>
      <c r="K316" s="40" t="s">
        <v>4365</v>
      </c>
      <c r="L316" s="40">
        <v>100</v>
      </c>
    </row>
    <row r="317" spans="1:13" hidden="1">
      <c r="A317" s="41" t="s">
        <v>7962</v>
      </c>
      <c r="B317" s="70" t="s">
        <v>8347</v>
      </c>
      <c r="C317" s="41" t="s">
        <v>65</v>
      </c>
      <c r="D317" s="41" t="s">
        <v>65</v>
      </c>
      <c r="E317" s="41" t="s">
        <v>7886</v>
      </c>
      <c r="F317" s="41" t="s">
        <v>9354</v>
      </c>
      <c r="G317" s="45" t="s">
        <v>1048</v>
      </c>
      <c r="H317" s="45" t="s">
        <v>7888</v>
      </c>
      <c r="I317" s="60">
        <v>41572</v>
      </c>
      <c r="J317" s="45"/>
      <c r="K317" s="45"/>
      <c r="L317" s="45"/>
    </row>
    <row r="318" spans="1:13" hidden="1">
      <c r="A318" s="41" t="s">
        <v>7962</v>
      </c>
      <c r="B318" s="70" t="s">
        <v>8347</v>
      </c>
      <c r="C318" s="41" t="s">
        <v>65</v>
      </c>
      <c r="D318" s="41" t="s">
        <v>65</v>
      </c>
      <c r="E318" s="41" t="s">
        <v>7886</v>
      </c>
      <c r="F318" s="41" t="s">
        <v>9354</v>
      </c>
      <c r="G318" s="45" t="s">
        <v>1048</v>
      </c>
      <c r="H318" s="45" t="s">
        <v>7889</v>
      </c>
      <c r="I318" s="45"/>
      <c r="J318" s="45"/>
      <c r="K318" s="45"/>
      <c r="L318" s="45"/>
    </row>
    <row r="319" spans="1:13" hidden="1">
      <c r="A319" s="41" t="s">
        <v>7962</v>
      </c>
      <c r="B319" s="70" t="s">
        <v>8347</v>
      </c>
      <c r="C319" s="41" t="s">
        <v>65</v>
      </c>
      <c r="D319" s="41" t="s">
        <v>65</v>
      </c>
      <c r="E319" s="41" t="s">
        <v>7886</v>
      </c>
      <c r="F319" s="41" t="s">
        <v>9354</v>
      </c>
      <c r="G319" s="45" t="s">
        <v>1048</v>
      </c>
      <c r="H319" s="45" t="s">
        <v>7890</v>
      </c>
      <c r="I319" s="60">
        <v>41597</v>
      </c>
      <c r="J319" s="45"/>
      <c r="K319" s="45"/>
      <c r="L319" s="45"/>
    </row>
    <row r="320" spans="1:13" hidden="1">
      <c r="A320" s="41" t="s">
        <v>7962</v>
      </c>
      <c r="B320" s="70" t="s">
        <v>8347</v>
      </c>
      <c r="C320" s="41" t="s">
        <v>65</v>
      </c>
      <c r="D320" s="41" t="s">
        <v>65</v>
      </c>
      <c r="E320" s="41" t="s">
        <v>7886</v>
      </c>
      <c r="F320" s="41" t="s">
        <v>9354</v>
      </c>
      <c r="G320" s="45" t="s">
        <v>1048</v>
      </c>
      <c r="H320" s="45" t="s">
        <v>7891</v>
      </c>
      <c r="I320" s="45"/>
      <c r="J320" s="45"/>
      <c r="K320" s="45"/>
      <c r="L320" s="45"/>
    </row>
    <row r="321" spans="1:13" hidden="1">
      <c r="A321" s="41" t="s">
        <v>7962</v>
      </c>
      <c r="B321" s="70" t="s">
        <v>8347</v>
      </c>
      <c r="C321" s="41" t="s">
        <v>65</v>
      </c>
      <c r="D321" s="41" t="s">
        <v>65</v>
      </c>
      <c r="E321" s="41" t="s">
        <v>7886</v>
      </c>
      <c r="F321" s="41" t="s">
        <v>9354</v>
      </c>
      <c r="G321" s="45" t="s">
        <v>1048</v>
      </c>
      <c r="H321" s="45" t="s">
        <v>7892</v>
      </c>
      <c r="I321" s="60"/>
      <c r="J321" s="45"/>
      <c r="K321" s="45"/>
      <c r="L321" s="45"/>
    </row>
    <row r="322" spans="1:13" hidden="1">
      <c r="A322" s="41" t="s">
        <v>7962</v>
      </c>
      <c r="B322" s="70" t="s">
        <v>8347</v>
      </c>
      <c r="C322" s="41" t="s">
        <v>65</v>
      </c>
      <c r="D322" s="41" t="s">
        <v>65</v>
      </c>
      <c r="E322" s="41" t="s">
        <v>7886</v>
      </c>
      <c r="F322" s="41" t="s">
        <v>9354</v>
      </c>
      <c r="G322" s="45" t="s">
        <v>1048</v>
      </c>
      <c r="H322" s="45" t="s">
        <v>7893</v>
      </c>
      <c r="I322" s="60"/>
      <c r="J322" s="45"/>
      <c r="K322" s="45"/>
      <c r="L322" s="45"/>
    </row>
    <row r="323" spans="1:13" hidden="1">
      <c r="A323" s="41" t="s">
        <v>7962</v>
      </c>
      <c r="B323" s="70" t="s">
        <v>8347</v>
      </c>
      <c r="C323" s="41" t="s">
        <v>65</v>
      </c>
      <c r="D323" s="41" t="s">
        <v>65</v>
      </c>
      <c r="E323" s="41" t="s">
        <v>7886</v>
      </c>
      <c r="F323" s="41" t="s">
        <v>9354</v>
      </c>
      <c r="G323" s="45" t="s">
        <v>1048</v>
      </c>
      <c r="H323" s="45" t="s">
        <v>7894</v>
      </c>
      <c r="I323" s="60"/>
      <c r="J323" s="45"/>
      <c r="K323" s="45"/>
      <c r="L323" s="45"/>
    </row>
    <row r="324" spans="1:13" hidden="1">
      <c r="A324" s="40" t="s">
        <v>7962</v>
      </c>
      <c r="B324" s="70" t="s">
        <v>8347</v>
      </c>
      <c r="C324" s="40" t="s">
        <v>65</v>
      </c>
      <c r="D324" s="40" t="s">
        <v>65</v>
      </c>
      <c r="E324" s="41" t="s">
        <v>7886</v>
      </c>
      <c r="F324" s="40" t="s">
        <v>9354</v>
      </c>
      <c r="G324" s="40" t="s">
        <v>7895</v>
      </c>
      <c r="H324" s="40" t="s">
        <v>7896</v>
      </c>
      <c r="I324" s="61">
        <f>J324-2</f>
        <v>41572</v>
      </c>
      <c r="J324" s="61">
        <f t="shared" ref="J324:J330" si="21">I325</f>
        <v>41574</v>
      </c>
      <c r="K324" s="44" t="s">
        <v>109</v>
      </c>
      <c r="L324" s="40">
        <v>100</v>
      </c>
    </row>
    <row r="325" spans="1:13" hidden="1">
      <c r="A325" s="40" t="s">
        <v>7962</v>
      </c>
      <c r="B325" s="70" t="s">
        <v>8347</v>
      </c>
      <c r="C325" s="40" t="s">
        <v>65</v>
      </c>
      <c r="D325" s="40" t="s">
        <v>65</v>
      </c>
      <c r="E325" s="41" t="s">
        <v>7886</v>
      </c>
      <c r="F325" s="40" t="s">
        <v>9354</v>
      </c>
      <c r="G325" s="40" t="s">
        <v>7898</v>
      </c>
      <c r="H325" s="40" t="s">
        <v>7899</v>
      </c>
      <c r="I325" s="61">
        <f>J325-1</f>
        <v>41574</v>
      </c>
      <c r="J325" s="61">
        <f t="shared" si="21"/>
        <v>41575</v>
      </c>
      <c r="K325" s="44" t="s">
        <v>109</v>
      </c>
      <c r="L325" s="40">
        <v>100</v>
      </c>
    </row>
    <row r="326" spans="1:13" hidden="1">
      <c r="A326" s="40" t="s">
        <v>7962</v>
      </c>
      <c r="B326" s="70" t="s">
        <v>8347</v>
      </c>
      <c r="C326" s="40" t="s">
        <v>65</v>
      </c>
      <c r="D326" s="40" t="s">
        <v>65</v>
      </c>
      <c r="E326" s="41" t="s">
        <v>7886</v>
      </c>
      <c r="F326" s="40" t="s">
        <v>9354</v>
      </c>
      <c r="G326" s="40" t="s">
        <v>7898</v>
      </c>
      <c r="H326" s="40" t="s">
        <v>7900</v>
      </c>
      <c r="I326" s="61">
        <f>J326-1</f>
        <v>41575</v>
      </c>
      <c r="J326" s="61">
        <f t="shared" si="21"/>
        <v>41576</v>
      </c>
      <c r="K326" s="44" t="s">
        <v>109</v>
      </c>
      <c r="L326" s="40">
        <v>100</v>
      </c>
    </row>
    <row r="327" spans="1:13" ht="26.45">
      <c r="A327" s="40" t="s">
        <v>7962</v>
      </c>
      <c r="B327" s="70" t="s">
        <v>8347</v>
      </c>
      <c r="C327" s="40" t="s">
        <v>65</v>
      </c>
      <c r="D327" s="40" t="s">
        <v>65</v>
      </c>
      <c r="E327" s="41" t="s">
        <v>7886</v>
      </c>
      <c r="F327" s="40" t="s">
        <v>9354</v>
      </c>
      <c r="G327" s="40" t="s">
        <v>7901</v>
      </c>
      <c r="H327" s="40" t="s">
        <v>7902</v>
      </c>
      <c r="I327" s="61">
        <f>J327-5</f>
        <v>41576</v>
      </c>
      <c r="J327" s="61">
        <f t="shared" si="21"/>
        <v>41581</v>
      </c>
      <c r="K327" s="44" t="s">
        <v>109</v>
      </c>
      <c r="L327" s="40">
        <v>100</v>
      </c>
      <c r="M327" s="39" t="s">
        <v>9355</v>
      </c>
    </row>
    <row r="328" spans="1:13" hidden="1">
      <c r="A328" s="40" t="s">
        <v>7962</v>
      </c>
      <c r="B328" s="70" t="s">
        <v>8347</v>
      </c>
      <c r="C328" s="40" t="s">
        <v>65</v>
      </c>
      <c r="D328" s="40" t="s">
        <v>65</v>
      </c>
      <c r="E328" s="41" t="s">
        <v>7886</v>
      </c>
      <c r="F328" s="40" t="s">
        <v>9354</v>
      </c>
      <c r="G328" s="40" t="s">
        <v>7904</v>
      </c>
      <c r="H328" s="40" t="s">
        <v>7905</v>
      </c>
      <c r="I328" s="61">
        <f>J328-3</f>
        <v>41581</v>
      </c>
      <c r="J328" s="61">
        <f t="shared" si="21"/>
        <v>41584</v>
      </c>
      <c r="K328" s="44" t="s">
        <v>109</v>
      </c>
      <c r="L328" s="40">
        <v>100</v>
      </c>
    </row>
    <row r="329" spans="1:13" hidden="1">
      <c r="A329" s="40" t="s">
        <v>7962</v>
      </c>
      <c r="B329" s="70" t="s">
        <v>8347</v>
      </c>
      <c r="C329" s="40" t="s">
        <v>65</v>
      </c>
      <c r="D329" s="40" t="s">
        <v>65</v>
      </c>
      <c r="E329" s="41" t="s">
        <v>7886</v>
      </c>
      <c r="F329" s="40" t="s">
        <v>9354</v>
      </c>
      <c r="G329" s="40" t="s">
        <v>7904</v>
      </c>
      <c r="H329" s="40" t="s">
        <v>7906</v>
      </c>
      <c r="I329" s="61">
        <f>J329-2</f>
        <v>41584</v>
      </c>
      <c r="J329" s="61">
        <f t="shared" si="21"/>
        <v>41586</v>
      </c>
      <c r="K329" s="44" t="s">
        <v>109</v>
      </c>
      <c r="L329" s="40">
        <v>100</v>
      </c>
    </row>
    <row r="330" spans="1:13" hidden="1">
      <c r="A330" s="40" t="s">
        <v>7962</v>
      </c>
      <c r="B330" s="70" t="s">
        <v>8347</v>
      </c>
      <c r="C330" s="40" t="s">
        <v>65</v>
      </c>
      <c r="D330" s="40" t="s">
        <v>65</v>
      </c>
      <c r="E330" s="41" t="s">
        <v>7886</v>
      </c>
      <c r="F330" s="40" t="s">
        <v>9354</v>
      </c>
      <c r="G330" s="40" t="s">
        <v>7904</v>
      </c>
      <c r="H330" s="40" t="s">
        <v>7907</v>
      </c>
      <c r="I330" s="61">
        <f>J330-2</f>
        <v>41586</v>
      </c>
      <c r="J330" s="61">
        <f t="shared" si="21"/>
        <v>41588</v>
      </c>
      <c r="K330" s="44" t="s">
        <v>109</v>
      </c>
      <c r="L330" s="40">
        <v>100</v>
      </c>
    </row>
    <row r="331" spans="1:13" hidden="1">
      <c r="A331" s="40" t="s">
        <v>7962</v>
      </c>
      <c r="B331" s="70" t="s">
        <v>8347</v>
      </c>
      <c r="C331" s="40" t="s">
        <v>65</v>
      </c>
      <c r="D331" s="40" t="s">
        <v>65</v>
      </c>
      <c r="E331" s="41" t="s">
        <v>7886</v>
      </c>
      <c r="F331" s="40" t="s">
        <v>9354</v>
      </c>
      <c r="G331" s="40" t="s">
        <v>7904</v>
      </c>
      <c r="H331" s="40" t="s">
        <v>7908</v>
      </c>
      <c r="I331" s="61">
        <f>J331-1</f>
        <v>41588</v>
      </c>
      <c r="J331" s="61">
        <v>41589</v>
      </c>
      <c r="K331" s="44" t="s">
        <v>109</v>
      </c>
      <c r="L331" s="40">
        <v>100</v>
      </c>
    </row>
    <row r="332" spans="1:13" hidden="1">
      <c r="A332" s="41" t="s">
        <v>9310</v>
      </c>
      <c r="B332" s="41" t="s">
        <v>9356</v>
      </c>
      <c r="C332" s="45" t="s">
        <v>9310</v>
      </c>
      <c r="D332" s="41" t="s">
        <v>65</v>
      </c>
      <c r="E332" s="41" t="s">
        <v>7914</v>
      </c>
      <c r="F332" s="41" t="s">
        <v>9357</v>
      </c>
      <c r="G332" s="41" t="s">
        <v>1048</v>
      </c>
      <c r="H332" s="41" t="s">
        <v>7888</v>
      </c>
      <c r="I332" s="42">
        <v>41576</v>
      </c>
      <c r="J332" s="41"/>
      <c r="K332" s="41"/>
      <c r="L332" s="41"/>
    </row>
    <row r="333" spans="1:13" hidden="1">
      <c r="A333" s="41" t="s">
        <v>9310</v>
      </c>
      <c r="B333" s="41" t="s">
        <v>9356</v>
      </c>
      <c r="C333" s="45" t="s">
        <v>9310</v>
      </c>
      <c r="D333" s="41" t="s">
        <v>65</v>
      </c>
      <c r="E333" s="41" t="s">
        <v>7914</v>
      </c>
      <c r="F333" s="41" t="s">
        <v>9357</v>
      </c>
      <c r="G333" s="41" t="s">
        <v>1048</v>
      </c>
      <c r="H333" s="41" t="s">
        <v>7889</v>
      </c>
      <c r="I333" s="42"/>
      <c r="J333" s="41"/>
      <c r="K333" s="41"/>
      <c r="L333" s="41"/>
    </row>
    <row r="334" spans="1:13" hidden="1">
      <c r="A334" s="41" t="s">
        <v>9310</v>
      </c>
      <c r="B334" s="41" t="s">
        <v>9356</v>
      </c>
      <c r="C334" s="45" t="s">
        <v>9310</v>
      </c>
      <c r="D334" s="41" t="s">
        <v>65</v>
      </c>
      <c r="E334" s="41" t="s">
        <v>7914</v>
      </c>
      <c r="F334" s="41" t="s">
        <v>9357</v>
      </c>
      <c r="G334" s="41" t="s">
        <v>1048</v>
      </c>
      <c r="H334" s="41" t="s">
        <v>7890</v>
      </c>
      <c r="I334" s="41"/>
      <c r="J334" s="41"/>
      <c r="K334" s="41"/>
      <c r="L334" s="41"/>
    </row>
    <row r="335" spans="1:13" hidden="1">
      <c r="A335" s="41" t="s">
        <v>9310</v>
      </c>
      <c r="B335" s="41" t="s">
        <v>9356</v>
      </c>
      <c r="C335" s="45" t="s">
        <v>9310</v>
      </c>
      <c r="D335" s="41" t="s">
        <v>65</v>
      </c>
      <c r="E335" s="41" t="s">
        <v>7914</v>
      </c>
      <c r="F335" s="41" t="s">
        <v>9357</v>
      </c>
      <c r="G335" s="41" t="s">
        <v>1048</v>
      </c>
      <c r="H335" s="41" t="s">
        <v>7891</v>
      </c>
      <c r="I335" s="41"/>
      <c r="J335" s="41"/>
      <c r="K335" s="41"/>
      <c r="L335" s="41"/>
    </row>
    <row r="336" spans="1:13" hidden="1">
      <c r="A336" s="41" t="s">
        <v>9310</v>
      </c>
      <c r="B336" s="41" t="s">
        <v>9356</v>
      </c>
      <c r="C336" s="45" t="s">
        <v>9310</v>
      </c>
      <c r="D336" s="41" t="s">
        <v>65</v>
      </c>
      <c r="E336" s="41" t="s">
        <v>7914</v>
      </c>
      <c r="F336" s="41" t="s">
        <v>9357</v>
      </c>
      <c r="G336" s="41" t="s">
        <v>1048</v>
      </c>
      <c r="H336" s="41" t="s">
        <v>7892</v>
      </c>
      <c r="I336" s="42"/>
      <c r="J336" s="41"/>
      <c r="K336" s="41"/>
      <c r="L336" s="41"/>
    </row>
    <row r="337" spans="1:13" hidden="1">
      <c r="A337" s="41" t="s">
        <v>9310</v>
      </c>
      <c r="B337" s="41" t="s">
        <v>9356</v>
      </c>
      <c r="C337" s="45" t="s">
        <v>9310</v>
      </c>
      <c r="D337" s="41" t="s">
        <v>65</v>
      </c>
      <c r="E337" s="41" t="s">
        <v>7914</v>
      </c>
      <c r="F337" s="41" t="s">
        <v>9357</v>
      </c>
      <c r="G337" s="41" t="s">
        <v>1048</v>
      </c>
      <c r="H337" s="41" t="s">
        <v>7893</v>
      </c>
      <c r="I337" s="41"/>
      <c r="J337" s="41"/>
      <c r="K337" s="41"/>
      <c r="L337" s="41"/>
    </row>
    <row r="338" spans="1:13" hidden="1">
      <c r="A338" s="41" t="s">
        <v>9310</v>
      </c>
      <c r="B338" s="41" t="s">
        <v>9356</v>
      </c>
      <c r="C338" s="45" t="s">
        <v>9310</v>
      </c>
      <c r="D338" s="41" t="s">
        <v>65</v>
      </c>
      <c r="E338" s="41" t="s">
        <v>7914</v>
      </c>
      <c r="F338" s="41" t="s">
        <v>9357</v>
      </c>
      <c r="G338" s="41" t="s">
        <v>1048</v>
      </c>
      <c r="H338" s="41" t="s">
        <v>7894</v>
      </c>
      <c r="I338" s="42"/>
      <c r="J338" s="41"/>
      <c r="K338" s="41"/>
      <c r="L338" s="41"/>
    </row>
    <row r="339" spans="1:13" hidden="1">
      <c r="A339" s="40" t="s">
        <v>9310</v>
      </c>
      <c r="B339" s="40" t="s">
        <v>9356</v>
      </c>
      <c r="C339" s="44" t="s">
        <v>9310</v>
      </c>
      <c r="D339" s="40" t="s">
        <v>65</v>
      </c>
      <c r="E339" s="41" t="s">
        <v>7914</v>
      </c>
      <c r="F339" s="40" t="s">
        <v>9357</v>
      </c>
      <c r="G339" s="40" t="s">
        <v>7895</v>
      </c>
      <c r="H339" s="40" t="s">
        <v>7896</v>
      </c>
      <c r="I339" s="43">
        <f>J339-2</f>
        <v>41576</v>
      </c>
      <c r="J339" s="43">
        <f t="shared" ref="J339:J345" si="22">I340</f>
        <v>41578</v>
      </c>
      <c r="K339" s="40" t="s">
        <v>7945</v>
      </c>
      <c r="L339" s="40">
        <v>100</v>
      </c>
    </row>
    <row r="340" spans="1:13" hidden="1">
      <c r="A340" s="40" t="s">
        <v>9310</v>
      </c>
      <c r="B340" s="40" t="s">
        <v>9356</v>
      </c>
      <c r="C340" s="44" t="s">
        <v>9310</v>
      </c>
      <c r="D340" s="40" t="s">
        <v>65</v>
      </c>
      <c r="E340" s="41" t="s">
        <v>7914</v>
      </c>
      <c r="F340" s="40" t="s">
        <v>9357</v>
      </c>
      <c r="G340" s="40" t="s">
        <v>7898</v>
      </c>
      <c r="H340" s="40" t="s">
        <v>7899</v>
      </c>
      <c r="I340" s="43">
        <f>J340-1</f>
        <v>41578</v>
      </c>
      <c r="J340" s="43">
        <f t="shared" si="22"/>
        <v>41579</v>
      </c>
      <c r="K340" s="40" t="s">
        <v>7945</v>
      </c>
      <c r="L340" s="40">
        <v>100</v>
      </c>
    </row>
    <row r="341" spans="1:13" hidden="1">
      <c r="A341" s="40" t="s">
        <v>9310</v>
      </c>
      <c r="B341" s="40" t="s">
        <v>9356</v>
      </c>
      <c r="C341" s="44" t="s">
        <v>9310</v>
      </c>
      <c r="D341" s="40" t="s">
        <v>65</v>
      </c>
      <c r="E341" s="41" t="s">
        <v>7914</v>
      </c>
      <c r="F341" s="40" t="s">
        <v>9357</v>
      </c>
      <c r="G341" s="40" t="s">
        <v>7898</v>
      </c>
      <c r="H341" s="40" t="s">
        <v>7900</v>
      </c>
      <c r="I341" s="43">
        <f>J341-1</f>
        <v>41579</v>
      </c>
      <c r="J341" s="43">
        <f t="shared" si="22"/>
        <v>41580</v>
      </c>
      <c r="K341" s="40" t="s">
        <v>8060</v>
      </c>
      <c r="L341" s="40">
        <v>100</v>
      </c>
    </row>
    <row r="342" spans="1:13">
      <c r="A342" s="40" t="s">
        <v>9310</v>
      </c>
      <c r="B342" s="40" t="s">
        <v>9356</v>
      </c>
      <c r="C342" s="44" t="s">
        <v>9310</v>
      </c>
      <c r="D342" s="40" t="s">
        <v>65</v>
      </c>
      <c r="E342" s="41" t="s">
        <v>7914</v>
      </c>
      <c r="F342" s="40" t="s">
        <v>9357</v>
      </c>
      <c r="G342" s="40" t="s">
        <v>7901</v>
      </c>
      <c r="H342" s="40" t="s">
        <v>7902</v>
      </c>
      <c r="I342" s="43">
        <f>J342-5</f>
        <v>41580</v>
      </c>
      <c r="J342" s="43">
        <f t="shared" si="22"/>
        <v>41585</v>
      </c>
      <c r="K342" s="40" t="s">
        <v>8060</v>
      </c>
      <c r="L342" s="40">
        <v>100</v>
      </c>
    </row>
    <row r="343" spans="1:13" hidden="1">
      <c r="A343" s="40" t="s">
        <v>9310</v>
      </c>
      <c r="B343" s="40" t="s">
        <v>9356</v>
      </c>
      <c r="C343" s="44" t="s">
        <v>9310</v>
      </c>
      <c r="D343" s="40" t="s">
        <v>65</v>
      </c>
      <c r="E343" s="41" t="s">
        <v>7914</v>
      </c>
      <c r="F343" s="40" t="s">
        <v>9357</v>
      </c>
      <c r="G343" s="40" t="s">
        <v>7904</v>
      </c>
      <c r="H343" s="40" t="s">
        <v>7905</v>
      </c>
      <c r="I343" s="43">
        <f>J343-3</f>
        <v>41585</v>
      </c>
      <c r="J343" s="43">
        <f t="shared" si="22"/>
        <v>41588</v>
      </c>
      <c r="K343" s="40" t="s">
        <v>8060</v>
      </c>
      <c r="L343" s="40">
        <v>100</v>
      </c>
    </row>
    <row r="344" spans="1:13" hidden="1">
      <c r="A344" s="40" t="s">
        <v>9310</v>
      </c>
      <c r="B344" s="40" t="s">
        <v>9356</v>
      </c>
      <c r="C344" s="44" t="s">
        <v>9310</v>
      </c>
      <c r="D344" s="40" t="s">
        <v>65</v>
      </c>
      <c r="E344" s="41" t="s">
        <v>7914</v>
      </c>
      <c r="F344" s="40" t="s">
        <v>9357</v>
      </c>
      <c r="G344" s="40" t="s">
        <v>7904</v>
      </c>
      <c r="H344" s="40" t="s">
        <v>7906</v>
      </c>
      <c r="I344" s="43">
        <f>J344-2</f>
        <v>41588</v>
      </c>
      <c r="J344" s="43">
        <f t="shared" si="22"/>
        <v>41590</v>
      </c>
      <c r="K344" s="40" t="s">
        <v>8060</v>
      </c>
      <c r="L344" s="40">
        <v>100</v>
      </c>
    </row>
    <row r="345" spans="1:13" hidden="1">
      <c r="A345" s="40" t="s">
        <v>9310</v>
      </c>
      <c r="B345" s="40" t="s">
        <v>9356</v>
      </c>
      <c r="C345" s="44" t="s">
        <v>9310</v>
      </c>
      <c r="D345" s="40" t="s">
        <v>65</v>
      </c>
      <c r="E345" s="41" t="s">
        <v>7914</v>
      </c>
      <c r="F345" s="40" t="s">
        <v>9357</v>
      </c>
      <c r="G345" s="40" t="s">
        <v>7904</v>
      </c>
      <c r="H345" s="40" t="s">
        <v>7907</v>
      </c>
      <c r="I345" s="43">
        <f>J345-2</f>
        <v>41590</v>
      </c>
      <c r="J345" s="43">
        <f t="shared" si="22"/>
        <v>41592</v>
      </c>
      <c r="K345" s="40" t="s">
        <v>8060</v>
      </c>
      <c r="L345" s="40">
        <v>100</v>
      </c>
    </row>
    <row r="346" spans="1:13" hidden="1">
      <c r="A346" s="40" t="s">
        <v>9310</v>
      </c>
      <c r="B346" s="40" t="s">
        <v>9356</v>
      </c>
      <c r="C346" s="44" t="s">
        <v>9310</v>
      </c>
      <c r="D346" s="40" t="s">
        <v>65</v>
      </c>
      <c r="E346" s="41" t="s">
        <v>7914</v>
      </c>
      <c r="F346" s="40" t="s">
        <v>9357</v>
      </c>
      <c r="G346" s="40" t="s">
        <v>7904</v>
      </c>
      <c r="H346" s="40" t="s">
        <v>7908</v>
      </c>
      <c r="I346" s="43">
        <f>J346-1</f>
        <v>41592</v>
      </c>
      <c r="J346" s="43">
        <v>41593</v>
      </c>
      <c r="K346" s="40" t="s">
        <v>8060</v>
      </c>
      <c r="L346" s="40">
        <v>100</v>
      </c>
    </row>
    <row r="347" spans="1:13" hidden="1">
      <c r="A347" s="41" t="s">
        <v>9358</v>
      </c>
      <c r="B347" s="41" t="s">
        <v>9359</v>
      </c>
      <c r="C347" s="41" t="s">
        <v>7927</v>
      </c>
      <c r="D347" s="41" t="s">
        <v>7928</v>
      </c>
      <c r="E347" s="41" t="s">
        <v>7938</v>
      </c>
      <c r="F347" s="41" t="s">
        <v>9360</v>
      </c>
      <c r="G347" s="41" t="s">
        <v>1048</v>
      </c>
      <c r="H347" s="41" t="s">
        <v>7888</v>
      </c>
      <c r="I347" s="41"/>
      <c r="J347" s="41"/>
      <c r="M347" s="40"/>
    </row>
    <row r="348" spans="1:13" hidden="1">
      <c r="A348" s="41" t="s">
        <v>9358</v>
      </c>
      <c r="B348" s="41" t="s">
        <v>9359</v>
      </c>
      <c r="C348" s="41" t="s">
        <v>7927</v>
      </c>
      <c r="D348" s="41" t="s">
        <v>7928</v>
      </c>
      <c r="E348" s="41" t="s">
        <v>7938</v>
      </c>
      <c r="F348" s="41" t="s">
        <v>9360</v>
      </c>
      <c r="G348" s="41" t="s">
        <v>1048</v>
      </c>
      <c r="H348" s="41" t="s">
        <v>7889</v>
      </c>
      <c r="I348" s="42">
        <v>41334</v>
      </c>
      <c r="J348" s="41"/>
      <c r="M348" s="40"/>
    </row>
    <row r="349" spans="1:13" hidden="1">
      <c r="A349" s="41" t="s">
        <v>9358</v>
      </c>
      <c r="B349" s="41" t="s">
        <v>9359</v>
      </c>
      <c r="C349" s="41" t="s">
        <v>7927</v>
      </c>
      <c r="D349" s="41" t="s">
        <v>7928</v>
      </c>
      <c r="E349" s="41" t="s">
        <v>7938</v>
      </c>
      <c r="F349" s="41" t="s">
        <v>9360</v>
      </c>
      <c r="G349" s="41" t="s">
        <v>1048</v>
      </c>
      <c r="H349" s="41" t="s">
        <v>7890</v>
      </c>
      <c r="I349" s="41"/>
      <c r="J349" s="41"/>
      <c r="M349" s="40"/>
    </row>
    <row r="350" spans="1:13" hidden="1">
      <c r="A350" s="41" t="s">
        <v>9358</v>
      </c>
      <c r="B350" s="41" t="s">
        <v>9359</v>
      </c>
      <c r="C350" s="41" t="s">
        <v>7927</v>
      </c>
      <c r="D350" s="41" t="s">
        <v>7928</v>
      </c>
      <c r="E350" s="41" t="s">
        <v>7938</v>
      </c>
      <c r="F350" s="41" t="s">
        <v>9360</v>
      </c>
      <c r="G350" s="41" t="s">
        <v>1048</v>
      </c>
      <c r="H350" s="41" t="s">
        <v>7891</v>
      </c>
      <c r="I350" s="41"/>
      <c r="J350" s="41"/>
      <c r="M350" s="40"/>
    </row>
    <row r="351" spans="1:13" hidden="1">
      <c r="A351" s="41" t="s">
        <v>9358</v>
      </c>
      <c r="B351" s="41" t="s">
        <v>9359</v>
      </c>
      <c r="C351" s="41" t="s">
        <v>7927</v>
      </c>
      <c r="D351" s="41" t="s">
        <v>7928</v>
      </c>
      <c r="E351" s="41" t="s">
        <v>7938</v>
      </c>
      <c r="F351" s="41" t="s">
        <v>9360</v>
      </c>
      <c r="G351" s="41" t="s">
        <v>1048</v>
      </c>
      <c r="H351" s="41" t="s">
        <v>7892</v>
      </c>
      <c r="I351" s="42">
        <v>41501</v>
      </c>
      <c r="J351" s="41"/>
      <c r="M351" s="40"/>
    </row>
    <row r="352" spans="1:13" hidden="1">
      <c r="A352" s="41" t="s">
        <v>9358</v>
      </c>
      <c r="B352" s="41" t="s">
        <v>9359</v>
      </c>
      <c r="C352" s="41" t="s">
        <v>7927</v>
      </c>
      <c r="D352" s="41" t="s">
        <v>7928</v>
      </c>
      <c r="E352" s="41" t="s">
        <v>7938</v>
      </c>
      <c r="F352" s="41" t="s">
        <v>9360</v>
      </c>
      <c r="G352" s="41" t="s">
        <v>1048</v>
      </c>
      <c r="H352" s="41" t="s">
        <v>7893</v>
      </c>
      <c r="I352" s="41"/>
      <c r="J352" s="41"/>
      <c r="M352" s="40"/>
    </row>
    <row r="353" spans="1:13" hidden="1">
      <c r="A353" s="41" t="s">
        <v>9358</v>
      </c>
      <c r="B353" s="41" t="s">
        <v>9359</v>
      </c>
      <c r="C353" s="41" t="s">
        <v>7927</v>
      </c>
      <c r="D353" s="41" t="s">
        <v>7928</v>
      </c>
      <c r="E353" s="41" t="s">
        <v>7938</v>
      </c>
      <c r="F353" s="41" t="s">
        <v>9360</v>
      </c>
      <c r="G353" s="41" t="s">
        <v>1048</v>
      </c>
      <c r="H353" s="41" t="s">
        <v>7894</v>
      </c>
      <c r="I353" s="42">
        <v>41470</v>
      </c>
      <c r="J353" s="41"/>
      <c r="M353" s="40"/>
    </row>
    <row r="354" spans="1:13" ht="39.6" hidden="1">
      <c r="A354" s="40" t="s">
        <v>9358</v>
      </c>
      <c r="B354" s="40" t="s">
        <v>9359</v>
      </c>
      <c r="C354" s="40" t="s">
        <v>7927</v>
      </c>
      <c r="D354" s="40" t="s">
        <v>7928</v>
      </c>
      <c r="E354" s="41" t="s">
        <v>7938</v>
      </c>
      <c r="F354" s="40" t="s">
        <v>9360</v>
      </c>
      <c r="G354" s="40" t="s">
        <v>7895</v>
      </c>
      <c r="H354" s="40" t="s">
        <v>7896</v>
      </c>
      <c r="I354" s="43">
        <f>J354-2</f>
        <v>41453</v>
      </c>
      <c r="J354" s="43">
        <f t="shared" ref="J354:J360" si="23">I355</f>
        <v>41455</v>
      </c>
      <c r="K354" s="40" t="s">
        <v>109</v>
      </c>
      <c r="L354" s="40">
        <v>100</v>
      </c>
      <c r="M354" s="39" t="s">
        <v>9361</v>
      </c>
    </row>
    <row r="355" spans="1:13" hidden="1">
      <c r="A355" s="40" t="s">
        <v>9358</v>
      </c>
      <c r="B355" s="40" t="s">
        <v>9359</v>
      </c>
      <c r="C355" s="40" t="s">
        <v>7927</v>
      </c>
      <c r="D355" s="40" t="s">
        <v>7928</v>
      </c>
      <c r="E355" s="41" t="s">
        <v>7938</v>
      </c>
      <c r="F355" s="40" t="s">
        <v>9360</v>
      </c>
      <c r="G355" s="40" t="s">
        <v>7898</v>
      </c>
      <c r="H355" s="40" t="s">
        <v>7899</v>
      </c>
      <c r="I355" s="43">
        <f>J355-1</f>
        <v>41455</v>
      </c>
      <c r="J355" s="43">
        <f t="shared" si="23"/>
        <v>41456</v>
      </c>
      <c r="K355" s="40" t="s">
        <v>109</v>
      </c>
      <c r="L355" s="40">
        <v>100</v>
      </c>
    </row>
    <row r="356" spans="1:13" hidden="1">
      <c r="A356" s="40" t="s">
        <v>9358</v>
      </c>
      <c r="B356" s="40" t="s">
        <v>9359</v>
      </c>
      <c r="C356" s="40" t="s">
        <v>7927</v>
      </c>
      <c r="D356" s="40" t="s">
        <v>7928</v>
      </c>
      <c r="E356" s="41" t="s">
        <v>7938</v>
      </c>
      <c r="F356" s="40" t="s">
        <v>9360</v>
      </c>
      <c r="G356" s="40" t="s">
        <v>7898</v>
      </c>
      <c r="H356" s="40" t="s">
        <v>7900</v>
      </c>
      <c r="I356" s="43">
        <f>J356-1</f>
        <v>41456</v>
      </c>
      <c r="J356" s="43">
        <f t="shared" si="23"/>
        <v>41457</v>
      </c>
      <c r="K356" s="40" t="s">
        <v>109</v>
      </c>
      <c r="L356" s="40">
        <v>100</v>
      </c>
    </row>
    <row r="357" spans="1:13">
      <c r="A357" s="40" t="s">
        <v>9358</v>
      </c>
      <c r="B357" s="40" t="s">
        <v>9359</v>
      </c>
      <c r="C357" s="40" t="s">
        <v>7927</v>
      </c>
      <c r="D357" s="40" t="s">
        <v>7928</v>
      </c>
      <c r="E357" s="41" t="s">
        <v>7938</v>
      </c>
      <c r="F357" s="40" t="s">
        <v>9360</v>
      </c>
      <c r="G357" s="40" t="s">
        <v>7901</v>
      </c>
      <c r="H357" s="40" t="s">
        <v>7902</v>
      </c>
      <c r="I357" s="43">
        <f>J357-5</f>
        <v>41457</v>
      </c>
      <c r="J357" s="43">
        <f t="shared" si="23"/>
        <v>41462</v>
      </c>
      <c r="K357" s="40" t="s">
        <v>109</v>
      </c>
      <c r="L357" s="40">
        <v>100</v>
      </c>
      <c r="M357" s="40"/>
    </row>
    <row r="358" spans="1:13" hidden="1">
      <c r="A358" s="40" t="s">
        <v>9358</v>
      </c>
      <c r="B358" s="40" t="s">
        <v>9359</v>
      </c>
      <c r="C358" s="40" t="s">
        <v>7927</v>
      </c>
      <c r="D358" s="40" t="s">
        <v>7928</v>
      </c>
      <c r="E358" s="41" t="s">
        <v>7938</v>
      </c>
      <c r="F358" s="40" t="s">
        <v>9360</v>
      </c>
      <c r="G358" s="40" t="s">
        <v>7904</v>
      </c>
      <c r="H358" s="40" t="s">
        <v>7905</v>
      </c>
      <c r="I358" s="43">
        <f>J358-3</f>
        <v>41462</v>
      </c>
      <c r="J358" s="43">
        <f t="shared" si="23"/>
        <v>41465</v>
      </c>
      <c r="K358" s="40" t="s">
        <v>109</v>
      </c>
      <c r="L358" s="40">
        <v>100</v>
      </c>
      <c r="M358" s="40"/>
    </row>
    <row r="359" spans="1:13" hidden="1">
      <c r="A359" s="40" t="s">
        <v>9358</v>
      </c>
      <c r="B359" s="40" t="s">
        <v>9359</v>
      </c>
      <c r="C359" s="40" t="s">
        <v>7927</v>
      </c>
      <c r="D359" s="40" t="s">
        <v>7928</v>
      </c>
      <c r="E359" s="41" t="s">
        <v>7938</v>
      </c>
      <c r="F359" s="40" t="s">
        <v>9360</v>
      </c>
      <c r="G359" s="40" t="s">
        <v>7904</v>
      </c>
      <c r="H359" s="40" t="s">
        <v>7906</v>
      </c>
      <c r="I359" s="43">
        <f>J359-2</f>
        <v>41465</v>
      </c>
      <c r="J359" s="43">
        <f t="shared" si="23"/>
        <v>41467</v>
      </c>
      <c r="K359" s="40" t="s">
        <v>109</v>
      </c>
      <c r="L359" s="40">
        <v>100</v>
      </c>
      <c r="M359" s="40" t="s">
        <v>9362</v>
      </c>
    </row>
    <row r="360" spans="1:13" hidden="1">
      <c r="A360" s="40" t="s">
        <v>9358</v>
      </c>
      <c r="B360" s="40" t="s">
        <v>9359</v>
      </c>
      <c r="C360" s="40" t="s">
        <v>7927</v>
      </c>
      <c r="D360" s="40" t="s">
        <v>7928</v>
      </c>
      <c r="E360" s="41" t="s">
        <v>7938</v>
      </c>
      <c r="F360" s="40" t="s">
        <v>9360</v>
      </c>
      <c r="G360" s="40" t="s">
        <v>7904</v>
      </c>
      <c r="H360" s="40" t="s">
        <v>7907</v>
      </c>
      <c r="I360" s="43">
        <f>J360-2</f>
        <v>41467</v>
      </c>
      <c r="J360" s="43">
        <f t="shared" si="23"/>
        <v>41469</v>
      </c>
      <c r="K360" s="40" t="s">
        <v>109</v>
      </c>
      <c r="L360" s="40">
        <v>100</v>
      </c>
      <c r="M360" s="40"/>
    </row>
    <row r="361" spans="1:13" hidden="1">
      <c r="A361" s="40" t="s">
        <v>9358</v>
      </c>
      <c r="B361" s="40" t="s">
        <v>9359</v>
      </c>
      <c r="C361" s="40" t="s">
        <v>7927</v>
      </c>
      <c r="D361" s="40" t="s">
        <v>7928</v>
      </c>
      <c r="E361" s="41" t="s">
        <v>7938</v>
      </c>
      <c r="F361" s="40" t="s">
        <v>9360</v>
      </c>
      <c r="G361" s="40" t="s">
        <v>7904</v>
      </c>
      <c r="H361" s="40" t="s">
        <v>7908</v>
      </c>
      <c r="I361" s="43">
        <f>J361-1</f>
        <v>41469</v>
      </c>
      <c r="J361" s="43">
        <v>41470</v>
      </c>
      <c r="K361" s="40" t="s">
        <v>109</v>
      </c>
      <c r="L361" s="40">
        <v>100</v>
      </c>
      <c r="M361" s="40" t="s">
        <v>9363</v>
      </c>
    </row>
    <row r="362" spans="1:13" hidden="1">
      <c r="A362" s="41" t="s">
        <v>9364</v>
      </c>
      <c r="B362" s="41" t="s">
        <v>9365</v>
      </c>
      <c r="C362" s="45" t="s">
        <v>92</v>
      </c>
      <c r="D362" s="45" t="s">
        <v>7928</v>
      </c>
      <c r="E362" s="41" t="s">
        <v>7929</v>
      </c>
      <c r="F362" s="41" t="s">
        <v>9366</v>
      </c>
      <c r="G362" s="45" t="s">
        <v>1048</v>
      </c>
      <c r="H362" s="45" t="s">
        <v>7888</v>
      </c>
      <c r="I362" s="60">
        <v>41558</v>
      </c>
      <c r="J362" s="45"/>
      <c r="K362" s="45"/>
      <c r="L362" s="45"/>
      <c r="M362" s="45"/>
    </row>
    <row r="363" spans="1:13" hidden="1">
      <c r="A363" s="41" t="s">
        <v>9364</v>
      </c>
      <c r="B363" s="41" t="s">
        <v>9365</v>
      </c>
      <c r="C363" s="45" t="s">
        <v>92</v>
      </c>
      <c r="D363" s="45" t="s">
        <v>7928</v>
      </c>
      <c r="E363" s="41" t="s">
        <v>7929</v>
      </c>
      <c r="F363" s="41" t="s">
        <v>9366</v>
      </c>
      <c r="G363" s="45" t="s">
        <v>1048</v>
      </c>
      <c r="H363" s="45" t="s">
        <v>7889</v>
      </c>
      <c r="I363" s="45"/>
      <c r="J363" s="45"/>
      <c r="K363" s="45"/>
      <c r="L363" s="45"/>
      <c r="M363" s="45"/>
    </row>
    <row r="364" spans="1:13" hidden="1">
      <c r="A364" s="41" t="s">
        <v>9364</v>
      </c>
      <c r="B364" s="41" t="s">
        <v>9365</v>
      </c>
      <c r="C364" s="45" t="s">
        <v>92</v>
      </c>
      <c r="D364" s="45" t="s">
        <v>7928</v>
      </c>
      <c r="E364" s="41" t="s">
        <v>7929</v>
      </c>
      <c r="F364" s="41" t="s">
        <v>9366</v>
      </c>
      <c r="G364" s="45" t="s">
        <v>1048</v>
      </c>
      <c r="H364" s="45" t="s">
        <v>7890</v>
      </c>
      <c r="I364" s="45"/>
      <c r="J364" s="45"/>
      <c r="K364" s="45"/>
      <c r="L364" s="45"/>
      <c r="M364" s="45"/>
    </row>
    <row r="365" spans="1:13" hidden="1">
      <c r="A365" s="41" t="s">
        <v>9364</v>
      </c>
      <c r="B365" s="41" t="s">
        <v>9365</v>
      </c>
      <c r="C365" s="45" t="s">
        <v>92</v>
      </c>
      <c r="D365" s="45" t="s">
        <v>7928</v>
      </c>
      <c r="E365" s="41" t="s">
        <v>7929</v>
      </c>
      <c r="F365" s="41" t="s">
        <v>9366</v>
      </c>
      <c r="G365" s="45" t="s">
        <v>1048</v>
      </c>
      <c r="H365" s="45" t="s">
        <v>7891</v>
      </c>
      <c r="I365" s="45"/>
      <c r="J365" s="45"/>
      <c r="K365" s="45"/>
      <c r="L365" s="45"/>
      <c r="M365" s="45"/>
    </row>
    <row r="366" spans="1:13" hidden="1">
      <c r="A366" s="41" t="s">
        <v>9364</v>
      </c>
      <c r="B366" s="41" t="s">
        <v>9365</v>
      </c>
      <c r="C366" s="45" t="s">
        <v>92</v>
      </c>
      <c r="D366" s="45" t="s">
        <v>7928</v>
      </c>
      <c r="E366" s="41" t="s">
        <v>7929</v>
      </c>
      <c r="F366" s="41" t="s">
        <v>9366</v>
      </c>
      <c r="G366" s="45" t="s">
        <v>1048</v>
      </c>
      <c r="H366" s="45" t="s">
        <v>7892</v>
      </c>
      <c r="I366" s="60"/>
      <c r="J366" s="45"/>
      <c r="K366" s="45"/>
      <c r="L366" s="45"/>
      <c r="M366" s="45"/>
    </row>
    <row r="367" spans="1:13" hidden="1">
      <c r="A367" s="41" t="s">
        <v>9364</v>
      </c>
      <c r="B367" s="41" t="s">
        <v>9365</v>
      </c>
      <c r="C367" s="45" t="s">
        <v>92</v>
      </c>
      <c r="D367" s="45" t="s">
        <v>7928</v>
      </c>
      <c r="E367" s="41" t="s">
        <v>7929</v>
      </c>
      <c r="F367" s="41" t="s">
        <v>9366</v>
      </c>
      <c r="G367" s="45" t="s">
        <v>1048</v>
      </c>
      <c r="H367" s="45" t="s">
        <v>7893</v>
      </c>
      <c r="I367" s="60"/>
      <c r="J367" s="45"/>
      <c r="K367" s="45"/>
      <c r="L367" s="45"/>
      <c r="M367" s="45"/>
    </row>
    <row r="368" spans="1:13" hidden="1">
      <c r="A368" s="41" t="s">
        <v>9364</v>
      </c>
      <c r="B368" s="41" t="s">
        <v>9365</v>
      </c>
      <c r="C368" s="45" t="s">
        <v>92</v>
      </c>
      <c r="D368" s="45" t="s">
        <v>7928</v>
      </c>
      <c r="E368" s="41" t="s">
        <v>7929</v>
      </c>
      <c r="F368" s="41" t="s">
        <v>9366</v>
      </c>
      <c r="G368" s="45" t="s">
        <v>1048</v>
      </c>
      <c r="H368" s="45" t="s">
        <v>7894</v>
      </c>
      <c r="I368" s="60">
        <v>41599</v>
      </c>
      <c r="J368" s="45"/>
      <c r="K368" s="45"/>
      <c r="L368" s="45"/>
      <c r="M368" s="45"/>
    </row>
    <row r="369" spans="1:13" hidden="1">
      <c r="A369" s="40" t="s">
        <v>9364</v>
      </c>
      <c r="B369" s="40" t="s">
        <v>9365</v>
      </c>
      <c r="C369" s="44" t="s">
        <v>92</v>
      </c>
      <c r="D369" s="44" t="s">
        <v>7928</v>
      </c>
      <c r="E369" s="41" t="s">
        <v>7929</v>
      </c>
      <c r="F369" s="40" t="s">
        <v>9366</v>
      </c>
      <c r="G369" s="40" t="s">
        <v>7895</v>
      </c>
      <c r="H369" s="40" t="s">
        <v>7896</v>
      </c>
      <c r="I369" s="61">
        <f>J369-2</f>
        <v>41582</v>
      </c>
      <c r="J369" s="61">
        <f t="shared" ref="J369:J375" si="24">I370</f>
        <v>41584</v>
      </c>
      <c r="K369" s="44" t="s">
        <v>161</v>
      </c>
      <c r="L369" s="44">
        <v>100</v>
      </c>
      <c r="M369" s="44"/>
    </row>
    <row r="370" spans="1:13" hidden="1">
      <c r="A370" s="40" t="s">
        <v>9364</v>
      </c>
      <c r="B370" s="40" t="s">
        <v>9365</v>
      </c>
      <c r="C370" s="44" t="s">
        <v>92</v>
      </c>
      <c r="D370" s="44" t="s">
        <v>7928</v>
      </c>
      <c r="E370" s="41" t="s">
        <v>7929</v>
      </c>
      <c r="F370" s="40" t="s">
        <v>9366</v>
      </c>
      <c r="G370" s="40" t="s">
        <v>7898</v>
      </c>
      <c r="H370" s="40" t="s">
        <v>7899</v>
      </c>
      <c r="I370" s="61">
        <f>J370-1</f>
        <v>41584</v>
      </c>
      <c r="J370" s="61">
        <f t="shared" si="24"/>
        <v>41585</v>
      </c>
      <c r="K370" s="44" t="s">
        <v>161</v>
      </c>
      <c r="L370" s="44">
        <v>100</v>
      </c>
      <c r="M370" s="44"/>
    </row>
    <row r="371" spans="1:13" hidden="1">
      <c r="A371" s="40" t="s">
        <v>9364</v>
      </c>
      <c r="B371" s="40" t="s">
        <v>9365</v>
      </c>
      <c r="C371" s="44" t="s">
        <v>92</v>
      </c>
      <c r="D371" s="44" t="s">
        <v>7928</v>
      </c>
      <c r="E371" s="41" t="s">
        <v>7929</v>
      </c>
      <c r="F371" s="40" t="s">
        <v>9366</v>
      </c>
      <c r="G371" s="40" t="s">
        <v>7898</v>
      </c>
      <c r="H371" s="40" t="s">
        <v>7900</v>
      </c>
      <c r="I371" s="61">
        <f>J371-1</f>
        <v>41585</v>
      </c>
      <c r="J371" s="61">
        <f t="shared" si="24"/>
        <v>41586</v>
      </c>
      <c r="K371" s="44" t="s">
        <v>161</v>
      </c>
      <c r="L371" s="44">
        <v>100</v>
      </c>
      <c r="M371" s="44"/>
    </row>
    <row r="372" spans="1:13">
      <c r="A372" s="40" t="s">
        <v>9364</v>
      </c>
      <c r="B372" s="40" t="s">
        <v>9365</v>
      </c>
      <c r="C372" s="44" t="s">
        <v>92</v>
      </c>
      <c r="D372" s="44" t="s">
        <v>7928</v>
      </c>
      <c r="E372" s="41" t="s">
        <v>7929</v>
      </c>
      <c r="F372" s="40" t="s">
        <v>9366</v>
      </c>
      <c r="G372" s="40" t="s">
        <v>7901</v>
      </c>
      <c r="H372" s="40" t="s">
        <v>7902</v>
      </c>
      <c r="I372" s="61">
        <f>J372-5</f>
        <v>41586</v>
      </c>
      <c r="J372" s="61">
        <f t="shared" si="24"/>
        <v>41591</v>
      </c>
      <c r="K372" s="44" t="s">
        <v>98</v>
      </c>
      <c r="L372" s="44">
        <v>100</v>
      </c>
      <c r="M372" s="44" t="s">
        <v>9367</v>
      </c>
    </row>
    <row r="373" spans="1:13" hidden="1">
      <c r="A373" s="40" t="s">
        <v>9364</v>
      </c>
      <c r="B373" s="40" t="s">
        <v>9365</v>
      </c>
      <c r="C373" s="44" t="s">
        <v>92</v>
      </c>
      <c r="D373" s="44" t="s">
        <v>7928</v>
      </c>
      <c r="E373" s="41" t="s">
        <v>7929</v>
      </c>
      <c r="F373" s="40" t="s">
        <v>9366</v>
      </c>
      <c r="G373" s="40" t="s">
        <v>7904</v>
      </c>
      <c r="H373" s="40" t="s">
        <v>7905</v>
      </c>
      <c r="I373" s="61">
        <f>J373-3</f>
        <v>41591</v>
      </c>
      <c r="J373" s="61">
        <f t="shared" si="24"/>
        <v>41594</v>
      </c>
      <c r="K373" s="44" t="s">
        <v>98</v>
      </c>
      <c r="L373" s="44">
        <v>100</v>
      </c>
      <c r="M373" s="76"/>
    </row>
    <row r="374" spans="1:13" hidden="1">
      <c r="A374" s="40" t="s">
        <v>9364</v>
      </c>
      <c r="B374" s="40" t="s">
        <v>9365</v>
      </c>
      <c r="C374" s="44" t="s">
        <v>92</v>
      </c>
      <c r="D374" s="44" t="s">
        <v>7928</v>
      </c>
      <c r="E374" s="41" t="s">
        <v>7929</v>
      </c>
      <c r="F374" s="40" t="s">
        <v>9366</v>
      </c>
      <c r="G374" s="40" t="s">
        <v>7904</v>
      </c>
      <c r="H374" s="40" t="s">
        <v>7906</v>
      </c>
      <c r="I374" s="61">
        <f>J374-2</f>
        <v>41594</v>
      </c>
      <c r="J374" s="61">
        <f t="shared" si="24"/>
        <v>41596</v>
      </c>
      <c r="K374" s="44" t="s">
        <v>98</v>
      </c>
      <c r="L374" s="44">
        <v>100</v>
      </c>
    </row>
    <row r="375" spans="1:13" hidden="1">
      <c r="A375" s="40" t="s">
        <v>9364</v>
      </c>
      <c r="B375" s="40" t="s">
        <v>9365</v>
      </c>
      <c r="C375" s="44" t="s">
        <v>92</v>
      </c>
      <c r="D375" s="44" t="s">
        <v>7928</v>
      </c>
      <c r="E375" s="41" t="s">
        <v>7929</v>
      </c>
      <c r="F375" s="40" t="s">
        <v>9366</v>
      </c>
      <c r="G375" s="40" t="s">
        <v>7904</v>
      </c>
      <c r="H375" s="40" t="s">
        <v>7907</v>
      </c>
      <c r="I375" s="61">
        <f>J375-2</f>
        <v>41596</v>
      </c>
      <c r="J375" s="61">
        <f t="shared" si="24"/>
        <v>41598</v>
      </c>
      <c r="K375" s="44" t="s">
        <v>98</v>
      </c>
      <c r="L375" s="44">
        <v>100</v>
      </c>
      <c r="M375" s="76"/>
    </row>
    <row r="376" spans="1:13" hidden="1">
      <c r="A376" s="40" t="s">
        <v>9364</v>
      </c>
      <c r="B376" s="40" t="s">
        <v>9365</v>
      </c>
      <c r="C376" s="44" t="s">
        <v>92</v>
      </c>
      <c r="D376" s="44" t="s">
        <v>7928</v>
      </c>
      <c r="E376" s="41" t="s">
        <v>7929</v>
      </c>
      <c r="F376" s="40" t="s">
        <v>9366</v>
      </c>
      <c r="G376" s="40" t="s">
        <v>7904</v>
      </c>
      <c r="H376" s="40" t="s">
        <v>7908</v>
      </c>
      <c r="I376" s="61">
        <f>J376-1</f>
        <v>41598</v>
      </c>
      <c r="J376" s="61">
        <v>41599</v>
      </c>
      <c r="K376" s="44" t="s">
        <v>98</v>
      </c>
      <c r="L376" s="44">
        <v>100</v>
      </c>
      <c r="M376" s="76"/>
    </row>
    <row r="377" spans="1:13" hidden="1">
      <c r="A377" s="41" t="s">
        <v>8534</v>
      </c>
      <c r="B377" s="41" t="s">
        <v>9368</v>
      </c>
      <c r="C377" s="41" t="s">
        <v>65</v>
      </c>
      <c r="D377" s="41" t="s">
        <v>65</v>
      </c>
      <c r="E377" s="41" t="s">
        <v>7886</v>
      </c>
      <c r="F377" s="41" t="s">
        <v>9369</v>
      </c>
      <c r="G377" s="41" t="s">
        <v>1048</v>
      </c>
      <c r="H377" s="41" t="s">
        <v>7888</v>
      </c>
      <c r="I377" s="41"/>
      <c r="J377" s="41"/>
      <c r="K377" s="41"/>
      <c r="L377" s="41"/>
      <c r="M377" s="41"/>
    </row>
    <row r="378" spans="1:13" hidden="1">
      <c r="A378" s="41" t="s">
        <v>8534</v>
      </c>
      <c r="B378" s="41" t="s">
        <v>9368</v>
      </c>
      <c r="C378" s="41" t="s">
        <v>65</v>
      </c>
      <c r="D378" s="41" t="s">
        <v>65</v>
      </c>
      <c r="E378" s="41" t="s">
        <v>7886</v>
      </c>
      <c r="F378" s="41" t="s">
        <v>9369</v>
      </c>
      <c r="G378" s="41" t="s">
        <v>1048</v>
      </c>
      <c r="H378" s="41" t="s">
        <v>7889</v>
      </c>
      <c r="I378" s="41"/>
      <c r="J378" s="41"/>
      <c r="K378" s="41"/>
      <c r="L378" s="41"/>
      <c r="M378" s="41"/>
    </row>
    <row r="379" spans="1:13" hidden="1">
      <c r="A379" s="41" t="s">
        <v>8534</v>
      </c>
      <c r="B379" s="41" t="s">
        <v>9368</v>
      </c>
      <c r="C379" s="41" t="s">
        <v>65</v>
      </c>
      <c r="D379" s="41" t="s">
        <v>65</v>
      </c>
      <c r="E379" s="41" t="s">
        <v>7886</v>
      </c>
      <c r="F379" s="41" t="s">
        <v>9369</v>
      </c>
      <c r="G379" s="41" t="s">
        <v>1048</v>
      </c>
      <c r="H379" s="41" t="s">
        <v>7890</v>
      </c>
      <c r="I379" s="41"/>
      <c r="J379" s="41"/>
      <c r="K379" s="41"/>
      <c r="L379" s="41"/>
      <c r="M379" s="41"/>
    </row>
    <row r="380" spans="1:13" hidden="1">
      <c r="A380" s="41" t="s">
        <v>8534</v>
      </c>
      <c r="B380" s="41" t="s">
        <v>9368</v>
      </c>
      <c r="C380" s="41" t="s">
        <v>65</v>
      </c>
      <c r="D380" s="41" t="s">
        <v>65</v>
      </c>
      <c r="E380" s="41" t="s">
        <v>7886</v>
      </c>
      <c r="F380" s="41" t="s">
        <v>9369</v>
      </c>
      <c r="G380" s="41" t="s">
        <v>1048</v>
      </c>
      <c r="H380" s="41" t="s">
        <v>7891</v>
      </c>
      <c r="I380" s="41"/>
      <c r="J380" s="41"/>
      <c r="K380" s="41"/>
      <c r="L380" s="41"/>
      <c r="M380" s="41"/>
    </row>
    <row r="381" spans="1:13" hidden="1">
      <c r="A381" s="41" t="s">
        <v>8534</v>
      </c>
      <c r="B381" s="41" t="s">
        <v>9368</v>
      </c>
      <c r="C381" s="41" t="s">
        <v>65</v>
      </c>
      <c r="D381" s="41" t="s">
        <v>65</v>
      </c>
      <c r="E381" s="41" t="s">
        <v>7886</v>
      </c>
      <c r="F381" s="41" t="s">
        <v>9369</v>
      </c>
      <c r="G381" s="41" t="s">
        <v>1048</v>
      </c>
      <c r="H381" s="41" t="s">
        <v>7892</v>
      </c>
      <c r="I381" s="42">
        <v>41409</v>
      </c>
      <c r="J381" s="41"/>
      <c r="K381" s="41"/>
      <c r="L381" s="41"/>
      <c r="M381" s="41"/>
    </row>
    <row r="382" spans="1:13" hidden="1">
      <c r="A382" s="41" t="s">
        <v>8534</v>
      </c>
      <c r="B382" s="41" t="s">
        <v>9368</v>
      </c>
      <c r="C382" s="41" t="s">
        <v>65</v>
      </c>
      <c r="D382" s="41" t="s">
        <v>65</v>
      </c>
      <c r="E382" s="41" t="s">
        <v>7886</v>
      </c>
      <c r="F382" s="41" t="s">
        <v>9369</v>
      </c>
      <c r="G382" s="41" t="s">
        <v>1048</v>
      </c>
      <c r="H382" s="41" t="s">
        <v>7893</v>
      </c>
      <c r="I382" s="42">
        <v>41495</v>
      </c>
      <c r="J382" s="41"/>
      <c r="K382" s="41"/>
      <c r="L382" s="41"/>
      <c r="M382" s="41"/>
    </row>
    <row r="383" spans="1:13" hidden="1">
      <c r="A383" s="41" t="s">
        <v>8534</v>
      </c>
      <c r="B383" s="41" t="s">
        <v>9368</v>
      </c>
      <c r="C383" s="41" t="s">
        <v>65</v>
      </c>
      <c r="D383" s="41" t="s">
        <v>65</v>
      </c>
      <c r="E383" s="41" t="s">
        <v>7886</v>
      </c>
      <c r="F383" s="41" t="s">
        <v>9369</v>
      </c>
      <c r="G383" s="41" t="s">
        <v>1048</v>
      </c>
      <c r="H383" s="41" t="s">
        <v>7894</v>
      </c>
      <c r="I383" s="42">
        <v>41456</v>
      </c>
      <c r="J383" s="41"/>
      <c r="K383" s="41"/>
      <c r="L383" s="41"/>
      <c r="M383" s="41"/>
    </row>
    <row r="384" spans="1:13" hidden="1">
      <c r="A384" s="40" t="s">
        <v>8534</v>
      </c>
      <c r="B384" s="40" t="s">
        <v>9368</v>
      </c>
      <c r="C384" s="40" t="s">
        <v>65</v>
      </c>
      <c r="D384" s="40" t="s">
        <v>65</v>
      </c>
      <c r="E384" s="41" t="s">
        <v>7886</v>
      </c>
      <c r="F384" s="40" t="s">
        <v>9369</v>
      </c>
      <c r="G384" s="40" t="s">
        <v>7895</v>
      </c>
      <c r="H384" s="40" t="s">
        <v>7896</v>
      </c>
      <c r="I384" s="43">
        <f>J384-2</f>
        <v>41439</v>
      </c>
      <c r="J384" s="43">
        <f t="shared" ref="J384:J390" si="25">I385</f>
        <v>41441</v>
      </c>
      <c r="K384" s="40" t="s">
        <v>4365</v>
      </c>
      <c r="L384" s="40">
        <v>100</v>
      </c>
      <c r="M384" s="40"/>
    </row>
    <row r="385" spans="1:13" hidden="1">
      <c r="A385" s="40" t="s">
        <v>8534</v>
      </c>
      <c r="B385" s="40" t="s">
        <v>9368</v>
      </c>
      <c r="C385" s="40" t="s">
        <v>65</v>
      </c>
      <c r="D385" s="40" t="s">
        <v>65</v>
      </c>
      <c r="E385" s="41" t="s">
        <v>7886</v>
      </c>
      <c r="F385" s="40" t="s">
        <v>9369</v>
      </c>
      <c r="G385" s="40" t="s">
        <v>7898</v>
      </c>
      <c r="H385" s="40" t="s">
        <v>7899</v>
      </c>
      <c r="I385" s="43">
        <f>J385-1</f>
        <v>41441</v>
      </c>
      <c r="J385" s="43">
        <f t="shared" si="25"/>
        <v>41442</v>
      </c>
      <c r="K385" s="40" t="s">
        <v>4365</v>
      </c>
      <c r="L385" s="40">
        <v>100</v>
      </c>
      <c r="M385" s="40"/>
    </row>
    <row r="386" spans="1:13" hidden="1">
      <c r="A386" s="40" t="s">
        <v>8534</v>
      </c>
      <c r="B386" s="40" t="s">
        <v>9368</v>
      </c>
      <c r="C386" s="40" t="s">
        <v>65</v>
      </c>
      <c r="D386" s="40" t="s">
        <v>65</v>
      </c>
      <c r="E386" s="41" t="s">
        <v>7886</v>
      </c>
      <c r="F386" s="40" t="s">
        <v>9369</v>
      </c>
      <c r="G386" s="40" t="s">
        <v>7898</v>
      </c>
      <c r="H386" s="40" t="s">
        <v>7900</v>
      </c>
      <c r="I386" s="43">
        <f>J386-1</f>
        <v>41442</v>
      </c>
      <c r="J386" s="43">
        <f t="shared" si="25"/>
        <v>41443</v>
      </c>
      <c r="K386" s="40" t="s">
        <v>4365</v>
      </c>
      <c r="L386" s="40">
        <v>100</v>
      </c>
      <c r="M386" s="40"/>
    </row>
    <row r="387" spans="1:13">
      <c r="A387" s="40" t="s">
        <v>8534</v>
      </c>
      <c r="B387" s="40" t="s">
        <v>9368</v>
      </c>
      <c r="C387" s="40" t="s">
        <v>65</v>
      </c>
      <c r="D387" s="40" t="s">
        <v>65</v>
      </c>
      <c r="E387" s="41" t="s">
        <v>7886</v>
      </c>
      <c r="F387" s="40" t="s">
        <v>9369</v>
      </c>
      <c r="G387" s="40" t="s">
        <v>7901</v>
      </c>
      <c r="H387" s="40" t="s">
        <v>7902</v>
      </c>
      <c r="I387" s="43">
        <f>J387-5</f>
        <v>41443</v>
      </c>
      <c r="J387" s="43">
        <f t="shared" si="25"/>
        <v>41448</v>
      </c>
      <c r="K387" s="40" t="s">
        <v>4365</v>
      </c>
      <c r="L387" s="40">
        <v>100</v>
      </c>
      <c r="M387" s="40"/>
    </row>
    <row r="388" spans="1:13" hidden="1">
      <c r="A388" s="40" t="s">
        <v>8534</v>
      </c>
      <c r="B388" s="40" t="s">
        <v>9368</v>
      </c>
      <c r="C388" s="40" t="s">
        <v>65</v>
      </c>
      <c r="D388" s="40" t="s">
        <v>65</v>
      </c>
      <c r="E388" s="41" t="s">
        <v>7886</v>
      </c>
      <c r="F388" s="40" t="s">
        <v>9369</v>
      </c>
      <c r="G388" s="40" t="s">
        <v>7904</v>
      </c>
      <c r="H388" s="40" t="s">
        <v>7905</v>
      </c>
      <c r="I388" s="43">
        <f>J388-3</f>
        <v>41448</v>
      </c>
      <c r="J388" s="43">
        <f t="shared" si="25"/>
        <v>41451</v>
      </c>
      <c r="K388" s="40" t="s">
        <v>4365</v>
      </c>
      <c r="L388" s="40">
        <v>100</v>
      </c>
    </row>
    <row r="389" spans="1:13" hidden="1">
      <c r="A389" s="40" t="s">
        <v>8534</v>
      </c>
      <c r="B389" s="40" t="s">
        <v>9368</v>
      </c>
      <c r="C389" s="40" t="s">
        <v>65</v>
      </c>
      <c r="D389" s="40" t="s">
        <v>65</v>
      </c>
      <c r="E389" s="41" t="s">
        <v>7886</v>
      </c>
      <c r="F389" s="40" t="s">
        <v>9369</v>
      </c>
      <c r="G389" s="40" t="s">
        <v>7904</v>
      </c>
      <c r="H389" s="40" t="s">
        <v>7906</v>
      </c>
      <c r="I389" s="43">
        <f>J389-2</f>
        <v>41451</v>
      </c>
      <c r="J389" s="43">
        <f t="shared" si="25"/>
        <v>41453</v>
      </c>
      <c r="K389" s="40" t="s">
        <v>4365</v>
      </c>
      <c r="L389" s="40">
        <v>100</v>
      </c>
    </row>
    <row r="390" spans="1:13" hidden="1">
      <c r="A390" s="40" t="s">
        <v>8534</v>
      </c>
      <c r="B390" s="40" t="s">
        <v>9368</v>
      </c>
      <c r="C390" s="40" t="s">
        <v>65</v>
      </c>
      <c r="D390" s="40" t="s">
        <v>65</v>
      </c>
      <c r="E390" s="41" t="s">
        <v>7886</v>
      </c>
      <c r="F390" s="40" t="s">
        <v>9369</v>
      </c>
      <c r="G390" s="40" t="s">
        <v>7904</v>
      </c>
      <c r="H390" s="40" t="s">
        <v>7907</v>
      </c>
      <c r="I390" s="43">
        <f>J390-2</f>
        <v>41453</v>
      </c>
      <c r="J390" s="43">
        <f t="shared" si="25"/>
        <v>41455</v>
      </c>
      <c r="K390" s="40" t="s">
        <v>4365</v>
      </c>
      <c r="L390" s="40">
        <v>100</v>
      </c>
    </row>
    <row r="391" spans="1:13" hidden="1">
      <c r="A391" s="40" t="s">
        <v>8534</v>
      </c>
      <c r="B391" s="40" t="s">
        <v>9368</v>
      </c>
      <c r="C391" s="40" t="s">
        <v>65</v>
      </c>
      <c r="D391" s="40" t="s">
        <v>65</v>
      </c>
      <c r="E391" s="41" t="s">
        <v>7886</v>
      </c>
      <c r="F391" s="40" t="s">
        <v>9369</v>
      </c>
      <c r="G391" s="40" t="s">
        <v>7904</v>
      </c>
      <c r="H391" s="40" t="s">
        <v>7908</v>
      </c>
      <c r="I391" s="43">
        <f>J391-1</f>
        <v>41455</v>
      </c>
      <c r="J391" s="43">
        <v>41456</v>
      </c>
      <c r="K391" s="40" t="s">
        <v>4365</v>
      </c>
      <c r="L391" s="40">
        <v>100</v>
      </c>
    </row>
    <row r="392" spans="1:13" hidden="1">
      <c r="A392" s="41" t="s">
        <v>8534</v>
      </c>
      <c r="B392" s="41" t="s">
        <v>9368</v>
      </c>
      <c r="C392" s="41" t="s">
        <v>65</v>
      </c>
      <c r="D392" s="41" t="s">
        <v>65</v>
      </c>
      <c r="E392" s="41" t="s">
        <v>7886</v>
      </c>
      <c r="F392" s="41" t="s">
        <v>9370</v>
      </c>
      <c r="G392" s="41" t="s">
        <v>1048</v>
      </c>
      <c r="H392" s="41" t="s">
        <v>7888</v>
      </c>
      <c r="I392" s="41"/>
      <c r="J392" s="41"/>
      <c r="K392" s="41"/>
      <c r="L392" s="41"/>
      <c r="M392" s="41"/>
    </row>
    <row r="393" spans="1:13" hidden="1">
      <c r="A393" s="41" t="s">
        <v>8534</v>
      </c>
      <c r="B393" s="41" t="s">
        <v>9368</v>
      </c>
      <c r="C393" s="41" t="s">
        <v>65</v>
      </c>
      <c r="D393" s="41" t="s">
        <v>65</v>
      </c>
      <c r="E393" s="41" t="s">
        <v>7886</v>
      </c>
      <c r="F393" s="41" t="s">
        <v>9370</v>
      </c>
      <c r="G393" s="41" t="s">
        <v>1048</v>
      </c>
      <c r="H393" s="41" t="s">
        <v>7889</v>
      </c>
      <c r="I393" s="42">
        <v>41453</v>
      </c>
      <c r="J393" s="41"/>
      <c r="K393" s="41"/>
      <c r="L393" s="41"/>
      <c r="M393" s="41"/>
    </row>
    <row r="394" spans="1:13" hidden="1">
      <c r="A394" s="41" t="s">
        <v>8534</v>
      </c>
      <c r="B394" s="41" t="s">
        <v>9368</v>
      </c>
      <c r="C394" s="41" t="s">
        <v>65</v>
      </c>
      <c r="D394" s="41" t="s">
        <v>65</v>
      </c>
      <c r="E394" s="41" t="s">
        <v>7886</v>
      </c>
      <c r="F394" s="41" t="s">
        <v>9370</v>
      </c>
      <c r="G394" s="41" t="s">
        <v>1048</v>
      </c>
      <c r="H394" s="41" t="s">
        <v>7890</v>
      </c>
      <c r="I394" s="41"/>
      <c r="J394" s="41"/>
      <c r="K394" s="41"/>
      <c r="L394" s="41"/>
      <c r="M394" s="41"/>
    </row>
    <row r="395" spans="1:13" hidden="1">
      <c r="A395" s="41" t="s">
        <v>8534</v>
      </c>
      <c r="B395" s="41" t="s">
        <v>9368</v>
      </c>
      <c r="C395" s="41" t="s">
        <v>65</v>
      </c>
      <c r="D395" s="41" t="s">
        <v>65</v>
      </c>
      <c r="E395" s="41" t="s">
        <v>7886</v>
      </c>
      <c r="F395" s="41" t="s">
        <v>9370</v>
      </c>
      <c r="G395" s="41" t="s">
        <v>1048</v>
      </c>
      <c r="H395" s="41" t="s">
        <v>7891</v>
      </c>
      <c r="I395" s="41"/>
      <c r="J395" s="41"/>
      <c r="K395" s="41"/>
      <c r="L395" s="41"/>
      <c r="M395" s="41"/>
    </row>
    <row r="396" spans="1:13" hidden="1">
      <c r="A396" s="41" t="s">
        <v>8534</v>
      </c>
      <c r="B396" s="41" t="s">
        <v>9368</v>
      </c>
      <c r="C396" s="41" t="s">
        <v>65</v>
      </c>
      <c r="D396" s="41" t="s">
        <v>65</v>
      </c>
      <c r="E396" s="41" t="s">
        <v>7886</v>
      </c>
      <c r="F396" s="41" t="s">
        <v>9370</v>
      </c>
      <c r="G396" s="41" t="s">
        <v>1048</v>
      </c>
      <c r="H396" s="41" t="s">
        <v>7892</v>
      </c>
      <c r="I396" s="42">
        <v>41495</v>
      </c>
      <c r="J396" s="41"/>
      <c r="K396" s="41"/>
      <c r="L396" s="41"/>
      <c r="M396" s="41"/>
    </row>
    <row r="397" spans="1:13" hidden="1">
      <c r="A397" s="41" t="s">
        <v>8534</v>
      </c>
      <c r="B397" s="41" t="s">
        <v>9368</v>
      </c>
      <c r="C397" s="41" t="s">
        <v>65</v>
      </c>
      <c r="D397" s="41" t="s">
        <v>65</v>
      </c>
      <c r="E397" s="41" t="s">
        <v>7886</v>
      </c>
      <c r="F397" s="41" t="s">
        <v>9370</v>
      </c>
      <c r="G397" s="41" t="s">
        <v>1048</v>
      </c>
      <c r="H397" s="41" t="s">
        <v>7893</v>
      </c>
      <c r="I397" s="42"/>
      <c r="J397" s="41"/>
      <c r="K397" s="41"/>
      <c r="L397" s="41"/>
      <c r="M397" s="41"/>
    </row>
    <row r="398" spans="1:13" hidden="1">
      <c r="A398" s="41" t="s">
        <v>8534</v>
      </c>
      <c r="B398" s="41" t="s">
        <v>9368</v>
      </c>
      <c r="C398" s="41" t="s">
        <v>65</v>
      </c>
      <c r="D398" s="41" t="s">
        <v>65</v>
      </c>
      <c r="E398" s="41" t="s">
        <v>7886</v>
      </c>
      <c r="F398" s="41" t="s">
        <v>9370</v>
      </c>
      <c r="G398" s="41" t="s">
        <v>1048</v>
      </c>
      <c r="H398" s="41" t="s">
        <v>7894</v>
      </c>
      <c r="I398" s="42">
        <v>41474</v>
      </c>
      <c r="J398" s="41"/>
      <c r="K398" s="41"/>
      <c r="L398" s="41"/>
      <c r="M398" s="41"/>
    </row>
    <row r="399" spans="1:13" hidden="1">
      <c r="A399" s="40" t="s">
        <v>8534</v>
      </c>
      <c r="B399" s="40" t="s">
        <v>9368</v>
      </c>
      <c r="C399" s="40" t="s">
        <v>65</v>
      </c>
      <c r="D399" s="40" t="s">
        <v>65</v>
      </c>
      <c r="E399" s="41" t="s">
        <v>7886</v>
      </c>
      <c r="F399" s="40" t="s">
        <v>9370</v>
      </c>
      <c r="G399" s="40" t="s">
        <v>7895</v>
      </c>
      <c r="H399" s="40" t="s">
        <v>7896</v>
      </c>
      <c r="I399" s="43">
        <f>J399-2</f>
        <v>41457</v>
      </c>
      <c r="J399" s="43">
        <f t="shared" ref="J399:J405" si="26">I400</f>
        <v>41459</v>
      </c>
      <c r="K399" s="40" t="s">
        <v>4365</v>
      </c>
      <c r="L399" s="40">
        <v>100</v>
      </c>
      <c r="M399" s="40" t="s">
        <v>9371</v>
      </c>
    </row>
    <row r="400" spans="1:13" hidden="1">
      <c r="A400" s="40" t="s">
        <v>8534</v>
      </c>
      <c r="B400" s="40" t="s">
        <v>9368</v>
      </c>
      <c r="C400" s="40" t="s">
        <v>65</v>
      </c>
      <c r="D400" s="40" t="s">
        <v>65</v>
      </c>
      <c r="E400" s="41" t="s">
        <v>7886</v>
      </c>
      <c r="F400" s="40" t="s">
        <v>9370</v>
      </c>
      <c r="G400" s="40" t="s">
        <v>7898</v>
      </c>
      <c r="H400" s="40" t="s">
        <v>7899</v>
      </c>
      <c r="I400" s="43">
        <f>J400-1</f>
        <v>41459</v>
      </c>
      <c r="J400" s="43">
        <f t="shared" si="26"/>
        <v>41460</v>
      </c>
      <c r="K400" s="40" t="s">
        <v>4365</v>
      </c>
      <c r="L400" s="40">
        <v>100</v>
      </c>
      <c r="M400" s="40" t="s">
        <v>9372</v>
      </c>
    </row>
    <row r="401" spans="1:13" hidden="1">
      <c r="A401" s="40" t="s">
        <v>8534</v>
      </c>
      <c r="B401" s="40" t="s">
        <v>9368</v>
      </c>
      <c r="C401" s="40" t="s">
        <v>65</v>
      </c>
      <c r="D401" s="40" t="s">
        <v>65</v>
      </c>
      <c r="E401" s="41" t="s">
        <v>7886</v>
      </c>
      <c r="F401" s="40" t="s">
        <v>9370</v>
      </c>
      <c r="G401" s="40" t="s">
        <v>7898</v>
      </c>
      <c r="H401" s="40" t="s">
        <v>7900</v>
      </c>
      <c r="I401" s="43">
        <f>J401-1</f>
        <v>41460</v>
      </c>
      <c r="J401" s="43">
        <f t="shared" si="26"/>
        <v>41461</v>
      </c>
      <c r="K401" s="40" t="s">
        <v>4365</v>
      </c>
      <c r="L401" s="40">
        <v>100</v>
      </c>
      <c r="M401" s="40"/>
    </row>
    <row r="402" spans="1:13">
      <c r="A402" s="40" t="s">
        <v>8534</v>
      </c>
      <c r="B402" s="40" t="s">
        <v>9368</v>
      </c>
      <c r="C402" s="40" t="s">
        <v>65</v>
      </c>
      <c r="D402" s="40" t="s">
        <v>65</v>
      </c>
      <c r="E402" s="41" t="s">
        <v>7886</v>
      </c>
      <c r="F402" s="40" t="s">
        <v>9370</v>
      </c>
      <c r="G402" s="40" t="s">
        <v>7901</v>
      </c>
      <c r="H402" s="40" t="s">
        <v>7902</v>
      </c>
      <c r="I402" s="43">
        <f>J402-5</f>
        <v>41461</v>
      </c>
      <c r="J402" s="43">
        <f t="shared" si="26"/>
        <v>41466</v>
      </c>
      <c r="K402" s="40" t="s">
        <v>4365</v>
      </c>
      <c r="L402" s="40">
        <v>100</v>
      </c>
      <c r="M402" s="40"/>
    </row>
    <row r="403" spans="1:13" hidden="1">
      <c r="A403" s="40" t="s">
        <v>8534</v>
      </c>
      <c r="B403" s="40" t="s">
        <v>9368</v>
      </c>
      <c r="C403" s="40" t="s">
        <v>65</v>
      </c>
      <c r="D403" s="40" t="s">
        <v>65</v>
      </c>
      <c r="E403" s="41" t="s">
        <v>7886</v>
      </c>
      <c r="F403" s="40" t="s">
        <v>9370</v>
      </c>
      <c r="G403" s="40" t="s">
        <v>7904</v>
      </c>
      <c r="H403" s="40" t="s">
        <v>7905</v>
      </c>
      <c r="I403" s="43">
        <f>J403-3</f>
        <v>41466</v>
      </c>
      <c r="J403" s="43">
        <f t="shared" si="26"/>
        <v>41469</v>
      </c>
      <c r="K403" s="40" t="s">
        <v>4365</v>
      </c>
      <c r="L403" s="40">
        <v>100</v>
      </c>
    </row>
    <row r="404" spans="1:13" hidden="1">
      <c r="A404" s="40" t="s">
        <v>8534</v>
      </c>
      <c r="B404" s="40" t="s">
        <v>9368</v>
      </c>
      <c r="C404" s="40" t="s">
        <v>65</v>
      </c>
      <c r="D404" s="40" t="s">
        <v>65</v>
      </c>
      <c r="E404" s="41" t="s">
        <v>7886</v>
      </c>
      <c r="F404" s="40" t="s">
        <v>9370</v>
      </c>
      <c r="G404" s="40" t="s">
        <v>7904</v>
      </c>
      <c r="H404" s="40" t="s">
        <v>7906</v>
      </c>
      <c r="I404" s="43">
        <f>J404-2</f>
        <v>41469</v>
      </c>
      <c r="J404" s="43">
        <f t="shared" si="26"/>
        <v>41471</v>
      </c>
      <c r="K404" s="40" t="s">
        <v>4365</v>
      </c>
      <c r="L404" s="40">
        <v>100</v>
      </c>
    </row>
    <row r="405" spans="1:13" hidden="1">
      <c r="A405" s="40" t="s">
        <v>8534</v>
      </c>
      <c r="B405" s="40" t="s">
        <v>9368</v>
      </c>
      <c r="C405" s="40" t="s">
        <v>65</v>
      </c>
      <c r="D405" s="40" t="s">
        <v>65</v>
      </c>
      <c r="E405" s="41" t="s">
        <v>7886</v>
      </c>
      <c r="F405" s="40" t="s">
        <v>9370</v>
      </c>
      <c r="G405" s="40" t="s">
        <v>7904</v>
      </c>
      <c r="H405" s="40" t="s">
        <v>7907</v>
      </c>
      <c r="I405" s="43">
        <f>J405-2</f>
        <v>41471</v>
      </c>
      <c r="J405" s="43">
        <f t="shared" si="26"/>
        <v>41473</v>
      </c>
      <c r="K405" s="40" t="s">
        <v>4365</v>
      </c>
      <c r="L405" s="40">
        <v>100</v>
      </c>
    </row>
    <row r="406" spans="1:13" hidden="1">
      <c r="A406" s="40" t="s">
        <v>8534</v>
      </c>
      <c r="B406" s="40" t="s">
        <v>9368</v>
      </c>
      <c r="C406" s="40" t="s">
        <v>65</v>
      </c>
      <c r="D406" s="40" t="s">
        <v>65</v>
      </c>
      <c r="E406" s="41" t="s">
        <v>7886</v>
      </c>
      <c r="F406" s="40" t="s">
        <v>9370</v>
      </c>
      <c r="G406" s="40" t="s">
        <v>7904</v>
      </c>
      <c r="H406" s="40" t="s">
        <v>7908</v>
      </c>
      <c r="I406" s="43">
        <f>J406-1</f>
        <v>41473</v>
      </c>
      <c r="J406" s="43">
        <v>41474</v>
      </c>
      <c r="K406" s="40" t="s">
        <v>4365</v>
      </c>
      <c r="L406" s="40">
        <v>100</v>
      </c>
    </row>
    <row r="407" spans="1:13" hidden="1">
      <c r="A407" s="41" t="s">
        <v>8534</v>
      </c>
      <c r="B407" s="41" t="s">
        <v>9373</v>
      </c>
      <c r="C407" s="49" t="s">
        <v>65</v>
      </c>
      <c r="D407" s="49" t="s">
        <v>65</v>
      </c>
      <c r="E407" s="41" t="s">
        <v>7886</v>
      </c>
      <c r="F407" s="49" t="s">
        <v>9374</v>
      </c>
      <c r="G407" s="41" t="s">
        <v>1048</v>
      </c>
      <c r="H407" s="41" t="s">
        <v>7888</v>
      </c>
      <c r="I407" s="41"/>
      <c r="J407" s="41"/>
      <c r="K407" s="41"/>
      <c r="L407" s="41"/>
      <c r="M407" s="41"/>
    </row>
    <row r="408" spans="1:13" hidden="1">
      <c r="A408" s="41" t="s">
        <v>8534</v>
      </c>
      <c r="B408" s="41" t="s">
        <v>9373</v>
      </c>
      <c r="C408" s="49" t="s">
        <v>65</v>
      </c>
      <c r="D408" s="49" t="s">
        <v>65</v>
      </c>
      <c r="E408" s="41" t="s">
        <v>7886</v>
      </c>
      <c r="F408" s="49" t="s">
        <v>9374</v>
      </c>
      <c r="G408" s="41" t="s">
        <v>1048</v>
      </c>
      <c r="H408" s="41" t="s">
        <v>7889</v>
      </c>
      <c r="I408" s="42">
        <v>41544</v>
      </c>
      <c r="J408" s="41"/>
      <c r="K408" s="41"/>
      <c r="L408" s="41"/>
      <c r="M408" s="41"/>
    </row>
    <row r="409" spans="1:13" hidden="1">
      <c r="A409" s="41" t="s">
        <v>8534</v>
      </c>
      <c r="B409" s="41" t="s">
        <v>9373</v>
      </c>
      <c r="C409" s="49" t="s">
        <v>65</v>
      </c>
      <c r="D409" s="49" t="s">
        <v>65</v>
      </c>
      <c r="E409" s="41" t="s">
        <v>7886</v>
      </c>
      <c r="F409" s="49" t="s">
        <v>9374</v>
      </c>
      <c r="G409" s="41" t="s">
        <v>1048</v>
      </c>
      <c r="H409" s="41" t="s">
        <v>7890</v>
      </c>
      <c r="I409" s="41"/>
      <c r="J409" s="41"/>
      <c r="K409" s="41"/>
      <c r="L409" s="41"/>
      <c r="M409" s="41"/>
    </row>
    <row r="410" spans="1:13" hidden="1">
      <c r="A410" s="41" t="s">
        <v>8534</v>
      </c>
      <c r="B410" s="41" t="s">
        <v>9373</v>
      </c>
      <c r="C410" s="49" t="s">
        <v>65</v>
      </c>
      <c r="D410" s="49" t="s">
        <v>65</v>
      </c>
      <c r="E410" s="41" t="s">
        <v>7886</v>
      </c>
      <c r="F410" s="49" t="s">
        <v>9374</v>
      </c>
      <c r="G410" s="41" t="s">
        <v>1048</v>
      </c>
      <c r="H410" s="41" t="s">
        <v>7891</v>
      </c>
      <c r="I410" s="41"/>
      <c r="J410" s="41"/>
      <c r="K410" s="41"/>
      <c r="L410" s="41"/>
      <c r="M410" s="41"/>
    </row>
    <row r="411" spans="1:13" hidden="1">
      <c r="A411" s="41" t="s">
        <v>8534</v>
      </c>
      <c r="B411" s="41" t="s">
        <v>9373</v>
      </c>
      <c r="C411" s="49" t="s">
        <v>65</v>
      </c>
      <c r="D411" s="49" t="s">
        <v>65</v>
      </c>
      <c r="E411" s="41" t="s">
        <v>7886</v>
      </c>
      <c r="F411" s="49" t="s">
        <v>9374</v>
      </c>
      <c r="G411" s="41" t="s">
        <v>1048</v>
      </c>
      <c r="H411" s="41" t="s">
        <v>7892</v>
      </c>
      <c r="I411" s="41"/>
      <c r="J411" s="41"/>
      <c r="K411" s="41"/>
      <c r="L411" s="41"/>
      <c r="M411" s="41"/>
    </row>
    <row r="412" spans="1:13" hidden="1">
      <c r="A412" s="41" t="s">
        <v>8534</v>
      </c>
      <c r="B412" s="41" t="s">
        <v>9373</v>
      </c>
      <c r="C412" s="49" t="s">
        <v>65</v>
      </c>
      <c r="D412" s="49" t="s">
        <v>65</v>
      </c>
      <c r="E412" s="41" t="s">
        <v>7886</v>
      </c>
      <c r="F412" s="49" t="s">
        <v>9374</v>
      </c>
      <c r="G412" s="41" t="s">
        <v>1048</v>
      </c>
      <c r="H412" s="41" t="s">
        <v>7893</v>
      </c>
      <c r="I412" s="41"/>
      <c r="J412" s="41"/>
      <c r="K412" s="41"/>
      <c r="L412" s="41"/>
      <c r="M412" s="41"/>
    </row>
    <row r="413" spans="1:13" hidden="1">
      <c r="A413" s="41" t="s">
        <v>8534</v>
      </c>
      <c r="B413" s="41" t="s">
        <v>9373</v>
      </c>
      <c r="C413" s="49" t="s">
        <v>65</v>
      </c>
      <c r="D413" s="49" t="s">
        <v>65</v>
      </c>
      <c r="E413" s="41" t="s">
        <v>7886</v>
      </c>
      <c r="F413" s="49" t="s">
        <v>9374</v>
      </c>
      <c r="G413" s="41" t="s">
        <v>1048</v>
      </c>
      <c r="H413" s="41" t="s">
        <v>7894</v>
      </c>
      <c r="I413" s="42">
        <v>41513</v>
      </c>
      <c r="J413" s="41"/>
      <c r="K413" s="41"/>
      <c r="L413" s="41"/>
      <c r="M413" s="41"/>
    </row>
    <row r="414" spans="1:13" hidden="1">
      <c r="A414" s="40" t="s">
        <v>8534</v>
      </c>
      <c r="B414" s="40" t="s">
        <v>9373</v>
      </c>
      <c r="C414" s="48" t="s">
        <v>65</v>
      </c>
      <c r="D414" s="48" t="s">
        <v>65</v>
      </c>
      <c r="E414" s="41" t="s">
        <v>7886</v>
      </c>
      <c r="F414" s="48" t="s">
        <v>9374</v>
      </c>
      <c r="G414" s="40" t="s">
        <v>7895</v>
      </c>
      <c r="H414" s="40" t="s">
        <v>7896</v>
      </c>
      <c r="I414" s="43">
        <f>J414-2</f>
        <v>41496</v>
      </c>
      <c r="J414" s="43">
        <f t="shared" ref="J414:J420" si="27">I415</f>
        <v>41498</v>
      </c>
      <c r="K414" s="40" t="s">
        <v>6218</v>
      </c>
      <c r="L414" s="40">
        <v>100</v>
      </c>
      <c r="M414" s="40" t="s">
        <v>9375</v>
      </c>
    </row>
    <row r="415" spans="1:13" hidden="1">
      <c r="A415" s="40" t="s">
        <v>8534</v>
      </c>
      <c r="B415" s="40" t="s">
        <v>9373</v>
      </c>
      <c r="C415" s="48" t="s">
        <v>65</v>
      </c>
      <c r="D415" s="48" t="s">
        <v>65</v>
      </c>
      <c r="E415" s="41" t="s">
        <v>7886</v>
      </c>
      <c r="F415" s="48" t="s">
        <v>9374</v>
      </c>
      <c r="G415" s="40" t="s">
        <v>7898</v>
      </c>
      <c r="H415" s="40" t="s">
        <v>7899</v>
      </c>
      <c r="I415" s="43">
        <f>J415-1</f>
        <v>41498</v>
      </c>
      <c r="J415" s="43">
        <f t="shared" si="27"/>
        <v>41499</v>
      </c>
      <c r="K415" s="40" t="s">
        <v>6218</v>
      </c>
      <c r="L415" s="40">
        <v>100</v>
      </c>
      <c r="M415" s="40"/>
    </row>
    <row r="416" spans="1:13" hidden="1">
      <c r="A416" s="40" t="s">
        <v>8534</v>
      </c>
      <c r="B416" s="40" t="s">
        <v>9373</v>
      </c>
      <c r="C416" s="48" t="s">
        <v>65</v>
      </c>
      <c r="D416" s="48" t="s">
        <v>65</v>
      </c>
      <c r="E416" s="41" t="s">
        <v>7886</v>
      </c>
      <c r="F416" s="48" t="s">
        <v>9374</v>
      </c>
      <c r="G416" s="40" t="s">
        <v>7898</v>
      </c>
      <c r="H416" s="40" t="s">
        <v>7900</v>
      </c>
      <c r="I416" s="43">
        <f>J416-1</f>
        <v>41499</v>
      </c>
      <c r="J416" s="43">
        <f t="shared" si="27"/>
        <v>41500</v>
      </c>
      <c r="K416" s="40" t="s">
        <v>6218</v>
      </c>
      <c r="L416" s="40">
        <v>100</v>
      </c>
      <c r="M416" s="40"/>
    </row>
    <row r="417" spans="1:13">
      <c r="A417" s="40" t="s">
        <v>8534</v>
      </c>
      <c r="B417" s="40" t="s">
        <v>9373</v>
      </c>
      <c r="C417" s="48" t="s">
        <v>65</v>
      </c>
      <c r="D417" s="48" t="s">
        <v>65</v>
      </c>
      <c r="E417" s="41" t="s">
        <v>7886</v>
      </c>
      <c r="F417" s="48" t="s">
        <v>9374</v>
      </c>
      <c r="G417" s="40" t="s">
        <v>7901</v>
      </c>
      <c r="H417" s="40" t="s">
        <v>7902</v>
      </c>
      <c r="I417" s="43">
        <f>J417-5</f>
        <v>41500</v>
      </c>
      <c r="J417" s="43">
        <f t="shared" si="27"/>
        <v>41505</v>
      </c>
      <c r="K417" s="40" t="s">
        <v>6218</v>
      </c>
      <c r="L417" s="40">
        <v>100</v>
      </c>
      <c r="M417" s="40"/>
    </row>
    <row r="418" spans="1:13" hidden="1">
      <c r="A418" s="40" t="s">
        <v>8534</v>
      </c>
      <c r="B418" s="40" t="s">
        <v>9373</v>
      </c>
      <c r="C418" s="48" t="s">
        <v>65</v>
      </c>
      <c r="D418" s="48" t="s">
        <v>65</v>
      </c>
      <c r="E418" s="41" t="s">
        <v>7886</v>
      </c>
      <c r="F418" s="48" t="s">
        <v>9374</v>
      </c>
      <c r="G418" s="40" t="s">
        <v>7904</v>
      </c>
      <c r="H418" s="40" t="s">
        <v>7905</v>
      </c>
      <c r="I418" s="43">
        <f>J418-3</f>
        <v>41505</v>
      </c>
      <c r="J418" s="43">
        <f t="shared" si="27"/>
        <v>41508</v>
      </c>
      <c r="K418" s="40" t="s">
        <v>6218</v>
      </c>
      <c r="L418" s="40">
        <v>100</v>
      </c>
      <c r="M418" s="40"/>
    </row>
    <row r="419" spans="1:13" hidden="1">
      <c r="A419" s="40" t="s">
        <v>8534</v>
      </c>
      <c r="B419" s="40" t="s">
        <v>9373</v>
      </c>
      <c r="C419" s="48" t="s">
        <v>65</v>
      </c>
      <c r="D419" s="48" t="s">
        <v>65</v>
      </c>
      <c r="E419" s="41" t="s">
        <v>7886</v>
      </c>
      <c r="F419" s="48" t="s">
        <v>9374</v>
      </c>
      <c r="G419" s="40" t="s">
        <v>7904</v>
      </c>
      <c r="H419" s="40" t="s">
        <v>7906</v>
      </c>
      <c r="I419" s="43">
        <f>J419-2</f>
        <v>41508</v>
      </c>
      <c r="J419" s="43">
        <f t="shared" si="27"/>
        <v>41510</v>
      </c>
      <c r="K419" s="40" t="s">
        <v>6218</v>
      </c>
      <c r="L419" s="40">
        <v>100</v>
      </c>
      <c r="M419" s="40"/>
    </row>
    <row r="420" spans="1:13" hidden="1">
      <c r="A420" s="40" t="s">
        <v>8534</v>
      </c>
      <c r="B420" s="40" t="s">
        <v>9373</v>
      </c>
      <c r="C420" s="48" t="s">
        <v>65</v>
      </c>
      <c r="D420" s="48" t="s">
        <v>65</v>
      </c>
      <c r="E420" s="41" t="s">
        <v>7886</v>
      </c>
      <c r="F420" s="48" t="s">
        <v>9374</v>
      </c>
      <c r="G420" s="40" t="s">
        <v>7904</v>
      </c>
      <c r="H420" s="40" t="s">
        <v>7907</v>
      </c>
      <c r="I420" s="43">
        <f>J420-2</f>
        <v>41510</v>
      </c>
      <c r="J420" s="43">
        <f t="shared" si="27"/>
        <v>41512</v>
      </c>
      <c r="K420" s="40" t="s">
        <v>6218</v>
      </c>
      <c r="L420" s="40">
        <v>100</v>
      </c>
      <c r="M420" s="40"/>
    </row>
    <row r="421" spans="1:13" hidden="1">
      <c r="A421" s="40" t="s">
        <v>8534</v>
      </c>
      <c r="B421" s="40" t="s">
        <v>9373</v>
      </c>
      <c r="C421" s="48" t="s">
        <v>65</v>
      </c>
      <c r="D421" s="48" t="s">
        <v>65</v>
      </c>
      <c r="E421" s="41" t="s">
        <v>7886</v>
      </c>
      <c r="F421" s="48" t="s">
        <v>9374</v>
      </c>
      <c r="G421" s="40" t="s">
        <v>7904</v>
      </c>
      <c r="H421" s="40" t="s">
        <v>7908</v>
      </c>
      <c r="I421" s="43">
        <f>J421-1</f>
        <v>41512</v>
      </c>
      <c r="J421" s="43">
        <v>41513</v>
      </c>
      <c r="K421" s="40" t="s">
        <v>6218</v>
      </c>
      <c r="L421" s="40">
        <v>100</v>
      </c>
      <c r="M421" s="40"/>
    </row>
    <row r="422" spans="1:13" hidden="1">
      <c r="A422" s="41" t="s">
        <v>9358</v>
      </c>
      <c r="B422" s="79" t="s">
        <v>9376</v>
      </c>
      <c r="C422" s="41" t="s">
        <v>8536</v>
      </c>
      <c r="D422" s="41" t="s">
        <v>7928</v>
      </c>
      <c r="E422" s="41" t="s">
        <v>7938</v>
      </c>
      <c r="F422" s="41" t="s">
        <v>9377</v>
      </c>
      <c r="G422" s="41" t="s">
        <v>1048</v>
      </c>
      <c r="H422" s="41" t="s">
        <v>7888</v>
      </c>
      <c r="I422" s="41"/>
      <c r="J422" s="41"/>
      <c r="M422" s="40"/>
    </row>
    <row r="423" spans="1:13" hidden="1">
      <c r="A423" s="41" t="s">
        <v>9358</v>
      </c>
      <c r="B423" s="79" t="s">
        <v>9376</v>
      </c>
      <c r="C423" s="41" t="s">
        <v>8536</v>
      </c>
      <c r="D423" s="41" t="s">
        <v>7928</v>
      </c>
      <c r="E423" s="41" t="s">
        <v>7938</v>
      </c>
      <c r="F423" s="41" t="s">
        <v>9377</v>
      </c>
      <c r="G423" s="41" t="s">
        <v>1048</v>
      </c>
      <c r="H423" s="41" t="s">
        <v>7889</v>
      </c>
      <c r="I423" s="41"/>
      <c r="J423" s="41"/>
      <c r="M423" s="40"/>
    </row>
    <row r="424" spans="1:13" hidden="1">
      <c r="A424" s="41" t="s">
        <v>9358</v>
      </c>
      <c r="B424" s="79" t="s">
        <v>9376</v>
      </c>
      <c r="C424" s="41" t="s">
        <v>8536</v>
      </c>
      <c r="D424" s="41" t="s">
        <v>7928</v>
      </c>
      <c r="E424" s="41" t="s">
        <v>7938</v>
      </c>
      <c r="F424" s="41" t="s">
        <v>9377</v>
      </c>
      <c r="G424" s="41" t="s">
        <v>1048</v>
      </c>
      <c r="H424" s="41" t="s">
        <v>7890</v>
      </c>
      <c r="I424" s="41"/>
      <c r="J424" s="41"/>
      <c r="M424" s="40"/>
    </row>
    <row r="425" spans="1:13" hidden="1">
      <c r="A425" s="41" t="s">
        <v>9358</v>
      </c>
      <c r="B425" s="79" t="s">
        <v>9376</v>
      </c>
      <c r="C425" s="41" t="s">
        <v>8536</v>
      </c>
      <c r="D425" s="41" t="s">
        <v>7928</v>
      </c>
      <c r="E425" s="41" t="s">
        <v>7938</v>
      </c>
      <c r="F425" s="41" t="s">
        <v>9377</v>
      </c>
      <c r="G425" s="41" t="s">
        <v>1048</v>
      </c>
      <c r="H425" s="41" t="s">
        <v>7891</v>
      </c>
      <c r="I425" s="41"/>
      <c r="J425" s="41"/>
      <c r="M425" s="40"/>
    </row>
    <row r="426" spans="1:13" hidden="1">
      <c r="A426" s="41" t="s">
        <v>9358</v>
      </c>
      <c r="B426" s="79" t="s">
        <v>9376</v>
      </c>
      <c r="C426" s="41" t="s">
        <v>8536</v>
      </c>
      <c r="D426" s="41" t="s">
        <v>7928</v>
      </c>
      <c r="E426" s="41" t="s">
        <v>7938</v>
      </c>
      <c r="F426" s="41" t="s">
        <v>9377</v>
      </c>
      <c r="G426" s="41" t="s">
        <v>1048</v>
      </c>
      <c r="H426" s="41" t="s">
        <v>7892</v>
      </c>
      <c r="I426" s="42">
        <v>41474</v>
      </c>
      <c r="J426" s="41"/>
      <c r="M426" s="40"/>
    </row>
    <row r="427" spans="1:13" hidden="1">
      <c r="A427" s="41" t="s">
        <v>9358</v>
      </c>
      <c r="B427" s="79" t="s">
        <v>9376</v>
      </c>
      <c r="C427" s="41" t="s">
        <v>8536</v>
      </c>
      <c r="D427" s="41" t="s">
        <v>7928</v>
      </c>
      <c r="E427" s="41" t="s">
        <v>7938</v>
      </c>
      <c r="F427" s="41" t="s">
        <v>9377</v>
      </c>
      <c r="G427" s="41" t="s">
        <v>1048</v>
      </c>
      <c r="H427" s="41" t="s">
        <v>7893</v>
      </c>
      <c r="I427" s="41"/>
      <c r="J427" s="41"/>
      <c r="M427" s="40"/>
    </row>
    <row r="428" spans="1:13" hidden="1">
      <c r="A428" s="41" t="s">
        <v>9358</v>
      </c>
      <c r="B428" s="79" t="s">
        <v>9376</v>
      </c>
      <c r="C428" s="41" t="s">
        <v>8536</v>
      </c>
      <c r="D428" s="41" t="s">
        <v>7928</v>
      </c>
      <c r="E428" s="41" t="s">
        <v>7938</v>
      </c>
      <c r="F428" s="41" t="s">
        <v>9377</v>
      </c>
      <c r="G428" s="41" t="s">
        <v>1048</v>
      </c>
      <c r="H428" s="41" t="s">
        <v>7894</v>
      </c>
      <c r="I428" s="42">
        <v>41444</v>
      </c>
      <c r="J428" s="41"/>
      <c r="M428" s="40"/>
    </row>
    <row r="429" spans="1:13" hidden="1">
      <c r="A429" s="40" t="s">
        <v>9358</v>
      </c>
      <c r="B429" s="78" t="s">
        <v>9376</v>
      </c>
      <c r="C429" s="40" t="s">
        <v>8536</v>
      </c>
      <c r="D429" s="40" t="s">
        <v>7928</v>
      </c>
      <c r="E429" s="41" t="s">
        <v>7938</v>
      </c>
      <c r="F429" s="40" t="s">
        <v>9377</v>
      </c>
      <c r="G429" s="40" t="s">
        <v>7895</v>
      </c>
      <c r="H429" s="40" t="s">
        <v>7896</v>
      </c>
      <c r="I429" s="43">
        <f>J429-2</f>
        <v>41427</v>
      </c>
      <c r="J429" s="43">
        <f t="shared" ref="J429:J435" si="28">I430</f>
        <v>41429</v>
      </c>
      <c r="K429" s="40" t="s">
        <v>109</v>
      </c>
      <c r="L429" s="40">
        <v>100</v>
      </c>
      <c r="M429" s="40"/>
    </row>
    <row r="430" spans="1:13" hidden="1">
      <c r="A430" s="40" t="s">
        <v>9358</v>
      </c>
      <c r="B430" s="78" t="s">
        <v>9376</v>
      </c>
      <c r="C430" s="40" t="s">
        <v>8536</v>
      </c>
      <c r="D430" s="40" t="s">
        <v>7928</v>
      </c>
      <c r="E430" s="41" t="s">
        <v>7938</v>
      </c>
      <c r="F430" s="40" t="s">
        <v>9377</v>
      </c>
      <c r="G430" s="40" t="s">
        <v>7898</v>
      </c>
      <c r="H430" s="40" t="s">
        <v>7899</v>
      </c>
      <c r="I430" s="43">
        <f>J430-1</f>
        <v>41429</v>
      </c>
      <c r="J430" s="43">
        <f t="shared" si="28"/>
        <v>41430</v>
      </c>
      <c r="K430" s="40" t="s">
        <v>109</v>
      </c>
      <c r="L430" s="40">
        <v>100</v>
      </c>
      <c r="M430" s="40"/>
    </row>
    <row r="431" spans="1:13" hidden="1">
      <c r="A431" s="40" t="s">
        <v>9358</v>
      </c>
      <c r="B431" s="78" t="s">
        <v>9376</v>
      </c>
      <c r="C431" s="40" t="s">
        <v>8536</v>
      </c>
      <c r="D431" s="40" t="s">
        <v>7928</v>
      </c>
      <c r="E431" s="41" t="s">
        <v>7938</v>
      </c>
      <c r="F431" s="40" t="s">
        <v>9377</v>
      </c>
      <c r="G431" s="40" t="s">
        <v>7898</v>
      </c>
      <c r="H431" s="40" t="s">
        <v>7900</v>
      </c>
      <c r="I431" s="43">
        <f>J431-1</f>
        <v>41430</v>
      </c>
      <c r="J431" s="43">
        <f t="shared" si="28"/>
        <v>41431</v>
      </c>
      <c r="K431" s="40" t="s">
        <v>109</v>
      </c>
      <c r="L431" s="40">
        <v>100</v>
      </c>
      <c r="M431" s="40"/>
    </row>
    <row r="432" spans="1:13">
      <c r="A432" s="40" t="s">
        <v>9358</v>
      </c>
      <c r="B432" s="78" t="s">
        <v>9376</v>
      </c>
      <c r="C432" s="40" t="s">
        <v>8536</v>
      </c>
      <c r="D432" s="40" t="s">
        <v>7928</v>
      </c>
      <c r="E432" s="41" t="s">
        <v>7938</v>
      </c>
      <c r="F432" s="40" t="s">
        <v>9377</v>
      </c>
      <c r="G432" s="40" t="s">
        <v>7901</v>
      </c>
      <c r="H432" s="40" t="s">
        <v>7902</v>
      </c>
      <c r="I432" s="43">
        <f>J432-5</f>
        <v>41431</v>
      </c>
      <c r="J432" s="43">
        <f t="shared" si="28"/>
        <v>41436</v>
      </c>
      <c r="K432" s="40" t="s">
        <v>109</v>
      </c>
      <c r="L432" s="40">
        <v>100</v>
      </c>
    </row>
    <row r="433" spans="1:13" hidden="1">
      <c r="A433" s="40" t="s">
        <v>9358</v>
      </c>
      <c r="B433" s="78" t="s">
        <v>9376</v>
      </c>
      <c r="C433" s="40" t="s">
        <v>8536</v>
      </c>
      <c r="D433" s="40" t="s">
        <v>7928</v>
      </c>
      <c r="E433" s="41" t="s">
        <v>7938</v>
      </c>
      <c r="F433" s="40" t="s">
        <v>9377</v>
      </c>
      <c r="G433" s="40" t="s">
        <v>7904</v>
      </c>
      <c r="H433" s="40" t="s">
        <v>7905</v>
      </c>
      <c r="I433" s="43">
        <f>J433-3</f>
        <v>41436</v>
      </c>
      <c r="J433" s="43">
        <f t="shared" si="28"/>
        <v>41439</v>
      </c>
      <c r="K433" s="40" t="s">
        <v>109</v>
      </c>
      <c r="L433" s="40">
        <v>100</v>
      </c>
    </row>
    <row r="434" spans="1:13" hidden="1">
      <c r="A434" s="40" t="s">
        <v>9358</v>
      </c>
      <c r="B434" s="78" t="s">
        <v>9376</v>
      </c>
      <c r="C434" s="40" t="s">
        <v>8536</v>
      </c>
      <c r="D434" s="40" t="s">
        <v>7928</v>
      </c>
      <c r="E434" s="41" t="s">
        <v>7938</v>
      </c>
      <c r="F434" s="40" t="s">
        <v>9377</v>
      </c>
      <c r="G434" s="40" t="s">
        <v>7904</v>
      </c>
      <c r="H434" s="40" t="s">
        <v>7906</v>
      </c>
      <c r="I434" s="43">
        <f>J434-2</f>
        <v>41439</v>
      </c>
      <c r="J434" s="43">
        <f t="shared" si="28"/>
        <v>41441</v>
      </c>
      <c r="K434" s="40" t="s">
        <v>109</v>
      </c>
      <c r="L434" s="40">
        <v>100</v>
      </c>
    </row>
    <row r="435" spans="1:13" hidden="1">
      <c r="A435" s="40" t="s">
        <v>9358</v>
      </c>
      <c r="B435" s="78" t="s">
        <v>9376</v>
      </c>
      <c r="C435" s="40" t="s">
        <v>8536</v>
      </c>
      <c r="D435" s="40" t="s">
        <v>7928</v>
      </c>
      <c r="E435" s="41" t="s">
        <v>7938</v>
      </c>
      <c r="F435" s="40" t="s">
        <v>9377</v>
      </c>
      <c r="G435" s="40" t="s">
        <v>7904</v>
      </c>
      <c r="H435" s="40" t="s">
        <v>7907</v>
      </c>
      <c r="I435" s="43">
        <f>J435-2</f>
        <v>41441</v>
      </c>
      <c r="J435" s="43">
        <f t="shared" si="28"/>
        <v>41443</v>
      </c>
      <c r="K435" s="40" t="s">
        <v>109</v>
      </c>
      <c r="L435" s="40">
        <v>100</v>
      </c>
    </row>
    <row r="436" spans="1:13" ht="65.45" hidden="1">
      <c r="A436" s="40" t="s">
        <v>9358</v>
      </c>
      <c r="B436" s="78" t="s">
        <v>9376</v>
      </c>
      <c r="C436" s="40" t="s">
        <v>8536</v>
      </c>
      <c r="D436" s="40" t="s">
        <v>7928</v>
      </c>
      <c r="E436" s="41" t="s">
        <v>7938</v>
      </c>
      <c r="F436" s="40" t="s">
        <v>9377</v>
      </c>
      <c r="G436" s="40" t="s">
        <v>7904</v>
      </c>
      <c r="H436" s="40" t="s">
        <v>7908</v>
      </c>
      <c r="I436" s="43">
        <f>J436-1</f>
        <v>41443</v>
      </c>
      <c r="J436" s="43">
        <v>41444</v>
      </c>
      <c r="K436" s="40" t="s">
        <v>109</v>
      </c>
      <c r="L436" s="40">
        <v>100</v>
      </c>
      <c r="M436" s="39" t="s">
        <v>9378</v>
      </c>
    </row>
    <row r="437" spans="1:13" hidden="1">
      <c r="A437" s="47" t="s">
        <v>9316</v>
      </c>
      <c r="B437" s="47" t="s">
        <v>9379</v>
      </c>
      <c r="C437" s="47" t="s">
        <v>7962</v>
      </c>
      <c r="D437" s="47" t="s">
        <v>52</v>
      </c>
      <c r="E437" s="47" t="s">
        <v>7914</v>
      </c>
      <c r="F437" s="41" t="s">
        <v>9380</v>
      </c>
      <c r="G437" s="41" t="s">
        <v>1048</v>
      </c>
      <c r="H437" s="41" t="s">
        <v>7888</v>
      </c>
      <c r="I437" s="41"/>
      <c r="J437" s="41"/>
      <c r="K437" s="47"/>
      <c r="L437" s="47"/>
      <c r="M437" s="52"/>
    </row>
    <row r="438" spans="1:13" hidden="1">
      <c r="A438" s="47" t="s">
        <v>9316</v>
      </c>
      <c r="B438" s="47" t="s">
        <v>9379</v>
      </c>
      <c r="C438" s="47" t="s">
        <v>7962</v>
      </c>
      <c r="D438" s="47" t="s">
        <v>52</v>
      </c>
      <c r="E438" s="47" t="s">
        <v>7914</v>
      </c>
      <c r="F438" s="41" t="s">
        <v>9380</v>
      </c>
      <c r="G438" s="41" t="s">
        <v>1048</v>
      </c>
      <c r="H438" s="41" t="s">
        <v>7889</v>
      </c>
      <c r="I438" s="41"/>
      <c r="J438" s="41"/>
      <c r="K438" s="47"/>
      <c r="L438" s="47"/>
      <c r="M438" s="52"/>
    </row>
    <row r="439" spans="1:13" hidden="1">
      <c r="A439" s="47" t="s">
        <v>9316</v>
      </c>
      <c r="B439" s="47" t="s">
        <v>9379</v>
      </c>
      <c r="C439" s="47" t="s">
        <v>7962</v>
      </c>
      <c r="D439" s="47" t="s">
        <v>52</v>
      </c>
      <c r="E439" s="47" t="s">
        <v>7914</v>
      </c>
      <c r="F439" s="41" t="s">
        <v>9380</v>
      </c>
      <c r="G439" s="41" t="s">
        <v>1048</v>
      </c>
      <c r="H439" s="41" t="s">
        <v>7890</v>
      </c>
      <c r="I439" s="41"/>
      <c r="J439" s="41"/>
      <c r="K439" s="47"/>
      <c r="L439" s="47"/>
      <c r="M439" s="52"/>
    </row>
    <row r="440" spans="1:13" hidden="1">
      <c r="A440" s="47" t="s">
        <v>9316</v>
      </c>
      <c r="B440" s="47" t="s">
        <v>9379</v>
      </c>
      <c r="C440" s="47" t="s">
        <v>7962</v>
      </c>
      <c r="D440" s="47" t="s">
        <v>52</v>
      </c>
      <c r="E440" s="47" t="s">
        <v>7914</v>
      </c>
      <c r="F440" s="41" t="s">
        <v>9380</v>
      </c>
      <c r="G440" s="41" t="s">
        <v>1048</v>
      </c>
      <c r="H440" s="41" t="s">
        <v>7891</v>
      </c>
      <c r="I440" s="41"/>
      <c r="J440" s="41"/>
      <c r="K440" s="47"/>
      <c r="L440" s="47"/>
      <c r="M440" s="52"/>
    </row>
    <row r="441" spans="1:13" hidden="1">
      <c r="A441" s="47" t="s">
        <v>9316</v>
      </c>
      <c r="B441" s="47" t="s">
        <v>9379</v>
      </c>
      <c r="C441" s="47" t="s">
        <v>7962</v>
      </c>
      <c r="D441" s="47" t="s">
        <v>52</v>
      </c>
      <c r="E441" s="47" t="s">
        <v>7914</v>
      </c>
      <c r="F441" s="41" t="s">
        <v>9380</v>
      </c>
      <c r="G441" s="41" t="s">
        <v>1048</v>
      </c>
      <c r="H441" s="41" t="s">
        <v>7892</v>
      </c>
      <c r="I441" s="42">
        <v>41551</v>
      </c>
      <c r="J441" s="41"/>
      <c r="K441" s="47"/>
      <c r="L441" s="47"/>
      <c r="M441" s="52"/>
    </row>
    <row r="442" spans="1:13" hidden="1">
      <c r="A442" s="47" t="s">
        <v>9316</v>
      </c>
      <c r="B442" s="47" t="s">
        <v>9379</v>
      </c>
      <c r="C442" s="47" t="s">
        <v>7962</v>
      </c>
      <c r="D442" s="47" t="s">
        <v>52</v>
      </c>
      <c r="E442" s="47" t="s">
        <v>7914</v>
      </c>
      <c r="F442" s="41" t="s">
        <v>9380</v>
      </c>
      <c r="G442" s="41" t="s">
        <v>1048</v>
      </c>
      <c r="H442" s="41" t="s">
        <v>7893</v>
      </c>
      <c r="I442" s="42"/>
      <c r="J442" s="41"/>
      <c r="K442" s="47"/>
      <c r="L442" s="47"/>
      <c r="M442" s="52"/>
    </row>
    <row r="443" spans="1:13" hidden="1">
      <c r="A443" s="47" t="s">
        <v>9316</v>
      </c>
      <c r="B443" s="47" t="s">
        <v>9379</v>
      </c>
      <c r="C443" s="47" t="s">
        <v>7962</v>
      </c>
      <c r="D443" s="47" t="s">
        <v>52</v>
      </c>
      <c r="E443" s="47" t="s">
        <v>7914</v>
      </c>
      <c r="F443" s="41" t="s">
        <v>9380</v>
      </c>
      <c r="G443" s="41" t="s">
        <v>1048</v>
      </c>
      <c r="H443" s="41" t="s">
        <v>7894</v>
      </c>
      <c r="I443" s="42"/>
      <c r="J443" s="41"/>
      <c r="K443" s="47"/>
      <c r="L443" s="47"/>
      <c r="M443" s="52"/>
    </row>
    <row r="444" spans="1:13" hidden="1">
      <c r="A444" s="46" t="s">
        <v>9316</v>
      </c>
      <c r="B444" s="46" t="s">
        <v>9379</v>
      </c>
      <c r="C444" s="46" t="s">
        <v>7962</v>
      </c>
      <c r="D444" s="46" t="s">
        <v>52</v>
      </c>
      <c r="E444" s="47" t="s">
        <v>7914</v>
      </c>
      <c r="F444" s="40" t="s">
        <v>9380</v>
      </c>
      <c r="G444" s="40" t="s">
        <v>7895</v>
      </c>
      <c r="H444" s="40" t="s">
        <v>7896</v>
      </c>
      <c r="I444" s="43">
        <f>J444-2</f>
        <v>41534</v>
      </c>
      <c r="J444" s="43">
        <f t="shared" ref="J444:J450" si="29">I445</f>
        <v>41536</v>
      </c>
      <c r="K444" s="46" t="s">
        <v>6196</v>
      </c>
      <c r="L444" s="46">
        <v>100</v>
      </c>
    </row>
    <row r="445" spans="1:13" hidden="1">
      <c r="A445" s="46" t="s">
        <v>9316</v>
      </c>
      <c r="B445" s="46" t="s">
        <v>9379</v>
      </c>
      <c r="C445" s="46" t="s">
        <v>7962</v>
      </c>
      <c r="D445" s="46" t="s">
        <v>52</v>
      </c>
      <c r="E445" s="47" t="s">
        <v>7914</v>
      </c>
      <c r="F445" s="40" t="s">
        <v>9380</v>
      </c>
      <c r="G445" s="40" t="s">
        <v>7898</v>
      </c>
      <c r="H445" s="40" t="s">
        <v>7899</v>
      </c>
      <c r="I445" s="43">
        <f>J445-1</f>
        <v>41536</v>
      </c>
      <c r="J445" s="43">
        <f t="shared" si="29"/>
        <v>41537</v>
      </c>
      <c r="K445" s="46" t="s">
        <v>6196</v>
      </c>
      <c r="L445" s="46">
        <v>100</v>
      </c>
    </row>
    <row r="446" spans="1:13" hidden="1">
      <c r="A446" s="46" t="s">
        <v>9316</v>
      </c>
      <c r="B446" s="46" t="s">
        <v>9379</v>
      </c>
      <c r="C446" s="46" t="s">
        <v>7962</v>
      </c>
      <c r="D446" s="46" t="s">
        <v>52</v>
      </c>
      <c r="E446" s="47" t="s">
        <v>7914</v>
      </c>
      <c r="F446" s="40" t="s">
        <v>9380</v>
      </c>
      <c r="G446" s="40" t="s">
        <v>7898</v>
      </c>
      <c r="H446" s="40" t="s">
        <v>7925</v>
      </c>
      <c r="I446" s="43">
        <f>J446-1</f>
        <v>41537</v>
      </c>
      <c r="J446" s="43">
        <f t="shared" si="29"/>
        <v>41538</v>
      </c>
      <c r="K446" s="46" t="s">
        <v>6196</v>
      </c>
      <c r="L446" s="46">
        <v>100</v>
      </c>
    </row>
    <row r="447" spans="1:13">
      <c r="A447" s="46" t="s">
        <v>9316</v>
      </c>
      <c r="B447" s="46" t="s">
        <v>9379</v>
      </c>
      <c r="C447" s="46" t="s">
        <v>7962</v>
      </c>
      <c r="D447" s="46" t="s">
        <v>52</v>
      </c>
      <c r="E447" s="47" t="s">
        <v>7914</v>
      </c>
      <c r="F447" s="40" t="s">
        <v>9380</v>
      </c>
      <c r="G447" s="40" t="s">
        <v>7901</v>
      </c>
      <c r="H447" s="40" t="s">
        <v>7940</v>
      </c>
      <c r="I447" s="43">
        <f>J447-5</f>
        <v>41538</v>
      </c>
      <c r="J447" s="43">
        <f t="shared" si="29"/>
        <v>41543</v>
      </c>
      <c r="K447" s="46" t="s">
        <v>6196</v>
      </c>
      <c r="L447" s="46">
        <v>100</v>
      </c>
    </row>
    <row r="448" spans="1:13" hidden="1">
      <c r="A448" s="46" t="s">
        <v>9316</v>
      </c>
      <c r="B448" s="46" t="s">
        <v>9379</v>
      </c>
      <c r="C448" s="46" t="s">
        <v>7962</v>
      </c>
      <c r="D448" s="46" t="s">
        <v>52</v>
      </c>
      <c r="E448" s="47" t="s">
        <v>7914</v>
      </c>
      <c r="F448" s="40" t="s">
        <v>9380</v>
      </c>
      <c r="G448" s="40" t="s">
        <v>7904</v>
      </c>
      <c r="H448" s="40" t="s">
        <v>7905</v>
      </c>
      <c r="I448" s="43">
        <f>J448-3</f>
        <v>41543</v>
      </c>
      <c r="J448" s="43">
        <f t="shared" si="29"/>
        <v>41546</v>
      </c>
      <c r="K448" s="46" t="s">
        <v>6196</v>
      </c>
      <c r="L448" s="46">
        <v>100</v>
      </c>
    </row>
    <row r="449" spans="1:13" hidden="1">
      <c r="A449" s="46" t="s">
        <v>9316</v>
      </c>
      <c r="B449" s="46" t="s">
        <v>9379</v>
      </c>
      <c r="C449" s="46" t="s">
        <v>7962</v>
      </c>
      <c r="D449" s="46" t="s">
        <v>52</v>
      </c>
      <c r="E449" s="47" t="s">
        <v>7914</v>
      </c>
      <c r="F449" s="40" t="s">
        <v>9380</v>
      </c>
      <c r="G449" s="40" t="s">
        <v>7904</v>
      </c>
      <c r="H449" s="40" t="s">
        <v>7906</v>
      </c>
      <c r="I449" s="43">
        <f>J449-2</f>
        <v>41546</v>
      </c>
      <c r="J449" s="43">
        <f t="shared" si="29"/>
        <v>41548</v>
      </c>
      <c r="K449" s="46" t="s">
        <v>6196</v>
      </c>
      <c r="L449" s="46">
        <v>100</v>
      </c>
    </row>
    <row r="450" spans="1:13" hidden="1">
      <c r="A450" s="46" t="s">
        <v>9316</v>
      </c>
      <c r="B450" s="46" t="s">
        <v>9379</v>
      </c>
      <c r="C450" s="46" t="s">
        <v>7962</v>
      </c>
      <c r="D450" s="46" t="s">
        <v>52</v>
      </c>
      <c r="E450" s="47" t="s">
        <v>7914</v>
      </c>
      <c r="F450" s="40" t="s">
        <v>9380</v>
      </c>
      <c r="G450" s="40" t="s">
        <v>7904</v>
      </c>
      <c r="H450" s="40" t="s">
        <v>7907</v>
      </c>
      <c r="I450" s="43">
        <f>J450-2</f>
        <v>41548</v>
      </c>
      <c r="J450" s="43">
        <f t="shared" si="29"/>
        <v>41550</v>
      </c>
      <c r="K450" s="46" t="s">
        <v>6196</v>
      </c>
      <c r="L450" s="46">
        <v>100</v>
      </c>
    </row>
    <row r="451" spans="1:13" ht="26.45" hidden="1">
      <c r="A451" s="46" t="s">
        <v>9316</v>
      </c>
      <c r="B451" s="46" t="s">
        <v>9379</v>
      </c>
      <c r="C451" s="46" t="s">
        <v>7962</v>
      </c>
      <c r="D451" s="46" t="s">
        <v>52</v>
      </c>
      <c r="E451" s="47" t="s">
        <v>7914</v>
      </c>
      <c r="F451" s="40" t="s">
        <v>9380</v>
      </c>
      <c r="G451" s="40" t="s">
        <v>7904</v>
      </c>
      <c r="H451" s="40" t="s">
        <v>7908</v>
      </c>
      <c r="I451" s="43">
        <f>J451-1</f>
        <v>41550</v>
      </c>
      <c r="J451" s="42">
        <v>41551</v>
      </c>
      <c r="K451" s="46" t="s">
        <v>6196</v>
      </c>
      <c r="L451" s="46">
        <v>100</v>
      </c>
      <c r="M451" s="39" t="s">
        <v>8566</v>
      </c>
    </row>
    <row r="452" spans="1:13" hidden="1">
      <c r="A452" s="47" t="s">
        <v>9316</v>
      </c>
      <c r="B452" s="47" t="s">
        <v>9379</v>
      </c>
      <c r="C452" s="47" t="s">
        <v>7962</v>
      </c>
      <c r="D452" s="47" t="s">
        <v>52</v>
      </c>
      <c r="E452" s="47" t="s">
        <v>7914</v>
      </c>
      <c r="F452" s="47" t="s">
        <v>9381</v>
      </c>
      <c r="G452" s="41" t="s">
        <v>1048</v>
      </c>
      <c r="H452" s="41" t="s">
        <v>7888</v>
      </c>
      <c r="I452" s="41"/>
      <c r="J452" s="41"/>
      <c r="K452" s="47"/>
      <c r="L452" s="47"/>
      <c r="M452" s="41"/>
    </row>
    <row r="453" spans="1:13" hidden="1">
      <c r="A453" s="47" t="s">
        <v>9316</v>
      </c>
      <c r="B453" s="47" t="s">
        <v>9379</v>
      </c>
      <c r="C453" s="47" t="s">
        <v>7962</v>
      </c>
      <c r="D453" s="47" t="s">
        <v>52</v>
      </c>
      <c r="E453" s="47" t="s">
        <v>7914</v>
      </c>
      <c r="F453" s="47" t="s">
        <v>9381</v>
      </c>
      <c r="G453" s="41" t="s">
        <v>1048</v>
      </c>
      <c r="H453" s="41" t="s">
        <v>7889</v>
      </c>
      <c r="I453" s="41"/>
      <c r="J453" s="41"/>
      <c r="K453" s="47"/>
      <c r="L453" s="47"/>
      <c r="M453" s="41"/>
    </row>
    <row r="454" spans="1:13" hidden="1">
      <c r="A454" s="47" t="s">
        <v>9316</v>
      </c>
      <c r="B454" s="47" t="s">
        <v>9379</v>
      </c>
      <c r="C454" s="47" t="s">
        <v>7962</v>
      </c>
      <c r="D454" s="47" t="s">
        <v>52</v>
      </c>
      <c r="E454" s="47" t="s">
        <v>7914</v>
      </c>
      <c r="F454" s="47" t="s">
        <v>9381</v>
      </c>
      <c r="G454" s="41" t="s">
        <v>1048</v>
      </c>
      <c r="H454" s="41" t="s">
        <v>7890</v>
      </c>
      <c r="I454" s="41"/>
      <c r="J454" s="41"/>
      <c r="K454" s="47"/>
      <c r="L454" s="47"/>
      <c r="M454" s="41"/>
    </row>
    <row r="455" spans="1:13" hidden="1">
      <c r="A455" s="47" t="s">
        <v>9316</v>
      </c>
      <c r="B455" s="47" t="s">
        <v>9379</v>
      </c>
      <c r="C455" s="47" t="s">
        <v>7962</v>
      </c>
      <c r="D455" s="47" t="s">
        <v>52</v>
      </c>
      <c r="E455" s="47" t="s">
        <v>7914</v>
      </c>
      <c r="F455" s="47" t="s">
        <v>9381</v>
      </c>
      <c r="G455" s="41" t="s">
        <v>1048</v>
      </c>
      <c r="H455" s="41" t="s">
        <v>7891</v>
      </c>
      <c r="I455" s="41"/>
      <c r="J455" s="41"/>
      <c r="K455" s="47"/>
      <c r="L455" s="47"/>
      <c r="M455" s="41"/>
    </row>
    <row r="456" spans="1:13" hidden="1">
      <c r="A456" s="47" t="s">
        <v>9316</v>
      </c>
      <c r="B456" s="47" t="s">
        <v>9379</v>
      </c>
      <c r="C456" s="47" t="s">
        <v>7962</v>
      </c>
      <c r="D456" s="47" t="s">
        <v>52</v>
      </c>
      <c r="E456" s="47" t="s">
        <v>7914</v>
      </c>
      <c r="F456" s="47" t="s">
        <v>9381</v>
      </c>
      <c r="G456" s="41" t="s">
        <v>1048</v>
      </c>
      <c r="H456" s="41" t="s">
        <v>7892</v>
      </c>
      <c r="I456" s="42">
        <v>41551</v>
      </c>
      <c r="J456" s="41"/>
      <c r="K456" s="47"/>
      <c r="L456" s="47"/>
      <c r="M456" s="41"/>
    </row>
    <row r="457" spans="1:13" hidden="1">
      <c r="A457" s="47" t="s">
        <v>9316</v>
      </c>
      <c r="B457" s="47" t="s">
        <v>9379</v>
      </c>
      <c r="C457" s="47" t="s">
        <v>7962</v>
      </c>
      <c r="D457" s="47" t="s">
        <v>52</v>
      </c>
      <c r="E457" s="47" t="s">
        <v>7914</v>
      </c>
      <c r="F457" s="47" t="s">
        <v>9381</v>
      </c>
      <c r="G457" s="41" t="s">
        <v>1048</v>
      </c>
      <c r="H457" s="41" t="s">
        <v>7893</v>
      </c>
      <c r="I457" s="42"/>
      <c r="J457" s="41"/>
      <c r="K457" s="47"/>
      <c r="L457" s="47"/>
      <c r="M457" s="41"/>
    </row>
    <row r="458" spans="1:13" hidden="1">
      <c r="A458" s="47" t="s">
        <v>9316</v>
      </c>
      <c r="B458" s="47" t="s">
        <v>9379</v>
      </c>
      <c r="C458" s="47" t="s">
        <v>7962</v>
      </c>
      <c r="D458" s="47" t="s">
        <v>52</v>
      </c>
      <c r="E458" s="47" t="s">
        <v>7914</v>
      </c>
      <c r="F458" s="47" t="s">
        <v>9381</v>
      </c>
      <c r="G458" s="41" t="s">
        <v>1048</v>
      </c>
      <c r="H458" s="41" t="s">
        <v>7894</v>
      </c>
      <c r="I458" s="42"/>
      <c r="J458" s="41"/>
      <c r="K458" s="47"/>
      <c r="L458" s="47"/>
      <c r="M458" s="41"/>
    </row>
    <row r="459" spans="1:13" hidden="1">
      <c r="A459" s="46" t="s">
        <v>9316</v>
      </c>
      <c r="B459" s="46" t="s">
        <v>9379</v>
      </c>
      <c r="C459" s="46" t="s">
        <v>7962</v>
      </c>
      <c r="D459" s="46" t="s">
        <v>52</v>
      </c>
      <c r="E459" s="47" t="s">
        <v>7914</v>
      </c>
      <c r="F459" s="46" t="s">
        <v>9381</v>
      </c>
      <c r="G459" s="40" t="s">
        <v>7895</v>
      </c>
      <c r="H459" s="40" t="s">
        <v>7896</v>
      </c>
      <c r="I459" s="43">
        <f>J459-2</f>
        <v>41534</v>
      </c>
      <c r="J459" s="43">
        <f t="shared" ref="J459:J465" si="30">I460</f>
        <v>41536</v>
      </c>
      <c r="K459" s="46" t="s">
        <v>6196</v>
      </c>
      <c r="L459" s="46">
        <v>100</v>
      </c>
      <c r="M459" s="40"/>
    </row>
    <row r="460" spans="1:13" hidden="1">
      <c r="A460" s="46" t="s">
        <v>9316</v>
      </c>
      <c r="B460" s="46" t="s">
        <v>9379</v>
      </c>
      <c r="C460" s="46" t="s">
        <v>7962</v>
      </c>
      <c r="D460" s="46" t="s">
        <v>52</v>
      </c>
      <c r="E460" s="47" t="s">
        <v>7914</v>
      </c>
      <c r="F460" s="46" t="s">
        <v>9381</v>
      </c>
      <c r="G460" s="40" t="s">
        <v>7898</v>
      </c>
      <c r="H460" s="40" t="s">
        <v>7899</v>
      </c>
      <c r="I460" s="43">
        <f>J460-1</f>
        <v>41536</v>
      </c>
      <c r="J460" s="43">
        <f t="shared" si="30"/>
        <v>41537</v>
      </c>
      <c r="K460" s="46" t="s">
        <v>6196</v>
      </c>
      <c r="L460" s="46">
        <v>100</v>
      </c>
      <c r="M460" s="40"/>
    </row>
    <row r="461" spans="1:13" hidden="1">
      <c r="A461" s="46" t="s">
        <v>9316</v>
      </c>
      <c r="B461" s="46" t="s">
        <v>9379</v>
      </c>
      <c r="C461" s="46" t="s">
        <v>7962</v>
      </c>
      <c r="D461" s="46" t="s">
        <v>52</v>
      </c>
      <c r="E461" s="47" t="s">
        <v>7914</v>
      </c>
      <c r="F461" s="46" t="s">
        <v>9381</v>
      </c>
      <c r="G461" s="40" t="s">
        <v>7898</v>
      </c>
      <c r="H461" s="40" t="s">
        <v>7925</v>
      </c>
      <c r="I461" s="43">
        <f>J461-1</f>
        <v>41537</v>
      </c>
      <c r="J461" s="43">
        <f t="shared" si="30"/>
        <v>41538</v>
      </c>
      <c r="K461" s="46" t="s">
        <v>6196</v>
      </c>
      <c r="L461" s="46">
        <v>100</v>
      </c>
      <c r="M461" s="40"/>
    </row>
    <row r="462" spans="1:13">
      <c r="A462" s="46" t="s">
        <v>9316</v>
      </c>
      <c r="B462" s="46" t="s">
        <v>9379</v>
      </c>
      <c r="C462" s="46" t="s">
        <v>7962</v>
      </c>
      <c r="D462" s="46" t="s">
        <v>52</v>
      </c>
      <c r="E462" s="47" t="s">
        <v>7914</v>
      </c>
      <c r="F462" s="46" t="s">
        <v>9381</v>
      </c>
      <c r="G462" s="40" t="s">
        <v>7901</v>
      </c>
      <c r="H462" s="40" t="s">
        <v>7940</v>
      </c>
      <c r="I462" s="43">
        <f>J462-5</f>
        <v>41538</v>
      </c>
      <c r="J462" s="43">
        <f t="shared" si="30"/>
        <v>41543</v>
      </c>
      <c r="K462" s="46" t="s">
        <v>6196</v>
      </c>
      <c r="L462" s="46">
        <v>100</v>
      </c>
      <c r="M462" s="40"/>
    </row>
    <row r="463" spans="1:13" hidden="1">
      <c r="A463" s="46" t="s">
        <v>9316</v>
      </c>
      <c r="B463" s="46" t="s">
        <v>9379</v>
      </c>
      <c r="C463" s="46" t="s">
        <v>7962</v>
      </c>
      <c r="D463" s="46" t="s">
        <v>52</v>
      </c>
      <c r="E463" s="47" t="s">
        <v>7914</v>
      </c>
      <c r="F463" s="46" t="s">
        <v>9381</v>
      </c>
      <c r="G463" s="40" t="s">
        <v>7904</v>
      </c>
      <c r="H463" s="40" t="s">
        <v>7905</v>
      </c>
      <c r="I463" s="43">
        <f>J463-3</f>
        <v>41543</v>
      </c>
      <c r="J463" s="43">
        <f t="shared" si="30"/>
        <v>41546</v>
      </c>
      <c r="K463" s="46" t="s">
        <v>6196</v>
      </c>
      <c r="L463" s="46">
        <v>100</v>
      </c>
    </row>
    <row r="464" spans="1:13" hidden="1">
      <c r="A464" s="46" t="s">
        <v>9316</v>
      </c>
      <c r="B464" s="46" t="s">
        <v>9379</v>
      </c>
      <c r="C464" s="46" t="s">
        <v>7962</v>
      </c>
      <c r="D464" s="46" t="s">
        <v>52</v>
      </c>
      <c r="E464" s="47" t="s">
        <v>7914</v>
      </c>
      <c r="F464" s="46" t="s">
        <v>9381</v>
      </c>
      <c r="G464" s="40" t="s">
        <v>7904</v>
      </c>
      <c r="H464" s="40" t="s">
        <v>7906</v>
      </c>
      <c r="I464" s="43">
        <f>J464-2</f>
        <v>41546</v>
      </c>
      <c r="J464" s="43">
        <f t="shared" si="30"/>
        <v>41548</v>
      </c>
      <c r="K464" s="46" t="s">
        <v>6196</v>
      </c>
      <c r="L464" s="46">
        <v>100</v>
      </c>
    </row>
    <row r="465" spans="1:13" hidden="1">
      <c r="A465" s="46" t="s">
        <v>9316</v>
      </c>
      <c r="B465" s="46" t="s">
        <v>9379</v>
      </c>
      <c r="C465" s="46" t="s">
        <v>7962</v>
      </c>
      <c r="D465" s="46" t="s">
        <v>52</v>
      </c>
      <c r="E465" s="47" t="s">
        <v>7914</v>
      </c>
      <c r="F465" s="46" t="s">
        <v>9381</v>
      </c>
      <c r="G465" s="40" t="s">
        <v>7904</v>
      </c>
      <c r="H465" s="40" t="s">
        <v>7907</v>
      </c>
      <c r="I465" s="43">
        <f>J465-2</f>
        <v>41548</v>
      </c>
      <c r="J465" s="43">
        <f t="shared" si="30"/>
        <v>41550</v>
      </c>
      <c r="K465" s="46" t="s">
        <v>6196</v>
      </c>
      <c r="L465" s="46">
        <v>100</v>
      </c>
    </row>
    <row r="466" spans="1:13" ht="26.45" hidden="1">
      <c r="A466" s="46" t="s">
        <v>9316</v>
      </c>
      <c r="B466" s="46" t="s">
        <v>9379</v>
      </c>
      <c r="C466" s="46" t="s">
        <v>7962</v>
      </c>
      <c r="D466" s="46" t="s">
        <v>52</v>
      </c>
      <c r="E466" s="47" t="s">
        <v>7914</v>
      </c>
      <c r="F466" s="46" t="s">
        <v>9381</v>
      </c>
      <c r="G466" s="40" t="s">
        <v>7904</v>
      </c>
      <c r="H466" s="40" t="s">
        <v>7908</v>
      </c>
      <c r="I466" s="43">
        <f>J466-1</f>
        <v>41550</v>
      </c>
      <c r="J466" s="42">
        <v>41551</v>
      </c>
      <c r="K466" s="46" t="s">
        <v>6196</v>
      </c>
      <c r="L466" s="46">
        <v>100</v>
      </c>
      <c r="M466" s="39" t="s">
        <v>8566</v>
      </c>
    </row>
    <row r="467" spans="1:13" hidden="1">
      <c r="A467" s="41" t="s">
        <v>8534</v>
      </c>
      <c r="B467" s="41" t="s">
        <v>9382</v>
      </c>
      <c r="C467" s="41" t="s">
        <v>65</v>
      </c>
      <c r="D467" s="41" t="s">
        <v>65</v>
      </c>
      <c r="E467" s="41" t="s">
        <v>7914</v>
      </c>
      <c r="F467" s="41" t="s">
        <v>9383</v>
      </c>
      <c r="G467" s="41" t="s">
        <v>1048</v>
      </c>
      <c r="H467" s="41" t="s">
        <v>7888</v>
      </c>
      <c r="I467" s="42">
        <v>41451</v>
      </c>
      <c r="J467" s="41"/>
      <c r="K467" s="41"/>
      <c r="L467" s="41"/>
      <c r="M467" s="41"/>
    </row>
    <row r="468" spans="1:13" hidden="1">
      <c r="A468" s="41" t="s">
        <v>8534</v>
      </c>
      <c r="B468" s="41" t="s">
        <v>9382</v>
      </c>
      <c r="C468" s="41" t="s">
        <v>65</v>
      </c>
      <c r="D468" s="41" t="s">
        <v>65</v>
      </c>
      <c r="E468" s="41" t="s">
        <v>7914</v>
      </c>
      <c r="F468" s="41" t="s">
        <v>9383</v>
      </c>
      <c r="G468" s="41" t="s">
        <v>1048</v>
      </c>
      <c r="H468" s="41" t="s">
        <v>7889</v>
      </c>
      <c r="I468" s="41"/>
      <c r="J468" s="41"/>
      <c r="K468" s="41"/>
      <c r="L468" s="41"/>
      <c r="M468" s="41"/>
    </row>
    <row r="469" spans="1:13" hidden="1">
      <c r="A469" s="41" t="s">
        <v>8534</v>
      </c>
      <c r="B469" s="41" t="s">
        <v>9382</v>
      </c>
      <c r="C469" s="41" t="s">
        <v>65</v>
      </c>
      <c r="D469" s="41" t="s">
        <v>65</v>
      </c>
      <c r="E469" s="41" t="s">
        <v>7914</v>
      </c>
      <c r="F469" s="41" t="s">
        <v>9383</v>
      </c>
      <c r="G469" s="41" t="s">
        <v>1048</v>
      </c>
      <c r="H469" s="41" t="s">
        <v>7890</v>
      </c>
      <c r="I469" s="41"/>
      <c r="J469" s="41"/>
      <c r="K469" s="41"/>
      <c r="L469" s="41"/>
      <c r="M469" s="41"/>
    </row>
    <row r="470" spans="1:13" hidden="1">
      <c r="A470" s="41" t="s">
        <v>8534</v>
      </c>
      <c r="B470" s="41" t="s">
        <v>9382</v>
      </c>
      <c r="C470" s="41" t="s">
        <v>65</v>
      </c>
      <c r="D470" s="41" t="s">
        <v>65</v>
      </c>
      <c r="E470" s="41" t="s">
        <v>7914</v>
      </c>
      <c r="F470" s="41" t="s">
        <v>9383</v>
      </c>
      <c r="G470" s="41" t="s">
        <v>1048</v>
      </c>
      <c r="H470" s="41" t="s">
        <v>7891</v>
      </c>
      <c r="I470" s="41"/>
      <c r="J470" s="41"/>
      <c r="K470" s="41"/>
      <c r="L470" s="41"/>
      <c r="M470" s="41"/>
    </row>
    <row r="471" spans="1:13" hidden="1">
      <c r="A471" s="41" t="s">
        <v>8534</v>
      </c>
      <c r="B471" s="41" t="s">
        <v>9382</v>
      </c>
      <c r="C471" s="41" t="s">
        <v>65</v>
      </c>
      <c r="D471" s="41" t="s">
        <v>65</v>
      </c>
      <c r="E471" s="41" t="s">
        <v>7914</v>
      </c>
      <c r="F471" s="41" t="s">
        <v>9383</v>
      </c>
      <c r="G471" s="41" t="s">
        <v>1048</v>
      </c>
      <c r="H471" s="41" t="s">
        <v>7892</v>
      </c>
      <c r="I471" s="41"/>
      <c r="J471" s="41"/>
      <c r="K471" s="41"/>
      <c r="L471" s="41"/>
      <c r="M471" s="41"/>
    </row>
    <row r="472" spans="1:13" hidden="1">
      <c r="A472" s="41" t="s">
        <v>8534</v>
      </c>
      <c r="B472" s="41" t="s">
        <v>9382</v>
      </c>
      <c r="C472" s="41" t="s">
        <v>65</v>
      </c>
      <c r="D472" s="41" t="s">
        <v>65</v>
      </c>
      <c r="E472" s="41" t="s">
        <v>7914</v>
      </c>
      <c r="F472" s="41" t="s">
        <v>9383</v>
      </c>
      <c r="G472" s="41" t="s">
        <v>1048</v>
      </c>
      <c r="H472" s="41" t="s">
        <v>7893</v>
      </c>
      <c r="I472" s="41"/>
      <c r="J472" s="41"/>
      <c r="K472" s="41"/>
      <c r="L472" s="41"/>
      <c r="M472" s="41"/>
    </row>
    <row r="473" spans="1:13" hidden="1">
      <c r="A473" s="41" t="s">
        <v>8534</v>
      </c>
      <c r="B473" s="41" t="s">
        <v>9382</v>
      </c>
      <c r="C473" s="41" t="s">
        <v>65</v>
      </c>
      <c r="D473" s="41" t="s">
        <v>65</v>
      </c>
      <c r="E473" s="41" t="s">
        <v>7914</v>
      </c>
      <c r="F473" s="41" t="s">
        <v>9383</v>
      </c>
      <c r="G473" s="41" t="s">
        <v>1048</v>
      </c>
      <c r="H473" s="41" t="s">
        <v>7894</v>
      </c>
      <c r="I473" s="42">
        <v>41468</v>
      </c>
      <c r="J473" s="41"/>
      <c r="K473" s="41"/>
      <c r="L473" s="41"/>
      <c r="M473" s="41"/>
    </row>
    <row r="474" spans="1:13" hidden="1">
      <c r="A474" s="40" t="s">
        <v>8534</v>
      </c>
      <c r="B474" s="40" t="s">
        <v>9382</v>
      </c>
      <c r="C474" s="40" t="s">
        <v>65</v>
      </c>
      <c r="D474" s="40" t="s">
        <v>65</v>
      </c>
      <c r="E474" s="41" t="s">
        <v>7914</v>
      </c>
      <c r="F474" s="40" t="s">
        <v>9383</v>
      </c>
      <c r="G474" s="40" t="s">
        <v>7895</v>
      </c>
      <c r="H474" s="40" t="s">
        <v>7896</v>
      </c>
      <c r="I474" s="43">
        <f>J474-2</f>
        <v>41451</v>
      </c>
      <c r="J474" s="43">
        <f t="shared" ref="J474:J480" si="31">I475</f>
        <v>41453</v>
      </c>
      <c r="K474" s="40" t="s">
        <v>161</v>
      </c>
      <c r="L474" s="40">
        <v>100</v>
      </c>
      <c r="M474" s="40"/>
    </row>
    <row r="475" spans="1:13" hidden="1">
      <c r="A475" s="40" t="s">
        <v>8534</v>
      </c>
      <c r="B475" s="40" t="s">
        <v>9382</v>
      </c>
      <c r="C475" s="40" t="s">
        <v>65</v>
      </c>
      <c r="D475" s="40" t="s">
        <v>65</v>
      </c>
      <c r="E475" s="41" t="s">
        <v>7914</v>
      </c>
      <c r="F475" s="40" t="s">
        <v>9383</v>
      </c>
      <c r="G475" s="40" t="s">
        <v>7898</v>
      </c>
      <c r="H475" s="40" t="s">
        <v>7899</v>
      </c>
      <c r="I475" s="43">
        <f>J475-1</f>
        <v>41453</v>
      </c>
      <c r="J475" s="43">
        <f t="shared" si="31"/>
        <v>41454</v>
      </c>
      <c r="K475" s="40" t="s">
        <v>161</v>
      </c>
      <c r="L475" s="40">
        <v>100</v>
      </c>
      <c r="M475" s="40"/>
    </row>
    <row r="476" spans="1:13" hidden="1">
      <c r="A476" s="40" t="s">
        <v>8534</v>
      </c>
      <c r="B476" s="40" t="s">
        <v>9382</v>
      </c>
      <c r="C476" s="40" t="s">
        <v>65</v>
      </c>
      <c r="D476" s="40" t="s">
        <v>65</v>
      </c>
      <c r="E476" s="41" t="s">
        <v>7914</v>
      </c>
      <c r="F476" s="40" t="s">
        <v>9383</v>
      </c>
      <c r="G476" s="40" t="s">
        <v>7898</v>
      </c>
      <c r="H476" s="40" t="s">
        <v>7900</v>
      </c>
      <c r="I476" s="43">
        <f>J476-1</f>
        <v>41454</v>
      </c>
      <c r="J476" s="43">
        <f t="shared" si="31"/>
        <v>41455</v>
      </c>
      <c r="K476" s="40" t="s">
        <v>161</v>
      </c>
      <c r="L476" s="40">
        <v>100</v>
      </c>
      <c r="M476" s="40"/>
    </row>
    <row r="477" spans="1:13">
      <c r="A477" s="40" t="s">
        <v>8534</v>
      </c>
      <c r="B477" s="40" t="s">
        <v>9382</v>
      </c>
      <c r="C477" s="40" t="s">
        <v>65</v>
      </c>
      <c r="D477" s="40" t="s">
        <v>65</v>
      </c>
      <c r="E477" s="41" t="s">
        <v>7914</v>
      </c>
      <c r="F477" s="40" t="s">
        <v>9383</v>
      </c>
      <c r="G477" s="40" t="s">
        <v>7901</v>
      </c>
      <c r="H477" s="40" t="s">
        <v>7902</v>
      </c>
      <c r="I477" s="43">
        <f>J477-5</f>
        <v>41455</v>
      </c>
      <c r="J477" s="43">
        <f t="shared" si="31"/>
        <v>41460</v>
      </c>
      <c r="K477" s="40" t="s">
        <v>8</v>
      </c>
      <c r="L477" s="40">
        <v>100</v>
      </c>
      <c r="M477" s="40" t="s">
        <v>9384</v>
      </c>
    </row>
    <row r="478" spans="1:13" hidden="1">
      <c r="A478" s="40" t="s">
        <v>8534</v>
      </c>
      <c r="B478" s="40" t="s">
        <v>9382</v>
      </c>
      <c r="C478" s="40" t="s">
        <v>65</v>
      </c>
      <c r="D478" s="40" t="s">
        <v>65</v>
      </c>
      <c r="E478" s="41" t="s">
        <v>7914</v>
      </c>
      <c r="F478" s="40" t="s">
        <v>9383</v>
      </c>
      <c r="G478" s="40" t="s">
        <v>7904</v>
      </c>
      <c r="H478" s="40" t="s">
        <v>7905</v>
      </c>
      <c r="I478" s="43">
        <f>J478-3</f>
        <v>41460</v>
      </c>
      <c r="J478" s="43">
        <f t="shared" si="31"/>
        <v>41463</v>
      </c>
      <c r="K478" s="40" t="s">
        <v>8</v>
      </c>
      <c r="L478" s="40">
        <v>100</v>
      </c>
      <c r="M478" s="40" t="s">
        <v>9385</v>
      </c>
    </row>
    <row r="479" spans="1:13" hidden="1">
      <c r="A479" s="40" t="s">
        <v>8534</v>
      </c>
      <c r="B479" s="40" t="s">
        <v>9382</v>
      </c>
      <c r="C479" s="40" t="s">
        <v>65</v>
      </c>
      <c r="D479" s="40" t="s">
        <v>65</v>
      </c>
      <c r="E479" s="41" t="s">
        <v>7914</v>
      </c>
      <c r="F479" s="40" t="s">
        <v>9383</v>
      </c>
      <c r="G479" s="40" t="s">
        <v>7904</v>
      </c>
      <c r="H479" s="40" t="s">
        <v>7906</v>
      </c>
      <c r="I479" s="43">
        <f>J479-2</f>
        <v>41463</v>
      </c>
      <c r="J479" s="43">
        <f t="shared" si="31"/>
        <v>41465</v>
      </c>
      <c r="K479" s="40" t="s">
        <v>8</v>
      </c>
      <c r="L479" s="40">
        <v>100</v>
      </c>
      <c r="M479" s="40"/>
    </row>
    <row r="480" spans="1:13" hidden="1">
      <c r="A480" s="40" t="s">
        <v>8534</v>
      </c>
      <c r="B480" s="40" t="s">
        <v>9382</v>
      </c>
      <c r="C480" s="40" t="s">
        <v>65</v>
      </c>
      <c r="D480" s="40" t="s">
        <v>65</v>
      </c>
      <c r="E480" s="41" t="s">
        <v>7914</v>
      </c>
      <c r="F480" s="40" t="s">
        <v>9383</v>
      </c>
      <c r="G480" s="40" t="s">
        <v>7904</v>
      </c>
      <c r="H480" s="40" t="s">
        <v>7907</v>
      </c>
      <c r="I480" s="43">
        <f>J480-2</f>
        <v>41465</v>
      </c>
      <c r="J480" s="43">
        <f t="shared" si="31"/>
        <v>41467</v>
      </c>
      <c r="K480" s="40" t="s">
        <v>8</v>
      </c>
      <c r="L480" s="40">
        <v>100</v>
      </c>
      <c r="M480" s="40"/>
    </row>
    <row r="481" spans="1:13" hidden="1">
      <c r="A481" s="40" t="s">
        <v>8534</v>
      </c>
      <c r="B481" s="40" t="s">
        <v>9382</v>
      </c>
      <c r="C481" s="40" t="s">
        <v>65</v>
      </c>
      <c r="D481" s="40" t="s">
        <v>65</v>
      </c>
      <c r="E481" s="41" t="s">
        <v>7914</v>
      </c>
      <c r="F481" s="40" t="s">
        <v>9383</v>
      </c>
      <c r="G481" s="40" t="s">
        <v>7904</v>
      </c>
      <c r="H481" s="40" t="s">
        <v>7908</v>
      </c>
      <c r="I481" s="43">
        <f>J481-1</f>
        <v>41467</v>
      </c>
      <c r="J481" s="43">
        <v>41468</v>
      </c>
      <c r="K481" s="40" t="s">
        <v>8</v>
      </c>
      <c r="L481" s="40">
        <v>100</v>
      </c>
      <c r="M481" s="40"/>
    </row>
    <row r="482" spans="1:13" hidden="1">
      <c r="A482" s="41" t="s">
        <v>7962</v>
      </c>
      <c r="B482" s="70" t="s">
        <v>8347</v>
      </c>
      <c r="C482" s="41" t="s">
        <v>65</v>
      </c>
      <c r="D482" s="41" t="s">
        <v>65</v>
      </c>
      <c r="E482" s="41" t="s">
        <v>7886</v>
      </c>
      <c r="F482" s="41" t="s">
        <v>9386</v>
      </c>
      <c r="G482" s="45" t="s">
        <v>1048</v>
      </c>
      <c r="H482" s="45" t="s">
        <v>7888</v>
      </c>
      <c r="I482" s="60">
        <v>41572</v>
      </c>
      <c r="J482" s="45"/>
      <c r="K482" s="45"/>
      <c r="L482" s="45"/>
    </row>
    <row r="483" spans="1:13" hidden="1">
      <c r="A483" s="41" t="s">
        <v>7962</v>
      </c>
      <c r="B483" s="70" t="s">
        <v>8347</v>
      </c>
      <c r="C483" s="41" t="s">
        <v>65</v>
      </c>
      <c r="D483" s="41" t="s">
        <v>65</v>
      </c>
      <c r="E483" s="41" t="s">
        <v>7886</v>
      </c>
      <c r="F483" s="41" t="s">
        <v>9386</v>
      </c>
      <c r="G483" s="45" t="s">
        <v>1048</v>
      </c>
      <c r="H483" s="45" t="s">
        <v>7889</v>
      </c>
      <c r="I483" s="45"/>
      <c r="J483" s="45"/>
      <c r="K483" s="45"/>
      <c r="L483" s="45"/>
    </row>
    <row r="484" spans="1:13" hidden="1">
      <c r="A484" s="41" t="s">
        <v>7962</v>
      </c>
      <c r="B484" s="70" t="s">
        <v>8347</v>
      </c>
      <c r="C484" s="41" t="s">
        <v>65</v>
      </c>
      <c r="D484" s="41" t="s">
        <v>65</v>
      </c>
      <c r="E484" s="41" t="s">
        <v>7886</v>
      </c>
      <c r="F484" s="41" t="s">
        <v>9386</v>
      </c>
      <c r="G484" s="45" t="s">
        <v>1048</v>
      </c>
      <c r="H484" s="45" t="s">
        <v>7890</v>
      </c>
      <c r="I484" s="60">
        <v>41597</v>
      </c>
      <c r="J484" s="45"/>
      <c r="K484" s="45"/>
      <c r="L484" s="45"/>
    </row>
    <row r="485" spans="1:13" hidden="1">
      <c r="A485" s="41" t="s">
        <v>7962</v>
      </c>
      <c r="B485" s="70" t="s">
        <v>8347</v>
      </c>
      <c r="C485" s="41" t="s">
        <v>65</v>
      </c>
      <c r="D485" s="41" t="s">
        <v>65</v>
      </c>
      <c r="E485" s="41" t="s">
        <v>7886</v>
      </c>
      <c r="F485" s="41" t="s">
        <v>9386</v>
      </c>
      <c r="G485" s="45" t="s">
        <v>1048</v>
      </c>
      <c r="H485" s="45" t="s">
        <v>7891</v>
      </c>
      <c r="I485" s="45"/>
      <c r="J485" s="45"/>
      <c r="K485" s="45"/>
      <c r="L485" s="45"/>
    </row>
    <row r="486" spans="1:13" hidden="1">
      <c r="A486" s="41" t="s">
        <v>7962</v>
      </c>
      <c r="B486" s="70" t="s">
        <v>8347</v>
      </c>
      <c r="C486" s="41" t="s">
        <v>65</v>
      </c>
      <c r="D486" s="41" t="s">
        <v>65</v>
      </c>
      <c r="E486" s="41" t="s">
        <v>7886</v>
      </c>
      <c r="F486" s="41" t="s">
        <v>9386</v>
      </c>
      <c r="G486" s="45" t="s">
        <v>1048</v>
      </c>
      <c r="H486" s="45" t="s">
        <v>7892</v>
      </c>
      <c r="I486" s="60"/>
      <c r="J486" s="45"/>
      <c r="K486" s="45"/>
      <c r="L486" s="45"/>
    </row>
    <row r="487" spans="1:13" hidden="1">
      <c r="A487" s="41" t="s">
        <v>7962</v>
      </c>
      <c r="B487" s="70" t="s">
        <v>8347</v>
      </c>
      <c r="C487" s="41" t="s">
        <v>65</v>
      </c>
      <c r="D487" s="41" t="s">
        <v>65</v>
      </c>
      <c r="E487" s="41" t="s">
        <v>7886</v>
      </c>
      <c r="F487" s="41" t="s">
        <v>9386</v>
      </c>
      <c r="G487" s="45" t="s">
        <v>1048</v>
      </c>
      <c r="H487" s="45" t="s">
        <v>7893</v>
      </c>
      <c r="I487" s="60"/>
      <c r="J487" s="45"/>
      <c r="K487" s="45"/>
      <c r="L487" s="45"/>
    </row>
    <row r="488" spans="1:13" hidden="1">
      <c r="A488" s="41" t="s">
        <v>7962</v>
      </c>
      <c r="B488" s="70" t="s">
        <v>8347</v>
      </c>
      <c r="C488" s="41" t="s">
        <v>65</v>
      </c>
      <c r="D488" s="41" t="s">
        <v>65</v>
      </c>
      <c r="E488" s="41" t="s">
        <v>7886</v>
      </c>
      <c r="F488" s="41" t="s">
        <v>9386</v>
      </c>
      <c r="G488" s="45" t="s">
        <v>1048</v>
      </c>
      <c r="H488" s="45" t="s">
        <v>7894</v>
      </c>
      <c r="I488" s="60"/>
      <c r="J488" s="45"/>
      <c r="K488" s="45"/>
      <c r="L488" s="45"/>
    </row>
    <row r="489" spans="1:13" hidden="1">
      <c r="A489" s="40" t="s">
        <v>7962</v>
      </c>
      <c r="B489" s="70" t="s">
        <v>8347</v>
      </c>
      <c r="C489" s="40" t="s">
        <v>65</v>
      </c>
      <c r="D489" s="40" t="s">
        <v>65</v>
      </c>
      <c r="E489" s="41" t="s">
        <v>7886</v>
      </c>
      <c r="F489" s="40" t="s">
        <v>9386</v>
      </c>
      <c r="G489" s="40" t="s">
        <v>7895</v>
      </c>
      <c r="H489" s="40" t="s">
        <v>7896</v>
      </c>
      <c r="I489" s="61">
        <f>J489-2</f>
        <v>41572</v>
      </c>
      <c r="J489" s="61">
        <f t="shared" ref="J489:J495" si="32">I490</f>
        <v>41574</v>
      </c>
      <c r="K489" s="44" t="s">
        <v>109</v>
      </c>
      <c r="L489" s="40">
        <v>100</v>
      </c>
    </row>
    <row r="490" spans="1:13" hidden="1">
      <c r="A490" s="40" t="s">
        <v>7962</v>
      </c>
      <c r="B490" s="70" t="s">
        <v>8347</v>
      </c>
      <c r="C490" s="40" t="s">
        <v>65</v>
      </c>
      <c r="D490" s="40" t="s">
        <v>65</v>
      </c>
      <c r="E490" s="41" t="s">
        <v>7886</v>
      </c>
      <c r="F490" s="40" t="s">
        <v>9386</v>
      </c>
      <c r="G490" s="40" t="s">
        <v>7898</v>
      </c>
      <c r="H490" s="40" t="s">
        <v>7899</v>
      </c>
      <c r="I490" s="61">
        <f>J490-1</f>
        <v>41574</v>
      </c>
      <c r="J490" s="61">
        <f t="shared" si="32"/>
        <v>41575</v>
      </c>
      <c r="K490" s="44" t="s">
        <v>109</v>
      </c>
      <c r="L490" s="40">
        <v>100</v>
      </c>
    </row>
    <row r="491" spans="1:13" hidden="1">
      <c r="A491" s="40" t="s">
        <v>7962</v>
      </c>
      <c r="B491" s="70" t="s">
        <v>8347</v>
      </c>
      <c r="C491" s="40" t="s">
        <v>65</v>
      </c>
      <c r="D491" s="40" t="s">
        <v>65</v>
      </c>
      <c r="E491" s="41" t="s">
        <v>7886</v>
      </c>
      <c r="F491" s="40" t="s">
        <v>9386</v>
      </c>
      <c r="G491" s="40" t="s">
        <v>7898</v>
      </c>
      <c r="H491" s="40" t="s">
        <v>7900</v>
      </c>
      <c r="I491" s="61">
        <f>J491-1</f>
        <v>41575</v>
      </c>
      <c r="J491" s="61">
        <f t="shared" si="32"/>
        <v>41576</v>
      </c>
      <c r="K491" s="44" t="s">
        <v>109</v>
      </c>
      <c r="L491" s="40">
        <v>100</v>
      </c>
    </row>
    <row r="492" spans="1:13">
      <c r="A492" s="40" t="s">
        <v>7962</v>
      </c>
      <c r="B492" s="70" t="s">
        <v>8347</v>
      </c>
      <c r="C492" s="40" t="s">
        <v>65</v>
      </c>
      <c r="D492" s="40" t="s">
        <v>65</v>
      </c>
      <c r="E492" s="41" t="s">
        <v>7886</v>
      </c>
      <c r="F492" s="40" t="s">
        <v>9386</v>
      </c>
      <c r="G492" s="40" t="s">
        <v>7901</v>
      </c>
      <c r="H492" s="40" t="s">
        <v>7902</v>
      </c>
      <c r="I492" s="61">
        <f>J492-5</f>
        <v>41576</v>
      </c>
      <c r="J492" s="61">
        <f t="shared" si="32"/>
        <v>41581</v>
      </c>
      <c r="K492" s="44" t="s">
        <v>109</v>
      </c>
      <c r="L492" s="40">
        <v>100</v>
      </c>
    </row>
    <row r="493" spans="1:13" hidden="1">
      <c r="A493" s="40" t="s">
        <v>7962</v>
      </c>
      <c r="B493" s="70" t="s">
        <v>8347</v>
      </c>
      <c r="C493" s="40" t="s">
        <v>65</v>
      </c>
      <c r="D493" s="40" t="s">
        <v>65</v>
      </c>
      <c r="E493" s="41" t="s">
        <v>7886</v>
      </c>
      <c r="F493" s="40" t="s">
        <v>9386</v>
      </c>
      <c r="G493" s="40" t="s">
        <v>7904</v>
      </c>
      <c r="H493" s="40" t="s">
        <v>7905</v>
      </c>
      <c r="I493" s="61">
        <f>J493-3</f>
        <v>41581</v>
      </c>
      <c r="J493" s="61">
        <f t="shared" si="32"/>
        <v>41584</v>
      </c>
      <c r="K493" s="44" t="s">
        <v>109</v>
      </c>
      <c r="L493" s="40">
        <v>100</v>
      </c>
    </row>
    <row r="494" spans="1:13" hidden="1">
      <c r="A494" s="40" t="s">
        <v>7962</v>
      </c>
      <c r="B494" s="70" t="s">
        <v>8347</v>
      </c>
      <c r="C494" s="40" t="s">
        <v>65</v>
      </c>
      <c r="D494" s="40" t="s">
        <v>65</v>
      </c>
      <c r="E494" s="41" t="s">
        <v>7886</v>
      </c>
      <c r="F494" s="40" t="s">
        <v>9386</v>
      </c>
      <c r="G494" s="40" t="s">
        <v>7904</v>
      </c>
      <c r="H494" s="40" t="s">
        <v>7906</v>
      </c>
      <c r="I494" s="61">
        <f>J494-2</f>
        <v>41584</v>
      </c>
      <c r="J494" s="61">
        <f t="shared" si="32"/>
        <v>41586</v>
      </c>
      <c r="K494" s="44" t="s">
        <v>109</v>
      </c>
      <c r="L494" s="40">
        <v>100</v>
      </c>
    </row>
    <row r="495" spans="1:13" hidden="1">
      <c r="A495" s="40" t="s">
        <v>7962</v>
      </c>
      <c r="B495" s="70" t="s">
        <v>8347</v>
      </c>
      <c r="C495" s="40" t="s">
        <v>65</v>
      </c>
      <c r="D495" s="40" t="s">
        <v>65</v>
      </c>
      <c r="E495" s="41" t="s">
        <v>7886</v>
      </c>
      <c r="F495" s="40" t="s">
        <v>9386</v>
      </c>
      <c r="G495" s="40" t="s">
        <v>7904</v>
      </c>
      <c r="H495" s="40" t="s">
        <v>7907</v>
      </c>
      <c r="I495" s="61">
        <f>J495-2</f>
        <v>41586</v>
      </c>
      <c r="J495" s="61">
        <f t="shared" si="32"/>
        <v>41588</v>
      </c>
      <c r="K495" s="44" t="s">
        <v>109</v>
      </c>
      <c r="L495" s="40">
        <v>100</v>
      </c>
    </row>
    <row r="496" spans="1:13" hidden="1">
      <c r="A496" s="40" t="s">
        <v>7962</v>
      </c>
      <c r="B496" s="70" t="s">
        <v>8347</v>
      </c>
      <c r="C496" s="40" t="s">
        <v>65</v>
      </c>
      <c r="D496" s="40" t="s">
        <v>65</v>
      </c>
      <c r="E496" s="41" t="s">
        <v>7886</v>
      </c>
      <c r="F496" s="40" t="s">
        <v>9386</v>
      </c>
      <c r="G496" s="40" t="s">
        <v>7904</v>
      </c>
      <c r="H496" s="40" t="s">
        <v>7908</v>
      </c>
      <c r="I496" s="61">
        <f>J496-1</f>
        <v>41588</v>
      </c>
      <c r="J496" s="61">
        <v>41589</v>
      </c>
      <c r="K496" s="44" t="s">
        <v>109</v>
      </c>
      <c r="L496" s="40">
        <v>100</v>
      </c>
    </row>
    <row r="497" spans="1:12" hidden="1">
      <c r="A497" s="41" t="s">
        <v>7962</v>
      </c>
      <c r="B497" s="70" t="s">
        <v>8347</v>
      </c>
      <c r="C497" s="41" t="s">
        <v>108</v>
      </c>
      <c r="D497" s="41" t="s">
        <v>65</v>
      </c>
      <c r="E497" s="41" t="s">
        <v>7886</v>
      </c>
      <c r="F497" s="41" t="s">
        <v>9387</v>
      </c>
      <c r="G497" s="45" t="s">
        <v>1048</v>
      </c>
      <c r="H497" s="45" t="s">
        <v>7888</v>
      </c>
      <c r="I497" s="60">
        <v>41571</v>
      </c>
      <c r="J497" s="45"/>
      <c r="K497" s="45"/>
      <c r="L497" s="45"/>
    </row>
    <row r="498" spans="1:12" hidden="1">
      <c r="A498" s="41" t="s">
        <v>7962</v>
      </c>
      <c r="B498" s="70" t="s">
        <v>8347</v>
      </c>
      <c r="C498" s="41" t="s">
        <v>108</v>
      </c>
      <c r="D498" s="41" t="s">
        <v>65</v>
      </c>
      <c r="E498" s="41" t="s">
        <v>7886</v>
      </c>
      <c r="F498" s="41" t="s">
        <v>9387</v>
      </c>
      <c r="G498" s="45" t="s">
        <v>1048</v>
      </c>
      <c r="H498" s="45" t="s">
        <v>7889</v>
      </c>
      <c r="I498" s="45"/>
      <c r="J498" s="45"/>
      <c r="K498" s="45"/>
      <c r="L498" s="45"/>
    </row>
    <row r="499" spans="1:12" hidden="1">
      <c r="A499" s="41" t="s">
        <v>7962</v>
      </c>
      <c r="B499" s="70" t="s">
        <v>8347</v>
      </c>
      <c r="C499" s="41" t="s">
        <v>108</v>
      </c>
      <c r="D499" s="41" t="s">
        <v>65</v>
      </c>
      <c r="E499" s="41" t="s">
        <v>7886</v>
      </c>
      <c r="F499" s="41" t="s">
        <v>9387</v>
      </c>
      <c r="G499" s="45" t="s">
        <v>1048</v>
      </c>
      <c r="H499" s="45" t="s">
        <v>7890</v>
      </c>
      <c r="I499" s="45"/>
      <c r="J499" s="45"/>
      <c r="K499" s="45"/>
      <c r="L499" s="45"/>
    </row>
    <row r="500" spans="1:12" hidden="1">
      <c r="A500" s="41" t="s">
        <v>7962</v>
      </c>
      <c r="B500" s="70" t="s">
        <v>8347</v>
      </c>
      <c r="C500" s="41" t="s">
        <v>108</v>
      </c>
      <c r="D500" s="41" t="s">
        <v>65</v>
      </c>
      <c r="E500" s="41" t="s">
        <v>7886</v>
      </c>
      <c r="F500" s="41" t="s">
        <v>9387</v>
      </c>
      <c r="G500" s="45" t="s">
        <v>1048</v>
      </c>
      <c r="H500" s="45" t="s">
        <v>7891</v>
      </c>
      <c r="I500" s="45"/>
      <c r="J500" s="45"/>
      <c r="K500" s="45"/>
      <c r="L500" s="45"/>
    </row>
    <row r="501" spans="1:12" hidden="1">
      <c r="A501" s="41" t="s">
        <v>7962</v>
      </c>
      <c r="B501" s="70" t="s">
        <v>8347</v>
      </c>
      <c r="C501" s="41" t="s">
        <v>108</v>
      </c>
      <c r="D501" s="41" t="s">
        <v>65</v>
      </c>
      <c r="E501" s="41" t="s">
        <v>7886</v>
      </c>
      <c r="F501" s="41" t="s">
        <v>9387</v>
      </c>
      <c r="G501" s="45" t="s">
        <v>1048</v>
      </c>
      <c r="H501" s="45" t="s">
        <v>7892</v>
      </c>
      <c r="I501" s="60">
        <v>41582</v>
      </c>
      <c r="J501" s="45"/>
      <c r="K501" s="45"/>
      <c r="L501" s="45"/>
    </row>
    <row r="502" spans="1:12" hidden="1">
      <c r="A502" s="41" t="s">
        <v>7962</v>
      </c>
      <c r="B502" s="70" t="s">
        <v>8347</v>
      </c>
      <c r="C502" s="41" t="s">
        <v>108</v>
      </c>
      <c r="D502" s="41" t="s">
        <v>65</v>
      </c>
      <c r="E502" s="41" t="s">
        <v>7886</v>
      </c>
      <c r="F502" s="41" t="s">
        <v>9387</v>
      </c>
      <c r="G502" s="45" t="s">
        <v>1048</v>
      </c>
      <c r="H502" s="45" t="s">
        <v>7893</v>
      </c>
      <c r="I502" s="60"/>
      <c r="J502" s="45"/>
      <c r="K502" s="45"/>
      <c r="L502" s="45"/>
    </row>
    <row r="503" spans="1:12" hidden="1">
      <c r="A503" s="41" t="s">
        <v>7962</v>
      </c>
      <c r="B503" s="70" t="s">
        <v>8347</v>
      </c>
      <c r="C503" s="41" t="s">
        <v>108</v>
      </c>
      <c r="D503" s="41" t="s">
        <v>65</v>
      </c>
      <c r="E503" s="41" t="s">
        <v>7886</v>
      </c>
      <c r="F503" s="41" t="s">
        <v>9387</v>
      </c>
      <c r="G503" s="45" t="s">
        <v>1048</v>
      </c>
      <c r="H503" s="45" t="s">
        <v>7894</v>
      </c>
      <c r="I503" s="60">
        <v>41568</v>
      </c>
      <c r="J503" s="45"/>
      <c r="K503" s="45"/>
      <c r="L503" s="45"/>
    </row>
    <row r="504" spans="1:12" hidden="1">
      <c r="A504" s="40" t="s">
        <v>7962</v>
      </c>
      <c r="B504" s="70" t="s">
        <v>8347</v>
      </c>
      <c r="C504" s="40" t="s">
        <v>108</v>
      </c>
      <c r="D504" s="40" t="s">
        <v>65</v>
      </c>
      <c r="E504" s="41" t="s">
        <v>7886</v>
      </c>
      <c r="F504" s="40" t="s">
        <v>9387</v>
      </c>
      <c r="G504" s="40" t="s">
        <v>7895</v>
      </c>
      <c r="H504" s="40" t="s">
        <v>7896</v>
      </c>
      <c r="I504" s="61">
        <f>J504-2</f>
        <v>41565</v>
      </c>
      <c r="J504" s="61">
        <f t="shared" ref="J504:J510" si="33">I505</f>
        <v>41567</v>
      </c>
      <c r="K504" s="44" t="s">
        <v>6184</v>
      </c>
      <c r="L504" s="40">
        <v>100</v>
      </c>
    </row>
    <row r="505" spans="1:12" hidden="1">
      <c r="A505" s="40" t="s">
        <v>7962</v>
      </c>
      <c r="B505" s="70" t="s">
        <v>8347</v>
      </c>
      <c r="C505" s="40" t="s">
        <v>108</v>
      </c>
      <c r="D505" s="40" t="s">
        <v>65</v>
      </c>
      <c r="E505" s="41" t="s">
        <v>7886</v>
      </c>
      <c r="F505" s="40" t="s">
        <v>9387</v>
      </c>
      <c r="G505" s="40" t="s">
        <v>7898</v>
      </c>
      <c r="H505" s="40" t="s">
        <v>7899</v>
      </c>
      <c r="I505" s="61">
        <f>J505-1</f>
        <v>41567</v>
      </c>
      <c r="J505" s="61">
        <f t="shared" si="33"/>
        <v>41568</v>
      </c>
      <c r="K505" s="44" t="s">
        <v>6184</v>
      </c>
      <c r="L505" s="40">
        <v>100</v>
      </c>
    </row>
    <row r="506" spans="1:12" hidden="1">
      <c r="A506" s="40" t="s">
        <v>7962</v>
      </c>
      <c r="B506" s="70" t="s">
        <v>8347</v>
      </c>
      <c r="C506" s="40" t="s">
        <v>108</v>
      </c>
      <c r="D506" s="40" t="s">
        <v>65</v>
      </c>
      <c r="E506" s="41" t="s">
        <v>7886</v>
      </c>
      <c r="F506" s="40" t="s">
        <v>9387</v>
      </c>
      <c r="G506" s="40" t="s">
        <v>7898</v>
      </c>
      <c r="H506" s="40" t="s">
        <v>7900</v>
      </c>
      <c r="I506" s="61">
        <f>J506-1</f>
        <v>41568</v>
      </c>
      <c r="J506" s="61">
        <f t="shared" si="33"/>
        <v>41569</v>
      </c>
      <c r="K506" s="44" t="s">
        <v>6184</v>
      </c>
      <c r="L506" s="40">
        <v>100</v>
      </c>
    </row>
    <row r="507" spans="1:12">
      <c r="A507" s="40" t="s">
        <v>7962</v>
      </c>
      <c r="B507" s="70" t="s">
        <v>8347</v>
      </c>
      <c r="C507" s="40" t="s">
        <v>108</v>
      </c>
      <c r="D507" s="40" t="s">
        <v>65</v>
      </c>
      <c r="E507" s="41" t="s">
        <v>7886</v>
      </c>
      <c r="F507" s="40" t="s">
        <v>9387</v>
      </c>
      <c r="G507" s="40" t="s">
        <v>7901</v>
      </c>
      <c r="H507" s="40" t="s">
        <v>7902</v>
      </c>
      <c r="I507" s="61">
        <f>J507-5</f>
        <v>41569</v>
      </c>
      <c r="J507" s="61">
        <f t="shared" si="33"/>
        <v>41574</v>
      </c>
      <c r="K507" s="44" t="s">
        <v>6184</v>
      </c>
      <c r="L507" s="40">
        <v>100</v>
      </c>
    </row>
    <row r="508" spans="1:12" hidden="1">
      <c r="A508" s="40" t="s">
        <v>7962</v>
      </c>
      <c r="B508" s="70" t="s">
        <v>8347</v>
      </c>
      <c r="C508" s="40" t="s">
        <v>108</v>
      </c>
      <c r="D508" s="40" t="s">
        <v>65</v>
      </c>
      <c r="E508" s="41" t="s">
        <v>7886</v>
      </c>
      <c r="F508" s="40" t="s">
        <v>9387</v>
      </c>
      <c r="G508" s="40" t="s">
        <v>7904</v>
      </c>
      <c r="H508" s="40" t="s">
        <v>7905</v>
      </c>
      <c r="I508" s="61">
        <f>J508-3</f>
        <v>41574</v>
      </c>
      <c r="J508" s="61">
        <f t="shared" si="33"/>
        <v>41577</v>
      </c>
      <c r="K508" s="44" t="s">
        <v>6184</v>
      </c>
      <c r="L508" s="40">
        <v>100</v>
      </c>
    </row>
    <row r="509" spans="1:12" hidden="1">
      <c r="A509" s="40" t="s">
        <v>7962</v>
      </c>
      <c r="B509" s="70" t="s">
        <v>8347</v>
      </c>
      <c r="C509" s="40" t="s">
        <v>108</v>
      </c>
      <c r="D509" s="40" t="s">
        <v>65</v>
      </c>
      <c r="E509" s="41" t="s">
        <v>7886</v>
      </c>
      <c r="F509" s="40" t="s">
        <v>9387</v>
      </c>
      <c r="G509" s="40" t="s">
        <v>7904</v>
      </c>
      <c r="H509" s="40" t="s">
        <v>7906</v>
      </c>
      <c r="I509" s="61">
        <f>J509-2</f>
        <v>41577</v>
      </c>
      <c r="J509" s="61">
        <f t="shared" si="33"/>
        <v>41579</v>
      </c>
      <c r="K509" s="44" t="s">
        <v>6184</v>
      </c>
      <c r="L509" s="40">
        <v>100</v>
      </c>
    </row>
    <row r="510" spans="1:12" hidden="1">
      <c r="A510" s="40" t="s">
        <v>7962</v>
      </c>
      <c r="B510" s="70" t="s">
        <v>8347</v>
      </c>
      <c r="C510" s="40" t="s">
        <v>108</v>
      </c>
      <c r="D510" s="40" t="s">
        <v>65</v>
      </c>
      <c r="E510" s="41" t="s">
        <v>7886</v>
      </c>
      <c r="F510" s="40" t="s">
        <v>9387</v>
      </c>
      <c r="G510" s="40" t="s">
        <v>7904</v>
      </c>
      <c r="H510" s="40" t="s">
        <v>7907</v>
      </c>
      <c r="I510" s="61">
        <f>J510-2</f>
        <v>41579</v>
      </c>
      <c r="J510" s="61">
        <f t="shared" si="33"/>
        <v>41581</v>
      </c>
      <c r="K510" s="44" t="s">
        <v>6184</v>
      </c>
      <c r="L510" s="40">
        <v>100</v>
      </c>
    </row>
    <row r="511" spans="1:12" hidden="1">
      <c r="A511" s="40" t="s">
        <v>7962</v>
      </c>
      <c r="B511" s="70" t="s">
        <v>8347</v>
      </c>
      <c r="C511" s="40" t="s">
        <v>108</v>
      </c>
      <c r="D511" s="40" t="s">
        <v>65</v>
      </c>
      <c r="E511" s="41" t="s">
        <v>7886</v>
      </c>
      <c r="F511" s="40" t="s">
        <v>9387</v>
      </c>
      <c r="G511" s="40" t="s">
        <v>7904</v>
      </c>
      <c r="H511" s="40" t="s">
        <v>7908</v>
      </c>
      <c r="I511" s="61">
        <f>J511-1</f>
        <v>41581</v>
      </c>
      <c r="J511" s="61">
        <v>41582</v>
      </c>
      <c r="K511" s="44" t="s">
        <v>6184</v>
      </c>
      <c r="L511" s="40">
        <v>100</v>
      </c>
    </row>
    <row r="512" spans="1:12" hidden="1">
      <c r="A512" s="41" t="s">
        <v>9388</v>
      </c>
      <c r="B512" s="41" t="s">
        <v>9389</v>
      </c>
      <c r="C512" s="41" t="s">
        <v>92</v>
      </c>
      <c r="D512" s="41" t="s">
        <v>65</v>
      </c>
      <c r="E512" s="41" t="s">
        <v>7914</v>
      </c>
      <c r="F512" s="41" t="s">
        <v>9390</v>
      </c>
      <c r="G512" s="41" t="s">
        <v>1048</v>
      </c>
      <c r="H512" s="41" t="s">
        <v>7888</v>
      </c>
      <c r="I512" s="41"/>
      <c r="J512" s="41"/>
      <c r="K512" s="41"/>
      <c r="L512" s="41"/>
    </row>
    <row r="513" spans="1:13" hidden="1">
      <c r="A513" s="41" t="s">
        <v>9388</v>
      </c>
      <c r="B513" s="41" t="s">
        <v>9389</v>
      </c>
      <c r="C513" s="41" t="s">
        <v>92</v>
      </c>
      <c r="D513" s="41" t="s">
        <v>65</v>
      </c>
      <c r="E513" s="41" t="s">
        <v>7914</v>
      </c>
      <c r="F513" s="41" t="s">
        <v>9390</v>
      </c>
      <c r="G513" s="41" t="s">
        <v>1048</v>
      </c>
      <c r="H513" s="41" t="s">
        <v>7889</v>
      </c>
      <c r="I513" s="59"/>
      <c r="J513" s="41"/>
      <c r="K513" s="41"/>
      <c r="L513" s="41"/>
    </row>
    <row r="514" spans="1:13" hidden="1">
      <c r="A514" s="41" t="s">
        <v>9388</v>
      </c>
      <c r="B514" s="41" t="s">
        <v>9389</v>
      </c>
      <c r="C514" s="41" t="s">
        <v>92</v>
      </c>
      <c r="D514" s="41" t="s">
        <v>65</v>
      </c>
      <c r="E514" s="41" t="s">
        <v>7914</v>
      </c>
      <c r="F514" s="41" t="s">
        <v>9390</v>
      </c>
      <c r="G514" s="41" t="s">
        <v>1048</v>
      </c>
      <c r="H514" s="41" t="s">
        <v>7890</v>
      </c>
      <c r="I514" s="41"/>
      <c r="J514" s="41"/>
      <c r="K514" s="41"/>
      <c r="L514" s="41"/>
    </row>
    <row r="515" spans="1:13" hidden="1">
      <c r="A515" s="41" t="s">
        <v>9388</v>
      </c>
      <c r="B515" s="41" t="s">
        <v>9389</v>
      </c>
      <c r="C515" s="41" t="s">
        <v>92</v>
      </c>
      <c r="D515" s="41" t="s">
        <v>65</v>
      </c>
      <c r="E515" s="41" t="s">
        <v>7914</v>
      </c>
      <c r="F515" s="41" t="s">
        <v>9390</v>
      </c>
      <c r="G515" s="41" t="s">
        <v>1048</v>
      </c>
      <c r="H515" s="41" t="s">
        <v>7891</v>
      </c>
      <c r="I515" s="42"/>
      <c r="J515" s="41"/>
      <c r="K515" s="41"/>
      <c r="L515" s="41"/>
    </row>
    <row r="516" spans="1:13" hidden="1">
      <c r="A516" s="41" t="s">
        <v>9388</v>
      </c>
      <c r="B516" s="41" t="s">
        <v>9389</v>
      </c>
      <c r="C516" s="41" t="s">
        <v>92</v>
      </c>
      <c r="D516" s="41" t="s">
        <v>65</v>
      </c>
      <c r="E516" s="41" t="s">
        <v>7914</v>
      </c>
      <c r="F516" s="41" t="s">
        <v>9390</v>
      </c>
      <c r="G516" s="41" t="s">
        <v>1048</v>
      </c>
      <c r="H516" s="41" t="s">
        <v>7892</v>
      </c>
      <c r="I516" s="42"/>
      <c r="J516" s="41"/>
      <c r="K516" s="41"/>
      <c r="L516" s="41"/>
    </row>
    <row r="517" spans="1:13" hidden="1">
      <c r="A517" s="41" t="s">
        <v>9388</v>
      </c>
      <c r="B517" s="41" t="s">
        <v>9389</v>
      </c>
      <c r="C517" s="41" t="s">
        <v>92</v>
      </c>
      <c r="D517" s="41" t="s">
        <v>65</v>
      </c>
      <c r="E517" s="41" t="s">
        <v>7914</v>
      </c>
      <c r="F517" s="41" t="s">
        <v>9390</v>
      </c>
      <c r="G517" s="41" t="s">
        <v>1048</v>
      </c>
      <c r="H517" s="41" t="s">
        <v>7893</v>
      </c>
      <c r="I517" s="42"/>
      <c r="J517" s="41"/>
      <c r="K517" s="41"/>
      <c r="L517" s="41"/>
    </row>
    <row r="518" spans="1:13" hidden="1">
      <c r="A518" s="41" t="s">
        <v>9388</v>
      </c>
      <c r="B518" s="41" t="s">
        <v>9389</v>
      </c>
      <c r="C518" s="41" t="s">
        <v>92</v>
      </c>
      <c r="D518" s="41" t="s">
        <v>65</v>
      </c>
      <c r="E518" s="41" t="s">
        <v>7914</v>
      </c>
      <c r="F518" s="41" t="s">
        <v>9390</v>
      </c>
      <c r="G518" s="41" t="s">
        <v>1048</v>
      </c>
      <c r="H518" s="41" t="s">
        <v>7894</v>
      </c>
      <c r="I518" s="42">
        <v>41509</v>
      </c>
      <c r="J518" s="41"/>
      <c r="K518" s="41"/>
      <c r="L518" s="41"/>
    </row>
    <row r="519" spans="1:13" hidden="1">
      <c r="A519" s="40" t="s">
        <v>9388</v>
      </c>
      <c r="B519" s="40" t="s">
        <v>9389</v>
      </c>
      <c r="C519" s="40" t="s">
        <v>92</v>
      </c>
      <c r="D519" s="40" t="s">
        <v>65</v>
      </c>
      <c r="E519" s="41" t="s">
        <v>7914</v>
      </c>
      <c r="F519" s="40" t="s">
        <v>9390</v>
      </c>
      <c r="G519" s="40" t="s">
        <v>7895</v>
      </c>
      <c r="H519" s="40" t="s">
        <v>7896</v>
      </c>
      <c r="I519" s="43">
        <f>J519-2</f>
        <v>41492</v>
      </c>
      <c r="J519" s="43">
        <f t="shared" ref="J519:J525" si="34">I520</f>
        <v>41494</v>
      </c>
      <c r="K519" s="40" t="s">
        <v>161</v>
      </c>
      <c r="L519" s="40">
        <v>100</v>
      </c>
    </row>
    <row r="520" spans="1:13" hidden="1">
      <c r="A520" s="40" t="s">
        <v>9388</v>
      </c>
      <c r="B520" s="40" t="s">
        <v>9389</v>
      </c>
      <c r="C520" s="40" t="s">
        <v>92</v>
      </c>
      <c r="D520" s="40" t="s">
        <v>65</v>
      </c>
      <c r="E520" s="41" t="s">
        <v>7914</v>
      </c>
      <c r="F520" s="40" t="s">
        <v>9390</v>
      </c>
      <c r="G520" s="40" t="s">
        <v>7898</v>
      </c>
      <c r="H520" s="40" t="s">
        <v>7899</v>
      </c>
      <c r="I520" s="43">
        <f>J520-1</f>
        <v>41494</v>
      </c>
      <c r="J520" s="43">
        <f t="shared" si="34"/>
        <v>41495</v>
      </c>
      <c r="K520" s="40" t="s">
        <v>161</v>
      </c>
      <c r="L520" s="40">
        <v>100</v>
      </c>
    </row>
    <row r="521" spans="1:13" hidden="1">
      <c r="A521" s="40" t="s">
        <v>9388</v>
      </c>
      <c r="B521" s="40" t="s">
        <v>9389</v>
      </c>
      <c r="C521" s="40" t="s">
        <v>92</v>
      </c>
      <c r="D521" s="40" t="s">
        <v>65</v>
      </c>
      <c r="E521" s="41" t="s">
        <v>7914</v>
      </c>
      <c r="F521" s="40" t="s">
        <v>9390</v>
      </c>
      <c r="G521" s="40" t="s">
        <v>7898</v>
      </c>
      <c r="H521" s="40" t="s">
        <v>7900</v>
      </c>
      <c r="I521" s="43">
        <f>J521-1</f>
        <v>41495</v>
      </c>
      <c r="J521" s="43">
        <f t="shared" si="34"/>
        <v>41496</v>
      </c>
      <c r="K521" s="40" t="s">
        <v>161</v>
      </c>
      <c r="L521" s="40">
        <v>100</v>
      </c>
    </row>
    <row r="522" spans="1:13">
      <c r="A522" s="40" t="s">
        <v>9388</v>
      </c>
      <c r="B522" s="40" t="s">
        <v>9389</v>
      </c>
      <c r="C522" s="40" t="s">
        <v>92</v>
      </c>
      <c r="D522" s="40" t="s">
        <v>65</v>
      </c>
      <c r="E522" s="41" t="s">
        <v>7914</v>
      </c>
      <c r="F522" s="40" t="s">
        <v>9390</v>
      </c>
      <c r="G522" s="40" t="s">
        <v>7901</v>
      </c>
      <c r="H522" s="40" t="s">
        <v>7902</v>
      </c>
      <c r="I522" s="43">
        <f>J522-5</f>
        <v>41496</v>
      </c>
      <c r="J522" s="43">
        <f t="shared" si="34"/>
        <v>41501</v>
      </c>
      <c r="K522" s="40" t="s">
        <v>6184</v>
      </c>
      <c r="L522" s="40" t="s">
        <v>84</v>
      </c>
      <c r="M522" s="39" t="s">
        <v>9391</v>
      </c>
    </row>
    <row r="523" spans="1:13" hidden="1">
      <c r="A523" s="40" t="s">
        <v>9388</v>
      </c>
      <c r="B523" s="40" t="s">
        <v>9389</v>
      </c>
      <c r="C523" s="40" t="s">
        <v>92</v>
      </c>
      <c r="D523" s="40" t="s">
        <v>65</v>
      </c>
      <c r="E523" s="41" t="s">
        <v>7914</v>
      </c>
      <c r="F523" s="40" t="s">
        <v>9390</v>
      </c>
      <c r="G523" s="40" t="s">
        <v>7904</v>
      </c>
      <c r="H523" s="40" t="s">
        <v>7905</v>
      </c>
      <c r="I523" s="43">
        <f>J523-3</f>
        <v>41501</v>
      </c>
      <c r="J523" s="43">
        <f t="shared" si="34"/>
        <v>41504</v>
      </c>
      <c r="K523" s="40" t="s">
        <v>6184</v>
      </c>
      <c r="L523" s="40" t="s">
        <v>84</v>
      </c>
    </row>
    <row r="524" spans="1:13" hidden="1">
      <c r="A524" s="40" t="s">
        <v>9388</v>
      </c>
      <c r="B524" s="40" t="s">
        <v>9389</v>
      </c>
      <c r="C524" s="40" t="s">
        <v>92</v>
      </c>
      <c r="D524" s="40" t="s">
        <v>65</v>
      </c>
      <c r="E524" s="41" t="s">
        <v>7914</v>
      </c>
      <c r="F524" s="40" t="s">
        <v>9390</v>
      </c>
      <c r="G524" s="40" t="s">
        <v>7904</v>
      </c>
      <c r="H524" s="40" t="s">
        <v>7906</v>
      </c>
      <c r="I524" s="43">
        <f>J524-2</f>
        <v>41504</v>
      </c>
      <c r="J524" s="43">
        <f t="shared" si="34"/>
        <v>41506</v>
      </c>
      <c r="K524" s="40" t="s">
        <v>6184</v>
      </c>
      <c r="L524" s="40" t="s">
        <v>84</v>
      </c>
    </row>
    <row r="525" spans="1:13" hidden="1">
      <c r="A525" s="40" t="s">
        <v>9388</v>
      </c>
      <c r="B525" s="40" t="s">
        <v>9389</v>
      </c>
      <c r="C525" s="40" t="s">
        <v>92</v>
      </c>
      <c r="D525" s="40" t="s">
        <v>65</v>
      </c>
      <c r="E525" s="41" t="s">
        <v>7914</v>
      </c>
      <c r="F525" s="40" t="s">
        <v>9390</v>
      </c>
      <c r="G525" s="40" t="s">
        <v>7904</v>
      </c>
      <c r="H525" s="40" t="s">
        <v>7907</v>
      </c>
      <c r="I525" s="43">
        <f>J525-2</f>
        <v>41506</v>
      </c>
      <c r="J525" s="43">
        <f t="shared" si="34"/>
        <v>41508</v>
      </c>
      <c r="K525" s="40" t="s">
        <v>6184</v>
      </c>
      <c r="L525" s="40" t="s">
        <v>84</v>
      </c>
    </row>
    <row r="526" spans="1:13" hidden="1">
      <c r="A526" s="40" t="s">
        <v>9388</v>
      </c>
      <c r="B526" s="40" t="s">
        <v>9389</v>
      </c>
      <c r="C526" s="40" t="s">
        <v>92</v>
      </c>
      <c r="D526" s="40" t="s">
        <v>65</v>
      </c>
      <c r="E526" s="41" t="s">
        <v>7914</v>
      </c>
      <c r="F526" s="40" t="s">
        <v>9390</v>
      </c>
      <c r="G526" s="40" t="s">
        <v>7904</v>
      </c>
      <c r="H526" s="40" t="s">
        <v>7908</v>
      </c>
      <c r="I526" s="43">
        <f>J526-1</f>
        <v>41508</v>
      </c>
      <c r="J526" s="43">
        <v>41509</v>
      </c>
      <c r="K526" s="40" t="s">
        <v>6184</v>
      </c>
      <c r="L526" s="40" t="s">
        <v>84</v>
      </c>
    </row>
    <row r="527" spans="1:13" hidden="1">
      <c r="A527" s="49" t="s">
        <v>8615</v>
      </c>
      <c r="B527" s="49" t="s">
        <v>9392</v>
      </c>
      <c r="C527" s="49" t="s">
        <v>7927</v>
      </c>
      <c r="D527" s="49" t="s">
        <v>7928</v>
      </c>
      <c r="E527" s="41" t="s">
        <v>7929</v>
      </c>
      <c r="F527" s="41" t="s">
        <v>9393</v>
      </c>
      <c r="G527" s="41" t="s">
        <v>1048</v>
      </c>
      <c r="H527" s="41" t="s">
        <v>7888</v>
      </c>
      <c r="I527" s="42">
        <v>41628</v>
      </c>
      <c r="J527" s="41"/>
      <c r="K527" s="41"/>
      <c r="L527" s="41"/>
      <c r="M527" s="40"/>
    </row>
    <row r="528" spans="1:13" hidden="1">
      <c r="A528" s="49" t="s">
        <v>8615</v>
      </c>
      <c r="B528" s="49" t="s">
        <v>9392</v>
      </c>
      <c r="C528" s="49" t="s">
        <v>7927</v>
      </c>
      <c r="D528" s="49" t="s">
        <v>7928</v>
      </c>
      <c r="E528" s="41" t="s">
        <v>7929</v>
      </c>
      <c r="F528" s="41" t="s">
        <v>9393</v>
      </c>
      <c r="G528" s="41" t="s">
        <v>1048</v>
      </c>
      <c r="H528" s="41" t="s">
        <v>7889</v>
      </c>
      <c r="I528" s="41"/>
      <c r="J528" s="41"/>
      <c r="K528" s="41"/>
      <c r="L528" s="41"/>
      <c r="M528" s="40"/>
    </row>
    <row r="529" spans="1:13" hidden="1">
      <c r="A529" s="49" t="s">
        <v>8615</v>
      </c>
      <c r="B529" s="49" t="s">
        <v>9392</v>
      </c>
      <c r="C529" s="49" t="s">
        <v>7927</v>
      </c>
      <c r="D529" s="49" t="s">
        <v>7928</v>
      </c>
      <c r="E529" s="41" t="s">
        <v>7929</v>
      </c>
      <c r="F529" s="41" t="s">
        <v>9393</v>
      </c>
      <c r="G529" s="41" t="s">
        <v>1048</v>
      </c>
      <c r="H529" s="41" t="s">
        <v>7890</v>
      </c>
      <c r="I529" s="41"/>
      <c r="J529" s="41"/>
      <c r="K529" s="41"/>
      <c r="L529" s="41"/>
      <c r="M529" s="40"/>
    </row>
    <row r="530" spans="1:13" hidden="1">
      <c r="A530" s="49" t="s">
        <v>8615</v>
      </c>
      <c r="B530" s="49" t="s">
        <v>9392</v>
      </c>
      <c r="C530" s="49" t="s">
        <v>7927</v>
      </c>
      <c r="D530" s="49" t="s">
        <v>7928</v>
      </c>
      <c r="E530" s="41" t="s">
        <v>7929</v>
      </c>
      <c r="F530" s="41" t="s">
        <v>9393</v>
      </c>
      <c r="G530" s="41" t="s">
        <v>1048</v>
      </c>
      <c r="H530" s="41" t="s">
        <v>7891</v>
      </c>
      <c r="I530" s="41"/>
      <c r="J530" s="41"/>
      <c r="K530" s="41"/>
      <c r="L530" s="41"/>
      <c r="M530" s="40"/>
    </row>
    <row r="531" spans="1:13" hidden="1">
      <c r="A531" s="49" t="s">
        <v>8615</v>
      </c>
      <c r="B531" s="49" t="s">
        <v>9392</v>
      </c>
      <c r="C531" s="49" t="s">
        <v>7927</v>
      </c>
      <c r="D531" s="49" t="s">
        <v>7928</v>
      </c>
      <c r="E531" s="41" t="s">
        <v>7929</v>
      </c>
      <c r="F531" s="41" t="s">
        <v>9393</v>
      </c>
      <c r="G531" s="41" t="s">
        <v>1048</v>
      </c>
      <c r="H531" s="41" t="s">
        <v>7892</v>
      </c>
      <c r="I531" s="41"/>
      <c r="J531" s="41"/>
      <c r="K531" s="41"/>
      <c r="L531" s="41"/>
      <c r="M531" s="40"/>
    </row>
    <row r="532" spans="1:13" hidden="1">
      <c r="A532" s="49" t="s">
        <v>8615</v>
      </c>
      <c r="B532" s="49" t="s">
        <v>9392</v>
      </c>
      <c r="C532" s="49" t="s">
        <v>7927</v>
      </c>
      <c r="D532" s="49" t="s">
        <v>7928</v>
      </c>
      <c r="E532" s="41" t="s">
        <v>7929</v>
      </c>
      <c r="F532" s="41" t="s">
        <v>9393</v>
      </c>
      <c r="G532" s="41" t="s">
        <v>1048</v>
      </c>
      <c r="H532" s="41" t="s">
        <v>7893</v>
      </c>
      <c r="I532" s="41"/>
      <c r="J532" s="41"/>
      <c r="K532" s="41"/>
      <c r="L532" s="41"/>
      <c r="M532" s="40"/>
    </row>
    <row r="533" spans="1:13" hidden="1">
      <c r="A533" s="49" t="s">
        <v>8615</v>
      </c>
      <c r="B533" s="49" t="s">
        <v>9392</v>
      </c>
      <c r="C533" s="49" t="s">
        <v>7927</v>
      </c>
      <c r="D533" s="49" t="s">
        <v>7928</v>
      </c>
      <c r="E533" s="41" t="s">
        <v>7929</v>
      </c>
      <c r="F533" s="41" t="s">
        <v>9393</v>
      </c>
      <c r="G533" s="41" t="s">
        <v>1048</v>
      </c>
      <c r="H533" s="41" t="s">
        <v>7894</v>
      </c>
      <c r="I533" s="42">
        <v>41280</v>
      </c>
      <c r="J533" s="41"/>
      <c r="K533" s="41"/>
      <c r="L533" s="41"/>
      <c r="M533" s="40"/>
    </row>
    <row r="534" spans="1:13" hidden="1">
      <c r="A534" s="48" t="s">
        <v>8615</v>
      </c>
      <c r="B534" s="48" t="s">
        <v>9392</v>
      </c>
      <c r="C534" s="48" t="s">
        <v>7927</v>
      </c>
      <c r="D534" s="48" t="s">
        <v>7928</v>
      </c>
      <c r="E534" s="41" t="s">
        <v>7929</v>
      </c>
      <c r="F534" s="40" t="s">
        <v>9393</v>
      </c>
      <c r="G534" s="40" t="s">
        <v>7895</v>
      </c>
      <c r="H534" s="40" t="s">
        <v>7896</v>
      </c>
      <c r="I534" s="43">
        <f>J534-2</f>
        <v>41263</v>
      </c>
      <c r="J534" s="43">
        <f t="shared" ref="J534:J540" si="35">I535</f>
        <v>41265</v>
      </c>
      <c r="K534" s="40" t="s">
        <v>145</v>
      </c>
      <c r="L534" s="40">
        <v>100</v>
      </c>
      <c r="M534" s="40" t="s">
        <v>9394</v>
      </c>
    </row>
    <row r="535" spans="1:13" hidden="1">
      <c r="A535" s="48" t="s">
        <v>8615</v>
      </c>
      <c r="B535" s="48" t="s">
        <v>9392</v>
      </c>
      <c r="C535" s="48" t="s">
        <v>7927</v>
      </c>
      <c r="D535" s="48" t="s">
        <v>7928</v>
      </c>
      <c r="E535" s="41" t="s">
        <v>7929</v>
      </c>
      <c r="F535" s="40" t="s">
        <v>9393</v>
      </c>
      <c r="G535" s="40" t="s">
        <v>7898</v>
      </c>
      <c r="H535" s="40" t="s">
        <v>7899</v>
      </c>
      <c r="I535" s="43">
        <f>J535-1</f>
        <v>41265</v>
      </c>
      <c r="J535" s="43">
        <f t="shared" si="35"/>
        <v>41266</v>
      </c>
      <c r="K535" s="40" t="s">
        <v>145</v>
      </c>
      <c r="L535" s="40">
        <v>100</v>
      </c>
      <c r="M535" s="40"/>
    </row>
    <row r="536" spans="1:13" hidden="1">
      <c r="A536" s="48" t="s">
        <v>8615</v>
      </c>
      <c r="B536" s="48" t="s">
        <v>9392</v>
      </c>
      <c r="C536" s="48" t="s">
        <v>7927</v>
      </c>
      <c r="D536" s="48" t="s">
        <v>7928</v>
      </c>
      <c r="E536" s="41" t="s">
        <v>7929</v>
      </c>
      <c r="F536" s="40" t="s">
        <v>9393</v>
      </c>
      <c r="G536" s="40" t="s">
        <v>7898</v>
      </c>
      <c r="H536" s="40" t="s">
        <v>7900</v>
      </c>
      <c r="I536" s="43">
        <f>J536-1</f>
        <v>41266</v>
      </c>
      <c r="J536" s="43">
        <f t="shared" si="35"/>
        <v>41267</v>
      </c>
      <c r="K536" s="40" t="s">
        <v>145</v>
      </c>
      <c r="L536" s="40">
        <v>100</v>
      </c>
      <c r="M536" s="40"/>
    </row>
    <row r="537" spans="1:13">
      <c r="A537" s="48" t="s">
        <v>8615</v>
      </c>
      <c r="B537" s="48" t="s">
        <v>9392</v>
      </c>
      <c r="C537" s="48" t="s">
        <v>7927</v>
      </c>
      <c r="D537" s="48" t="s">
        <v>7928</v>
      </c>
      <c r="E537" s="41" t="s">
        <v>7929</v>
      </c>
      <c r="F537" s="40" t="s">
        <v>9393</v>
      </c>
      <c r="G537" s="40" t="s">
        <v>7901</v>
      </c>
      <c r="H537" s="40" t="s">
        <v>7902</v>
      </c>
      <c r="I537" s="43">
        <f>J537-5</f>
        <v>41267</v>
      </c>
      <c r="J537" s="43">
        <f t="shared" si="35"/>
        <v>41272</v>
      </c>
      <c r="K537" s="40" t="s">
        <v>145</v>
      </c>
      <c r="L537" s="40">
        <v>100</v>
      </c>
      <c r="M537" s="40"/>
    </row>
    <row r="538" spans="1:13" hidden="1">
      <c r="A538" s="48" t="s">
        <v>8615</v>
      </c>
      <c r="B538" s="48" t="s">
        <v>9392</v>
      </c>
      <c r="C538" s="48" t="s">
        <v>7927</v>
      </c>
      <c r="D538" s="48" t="s">
        <v>7928</v>
      </c>
      <c r="E538" s="41" t="s">
        <v>7929</v>
      </c>
      <c r="F538" s="40" t="s">
        <v>9393</v>
      </c>
      <c r="G538" s="40" t="s">
        <v>7904</v>
      </c>
      <c r="H538" s="40" t="s">
        <v>7905</v>
      </c>
      <c r="I538" s="43">
        <f>J538-3</f>
        <v>41272</v>
      </c>
      <c r="J538" s="43">
        <f t="shared" si="35"/>
        <v>41275</v>
      </c>
      <c r="K538" s="40" t="s">
        <v>145</v>
      </c>
      <c r="L538" s="40">
        <v>100</v>
      </c>
      <c r="M538" s="40"/>
    </row>
    <row r="539" spans="1:13" hidden="1">
      <c r="A539" s="48" t="s">
        <v>8615</v>
      </c>
      <c r="B539" s="48" t="s">
        <v>9392</v>
      </c>
      <c r="C539" s="48" t="s">
        <v>7927</v>
      </c>
      <c r="D539" s="48" t="s">
        <v>7928</v>
      </c>
      <c r="E539" s="41" t="s">
        <v>7929</v>
      </c>
      <c r="F539" s="40" t="s">
        <v>9393</v>
      </c>
      <c r="G539" s="40" t="s">
        <v>7904</v>
      </c>
      <c r="H539" s="40" t="s">
        <v>7906</v>
      </c>
      <c r="I539" s="43">
        <f>J539-2</f>
        <v>41275</v>
      </c>
      <c r="J539" s="43">
        <f t="shared" si="35"/>
        <v>41277</v>
      </c>
      <c r="K539" s="40" t="s">
        <v>145</v>
      </c>
      <c r="L539" s="40">
        <v>100</v>
      </c>
      <c r="M539" s="40"/>
    </row>
    <row r="540" spans="1:13" hidden="1">
      <c r="A540" s="48" t="s">
        <v>8615</v>
      </c>
      <c r="B540" s="48" t="s">
        <v>9392</v>
      </c>
      <c r="C540" s="48" t="s">
        <v>7927</v>
      </c>
      <c r="D540" s="48" t="s">
        <v>7928</v>
      </c>
      <c r="E540" s="41" t="s">
        <v>7929</v>
      </c>
      <c r="F540" s="40" t="s">
        <v>9393</v>
      </c>
      <c r="G540" s="40" t="s">
        <v>7904</v>
      </c>
      <c r="H540" s="40" t="s">
        <v>7907</v>
      </c>
      <c r="I540" s="43">
        <f>J540-2</f>
        <v>41277</v>
      </c>
      <c r="J540" s="43">
        <f t="shared" si="35"/>
        <v>41279</v>
      </c>
      <c r="K540" s="40" t="s">
        <v>145</v>
      </c>
      <c r="L540" s="40" t="s">
        <v>84</v>
      </c>
      <c r="M540" s="40"/>
    </row>
    <row r="541" spans="1:13" hidden="1">
      <c r="A541" s="48" t="s">
        <v>8615</v>
      </c>
      <c r="B541" s="48" t="s">
        <v>9392</v>
      </c>
      <c r="C541" s="48" t="s">
        <v>7927</v>
      </c>
      <c r="D541" s="48" t="s">
        <v>7928</v>
      </c>
      <c r="E541" s="41" t="s">
        <v>7929</v>
      </c>
      <c r="F541" s="40" t="s">
        <v>9393</v>
      </c>
      <c r="G541" s="40" t="s">
        <v>7904</v>
      </c>
      <c r="H541" s="40" t="s">
        <v>7908</v>
      </c>
      <c r="I541" s="43">
        <f>J541-1</f>
        <v>41279</v>
      </c>
      <c r="J541" s="43">
        <v>41280</v>
      </c>
      <c r="K541" s="40" t="s">
        <v>145</v>
      </c>
      <c r="L541" s="40">
        <v>100</v>
      </c>
      <c r="M541" s="40"/>
    </row>
    <row r="542" spans="1:13" hidden="1">
      <c r="A542" s="49" t="s">
        <v>8615</v>
      </c>
      <c r="B542" s="49" t="s">
        <v>9395</v>
      </c>
      <c r="C542" s="49" t="s">
        <v>7927</v>
      </c>
      <c r="D542" s="49" t="s">
        <v>7928</v>
      </c>
      <c r="E542" s="41" t="s">
        <v>7929</v>
      </c>
      <c r="F542" s="41" t="s">
        <v>9396</v>
      </c>
      <c r="G542" s="41" t="s">
        <v>1048</v>
      </c>
      <c r="H542" s="41" t="s">
        <v>7888</v>
      </c>
      <c r="I542" s="42">
        <v>41422</v>
      </c>
      <c r="J542" s="41"/>
      <c r="K542" s="41"/>
      <c r="L542" s="41"/>
      <c r="M542" s="40"/>
    </row>
    <row r="543" spans="1:13" hidden="1">
      <c r="A543" s="49" t="s">
        <v>8615</v>
      </c>
      <c r="B543" s="49" t="s">
        <v>9395</v>
      </c>
      <c r="C543" s="49" t="s">
        <v>7927</v>
      </c>
      <c r="D543" s="49" t="s">
        <v>7928</v>
      </c>
      <c r="E543" s="41" t="s">
        <v>7929</v>
      </c>
      <c r="F543" s="41" t="s">
        <v>9396</v>
      </c>
      <c r="G543" s="41" t="s">
        <v>1048</v>
      </c>
      <c r="H543" s="41" t="s">
        <v>7889</v>
      </c>
      <c r="I543" s="41"/>
      <c r="J543" s="41"/>
      <c r="K543" s="41"/>
      <c r="L543" s="41"/>
      <c r="M543" s="40"/>
    </row>
    <row r="544" spans="1:13" hidden="1">
      <c r="A544" s="49" t="s">
        <v>8615</v>
      </c>
      <c r="B544" s="49" t="s">
        <v>9395</v>
      </c>
      <c r="C544" s="49" t="s">
        <v>7927</v>
      </c>
      <c r="D544" s="49" t="s">
        <v>7928</v>
      </c>
      <c r="E544" s="41" t="s">
        <v>7929</v>
      </c>
      <c r="F544" s="41" t="s">
        <v>9396</v>
      </c>
      <c r="G544" s="41" t="s">
        <v>1048</v>
      </c>
      <c r="H544" s="41" t="s">
        <v>7890</v>
      </c>
      <c r="I544" s="41"/>
      <c r="J544" s="41"/>
      <c r="K544" s="41"/>
      <c r="L544" s="41"/>
      <c r="M544" s="40"/>
    </row>
    <row r="545" spans="1:13" hidden="1">
      <c r="A545" s="49" t="s">
        <v>8615</v>
      </c>
      <c r="B545" s="49" t="s">
        <v>9395</v>
      </c>
      <c r="C545" s="49" t="s">
        <v>7927</v>
      </c>
      <c r="D545" s="49" t="s">
        <v>7928</v>
      </c>
      <c r="E545" s="41" t="s">
        <v>7929</v>
      </c>
      <c r="F545" s="41" t="s">
        <v>9396</v>
      </c>
      <c r="G545" s="41" t="s">
        <v>1048</v>
      </c>
      <c r="H545" s="41" t="s">
        <v>7891</v>
      </c>
      <c r="I545" s="41"/>
      <c r="J545" s="41"/>
      <c r="K545" s="41"/>
      <c r="L545" s="41"/>
      <c r="M545" s="40"/>
    </row>
    <row r="546" spans="1:13" hidden="1">
      <c r="A546" s="49" t="s">
        <v>8615</v>
      </c>
      <c r="B546" s="49" t="s">
        <v>9395</v>
      </c>
      <c r="C546" s="49" t="s">
        <v>7927</v>
      </c>
      <c r="D546" s="49" t="s">
        <v>7928</v>
      </c>
      <c r="E546" s="41" t="s">
        <v>7929</v>
      </c>
      <c r="F546" s="41" t="s">
        <v>9396</v>
      </c>
      <c r="G546" s="41" t="s">
        <v>1048</v>
      </c>
      <c r="H546" s="41" t="s">
        <v>7892</v>
      </c>
      <c r="I546" s="41"/>
      <c r="J546" s="41"/>
      <c r="K546" s="41"/>
      <c r="L546" s="41"/>
      <c r="M546" s="40"/>
    </row>
    <row r="547" spans="1:13" hidden="1">
      <c r="A547" s="49" t="s">
        <v>8615</v>
      </c>
      <c r="B547" s="49" t="s">
        <v>9395</v>
      </c>
      <c r="C547" s="49" t="s">
        <v>7927</v>
      </c>
      <c r="D547" s="49" t="s">
        <v>7928</v>
      </c>
      <c r="E547" s="41" t="s">
        <v>7929</v>
      </c>
      <c r="F547" s="41" t="s">
        <v>9396</v>
      </c>
      <c r="G547" s="41" t="s">
        <v>1048</v>
      </c>
      <c r="H547" s="41" t="s">
        <v>7893</v>
      </c>
      <c r="I547" s="41"/>
      <c r="J547" s="41"/>
      <c r="K547" s="41"/>
      <c r="L547" s="41"/>
      <c r="M547" s="40"/>
    </row>
    <row r="548" spans="1:13" hidden="1">
      <c r="A548" s="49" t="s">
        <v>8615</v>
      </c>
      <c r="B548" s="49" t="s">
        <v>9395</v>
      </c>
      <c r="C548" s="49" t="s">
        <v>7927</v>
      </c>
      <c r="D548" s="49" t="s">
        <v>7928</v>
      </c>
      <c r="E548" s="41" t="s">
        <v>7929</v>
      </c>
      <c r="F548" s="41" t="s">
        <v>9396</v>
      </c>
      <c r="G548" s="41" t="s">
        <v>1048</v>
      </c>
      <c r="H548" s="41" t="s">
        <v>7894</v>
      </c>
      <c r="I548" s="42">
        <v>41439</v>
      </c>
      <c r="J548" s="41"/>
      <c r="K548" s="41"/>
      <c r="L548" s="41"/>
      <c r="M548" s="40"/>
    </row>
    <row r="549" spans="1:13" hidden="1">
      <c r="A549" s="48" t="s">
        <v>8615</v>
      </c>
      <c r="B549" s="48" t="s">
        <v>9395</v>
      </c>
      <c r="C549" s="48" t="s">
        <v>7927</v>
      </c>
      <c r="D549" s="48" t="s">
        <v>7928</v>
      </c>
      <c r="E549" s="41" t="s">
        <v>7929</v>
      </c>
      <c r="F549" s="40" t="s">
        <v>9396</v>
      </c>
      <c r="G549" s="40" t="s">
        <v>7895</v>
      </c>
      <c r="H549" s="40" t="s">
        <v>7896</v>
      </c>
      <c r="I549" s="43">
        <f>J549-2</f>
        <v>41422</v>
      </c>
      <c r="J549" s="43">
        <f t="shared" ref="J549:J555" si="36">I550</f>
        <v>41424</v>
      </c>
      <c r="K549" s="40" t="s">
        <v>145</v>
      </c>
      <c r="L549" s="40">
        <v>100</v>
      </c>
      <c r="M549" s="40"/>
    </row>
    <row r="550" spans="1:13" hidden="1">
      <c r="A550" s="48" t="s">
        <v>8615</v>
      </c>
      <c r="B550" s="48" t="s">
        <v>9395</v>
      </c>
      <c r="C550" s="48" t="s">
        <v>7927</v>
      </c>
      <c r="D550" s="48" t="s">
        <v>7928</v>
      </c>
      <c r="E550" s="41" t="s">
        <v>7929</v>
      </c>
      <c r="F550" s="40" t="s">
        <v>9396</v>
      </c>
      <c r="G550" s="40" t="s">
        <v>7898</v>
      </c>
      <c r="H550" s="40" t="s">
        <v>7899</v>
      </c>
      <c r="I550" s="43">
        <f>J550-1</f>
        <v>41424</v>
      </c>
      <c r="J550" s="43">
        <f t="shared" si="36"/>
        <v>41425</v>
      </c>
      <c r="K550" s="40" t="s">
        <v>145</v>
      </c>
      <c r="L550" s="40">
        <v>100</v>
      </c>
      <c r="M550" s="40"/>
    </row>
    <row r="551" spans="1:13" hidden="1">
      <c r="A551" s="48" t="s">
        <v>8615</v>
      </c>
      <c r="B551" s="48" t="s">
        <v>9395</v>
      </c>
      <c r="C551" s="48" t="s">
        <v>7927</v>
      </c>
      <c r="D551" s="48" t="s">
        <v>7928</v>
      </c>
      <c r="E551" s="41" t="s">
        <v>7929</v>
      </c>
      <c r="F551" s="40" t="s">
        <v>9396</v>
      </c>
      <c r="G551" s="40" t="s">
        <v>7898</v>
      </c>
      <c r="H551" s="40" t="s">
        <v>7900</v>
      </c>
      <c r="I551" s="43">
        <f>J551-1</f>
        <v>41425</v>
      </c>
      <c r="J551" s="43">
        <f t="shared" si="36"/>
        <v>41426</v>
      </c>
      <c r="K551" s="40" t="s">
        <v>145</v>
      </c>
      <c r="L551" s="40">
        <v>100</v>
      </c>
      <c r="M551" s="40"/>
    </row>
    <row r="552" spans="1:13">
      <c r="A552" s="48" t="s">
        <v>8615</v>
      </c>
      <c r="B552" s="48" t="s">
        <v>9395</v>
      </c>
      <c r="C552" s="48" t="s">
        <v>7927</v>
      </c>
      <c r="D552" s="48" t="s">
        <v>7928</v>
      </c>
      <c r="E552" s="41" t="s">
        <v>7929</v>
      </c>
      <c r="F552" s="40" t="s">
        <v>9396</v>
      </c>
      <c r="G552" s="40" t="s">
        <v>7901</v>
      </c>
      <c r="H552" s="40" t="s">
        <v>7902</v>
      </c>
      <c r="I552" s="43">
        <f>J552-5</f>
        <v>41426</v>
      </c>
      <c r="J552" s="43">
        <f t="shared" si="36"/>
        <v>41431</v>
      </c>
      <c r="K552" s="40" t="s">
        <v>145</v>
      </c>
      <c r="L552" s="40">
        <v>100</v>
      </c>
      <c r="M552" s="40"/>
    </row>
    <row r="553" spans="1:13" hidden="1">
      <c r="A553" s="48" t="s">
        <v>8615</v>
      </c>
      <c r="B553" s="48" t="s">
        <v>9395</v>
      </c>
      <c r="C553" s="48" t="s">
        <v>7927</v>
      </c>
      <c r="D553" s="48" t="s">
        <v>7928</v>
      </c>
      <c r="E553" s="41" t="s">
        <v>7929</v>
      </c>
      <c r="F553" s="40" t="s">
        <v>9396</v>
      </c>
      <c r="G553" s="40" t="s">
        <v>7904</v>
      </c>
      <c r="H553" s="40" t="s">
        <v>7905</v>
      </c>
      <c r="I553" s="43">
        <f>J553-3</f>
        <v>41431</v>
      </c>
      <c r="J553" s="43">
        <f t="shared" si="36"/>
        <v>41434</v>
      </c>
      <c r="K553" s="40" t="s">
        <v>145</v>
      </c>
      <c r="L553" s="40">
        <v>100</v>
      </c>
      <c r="M553" s="40"/>
    </row>
    <row r="554" spans="1:13" hidden="1">
      <c r="A554" s="48" t="s">
        <v>8615</v>
      </c>
      <c r="B554" s="48" t="s">
        <v>9395</v>
      </c>
      <c r="C554" s="48" t="s">
        <v>7927</v>
      </c>
      <c r="D554" s="48" t="s">
        <v>7928</v>
      </c>
      <c r="E554" s="41" t="s">
        <v>7929</v>
      </c>
      <c r="F554" s="40" t="s">
        <v>9396</v>
      </c>
      <c r="G554" s="40" t="s">
        <v>7904</v>
      </c>
      <c r="H554" s="40" t="s">
        <v>7906</v>
      </c>
      <c r="I554" s="43">
        <f>J554-2</f>
        <v>41434</v>
      </c>
      <c r="J554" s="43">
        <f t="shared" si="36"/>
        <v>41436</v>
      </c>
      <c r="K554" s="40" t="s">
        <v>145</v>
      </c>
      <c r="L554" s="40">
        <v>100</v>
      </c>
      <c r="M554" s="40"/>
    </row>
    <row r="555" spans="1:13" hidden="1">
      <c r="A555" s="48" t="s">
        <v>8615</v>
      </c>
      <c r="B555" s="48" t="s">
        <v>9395</v>
      </c>
      <c r="C555" s="48" t="s">
        <v>7927</v>
      </c>
      <c r="D555" s="48" t="s">
        <v>7928</v>
      </c>
      <c r="E555" s="41" t="s">
        <v>7929</v>
      </c>
      <c r="F555" s="40" t="s">
        <v>9396</v>
      </c>
      <c r="G555" s="40" t="s">
        <v>7904</v>
      </c>
      <c r="H555" s="40" t="s">
        <v>7907</v>
      </c>
      <c r="I555" s="43">
        <f>J555-2</f>
        <v>41436</v>
      </c>
      <c r="J555" s="43">
        <f t="shared" si="36"/>
        <v>41438</v>
      </c>
      <c r="K555" s="40" t="s">
        <v>145</v>
      </c>
      <c r="L555" s="40">
        <v>100</v>
      </c>
      <c r="M555" s="40"/>
    </row>
    <row r="556" spans="1:13" ht="39.6" hidden="1">
      <c r="A556" s="48" t="s">
        <v>8615</v>
      </c>
      <c r="B556" s="48" t="s">
        <v>9395</v>
      </c>
      <c r="C556" s="48" t="s">
        <v>7927</v>
      </c>
      <c r="D556" s="48" t="s">
        <v>7928</v>
      </c>
      <c r="E556" s="41" t="s">
        <v>7929</v>
      </c>
      <c r="F556" s="40" t="s">
        <v>9396</v>
      </c>
      <c r="G556" s="40" t="s">
        <v>7904</v>
      </c>
      <c r="H556" s="40" t="s">
        <v>7908</v>
      </c>
      <c r="I556" s="43">
        <f>J556-1</f>
        <v>41438</v>
      </c>
      <c r="J556" s="43">
        <v>41439</v>
      </c>
      <c r="K556" s="40" t="s">
        <v>5488</v>
      </c>
      <c r="L556" s="40">
        <v>100</v>
      </c>
      <c r="M556" s="39" t="s">
        <v>9397</v>
      </c>
    </row>
    <row r="557" spans="1:13" hidden="1">
      <c r="A557" s="41" t="s">
        <v>8544</v>
      </c>
      <c r="B557" s="41" t="s">
        <v>9398</v>
      </c>
      <c r="C557" s="41" t="s">
        <v>7927</v>
      </c>
      <c r="D557" s="41" t="s">
        <v>7928</v>
      </c>
      <c r="E557" s="41" t="s">
        <v>7929</v>
      </c>
      <c r="F557" s="41" t="s">
        <v>9399</v>
      </c>
      <c r="G557" s="41" t="s">
        <v>1048</v>
      </c>
      <c r="H557" s="41" t="s">
        <v>7888</v>
      </c>
      <c r="I557" s="42">
        <v>41510</v>
      </c>
      <c r="J557" s="41"/>
      <c r="K557" s="41"/>
      <c r="L557" s="41"/>
      <c r="M557" s="52"/>
    </row>
    <row r="558" spans="1:13" hidden="1">
      <c r="A558" s="41" t="s">
        <v>8544</v>
      </c>
      <c r="B558" s="41" t="s">
        <v>9398</v>
      </c>
      <c r="C558" s="41" t="s">
        <v>7927</v>
      </c>
      <c r="D558" s="41" t="s">
        <v>7928</v>
      </c>
      <c r="E558" s="41" t="s">
        <v>7929</v>
      </c>
      <c r="F558" s="41" t="s">
        <v>9399</v>
      </c>
      <c r="G558" s="41" t="s">
        <v>1048</v>
      </c>
      <c r="H558" s="41" t="s">
        <v>7889</v>
      </c>
      <c r="I558" s="42"/>
      <c r="J558" s="41"/>
      <c r="K558" s="41"/>
      <c r="L558" s="41"/>
      <c r="M558" s="52"/>
    </row>
    <row r="559" spans="1:13" hidden="1">
      <c r="A559" s="41" t="s">
        <v>8544</v>
      </c>
      <c r="B559" s="41" t="s">
        <v>9398</v>
      </c>
      <c r="C559" s="41" t="s">
        <v>7927</v>
      </c>
      <c r="D559" s="41" t="s">
        <v>7928</v>
      </c>
      <c r="E559" s="41" t="s">
        <v>7929</v>
      </c>
      <c r="F559" s="41" t="s">
        <v>9399</v>
      </c>
      <c r="G559" s="41" t="s">
        <v>1048</v>
      </c>
      <c r="H559" s="41" t="s">
        <v>7890</v>
      </c>
      <c r="I559" s="41"/>
      <c r="J559" s="41"/>
      <c r="K559" s="41"/>
      <c r="L559" s="41"/>
      <c r="M559" s="52"/>
    </row>
    <row r="560" spans="1:13" hidden="1">
      <c r="A560" s="41" t="s">
        <v>8544</v>
      </c>
      <c r="B560" s="41" t="s">
        <v>9398</v>
      </c>
      <c r="C560" s="41" t="s">
        <v>7927</v>
      </c>
      <c r="D560" s="41" t="s">
        <v>7928</v>
      </c>
      <c r="E560" s="41" t="s">
        <v>7929</v>
      </c>
      <c r="F560" s="41" t="s">
        <v>9399</v>
      </c>
      <c r="G560" s="41" t="s">
        <v>1048</v>
      </c>
      <c r="H560" s="41" t="s">
        <v>7891</v>
      </c>
      <c r="I560" s="41"/>
      <c r="J560" s="41"/>
      <c r="K560" s="41"/>
      <c r="L560" s="41"/>
      <c r="M560" s="52"/>
    </row>
    <row r="561" spans="1:13" hidden="1">
      <c r="A561" s="41" t="s">
        <v>8544</v>
      </c>
      <c r="B561" s="41" t="s">
        <v>9398</v>
      </c>
      <c r="C561" s="41" t="s">
        <v>7927</v>
      </c>
      <c r="D561" s="41" t="s">
        <v>7928</v>
      </c>
      <c r="E561" s="41" t="s">
        <v>7929</v>
      </c>
      <c r="F561" s="41" t="s">
        <v>9399</v>
      </c>
      <c r="G561" s="41" t="s">
        <v>1048</v>
      </c>
      <c r="H561" s="41" t="s">
        <v>7892</v>
      </c>
      <c r="I561" s="42"/>
      <c r="J561" s="41"/>
      <c r="K561" s="41"/>
      <c r="L561" s="41"/>
      <c r="M561" s="52"/>
    </row>
    <row r="562" spans="1:13" hidden="1">
      <c r="A562" s="41" t="s">
        <v>8544</v>
      </c>
      <c r="B562" s="41" t="s">
        <v>9398</v>
      </c>
      <c r="C562" s="41" t="s">
        <v>7927</v>
      </c>
      <c r="D562" s="41" t="s">
        <v>7928</v>
      </c>
      <c r="E562" s="41" t="s">
        <v>7929</v>
      </c>
      <c r="F562" s="41" t="s">
        <v>9399</v>
      </c>
      <c r="G562" s="41" t="s">
        <v>1048</v>
      </c>
      <c r="H562" s="41" t="s">
        <v>7893</v>
      </c>
      <c r="I562" s="41"/>
      <c r="J562" s="41"/>
      <c r="K562" s="41"/>
      <c r="L562" s="41"/>
      <c r="M562" s="52"/>
    </row>
    <row r="563" spans="1:13" hidden="1">
      <c r="A563" s="41" t="s">
        <v>8544</v>
      </c>
      <c r="B563" s="41" t="s">
        <v>9398</v>
      </c>
      <c r="C563" s="41" t="s">
        <v>7927</v>
      </c>
      <c r="D563" s="41" t="s">
        <v>7928</v>
      </c>
      <c r="E563" s="41" t="s">
        <v>7929</v>
      </c>
      <c r="F563" s="41" t="s">
        <v>9399</v>
      </c>
      <c r="G563" s="41" t="s">
        <v>1048</v>
      </c>
      <c r="H563" s="41" t="s">
        <v>7894</v>
      </c>
      <c r="I563" s="42">
        <v>41527</v>
      </c>
      <c r="J563" s="41"/>
      <c r="K563" s="41"/>
      <c r="L563" s="41"/>
      <c r="M563" s="52"/>
    </row>
    <row r="564" spans="1:13" hidden="1">
      <c r="A564" s="40" t="s">
        <v>8544</v>
      </c>
      <c r="B564" s="40" t="s">
        <v>9398</v>
      </c>
      <c r="C564" s="40" t="s">
        <v>7927</v>
      </c>
      <c r="D564" s="40" t="s">
        <v>7928</v>
      </c>
      <c r="E564" s="41" t="s">
        <v>7929</v>
      </c>
      <c r="F564" s="40" t="s">
        <v>9399</v>
      </c>
      <c r="G564" s="40" t="s">
        <v>7895</v>
      </c>
      <c r="H564" s="40" t="s">
        <v>7896</v>
      </c>
      <c r="I564" s="43">
        <f>J564-2</f>
        <v>41510</v>
      </c>
      <c r="J564" s="43">
        <f t="shared" ref="J564:J570" si="37">I565</f>
        <v>41512</v>
      </c>
      <c r="K564" s="40" t="s">
        <v>145</v>
      </c>
      <c r="L564" s="40">
        <v>100</v>
      </c>
    </row>
    <row r="565" spans="1:13" hidden="1">
      <c r="A565" s="40" t="s">
        <v>8544</v>
      </c>
      <c r="B565" s="40" t="s">
        <v>9398</v>
      </c>
      <c r="C565" s="40" t="s">
        <v>7927</v>
      </c>
      <c r="D565" s="40" t="s">
        <v>7928</v>
      </c>
      <c r="E565" s="41" t="s">
        <v>7929</v>
      </c>
      <c r="F565" s="40" t="s">
        <v>9399</v>
      </c>
      <c r="G565" s="40" t="s">
        <v>7898</v>
      </c>
      <c r="H565" s="40" t="s">
        <v>7899</v>
      </c>
      <c r="I565" s="43">
        <f>J565-1</f>
        <v>41512</v>
      </c>
      <c r="J565" s="43">
        <f t="shared" si="37"/>
        <v>41513</v>
      </c>
      <c r="K565" s="40" t="s">
        <v>145</v>
      </c>
      <c r="L565" s="40">
        <v>100</v>
      </c>
    </row>
    <row r="566" spans="1:13" hidden="1">
      <c r="A566" s="40" t="s">
        <v>8544</v>
      </c>
      <c r="B566" s="40" t="s">
        <v>9398</v>
      </c>
      <c r="C566" s="40" t="s">
        <v>7927</v>
      </c>
      <c r="D566" s="40" t="s">
        <v>7928</v>
      </c>
      <c r="E566" s="41" t="s">
        <v>7929</v>
      </c>
      <c r="F566" s="40" t="s">
        <v>9399</v>
      </c>
      <c r="G566" s="40" t="s">
        <v>7898</v>
      </c>
      <c r="H566" s="40" t="s">
        <v>7900</v>
      </c>
      <c r="I566" s="43">
        <f>J566-1</f>
        <v>41513</v>
      </c>
      <c r="J566" s="43">
        <f t="shared" si="37"/>
        <v>41514</v>
      </c>
      <c r="K566" s="40" t="s">
        <v>145</v>
      </c>
      <c r="L566" s="40">
        <v>100</v>
      </c>
    </row>
    <row r="567" spans="1:13">
      <c r="A567" s="40" t="s">
        <v>8544</v>
      </c>
      <c r="B567" s="40" t="s">
        <v>9398</v>
      </c>
      <c r="C567" s="40" t="s">
        <v>7927</v>
      </c>
      <c r="D567" s="40" t="s">
        <v>7928</v>
      </c>
      <c r="E567" s="41" t="s">
        <v>7929</v>
      </c>
      <c r="F567" s="40" t="s">
        <v>9399</v>
      </c>
      <c r="G567" s="40" t="s">
        <v>7901</v>
      </c>
      <c r="H567" s="40" t="s">
        <v>7902</v>
      </c>
      <c r="I567" s="43">
        <f>J567-5</f>
        <v>41514</v>
      </c>
      <c r="J567" s="43">
        <f t="shared" si="37"/>
        <v>41519</v>
      </c>
      <c r="K567" s="40" t="s">
        <v>145</v>
      </c>
      <c r="L567" s="40">
        <v>100</v>
      </c>
    </row>
    <row r="568" spans="1:13" hidden="1">
      <c r="A568" s="40" t="s">
        <v>8544</v>
      </c>
      <c r="B568" s="40" t="s">
        <v>9398</v>
      </c>
      <c r="C568" s="40" t="s">
        <v>7927</v>
      </c>
      <c r="D568" s="40" t="s">
        <v>7928</v>
      </c>
      <c r="E568" s="41" t="s">
        <v>7929</v>
      </c>
      <c r="F568" s="40" t="s">
        <v>9399</v>
      </c>
      <c r="G568" s="40" t="s">
        <v>7904</v>
      </c>
      <c r="H568" s="40" t="s">
        <v>7905</v>
      </c>
      <c r="I568" s="43">
        <f>J568-3</f>
        <v>41519</v>
      </c>
      <c r="J568" s="43">
        <f t="shared" si="37"/>
        <v>41522</v>
      </c>
      <c r="K568" s="40" t="s">
        <v>145</v>
      </c>
      <c r="L568" s="40">
        <v>100</v>
      </c>
    </row>
    <row r="569" spans="1:13" hidden="1">
      <c r="A569" s="40" t="s">
        <v>8544</v>
      </c>
      <c r="B569" s="40" t="s">
        <v>9398</v>
      </c>
      <c r="C569" s="40" t="s">
        <v>7927</v>
      </c>
      <c r="D569" s="40" t="s">
        <v>7928</v>
      </c>
      <c r="E569" s="41" t="s">
        <v>7929</v>
      </c>
      <c r="F569" s="40" t="s">
        <v>9399</v>
      </c>
      <c r="G569" s="40" t="s">
        <v>7904</v>
      </c>
      <c r="H569" s="40" t="s">
        <v>7906</v>
      </c>
      <c r="I569" s="43">
        <f>J569-2</f>
        <v>41522</v>
      </c>
      <c r="J569" s="43">
        <f t="shared" si="37"/>
        <v>41524</v>
      </c>
      <c r="K569" s="40" t="s">
        <v>145</v>
      </c>
      <c r="L569" s="40">
        <v>100</v>
      </c>
    </row>
    <row r="570" spans="1:13" hidden="1">
      <c r="A570" s="40" t="s">
        <v>8544</v>
      </c>
      <c r="B570" s="40" t="s">
        <v>9398</v>
      </c>
      <c r="C570" s="40" t="s">
        <v>7927</v>
      </c>
      <c r="D570" s="40" t="s">
        <v>7928</v>
      </c>
      <c r="E570" s="41" t="s">
        <v>7929</v>
      </c>
      <c r="F570" s="40" t="s">
        <v>9399</v>
      </c>
      <c r="G570" s="40" t="s">
        <v>7904</v>
      </c>
      <c r="H570" s="40" t="s">
        <v>7907</v>
      </c>
      <c r="I570" s="43">
        <f>J570-2</f>
        <v>41524</v>
      </c>
      <c r="J570" s="43">
        <f t="shared" si="37"/>
        <v>41526</v>
      </c>
      <c r="K570" s="40" t="s">
        <v>145</v>
      </c>
      <c r="L570" s="40">
        <v>100</v>
      </c>
    </row>
    <row r="571" spans="1:13" hidden="1">
      <c r="A571" s="40" t="s">
        <v>8544</v>
      </c>
      <c r="B571" s="40" t="s">
        <v>9398</v>
      </c>
      <c r="C571" s="40" t="s">
        <v>7927</v>
      </c>
      <c r="D571" s="40" t="s">
        <v>7928</v>
      </c>
      <c r="E571" s="41" t="s">
        <v>7929</v>
      </c>
      <c r="F571" s="40" t="s">
        <v>9399</v>
      </c>
      <c r="G571" s="40" t="s">
        <v>7904</v>
      </c>
      <c r="H571" s="40" t="s">
        <v>7908</v>
      </c>
      <c r="I571" s="43">
        <f>J571-1</f>
        <v>41526</v>
      </c>
      <c r="J571" s="43">
        <v>41527</v>
      </c>
      <c r="K571" s="40" t="s">
        <v>145</v>
      </c>
      <c r="L571" s="40">
        <v>100</v>
      </c>
    </row>
    <row r="572" spans="1:13" hidden="1">
      <c r="A572" s="49" t="s">
        <v>8615</v>
      </c>
      <c r="B572" s="49" t="s">
        <v>9392</v>
      </c>
      <c r="C572" s="49" t="s">
        <v>7927</v>
      </c>
      <c r="D572" s="49" t="s">
        <v>7928</v>
      </c>
      <c r="E572" s="41" t="s">
        <v>7929</v>
      </c>
      <c r="F572" s="41" t="s">
        <v>9400</v>
      </c>
      <c r="G572" s="41" t="s">
        <v>1048</v>
      </c>
      <c r="H572" s="41" t="s">
        <v>7888</v>
      </c>
      <c r="I572" s="42">
        <v>41628</v>
      </c>
      <c r="J572" s="41"/>
      <c r="K572" s="41"/>
      <c r="M572" s="40"/>
    </row>
    <row r="573" spans="1:13" hidden="1">
      <c r="A573" s="49" t="s">
        <v>8615</v>
      </c>
      <c r="B573" s="49" t="s">
        <v>9392</v>
      </c>
      <c r="C573" s="49" t="s">
        <v>7927</v>
      </c>
      <c r="D573" s="49" t="s">
        <v>7928</v>
      </c>
      <c r="E573" s="41" t="s">
        <v>7929</v>
      </c>
      <c r="F573" s="41" t="s">
        <v>9400</v>
      </c>
      <c r="G573" s="41" t="s">
        <v>1048</v>
      </c>
      <c r="H573" s="41" t="s">
        <v>7889</v>
      </c>
      <c r="I573" s="41"/>
      <c r="J573" s="41"/>
      <c r="K573" s="41"/>
      <c r="M573" s="40"/>
    </row>
    <row r="574" spans="1:13" hidden="1">
      <c r="A574" s="49" t="s">
        <v>8615</v>
      </c>
      <c r="B574" s="49" t="s">
        <v>9392</v>
      </c>
      <c r="C574" s="49" t="s">
        <v>7927</v>
      </c>
      <c r="D574" s="49" t="s">
        <v>7928</v>
      </c>
      <c r="E574" s="41" t="s">
        <v>7929</v>
      </c>
      <c r="F574" s="41" t="s">
        <v>9400</v>
      </c>
      <c r="G574" s="41" t="s">
        <v>1048</v>
      </c>
      <c r="H574" s="41" t="s">
        <v>7890</v>
      </c>
      <c r="I574" s="41"/>
      <c r="J574" s="41"/>
      <c r="K574" s="41"/>
      <c r="M574" s="40"/>
    </row>
    <row r="575" spans="1:13" hidden="1">
      <c r="A575" s="49" t="s">
        <v>8615</v>
      </c>
      <c r="B575" s="49" t="s">
        <v>9392</v>
      </c>
      <c r="C575" s="49" t="s">
        <v>7927</v>
      </c>
      <c r="D575" s="49" t="s">
        <v>7928</v>
      </c>
      <c r="E575" s="41" t="s">
        <v>7929</v>
      </c>
      <c r="F575" s="41" t="s">
        <v>9400</v>
      </c>
      <c r="G575" s="41" t="s">
        <v>1048</v>
      </c>
      <c r="H575" s="41" t="s">
        <v>7891</v>
      </c>
      <c r="I575" s="41"/>
      <c r="J575" s="41"/>
      <c r="K575" s="41"/>
      <c r="M575" s="40"/>
    </row>
    <row r="576" spans="1:13" hidden="1">
      <c r="A576" s="49" t="s">
        <v>8615</v>
      </c>
      <c r="B576" s="49" t="s">
        <v>9392</v>
      </c>
      <c r="C576" s="49" t="s">
        <v>7927</v>
      </c>
      <c r="D576" s="49" t="s">
        <v>7928</v>
      </c>
      <c r="E576" s="41" t="s">
        <v>7929</v>
      </c>
      <c r="F576" s="41" t="s">
        <v>9400</v>
      </c>
      <c r="G576" s="41" t="s">
        <v>1048</v>
      </c>
      <c r="H576" s="41" t="s">
        <v>7892</v>
      </c>
      <c r="I576" s="41"/>
      <c r="J576" s="41"/>
      <c r="K576" s="41"/>
      <c r="M576" s="40"/>
    </row>
    <row r="577" spans="1:13" hidden="1">
      <c r="A577" s="49" t="s">
        <v>8615</v>
      </c>
      <c r="B577" s="49" t="s">
        <v>9392</v>
      </c>
      <c r="C577" s="49" t="s">
        <v>7927</v>
      </c>
      <c r="D577" s="49" t="s">
        <v>7928</v>
      </c>
      <c r="E577" s="41" t="s">
        <v>7929</v>
      </c>
      <c r="F577" s="41" t="s">
        <v>9400</v>
      </c>
      <c r="G577" s="41" t="s">
        <v>1048</v>
      </c>
      <c r="H577" s="41" t="s">
        <v>7893</v>
      </c>
      <c r="I577" s="41"/>
      <c r="J577" s="41"/>
      <c r="K577" s="41"/>
      <c r="M577" s="40"/>
    </row>
    <row r="578" spans="1:13" hidden="1">
      <c r="A578" s="49" t="s">
        <v>8615</v>
      </c>
      <c r="B578" s="49" t="s">
        <v>9392</v>
      </c>
      <c r="C578" s="49" t="s">
        <v>7927</v>
      </c>
      <c r="D578" s="49" t="s">
        <v>7928</v>
      </c>
      <c r="E578" s="41" t="s">
        <v>7929</v>
      </c>
      <c r="F578" s="41" t="s">
        <v>9400</v>
      </c>
      <c r="G578" s="41" t="s">
        <v>1048</v>
      </c>
      <c r="H578" s="41" t="s">
        <v>7894</v>
      </c>
      <c r="I578" s="42">
        <v>41280</v>
      </c>
      <c r="J578" s="41"/>
      <c r="K578" s="41"/>
      <c r="M578" s="40"/>
    </row>
    <row r="579" spans="1:13" hidden="1">
      <c r="A579" s="48" t="s">
        <v>8615</v>
      </c>
      <c r="B579" s="48" t="s">
        <v>9392</v>
      </c>
      <c r="C579" s="48" t="s">
        <v>7927</v>
      </c>
      <c r="D579" s="48" t="s">
        <v>7928</v>
      </c>
      <c r="E579" s="41" t="s">
        <v>7929</v>
      </c>
      <c r="F579" s="40" t="s">
        <v>9400</v>
      </c>
      <c r="G579" s="40" t="s">
        <v>7895</v>
      </c>
      <c r="H579" s="40" t="s">
        <v>7896</v>
      </c>
      <c r="I579" s="43">
        <f>J579-2</f>
        <v>41263</v>
      </c>
      <c r="J579" s="43">
        <f t="shared" ref="J579:J585" si="38">I580</f>
        <v>41265</v>
      </c>
      <c r="K579" s="40" t="s">
        <v>6196</v>
      </c>
      <c r="L579" s="40">
        <v>100</v>
      </c>
      <c r="M579" s="40" t="s">
        <v>9401</v>
      </c>
    </row>
    <row r="580" spans="1:13" hidden="1">
      <c r="A580" s="48" t="s">
        <v>8615</v>
      </c>
      <c r="B580" s="48" t="s">
        <v>9392</v>
      </c>
      <c r="C580" s="48" t="s">
        <v>7927</v>
      </c>
      <c r="D580" s="48" t="s">
        <v>7928</v>
      </c>
      <c r="E580" s="41" t="s">
        <v>7929</v>
      </c>
      <c r="F580" s="40" t="s">
        <v>9400</v>
      </c>
      <c r="G580" s="40" t="s">
        <v>7898</v>
      </c>
      <c r="H580" s="40" t="s">
        <v>7899</v>
      </c>
      <c r="I580" s="43">
        <f>J580-1</f>
        <v>41265</v>
      </c>
      <c r="J580" s="43">
        <f t="shared" si="38"/>
        <v>41266</v>
      </c>
      <c r="K580" s="40" t="s">
        <v>6196</v>
      </c>
      <c r="L580" s="40">
        <v>100</v>
      </c>
      <c r="M580" s="40"/>
    </row>
    <row r="581" spans="1:13" hidden="1">
      <c r="A581" s="48" t="s">
        <v>8615</v>
      </c>
      <c r="B581" s="48" t="s">
        <v>9392</v>
      </c>
      <c r="C581" s="48" t="s">
        <v>7927</v>
      </c>
      <c r="D581" s="48" t="s">
        <v>7928</v>
      </c>
      <c r="E581" s="41" t="s">
        <v>7929</v>
      </c>
      <c r="F581" s="40" t="s">
        <v>9400</v>
      </c>
      <c r="G581" s="40" t="s">
        <v>7898</v>
      </c>
      <c r="H581" s="40" t="s">
        <v>7900</v>
      </c>
      <c r="I581" s="43">
        <f>J581-1</f>
        <v>41266</v>
      </c>
      <c r="J581" s="43">
        <f t="shared" si="38"/>
        <v>41267</v>
      </c>
      <c r="K581" s="40" t="s">
        <v>6196</v>
      </c>
      <c r="L581" s="40">
        <v>100</v>
      </c>
      <c r="M581" s="40"/>
    </row>
    <row r="582" spans="1:13">
      <c r="A582" s="48" t="s">
        <v>8615</v>
      </c>
      <c r="B582" s="48" t="s">
        <v>9392</v>
      </c>
      <c r="C582" s="48" t="s">
        <v>7927</v>
      </c>
      <c r="D582" s="48" t="s">
        <v>7928</v>
      </c>
      <c r="E582" s="41" t="s">
        <v>7929</v>
      </c>
      <c r="F582" s="40" t="s">
        <v>9400</v>
      </c>
      <c r="G582" s="40" t="s">
        <v>7901</v>
      </c>
      <c r="H582" s="40" t="s">
        <v>7902</v>
      </c>
      <c r="I582" s="43">
        <f>J582-5</f>
        <v>41267</v>
      </c>
      <c r="J582" s="43">
        <f t="shared" si="38"/>
        <v>41272</v>
      </c>
      <c r="K582" s="40" t="s">
        <v>6196</v>
      </c>
      <c r="L582" s="40">
        <v>100</v>
      </c>
    </row>
    <row r="583" spans="1:13" ht="39.6" hidden="1">
      <c r="A583" s="48" t="s">
        <v>8615</v>
      </c>
      <c r="B583" s="48" t="s">
        <v>9392</v>
      </c>
      <c r="C583" s="48" t="s">
        <v>7927</v>
      </c>
      <c r="D583" s="48" t="s">
        <v>7928</v>
      </c>
      <c r="E583" s="41" t="s">
        <v>7929</v>
      </c>
      <c r="F583" s="40" t="s">
        <v>9400</v>
      </c>
      <c r="G583" s="40" t="s">
        <v>7904</v>
      </c>
      <c r="H583" s="40" t="s">
        <v>7905</v>
      </c>
      <c r="I583" s="43">
        <f>J583-3</f>
        <v>41272</v>
      </c>
      <c r="J583" s="43">
        <f t="shared" si="38"/>
        <v>41275</v>
      </c>
      <c r="K583" s="40" t="s">
        <v>6196</v>
      </c>
      <c r="L583" s="40">
        <v>100</v>
      </c>
      <c r="M583" s="39" t="s">
        <v>9402</v>
      </c>
    </row>
    <row r="584" spans="1:13" hidden="1">
      <c r="A584" s="48" t="s">
        <v>8615</v>
      </c>
      <c r="B584" s="48" t="s">
        <v>9392</v>
      </c>
      <c r="C584" s="48" t="s">
        <v>7927</v>
      </c>
      <c r="D584" s="48" t="s">
        <v>7928</v>
      </c>
      <c r="E584" s="41" t="s">
        <v>7929</v>
      </c>
      <c r="F584" s="40" t="s">
        <v>9400</v>
      </c>
      <c r="G584" s="40" t="s">
        <v>7904</v>
      </c>
      <c r="H584" s="40" t="s">
        <v>7906</v>
      </c>
      <c r="I584" s="43">
        <f>J584-2</f>
        <v>41275</v>
      </c>
      <c r="J584" s="43">
        <f t="shared" si="38"/>
        <v>41277</v>
      </c>
      <c r="K584" s="40" t="s">
        <v>6196</v>
      </c>
      <c r="L584" s="40">
        <v>100</v>
      </c>
    </row>
    <row r="585" spans="1:13" hidden="1">
      <c r="A585" s="48" t="s">
        <v>8615</v>
      </c>
      <c r="B585" s="48" t="s">
        <v>9392</v>
      </c>
      <c r="C585" s="48" t="s">
        <v>7927</v>
      </c>
      <c r="D585" s="48" t="s">
        <v>7928</v>
      </c>
      <c r="E585" s="41" t="s">
        <v>7929</v>
      </c>
      <c r="F585" s="40" t="s">
        <v>9400</v>
      </c>
      <c r="G585" s="40" t="s">
        <v>7904</v>
      </c>
      <c r="H585" s="40" t="s">
        <v>7907</v>
      </c>
      <c r="I585" s="43">
        <f>J585-2</f>
        <v>41277</v>
      </c>
      <c r="J585" s="43">
        <f t="shared" si="38"/>
        <v>41279</v>
      </c>
      <c r="K585" s="40" t="s">
        <v>6196</v>
      </c>
      <c r="L585" s="40">
        <v>100</v>
      </c>
    </row>
    <row r="586" spans="1:13" hidden="1">
      <c r="A586" s="48" t="s">
        <v>8615</v>
      </c>
      <c r="B586" s="48" t="s">
        <v>9392</v>
      </c>
      <c r="C586" s="48" t="s">
        <v>7927</v>
      </c>
      <c r="D586" s="48" t="s">
        <v>7928</v>
      </c>
      <c r="E586" s="41" t="s">
        <v>7929</v>
      </c>
      <c r="F586" s="40" t="s">
        <v>9400</v>
      </c>
      <c r="G586" s="40" t="s">
        <v>7904</v>
      </c>
      <c r="H586" s="40" t="s">
        <v>7908</v>
      </c>
      <c r="I586" s="43">
        <f>J586-1</f>
        <v>41279</v>
      </c>
      <c r="J586" s="43">
        <v>41280</v>
      </c>
      <c r="K586" s="40" t="s">
        <v>6196</v>
      </c>
      <c r="L586" s="40">
        <v>100</v>
      </c>
    </row>
    <row r="587" spans="1:13" hidden="1">
      <c r="A587" s="49" t="s">
        <v>8615</v>
      </c>
      <c r="B587" s="49" t="s">
        <v>9395</v>
      </c>
      <c r="C587" s="49" t="s">
        <v>7927</v>
      </c>
      <c r="D587" s="49" t="s">
        <v>7928</v>
      </c>
      <c r="E587" s="41" t="s">
        <v>7929</v>
      </c>
      <c r="F587" s="41" t="s">
        <v>9403</v>
      </c>
      <c r="G587" s="41" t="s">
        <v>1048</v>
      </c>
      <c r="H587" s="41" t="s">
        <v>7888</v>
      </c>
      <c r="I587" s="42">
        <v>41422</v>
      </c>
      <c r="J587" s="41"/>
      <c r="K587" s="41"/>
      <c r="L587" s="41"/>
      <c r="M587" s="40"/>
    </row>
    <row r="588" spans="1:13" hidden="1">
      <c r="A588" s="49" t="s">
        <v>8615</v>
      </c>
      <c r="B588" s="49" t="s">
        <v>9395</v>
      </c>
      <c r="C588" s="49" t="s">
        <v>7927</v>
      </c>
      <c r="D588" s="49" t="s">
        <v>7928</v>
      </c>
      <c r="E588" s="41" t="s">
        <v>7929</v>
      </c>
      <c r="F588" s="41" t="s">
        <v>9403</v>
      </c>
      <c r="G588" s="41" t="s">
        <v>1048</v>
      </c>
      <c r="H588" s="41" t="s">
        <v>7889</v>
      </c>
      <c r="I588" s="41"/>
      <c r="J588" s="41"/>
      <c r="K588" s="41"/>
      <c r="L588" s="41"/>
      <c r="M588" s="40"/>
    </row>
    <row r="589" spans="1:13" hidden="1">
      <c r="A589" s="49" t="s">
        <v>8615</v>
      </c>
      <c r="B589" s="49" t="s">
        <v>9395</v>
      </c>
      <c r="C589" s="49" t="s">
        <v>7927</v>
      </c>
      <c r="D589" s="49" t="s">
        <v>7928</v>
      </c>
      <c r="E589" s="41" t="s">
        <v>7929</v>
      </c>
      <c r="F589" s="41" t="s">
        <v>9403</v>
      </c>
      <c r="G589" s="41" t="s">
        <v>1048</v>
      </c>
      <c r="H589" s="41" t="s">
        <v>7890</v>
      </c>
      <c r="I589" s="41"/>
      <c r="J589" s="41"/>
      <c r="K589" s="41"/>
      <c r="L589" s="41"/>
      <c r="M589" s="40"/>
    </row>
    <row r="590" spans="1:13" hidden="1">
      <c r="A590" s="49" t="s">
        <v>8615</v>
      </c>
      <c r="B590" s="49" t="s">
        <v>9395</v>
      </c>
      <c r="C590" s="49" t="s">
        <v>7927</v>
      </c>
      <c r="D590" s="49" t="s">
        <v>7928</v>
      </c>
      <c r="E590" s="41" t="s">
        <v>7929</v>
      </c>
      <c r="F590" s="41" t="s">
        <v>9403</v>
      </c>
      <c r="G590" s="41" t="s">
        <v>1048</v>
      </c>
      <c r="H590" s="41" t="s">
        <v>7891</v>
      </c>
      <c r="I590" s="41"/>
      <c r="J590" s="41"/>
      <c r="K590" s="41"/>
      <c r="L590" s="41"/>
      <c r="M590" s="40"/>
    </row>
    <row r="591" spans="1:13" hidden="1">
      <c r="A591" s="49" t="s">
        <v>8615</v>
      </c>
      <c r="B591" s="49" t="s">
        <v>9395</v>
      </c>
      <c r="C591" s="49" t="s">
        <v>7927</v>
      </c>
      <c r="D591" s="49" t="s">
        <v>7928</v>
      </c>
      <c r="E591" s="41" t="s">
        <v>7929</v>
      </c>
      <c r="F591" s="41" t="s">
        <v>9403</v>
      </c>
      <c r="G591" s="41" t="s">
        <v>1048</v>
      </c>
      <c r="H591" s="41" t="s">
        <v>7892</v>
      </c>
      <c r="I591" s="41"/>
      <c r="J591" s="41"/>
      <c r="K591" s="41"/>
      <c r="L591" s="41"/>
      <c r="M591" s="40"/>
    </row>
    <row r="592" spans="1:13" hidden="1">
      <c r="A592" s="49" t="s">
        <v>8615</v>
      </c>
      <c r="B592" s="49" t="s">
        <v>9395</v>
      </c>
      <c r="C592" s="49" t="s">
        <v>7927</v>
      </c>
      <c r="D592" s="49" t="s">
        <v>7928</v>
      </c>
      <c r="E592" s="41" t="s">
        <v>7929</v>
      </c>
      <c r="F592" s="41" t="s">
        <v>9403</v>
      </c>
      <c r="G592" s="41" t="s">
        <v>1048</v>
      </c>
      <c r="H592" s="41" t="s">
        <v>7893</v>
      </c>
      <c r="I592" s="41"/>
      <c r="J592" s="41"/>
      <c r="K592" s="41"/>
      <c r="L592" s="41"/>
      <c r="M592" s="40"/>
    </row>
    <row r="593" spans="1:13" hidden="1">
      <c r="A593" s="49" t="s">
        <v>8615</v>
      </c>
      <c r="B593" s="49" t="s">
        <v>9395</v>
      </c>
      <c r="C593" s="49" t="s">
        <v>7927</v>
      </c>
      <c r="D593" s="49" t="s">
        <v>7928</v>
      </c>
      <c r="E593" s="41" t="s">
        <v>7929</v>
      </c>
      <c r="F593" s="41" t="s">
        <v>9403</v>
      </c>
      <c r="G593" s="41" t="s">
        <v>1048</v>
      </c>
      <c r="H593" s="41" t="s">
        <v>7894</v>
      </c>
      <c r="I593" s="42">
        <v>41439</v>
      </c>
      <c r="J593" s="41"/>
      <c r="K593" s="41"/>
      <c r="L593" s="41"/>
      <c r="M593" s="40"/>
    </row>
    <row r="594" spans="1:13" hidden="1">
      <c r="A594" s="48" t="s">
        <v>8615</v>
      </c>
      <c r="B594" s="48" t="s">
        <v>9395</v>
      </c>
      <c r="C594" s="48" t="s">
        <v>7927</v>
      </c>
      <c r="D594" s="48" t="s">
        <v>7928</v>
      </c>
      <c r="E594" s="41" t="s">
        <v>7929</v>
      </c>
      <c r="F594" s="40" t="s">
        <v>9403</v>
      </c>
      <c r="G594" s="40" t="s">
        <v>7895</v>
      </c>
      <c r="H594" s="40" t="s">
        <v>7896</v>
      </c>
      <c r="I594" s="43">
        <f>J594-2</f>
        <v>41422</v>
      </c>
      <c r="J594" s="43">
        <f t="shared" ref="J594:J600" si="39">I595</f>
        <v>41424</v>
      </c>
      <c r="K594" s="40" t="s">
        <v>145</v>
      </c>
      <c r="L594" s="40">
        <v>100</v>
      </c>
      <c r="M594" s="40"/>
    </row>
    <row r="595" spans="1:13" hidden="1">
      <c r="A595" s="48" t="s">
        <v>8615</v>
      </c>
      <c r="B595" s="48" t="s">
        <v>9395</v>
      </c>
      <c r="C595" s="48" t="s">
        <v>7927</v>
      </c>
      <c r="D595" s="48" t="s">
        <v>7928</v>
      </c>
      <c r="E595" s="41" t="s">
        <v>7929</v>
      </c>
      <c r="F595" s="40" t="s">
        <v>9403</v>
      </c>
      <c r="G595" s="40" t="s">
        <v>7898</v>
      </c>
      <c r="H595" s="40" t="s">
        <v>7899</v>
      </c>
      <c r="I595" s="43">
        <f>J595-1</f>
        <v>41424</v>
      </c>
      <c r="J595" s="43">
        <f t="shared" si="39"/>
        <v>41425</v>
      </c>
      <c r="K595" s="40" t="s">
        <v>145</v>
      </c>
      <c r="L595" s="40">
        <v>100</v>
      </c>
      <c r="M595" s="40"/>
    </row>
    <row r="596" spans="1:13" hidden="1">
      <c r="A596" s="48" t="s">
        <v>8615</v>
      </c>
      <c r="B596" s="48" t="s">
        <v>9395</v>
      </c>
      <c r="C596" s="48" t="s">
        <v>7927</v>
      </c>
      <c r="D596" s="48" t="s">
        <v>7928</v>
      </c>
      <c r="E596" s="41" t="s">
        <v>7929</v>
      </c>
      <c r="F596" s="40" t="s">
        <v>9403</v>
      </c>
      <c r="G596" s="40" t="s">
        <v>7898</v>
      </c>
      <c r="H596" s="40" t="s">
        <v>7900</v>
      </c>
      <c r="I596" s="43">
        <f>J596-1</f>
        <v>41425</v>
      </c>
      <c r="J596" s="43">
        <f t="shared" si="39"/>
        <v>41426</v>
      </c>
      <c r="K596" s="40" t="s">
        <v>145</v>
      </c>
      <c r="L596" s="40">
        <v>100</v>
      </c>
      <c r="M596" s="40"/>
    </row>
    <row r="597" spans="1:13">
      <c r="A597" s="48" t="s">
        <v>8615</v>
      </c>
      <c r="B597" s="48" t="s">
        <v>9395</v>
      </c>
      <c r="C597" s="48" t="s">
        <v>7927</v>
      </c>
      <c r="D597" s="48" t="s">
        <v>7928</v>
      </c>
      <c r="E597" s="41" t="s">
        <v>7929</v>
      </c>
      <c r="F597" s="40" t="s">
        <v>9403</v>
      </c>
      <c r="G597" s="40" t="s">
        <v>7901</v>
      </c>
      <c r="H597" s="40" t="s">
        <v>7902</v>
      </c>
      <c r="I597" s="43">
        <f>J597-5</f>
        <v>41426</v>
      </c>
      <c r="J597" s="43">
        <f t="shared" si="39"/>
        <v>41431</v>
      </c>
      <c r="K597" s="40" t="s">
        <v>145</v>
      </c>
      <c r="L597" s="40">
        <v>100</v>
      </c>
      <c r="M597" s="40"/>
    </row>
    <row r="598" spans="1:13" hidden="1">
      <c r="A598" s="48" t="s">
        <v>8615</v>
      </c>
      <c r="B598" s="48" t="s">
        <v>9395</v>
      </c>
      <c r="C598" s="48" t="s">
        <v>7927</v>
      </c>
      <c r="D598" s="48" t="s">
        <v>7928</v>
      </c>
      <c r="E598" s="41" t="s">
        <v>7929</v>
      </c>
      <c r="F598" s="40" t="s">
        <v>9403</v>
      </c>
      <c r="G598" s="40" t="s">
        <v>7904</v>
      </c>
      <c r="H598" s="40" t="s">
        <v>7905</v>
      </c>
      <c r="I598" s="43">
        <f>J598-3</f>
        <v>41431</v>
      </c>
      <c r="J598" s="43">
        <f t="shared" si="39"/>
        <v>41434</v>
      </c>
      <c r="K598" s="40" t="s">
        <v>145</v>
      </c>
      <c r="L598" s="40" t="s">
        <v>84</v>
      </c>
      <c r="M598" s="40" t="s">
        <v>9404</v>
      </c>
    </row>
    <row r="599" spans="1:13" hidden="1">
      <c r="A599" s="48" t="s">
        <v>8615</v>
      </c>
      <c r="B599" s="48" t="s">
        <v>9395</v>
      </c>
      <c r="C599" s="48" t="s">
        <v>7927</v>
      </c>
      <c r="D599" s="48" t="s">
        <v>7928</v>
      </c>
      <c r="E599" s="41" t="s">
        <v>7929</v>
      </c>
      <c r="F599" s="40" t="s">
        <v>9403</v>
      </c>
      <c r="G599" s="40" t="s">
        <v>7904</v>
      </c>
      <c r="H599" s="40" t="s">
        <v>7906</v>
      </c>
      <c r="I599" s="43">
        <f>J599-2</f>
        <v>41434</v>
      </c>
      <c r="J599" s="43">
        <f t="shared" si="39"/>
        <v>41436</v>
      </c>
      <c r="K599" s="40" t="s">
        <v>145</v>
      </c>
      <c r="L599" s="40" t="s">
        <v>84</v>
      </c>
      <c r="M599" s="40"/>
    </row>
    <row r="600" spans="1:13" hidden="1">
      <c r="A600" s="48" t="s">
        <v>8615</v>
      </c>
      <c r="B600" s="48" t="s">
        <v>9395</v>
      </c>
      <c r="C600" s="48" t="s">
        <v>7927</v>
      </c>
      <c r="D600" s="48" t="s">
        <v>7928</v>
      </c>
      <c r="E600" s="41" t="s">
        <v>7929</v>
      </c>
      <c r="F600" s="40" t="s">
        <v>9403</v>
      </c>
      <c r="G600" s="40" t="s">
        <v>7904</v>
      </c>
      <c r="H600" s="40" t="s">
        <v>7907</v>
      </c>
      <c r="I600" s="43">
        <f>J600-2</f>
        <v>41436</v>
      </c>
      <c r="J600" s="43">
        <f t="shared" si="39"/>
        <v>41438</v>
      </c>
      <c r="K600" s="40" t="s">
        <v>145</v>
      </c>
      <c r="L600" s="40" t="s">
        <v>84</v>
      </c>
      <c r="M600" s="40"/>
    </row>
    <row r="601" spans="1:13" ht="52.5" hidden="1">
      <c r="A601" s="48" t="s">
        <v>8615</v>
      </c>
      <c r="B601" s="48" t="s">
        <v>9395</v>
      </c>
      <c r="C601" s="48" t="s">
        <v>7927</v>
      </c>
      <c r="D601" s="48" t="s">
        <v>7928</v>
      </c>
      <c r="E601" s="41" t="s">
        <v>7929</v>
      </c>
      <c r="F601" s="40" t="s">
        <v>9403</v>
      </c>
      <c r="G601" s="40" t="s">
        <v>7904</v>
      </c>
      <c r="H601" s="40" t="s">
        <v>7908</v>
      </c>
      <c r="I601" s="43">
        <f>J601-1</f>
        <v>41438</v>
      </c>
      <c r="J601" s="43">
        <v>41439</v>
      </c>
      <c r="K601" s="40" t="s">
        <v>5488</v>
      </c>
      <c r="L601" s="40">
        <v>100</v>
      </c>
      <c r="M601" s="39" t="s">
        <v>9405</v>
      </c>
    </row>
    <row r="602" spans="1:13" hidden="1">
      <c r="A602" s="41" t="s">
        <v>8544</v>
      </c>
      <c r="B602" s="41" t="s">
        <v>7931</v>
      </c>
      <c r="C602" s="41" t="s">
        <v>7927</v>
      </c>
      <c r="D602" s="41" t="s">
        <v>7928</v>
      </c>
      <c r="E602" s="41" t="s">
        <v>7929</v>
      </c>
      <c r="F602" s="41" t="s">
        <v>9406</v>
      </c>
      <c r="G602" s="41" t="s">
        <v>1048</v>
      </c>
      <c r="H602" s="41" t="s">
        <v>7888</v>
      </c>
      <c r="I602" s="42">
        <v>41576</v>
      </c>
      <c r="J602" s="41"/>
      <c r="K602" s="41"/>
      <c r="L602" s="41"/>
    </row>
    <row r="603" spans="1:13" hidden="1">
      <c r="A603" s="41" t="s">
        <v>8544</v>
      </c>
      <c r="B603" s="41" t="s">
        <v>7931</v>
      </c>
      <c r="C603" s="41" t="s">
        <v>7927</v>
      </c>
      <c r="D603" s="41" t="s">
        <v>7928</v>
      </c>
      <c r="E603" s="41" t="s">
        <v>7929</v>
      </c>
      <c r="F603" s="41" t="s">
        <v>9406</v>
      </c>
      <c r="G603" s="41" t="s">
        <v>1048</v>
      </c>
      <c r="H603" s="41" t="s">
        <v>7889</v>
      </c>
      <c r="I603" s="42"/>
      <c r="J603" s="41"/>
      <c r="K603" s="41"/>
      <c r="L603" s="41"/>
    </row>
    <row r="604" spans="1:13" hidden="1">
      <c r="A604" s="41" t="s">
        <v>8544</v>
      </c>
      <c r="B604" s="41" t="s">
        <v>7931</v>
      </c>
      <c r="C604" s="41" t="s">
        <v>7927</v>
      </c>
      <c r="D604" s="41" t="s">
        <v>7928</v>
      </c>
      <c r="E604" s="41" t="s">
        <v>7929</v>
      </c>
      <c r="F604" s="41" t="s">
        <v>9406</v>
      </c>
      <c r="G604" s="41" t="s">
        <v>1048</v>
      </c>
      <c r="H604" s="41" t="s">
        <v>7890</v>
      </c>
      <c r="I604" s="41"/>
      <c r="J604" s="41"/>
      <c r="K604" s="41"/>
      <c r="L604" s="41"/>
    </row>
    <row r="605" spans="1:13" hidden="1">
      <c r="A605" s="41" t="s">
        <v>8544</v>
      </c>
      <c r="B605" s="41" t="s">
        <v>7931</v>
      </c>
      <c r="C605" s="41" t="s">
        <v>7927</v>
      </c>
      <c r="D605" s="41" t="s">
        <v>7928</v>
      </c>
      <c r="E605" s="41" t="s">
        <v>7929</v>
      </c>
      <c r="F605" s="41" t="s">
        <v>9406</v>
      </c>
      <c r="G605" s="41" t="s">
        <v>1048</v>
      </c>
      <c r="H605" s="41" t="s">
        <v>7891</v>
      </c>
      <c r="I605" s="41"/>
      <c r="J605" s="41"/>
      <c r="K605" s="41"/>
      <c r="L605" s="41"/>
    </row>
    <row r="606" spans="1:13" hidden="1">
      <c r="A606" s="41" t="s">
        <v>8544</v>
      </c>
      <c r="B606" s="41" t="s">
        <v>7931</v>
      </c>
      <c r="C606" s="41" t="s">
        <v>7927</v>
      </c>
      <c r="D606" s="41" t="s">
        <v>7928</v>
      </c>
      <c r="E606" s="41" t="s">
        <v>7929</v>
      </c>
      <c r="F606" s="41" t="s">
        <v>9406</v>
      </c>
      <c r="G606" s="41" t="s">
        <v>1048</v>
      </c>
      <c r="H606" s="41" t="s">
        <v>7892</v>
      </c>
      <c r="I606" s="42"/>
      <c r="J606" s="41"/>
      <c r="K606" s="41"/>
      <c r="L606" s="41"/>
    </row>
    <row r="607" spans="1:13" hidden="1">
      <c r="A607" s="41" t="s">
        <v>8544</v>
      </c>
      <c r="B607" s="41" t="s">
        <v>7931</v>
      </c>
      <c r="C607" s="41" t="s">
        <v>7927</v>
      </c>
      <c r="D607" s="41" t="s">
        <v>7928</v>
      </c>
      <c r="E607" s="41" t="s">
        <v>7929</v>
      </c>
      <c r="F607" s="41" t="s">
        <v>9406</v>
      </c>
      <c r="G607" s="41" t="s">
        <v>1048</v>
      </c>
      <c r="H607" s="41" t="s">
        <v>7893</v>
      </c>
      <c r="I607" s="41"/>
      <c r="J607" s="41"/>
      <c r="K607" s="41"/>
      <c r="L607" s="41"/>
    </row>
    <row r="608" spans="1:13" hidden="1">
      <c r="A608" s="41" t="s">
        <v>8544</v>
      </c>
      <c r="B608" s="41" t="s">
        <v>7931</v>
      </c>
      <c r="C608" s="41" t="s">
        <v>7927</v>
      </c>
      <c r="D608" s="41" t="s">
        <v>7928</v>
      </c>
      <c r="E608" s="41" t="s">
        <v>7929</v>
      </c>
      <c r="F608" s="41" t="s">
        <v>9406</v>
      </c>
      <c r="G608" s="41" t="s">
        <v>1048</v>
      </c>
      <c r="H608" s="41" t="s">
        <v>7894</v>
      </c>
      <c r="I608" s="42"/>
      <c r="J608" s="41"/>
      <c r="K608" s="41"/>
      <c r="L608" s="41"/>
    </row>
    <row r="609" spans="1:13" hidden="1">
      <c r="A609" s="40" t="s">
        <v>8544</v>
      </c>
      <c r="B609" s="40" t="s">
        <v>7931</v>
      </c>
      <c r="C609" s="40" t="s">
        <v>7927</v>
      </c>
      <c r="D609" s="40" t="s">
        <v>7928</v>
      </c>
      <c r="E609" s="41" t="s">
        <v>7929</v>
      </c>
      <c r="F609" s="40" t="s">
        <v>9406</v>
      </c>
      <c r="G609" s="40" t="s">
        <v>7895</v>
      </c>
      <c r="H609" s="40" t="s">
        <v>7896</v>
      </c>
      <c r="I609" s="43">
        <f>J609-2</f>
        <v>41576</v>
      </c>
      <c r="J609" s="43">
        <f t="shared" ref="J609:J615" si="40">I610</f>
        <v>41578</v>
      </c>
      <c r="K609" s="40" t="s">
        <v>145</v>
      </c>
      <c r="L609" s="40">
        <v>100</v>
      </c>
    </row>
    <row r="610" spans="1:13" hidden="1">
      <c r="A610" s="40" t="s">
        <v>8544</v>
      </c>
      <c r="B610" s="40" t="s">
        <v>7931</v>
      </c>
      <c r="C610" s="40" t="s">
        <v>7927</v>
      </c>
      <c r="D610" s="40" t="s">
        <v>7928</v>
      </c>
      <c r="E610" s="41" t="s">
        <v>7929</v>
      </c>
      <c r="F610" s="40" t="s">
        <v>9406</v>
      </c>
      <c r="G610" s="40" t="s">
        <v>7898</v>
      </c>
      <c r="H610" s="40" t="s">
        <v>7899</v>
      </c>
      <c r="I610" s="43">
        <f>J610-1</f>
        <v>41578</v>
      </c>
      <c r="J610" s="43">
        <f t="shared" si="40"/>
        <v>41579</v>
      </c>
      <c r="K610" s="40" t="s">
        <v>145</v>
      </c>
      <c r="L610" s="40">
        <v>100</v>
      </c>
    </row>
    <row r="611" spans="1:13" hidden="1">
      <c r="A611" s="40" t="s">
        <v>8544</v>
      </c>
      <c r="B611" s="40" t="s">
        <v>7931</v>
      </c>
      <c r="C611" s="40" t="s">
        <v>7927</v>
      </c>
      <c r="D611" s="40" t="s">
        <v>7928</v>
      </c>
      <c r="E611" s="41" t="s">
        <v>7929</v>
      </c>
      <c r="F611" s="40" t="s">
        <v>9406</v>
      </c>
      <c r="G611" s="40" t="s">
        <v>7898</v>
      </c>
      <c r="H611" s="40" t="s">
        <v>7900</v>
      </c>
      <c r="I611" s="43">
        <f>J611-1</f>
        <v>41579</v>
      </c>
      <c r="J611" s="43">
        <f t="shared" si="40"/>
        <v>41580</v>
      </c>
      <c r="K611" s="40" t="s">
        <v>145</v>
      </c>
      <c r="L611" s="40">
        <v>100</v>
      </c>
    </row>
    <row r="612" spans="1:13">
      <c r="A612" s="40" t="s">
        <v>8544</v>
      </c>
      <c r="B612" s="40" t="s">
        <v>7931</v>
      </c>
      <c r="C612" s="40" t="s">
        <v>7927</v>
      </c>
      <c r="D612" s="40" t="s">
        <v>7928</v>
      </c>
      <c r="E612" s="41" t="s">
        <v>7929</v>
      </c>
      <c r="F612" s="40" t="s">
        <v>9406</v>
      </c>
      <c r="G612" s="40" t="s">
        <v>7901</v>
      </c>
      <c r="H612" s="40" t="s">
        <v>7902</v>
      </c>
      <c r="I612" s="43">
        <f>J612-5</f>
        <v>41580</v>
      </c>
      <c r="J612" s="43">
        <f t="shared" si="40"/>
        <v>41585</v>
      </c>
      <c r="K612" s="40" t="s">
        <v>145</v>
      </c>
      <c r="L612" s="40">
        <v>100</v>
      </c>
    </row>
    <row r="613" spans="1:13" hidden="1">
      <c r="A613" s="40" t="s">
        <v>8544</v>
      </c>
      <c r="B613" s="40" t="s">
        <v>7931</v>
      </c>
      <c r="C613" s="40" t="s">
        <v>7927</v>
      </c>
      <c r="D613" s="40" t="s">
        <v>7928</v>
      </c>
      <c r="E613" s="41" t="s">
        <v>7929</v>
      </c>
      <c r="F613" s="40" t="s">
        <v>9406</v>
      </c>
      <c r="G613" s="40" t="s">
        <v>7904</v>
      </c>
      <c r="H613" s="40" t="s">
        <v>7905</v>
      </c>
      <c r="I613" s="43">
        <f>J613-3</f>
        <v>41585</v>
      </c>
      <c r="J613" s="43">
        <f t="shared" si="40"/>
        <v>41588</v>
      </c>
      <c r="K613" s="40" t="s">
        <v>145</v>
      </c>
      <c r="L613" s="40">
        <v>100</v>
      </c>
    </row>
    <row r="614" spans="1:13" hidden="1">
      <c r="A614" s="40" t="s">
        <v>8544</v>
      </c>
      <c r="B614" s="40" t="s">
        <v>7931</v>
      </c>
      <c r="C614" s="40" t="s">
        <v>7927</v>
      </c>
      <c r="D614" s="40" t="s">
        <v>7928</v>
      </c>
      <c r="E614" s="41" t="s">
        <v>7929</v>
      </c>
      <c r="F614" s="40" t="s">
        <v>9406</v>
      </c>
      <c r="G614" s="40" t="s">
        <v>7904</v>
      </c>
      <c r="H614" s="40" t="s">
        <v>7906</v>
      </c>
      <c r="I614" s="43">
        <f>J614-2</f>
        <v>41588</v>
      </c>
      <c r="J614" s="43">
        <f t="shared" si="40"/>
        <v>41590</v>
      </c>
      <c r="K614" s="40" t="s">
        <v>145</v>
      </c>
      <c r="L614" s="40">
        <v>100</v>
      </c>
    </row>
    <row r="615" spans="1:13" hidden="1">
      <c r="A615" s="40" t="s">
        <v>8544</v>
      </c>
      <c r="B615" s="40" t="s">
        <v>7931</v>
      </c>
      <c r="C615" s="40" t="s">
        <v>7927</v>
      </c>
      <c r="D615" s="40" t="s">
        <v>7928</v>
      </c>
      <c r="E615" s="41" t="s">
        <v>7929</v>
      </c>
      <c r="F615" s="40" t="s">
        <v>9406</v>
      </c>
      <c r="G615" s="40" t="s">
        <v>7904</v>
      </c>
      <c r="H615" s="40" t="s">
        <v>7907</v>
      </c>
      <c r="I615" s="43">
        <f>J615-2</f>
        <v>41590</v>
      </c>
      <c r="J615" s="43">
        <f t="shared" si="40"/>
        <v>41592</v>
      </c>
      <c r="K615" s="40" t="s">
        <v>145</v>
      </c>
      <c r="L615" s="40">
        <v>100</v>
      </c>
    </row>
    <row r="616" spans="1:13" ht="26.45" hidden="1">
      <c r="A616" s="40" t="s">
        <v>8544</v>
      </c>
      <c r="B616" s="40" t="s">
        <v>7931</v>
      </c>
      <c r="C616" s="40" t="s">
        <v>7927</v>
      </c>
      <c r="D616" s="40" t="s">
        <v>7928</v>
      </c>
      <c r="E616" s="41" t="s">
        <v>7929</v>
      </c>
      <c r="F616" s="40" t="s">
        <v>9406</v>
      </c>
      <c r="G616" s="40" t="s">
        <v>7904</v>
      </c>
      <c r="H616" s="40" t="s">
        <v>7908</v>
      </c>
      <c r="I616" s="43">
        <f>J616-1</f>
        <v>41592</v>
      </c>
      <c r="J616" s="43">
        <v>41593</v>
      </c>
      <c r="K616" s="40" t="s">
        <v>145</v>
      </c>
      <c r="L616" s="40">
        <v>100</v>
      </c>
      <c r="M616" s="39" t="s">
        <v>8566</v>
      </c>
    </row>
    <row r="617" spans="1:13" hidden="1">
      <c r="A617" s="49" t="s">
        <v>8615</v>
      </c>
      <c r="B617" s="49" t="s">
        <v>9407</v>
      </c>
      <c r="C617" s="49" t="s">
        <v>7927</v>
      </c>
      <c r="D617" s="49" t="s">
        <v>7928</v>
      </c>
      <c r="E617" s="41" t="s">
        <v>7929</v>
      </c>
      <c r="F617" s="41" t="s">
        <v>9408</v>
      </c>
      <c r="G617" s="41" t="s">
        <v>1048</v>
      </c>
      <c r="H617" s="41" t="s">
        <v>7888</v>
      </c>
      <c r="I617" s="41"/>
      <c r="J617" s="41"/>
      <c r="K617" s="41"/>
      <c r="L617" s="41"/>
    </row>
    <row r="618" spans="1:13" hidden="1">
      <c r="A618" s="49" t="s">
        <v>8615</v>
      </c>
      <c r="B618" s="49" t="s">
        <v>9407</v>
      </c>
      <c r="C618" s="49" t="s">
        <v>7927</v>
      </c>
      <c r="D618" s="49" t="s">
        <v>7928</v>
      </c>
      <c r="E618" s="41" t="s">
        <v>7929</v>
      </c>
      <c r="F618" s="41" t="s">
        <v>9408</v>
      </c>
      <c r="G618" s="41" t="s">
        <v>1048</v>
      </c>
      <c r="H618" s="41" t="s">
        <v>7889</v>
      </c>
      <c r="I618" s="59"/>
      <c r="J618" s="41"/>
      <c r="K618" s="41"/>
      <c r="L618" s="41"/>
    </row>
    <row r="619" spans="1:13" hidden="1">
      <c r="A619" s="49" t="s">
        <v>8615</v>
      </c>
      <c r="B619" s="49" t="s">
        <v>9407</v>
      </c>
      <c r="C619" s="49" t="s">
        <v>7927</v>
      </c>
      <c r="D619" s="49" t="s">
        <v>7928</v>
      </c>
      <c r="E619" s="41" t="s">
        <v>7929</v>
      </c>
      <c r="F619" s="41" t="s">
        <v>9408</v>
      </c>
      <c r="G619" s="41" t="s">
        <v>1048</v>
      </c>
      <c r="H619" s="41" t="s">
        <v>7890</v>
      </c>
      <c r="I619" s="41"/>
      <c r="J619" s="41"/>
      <c r="K619" s="41"/>
      <c r="L619" s="41"/>
    </row>
    <row r="620" spans="1:13" hidden="1">
      <c r="A620" s="49" t="s">
        <v>8615</v>
      </c>
      <c r="B620" s="49" t="s">
        <v>9407</v>
      </c>
      <c r="C620" s="49" t="s">
        <v>7927</v>
      </c>
      <c r="D620" s="49" t="s">
        <v>7928</v>
      </c>
      <c r="E620" s="41" t="s">
        <v>7929</v>
      </c>
      <c r="F620" s="41" t="s">
        <v>9408</v>
      </c>
      <c r="G620" s="41" t="s">
        <v>1048</v>
      </c>
      <c r="H620" s="41" t="s">
        <v>7891</v>
      </c>
      <c r="I620" s="42"/>
      <c r="J620" s="41"/>
      <c r="K620" s="41"/>
      <c r="L620" s="41"/>
    </row>
    <row r="621" spans="1:13" hidden="1">
      <c r="A621" s="49" t="s">
        <v>8615</v>
      </c>
      <c r="B621" s="49" t="s">
        <v>9407</v>
      </c>
      <c r="C621" s="49" t="s">
        <v>7927</v>
      </c>
      <c r="D621" s="49" t="s">
        <v>7928</v>
      </c>
      <c r="E621" s="41" t="s">
        <v>7929</v>
      </c>
      <c r="F621" s="41" t="s">
        <v>9408</v>
      </c>
      <c r="G621" s="41" t="s">
        <v>1048</v>
      </c>
      <c r="H621" s="41" t="s">
        <v>7892</v>
      </c>
      <c r="I621" s="42"/>
      <c r="J621" s="41"/>
      <c r="K621" s="41"/>
      <c r="L621" s="41"/>
    </row>
    <row r="622" spans="1:13" hidden="1">
      <c r="A622" s="49" t="s">
        <v>8615</v>
      </c>
      <c r="B622" s="49" t="s">
        <v>9407</v>
      </c>
      <c r="C622" s="49" t="s">
        <v>7927</v>
      </c>
      <c r="D622" s="49" t="s">
        <v>7928</v>
      </c>
      <c r="E622" s="41" t="s">
        <v>7929</v>
      </c>
      <c r="F622" s="41" t="s">
        <v>9408</v>
      </c>
      <c r="G622" s="41" t="s">
        <v>1048</v>
      </c>
      <c r="H622" s="41" t="s">
        <v>7893</v>
      </c>
      <c r="I622" s="42"/>
      <c r="J622" s="41"/>
      <c r="K622" s="41"/>
      <c r="L622" s="41"/>
    </row>
    <row r="623" spans="1:13" hidden="1">
      <c r="A623" s="49" t="s">
        <v>8615</v>
      </c>
      <c r="B623" s="49" t="s">
        <v>9407</v>
      </c>
      <c r="C623" s="49" t="s">
        <v>7927</v>
      </c>
      <c r="D623" s="49" t="s">
        <v>7928</v>
      </c>
      <c r="E623" s="41" t="s">
        <v>7929</v>
      </c>
      <c r="F623" s="41" t="s">
        <v>9408</v>
      </c>
      <c r="G623" s="41" t="s">
        <v>1048</v>
      </c>
      <c r="H623" s="41" t="s">
        <v>7894</v>
      </c>
      <c r="I623" s="42">
        <v>41503</v>
      </c>
      <c r="J623" s="41"/>
      <c r="K623" s="41"/>
      <c r="L623" s="41"/>
    </row>
    <row r="624" spans="1:13" hidden="1">
      <c r="A624" s="48" t="s">
        <v>8615</v>
      </c>
      <c r="B624" s="49" t="s">
        <v>9407</v>
      </c>
      <c r="C624" s="48" t="s">
        <v>7927</v>
      </c>
      <c r="D624" s="48" t="s">
        <v>7928</v>
      </c>
      <c r="E624" s="41" t="s">
        <v>7929</v>
      </c>
      <c r="F624" s="40" t="s">
        <v>9408</v>
      </c>
      <c r="G624" s="40" t="s">
        <v>7895</v>
      </c>
      <c r="H624" s="40" t="s">
        <v>7896</v>
      </c>
      <c r="I624" s="43">
        <f>J624-2</f>
        <v>41492</v>
      </c>
      <c r="J624" s="43">
        <f t="shared" ref="J624:J630" si="41">I625</f>
        <v>41494</v>
      </c>
      <c r="K624" s="40" t="s">
        <v>6196</v>
      </c>
      <c r="L624" s="40">
        <v>100</v>
      </c>
    </row>
    <row r="625" spans="1:13" hidden="1">
      <c r="A625" s="48" t="s">
        <v>8615</v>
      </c>
      <c r="B625" s="49" t="s">
        <v>9407</v>
      </c>
      <c r="C625" s="48" t="s">
        <v>7927</v>
      </c>
      <c r="D625" s="48" t="s">
        <v>7928</v>
      </c>
      <c r="E625" s="41" t="s">
        <v>7929</v>
      </c>
      <c r="F625" s="40" t="s">
        <v>9408</v>
      </c>
      <c r="G625" s="40" t="s">
        <v>7898</v>
      </c>
      <c r="H625" s="40" t="s">
        <v>7899</v>
      </c>
      <c r="I625" s="43">
        <f>J625-1</f>
        <v>41494</v>
      </c>
      <c r="J625" s="43">
        <f t="shared" si="41"/>
        <v>41495</v>
      </c>
      <c r="K625" s="40" t="s">
        <v>6196</v>
      </c>
      <c r="L625" s="40">
        <v>100</v>
      </c>
    </row>
    <row r="626" spans="1:13" hidden="1">
      <c r="A626" s="48" t="s">
        <v>8615</v>
      </c>
      <c r="B626" s="49" t="s">
        <v>9407</v>
      </c>
      <c r="C626" s="48" t="s">
        <v>7927</v>
      </c>
      <c r="D626" s="48" t="s">
        <v>7928</v>
      </c>
      <c r="E626" s="41" t="s">
        <v>7929</v>
      </c>
      <c r="F626" s="40" t="s">
        <v>9408</v>
      </c>
      <c r="G626" s="40" t="s">
        <v>7898</v>
      </c>
      <c r="H626" s="40" t="s">
        <v>7900</v>
      </c>
      <c r="I626" s="43">
        <f>J626-1</f>
        <v>41495</v>
      </c>
      <c r="J626" s="43">
        <f t="shared" si="41"/>
        <v>41496</v>
      </c>
      <c r="K626" s="40" t="s">
        <v>161</v>
      </c>
      <c r="L626" s="40">
        <v>100</v>
      </c>
    </row>
    <row r="627" spans="1:13">
      <c r="A627" s="48" t="s">
        <v>8615</v>
      </c>
      <c r="B627" s="49" t="s">
        <v>9407</v>
      </c>
      <c r="C627" s="48" t="s">
        <v>7927</v>
      </c>
      <c r="D627" s="48" t="s">
        <v>7928</v>
      </c>
      <c r="E627" s="41" t="s">
        <v>7929</v>
      </c>
      <c r="F627" s="40" t="s">
        <v>9408</v>
      </c>
      <c r="G627" s="40" t="s">
        <v>7901</v>
      </c>
      <c r="H627" s="40" t="s">
        <v>7902</v>
      </c>
      <c r="I627" s="43">
        <f>J627-5</f>
        <v>41496</v>
      </c>
      <c r="J627" s="43">
        <f t="shared" si="41"/>
        <v>41501</v>
      </c>
      <c r="K627" s="40" t="s">
        <v>6196</v>
      </c>
      <c r="L627" s="40">
        <v>100</v>
      </c>
    </row>
    <row r="628" spans="1:13" hidden="1">
      <c r="A628" s="48" t="s">
        <v>8615</v>
      </c>
      <c r="B628" s="49" t="s">
        <v>9407</v>
      </c>
      <c r="C628" s="48" t="s">
        <v>7927</v>
      </c>
      <c r="D628" s="48" t="s">
        <v>7928</v>
      </c>
      <c r="E628" s="41" t="s">
        <v>7929</v>
      </c>
      <c r="F628" s="40" t="s">
        <v>9408</v>
      </c>
      <c r="G628" s="40" t="s">
        <v>7904</v>
      </c>
      <c r="H628" s="40" t="s">
        <v>7905</v>
      </c>
      <c r="I628" s="43">
        <f>J628-3</f>
        <v>41501</v>
      </c>
      <c r="J628" s="43">
        <f t="shared" si="41"/>
        <v>41504</v>
      </c>
      <c r="K628" s="40" t="s">
        <v>6196</v>
      </c>
      <c r="L628" s="40">
        <v>100</v>
      </c>
    </row>
    <row r="629" spans="1:13" hidden="1">
      <c r="A629" s="48" t="s">
        <v>8615</v>
      </c>
      <c r="B629" s="49" t="s">
        <v>9407</v>
      </c>
      <c r="C629" s="48" t="s">
        <v>7927</v>
      </c>
      <c r="D629" s="48" t="s">
        <v>7928</v>
      </c>
      <c r="E629" s="41" t="s">
        <v>7929</v>
      </c>
      <c r="F629" s="40" t="s">
        <v>9408</v>
      </c>
      <c r="G629" s="40" t="s">
        <v>7904</v>
      </c>
      <c r="H629" s="40" t="s">
        <v>7906</v>
      </c>
      <c r="I629" s="43">
        <f>J629-2</f>
        <v>41504</v>
      </c>
      <c r="J629" s="43">
        <f t="shared" si="41"/>
        <v>41506</v>
      </c>
      <c r="K629" s="40" t="s">
        <v>6196</v>
      </c>
      <c r="L629" s="40">
        <v>100</v>
      </c>
    </row>
    <row r="630" spans="1:13" hidden="1">
      <c r="A630" s="48" t="s">
        <v>8615</v>
      </c>
      <c r="B630" s="49" t="s">
        <v>9407</v>
      </c>
      <c r="C630" s="48" t="s">
        <v>7927</v>
      </c>
      <c r="D630" s="48" t="s">
        <v>7928</v>
      </c>
      <c r="E630" s="41" t="s">
        <v>7929</v>
      </c>
      <c r="F630" s="40" t="s">
        <v>9408</v>
      </c>
      <c r="G630" s="40" t="s">
        <v>7904</v>
      </c>
      <c r="H630" s="40" t="s">
        <v>7907</v>
      </c>
      <c r="I630" s="43">
        <f>J630-2</f>
        <v>41506</v>
      </c>
      <c r="J630" s="43">
        <f t="shared" si="41"/>
        <v>41508</v>
      </c>
      <c r="K630" s="40" t="s">
        <v>6196</v>
      </c>
      <c r="L630" s="40">
        <v>100</v>
      </c>
    </row>
    <row r="631" spans="1:13" hidden="1">
      <c r="A631" s="48" t="s">
        <v>8615</v>
      </c>
      <c r="B631" s="49" t="s">
        <v>9407</v>
      </c>
      <c r="C631" s="48" t="s">
        <v>7927</v>
      </c>
      <c r="D631" s="48" t="s">
        <v>7928</v>
      </c>
      <c r="E631" s="41" t="s">
        <v>7929</v>
      </c>
      <c r="F631" s="40" t="s">
        <v>9408</v>
      </c>
      <c r="G631" s="40" t="s">
        <v>7904</v>
      </c>
      <c r="H631" s="40" t="s">
        <v>7908</v>
      </c>
      <c r="I631" s="43">
        <f>J631-1</f>
        <v>41508</v>
      </c>
      <c r="J631" s="43">
        <v>41509</v>
      </c>
      <c r="K631" s="40" t="s">
        <v>6196</v>
      </c>
      <c r="L631" s="40">
        <v>100</v>
      </c>
    </row>
    <row r="632" spans="1:13" hidden="1">
      <c r="A632" s="49" t="s">
        <v>8615</v>
      </c>
      <c r="B632" s="49" t="s">
        <v>9392</v>
      </c>
      <c r="C632" s="49" t="s">
        <v>7927</v>
      </c>
      <c r="D632" s="49" t="s">
        <v>7928</v>
      </c>
      <c r="E632" s="41" t="s">
        <v>7929</v>
      </c>
      <c r="F632" s="41" t="s">
        <v>9409</v>
      </c>
      <c r="G632" s="41" t="s">
        <v>1048</v>
      </c>
      <c r="H632" s="41" t="s">
        <v>7888</v>
      </c>
      <c r="I632" s="42">
        <v>41628</v>
      </c>
      <c r="J632" s="41"/>
      <c r="K632" s="41"/>
      <c r="M632" s="40"/>
    </row>
    <row r="633" spans="1:13" hidden="1">
      <c r="A633" s="49" t="s">
        <v>8615</v>
      </c>
      <c r="B633" s="49" t="s">
        <v>9392</v>
      </c>
      <c r="C633" s="49" t="s">
        <v>7927</v>
      </c>
      <c r="D633" s="49" t="s">
        <v>7928</v>
      </c>
      <c r="E633" s="41" t="s">
        <v>7929</v>
      </c>
      <c r="F633" s="41" t="s">
        <v>9409</v>
      </c>
      <c r="G633" s="41" t="s">
        <v>1048</v>
      </c>
      <c r="H633" s="41" t="s">
        <v>7889</v>
      </c>
      <c r="I633" s="41"/>
      <c r="J633" s="41"/>
      <c r="K633" s="41"/>
      <c r="M633" s="40"/>
    </row>
    <row r="634" spans="1:13" hidden="1">
      <c r="A634" s="49" t="s">
        <v>8615</v>
      </c>
      <c r="B634" s="49" t="s">
        <v>9392</v>
      </c>
      <c r="C634" s="49" t="s">
        <v>7927</v>
      </c>
      <c r="D634" s="49" t="s">
        <v>7928</v>
      </c>
      <c r="E634" s="41" t="s">
        <v>7929</v>
      </c>
      <c r="F634" s="41" t="s">
        <v>9409</v>
      </c>
      <c r="G634" s="41" t="s">
        <v>1048</v>
      </c>
      <c r="H634" s="41" t="s">
        <v>7890</v>
      </c>
      <c r="I634" s="41"/>
      <c r="J634" s="41"/>
      <c r="K634" s="41"/>
      <c r="M634" s="40"/>
    </row>
    <row r="635" spans="1:13" hidden="1">
      <c r="A635" s="49" t="s">
        <v>8615</v>
      </c>
      <c r="B635" s="49" t="s">
        <v>9392</v>
      </c>
      <c r="C635" s="49" t="s">
        <v>7927</v>
      </c>
      <c r="D635" s="49" t="s">
        <v>7928</v>
      </c>
      <c r="E635" s="41" t="s">
        <v>7929</v>
      </c>
      <c r="F635" s="41" t="s">
        <v>9409</v>
      </c>
      <c r="G635" s="41" t="s">
        <v>1048</v>
      </c>
      <c r="H635" s="41" t="s">
        <v>7891</v>
      </c>
      <c r="I635" s="41"/>
      <c r="J635" s="41"/>
      <c r="K635" s="41"/>
      <c r="M635" s="40"/>
    </row>
    <row r="636" spans="1:13" hidden="1">
      <c r="A636" s="49" t="s">
        <v>8615</v>
      </c>
      <c r="B636" s="49" t="s">
        <v>9392</v>
      </c>
      <c r="C636" s="49" t="s">
        <v>7927</v>
      </c>
      <c r="D636" s="49" t="s">
        <v>7928</v>
      </c>
      <c r="E636" s="41" t="s">
        <v>7929</v>
      </c>
      <c r="F636" s="41" t="s">
        <v>9409</v>
      </c>
      <c r="G636" s="41" t="s">
        <v>1048</v>
      </c>
      <c r="H636" s="41" t="s">
        <v>7892</v>
      </c>
      <c r="I636" s="41"/>
      <c r="J636" s="41"/>
      <c r="K636" s="41"/>
      <c r="M636" s="40"/>
    </row>
    <row r="637" spans="1:13" hidden="1">
      <c r="A637" s="49" t="s">
        <v>8615</v>
      </c>
      <c r="B637" s="49" t="s">
        <v>9392</v>
      </c>
      <c r="C637" s="49" t="s">
        <v>7927</v>
      </c>
      <c r="D637" s="49" t="s">
        <v>7928</v>
      </c>
      <c r="E637" s="41" t="s">
        <v>7929</v>
      </c>
      <c r="F637" s="41" t="s">
        <v>9409</v>
      </c>
      <c r="G637" s="41" t="s">
        <v>1048</v>
      </c>
      <c r="H637" s="41" t="s">
        <v>7893</v>
      </c>
      <c r="I637" s="41"/>
      <c r="J637" s="41"/>
      <c r="K637" s="41"/>
      <c r="M637" s="40"/>
    </row>
    <row r="638" spans="1:13" hidden="1">
      <c r="A638" s="49" t="s">
        <v>8615</v>
      </c>
      <c r="B638" s="49" t="s">
        <v>9392</v>
      </c>
      <c r="C638" s="49" t="s">
        <v>7927</v>
      </c>
      <c r="D638" s="49" t="s">
        <v>7928</v>
      </c>
      <c r="E638" s="41" t="s">
        <v>7929</v>
      </c>
      <c r="F638" s="41" t="s">
        <v>9409</v>
      </c>
      <c r="G638" s="41" t="s">
        <v>1048</v>
      </c>
      <c r="H638" s="41" t="s">
        <v>7894</v>
      </c>
      <c r="I638" s="42">
        <v>41280</v>
      </c>
      <c r="J638" s="41"/>
      <c r="K638" s="41"/>
      <c r="M638" s="40"/>
    </row>
    <row r="639" spans="1:13" hidden="1">
      <c r="A639" s="48" t="s">
        <v>8615</v>
      </c>
      <c r="B639" s="48" t="s">
        <v>9392</v>
      </c>
      <c r="C639" s="48" t="s">
        <v>7927</v>
      </c>
      <c r="D639" s="48" t="s">
        <v>7928</v>
      </c>
      <c r="E639" s="41" t="s">
        <v>7929</v>
      </c>
      <c r="F639" s="40" t="s">
        <v>9409</v>
      </c>
      <c r="G639" s="40" t="s">
        <v>7895</v>
      </c>
      <c r="H639" s="40" t="s">
        <v>7896</v>
      </c>
      <c r="I639" s="43">
        <f>J639-2</f>
        <v>41263</v>
      </c>
      <c r="J639" s="43">
        <f t="shared" ref="J639:J645" si="42">I640</f>
        <v>41265</v>
      </c>
      <c r="K639" s="40" t="s">
        <v>6196</v>
      </c>
      <c r="L639" s="40">
        <v>100</v>
      </c>
      <c r="M639" s="40" t="s">
        <v>9410</v>
      </c>
    </row>
    <row r="640" spans="1:13" hidden="1">
      <c r="A640" s="48" t="s">
        <v>8615</v>
      </c>
      <c r="B640" s="48" t="s">
        <v>9392</v>
      </c>
      <c r="C640" s="48" t="s">
        <v>7927</v>
      </c>
      <c r="D640" s="48" t="s">
        <v>7928</v>
      </c>
      <c r="E640" s="41" t="s">
        <v>7929</v>
      </c>
      <c r="F640" s="40" t="s">
        <v>9409</v>
      </c>
      <c r="G640" s="40" t="s">
        <v>7898</v>
      </c>
      <c r="H640" s="40" t="s">
        <v>7899</v>
      </c>
      <c r="I640" s="43">
        <f>J640-1</f>
        <v>41265</v>
      </c>
      <c r="J640" s="43">
        <f t="shared" si="42"/>
        <v>41266</v>
      </c>
      <c r="K640" s="40" t="s">
        <v>6196</v>
      </c>
      <c r="L640" s="40">
        <v>100</v>
      </c>
      <c r="M640" s="40"/>
    </row>
    <row r="641" spans="1:13" hidden="1">
      <c r="A641" s="48" t="s">
        <v>8615</v>
      </c>
      <c r="B641" s="48" t="s">
        <v>9392</v>
      </c>
      <c r="C641" s="48" t="s">
        <v>7927</v>
      </c>
      <c r="D641" s="48" t="s">
        <v>7928</v>
      </c>
      <c r="E641" s="41" t="s">
        <v>7929</v>
      </c>
      <c r="F641" s="40" t="s">
        <v>9409</v>
      </c>
      <c r="G641" s="40" t="s">
        <v>7898</v>
      </c>
      <c r="H641" s="40" t="s">
        <v>7900</v>
      </c>
      <c r="I641" s="43">
        <f>J641-1</f>
        <v>41266</v>
      </c>
      <c r="J641" s="43">
        <f t="shared" si="42"/>
        <v>41267</v>
      </c>
      <c r="K641" s="40" t="s">
        <v>6196</v>
      </c>
      <c r="L641" s="40">
        <v>100</v>
      </c>
      <c r="M641" s="40"/>
    </row>
    <row r="642" spans="1:13">
      <c r="A642" s="48" t="s">
        <v>8615</v>
      </c>
      <c r="B642" s="48" t="s">
        <v>9392</v>
      </c>
      <c r="C642" s="48" t="s">
        <v>7927</v>
      </c>
      <c r="D642" s="48" t="s">
        <v>7928</v>
      </c>
      <c r="E642" s="41" t="s">
        <v>7929</v>
      </c>
      <c r="F642" s="40" t="s">
        <v>9409</v>
      </c>
      <c r="G642" s="40" t="s">
        <v>7901</v>
      </c>
      <c r="H642" s="40" t="s">
        <v>7902</v>
      </c>
      <c r="I642" s="43">
        <f>J642-5</f>
        <v>41267</v>
      </c>
      <c r="J642" s="43">
        <f t="shared" si="42"/>
        <v>41272</v>
      </c>
      <c r="K642" s="40" t="s">
        <v>6196</v>
      </c>
      <c r="L642" s="40">
        <v>100</v>
      </c>
    </row>
    <row r="643" spans="1:13" ht="39.6" hidden="1">
      <c r="A643" s="48" t="s">
        <v>8615</v>
      </c>
      <c r="B643" s="48" t="s">
        <v>9392</v>
      </c>
      <c r="C643" s="48" t="s">
        <v>7927</v>
      </c>
      <c r="D643" s="48" t="s">
        <v>7928</v>
      </c>
      <c r="E643" s="41" t="s">
        <v>7929</v>
      </c>
      <c r="F643" s="40" t="s">
        <v>9409</v>
      </c>
      <c r="G643" s="40" t="s">
        <v>7904</v>
      </c>
      <c r="H643" s="40" t="s">
        <v>7905</v>
      </c>
      <c r="I643" s="43">
        <f>J643-3</f>
        <v>41272</v>
      </c>
      <c r="J643" s="43">
        <f t="shared" si="42"/>
        <v>41275</v>
      </c>
      <c r="K643" s="40" t="s">
        <v>6196</v>
      </c>
      <c r="L643" s="40">
        <v>100</v>
      </c>
      <c r="M643" s="39" t="s">
        <v>9402</v>
      </c>
    </row>
    <row r="644" spans="1:13" hidden="1">
      <c r="A644" s="48" t="s">
        <v>8615</v>
      </c>
      <c r="B644" s="48" t="s">
        <v>9392</v>
      </c>
      <c r="C644" s="48" t="s">
        <v>7927</v>
      </c>
      <c r="D644" s="48" t="s">
        <v>7928</v>
      </c>
      <c r="E644" s="41" t="s">
        <v>7929</v>
      </c>
      <c r="F644" s="40" t="s">
        <v>9409</v>
      </c>
      <c r="G644" s="40" t="s">
        <v>7904</v>
      </c>
      <c r="H644" s="40" t="s">
        <v>7906</v>
      </c>
      <c r="I644" s="43">
        <f>J644-2</f>
        <v>41275</v>
      </c>
      <c r="J644" s="43">
        <f t="shared" si="42"/>
        <v>41277</v>
      </c>
      <c r="K644" s="40" t="s">
        <v>6196</v>
      </c>
      <c r="L644" s="40">
        <v>100</v>
      </c>
    </row>
    <row r="645" spans="1:13" hidden="1">
      <c r="A645" s="48" t="s">
        <v>8615</v>
      </c>
      <c r="B645" s="48" t="s">
        <v>9392</v>
      </c>
      <c r="C645" s="48" t="s">
        <v>7927</v>
      </c>
      <c r="D645" s="48" t="s">
        <v>7928</v>
      </c>
      <c r="E645" s="41" t="s">
        <v>7929</v>
      </c>
      <c r="F645" s="40" t="s">
        <v>9409</v>
      </c>
      <c r="G645" s="40" t="s">
        <v>7904</v>
      </c>
      <c r="H645" s="40" t="s">
        <v>7907</v>
      </c>
      <c r="I645" s="43">
        <f>J645-2</f>
        <v>41277</v>
      </c>
      <c r="J645" s="43">
        <f t="shared" si="42"/>
        <v>41279</v>
      </c>
      <c r="K645" s="40" t="s">
        <v>6196</v>
      </c>
      <c r="L645" s="40">
        <v>100</v>
      </c>
    </row>
    <row r="646" spans="1:13" hidden="1">
      <c r="A646" s="48" t="s">
        <v>8615</v>
      </c>
      <c r="B646" s="48" t="s">
        <v>9392</v>
      </c>
      <c r="C646" s="48" t="s">
        <v>7927</v>
      </c>
      <c r="D646" s="48" t="s">
        <v>7928</v>
      </c>
      <c r="E646" s="41" t="s">
        <v>7929</v>
      </c>
      <c r="F646" s="40" t="s">
        <v>9409</v>
      </c>
      <c r="G646" s="40" t="s">
        <v>7904</v>
      </c>
      <c r="H646" s="40" t="s">
        <v>7908</v>
      </c>
      <c r="I646" s="43">
        <f>J646-1</f>
        <v>41279</v>
      </c>
      <c r="J646" s="43">
        <v>41280</v>
      </c>
      <c r="K646" s="40" t="s">
        <v>6196</v>
      </c>
      <c r="L646" s="40">
        <v>100</v>
      </c>
    </row>
    <row r="647" spans="1:13" hidden="1">
      <c r="A647" s="49" t="s">
        <v>8615</v>
      </c>
      <c r="B647" s="49" t="s">
        <v>9407</v>
      </c>
      <c r="C647" s="49" t="s">
        <v>7927</v>
      </c>
      <c r="D647" s="49" t="s">
        <v>7928</v>
      </c>
      <c r="E647" s="41" t="s">
        <v>7929</v>
      </c>
      <c r="F647" s="41" t="s">
        <v>9411</v>
      </c>
      <c r="G647" s="41" t="s">
        <v>1048</v>
      </c>
      <c r="H647" s="41" t="s">
        <v>7888</v>
      </c>
      <c r="I647" s="41"/>
      <c r="J647" s="41"/>
      <c r="K647" s="41"/>
      <c r="L647" s="41"/>
    </row>
    <row r="648" spans="1:13" hidden="1">
      <c r="A648" s="49" t="s">
        <v>8615</v>
      </c>
      <c r="B648" s="49" t="s">
        <v>9407</v>
      </c>
      <c r="C648" s="49" t="s">
        <v>7927</v>
      </c>
      <c r="D648" s="49" t="s">
        <v>7928</v>
      </c>
      <c r="E648" s="41" t="s">
        <v>7929</v>
      </c>
      <c r="F648" s="41" t="s">
        <v>9411</v>
      </c>
      <c r="G648" s="41" t="s">
        <v>1048</v>
      </c>
      <c r="H648" s="41" t="s">
        <v>7889</v>
      </c>
      <c r="I648" s="59"/>
      <c r="J648" s="41"/>
      <c r="K648" s="41"/>
      <c r="L648" s="41"/>
    </row>
    <row r="649" spans="1:13" hidden="1">
      <c r="A649" s="49" t="s">
        <v>8615</v>
      </c>
      <c r="B649" s="49" t="s">
        <v>9407</v>
      </c>
      <c r="C649" s="49" t="s">
        <v>7927</v>
      </c>
      <c r="D649" s="49" t="s">
        <v>7928</v>
      </c>
      <c r="E649" s="41" t="s">
        <v>7929</v>
      </c>
      <c r="F649" s="41" t="s">
        <v>9411</v>
      </c>
      <c r="G649" s="41" t="s">
        <v>1048</v>
      </c>
      <c r="H649" s="41" t="s">
        <v>7890</v>
      </c>
      <c r="I649" s="41"/>
      <c r="J649" s="41"/>
      <c r="K649" s="41"/>
      <c r="L649" s="41"/>
    </row>
    <row r="650" spans="1:13" hidden="1">
      <c r="A650" s="49" t="s">
        <v>8615</v>
      </c>
      <c r="B650" s="49" t="s">
        <v>9407</v>
      </c>
      <c r="C650" s="49" t="s">
        <v>7927</v>
      </c>
      <c r="D650" s="49" t="s">
        <v>7928</v>
      </c>
      <c r="E650" s="41" t="s">
        <v>7929</v>
      </c>
      <c r="F650" s="41" t="s">
        <v>9411</v>
      </c>
      <c r="G650" s="41" t="s">
        <v>1048</v>
      </c>
      <c r="H650" s="41" t="s">
        <v>7891</v>
      </c>
      <c r="I650" s="42"/>
      <c r="J650" s="41"/>
      <c r="K650" s="41"/>
      <c r="L650" s="41"/>
    </row>
    <row r="651" spans="1:13" hidden="1">
      <c r="A651" s="49" t="s">
        <v>8615</v>
      </c>
      <c r="B651" s="49" t="s">
        <v>9407</v>
      </c>
      <c r="C651" s="49" t="s">
        <v>7927</v>
      </c>
      <c r="D651" s="49" t="s">
        <v>7928</v>
      </c>
      <c r="E651" s="41" t="s">
        <v>7929</v>
      </c>
      <c r="F651" s="41" t="s">
        <v>9411</v>
      </c>
      <c r="G651" s="41" t="s">
        <v>1048</v>
      </c>
      <c r="H651" s="41" t="s">
        <v>7892</v>
      </c>
      <c r="I651" s="42"/>
      <c r="J651" s="41"/>
      <c r="K651" s="41"/>
      <c r="L651" s="41"/>
    </row>
    <row r="652" spans="1:13" hidden="1">
      <c r="A652" s="49" t="s">
        <v>8615</v>
      </c>
      <c r="B652" s="49" t="s">
        <v>9407</v>
      </c>
      <c r="C652" s="49" t="s">
        <v>7927</v>
      </c>
      <c r="D652" s="49" t="s">
        <v>7928</v>
      </c>
      <c r="E652" s="41" t="s">
        <v>7929</v>
      </c>
      <c r="F652" s="41" t="s">
        <v>9411</v>
      </c>
      <c r="G652" s="41" t="s">
        <v>1048</v>
      </c>
      <c r="H652" s="41" t="s">
        <v>7893</v>
      </c>
      <c r="I652" s="42"/>
      <c r="J652" s="41"/>
      <c r="K652" s="41"/>
      <c r="L652" s="41"/>
    </row>
    <row r="653" spans="1:13" hidden="1">
      <c r="A653" s="49" t="s">
        <v>8615</v>
      </c>
      <c r="B653" s="49" t="s">
        <v>9407</v>
      </c>
      <c r="C653" s="49" t="s">
        <v>7927</v>
      </c>
      <c r="D653" s="49" t="s">
        <v>7928</v>
      </c>
      <c r="E653" s="41" t="s">
        <v>7929</v>
      </c>
      <c r="F653" s="41" t="s">
        <v>9411</v>
      </c>
      <c r="G653" s="41" t="s">
        <v>1048</v>
      </c>
      <c r="H653" s="41" t="s">
        <v>7894</v>
      </c>
      <c r="I653" s="42">
        <v>41503</v>
      </c>
      <c r="J653" s="41"/>
      <c r="K653" s="41"/>
      <c r="L653" s="41"/>
    </row>
    <row r="654" spans="1:13" hidden="1">
      <c r="A654" s="48" t="s">
        <v>8615</v>
      </c>
      <c r="B654" s="49" t="s">
        <v>9407</v>
      </c>
      <c r="C654" s="48" t="s">
        <v>7927</v>
      </c>
      <c r="D654" s="48" t="s">
        <v>7928</v>
      </c>
      <c r="E654" s="41" t="s">
        <v>7929</v>
      </c>
      <c r="F654" s="40" t="s">
        <v>9411</v>
      </c>
      <c r="G654" s="40" t="s">
        <v>7895</v>
      </c>
      <c r="H654" s="40" t="s">
        <v>7896</v>
      </c>
      <c r="I654" s="43">
        <f>J654-2</f>
        <v>41486</v>
      </c>
      <c r="J654" s="43">
        <f t="shared" ref="J654:J660" si="43">I655</f>
        <v>41488</v>
      </c>
      <c r="K654" s="40" t="s">
        <v>161</v>
      </c>
      <c r="L654" s="40">
        <v>100</v>
      </c>
    </row>
    <row r="655" spans="1:13" hidden="1">
      <c r="A655" s="48" t="s">
        <v>8615</v>
      </c>
      <c r="B655" s="49" t="s">
        <v>9407</v>
      </c>
      <c r="C655" s="48" t="s">
        <v>7927</v>
      </c>
      <c r="D655" s="48" t="s">
        <v>7928</v>
      </c>
      <c r="E655" s="41" t="s">
        <v>7929</v>
      </c>
      <c r="F655" s="40" t="s">
        <v>9411</v>
      </c>
      <c r="G655" s="40" t="s">
        <v>7898</v>
      </c>
      <c r="H655" s="40" t="s">
        <v>7899</v>
      </c>
      <c r="I655" s="43">
        <f>J655-1</f>
        <v>41488</v>
      </c>
      <c r="J655" s="43">
        <f t="shared" si="43"/>
        <v>41489</v>
      </c>
      <c r="K655" s="40" t="s">
        <v>161</v>
      </c>
      <c r="L655" s="40">
        <v>100</v>
      </c>
    </row>
    <row r="656" spans="1:13" hidden="1">
      <c r="A656" s="48" t="s">
        <v>8615</v>
      </c>
      <c r="B656" s="49" t="s">
        <v>9407</v>
      </c>
      <c r="C656" s="48" t="s">
        <v>7927</v>
      </c>
      <c r="D656" s="48" t="s">
        <v>7928</v>
      </c>
      <c r="E656" s="41" t="s">
        <v>7929</v>
      </c>
      <c r="F656" s="40" t="s">
        <v>9411</v>
      </c>
      <c r="G656" s="40" t="s">
        <v>7898</v>
      </c>
      <c r="H656" s="40" t="s">
        <v>7900</v>
      </c>
      <c r="I656" s="43">
        <f>J656-1</f>
        <v>41489</v>
      </c>
      <c r="J656" s="43">
        <f t="shared" si="43"/>
        <v>41490</v>
      </c>
      <c r="K656" s="40" t="s">
        <v>161</v>
      </c>
      <c r="L656" s="40">
        <v>100</v>
      </c>
    </row>
    <row r="657" spans="1:12">
      <c r="A657" s="48" t="s">
        <v>8615</v>
      </c>
      <c r="B657" s="49" t="s">
        <v>9407</v>
      </c>
      <c r="C657" s="48" t="s">
        <v>7927</v>
      </c>
      <c r="D657" s="48" t="s">
        <v>7928</v>
      </c>
      <c r="E657" s="41" t="s">
        <v>7929</v>
      </c>
      <c r="F657" s="40" t="s">
        <v>9411</v>
      </c>
      <c r="G657" s="40" t="s">
        <v>7901</v>
      </c>
      <c r="H657" s="40" t="s">
        <v>7902</v>
      </c>
      <c r="I657" s="43">
        <f>J657-5</f>
        <v>41490</v>
      </c>
      <c r="J657" s="43">
        <f t="shared" si="43"/>
        <v>41495</v>
      </c>
      <c r="K657" s="40" t="s">
        <v>6196</v>
      </c>
      <c r="L657" s="40">
        <v>100</v>
      </c>
    </row>
    <row r="658" spans="1:12" hidden="1">
      <c r="A658" s="48" t="s">
        <v>8615</v>
      </c>
      <c r="B658" s="49" t="s">
        <v>9407</v>
      </c>
      <c r="C658" s="48" t="s">
        <v>7927</v>
      </c>
      <c r="D658" s="48" t="s">
        <v>7928</v>
      </c>
      <c r="E658" s="41" t="s">
        <v>7929</v>
      </c>
      <c r="F658" s="40" t="s">
        <v>9411</v>
      </c>
      <c r="G658" s="40" t="s">
        <v>7904</v>
      </c>
      <c r="H658" s="40" t="s">
        <v>7905</v>
      </c>
      <c r="I658" s="43">
        <f>J658-3</f>
        <v>41495</v>
      </c>
      <c r="J658" s="43">
        <f t="shared" si="43"/>
        <v>41498</v>
      </c>
      <c r="K658" s="40" t="s">
        <v>6196</v>
      </c>
      <c r="L658" s="40">
        <v>100</v>
      </c>
    </row>
    <row r="659" spans="1:12" hidden="1">
      <c r="A659" s="48" t="s">
        <v>8615</v>
      </c>
      <c r="B659" s="49" t="s">
        <v>9407</v>
      </c>
      <c r="C659" s="48" t="s">
        <v>7927</v>
      </c>
      <c r="D659" s="48" t="s">
        <v>7928</v>
      </c>
      <c r="E659" s="41" t="s">
        <v>7929</v>
      </c>
      <c r="F659" s="40" t="s">
        <v>9411</v>
      </c>
      <c r="G659" s="40" t="s">
        <v>7904</v>
      </c>
      <c r="H659" s="40" t="s">
        <v>7906</v>
      </c>
      <c r="I659" s="43">
        <f>J659-2</f>
        <v>41498</v>
      </c>
      <c r="J659" s="43">
        <f t="shared" si="43"/>
        <v>41500</v>
      </c>
      <c r="K659" s="40" t="s">
        <v>6196</v>
      </c>
      <c r="L659" s="40">
        <v>100</v>
      </c>
    </row>
    <row r="660" spans="1:12" hidden="1">
      <c r="A660" s="48" t="s">
        <v>8615</v>
      </c>
      <c r="B660" s="49" t="s">
        <v>9407</v>
      </c>
      <c r="C660" s="48" t="s">
        <v>7927</v>
      </c>
      <c r="D660" s="48" t="s">
        <v>7928</v>
      </c>
      <c r="E660" s="41" t="s">
        <v>7929</v>
      </c>
      <c r="F660" s="40" t="s">
        <v>9411</v>
      </c>
      <c r="G660" s="40" t="s">
        <v>7904</v>
      </c>
      <c r="H660" s="40" t="s">
        <v>7907</v>
      </c>
      <c r="I660" s="43">
        <f>J660-2</f>
        <v>41500</v>
      </c>
      <c r="J660" s="43">
        <f t="shared" si="43"/>
        <v>41502</v>
      </c>
      <c r="K660" s="40" t="s">
        <v>6196</v>
      </c>
      <c r="L660" s="40">
        <v>100</v>
      </c>
    </row>
    <row r="661" spans="1:12" hidden="1">
      <c r="A661" s="48" t="s">
        <v>8615</v>
      </c>
      <c r="B661" s="49" t="s">
        <v>9407</v>
      </c>
      <c r="C661" s="48" t="s">
        <v>7927</v>
      </c>
      <c r="D661" s="48" t="s">
        <v>7928</v>
      </c>
      <c r="E661" s="41" t="s">
        <v>7929</v>
      </c>
      <c r="F661" s="40" t="s">
        <v>9411</v>
      </c>
      <c r="G661" s="40" t="s">
        <v>7904</v>
      </c>
      <c r="H661" s="40" t="s">
        <v>7908</v>
      </c>
      <c r="I661" s="43">
        <f>J661-1</f>
        <v>41502</v>
      </c>
      <c r="J661" s="43">
        <v>41503</v>
      </c>
      <c r="K661" s="40" t="s">
        <v>6196</v>
      </c>
      <c r="L661" s="40">
        <v>100</v>
      </c>
    </row>
    <row r="662" spans="1:12" hidden="1">
      <c r="A662" s="41" t="s">
        <v>8544</v>
      </c>
      <c r="B662" s="41" t="s">
        <v>7931</v>
      </c>
      <c r="C662" s="41" t="s">
        <v>7927</v>
      </c>
      <c r="D662" s="41" t="s">
        <v>7928</v>
      </c>
      <c r="E662" s="41" t="s">
        <v>7929</v>
      </c>
      <c r="F662" s="41" t="s">
        <v>9412</v>
      </c>
      <c r="G662" s="41" t="s">
        <v>1048</v>
      </c>
      <c r="H662" s="41" t="s">
        <v>7888</v>
      </c>
      <c r="I662" s="42">
        <v>41576</v>
      </c>
      <c r="J662" s="41"/>
      <c r="K662" s="41"/>
      <c r="L662" s="41"/>
    </row>
    <row r="663" spans="1:12" hidden="1">
      <c r="A663" s="41" t="s">
        <v>8544</v>
      </c>
      <c r="B663" s="41" t="s">
        <v>7931</v>
      </c>
      <c r="C663" s="41" t="s">
        <v>7927</v>
      </c>
      <c r="D663" s="41" t="s">
        <v>7928</v>
      </c>
      <c r="E663" s="41" t="s">
        <v>7929</v>
      </c>
      <c r="F663" s="41" t="s">
        <v>9412</v>
      </c>
      <c r="G663" s="41" t="s">
        <v>1048</v>
      </c>
      <c r="H663" s="41" t="s">
        <v>7889</v>
      </c>
      <c r="I663" s="42"/>
      <c r="J663" s="41"/>
      <c r="K663" s="41"/>
      <c r="L663" s="41"/>
    </row>
    <row r="664" spans="1:12" hidden="1">
      <c r="A664" s="41" t="s">
        <v>8544</v>
      </c>
      <c r="B664" s="41" t="s">
        <v>7931</v>
      </c>
      <c r="C664" s="41" t="s">
        <v>7927</v>
      </c>
      <c r="D664" s="41" t="s">
        <v>7928</v>
      </c>
      <c r="E664" s="41" t="s">
        <v>7929</v>
      </c>
      <c r="F664" s="41" t="s">
        <v>9412</v>
      </c>
      <c r="G664" s="41" t="s">
        <v>1048</v>
      </c>
      <c r="H664" s="41" t="s">
        <v>7890</v>
      </c>
      <c r="I664" s="41"/>
      <c r="J664" s="41"/>
      <c r="K664" s="41"/>
      <c r="L664" s="41"/>
    </row>
    <row r="665" spans="1:12" hidden="1">
      <c r="A665" s="41" t="s">
        <v>8544</v>
      </c>
      <c r="B665" s="41" t="s">
        <v>7931</v>
      </c>
      <c r="C665" s="41" t="s">
        <v>7927</v>
      </c>
      <c r="D665" s="41" t="s">
        <v>7928</v>
      </c>
      <c r="E665" s="41" t="s">
        <v>7929</v>
      </c>
      <c r="F665" s="41" t="s">
        <v>9412</v>
      </c>
      <c r="G665" s="41" t="s">
        <v>1048</v>
      </c>
      <c r="H665" s="41" t="s">
        <v>7891</v>
      </c>
      <c r="I665" s="41"/>
      <c r="J665" s="41"/>
      <c r="K665" s="41"/>
      <c r="L665" s="41"/>
    </row>
    <row r="666" spans="1:12" hidden="1">
      <c r="A666" s="41" t="s">
        <v>8544</v>
      </c>
      <c r="B666" s="41" t="s">
        <v>7931</v>
      </c>
      <c r="C666" s="41" t="s">
        <v>7927</v>
      </c>
      <c r="D666" s="41" t="s">
        <v>7928</v>
      </c>
      <c r="E666" s="41" t="s">
        <v>7929</v>
      </c>
      <c r="F666" s="41" t="s">
        <v>9412</v>
      </c>
      <c r="G666" s="41" t="s">
        <v>1048</v>
      </c>
      <c r="H666" s="41" t="s">
        <v>7892</v>
      </c>
      <c r="I666" s="42"/>
      <c r="J666" s="41"/>
      <c r="K666" s="41"/>
      <c r="L666" s="41"/>
    </row>
    <row r="667" spans="1:12" hidden="1">
      <c r="A667" s="41" t="s">
        <v>8544</v>
      </c>
      <c r="B667" s="41" t="s">
        <v>7931</v>
      </c>
      <c r="C667" s="41" t="s">
        <v>7927</v>
      </c>
      <c r="D667" s="41" t="s">
        <v>7928</v>
      </c>
      <c r="E667" s="41" t="s">
        <v>7929</v>
      </c>
      <c r="F667" s="41" t="s">
        <v>9412</v>
      </c>
      <c r="G667" s="41" t="s">
        <v>1048</v>
      </c>
      <c r="H667" s="41" t="s">
        <v>7893</v>
      </c>
      <c r="I667" s="41"/>
      <c r="J667" s="41"/>
      <c r="K667" s="41"/>
      <c r="L667" s="41"/>
    </row>
    <row r="668" spans="1:12" hidden="1">
      <c r="A668" s="41" t="s">
        <v>8544</v>
      </c>
      <c r="B668" s="41" t="s">
        <v>7931</v>
      </c>
      <c r="C668" s="41" t="s">
        <v>7927</v>
      </c>
      <c r="D668" s="41" t="s">
        <v>7928</v>
      </c>
      <c r="E668" s="41" t="s">
        <v>7929</v>
      </c>
      <c r="F668" s="41" t="s">
        <v>9412</v>
      </c>
      <c r="G668" s="41" t="s">
        <v>1048</v>
      </c>
      <c r="H668" s="41" t="s">
        <v>7894</v>
      </c>
      <c r="I668" s="42"/>
      <c r="J668" s="41"/>
      <c r="K668" s="41"/>
      <c r="L668" s="41"/>
    </row>
    <row r="669" spans="1:12" hidden="1">
      <c r="A669" s="40" t="s">
        <v>8544</v>
      </c>
      <c r="B669" s="40" t="s">
        <v>7931</v>
      </c>
      <c r="C669" s="40" t="s">
        <v>7927</v>
      </c>
      <c r="D669" s="40" t="s">
        <v>7928</v>
      </c>
      <c r="E669" s="41" t="s">
        <v>7929</v>
      </c>
      <c r="F669" s="40" t="s">
        <v>9412</v>
      </c>
      <c r="G669" s="40" t="s">
        <v>7895</v>
      </c>
      <c r="H669" s="40" t="s">
        <v>7896</v>
      </c>
      <c r="I669" s="43">
        <f>J669-2</f>
        <v>41576</v>
      </c>
      <c r="J669" s="43">
        <f t="shared" ref="J669:J675" si="44">I670</f>
        <v>41578</v>
      </c>
      <c r="K669" s="40" t="s">
        <v>145</v>
      </c>
      <c r="L669" s="40">
        <v>100</v>
      </c>
    </row>
    <row r="670" spans="1:12" hidden="1">
      <c r="A670" s="40" t="s">
        <v>8544</v>
      </c>
      <c r="B670" s="40" t="s">
        <v>7931</v>
      </c>
      <c r="C670" s="40" t="s">
        <v>7927</v>
      </c>
      <c r="D670" s="40" t="s">
        <v>7928</v>
      </c>
      <c r="E670" s="41" t="s">
        <v>7929</v>
      </c>
      <c r="F670" s="40" t="s">
        <v>9412</v>
      </c>
      <c r="G670" s="40" t="s">
        <v>7898</v>
      </c>
      <c r="H670" s="40" t="s">
        <v>7899</v>
      </c>
      <c r="I670" s="43">
        <f>J670-1</f>
        <v>41578</v>
      </c>
      <c r="J670" s="43">
        <f t="shared" si="44"/>
        <v>41579</v>
      </c>
      <c r="K670" s="40" t="s">
        <v>145</v>
      </c>
      <c r="L670" s="40">
        <v>100</v>
      </c>
    </row>
    <row r="671" spans="1:12" hidden="1">
      <c r="A671" s="40" t="s">
        <v>8544</v>
      </c>
      <c r="B671" s="40" t="s">
        <v>7931</v>
      </c>
      <c r="C671" s="40" t="s">
        <v>7927</v>
      </c>
      <c r="D671" s="40" t="s">
        <v>7928</v>
      </c>
      <c r="E671" s="41" t="s">
        <v>7929</v>
      </c>
      <c r="F671" s="40" t="s">
        <v>9412</v>
      </c>
      <c r="G671" s="40" t="s">
        <v>7898</v>
      </c>
      <c r="H671" s="40" t="s">
        <v>7900</v>
      </c>
      <c r="I671" s="43">
        <f>J671-1</f>
        <v>41579</v>
      </c>
      <c r="J671" s="43">
        <f t="shared" si="44"/>
        <v>41580</v>
      </c>
      <c r="K671" s="40" t="s">
        <v>145</v>
      </c>
      <c r="L671" s="40">
        <v>100</v>
      </c>
    </row>
    <row r="672" spans="1:12">
      <c r="A672" s="40" t="s">
        <v>8544</v>
      </c>
      <c r="B672" s="40" t="s">
        <v>7931</v>
      </c>
      <c r="C672" s="40" t="s">
        <v>7927</v>
      </c>
      <c r="D672" s="40" t="s">
        <v>7928</v>
      </c>
      <c r="E672" s="41" t="s">
        <v>7929</v>
      </c>
      <c r="F672" s="40" t="s">
        <v>9412</v>
      </c>
      <c r="G672" s="40" t="s">
        <v>7901</v>
      </c>
      <c r="H672" s="40" t="s">
        <v>7902</v>
      </c>
      <c r="I672" s="43">
        <f>J672-5</f>
        <v>41580</v>
      </c>
      <c r="J672" s="43">
        <f t="shared" si="44"/>
        <v>41585</v>
      </c>
      <c r="K672" s="40" t="s">
        <v>145</v>
      </c>
      <c r="L672" s="40">
        <v>100</v>
      </c>
    </row>
    <row r="673" spans="1:13" hidden="1">
      <c r="A673" s="40" t="s">
        <v>8544</v>
      </c>
      <c r="B673" s="40" t="s">
        <v>7931</v>
      </c>
      <c r="C673" s="40" t="s">
        <v>7927</v>
      </c>
      <c r="D673" s="40" t="s">
        <v>7928</v>
      </c>
      <c r="E673" s="41" t="s">
        <v>7929</v>
      </c>
      <c r="F673" s="40" t="s">
        <v>9412</v>
      </c>
      <c r="G673" s="40" t="s">
        <v>7904</v>
      </c>
      <c r="H673" s="40" t="s">
        <v>7905</v>
      </c>
      <c r="I673" s="43">
        <f>J673-3</f>
        <v>41585</v>
      </c>
      <c r="J673" s="43">
        <f t="shared" si="44"/>
        <v>41588</v>
      </c>
      <c r="K673" s="40" t="s">
        <v>145</v>
      </c>
      <c r="L673" s="40">
        <v>100</v>
      </c>
    </row>
    <row r="674" spans="1:13" hidden="1">
      <c r="A674" s="40" t="s">
        <v>8544</v>
      </c>
      <c r="B674" s="40" t="s">
        <v>7931</v>
      </c>
      <c r="C674" s="40" t="s">
        <v>7927</v>
      </c>
      <c r="D674" s="40" t="s">
        <v>7928</v>
      </c>
      <c r="E674" s="41" t="s">
        <v>7929</v>
      </c>
      <c r="F674" s="40" t="s">
        <v>9412</v>
      </c>
      <c r="G674" s="40" t="s">
        <v>7904</v>
      </c>
      <c r="H674" s="40" t="s">
        <v>7906</v>
      </c>
      <c r="I674" s="43">
        <f>J674-2</f>
        <v>41588</v>
      </c>
      <c r="J674" s="43">
        <f t="shared" si="44"/>
        <v>41590</v>
      </c>
      <c r="K674" s="40" t="s">
        <v>145</v>
      </c>
      <c r="L674" s="40">
        <v>100</v>
      </c>
    </row>
    <row r="675" spans="1:13" hidden="1">
      <c r="A675" s="40" t="s">
        <v>8544</v>
      </c>
      <c r="B675" s="40" t="s">
        <v>7931</v>
      </c>
      <c r="C675" s="40" t="s">
        <v>7927</v>
      </c>
      <c r="D675" s="40" t="s">
        <v>7928</v>
      </c>
      <c r="E675" s="41" t="s">
        <v>7929</v>
      </c>
      <c r="F675" s="40" t="s">
        <v>9412</v>
      </c>
      <c r="G675" s="40" t="s">
        <v>7904</v>
      </c>
      <c r="H675" s="40" t="s">
        <v>7907</v>
      </c>
      <c r="I675" s="43">
        <f>J675-2</f>
        <v>41590</v>
      </c>
      <c r="J675" s="43">
        <f t="shared" si="44"/>
        <v>41592</v>
      </c>
      <c r="K675" s="40" t="s">
        <v>145</v>
      </c>
      <c r="L675" s="40">
        <v>100</v>
      </c>
    </row>
    <row r="676" spans="1:13" ht="26.45" hidden="1">
      <c r="A676" s="40" t="s">
        <v>8544</v>
      </c>
      <c r="B676" s="40" t="s">
        <v>7931</v>
      </c>
      <c r="C676" s="40" t="s">
        <v>7927</v>
      </c>
      <c r="D676" s="40" t="s">
        <v>7928</v>
      </c>
      <c r="E676" s="41" t="s">
        <v>7929</v>
      </c>
      <c r="F676" s="40" t="s">
        <v>9412</v>
      </c>
      <c r="G676" s="40" t="s">
        <v>7904</v>
      </c>
      <c r="H676" s="40" t="s">
        <v>7908</v>
      </c>
      <c r="I676" s="43">
        <f>J676-1</f>
        <v>41592</v>
      </c>
      <c r="J676" s="43">
        <v>41593</v>
      </c>
      <c r="K676" s="40" t="s">
        <v>145</v>
      </c>
      <c r="L676" s="40">
        <v>100</v>
      </c>
      <c r="M676" s="39" t="s">
        <v>8566</v>
      </c>
    </row>
    <row r="677" spans="1:13" hidden="1">
      <c r="A677" s="49" t="s">
        <v>8615</v>
      </c>
      <c r="B677" s="49" t="s">
        <v>9392</v>
      </c>
      <c r="C677" s="49" t="s">
        <v>7927</v>
      </c>
      <c r="D677" s="49" t="s">
        <v>7928</v>
      </c>
      <c r="E677" s="41" t="s">
        <v>7929</v>
      </c>
      <c r="F677" s="41" t="s">
        <v>9413</v>
      </c>
      <c r="G677" s="41" t="s">
        <v>1048</v>
      </c>
      <c r="H677" s="41" t="s">
        <v>7888</v>
      </c>
      <c r="I677" s="42">
        <v>41628</v>
      </c>
      <c r="J677" s="41"/>
      <c r="K677" s="41"/>
      <c r="M677" s="40"/>
    </row>
    <row r="678" spans="1:13" hidden="1">
      <c r="A678" s="49" t="s">
        <v>8615</v>
      </c>
      <c r="B678" s="49" t="s">
        <v>9392</v>
      </c>
      <c r="C678" s="49" t="s">
        <v>7927</v>
      </c>
      <c r="D678" s="49" t="s">
        <v>7928</v>
      </c>
      <c r="E678" s="41" t="s">
        <v>7929</v>
      </c>
      <c r="F678" s="41" t="s">
        <v>9413</v>
      </c>
      <c r="G678" s="41" t="s">
        <v>1048</v>
      </c>
      <c r="H678" s="41" t="s">
        <v>7889</v>
      </c>
      <c r="I678" s="41"/>
      <c r="J678" s="41"/>
      <c r="K678" s="41"/>
      <c r="M678" s="40"/>
    </row>
    <row r="679" spans="1:13" hidden="1">
      <c r="A679" s="49" t="s">
        <v>8615</v>
      </c>
      <c r="B679" s="49" t="s">
        <v>9392</v>
      </c>
      <c r="C679" s="49" t="s">
        <v>7927</v>
      </c>
      <c r="D679" s="49" t="s">
        <v>7928</v>
      </c>
      <c r="E679" s="41" t="s">
        <v>7929</v>
      </c>
      <c r="F679" s="41" t="s">
        <v>9413</v>
      </c>
      <c r="G679" s="41" t="s">
        <v>1048</v>
      </c>
      <c r="H679" s="41" t="s">
        <v>7890</v>
      </c>
      <c r="I679" s="41"/>
      <c r="J679" s="41"/>
      <c r="K679" s="41"/>
      <c r="M679" s="40"/>
    </row>
    <row r="680" spans="1:13" hidden="1">
      <c r="A680" s="49" t="s">
        <v>8615</v>
      </c>
      <c r="B680" s="49" t="s">
        <v>9392</v>
      </c>
      <c r="C680" s="49" t="s">
        <v>7927</v>
      </c>
      <c r="D680" s="49" t="s">
        <v>7928</v>
      </c>
      <c r="E680" s="41" t="s">
        <v>7929</v>
      </c>
      <c r="F680" s="41" t="s">
        <v>9413</v>
      </c>
      <c r="G680" s="41" t="s">
        <v>1048</v>
      </c>
      <c r="H680" s="41" t="s">
        <v>7891</v>
      </c>
      <c r="I680" s="41"/>
      <c r="J680" s="41"/>
      <c r="K680" s="41"/>
      <c r="M680" s="40"/>
    </row>
    <row r="681" spans="1:13" hidden="1">
      <c r="A681" s="49" t="s">
        <v>8615</v>
      </c>
      <c r="B681" s="49" t="s">
        <v>9392</v>
      </c>
      <c r="C681" s="49" t="s">
        <v>7927</v>
      </c>
      <c r="D681" s="49" t="s">
        <v>7928</v>
      </c>
      <c r="E681" s="41" t="s">
        <v>7929</v>
      </c>
      <c r="F681" s="41" t="s">
        <v>9413</v>
      </c>
      <c r="G681" s="41" t="s">
        <v>1048</v>
      </c>
      <c r="H681" s="41" t="s">
        <v>7892</v>
      </c>
      <c r="I681" s="41"/>
      <c r="J681" s="41"/>
      <c r="K681" s="41"/>
      <c r="M681" s="40"/>
    </row>
    <row r="682" spans="1:13" hidden="1">
      <c r="A682" s="49" t="s">
        <v>8615</v>
      </c>
      <c r="B682" s="49" t="s">
        <v>9392</v>
      </c>
      <c r="C682" s="49" t="s">
        <v>7927</v>
      </c>
      <c r="D682" s="49" t="s">
        <v>7928</v>
      </c>
      <c r="E682" s="41" t="s">
        <v>7929</v>
      </c>
      <c r="F682" s="41" t="s">
        <v>9413</v>
      </c>
      <c r="G682" s="41" t="s">
        <v>1048</v>
      </c>
      <c r="H682" s="41" t="s">
        <v>7893</v>
      </c>
      <c r="I682" s="41"/>
      <c r="J682" s="41"/>
      <c r="K682" s="41"/>
      <c r="M682" s="40"/>
    </row>
    <row r="683" spans="1:13" hidden="1">
      <c r="A683" s="49" t="s">
        <v>8615</v>
      </c>
      <c r="B683" s="49" t="s">
        <v>9392</v>
      </c>
      <c r="C683" s="49" t="s">
        <v>7927</v>
      </c>
      <c r="D683" s="49" t="s">
        <v>7928</v>
      </c>
      <c r="E683" s="41" t="s">
        <v>7929</v>
      </c>
      <c r="F683" s="41" t="s">
        <v>9413</v>
      </c>
      <c r="G683" s="41" t="s">
        <v>1048</v>
      </c>
      <c r="H683" s="41" t="s">
        <v>7894</v>
      </c>
      <c r="I683" s="42">
        <v>41280</v>
      </c>
      <c r="J683" s="41"/>
      <c r="K683" s="41"/>
      <c r="M683" s="40"/>
    </row>
    <row r="684" spans="1:13" hidden="1">
      <c r="A684" s="48" t="s">
        <v>8615</v>
      </c>
      <c r="B684" s="48" t="s">
        <v>9392</v>
      </c>
      <c r="C684" s="48" t="s">
        <v>7927</v>
      </c>
      <c r="D684" s="48" t="s">
        <v>7928</v>
      </c>
      <c r="E684" s="41" t="s">
        <v>7929</v>
      </c>
      <c r="F684" s="40" t="s">
        <v>9413</v>
      </c>
      <c r="G684" s="40" t="s">
        <v>7895</v>
      </c>
      <c r="H684" s="40" t="s">
        <v>7896</v>
      </c>
      <c r="I684" s="43">
        <f>J684-2</f>
        <v>41263</v>
      </c>
      <c r="J684" s="43">
        <f t="shared" ref="J684:J690" si="45">I685</f>
        <v>41265</v>
      </c>
      <c r="K684" s="40" t="s">
        <v>145</v>
      </c>
      <c r="L684" s="40">
        <v>100</v>
      </c>
      <c r="M684" s="40" t="s">
        <v>9401</v>
      </c>
    </row>
    <row r="685" spans="1:13" hidden="1">
      <c r="A685" s="48" t="s">
        <v>8615</v>
      </c>
      <c r="B685" s="48" t="s">
        <v>9392</v>
      </c>
      <c r="C685" s="48" t="s">
        <v>7927</v>
      </c>
      <c r="D685" s="48" t="s">
        <v>7928</v>
      </c>
      <c r="E685" s="41" t="s">
        <v>7929</v>
      </c>
      <c r="F685" s="40" t="s">
        <v>9413</v>
      </c>
      <c r="G685" s="40" t="s">
        <v>7898</v>
      </c>
      <c r="H685" s="40" t="s">
        <v>7899</v>
      </c>
      <c r="I685" s="43">
        <f>J685-1</f>
        <v>41265</v>
      </c>
      <c r="J685" s="43">
        <f t="shared" si="45"/>
        <v>41266</v>
      </c>
      <c r="K685" s="40" t="s">
        <v>145</v>
      </c>
      <c r="L685" s="40">
        <v>100</v>
      </c>
      <c r="M685" s="40"/>
    </row>
    <row r="686" spans="1:13" hidden="1">
      <c r="A686" s="48" t="s">
        <v>8615</v>
      </c>
      <c r="B686" s="48" t="s">
        <v>9392</v>
      </c>
      <c r="C686" s="48" t="s">
        <v>7927</v>
      </c>
      <c r="D686" s="48" t="s">
        <v>7928</v>
      </c>
      <c r="E686" s="41" t="s">
        <v>7929</v>
      </c>
      <c r="F686" s="40" t="s">
        <v>9413</v>
      </c>
      <c r="G686" s="40" t="s">
        <v>7898</v>
      </c>
      <c r="H686" s="40" t="s">
        <v>7900</v>
      </c>
      <c r="I686" s="43">
        <f>J686-1</f>
        <v>41266</v>
      </c>
      <c r="J686" s="43">
        <f t="shared" si="45"/>
        <v>41267</v>
      </c>
      <c r="K686" s="40" t="s">
        <v>145</v>
      </c>
      <c r="L686" s="40">
        <v>100</v>
      </c>
      <c r="M686" s="40"/>
    </row>
    <row r="687" spans="1:13">
      <c r="A687" s="48" t="s">
        <v>8615</v>
      </c>
      <c r="B687" s="48" t="s">
        <v>9392</v>
      </c>
      <c r="C687" s="48" t="s">
        <v>7927</v>
      </c>
      <c r="D687" s="48" t="s">
        <v>7928</v>
      </c>
      <c r="E687" s="41" t="s">
        <v>7929</v>
      </c>
      <c r="F687" s="40" t="s">
        <v>9413</v>
      </c>
      <c r="G687" s="40" t="s">
        <v>7901</v>
      </c>
      <c r="H687" s="40" t="s">
        <v>7902</v>
      </c>
      <c r="I687" s="43">
        <f>J687-5</f>
        <v>41267</v>
      </c>
      <c r="J687" s="43">
        <f t="shared" si="45"/>
        <v>41272</v>
      </c>
      <c r="K687" s="40" t="s">
        <v>145</v>
      </c>
      <c r="L687" s="40">
        <v>100</v>
      </c>
      <c r="M687" s="40"/>
    </row>
    <row r="688" spans="1:13" hidden="1">
      <c r="A688" s="48" t="s">
        <v>8615</v>
      </c>
      <c r="B688" s="48" t="s">
        <v>9392</v>
      </c>
      <c r="C688" s="48" t="s">
        <v>7927</v>
      </c>
      <c r="D688" s="48" t="s">
        <v>7928</v>
      </c>
      <c r="E688" s="41" t="s">
        <v>7929</v>
      </c>
      <c r="F688" s="40" t="s">
        <v>9413</v>
      </c>
      <c r="G688" s="40" t="s">
        <v>7904</v>
      </c>
      <c r="H688" s="40" t="s">
        <v>7905</v>
      </c>
      <c r="I688" s="43">
        <f>J688-3</f>
        <v>41272</v>
      </c>
      <c r="J688" s="43">
        <f t="shared" si="45"/>
        <v>41275</v>
      </c>
      <c r="K688" s="40" t="s">
        <v>145</v>
      </c>
      <c r="L688" s="40">
        <v>100</v>
      </c>
      <c r="M688" s="40"/>
    </row>
    <row r="689" spans="1:13" hidden="1">
      <c r="A689" s="48" t="s">
        <v>8615</v>
      </c>
      <c r="B689" s="48" t="s">
        <v>9392</v>
      </c>
      <c r="C689" s="48" t="s">
        <v>7927</v>
      </c>
      <c r="D689" s="48" t="s">
        <v>7928</v>
      </c>
      <c r="E689" s="41" t="s">
        <v>7929</v>
      </c>
      <c r="F689" s="40" t="s">
        <v>9413</v>
      </c>
      <c r="G689" s="40" t="s">
        <v>7904</v>
      </c>
      <c r="H689" s="40" t="s">
        <v>7906</v>
      </c>
      <c r="I689" s="43">
        <f>J689-2</f>
        <v>41275</v>
      </c>
      <c r="J689" s="43">
        <f t="shared" si="45"/>
        <v>41277</v>
      </c>
      <c r="K689" s="40" t="s">
        <v>145</v>
      </c>
      <c r="L689" s="40">
        <v>100</v>
      </c>
      <c r="M689" s="40"/>
    </row>
    <row r="690" spans="1:13" hidden="1">
      <c r="A690" s="48" t="s">
        <v>8615</v>
      </c>
      <c r="B690" s="48" t="s">
        <v>9392</v>
      </c>
      <c r="C690" s="48" t="s">
        <v>7927</v>
      </c>
      <c r="D690" s="48" t="s">
        <v>7928</v>
      </c>
      <c r="E690" s="41" t="s">
        <v>7929</v>
      </c>
      <c r="F690" s="40" t="s">
        <v>9413</v>
      </c>
      <c r="G690" s="40" t="s">
        <v>7904</v>
      </c>
      <c r="H690" s="40" t="s">
        <v>7907</v>
      </c>
      <c r="I690" s="43">
        <f>J690-2</f>
        <v>41277</v>
      </c>
      <c r="J690" s="43">
        <f t="shared" si="45"/>
        <v>41279</v>
      </c>
      <c r="K690" s="40" t="s">
        <v>145</v>
      </c>
      <c r="L690" s="40" t="s">
        <v>84</v>
      </c>
      <c r="M690" s="40"/>
    </row>
    <row r="691" spans="1:13" hidden="1">
      <c r="A691" s="48" t="s">
        <v>8615</v>
      </c>
      <c r="B691" s="48" t="s">
        <v>9392</v>
      </c>
      <c r="C691" s="48" t="s">
        <v>7927</v>
      </c>
      <c r="D691" s="48" t="s">
        <v>7928</v>
      </c>
      <c r="E691" s="41" t="s">
        <v>7929</v>
      </c>
      <c r="F691" s="40" t="s">
        <v>9413</v>
      </c>
      <c r="G691" s="40" t="s">
        <v>7904</v>
      </c>
      <c r="H691" s="40" t="s">
        <v>7908</v>
      </c>
      <c r="I691" s="43">
        <f>J691-1</f>
        <v>41279</v>
      </c>
      <c r="J691" s="43">
        <v>41280</v>
      </c>
      <c r="K691" s="40" t="s">
        <v>145</v>
      </c>
      <c r="L691" s="40">
        <v>100</v>
      </c>
      <c r="M691" s="40"/>
    </row>
    <row r="692" spans="1:13" hidden="1">
      <c r="A692" s="41" t="s">
        <v>8544</v>
      </c>
      <c r="B692" s="41" t="s">
        <v>8650</v>
      </c>
      <c r="C692" s="41" t="s">
        <v>7927</v>
      </c>
      <c r="D692" s="41" t="s">
        <v>7928</v>
      </c>
      <c r="E692" s="41" t="s">
        <v>7929</v>
      </c>
      <c r="F692" s="41" t="s">
        <v>9414</v>
      </c>
      <c r="G692" s="41" t="s">
        <v>1048</v>
      </c>
      <c r="H692" s="41" t="s">
        <v>7888</v>
      </c>
      <c r="I692" s="42">
        <v>41533</v>
      </c>
      <c r="J692" s="41"/>
      <c r="K692" s="41"/>
      <c r="L692" s="41"/>
      <c r="M692" s="52"/>
    </row>
    <row r="693" spans="1:13" hidden="1">
      <c r="A693" s="41" t="s">
        <v>8544</v>
      </c>
      <c r="B693" s="41" t="s">
        <v>8650</v>
      </c>
      <c r="C693" s="41" t="s">
        <v>7927</v>
      </c>
      <c r="D693" s="41" t="s">
        <v>7928</v>
      </c>
      <c r="E693" s="41" t="s">
        <v>7929</v>
      </c>
      <c r="F693" s="41" t="s">
        <v>9414</v>
      </c>
      <c r="G693" s="41" t="s">
        <v>1048</v>
      </c>
      <c r="H693" s="41" t="s">
        <v>7889</v>
      </c>
      <c r="I693" s="42"/>
      <c r="J693" s="41"/>
      <c r="K693" s="41"/>
      <c r="L693" s="41"/>
      <c r="M693" s="52"/>
    </row>
    <row r="694" spans="1:13" hidden="1">
      <c r="A694" s="41" t="s">
        <v>8544</v>
      </c>
      <c r="B694" s="41" t="s">
        <v>8650</v>
      </c>
      <c r="C694" s="41" t="s">
        <v>7927</v>
      </c>
      <c r="D694" s="41" t="s">
        <v>7928</v>
      </c>
      <c r="E694" s="41" t="s">
        <v>7929</v>
      </c>
      <c r="F694" s="41" t="s">
        <v>9414</v>
      </c>
      <c r="G694" s="41" t="s">
        <v>1048</v>
      </c>
      <c r="H694" s="41" t="s">
        <v>7890</v>
      </c>
      <c r="I694" s="41"/>
      <c r="J694" s="41"/>
      <c r="K694" s="41"/>
      <c r="L694" s="41"/>
      <c r="M694" s="52"/>
    </row>
    <row r="695" spans="1:13" hidden="1">
      <c r="A695" s="41" t="s">
        <v>8544</v>
      </c>
      <c r="B695" s="41" t="s">
        <v>8650</v>
      </c>
      <c r="C695" s="41" t="s">
        <v>7927</v>
      </c>
      <c r="D695" s="41" t="s">
        <v>7928</v>
      </c>
      <c r="E695" s="41" t="s">
        <v>7929</v>
      </c>
      <c r="F695" s="41" t="s">
        <v>9414</v>
      </c>
      <c r="G695" s="41" t="s">
        <v>1048</v>
      </c>
      <c r="H695" s="41" t="s">
        <v>7891</v>
      </c>
      <c r="I695" s="41"/>
      <c r="J695" s="41"/>
      <c r="K695" s="41"/>
      <c r="L695" s="41"/>
      <c r="M695" s="52"/>
    </row>
    <row r="696" spans="1:13" hidden="1">
      <c r="A696" s="41" t="s">
        <v>8544</v>
      </c>
      <c r="B696" s="41" t="s">
        <v>8650</v>
      </c>
      <c r="C696" s="41" t="s">
        <v>7927</v>
      </c>
      <c r="D696" s="41" t="s">
        <v>7928</v>
      </c>
      <c r="E696" s="41" t="s">
        <v>7929</v>
      </c>
      <c r="F696" s="41" t="s">
        <v>9414</v>
      </c>
      <c r="G696" s="41" t="s">
        <v>1048</v>
      </c>
      <c r="H696" s="41" t="s">
        <v>7892</v>
      </c>
      <c r="I696" s="42"/>
      <c r="J696" s="41"/>
      <c r="K696" s="41"/>
      <c r="L696" s="41"/>
      <c r="M696" s="52"/>
    </row>
    <row r="697" spans="1:13" hidden="1">
      <c r="A697" s="41" t="s">
        <v>8544</v>
      </c>
      <c r="B697" s="41" t="s">
        <v>8650</v>
      </c>
      <c r="C697" s="41" t="s">
        <v>7927</v>
      </c>
      <c r="D697" s="41" t="s">
        <v>7928</v>
      </c>
      <c r="E697" s="41" t="s">
        <v>7929</v>
      </c>
      <c r="F697" s="41" t="s">
        <v>9414</v>
      </c>
      <c r="G697" s="41" t="s">
        <v>1048</v>
      </c>
      <c r="H697" s="41" t="s">
        <v>7893</v>
      </c>
      <c r="I697" s="41"/>
      <c r="J697" s="41"/>
      <c r="K697" s="41"/>
      <c r="L697" s="41"/>
      <c r="M697" s="52"/>
    </row>
    <row r="698" spans="1:13" hidden="1">
      <c r="A698" s="41" t="s">
        <v>8544</v>
      </c>
      <c r="B698" s="41" t="s">
        <v>8650</v>
      </c>
      <c r="C698" s="41" t="s">
        <v>7927</v>
      </c>
      <c r="D698" s="41" t="s">
        <v>7928</v>
      </c>
      <c r="E698" s="41" t="s">
        <v>7929</v>
      </c>
      <c r="F698" s="41" t="s">
        <v>9414</v>
      </c>
      <c r="G698" s="41" t="s">
        <v>1048</v>
      </c>
      <c r="H698" s="41" t="s">
        <v>7894</v>
      </c>
      <c r="I698" s="42">
        <v>41550</v>
      </c>
      <c r="J698" s="41"/>
      <c r="K698" s="41"/>
      <c r="L698" s="41"/>
      <c r="M698" s="52"/>
    </row>
    <row r="699" spans="1:13" hidden="1">
      <c r="A699" s="40" t="s">
        <v>8544</v>
      </c>
      <c r="B699" s="40" t="s">
        <v>8650</v>
      </c>
      <c r="C699" s="40" t="s">
        <v>7927</v>
      </c>
      <c r="D699" s="40" t="s">
        <v>7928</v>
      </c>
      <c r="E699" s="41" t="s">
        <v>7929</v>
      </c>
      <c r="F699" s="40" t="s">
        <v>9414</v>
      </c>
      <c r="G699" s="40" t="s">
        <v>7895</v>
      </c>
      <c r="H699" s="40" t="s">
        <v>7896</v>
      </c>
      <c r="I699" s="43">
        <f>J699-2</f>
        <v>41533</v>
      </c>
      <c r="J699" s="43">
        <f t="shared" ref="J699:J705" si="46">I700</f>
        <v>41535</v>
      </c>
      <c r="K699" s="40" t="s">
        <v>145</v>
      </c>
      <c r="L699" s="40">
        <v>100</v>
      </c>
    </row>
    <row r="700" spans="1:13" hidden="1">
      <c r="A700" s="40" t="s">
        <v>8544</v>
      </c>
      <c r="B700" s="40" t="s">
        <v>8650</v>
      </c>
      <c r="C700" s="40" t="s">
        <v>7927</v>
      </c>
      <c r="D700" s="40" t="s">
        <v>7928</v>
      </c>
      <c r="E700" s="41" t="s">
        <v>7929</v>
      </c>
      <c r="F700" s="40" t="s">
        <v>9414</v>
      </c>
      <c r="G700" s="40" t="s">
        <v>7898</v>
      </c>
      <c r="H700" s="40" t="s">
        <v>7899</v>
      </c>
      <c r="I700" s="43">
        <f>J700-1</f>
        <v>41535</v>
      </c>
      <c r="J700" s="43">
        <f t="shared" si="46"/>
        <v>41536</v>
      </c>
      <c r="K700" s="40" t="s">
        <v>145</v>
      </c>
      <c r="L700" s="40">
        <v>100</v>
      </c>
    </row>
    <row r="701" spans="1:13" hidden="1">
      <c r="A701" s="40" t="s">
        <v>8544</v>
      </c>
      <c r="B701" s="40" t="s">
        <v>8650</v>
      </c>
      <c r="C701" s="40" t="s">
        <v>7927</v>
      </c>
      <c r="D701" s="40" t="s">
        <v>7928</v>
      </c>
      <c r="E701" s="41" t="s">
        <v>7929</v>
      </c>
      <c r="F701" s="40" t="s">
        <v>9414</v>
      </c>
      <c r="G701" s="40" t="s">
        <v>7898</v>
      </c>
      <c r="H701" s="40" t="s">
        <v>7900</v>
      </c>
      <c r="I701" s="43">
        <f>J701-1</f>
        <v>41536</v>
      </c>
      <c r="J701" s="43">
        <f t="shared" si="46"/>
        <v>41537</v>
      </c>
      <c r="K701" s="40" t="s">
        <v>145</v>
      </c>
      <c r="L701" s="40">
        <v>100</v>
      </c>
    </row>
    <row r="702" spans="1:13">
      <c r="A702" s="40" t="s">
        <v>8544</v>
      </c>
      <c r="B702" s="40" t="s">
        <v>8650</v>
      </c>
      <c r="C702" s="40" t="s">
        <v>7927</v>
      </c>
      <c r="D702" s="40" t="s">
        <v>7928</v>
      </c>
      <c r="E702" s="41" t="s">
        <v>7929</v>
      </c>
      <c r="F702" s="40" t="s">
        <v>9414</v>
      </c>
      <c r="G702" s="40" t="s">
        <v>7901</v>
      </c>
      <c r="H702" s="40" t="s">
        <v>7902</v>
      </c>
      <c r="I702" s="43">
        <f>J702-5</f>
        <v>41537</v>
      </c>
      <c r="J702" s="43">
        <f t="shared" si="46"/>
        <v>41542</v>
      </c>
      <c r="K702" s="40" t="s">
        <v>145</v>
      </c>
      <c r="L702" s="40">
        <v>100</v>
      </c>
    </row>
    <row r="703" spans="1:13" hidden="1">
      <c r="A703" s="40" t="s">
        <v>8544</v>
      </c>
      <c r="B703" s="40" t="s">
        <v>8650</v>
      </c>
      <c r="C703" s="40" t="s">
        <v>7927</v>
      </c>
      <c r="D703" s="40" t="s">
        <v>7928</v>
      </c>
      <c r="E703" s="41" t="s">
        <v>7929</v>
      </c>
      <c r="F703" s="40" t="s">
        <v>9414</v>
      </c>
      <c r="G703" s="40" t="s">
        <v>7904</v>
      </c>
      <c r="H703" s="40" t="s">
        <v>7905</v>
      </c>
      <c r="I703" s="43">
        <f>J703-3</f>
        <v>41542</v>
      </c>
      <c r="J703" s="43">
        <f t="shared" si="46"/>
        <v>41545</v>
      </c>
      <c r="K703" s="40" t="s">
        <v>145</v>
      </c>
      <c r="L703" s="40">
        <v>100</v>
      </c>
    </row>
    <row r="704" spans="1:13" ht="26.45" hidden="1">
      <c r="A704" s="40" t="s">
        <v>8544</v>
      </c>
      <c r="B704" s="40" t="s">
        <v>8650</v>
      </c>
      <c r="C704" s="40" t="s">
        <v>7927</v>
      </c>
      <c r="D704" s="40" t="s">
        <v>7928</v>
      </c>
      <c r="E704" s="41" t="s">
        <v>7929</v>
      </c>
      <c r="F704" s="40" t="s">
        <v>9414</v>
      </c>
      <c r="G704" s="40" t="s">
        <v>7904</v>
      </c>
      <c r="H704" s="40" t="s">
        <v>7906</v>
      </c>
      <c r="I704" s="43">
        <f>J704-2</f>
        <v>41545</v>
      </c>
      <c r="J704" s="43">
        <f t="shared" si="46"/>
        <v>41547</v>
      </c>
      <c r="K704" s="40" t="s">
        <v>145</v>
      </c>
      <c r="L704" s="40">
        <v>100</v>
      </c>
      <c r="M704" s="39" t="s">
        <v>9415</v>
      </c>
    </row>
    <row r="705" spans="1:13" hidden="1">
      <c r="A705" s="40" t="s">
        <v>8544</v>
      </c>
      <c r="B705" s="40" t="s">
        <v>8650</v>
      </c>
      <c r="C705" s="40" t="s">
        <v>7927</v>
      </c>
      <c r="D705" s="40" t="s">
        <v>7928</v>
      </c>
      <c r="E705" s="41" t="s">
        <v>7929</v>
      </c>
      <c r="F705" s="40" t="s">
        <v>9414</v>
      </c>
      <c r="G705" s="40" t="s">
        <v>7904</v>
      </c>
      <c r="H705" s="40" t="s">
        <v>7907</v>
      </c>
      <c r="I705" s="43">
        <f>J705-2</f>
        <v>41547</v>
      </c>
      <c r="J705" s="43">
        <f t="shared" si="46"/>
        <v>41549</v>
      </c>
      <c r="K705" s="40" t="s">
        <v>145</v>
      </c>
      <c r="L705" s="40">
        <v>100</v>
      </c>
    </row>
    <row r="706" spans="1:13" hidden="1">
      <c r="A706" s="40" t="s">
        <v>8544</v>
      </c>
      <c r="B706" s="40" t="s">
        <v>8650</v>
      </c>
      <c r="C706" s="40" t="s">
        <v>7927</v>
      </c>
      <c r="D706" s="40" t="s">
        <v>7928</v>
      </c>
      <c r="E706" s="41" t="s">
        <v>7929</v>
      </c>
      <c r="F706" s="40" t="s">
        <v>9414</v>
      </c>
      <c r="G706" s="40" t="s">
        <v>7904</v>
      </c>
      <c r="H706" s="40" t="s">
        <v>7908</v>
      </c>
      <c r="I706" s="43">
        <f>J706-1</f>
        <v>41549</v>
      </c>
      <c r="J706" s="43">
        <v>41550</v>
      </c>
      <c r="K706" s="40" t="s">
        <v>145</v>
      </c>
      <c r="L706" s="40">
        <v>100</v>
      </c>
    </row>
    <row r="707" spans="1:13" hidden="1">
      <c r="A707" s="41" t="s">
        <v>8544</v>
      </c>
      <c r="B707" s="41" t="s">
        <v>8650</v>
      </c>
      <c r="C707" s="41" t="s">
        <v>7927</v>
      </c>
      <c r="D707" s="41" t="s">
        <v>7928</v>
      </c>
      <c r="E707" s="41" t="s">
        <v>7929</v>
      </c>
      <c r="F707" s="41" t="s">
        <v>9416</v>
      </c>
      <c r="G707" s="41" t="s">
        <v>1048</v>
      </c>
      <c r="H707" s="41" t="s">
        <v>7888</v>
      </c>
      <c r="I707" s="42">
        <v>41533</v>
      </c>
      <c r="J707" s="41"/>
      <c r="K707" s="41"/>
      <c r="L707" s="41"/>
      <c r="M707" s="52"/>
    </row>
    <row r="708" spans="1:13" hidden="1">
      <c r="A708" s="41" t="s">
        <v>8544</v>
      </c>
      <c r="B708" s="41" t="s">
        <v>8650</v>
      </c>
      <c r="C708" s="41" t="s">
        <v>7927</v>
      </c>
      <c r="D708" s="41" t="s">
        <v>7928</v>
      </c>
      <c r="E708" s="41" t="s">
        <v>7929</v>
      </c>
      <c r="F708" s="41" t="s">
        <v>9416</v>
      </c>
      <c r="G708" s="41" t="s">
        <v>1048</v>
      </c>
      <c r="H708" s="41" t="s">
        <v>7889</v>
      </c>
      <c r="I708" s="42"/>
      <c r="J708" s="41"/>
      <c r="K708" s="41"/>
      <c r="L708" s="41"/>
      <c r="M708" s="52"/>
    </row>
    <row r="709" spans="1:13" hidden="1">
      <c r="A709" s="41" t="s">
        <v>8544</v>
      </c>
      <c r="B709" s="41" t="s">
        <v>8650</v>
      </c>
      <c r="C709" s="41" t="s">
        <v>7927</v>
      </c>
      <c r="D709" s="41" t="s">
        <v>7928</v>
      </c>
      <c r="E709" s="41" t="s">
        <v>7929</v>
      </c>
      <c r="F709" s="41" t="s">
        <v>9416</v>
      </c>
      <c r="G709" s="41" t="s">
        <v>1048</v>
      </c>
      <c r="H709" s="41" t="s">
        <v>7890</v>
      </c>
      <c r="I709" s="41"/>
      <c r="J709" s="41"/>
      <c r="K709" s="41"/>
      <c r="L709" s="41"/>
      <c r="M709" s="52"/>
    </row>
    <row r="710" spans="1:13" hidden="1">
      <c r="A710" s="41" t="s">
        <v>8544</v>
      </c>
      <c r="B710" s="41" t="s">
        <v>8650</v>
      </c>
      <c r="C710" s="41" t="s">
        <v>7927</v>
      </c>
      <c r="D710" s="41" t="s">
        <v>7928</v>
      </c>
      <c r="E710" s="41" t="s">
        <v>7929</v>
      </c>
      <c r="F710" s="41" t="s">
        <v>9416</v>
      </c>
      <c r="G710" s="41" t="s">
        <v>1048</v>
      </c>
      <c r="H710" s="41" t="s">
        <v>7891</v>
      </c>
      <c r="I710" s="41"/>
      <c r="J710" s="41"/>
      <c r="K710" s="41"/>
      <c r="L710" s="41"/>
      <c r="M710" s="52"/>
    </row>
    <row r="711" spans="1:13" hidden="1">
      <c r="A711" s="41" t="s">
        <v>8544</v>
      </c>
      <c r="B711" s="41" t="s">
        <v>8650</v>
      </c>
      <c r="C711" s="41" t="s">
        <v>7927</v>
      </c>
      <c r="D711" s="41" t="s">
        <v>7928</v>
      </c>
      <c r="E711" s="41" t="s">
        <v>7929</v>
      </c>
      <c r="F711" s="41" t="s">
        <v>9416</v>
      </c>
      <c r="G711" s="41" t="s">
        <v>1048</v>
      </c>
      <c r="H711" s="41" t="s">
        <v>7892</v>
      </c>
      <c r="I711" s="42"/>
      <c r="J711" s="41"/>
      <c r="K711" s="41"/>
      <c r="L711" s="41"/>
      <c r="M711" s="52"/>
    </row>
    <row r="712" spans="1:13" hidden="1">
      <c r="A712" s="41" t="s">
        <v>8544</v>
      </c>
      <c r="B712" s="41" t="s">
        <v>8650</v>
      </c>
      <c r="C712" s="41" t="s">
        <v>7927</v>
      </c>
      <c r="D712" s="41" t="s">
        <v>7928</v>
      </c>
      <c r="E712" s="41" t="s">
        <v>7929</v>
      </c>
      <c r="F712" s="41" t="s">
        <v>9416</v>
      </c>
      <c r="G712" s="41" t="s">
        <v>1048</v>
      </c>
      <c r="H712" s="41" t="s">
        <v>7893</v>
      </c>
      <c r="I712" s="41"/>
      <c r="J712" s="41"/>
      <c r="K712" s="41"/>
      <c r="L712" s="41"/>
      <c r="M712" s="52"/>
    </row>
    <row r="713" spans="1:13" hidden="1">
      <c r="A713" s="41" t="s">
        <v>8544</v>
      </c>
      <c r="B713" s="41" t="s">
        <v>8650</v>
      </c>
      <c r="C713" s="41" t="s">
        <v>7927</v>
      </c>
      <c r="D713" s="41" t="s">
        <v>7928</v>
      </c>
      <c r="E713" s="41" t="s">
        <v>7929</v>
      </c>
      <c r="F713" s="41" t="s">
        <v>9416</v>
      </c>
      <c r="G713" s="41" t="s">
        <v>1048</v>
      </c>
      <c r="H713" s="41" t="s">
        <v>7894</v>
      </c>
      <c r="I713" s="42">
        <v>41550</v>
      </c>
      <c r="J713" s="41"/>
      <c r="K713" s="41"/>
      <c r="L713" s="41"/>
      <c r="M713" s="52"/>
    </row>
    <row r="714" spans="1:13" hidden="1">
      <c r="A714" s="40" t="s">
        <v>8544</v>
      </c>
      <c r="B714" s="40" t="s">
        <v>8650</v>
      </c>
      <c r="C714" s="40" t="s">
        <v>7927</v>
      </c>
      <c r="D714" s="40" t="s">
        <v>7928</v>
      </c>
      <c r="E714" s="41" t="s">
        <v>7929</v>
      </c>
      <c r="F714" s="40" t="s">
        <v>9416</v>
      </c>
      <c r="G714" s="40" t="s">
        <v>7895</v>
      </c>
      <c r="H714" s="40" t="s">
        <v>7896</v>
      </c>
      <c r="I714" s="43">
        <f>J714-2</f>
        <v>41533</v>
      </c>
      <c r="J714" s="43">
        <f t="shared" ref="J714:J720" si="47">I715</f>
        <v>41535</v>
      </c>
      <c r="K714" s="40" t="s">
        <v>145</v>
      </c>
      <c r="L714" s="40">
        <v>100</v>
      </c>
    </row>
    <row r="715" spans="1:13" hidden="1">
      <c r="A715" s="40" t="s">
        <v>8544</v>
      </c>
      <c r="B715" s="40" t="s">
        <v>8650</v>
      </c>
      <c r="C715" s="40" t="s">
        <v>7927</v>
      </c>
      <c r="D715" s="40" t="s">
        <v>7928</v>
      </c>
      <c r="E715" s="41" t="s">
        <v>7929</v>
      </c>
      <c r="F715" s="40" t="s">
        <v>9416</v>
      </c>
      <c r="G715" s="40" t="s">
        <v>7898</v>
      </c>
      <c r="H715" s="40" t="s">
        <v>7899</v>
      </c>
      <c r="I715" s="43">
        <f>J715-1</f>
        <v>41535</v>
      </c>
      <c r="J715" s="43">
        <f t="shared" si="47"/>
        <v>41536</v>
      </c>
      <c r="K715" s="40" t="s">
        <v>145</v>
      </c>
      <c r="L715" s="40">
        <v>100</v>
      </c>
    </row>
    <row r="716" spans="1:13" hidden="1">
      <c r="A716" s="40" t="s">
        <v>8544</v>
      </c>
      <c r="B716" s="40" t="s">
        <v>8650</v>
      </c>
      <c r="C716" s="40" t="s">
        <v>7927</v>
      </c>
      <c r="D716" s="40" t="s">
        <v>7928</v>
      </c>
      <c r="E716" s="41" t="s">
        <v>7929</v>
      </c>
      <c r="F716" s="40" t="s">
        <v>9416</v>
      </c>
      <c r="G716" s="40" t="s">
        <v>7898</v>
      </c>
      <c r="H716" s="40" t="s">
        <v>7900</v>
      </c>
      <c r="I716" s="43">
        <f>J716-1</f>
        <v>41536</v>
      </c>
      <c r="J716" s="43">
        <f t="shared" si="47"/>
        <v>41537</v>
      </c>
      <c r="K716" s="40" t="s">
        <v>145</v>
      </c>
      <c r="L716" s="40">
        <v>100</v>
      </c>
    </row>
    <row r="717" spans="1:13">
      <c r="A717" s="40" t="s">
        <v>8544</v>
      </c>
      <c r="B717" s="40" t="s">
        <v>8650</v>
      </c>
      <c r="C717" s="40" t="s">
        <v>7927</v>
      </c>
      <c r="D717" s="40" t="s">
        <v>7928</v>
      </c>
      <c r="E717" s="41" t="s">
        <v>7929</v>
      </c>
      <c r="F717" s="40" t="s">
        <v>9416</v>
      </c>
      <c r="G717" s="40" t="s">
        <v>7901</v>
      </c>
      <c r="H717" s="40" t="s">
        <v>7902</v>
      </c>
      <c r="I717" s="43">
        <f>J717-5</f>
        <v>41537</v>
      </c>
      <c r="J717" s="43">
        <f t="shared" si="47"/>
        <v>41542</v>
      </c>
      <c r="K717" s="40" t="s">
        <v>145</v>
      </c>
      <c r="L717" s="40">
        <v>100</v>
      </c>
    </row>
    <row r="718" spans="1:13" hidden="1">
      <c r="A718" s="40" t="s">
        <v>8544</v>
      </c>
      <c r="B718" s="40" t="s">
        <v>8650</v>
      </c>
      <c r="C718" s="40" t="s">
        <v>7927</v>
      </c>
      <c r="D718" s="40" t="s">
        <v>7928</v>
      </c>
      <c r="E718" s="41" t="s">
        <v>7929</v>
      </c>
      <c r="F718" s="40" t="s">
        <v>9416</v>
      </c>
      <c r="G718" s="40" t="s">
        <v>7904</v>
      </c>
      <c r="H718" s="40" t="s">
        <v>7905</v>
      </c>
      <c r="I718" s="43">
        <f>J718-3</f>
        <v>41542</v>
      </c>
      <c r="J718" s="43">
        <f t="shared" si="47"/>
        <v>41545</v>
      </c>
      <c r="K718" s="40" t="s">
        <v>145</v>
      </c>
      <c r="L718" s="40">
        <v>100</v>
      </c>
    </row>
    <row r="719" spans="1:13" ht="26.45" hidden="1">
      <c r="A719" s="40" t="s">
        <v>8544</v>
      </c>
      <c r="B719" s="40" t="s">
        <v>8650</v>
      </c>
      <c r="C719" s="40" t="s">
        <v>7927</v>
      </c>
      <c r="D719" s="40" t="s">
        <v>7928</v>
      </c>
      <c r="E719" s="41" t="s">
        <v>7929</v>
      </c>
      <c r="F719" s="40" t="s">
        <v>9416</v>
      </c>
      <c r="G719" s="40" t="s">
        <v>7904</v>
      </c>
      <c r="H719" s="40" t="s">
        <v>7906</v>
      </c>
      <c r="I719" s="43">
        <f>J719-2</f>
        <v>41545</v>
      </c>
      <c r="J719" s="43">
        <f t="shared" si="47"/>
        <v>41547</v>
      </c>
      <c r="K719" s="40" t="s">
        <v>145</v>
      </c>
      <c r="L719" s="40">
        <v>100</v>
      </c>
      <c r="M719" s="39" t="s">
        <v>9415</v>
      </c>
    </row>
    <row r="720" spans="1:13" hidden="1">
      <c r="A720" s="40" t="s">
        <v>8544</v>
      </c>
      <c r="B720" s="40" t="s">
        <v>8650</v>
      </c>
      <c r="C720" s="40" t="s">
        <v>7927</v>
      </c>
      <c r="D720" s="40" t="s">
        <v>7928</v>
      </c>
      <c r="E720" s="41" t="s">
        <v>7929</v>
      </c>
      <c r="F720" s="40" t="s">
        <v>9416</v>
      </c>
      <c r="G720" s="40" t="s">
        <v>7904</v>
      </c>
      <c r="H720" s="40" t="s">
        <v>7907</v>
      </c>
      <c r="I720" s="43">
        <f>J720-2</f>
        <v>41547</v>
      </c>
      <c r="J720" s="43">
        <f t="shared" si="47"/>
        <v>41549</v>
      </c>
      <c r="K720" s="40" t="s">
        <v>145</v>
      </c>
      <c r="L720" s="40">
        <v>100</v>
      </c>
      <c r="M720" s="39" t="s">
        <v>9417</v>
      </c>
    </row>
    <row r="721" spans="1:13" hidden="1">
      <c r="A721" s="40" t="s">
        <v>8544</v>
      </c>
      <c r="B721" s="40" t="s">
        <v>8650</v>
      </c>
      <c r="C721" s="40" t="s">
        <v>7927</v>
      </c>
      <c r="D721" s="40" t="s">
        <v>7928</v>
      </c>
      <c r="E721" s="41" t="s">
        <v>7929</v>
      </c>
      <c r="F721" s="40" t="s">
        <v>9416</v>
      </c>
      <c r="G721" s="40" t="s">
        <v>7904</v>
      </c>
      <c r="H721" s="40" t="s">
        <v>7908</v>
      </c>
      <c r="I721" s="43">
        <f>J721-1</f>
        <v>41549</v>
      </c>
      <c r="J721" s="43">
        <v>41550</v>
      </c>
      <c r="K721" s="40" t="s">
        <v>145</v>
      </c>
      <c r="L721" s="40">
        <v>100</v>
      </c>
    </row>
    <row r="722" spans="1:13" hidden="1">
      <c r="A722" s="41" t="s">
        <v>8544</v>
      </c>
      <c r="B722" s="41" t="s">
        <v>8650</v>
      </c>
      <c r="C722" s="41" t="s">
        <v>7927</v>
      </c>
      <c r="D722" s="41" t="s">
        <v>7928</v>
      </c>
      <c r="E722" s="41" t="s">
        <v>7929</v>
      </c>
      <c r="F722" s="41" t="s">
        <v>9418</v>
      </c>
      <c r="G722" s="41" t="s">
        <v>1048</v>
      </c>
      <c r="H722" s="41" t="s">
        <v>7888</v>
      </c>
      <c r="I722" s="42">
        <v>41533</v>
      </c>
      <c r="J722" s="41"/>
      <c r="K722" s="41"/>
      <c r="L722" s="41"/>
      <c r="M722" s="52"/>
    </row>
    <row r="723" spans="1:13" hidden="1">
      <c r="A723" s="41" t="s">
        <v>8544</v>
      </c>
      <c r="B723" s="41" t="s">
        <v>8650</v>
      </c>
      <c r="C723" s="41" t="s">
        <v>7927</v>
      </c>
      <c r="D723" s="41" t="s">
        <v>7928</v>
      </c>
      <c r="E723" s="41" t="s">
        <v>7929</v>
      </c>
      <c r="F723" s="41" t="s">
        <v>9418</v>
      </c>
      <c r="G723" s="41" t="s">
        <v>1048</v>
      </c>
      <c r="H723" s="41" t="s">
        <v>7889</v>
      </c>
      <c r="I723" s="42"/>
      <c r="J723" s="41"/>
      <c r="K723" s="41"/>
      <c r="L723" s="41"/>
      <c r="M723" s="52"/>
    </row>
    <row r="724" spans="1:13" hidden="1">
      <c r="A724" s="41" t="s">
        <v>8544</v>
      </c>
      <c r="B724" s="41" t="s">
        <v>8650</v>
      </c>
      <c r="C724" s="41" t="s">
        <v>7927</v>
      </c>
      <c r="D724" s="41" t="s">
        <v>7928</v>
      </c>
      <c r="E724" s="41" t="s">
        <v>7929</v>
      </c>
      <c r="F724" s="41" t="s">
        <v>9418</v>
      </c>
      <c r="G724" s="41" t="s">
        <v>1048</v>
      </c>
      <c r="H724" s="41" t="s">
        <v>7890</v>
      </c>
      <c r="I724" s="41"/>
      <c r="J724" s="41"/>
      <c r="K724" s="41"/>
      <c r="L724" s="41"/>
      <c r="M724" s="52"/>
    </row>
    <row r="725" spans="1:13" hidden="1">
      <c r="A725" s="41" t="s">
        <v>8544</v>
      </c>
      <c r="B725" s="41" t="s">
        <v>8650</v>
      </c>
      <c r="C725" s="41" t="s">
        <v>7927</v>
      </c>
      <c r="D725" s="41" t="s">
        <v>7928</v>
      </c>
      <c r="E725" s="41" t="s">
        <v>7929</v>
      </c>
      <c r="F725" s="41" t="s">
        <v>9418</v>
      </c>
      <c r="G725" s="41" t="s">
        <v>1048</v>
      </c>
      <c r="H725" s="41" t="s">
        <v>7891</v>
      </c>
      <c r="I725" s="41"/>
      <c r="J725" s="41"/>
      <c r="K725" s="41"/>
      <c r="L725" s="41"/>
      <c r="M725" s="52"/>
    </row>
    <row r="726" spans="1:13" hidden="1">
      <c r="A726" s="41" t="s">
        <v>8544</v>
      </c>
      <c r="B726" s="41" t="s">
        <v>8650</v>
      </c>
      <c r="C726" s="41" t="s">
        <v>7927</v>
      </c>
      <c r="D726" s="41" t="s">
        <v>7928</v>
      </c>
      <c r="E726" s="41" t="s">
        <v>7929</v>
      </c>
      <c r="F726" s="41" t="s">
        <v>9418</v>
      </c>
      <c r="G726" s="41" t="s">
        <v>1048</v>
      </c>
      <c r="H726" s="41" t="s">
        <v>7892</v>
      </c>
      <c r="I726" s="42"/>
      <c r="J726" s="41"/>
      <c r="K726" s="41"/>
      <c r="L726" s="41"/>
      <c r="M726" s="52"/>
    </row>
    <row r="727" spans="1:13" hidden="1">
      <c r="A727" s="41" t="s">
        <v>8544</v>
      </c>
      <c r="B727" s="41" t="s">
        <v>8650</v>
      </c>
      <c r="C727" s="41" t="s">
        <v>7927</v>
      </c>
      <c r="D727" s="41" t="s">
        <v>7928</v>
      </c>
      <c r="E727" s="41" t="s">
        <v>7929</v>
      </c>
      <c r="F727" s="41" t="s">
        <v>9418</v>
      </c>
      <c r="G727" s="41" t="s">
        <v>1048</v>
      </c>
      <c r="H727" s="41" t="s">
        <v>7893</v>
      </c>
      <c r="I727" s="41"/>
      <c r="J727" s="41"/>
      <c r="K727" s="41"/>
      <c r="L727" s="41"/>
      <c r="M727" s="52"/>
    </row>
    <row r="728" spans="1:13" hidden="1">
      <c r="A728" s="41" t="s">
        <v>8544</v>
      </c>
      <c r="B728" s="41" t="s">
        <v>8650</v>
      </c>
      <c r="C728" s="41" t="s">
        <v>7927</v>
      </c>
      <c r="D728" s="41" t="s">
        <v>7928</v>
      </c>
      <c r="E728" s="41" t="s">
        <v>7929</v>
      </c>
      <c r="F728" s="41" t="s">
        <v>9418</v>
      </c>
      <c r="G728" s="41" t="s">
        <v>1048</v>
      </c>
      <c r="H728" s="41" t="s">
        <v>7894</v>
      </c>
      <c r="I728" s="42">
        <v>41550</v>
      </c>
      <c r="J728" s="41"/>
      <c r="K728" s="41"/>
      <c r="L728" s="41"/>
      <c r="M728" s="52"/>
    </row>
    <row r="729" spans="1:13" hidden="1">
      <c r="A729" s="40" t="s">
        <v>8544</v>
      </c>
      <c r="B729" s="40" t="s">
        <v>8650</v>
      </c>
      <c r="C729" s="40" t="s">
        <v>7927</v>
      </c>
      <c r="D729" s="40" t="s">
        <v>7928</v>
      </c>
      <c r="E729" s="41" t="s">
        <v>7929</v>
      </c>
      <c r="F729" s="40" t="s">
        <v>9418</v>
      </c>
      <c r="G729" s="40" t="s">
        <v>7895</v>
      </c>
      <c r="H729" s="40" t="s">
        <v>7896</v>
      </c>
      <c r="I729" s="43">
        <f>J729-2</f>
        <v>41533</v>
      </c>
      <c r="J729" s="43">
        <f t="shared" ref="J729:J735" si="48">I730</f>
        <v>41535</v>
      </c>
      <c r="K729" s="40" t="s">
        <v>145</v>
      </c>
      <c r="L729" s="40">
        <v>100</v>
      </c>
    </row>
    <row r="730" spans="1:13" hidden="1">
      <c r="A730" s="40" t="s">
        <v>8544</v>
      </c>
      <c r="B730" s="40" t="s">
        <v>8650</v>
      </c>
      <c r="C730" s="40" t="s">
        <v>7927</v>
      </c>
      <c r="D730" s="40" t="s">
        <v>7928</v>
      </c>
      <c r="E730" s="41" t="s">
        <v>7929</v>
      </c>
      <c r="F730" s="40" t="s">
        <v>9418</v>
      </c>
      <c r="G730" s="40" t="s">
        <v>7898</v>
      </c>
      <c r="H730" s="40" t="s">
        <v>7899</v>
      </c>
      <c r="I730" s="43">
        <f>J730-1</f>
        <v>41535</v>
      </c>
      <c r="J730" s="43">
        <f t="shared" si="48"/>
        <v>41536</v>
      </c>
      <c r="K730" s="40" t="s">
        <v>145</v>
      </c>
      <c r="L730" s="40">
        <v>100</v>
      </c>
    </row>
    <row r="731" spans="1:13" hidden="1">
      <c r="A731" s="40" t="s">
        <v>8544</v>
      </c>
      <c r="B731" s="40" t="s">
        <v>8650</v>
      </c>
      <c r="C731" s="40" t="s">
        <v>7927</v>
      </c>
      <c r="D731" s="40" t="s">
        <v>7928</v>
      </c>
      <c r="E731" s="41" t="s">
        <v>7929</v>
      </c>
      <c r="F731" s="40" t="s">
        <v>9418</v>
      </c>
      <c r="G731" s="40" t="s">
        <v>7898</v>
      </c>
      <c r="H731" s="40" t="s">
        <v>7900</v>
      </c>
      <c r="I731" s="43">
        <f>J731-1</f>
        <v>41536</v>
      </c>
      <c r="J731" s="43">
        <f t="shared" si="48"/>
        <v>41537</v>
      </c>
      <c r="K731" s="40" t="s">
        <v>145</v>
      </c>
      <c r="L731" s="40">
        <v>100</v>
      </c>
    </row>
    <row r="732" spans="1:13">
      <c r="A732" s="40" t="s">
        <v>8544</v>
      </c>
      <c r="B732" s="40" t="s">
        <v>8650</v>
      </c>
      <c r="C732" s="40" t="s">
        <v>7927</v>
      </c>
      <c r="D732" s="40" t="s">
        <v>7928</v>
      </c>
      <c r="E732" s="41" t="s">
        <v>7929</v>
      </c>
      <c r="F732" s="40" t="s">
        <v>9418</v>
      </c>
      <c r="G732" s="40" t="s">
        <v>7901</v>
      </c>
      <c r="H732" s="40" t="s">
        <v>7902</v>
      </c>
      <c r="I732" s="43">
        <f>J732-5</f>
        <v>41537</v>
      </c>
      <c r="J732" s="43">
        <f t="shared" si="48"/>
        <v>41542</v>
      </c>
      <c r="K732" s="40" t="s">
        <v>145</v>
      </c>
      <c r="L732" s="40">
        <v>100</v>
      </c>
    </row>
    <row r="733" spans="1:13" hidden="1">
      <c r="A733" s="40" t="s">
        <v>8544</v>
      </c>
      <c r="B733" s="40" t="s">
        <v>8650</v>
      </c>
      <c r="C733" s="40" t="s">
        <v>7927</v>
      </c>
      <c r="D733" s="40" t="s">
        <v>7928</v>
      </c>
      <c r="E733" s="41" t="s">
        <v>7929</v>
      </c>
      <c r="F733" s="40" t="s">
        <v>9418</v>
      </c>
      <c r="G733" s="40" t="s">
        <v>7904</v>
      </c>
      <c r="H733" s="40" t="s">
        <v>7905</v>
      </c>
      <c r="I733" s="43">
        <f>J733-3</f>
        <v>41542</v>
      </c>
      <c r="J733" s="43">
        <f t="shared" si="48"/>
        <v>41545</v>
      </c>
      <c r="K733" s="40" t="s">
        <v>145</v>
      </c>
      <c r="L733" s="40">
        <v>100</v>
      </c>
    </row>
    <row r="734" spans="1:13" ht="26.45" hidden="1">
      <c r="A734" s="40" t="s">
        <v>8544</v>
      </c>
      <c r="B734" s="40" t="s">
        <v>8650</v>
      </c>
      <c r="C734" s="40" t="s">
        <v>7927</v>
      </c>
      <c r="D734" s="40" t="s">
        <v>7928</v>
      </c>
      <c r="E734" s="41" t="s">
        <v>7929</v>
      </c>
      <c r="F734" s="40" t="s">
        <v>9418</v>
      </c>
      <c r="G734" s="40" t="s">
        <v>7904</v>
      </c>
      <c r="H734" s="40" t="s">
        <v>7906</v>
      </c>
      <c r="I734" s="43">
        <f>J734-2</f>
        <v>41545</v>
      </c>
      <c r="J734" s="43">
        <f t="shared" si="48"/>
        <v>41547</v>
      </c>
      <c r="K734" s="40" t="s">
        <v>145</v>
      </c>
      <c r="L734" s="40">
        <v>100</v>
      </c>
      <c r="M734" s="39" t="s">
        <v>9415</v>
      </c>
    </row>
    <row r="735" spans="1:13" hidden="1">
      <c r="A735" s="40" t="s">
        <v>8544</v>
      </c>
      <c r="B735" s="40" t="s">
        <v>8650</v>
      </c>
      <c r="C735" s="40" t="s">
        <v>7927</v>
      </c>
      <c r="D735" s="40" t="s">
        <v>7928</v>
      </c>
      <c r="E735" s="41" t="s">
        <v>7929</v>
      </c>
      <c r="F735" s="40" t="s">
        <v>9418</v>
      </c>
      <c r="G735" s="40" t="s">
        <v>7904</v>
      </c>
      <c r="H735" s="40" t="s">
        <v>7907</v>
      </c>
      <c r="I735" s="43">
        <f>J735-2</f>
        <v>41547</v>
      </c>
      <c r="J735" s="43">
        <f t="shared" si="48"/>
        <v>41549</v>
      </c>
      <c r="K735" s="40" t="s">
        <v>145</v>
      </c>
      <c r="L735" s="40">
        <v>100</v>
      </c>
      <c r="M735" s="39" t="s">
        <v>9417</v>
      </c>
    </row>
    <row r="736" spans="1:13" hidden="1">
      <c r="A736" s="40" t="s">
        <v>8544</v>
      </c>
      <c r="B736" s="40" t="s">
        <v>8650</v>
      </c>
      <c r="C736" s="40" t="s">
        <v>7927</v>
      </c>
      <c r="D736" s="40" t="s">
        <v>7928</v>
      </c>
      <c r="E736" s="41" t="s">
        <v>7929</v>
      </c>
      <c r="F736" s="40" t="s">
        <v>9418</v>
      </c>
      <c r="G736" s="40" t="s">
        <v>7904</v>
      </c>
      <c r="H736" s="40" t="s">
        <v>7908</v>
      </c>
      <c r="I736" s="43">
        <f>J736-1</f>
        <v>41549</v>
      </c>
      <c r="J736" s="43">
        <v>41550</v>
      </c>
      <c r="K736" s="40" t="s">
        <v>145</v>
      </c>
      <c r="L736" s="40">
        <v>100</v>
      </c>
    </row>
    <row r="737" spans="1:13" hidden="1">
      <c r="A737" s="41" t="s">
        <v>8544</v>
      </c>
      <c r="B737" s="41" t="s">
        <v>9419</v>
      </c>
      <c r="C737" s="41" t="s">
        <v>7927</v>
      </c>
      <c r="D737" s="41" t="s">
        <v>7928</v>
      </c>
      <c r="E737" s="41" t="s">
        <v>7929</v>
      </c>
      <c r="F737" s="41" t="s">
        <v>9420</v>
      </c>
      <c r="G737" s="41" t="s">
        <v>1048</v>
      </c>
      <c r="H737" s="41" t="s">
        <v>7888</v>
      </c>
      <c r="I737" s="42">
        <v>41535</v>
      </c>
      <c r="J737" s="41"/>
      <c r="K737" s="41"/>
      <c r="L737" s="41"/>
      <c r="M737" s="52"/>
    </row>
    <row r="738" spans="1:13" hidden="1">
      <c r="A738" s="41" t="s">
        <v>8544</v>
      </c>
      <c r="B738" s="41" t="s">
        <v>9419</v>
      </c>
      <c r="C738" s="41" t="s">
        <v>7927</v>
      </c>
      <c r="D738" s="41" t="s">
        <v>7928</v>
      </c>
      <c r="E738" s="41" t="s">
        <v>7929</v>
      </c>
      <c r="F738" s="41" t="s">
        <v>9420</v>
      </c>
      <c r="G738" s="41" t="s">
        <v>1048</v>
      </c>
      <c r="H738" s="41" t="s">
        <v>7889</v>
      </c>
      <c r="I738" s="42"/>
      <c r="J738" s="41"/>
      <c r="K738" s="41"/>
      <c r="L738" s="41"/>
      <c r="M738" s="52"/>
    </row>
    <row r="739" spans="1:13" hidden="1">
      <c r="A739" s="41" t="s">
        <v>8544</v>
      </c>
      <c r="B739" s="41" t="s">
        <v>9419</v>
      </c>
      <c r="C739" s="41" t="s">
        <v>7927</v>
      </c>
      <c r="D739" s="41" t="s">
        <v>7928</v>
      </c>
      <c r="E739" s="41" t="s">
        <v>7929</v>
      </c>
      <c r="F739" s="41" t="s">
        <v>9420</v>
      </c>
      <c r="G739" s="41" t="s">
        <v>1048</v>
      </c>
      <c r="H739" s="41" t="s">
        <v>7890</v>
      </c>
      <c r="I739" s="41"/>
      <c r="J739" s="41"/>
      <c r="K739" s="41"/>
      <c r="L739" s="41"/>
      <c r="M739" s="52"/>
    </row>
    <row r="740" spans="1:13" hidden="1">
      <c r="A740" s="41" t="s">
        <v>8544</v>
      </c>
      <c r="B740" s="41" t="s">
        <v>9419</v>
      </c>
      <c r="C740" s="41" t="s">
        <v>7927</v>
      </c>
      <c r="D740" s="41" t="s">
        <v>7928</v>
      </c>
      <c r="E740" s="41" t="s">
        <v>7929</v>
      </c>
      <c r="F740" s="41" t="s">
        <v>9420</v>
      </c>
      <c r="G740" s="41" t="s">
        <v>1048</v>
      </c>
      <c r="H740" s="41" t="s">
        <v>7891</v>
      </c>
      <c r="I740" s="41"/>
      <c r="J740" s="41"/>
      <c r="K740" s="41"/>
      <c r="L740" s="41"/>
      <c r="M740" s="52"/>
    </row>
    <row r="741" spans="1:13" hidden="1">
      <c r="A741" s="41" t="s">
        <v>8544</v>
      </c>
      <c r="B741" s="41" t="s">
        <v>9419</v>
      </c>
      <c r="C741" s="41" t="s">
        <v>7927</v>
      </c>
      <c r="D741" s="41" t="s">
        <v>7928</v>
      </c>
      <c r="E741" s="41" t="s">
        <v>7929</v>
      </c>
      <c r="F741" s="41" t="s">
        <v>9420</v>
      </c>
      <c r="G741" s="41" t="s">
        <v>1048</v>
      </c>
      <c r="H741" s="41" t="s">
        <v>7892</v>
      </c>
      <c r="I741" s="42"/>
      <c r="J741" s="41"/>
      <c r="K741" s="41"/>
      <c r="L741" s="41"/>
      <c r="M741" s="52"/>
    </row>
    <row r="742" spans="1:13" hidden="1">
      <c r="A742" s="41" t="s">
        <v>8544</v>
      </c>
      <c r="B742" s="41" t="s">
        <v>9419</v>
      </c>
      <c r="C742" s="41" t="s">
        <v>7927</v>
      </c>
      <c r="D742" s="41" t="s">
        <v>7928</v>
      </c>
      <c r="E742" s="41" t="s">
        <v>7929</v>
      </c>
      <c r="F742" s="41" t="s">
        <v>9420</v>
      </c>
      <c r="G742" s="41" t="s">
        <v>1048</v>
      </c>
      <c r="H742" s="41" t="s">
        <v>7893</v>
      </c>
      <c r="I742" s="41"/>
      <c r="J742" s="41"/>
      <c r="K742" s="41"/>
      <c r="L742" s="41"/>
      <c r="M742" s="52"/>
    </row>
    <row r="743" spans="1:13" hidden="1">
      <c r="A743" s="41" t="s">
        <v>8544</v>
      </c>
      <c r="B743" s="41" t="s">
        <v>9419</v>
      </c>
      <c r="C743" s="41" t="s">
        <v>7927</v>
      </c>
      <c r="D743" s="41" t="s">
        <v>7928</v>
      </c>
      <c r="E743" s="41" t="s">
        <v>7929</v>
      </c>
      <c r="F743" s="41" t="s">
        <v>9420</v>
      </c>
      <c r="G743" s="41" t="s">
        <v>1048</v>
      </c>
      <c r="H743" s="41" t="s">
        <v>7894</v>
      </c>
      <c r="I743" s="42">
        <v>41550</v>
      </c>
      <c r="J743" s="41"/>
      <c r="K743" s="41"/>
      <c r="L743" s="41"/>
      <c r="M743" s="52"/>
    </row>
    <row r="744" spans="1:13" hidden="1">
      <c r="A744" s="40" t="s">
        <v>8544</v>
      </c>
      <c r="B744" s="40" t="s">
        <v>9419</v>
      </c>
      <c r="C744" s="40" t="s">
        <v>7927</v>
      </c>
      <c r="D744" s="40" t="s">
        <v>7928</v>
      </c>
      <c r="E744" s="41" t="s">
        <v>7929</v>
      </c>
      <c r="F744" s="40" t="s">
        <v>9420</v>
      </c>
      <c r="G744" s="40" t="s">
        <v>7895</v>
      </c>
      <c r="H744" s="40" t="s">
        <v>7896</v>
      </c>
      <c r="I744" s="43">
        <f>J744-2</f>
        <v>41535</v>
      </c>
      <c r="J744" s="43">
        <f t="shared" ref="J744:J750" si="49">I745</f>
        <v>41537</v>
      </c>
      <c r="K744" s="40" t="s">
        <v>145</v>
      </c>
      <c r="L744" s="40">
        <v>100</v>
      </c>
    </row>
    <row r="745" spans="1:13" hidden="1">
      <c r="A745" s="40" t="s">
        <v>8544</v>
      </c>
      <c r="B745" s="40" t="s">
        <v>9419</v>
      </c>
      <c r="C745" s="40" t="s">
        <v>7927</v>
      </c>
      <c r="D745" s="40" t="s">
        <v>7928</v>
      </c>
      <c r="E745" s="41" t="s">
        <v>7929</v>
      </c>
      <c r="F745" s="40" t="s">
        <v>9420</v>
      </c>
      <c r="G745" s="40" t="s">
        <v>7898</v>
      </c>
      <c r="H745" s="40" t="s">
        <v>7899</v>
      </c>
      <c r="I745" s="43">
        <f>J745-1</f>
        <v>41537</v>
      </c>
      <c r="J745" s="43">
        <f t="shared" si="49"/>
        <v>41538</v>
      </c>
      <c r="K745" s="40" t="s">
        <v>145</v>
      </c>
      <c r="L745" s="40">
        <v>100</v>
      </c>
    </row>
    <row r="746" spans="1:13" hidden="1">
      <c r="A746" s="40" t="s">
        <v>8544</v>
      </c>
      <c r="B746" s="40" t="s">
        <v>9419</v>
      </c>
      <c r="C746" s="40" t="s">
        <v>7927</v>
      </c>
      <c r="D746" s="40" t="s">
        <v>7928</v>
      </c>
      <c r="E746" s="41" t="s">
        <v>7929</v>
      </c>
      <c r="F746" s="40" t="s">
        <v>9420</v>
      </c>
      <c r="G746" s="40" t="s">
        <v>7898</v>
      </c>
      <c r="H746" s="40" t="s">
        <v>7900</v>
      </c>
      <c r="I746" s="43">
        <f>J746-1</f>
        <v>41538</v>
      </c>
      <c r="J746" s="43">
        <f t="shared" si="49"/>
        <v>41539</v>
      </c>
      <c r="K746" s="40" t="s">
        <v>145</v>
      </c>
      <c r="L746" s="40">
        <v>100</v>
      </c>
    </row>
    <row r="747" spans="1:13">
      <c r="A747" s="40" t="s">
        <v>8544</v>
      </c>
      <c r="B747" s="40" t="s">
        <v>9419</v>
      </c>
      <c r="C747" s="40" t="s">
        <v>7927</v>
      </c>
      <c r="D747" s="40" t="s">
        <v>7928</v>
      </c>
      <c r="E747" s="41" t="s">
        <v>7929</v>
      </c>
      <c r="F747" s="40" t="s">
        <v>9420</v>
      </c>
      <c r="G747" s="40" t="s">
        <v>7901</v>
      </c>
      <c r="H747" s="40" t="s">
        <v>7902</v>
      </c>
      <c r="I747" s="43">
        <f>J747-5</f>
        <v>41539</v>
      </c>
      <c r="J747" s="43">
        <f t="shared" si="49"/>
        <v>41544</v>
      </c>
      <c r="K747" s="40" t="s">
        <v>145</v>
      </c>
      <c r="L747" s="40">
        <v>100</v>
      </c>
    </row>
    <row r="748" spans="1:13" hidden="1">
      <c r="A748" s="40" t="s">
        <v>8544</v>
      </c>
      <c r="B748" s="40" t="s">
        <v>9419</v>
      </c>
      <c r="C748" s="40" t="s">
        <v>7927</v>
      </c>
      <c r="D748" s="40" t="s">
        <v>7928</v>
      </c>
      <c r="E748" s="41" t="s">
        <v>7929</v>
      </c>
      <c r="F748" s="40" t="s">
        <v>9420</v>
      </c>
      <c r="G748" s="40" t="s">
        <v>7904</v>
      </c>
      <c r="H748" s="40" t="s">
        <v>7905</v>
      </c>
      <c r="I748" s="43">
        <f>J748-3</f>
        <v>41544</v>
      </c>
      <c r="J748" s="43">
        <f t="shared" si="49"/>
        <v>41547</v>
      </c>
      <c r="K748" s="40" t="s">
        <v>145</v>
      </c>
      <c r="L748" s="40">
        <v>100</v>
      </c>
    </row>
    <row r="749" spans="1:13" hidden="1">
      <c r="A749" s="40" t="s">
        <v>8544</v>
      </c>
      <c r="B749" s="40" t="s">
        <v>9419</v>
      </c>
      <c r="C749" s="40" t="s">
        <v>7927</v>
      </c>
      <c r="D749" s="40" t="s">
        <v>7928</v>
      </c>
      <c r="E749" s="41" t="s">
        <v>7929</v>
      </c>
      <c r="F749" s="40" t="s">
        <v>9420</v>
      </c>
      <c r="G749" s="40" t="s">
        <v>7904</v>
      </c>
      <c r="H749" s="40" t="s">
        <v>7906</v>
      </c>
      <c r="I749" s="43">
        <f>J749-2</f>
        <v>41547</v>
      </c>
      <c r="J749" s="43">
        <f t="shared" si="49"/>
        <v>41549</v>
      </c>
      <c r="K749" s="40" t="s">
        <v>145</v>
      </c>
      <c r="L749" s="40">
        <v>100</v>
      </c>
    </row>
    <row r="750" spans="1:13" hidden="1">
      <c r="A750" s="40" t="s">
        <v>8544</v>
      </c>
      <c r="B750" s="40" t="s">
        <v>9419</v>
      </c>
      <c r="C750" s="40" t="s">
        <v>7927</v>
      </c>
      <c r="D750" s="40" t="s">
        <v>7928</v>
      </c>
      <c r="E750" s="41" t="s">
        <v>7929</v>
      </c>
      <c r="F750" s="40" t="s">
        <v>9420</v>
      </c>
      <c r="G750" s="40" t="s">
        <v>7904</v>
      </c>
      <c r="H750" s="40" t="s">
        <v>7907</v>
      </c>
      <c r="I750" s="43">
        <f>J750-2</f>
        <v>41549</v>
      </c>
      <c r="J750" s="43">
        <f t="shared" si="49"/>
        <v>41551</v>
      </c>
      <c r="K750" s="40" t="s">
        <v>145</v>
      </c>
      <c r="L750" s="40">
        <v>100</v>
      </c>
    </row>
    <row r="751" spans="1:13" ht="26.45" hidden="1">
      <c r="A751" s="40" t="s">
        <v>8544</v>
      </c>
      <c r="B751" s="40" t="s">
        <v>9419</v>
      </c>
      <c r="C751" s="40" t="s">
        <v>7927</v>
      </c>
      <c r="D751" s="40" t="s">
        <v>7928</v>
      </c>
      <c r="E751" s="41" t="s">
        <v>7929</v>
      </c>
      <c r="F751" s="40" t="s">
        <v>9420</v>
      </c>
      <c r="G751" s="40" t="s">
        <v>7904</v>
      </c>
      <c r="H751" s="40" t="s">
        <v>7908</v>
      </c>
      <c r="I751" s="43">
        <f>J751-1</f>
        <v>41551</v>
      </c>
      <c r="J751" s="43">
        <v>41552</v>
      </c>
      <c r="K751" s="40" t="s">
        <v>145</v>
      </c>
      <c r="L751" s="40">
        <v>100</v>
      </c>
      <c r="M751" s="39" t="s">
        <v>9415</v>
      </c>
    </row>
    <row r="752" spans="1:13" hidden="1">
      <c r="A752" s="49" t="s">
        <v>8615</v>
      </c>
      <c r="B752" s="41" t="s">
        <v>9421</v>
      </c>
      <c r="C752" s="49" t="s">
        <v>7927</v>
      </c>
      <c r="D752" s="49" t="s">
        <v>7928</v>
      </c>
      <c r="E752" s="41" t="s">
        <v>7929</v>
      </c>
      <c r="F752" s="41" t="s">
        <v>9422</v>
      </c>
      <c r="G752" s="41" t="s">
        <v>1048</v>
      </c>
      <c r="H752" s="41" t="s">
        <v>7888</v>
      </c>
      <c r="I752" s="41"/>
      <c r="J752" s="41"/>
      <c r="K752" s="41"/>
      <c r="L752" s="41"/>
    </row>
    <row r="753" spans="1:13" hidden="1">
      <c r="A753" s="49" t="s">
        <v>8615</v>
      </c>
      <c r="B753" s="41" t="s">
        <v>9421</v>
      </c>
      <c r="C753" s="49" t="s">
        <v>7927</v>
      </c>
      <c r="D753" s="49" t="s">
        <v>7928</v>
      </c>
      <c r="E753" s="41" t="s">
        <v>7929</v>
      </c>
      <c r="F753" s="41" t="s">
        <v>9422</v>
      </c>
      <c r="G753" s="41" t="s">
        <v>1048</v>
      </c>
      <c r="H753" s="41" t="s">
        <v>7889</v>
      </c>
      <c r="I753" s="59"/>
      <c r="J753" s="41"/>
      <c r="K753" s="41"/>
      <c r="L753" s="41"/>
    </row>
    <row r="754" spans="1:13" hidden="1">
      <c r="A754" s="49" t="s">
        <v>8615</v>
      </c>
      <c r="B754" s="41" t="s">
        <v>9421</v>
      </c>
      <c r="C754" s="49" t="s">
        <v>7927</v>
      </c>
      <c r="D754" s="49" t="s">
        <v>7928</v>
      </c>
      <c r="E754" s="41" t="s">
        <v>7929</v>
      </c>
      <c r="F754" s="41" t="s">
        <v>9422</v>
      </c>
      <c r="G754" s="41" t="s">
        <v>1048</v>
      </c>
      <c r="H754" s="41" t="s">
        <v>7890</v>
      </c>
      <c r="I754" s="41"/>
      <c r="J754" s="41"/>
      <c r="K754" s="41"/>
      <c r="L754" s="41"/>
    </row>
    <row r="755" spans="1:13" hidden="1">
      <c r="A755" s="49" t="s">
        <v>8615</v>
      </c>
      <c r="B755" s="41" t="s">
        <v>9421</v>
      </c>
      <c r="C755" s="49" t="s">
        <v>7927</v>
      </c>
      <c r="D755" s="49" t="s">
        <v>7928</v>
      </c>
      <c r="E755" s="41" t="s">
        <v>7929</v>
      </c>
      <c r="F755" s="41" t="s">
        <v>9422</v>
      </c>
      <c r="G755" s="41" t="s">
        <v>1048</v>
      </c>
      <c r="H755" s="41" t="s">
        <v>7891</v>
      </c>
      <c r="I755" s="42"/>
      <c r="J755" s="41"/>
      <c r="K755" s="41"/>
      <c r="L755" s="41"/>
    </row>
    <row r="756" spans="1:13" hidden="1">
      <c r="A756" s="49" t="s">
        <v>8615</v>
      </c>
      <c r="B756" s="41" t="s">
        <v>9421</v>
      </c>
      <c r="C756" s="49" t="s">
        <v>7927</v>
      </c>
      <c r="D756" s="49" t="s">
        <v>7928</v>
      </c>
      <c r="E756" s="41" t="s">
        <v>7929</v>
      </c>
      <c r="F756" s="41" t="s">
        <v>9422</v>
      </c>
      <c r="G756" s="41" t="s">
        <v>1048</v>
      </c>
      <c r="H756" s="41" t="s">
        <v>7892</v>
      </c>
      <c r="I756" s="42"/>
      <c r="J756" s="41"/>
      <c r="K756" s="41"/>
      <c r="L756" s="41"/>
    </row>
    <row r="757" spans="1:13" hidden="1">
      <c r="A757" s="49" t="s">
        <v>8615</v>
      </c>
      <c r="B757" s="41" t="s">
        <v>9421</v>
      </c>
      <c r="C757" s="49" t="s">
        <v>7927</v>
      </c>
      <c r="D757" s="49" t="s">
        <v>7928</v>
      </c>
      <c r="E757" s="41" t="s">
        <v>7929</v>
      </c>
      <c r="F757" s="41" t="s">
        <v>9422</v>
      </c>
      <c r="G757" s="41" t="s">
        <v>1048</v>
      </c>
      <c r="H757" s="41" t="s">
        <v>7893</v>
      </c>
      <c r="I757" s="42"/>
      <c r="J757" s="41"/>
      <c r="K757" s="41"/>
      <c r="L757" s="41"/>
    </row>
    <row r="758" spans="1:13" hidden="1">
      <c r="A758" s="49" t="s">
        <v>8615</v>
      </c>
      <c r="B758" s="41" t="s">
        <v>9421</v>
      </c>
      <c r="C758" s="49" t="s">
        <v>7927</v>
      </c>
      <c r="D758" s="49" t="s">
        <v>7928</v>
      </c>
      <c r="E758" s="41" t="s">
        <v>7929</v>
      </c>
      <c r="F758" s="41" t="s">
        <v>9422</v>
      </c>
      <c r="G758" s="41" t="s">
        <v>1048</v>
      </c>
      <c r="H758" s="41" t="s">
        <v>7894</v>
      </c>
      <c r="I758" s="42">
        <v>41512</v>
      </c>
      <c r="J758" s="41"/>
      <c r="K758" s="41"/>
      <c r="L758" s="41"/>
    </row>
    <row r="759" spans="1:13" hidden="1">
      <c r="A759" s="48" t="s">
        <v>8615</v>
      </c>
      <c r="B759" s="40" t="s">
        <v>9421</v>
      </c>
      <c r="C759" s="48" t="s">
        <v>7927</v>
      </c>
      <c r="D759" s="48" t="s">
        <v>7928</v>
      </c>
      <c r="E759" s="41" t="s">
        <v>7929</v>
      </c>
      <c r="F759" s="40" t="s">
        <v>9422</v>
      </c>
      <c r="G759" s="40" t="s">
        <v>7895</v>
      </c>
      <c r="H759" s="40" t="s">
        <v>7896</v>
      </c>
      <c r="I759" s="43">
        <f>J759-2</f>
        <v>41495</v>
      </c>
      <c r="J759" s="43">
        <f t="shared" ref="J759:J765" si="50">I760</f>
        <v>41497</v>
      </c>
      <c r="K759" s="40" t="s">
        <v>161</v>
      </c>
      <c r="L759" s="40">
        <v>100</v>
      </c>
    </row>
    <row r="760" spans="1:13" hidden="1">
      <c r="A760" s="48" t="s">
        <v>8615</v>
      </c>
      <c r="B760" s="40" t="s">
        <v>9421</v>
      </c>
      <c r="C760" s="48" t="s">
        <v>7927</v>
      </c>
      <c r="D760" s="48" t="s">
        <v>7928</v>
      </c>
      <c r="E760" s="41" t="s">
        <v>7929</v>
      </c>
      <c r="F760" s="40" t="s">
        <v>9422</v>
      </c>
      <c r="G760" s="40" t="s">
        <v>7898</v>
      </c>
      <c r="H760" s="40" t="s">
        <v>7899</v>
      </c>
      <c r="I760" s="43">
        <f>J760-1</f>
        <v>41497</v>
      </c>
      <c r="J760" s="43">
        <f t="shared" si="50"/>
        <v>41498</v>
      </c>
      <c r="K760" s="40" t="s">
        <v>161</v>
      </c>
      <c r="L760" s="40">
        <v>100</v>
      </c>
    </row>
    <row r="761" spans="1:13" hidden="1">
      <c r="A761" s="48" t="s">
        <v>8615</v>
      </c>
      <c r="B761" s="40" t="s">
        <v>9421</v>
      </c>
      <c r="C761" s="48" t="s">
        <v>7927</v>
      </c>
      <c r="D761" s="48" t="s">
        <v>7928</v>
      </c>
      <c r="E761" s="41" t="s">
        <v>7929</v>
      </c>
      <c r="F761" s="40" t="s">
        <v>9422</v>
      </c>
      <c r="G761" s="40" t="s">
        <v>7898</v>
      </c>
      <c r="H761" s="40" t="s">
        <v>7900</v>
      </c>
      <c r="I761" s="43">
        <f>J761-1</f>
        <v>41498</v>
      </c>
      <c r="J761" s="43">
        <f t="shared" si="50"/>
        <v>41499</v>
      </c>
      <c r="K761" s="40" t="s">
        <v>161</v>
      </c>
      <c r="L761" s="40">
        <v>100</v>
      </c>
    </row>
    <row r="762" spans="1:13">
      <c r="A762" s="48" t="s">
        <v>8615</v>
      </c>
      <c r="B762" s="40" t="s">
        <v>9421</v>
      </c>
      <c r="C762" s="48" t="s">
        <v>7927</v>
      </c>
      <c r="D762" s="48" t="s">
        <v>7928</v>
      </c>
      <c r="E762" s="41" t="s">
        <v>7929</v>
      </c>
      <c r="F762" s="40" t="s">
        <v>9422</v>
      </c>
      <c r="G762" s="40" t="s">
        <v>7901</v>
      </c>
      <c r="H762" s="40" t="s">
        <v>7902</v>
      </c>
      <c r="I762" s="43">
        <f>J762-5</f>
        <v>41499</v>
      </c>
      <c r="J762" s="43">
        <f t="shared" si="50"/>
        <v>41504</v>
      </c>
      <c r="K762" s="40" t="s">
        <v>6184</v>
      </c>
      <c r="L762" s="40">
        <v>100</v>
      </c>
    </row>
    <row r="763" spans="1:13" ht="26.45" hidden="1">
      <c r="A763" s="48" t="s">
        <v>8615</v>
      </c>
      <c r="B763" s="40" t="s">
        <v>9421</v>
      </c>
      <c r="C763" s="48" t="s">
        <v>7927</v>
      </c>
      <c r="D763" s="48" t="s">
        <v>7928</v>
      </c>
      <c r="E763" s="41" t="s">
        <v>7929</v>
      </c>
      <c r="F763" s="40" t="s">
        <v>9422</v>
      </c>
      <c r="G763" s="40" t="s">
        <v>7904</v>
      </c>
      <c r="H763" s="40" t="s">
        <v>7905</v>
      </c>
      <c r="I763" s="43">
        <f>J763-3</f>
        <v>41504</v>
      </c>
      <c r="J763" s="43">
        <f t="shared" si="50"/>
        <v>41507</v>
      </c>
      <c r="K763" s="40" t="s">
        <v>6184</v>
      </c>
      <c r="L763" s="40">
        <v>100</v>
      </c>
      <c r="M763" s="39" t="s">
        <v>9423</v>
      </c>
    </row>
    <row r="764" spans="1:13" hidden="1">
      <c r="A764" s="48" t="s">
        <v>8615</v>
      </c>
      <c r="B764" s="40" t="s">
        <v>9421</v>
      </c>
      <c r="C764" s="48" t="s">
        <v>7927</v>
      </c>
      <c r="D764" s="48" t="s">
        <v>7928</v>
      </c>
      <c r="E764" s="41" t="s">
        <v>7929</v>
      </c>
      <c r="F764" s="40" t="s">
        <v>9422</v>
      </c>
      <c r="G764" s="40" t="s">
        <v>7904</v>
      </c>
      <c r="H764" s="40" t="s">
        <v>7906</v>
      </c>
      <c r="I764" s="43">
        <f>J764-2</f>
        <v>41507</v>
      </c>
      <c r="J764" s="43">
        <f t="shared" si="50"/>
        <v>41509</v>
      </c>
      <c r="K764" s="40" t="s">
        <v>6184</v>
      </c>
      <c r="L764" s="40">
        <v>100</v>
      </c>
    </row>
    <row r="765" spans="1:13" hidden="1">
      <c r="A765" s="48" t="s">
        <v>8615</v>
      </c>
      <c r="B765" s="40" t="s">
        <v>9421</v>
      </c>
      <c r="C765" s="48" t="s">
        <v>7927</v>
      </c>
      <c r="D765" s="48" t="s">
        <v>7928</v>
      </c>
      <c r="E765" s="41" t="s">
        <v>7929</v>
      </c>
      <c r="F765" s="40" t="s">
        <v>9422</v>
      </c>
      <c r="G765" s="40" t="s">
        <v>7904</v>
      </c>
      <c r="H765" s="40" t="s">
        <v>7907</v>
      </c>
      <c r="I765" s="43">
        <f>J765-2</f>
        <v>41509</v>
      </c>
      <c r="J765" s="43">
        <f t="shared" si="50"/>
        <v>41511</v>
      </c>
      <c r="K765" s="40" t="s">
        <v>6184</v>
      </c>
      <c r="L765" s="40">
        <v>100</v>
      </c>
    </row>
    <row r="766" spans="1:13" ht="52.5" hidden="1">
      <c r="A766" s="48" t="s">
        <v>8615</v>
      </c>
      <c r="B766" s="40" t="s">
        <v>9421</v>
      </c>
      <c r="C766" s="48" t="s">
        <v>7927</v>
      </c>
      <c r="D766" s="48" t="s">
        <v>7928</v>
      </c>
      <c r="E766" s="41" t="s">
        <v>7929</v>
      </c>
      <c r="F766" s="93" t="s">
        <v>9422</v>
      </c>
      <c r="G766" s="40" t="s">
        <v>7904</v>
      </c>
      <c r="H766" s="40" t="s">
        <v>7908</v>
      </c>
      <c r="I766" s="43">
        <f>J766-1</f>
        <v>41511</v>
      </c>
      <c r="J766" s="43">
        <v>41512</v>
      </c>
      <c r="K766" s="40" t="s">
        <v>6184</v>
      </c>
      <c r="L766" s="40">
        <v>100</v>
      </c>
      <c r="M766" s="39" t="s">
        <v>9424</v>
      </c>
    </row>
    <row r="767" spans="1:13" hidden="1">
      <c r="A767" s="49" t="s">
        <v>8615</v>
      </c>
      <c r="B767" s="41" t="s">
        <v>9425</v>
      </c>
      <c r="C767" s="49" t="s">
        <v>7927</v>
      </c>
      <c r="D767" s="49" t="s">
        <v>7928</v>
      </c>
      <c r="E767" s="41" t="s">
        <v>7929</v>
      </c>
      <c r="F767" s="41" t="s">
        <v>9426</v>
      </c>
      <c r="G767" s="41" t="s">
        <v>1048</v>
      </c>
      <c r="H767" s="41" t="s">
        <v>7888</v>
      </c>
      <c r="I767" s="41"/>
      <c r="J767" s="41"/>
      <c r="K767" s="41"/>
      <c r="L767" s="41"/>
    </row>
    <row r="768" spans="1:13" hidden="1">
      <c r="A768" s="49" t="s">
        <v>8615</v>
      </c>
      <c r="B768" s="41" t="s">
        <v>9425</v>
      </c>
      <c r="C768" s="49" t="s">
        <v>7927</v>
      </c>
      <c r="D768" s="49" t="s">
        <v>7928</v>
      </c>
      <c r="E768" s="41" t="s">
        <v>7929</v>
      </c>
      <c r="F768" s="41" t="s">
        <v>9426</v>
      </c>
      <c r="G768" s="41" t="s">
        <v>1048</v>
      </c>
      <c r="H768" s="41" t="s">
        <v>7889</v>
      </c>
      <c r="I768" s="59"/>
      <c r="J768" s="41"/>
      <c r="K768" s="41"/>
      <c r="L768" s="41"/>
    </row>
    <row r="769" spans="1:13" hidden="1">
      <c r="A769" s="49" t="s">
        <v>8615</v>
      </c>
      <c r="B769" s="41" t="s">
        <v>9425</v>
      </c>
      <c r="C769" s="49" t="s">
        <v>7927</v>
      </c>
      <c r="D769" s="49" t="s">
        <v>7928</v>
      </c>
      <c r="E769" s="41" t="s">
        <v>7929</v>
      </c>
      <c r="F769" s="41" t="s">
        <v>9426</v>
      </c>
      <c r="G769" s="41" t="s">
        <v>1048</v>
      </c>
      <c r="H769" s="41" t="s">
        <v>7890</v>
      </c>
      <c r="I769" s="41"/>
      <c r="J769" s="41"/>
      <c r="K769" s="41"/>
      <c r="L769" s="41"/>
    </row>
    <row r="770" spans="1:13" hidden="1">
      <c r="A770" s="49" t="s">
        <v>8615</v>
      </c>
      <c r="B770" s="41" t="s">
        <v>9425</v>
      </c>
      <c r="C770" s="49" t="s">
        <v>7927</v>
      </c>
      <c r="D770" s="49" t="s">
        <v>7928</v>
      </c>
      <c r="E770" s="41" t="s">
        <v>7929</v>
      </c>
      <c r="F770" s="41" t="s">
        <v>9426</v>
      </c>
      <c r="G770" s="41" t="s">
        <v>1048</v>
      </c>
      <c r="H770" s="41" t="s">
        <v>7891</v>
      </c>
      <c r="I770" s="42"/>
      <c r="J770" s="41"/>
      <c r="K770" s="41"/>
      <c r="L770" s="41"/>
    </row>
    <row r="771" spans="1:13" hidden="1">
      <c r="A771" s="49" t="s">
        <v>8615</v>
      </c>
      <c r="B771" s="41" t="s">
        <v>9425</v>
      </c>
      <c r="C771" s="49" t="s">
        <v>7927</v>
      </c>
      <c r="D771" s="49" t="s">
        <v>7928</v>
      </c>
      <c r="E771" s="41" t="s">
        <v>7929</v>
      </c>
      <c r="F771" s="41" t="s">
        <v>9426</v>
      </c>
      <c r="G771" s="41" t="s">
        <v>1048</v>
      </c>
      <c r="H771" s="41" t="s">
        <v>7892</v>
      </c>
      <c r="I771" s="42"/>
      <c r="J771" s="41"/>
      <c r="K771" s="41"/>
      <c r="L771" s="41"/>
    </row>
    <row r="772" spans="1:13" hidden="1">
      <c r="A772" s="49" t="s">
        <v>8615</v>
      </c>
      <c r="B772" s="41" t="s">
        <v>9425</v>
      </c>
      <c r="C772" s="49" t="s">
        <v>7927</v>
      </c>
      <c r="D772" s="49" t="s">
        <v>7928</v>
      </c>
      <c r="E772" s="41" t="s">
        <v>7929</v>
      </c>
      <c r="F772" s="41" t="s">
        <v>9426</v>
      </c>
      <c r="G772" s="41" t="s">
        <v>1048</v>
      </c>
      <c r="H772" s="41" t="s">
        <v>7893</v>
      </c>
      <c r="I772" s="42"/>
      <c r="J772" s="41"/>
      <c r="K772" s="41"/>
      <c r="L772" s="41"/>
    </row>
    <row r="773" spans="1:13" hidden="1">
      <c r="A773" s="49" t="s">
        <v>8615</v>
      </c>
      <c r="B773" s="41" t="s">
        <v>9425</v>
      </c>
      <c r="C773" s="49" t="s">
        <v>7927</v>
      </c>
      <c r="D773" s="49" t="s">
        <v>7928</v>
      </c>
      <c r="E773" s="41" t="s">
        <v>7929</v>
      </c>
      <c r="F773" s="41" t="s">
        <v>9426</v>
      </c>
      <c r="G773" s="41" t="s">
        <v>1048</v>
      </c>
      <c r="H773" s="41" t="s">
        <v>7894</v>
      </c>
      <c r="I773" s="42">
        <v>41512</v>
      </c>
      <c r="J773" s="41"/>
      <c r="K773" s="41"/>
      <c r="L773" s="41"/>
    </row>
    <row r="774" spans="1:13" hidden="1">
      <c r="A774" s="48" t="s">
        <v>8615</v>
      </c>
      <c r="B774" s="40" t="s">
        <v>9425</v>
      </c>
      <c r="C774" s="48" t="s">
        <v>7927</v>
      </c>
      <c r="D774" s="48" t="s">
        <v>7928</v>
      </c>
      <c r="E774" s="41" t="s">
        <v>7929</v>
      </c>
      <c r="F774" s="40" t="s">
        <v>9426</v>
      </c>
      <c r="G774" s="40" t="s">
        <v>7895</v>
      </c>
      <c r="H774" s="40" t="s">
        <v>7896</v>
      </c>
      <c r="I774" s="43">
        <f>J774-2</f>
        <v>41495</v>
      </c>
      <c r="J774" s="43">
        <f t="shared" ref="J774:J780" si="51">I775</f>
        <v>41497</v>
      </c>
      <c r="K774" s="40" t="s">
        <v>161</v>
      </c>
      <c r="L774" s="40">
        <v>100</v>
      </c>
    </row>
    <row r="775" spans="1:13" hidden="1">
      <c r="A775" s="48" t="s">
        <v>8615</v>
      </c>
      <c r="B775" s="40" t="s">
        <v>9425</v>
      </c>
      <c r="C775" s="48" t="s">
        <v>7927</v>
      </c>
      <c r="D775" s="48" t="s">
        <v>7928</v>
      </c>
      <c r="E775" s="41" t="s">
        <v>7929</v>
      </c>
      <c r="F775" s="40" t="s">
        <v>9426</v>
      </c>
      <c r="G775" s="40" t="s">
        <v>7898</v>
      </c>
      <c r="H775" s="40" t="s">
        <v>7899</v>
      </c>
      <c r="I775" s="43">
        <f>J775-1</f>
        <v>41497</v>
      </c>
      <c r="J775" s="43">
        <f t="shared" si="51"/>
        <v>41498</v>
      </c>
      <c r="K775" s="40" t="s">
        <v>161</v>
      </c>
      <c r="L775" s="40">
        <v>100</v>
      </c>
    </row>
    <row r="776" spans="1:13" hidden="1">
      <c r="A776" s="48" t="s">
        <v>8615</v>
      </c>
      <c r="B776" s="40" t="s">
        <v>9425</v>
      </c>
      <c r="C776" s="48" t="s">
        <v>7927</v>
      </c>
      <c r="D776" s="48" t="s">
        <v>7928</v>
      </c>
      <c r="E776" s="41" t="s">
        <v>7929</v>
      </c>
      <c r="F776" s="40" t="s">
        <v>9426</v>
      </c>
      <c r="G776" s="40" t="s">
        <v>7898</v>
      </c>
      <c r="H776" s="40" t="s">
        <v>7900</v>
      </c>
      <c r="I776" s="43">
        <f>J776-1</f>
        <v>41498</v>
      </c>
      <c r="J776" s="43">
        <f t="shared" si="51"/>
        <v>41499</v>
      </c>
      <c r="K776" s="40" t="s">
        <v>161</v>
      </c>
      <c r="L776" s="40">
        <v>100</v>
      </c>
    </row>
    <row r="777" spans="1:13" ht="39.6">
      <c r="A777" s="48" t="s">
        <v>8615</v>
      </c>
      <c r="B777" s="40" t="s">
        <v>9425</v>
      </c>
      <c r="C777" s="48" t="s">
        <v>7927</v>
      </c>
      <c r="D777" s="48" t="s">
        <v>7928</v>
      </c>
      <c r="E777" s="41" t="s">
        <v>7929</v>
      </c>
      <c r="F777" s="40" t="s">
        <v>9426</v>
      </c>
      <c r="G777" s="40" t="s">
        <v>7901</v>
      </c>
      <c r="H777" s="40" t="s">
        <v>7902</v>
      </c>
      <c r="I777" s="43">
        <f>J777-5</f>
        <v>41499</v>
      </c>
      <c r="J777" s="43">
        <f t="shared" si="51"/>
        <v>41504</v>
      </c>
      <c r="K777" s="40" t="s">
        <v>8</v>
      </c>
      <c r="L777" s="40">
        <v>100</v>
      </c>
      <c r="M777" s="39" t="s">
        <v>9427</v>
      </c>
    </row>
    <row r="778" spans="1:13" hidden="1">
      <c r="A778" s="48" t="s">
        <v>8615</v>
      </c>
      <c r="B778" s="40" t="s">
        <v>9425</v>
      </c>
      <c r="C778" s="48" t="s">
        <v>7927</v>
      </c>
      <c r="D778" s="48" t="s">
        <v>7928</v>
      </c>
      <c r="E778" s="41" t="s">
        <v>7929</v>
      </c>
      <c r="F778" s="40" t="s">
        <v>9426</v>
      </c>
      <c r="G778" s="40" t="s">
        <v>7904</v>
      </c>
      <c r="H778" s="40" t="s">
        <v>7905</v>
      </c>
      <c r="I778" s="43">
        <f>J778-3</f>
        <v>41504</v>
      </c>
      <c r="J778" s="43">
        <f t="shared" si="51"/>
        <v>41507</v>
      </c>
      <c r="K778" s="40" t="s">
        <v>8</v>
      </c>
      <c r="L778" s="40">
        <v>100</v>
      </c>
    </row>
    <row r="779" spans="1:13" hidden="1">
      <c r="A779" s="48" t="s">
        <v>8615</v>
      </c>
      <c r="B779" s="40" t="s">
        <v>9425</v>
      </c>
      <c r="C779" s="48" t="s">
        <v>7927</v>
      </c>
      <c r="D779" s="48" t="s">
        <v>7928</v>
      </c>
      <c r="E779" s="41" t="s">
        <v>7929</v>
      </c>
      <c r="F779" s="44" t="s">
        <v>9426</v>
      </c>
      <c r="G779" s="40" t="s">
        <v>7904</v>
      </c>
      <c r="H779" s="40" t="s">
        <v>7906</v>
      </c>
      <c r="I779" s="43">
        <f>J779-2</f>
        <v>41507</v>
      </c>
      <c r="J779" s="43">
        <f t="shared" si="51"/>
        <v>41509</v>
      </c>
      <c r="K779" s="40" t="s">
        <v>8</v>
      </c>
      <c r="L779" s="40">
        <v>100</v>
      </c>
    </row>
    <row r="780" spans="1:13" hidden="1">
      <c r="A780" s="48" t="s">
        <v>8615</v>
      </c>
      <c r="B780" s="40" t="s">
        <v>9425</v>
      </c>
      <c r="C780" s="48" t="s">
        <v>7927</v>
      </c>
      <c r="D780" s="48" t="s">
        <v>7928</v>
      </c>
      <c r="E780" s="41" t="s">
        <v>7929</v>
      </c>
      <c r="F780" s="40" t="s">
        <v>9426</v>
      </c>
      <c r="G780" s="40" t="s">
        <v>7904</v>
      </c>
      <c r="H780" s="40" t="s">
        <v>7907</v>
      </c>
      <c r="I780" s="43">
        <f>J780-2</f>
        <v>41509</v>
      </c>
      <c r="J780" s="43">
        <f t="shared" si="51"/>
        <v>41511</v>
      </c>
      <c r="K780" s="40" t="s">
        <v>8</v>
      </c>
      <c r="L780" s="40">
        <v>100</v>
      </c>
      <c r="M780" s="39" t="s">
        <v>9428</v>
      </c>
    </row>
    <row r="781" spans="1:13" hidden="1">
      <c r="A781" s="48" t="s">
        <v>8615</v>
      </c>
      <c r="B781" s="40" t="s">
        <v>9425</v>
      </c>
      <c r="C781" s="48" t="s">
        <v>7927</v>
      </c>
      <c r="D781" s="48" t="s">
        <v>7928</v>
      </c>
      <c r="E781" s="41" t="s">
        <v>7929</v>
      </c>
      <c r="F781" s="40" t="s">
        <v>9426</v>
      </c>
      <c r="G781" s="40" t="s">
        <v>7904</v>
      </c>
      <c r="H781" s="40" t="s">
        <v>7908</v>
      </c>
      <c r="I781" s="43">
        <f>J781-1</f>
        <v>41511</v>
      </c>
      <c r="J781" s="43">
        <v>41512</v>
      </c>
      <c r="K781" s="40" t="s">
        <v>8</v>
      </c>
      <c r="L781" s="40">
        <v>100</v>
      </c>
    </row>
    <row r="782" spans="1:13" hidden="1">
      <c r="A782" s="41" t="s">
        <v>8534</v>
      </c>
      <c r="B782" s="79" t="s">
        <v>8535</v>
      </c>
      <c r="C782" s="41" t="s">
        <v>8536</v>
      </c>
      <c r="D782" s="41" t="s">
        <v>7928</v>
      </c>
      <c r="E782" s="41" t="s">
        <v>7938</v>
      </c>
      <c r="F782" s="41" t="s">
        <v>9429</v>
      </c>
      <c r="G782" s="41" t="s">
        <v>1048</v>
      </c>
      <c r="H782" s="41" t="s">
        <v>7888</v>
      </c>
      <c r="I782" s="41"/>
      <c r="J782" s="41"/>
      <c r="K782" s="41"/>
      <c r="L782" s="41"/>
      <c r="M782" s="40"/>
    </row>
    <row r="783" spans="1:13" hidden="1">
      <c r="A783" s="41" t="s">
        <v>8534</v>
      </c>
      <c r="B783" s="79" t="s">
        <v>8535</v>
      </c>
      <c r="C783" s="41" t="s">
        <v>8536</v>
      </c>
      <c r="D783" s="41" t="s">
        <v>7928</v>
      </c>
      <c r="E783" s="41" t="s">
        <v>7938</v>
      </c>
      <c r="F783" s="41" t="s">
        <v>9429</v>
      </c>
      <c r="G783" s="41" t="s">
        <v>1048</v>
      </c>
      <c r="H783" s="41" t="s">
        <v>7889</v>
      </c>
      <c r="I783" s="41"/>
      <c r="J783" s="41"/>
      <c r="K783" s="41"/>
      <c r="L783" s="41"/>
      <c r="M783" s="40"/>
    </row>
    <row r="784" spans="1:13" hidden="1">
      <c r="A784" s="41" t="s">
        <v>8534</v>
      </c>
      <c r="B784" s="79" t="s">
        <v>8535</v>
      </c>
      <c r="C784" s="41" t="s">
        <v>8536</v>
      </c>
      <c r="D784" s="41" t="s">
        <v>7928</v>
      </c>
      <c r="E784" s="41" t="s">
        <v>7938</v>
      </c>
      <c r="F784" s="41" t="s">
        <v>9429</v>
      </c>
      <c r="G784" s="41" t="s">
        <v>1048</v>
      </c>
      <c r="H784" s="41" t="s">
        <v>7890</v>
      </c>
      <c r="I784" s="41"/>
      <c r="J784" s="41"/>
      <c r="K784" s="41"/>
      <c r="L784" s="41"/>
      <c r="M784" s="40"/>
    </row>
    <row r="785" spans="1:13" hidden="1">
      <c r="A785" s="41" t="s">
        <v>8534</v>
      </c>
      <c r="B785" s="79" t="s">
        <v>8535</v>
      </c>
      <c r="C785" s="41" t="s">
        <v>8536</v>
      </c>
      <c r="D785" s="41" t="s">
        <v>7928</v>
      </c>
      <c r="E785" s="41" t="s">
        <v>7938</v>
      </c>
      <c r="F785" s="41" t="s">
        <v>9429</v>
      </c>
      <c r="G785" s="41" t="s">
        <v>1048</v>
      </c>
      <c r="H785" s="41" t="s">
        <v>7891</v>
      </c>
      <c r="I785" s="41"/>
      <c r="J785" s="41"/>
      <c r="K785" s="41"/>
      <c r="L785" s="41"/>
      <c r="M785" s="40"/>
    </row>
    <row r="786" spans="1:13" hidden="1">
      <c r="A786" s="41" t="s">
        <v>8534</v>
      </c>
      <c r="B786" s="79" t="s">
        <v>8535</v>
      </c>
      <c r="C786" s="41" t="s">
        <v>8536</v>
      </c>
      <c r="D786" s="41" t="s">
        <v>7928</v>
      </c>
      <c r="E786" s="41" t="s">
        <v>7938</v>
      </c>
      <c r="F786" s="41" t="s">
        <v>9429</v>
      </c>
      <c r="G786" s="41" t="s">
        <v>1048</v>
      </c>
      <c r="H786" s="41" t="s">
        <v>7892</v>
      </c>
      <c r="I786" s="42">
        <v>41589</v>
      </c>
      <c r="J786" s="41"/>
      <c r="K786" s="41"/>
      <c r="L786" s="41"/>
      <c r="M786" s="40"/>
    </row>
    <row r="787" spans="1:13" hidden="1">
      <c r="A787" s="41" t="s">
        <v>8534</v>
      </c>
      <c r="B787" s="79" t="s">
        <v>8535</v>
      </c>
      <c r="C787" s="41" t="s">
        <v>8536</v>
      </c>
      <c r="D787" s="41" t="s">
        <v>7928</v>
      </c>
      <c r="E787" s="41" t="s">
        <v>7938</v>
      </c>
      <c r="F787" s="41" t="s">
        <v>9429</v>
      </c>
      <c r="G787" s="41" t="s">
        <v>1048</v>
      </c>
      <c r="H787" s="41" t="s">
        <v>7893</v>
      </c>
      <c r="I787" s="41"/>
      <c r="J787" s="41"/>
      <c r="K787" s="41"/>
      <c r="L787" s="41"/>
      <c r="M787" s="40"/>
    </row>
    <row r="788" spans="1:13" hidden="1">
      <c r="A788" s="41" t="s">
        <v>8534</v>
      </c>
      <c r="B788" s="79" t="s">
        <v>8535</v>
      </c>
      <c r="C788" s="41" t="s">
        <v>8536</v>
      </c>
      <c r="D788" s="41" t="s">
        <v>7928</v>
      </c>
      <c r="E788" s="41" t="s">
        <v>7938</v>
      </c>
      <c r="F788" s="41" t="s">
        <v>9429</v>
      </c>
      <c r="G788" s="41" t="s">
        <v>1048</v>
      </c>
      <c r="H788" s="41" t="s">
        <v>7894</v>
      </c>
      <c r="I788" s="42">
        <v>41558</v>
      </c>
      <c r="J788" s="41"/>
      <c r="K788" s="41"/>
      <c r="L788" s="41"/>
      <c r="M788" s="40"/>
    </row>
    <row r="789" spans="1:13" hidden="1">
      <c r="A789" s="40" t="s">
        <v>8534</v>
      </c>
      <c r="B789" s="78" t="s">
        <v>8535</v>
      </c>
      <c r="C789" s="40" t="s">
        <v>7927</v>
      </c>
      <c r="D789" s="40" t="s">
        <v>7928</v>
      </c>
      <c r="E789" s="41" t="s">
        <v>7938</v>
      </c>
      <c r="F789" s="40" t="s">
        <v>9429</v>
      </c>
      <c r="G789" s="40" t="s">
        <v>7895</v>
      </c>
      <c r="H789" s="40" t="s">
        <v>7896</v>
      </c>
      <c r="I789" s="43">
        <f>J789-2</f>
        <v>41541</v>
      </c>
      <c r="J789" s="43">
        <f t="shared" ref="J789:J795" si="52">I790</f>
        <v>41543</v>
      </c>
      <c r="K789" s="40" t="s">
        <v>6184</v>
      </c>
      <c r="L789" s="40">
        <v>100</v>
      </c>
      <c r="M789" s="40"/>
    </row>
    <row r="790" spans="1:13" hidden="1">
      <c r="A790" s="40" t="s">
        <v>8534</v>
      </c>
      <c r="B790" s="78" t="s">
        <v>8535</v>
      </c>
      <c r="C790" s="40" t="s">
        <v>8536</v>
      </c>
      <c r="D790" s="40" t="s">
        <v>7928</v>
      </c>
      <c r="E790" s="41" t="s">
        <v>7938</v>
      </c>
      <c r="F790" s="40" t="s">
        <v>9429</v>
      </c>
      <c r="G790" s="40" t="s">
        <v>7898</v>
      </c>
      <c r="H790" s="40" t="s">
        <v>7899</v>
      </c>
      <c r="I790" s="43">
        <f>J790-1</f>
        <v>41543</v>
      </c>
      <c r="J790" s="43">
        <f t="shared" si="52"/>
        <v>41544</v>
      </c>
      <c r="K790" s="40" t="s">
        <v>6184</v>
      </c>
      <c r="L790" s="40">
        <v>100</v>
      </c>
      <c r="M790" s="40"/>
    </row>
    <row r="791" spans="1:13" hidden="1">
      <c r="A791" s="40" t="s">
        <v>8534</v>
      </c>
      <c r="B791" s="78" t="s">
        <v>8535</v>
      </c>
      <c r="C791" s="40" t="s">
        <v>8536</v>
      </c>
      <c r="D791" s="40" t="s">
        <v>7928</v>
      </c>
      <c r="E791" s="41" t="s">
        <v>7938</v>
      </c>
      <c r="F791" s="40" t="s">
        <v>9429</v>
      </c>
      <c r="G791" s="40" t="s">
        <v>7898</v>
      </c>
      <c r="H791" s="40" t="s">
        <v>7925</v>
      </c>
      <c r="I791" s="43">
        <f>J791-1</f>
        <v>41544</v>
      </c>
      <c r="J791" s="43">
        <f t="shared" si="52"/>
        <v>41545</v>
      </c>
      <c r="K791" s="40" t="s">
        <v>6184</v>
      </c>
      <c r="L791" s="40">
        <v>100</v>
      </c>
      <c r="M791" s="40"/>
    </row>
    <row r="792" spans="1:13">
      <c r="A792" s="40" t="s">
        <v>8534</v>
      </c>
      <c r="B792" s="78" t="s">
        <v>8535</v>
      </c>
      <c r="C792" s="40" t="s">
        <v>8536</v>
      </c>
      <c r="D792" s="40" t="s">
        <v>7928</v>
      </c>
      <c r="E792" s="41" t="s">
        <v>7938</v>
      </c>
      <c r="F792" s="40" t="s">
        <v>9429</v>
      </c>
      <c r="G792" s="40" t="s">
        <v>7901</v>
      </c>
      <c r="H792" s="40" t="s">
        <v>7940</v>
      </c>
      <c r="I792" s="43">
        <f>J792-5</f>
        <v>41545</v>
      </c>
      <c r="J792" s="43">
        <f t="shared" si="52"/>
        <v>41550</v>
      </c>
      <c r="K792" s="40" t="s">
        <v>6184</v>
      </c>
      <c r="L792" s="40">
        <v>100</v>
      </c>
      <c r="M792" s="40"/>
    </row>
    <row r="793" spans="1:13" hidden="1">
      <c r="A793" s="40" t="s">
        <v>8534</v>
      </c>
      <c r="B793" s="78" t="s">
        <v>8535</v>
      </c>
      <c r="C793" s="40" t="s">
        <v>8536</v>
      </c>
      <c r="D793" s="40" t="s">
        <v>7928</v>
      </c>
      <c r="E793" s="41" t="s">
        <v>7938</v>
      </c>
      <c r="F793" s="40" t="s">
        <v>9429</v>
      </c>
      <c r="G793" s="40" t="s">
        <v>7904</v>
      </c>
      <c r="H793" s="40" t="s">
        <v>7905</v>
      </c>
      <c r="I793" s="43">
        <f>J793-3</f>
        <v>41550</v>
      </c>
      <c r="J793" s="43">
        <f t="shared" si="52"/>
        <v>41553</v>
      </c>
      <c r="K793" s="40" t="s">
        <v>6184</v>
      </c>
      <c r="L793" s="40">
        <v>100</v>
      </c>
      <c r="M793" s="40"/>
    </row>
    <row r="794" spans="1:13" hidden="1">
      <c r="A794" s="40" t="s">
        <v>8534</v>
      </c>
      <c r="B794" s="78" t="s">
        <v>8535</v>
      </c>
      <c r="C794" s="40" t="s">
        <v>8536</v>
      </c>
      <c r="D794" s="40" t="s">
        <v>7928</v>
      </c>
      <c r="E794" s="41" t="s">
        <v>7938</v>
      </c>
      <c r="F794" s="93" t="s">
        <v>9429</v>
      </c>
      <c r="G794" s="40" t="s">
        <v>7904</v>
      </c>
      <c r="H794" s="40" t="s">
        <v>7906</v>
      </c>
      <c r="I794" s="43">
        <f>J794-2</f>
        <v>41553</v>
      </c>
      <c r="J794" s="43">
        <f t="shared" si="52"/>
        <v>41555</v>
      </c>
      <c r="K794" s="40" t="s">
        <v>6184</v>
      </c>
      <c r="L794" s="40">
        <v>100</v>
      </c>
      <c r="M794" s="40"/>
    </row>
    <row r="795" spans="1:13" hidden="1">
      <c r="A795" s="40" t="s">
        <v>8534</v>
      </c>
      <c r="B795" s="78" t="s">
        <v>8535</v>
      </c>
      <c r="C795" s="40" t="s">
        <v>8536</v>
      </c>
      <c r="D795" s="40" t="s">
        <v>7928</v>
      </c>
      <c r="E795" s="41" t="s">
        <v>7938</v>
      </c>
      <c r="F795" s="40" t="s">
        <v>9429</v>
      </c>
      <c r="G795" s="40" t="s">
        <v>7904</v>
      </c>
      <c r="H795" s="40" t="s">
        <v>7907</v>
      </c>
      <c r="I795" s="43">
        <f>J795-2</f>
        <v>41555</v>
      </c>
      <c r="J795" s="43">
        <f t="shared" si="52"/>
        <v>41557</v>
      </c>
      <c r="K795" s="40" t="s">
        <v>6184</v>
      </c>
      <c r="L795" s="40">
        <v>100</v>
      </c>
      <c r="M795" s="40"/>
    </row>
    <row r="796" spans="1:13" hidden="1">
      <c r="A796" s="40" t="s">
        <v>8534</v>
      </c>
      <c r="B796" s="78" t="s">
        <v>8535</v>
      </c>
      <c r="C796" s="40" t="s">
        <v>8536</v>
      </c>
      <c r="D796" s="40" t="s">
        <v>7928</v>
      </c>
      <c r="E796" s="41" t="s">
        <v>7938</v>
      </c>
      <c r="F796" s="62" t="s">
        <v>9429</v>
      </c>
      <c r="G796" s="40" t="s">
        <v>7904</v>
      </c>
      <c r="H796" s="40" t="s">
        <v>7908</v>
      </c>
      <c r="I796" s="43">
        <f>J796-1</f>
        <v>41557</v>
      </c>
      <c r="J796" s="43">
        <v>41558</v>
      </c>
      <c r="K796" s="40" t="s">
        <v>6184</v>
      </c>
      <c r="L796" s="40">
        <v>100</v>
      </c>
      <c r="M796" s="40"/>
    </row>
    <row r="797" spans="1:13" hidden="1">
      <c r="A797" s="49" t="s">
        <v>9430</v>
      </c>
      <c r="B797" s="49" t="s">
        <v>9431</v>
      </c>
      <c r="C797" s="41" t="s">
        <v>92</v>
      </c>
      <c r="D797" s="48" t="s">
        <v>7928</v>
      </c>
      <c r="E797" s="41" t="s">
        <v>7938</v>
      </c>
      <c r="F797" s="41" t="s">
        <v>9432</v>
      </c>
      <c r="G797" s="41" t="s">
        <v>1048</v>
      </c>
      <c r="H797" s="41" t="s">
        <v>7888</v>
      </c>
      <c r="I797" s="42">
        <v>41325</v>
      </c>
      <c r="J797" s="41"/>
      <c r="K797" s="41"/>
      <c r="L797" s="41"/>
      <c r="M797" s="40"/>
    </row>
    <row r="798" spans="1:13" hidden="1">
      <c r="A798" s="49" t="s">
        <v>9430</v>
      </c>
      <c r="B798" s="49" t="s">
        <v>9431</v>
      </c>
      <c r="C798" s="41" t="s">
        <v>92</v>
      </c>
      <c r="D798" s="48" t="s">
        <v>7928</v>
      </c>
      <c r="E798" s="41" t="s">
        <v>7938</v>
      </c>
      <c r="F798" s="41" t="s">
        <v>9432</v>
      </c>
      <c r="G798" s="41" t="s">
        <v>1048</v>
      </c>
      <c r="H798" s="41" t="s">
        <v>7889</v>
      </c>
      <c r="I798" s="41"/>
      <c r="J798" s="41"/>
      <c r="K798" s="41"/>
      <c r="L798" s="41"/>
      <c r="M798" s="40"/>
    </row>
    <row r="799" spans="1:13" hidden="1">
      <c r="A799" s="49" t="s">
        <v>9430</v>
      </c>
      <c r="B799" s="49" t="s">
        <v>9431</v>
      </c>
      <c r="C799" s="41" t="s">
        <v>92</v>
      </c>
      <c r="D799" s="48" t="s">
        <v>7928</v>
      </c>
      <c r="E799" s="41" t="s">
        <v>7938</v>
      </c>
      <c r="F799" s="41" t="s">
        <v>9432</v>
      </c>
      <c r="G799" s="41" t="s">
        <v>1048</v>
      </c>
      <c r="H799" s="41" t="s">
        <v>7890</v>
      </c>
      <c r="I799" s="41"/>
      <c r="J799" s="41"/>
      <c r="K799" s="41"/>
      <c r="L799" s="41"/>
      <c r="M799" s="40"/>
    </row>
    <row r="800" spans="1:13" hidden="1">
      <c r="A800" s="49" t="s">
        <v>9430</v>
      </c>
      <c r="B800" s="49" t="s">
        <v>9431</v>
      </c>
      <c r="C800" s="41" t="s">
        <v>92</v>
      </c>
      <c r="D800" s="48" t="s">
        <v>7928</v>
      </c>
      <c r="E800" s="41" t="s">
        <v>7938</v>
      </c>
      <c r="F800" s="41" t="s">
        <v>9432</v>
      </c>
      <c r="G800" s="41" t="s">
        <v>1048</v>
      </c>
      <c r="H800" s="41" t="s">
        <v>7891</v>
      </c>
      <c r="I800" s="41"/>
      <c r="J800" s="41"/>
      <c r="K800" s="41"/>
      <c r="L800" s="41"/>
      <c r="M800" s="40"/>
    </row>
    <row r="801" spans="1:13" hidden="1">
      <c r="A801" s="49" t="s">
        <v>9430</v>
      </c>
      <c r="B801" s="49" t="s">
        <v>9431</v>
      </c>
      <c r="C801" s="41" t="s">
        <v>92</v>
      </c>
      <c r="D801" s="48" t="s">
        <v>7928</v>
      </c>
      <c r="E801" s="41" t="s">
        <v>7938</v>
      </c>
      <c r="F801" s="41" t="s">
        <v>9432</v>
      </c>
      <c r="G801" s="41" t="s">
        <v>1048</v>
      </c>
      <c r="H801" s="41" t="s">
        <v>7892</v>
      </c>
      <c r="I801" s="41"/>
      <c r="J801" s="41"/>
      <c r="K801" s="41"/>
      <c r="L801" s="41"/>
      <c r="M801" s="40"/>
    </row>
    <row r="802" spans="1:13" hidden="1">
      <c r="A802" s="49" t="s">
        <v>9430</v>
      </c>
      <c r="B802" s="49" t="s">
        <v>9431</v>
      </c>
      <c r="C802" s="41" t="s">
        <v>92</v>
      </c>
      <c r="D802" s="48" t="s">
        <v>7928</v>
      </c>
      <c r="E802" s="41" t="s">
        <v>7938</v>
      </c>
      <c r="F802" s="41" t="s">
        <v>9432</v>
      </c>
      <c r="G802" s="41" t="s">
        <v>1048</v>
      </c>
      <c r="H802" s="41" t="s">
        <v>7893</v>
      </c>
      <c r="I802" s="41"/>
      <c r="J802" s="41"/>
      <c r="K802" s="41"/>
      <c r="L802" s="41"/>
      <c r="M802" s="40"/>
    </row>
    <row r="803" spans="1:13" hidden="1">
      <c r="A803" s="49" t="s">
        <v>9430</v>
      </c>
      <c r="B803" s="49" t="s">
        <v>9431</v>
      </c>
      <c r="C803" s="41" t="s">
        <v>92</v>
      </c>
      <c r="D803" s="48" t="s">
        <v>7928</v>
      </c>
      <c r="E803" s="41" t="s">
        <v>7938</v>
      </c>
      <c r="F803" s="41" t="s">
        <v>9432</v>
      </c>
      <c r="G803" s="41" t="s">
        <v>1048</v>
      </c>
      <c r="H803" s="41" t="s">
        <v>7894</v>
      </c>
      <c r="I803" s="42">
        <v>41342</v>
      </c>
      <c r="J803" s="41"/>
      <c r="K803" s="41"/>
      <c r="L803" s="41"/>
      <c r="M803" s="40"/>
    </row>
    <row r="804" spans="1:13" hidden="1">
      <c r="A804" s="48" t="s">
        <v>9430</v>
      </c>
      <c r="B804" s="48" t="s">
        <v>9431</v>
      </c>
      <c r="C804" s="40" t="s">
        <v>92</v>
      </c>
      <c r="D804" s="48" t="s">
        <v>7928</v>
      </c>
      <c r="E804" s="41" t="s">
        <v>7938</v>
      </c>
      <c r="F804" s="40" t="s">
        <v>9432</v>
      </c>
      <c r="G804" s="40" t="s">
        <v>7895</v>
      </c>
      <c r="H804" s="40" t="s">
        <v>7896</v>
      </c>
      <c r="I804" s="43">
        <f>J804-2</f>
        <v>41325</v>
      </c>
      <c r="J804" s="43">
        <f t="shared" ref="J804:J810" si="53">I805</f>
        <v>41327</v>
      </c>
      <c r="K804" s="40" t="s">
        <v>145</v>
      </c>
      <c r="L804" s="40">
        <v>100</v>
      </c>
      <c r="M804" s="40"/>
    </row>
    <row r="805" spans="1:13" hidden="1">
      <c r="A805" s="48" t="s">
        <v>9430</v>
      </c>
      <c r="B805" s="48" t="s">
        <v>9431</v>
      </c>
      <c r="C805" s="40" t="s">
        <v>92</v>
      </c>
      <c r="D805" s="48" t="s">
        <v>7928</v>
      </c>
      <c r="E805" s="41" t="s">
        <v>7938</v>
      </c>
      <c r="F805" s="40" t="s">
        <v>9432</v>
      </c>
      <c r="G805" s="40" t="s">
        <v>7898</v>
      </c>
      <c r="H805" s="40" t="s">
        <v>7899</v>
      </c>
      <c r="I805" s="43">
        <f>J805-1</f>
        <v>41327</v>
      </c>
      <c r="J805" s="43">
        <f t="shared" si="53"/>
        <v>41328</v>
      </c>
      <c r="K805" s="40" t="s">
        <v>145</v>
      </c>
      <c r="L805" s="40">
        <v>100</v>
      </c>
      <c r="M805" s="40"/>
    </row>
    <row r="806" spans="1:13" hidden="1">
      <c r="A806" s="48" t="s">
        <v>9430</v>
      </c>
      <c r="B806" s="48" t="s">
        <v>9431</v>
      </c>
      <c r="C806" s="40" t="s">
        <v>92</v>
      </c>
      <c r="D806" s="48" t="s">
        <v>7928</v>
      </c>
      <c r="E806" s="41" t="s">
        <v>7938</v>
      </c>
      <c r="F806" s="40" t="s">
        <v>9432</v>
      </c>
      <c r="G806" s="40" t="s">
        <v>7898</v>
      </c>
      <c r="H806" s="40" t="s">
        <v>7900</v>
      </c>
      <c r="I806" s="43">
        <f>J806-1</f>
        <v>41328</v>
      </c>
      <c r="J806" s="43">
        <f t="shared" si="53"/>
        <v>41329</v>
      </c>
      <c r="K806" s="40" t="s">
        <v>145</v>
      </c>
      <c r="L806" s="40">
        <v>100</v>
      </c>
      <c r="M806" s="40"/>
    </row>
    <row r="807" spans="1:13">
      <c r="A807" s="48" t="s">
        <v>9430</v>
      </c>
      <c r="B807" s="48" t="s">
        <v>9431</v>
      </c>
      <c r="C807" s="40" t="s">
        <v>92</v>
      </c>
      <c r="D807" s="48" t="s">
        <v>7928</v>
      </c>
      <c r="E807" s="41" t="s">
        <v>7938</v>
      </c>
      <c r="F807" s="40" t="s">
        <v>9432</v>
      </c>
      <c r="G807" s="40" t="s">
        <v>7901</v>
      </c>
      <c r="H807" s="40" t="s">
        <v>7902</v>
      </c>
      <c r="I807" s="43">
        <f>J807-5</f>
        <v>41329</v>
      </c>
      <c r="J807" s="43">
        <f t="shared" si="53"/>
        <v>41334</v>
      </c>
      <c r="K807" s="40" t="s">
        <v>145</v>
      </c>
      <c r="L807" s="40">
        <v>100</v>
      </c>
      <c r="M807" s="40"/>
    </row>
    <row r="808" spans="1:13" hidden="1">
      <c r="A808" s="48" t="s">
        <v>9430</v>
      </c>
      <c r="B808" s="48" t="s">
        <v>9431</v>
      </c>
      <c r="C808" s="40" t="s">
        <v>92</v>
      </c>
      <c r="D808" s="48" t="s">
        <v>7928</v>
      </c>
      <c r="E808" s="41" t="s">
        <v>7938</v>
      </c>
      <c r="F808" s="40" t="s">
        <v>9432</v>
      </c>
      <c r="G808" s="40" t="s">
        <v>7904</v>
      </c>
      <c r="H808" s="40" t="s">
        <v>7905</v>
      </c>
      <c r="I808" s="43">
        <f>J808-3</f>
        <v>41334</v>
      </c>
      <c r="J808" s="43">
        <f t="shared" si="53"/>
        <v>41337</v>
      </c>
      <c r="K808" s="40" t="s">
        <v>145</v>
      </c>
      <c r="L808" s="40">
        <v>100</v>
      </c>
      <c r="M808" s="40"/>
    </row>
    <row r="809" spans="1:13" hidden="1">
      <c r="A809" s="48" t="s">
        <v>9430</v>
      </c>
      <c r="B809" s="48" t="s">
        <v>9431</v>
      </c>
      <c r="C809" s="40" t="s">
        <v>92</v>
      </c>
      <c r="D809" s="48" t="s">
        <v>7928</v>
      </c>
      <c r="E809" s="41" t="s">
        <v>7938</v>
      </c>
      <c r="F809" s="40" t="s">
        <v>9432</v>
      </c>
      <c r="G809" s="40" t="s">
        <v>7904</v>
      </c>
      <c r="H809" s="40" t="s">
        <v>7906</v>
      </c>
      <c r="I809" s="43">
        <f>J809-2</f>
        <v>41337</v>
      </c>
      <c r="J809" s="43">
        <f t="shared" si="53"/>
        <v>41339</v>
      </c>
      <c r="K809" s="40" t="s">
        <v>145</v>
      </c>
      <c r="L809" s="40">
        <v>100</v>
      </c>
      <c r="M809" s="40"/>
    </row>
    <row r="810" spans="1:13" ht="78.599999999999994" hidden="1">
      <c r="A810" s="48" t="s">
        <v>9430</v>
      </c>
      <c r="B810" s="48" t="s">
        <v>9431</v>
      </c>
      <c r="C810" s="40" t="s">
        <v>92</v>
      </c>
      <c r="D810" s="48" t="s">
        <v>7928</v>
      </c>
      <c r="E810" s="41" t="s">
        <v>7938</v>
      </c>
      <c r="F810" s="40" t="s">
        <v>9432</v>
      </c>
      <c r="G810" s="40" t="s">
        <v>7904</v>
      </c>
      <c r="H810" s="40" t="s">
        <v>7907</v>
      </c>
      <c r="I810" s="43">
        <f>J810-2</f>
        <v>41339</v>
      </c>
      <c r="J810" s="43">
        <f t="shared" si="53"/>
        <v>41341</v>
      </c>
      <c r="K810" s="40" t="s">
        <v>5488</v>
      </c>
      <c r="L810" s="40">
        <v>100</v>
      </c>
      <c r="M810" s="39" t="s">
        <v>9433</v>
      </c>
    </row>
    <row r="811" spans="1:13" hidden="1">
      <c r="A811" s="48" t="s">
        <v>9430</v>
      </c>
      <c r="B811" s="48" t="s">
        <v>9431</v>
      </c>
      <c r="C811" s="40" t="s">
        <v>92</v>
      </c>
      <c r="D811" s="48" t="s">
        <v>7928</v>
      </c>
      <c r="E811" s="41" t="s">
        <v>7938</v>
      </c>
      <c r="F811" s="40" t="s">
        <v>9432</v>
      </c>
      <c r="G811" s="40" t="s">
        <v>7904</v>
      </c>
      <c r="H811" s="40" t="s">
        <v>7908</v>
      </c>
      <c r="I811" s="43">
        <f>J811-1</f>
        <v>41341</v>
      </c>
      <c r="J811" s="43">
        <v>41342</v>
      </c>
      <c r="K811" s="40" t="s">
        <v>5488</v>
      </c>
      <c r="L811" s="40">
        <v>100</v>
      </c>
    </row>
    <row r="812" spans="1:13" hidden="1">
      <c r="A812" s="41" t="s">
        <v>9019</v>
      </c>
      <c r="B812" s="41" t="s">
        <v>8334</v>
      </c>
      <c r="C812" s="49" t="s">
        <v>8332</v>
      </c>
      <c r="D812" s="41" t="s">
        <v>65</v>
      </c>
      <c r="E812" s="41" t="s">
        <v>7886</v>
      </c>
      <c r="F812" s="41" t="s">
        <v>9434</v>
      </c>
      <c r="G812" s="41" t="s">
        <v>1048</v>
      </c>
      <c r="H812" s="41" t="s">
        <v>7888</v>
      </c>
    </row>
    <row r="813" spans="1:13" hidden="1">
      <c r="A813" s="41" t="s">
        <v>9019</v>
      </c>
      <c r="B813" s="41" t="s">
        <v>8334</v>
      </c>
      <c r="C813" s="49" t="s">
        <v>8332</v>
      </c>
      <c r="D813" s="41" t="s">
        <v>65</v>
      </c>
      <c r="E813" s="41" t="s">
        <v>7886</v>
      </c>
      <c r="F813" s="41" t="s">
        <v>9434</v>
      </c>
      <c r="G813" s="41" t="s">
        <v>1048</v>
      </c>
      <c r="H813" s="41" t="s">
        <v>7889</v>
      </c>
      <c r="I813" s="43">
        <v>41393</v>
      </c>
    </row>
    <row r="814" spans="1:13" hidden="1">
      <c r="A814" s="41" t="s">
        <v>9019</v>
      </c>
      <c r="B814" s="41" t="s">
        <v>8334</v>
      </c>
      <c r="C814" s="49" t="s">
        <v>8332</v>
      </c>
      <c r="D814" s="41" t="s">
        <v>65</v>
      </c>
      <c r="E814" s="41" t="s">
        <v>7886</v>
      </c>
      <c r="F814" s="41" t="s">
        <v>9434</v>
      </c>
      <c r="G814" s="41" t="s">
        <v>1048</v>
      </c>
      <c r="H814" s="41" t="s">
        <v>7890</v>
      </c>
      <c r="I814" s="43"/>
    </row>
    <row r="815" spans="1:13" hidden="1">
      <c r="A815" s="41" t="s">
        <v>9019</v>
      </c>
      <c r="B815" s="41" t="s">
        <v>8334</v>
      </c>
      <c r="C815" s="49" t="s">
        <v>8332</v>
      </c>
      <c r="D815" s="41" t="s">
        <v>65</v>
      </c>
      <c r="E815" s="41" t="s">
        <v>7886</v>
      </c>
      <c r="F815" s="41" t="s">
        <v>9434</v>
      </c>
      <c r="G815" s="41" t="s">
        <v>1048</v>
      </c>
      <c r="H815" s="41" t="s">
        <v>7891</v>
      </c>
      <c r="I815" s="43">
        <v>41526</v>
      </c>
    </row>
    <row r="816" spans="1:13" hidden="1">
      <c r="A816" s="41" t="s">
        <v>9019</v>
      </c>
      <c r="B816" s="41" t="s">
        <v>8334</v>
      </c>
      <c r="C816" s="49" t="s">
        <v>8332</v>
      </c>
      <c r="D816" s="41" t="s">
        <v>65</v>
      </c>
      <c r="E816" s="41" t="s">
        <v>7886</v>
      </c>
      <c r="F816" s="41" t="s">
        <v>9434</v>
      </c>
      <c r="G816" s="41" t="s">
        <v>1048</v>
      </c>
      <c r="H816" s="41" t="s">
        <v>7892</v>
      </c>
    </row>
    <row r="817" spans="1:13" hidden="1">
      <c r="A817" s="41" t="s">
        <v>9019</v>
      </c>
      <c r="B817" s="41" t="s">
        <v>8334</v>
      </c>
      <c r="C817" s="49" t="s">
        <v>8332</v>
      </c>
      <c r="D817" s="41" t="s">
        <v>65</v>
      </c>
      <c r="E817" s="41" t="s">
        <v>7886</v>
      </c>
      <c r="F817" s="41" t="s">
        <v>9434</v>
      </c>
      <c r="G817" s="41" t="s">
        <v>1048</v>
      </c>
      <c r="H817" s="41" t="s">
        <v>7893</v>
      </c>
    </row>
    <row r="818" spans="1:13" hidden="1">
      <c r="A818" s="41" t="s">
        <v>9019</v>
      </c>
      <c r="B818" s="41" t="s">
        <v>8334</v>
      </c>
      <c r="C818" s="49" t="s">
        <v>8332</v>
      </c>
      <c r="D818" s="41" t="s">
        <v>65</v>
      </c>
      <c r="E818" s="41" t="s">
        <v>7886</v>
      </c>
      <c r="F818" s="41" t="s">
        <v>9434</v>
      </c>
      <c r="G818" s="41" t="s">
        <v>1048</v>
      </c>
      <c r="H818" s="41" t="s">
        <v>7894</v>
      </c>
      <c r="I818" s="43">
        <v>41495</v>
      </c>
    </row>
    <row r="819" spans="1:13" hidden="1">
      <c r="A819" s="40" t="s">
        <v>9019</v>
      </c>
      <c r="B819" s="40" t="s">
        <v>8334</v>
      </c>
      <c r="C819" s="48" t="s">
        <v>8332</v>
      </c>
      <c r="D819" s="40" t="s">
        <v>65</v>
      </c>
      <c r="E819" s="41" t="s">
        <v>7886</v>
      </c>
      <c r="F819" s="40" t="s">
        <v>9434</v>
      </c>
      <c r="G819" s="40" t="s">
        <v>7895</v>
      </c>
      <c r="H819" s="40" t="s">
        <v>7896</v>
      </c>
      <c r="I819" s="43">
        <f>J819-2</f>
        <v>41478</v>
      </c>
      <c r="J819" s="43">
        <f t="shared" ref="J819:J825" si="54">I820</f>
        <v>41480</v>
      </c>
      <c r="K819" s="40" t="s">
        <v>4365</v>
      </c>
      <c r="L819" s="40">
        <v>100</v>
      </c>
    </row>
    <row r="820" spans="1:13" hidden="1">
      <c r="A820" s="40" t="s">
        <v>9019</v>
      </c>
      <c r="B820" s="40" t="s">
        <v>8334</v>
      </c>
      <c r="C820" s="48" t="s">
        <v>8332</v>
      </c>
      <c r="D820" s="40" t="s">
        <v>65</v>
      </c>
      <c r="E820" s="41" t="s">
        <v>7886</v>
      </c>
      <c r="F820" s="40" t="s">
        <v>9434</v>
      </c>
      <c r="G820" s="40" t="s">
        <v>7898</v>
      </c>
      <c r="H820" s="40" t="s">
        <v>7899</v>
      </c>
      <c r="I820" s="43">
        <f>J820-1</f>
        <v>41480</v>
      </c>
      <c r="J820" s="43">
        <f t="shared" si="54"/>
        <v>41481</v>
      </c>
      <c r="K820" s="40" t="s">
        <v>4365</v>
      </c>
      <c r="L820" s="40">
        <v>100</v>
      </c>
    </row>
    <row r="821" spans="1:13" hidden="1">
      <c r="A821" s="40" t="s">
        <v>9019</v>
      </c>
      <c r="B821" s="40" t="s">
        <v>8334</v>
      </c>
      <c r="C821" s="48" t="s">
        <v>8332</v>
      </c>
      <c r="D821" s="40" t="s">
        <v>65</v>
      </c>
      <c r="E821" s="41" t="s">
        <v>7886</v>
      </c>
      <c r="F821" s="40" t="s">
        <v>9434</v>
      </c>
      <c r="G821" s="40" t="s">
        <v>7898</v>
      </c>
      <c r="H821" s="40" t="s">
        <v>7900</v>
      </c>
      <c r="I821" s="43">
        <f>J821-1</f>
        <v>41481</v>
      </c>
      <c r="J821" s="43">
        <f t="shared" si="54"/>
        <v>41482</v>
      </c>
      <c r="K821" s="40" t="s">
        <v>4365</v>
      </c>
      <c r="L821" s="40">
        <v>100</v>
      </c>
    </row>
    <row r="822" spans="1:13">
      <c r="A822" s="40" t="s">
        <v>9019</v>
      </c>
      <c r="B822" s="40" t="s">
        <v>8334</v>
      </c>
      <c r="C822" s="48" t="s">
        <v>8332</v>
      </c>
      <c r="D822" s="40" t="s">
        <v>65</v>
      </c>
      <c r="E822" s="41" t="s">
        <v>7886</v>
      </c>
      <c r="F822" s="40" t="s">
        <v>9434</v>
      </c>
      <c r="G822" s="40" t="s">
        <v>7901</v>
      </c>
      <c r="H822" s="40" t="s">
        <v>7902</v>
      </c>
      <c r="I822" s="43">
        <f>J822-5</f>
        <v>41482</v>
      </c>
      <c r="J822" s="43">
        <f t="shared" si="54"/>
        <v>41487</v>
      </c>
      <c r="K822" s="40" t="s">
        <v>4365</v>
      </c>
      <c r="L822" s="40">
        <v>100</v>
      </c>
    </row>
    <row r="823" spans="1:13" hidden="1">
      <c r="A823" s="40" t="s">
        <v>9019</v>
      </c>
      <c r="B823" s="40" t="s">
        <v>8334</v>
      </c>
      <c r="C823" s="48" t="s">
        <v>8332</v>
      </c>
      <c r="D823" s="40" t="s">
        <v>65</v>
      </c>
      <c r="E823" s="41" t="s">
        <v>7886</v>
      </c>
      <c r="F823" s="40" t="s">
        <v>9434</v>
      </c>
      <c r="G823" s="40" t="s">
        <v>7904</v>
      </c>
      <c r="H823" s="40" t="s">
        <v>7905</v>
      </c>
      <c r="I823" s="43">
        <f>J823-3</f>
        <v>41487</v>
      </c>
      <c r="J823" s="43">
        <f t="shared" si="54"/>
        <v>41490</v>
      </c>
      <c r="K823" s="40" t="s">
        <v>4365</v>
      </c>
      <c r="L823" s="40">
        <v>100</v>
      </c>
    </row>
    <row r="824" spans="1:13" hidden="1">
      <c r="A824" s="40" t="s">
        <v>9019</v>
      </c>
      <c r="B824" s="40" t="s">
        <v>8334</v>
      </c>
      <c r="C824" s="48" t="s">
        <v>8332</v>
      </c>
      <c r="D824" s="40" t="s">
        <v>65</v>
      </c>
      <c r="E824" s="41" t="s">
        <v>7886</v>
      </c>
      <c r="F824" s="40" t="s">
        <v>9434</v>
      </c>
      <c r="G824" s="40" t="s">
        <v>7904</v>
      </c>
      <c r="H824" s="40" t="s">
        <v>7906</v>
      </c>
      <c r="I824" s="43">
        <f>J824-2</f>
        <v>41490</v>
      </c>
      <c r="J824" s="43">
        <f t="shared" si="54"/>
        <v>41492</v>
      </c>
      <c r="K824" s="40" t="s">
        <v>4365</v>
      </c>
      <c r="L824" s="40">
        <v>100</v>
      </c>
    </row>
    <row r="825" spans="1:13" hidden="1">
      <c r="A825" s="40" t="s">
        <v>9019</v>
      </c>
      <c r="B825" s="40" t="s">
        <v>8334</v>
      </c>
      <c r="C825" s="48" t="s">
        <v>8332</v>
      </c>
      <c r="D825" s="40" t="s">
        <v>65</v>
      </c>
      <c r="E825" s="41" t="s">
        <v>7886</v>
      </c>
      <c r="F825" s="40" t="s">
        <v>9434</v>
      </c>
      <c r="G825" s="40" t="s">
        <v>7904</v>
      </c>
      <c r="H825" s="40" t="s">
        <v>7907</v>
      </c>
      <c r="I825" s="43">
        <f>J825-2</f>
        <v>41492</v>
      </c>
      <c r="J825" s="43">
        <f t="shared" si="54"/>
        <v>41494</v>
      </c>
      <c r="K825" s="40" t="s">
        <v>4365</v>
      </c>
      <c r="L825" s="40">
        <v>100</v>
      </c>
    </row>
    <row r="826" spans="1:13" hidden="1">
      <c r="A826" s="40" t="s">
        <v>9019</v>
      </c>
      <c r="B826" s="40" t="s">
        <v>8334</v>
      </c>
      <c r="C826" s="48" t="s">
        <v>8332</v>
      </c>
      <c r="D826" s="40" t="s">
        <v>65</v>
      </c>
      <c r="E826" s="41" t="s">
        <v>7886</v>
      </c>
      <c r="F826" s="40" t="s">
        <v>9434</v>
      </c>
      <c r="G826" s="40" t="s">
        <v>7904</v>
      </c>
      <c r="H826" s="40" t="s">
        <v>7908</v>
      </c>
      <c r="I826" s="43">
        <f>J826-1</f>
        <v>41494</v>
      </c>
      <c r="J826" s="43">
        <v>41495</v>
      </c>
      <c r="K826" s="40" t="s">
        <v>4365</v>
      </c>
      <c r="L826" s="40">
        <v>100</v>
      </c>
    </row>
    <row r="827" spans="1:13" hidden="1">
      <c r="A827" s="41" t="s">
        <v>8567</v>
      </c>
      <c r="B827" s="41" t="s">
        <v>9435</v>
      </c>
      <c r="C827" s="41" t="s">
        <v>7927</v>
      </c>
      <c r="D827" s="41" t="s">
        <v>7928</v>
      </c>
      <c r="E827" s="41" t="s">
        <v>7938</v>
      </c>
      <c r="F827" s="41" t="s">
        <v>9436</v>
      </c>
      <c r="G827" s="41" t="s">
        <v>1048</v>
      </c>
      <c r="H827" s="41" t="s">
        <v>7888</v>
      </c>
      <c r="I827" s="41"/>
      <c r="J827" s="41"/>
      <c r="K827" s="41"/>
      <c r="L827" s="41"/>
      <c r="M827" s="41"/>
    </row>
    <row r="828" spans="1:13" hidden="1">
      <c r="A828" s="41" t="s">
        <v>8567</v>
      </c>
      <c r="B828" s="41" t="s">
        <v>9435</v>
      </c>
      <c r="C828" s="41" t="s">
        <v>7927</v>
      </c>
      <c r="D828" s="41" t="s">
        <v>7928</v>
      </c>
      <c r="E828" s="41" t="s">
        <v>7938</v>
      </c>
      <c r="F828" s="41" t="s">
        <v>9436</v>
      </c>
      <c r="G828" s="41" t="s">
        <v>1048</v>
      </c>
      <c r="H828" s="41" t="s">
        <v>7889</v>
      </c>
      <c r="I828" s="41"/>
      <c r="J828" s="41"/>
      <c r="K828" s="41"/>
      <c r="L828" s="41"/>
      <c r="M828" s="41"/>
    </row>
    <row r="829" spans="1:13" hidden="1">
      <c r="A829" s="41" t="s">
        <v>8567</v>
      </c>
      <c r="B829" s="41" t="s">
        <v>9435</v>
      </c>
      <c r="C829" s="41" t="s">
        <v>7927</v>
      </c>
      <c r="D829" s="41" t="s">
        <v>7928</v>
      </c>
      <c r="E829" s="41" t="s">
        <v>7938</v>
      </c>
      <c r="F829" s="41" t="s">
        <v>9436</v>
      </c>
      <c r="G829" s="41" t="s">
        <v>1048</v>
      </c>
      <c r="H829" s="41" t="s">
        <v>7890</v>
      </c>
      <c r="I829" s="41"/>
      <c r="J829" s="41"/>
      <c r="K829" s="41"/>
      <c r="L829" s="41"/>
      <c r="M829" s="41"/>
    </row>
    <row r="830" spans="1:13" hidden="1">
      <c r="A830" s="41" t="s">
        <v>8567</v>
      </c>
      <c r="B830" s="41" t="s">
        <v>9435</v>
      </c>
      <c r="C830" s="41" t="s">
        <v>7927</v>
      </c>
      <c r="D830" s="41" t="s">
        <v>7928</v>
      </c>
      <c r="E830" s="41" t="s">
        <v>7938</v>
      </c>
      <c r="F830" s="41" t="s">
        <v>9436</v>
      </c>
      <c r="G830" s="41" t="s">
        <v>1048</v>
      </c>
      <c r="H830" s="41" t="s">
        <v>7891</v>
      </c>
      <c r="I830" s="41"/>
      <c r="J830" s="41"/>
      <c r="K830" s="41"/>
      <c r="L830" s="41"/>
      <c r="M830" s="41"/>
    </row>
    <row r="831" spans="1:13" hidden="1">
      <c r="A831" s="41" t="s">
        <v>8567</v>
      </c>
      <c r="B831" s="41" t="s">
        <v>9435</v>
      </c>
      <c r="C831" s="41" t="s">
        <v>7927</v>
      </c>
      <c r="D831" s="41" t="s">
        <v>7928</v>
      </c>
      <c r="E831" s="41" t="s">
        <v>7938</v>
      </c>
      <c r="F831" s="41" t="s">
        <v>9436</v>
      </c>
      <c r="G831" s="41" t="s">
        <v>1048</v>
      </c>
      <c r="H831" s="41" t="s">
        <v>7892</v>
      </c>
      <c r="I831" s="42">
        <v>41579</v>
      </c>
      <c r="J831" s="41"/>
      <c r="K831" s="41"/>
      <c r="L831" s="41"/>
      <c r="M831" s="41"/>
    </row>
    <row r="832" spans="1:13" hidden="1">
      <c r="A832" s="41" t="s">
        <v>8567</v>
      </c>
      <c r="B832" s="41" t="s">
        <v>9435</v>
      </c>
      <c r="C832" s="41" t="s">
        <v>7927</v>
      </c>
      <c r="D832" s="41" t="s">
        <v>7928</v>
      </c>
      <c r="E832" s="41" t="s">
        <v>7938</v>
      </c>
      <c r="F832" s="41" t="s">
        <v>9436</v>
      </c>
      <c r="G832" s="41" t="s">
        <v>1048</v>
      </c>
      <c r="H832" s="41" t="s">
        <v>7893</v>
      </c>
      <c r="I832" s="42"/>
      <c r="J832" s="41"/>
      <c r="K832" s="41"/>
      <c r="L832" s="41"/>
      <c r="M832" s="41"/>
    </row>
    <row r="833" spans="1:13" hidden="1">
      <c r="A833" s="41" t="s">
        <v>8567</v>
      </c>
      <c r="B833" s="41" t="s">
        <v>9435</v>
      </c>
      <c r="C833" s="41" t="s">
        <v>7927</v>
      </c>
      <c r="D833" s="41" t="s">
        <v>7928</v>
      </c>
      <c r="E833" s="41" t="s">
        <v>7938</v>
      </c>
      <c r="F833" s="41" t="s">
        <v>9436</v>
      </c>
      <c r="G833" s="41" t="s">
        <v>1048</v>
      </c>
      <c r="H833" s="41" t="s">
        <v>7894</v>
      </c>
      <c r="I833" s="42">
        <v>41548</v>
      </c>
      <c r="J833" s="41"/>
      <c r="K833" s="41"/>
      <c r="L833" s="41"/>
      <c r="M833" s="41"/>
    </row>
    <row r="834" spans="1:13" hidden="1">
      <c r="A834" s="40" t="s">
        <v>8567</v>
      </c>
      <c r="B834" s="40" t="s">
        <v>9435</v>
      </c>
      <c r="C834" s="40" t="s">
        <v>7927</v>
      </c>
      <c r="D834" s="40" t="s">
        <v>7928</v>
      </c>
      <c r="E834" s="41" t="s">
        <v>7938</v>
      </c>
      <c r="F834" s="40" t="s">
        <v>9436</v>
      </c>
      <c r="G834" s="40" t="s">
        <v>7895</v>
      </c>
      <c r="H834" s="40" t="s">
        <v>7896</v>
      </c>
      <c r="I834" s="43">
        <f>J834-2</f>
        <v>41531</v>
      </c>
      <c r="J834" s="43">
        <f t="shared" ref="J834:J840" si="55">I835</f>
        <v>41533</v>
      </c>
      <c r="K834" s="40" t="s">
        <v>103</v>
      </c>
      <c r="L834" s="40">
        <v>100</v>
      </c>
      <c r="M834" s="40"/>
    </row>
    <row r="835" spans="1:13" hidden="1">
      <c r="A835" s="40" t="s">
        <v>8567</v>
      </c>
      <c r="B835" s="40" t="s">
        <v>9435</v>
      </c>
      <c r="C835" s="40" t="s">
        <v>7927</v>
      </c>
      <c r="D835" s="40" t="s">
        <v>7928</v>
      </c>
      <c r="E835" s="41" t="s">
        <v>7938</v>
      </c>
      <c r="F835" s="40" t="s">
        <v>9436</v>
      </c>
      <c r="G835" s="40" t="s">
        <v>7898</v>
      </c>
      <c r="H835" s="40" t="s">
        <v>7899</v>
      </c>
      <c r="I835" s="43">
        <f>J835-1</f>
        <v>41533</v>
      </c>
      <c r="J835" s="43">
        <f t="shared" si="55"/>
        <v>41534</v>
      </c>
      <c r="K835" s="40" t="s">
        <v>103</v>
      </c>
      <c r="L835" s="40">
        <v>100</v>
      </c>
      <c r="M835" s="40"/>
    </row>
    <row r="836" spans="1:13" hidden="1">
      <c r="A836" s="40" t="s">
        <v>8567</v>
      </c>
      <c r="B836" s="40" t="s">
        <v>9435</v>
      </c>
      <c r="C836" s="40" t="s">
        <v>7927</v>
      </c>
      <c r="D836" s="40" t="s">
        <v>7928</v>
      </c>
      <c r="E836" s="41" t="s">
        <v>7938</v>
      </c>
      <c r="F836" s="40" t="s">
        <v>9436</v>
      </c>
      <c r="G836" s="40" t="s">
        <v>7898</v>
      </c>
      <c r="H836" s="40" t="s">
        <v>7925</v>
      </c>
      <c r="I836" s="43">
        <f>J836-1</f>
        <v>41534</v>
      </c>
      <c r="J836" s="43">
        <f t="shared" si="55"/>
        <v>41535</v>
      </c>
      <c r="K836" s="40" t="s">
        <v>103</v>
      </c>
      <c r="L836" s="40">
        <v>100</v>
      </c>
      <c r="M836" s="40"/>
    </row>
    <row r="837" spans="1:13">
      <c r="A837" s="40" t="s">
        <v>8567</v>
      </c>
      <c r="B837" s="40" t="s">
        <v>9435</v>
      </c>
      <c r="C837" s="40" t="s">
        <v>7927</v>
      </c>
      <c r="D837" s="40" t="s">
        <v>7928</v>
      </c>
      <c r="E837" s="41" t="s">
        <v>7938</v>
      </c>
      <c r="F837" s="40" t="s">
        <v>9436</v>
      </c>
      <c r="G837" s="40" t="s">
        <v>7901</v>
      </c>
      <c r="H837" s="40" t="s">
        <v>7940</v>
      </c>
      <c r="I837" s="43">
        <f>J837-5</f>
        <v>41535</v>
      </c>
      <c r="J837" s="43">
        <f t="shared" si="55"/>
        <v>41540</v>
      </c>
      <c r="K837" s="40" t="s">
        <v>6184</v>
      </c>
      <c r="L837" s="40">
        <v>100</v>
      </c>
      <c r="M837" s="40"/>
    </row>
    <row r="838" spans="1:13" hidden="1">
      <c r="A838" s="40" t="s">
        <v>8567</v>
      </c>
      <c r="B838" s="40" t="s">
        <v>9435</v>
      </c>
      <c r="C838" s="40" t="s">
        <v>7927</v>
      </c>
      <c r="D838" s="40" t="s">
        <v>7928</v>
      </c>
      <c r="E838" s="41" t="s">
        <v>7938</v>
      </c>
      <c r="F838" s="40" t="s">
        <v>9436</v>
      </c>
      <c r="G838" s="40" t="s">
        <v>7904</v>
      </c>
      <c r="H838" s="40" t="s">
        <v>7905</v>
      </c>
      <c r="I838" s="43">
        <f>J838-3</f>
        <v>41540</v>
      </c>
      <c r="J838" s="43">
        <f t="shared" si="55"/>
        <v>41543</v>
      </c>
      <c r="K838" s="40" t="s">
        <v>6184</v>
      </c>
      <c r="L838" s="40">
        <v>100</v>
      </c>
    </row>
    <row r="839" spans="1:13" hidden="1">
      <c r="A839" s="40" t="s">
        <v>8567</v>
      </c>
      <c r="B839" s="40" t="s">
        <v>9435</v>
      </c>
      <c r="C839" s="40" t="s">
        <v>7927</v>
      </c>
      <c r="D839" s="40" t="s">
        <v>7928</v>
      </c>
      <c r="E839" s="41" t="s">
        <v>7938</v>
      </c>
      <c r="F839" s="40" t="s">
        <v>9436</v>
      </c>
      <c r="G839" s="40" t="s">
        <v>7904</v>
      </c>
      <c r="H839" s="40" t="s">
        <v>7906</v>
      </c>
      <c r="I839" s="43">
        <f>J839-2</f>
        <v>41543</v>
      </c>
      <c r="J839" s="43">
        <f t="shared" si="55"/>
        <v>41545</v>
      </c>
      <c r="K839" s="40" t="s">
        <v>6184</v>
      </c>
      <c r="L839" s="40">
        <v>100</v>
      </c>
    </row>
    <row r="840" spans="1:13" hidden="1">
      <c r="A840" s="40" t="s">
        <v>8567</v>
      </c>
      <c r="B840" s="40" t="s">
        <v>9435</v>
      </c>
      <c r="C840" s="40" t="s">
        <v>7927</v>
      </c>
      <c r="D840" s="40" t="s">
        <v>7928</v>
      </c>
      <c r="E840" s="41" t="s">
        <v>7938</v>
      </c>
      <c r="F840" s="40" t="s">
        <v>9436</v>
      </c>
      <c r="G840" s="40" t="s">
        <v>7904</v>
      </c>
      <c r="H840" s="40" t="s">
        <v>7907</v>
      </c>
      <c r="I840" s="43">
        <f>J840-2</f>
        <v>41545</v>
      </c>
      <c r="J840" s="43">
        <f t="shared" si="55"/>
        <v>41547</v>
      </c>
      <c r="K840" s="40" t="s">
        <v>6184</v>
      </c>
      <c r="L840" s="40">
        <v>100</v>
      </c>
    </row>
    <row r="841" spans="1:13" ht="26.45" hidden="1">
      <c r="A841" s="40" t="s">
        <v>8567</v>
      </c>
      <c r="B841" s="40" t="s">
        <v>9435</v>
      </c>
      <c r="C841" s="40" t="s">
        <v>7927</v>
      </c>
      <c r="D841" s="40" t="s">
        <v>7928</v>
      </c>
      <c r="E841" s="41" t="s">
        <v>7938</v>
      </c>
      <c r="F841" s="40" t="s">
        <v>9436</v>
      </c>
      <c r="G841" s="40" t="s">
        <v>7904</v>
      </c>
      <c r="H841" s="40" t="s">
        <v>7908</v>
      </c>
      <c r="I841" s="43">
        <f>J841-1</f>
        <v>41547</v>
      </c>
      <c r="J841" s="42">
        <v>41548</v>
      </c>
      <c r="K841" s="40" t="s">
        <v>6184</v>
      </c>
      <c r="L841" s="40">
        <v>100</v>
      </c>
      <c r="M841" s="39" t="s">
        <v>9335</v>
      </c>
    </row>
    <row r="842" spans="1:13" hidden="1">
      <c r="A842" s="41" t="s">
        <v>8567</v>
      </c>
      <c r="B842" s="41" t="s">
        <v>9437</v>
      </c>
      <c r="C842" s="41" t="s">
        <v>102</v>
      </c>
      <c r="D842" s="41" t="s">
        <v>65</v>
      </c>
      <c r="E842" s="41" t="s">
        <v>7914</v>
      </c>
      <c r="F842" s="41" t="s">
        <v>9438</v>
      </c>
      <c r="G842" s="41" t="s">
        <v>1048</v>
      </c>
      <c r="H842" s="41" t="s">
        <v>7888</v>
      </c>
      <c r="I842" s="42">
        <v>41563</v>
      </c>
      <c r="J842" s="41"/>
    </row>
    <row r="843" spans="1:13" hidden="1">
      <c r="A843" s="41" t="s">
        <v>8567</v>
      </c>
      <c r="B843" s="41" t="s">
        <v>9437</v>
      </c>
      <c r="C843" s="41" t="s">
        <v>102</v>
      </c>
      <c r="D843" s="41" t="s">
        <v>65</v>
      </c>
      <c r="E843" s="41" t="s">
        <v>7914</v>
      </c>
      <c r="F843" s="41" t="s">
        <v>9438</v>
      </c>
      <c r="G843" s="41" t="s">
        <v>1048</v>
      </c>
      <c r="H843" s="41" t="s">
        <v>7889</v>
      </c>
      <c r="I843" s="41"/>
      <c r="J843" s="41"/>
    </row>
    <row r="844" spans="1:13" hidden="1">
      <c r="A844" s="41" t="s">
        <v>8567</v>
      </c>
      <c r="B844" s="41" t="s">
        <v>9437</v>
      </c>
      <c r="C844" s="41" t="s">
        <v>102</v>
      </c>
      <c r="D844" s="41" t="s">
        <v>65</v>
      </c>
      <c r="E844" s="41" t="s">
        <v>7914</v>
      </c>
      <c r="F844" s="41" t="s">
        <v>9438</v>
      </c>
      <c r="G844" s="41" t="s">
        <v>1048</v>
      </c>
      <c r="H844" s="41" t="s">
        <v>7890</v>
      </c>
      <c r="I844" s="41"/>
      <c r="J844" s="41"/>
    </row>
    <row r="845" spans="1:13" hidden="1">
      <c r="A845" s="41" t="s">
        <v>8567</v>
      </c>
      <c r="B845" s="41" t="s">
        <v>9437</v>
      </c>
      <c r="C845" s="41" t="s">
        <v>102</v>
      </c>
      <c r="D845" s="41" t="s">
        <v>65</v>
      </c>
      <c r="E845" s="41" t="s">
        <v>7914</v>
      </c>
      <c r="F845" s="41" t="s">
        <v>9438</v>
      </c>
      <c r="G845" s="41" t="s">
        <v>1048</v>
      </c>
      <c r="H845" s="41" t="s">
        <v>7891</v>
      </c>
      <c r="I845" s="42"/>
      <c r="J845" s="41"/>
    </row>
    <row r="846" spans="1:13" hidden="1">
      <c r="A846" s="41" t="s">
        <v>8567</v>
      </c>
      <c r="B846" s="41" t="s">
        <v>9437</v>
      </c>
      <c r="C846" s="41" t="s">
        <v>102</v>
      </c>
      <c r="D846" s="41" t="s">
        <v>65</v>
      </c>
      <c r="E846" s="41" t="s">
        <v>7914</v>
      </c>
      <c r="F846" s="41" t="s">
        <v>9438</v>
      </c>
      <c r="G846" s="41" t="s">
        <v>1048</v>
      </c>
      <c r="H846" s="41" t="s">
        <v>7892</v>
      </c>
      <c r="I846" s="41"/>
      <c r="J846" s="41"/>
    </row>
    <row r="847" spans="1:13" hidden="1">
      <c r="A847" s="41" t="s">
        <v>8567</v>
      </c>
      <c r="B847" s="41" t="s">
        <v>9437</v>
      </c>
      <c r="C847" s="41" t="s">
        <v>102</v>
      </c>
      <c r="D847" s="41" t="s">
        <v>65</v>
      </c>
      <c r="E847" s="41" t="s">
        <v>7914</v>
      </c>
      <c r="F847" s="41" t="s">
        <v>9438</v>
      </c>
      <c r="G847" s="41" t="s">
        <v>1048</v>
      </c>
      <c r="H847" s="41" t="s">
        <v>7893</v>
      </c>
      <c r="I847" s="41"/>
      <c r="J847" s="41"/>
    </row>
    <row r="848" spans="1:13" hidden="1">
      <c r="A848" s="41" t="s">
        <v>8567</v>
      </c>
      <c r="B848" s="41" t="s">
        <v>9437</v>
      </c>
      <c r="C848" s="41" t="s">
        <v>102</v>
      </c>
      <c r="D848" s="41" t="s">
        <v>65</v>
      </c>
      <c r="E848" s="41" t="s">
        <v>7914</v>
      </c>
      <c r="F848" s="41" t="s">
        <v>9438</v>
      </c>
      <c r="G848" s="41" t="s">
        <v>1048</v>
      </c>
      <c r="H848" s="41" t="s">
        <v>7894</v>
      </c>
      <c r="I848" s="42"/>
      <c r="J848" s="41"/>
    </row>
    <row r="849" spans="1:13" hidden="1">
      <c r="A849" s="40" t="s">
        <v>8567</v>
      </c>
      <c r="B849" s="40" t="s">
        <v>9437</v>
      </c>
      <c r="C849" s="40" t="s">
        <v>102</v>
      </c>
      <c r="D849" s="40" t="s">
        <v>65</v>
      </c>
      <c r="E849" s="41" t="s">
        <v>7914</v>
      </c>
      <c r="F849" s="40" t="s">
        <v>9438</v>
      </c>
      <c r="G849" s="40" t="s">
        <v>7895</v>
      </c>
      <c r="H849" s="40" t="s">
        <v>7896</v>
      </c>
      <c r="I849" s="43">
        <f>J849-2</f>
        <v>41563</v>
      </c>
      <c r="J849" s="43">
        <f t="shared" ref="J849:J855" si="56">I850</f>
        <v>41565</v>
      </c>
      <c r="K849" s="40" t="s">
        <v>109</v>
      </c>
      <c r="L849" s="40">
        <v>100</v>
      </c>
    </row>
    <row r="850" spans="1:13" hidden="1">
      <c r="A850" s="40" t="s">
        <v>8567</v>
      </c>
      <c r="B850" s="40" t="s">
        <v>9437</v>
      </c>
      <c r="C850" s="40" t="s">
        <v>102</v>
      </c>
      <c r="D850" s="40" t="s">
        <v>65</v>
      </c>
      <c r="E850" s="41" t="s">
        <v>7914</v>
      </c>
      <c r="F850" s="40" t="s">
        <v>9438</v>
      </c>
      <c r="G850" s="40" t="s">
        <v>7898</v>
      </c>
      <c r="H850" s="40" t="s">
        <v>7899</v>
      </c>
      <c r="I850" s="43">
        <f>J850-1</f>
        <v>41565</v>
      </c>
      <c r="J850" s="43">
        <f t="shared" si="56"/>
        <v>41566</v>
      </c>
      <c r="K850" s="40" t="s">
        <v>109</v>
      </c>
      <c r="L850" s="40">
        <v>100</v>
      </c>
    </row>
    <row r="851" spans="1:13" hidden="1">
      <c r="A851" s="40" t="s">
        <v>8567</v>
      </c>
      <c r="B851" s="40" t="s">
        <v>9437</v>
      </c>
      <c r="C851" s="40" t="s">
        <v>102</v>
      </c>
      <c r="D851" s="40" t="s">
        <v>65</v>
      </c>
      <c r="E851" s="41" t="s">
        <v>7914</v>
      </c>
      <c r="F851" s="40" t="s">
        <v>9438</v>
      </c>
      <c r="G851" s="40" t="s">
        <v>7898</v>
      </c>
      <c r="H851" s="40" t="s">
        <v>7900</v>
      </c>
      <c r="I851" s="43">
        <f>J851-1</f>
        <v>41566</v>
      </c>
      <c r="J851" s="43">
        <f t="shared" si="56"/>
        <v>41567</v>
      </c>
      <c r="K851" s="40" t="s">
        <v>109</v>
      </c>
      <c r="L851" s="40">
        <v>100</v>
      </c>
    </row>
    <row r="852" spans="1:13">
      <c r="A852" s="40" t="s">
        <v>8567</v>
      </c>
      <c r="B852" s="40" t="s">
        <v>9437</v>
      </c>
      <c r="C852" s="40" t="s">
        <v>102</v>
      </c>
      <c r="D852" s="40" t="s">
        <v>65</v>
      </c>
      <c r="E852" s="41" t="s">
        <v>7914</v>
      </c>
      <c r="F852" s="40" t="s">
        <v>9438</v>
      </c>
      <c r="G852" s="40" t="s">
        <v>7901</v>
      </c>
      <c r="H852" s="40" t="s">
        <v>7902</v>
      </c>
      <c r="I852" s="43">
        <f>J852-5</f>
        <v>41567</v>
      </c>
      <c r="J852" s="43">
        <f t="shared" si="56"/>
        <v>41572</v>
      </c>
      <c r="K852" s="40" t="s">
        <v>109</v>
      </c>
      <c r="L852" s="40">
        <v>100</v>
      </c>
    </row>
    <row r="853" spans="1:13" hidden="1">
      <c r="A853" s="40" t="s">
        <v>8567</v>
      </c>
      <c r="B853" s="40" t="s">
        <v>9437</v>
      </c>
      <c r="C853" s="40" t="s">
        <v>102</v>
      </c>
      <c r="D853" s="40" t="s">
        <v>65</v>
      </c>
      <c r="E853" s="41" t="s">
        <v>7914</v>
      </c>
      <c r="F853" s="40" t="s">
        <v>9438</v>
      </c>
      <c r="G853" s="40" t="s">
        <v>7904</v>
      </c>
      <c r="H853" s="40" t="s">
        <v>7905</v>
      </c>
      <c r="I853" s="43">
        <f>J853-3</f>
        <v>41572</v>
      </c>
      <c r="J853" s="43">
        <f t="shared" si="56"/>
        <v>41575</v>
      </c>
      <c r="K853" s="40" t="s">
        <v>109</v>
      </c>
      <c r="L853" s="40">
        <v>100</v>
      </c>
    </row>
    <row r="854" spans="1:13" ht="26.45" hidden="1">
      <c r="A854" s="40" t="s">
        <v>8567</v>
      </c>
      <c r="B854" s="40" t="s">
        <v>9437</v>
      </c>
      <c r="C854" s="40" t="s">
        <v>102</v>
      </c>
      <c r="D854" s="40" t="s">
        <v>65</v>
      </c>
      <c r="E854" s="41" t="s">
        <v>7914</v>
      </c>
      <c r="F854" s="40" t="s">
        <v>9438</v>
      </c>
      <c r="G854" s="40" t="s">
        <v>7904</v>
      </c>
      <c r="H854" s="40" t="s">
        <v>7906</v>
      </c>
      <c r="I854" s="43">
        <f>J854-2</f>
        <v>41575</v>
      </c>
      <c r="J854" s="43">
        <f t="shared" si="56"/>
        <v>41577</v>
      </c>
      <c r="K854" s="40" t="s">
        <v>109</v>
      </c>
      <c r="L854" s="40">
        <v>100</v>
      </c>
      <c r="M854" s="39" t="s">
        <v>9439</v>
      </c>
    </row>
    <row r="855" spans="1:13" hidden="1">
      <c r="A855" s="40" t="s">
        <v>8567</v>
      </c>
      <c r="B855" s="40" t="s">
        <v>9437</v>
      </c>
      <c r="C855" s="40" t="s">
        <v>102</v>
      </c>
      <c r="D855" s="40" t="s">
        <v>65</v>
      </c>
      <c r="E855" s="41" t="s">
        <v>7914</v>
      </c>
      <c r="F855" s="40" t="s">
        <v>9438</v>
      </c>
      <c r="G855" s="40" t="s">
        <v>7904</v>
      </c>
      <c r="H855" s="40" t="s">
        <v>7907</v>
      </c>
      <c r="I855" s="43">
        <f>J855-2</f>
        <v>41577</v>
      </c>
      <c r="J855" s="43">
        <f t="shared" si="56"/>
        <v>41579</v>
      </c>
      <c r="K855" s="40" t="s">
        <v>109</v>
      </c>
      <c r="L855" s="40">
        <v>100</v>
      </c>
    </row>
    <row r="856" spans="1:13" hidden="1">
      <c r="A856" s="40" t="s">
        <v>9440</v>
      </c>
      <c r="B856" s="40" t="s">
        <v>9437</v>
      </c>
      <c r="C856" s="40" t="s">
        <v>102</v>
      </c>
      <c r="D856" s="40" t="s">
        <v>65</v>
      </c>
      <c r="E856" s="41" t="s">
        <v>7914</v>
      </c>
      <c r="F856" s="40" t="s">
        <v>9438</v>
      </c>
      <c r="G856" s="40" t="s">
        <v>7904</v>
      </c>
      <c r="H856" s="40" t="s">
        <v>7908</v>
      </c>
      <c r="I856" s="43">
        <f>J856-1</f>
        <v>41579</v>
      </c>
      <c r="J856" s="43">
        <v>41580</v>
      </c>
      <c r="K856" s="40" t="s">
        <v>109</v>
      </c>
      <c r="L856" s="40">
        <v>100</v>
      </c>
    </row>
    <row r="857" spans="1:13" hidden="1">
      <c r="A857" s="41" t="s">
        <v>8567</v>
      </c>
      <c r="B857" s="41" t="s">
        <v>9441</v>
      </c>
      <c r="C857" s="41" t="s">
        <v>7927</v>
      </c>
      <c r="D857" s="41" t="s">
        <v>7928</v>
      </c>
      <c r="E857" s="41" t="s">
        <v>7938</v>
      </c>
      <c r="F857" s="41" t="s">
        <v>9442</v>
      </c>
      <c r="G857" s="41" t="s">
        <v>1048</v>
      </c>
      <c r="H857" s="41" t="s">
        <v>7888</v>
      </c>
      <c r="I857" s="41"/>
      <c r="J857" s="41"/>
      <c r="K857" s="41"/>
      <c r="L857" s="41"/>
      <c r="M857" s="41"/>
    </row>
    <row r="858" spans="1:13" hidden="1">
      <c r="A858" s="41" t="s">
        <v>8567</v>
      </c>
      <c r="B858" s="41" t="s">
        <v>9441</v>
      </c>
      <c r="C858" s="41" t="s">
        <v>7927</v>
      </c>
      <c r="D858" s="41" t="s">
        <v>7928</v>
      </c>
      <c r="E858" s="41" t="s">
        <v>7938</v>
      </c>
      <c r="F858" s="41" t="s">
        <v>9442</v>
      </c>
      <c r="G858" s="41" t="s">
        <v>1048</v>
      </c>
      <c r="H858" s="41" t="s">
        <v>7889</v>
      </c>
      <c r="I858" s="41"/>
      <c r="J858" s="41"/>
      <c r="K858" s="41"/>
      <c r="L858" s="41"/>
      <c r="M858" s="41"/>
    </row>
    <row r="859" spans="1:13" hidden="1">
      <c r="A859" s="41" t="s">
        <v>8567</v>
      </c>
      <c r="B859" s="41" t="s">
        <v>9441</v>
      </c>
      <c r="C859" s="41" t="s">
        <v>7927</v>
      </c>
      <c r="D859" s="41" t="s">
        <v>7928</v>
      </c>
      <c r="E859" s="41" t="s">
        <v>7938</v>
      </c>
      <c r="F859" s="41" t="s">
        <v>9442</v>
      </c>
      <c r="G859" s="41" t="s">
        <v>1048</v>
      </c>
      <c r="H859" s="41" t="s">
        <v>7890</v>
      </c>
      <c r="I859" s="42">
        <v>41607</v>
      </c>
      <c r="J859" s="41"/>
      <c r="K859" s="41"/>
      <c r="L859" s="41"/>
      <c r="M859" s="41"/>
    </row>
    <row r="860" spans="1:13" hidden="1">
      <c r="A860" s="41" t="s">
        <v>8567</v>
      </c>
      <c r="B860" s="41" t="s">
        <v>9441</v>
      </c>
      <c r="C860" s="41" t="s">
        <v>7927</v>
      </c>
      <c r="D860" s="41" t="s">
        <v>7928</v>
      </c>
      <c r="E860" s="41" t="s">
        <v>7938</v>
      </c>
      <c r="F860" s="41" t="s">
        <v>9442</v>
      </c>
      <c r="G860" s="41" t="s">
        <v>1048</v>
      </c>
      <c r="H860" s="41" t="s">
        <v>7891</v>
      </c>
      <c r="I860" s="41"/>
      <c r="J860" s="41"/>
      <c r="K860" s="41"/>
      <c r="L860" s="41"/>
      <c r="M860" s="41"/>
    </row>
    <row r="861" spans="1:13" hidden="1">
      <c r="A861" s="41" t="s">
        <v>8567</v>
      </c>
      <c r="B861" s="41" t="s">
        <v>9441</v>
      </c>
      <c r="C861" s="41" t="s">
        <v>7927</v>
      </c>
      <c r="D861" s="41" t="s">
        <v>7928</v>
      </c>
      <c r="E861" s="41" t="s">
        <v>7938</v>
      </c>
      <c r="F861" s="41" t="s">
        <v>9442</v>
      </c>
      <c r="G861" s="41" t="s">
        <v>1048</v>
      </c>
      <c r="H861" s="41" t="s">
        <v>7892</v>
      </c>
      <c r="I861" s="42">
        <v>41638</v>
      </c>
      <c r="J861" s="41"/>
      <c r="K861" s="41"/>
      <c r="L861" s="41"/>
      <c r="M861" s="41"/>
    </row>
    <row r="862" spans="1:13" hidden="1">
      <c r="A862" s="41" t="s">
        <v>8567</v>
      </c>
      <c r="B862" s="41" t="s">
        <v>9441</v>
      </c>
      <c r="C862" s="41" t="s">
        <v>7927</v>
      </c>
      <c r="D862" s="41" t="s">
        <v>7928</v>
      </c>
      <c r="E862" s="41" t="s">
        <v>7938</v>
      </c>
      <c r="F862" s="41" t="s">
        <v>9442</v>
      </c>
      <c r="G862" s="41" t="s">
        <v>1048</v>
      </c>
      <c r="H862" s="41" t="s">
        <v>7893</v>
      </c>
      <c r="I862" s="42"/>
      <c r="J862" s="41"/>
      <c r="K862" s="41"/>
      <c r="L862" s="41"/>
      <c r="M862" s="41"/>
    </row>
    <row r="863" spans="1:13" hidden="1">
      <c r="A863" s="41" t="s">
        <v>8567</v>
      </c>
      <c r="B863" s="41" t="s">
        <v>9441</v>
      </c>
      <c r="C863" s="41" t="s">
        <v>7927</v>
      </c>
      <c r="D863" s="41" t="s">
        <v>7928</v>
      </c>
      <c r="E863" s="41" t="s">
        <v>7938</v>
      </c>
      <c r="F863" s="41" t="s">
        <v>9442</v>
      </c>
      <c r="G863" s="41" t="s">
        <v>1048</v>
      </c>
      <c r="H863" s="41" t="s">
        <v>7894</v>
      </c>
      <c r="I863" s="42"/>
      <c r="J863" s="41"/>
      <c r="K863" s="41"/>
      <c r="L863" s="41"/>
      <c r="M863" s="41"/>
    </row>
    <row r="864" spans="1:13" hidden="1">
      <c r="A864" s="40" t="s">
        <v>8567</v>
      </c>
      <c r="B864" s="40" t="s">
        <v>9441</v>
      </c>
      <c r="C864" s="40" t="s">
        <v>7927</v>
      </c>
      <c r="D864" s="40" t="s">
        <v>7928</v>
      </c>
      <c r="E864" s="41" t="s">
        <v>7938</v>
      </c>
      <c r="F864" s="40" t="s">
        <v>9442</v>
      </c>
      <c r="G864" s="40" t="s">
        <v>7895</v>
      </c>
      <c r="H864" s="40" t="s">
        <v>7896</v>
      </c>
      <c r="I864" s="43">
        <f>J864-2</f>
        <v>41590</v>
      </c>
      <c r="J864" s="43">
        <f t="shared" ref="J864:J870" si="57">I865</f>
        <v>41592</v>
      </c>
      <c r="K864" s="40" t="s">
        <v>6142</v>
      </c>
      <c r="L864" s="40">
        <v>100</v>
      </c>
      <c r="M864" s="40" t="s">
        <v>9443</v>
      </c>
    </row>
    <row r="865" spans="1:13" hidden="1">
      <c r="A865" s="40" t="s">
        <v>8567</v>
      </c>
      <c r="B865" s="40" t="s">
        <v>9441</v>
      </c>
      <c r="C865" s="40" t="s">
        <v>7927</v>
      </c>
      <c r="D865" s="40" t="s">
        <v>7928</v>
      </c>
      <c r="E865" s="41" t="s">
        <v>7938</v>
      </c>
      <c r="F865" s="40" t="s">
        <v>9442</v>
      </c>
      <c r="G865" s="40" t="s">
        <v>7898</v>
      </c>
      <c r="H865" s="40" t="s">
        <v>7899</v>
      </c>
      <c r="I865" s="43">
        <f>J865-1</f>
        <v>41592</v>
      </c>
      <c r="J865" s="43">
        <f t="shared" si="57"/>
        <v>41593</v>
      </c>
      <c r="K865" s="40" t="s">
        <v>6142</v>
      </c>
      <c r="L865" s="40">
        <v>100</v>
      </c>
      <c r="M865" s="40"/>
    </row>
    <row r="866" spans="1:13" hidden="1">
      <c r="A866" s="40" t="s">
        <v>8567</v>
      </c>
      <c r="B866" s="40" t="s">
        <v>9441</v>
      </c>
      <c r="C866" s="40" t="s">
        <v>7927</v>
      </c>
      <c r="D866" s="40" t="s">
        <v>7928</v>
      </c>
      <c r="E866" s="41" t="s">
        <v>7938</v>
      </c>
      <c r="F866" s="40" t="s">
        <v>9442</v>
      </c>
      <c r="G866" s="40" t="s">
        <v>7898</v>
      </c>
      <c r="H866" s="40" t="s">
        <v>7925</v>
      </c>
      <c r="I866" s="43">
        <f>J866-1</f>
        <v>41593</v>
      </c>
      <c r="J866" s="43">
        <f t="shared" si="57"/>
        <v>41594</v>
      </c>
      <c r="K866" s="40" t="s">
        <v>6142</v>
      </c>
      <c r="L866" s="40">
        <v>100</v>
      </c>
      <c r="M866" s="40"/>
    </row>
    <row r="867" spans="1:13">
      <c r="A867" s="40" t="s">
        <v>8567</v>
      </c>
      <c r="B867" s="40" t="s">
        <v>9441</v>
      </c>
      <c r="C867" s="40" t="s">
        <v>7927</v>
      </c>
      <c r="D867" s="40" t="s">
        <v>7928</v>
      </c>
      <c r="E867" s="41" t="s">
        <v>7938</v>
      </c>
      <c r="F867" s="40" t="s">
        <v>9442</v>
      </c>
      <c r="G867" s="40" t="s">
        <v>7901</v>
      </c>
      <c r="H867" s="40" t="s">
        <v>7940</v>
      </c>
      <c r="I867" s="43">
        <f>J867-5</f>
        <v>41594</v>
      </c>
      <c r="J867" s="43">
        <f t="shared" si="57"/>
        <v>41599</v>
      </c>
      <c r="K867" s="40" t="s">
        <v>6142</v>
      </c>
      <c r="L867" s="40">
        <v>100</v>
      </c>
      <c r="M867" s="40"/>
    </row>
    <row r="868" spans="1:13" hidden="1">
      <c r="A868" s="40" t="s">
        <v>8567</v>
      </c>
      <c r="B868" s="40" t="s">
        <v>9441</v>
      </c>
      <c r="C868" s="40" t="s">
        <v>7927</v>
      </c>
      <c r="D868" s="40" t="s">
        <v>7928</v>
      </c>
      <c r="E868" s="41" t="s">
        <v>7938</v>
      </c>
      <c r="F868" s="40" t="s">
        <v>9442</v>
      </c>
      <c r="G868" s="40" t="s">
        <v>7904</v>
      </c>
      <c r="H868" s="40" t="s">
        <v>7905</v>
      </c>
      <c r="I868" s="43">
        <f>J868-3</f>
        <v>41599</v>
      </c>
      <c r="J868" s="43">
        <f t="shared" si="57"/>
        <v>41602</v>
      </c>
      <c r="K868" s="40" t="s">
        <v>6142</v>
      </c>
      <c r="L868" s="40">
        <v>100</v>
      </c>
    </row>
    <row r="869" spans="1:13" ht="26.45" hidden="1">
      <c r="A869" s="40" t="s">
        <v>8567</v>
      </c>
      <c r="B869" s="40" t="s">
        <v>9441</v>
      </c>
      <c r="C869" s="40" t="s">
        <v>7927</v>
      </c>
      <c r="D869" s="40" t="s">
        <v>7928</v>
      </c>
      <c r="E869" s="41" t="s">
        <v>7938</v>
      </c>
      <c r="F869" s="40" t="s">
        <v>9442</v>
      </c>
      <c r="G869" s="40" t="s">
        <v>7904</v>
      </c>
      <c r="H869" s="40" t="s">
        <v>7906</v>
      </c>
      <c r="I869" s="43">
        <f>J869-2</f>
        <v>41602</v>
      </c>
      <c r="J869" s="43">
        <f t="shared" si="57"/>
        <v>41604</v>
      </c>
      <c r="K869" s="40" t="s">
        <v>6142</v>
      </c>
      <c r="L869" s="40">
        <v>100</v>
      </c>
      <c r="M869" s="39" t="s">
        <v>9444</v>
      </c>
    </row>
    <row r="870" spans="1:13" hidden="1">
      <c r="A870" s="40" t="s">
        <v>8567</v>
      </c>
      <c r="B870" s="40" t="s">
        <v>9441</v>
      </c>
      <c r="C870" s="40" t="s">
        <v>7927</v>
      </c>
      <c r="D870" s="40" t="s">
        <v>7928</v>
      </c>
      <c r="E870" s="41" t="s">
        <v>7938</v>
      </c>
      <c r="F870" s="40" t="s">
        <v>9442</v>
      </c>
      <c r="G870" s="40" t="s">
        <v>7904</v>
      </c>
      <c r="H870" s="40" t="s">
        <v>7907</v>
      </c>
      <c r="I870" s="43">
        <f>J870-2</f>
        <v>41604</v>
      </c>
      <c r="J870" s="43">
        <f t="shared" si="57"/>
        <v>41606</v>
      </c>
      <c r="K870" s="40" t="s">
        <v>6142</v>
      </c>
      <c r="L870" s="40">
        <v>100</v>
      </c>
    </row>
    <row r="871" spans="1:13" hidden="1">
      <c r="A871" s="40" t="s">
        <v>8567</v>
      </c>
      <c r="B871" s="40" t="s">
        <v>9441</v>
      </c>
      <c r="C871" s="40" t="s">
        <v>7927</v>
      </c>
      <c r="D871" s="40" t="s">
        <v>7928</v>
      </c>
      <c r="E871" s="41" t="s">
        <v>7938</v>
      </c>
      <c r="F871" s="40" t="s">
        <v>9442</v>
      </c>
      <c r="G871" s="40" t="s">
        <v>7904</v>
      </c>
      <c r="H871" s="40" t="s">
        <v>7908</v>
      </c>
      <c r="I871" s="43">
        <f>J871-1</f>
        <v>41606</v>
      </c>
      <c r="J871" s="42">
        <v>41607</v>
      </c>
      <c r="K871" s="40" t="s">
        <v>6142</v>
      </c>
      <c r="L871" s="40">
        <v>100</v>
      </c>
    </row>
    <row r="872" spans="1:13" hidden="1">
      <c r="A872" s="41" t="s">
        <v>9445</v>
      </c>
      <c r="B872" s="41" t="s">
        <v>9446</v>
      </c>
      <c r="C872" s="41" t="s">
        <v>52</v>
      </c>
      <c r="D872" s="41" t="s">
        <v>52</v>
      </c>
      <c r="E872" s="41" t="s">
        <v>7886</v>
      </c>
      <c r="F872" s="41" t="s">
        <v>9447</v>
      </c>
      <c r="G872" s="41" t="s">
        <v>1048</v>
      </c>
      <c r="H872" s="41" t="s">
        <v>7888</v>
      </c>
      <c r="I872" s="42">
        <v>41435</v>
      </c>
      <c r="J872" s="41"/>
      <c r="K872" s="41"/>
      <c r="L872" s="41"/>
      <c r="M872" s="41"/>
    </row>
    <row r="873" spans="1:13" hidden="1">
      <c r="A873" s="41" t="s">
        <v>9445</v>
      </c>
      <c r="B873" s="41" t="s">
        <v>9446</v>
      </c>
      <c r="C873" s="41" t="s">
        <v>52</v>
      </c>
      <c r="D873" s="41" t="s">
        <v>52</v>
      </c>
      <c r="E873" s="41" t="s">
        <v>7886</v>
      </c>
      <c r="F873" s="41" t="s">
        <v>9447</v>
      </c>
      <c r="G873" s="41" t="s">
        <v>1048</v>
      </c>
      <c r="H873" s="41" t="s">
        <v>7889</v>
      </c>
      <c r="I873" s="41"/>
      <c r="J873" s="41"/>
      <c r="K873" s="41"/>
      <c r="L873" s="41"/>
      <c r="M873" s="41"/>
    </row>
    <row r="874" spans="1:13" hidden="1">
      <c r="A874" s="41" t="s">
        <v>9445</v>
      </c>
      <c r="B874" s="41" t="s">
        <v>9446</v>
      </c>
      <c r="C874" s="41" t="s">
        <v>52</v>
      </c>
      <c r="D874" s="41" t="s">
        <v>52</v>
      </c>
      <c r="E874" s="41" t="s">
        <v>7886</v>
      </c>
      <c r="F874" s="41" t="s">
        <v>9447</v>
      </c>
      <c r="G874" s="41" t="s">
        <v>1048</v>
      </c>
      <c r="H874" s="41" t="s">
        <v>7890</v>
      </c>
      <c r="I874" s="41"/>
      <c r="J874" s="41"/>
      <c r="K874" s="41"/>
      <c r="L874" s="41"/>
      <c r="M874" s="41"/>
    </row>
    <row r="875" spans="1:13" hidden="1">
      <c r="A875" s="41" t="s">
        <v>9445</v>
      </c>
      <c r="B875" s="41" t="s">
        <v>9446</v>
      </c>
      <c r="C875" s="41" t="s">
        <v>52</v>
      </c>
      <c r="D875" s="41" t="s">
        <v>52</v>
      </c>
      <c r="E875" s="41" t="s">
        <v>7886</v>
      </c>
      <c r="F875" s="41" t="s">
        <v>9447</v>
      </c>
      <c r="G875" s="41" t="s">
        <v>1048</v>
      </c>
      <c r="H875" s="41" t="s">
        <v>7891</v>
      </c>
      <c r="I875" s="41"/>
      <c r="J875" s="41"/>
      <c r="K875" s="41"/>
      <c r="L875" s="41"/>
      <c r="M875" s="41"/>
    </row>
    <row r="876" spans="1:13" hidden="1">
      <c r="A876" s="41" t="s">
        <v>9445</v>
      </c>
      <c r="B876" s="41" t="s">
        <v>9446</v>
      </c>
      <c r="C876" s="41" t="s">
        <v>52</v>
      </c>
      <c r="D876" s="41" t="s">
        <v>52</v>
      </c>
      <c r="E876" s="41" t="s">
        <v>7886</v>
      </c>
      <c r="F876" s="41" t="s">
        <v>9447</v>
      </c>
      <c r="G876" s="41" t="s">
        <v>1048</v>
      </c>
      <c r="H876" s="41" t="s">
        <v>7892</v>
      </c>
      <c r="I876" s="42">
        <v>41467</v>
      </c>
      <c r="J876" s="41"/>
      <c r="K876" s="41"/>
      <c r="L876" s="41"/>
      <c r="M876" s="41"/>
    </row>
    <row r="877" spans="1:13" hidden="1">
      <c r="A877" s="41" t="s">
        <v>9445</v>
      </c>
      <c r="B877" s="41" t="s">
        <v>9446</v>
      </c>
      <c r="C877" s="41" t="s">
        <v>52</v>
      </c>
      <c r="D877" s="41" t="s">
        <v>52</v>
      </c>
      <c r="E877" s="41" t="s">
        <v>7886</v>
      </c>
      <c r="F877" s="41" t="s">
        <v>9447</v>
      </c>
      <c r="G877" s="41" t="s">
        <v>1048</v>
      </c>
      <c r="H877" s="41" t="s">
        <v>7893</v>
      </c>
      <c r="I877" s="41"/>
      <c r="J877" s="41"/>
      <c r="K877" s="41"/>
      <c r="L877" s="41"/>
      <c r="M877" s="41"/>
    </row>
    <row r="878" spans="1:13" hidden="1">
      <c r="A878" s="41" t="s">
        <v>9445</v>
      </c>
      <c r="B878" s="41" t="s">
        <v>9446</v>
      </c>
      <c r="C878" s="41" t="s">
        <v>52</v>
      </c>
      <c r="D878" s="41" t="s">
        <v>52</v>
      </c>
      <c r="E878" s="41" t="s">
        <v>7886</v>
      </c>
      <c r="F878" s="41" t="s">
        <v>9447</v>
      </c>
      <c r="G878" s="41" t="s">
        <v>1048</v>
      </c>
      <c r="H878" s="41" t="s">
        <v>7894</v>
      </c>
      <c r="I878" s="42">
        <v>41449</v>
      </c>
      <c r="J878" s="41"/>
      <c r="K878" s="41"/>
      <c r="L878" s="41"/>
      <c r="M878" s="41"/>
    </row>
    <row r="879" spans="1:13" hidden="1">
      <c r="A879" s="40" t="s">
        <v>9445</v>
      </c>
      <c r="B879" s="40" t="s">
        <v>9446</v>
      </c>
      <c r="C879" s="40" t="s">
        <v>52</v>
      </c>
      <c r="D879" s="40" t="s">
        <v>52</v>
      </c>
      <c r="E879" s="41" t="s">
        <v>7886</v>
      </c>
      <c r="F879" s="40" t="s">
        <v>9447</v>
      </c>
      <c r="G879" s="40" t="s">
        <v>7895</v>
      </c>
      <c r="H879" s="40" t="s">
        <v>7896</v>
      </c>
      <c r="I879" s="43">
        <f>J879-2</f>
        <v>41432</v>
      </c>
      <c r="J879" s="43">
        <f t="shared" ref="J879:J885" si="58">I880</f>
        <v>41434</v>
      </c>
      <c r="K879" s="40" t="s">
        <v>6142</v>
      </c>
      <c r="L879" s="40">
        <v>100</v>
      </c>
      <c r="M879" s="40"/>
    </row>
    <row r="880" spans="1:13" hidden="1">
      <c r="A880" s="40" t="s">
        <v>9445</v>
      </c>
      <c r="B880" s="40" t="s">
        <v>9446</v>
      </c>
      <c r="C880" s="40" t="s">
        <v>52</v>
      </c>
      <c r="D880" s="40" t="s">
        <v>52</v>
      </c>
      <c r="E880" s="41" t="s">
        <v>7886</v>
      </c>
      <c r="F880" s="40" t="s">
        <v>9447</v>
      </c>
      <c r="G880" s="40" t="s">
        <v>7898</v>
      </c>
      <c r="H880" s="40" t="s">
        <v>7899</v>
      </c>
      <c r="I880" s="43">
        <f>J880-1</f>
        <v>41434</v>
      </c>
      <c r="J880" s="43">
        <f t="shared" si="58"/>
        <v>41435</v>
      </c>
      <c r="K880" s="40" t="s">
        <v>6142</v>
      </c>
      <c r="L880" s="40">
        <v>100</v>
      </c>
      <c r="M880" s="40"/>
    </row>
    <row r="881" spans="1:13" hidden="1">
      <c r="A881" s="40" t="s">
        <v>9445</v>
      </c>
      <c r="B881" s="40" t="s">
        <v>9446</v>
      </c>
      <c r="C881" s="40" t="s">
        <v>52</v>
      </c>
      <c r="D881" s="40" t="s">
        <v>52</v>
      </c>
      <c r="E881" s="41" t="s">
        <v>7886</v>
      </c>
      <c r="F881" s="40" t="s">
        <v>9447</v>
      </c>
      <c r="G881" s="40" t="s">
        <v>7898</v>
      </c>
      <c r="H881" s="40" t="s">
        <v>7900</v>
      </c>
      <c r="I881" s="43">
        <f>J881-1</f>
        <v>41435</v>
      </c>
      <c r="J881" s="43">
        <f t="shared" si="58"/>
        <v>41436</v>
      </c>
      <c r="K881" s="40" t="s">
        <v>6142</v>
      </c>
      <c r="L881" s="40">
        <v>100</v>
      </c>
      <c r="M881" s="40"/>
    </row>
    <row r="882" spans="1:13">
      <c r="A882" s="40" t="s">
        <v>9445</v>
      </c>
      <c r="B882" s="40" t="s">
        <v>9446</v>
      </c>
      <c r="C882" s="40" t="s">
        <v>52</v>
      </c>
      <c r="D882" s="40" t="s">
        <v>52</v>
      </c>
      <c r="E882" s="41" t="s">
        <v>7886</v>
      </c>
      <c r="F882" s="40" t="s">
        <v>9447</v>
      </c>
      <c r="G882" s="40" t="s">
        <v>7901</v>
      </c>
      <c r="H882" s="40" t="s">
        <v>7902</v>
      </c>
      <c r="I882" s="43">
        <f>J882-5</f>
        <v>41436</v>
      </c>
      <c r="J882" s="43">
        <f t="shared" si="58"/>
        <v>41441</v>
      </c>
      <c r="K882" s="40" t="s">
        <v>6142</v>
      </c>
      <c r="L882" s="40">
        <v>100</v>
      </c>
    </row>
    <row r="883" spans="1:13" hidden="1">
      <c r="A883" s="40" t="s">
        <v>9445</v>
      </c>
      <c r="B883" s="40" t="s">
        <v>9446</v>
      </c>
      <c r="C883" s="40" t="s">
        <v>52</v>
      </c>
      <c r="D883" s="40" t="s">
        <v>52</v>
      </c>
      <c r="E883" s="41" t="s">
        <v>7886</v>
      </c>
      <c r="F883" s="40" t="s">
        <v>9447</v>
      </c>
      <c r="G883" s="40" t="s">
        <v>7904</v>
      </c>
      <c r="H883" s="40" t="s">
        <v>7905</v>
      </c>
      <c r="I883" s="43">
        <f>J883-3</f>
        <v>41441</v>
      </c>
      <c r="J883" s="43">
        <f t="shared" si="58"/>
        <v>41444</v>
      </c>
      <c r="K883" s="40" t="s">
        <v>6142</v>
      </c>
      <c r="L883" s="40">
        <v>100</v>
      </c>
    </row>
    <row r="884" spans="1:13" hidden="1">
      <c r="A884" s="40" t="s">
        <v>9445</v>
      </c>
      <c r="B884" s="40" t="s">
        <v>9446</v>
      </c>
      <c r="C884" s="40" t="s">
        <v>52</v>
      </c>
      <c r="D884" s="40" t="s">
        <v>52</v>
      </c>
      <c r="E884" s="41" t="s">
        <v>7886</v>
      </c>
      <c r="F884" s="40" t="s">
        <v>9447</v>
      </c>
      <c r="G884" s="40" t="s">
        <v>7904</v>
      </c>
      <c r="H884" s="40" t="s">
        <v>7906</v>
      </c>
      <c r="I884" s="43">
        <f>J884-2</f>
        <v>41444</v>
      </c>
      <c r="J884" s="43">
        <f t="shared" si="58"/>
        <v>41446</v>
      </c>
      <c r="K884" s="40" t="s">
        <v>6142</v>
      </c>
      <c r="L884" s="40">
        <v>100</v>
      </c>
    </row>
    <row r="885" spans="1:13" hidden="1">
      <c r="A885" s="40" t="s">
        <v>9445</v>
      </c>
      <c r="B885" s="40" t="s">
        <v>9446</v>
      </c>
      <c r="C885" s="40" t="s">
        <v>52</v>
      </c>
      <c r="D885" s="40" t="s">
        <v>52</v>
      </c>
      <c r="E885" s="41" t="s">
        <v>7886</v>
      </c>
      <c r="F885" s="40" t="s">
        <v>9447</v>
      </c>
      <c r="G885" s="40" t="s">
        <v>7904</v>
      </c>
      <c r="H885" s="40" t="s">
        <v>7907</v>
      </c>
      <c r="I885" s="43">
        <f>J885-2</f>
        <v>41446</v>
      </c>
      <c r="J885" s="43">
        <f t="shared" si="58"/>
        <v>41448</v>
      </c>
      <c r="K885" s="40" t="s">
        <v>6142</v>
      </c>
      <c r="L885" s="40">
        <v>100</v>
      </c>
    </row>
    <row r="886" spans="1:13" hidden="1">
      <c r="A886" s="40" t="s">
        <v>9445</v>
      </c>
      <c r="B886" s="40" t="s">
        <v>9446</v>
      </c>
      <c r="C886" s="40" t="s">
        <v>52</v>
      </c>
      <c r="D886" s="40" t="s">
        <v>52</v>
      </c>
      <c r="E886" s="41" t="s">
        <v>7886</v>
      </c>
      <c r="F886" s="40" t="s">
        <v>9447</v>
      </c>
      <c r="G886" s="40" t="s">
        <v>7904</v>
      </c>
      <c r="H886" s="40" t="s">
        <v>7908</v>
      </c>
      <c r="I886" s="43">
        <f>J886-1</f>
        <v>41448</v>
      </c>
      <c r="J886" s="43">
        <v>41449</v>
      </c>
      <c r="K886" s="40" t="s">
        <v>6142</v>
      </c>
      <c r="L886" s="40">
        <v>100</v>
      </c>
    </row>
    <row r="887" spans="1:13" hidden="1">
      <c r="A887" s="41" t="s">
        <v>9448</v>
      </c>
      <c r="B887" s="41" t="s">
        <v>9449</v>
      </c>
      <c r="C887" s="41" t="s">
        <v>108</v>
      </c>
      <c r="D887" s="41" t="s">
        <v>8536</v>
      </c>
      <c r="E887" s="41" t="s">
        <v>7914</v>
      </c>
      <c r="F887" s="41" t="s">
        <v>9450</v>
      </c>
      <c r="G887" s="41" t="s">
        <v>1048</v>
      </c>
      <c r="H887" s="41" t="s">
        <v>7888</v>
      </c>
      <c r="I887" s="42">
        <v>41404</v>
      </c>
      <c r="J887" s="41"/>
      <c r="K887" s="41"/>
      <c r="L887" s="41"/>
      <c r="M887" s="40"/>
    </row>
    <row r="888" spans="1:13" hidden="1">
      <c r="A888" s="41" t="s">
        <v>9448</v>
      </c>
      <c r="B888" s="41" t="s">
        <v>9449</v>
      </c>
      <c r="C888" s="41" t="s">
        <v>108</v>
      </c>
      <c r="D888" s="41" t="s">
        <v>8536</v>
      </c>
      <c r="E888" s="41" t="s">
        <v>7914</v>
      </c>
      <c r="F888" s="41" t="s">
        <v>9450</v>
      </c>
      <c r="G888" s="41" t="s">
        <v>1048</v>
      </c>
      <c r="H888" s="41" t="s">
        <v>7889</v>
      </c>
      <c r="I888" s="41"/>
      <c r="J888" s="41"/>
      <c r="K888" s="41"/>
      <c r="L888" s="41"/>
      <c r="M888" s="40"/>
    </row>
    <row r="889" spans="1:13" hidden="1">
      <c r="A889" s="41" t="s">
        <v>9448</v>
      </c>
      <c r="B889" s="41" t="s">
        <v>9449</v>
      </c>
      <c r="C889" s="41" t="s">
        <v>108</v>
      </c>
      <c r="D889" s="41" t="s">
        <v>8536</v>
      </c>
      <c r="E889" s="41" t="s">
        <v>7914</v>
      </c>
      <c r="F889" s="41" t="s">
        <v>9450</v>
      </c>
      <c r="G889" s="41" t="s">
        <v>1048</v>
      </c>
      <c r="H889" s="41" t="s">
        <v>7890</v>
      </c>
      <c r="I889" s="41"/>
      <c r="J889" s="41"/>
      <c r="K889" s="41"/>
      <c r="L889" s="41"/>
      <c r="M889" s="40"/>
    </row>
    <row r="890" spans="1:13" hidden="1">
      <c r="A890" s="41" t="s">
        <v>9448</v>
      </c>
      <c r="B890" s="41" t="s">
        <v>9449</v>
      </c>
      <c r="C890" s="41" t="s">
        <v>108</v>
      </c>
      <c r="D890" s="41" t="s">
        <v>8536</v>
      </c>
      <c r="E890" s="41" t="s">
        <v>7914</v>
      </c>
      <c r="F890" s="41" t="s">
        <v>9450</v>
      </c>
      <c r="G890" s="41" t="s">
        <v>1048</v>
      </c>
      <c r="H890" s="41" t="s">
        <v>7891</v>
      </c>
      <c r="I890" s="41"/>
      <c r="J890" s="41"/>
      <c r="K890" s="41"/>
      <c r="L890" s="41"/>
      <c r="M890" s="40"/>
    </row>
    <row r="891" spans="1:13" hidden="1">
      <c r="A891" s="41" t="s">
        <v>9448</v>
      </c>
      <c r="B891" s="41" t="s">
        <v>9449</v>
      </c>
      <c r="C891" s="41" t="s">
        <v>108</v>
      </c>
      <c r="D891" s="41" t="s">
        <v>8536</v>
      </c>
      <c r="E891" s="41" t="s">
        <v>7914</v>
      </c>
      <c r="F891" s="41" t="s">
        <v>9450</v>
      </c>
      <c r="G891" s="41" t="s">
        <v>1048</v>
      </c>
      <c r="H891" s="41" t="s">
        <v>7892</v>
      </c>
      <c r="I891" s="41"/>
      <c r="J891" s="41"/>
      <c r="K891" s="41"/>
      <c r="L891" s="41"/>
      <c r="M891" s="40"/>
    </row>
    <row r="892" spans="1:13" hidden="1">
      <c r="A892" s="41" t="s">
        <v>9448</v>
      </c>
      <c r="B892" s="41" t="s">
        <v>9449</v>
      </c>
      <c r="C892" s="41" t="s">
        <v>108</v>
      </c>
      <c r="D892" s="41" t="s">
        <v>8536</v>
      </c>
      <c r="E892" s="41" t="s">
        <v>7914</v>
      </c>
      <c r="F892" s="41" t="s">
        <v>9450</v>
      </c>
      <c r="G892" s="41" t="s">
        <v>1048</v>
      </c>
      <c r="H892" s="41" t="s">
        <v>7893</v>
      </c>
      <c r="I892" s="41"/>
      <c r="J892" s="41"/>
      <c r="K892" s="41"/>
      <c r="L892" s="41"/>
      <c r="M892" s="40"/>
    </row>
    <row r="893" spans="1:13" hidden="1">
      <c r="A893" s="41" t="s">
        <v>9448</v>
      </c>
      <c r="B893" s="41" t="s">
        <v>9449</v>
      </c>
      <c r="C893" s="41" t="s">
        <v>108</v>
      </c>
      <c r="D893" s="41" t="s">
        <v>8536</v>
      </c>
      <c r="E893" s="41" t="s">
        <v>7914</v>
      </c>
      <c r="F893" s="41" t="s">
        <v>9450</v>
      </c>
      <c r="G893" s="41" t="s">
        <v>1048</v>
      </c>
      <c r="H893" s="41" t="s">
        <v>7894</v>
      </c>
      <c r="I893" s="42">
        <v>41414</v>
      </c>
      <c r="J893" s="41"/>
      <c r="K893" s="41"/>
      <c r="L893" s="41"/>
      <c r="M893" s="40"/>
    </row>
    <row r="894" spans="1:13" hidden="1">
      <c r="A894" s="40" t="s">
        <v>9448</v>
      </c>
      <c r="B894" s="40" t="s">
        <v>9449</v>
      </c>
      <c r="C894" s="40" t="s">
        <v>108</v>
      </c>
      <c r="D894" s="41" t="s">
        <v>8536</v>
      </c>
      <c r="E894" s="41" t="s">
        <v>7914</v>
      </c>
      <c r="F894" s="40" t="s">
        <v>9450</v>
      </c>
      <c r="G894" s="40" t="s">
        <v>7895</v>
      </c>
      <c r="H894" s="40" t="s">
        <v>7896</v>
      </c>
      <c r="I894" s="43">
        <f>J894-2</f>
        <v>41397</v>
      </c>
      <c r="J894" s="43">
        <f t="shared" ref="J894:J900" si="59">I895</f>
        <v>41399</v>
      </c>
      <c r="K894" s="40" t="s">
        <v>109</v>
      </c>
      <c r="L894" s="40">
        <v>100</v>
      </c>
      <c r="M894" s="40"/>
    </row>
    <row r="895" spans="1:13" hidden="1">
      <c r="A895" s="40" t="s">
        <v>9448</v>
      </c>
      <c r="B895" s="40" t="s">
        <v>9449</v>
      </c>
      <c r="C895" s="40" t="s">
        <v>108</v>
      </c>
      <c r="D895" s="41" t="s">
        <v>8536</v>
      </c>
      <c r="E895" s="41" t="s">
        <v>7914</v>
      </c>
      <c r="F895" s="40" t="s">
        <v>9450</v>
      </c>
      <c r="G895" s="40" t="s">
        <v>7898</v>
      </c>
      <c r="H895" s="40" t="s">
        <v>7899</v>
      </c>
      <c r="I895" s="43">
        <f>J895-1</f>
        <v>41399</v>
      </c>
      <c r="J895" s="43">
        <f t="shared" si="59"/>
        <v>41400</v>
      </c>
      <c r="K895" s="40" t="s">
        <v>109</v>
      </c>
      <c r="L895" s="40">
        <v>100</v>
      </c>
      <c r="M895" s="40"/>
    </row>
    <row r="896" spans="1:13" hidden="1">
      <c r="A896" s="40" t="s">
        <v>9448</v>
      </c>
      <c r="B896" s="40" t="s">
        <v>9449</v>
      </c>
      <c r="C896" s="40" t="s">
        <v>108</v>
      </c>
      <c r="D896" s="41" t="s">
        <v>8536</v>
      </c>
      <c r="E896" s="41" t="s">
        <v>7914</v>
      </c>
      <c r="F896" s="40" t="s">
        <v>9450</v>
      </c>
      <c r="G896" s="40" t="s">
        <v>7898</v>
      </c>
      <c r="H896" s="40" t="s">
        <v>7900</v>
      </c>
      <c r="I896" s="43">
        <f>J896-1</f>
        <v>41400</v>
      </c>
      <c r="J896" s="43">
        <f t="shared" si="59"/>
        <v>41401</v>
      </c>
      <c r="K896" s="40" t="s">
        <v>109</v>
      </c>
      <c r="L896" s="40">
        <v>100</v>
      </c>
      <c r="M896" s="40"/>
    </row>
    <row r="897" spans="1:13">
      <c r="A897" s="40" t="s">
        <v>9448</v>
      </c>
      <c r="B897" s="40" t="s">
        <v>9449</v>
      </c>
      <c r="C897" s="40" t="s">
        <v>108</v>
      </c>
      <c r="D897" s="41" t="s">
        <v>8536</v>
      </c>
      <c r="E897" s="41" t="s">
        <v>7914</v>
      </c>
      <c r="F897" s="40" t="s">
        <v>9450</v>
      </c>
      <c r="G897" s="40" t="s">
        <v>7901</v>
      </c>
      <c r="H897" s="40" t="s">
        <v>7902</v>
      </c>
      <c r="I897" s="43">
        <f>J897-5</f>
        <v>41401</v>
      </c>
      <c r="J897" s="43">
        <f t="shared" si="59"/>
        <v>41406</v>
      </c>
      <c r="K897" s="40" t="s">
        <v>109</v>
      </c>
      <c r="L897" s="40">
        <v>100</v>
      </c>
      <c r="M897" s="40"/>
    </row>
    <row r="898" spans="1:13" hidden="1">
      <c r="A898" s="40" t="s">
        <v>9448</v>
      </c>
      <c r="B898" s="40" t="s">
        <v>9449</v>
      </c>
      <c r="C898" s="40" t="s">
        <v>108</v>
      </c>
      <c r="D898" s="41" t="s">
        <v>8536</v>
      </c>
      <c r="E898" s="41" t="s">
        <v>7914</v>
      </c>
      <c r="F898" s="40" t="s">
        <v>9450</v>
      </c>
      <c r="G898" s="40" t="s">
        <v>7904</v>
      </c>
      <c r="H898" s="40" t="s">
        <v>7905</v>
      </c>
      <c r="I898" s="43">
        <f>J898-3</f>
        <v>41406</v>
      </c>
      <c r="J898" s="43">
        <f t="shared" si="59"/>
        <v>41409</v>
      </c>
      <c r="K898" s="40" t="s">
        <v>6196</v>
      </c>
      <c r="L898" s="40">
        <v>100</v>
      </c>
      <c r="M898" s="40" t="s">
        <v>9342</v>
      </c>
    </row>
    <row r="899" spans="1:13" hidden="1">
      <c r="A899" s="40" t="s">
        <v>9448</v>
      </c>
      <c r="B899" s="40" t="s">
        <v>9449</v>
      </c>
      <c r="C899" s="40" t="s">
        <v>108</v>
      </c>
      <c r="D899" s="41" t="s">
        <v>8536</v>
      </c>
      <c r="E899" s="41" t="s">
        <v>7914</v>
      </c>
      <c r="F899" s="40" t="s">
        <v>9450</v>
      </c>
      <c r="G899" s="40" t="s">
        <v>7904</v>
      </c>
      <c r="H899" s="40" t="s">
        <v>7906</v>
      </c>
      <c r="I899" s="43">
        <f>J899-2</f>
        <v>41409</v>
      </c>
      <c r="J899" s="43">
        <f t="shared" si="59"/>
        <v>41411</v>
      </c>
      <c r="K899" s="40" t="s">
        <v>6196</v>
      </c>
      <c r="L899" s="40">
        <v>100</v>
      </c>
      <c r="M899" s="40"/>
    </row>
    <row r="900" spans="1:13" hidden="1">
      <c r="A900" s="40" t="s">
        <v>9448</v>
      </c>
      <c r="B900" s="40" t="s">
        <v>9449</v>
      </c>
      <c r="C900" s="40" t="s">
        <v>108</v>
      </c>
      <c r="D900" s="41" t="s">
        <v>8536</v>
      </c>
      <c r="E900" s="41" t="s">
        <v>7914</v>
      </c>
      <c r="F900" s="40" t="s">
        <v>9450</v>
      </c>
      <c r="G900" s="40" t="s">
        <v>7904</v>
      </c>
      <c r="H900" s="40" t="s">
        <v>7907</v>
      </c>
      <c r="I900" s="43">
        <f>J900-2</f>
        <v>41411</v>
      </c>
      <c r="J900" s="43">
        <f t="shared" si="59"/>
        <v>41413</v>
      </c>
      <c r="K900" s="40" t="s">
        <v>6196</v>
      </c>
      <c r="L900" s="40">
        <v>100</v>
      </c>
    </row>
    <row r="901" spans="1:13" hidden="1">
      <c r="A901" s="40" t="s">
        <v>9448</v>
      </c>
      <c r="B901" s="40" t="s">
        <v>9449</v>
      </c>
      <c r="C901" s="40" t="s">
        <v>108</v>
      </c>
      <c r="D901" s="41" t="s">
        <v>8536</v>
      </c>
      <c r="E901" s="41" t="s">
        <v>7914</v>
      </c>
      <c r="F901" s="40" t="s">
        <v>9450</v>
      </c>
      <c r="G901" s="40" t="s">
        <v>7904</v>
      </c>
      <c r="H901" s="40" t="s">
        <v>7908</v>
      </c>
      <c r="I901" s="43">
        <f>J901-1</f>
        <v>41413</v>
      </c>
      <c r="J901" s="43">
        <v>41414</v>
      </c>
      <c r="K901" s="40" t="s">
        <v>6196</v>
      </c>
      <c r="L901" s="40">
        <v>100</v>
      </c>
    </row>
    <row r="902" spans="1:13" hidden="1">
      <c r="A902" s="41" t="s">
        <v>9448</v>
      </c>
      <c r="B902" s="41" t="s">
        <v>9449</v>
      </c>
      <c r="C902" s="41" t="s">
        <v>108</v>
      </c>
      <c r="D902" s="41" t="s">
        <v>8536</v>
      </c>
      <c r="E902" s="41" t="s">
        <v>7914</v>
      </c>
      <c r="F902" s="41" t="s">
        <v>9451</v>
      </c>
      <c r="G902" s="41" t="s">
        <v>1048</v>
      </c>
      <c r="H902" s="41" t="s">
        <v>7888</v>
      </c>
      <c r="I902" s="42">
        <v>41381</v>
      </c>
      <c r="J902" s="41"/>
      <c r="K902" s="41"/>
      <c r="L902" s="41"/>
      <c r="M902" s="40"/>
    </row>
    <row r="903" spans="1:13" hidden="1">
      <c r="A903" s="41" t="s">
        <v>9448</v>
      </c>
      <c r="B903" s="41" t="s">
        <v>9449</v>
      </c>
      <c r="C903" s="41" t="s">
        <v>108</v>
      </c>
      <c r="D903" s="41" t="s">
        <v>8536</v>
      </c>
      <c r="E903" s="41" t="s">
        <v>7914</v>
      </c>
      <c r="F903" s="41" t="s">
        <v>9451</v>
      </c>
      <c r="G903" s="41" t="s">
        <v>1048</v>
      </c>
      <c r="H903" s="41" t="s">
        <v>7889</v>
      </c>
      <c r="I903" s="41"/>
      <c r="J903" s="41"/>
      <c r="K903" s="41"/>
      <c r="L903" s="41"/>
      <c r="M903" s="40"/>
    </row>
    <row r="904" spans="1:13" hidden="1">
      <c r="A904" s="41" t="s">
        <v>9448</v>
      </c>
      <c r="B904" s="41" t="s">
        <v>9449</v>
      </c>
      <c r="C904" s="41" t="s">
        <v>108</v>
      </c>
      <c r="D904" s="41" t="s">
        <v>8536</v>
      </c>
      <c r="E904" s="41" t="s">
        <v>7914</v>
      </c>
      <c r="F904" s="41" t="s">
        <v>9451</v>
      </c>
      <c r="G904" s="41" t="s">
        <v>1048</v>
      </c>
      <c r="H904" s="41" t="s">
        <v>7890</v>
      </c>
      <c r="I904" s="41"/>
      <c r="J904" s="41"/>
      <c r="K904" s="41"/>
      <c r="L904" s="41"/>
      <c r="M904" s="40"/>
    </row>
    <row r="905" spans="1:13" hidden="1">
      <c r="A905" s="41" t="s">
        <v>9448</v>
      </c>
      <c r="B905" s="41" t="s">
        <v>9449</v>
      </c>
      <c r="C905" s="41" t="s">
        <v>108</v>
      </c>
      <c r="D905" s="41" t="s">
        <v>8536</v>
      </c>
      <c r="E905" s="41" t="s">
        <v>7914</v>
      </c>
      <c r="F905" s="41" t="s">
        <v>9451</v>
      </c>
      <c r="G905" s="41" t="s">
        <v>1048</v>
      </c>
      <c r="H905" s="41" t="s">
        <v>7891</v>
      </c>
      <c r="I905" s="41"/>
      <c r="J905" s="41"/>
      <c r="K905" s="41"/>
      <c r="L905" s="41"/>
      <c r="M905" s="40"/>
    </row>
    <row r="906" spans="1:13" hidden="1">
      <c r="A906" s="41" t="s">
        <v>9448</v>
      </c>
      <c r="B906" s="41" t="s">
        <v>9449</v>
      </c>
      <c r="C906" s="41" t="s">
        <v>108</v>
      </c>
      <c r="D906" s="41" t="s">
        <v>8536</v>
      </c>
      <c r="E906" s="41" t="s">
        <v>7914</v>
      </c>
      <c r="F906" s="41" t="s">
        <v>9451</v>
      </c>
      <c r="G906" s="41" t="s">
        <v>1048</v>
      </c>
      <c r="H906" s="41" t="s">
        <v>7892</v>
      </c>
      <c r="I906" s="41"/>
      <c r="J906" s="41"/>
      <c r="K906" s="41"/>
      <c r="L906" s="41"/>
      <c r="M906" s="40"/>
    </row>
    <row r="907" spans="1:13" hidden="1">
      <c r="A907" s="41" t="s">
        <v>9448</v>
      </c>
      <c r="B907" s="41" t="s">
        <v>9449</v>
      </c>
      <c r="C907" s="41" t="s">
        <v>108</v>
      </c>
      <c r="D907" s="41" t="s">
        <v>8536</v>
      </c>
      <c r="E907" s="41" t="s">
        <v>7914</v>
      </c>
      <c r="F907" s="41" t="s">
        <v>9451</v>
      </c>
      <c r="G907" s="41" t="s">
        <v>1048</v>
      </c>
      <c r="H907" s="41" t="s">
        <v>7893</v>
      </c>
      <c r="I907" s="41"/>
      <c r="J907" s="41"/>
      <c r="K907" s="41"/>
      <c r="L907" s="41"/>
      <c r="M907" s="40"/>
    </row>
    <row r="908" spans="1:13" hidden="1">
      <c r="A908" s="41" t="s">
        <v>9448</v>
      </c>
      <c r="B908" s="41" t="s">
        <v>9449</v>
      </c>
      <c r="C908" s="41" t="s">
        <v>108</v>
      </c>
      <c r="D908" s="41" t="s">
        <v>8536</v>
      </c>
      <c r="E908" s="41" t="s">
        <v>7914</v>
      </c>
      <c r="F908" s="41" t="s">
        <v>9451</v>
      </c>
      <c r="G908" s="41" t="s">
        <v>1048</v>
      </c>
      <c r="H908" s="41" t="s">
        <v>7894</v>
      </c>
      <c r="I908" s="42">
        <v>41409</v>
      </c>
      <c r="J908" s="41"/>
      <c r="K908" s="41"/>
      <c r="L908" s="41"/>
      <c r="M908" s="40"/>
    </row>
    <row r="909" spans="1:13" hidden="1">
      <c r="A909" s="40" t="s">
        <v>9448</v>
      </c>
      <c r="B909" s="40" t="s">
        <v>9449</v>
      </c>
      <c r="C909" s="40" t="s">
        <v>108</v>
      </c>
      <c r="D909" s="41" t="s">
        <v>8536</v>
      </c>
      <c r="E909" s="41" t="s">
        <v>7914</v>
      </c>
      <c r="F909" s="40" t="s">
        <v>9451</v>
      </c>
      <c r="G909" s="40" t="s">
        <v>7895</v>
      </c>
      <c r="H909" s="40" t="s">
        <v>7896</v>
      </c>
      <c r="I909" s="43">
        <f>J909-2</f>
        <v>41392</v>
      </c>
      <c r="J909" s="43">
        <f t="shared" ref="J909:J914" si="60">I910</f>
        <v>41394</v>
      </c>
      <c r="K909" s="40" t="s">
        <v>135</v>
      </c>
      <c r="L909" s="40">
        <v>100</v>
      </c>
      <c r="M909" s="40"/>
    </row>
    <row r="910" spans="1:13" hidden="1">
      <c r="A910" s="40" t="s">
        <v>9448</v>
      </c>
      <c r="B910" s="40" t="s">
        <v>9449</v>
      </c>
      <c r="C910" s="40" t="s">
        <v>108</v>
      </c>
      <c r="D910" s="41" t="s">
        <v>8536</v>
      </c>
      <c r="E910" s="41" t="s">
        <v>7914</v>
      </c>
      <c r="F910" s="40" t="s">
        <v>9451</v>
      </c>
      <c r="G910" s="40" t="s">
        <v>7898</v>
      </c>
      <c r="H910" s="40" t="s">
        <v>7899</v>
      </c>
      <c r="I910" s="43">
        <f>J910-1</f>
        <v>41394</v>
      </c>
      <c r="J910" s="43">
        <f t="shared" si="60"/>
        <v>41395</v>
      </c>
      <c r="K910" s="40" t="s">
        <v>135</v>
      </c>
      <c r="L910" s="40">
        <v>100</v>
      </c>
      <c r="M910" s="40"/>
    </row>
    <row r="911" spans="1:13" hidden="1">
      <c r="A911" s="40" t="s">
        <v>9448</v>
      </c>
      <c r="B911" s="40" t="s">
        <v>9449</v>
      </c>
      <c r="C911" s="40" t="s">
        <v>108</v>
      </c>
      <c r="D911" s="41" t="s">
        <v>8536</v>
      </c>
      <c r="E911" s="41" t="s">
        <v>7914</v>
      </c>
      <c r="F911" s="40" t="s">
        <v>9451</v>
      </c>
      <c r="G911" s="40" t="s">
        <v>7898</v>
      </c>
      <c r="H911" s="40" t="s">
        <v>7900</v>
      </c>
      <c r="I911" s="43">
        <f>J911-1</f>
        <v>41395</v>
      </c>
      <c r="J911" s="43">
        <f t="shared" si="60"/>
        <v>41396</v>
      </c>
      <c r="K911" s="40" t="s">
        <v>135</v>
      </c>
      <c r="L911" s="40">
        <v>100</v>
      </c>
      <c r="M911" s="40"/>
    </row>
    <row r="912" spans="1:13">
      <c r="A912" s="40" t="s">
        <v>9448</v>
      </c>
      <c r="B912" s="40" t="s">
        <v>9449</v>
      </c>
      <c r="C912" s="40" t="s">
        <v>108</v>
      </c>
      <c r="D912" s="41" t="s">
        <v>8536</v>
      </c>
      <c r="E912" s="41" t="s">
        <v>7914</v>
      </c>
      <c r="F912" s="40" t="s">
        <v>9451</v>
      </c>
      <c r="G912" s="40" t="s">
        <v>7901</v>
      </c>
      <c r="H912" s="40" t="s">
        <v>7902</v>
      </c>
      <c r="I912" s="43">
        <f>J912-5</f>
        <v>41396</v>
      </c>
      <c r="J912" s="43">
        <f t="shared" si="60"/>
        <v>41401</v>
      </c>
      <c r="K912" s="40" t="s">
        <v>135</v>
      </c>
      <c r="L912" s="40">
        <v>100</v>
      </c>
      <c r="M912" s="40"/>
    </row>
    <row r="913" spans="1:13" hidden="1">
      <c r="A913" s="40" t="s">
        <v>9448</v>
      </c>
      <c r="B913" s="40" t="s">
        <v>9449</v>
      </c>
      <c r="C913" s="40" t="s">
        <v>108</v>
      </c>
      <c r="D913" s="41" t="s">
        <v>8536</v>
      </c>
      <c r="E913" s="41" t="s">
        <v>7914</v>
      </c>
      <c r="F913" s="40" t="s">
        <v>9451</v>
      </c>
      <c r="G913" s="40" t="s">
        <v>7904</v>
      </c>
      <c r="H913" s="40" t="s">
        <v>7905</v>
      </c>
      <c r="I913" s="43">
        <f>J913-3</f>
        <v>41401</v>
      </c>
      <c r="J913" s="43">
        <f t="shared" si="60"/>
        <v>41404</v>
      </c>
      <c r="K913" s="40" t="s">
        <v>135</v>
      </c>
      <c r="L913" s="40">
        <v>100</v>
      </c>
      <c r="M913" s="40"/>
    </row>
    <row r="914" spans="1:13" hidden="1">
      <c r="A914" s="40" t="s">
        <v>9448</v>
      </c>
      <c r="B914" s="40" t="s">
        <v>9449</v>
      </c>
      <c r="C914" s="40" t="s">
        <v>108</v>
      </c>
      <c r="D914" s="41" t="s">
        <v>8536</v>
      </c>
      <c r="E914" s="41" t="s">
        <v>7914</v>
      </c>
      <c r="F914" s="40" t="s">
        <v>9451</v>
      </c>
      <c r="G914" s="40" t="s">
        <v>7904</v>
      </c>
      <c r="H914" s="40" t="s">
        <v>7906</v>
      </c>
      <c r="I914" s="43">
        <f>J914-2</f>
        <v>41404</v>
      </c>
      <c r="J914" s="43">
        <f t="shared" si="60"/>
        <v>41406</v>
      </c>
      <c r="K914" s="40" t="s">
        <v>135</v>
      </c>
      <c r="L914" s="40">
        <v>100</v>
      </c>
      <c r="M914" s="40"/>
    </row>
    <row r="915" spans="1:13" hidden="1">
      <c r="A915" s="40" t="s">
        <v>9448</v>
      </c>
      <c r="B915" s="40" t="s">
        <v>9449</v>
      </c>
      <c r="C915" s="40" t="s">
        <v>108</v>
      </c>
      <c r="D915" s="40" t="s">
        <v>8536</v>
      </c>
      <c r="E915" s="41" t="s">
        <v>7914</v>
      </c>
      <c r="F915" s="40" t="s">
        <v>9451</v>
      </c>
      <c r="G915" s="40" t="s">
        <v>7904</v>
      </c>
      <c r="H915" s="40" t="s">
        <v>7907</v>
      </c>
      <c r="I915" s="43">
        <v>41406</v>
      </c>
      <c r="J915" s="43">
        <v>41408</v>
      </c>
      <c r="K915" s="40" t="s">
        <v>6196</v>
      </c>
      <c r="L915" s="40">
        <v>100</v>
      </c>
    </row>
    <row r="916" spans="1:13" hidden="1">
      <c r="A916" s="40" t="s">
        <v>9448</v>
      </c>
      <c r="B916" s="40" t="s">
        <v>9449</v>
      </c>
      <c r="C916" s="40" t="s">
        <v>108</v>
      </c>
      <c r="D916" s="40" t="s">
        <v>8536</v>
      </c>
      <c r="E916" s="41" t="s">
        <v>7914</v>
      </c>
      <c r="F916" s="40" t="s">
        <v>9451</v>
      </c>
      <c r="G916" s="40" t="s">
        <v>7904</v>
      </c>
      <c r="H916" s="40" t="s">
        <v>7908</v>
      </c>
      <c r="I916" s="43">
        <v>41408</v>
      </c>
      <c r="J916" s="43">
        <v>41409</v>
      </c>
      <c r="K916" s="40" t="s">
        <v>6196</v>
      </c>
      <c r="L916" s="40">
        <v>100</v>
      </c>
    </row>
    <row r="917" spans="1:13" hidden="1">
      <c r="A917" s="41" t="s">
        <v>9448</v>
      </c>
      <c r="B917" s="41" t="s">
        <v>9449</v>
      </c>
      <c r="C917" s="41" t="s">
        <v>108</v>
      </c>
      <c r="D917" s="41" t="s">
        <v>8536</v>
      </c>
      <c r="E917" s="41" t="s">
        <v>7914</v>
      </c>
      <c r="F917" s="41" t="s">
        <v>9452</v>
      </c>
      <c r="G917" s="41" t="s">
        <v>1048</v>
      </c>
      <c r="H917" s="41" t="s">
        <v>7888</v>
      </c>
      <c r="I917" s="42">
        <v>41404</v>
      </c>
      <c r="J917" s="41"/>
      <c r="M917" s="40"/>
    </row>
    <row r="918" spans="1:13" hidden="1">
      <c r="A918" s="41" t="s">
        <v>9448</v>
      </c>
      <c r="B918" s="41" t="s">
        <v>9449</v>
      </c>
      <c r="C918" s="41" t="s">
        <v>108</v>
      </c>
      <c r="D918" s="41" t="s">
        <v>8536</v>
      </c>
      <c r="E918" s="41" t="s">
        <v>7914</v>
      </c>
      <c r="F918" s="41" t="s">
        <v>9452</v>
      </c>
      <c r="G918" s="41" t="s">
        <v>1048</v>
      </c>
      <c r="H918" s="41" t="s">
        <v>7889</v>
      </c>
      <c r="I918" s="41"/>
      <c r="J918" s="41"/>
      <c r="M918" s="40"/>
    </row>
    <row r="919" spans="1:13" hidden="1">
      <c r="A919" s="41" t="s">
        <v>9448</v>
      </c>
      <c r="B919" s="41" t="s">
        <v>9449</v>
      </c>
      <c r="C919" s="41" t="s">
        <v>108</v>
      </c>
      <c r="D919" s="41" t="s">
        <v>8536</v>
      </c>
      <c r="E919" s="41" t="s">
        <v>7914</v>
      </c>
      <c r="F919" s="41" t="s">
        <v>9452</v>
      </c>
      <c r="G919" s="41" t="s">
        <v>1048</v>
      </c>
      <c r="H919" s="41" t="s">
        <v>7890</v>
      </c>
      <c r="I919" s="41"/>
      <c r="J919" s="41"/>
      <c r="M919" s="40"/>
    </row>
    <row r="920" spans="1:13" hidden="1">
      <c r="A920" s="41" t="s">
        <v>9448</v>
      </c>
      <c r="B920" s="41" t="s">
        <v>9449</v>
      </c>
      <c r="C920" s="41" t="s">
        <v>108</v>
      </c>
      <c r="D920" s="41" t="s">
        <v>8536</v>
      </c>
      <c r="E920" s="41" t="s">
        <v>7914</v>
      </c>
      <c r="F920" s="41" t="s">
        <v>9452</v>
      </c>
      <c r="G920" s="41" t="s">
        <v>1048</v>
      </c>
      <c r="H920" s="41" t="s">
        <v>7891</v>
      </c>
      <c r="I920" s="41"/>
      <c r="J920" s="41"/>
      <c r="M920" s="40"/>
    </row>
    <row r="921" spans="1:13" hidden="1">
      <c r="A921" s="41" t="s">
        <v>9448</v>
      </c>
      <c r="B921" s="41" t="s">
        <v>9449</v>
      </c>
      <c r="C921" s="41" t="s">
        <v>108</v>
      </c>
      <c r="D921" s="41" t="s">
        <v>8536</v>
      </c>
      <c r="E921" s="41" t="s">
        <v>7914</v>
      </c>
      <c r="F921" s="41" t="s">
        <v>9452</v>
      </c>
      <c r="G921" s="41" t="s">
        <v>1048</v>
      </c>
      <c r="H921" s="41" t="s">
        <v>7892</v>
      </c>
      <c r="I921" s="41"/>
      <c r="J921" s="41"/>
      <c r="M921" s="40"/>
    </row>
    <row r="922" spans="1:13" hidden="1">
      <c r="A922" s="41" t="s">
        <v>9448</v>
      </c>
      <c r="B922" s="41" t="s">
        <v>9449</v>
      </c>
      <c r="C922" s="41" t="s">
        <v>108</v>
      </c>
      <c r="D922" s="41" t="s">
        <v>8536</v>
      </c>
      <c r="E922" s="41" t="s">
        <v>7914</v>
      </c>
      <c r="F922" s="41" t="s">
        <v>9452</v>
      </c>
      <c r="G922" s="41" t="s">
        <v>1048</v>
      </c>
      <c r="H922" s="41" t="s">
        <v>7893</v>
      </c>
      <c r="I922" s="41"/>
      <c r="J922" s="41"/>
      <c r="M922" s="40"/>
    </row>
    <row r="923" spans="1:13" hidden="1">
      <c r="A923" s="41" t="s">
        <v>9448</v>
      </c>
      <c r="B923" s="41" t="s">
        <v>9449</v>
      </c>
      <c r="C923" s="41" t="s">
        <v>108</v>
      </c>
      <c r="D923" s="41" t="s">
        <v>8536</v>
      </c>
      <c r="E923" s="41" t="s">
        <v>7914</v>
      </c>
      <c r="F923" s="41" t="s">
        <v>9452</v>
      </c>
      <c r="G923" s="41" t="s">
        <v>1048</v>
      </c>
      <c r="H923" s="41" t="s">
        <v>7894</v>
      </c>
      <c r="I923" s="42">
        <v>41414</v>
      </c>
      <c r="J923" s="41"/>
      <c r="M923" s="40"/>
    </row>
    <row r="924" spans="1:13" hidden="1">
      <c r="A924" s="40" t="s">
        <v>9448</v>
      </c>
      <c r="B924" s="40" t="s">
        <v>9449</v>
      </c>
      <c r="C924" s="40" t="s">
        <v>108</v>
      </c>
      <c r="D924" s="40" t="s">
        <v>8536</v>
      </c>
      <c r="E924" s="41" t="s">
        <v>7914</v>
      </c>
      <c r="F924" s="40" t="s">
        <v>9452</v>
      </c>
      <c r="G924" s="40" t="s">
        <v>7895</v>
      </c>
      <c r="H924" s="40" t="s">
        <v>7896</v>
      </c>
      <c r="I924" s="43">
        <f>J924-2</f>
        <v>41397</v>
      </c>
      <c r="J924" s="43">
        <f t="shared" ref="J924:J930" si="61">I925</f>
        <v>41399</v>
      </c>
      <c r="K924" s="40" t="s">
        <v>109</v>
      </c>
      <c r="L924" s="40">
        <v>100</v>
      </c>
      <c r="M924" s="40"/>
    </row>
    <row r="925" spans="1:13" hidden="1">
      <c r="A925" s="40" t="s">
        <v>9448</v>
      </c>
      <c r="B925" s="40" t="s">
        <v>9449</v>
      </c>
      <c r="C925" s="40" t="s">
        <v>108</v>
      </c>
      <c r="D925" s="40" t="s">
        <v>8536</v>
      </c>
      <c r="E925" s="41" t="s">
        <v>7914</v>
      </c>
      <c r="F925" s="40" t="s">
        <v>9452</v>
      </c>
      <c r="G925" s="40" t="s">
        <v>7898</v>
      </c>
      <c r="H925" s="40" t="s">
        <v>7899</v>
      </c>
      <c r="I925" s="43">
        <f>J925-1</f>
        <v>41399</v>
      </c>
      <c r="J925" s="43">
        <f t="shared" si="61"/>
        <v>41400</v>
      </c>
      <c r="K925" s="40" t="s">
        <v>109</v>
      </c>
      <c r="L925" s="40">
        <v>100</v>
      </c>
      <c r="M925" s="40"/>
    </row>
    <row r="926" spans="1:13" hidden="1">
      <c r="A926" s="40" t="s">
        <v>9448</v>
      </c>
      <c r="B926" s="40" t="s">
        <v>9449</v>
      </c>
      <c r="C926" s="40" t="s">
        <v>108</v>
      </c>
      <c r="D926" s="40" t="s">
        <v>8536</v>
      </c>
      <c r="E926" s="41" t="s">
        <v>7914</v>
      </c>
      <c r="F926" s="40" t="s">
        <v>9452</v>
      </c>
      <c r="G926" s="40" t="s">
        <v>7898</v>
      </c>
      <c r="H926" s="40" t="s">
        <v>7900</v>
      </c>
      <c r="I926" s="43">
        <f>J926-1</f>
        <v>41400</v>
      </c>
      <c r="J926" s="43">
        <f t="shared" si="61"/>
        <v>41401</v>
      </c>
      <c r="K926" s="40" t="s">
        <v>109</v>
      </c>
      <c r="L926" s="40">
        <v>100</v>
      </c>
      <c r="M926" s="40"/>
    </row>
    <row r="927" spans="1:13">
      <c r="A927" s="40" t="s">
        <v>9448</v>
      </c>
      <c r="B927" s="40" t="s">
        <v>9449</v>
      </c>
      <c r="C927" s="40" t="s">
        <v>108</v>
      </c>
      <c r="D927" s="40" t="s">
        <v>8536</v>
      </c>
      <c r="E927" s="41" t="s">
        <v>7914</v>
      </c>
      <c r="F927" s="40" t="s">
        <v>9452</v>
      </c>
      <c r="G927" s="40" t="s">
        <v>7901</v>
      </c>
      <c r="H927" s="40" t="s">
        <v>7902</v>
      </c>
      <c r="I927" s="43">
        <f>J927-5</f>
        <v>41401</v>
      </c>
      <c r="J927" s="43">
        <f t="shared" si="61"/>
        <v>41406</v>
      </c>
      <c r="K927" s="40" t="s">
        <v>109</v>
      </c>
      <c r="L927" s="40">
        <v>100</v>
      </c>
      <c r="M927" s="40"/>
    </row>
    <row r="928" spans="1:13" hidden="1">
      <c r="A928" s="40" t="s">
        <v>9448</v>
      </c>
      <c r="B928" s="40" t="s">
        <v>9449</v>
      </c>
      <c r="C928" s="40" t="s">
        <v>108</v>
      </c>
      <c r="D928" s="40" t="s">
        <v>8536</v>
      </c>
      <c r="E928" s="41" t="s">
        <v>7914</v>
      </c>
      <c r="F928" s="40" t="s">
        <v>9452</v>
      </c>
      <c r="G928" s="40" t="s">
        <v>7904</v>
      </c>
      <c r="H928" s="40" t="s">
        <v>7905</v>
      </c>
      <c r="I928" s="43">
        <f>J928-3</f>
        <v>41406</v>
      </c>
      <c r="J928" s="43">
        <f t="shared" si="61"/>
        <v>41409</v>
      </c>
      <c r="K928" s="40" t="s">
        <v>6196</v>
      </c>
      <c r="L928" s="40">
        <v>100</v>
      </c>
      <c r="M928" s="40" t="s">
        <v>9342</v>
      </c>
    </row>
    <row r="929" spans="1:13" hidden="1">
      <c r="A929" s="40" t="s">
        <v>9448</v>
      </c>
      <c r="B929" s="40" t="s">
        <v>9449</v>
      </c>
      <c r="C929" s="40" t="s">
        <v>108</v>
      </c>
      <c r="D929" s="40" t="s">
        <v>8536</v>
      </c>
      <c r="E929" s="41" t="s">
        <v>7914</v>
      </c>
      <c r="F929" s="40" t="s">
        <v>9452</v>
      </c>
      <c r="G929" s="40" t="s">
        <v>7904</v>
      </c>
      <c r="H929" s="40" t="s">
        <v>7906</v>
      </c>
      <c r="I929" s="43">
        <f>J929-2</f>
        <v>41409</v>
      </c>
      <c r="J929" s="43">
        <f t="shared" si="61"/>
        <v>41411</v>
      </c>
      <c r="K929" s="40" t="s">
        <v>6196</v>
      </c>
      <c r="L929" s="40">
        <v>100</v>
      </c>
      <c r="M929" s="40"/>
    </row>
    <row r="930" spans="1:13" hidden="1">
      <c r="A930" s="40" t="s">
        <v>9448</v>
      </c>
      <c r="B930" s="40" t="s">
        <v>9449</v>
      </c>
      <c r="C930" s="40" t="s">
        <v>108</v>
      </c>
      <c r="D930" s="40" t="s">
        <v>8536</v>
      </c>
      <c r="E930" s="41" t="s">
        <v>7914</v>
      </c>
      <c r="F930" s="40" t="s">
        <v>9452</v>
      </c>
      <c r="G930" s="40" t="s">
        <v>7904</v>
      </c>
      <c r="H930" s="40" t="s">
        <v>7907</v>
      </c>
      <c r="I930" s="43">
        <f>J930-2</f>
        <v>41411</v>
      </c>
      <c r="J930" s="43">
        <f t="shared" si="61"/>
        <v>41413</v>
      </c>
      <c r="K930" s="40" t="s">
        <v>6196</v>
      </c>
      <c r="L930" s="40">
        <v>100</v>
      </c>
    </row>
    <row r="931" spans="1:13" hidden="1">
      <c r="A931" s="40" t="s">
        <v>9448</v>
      </c>
      <c r="B931" s="40" t="s">
        <v>9449</v>
      </c>
      <c r="C931" s="40" t="s">
        <v>108</v>
      </c>
      <c r="D931" s="40" t="s">
        <v>8536</v>
      </c>
      <c r="E931" s="41" t="s">
        <v>7914</v>
      </c>
      <c r="F931" s="40" t="s">
        <v>9452</v>
      </c>
      <c r="G931" s="40" t="s">
        <v>7904</v>
      </c>
      <c r="H931" s="40" t="s">
        <v>7908</v>
      </c>
      <c r="I931" s="43">
        <f>J931-1</f>
        <v>41413</v>
      </c>
      <c r="J931" s="43">
        <v>41414</v>
      </c>
      <c r="K931" s="40" t="s">
        <v>6196</v>
      </c>
      <c r="L931" s="40">
        <v>100</v>
      </c>
    </row>
    <row r="932" spans="1:13" hidden="1">
      <c r="A932" s="41" t="s">
        <v>8544</v>
      </c>
      <c r="B932" s="41" t="s">
        <v>8731</v>
      </c>
      <c r="C932" s="41" t="s">
        <v>7927</v>
      </c>
      <c r="D932" s="41" t="s">
        <v>7928</v>
      </c>
      <c r="E932" s="41" t="s">
        <v>7938</v>
      </c>
      <c r="F932" s="41" t="s">
        <v>9453</v>
      </c>
      <c r="G932" s="41" t="s">
        <v>1048</v>
      </c>
      <c r="H932" s="41" t="s">
        <v>7888</v>
      </c>
      <c r="I932" s="41"/>
      <c r="J932" s="41"/>
      <c r="K932" s="41"/>
      <c r="L932" s="41"/>
      <c r="M932" s="40"/>
    </row>
    <row r="933" spans="1:13" hidden="1">
      <c r="A933" s="41" t="s">
        <v>8544</v>
      </c>
      <c r="B933" s="41" t="s">
        <v>8731</v>
      </c>
      <c r="C933" s="41" t="s">
        <v>7927</v>
      </c>
      <c r="D933" s="41" t="s">
        <v>7928</v>
      </c>
      <c r="E933" s="41" t="s">
        <v>7938</v>
      </c>
      <c r="F933" s="41" t="s">
        <v>9453</v>
      </c>
      <c r="G933" s="41" t="s">
        <v>1048</v>
      </c>
      <c r="H933" s="41" t="s">
        <v>7889</v>
      </c>
      <c r="I933" s="42"/>
      <c r="J933" s="41"/>
      <c r="K933" s="41"/>
      <c r="L933" s="41"/>
      <c r="M933" s="40"/>
    </row>
    <row r="934" spans="1:13" hidden="1">
      <c r="A934" s="41" t="s">
        <v>8544</v>
      </c>
      <c r="B934" s="41" t="s">
        <v>8731</v>
      </c>
      <c r="C934" s="41" t="s">
        <v>7927</v>
      </c>
      <c r="D934" s="41" t="s">
        <v>7928</v>
      </c>
      <c r="E934" s="41" t="s">
        <v>7938</v>
      </c>
      <c r="F934" s="41" t="s">
        <v>9453</v>
      </c>
      <c r="G934" s="41" t="s">
        <v>1048</v>
      </c>
      <c r="H934" s="41" t="s">
        <v>7890</v>
      </c>
      <c r="I934" s="41"/>
      <c r="J934" s="41"/>
      <c r="K934" s="41"/>
      <c r="L934" s="41"/>
      <c r="M934" s="40"/>
    </row>
    <row r="935" spans="1:13" hidden="1">
      <c r="A935" s="41" t="s">
        <v>8544</v>
      </c>
      <c r="B935" s="41" t="s">
        <v>8731</v>
      </c>
      <c r="C935" s="41" t="s">
        <v>7927</v>
      </c>
      <c r="D935" s="41" t="s">
        <v>7928</v>
      </c>
      <c r="E935" s="41" t="s">
        <v>7938</v>
      </c>
      <c r="F935" s="41" t="s">
        <v>9453</v>
      </c>
      <c r="G935" s="41" t="s">
        <v>1048</v>
      </c>
      <c r="H935" s="41" t="s">
        <v>7891</v>
      </c>
      <c r="I935" s="41"/>
      <c r="J935" s="41"/>
      <c r="K935" s="41"/>
      <c r="L935" s="41"/>
      <c r="M935" s="40"/>
    </row>
    <row r="936" spans="1:13" hidden="1">
      <c r="A936" s="41" t="s">
        <v>8544</v>
      </c>
      <c r="B936" s="41" t="s">
        <v>8731</v>
      </c>
      <c r="C936" s="41" t="s">
        <v>7927</v>
      </c>
      <c r="D936" s="41" t="s">
        <v>7928</v>
      </c>
      <c r="E936" s="41" t="s">
        <v>7938</v>
      </c>
      <c r="F936" s="41" t="s">
        <v>9453</v>
      </c>
      <c r="G936" s="41" t="s">
        <v>1048</v>
      </c>
      <c r="H936" s="41" t="s">
        <v>7892</v>
      </c>
      <c r="I936" s="42">
        <v>41512</v>
      </c>
      <c r="J936" s="41"/>
      <c r="K936" s="41"/>
      <c r="L936" s="41"/>
      <c r="M936" s="40"/>
    </row>
    <row r="937" spans="1:13" hidden="1">
      <c r="A937" s="41" t="s">
        <v>8544</v>
      </c>
      <c r="B937" s="41" t="s">
        <v>8731</v>
      </c>
      <c r="C937" s="41" t="s">
        <v>7927</v>
      </c>
      <c r="D937" s="41" t="s">
        <v>7928</v>
      </c>
      <c r="E937" s="41" t="s">
        <v>7938</v>
      </c>
      <c r="F937" s="41" t="s">
        <v>9453</v>
      </c>
      <c r="G937" s="41" t="s">
        <v>1048</v>
      </c>
      <c r="H937" s="41" t="s">
        <v>7893</v>
      </c>
      <c r="I937" s="41"/>
      <c r="J937" s="41"/>
      <c r="K937" s="41"/>
      <c r="L937" s="41"/>
      <c r="M937" s="40"/>
    </row>
    <row r="938" spans="1:13" hidden="1">
      <c r="A938" s="41" t="s">
        <v>8544</v>
      </c>
      <c r="B938" s="41" t="s">
        <v>8731</v>
      </c>
      <c r="C938" s="41" t="s">
        <v>7927</v>
      </c>
      <c r="D938" s="41" t="s">
        <v>7928</v>
      </c>
      <c r="E938" s="41" t="s">
        <v>7938</v>
      </c>
      <c r="F938" s="41" t="s">
        <v>9453</v>
      </c>
      <c r="G938" s="41" t="s">
        <v>1048</v>
      </c>
      <c r="H938" s="41" t="s">
        <v>7894</v>
      </c>
      <c r="I938" s="42">
        <v>41481</v>
      </c>
      <c r="J938" s="41"/>
      <c r="K938" s="41"/>
      <c r="L938" s="41"/>
      <c r="M938" s="40"/>
    </row>
    <row r="939" spans="1:13" hidden="1">
      <c r="A939" s="40" t="s">
        <v>8544</v>
      </c>
      <c r="B939" s="40" t="s">
        <v>8731</v>
      </c>
      <c r="C939" s="40" t="s">
        <v>7927</v>
      </c>
      <c r="D939" s="40" t="s">
        <v>7928</v>
      </c>
      <c r="E939" s="41" t="s">
        <v>7938</v>
      </c>
      <c r="F939" s="40" t="s">
        <v>9453</v>
      </c>
      <c r="G939" s="40" t="s">
        <v>7895</v>
      </c>
      <c r="H939" s="40" t="s">
        <v>7896</v>
      </c>
      <c r="I939" s="43">
        <f>J939-2</f>
        <v>41464</v>
      </c>
      <c r="J939" s="43">
        <f t="shared" ref="J939:J945" si="62">I940</f>
        <v>41466</v>
      </c>
      <c r="K939" s="40" t="s">
        <v>7945</v>
      </c>
      <c r="L939" s="40">
        <v>100</v>
      </c>
      <c r="M939" s="40"/>
    </row>
    <row r="940" spans="1:13" hidden="1">
      <c r="A940" s="40" t="s">
        <v>8544</v>
      </c>
      <c r="B940" s="40" t="s">
        <v>8731</v>
      </c>
      <c r="C940" s="40" t="s">
        <v>7927</v>
      </c>
      <c r="D940" s="40" t="s">
        <v>7928</v>
      </c>
      <c r="E940" s="41" t="s">
        <v>7938</v>
      </c>
      <c r="F940" s="40" t="s">
        <v>9453</v>
      </c>
      <c r="G940" s="40" t="s">
        <v>7898</v>
      </c>
      <c r="H940" s="40" t="s">
        <v>7899</v>
      </c>
      <c r="I940" s="43">
        <f>J940-1</f>
        <v>41466</v>
      </c>
      <c r="J940" s="43">
        <f t="shared" si="62"/>
        <v>41467</v>
      </c>
      <c r="K940" s="40" t="s">
        <v>7945</v>
      </c>
      <c r="L940" s="40">
        <v>100</v>
      </c>
      <c r="M940" s="40"/>
    </row>
    <row r="941" spans="1:13" hidden="1">
      <c r="A941" s="40" t="s">
        <v>8544</v>
      </c>
      <c r="B941" s="40" t="s">
        <v>8731</v>
      </c>
      <c r="C941" s="40" t="s">
        <v>7927</v>
      </c>
      <c r="D941" s="40" t="s">
        <v>7928</v>
      </c>
      <c r="E941" s="41" t="s">
        <v>7938</v>
      </c>
      <c r="F941" s="40" t="s">
        <v>9453</v>
      </c>
      <c r="G941" s="40" t="s">
        <v>7898</v>
      </c>
      <c r="H941" s="40" t="s">
        <v>7900</v>
      </c>
      <c r="I941" s="43">
        <f>J941-1</f>
        <v>41467</v>
      </c>
      <c r="J941" s="43">
        <f t="shared" si="62"/>
        <v>41468</v>
      </c>
      <c r="K941" s="40" t="s">
        <v>7945</v>
      </c>
      <c r="L941" s="40">
        <v>100</v>
      </c>
      <c r="M941" s="40"/>
    </row>
    <row r="942" spans="1:13">
      <c r="A942" s="40" t="s">
        <v>8544</v>
      </c>
      <c r="B942" s="40" t="s">
        <v>8731</v>
      </c>
      <c r="C942" s="40" t="s">
        <v>7927</v>
      </c>
      <c r="D942" s="40" t="s">
        <v>7928</v>
      </c>
      <c r="E942" s="41" t="s">
        <v>7938</v>
      </c>
      <c r="F942" s="40" t="s">
        <v>9453</v>
      </c>
      <c r="G942" s="40" t="s">
        <v>7901</v>
      </c>
      <c r="H942" s="40" t="s">
        <v>7902</v>
      </c>
      <c r="I942" s="43">
        <f>J942-5</f>
        <v>41468</v>
      </c>
      <c r="J942" s="43">
        <f t="shared" si="62"/>
        <v>41473</v>
      </c>
      <c r="K942" s="40" t="s">
        <v>7945</v>
      </c>
      <c r="L942" s="40">
        <v>100</v>
      </c>
      <c r="M942" s="40"/>
    </row>
    <row r="943" spans="1:13" hidden="1">
      <c r="A943" s="40" t="s">
        <v>8544</v>
      </c>
      <c r="B943" s="40" t="s">
        <v>8731</v>
      </c>
      <c r="C943" s="40" t="s">
        <v>7927</v>
      </c>
      <c r="D943" s="40" t="s">
        <v>7928</v>
      </c>
      <c r="E943" s="41" t="s">
        <v>7938</v>
      </c>
      <c r="F943" s="40" t="s">
        <v>9453</v>
      </c>
      <c r="G943" s="40" t="s">
        <v>7904</v>
      </c>
      <c r="H943" s="40" t="s">
        <v>7905</v>
      </c>
      <c r="I943" s="43">
        <f>J943-3</f>
        <v>41473</v>
      </c>
      <c r="J943" s="43">
        <f t="shared" si="62"/>
        <v>41476</v>
      </c>
      <c r="K943" s="40" t="s">
        <v>7945</v>
      </c>
      <c r="L943" s="40">
        <v>100</v>
      </c>
      <c r="M943" s="40" t="s">
        <v>9454</v>
      </c>
    </row>
    <row r="944" spans="1:13" hidden="1">
      <c r="A944" s="40" t="s">
        <v>8544</v>
      </c>
      <c r="B944" s="40" t="s">
        <v>8731</v>
      </c>
      <c r="C944" s="40" t="s">
        <v>7927</v>
      </c>
      <c r="D944" s="40" t="s">
        <v>7928</v>
      </c>
      <c r="E944" s="41" t="s">
        <v>7938</v>
      </c>
      <c r="F944" s="40" t="s">
        <v>9453</v>
      </c>
      <c r="G944" s="40" t="s">
        <v>7904</v>
      </c>
      <c r="H944" s="40" t="s">
        <v>7906</v>
      </c>
      <c r="I944" s="43">
        <f>J944-2</f>
        <v>41476</v>
      </c>
      <c r="J944" s="43">
        <f t="shared" si="62"/>
        <v>41478</v>
      </c>
      <c r="K944" s="40" t="s">
        <v>7945</v>
      </c>
      <c r="L944" s="40">
        <v>100</v>
      </c>
      <c r="M944" s="40"/>
    </row>
    <row r="945" spans="1:13" hidden="1">
      <c r="A945" s="40" t="s">
        <v>8544</v>
      </c>
      <c r="B945" s="40" t="s">
        <v>8731</v>
      </c>
      <c r="C945" s="40" t="s">
        <v>7927</v>
      </c>
      <c r="D945" s="40" t="s">
        <v>7928</v>
      </c>
      <c r="E945" s="41" t="s">
        <v>7938</v>
      </c>
      <c r="F945" s="40" t="s">
        <v>9453</v>
      </c>
      <c r="G945" s="40" t="s">
        <v>7904</v>
      </c>
      <c r="H945" s="40" t="s">
        <v>7907</v>
      </c>
      <c r="I945" s="43">
        <f>J945-2</f>
        <v>41478</v>
      </c>
      <c r="J945" s="43">
        <f t="shared" si="62"/>
        <v>41480</v>
      </c>
      <c r="K945" s="40" t="s">
        <v>7945</v>
      </c>
      <c r="L945" s="40">
        <v>100</v>
      </c>
      <c r="M945" s="40"/>
    </row>
    <row r="946" spans="1:13" hidden="1">
      <c r="A946" s="40" t="s">
        <v>8544</v>
      </c>
      <c r="B946" s="40" t="s">
        <v>8731</v>
      </c>
      <c r="C946" s="40" t="s">
        <v>7927</v>
      </c>
      <c r="D946" s="40" t="s">
        <v>7928</v>
      </c>
      <c r="E946" s="41" t="s">
        <v>7938</v>
      </c>
      <c r="F946" s="40" t="s">
        <v>9453</v>
      </c>
      <c r="G946" s="40" t="s">
        <v>7904</v>
      </c>
      <c r="H946" s="40" t="s">
        <v>7908</v>
      </c>
      <c r="I946" s="43">
        <f>J946-1</f>
        <v>41480</v>
      </c>
      <c r="J946" s="43">
        <v>41481</v>
      </c>
      <c r="K946" s="40" t="s">
        <v>7945</v>
      </c>
      <c r="L946" s="40">
        <v>100</v>
      </c>
      <c r="M946" s="40"/>
    </row>
    <row r="947" spans="1:13" hidden="1">
      <c r="A947" s="41" t="s">
        <v>8544</v>
      </c>
      <c r="B947" s="41" t="s">
        <v>8731</v>
      </c>
      <c r="C947" s="41" t="s">
        <v>7927</v>
      </c>
      <c r="D947" s="41" t="s">
        <v>7928</v>
      </c>
      <c r="E947" s="41" t="s">
        <v>7929</v>
      </c>
      <c r="F947" s="41" t="s">
        <v>9455</v>
      </c>
      <c r="G947" s="41" t="s">
        <v>1048</v>
      </c>
      <c r="H947" s="41" t="s">
        <v>7888</v>
      </c>
      <c r="I947" s="41"/>
      <c r="J947" s="41"/>
    </row>
    <row r="948" spans="1:13" hidden="1">
      <c r="A948" s="41" t="s">
        <v>8544</v>
      </c>
      <c r="B948" s="41" t="s">
        <v>8731</v>
      </c>
      <c r="C948" s="41" t="s">
        <v>7927</v>
      </c>
      <c r="D948" s="41" t="s">
        <v>7928</v>
      </c>
      <c r="E948" s="41" t="s">
        <v>7929</v>
      </c>
      <c r="F948" s="41" t="s">
        <v>9455</v>
      </c>
      <c r="G948" s="41" t="s">
        <v>1048</v>
      </c>
      <c r="H948" s="41" t="s">
        <v>7889</v>
      </c>
      <c r="I948" s="42">
        <v>41481</v>
      </c>
      <c r="J948" s="41"/>
    </row>
    <row r="949" spans="1:13" hidden="1">
      <c r="A949" s="41" t="s">
        <v>8544</v>
      </c>
      <c r="B949" s="41" t="s">
        <v>8731</v>
      </c>
      <c r="C949" s="41" t="s">
        <v>7927</v>
      </c>
      <c r="D949" s="41" t="s">
        <v>7928</v>
      </c>
      <c r="E949" s="41" t="s">
        <v>7929</v>
      </c>
      <c r="F949" s="41" t="s">
        <v>9455</v>
      </c>
      <c r="G949" s="41" t="s">
        <v>1048</v>
      </c>
      <c r="H949" s="41" t="s">
        <v>7890</v>
      </c>
      <c r="I949" s="41"/>
      <c r="J949" s="41"/>
    </row>
    <row r="950" spans="1:13" hidden="1">
      <c r="A950" s="41" t="s">
        <v>8544</v>
      </c>
      <c r="B950" s="41" t="s">
        <v>8731</v>
      </c>
      <c r="C950" s="41" t="s">
        <v>7927</v>
      </c>
      <c r="D950" s="41" t="s">
        <v>7928</v>
      </c>
      <c r="E950" s="41" t="s">
        <v>7929</v>
      </c>
      <c r="F950" s="41" t="s">
        <v>9455</v>
      </c>
      <c r="G950" s="41" t="s">
        <v>1048</v>
      </c>
      <c r="H950" s="41" t="s">
        <v>7891</v>
      </c>
      <c r="I950" s="41"/>
      <c r="J950" s="41"/>
    </row>
    <row r="951" spans="1:13" hidden="1">
      <c r="A951" s="41" t="s">
        <v>8544</v>
      </c>
      <c r="B951" s="41" t="s">
        <v>8731</v>
      </c>
      <c r="C951" s="41" t="s">
        <v>7927</v>
      </c>
      <c r="D951" s="41" t="s">
        <v>7928</v>
      </c>
      <c r="E951" s="41" t="s">
        <v>7929</v>
      </c>
      <c r="F951" s="41" t="s">
        <v>9455</v>
      </c>
      <c r="G951" s="41" t="s">
        <v>1048</v>
      </c>
      <c r="H951" s="41" t="s">
        <v>7892</v>
      </c>
      <c r="I951" s="42">
        <v>41578</v>
      </c>
      <c r="J951" s="41"/>
    </row>
    <row r="952" spans="1:13" hidden="1">
      <c r="A952" s="41" t="s">
        <v>8544</v>
      </c>
      <c r="B952" s="41" t="s">
        <v>8731</v>
      </c>
      <c r="C952" s="41" t="s">
        <v>7927</v>
      </c>
      <c r="D952" s="41" t="s">
        <v>7928</v>
      </c>
      <c r="E952" s="41" t="s">
        <v>7929</v>
      </c>
      <c r="F952" s="41" t="s">
        <v>9455</v>
      </c>
      <c r="G952" s="41" t="s">
        <v>1048</v>
      </c>
      <c r="H952" s="41" t="s">
        <v>7893</v>
      </c>
      <c r="I952" s="41"/>
      <c r="J952" s="41"/>
    </row>
    <row r="953" spans="1:13" hidden="1">
      <c r="A953" s="41" t="s">
        <v>8544</v>
      </c>
      <c r="B953" s="41" t="s">
        <v>8731</v>
      </c>
      <c r="C953" s="41" t="s">
        <v>7927</v>
      </c>
      <c r="D953" s="41" t="s">
        <v>7928</v>
      </c>
      <c r="E953" s="41" t="s">
        <v>7929</v>
      </c>
      <c r="F953" s="41" t="s">
        <v>9455</v>
      </c>
      <c r="G953" s="41" t="s">
        <v>1048</v>
      </c>
      <c r="H953" s="41" t="s">
        <v>7894</v>
      </c>
      <c r="I953" s="42">
        <v>41547</v>
      </c>
      <c r="J953" s="41"/>
    </row>
    <row r="954" spans="1:13" hidden="1">
      <c r="A954" s="40" t="s">
        <v>8544</v>
      </c>
      <c r="B954" s="40" t="s">
        <v>8731</v>
      </c>
      <c r="C954" s="40" t="s">
        <v>7927</v>
      </c>
      <c r="D954" s="40" t="s">
        <v>7928</v>
      </c>
      <c r="E954" s="41" t="s">
        <v>7929</v>
      </c>
      <c r="F954" s="40" t="s">
        <v>9455</v>
      </c>
      <c r="G954" s="40" t="s">
        <v>7895</v>
      </c>
      <c r="H954" s="40" t="s">
        <v>7896</v>
      </c>
      <c r="I954" s="43">
        <f>J954-2</f>
        <v>41515</v>
      </c>
      <c r="J954" s="43">
        <f t="shared" ref="J954:J960" si="63">I955</f>
        <v>41517</v>
      </c>
      <c r="K954" s="40" t="s">
        <v>7945</v>
      </c>
      <c r="L954" s="40">
        <v>100</v>
      </c>
    </row>
    <row r="955" spans="1:13" hidden="1">
      <c r="A955" s="40" t="s">
        <v>8544</v>
      </c>
      <c r="B955" s="40" t="s">
        <v>8731</v>
      </c>
      <c r="C955" s="40" t="s">
        <v>7927</v>
      </c>
      <c r="D955" s="40" t="s">
        <v>7928</v>
      </c>
      <c r="E955" s="41" t="s">
        <v>7929</v>
      </c>
      <c r="F955" s="40" t="s">
        <v>9455</v>
      </c>
      <c r="G955" s="40" t="s">
        <v>7898</v>
      </c>
      <c r="H955" s="40" t="s">
        <v>7899</v>
      </c>
      <c r="I955" s="43">
        <f>J955-1</f>
        <v>41517</v>
      </c>
      <c r="J955" s="43">
        <f t="shared" si="63"/>
        <v>41518</v>
      </c>
      <c r="K955" s="40" t="s">
        <v>161</v>
      </c>
      <c r="L955" s="40">
        <v>100</v>
      </c>
    </row>
    <row r="956" spans="1:13" hidden="1">
      <c r="A956" s="40" t="s">
        <v>8544</v>
      </c>
      <c r="B956" s="40" t="s">
        <v>8731</v>
      </c>
      <c r="C956" s="40" t="s">
        <v>7927</v>
      </c>
      <c r="D956" s="40" t="s">
        <v>7928</v>
      </c>
      <c r="E956" s="41" t="s">
        <v>7929</v>
      </c>
      <c r="F956" s="40" t="s">
        <v>9455</v>
      </c>
      <c r="G956" s="40" t="s">
        <v>7898</v>
      </c>
      <c r="H956" s="40" t="s">
        <v>7900</v>
      </c>
      <c r="I956" s="43">
        <f>J956-1</f>
        <v>41518</v>
      </c>
      <c r="J956" s="43">
        <f t="shared" si="63"/>
        <v>41519</v>
      </c>
      <c r="K956" s="40" t="s">
        <v>161</v>
      </c>
      <c r="L956" s="40">
        <v>100</v>
      </c>
    </row>
    <row r="957" spans="1:13">
      <c r="A957" s="40" t="s">
        <v>8544</v>
      </c>
      <c r="B957" s="40" t="s">
        <v>8731</v>
      </c>
      <c r="C957" s="40" t="s">
        <v>7927</v>
      </c>
      <c r="D957" s="40" t="s">
        <v>7928</v>
      </c>
      <c r="E957" s="41" t="s">
        <v>7929</v>
      </c>
      <c r="F957" s="40" t="s">
        <v>9455</v>
      </c>
      <c r="G957" s="40" t="s">
        <v>7901</v>
      </c>
      <c r="H957" s="40" t="s">
        <v>7902</v>
      </c>
      <c r="I957" s="43">
        <f>J957-5</f>
        <v>41519</v>
      </c>
      <c r="J957" s="43">
        <f t="shared" si="63"/>
        <v>41524</v>
      </c>
      <c r="K957" s="40" t="s">
        <v>7945</v>
      </c>
      <c r="L957" s="40">
        <v>100</v>
      </c>
    </row>
    <row r="958" spans="1:13" hidden="1">
      <c r="A958" s="40" t="s">
        <v>8544</v>
      </c>
      <c r="B958" s="40" t="s">
        <v>8731</v>
      </c>
      <c r="C958" s="40" t="s">
        <v>7927</v>
      </c>
      <c r="D958" s="40" t="s">
        <v>7928</v>
      </c>
      <c r="E958" s="41" t="s">
        <v>7929</v>
      </c>
      <c r="F958" s="40" t="s">
        <v>9455</v>
      </c>
      <c r="G958" s="40" t="s">
        <v>7904</v>
      </c>
      <c r="H958" s="40" t="s">
        <v>7905</v>
      </c>
      <c r="I958" s="43">
        <f>J958-3</f>
        <v>41524</v>
      </c>
      <c r="J958" s="43">
        <f t="shared" si="63"/>
        <v>41527</v>
      </c>
      <c r="K958" s="40" t="s">
        <v>7945</v>
      </c>
      <c r="L958" s="40">
        <v>100</v>
      </c>
      <c r="M958" s="40" t="s">
        <v>9454</v>
      </c>
    </row>
    <row r="959" spans="1:13" hidden="1">
      <c r="A959" s="40" t="s">
        <v>8544</v>
      </c>
      <c r="B959" s="40" t="s">
        <v>8731</v>
      </c>
      <c r="C959" s="40" t="s">
        <v>7927</v>
      </c>
      <c r="D959" s="40" t="s">
        <v>7928</v>
      </c>
      <c r="E959" s="41" t="s">
        <v>7929</v>
      </c>
      <c r="F959" s="40" t="s">
        <v>9455</v>
      </c>
      <c r="G959" s="40" t="s">
        <v>7904</v>
      </c>
      <c r="H959" s="40" t="s">
        <v>7906</v>
      </c>
      <c r="I959" s="43">
        <f>J959-2</f>
        <v>41527</v>
      </c>
      <c r="J959" s="43">
        <f t="shared" si="63"/>
        <v>41529</v>
      </c>
      <c r="K959" s="40" t="s">
        <v>7945</v>
      </c>
      <c r="L959" s="40">
        <v>100</v>
      </c>
    </row>
    <row r="960" spans="1:13" hidden="1">
      <c r="A960" s="40" t="s">
        <v>8544</v>
      </c>
      <c r="B960" s="40" t="s">
        <v>8731</v>
      </c>
      <c r="C960" s="40" t="s">
        <v>7927</v>
      </c>
      <c r="D960" s="40" t="s">
        <v>7928</v>
      </c>
      <c r="E960" s="41" t="s">
        <v>7929</v>
      </c>
      <c r="F960" s="40" t="s">
        <v>9455</v>
      </c>
      <c r="G960" s="40" t="s">
        <v>7904</v>
      </c>
      <c r="H960" s="40" t="s">
        <v>7907</v>
      </c>
      <c r="I960" s="43">
        <f>J960-2</f>
        <v>41529</v>
      </c>
      <c r="J960" s="43">
        <f t="shared" si="63"/>
        <v>41531</v>
      </c>
      <c r="K960" s="40" t="s">
        <v>7945</v>
      </c>
      <c r="L960" s="40">
        <v>100</v>
      </c>
    </row>
    <row r="961" spans="1:13" hidden="1">
      <c r="A961" s="40" t="s">
        <v>8544</v>
      </c>
      <c r="B961" s="40" t="s">
        <v>8731</v>
      </c>
      <c r="C961" s="40" t="s">
        <v>7927</v>
      </c>
      <c r="D961" s="40" t="s">
        <v>7928</v>
      </c>
      <c r="E961" s="41" t="s">
        <v>7929</v>
      </c>
      <c r="F961" s="40" t="s">
        <v>9455</v>
      </c>
      <c r="G961" s="40" t="s">
        <v>7904</v>
      </c>
      <c r="H961" s="40" t="s">
        <v>7908</v>
      </c>
      <c r="I961" s="43">
        <f>J961-1</f>
        <v>41531</v>
      </c>
      <c r="J961" s="43">
        <v>41532</v>
      </c>
      <c r="K961" s="40" t="s">
        <v>7945</v>
      </c>
      <c r="L961" s="40">
        <v>100</v>
      </c>
    </row>
    <row r="962" spans="1:13" hidden="1">
      <c r="A962" s="41" t="s">
        <v>8544</v>
      </c>
      <c r="B962" s="41" t="s">
        <v>9456</v>
      </c>
      <c r="C962" s="41" t="s">
        <v>7927</v>
      </c>
      <c r="D962" s="41" t="s">
        <v>7928</v>
      </c>
      <c r="E962" s="41" t="s">
        <v>7929</v>
      </c>
      <c r="F962" s="41" t="s">
        <v>9457</v>
      </c>
      <c r="G962" s="41" t="s">
        <v>1048</v>
      </c>
      <c r="H962" s="41" t="s">
        <v>7888</v>
      </c>
      <c r="I962" s="42">
        <v>41510</v>
      </c>
      <c r="J962" s="41"/>
      <c r="K962" s="41"/>
      <c r="L962" s="41"/>
      <c r="M962" s="52"/>
    </row>
    <row r="963" spans="1:13" hidden="1">
      <c r="A963" s="41" t="s">
        <v>8544</v>
      </c>
      <c r="B963" s="41" t="s">
        <v>9456</v>
      </c>
      <c r="C963" s="41" t="s">
        <v>7927</v>
      </c>
      <c r="D963" s="41" t="s">
        <v>7928</v>
      </c>
      <c r="E963" s="41" t="s">
        <v>7929</v>
      </c>
      <c r="F963" s="41" t="s">
        <v>9457</v>
      </c>
      <c r="G963" s="41" t="s">
        <v>1048</v>
      </c>
      <c r="H963" s="41" t="s">
        <v>7889</v>
      </c>
      <c r="I963" s="42"/>
      <c r="J963" s="41"/>
      <c r="K963" s="41"/>
      <c r="L963" s="41"/>
      <c r="M963" s="52"/>
    </row>
    <row r="964" spans="1:13" hidden="1">
      <c r="A964" s="41" t="s">
        <v>8544</v>
      </c>
      <c r="B964" s="41" t="s">
        <v>9456</v>
      </c>
      <c r="C964" s="41" t="s">
        <v>7927</v>
      </c>
      <c r="D964" s="41" t="s">
        <v>7928</v>
      </c>
      <c r="E964" s="41" t="s">
        <v>7929</v>
      </c>
      <c r="F964" s="41" t="s">
        <v>9457</v>
      </c>
      <c r="G964" s="41" t="s">
        <v>1048</v>
      </c>
      <c r="H964" s="41" t="s">
        <v>7890</v>
      </c>
      <c r="I964" s="41"/>
      <c r="J964" s="41"/>
      <c r="K964" s="41"/>
      <c r="L964" s="41"/>
      <c r="M964" s="52"/>
    </row>
    <row r="965" spans="1:13" hidden="1">
      <c r="A965" s="41" t="s">
        <v>8544</v>
      </c>
      <c r="B965" s="41" t="s">
        <v>9456</v>
      </c>
      <c r="C965" s="41" t="s">
        <v>7927</v>
      </c>
      <c r="D965" s="41" t="s">
        <v>7928</v>
      </c>
      <c r="E965" s="41" t="s">
        <v>7929</v>
      </c>
      <c r="F965" s="41" t="s">
        <v>9457</v>
      </c>
      <c r="G965" s="41" t="s">
        <v>1048</v>
      </c>
      <c r="H965" s="41" t="s">
        <v>7891</v>
      </c>
      <c r="I965" s="41"/>
      <c r="J965" s="41"/>
      <c r="K965" s="41"/>
      <c r="L965" s="41"/>
      <c r="M965" s="52"/>
    </row>
    <row r="966" spans="1:13" hidden="1">
      <c r="A966" s="41" t="s">
        <v>8544</v>
      </c>
      <c r="B966" s="41" t="s">
        <v>9456</v>
      </c>
      <c r="C966" s="41" t="s">
        <v>7927</v>
      </c>
      <c r="D966" s="41" t="s">
        <v>7928</v>
      </c>
      <c r="E966" s="41" t="s">
        <v>7929</v>
      </c>
      <c r="F966" s="41" t="s">
        <v>9457</v>
      </c>
      <c r="G966" s="41" t="s">
        <v>1048</v>
      </c>
      <c r="H966" s="41" t="s">
        <v>7892</v>
      </c>
      <c r="I966" s="42"/>
      <c r="J966" s="41"/>
      <c r="K966" s="41"/>
      <c r="L966" s="41"/>
      <c r="M966" s="52"/>
    </row>
    <row r="967" spans="1:13" hidden="1">
      <c r="A967" s="41" t="s">
        <v>8544</v>
      </c>
      <c r="B967" s="41" t="s">
        <v>9456</v>
      </c>
      <c r="C967" s="41" t="s">
        <v>7927</v>
      </c>
      <c r="D967" s="41" t="s">
        <v>7928</v>
      </c>
      <c r="E967" s="41" t="s">
        <v>7929</v>
      </c>
      <c r="F967" s="41" t="s">
        <v>9457</v>
      </c>
      <c r="G967" s="41" t="s">
        <v>1048</v>
      </c>
      <c r="H967" s="41" t="s">
        <v>7893</v>
      </c>
      <c r="I967" s="41"/>
      <c r="J967" s="41"/>
      <c r="K967" s="41"/>
      <c r="L967" s="41"/>
      <c r="M967" s="52"/>
    </row>
    <row r="968" spans="1:13" hidden="1">
      <c r="A968" s="41" t="s">
        <v>8544</v>
      </c>
      <c r="B968" s="41" t="s">
        <v>9456</v>
      </c>
      <c r="C968" s="41" t="s">
        <v>7927</v>
      </c>
      <c r="D968" s="41" t="s">
        <v>7928</v>
      </c>
      <c r="E968" s="41" t="s">
        <v>7929</v>
      </c>
      <c r="F968" s="41" t="s">
        <v>9457</v>
      </c>
      <c r="G968" s="41" t="s">
        <v>1048</v>
      </c>
      <c r="H968" s="41" t="s">
        <v>7894</v>
      </c>
      <c r="I968" s="42">
        <v>41527</v>
      </c>
      <c r="J968" s="41"/>
      <c r="K968" s="41"/>
      <c r="L968" s="41"/>
      <c r="M968" s="52"/>
    </row>
    <row r="969" spans="1:13" hidden="1">
      <c r="A969" s="40" t="s">
        <v>8544</v>
      </c>
      <c r="B969" s="40" t="s">
        <v>9456</v>
      </c>
      <c r="C969" s="40" t="s">
        <v>7927</v>
      </c>
      <c r="D969" s="40" t="s">
        <v>7928</v>
      </c>
      <c r="E969" s="41" t="s">
        <v>7929</v>
      </c>
      <c r="F969" s="40" t="s">
        <v>9457</v>
      </c>
      <c r="G969" s="40" t="s">
        <v>7895</v>
      </c>
      <c r="H969" s="40" t="s">
        <v>7896</v>
      </c>
      <c r="I969" s="43">
        <f>J969-2</f>
        <v>41510</v>
      </c>
      <c r="J969" s="43">
        <f t="shared" ref="J969:J975" si="64">I970</f>
        <v>41512</v>
      </c>
      <c r="K969" s="40" t="s">
        <v>145</v>
      </c>
      <c r="L969" s="40">
        <v>100</v>
      </c>
    </row>
    <row r="970" spans="1:13" hidden="1">
      <c r="A970" s="40" t="s">
        <v>8544</v>
      </c>
      <c r="B970" s="40" t="s">
        <v>9456</v>
      </c>
      <c r="C970" s="40" t="s">
        <v>7927</v>
      </c>
      <c r="D970" s="40" t="s">
        <v>7928</v>
      </c>
      <c r="E970" s="41" t="s">
        <v>7929</v>
      </c>
      <c r="F970" s="40" t="s">
        <v>9457</v>
      </c>
      <c r="G970" s="40" t="s">
        <v>7898</v>
      </c>
      <c r="H970" s="40" t="s">
        <v>7899</v>
      </c>
      <c r="I970" s="43">
        <f>J970-1</f>
        <v>41512</v>
      </c>
      <c r="J970" s="43">
        <f t="shared" si="64"/>
        <v>41513</v>
      </c>
      <c r="K970" s="40" t="s">
        <v>145</v>
      </c>
      <c r="L970" s="40">
        <v>100</v>
      </c>
    </row>
    <row r="971" spans="1:13" hidden="1">
      <c r="A971" s="40" t="s">
        <v>8544</v>
      </c>
      <c r="B971" s="40" t="s">
        <v>9456</v>
      </c>
      <c r="C971" s="40" t="s">
        <v>7927</v>
      </c>
      <c r="D971" s="40" t="s">
        <v>7928</v>
      </c>
      <c r="E971" s="41" t="s">
        <v>7929</v>
      </c>
      <c r="F971" s="40" t="s">
        <v>9457</v>
      </c>
      <c r="G971" s="40" t="s">
        <v>7898</v>
      </c>
      <c r="H971" s="40" t="s">
        <v>7900</v>
      </c>
      <c r="I971" s="43">
        <f>J971-1</f>
        <v>41513</v>
      </c>
      <c r="J971" s="43">
        <f t="shared" si="64"/>
        <v>41514</v>
      </c>
      <c r="K971" s="40" t="s">
        <v>145</v>
      </c>
      <c r="L971" s="40">
        <v>100</v>
      </c>
    </row>
    <row r="972" spans="1:13">
      <c r="A972" s="40" t="s">
        <v>8544</v>
      </c>
      <c r="B972" s="40" t="s">
        <v>9456</v>
      </c>
      <c r="C972" s="40" t="s">
        <v>7927</v>
      </c>
      <c r="D972" s="40" t="s">
        <v>7928</v>
      </c>
      <c r="E972" s="41" t="s">
        <v>7929</v>
      </c>
      <c r="F972" s="40" t="s">
        <v>9457</v>
      </c>
      <c r="G972" s="40" t="s">
        <v>7901</v>
      </c>
      <c r="H972" s="40" t="s">
        <v>7902</v>
      </c>
      <c r="I972" s="43">
        <f>J972-5</f>
        <v>41514</v>
      </c>
      <c r="J972" s="43">
        <f t="shared" si="64"/>
        <v>41519</v>
      </c>
      <c r="K972" s="40" t="s">
        <v>145</v>
      </c>
      <c r="L972" s="40">
        <v>100</v>
      </c>
    </row>
    <row r="973" spans="1:13" hidden="1">
      <c r="A973" s="40" t="s">
        <v>8544</v>
      </c>
      <c r="B973" s="40" t="s">
        <v>9456</v>
      </c>
      <c r="C973" s="40" t="s">
        <v>7927</v>
      </c>
      <c r="D973" s="40" t="s">
        <v>7928</v>
      </c>
      <c r="E973" s="41" t="s">
        <v>7929</v>
      </c>
      <c r="F973" s="40" t="s">
        <v>9457</v>
      </c>
      <c r="G973" s="40" t="s">
        <v>7904</v>
      </c>
      <c r="H973" s="40" t="s">
        <v>7905</v>
      </c>
      <c r="I973" s="43">
        <f>J973-3</f>
        <v>41519</v>
      </c>
      <c r="J973" s="43">
        <f t="shared" si="64"/>
        <v>41522</v>
      </c>
      <c r="K973" s="40" t="s">
        <v>145</v>
      </c>
      <c r="L973" s="40">
        <v>100</v>
      </c>
    </row>
    <row r="974" spans="1:13" hidden="1">
      <c r="A974" s="40" t="s">
        <v>8544</v>
      </c>
      <c r="B974" s="40" t="s">
        <v>9456</v>
      </c>
      <c r="C974" s="40" t="s">
        <v>7927</v>
      </c>
      <c r="D974" s="40" t="s">
        <v>7928</v>
      </c>
      <c r="E974" s="41" t="s">
        <v>7929</v>
      </c>
      <c r="F974" s="40" t="s">
        <v>9457</v>
      </c>
      <c r="G974" s="40" t="s">
        <v>7904</v>
      </c>
      <c r="H974" s="40" t="s">
        <v>7906</v>
      </c>
      <c r="I974" s="43">
        <f>J974-2</f>
        <v>41522</v>
      </c>
      <c r="J974" s="43">
        <f t="shared" si="64"/>
        <v>41524</v>
      </c>
      <c r="K974" s="40" t="s">
        <v>145</v>
      </c>
      <c r="L974" s="40">
        <v>100</v>
      </c>
    </row>
    <row r="975" spans="1:13" hidden="1">
      <c r="A975" s="40" t="s">
        <v>8544</v>
      </c>
      <c r="B975" s="40" t="s">
        <v>9456</v>
      </c>
      <c r="C975" s="40" t="s">
        <v>7927</v>
      </c>
      <c r="D975" s="40" t="s">
        <v>7928</v>
      </c>
      <c r="E975" s="41" t="s">
        <v>7929</v>
      </c>
      <c r="F975" s="40" t="s">
        <v>9457</v>
      </c>
      <c r="G975" s="40" t="s">
        <v>7904</v>
      </c>
      <c r="H975" s="40" t="s">
        <v>7907</v>
      </c>
      <c r="I975" s="43">
        <f>J975-2</f>
        <v>41524</v>
      </c>
      <c r="J975" s="43">
        <f t="shared" si="64"/>
        <v>41526</v>
      </c>
      <c r="K975" s="40" t="s">
        <v>145</v>
      </c>
      <c r="L975" s="40">
        <v>100</v>
      </c>
    </row>
    <row r="976" spans="1:13" hidden="1">
      <c r="A976" s="40" t="s">
        <v>8544</v>
      </c>
      <c r="B976" s="40" t="s">
        <v>9456</v>
      </c>
      <c r="C976" s="40" t="s">
        <v>7927</v>
      </c>
      <c r="D976" s="40" t="s">
        <v>7928</v>
      </c>
      <c r="E976" s="41" t="s">
        <v>7929</v>
      </c>
      <c r="F976" s="40" t="s">
        <v>9457</v>
      </c>
      <c r="G976" s="40" t="s">
        <v>7904</v>
      </c>
      <c r="H976" s="40" t="s">
        <v>7908</v>
      </c>
      <c r="I976" s="43">
        <f>J976-1</f>
        <v>41526</v>
      </c>
      <c r="J976" s="43">
        <v>41527</v>
      </c>
      <c r="K976" s="40" t="s">
        <v>145</v>
      </c>
      <c r="L976" s="40">
        <v>100</v>
      </c>
    </row>
    <row r="977" spans="1:13" hidden="1">
      <c r="A977" s="41" t="s">
        <v>8534</v>
      </c>
      <c r="B977" s="79" t="s">
        <v>9458</v>
      </c>
      <c r="C977" s="41" t="s">
        <v>65</v>
      </c>
      <c r="D977" s="41" t="s">
        <v>7928</v>
      </c>
      <c r="E977" s="41" t="s">
        <v>7938</v>
      </c>
      <c r="F977" s="41" t="s">
        <v>9459</v>
      </c>
      <c r="G977" s="41" t="s">
        <v>1048</v>
      </c>
      <c r="H977" s="41" t="s">
        <v>7888</v>
      </c>
      <c r="I977" s="41"/>
      <c r="J977" s="41"/>
      <c r="M977" s="40"/>
    </row>
    <row r="978" spans="1:13" hidden="1">
      <c r="A978" s="41" t="s">
        <v>8534</v>
      </c>
      <c r="B978" s="79" t="s">
        <v>9458</v>
      </c>
      <c r="C978" s="41" t="s">
        <v>65</v>
      </c>
      <c r="D978" s="41" t="s">
        <v>7928</v>
      </c>
      <c r="E978" s="41" t="s">
        <v>7938</v>
      </c>
      <c r="F978" s="41" t="s">
        <v>9459</v>
      </c>
      <c r="G978" s="41" t="s">
        <v>1048</v>
      </c>
      <c r="H978" s="41" t="s">
        <v>7889</v>
      </c>
      <c r="I978" s="41"/>
      <c r="J978" s="41"/>
      <c r="M978" s="40"/>
    </row>
    <row r="979" spans="1:13" hidden="1">
      <c r="A979" s="41" t="s">
        <v>8534</v>
      </c>
      <c r="B979" s="79" t="s">
        <v>9458</v>
      </c>
      <c r="C979" s="41" t="s">
        <v>65</v>
      </c>
      <c r="D979" s="41" t="s">
        <v>7928</v>
      </c>
      <c r="E979" s="41" t="s">
        <v>7938</v>
      </c>
      <c r="F979" s="41" t="s">
        <v>9459</v>
      </c>
      <c r="G979" s="41" t="s">
        <v>1048</v>
      </c>
      <c r="H979" s="41" t="s">
        <v>7890</v>
      </c>
      <c r="I979" s="41"/>
      <c r="J979" s="41"/>
      <c r="M979" s="40"/>
    </row>
    <row r="980" spans="1:13" hidden="1">
      <c r="A980" s="41" t="s">
        <v>8534</v>
      </c>
      <c r="B980" s="79" t="s">
        <v>9458</v>
      </c>
      <c r="C980" s="41" t="s">
        <v>65</v>
      </c>
      <c r="D980" s="41" t="s">
        <v>7928</v>
      </c>
      <c r="E980" s="41" t="s">
        <v>7938</v>
      </c>
      <c r="F980" s="41" t="s">
        <v>9459</v>
      </c>
      <c r="G980" s="41" t="s">
        <v>1048</v>
      </c>
      <c r="H980" s="41" t="s">
        <v>7891</v>
      </c>
      <c r="I980" s="41"/>
      <c r="J980" s="41"/>
      <c r="M980" s="40"/>
    </row>
    <row r="981" spans="1:13" hidden="1">
      <c r="A981" s="41" t="s">
        <v>8534</v>
      </c>
      <c r="B981" s="79" t="s">
        <v>9458</v>
      </c>
      <c r="C981" s="41" t="s">
        <v>65</v>
      </c>
      <c r="D981" s="41" t="s">
        <v>7928</v>
      </c>
      <c r="E981" s="41" t="s">
        <v>7938</v>
      </c>
      <c r="F981" s="41" t="s">
        <v>9459</v>
      </c>
      <c r="G981" s="41" t="s">
        <v>1048</v>
      </c>
      <c r="H981" s="41" t="s">
        <v>7892</v>
      </c>
      <c r="I981" s="42">
        <v>41474</v>
      </c>
      <c r="J981" s="41"/>
      <c r="M981" s="40"/>
    </row>
    <row r="982" spans="1:13" hidden="1">
      <c r="A982" s="41" t="s">
        <v>8534</v>
      </c>
      <c r="B982" s="79" t="s">
        <v>9458</v>
      </c>
      <c r="C982" s="41" t="s">
        <v>65</v>
      </c>
      <c r="D982" s="41" t="s">
        <v>7928</v>
      </c>
      <c r="E982" s="41" t="s">
        <v>7938</v>
      </c>
      <c r="F982" s="41" t="s">
        <v>9459</v>
      </c>
      <c r="G982" s="41" t="s">
        <v>1048</v>
      </c>
      <c r="H982" s="41" t="s">
        <v>7893</v>
      </c>
      <c r="I982" s="42"/>
      <c r="J982" s="41"/>
      <c r="M982" s="40"/>
    </row>
    <row r="983" spans="1:13" hidden="1">
      <c r="A983" s="41" t="s">
        <v>8534</v>
      </c>
      <c r="B983" s="79" t="s">
        <v>9458</v>
      </c>
      <c r="C983" s="41" t="s">
        <v>65</v>
      </c>
      <c r="D983" s="41" t="s">
        <v>7928</v>
      </c>
      <c r="E983" s="41" t="s">
        <v>7938</v>
      </c>
      <c r="F983" s="41" t="s">
        <v>9459</v>
      </c>
      <c r="G983" s="41" t="s">
        <v>1048</v>
      </c>
      <c r="H983" s="41" t="s">
        <v>7894</v>
      </c>
      <c r="I983" s="42">
        <v>41444</v>
      </c>
      <c r="J983" s="41"/>
      <c r="M983" s="40"/>
    </row>
    <row r="984" spans="1:13" hidden="1">
      <c r="A984" s="40" t="s">
        <v>8534</v>
      </c>
      <c r="B984" s="78" t="s">
        <v>9458</v>
      </c>
      <c r="C984" s="40" t="s">
        <v>65</v>
      </c>
      <c r="D984" s="40" t="s">
        <v>7928</v>
      </c>
      <c r="E984" s="41" t="s">
        <v>7938</v>
      </c>
      <c r="F984" s="40" t="s">
        <v>9459</v>
      </c>
      <c r="G984" s="40" t="s">
        <v>7895</v>
      </c>
      <c r="H984" s="40" t="s">
        <v>7896</v>
      </c>
      <c r="I984" s="43">
        <f>J984-2</f>
        <v>41427</v>
      </c>
      <c r="J984" s="43">
        <f t="shared" ref="J984:J990" si="65">I985</f>
        <v>41429</v>
      </c>
      <c r="K984" s="40" t="s">
        <v>6184</v>
      </c>
      <c r="L984" s="40">
        <v>100</v>
      </c>
      <c r="M984" s="40"/>
    </row>
    <row r="985" spans="1:13" hidden="1">
      <c r="A985" s="40" t="s">
        <v>8534</v>
      </c>
      <c r="B985" s="78" t="s">
        <v>9458</v>
      </c>
      <c r="C985" s="40" t="s">
        <v>65</v>
      </c>
      <c r="D985" s="40" t="s">
        <v>7928</v>
      </c>
      <c r="E985" s="41" t="s">
        <v>7938</v>
      </c>
      <c r="F985" s="40" t="s">
        <v>9459</v>
      </c>
      <c r="G985" s="40" t="s">
        <v>7898</v>
      </c>
      <c r="H985" s="40" t="s">
        <v>7899</v>
      </c>
      <c r="I985" s="43">
        <f>J985-1</f>
        <v>41429</v>
      </c>
      <c r="J985" s="43">
        <f t="shared" si="65"/>
        <v>41430</v>
      </c>
      <c r="K985" s="40" t="s">
        <v>6184</v>
      </c>
      <c r="L985" s="40">
        <v>100</v>
      </c>
    </row>
    <row r="986" spans="1:13" hidden="1">
      <c r="A986" s="40" t="s">
        <v>8534</v>
      </c>
      <c r="B986" s="78" t="s">
        <v>9458</v>
      </c>
      <c r="C986" s="40" t="s">
        <v>65</v>
      </c>
      <c r="D986" s="40" t="s">
        <v>7928</v>
      </c>
      <c r="E986" s="41" t="s">
        <v>7938</v>
      </c>
      <c r="F986" s="40" t="s">
        <v>9459</v>
      </c>
      <c r="G986" s="40" t="s">
        <v>7898</v>
      </c>
      <c r="H986" s="40" t="s">
        <v>7900</v>
      </c>
      <c r="I986" s="43">
        <f>J986-1</f>
        <v>41430</v>
      </c>
      <c r="J986" s="43">
        <f t="shared" si="65"/>
        <v>41431</v>
      </c>
      <c r="K986" s="40" t="s">
        <v>6184</v>
      </c>
      <c r="L986" s="40">
        <v>100</v>
      </c>
    </row>
    <row r="987" spans="1:13">
      <c r="A987" s="40" t="s">
        <v>8534</v>
      </c>
      <c r="B987" s="78" t="s">
        <v>9458</v>
      </c>
      <c r="C987" s="40" t="s">
        <v>65</v>
      </c>
      <c r="D987" s="40" t="s">
        <v>7928</v>
      </c>
      <c r="E987" s="41" t="s">
        <v>7938</v>
      </c>
      <c r="F987" s="40" t="s">
        <v>9459</v>
      </c>
      <c r="G987" s="40" t="s">
        <v>7901</v>
      </c>
      <c r="H987" s="40" t="s">
        <v>7902</v>
      </c>
      <c r="I987" s="43">
        <f>J987-5</f>
        <v>41431</v>
      </c>
      <c r="J987" s="43">
        <f t="shared" si="65"/>
        <v>41436</v>
      </c>
      <c r="K987" s="40" t="s">
        <v>6184</v>
      </c>
      <c r="L987" s="40">
        <v>100</v>
      </c>
    </row>
    <row r="988" spans="1:13" hidden="1">
      <c r="A988" s="40" t="s">
        <v>8534</v>
      </c>
      <c r="B988" s="78" t="s">
        <v>9458</v>
      </c>
      <c r="C988" s="40" t="s">
        <v>65</v>
      </c>
      <c r="D988" s="40" t="s">
        <v>7928</v>
      </c>
      <c r="E988" s="41" t="s">
        <v>7938</v>
      </c>
      <c r="F988" s="40" t="s">
        <v>9459</v>
      </c>
      <c r="G988" s="40" t="s">
        <v>7904</v>
      </c>
      <c r="H988" s="40" t="s">
        <v>7905</v>
      </c>
      <c r="I988" s="43">
        <f>J988-3</f>
        <v>41436</v>
      </c>
      <c r="J988" s="43">
        <f t="shared" si="65"/>
        <v>41439</v>
      </c>
      <c r="K988" s="40" t="s">
        <v>6184</v>
      </c>
      <c r="L988" s="40">
        <v>100</v>
      </c>
      <c r="M988" s="39" t="s">
        <v>9460</v>
      </c>
    </row>
    <row r="989" spans="1:13" hidden="1">
      <c r="A989" s="40" t="s">
        <v>8534</v>
      </c>
      <c r="B989" s="78" t="s">
        <v>9458</v>
      </c>
      <c r="C989" s="40" t="s">
        <v>65</v>
      </c>
      <c r="D989" s="40" t="s">
        <v>7928</v>
      </c>
      <c r="E989" s="41" t="s">
        <v>7938</v>
      </c>
      <c r="F989" s="40" t="s">
        <v>9459</v>
      </c>
      <c r="G989" s="40" t="s">
        <v>7904</v>
      </c>
      <c r="H989" s="40" t="s">
        <v>7906</v>
      </c>
      <c r="I989" s="43">
        <f>J989-2</f>
        <v>41439</v>
      </c>
      <c r="J989" s="43">
        <f t="shared" si="65"/>
        <v>41441</v>
      </c>
      <c r="K989" s="40" t="s">
        <v>6184</v>
      </c>
      <c r="L989" s="40">
        <v>100</v>
      </c>
    </row>
    <row r="990" spans="1:13" hidden="1">
      <c r="A990" s="40" t="s">
        <v>8534</v>
      </c>
      <c r="B990" s="78" t="s">
        <v>9458</v>
      </c>
      <c r="C990" s="40" t="s">
        <v>65</v>
      </c>
      <c r="D990" s="40" t="s">
        <v>7928</v>
      </c>
      <c r="E990" s="41" t="s">
        <v>7938</v>
      </c>
      <c r="F990" s="40" t="s">
        <v>9459</v>
      </c>
      <c r="G990" s="40" t="s">
        <v>7904</v>
      </c>
      <c r="H990" s="40" t="s">
        <v>7907</v>
      </c>
      <c r="I990" s="43">
        <f>J990-2</f>
        <v>41441</v>
      </c>
      <c r="J990" s="43">
        <f t="shared" si="65"/>
        <v>41443</v>
      </c>
      <c r="K990" s="40" t="s">
        <v>6184</v>
      </c>
      <c r="L990" s="40">
        <v>100</v>
      </c>
    </row>
    <row r="991" spans="1:13" hidden="1">
      <c r="A991" s="40" t="s">
        <v>8534</v>
      </c>
      <c r="B991" s="78" t="s">
        <v>9458</v>
      </c>
      <c r="C991" s="40" t="s">
        <v>65</v>
      </c>
      <c r="D991" s="40" t="s">
        <v>7928</v>
      </c>
      <c r="E991" s="41" t="s">
        <v>7938</v>
      </c>
      <c r="F991" s="40" t="s">
        <v>9459</v>
      </c>
      <c r="G991" s="40" t="s">
        <v>7904</v>
      </c>
      <c r="H991" s="40" t="s">
        <v>7908</v>
      </c>
      <c r="I991" s="43">
        <f>J991-1</f>
        <v>41443</v>
      </c>
      <c r="J991" s="43">
        <v>41444</v>
      </c>
      <c r="K991" s="40" t="s">
        <v>6184</v>
      </c>
      <c r="L991" s="40">
        <v>100</v>
      </c>
    </row>
    <row r="992" spans="1:13" hidden="1">
      <c r="A992" s="41" t="s">
        <v>8534</v>
      </c>
      <c r="B992" s="89" t="s">
        <v>8658</v>
      </c>
      <c r="C992" s="41" t="s">
        <v>7927</v>
      </c>
      <c r="D992" s="41" t="s">
        <v>7928</v>
      </c>
      <c r="E992" s="41" t="s">
        <v>7938</v>
      </c>
      <c r="F992" s="41" t="s">
        <v>9461</v>
      </c>
      <c r="G992" s="41" t="s">
        <v>1048</v>
      </c>
      <c r="H992" s="41" t="s">
        <v>7888</v>
      </c>
      <c r="I992" s="41"/>
      <c r="J992" s="41"/>
      <c r="K992" s="41"/>
      <c r="L992" s="41"/>
      <c r="M992" s="41"/>
    </row>
    <row r="993" spans="1:13" hidden="1">
      <c r="A993" s="41" t="s">
        <v>8534</v>
      </c>
      <c r="B993" s="89" t="s">
        <v>8658</v>
      </c>
      <c r="C993" s="41" t="s">
        <v>7927</v>
      </c>
      <c r="D993" s="41" t="s">
        <v>7928</v>
      </c>
      <c r="E993" s="41" t="s">
        <v>7938</v>
      </c>
      <c r="F993" s="41" t="s">
        <v>9461</v>
      </c>
      <c r="G993" s="41" t="s">
        <v>1048</v>
      </c>
      <c r="H993" s="41" t="s">
        <v>7889</v>
      </c>
      <c r="I993" s="41"/>
      <c r="J993" s="41"/>
      <c r="K993" s="41"/>
      <c r="L993" s="41"/>
      <c r="M993" s="41"/>
    </row>
    <row r="994" spans="1:13" hidden="1">
      <c r="A994" s="41" t="s">
        <v>8534</v>
      </c>
      <c r="B994" s="89" t="s">
        <v>8658</v>
      </c>
      <c r="C994" s="41" t="s">
        <v>7927</v>
      </c>
      <c r="D994" s="41" t="s">
        <v>7928</v>
      </c>
      <c r="E994" s="41" t="s">
        <v>7938</v>
      </c>
      <c r="F994" s="41" t="s">
        <v>9461</v>
      </c>
      <c r="G994" s="41" t="s">
        <v>1048</v>
      </c>
      <c r="H994" s="41" t="s">
        <v>7890</v>
      </c>
      <c r="I994" s="41"/>
      <c r="J994" s="41"/>
      <c r="K994" s="41"/>
      <c r="L994" s="41"/>
      <c r="M994" s="41"/>
    </row>
    <row r="995" spans="1:13" hidden="1">
      <c r="A995" s="41" t="s">
        <v>8534</v>
      </c>
      <c r="B995" s="89" t="s">
        <v>8658</v>
      </c>
      <c r="C995" s="41" t="s">
        <v>7927</v>
      </c>
      <c r="D995" s="41" t="s">
        <v>7928</v>
      </c>
      <c r="E995" s="41" t="s">
        <v>7938</v>
      </c>
      <c r="F995" s="41" t="s">
        <v>9461</v>
      </c>
      <c r="G995" s="41" t="s">
        <v>1048</v>
      </c>
      <c r="H995" s="41" t="s">
        <v>7891</v>
      </c>
      <c r="I995" s="41"/>
      <c r="J995" s="41"/>
      <c r="K995" s="41"/>
      <c r="L995" s="41"/>
      <c r="M995" s="41"/>
    </row>
    <row r="996" spans="1:13" hidden="1">
      <c r="A996" s="41" t="s">
        <v>8534</v>
      </c>
      <c r="B996" s="89" t="s">
        <v>8658</v>
      </c>
      <c r="C996" s="41" t="s">
        <v>7927</v>
      </c>
      <c r="D996" s="41" t="s">
        <v>7928</v>
      </c>
      <c r="E996" s="41" t="s">
        <v>7938</v>
      </c>
      <c r="F996" s="41" t="s">
        <v>9461</v>
      </c>
      <c r="G996" s="41" t="s">
        <v>1048</v>
      </c>
      <c r="H996" s="41" t="s">
        <v>7892</v>
      </c>
      <c r="I996" s="42">
        <v>41585</v>
      </c>
      <c r="J996" s="41"/>
      <c r="K996" s="41"/>
      <c r="L996" s="41"/>
      <c r="M996" s="41"/>
    </row>
    <row r="997" spans="1:13" hidden="1">
      <c r="A997" s="41" t="s">
        <v>8534</v>
      </c>
      <c r="B997" s="89" t="s">
        <v>8658</v>
      </c>
      <c r="C997" s="41" t="s">
        <v>7927</v>
      </c>
      <c r="D997" s="41" t="s">
        <v>7928</v>
      </c>
      <c r="E997" s="41" t="s">
        <v>7938</v>
      </c>
      <c r="F997" s="41" t="s">
        <v>9461</v>
      </c>
      <c r="G997" s="41" t="s">
        <v>1048</v>
      </c>
      <c r="H997" s="41" t="s">
        <v>7893</v>
      </c>
      <c r="I997" s="42"/>
      <c r="J997" s="41"/>
      <c r="K997" s="41"/>
      <c r="L997" s="41"/>
      <c r="M997" s="41"/>
    </row>
    <row r="998" spans="1:13" hidden="1">
      <c r="A998" s="41" t="s">
        <v>8534</v>
      </c>
      <c r="B998" s="89" t="s">
        <v>8658</v>
      </c>
      <c r="C998" s="41" t="s">
        <v>7927</v>
      </c>
      <c r="D998" s="41" t="s">
        <v>7928</v>
      </c>
      <c r="E998" s="41" t="s">
        <v>7938</v>
      </c>
      <c r="F998" s="41" t="s">
        <v>9461</v>
      </c>
      <c r="G998" s="41" t="s">
        <v>1048</v>
      </c>
      <c r="H998" s="41" t="s">
        <v>7894</v>
      </c>
      <c r="I998" s="42">
        <v>41554</v>
      </c>
      <c r="J998" s="41"/>
      <c r="K998" s="41"/>
      <c r="L998" s="41"/>
      <c r="M998" s="41"/>
    </row>
    <row r="999" spans="1:13" hidden="1">
      <c r="A999" s="40" t="s">
        <v>8534</v>
      </c>
      <c r="B999" s="88" t="s">
        <v>8658</v>
      </c>
      <c r="C999" s="40" t="s">
        <v>7927</v>
      </c>
      <c r="D999" s="40" t="s">
        <v>7928</v>
      </c>
      <c r="E999" s="41" t="s">
        <v>7938</v>
      </c>
      <c r="F999" s="40" t="s">
        <v>9461</v>
      </c>
      <c r="G999" s="40" t="s">
        <v>7895</v>
      </c>
      <c r="H999" s="40" t="s">
        <v>7896</v>
      </c>
      <c r="I999" s="43">
        <f>J999-2</f>
        <v>41537</v>
      </c>
      <c r="J999" s="43">
        <f t="shared" ref="J999:J1005" si="66">I1000</f>
        <v>41539</v>
      </c>
      <c r="K999" s="40" t="s">
        <v>6184</v>
      </c>
      <c r="L999" s="40">
        <v>100</v>
      </c>
      <c r="M999" s="40"/>
    </row>
    <row r="1000" spans="1:13" hidden="1">
      <c r="A1000" s="40" t="s">
        <v>8534</v>
      </c>
      <c r="B1000" s="88" t="s">
        <v>8658</v>
      </c>
      <c r="C1000" s="40" t="s">
        <v>7927</v>
      </c>
      <c r="D1000" s="40" t="s">
        <v>7928</v>
      </c>
      <c r="E1000" s="41" t="s">
        <v>7938</v>
      </c>
      <c r="F1000" s="40" t="s">
        <v>9461</v>
      </c>
      <c r="G1000" s="40" t="s">
        <v>7898</v>
      </c>
      <c r="H1000" s="40" t="s">
        <v>7899</v>
      </c>
      <c r="I1000" s="43">
        <f>J1000-1</f>
        <v>41539</v>
      </c>
      <c r="J1000" s="43">
        <f t="shared" si="66"/>
        <v>41540</v>
      </c>
      <c r="K1000" s="40" t="s">
        <v>6184</v>
      </c>
      <c r="L1000" s="40">
        <v>100</v>
      </c>
      <c r="M1000" s="40"/>
    </row>
    <row r="1001" spans="1:13" hidden="1">
      <c r="A1001" s="40" t="s">
        <v>8534</v>
      </c>
      <c r="B1001" s="88" t="s">
        <v>8658</v>
      </c>
      <c r="C1001" s="40" t="s">
        <v>7927</v>
      </c>
      <c r="D1001" s="40" t="s">
        <v>7928</v>
      </c>
      <c r="E1001" s="41" t="s">
        <v>7938</v>
      </c>
      <c r="F1001" s="40" t="s">
        <v>9461</v>
      </c>
      <c r="G1001" s="40" t="s">
        <v>7898</v>
      </c>
      <c r="H1001" s="40" t="s">
        <v>7925</v>
      </c>
      <c r="I1001" s="43">
        <f>J1001-1</f>
        <v>41540</v>
      </c>
      <c r="J1001" s="43">
        <f t="shared" si="66"/>
        <v>41541</v>
      </c>
      <c r="K1001" s="40" t="s">
        <v>6184</v>
      </c>
      <c r="L1001" s="40">
        <v>100</v>
      </c>
      <c r="M1001" s="40"/>
    </row>
    <row r="1002" spans="1:13">
      <c r="A1002" s="40" t="s">
        <v>8534</v>
      </c>
      <c r="B1002" s="88" t="s">
        <v>8658</v>
      </c>
      <c r="C1002" s="40" t="s">
        <v>7927</v>
      </c>
      <c r="D1002" s="40" t="s">
        <v>7928</v>
      </c>
      <c r="E1002" s="41" t="s">
        <v>7938</v>
      </c>
      <c r="F1002" s="40" t="s">
        <v>9461</v>
      </c>
      <c r="G1002" s="40" t="s">
        <v>7901</v>
      </c>
      <c r="H1002" s="40" t="s">
        <v>7940</v>
      </c>
      <c r="I1002" s="43">
        <f>J1002-5</f>
        <v>41541</v>
      </c>
      <c r="J1002" s="43">
        <f t="shared" si="66"/>
        <v>41546</v>
      </c>
      <c r="K1002" s="40" t="s">
        <v>6184</v>
      </c>
      <c r="L1002" s="40">
        <v>100</v>
      </c>
      <c r="M1002" s="40"/>
    </row>
    <row r="1003" spans="1:13" hidden="1">
      <c r="A1003" s="40" t="s">
        <v>8534</v>
      </c>
      <c r="B1003" s="88" t="s">
        <v>8658</v>
      </c>
      <c r="C1003" s="40" t="s">
        <v>7927</v>
      </c>
      <c r="D1003" s="40" t="s">
        <v>7928</v>
      </c>
      <c r="E1003" s="41" t="s">
        <v>7938</v>
      </c>
      <c r="F1003" s="40" t="s">
        <v>9461</v>
      </c>
      <c r="G1003" s="40" t="s">
        <v>7904</v>
      </c>
      <c r="H1003" s="40" t="s">
        <v>7905</v>
      </c>
      <c r="I1003" s="43">
        <f>J1003-3</f>
        <v>41546</v>
      </c>
      <c r="J1003" s="43">
        <f t="shared" si="66"/>
        <v>41549</v>
      </c>
      <c r="K1003" s="40" t="s">
        <v>6184</v>
      </c>
      <c r="L1003" s="40">
        <v>100</v>
      </c>
    </row>
    <row r="1004" spans="1:13" hidden="1">
      <c r="A1004" s="40" t="s">
        <v>8534</v>
      </c>
      <c r="B1004" s="88" t="s">
        <v>8658</v>
      </c>
      <c r="C1004" s="40" t="s">
        <v>7927</v>
      </c>
      <c r="D1004" s="40" t="s">
        <v>7928</v>
      </c>
      <c r="E1004" s="41" t="s">
        <v>7938</v>
      </c>
      <c r="F1004" s="40" t="s">
        <v>9461</v>
      </c>
      <c r="G1004" s="40" t="s">
        <v>7904</v>
      </c>
      <c r="H1004" s="40" t="s">
        <v>7906</v>
      </c>
      <c r="I1004" s="43">
        <f>J1004-2</f>
        <v>41549</v>
      </c>
      <c r="J1004" s="43">
        <f t="shared" si="66"/>
        <v>41551</v>
      </c>
      <c r="K1004" s="40" t="s">
        <v>6184</v>
      </c>
      <c r="L1004" s="40">
        <v>100</v>
      </c>
    </row>
    <row r="1005" spans="1:13" hidden="1">
      <c r="A1005" s="40" t="s">
        <v>8534</v>
      </c>
      <c r="B1005" s="88" t="s">
        <v>8658</v>
      </c>
      <c r="C1005" s="40" t="s">
        <v>7927</v>
      </c>
      <c r="D1005" s="40" t="s">
        <v>7928</v>
      </c>
      <c r="E1005" s="41" t="s">
        <v>7938</v>
      </c>
      <c r="F1005" s="40" t="s">
        <v>9461</v>
      </c>
      <c r="G1005" s="40" t="s">
        <v>7904</v>
      </c>
      <c r="H1005" s="40" t="s">
        <v>7907</v>
      </c>
      <c r="I1005" s="43">
        <f>J1005-2</f>
        <v>41551</v>
      </c>
      <c r="J1005" s="43">
        <f t="shared" si="66"/>
        <v>41553</v>
      </c>
      <c r="K1005" s="40" t="s">
        <v>6184</v>
      </c>
      <c r="L1005" s="40">
        <v>100</v>
      </c>
    </row>
    <row r="1006" spans="1:13" hidden="1">
      <c r="A1006" s="40" t="s">
        <v>8534</v>
      </c>
      <c r="B1006" s="88" t="s">
        <v>8658</v>
      </c>
      <c r="C1006" s="40" t="s">
        <v>7927</v>
      </c>
      <c r="D1006" s="40" t="s">
        <v>7928</v>
      </c>
      <c r="E1006" s="41" t="s">
        <v>7938</v>
      </c>
      <c r="F1006" s="40" t="s">
        <v>9461</v>
      </c>
      <c r="G1006" s="40" t="s">
        <v>7904</v>
      </c>
      <c r="H1006" s="40" t="s">
        <v>7908</v>
      </c>
      <c r="I1006" s="43">
        <f>J1006-1</f>
        <v>41553</v>
      </c>
      <c r="J1006" s="43">
        <v>41554</v>
      </c>
      <c r="K1006" s="40" t="s">
        <v>6184</v>
      </c>
      <c r="L1006" s="40">
        <v>100</v>
      </c>
    </row>
    <row r="1007" spans="1:13" hidden="1">
      <c r="A1007" s="41" t="s">
        <v>8534</v>
      </c>
      <c r="B1007" s="41" t="s">
        <v>9462</v>
      </c>
      <c r="C1007" s="41" t="s">
        <v>65</v>
      </c>
      <c r="D1007" s="41" t="s">
        <v>65</v>
      </c>
      <c r="E1007" s="41" t="s">
        <v>7886</v>
      </c>
      <c r="F1007" s="41" t="s">
        <v>9463</v>
      </c>
      <c r="G1007" s="41" t="s">
        <v>1048</v>
      </c>
      <c r="H1007" s="41" t="s">
        <v>7888</v>
      </c>
      <c r="I1007" s="42">
        <v>41402</v>
      </c>
      <c r="J1007" s="41"/>
      <c r="K1007" s="41"/>
      <c r="L1007" s="41"/>
      <c r="M1007" s="40"/>
    </row>
    <row r="1008" spans="1:13" hidden="1">
      <c r="A1008" s="41" t="s">
        <v>8534</v>
      </c>
      <c r="B1008" s="41" t="s">
        <v>9462</v>
      </c>
      <c r="C1008" s="41" t="s">
        <v>65</v>
      </c>
      <c r="D1008" s="41" t="s">
        <v>65</v>
      </c>
      <c r="E1008" s="41" t="s">
        <v>7886</v>
      </c>
      <c r="F1008" s="41" t="s">
        <v>9463</v>
      </c>
      <c r="G1008" s="41" t="s">
        <v>1048</v>
      </c>
      <c r="H1008" s="41" t="s">
        <v>7889</v>
      </c>
      <c r="I1008" s="41"/>
      <c r="J1008" s="41"/>
      <c r="K1008" s="41"/>
      <c r="L1008" s="41"/>
      <c r="M1008" s="40"/>
    </row>
    <row r="1009" spans="1:13" hidden="1">
      <c r="A1009" s="41" t="s">
        <v>8534</v>
      </c>
      <c r="B1009" s="41" t="s">
        <v>9462</v>
      </c>
      <c r="C1009" s="41" t="s">
        <v>65</v>
      </c>
      <c r="D1009" s="41" t="s">
        <v>65</v>
      </c>
      <c r="E1009" s="41" t="s">
        <v>7886</v>
      </c>
      <c r="F1009" s="41" t="s">
        <v>9463</v>
      </c>
      <c r="G1009" s="41" t="s">
        <v>1048</v>
      </c>
      <c r="H1009" s="41" t="s">
        <v>7890</v>
      </c>
      <c r="I1009" s="41"/>
      <c r="J1009" s="41"/>
      <c r="K1009" s="41"/>
      <c r="L1009" s="41"/>
      <c r="M1009" s="40"/>
    </row>
    <row r="1010" spans="1:13" hidden="1">
      <c r="A1010" s="41" t="s">
        <v>8534</v>
      </c>
      <c r="B1010" s="41" t="s">
        <v>9462</v>
      </c>
      <c r="C1010" s="41" t="s">
        <v>65</v>
      </c>
      <c r="D1010" s="41" t="s">
        <v>65</v>
      </c>
      <c r="E1010" s="41" t="s">
        <v>7886</v>
      </c>
      <c r="F1010" s="41" t="s">
        <v>9463</v>
      </c>
      <c r="G1010" s="41" t="s">
        <v>1048</v>
      </c>
      <c r="H1010" s="41" t="s">
        <v>7891</v>
      </c>
      <c r="I1010" s="41"/>
      <c r="J1010" s="41"/>
      <c r="K1010" s="41"/>
      <c r="L1010" s="41"/>
      <c r="M1010" s="40"/>
    </row>
    <row r="1011" spans="1:13" hidden="1">
      <c r="A1011" s="41" t="s">
        <v>8534</v>
      </c>
      <c r="B1011" s="41" t="s">
        <v>9462</v>
      </c>
      <c r="C1011" s="41" t="s">
        <v>65</v>
      </c>
      <c r="D1011" s="41" t="s">
        <v>65</v>
      </c>
      <c r="E1011" s="41" t="s">
        <v>7886</v>
      </c>
      <c r="F1011" s="41" t="s">
        <v>9463</v>
      </c>
      <c r="G1011" s="41" t="s">
        <v>1048</v>
      </c>
      <c r="H1011" s="41" t="s">
        <v>7892</v>
      </c>
      <c r="I1011" s="42">
        <v>41422</v>
      </c>
      <c r="J1011" s="41"/>
      <c r="K1011" s="41"/>
      <c r="L1011" s="41"/>
      <c r="M1011" s="40"/>
    </row>
    <row r="1012" spans="1:13" hidden="1">
      <c r="A1012" s="41" t="s">
        <v>8534</v>
      </c>
      <c r="B1012" s="41" t="s">
        <v>9462</v>
      </c>
      <c r="C1012" s="41" t="s">
        <v>65</v>
      </c>
      <c r="D1012" s="41" t="s">
        <v>65</v>
      </c>
      <c r="E1012" s="41" t="s">
        <v>7886</v>
      </c>
      <c r="F1012" s="41" t="s">
        <v>9463</v>
      </c>
      <c r="G1012" s="41" t="s">
        <v>1048</v>
      </c>
      <c r="H1012" s="41" t="s">
        <v>7893</v>
      </c>
      <c r="I1012" s="41"/>
      <c r="J1012" s="41"/>
      <c r="K1012" s="41"/>
      <c r="L1012" s="41"/>
      <c r="M1012" s="40"/>
    </row>
    <row r="1013" spans="1:13" hidden="1">
      <c r="A1013" s="41" t="s">
        <v>8534</v>
      </c>
      <c r="B1013" s="41" t="s">
        <v>9462</v>
      </c>
      <c r="C1013" s="41" t="s">
        <v>65</v>
      </c>
      <c r="D1013" s="41" t="s">
        <v>65</v>
      </c>
      <c r="E1013" s="41" t="s">
        <v>7886</v>
      </c>
      <c r="F1013" s="41" t="s">
        <v>9463</v>
      </c>
      <c r="G1013" s="41" t="s">
        <v>1048</v>
      </c>
      <c r="H1013" s="41" t="s">
        <v>7894</v>
      </c>
      <c r="I1013" s="42">
        <v>41423</v>
      </c>
      <c r="J1013" s="41"/>
      <c r="K1013" s="41"/>
      <c r="L1013" s="41"/>
      <c r="M1013" s="40"/>
    </row>
    <row r="1014" spans="1:13" hidden="1">
      <c r="A1014" s="40" t="s">
        <v>8534</v>
      </c>
      <c r="B1014" s="40" t="s">
        <v>9462</v>
      </c>
      <c r="C1014" s="40" t="s">
        <v>65</v>
      </c>
      <c r="D1014" s="40" t="s">
        <v>65</v>
      </c>
      <c r="E1014" s="41" t="s">
        <v>7886</v>
      </c>
      <c r="F1014" s="40" t="s">
        <v>9463</v>
      </c>
      <c r="G1014" s="40" t="s">
        <v>7895</v>
      </c>
      <c r="H1014" s="40" t="s">
        <v>7896</v>
      </c>
      <c r="I1014" s="43">
        <f>J1014-2</f>
        <v>41406</v>
      </c>
      <c r="J1014" s="43">
        <f t="shared" ref="J1014:J1020" si="67">I1015</f>
        <v>41408</v>
      </c>
      <c r="K1014" s="40" t="s">
        <v>109</v>
      </c>
      <c r="L1014" s="40">
        <v>100</v>
      </c>
      <c r="M1014" s="40"/>
    </row>
    <row r="1015" spans="1:13" hidden="1">
      <c r="A1015" s="40" t="s">
        <v>8534</v>
      </c>
      <c r="B1015" s="40" t="s">
        <v>9462</v>
      </c>
      <c r="C1015" s="40" t="s">
        <v>65</v>
      </c>
      <c r="D1015" s="40" t="s">
        <v>65</v>
      </c>
      <c r="E1015" s="41" t="s">
        <v>7886</v>
      </c>
      <c r="F1015" s="40" t="s">
        <v>9463</v>
      </c>
      <c r="G1015" s="40" t="s">
        <v>7898</v>
      </c>
      <c r="H1015" s="40" t="s">
        <v>7899</v>
      </c>
      <c r="I1015" s="43">
        <f>J1015-1</f>
        <v>41408</v>
      </c>
      <c r="J1015" s="43">
        <f t="shared" si="67"/>
        <v>41409</v>
      </c>
      <c r="K1015" s="40" t="s">
        <v>109</v>
      </c>
      <c r="L1015" s="40">
        <v>100</v>
      </c>
      <c r="M1015" s="40"/>
    </row>
    <row r="1016" spans="1:13" hidden="1">
      <c r="A1016" s="40" t="s">
        <v>8534</v>
      </c>
      <c r="B1016" s="40" t="s">
        <v>9462</v>
      </c>
      <c r="C1016" s="40" t="s">
        <v>65</v>
      </c>
      <c r="D1016" s="40" t="s">
        <v>65</v>
      </c>
      <c r="E1016" s="41" t="s">
        <v>7886</v>
      </c>
      <c r="F1016" s="40" t="s">
        <v>9463</v>
      </c>
      <c r="G1016" s="40" t="s">
        <v>7898</v>
      </c>
      <c r="H1016" s="40" t="s">
        <v>7900</v>
      </c>
      <c r="I1016" s="43">
        <f>J1016-1</f>
        <v>41409</v>
      </c>
      <c r="J1016" s="43">
        <f t="shared" si="67"/>
        <v>41410</v>
      </c>
      <c r="K1016" s="40" t="s">
        <v>109</v>
      </c>
      <c r="L1016" s="40">
        <v>100</v>
      </c>
      <c r="M1016" s="40"/>
    </row>
    <row r="1017" spans="1:13">
      <c r="A1017" s="40" t="s">
        <v>8534</v>
      </c>
      <c r="B1017" s="40" t="s">
        <v>9462</v>
      </c>
      <c r="C1017" s="40" t="s">
        <v>65</v>
      </c>
      <c r="D1017" s="40" t="s">
        <v>65</v>
      </c>
      <c r="E1017" s="41" t="s">
        <v>7886</v>
      </c>
      <c r="F1017" s="40" t="s">
        <v>9463</v>
      </c>
      <c r="G1017" s="40" t="s">
        <v>7901</v>
      </c>
      <c r="H1017" s="40" t="s">
        <v>7902</v>
      </c>
      <c r="I1017" s="43">
        <f>J1017-5</f>
        <v>41410</v>
      </c>
      <c r="J1017" s="43">
        <f t="shared" si="67"/>
        <v>41415</v>
      </c>
      <c r="K1017" s="40" t="s">
        <v>109</v>
      </c>
      <c r="L1017" s="40">
        <v>100</v>
      </c>
      <c r="M1017" s="40"/>
    </row>
    <row r="1018" spans="1:13" hidden="1">
      <c r="A1018" s="40" t="s">
        <v>8534</v>
      </c>
      <c r="B1018" s="40" t="s">
        <v>9462</v>
      </c>
      <c r="C1018" s="40" t="s">
        <v>65</v>
      </c>
      <c r="D1018" s="40" t="s">
        <v>65</v>
      </c>
      <c r="E1018" s="41" t="s">
        <v>7886</v>
      </c>
      <c r="F1018" s="40" t="s">
        <v>9463</v>
      </c>
      <c r="G1018" s="40" t="s">
        <v>7904</v>
      </c>
      <c r="H1018" s="40" t="s">
        <v>7905</v>
      </c>
      <c r="I1018" s="43">
        <f>J1018-3</f>
        <v>41415</v>
      </c>
      <c r="J1018" s="43">
        <f t="shared" si="67"/>
        <v>41418</v>
      </c>
      <c r="K1018" s="40" t="s">
        <v>109</v>
      </c>
      <c r="L1018" s="40">
        <v>100</v>
      </c>
    </row>
    <row r="1019" spans="1:13" ht="52.5" hidden="1">
      <c r="A1019" s="40" t="s">
        <v>8534</v>
      </c>
      <c r="B1019" s="40" t="s">
        <v>9462</v>
      </c>
      <c r="C1019" s="40" t="s">
        <v>65</v>
      </c>
      <c r="D1019" s="40" t="s">
        <v>65</v>
      </c>
      <c r="E1019" s="41" t="s">
        <v>7886</v>
      </c>
      <c r="F1019" s="40" t="s">
        <v>9463</v>
      </c>
      <c r="G1019" s="40" t="s">
        <v>7904</v>
      </c>
      <c r="H1019" s="40" t="s">
        <v>7906</v>
      </c>
      <c r="I1019" s="43">
        <f>J1019-2</f>
        <v>41418</v>
      </c>
      <c r="J1019" s="43">
        <f t="shared" si="67"/>
        <v>41420</v>
      </c>
      <c r="K1019" s="40" t="s">
        <v>109</v>
      </c>
      <c r="L1019" s="40">
        <v>100</v>
      </c>
      <c r="M1019" s="39" t="s">
        <v>9464</v>
      </c>
    </row>
    <row r="1020" spans="1:13" hidden="1">
      <c r="A1020" s="40" t="s">
        <v>8534</v>
      </c>
      <c r="B1020" s="40" t="s">
        <v>9462</v>
      </c>
      <c r="C1020" s="40" t="s">
        <v>65</v>
      </c>
      <c r="D1020" s="40" t="s">
        <v>65</v>
      </c>
      <c r="E1020" s="41" t="s">
        <v>7886</v>
      </c>
      <c r="F1020" s="40" t="s">
        <v>9463</v>
      </c>
      <c r="G1020" s="40" t="s">
        <v>7904</v>
      </c>
      <c r="H1020" s="40" t="s">
        <v>7907</v>
      </c>
      <c r="I1020" s="43">
        <f>J1020-2</f>
        <v>41420</v>
      </c>
      <c r="J1020" s="43">
        <f t="shared" si="67"/>
        <v>41422</v>
      </c>
      <c r="K1020" s="40" t="s">
        <v>109</v>
      </c>
      <c r="L1020" s="40">
        <v>100</v>
      </c>
    </row>
    <row r="1021" spans="1:13" hidden="1">
      <c r="A1021" s="40" t="s">
        <v>8534</v>
      </c>
      <c r="B1021" s="40" t="s">
        <v>9462</v>
      </c>
      <c r="C1021" s="40" t="s">
        <v>65</v>
      </c>
      <c r="D1021" s="40" t="s">
        <v>65</v>
      </c>
      <c r="E1021" s="41" t="s">
        <v>7886</v>
      </c>
      <c r="F1021" s="40" t="s">
        <v>9463</v>
      </c>
      <c r="G1021" s="40" t="s">
        <v>7904</v>
      </c>
      <c r="H1021" s="40" t="s">
        <v>7908</v>
      </c>
      <c r="I1021" s="43">
        <f>J1021-1</f>
        <v>41422</v>
      </c>
      <c r="J1021" s="43">
        <v>41423</v>
      </c>
      <c r="K1021" s="40" t="s">
        <v>109</v>
      </c>
      <c r="L1021" s="40">
        <v>100</v>
      </c>
    </row>
    <row r="1022" spans="1:13" hidden="1">
      <c r="A1022" s="41" t="s">
        <v>2241</v>
      </c>
      <c r="B1022" s="41" t="s">
        <v>8593</v>
      </c>
      <c r="C1022" s="49" t="s">
        <v>108</v>
      </c>
      <c r="D1022" s="41" t="s">
        <v>52</v>
      </c>
      <c r="E1022" s="41" t="s">
        <v>7886</v>
      </c>
      <c r="F1022" s="41" t="s">
        <v>9465</v>
      </c>
      <c r="G1022" s="41" t="s">
        <v>1048</v>
      </c>
      <c r="H1022" s="41" t="s">
        <v>7888</v>
      </c>
      <c r="I1022" s="41"/>
      <c r="J1022" s="41"/>
      <c r="K1022" s="41"/>
      <c r="L1022" s="41"/>
    </row>
    <row r="1023" spans="1:13" hidden="1">
      <c r="A1023" s="41" t="s">
        <v>2241</v>
      </c>
      <c r="B1023" s="41" t="s">
        <v>8593</v>
      </c>
      <c r="C1023" s="49" t="s">
        <v>108</v>
      </c>
      <c r="D1023" s="41" t="s">
        <v>52</v>
      </c>
      <c r="E1023" s="41" t="s">
        <v>7886</v>
      </c>
      <c r="F1023" s="41" t="s">
        <v>9465</v>
      </c>
      <c r="G1023" s="41" t="s">
        <v>1048</v>
      </c>
      <c r="H1023" s="41" t="s">
        <v>7889</v>
      </c>
      <c r="I1023" s="59">
        <v>41557</v>
      </c>
      <c r="J1023" s="41"/>
      <c r="K1023" s="41"/>
      <c r="L1023" s="41"/>
    </row>
    <row r="1024" spans="1:13" hidden="1">
      <c r="A1024" s="41" t="s">
        <v>2241</v>
      </c>
      <c r="B1024" s="41" t="s">
        <v>8593</v>
      </c>
      <c r="C1024" s="49" t="s">
        <v>108</v>
      </c>
      <c r="D1024" s="41" t="s">
        <v>52</v>
      </c>
      <c r="E1024" s="41" t="s">
        <v>7886</v>
      </c>
      <c r="F1024" s="41" t="s">
        <v>9465</v>
      </c>
      <c r="G1024" s="41" t="s">
        <v>1048</v>
      </c>
      <c r="H1024" s="41" t="s">
        <v>7890</v>
      </c>
      <c r="I1024" s="41"/>
      <c r="J1024" s="41"/>
      <c r="K1024" s="41"/>
      <c r="L1024" s="41"/>
    </row>
    <row r="1025" spans="1:13" hidden="1">
      <c r="A1025" s="41" t="s">
        <v>2241</v>
      </c>
      <c r="B1025" s="41" t="s">
        <v>8593</v>
      </c>
      <c r="C1025" s="49" t="s">
        <v>108</v>
      </c>
      <c r="D1025" s="41" t="s">
        <v>52</v>
      </c>
      <c r="E1025" s="41" t="s">
        <v>7886</v>
      </c>
      <c r="F1025" s="41" t="s">
        <v>9465</v>
      </c>
      <c r="G1025" s="41" t="s">
        <v>1048</v>
      </c>
      <c r="H1025" s="41" t="s">
        <v>7891</v>
      </c>
      <c r="I1025" s="42">
        <v>41598</v>
      </c>
      <c r="J1025" s="41"/>
      <c r="K1025" s="41"/>
      <c r="L1025" s="41"/>
    </row>
    <row r="1026" spans="1:13" hidden="1">
      <c r="A1026" s="41" t="s">
        <v>2241</v>
      </c>
      <c r="B1026" s="41" t="s">
        <v>8593</v>
      </c>
      <c r="C1026" s="49" t="s">
        <v>108</v>
      </c>
      <c r="D1026" s="41" t="s">
        <v>52</v>
      </c>
      <c r="E1026" s="41" t="s">
        <v>7886</v>
      </c>
      <c r="F1026" s="41" t="s">
        <v>9465</v>
      </c>
      <c r="G1026" s="41" t="s">
        <v>1048</v>
      </c>
      <c r="H1026" s="41" t="s">
        <v>7892</v>
      </c>
      <c r="I1026" s="42"/>
      <c r="J1026" s="41"/>
      <c r="K1026" s="41"/>
      <c r="L1026" s="41"/>
    </row>
    <row r="1027" spans="1:13" hidden="1">
      <c r="A1027" s="41" t="s">
        <v>2241</v>
      </c>
      <c r="B1027" s="41" t="s">
        <v>8593</v>
      </c>
      <c r="C1027" s="49" t="s">
        <v>108</v>
      </c>
      <c r="D1027" s="41" t="s">
        <v>52</v>
      </c>
      <c r="E1027" s="41" t="s">
        <v>7886</v>
      </c>
      <c r="F1027" s="41" t="s">
        <v>9465</v>
      </c>
      <c r="G1027" s="41" t="s">
        <v>1048</v>
      </c>
      <c r="H1027" s="41" t="s">
        <v>7893</v>
      </c>
      <c r="I1027" s="42"/>
      <c r="J1027" s="41"/>
      <c r="K1027" s="41"/>
      <c r="L1027" s="41"/>
    </row>
    <row r="1028" spans="1:13" hidden="1">
      <c r="A1028" s="41" t="s">
        <v>2241</v>
      </c>
      <c r="B1028" s="41" t="s">
        <v>8593</v>
      </c>
      <c r="C1028" s="49" t="s">
        <v>108</v>
      </c>
      <c r="D1028" s="41" t="s">
        <v>52</v>
      </c>
      <c r="E1028" s="41" t="s">
        <v>7886</v>
      </c>
      <c r="F1028" s="41" t="s">
        <v>9465</v>
      </c>
      <c r="G1028" s="41" t="s">
        <v>1048</v>
      </c>
      <c r="H1028" s="41" t="s">
        <v>7894</v>
      </c>
      <c r="I1028" s="42">
        <v>41527</v>
      </c>
      <c r="J1028" s="41"/>
      <c r="K1028" s="41"/>
      <c r="L1028" s="41"/>
    </row>
    <row r="1029" spans="1:13" hidden="1">
      <c r="A1029" s="40" t="s">
        <v>2241</v>
      </c>
      <c r="B1029" s="40" t="s">
        <v>8593</v>
      </c>
      <c r="C1029" s="48" t="s">
        <v>108</v>
      </c>
      <c r="D1029" s="40" t="s">
        <v>52</v>
      </c>
      <c r="E1029" s="41" t="s">
        <v>7886</v>
      </c>
      <c r="F1029" s="40" t="s">
        <v>9465</v>
      </c>
      <c r="G1029" s="40" t="s">
        <v>7895</v>
      </c>
      <c r="H1029" s="40" t="s">
        <v>7896</v>
      </c>
      <c r="I1029" s="43">
        <f>J1029-2</f>
        <v>41510</v>
      </c>
      <c r="J1029" s="43">
        <f t="shared" ref="J1029:J1035" si="68">I1030</f>
        <v>41512</v>
      </c>
      <c r="K1029" s="40" t="s">
        <v>109</v>
      </c>
      <c r="L1029" s="40">
        <v>100</v>
      </c>
    </row>
    <row r="1030" spans="1:13" hidden="1">
      <c r="A1030" s="40" t="s">
        <v>2241</v>
      </c>
      <c r="B1030" s="40" t="s">
        <v>8593</v>
      </c>
      <c r="C1030" s="48" t="s">
        <v>108</v>
      </c>
      <c r="D1030" s="40" t="s">
        <v>52</v>
      </c>
      <c r="E1030" s="41" t="s">
        <v>7886</v>
      </c>
      <c r="F1030" s="40" t="s">
        <v>9465</v>
      </c>
      <c r="G1030" s="40" t="s">
        <v>7898</v>
      </c>
      <c r="H1030" s="40" t="s">
        <v>7899</v>
      </c>
      <c r="I1030" s="43">
        <f>J1030-1</f>
        <v>41512</v>
      </c>
      <c r="J1030" s="43">
        <f t="shared" si="68"/>
        <v>41513</v>
      </c>
      <c r="K1030" s="40" t="s">
        <v>6142</v>
      </c>
      <c r="L1030" s="40">
        <v>100</v>
      </c>
    </row>
    <row r="1031" spans="1:13" hidden="1">
      <c r="A1031" s="40" t="s">
        <v>2241</v>
      </c>
      <c r="B1031" s="40" t="s">
        <v>8593</v>
      </c>
      <c r="C1031" s="48" t="s">
        <v>108</v>
      </c>
      <c r="D1031" s="40" t="s">
        <v>52</v>
      </c>
      <c r="E1031" s="41" t="s">
        <v>7886</v>
      </c>
      <c r="F1031" s="40" t="s">
        <v>9465</v>
      </c>
      <c r="G1031" s="40" t="s">
        <v>7898</v>
      </c>
      <c r="H1031" s="40" t="s">
        <v>7900</v>
      </c>
      <c r="I1031" s="43">
        <f>J1031-1</f>
        <v>41513</v>
      </c>
      <c r="J1031" s="43">
        <f t="shared" si="68"/>
        <v>41514</v>
      </c>
      <c r="K1031" s="40" t="s">
        <v>6142</v>
      </c>
      <c r="L1031" s="40">
        <v>100</v>
      </c>
    </row>
    <row r="1032" spans="1:13">
      <c r="A1032" s="40" t="s">
        <v>2241</v>
      </c>
      <c r="B1032" s="40" t="s">
        <v>8593</v>
      </c>
      <c r="C1032" s="48" t="s">
        <v>108</v>
      </c>
      <c r="D1032" s="40" t="s">
        <v>52</v>
      </c>
      <c r="E1032" s="41" t="s">
        <v>7886</v>
      </c>
      <c r="F1032" s="40" t="s">
        <v>9465</v>
      </c>
      <c r="G1032" s="40" t="s">
        <v>7901</v>
      </c>
      <c r="H1032" s="40" t="s">
        <v>7902</v>
      </c>
      <c r="I1032" s="43">
        <f>J1032-5</f>
        <v>41514</v>
      </c>
      <c r="J1032" s="43">
        <f t="shared" si="68"/>
        <v>41519</v>
      </c>
      <c r="K1032" s="40" t="s">
        <v>109</v>
      </c>
      <c r="L1032" s="40">
        <v>100</v>
      </c>
    </row>
    <row r="1033" spans="1:13" hidden="1">
      <c r="A1033" s="40" t="s">
        <v>2241</v>
      </c>
      <c r="B1033" s="40" t="s">
        <v>8593</v>
      </c>
      <c r="C1033" s="48" t="s">
        <v>108</v>
      </c>
      <c r="D1033" s="40" t="s">
        <v>52</v>
      </c>
      <c r="E1033" s="41" t="s">
        <v>7886</v>
      </c>
      <c r="F1033" s="40" t="s">
        <v>9465</v>
      </c>
      <c r="G1033" s="40" t="s">
        <v>7904</v>
      </c>
      <c r="H1033" s="40" t="s">
        <v>7905</v>
      </c>
      <c r="I1033" s="43">
        <f>J1033-3</f>
        <v>41519</v>
      </c>
      <c r="J1033" s="43">
        <f t="shared" si="68"/>
        <v>41522</v>
      </c>
      <c r="K1033" s="40" t="s">
        <v>109</v>
      </c>
      <c r="L1033" s="40">
        <v>100</v>
      </c>
    </row>
    <row r="1034" spans="1:13" hidden="1">
      <c r="A1034" s="40" t="s">
        <v>2241</v>
      </c>
      <c r="B1034" s="40" t="s">
        <v>8593</v>
      </c>
      <c r="C1034" s="48" t="s">
        <v>108</v>
      </c>
      <c r="D1034" s="40" t="s">
        <v>52</v>
      </c>
      <c r="E1034" s="41" t="s">
        <v>7886</v>
      </c>
      <c r="F1034" s="40" t="s">
        <v>9465</v>
      </c>
      <c r="G1034" s="40" t="s">
        <v>7904</v>
      </c>
      <c r="H1034" s="40" t="s">
        <v>7906</v>
      </c>
      <c r="I1034" s="43">
        <f>J1034-2</f>
        <v>41522</v>
      </c>
      <c r="J1034" s="43">
        <f t="shared" si="68"/>
        <v>41524</v>
      </c>
      <c r="K1034" s="40" t="s">
        <v>109</v>
      </c>
      <c r="L1034" s="40">
        <v>100</v>
      </c>
    </row>
    <row r="1035" spans="1:13" hidden="1">
      <c r="A1035" s="40" t="s">
        <v>2241</v>
      </c>
      <c r="B1035" s="40" t="s">
        <v>8593</v>
      </c>
      <c r="C1035" s="48" t="s">
        <v>108</v>
      </c>
      <c r="D1035" s="40" t="s">
        <v>52</v>
      </c>
      <c r="E1035" s="41" t="s">
        <v>7886</v>
      </c>
      <c r="F1035" s="40" t="s">
        <v>9465</v>
      </c>
      <c r="G1035" s="40" t="s">
        <v>7904</v>
      </c>
      <c r="H1035" s="40" t="s">
        <v>7907</v>
      </c>
      <c r="I1035" s="43">
        <f>J1035-2</f>
        <v>41524</v>
      </c>
      <c r="J1035" s="43">
        <f t="shared" si="68"/>
        <v>41526</v>
      </c>
      <c r="K1035" s="40" t="s">
        <v>109</v>
      </c>
      <c r="L1035" s="40">
        <v>100</v>
      </c>
    </row>
    <row r="1036" spans="1:13" ht="39.6" hidden="1">
      <c r="A1036" s="40" t="s">
        <v>2241</v>
      </c>
      <c r="B1036" s="40" t="s">
        <v>8593</v>
      </c>
      <c r="C1036" s="48" t="s">
        <v>108</v>
      </c>
      <c r="D1036" s="40" t="s">
        <v>52</v>
      </c>
      <c r="E1036" s="41" t="s">
        <v>7886</v>
      </c>
      <c r="F1036" s="40" t="s">
        <v>9465</v>
      </c>
      <c r="G1036" s="40" t="s">
        <v>7904</v>
      </c>
      <c r="H1036" s="40" t="s">
        <v>7908</v>
      </c>
      <c r="I1036" s="43">
        <f>J1036-1</f>
        <v>41526</v>
      </c>
      <c r="J1036" s="43">
        <v>41527</v>
      </c>
      <c r="K1036" s="40" t="s">
        <v>109</v>
      </c>
      <c r="L1036" s="40">
        <v>100</v>
      </c>
      <c r="M1036" s="39" t="s">
        <v>9466</v>
      </c>
    </row>
    <row r="1037" spans="1:13" hidden="1">
      <c r="A1037" s="41" t="s">
        <v>2241</v>
      </c>
      <c r="B1037" s="41" t="s">
        <v>9467</v>
      </c>
      <c r="C1037" s="41" t="s">
        <v>7927</v>
      </c>
      <c r="D1037" s="41" t="s">
        <v>7928</v>
      </c>
      <c r="E1037" s="41" t="s">
        <v>7938</v>
      </c>
      <c r="F1037" s="41" t="s">
        <v>9468</v>
      </c>
      <c r="G1037" s="41" t="s">
        <v>1048</v>
      </c>
      <c r="H1037" s="41" t="s">
        <v>7888</v>
      </c>
      <c r="I1037" s="42">
        <v>41394</v>
      </c>
      <c r="J1037" s="41"/>
      <c r="K1037" s="41"/>
      <c r="L1037" s="41"/>
      <c r="M1037" s="40"/>
    </row>
    <row r="1038" spans="1:13" hidden="1">
      <c r="A1038" s="41" t="s">
        <v>2241</v>
      </c>
      <c r="B1038" s="41" t="s">
        <v>9467</v>
      </c>
      <c r="C1038" s="41" t="s">
        <v>7927</v>
      </c>
      <c r="D1038" s="41" t="s">
        <v>7928</v>
      </c>
      <c r="E1038" s="41" t="s">
        <v>7938</v>
      </c>
      <c r="F1038" s="41" t="s">
        <v>9468</v>
      </c>
      <c r="G1038" s="41" t="s">
        <v>1048</v>
      </c>
      <c r="H1038" s="41" t="s">
        <v>7889</v>
      </c>
      <c r="I1038" s="41"/>
      <c r="J1038" s="41"/>
      <c r="K1038" s="41"/>
      <c r="L1038" s="41"/>
      <c r="M1038" s="40"/>
    </row>
    <row r="1039" spans="1:13" hidden="1">
      <c r="A1039" s="41" t="s">
        <v>2241</v>
      </c>
      <c r="B1039" s="41" t="s">
        <v>9467</v>
      </c>
      <c r="C1039" s="41" t="s">
        <v>7927</v>
      </c>
      <c r="D1039" s="41" t="s">
        <v>7928</v>
      </c>
      <c r="E1039" s="41" t="s">
        <v>7938</v>
      </c>
      <c r="F1039" s="41" t="s">
        <v>9468</v>
      </c>
      <c r="G1039" s="41" t="s">
        <v>1048</v>
      </c>
      <c r="H1039" s="41" t="s">
        <v>7890</v>
      </c>
      <c r="I1039" s="41"/>
      <c r="J1039" s="41"/>
      <c r="K1039" s="41"/>
      <c r="L1039" s="41"/>
      <c r="M1039" s="40"/>
    </row>
    <row r="1040" spans="1:13" hidden="1">
      <c r="A1040" s="41" t="s">
        <v>2241</v>
      </c>
      <c r="B1040" s="41" t="s">
        <v>9467</v>
      </c>
      <c r="C1040" s="41" t="s">
        <v>7927</v>
      </c>
      <c r="D1040" s="41" t="s">
        <v>7928</v>
      </c>
      <c r="E1040" s="41" t="s">
        <v>7938</v>
      </c>
      <c r="F1040" s="41" t="s">
        <v>9468</v>
      </c>
      <c r="G1040" s="41" t="s">
        <v>1048</v>
      </c>
      <c r="H1040" s="41" t="s">
        <v>7891</v>
      </c>
      <c r="I1040" s="41"/>
      <c r="J1040" s="41"/>
      <c r="K1040" s="41"/>
      <c r="L1040" s="41"/>
      <c r="M1040" s="40"/>
    </row>
    <row r="1041" spans="1:13" hidden="1">
      <c r="A1041" s="41" t="s">
        <v>2241</v>
      </c>
      <c r="B1041" s="41" t="s">
        <v>9467</v>
      </c>
      <c r="C1041" s="41" t="s">
        <v>7927</v>
      </c>
      <c r="D1041" s="41" t="s">
        <v>7928</v>
      </c>
      <c r="E1041" s="41" t="s">
        <v>7938</v>
      </c>
      <c r="F1041" s="41" t="s">
        <v>9468</v>
      </c>
      <c r="G1041" s="41" t="s">
        <v>1048</v>
      </c>
      <c r="H1041" s="41" t="s">
        <v>7892</v>
      </c>
      <c r="I1041" s="42">
        <v>41416</v>
      </c>
      <c r="J1041" s="41"/>
      <c r="K1041" s="41"/>
      <c r="L1041" s="41"/>
      <c r="M1041" s="40"/>
    </row>
    <row r="1042" spans="1:13" hidden="1">
      <c r="A1042" s="41" t="s">
        <v>2241</v>
      </c>
      <c r="B1042" s="41" t="s">
        <v>9467</v>
      </c>
      <c r="C1042" s="41" t="s">
        <v>7927</v>
      </c>
      <c r="D1042" s="41" t="s">
        <v>7928</v>
      </c>
      <c r="E1042" s="41" t="s">
        <v>7938</v>
      </c>
      <c r="F1042" s="41" t="s">
        <v>9468</v>
      </c>
      <c r="G1042" s="41" t="s">
        <v>1048</v>
      </c>
      <c r="H1042" s="41" t="s">
        <v>7893</v>
      </c>
      <c r="I1042" s="41"/>
      <c r="J1042" s="41"/>
      <c r="K1042" s="41"/>
      <c r="L1042" s="41"/>
      <c r="M1042" s="40"/>
    </row>
    <row r="1043" spans="1:13" hidden="1">
      <c r="A1043" s="41" t="s">
        <v>2241</v>
      </c>
      <c r="B1043" s="41" t="s">
        <v>9467</v>
      </c>
      <c r="C1043" s="41" t="s">
        <v>7927</v>
      </c>
      <c r="D1043" s="41" t="s">
        <v>7928</v>
      </c>
      <c r="E1043" s="41" t="s">
        <v>7938</v>
      </c>
      <c r="F1043" s="41" t="s">
        <v>9468</v>
      </c>
      <c r="G1043" s="41" t="s">
        <v>1048</v>
      </c>
      <c r="H1043" s="41" t="s">
        <v>7894</v>
      </c>
      <c r="I1043" s="42">
        <v>41408</v>
      </c>
      <c r="J1043" s="41"/>
      <c r="K1043" s="41"/>
      <c r="L1043" s="41"/>
      <c r="M1043" s="40"/>
    </row>
    <row r="1044" spans="1:13" hidden="1">
      <c r="A1044" s="40" t="s">
        <v>2241</v>
      </c>
      <c r="B1044" s="40" t="s">
        <v>9467</v>
      </c>
      <c r="C1044" s="40" t="s">
        <v>7927</v>
      </c>
      <c r="D1044" s="40" t="s">
        <v>7928</v>
      </c>
      <c r="E1044" s="41" t="s">
        <v>7938</v>
      </c>
      <c r="F1044" s="40" t="s">
        <v>9468</v>
      </c>
      <c r="G1044" s="40" t="s">
        <v>7895</v>
      </c>
      <c r="H1044" s="40" t="s">
        <v>7896</v>
      </c>
      <c r="I1044" s="43">
        <f>J1044-2</f>
        <v>41391</v>
      </c>
      <c r="J1044" s="43">
        <f t="shared" ref="J1044:J1050" si="69">I1045</f>
        <v>41393</v>
      </c>
      <c r="K1044" s="40" t="s">
        <v>7945</v>
      </c>
      <c r="L1044" s="40">
        <v>100</v>
      </c>
      <c r="M1044" s="40"/>
    </row>
    <row r="1045" spans="1:13" hidden="1">
      <c r="A1045" s="40" t="s">
        <v>2241</v>
      </c>
      <c r="B1045" s="40" t="s">
        <v>9467</v>
      </c>
      <c r="C1045" s="40" t="s">
        <v>7927</v>
      </c>
      <c r="D1045" s="40" t="s">
        <v>7928</v>
      </c>
      <c r="E1045" s="41" t="s">
        <v>7938</v>
      </c>
      <c r="F1045" s="40" t="s">
        <v>9468</v>
      </c>
      <c r="G1045" s="40" t="s">
        <v>7898</v>
      </c>
      <c r="H1045" s="40" t="s">
        <v>7899</v>
      </c>
      <c r="I1045" s="43">
        <f>J1045-1</f>
        <v>41393</v>
      </c>
      <c r="J1045" s="43">
        <f t="shared" si="69"/>
        <v>41394</v>
      </c>
      <c r="K1045" s="40" t="s">
        <v>7945</v>
      </c>
      <c r="L1045" s="40">
        <v>100</v>
      </c>
      <c r="M1045" s="40"/>
    </row>
    <row r="1046" spans="1:13" hidden="1">
      <c r="A1046" s="40" t="s">
        <v>2241</v>
      </c>
      <c r="B1046" s="40" t="s">
        <v>9467</v>
      </c>
      <c r="C1046" s="40" t="s">
        <v>7927</v>
      </c>
      <c r="D1046" s="40" t="s">
        <v>7928</v>
      </c>
      <c r="E1046" s="41" t="s">
        <v>7938</v>
      </c>
      <c r="F1046" s="40" t="s">
        <v>9468</v>
      </c>
      <c r="G1046" s="40" t="s">
        <v>7898</v>
      </c>
      <c r="H1046" s="40" t="s">
        <v>7900</v>
      </c>
      <c r="I1046" s="43">
        <f>J1046-1</f>
        <v>41394</v>
      </c>
      <c r="J1046" s="43">
        <f t="shared" si="69"/>
        <v>41395</v>
      </c>
      <c r="K1046" s="40" t="s">
        <v>7945</v>
      </c>
      <c r="L1046" s="40">
        <v>100</v>
      </c>
      <c r="M1046" s="40"/>
    </row>
    <row r="1047" spans="1:13">
      <c r="A1047" s="40" t="s">
        <v>2241</v>
      </c>
      <c r="B1047" s="40" t="s">
        <v>9467</v>
      </c>
      <c r="C1047" s="40" t="s">
        <v>7927</v>
      </c>
      <c r="D1047" s="40" t="s">
        <v>7928</v>
      </c>
      <c r="E1047" s="41" t="s">
        <v>7938</v>
      </c>
      <c r="F1047" s="40" t="s">
        <v>9468</v>
      </c>
      <c r="G1047" s="40" t="s">
        <v>7901</v>
      </c>
      <c r="H1047" s="40" t="s">
        <v>7902</v>
      </c>
      <c r="I1047" s="43">
        <f>J1047-5</f>
        <v>41395</v>
      </c>
      <c r="J1047" s="43">
        <f t="shared" si="69"/>
        <v>41400</v>
      </c>
      <c r="K1047" s="40" t="s">
        <v>7945</v>
      </c>
      <c r="L1047" s="40">
        <v>100</v>
      </c>
      <c r="M1047" s="40"/>
    </row>
    <row r="1048" spans="1:13" hidden="1">
      <c r="A1048" s="40" t="s">
        <v>2241</v>
      </c>
      <c r="B1048" s="40" t="s">
        <v>9467</v>
      </c>
      <c r="C1048" s="40" t="s">
        <v>7927</v>
      </c>
      <c r="D1048" s="40" t="s">
        <v>7928</v>
      </c>
      <c r="E1048" s="41" t="s">
        <v>7938</v>
      </c>
      <c r="F1048" s="40" t="s">
        <v>9468</v>
      </c>
      <c r="G1048" s="40" t="s">
        <v>7904</v>
      </c>
      <c r="H1048" s="40" t="s">
        <v>7905</v>
      </c>
      <c r="I1048" s="43">
        <f>J1048-3</f>
        <v>41400</v>
      </c>
      <c r="J1048" s="43">
        <f t="shared" si="69"/>
        <v>41403</v>
      </c>
      <c r="K1048" s="40" t="s">
        <v>7945</v>
      </c>
      <c r="L1048" s="40">
        <v>100</v>
      </c>
      <c r="M1048" s="40"/>
    </row>
    <row r="1049" spans="1:13" hidden="1">
      <c r="A1049" s="40" t="s">
        <v>2241</v>
      </c>
      <c r="B1049" s="40" t="s">
        <v>9467</v>
      </c>
      <c r="C1049" s="40" t="s">
        <v>7927</v>
      </c>
      <c r="D1049" s="40" t="s">
        <v>7928</v>
      </c>
      <c r="E1049" s="41" t="s">
        <v>7938</v>
      </c>
      <c r="F1049" s="40" t="s">
        <v>9468</v>
      </c>
      <c r="G1049" s="40" t="s">
        <v>7904</v>
      </c>
      <c r="H1049" s="40" t="s">
        <v>7906</v>
      </c>
      <c r="I1049" s="43">
        <f>J1049-2</f>
        <v>41403</v>
      </c>
      <c r="J1049" s="43">
        <f t="shared" si="69"/>
        <v>41405</v>
      </c>
      <c r="K1049" s="40" t="s">
        <v>7945</v>
      </c>
      <c r="L1049" s="40">
        <v>100</v>
      </c>
      <c r="M1049" s="40"/>
    </row>
    <row r="1050" spans="1:13" hidden="1">
      <c r="A1050" s="40" t="s">
        <v>2241</v>
      </c>
      <c r="B1050" s="40" t="s">
        <v>9467</v>
      </c>
      <c r="C1050" s="40" t="s">
        <v>7927</v>
      </c>
      <c r="D1050" s="40" t="s">
        <v>7928</v>
      </c>
      <c r="E1050" s="41" t="s">
        <v>7938</v>
      </c>
      <c r="F1050" s="40" t="s">
        <v>9468</v>
      </c>
      <c r="G1050" s="40" t="s">
        <v>7904</v>
      </c>
      <c r="H1050" s="40" t="s">
        <v>7907</v>
      </c>
      <c r="I1050" s="43">
        <f>J1050-2</f>
        <v>41405</v>
      </c>
      <c r="J1050" s="43">
        <f t="shared" si="69"/>
        <v>41407</v>
      </c>
      <c r="K1050" s="40" t="s">
        <v>7945</v>
      </c>
      <c r="L1050" s="40">
        <v>100</v>
      </c>
    </row>
    <row r="1051" spans="1:13" hidden="1">
      <c r="A1051" s="40" t="s">
        <v>2241</v>
      </c>
      <c r="B1051" s="40" t="s">
        <v>9467</v>
      </c>
      <c r="C1051" s="40" t="s">
        <v>7927</v>
      </c>
      <c r="D1051" s="40" t="s">
        <v>7928</v>
      </c>
      <c r="E1051" s="41" t="s">
        <v>7938</v>
      </c>
      <c r="F1051" s="40" t="s">
        <v>9468</v>
      </c>
      <c r="G1051" s="40" t="s">
        <v>7904</v>
      </c>
      <c r="H1051" s="40" t="s">
        <v>7908</v>
      </c>
      <c r="I1051" s="43">
        <f>J1051-1</f>
        <v>41407</v>
      </c>
      <c r="J1051" s="43">
        <v>41408</v>
      </c>
      <c r="K1051" s="40" t="s">
        <v>7945</v>
      </c>
      <c r="L1051" s="40">
        <v>100</v>
      </c>
    </row>
    <row r="1052" spans="1:13" hidden="1">
      <c r="A1052" s="41" t="s">
        <v>2241</v>
      </c>
      <c r="B1052" s="41" t="s">
        <v>9469</v>
      </c>
      <c r="C1052" s="41" t="s">
        <v>108</v>
      </c>
      <c r="D1052" s="41" t="s">
        <v>52</v>
      </c>
      <c r="E1052" s="41" t="s">
        <v>7886</v>
      </c>
      <c r="F1052" s="41" t="s">
        <v>9470</v>
      </c>
      <c r="G1052" s="41" t="s">
        <v>1048</v>
      </c>
      <c r="H1052" s="41" t="s">
        <v>7888</v>
      </c>
      <c r="I1052" s="41"/>
      <c r="J1052" s="41"/>
      <c r="K1052" s="41"/>
      <c r="L1052" s="41"/>
      <c r="M1052" s="52"/>
    </row>
    <row r="1053" spans="1:13" hidden="1">
      <c r="A1053" s="41" t="s">
        <v>2241</v>
      </c>
      <c r="B1053" s="41" t="s">
        <v>9469</v>
      </c>
      <c r="C1053" s="41" t="s">
        <v>108</v>
      </c>
      <c r="D1053" s="41" t="s">
        <v>52</v>
      </c>
      <c r="E1053" s="41" t="s">
        <v>7886</v>
      </c>
      <c r="F1053" s="41" t="s">
        <v>9470</v>
      </c>
      <c r="G1053" s="41" t="s">
        <v>1048</v>
      </c>
      <c r="H1053" s="41" t="s">
        <v>7889</v>
      </c>
      <c r="I1053" s="59">
        <v>41374</v>
      </c>
      <c r="J1053" s="41"/>
      <c r="K1053" s="41"/>
      <c r="L1053" s="41"/>
      <c r="M1053" s="52"/>
    </row>
    <row r="1054" spans="1:13" hidden="1">
      <c r="A1054" s="41" t="s">
        <v>2241</v>
      </c>
      <c r="B1054" s="41" t="s">
        <v>9469</v>
      </c>
      <c r="C1054" s="41" t="s">
        <v>108</v>
      </c>
      <c r="D1054" s="41" t="s">
        <v>52</v>
      </c>
      <c r="E1054" s="41" t="s">
        <v>7886</v>
      </c>
      <c r="F1054" s="41" t="s">
        <v>9470</v>
      </c>
      <c r="G1054" s="41" t="s">
        <v>1048</v>
      </c>
      <c r="H1054" s="41" t="s">
        <v>7890</v>
      </c>
      <c r="I1054" s="41"/>
      <c r="J1054" s="41"/>
      <c r="K1054" s="41"/>
      <c r="L1054" s="41"/>
      <c r="M1054" s="52"/>
    </row>
    <row r="1055" spans="1:13" hidden="1">
      <c r="A1055" s="41" t="s">
        <v>2241</v>
      </c>
      <c r="B1055" s="41" t="s">
        <v>9469</v>
      </c>
      <c r="C1055" s="41" t="s">
        <v>108</v>
      </c>
      <c r="D1055" s="41" t="s">
        <v>52</v>
      </c>
      <c r="E1055" s="41" t="s">
        <v>7886</v>
      </c>
      <c r="F1055" s="41" t="s">
        <v>9470</v>
      </c>
      <c r="G1055" s="41" t="s">
        <v>1048</v>
      </c>
      <c r="H1055" s="41" t="s">
        <v>7891</v>
      </c>
      <c r="I1055" s="42"/>
      <c r="J1055" s="41"/>
      <c r="K1055" s="41"/>
      <c r="L1055" s="41"/>
      <c r="M1055" s="52"/>
    </row>
    <row r="1056" spans="1:13" hidden="1">
      <c r="A1056" s="41" t="s">
        <v>2241</v>
      </c>
      <c r="B1056" s="41" t="s">
        <v>9469</v>
      </c>
      <c r="C1056" s="41" t="s">
        <v>108</v>
      </c>
      <c r="D1056" s="41" t="s">
        <v>52</v>
      </c>
      <c r="E1056" s="41" t="s">
        <v>7886</v>
      </c>
      <c r="F1056" s="41" t="s">
        <v>9470</v>
      </c>
      <c r="G1056" s="41" t="s">
        <v>1048</v>
      </c>
      <c r="H1056" s="41" t="s">
        <v>7892</v>
      </c>
      <c r="I1056" s="42"/>
      <c r="J1056" s="41"/>
      <c r="K1056" s="41"/>
      <c r="L1056" s="41"/>
      <c r="M1056" s="52"/>
    </row>
    <row r="1057" spans="1:13" hidden="1">
      <c r="A1057" s="41" t="s">
        <v>2241</v>
      </c>
      <c r="B1057" s="41" t="s">
        <v>9469</v>
      </c>
      <c r="C1057" s="41" t="s">
        <v>108</v>
      </c>
      <c r="D1057" s="41" t="s">
        <v>52</v>
      </c>
      <c r="E1057" s="41" t="s">
        <v>7886</v>
      </c>
      <c r="F1057" s="41" t="s">
        <v>9470</v>
      </c>
      <c r="G1057" s="41" t="s">
        <v>1048</v>
      </c>
      <c r="H1057" s="41" t="s">
        <v>7893</v>
      </c>
      <c r="I1057" s="42"/>
      <c r="J1057" s="41"/>
      <c r="K1057" s="41"/>
      <c r="L1057" s="41"/>
      <c r="M1057" s="52"/>
    </row>
    <row r="1058" spans="1:13" hidden="1">
      <c r="A1058" s="41" t="s">
        <v>2241</v>
      </c>
      <c r="B1058" s="41" t="s">
        <v>9469</v>
      </c>
      <c r="C1058" s="41" t="s">
        <v>108</v>
      </c>
      <c r="D1058" s="41" t="s">
        <v>52</v>
      </c>
      <c r="E1058" s="41" t="s">
        <v>7886</v>
      </c>
      <c r="F1058" s="41" t="s">
        <v>9470</v>
      </c>
      <c r="G1058" s="41" t="s">
        <v>1048</v>
      </c>
      <c r="H1058" s="41" t="s">
        <v>7894</v>
      </c>
      <c r="I1058" s="42">
        <v>41503</v>
      </c>
      <c r="J1058" s="41"/>
      <c r="K1058" s="41"/>
      <c r="L1058" s="41"/>
      <c r="M1058" s="52"/>
    </row>
    <row r="1059" spans="1:13" ht="91.5" hidden="1">
      <c r="A1059" s="41" t="s">
        <v>2241</v>
      </c>
      <c r="B1059" s="41" t="s">
        <v>9469</v>
      </c>
      <c r="C1059" s="41" t="s">
        <v>108</v>
      </c>
      <c r="D1059" s="41" t="s">
        <v>52</v>
      </c>
      <c r="E1059" s="41" t="s">
        <v>7886</v>
      </c>
      <c r="F1059" s="40" t="s">
        <v>9470</v>
      </c>
      <c r="G1059" s="40" t="s">
        <v>7895</v>
      </c>
      <c r="H1059" s="40" t="s">
        <v>7896</v>
      </c>
      <c r="I1059" s="43">
        <f>J1059-2</f>
        <v>41486</v>
      </c>
      <c r="J1059" s="43">
        <f t="shared" ref="J1059:J1065" si="70">I1060</f>
        <v>41488</v>
      </c>
      <c r="K1059" s="40" t="s">
        <v>135</v>
      </c>
      <c r="L1059" s="40">
        <v>100</v>
      </c>
      <c r="M1059" s="39" t="s">
        <v>9471</v>
      </c>
    </row>
    <row r="1060" spans="1:13" hidden="1">
      <c r="A1060" s="40" t="s">
        <v>2241</v>
      </c>
      <c r="B1060" s="40" t="s">
        <v>9469</v>
      </c>
      <c r="C1060" s="40" t="s">
        <v>108</v>
      </c>
      <c r="D1060" s="40" t="s">
        <v>52</v>
      </c>
      <c r="E1060" s="41" t="s">
        <v>7886</v>
      </c>
      <c r="F1060" s="40" t="s">
        <v>9470</v>
      </c>
      <c r="G1060" s="40" t="s">
        <v>7898</v>
      </c>
      <c r="H1060" s="40" t="s">
        <v>7899</v>
      </c>
      <c r="I1060" s="43">
        <f>J1060-1</f>
        <v>41488</v>
      </c>
      <c r="J1060" s="43">
        <f t="shared" si="70"/>
        <v>41489</v>
      </c>
      <c r="K1060" s="40" t="s">
        <v>135</v>
      </c>
      <c r="L1060" s="40">
        <v>100</v>
      </c>
    </row>
    <row r="1061" spans="1:13" hidden="1">
      <c r="A1061" s="40" t="s">
        <v>2241</v>
      </c>
      <c r="B1061" s="40" t="s">
        <v>9469</v>
      </c>
      <c r="C1061" s="40" t="s">
        <v>108</v>
      </c>
      <c r="D1061" s="40" t="s">
        <v>52</v>
      </c>
      <c r="E1061" s="41" t="s">
        <v>7886</v>
      </c>
      <c r="F1061" s="40" t="s">
        <v>9470</v>
      </c>
      <c r="G1061" s="40" t="s">
        <v>7898</v>
      </c>
      <c r="H1061" s="40" t="s">
        <v>7900</v>
      </c>
      <c r="I1061" s="43">
        <f>J1061-1</f>
        <v>41489</v>
      </c>
      <c r="J1061" s="43">
        <f t="shared" si="70"/>
        <v>41490</v>
      </c>
      <c r="K1061" s="40" t="s">
        <v>135</v>
      </c>
      <c r="L1061" s="40">
        <v>100</v>
      </c>
    </row>
    <row r="1062" spans="1:13">
      <c r="A1062" s="40" t="s">
        <v>2241</v>
      </c>
      <c r="B1062" s="40" t="s">
        <v>9469</v>
      </c>
      <c r="C1062" s="40" t="s">
        <v>108</v>
      </c>
      <c r="D1062" s="40" t="s">
        <v>52</v>
      </c>
      <c r="E1062" s="41" t="s">
        <v>7886</v>
      </c>
      <c r="F1062" s="40" t="s">
        <v>9470</v>
      </c>
      <c r="G1062" s="40" t="s">
        <v>7901</v>
      </c>
      <c r="H1062" s="40" t="s">
        <v>7902</v>
      </c>
      <c r="I1062" s="43">
        <f>J1062-5</f>
        <v>41490</v>
      </c>
      <c r="J1062" s="43">
        <f t="shared" si="70"/>
        <v>41495</v>
      </c>
      <c r="K1062" s="40" t="s">
        <v>135</v>
      </c>
      <c r="L1062" s="40">
        <v>100</v>
      </c>
    </row>
    <row r="1063" spans="1:13" hidden="1">
      <c r="A1063" s="40" t="s">
        <v>2241</v>
      </c>
      <c r="B1063" s="40" t="s">
        <v>9469</v>
      </c>
      <c r="C1063" s="40" t="s">
        <v>108</v>
      </c>
      <c r="D1063" s="40" t="s">
        <v>52</v>
      </c>
      <c r="E1063" s="41" t="s">
        <v>7886</v>
      </c>
      <c r="F1063" s="40" t="s">
        <v>9470</v>
      </c>
      <c r="G1063" s="40" t="s">
        <v>7904</v>
      </c>
      <c r="H1063" s="40" t="s">
        <v>7905</v>
      </c>
      <c r="I1063" s="43">
        <f>J1063-3</f>
        <v>41495</v>
      </c>
      <c r="J1063" s="43">
        <f t="shared" si="70"/>
        <v>41498</v>
      </c>
      <c r="K1063" s="40" t="s">
        <v>135</v>
      </c>
      <c r="L1063" s="40">
        <v>100</v>
      </c>
    </row>
    <row r="1064" spans="1:13" hidden="1">
      <c r="A1064" s="40" t="s">
        <v>2241</v>
      </c>
      <c r="B1064" s="40" t="s">
        <v>9469</v>
      </c>
      <c r="C1064" s="40" t="s">
        <v>108</v>
      </c>
      <c r="D1064" s="40" t="s">
        <v>52</v>
      </c>
      <c r="E1064" s="41" t="s">
        <v>7886</v>
      </c>
      <c r="F1064" s="40" t="s">
        <v>9470</v>
      </c>
      <c r="G1064" s="40" t="s">
        <v>7904</v>
      </c>
      <c r="H1064" s="40" t="s">
        <v>7906</v>
      </c>
      <c r="I1064" s="43">
        <f>J1064-2</f>
        <v>41498</v>
      </c>
      <c r="J1064" s="43">
        <f t="shared" si="70"/>
        <v>41500</v>
      </c>
      <c r="K1064" s="40" t="s">
        <v>135</v>
      </c>
      <c r="L1064" s="40">
        <v>100</v>
      </c>
    </row>
    <row r="1065" spans="1:13" hidden="1">
      <c r="A1065" s="40" t="s">
        <v>2241</v>
      </c>
      <c r="B1065" s="40" t="s">
        <v>9469</v>
      </c>
      <c r="C1065" s="40" t="s">
        <v>108</v>
      </c>
      <c r="D1065" s="40" t="s">
        <v>52</v>
      </c>
      <c r="E1065" s="41" t="s">
        <v>7886</v>
      </c>
      <c r="F1065" s="40" t="s">
        <v>9470</v>
      </c>
      <c r="G1065" s="40" t="s">
        <v>7904</v>
      </c>
      <c r="H1065" s="40" t="s">
        <v>7907</v>
      </c>
      <c r="I1065" s="43">
        <f>J1065-2</f>
        <v>41500</v>
      </c>
      <c r="J1065" s="43">
        <f t="shared" si="70"/>
        <v>41502</v>
      </c>
      <c r="K1065" s="40" t="s">
        <v>135</v>
      </c>
      <c r="L1065" s="40">
        <v>100</v>
      </c>
    </row>
    <row r="1066" spans="1:13" hidden="1">
      <c r="A1066" s="40" t="s">
        <v>2241</v>
      </c>
      <c r="B1066" s="40" t="s">
        <v>9469</v>
      </c>
      <c r="C1066" s="40" t="s">
        <v>108</v>
      </c>
      <c r="D1066" s="40" t="s">
        <v>52</v>
      </c>
      <c r="E1066" s="41" t="s">
        <v>7886</v>
      </c>
      <c r="F1066" s="40" t="s">
        <v>9470</v>
      </c>
      <c r="G1066" s="40" t="s">
        <v>7904</v>
      </c>
      <c r="H1066" s="40" t="s">
        <v>7908</v>
      </c>
      <c r="I1066" s="43">
        <f>J1066-1</f>
        <v>41502</v>
      </c>
      <c r="J1066" s="43">
        <v>41503</v>
      </c>
      <c r="K1066" s="40" t="s">
        <v>135</v>
      </c>
      <c r="L1066" s="40">
        <v>100</v>
      </c>
    </row>
    <row r="1067" spans="1:13" hidden="1">
      <c r="A1067" s="45" t="s">
        <v>9472</v>
      </c>
      <c r="B1067" s="45" t="s">
        <v>8021</v>
      </c>
      <c r="C1067" s="45" t="s">
        <v>7927</v>
      </c>
      <c r="D1067" s="41" t="s">
        <v>7928</v>
      </c>
      <c r="E1067" s="41" t="s">
        <v>7938</v>
      </c>
      <c r="F1067" s="45" t="s">
        <v>9473</v>
      </c>
      <c r="G1067" s="45" t="s">
        <v>1048</v>
      </c>
      <c r="H1067" s="45" t="s">
        <v>7888</v>
      </c>
      <c r="I1067" s="45"/>
      <c r="J1067" s="45"/>
      <c r="K1067" s="45"/>
      <c r="L1067" s="45"/>
      <c r="M1067" s="45"/>
    </row>
    <row r="1068" spans="1:13" hidden="1">
      <c r="A1068" s="45" t="s">
        <v>9472</v>
      </c>
      <c r="B1068" s="45" t="s">
        <v>8021</v>
      </c>
      <c r="C1068" s="45" t="s">
        <v>7927</v>
      </c>
      <c r="D1068" s="41" t="s">
        <v>7928</v>
      </c>
      <c r="E1068" s="41" t="s">
        <v>7938</v>
      </c>
      <c r="F1068" s="45" t="s">
        <v>9473</v>
      </c>
      <c r="G1068" s="45" t="s">
        <v>1048</v>
      </c>
      <c r="H1068" s="45" t="s">
        <v>7889</v>
      </c>
      <c r="I1068" s="45"/>
      <c r="J1068" s="45"/>
      <c r="K1068" s="45"/>
      <c r="L1068" s="45"/>
      <c r="M1068" s="45"/>
    </row>
    <row r="1069" spans="1:13" hidden="1">
      <c r="A1069" s="45" t="s">
        <v>9472</v>
      </c>
      <c r="B1069" s="45" t="s">
        <v>8021</v>
      </c>
      <c r="C1069" s="45" t="s">
        <v>7927</v>
      </c>
      <c r="D1069" s="41" t="s">
        <v>7928</v>
      </c>
      <c r="E1069" s="41" t="s">
        <v>7938</v>
      </c>
      <c r="F1069" s="45" t="s">
        <v>9473</v>
      </c>
      <c r="G1069" s="45" t="s">
        <v>1048</v>
      </c>
      <c r="H1069" s="45" t="s">
        <v>7890</v>
      </c>
      <c r="I1069" s="45"/>
      <c r="J1069" s="45"/>
      <c r="K1069" s="45"/>
      <c r="L1069" s="45"/>
      <c r="M1069" s="45"/>
    </row>
    <row r="1070" spans="1:13" hidden="1">
      <c r="A1070" s="45" t="s">
        <v>9472</v>
      </c>
      <c r="B1070" s="45" t="s">
        <v>8021</v>
      </c>
      <c r="C1070" s="45" t="s">
        <v>7927</v>
      </c>
      <c r="D1070" s="41" t="s">
        <v>7928</v>
      </c>
      <c r="E1070" s="41" t="s">
        <v>7938</v>
      </c>
      <c r="F1070" s="45" t="s">
        <v>9473</v>
      </c>
      <c r="G1070" s="45" t="s">
        <v>1048</v>
      </c>
      <c r="H1070" s="45" t="s">
        <v>7891</v>
      </c>
      <c r="I1070" s="45"/>
      <c r="J1070" s="45"/>
      <c r="K1070" s="45"/>
      <c r="L1070" s="45"/>
      <c r="M1070" s="45"/>
    </row>
    <row r="1071" spans="1:13" hidden="1">
      <c r="A1071" s="45" t="s">
        <v>9472</v>
      </c>
      <c r="B1071" s="45" t="s">
        <v>8021</v>
      </c>
      <c r="C1071" s="45" t="s">
        <v>7927</v>
      </c>
      <c r="D1071" s="41" t="s">
        <v>7928</v>
      </c>
      <c r="E1071" s="41" t="s">
        <v>7938</v>
      </c>
      <c r="F1071" s="45" t="s">
        <v>9473</v>
      </c>
      <c r="G1071" s="45" t="s">
        <v>1048</v>
      </c>
      <c r="H1071" s="45" t="s">
        <v>7892</v>
      </c>
      <c r="I1071" s="60">
        <v>41596</v>
      </c>
      <c r="J1071" s="45"/>
      <c r="K1071" s="45"/>
      <c r="L1071" s="45"/>
      <c r="M1071" s="45"/>
    </row>
    <row r="1072" spans="1:13" hidden="1">
      <c r="A1072" s="45" t="s">
        <v>9472</v>
      </c>
      <c r="B1072" s="45" t="s">
        <v>8021</v>
      </c>
      <c r="C1072" s="45" t="s">
        <v>7927</v>
      </c>
      <c r="D1072" s="41" t="s">
        <v>7928</v>
      </c>
      <c r="E1072" s="41" t="s">
        <v>7938</v>
      </c>
      <c r="F1072" s="45" t="s">
        <v>9473</v>
      </c>
      <c r="G1072" s="45" t="s">
        <v>1048</v>
      </c>
      <c r="H1072" s="45" t="s">
        <v>7893</v>
      </c>
      <c r="I1072" s="45"/>
      <c r="J1072" s="45"/>
      <c r="K1072" s="45"/>
      <c r="L1072" s="45"/>
      <c r="M1072" s="45"/>
    </row>
    <row r="1073" spans="1:13" hidden="1">
      <c r="A1073" s="45" t="s">
        <v>9472</v>
      </c>
      <c r="B1073" s="45" t="s">
        <v>8021</v>
      </c>
      <c r="C1073" s="45" t="s">
        <v>7927</v>
      </c>
      <c r="D1073" s="41" t="s">
        <v>7928</v>
      </c>
      <c r="E1073" s="41" t="s">
        <v>7938</v>
      </c>
      <c r="F1073" s="45" t="s">
        <v>9473</v>
      </c>
      <c r="G1073" s="45" t="s">
        <v>1048</v>
      </c>
      <c r="H1073" s="45" t="s">
        <v>7894</v>
      </c>
      <c r="I1073" s="60">
        <v>41565</v>
      </c>
      <c r="J1073" s="45"/>
      <c r="K1073" s="45"/>
      <c r="L1073" s="45"/>
      <c r="M1073" s="45"/>
    </row>
    <row r="1074" spans="1:13" hidden="1">
      <c r="A1074" s="44" t="s">
        <v>9472</v>
      </c>
      <c r="B1074" s="44" t="s">
        <v>8021</v>
      </c>
      <c r="C1074" s="44" t="s">
        <v>7927</v>
      </c>
      <c r="D1074" s="40" t="s">
        <v>7928</v>
      </c>
      <c r="E1074" s="41" t="s">
        <v>7938</v>
      </c>
      <c r="F1074" s="40" t="s">
        <v>9473</v>
      </c>
      <c r="G1074" s="40" t="s">
        <v>7895</v>
      </c>
      <c r="H1074" s="40" t="s">
        <v>7896</v>
      </c>
      <c r="I1074" s="61">
        <f>J1074-2</f>
        <v>41548</v>
      </c>
      <c r="J1074" s="61">
        <f t="shared" ref="J1074:J1080" si="71">I1075</f>
        <v>41550</v>
      </c>
      <c r="K1074" s="44" t="s">
        <v>135</v>
      </c>
      <c r="L1074" s="44">
        <v>100</v>
      </c>
      <c r="M1074" s="44"/>
    </row>
    <row r="1075" spans="1:13" hidden="1">
      <c r="A1075" s="44" t="s">
        <v>9472</v>
      </c>
      <c r="B1075" s="44" t="s">
        <v>8021</v>
      </c>
      <c r="C1075" s="44" t="s">
        <v>7927</v>
      </c>
      <c r="D1075" s="40" t="s">
        <v>7928</v>
      </c>
      <c r="E1075" s="41" t="s">
        <v>7938</v>
      </c>
      <c r="F1075" s="44" t="s">
        <v>9473</v>
      </c>
      <c r="G1075" s="40" t="s">
        <v>7898</v>
      </c>
      <c r="H1075" s="40" t="s">
        <v>7899</v>
      </c>
      <c r="I1075" s="61">
        <f>J1075-1</f>
        <v>41550</v>
      </c>
      <c r="J1075" s="61">
        <f t="shared" si="71"/>
        <v>41551</v>
      </c>
      <c r="K1075" s="44" t="s">
        <v>135</v>
      </c>
      <c r="L1075" s="44">
        <v>100</v>
      </c>
      <c r="M1075" s="44"/>
    </row>
    <row r="1076" spans="1:13" hidden="1">
      <c r="A1076" s="44" t="s">
        <v>9472</v>
      </c>
      <c r="B1076" s="44" t="s">
        <v>8021</v>
      </c>
      <c r="C1076" s="44" t="s">
        <v>7927</v>
      </c>
      <c r="D1076" s="40" t="s">
        <v>7928</v>
      </c>
      <c r="E1076" s="41" t="s">
        <v>7938</v>
      </c>
      <c r="F1076" s="44" t="s">
        <v>9473</v>
      </c>
      <c r="G1076" s="40" t="s">
        <v>7898</v>
      </c>
      <c r="H1076" s="40" t="s">
        <v>7900</v>
      </c>
      <c r="I1076" s="61">
        <f>J1076-1</f>
        <v>41551</v>
      </c>
      <c r="J1076" s="61">
        <f t="shared" si="71"/>
        <v>41552</v>
      </c>
      <c r="K1076" s="44" t="s">
        <v>135</v>
      </c>
      <c r="L1076" s="44">
        <v>100</v>
      </c>
      <c r="M1076" s="44"/>
    </row>
    <row r="1077" spans="1:13">
      <c r="A1077" s="44" t="s">
        <v>9472</v>
      </c>
      <c r="B1077" s="44" t="s">
        <v>8021</v>
      </c>
      <c r="C1077" s="44" t="s">
        <v>7927</v>
      </c>
      <c r="D1077" s="40" t="s">
        <v>7928</v>
      </c>
      <c r="E1077" s="41" t="s">
        <v>7938</v>
      </c>
      <c r="F1077" s="44" t="s">
        <v>9473</v>
      </c>
      <c r="G1077" s="40" t="s">
        <v>7901</v>
      </c>
      <c r="H1077" s="40" t="s">
        <v>7902</v>
      </c>
      <c r="I1077" s="61">
        <f>J1077-5</f>
        <v>41552</v>
      </c>
      <c r="J1077" s="61">
        <f t="shared" si="71"/>
        <v>41557</v>
      </c>
      <c r="K1077" s="44" t="s">
        <v>135</v>
      </c>
      <c r="L1077" s="44">
        <v>100</v>
      </c>
      <c r="M1077" s="44"/>
    </row>
    <row r="1078" spans="1:13" hidden="1">
      <c r="A1078" s="44" t="s">
        <v>9472</v>
      </c>
      <c r="B1078" s="44" t="s">
        <v>8021</v>
      </c>
      <c r="C1078" s="44" t="s">
        <v>7927</v>
      </c>
      <c r="D1078" s="40" t="s">
        <v>7928</v>
      </c>
      <c r="E1078" s="41" t="s">
        <v>7938</v>
      </c>
      <c r="F1078" s="44" t="s">
        <v>9473</v>
      </c>
      <c r="G1078" s="40" t="s">
        <v>7904</v>
      </c>
      <c r="H1078" s="40" t="s">
        <v>7905</v>
      </c>
      <c r="I1078" s="61">
        <f>J1078-3</f>
        <v>41557</v>
      </c>
      <c r="J1078" s="61">
        <f t="shared" si="71"/>
        <v>41560</v>
      </c>
      <c r="K1078" s="44" t="s">
        <v>135</v>
      </c>
      <c r="L1078" s="44">
        <v>100</v>
      </c>
      <c r="M1078" s="44"/>
    </row>
    <row r="1079" spans="1:13" hidden="1">
      <c r="A1079" s="44" t="s">
        <v>9472</v>
      </c>
      <c r="B1079" s="44" t="s">
        <v>8021</v>
      </c>
      <c r="C1079" s="44" t="s">
        <v>7927</v>
      </c>
      <c r="D1079" s="40" t="s">
        <v>7928</v>
      </c>
      <c r="E1079" s="41" t="s">
        <v>7938</v>
      </c>
      <c r="F1079" s="44" t="s">
        <v>9473</v>
      </c>
      <c r="G1079" s="40" t="s">
        <v>7904</v>
      </c>
      <c r="H1079" s="40" t="s">
        <v>7906</v>
      </c>
      <c r="I1079" s="61">
        <f>J1079-2</f>
        <v>41560</v>
      </c>
      <c r="J1079" s="61">
        <f t="shared" si="71"/>
        <v>41562</v>
      </c>
      <c r="K1079" s="44" t="s">
        <v>135</v>
      </c>
      <c r="L1079" s="44">
        <v>100</v>
      </c>
      <c r="M1079" s="44"/>
    </row>
    <row r="1080" spans="1:13" hidden="1">
      <c r="A1080" s="44" t="s">
        <v>9472</v>
      </c>
      <c r="B1080" s="44" t="s">
        <v>8021</v>
      </c>
      <c r="C1080" s="44" t="s">
        <v>7927</v>
      </c>
      <c r="D1080" s="40" t="s">
        <v>7928</v>
      </c>
      <c r="E1080" s="41" t="s">
        <v>7938</v>
      </c>
      <c r="F1080" s="44" t="s">
        <v>9473</v>
      </c>
      <c r="G1080" s="40" t="s">
        <v>7904</v>
      </c>
      <c r="H1080" s="40" t="s">
        <v>7907</v>
      </c>
      <c r="I1080" s="61">
        <f>J1080-2</f>
        <v>41562</v>
      </c>
      <c r="J1080" s="61">
        <f t="shared" si="71"/>
        <v>41564</v>
      </c>
      <c r="K1080" s="44" t="s">
        <v>135</v>
      </c>
      <c r="L1080" s="44">
        <v>100</v>
      </c>
      <c r="M1080" s="44"/>
    </row>
    <row r="1081" spans="1:13" hidden="1">
      <c r="A1081" s="44" t="s">
        <v>9472</v>
      </c>
      <c r="B1081" s="44" t="s">
        <v>8021</v>
      </c>
      <c r="C1081" s="44" t="s">
        <v>7927</v>
      </c>
      <c r="D1081" s="40" t="s">
        <v>7928</v>
      </c>
      <c r="E1081" s="41" t="s">
        <v>7938</v>
      </c>
      <c r="F1081" s="44" t="s">
        <v>9473</v>
      </c>
      <c r="G1081" s="40" t="s">
        <v>7904</v>
      </c>
      <c r="H1081" s="40" t="s">
        <v>7908</v>
      </c>
      <c r="I1081" s="61">
        <f>J1081-1</f>
        <v>41564</v>
      </c>
      <c r="J1081" s="61">
        <v>41565</v>
      </c>
      <c r="K1081" s="44" t="s">
        <v>135</v>
      </c>
      <c r="L1081" s="44">
        <v>100</v>
      </c>
      <c r="M1081" s="44"/>
    </row>
    <row r="1082" spans="1:13" hidden="1">
      <c r="A1082" s="41" t="s">
        <v>8544</v>
      </c>
      <c r="B1082" s="79" t="s">
        <v>9474</v>
      </c>
      <c r="C1082" s="41" t="s">
        <v>7927</v>
      </c>
      <c r="D1082" s="41" t="s">
        <v>7928</v>
      </c>
      <c r="E1082" s="41" t="s">
        <v>7938</v>
      </c>
      <c r="F1082" s="41" t="s">
        <v>9475</v>
      </c>
      <c r="G1082" s="41" t="s">
        <v>1048</v>
      </c>
      <c r="H1082" s="41" t="s">
        <v>7888</v>
      </c>
      <c r="I1082" s="41"/>
      <c r="J1082" s="41"/>
      <c r="M1082" s="40"/>
    </row>
    <row r="1083" spans="1:13" hidden="1">
      <c r="A1083" s="41" t="s">
        <v>8544</v>
      </c>
      <c r="B1083" s="79" t="s">
        <v>9474</v>
      </c>
      <c r="C1083" s="41" t="s">
        <v>7927</v>
      </c>
      <c r="D1083" s="41" t="s">
        <v>7928</v>
      </c>
      <c r="E1083" s="41" t="s">
        <v>7938</v>
      </c>
      <c r="F1083" s="41" t="s">
        <v>9475</v>
      </c>
      <c r="G1083" s="41" t="s">
        <v>1048</v>
      </c>
      <c r="H1083" s="41" t="s">
        <v>7889</v>
      </c>
      <c r="I1083" s="42">
        <v>41425</v>
      </c>
      <c r="J1083" s="41"/>
      <c r="M1083" s="40"/>
    </row>
    <row r="1084" spans="1:13" hidden="1">
      <c r="A1084" s="41" t="s">
        <v>8544</v>
      </c>
      <c r="B1084" s="79" t="s">
        <v>9474</v>
      </c>
      <c r="C1084" s="41" t="s">
        <v>7927</v>
      </c>
      <c r="D1084" s="41" t="s">
        <v>7928</v>
      </c>
      <c r="E1084" s="41" t="s">
        <v>7938</v>
      </c>
      <c r="F1084" s="41" t="s">
        <v>9475</v>
      </c>
      <c r="G1084" s="41" t="s">
        <v>1048</v>
      </c>
      <c r="H1084" s="41" t="s">
        <v>7890</v>
      </c>
      <c r="I1084" s="41"/>
      <c r="J1084" s="41"/>
      <c r="M1084" s="40"/>
    </row>
    <row r="1085" spans="1:13" hidden="1">
      <c r="A1085" s="41" t="s">
        <v>8544</v>
      </c>
      <c r="B1085" s="79" t="s">
        <v>9474</v>
      </c>
      <c r="C1085" s="41" t="s">
        <v>7927</v>
      </c>
      <c r="D1085" s="41" t="s">
        <v>7928</v>
      </c>
      <c r="E1085" s="41" t="s">
        <v>7938</v>
      </c>
      <c r="F1085" s="41" t="s">
        <v>9475</v>
      </c>
      <c r="G1085" s="41" t="s">
        <v>1048</v>
      </c>
      <c r="H1085" s="41" t="s">
        <v>7891</v>
      </c>
      <c r="I1085" s="41"/>
      <c r="J1085" s="41"/>
      <c r="M1085" s="40"/>
    </row>
    <row r="1086" spans="1:13" hidden="1">
      <c r="A1086" s="41" t="s">
        <v>8544</v>
      </c>
      <c r="B1086" s="79" t="s">
        <v>9474</v>
      </c>
      <c r="C1086" s="41" t="s">
        <v>7927</v>
      </c>
      <c r="D1086" s="41" t="s">
        <v>7928</v>
      </c>
      <c r="E1086" s="41" t="s">
        <v>7938</v>
      </c>
      <c r="F1086" s="41" t="s">
        <v>9475</v>
      </c>
      <c r="G1086" s="41" t="s">
        <v>1048</v>
      </c>
      <c r="H1086" s="41" t="s">
        <v>7892</v>
      </c>
      <c r="I1086" s="42">
        <v>41481</v>
      </c>
      <c r="J1086" s="41"/>
      <c r="M1086" s="40"/>
    </row>
    <row r="1087" spans="1:13" hidden="1">
      <c r="A1087" s="41" t="s">
        <v>8544</v>
      </c>
      <c r="B1087" s="79" t="s">
        <v>9474</v>
      </c>
      <c r="C1087" s="41" t="s">
        <v>7927</v>
      </c>
      <c r="D1087" s="41" t="s">
        <v>7928</v>
      </c>
      <c r="E1087" s="41" t="s">
        <v>7938</v>
      </c>
      <c r="F1087" s="41" t="s">
        <v>9475</v>
      </c>
      <c r="G1087" s="41" t="s">
        <v>1048</v>
      </c>
      <c r="H1087" s="41" t="s">
        <v>7893</v>
      </c>
      <c r="I1087" s="41"/>
      <c r="J1087" s="41"/>
      <c r="M1087" s="40"/>
    </row>
    <row r="1088" spans="1:13" hidden="1">
      <c r="A1088" s="41" t="s">
        <v>8544</v>
      </c>
      <c r="B1088" s="79" t="s">
        <v>9474</v>
      </c>
      <c r="C1088" s="41" t="s">
        <v>7927</v>
      </c>
      <c r="D1088" s="41" t="s">
        <v>7928</v>
      </c>
      <c r="E1088" s="41" t="s">
        <v>7938</v>
      </c>
      <c r="F1088" s="41" t="s">
        <v>9475</v>
      </c>
      <c r="G1088" s="41" t="s">
        <v>1048</v>
      </c>
      <c r="H1088" s="41" t="s">
        <v>7894</v>
      </c>
      <c r="I1088" s="42">
        <v>41451</v>
      </c>
      <c r="J1088" s="41"/>
      <c r="M1088" s="40"/>
    </row>
    <row r="1089" spans="1:13" hidden="1">
      <c r="A1089" s="40" t="s">
        <v>8544</v>
      </c>
      <c r="B1089" s="78" t="s">
        <v>9474</v>
      </c>
      <c r="C1089" s="40" t="s">
        <v>7927</v>
      </c>
      <c r="D1089" s="40" t="s">
        <v>7928</v>
      </c>
      <c r="E1089" s="41" t="s">
        <v>7938</v>
      </c>
      <c r="F1089" s="40" t="s">
        <v>9475</v>
      </c>
      <c r="G1089" s="40" t="s">
        <v>7895</v>
      </c>
      <c r="H1089" s="40" t="s">
        <v>7896</v>
      </c>
      <c r="I1089" s="43">
        <f>J1089-2</f>
        <v>41434</v>
      </c>
      <c r="J1089" s="43">
        <f t="shared" ref="J1089:J1095" si="72">I1090</f>
        <v>41436</v>
      </c>
      <c r="K1089" s="40" t="s">
        <v>109</v>
      </c>
      <c r="L1089" s="40">
        <v>100</v>
      </c>
      <c r="M1089" s="40"/>
    </row>
    <row r="1090" spans="1:13" hidden="1">
      <c r="A1090" s="40" t="s">
        <v>8544</v>
      </c>
      <c r="B1090" s="78" t="s">
        <v>9474</v>
      </c>
      <c r="C1090" s="40" t="s">
        <v>7927</v>
      </c>
      <c r="D1090" s="40" t="s">
        <v>7928</v>
      </c>
      <c r="E1090" s="41" t="s">
        <v>7938</v>
      </c>
      <c r="F1090" s="40" t="s">
        <v>9475</v>
      </c>
      <c r="G1090" s="40" t="s">
        <v>7898</v>
      </c>
      <c r="H1090" s="40" t="s">
        <v>7899</v>
      </c>
      <c r="I1090" s="43">
        <f>J1090-1</f>
        <v>41436</v>
      </c>
      <c r="J1090" s="43">
        <f t="shared" si="72"/>
        <v>41437</v>
      </c>
      <c r="K1090" s="40" t="s">
        <v>109</v>
      </c>
      <c r="L1090" s="40">
        <v>100</v>
      </c>
      <c r="M1090" s="40"/>
    </row>
    <row r="1091" spans="1:13" hidden="1">
      <c r="A1091" s="40" t="s">
        <v>8544</v>
      </c>
      <c r="B1091" s="78" t="s">
        <v>9474</v>
      </c>
      <c r="C1091" s="40" t="s">
        <v>7927</v>
      </c>
      <c r="D1091" s="40" t="s">
        <v>7928</v>
      </c>
      <c r="E1091" s="41" t="s">
        <v>7938</v>
      </c>
      <c r="F1091" s="40" t="s">
        <v>9475</v>
      </c>
      <c r="G1091" s="40" t="s">
        <v>7898</v>
      </c>
      <c r="H1091" s="40" t="s">
        <v>7900</v>
      </c>
      <c r="I1091" s="43">
        <f>J1091-1</f>
        <v>41437</v>
      </c>
      <c r="J1091" s="43">
        <f t="shared" si="72"/>
        <v>41438</v>
      </c>
      <c r="K1091" s="40" t="s">
        <v>109</v>
      </c>
      <c r="L1091" s="40">
        <v>100</v>
      </c>
      <c r="M1091" s="40"/>
    </row>
    <row r="1092" spans="1:13">
      <c r="A1092" s="40" t="s">
        <v>8544</v>
      </c>
      <c r="B1092" s="78" t="s">
        <v>9474</v>
      </c>
      <c r="C1092" s="40" t="s">
        <v>7927</v>
      </c>
      <c r="D1092" s="40" t="s">
        <v>7928</v>
      </c>
      <c r="E1092" s="41" t="s">
        <v>7938</v>
      </c>
      <c r="F1092" s="40" t="s">
        <v>9475</v>
      </c>
      <c r="G1092" s="40" t="s">
        <v>7901</v>
      </c>
      <c r="H1092" s="40" t="s">
        <v>7902</v>
      </c>
      <c r="I1092" s="43">
        <f>J1092-5</f>
        <v>41438</v>
      </c>
      <c r="J1092" s="43">
        <f t="shared" si="72"/>
        <v>41443</v>
      </c>
      <c r="K1092" s="40" t="s">
        <v>128</v>
      </c>
      <c r="L1092" s="40">
        <v>100</v>
      </c>
      <c r="M1092" s="40"/>
    </row>
    <row r="1093" spans="1:13" hidden="1">
      <c r="A1093" s="40" t="s">
        <v>8544</v>
      </c>
      <c r="B1093" s="78" t="s">
        <v>9474</v>
      </c>
      <c r="C1093" s="40" t="s">
        <v>7927</v>
      </c>
      <c r="D1093" s="40" t="s">
        <v>7928</v>
      </c>
      <c r="E1093" s="41" t="s">
        <v>7938</v>
      </c>
      <c r="F1093" s="40" t="s">
        <v>9475</v>
      </c>
      <c r="G1093" s="40" t="s">
        <v>7904</v>
      </c>
      <c r="H1093" s="40" t="s">
        <v>7905</v>
      </c>
      <c r="I1093" s="43">
        <f>J1093-3</f>
        <v>41443</v>
      </c>
      <c r="J1093" s="43">
        <f t="shared" si="72"/>
        <v>41446</v>
      </c>
      <c r="K1093" s="40" t="s">
        <v>128</v>
      </c>
      <c r="L1093" s="40">
        <v>100</v>
      </c>
    </row>
    <row r="1094" spans="1:13" hidden="1">
      <c r="A1094" s="40" t="s">
        <v>8544</v>
      </c>
      <c r="B1094" s="78" t="s">
        <v>9474</v>
      </c>
      <c r="C1094" s="40" t="s">
        <v>7927</v>
      </c>
      <c r="D1094" s="40" t="s">
        <v>7928</v>
      </c>
      <c r="E1094" s="41" t="s">
        <v>7938</v>
      </c>
      <c r="F1094" s="40" t="s">
        <v>9475</v>
      </c>
      <c r="G1094" s="40" t="s">
        <v>7904</v>
      </c>
      <c r="H1094" s="40" t="s">
        <v>7906</v>
      </c>
      <c r="I1094" s="43">
        <f>J1094-2</f>
        <v>41446</v>
      </c>
      <c r="J1094" s="43">
        <f t="shared" si="72"/>
        <v>41448</v>
      </c>
      <c r="K1094" s="40" t="s">
        <v>128</v>
      </c>
      <c r="L1094" s="40">
        <v>100</v>
      </c>
    </row>
    <row r="1095" spans="1:13" hidden="1">
      <c r="A1095" s="40" t="s">
        <v>8544</v>
      </c>
      <c r="B1095" s="78" t="s">
        <v>9474</v>
      </c>
      <c r="C1095" s="40" t="s">
        <v>7927</v>
      </c>
      <c r="D1095" s="40" t="s">
        <v>7928</v>
      </c>
      <c r="E1095" s="41" t="s">
        <v>7938</v>
      </c>
      <c r="F1095" s="40" t="s">
        <v>9475</v>
      </c>
      <c r="G1095" s="40" t="s">
        <v>7904</v>
      </c>
      <c r="H1095" s="40" t="s">
        <v>7907</v>
      </c>
      <c r="I1095" s="43">
        <f>J1095-2</f>
        <v>41448</v>
      </c>
      <c r="J1095" s="43">
        <f t="shared" si="72"/>
        <v>41450</v>
      </c>
      <c r="K1095" s="40" t="s">
        <v>128</v>
      </c>
      <c r="L1095" s="40">
        <v>100</v>
      </c>
    </row>
    <row r="1096" spans="1:13" hidden="1">
      <c r="A1096" s="40" t="s">
        <v>8544</v>
      </c>
      <c r="B1096" s="78" t="s">
        <v>9474</v>
      </c>
      <c r="C1096" s="40" t="s">
        <v>7927</v>
      </c>
      <c r="D1096" s="40" t="s">
        <v>7928</v>
      </c>
      <c r="E1096" s="41" t="s">
        <v>7938</v>
      </c>
      <c r="F1096" s="40" t="s">
        <v>9475</v>
      </c>
      <c r="G1096" s="40" t="s">
        <v>7904</v>
      </c>
      <c r="H1096" s="40" t="s">
        <v>7908</v>
      </c>
      <c r="I1096" s="43">
        <f>J1096-1</f>
        <v>41450</v>
      </c>
      <c r="J1096" s="43">
        <v>41451</v>
      </c>
      <c r="K1096" s="40" t="s">
        <v>128</v>
      </c>
      <c r="L1096" s="40">
        <v>100</v>
      </c>
    </row>
    <row r="1097" spans="1:13" hidden="1">
      <c r="A1097" s="41" t="s">
        <v>8534</v>
      </c>
      <c r="B1097" s="41" t="s">
        <v>9476</v>
      </c>
      <c r="C1097" s="41" t="s">
        <v>52</v>
      </c>
      <c r="D1097" s="41" t="s">
        <v>52</v>
      </c>
      <c r="E1097" s="41" t="s">
        <v>7886</v>
      </c>
      <c r="F1097" s="41" t="s">
        <v>9477</v>
      </c>
      <c r="G1097" s="41" t="s">
        <v>1048</v>
      </c>
      <c r="H1097" s="41" t="s">
        <v>7888</v>
      </c>
      <c r="I1097" s="41"/>
      <c r="J1097" s="41"/>
      <c r="K1097" s="41"/>
      <c r="L1097" s="41"/>
      <c r="M1097" s="41"/>
    </row>
    <row r="1098" spans="1:13" hidden="1">
      <c r="A1098" s="41" t="s">
        <v>8534</v>
      </c>
      <c r="B1098" s="41" t="s">
        <v>9476</v>
      </c>
      <c r="C1098" s="41" t="s">
        <v>52</v>
      </c>
      <c r="D1098" s="41" t="s">
        <v>52</v>
      </c>
      <c r="E1098" s="41" t="s">
        <v>7886</v>
      </c>
      <c r="F1098" s="41" t="s">
        <v>9477</v>
      </c>
      <c r="G1098" s="41" t="s">
        <v>1048</v>
      </c>
      <c r="H1098" s="41" t="s">
        <v>7889</v>
      </c>
      <c r="I1098" s="41"/>
      <c r="J1098" s="41"/>
      <c r="K1098" s="41"/>
      <c r="L1098" s="41"/>
      <c r="M1098" s="41"/>
    </row>
    <row r="1099" spans="1:13" hidden="1">
      <c r="A1099" s="41" t="s">
        <v>8534</v>
      </c>
      <c r="B1099" s="41" t="s">
        <v>9476</v>
      </c>
      <c r="C1099" s="41" t="s">
        <v>52</v>
      </c>
      <c r="D1099" s="41" t="s">
        <v>52</v>
      </c>
      <c r="E1099" s="41" t="s">
        <v>7886</v>
      </c>
      <c r="F1099" s="41" t="s">
        <v>9477</v>
      </c>
      <c r="G1099" s="41" t="s">
        <v>1048</v>
      </c>
      <c r="H1099" s="41" t="s">
        <v>7890</v>
      </c>
      <c r="I1099" s="41"/>
      <c r="J1099" s="41"/>
      <c r="K1099" s="41"/>
      <c r="L1099" s="41"/>
      <c r="M1099" s="41"/>
    </row>
    <row r="1100" spans="1:13" hidden="1">
      <c r="A1100" s="41" t="s">
        <v>8534</v>
      </c>
      <c r="B1100" s="41" t="s">
        <v>9476</v>
      </c>
      <c r="C1100" s="41" t="s">
        <v>52</v>
      </c>
      <c r="D1100" s="41" t="s">
        <v>52</v>
      </c>
      <c r="E1100" s="41" t="s">
        <v>7886</v>
      </c>
      <c r="F1100" s="41" t="s">
        <v>9477</v>
      </c>
      <c r="G1100" s="41" t="s">
        <v>1048</v>
      </c>
      <c r="H1100" s="41" t="s">
        <v>7891</v>
      </c>
      <c r="I1100" s="41"/>
      <c r="J1100" s="41"/>
      <c r="K1100" s="41"/>
      <c r="L1100" s="41"/>
      <c r="M1100" s="41"/>
    </row>
    <row r="1101" spans="1:13" hidden="1">
      <c r="A1101" s="41" t="s">
        <v>8534</v>
      </c>
      <c r="B1101" s="41" t="s">
        <v>9476</v>
      </c>
      <c r="C1101" s="41" t="s">
        <v>52</v>
      </c>
      <c r="D1101" s="41" t="s">
        <v>52</v>
      </c>
      <c r="E1101" s="41" t="s">
        <v>7886</v>
      </c>
      <c r="F1101" s="41" t="s">
        <v>9477</v>
      </c>
      <c r="G1101" s="41" t="s">
        <v>1048</v>
      </c>
      <c r="H1101" s="41" t="s">
        <v>7892</v>
      </c>
      <c r="I1101" s="87">
        <v>41544</v>
      </c>
      <c r="J1101" s="41"/>
      <c r="K1101" s="41"/>
      <c r="L1101" s="41"/>
      <c r="M1101" s="41"/>
    </row>
    <row r="1102" spans="1:13" hidden="1">
      <c r="A1102" s="41" t="s">
        <v>8534</v>
      </c>
      <c r="B1102" s="41" t="s">
        <v>9476</v>
      </c>
      <c r="C1102" s="41" t="s">
        <v>52</v>
      </c>
      <c r="D1102" s="41" t="s">
        <v>52</v>
      </c>
      <c r="E1102" s="41" t="s">
        <v>7886</v>
      </c>
      <c r="F1102" s="41" t="s">
        <v>9477</v>
      </c>
      <c r="G1102" s="41" t="s">
        <v>1048</v>
      </c>
      <c r="H1102" s="41" t="s">
        <v>7893</v>
      </c>
      <c r="I1102" s="42"/>
      <c r="J1102" s="41"/>
      <c r="K1102" s="41"/>
      <c r="L1102" s="41"/>
      <c r="M1102" s="41"/>
    </row>
    <row r="1103" spans="1:13" hidden="1">
      <c r="A1103" s="41" t="s">
        <v>8534</v>
      </c>
      <c r="B1103" s="41" t="s">
        <v>9476</v>
      </c>
      <c r="C1103" s="41" t="s">
        <v>52</v>
      </c>
      <c r="D1103" s="41" t="s">
        <v>52</v>
      </c>
      <c r="E1103" s="41" t="s">
        <v>7886</v>
      </c>
      <c r="F1103" s="41" t="s">
        <v>9477</v>
      </c>
      <c r="G1103" s="41" t="s">
        <v>1048</v>
      </c>
      <c r="H1103" s="41" t="s">
        <v>7894</v>
      </c>
      <c r="I1103" s="42">
        <v>41513</v>
      </c>
      <c r="J1103" s="41"/>
      <c r="K1103" s="41"/>
      <c r="L1103" s="41"/>
      <c r="M1103" s="41"/>
    </row>
    <row r="1104" spans="1:13" hidden="1">
      <c r="A1104" s="40" t="s">
        <v>8534</v>
      </c>
      <c r="B1104" s="40" t="s">
        <v>9476</v>
      </c>
      <c r="C1104" s="40" t="s">
        <v>52</v>
      </c>
      <c r="D1104" s="40" t="s">
        <v>52</v>
      </c>
      <c r="E1104" s="41" t="s">
        <v>7886</v>
      </c>
      <c r="F1104" s="40" t="s">
        <v>9477</v>
      </c>
      <c r="G1104" s="40" t="s">
        <v>7895</v>
      </c>
      <c r="H1104" s="40" t="s">
        <v>7896</v>
      </c>
      <c r="I1104" s="43">
        <f>J1104-2</f>
        <v>41496</v>
      </c>
      <c r="J1104" s="43">
        <f t="shared" ref="J1104:J1110" si="73">I1105</f>
        <v>41498</v>
      </c>
      <c r="K1104" s="40" t="s">
        <v>128</v>
      </c>
      <c r="L1104" s="40">
        <v>100</v>
      </c>
      <c r="M1104" s="40"/>
    </row>
    <row r="1105" spans="1:13" hidden="1">
      <c r="A1105" s="40" t="s">
        <v>8534</v>
      </c>
      <c r="B1105" s="40" t="s">
        <v>9476</v>
      </c>
      <c r="C1105" s="40" t="s">
        <v>52</v>
      </c>
      <c r="D1105" s="40" t="s">
        <v>52</v>
      </c>
      <c r="E1105" s="41" t="s">
        <v>7886</v>
      </c>
      <c r="F1105" s="40" t="s">
        <v>9477</v>
      </c>
      <c r="G1105" s="40" t="s">
        <v>7898</v>
      </c>
      <c r="H1105" s="40" t="s">
        <v>7899</v>
      </c>
      <c r="I1105" s="43">
        <f>J1105-1</f>
        <v>41498</v>
      </c>
      <c r="J1105" s="43">
        <f t="shared" si="73"/>
        <v>41499</v>
      </c>
      <c r="K1105" s="40" t="s">
        <v>6184</v>
      </c>
      <c r="L1105" s="40">
        <v>100</v>
      </c>
      <c r="M1105" s="40"/>
    </row>
    <row r="1106" spans="1:13" hidden="1">
      <c r="A1106" s="40" t="s">
        <v>8534</v>
      </c>
      <c r="B1106" s="40" t="s">
        <v>9476</v>
      </c>
      <c r="C1106" s="40" t="s">
        <v>52</v>
      </c>
      <c r="D1106" s="40" t="s">
        <v>52</v>
      </c>
      <c r="E1106" s="41" t="s">
        <v>7886</v>
      </c>
      <c r="F1106" s="40" t="s">
        <v>9477</v>
      </c>
      <c r="G1106" s="40" t="s">
        <v>7898</v>
      </c>
      <c r="H1106" s="40" t="s">
        <v>7900</v>
      </c>
      <c r="I1106" s="43">
        <f>J1106-1</f>
        <v>41499</v>
      </c>
      <c r="J1106" s="43">
        <f t="shared" si="73"/>
        <v>41500</v>
      </c>
      <c r="K1106" s="40" t="s">
        <v>6184</v>
      </c>
      <c r="L1106" s="40">
        <v>100</v>
      </c>
      <c r="M1106" s="40"/>
    </row>
    <row r="1107" spans="1:13">
      <c r="A1107" s="40" t="s">
        <v>8534</v>
      </c>
      <c r="B1107" s="40" t="s">
        <v>9476</v>
      </c>
      <c r="C1107" s="40" t="s">
        <v>52</v>
      </c>
      <c r="D1107" s="40" t="s">
        <v>52</v>
      </c>
      <c r="E1107" s="41" t="s">
        <v>7886</v>
      </c>
      <c r="F1107" s="40" t="s">
        <v>9477</v>
      </c>
      <c r="G1107" s="40" t="s">
        <v>7901</v>
      </c>
      <c r="H1107" s="40" t="s">
        <v>7902</v>
      </c>
      <c r="I1107" s="43">
        <f>J1107-5</f>
        <v>41500</v>
      </c>
      <c r="J1107" s="43">
        <f t="shared" si="73"/>
        <v>41505</v>
      </c>
      <c r="K1107" s="40" t="s">
        <v>128</v>
      </c>
      <c r="L1107" s="40">
        <v>100</v>
      </c>
      <c r="M1107" s="40"/>
    </row>
    <row r="1108" spans="1:13" hidden="1">
      <c r="A1108" s="40" t="s">
        <v>8534</v>
      </c>
      <c r="B1108" s="40" t="s">
        <v>9476</v>
      </c>
      <c r="C1108" s="40" t="s">
        <v>52</v>
      </c>
      <c r="D1108" s="40" t="s">
        <v>52</v>
      </c>
      <c r="E1108" s="41" t="s">
        <v>7886</v>
      </c>
      <c r="F1108" s="40" t="s">
        <v>9477</v>
      </c>
      <c r="G1108" s="40" t="s">
        <v>7904</v>
      </c>
      <c r="H1108" s="40" t="s">
        <v>7905</v>
      </c>
      <c r="I1108" s="43">
        <f>J1108-3</f>
        <v>41505</v>
      </c>
      <c r="J1108" s="43">
        <f t="shared" si="73"/>
        <v>41508</v>
      </c>
      <c r="K1108" s="40" t="s">
        <v>128</v>
      </c>
      <c r="L1108" s="40">
        <v>100</v>
      </c>
    </row>
    <row r="1109" spans="1:13" ht="52.5" hidden="1">
      <c r="A1109" s="40" t="s">
        <v>8534</v>
      </c>
      <c r="B1109" s="40" t="s">
        <v>9476</v>
      </c>
      <c r="C1109" s="40" t="s">
        <v>52</v>
      </c>
      <c r="D1109" s="40" t="s">
        <v>52</v>
      </c>
      <c r="E1109" s="41" t="s">
        <v>7886</v>
      </c>
      <c r="F1109" s="40" t="s">
        <v>9477</v>
      </c>
      <c r="G1109" s="40" t="s">
        <v>7904</v>
      </c>
      <c r="H1109" s="40" t="s">
        <v>7906</v>
      </c>
      <c r="I1109" s="43">
        <f>J1109-2</f>
        <v>41508</v>
      </c>
      <c r="J1109" s="43">
        <f t="shared" si="73"/>
        <v>41510</v>
      </c>
      <c r="K1109" s="40" t="s">
        <v>128</v>
      </c>
      <c r="L1109" s="40">
        <v>100</v>
      </c>
      <c r="M1109" s="39" t="s">
        <v>9478</v>
      </c>
    </row>
    <row r="1110" spans="1:13" hidden="1">
      <c r="A1110" s="40" t="s">
        <v>8534</v>
      </c>
      <c r="B1110" s="40" t="s">
        <v>9476</v>
      </c>
      <c r="C1110" s="40" t="s">
        <v>52</v>
      </c>
      <c r="D1110" s="40" t="s">
        <v>52</v>
      </c>
      <c r="E1110" s="41" t="s">
        <v>7886</v>
      </c>
      <c r="F1110" s="40" t="s">
        <v>9477</v>
      </c>
      <c r="G1110" s="40" t="s">
        <v>7904</v>
      </c>
      <c r="H1110" s="40" t="s">
        <v>7907</v>
      </c>
      <c r="I1110" s="43">
        <f>J1110-2</f>
        <v>41510</v>
      </c>
      <c r="J1110" s="43">
        <f t="shared" si="73"/>
        <v>41512</v>
      </c>
      <c r="K1110" s="40" t="s">
        <v>128</v>
      </c>
      <c r="L1110" s="40">
        <v>100</v>
      </c>
    </row>
    <row r="1111" spans="1:13" hidden="1">
      <c r="A1111" s="40" t="s">
        <v>8534</v>
      </c>
      <c r="B1111" s="40" t="s">
        <v>9476</v>
      </c>
      <c r="C1111" s="40" t="s">
        <v>52</v>
      </c>
      <c r="D1111" s="40" t="s">
        <v>52</v>
      </c>
      <c r="E1111" s="41" t="s">
        <v>7886</v>
      </c>
      <c r="F1111" s="40" t="s">
        <v>9477</v>
      </c>
      <c r="G1111" s="40" t="s">
        <v>7904</v>
      </c>
      <c r="H1111" s="40" t="s">
        <v>7908</v>
      </c>
      <c r="I1111" s="43">
        <f>J1111-1</f>
        <v>41512</v>
      </c>
      <c r="J1111" s="43">
        <v>41513</v>
      </c>
      <c r="K1111" s="40" t="s">
        <v>128</v>
      </c>
      <c r="L1111" s="40">
        <v>100</v>
      </c>
    </row>
    <row r="1112" spans="1:13" hidden="1">
      <c r="A1112" s="89" t="s">
        <v>8534</v>
      </c>
      <c r="B1112" s="41" t="s">
        <v>9476</v>
      </c>
      <c r="C1112" s="89" t="s">
        <v>65</v>
      </c>
      <c r="D1112" s="89" t="s">
        <v>65</v>
      </c>
      <c r="E1112" s="41" t="s">
        <v>7886</v>
      </c>
      <c r="F1112" s="41" t="s">
        <v>9479</v>
      </c>
      <c r="G1112" s="41" t="s">
        <v>1048</v>
      </c>
      <c r="H1112" s="41" t="s">
        <v>7888</v>
      </c>
      <c r="I1112" s="41"/>
      <c r="J1112" s="41"/>
      <c r="K1112" s="41"/>
      <c r="L1112" s="41"/>
      <c r="M1112" s="52"/>
    </row>
    <row r="1113" spans="1:13" hidden="1">
      <c r="A1113" s="89" t="s">
        <v>8534</v>
      </c>
      <c r="B1113" s="41" t="s">
        <v>9476</v>
      </c>
      <c r="C1113" s="89" t="s">
        <v>65</v>
      </c>
      <c r="D1113" s="89" t="s">
        <v>65</v>
      </c>
      <c r="E1113" s="41" t="s">
        <v>7886</v>
      </c>
      <c r="F1113" s="41" t="s">
        <v>9479</v>
      </c>
      <c r="G1113" s="41" t="s">
        <v>1048</v>
      </c>
      <c r="H1113" s="41" t="s">
        <v>7889</v>
      </c>
      <c r="I1113" s="92">
        <v>41530</v>
      </c>
      <c r="J1113" s="41"/>
      <c r="K1113" s="41"/>
      <c r="L1113" s="41"/>
      <c r="M1113" s="52"/>
    </row>
    <row r="1114" spans="1:13" hidden="1">
      <c r="A1114" s="89" t="s">
        <v>8534</v>
      </c>
      <c r="B1114" s="41" t="s">
        <v>9476</v>
      </c>
      <c r="C1114" s="89" t="s">
        <v>65</v>
      </c>
      <c r="D1114" s="89" t="s">
        <v>65</v>
      </c>
      <c r="E1114" s="41" t="s">
        <v>7886</v>
      </c>
      <c r="F1114" s="41" t="s">
        <v>9479</v>
      </c>
      <c r="G1114" s="41" t="s">
        <v>1048</v>
      </c>
      <c r="H1114" s="41" t="s">
        <v>7890</v>
      </c>
      <c r="I1114" s="41"/>
      <c r="J1114" s="41"/>
      <c r="K1114" s="41"/>
      <c r="L1114" s="41"/>
      <c r="M1114" s="52"/>
    </row>
    <row r="1115" spans="1:13" hidden="1">
      <c r="A1115" s="89" t="s">
        <v>8534</v>
      </c>
      <c r="B1115" s="41" t="s">
        <v>9476</v>
      </c>
      <c r="C1115" s="89" t="s">
        <v>65</v>
      </c>
      <c r="D1115" s="89" t="s">
        <v>65</v>
      </c>
      <c r="E1115" s="41" t="s">
        <v>7886</v>
      </c>
      <c r="F1115" s="41" t="s">
        <v>9479</v>
      </c>
      <c r="G1115" s="41" t="s">
        <v>1048</v>
      </c>
      <c r="H1115" s="41" t="s">
        <v>7891</v>
      </c>
      <c r="I1115" s="41"/>
      <c r="J1115" s="41"/>
      <c r="K1115" s="41"/>
      <c r="L1115" s="41"/>
      <c r="M1115" s="52"/>
    </row>
    <row r="1116" spans="1:13" hidden="1">
      <c r="A1116" s="89" t="s">
        <v>8534</v>
      </c>
      <c r="B1116" s="41" t="s">
        <v>9476</v>
      </c>
      <c r="C1116" s="89" t="s">
        <v>65</v>
      </c>
      <c r="D1116" s="89" t="s">
        <v>65</v>
      </c>
      <c r="E1116" s="41" t="s">
        <v>7886</v>
      </c>
      <c r="F1116" s="41" t="s">
        <v>9479</v>
      </c>
      <c r="G1116" s="41" t="s">
        <v>1048</v>
      </c>
      <c r="H1116" s="41" t="s">
        <v>7892</v>
      </c>
      <c r="I1116" s="92">
        <v>41548</v>
      </c>
      <c r="J1116" s="41"/>
      <c r="K1116" s="41"/>
      <c r="L1116" s="41"/>
      <c r="M1116" s="52"/>
    </row>
    <row r="1117" spans="1:13" hidden="1">
      <c r="A1117" s="89" t="s">
        <v>8534</v>
      </c>
      <c r="B1117" s="41" t="s">
        <v>9476</v>
      </c>
      <c r="C1117" s="89" t="s">
        <v>65</v>
      </c>
      <c r="D1117" s="89" t="s">
        <v>65</v>
      </c>
      <c r="E1117" s="41" t="s">
        <v>7886</v>
      </c>
      <c r="F1117" s="41" t="s">
        <v>9479</v>
      </c>
      <c r="G1117" s="41" t="s">
        <v>1048</v>
      </c>
      <c r="H1117" s="41" t="s">
        <v>7893</v>
      </c>
      <c r="I1117" s="42"/>
      <c r="J1117" s="41"/>
      <c r="K1117" s="41"/>
      <c r="L1117" s="41"/>
      <c r="M1117" s="52"/>
    </row>
    <row r="1118" spans="1:13" hidden="1">
      <c r="A1118" s="89" t="s">
        <v>8534</v>
      </c>
      <c r="B1118" s="41" t="s">
        <v>9476</v>
      </c>
      <c r="C1118" s="89" t="s">
        <v>65</v>
      </c>
      <c r="D1118" s="89" t="s">
        <v>65</v>
      </c>
      <c r="E1118" s="41" t="s">
        <v>7886</v>
      </c>
      <c r="F1118" s="41" t="s">
        <v>9479</v>
      </c>
      <c r="G1118" s="41" t="s">
        <v>1048</v>
      </c>
      <c r="H1118" s="41" t="s">
        <v>7894</v>
      </c>
      <c r="I1118" s="92">
        <v>41499</v>
      </c>
      <c r="J1118" s="41"/>
      <c r="K1118" s="41"/>
      <c r="L1118" s="41"/>
      <c r="M1118" s="52"/>
    </row>
    <row r="1119" spans="1:13" hidden="1">
      <c r="A1119" s="88" t="s">
        <v>8534</v>
      </c>
      <c r="B1119" s="40" t="s">
        <v>9476</v>
      </c>
      <c r="C1119" s="88" t="s">
        <v>65</v>
      </c>
      <c r="D1119" s="88" t="s">
        <v>65</v>
      </c>
      <c r="E1119" s="41" t="s">
        <v>7886</v>
      </c>
      <c r="F1119" s="40" t="s">
        <v>9479</v>
      </c>
      <c r="G1119" s="40" t="s">
        <v>7895</v>
      </c>
      <c r="H1119" s="40" t="s">
        <v>7896</v>
      </c>
      <c r="I1119" s="43">
        <f>J1119-2</f>
        <v>41482</v>
      </c>
      <c r="J1119" s="43">
        <f t="shared" ref="J1119:J1125" si="74">I1120</f>
        <v>41484</v>
      </c>
      <c r="K1119" s="40" t="s">
        <v>128</v>
      </c>
      <c r="L1119" s="40">
        <v>100</v>
      </c>
      <c r="M1119" s="39" t="s">
        <v>9480</v>
      </c>
    </row>
    <row r="1120" spans="1:13" hidden="1">
      <c r="A1120" s="88" t="s">
        <v>8534</v>
      </c>
      <c r="B1120" s="40" t="s">
        <v>9476</v>
      </c>
      <c r="C1120" s="88" t="s">
        <v>65</v>
      </c>
      <c r="D1120" s="88" t="s">
        <v>65</v>
      </c>
      <c r="E1120" s="41" t="s">
        <v>7886</v>
      </c>
      <c r="F1120" s="40" t="s">
        <v>9479</v>
      </c>
      <c r="G1120" s="40" t="s">
        <v>7898</v>
      </c>
      <c r="H1120" s="40" t="s">
        <v>7899</v>
      </c>
      <c r="I1120" s="43">
        <f>J1120-1</f>
        <v>41484</v>
      </c>
      <c r="J1120" s="43">
        <f t="shared" si="74"/>
        <v>41485</v>
      </c>
      <c r="K1120" s="40" t="s">
        <v>128</v>
      </c>
      <c r="L1120" s="40">
        <v>100</v>
      </c>
    </row>
    <row r="1121" spans="1:13" hidden="1">
      <c r="A1121" s="88" t="s">
        <v>8534</v>
      </c>
      <c r="B1121" s="40" t="s">
        <v>9476</v>
      </c>
      <c r="C1121" s="88" t="s">
        <v>65</v>
      </c>
      <c r="D1121" s="88" t="s">
        <v>65</v>
      </c>
      <c r="E1121" s="41" t="s">
        <v>7886</v>
      </c>
      <c r="F1121" s="40" t="s">
        <v>9479</v>
      </c>
      <c r="G1121" s="40" t="s">
        <v>7898</v>
      </c>
      <c r="H1121" s="40" t="s">
        <v>7900</v>
      </c>
      <c r="I1121" s="43">
        <f>J1121-1</f>
        <v>41485</v>
      </c>
      <c r="J1121" s="43">
        <f t="shared" si="74"/>
        <v>41486</v>
      </c>
      <c r="K1121" s="40" t="s">
        <v>128</v>
      </c>
      <c r="L1121" s="40">
        <v>100</v>
      </c>
      <c r="M1121" s="39" t="s">
        <v>9481</v>
      </c>
    </row>
    <row r="1122" spans="1:13">
      <c r="A1122" s="88" t="s">
        <v>8534</v>
      </c>
      <c r="B1122" s="40" t="s">
        <v>9476</v>
      </c>
      <c r="C1122" s="88" t="s">
        <v>65</v>
      </c>
      <c r="D1122" s="88" t="s">
        <v>65</v>
      </c>
      <c r="E1122" s="41" t="s">
        <v>7886</v>
      </c>
      <c r="F1122" s="40" t="s">
        <v>9479</v>
      </c>
      <c r="G1122" s="40" t="s">
        <v>7901</v>
      </c>
      <c r="H1122" s="40" t="s">
        <v>7902</v>
      </c>
      <c r="I1122" s="43">
        <f>J1122-5</f>
        <v>41486</v>
      </c>
      <c r="J1122" s="43">
        <f t="shared" si="74"/>
        <v>41491</v>
      </c>
      <c r="K1122" s="40" t="s">
        <v>128</v>
      </c>
      <c r="L1122" s="40">
        <v>100</v>
      </c>
    </row>
    <row r="1123" spans="1:13" hidden="1">
      <c r="A1123" s="88" t="s">
        <v>8534</v>
      </c>
      <c r="B1123" s="40" t="s">
        <v>9476</v>
      </c>
      <c r="C1123" s="88" t="s">
        <v>65</v>
      </c>
      <c r="D1123" s="88" t="s">
        <v>65</v>
      </c>
      <c r="E1123" s="41" t="s">
        <v>7886</v>
      </c>
      <c r="F1123" s="40" t="s">
        <v>9479</v>
      </c>
      <c r="G1123" s="40" t="s">
        <v>7904</v>
      </c>
      <c r="H1123" s="40" t="s">
        <v>7905</v>
      </c>
      <c r="I1123" s="43">
        <f>J1123-3</f>
        <v>41491</v>
      </c>
      <c r="J1123" s="43">
        <f t="shared" si="74"/>
        <v>41494</v>
      </c>
      <c r="K1123" s="40" t="s">
        <v>128</v>
      </c>
      <c r="L1123" s="40">
        <v>100</v>
      </c>
    </row>
    <row r="1124" spans="1:13" hidden="1">
      <c r="A1124" s="88" t="s">
        <v>8534</v>
      </c>
      <c r="B1124" s="40" t="s">
        <v>9476</v>
      </c>
      <c r="C1124" s="88" t="s">
        <v>65</v>
      </c>
      <c r="D1124" s="88" t="s">
        <v>65</v>
      </c>
      <c r="E1124" s="41" t="s">
        <v>7886</v>
      </c>
      <c r="F1124" s="40" t="s">
        <v>9479</v>
      </c>
      <c r="G1124" s="40" t="s">
        <v>7904</v>
      </c>
      <c r="H1124" s="40" t="s">
        <v>7906</v>
      </c>
      <c r="I1124" s="43">
        <f>J1124-2</f>
        <v>41494</v>
      </c>
      <c r="J1124" s="43">
        <f t="shared" si="74"/>
        <v>41496</v>
      </c>
      <c r="K1124" s="40" t="s">
        <v>128</v>
      </c>
      <c r="L1124" s="40">
        <v>100</v>
      </c>
    </row>
    <row r="1125" spans="1:13" hidden="1">
      <c r="A1125" s="88" t="s">
        <v>8534</v>
      </c>
      <c r="B1125" s="40" t="s">
        <v>9476</v>
      </c>
      <c r="C1125" s="88" t="s">
        <v>65</v>
      </c>
      <c r="D1125" s="88" t="s">
        <v>65</v>
      </c>
      <c r="E1125" s="41" t="s">
        <v>7886</v>
      </c>
      <c r="F1125" s="40" t="s">
        <v>9479</v>
      </c>
      <c r="G1125" s="40" t="s">
        <v>7904</v>
      </c>
      <c r="H1125" s="40" t="s">
        <v>7907</v>
      </c>
      <c r="I1125" s="43">
        <f>J1125-2</f>
        <v>41496</v>
      </c>
      <c r="J1125" s="43">
        <f t="shared" si="74"/>
        <v>41498</v>
      </c>
      <c r="K1125" s="40" t="s">
        <v>128</v>
      </c>
      <c r="L1125" s="40">
        <v>100</v>
      </c>
    </row>
    <row r="1126" spans="1:13" hidden="1">
      <c r="A1126" s="88" t="s">
        <v>8534</v>
      </c>
      <c r="B1126" s="40" t="s">
        <v>9476</v>
      </c>
      <c r="C1126" s="88" t="s">
        <v>65</v>
      </c>
      <c r="D1126" s="88" t="s">
        <v>65</v>
      </c>
      <c r="E1126" s="41" t="s">
        <v>7886</v>
      </c>
      <c r="F1126" s="40" t="s">
        <v>9479</v>
      </c>
      <c r="G1126" s="40" t="s">
        <v>7904</v>
      </c>
      <c r="H1126" s="40" t="s">
        <v>7908</v>
      </c>
      <c r="I1126" s="43">
        <f>J1126-1</f>
        <v>41498</v>
      </c>
      <c r="J1126" s="90">
        <v>41499</v>
      </c>
      <c r="K1126" s="40" t="s">
        <v>128</v>
      </c>
      <c r="L1126" s="40">
        <v>100</v>
      </c>
    </row>
    <row r="1127" spans="1:13" hidden="1">
      <c r="A1127" s="41" t="s">
        <v>8544</v>
      </c>
      <c r="B1127" s="41" t="s">
        <v>9482</v>
      </c>
      <c r="C1127" s="41" t="s">
        <v>7927</v>
      </c>
      <c r="D1127" s="41" t="s">
        <v>7928</v>
      </c>
      <c r="E1127" s="41" t="s">
        <v>7938</v>
      </c>
      <c r="F1127" s="41" t="s">
        <v>9483</v>
      </c>
      <c r="G1127" s="41" t="s">
        <v>1048</v>
      </c>
      <c r="H1127" s="41" t="s">
        <v>7888</v>
      </c>
      <c r="I1127" s="42">
        <v>41379</v>
      </c>
      <c r="J1127" s="41"/>
      <c r="K1127" s="41"/>
      <c r="L1127" s="41"/>
      <c r="M1127" s="40"/>
    </row>
    <row r="1128" spans="1:13" hidden="1">
      <c r="A1128" s="41" t="s">
        <v>8544</v>
      </c>
      <c r="B1128" s="41" t="s">
        <v>9482</v>
      </c>
      <c r="C1128" s="41" t="s">
        <v>7927</v>
      </c>
      <c r="D1128" s="41" t="s">
        <v>7928</v>
      </c>
      <c r="E1128" s="41" t="s">
        <v>7938</v>
      </c>
      <c r="F1128" s="41" t="s">
        <v>9483</v>
      </c>
      <c r="G1128" s="41" t="s">
        <v>1048</v>
      </c>
      <c r="H1128" s="41" t="s">
        <v>7889</v>
      </c>
      <c r="I1128" s="41"/>
      <c r="J1128" s="41"/>
      <c r="K1128" s="41"/>
      <c r="L1128" s="41"/>
      <c r="M1128" s="40"/>
    </row>
    <row r="1129" spans="1:13" hidden="1">
      <c r="A1129" s="41" t="s">
        <v>8544</v>
      </c>
      <c r="B1129" s="41" t="s">
        <v>9482</v>
      </c>
      <c r="C1129" s="41" t="s">
        <v>7927</v>
      </c>
      <c r="D1129" s="41" t="s">
        <v>7928</v>
      </c>
      <c r="E1129" s="41" t="s">
        <v>7938</v>
      </c>
      <c r="F1129" s="41" t="s">
        <v>9483</v>
      </c>
      <c r="G1129" s="41" t="s">
        <v>1048</v>
      </c>
      <c r="H1129" s="41" t="s">
        <v>7890</v>
      </c>
      <c r="I1129" s="41"/>
      <c r="J1129" s="41"/>
      <c r="K1129" s="41"/>
      <c r="L1129" s="41"/>
      <c r="M1129" s="40"/>
    </row>
    <row r="1130" spans="1:13" hidden="1">
      <c r="A1130" s="41" t="s">
        <v>8544</v>
      </c>
      <c r="B1130" s="41" t="s">
        <v>9482</v>
      </c>
      <c r="C1130" s="41" t="s">
        <v>7927</v>
      </c>
      <c r="D1130" s="41" t="s">
        <v>7928</v>
      </c>
      <c r="E1130" s="41" t="s">
        <v>7938</v>
      </c>
      <c r="F1130" s="41" t="s">
        <v>9483</v>
      </c>
      <c r="G1130" s="41" t="s">
        <v>1048</v>
      </c>
      <c r="H1130" s="41" t="s">
        <v>7891</v>
      </c>
      <c r="I1130" s="41"/>
      <c r="J1130" s="41"/>
      <c r="K1130" s="41"/>
      <c r="L1130" s="41"/>
      <c r="M1130" s="40"/>
    </row>
    <row r="1131" spans="1:13" hidden="1">
      <c r="A1131" s="41" t="s">
        <v>8544</v>
      </c>
      <c r="B1131" s="41" t="s">
        <v>9482</v>
      </c>
      <c r="C1131" s="41" t="s">
        <v>7927</v>
      </c>
      <c r="D1131" s="41" t="s">
        <v>7928</v>
      </c>
      <c r="E1131" s="41" t="s">
        <v>7938</v>
      </c>
      <c r="F1131" s="41" t="s">
        <v>9483</v>
      </c>
      <c r="G1131" s="41" t="s">
        <v>1048</v>
      </c>
      <c r="H1131" s="41" t="s">
        <v>7892</v>
      </c>
      <c r="I1131" s="42">
        <v>41507</v>
      </c>
      <c r="J1131" s="41"/>
      <c r="K1131" s="41"/>
      <c r="L1131" s="41"/>
      <c r="M1131" s="40"/>
    </row>
    <row r="1132" spans="1:13" hidden="1">
      <c r="A1132" s="41" t="s">
        <v>8544</v>
      </c>
      <c r="B1132" s="41" t="s">
        <v>9482</v>
      </c>
      <c r="C1132" s="41" t="s">
        <v>7927</v>
      </c>
      <c r="D1132" s="41" t="s">
        <v>7928</v>
      </c>
      <c r="E1132" s="41" t="s">
        <v>7938</v>
      </c>
      <c r="F1132" s="41" t="s">
        <v>9483</v>
      </c>
      <c r="G1132" s="41" t="s">
        <v>1048</v>
      </c>
      <c r="H1132" s="41" t="s">
        <v>7893</v>
      </c>
      <c r="I1132" s="41"/>
      <c r="J1132" s="41"/>
      <c r="K1132" s="41"/>
      <c r="L1132" s="41"/>
      <c r="M1132" s="40"/>
    </row>
    <row r="1133" spans="1:13" hidden="1">
      <c r="A1133" s="41" t="s">
        <v>8544</v>
      </c>
      <c r="B1133" s="41" t="s">
        <v>9482</v>
      </c>
      <c r="C1133" s="41" t="s">
        <v>7927</v>
      </c>
      <c r="D1133" s="41" t="s">
        <v>7928</v>
      </c>
      <c r="E1133" s="41" t="s">
        <v>7938</v>
      </c>
      <c r="F1133" s="41" t="s">
        <v>9483</v>
      </c>
      <c r="G1133" s="41" t="s">
        <v>1048</v>
      </c>
      <c r="H1133" s="41" t="s">
        <v>7894</v>
      </c>
      <c r="I1133" s="42">
        <v>41408</v>
      </c>
      <c r="J1133" s="41"/>
      <c r="K1133" s="41"/>
      <c r="L1133" s="41"/>
      <c r="M1133" s="40"/>
    </row>
    <row r="1134" spans="1:13" hidden="1">
      <c r="A1134" s="40" t="s">
        <v>8544</v>
      </c>
      <c r="B1134" s="40" t="s">
        <v>9482</v>
      </c>
      <c r="C1134" s="40" t="s">
        <v>7927</v>
      </c>
      <c r="D1134" s="40" t="s">
        <v>7928</v>
      </c>
      <c r="E1134" s="41" t="s">
        <v>7938</v>
      </c>
      <c r="F1134" s="40" t="s">
        <v>9483</v>
      </c>
      <c r="G1134" s="40" t="s">
        <v>7895</v>
      </c>
      <c r="H1134" s="40" t="s">
        <v>7896</v>
      </c>
      <c r="I1134" s="43">
        <f>J1134-2</f>
        <v>41391</v>
      </c>
      <c r="J1134" s="43">
        <f t="shared" ref="J1134:J1140" si="75">I1135</f>
        <v>41393</v>
      </c>
      <c r="K1134" s="40" t="s">
        <v>6184</v>
      </c>
      <c r="L1134" s="40">
        <v>100</v>
      </c>
      <c r="M1134" s="40"/>
    </row>
    <row r="1135" spans="1:13" hidden="1">
      <c r="A1135" s="40" t="s">
        <v>8544</v>
      </c>
      <c r="B1135" s="40" t="s">
        <v>9482</v>
      </c>
      <c r="C1135" s="40" t="s">
        <v>7927</v>
      </c>
      <c r="D1135" s="40" t="s">
        <v>7928</v>
      </c>
      <c r="E1135" s="41" t="s">
        <v>7938</v>
      </c>
      <c r="F1135" s="40" t="s">
        <v>9483</v>
      </c>
      <c r="G1135" s="40" t="s">
        <v>7898</v>
      </c>
      <c r="H1135" s="40" t="s">
        <v>7899</v>
      </c>
      <c r="I1135" s="43">
        <f>J1135-1</f>
        <v>41393</v>
      </c>
      <c r="J1135" s="43">
        <f t="shared" si="75"/>
        <v>41394</v>
      </c>
      <c r="K1135" s="40" t="s">
        <v>6184</v>
      </c>
      <c r="L1135" s="40">
        <v>100</v>
      </c>
      <c r="M1135" s="40"/>
    </row>
    <row r="1136" spans="1:13" hidden="1">
      <c r="A1136" s="40" t="s">
        <v>8544</v>
      </c>
      <c r="B1136" s="40" t="s">
        <v>9482</v>
      </c>
      <c r="C1136" s="40" t="s">
        <v>7927</v>
      </c>
      <c r="D1136" s="40" t="s">
        <v>7928</v>
      </c>
      <c r="E1136" s="41" t="s">
        <v>7938</v>
      </c>
      <c r="F1136" s="40" t="s">
        <v>9483</v>
      </c>
      <c r="G1136" s="40" t="s">
        <v>7898</v>
      </c>
      <c r="H1136" s="40" t="s">
        <v>7900</v>
      </c>
      <c r="I1136" s="43">
        <f>J1136-1</f>
        <v>41394</v>
      </c>
      <c r="J1136" s="43">
        <f t="shared" si="75"/>
        <v>41395</v>
      </c>
      <c r="K1136" s="40" t="s">
        <v>6184</v>
      </c>
      <c r="L1136" s="40">
        <v>100</v>
      </c>
      <c r="M1136" s="40"/>
    </row>
    <row r="1137" spans="1:13">
      <c r="A1137" s="40" t="s">
        <v>8544</v>
      </c>
      <c r="B1137" s="40" t="s">
        <v>9482</v>
      </c>
      <c r="C1137" s="40" t="s">
        <v>7927</v>
      </c>
      <c r="D1137" s="40" t="s">
        <v>7928</v>
      </c>
      <c r="E1137" s="41" t="s">
        <v>7938</v>
      </c>
      <c r="F1137" s="40" t="s">
        <v>9483</v>
      </c>
      <c r="G1137" s="40" t="s">
        <v>7901</v>
      </c>
      <c r="H1137" s="40" t="s">
        <v>7902</v>
      </c>
      <c r="I1137" s="43">
        <f>J1137-5</f>
        <v>41395</v>
      </c>
      <c r="J1137" s="43">
        <f t="shared" si="75"/>
        <v>41400</v>
      </c>
      <c r="K1137" s="40" t="s">
        <v>6184</v>
      </c>
      <c r="L1137" s="40">
        <v>100</v>
      </c>
      <c r="M1137" s="40"/>
    </row>
    <row r="1138" spans="1:13" hidden="1">
      <c r="A1138" s="40" t="s">
        <v>8544</v>
      </c>
      <c r="B1138" s="40" t="s">
        <v>9482</v>
      </c>
      <c r="C1138" s="40" t="s">
        <v>7927</v>
      </c>
      <c r="D1138" s="40" t="s">
        <v>7928</v>
      </c>
      <c r="E1138" s="41" t="s">
        <v>7938</v>
      </c>
      <c r="F1138" s="40" t="s">
        <v>9483</v>
      </c>
      <c r="G1138" s="40" t="s">
        <v>7904</v>
      </c>
      <c r="H1138" s="40" t="s">
        <v>7905</v>
      </c>
      <c r="I1138" s="43">
        <f>J1138-3</f>
        <v>41400</v>
      </c>
      <c r="J1138" s="43">
        <f t="shared" si="75"/>
        <v>41403</v>
      </c>
      <c r="K1138" s="40" t="s">
        <v>6184</v>
      </c>
      <c r="L1138" s="40">
        <v>100</v>
      </c>
      <c r="M1138" s="39" t="s">
        <v>9484</v>
      </c>
    </row>
    <row r="1139" spans="1:13" hidden="1">
      <c r="A1139" s="40" t="s">
        <v>8544</v>
      </c>
      <c r="B1139" s="40" t="s">
        <v>9482</v>
      </c>
      <c r="C1139" s="40" t="s">
        <v>7927</v>
      </c>
      <c r="D1139" s="40" t="s">
        <v>7928</v>
      </c>
      <c r="E1139" s="41" t="s">
        <v>7938</v>
      </c>
      <c r="F1139" s="40" t="s">
        <v>9483</v>
      </c>
      <c r="G1139" s="40" t="s">
        <v>7904</v>
      </c>
      <c r="H1139" s="40" t="s">
        <v>7906</v>
      </c>
      <c r="I1139" s="43">
        <f>J1139-2</f>
        <v>41403</v>
      </c>
      <c r="J1139" s="43">
        <f t="shared" si="75"/>
        <v>41405</v>
      </c>
      <c r="K1139" s="40" t="s">
        <v>6184</v>
      </c>
      <c r="L1139" s="40">
        <v>100</v>
      </c>
    </row>
    <row r="1140" spans="1:13" hidden="1">
      <c r="A1140" s="40" t="s">
        <v>8544</v>
      </c>
      <c r="B1140" s="40" t="s">
        <v>9482</v>
      </c>
      <c r="C1140" s="40" t="s">
        <v>7927</v>
      </c>
      <c r="D1140" s="40" t="s">
        <v>7928</v>
      </c>
      <c r="E1140" s="41" t="s">
        <v>7938</v>
      </c>
      <c r="F1140" s="40" t="s">
        <v>9483</v>
      </c>
      <c r="G1140" s="40" t="s">
        <v>7904</v>
      </c>
      <c r="H1140" s="40" t="s">
        <v>7907</v>
      </c>
      <c r="I1140" s="43">
        <f>J1140-2</f>
        <v>41405</v>
      </c>
      <c r="J1140" s="43">
        <f t="shared" si="75"/>
        <v>41407</v>
      </c>
      <c r="K1140" s="40" t="s">
        <v>6184</v>
      </c>
      <c r="L1140" s="40">
        <v>100</v>
      </c>
    </row>
    <row r="1141" spans="1:13" hidden="1">
      <c r="A1141" s="40" t="s">
        <v>8544</v>
      </c>
      <c r="B1141" s="40" t="s">
        <v>9482</v>
      </c>
      <c r="C1141" s="40" t="s">
        <v>7927</v>
      </c>
      <c r="D1141" s="40" t="s">
        <v>7928</v>
      </c>
      <c r="E1141" s="41" t="s">
        <v>7938</v>
      </c>
      <c r="F1141" s="40" t="s">
        <v>9483</v>
      </c>
      <c r="G1141" s="40" t="s">
        <v>7904</v>
      </c>
      <c r="H1141" s="40" t="s">
        <v>7908</v>
      </c>
      <c r="I1141" s="43">
        <f>J1141-1</f>
        <v>41407</v>
      </c>
      <c r="J1141" s="43">
        <v>41408</v>
      </c>
      <c r="K1141" s="40" t="s">
        <v>6184</v>
      </c>
      <c r="L1141" s="40">
        <v>100</v>
      </c>
    </row>
    <row r="1142" spans="1:13" hidden="1">
      <c r="A1142" s="41" t="s">
        <v>8544</v>
      </c>
      <c r="B1142" s="41" t="s">
        <v>9482</v>
      </c>
      <c r="C1142" s="41" t="s">
        <v>7927</v>
      </c>
      <c r="D1142" s="41" t="s">
        <v>7928</v>
      </c>
      <c r="E1142" s="41" t="s">
        <v>7938</v>
      </c>
      <c r="F1142" s="41" t="s">
        <v>9485</v>
      </c>
      <c r="G1142" s="41" t="s">
        <v>1048</v>
      </c>
      <c r="H1142" s="41" t="s">
        <v>7888</v>
      </c>
      <c r="I1142" s="42">
        <v>41379</v>
      </c>
      <c r="J1142" s="41"/>
      <c r="K1142" s="41"/>
      <c r="L1142" s="41"/>
      <c r="M1142" s="40"/>
    </row>
    <row r="1143" spans="1:13" hidden="1">
      <c r="A1143" s="41" t="s">
        <v>8544</v>
      </c>
      <c r="B1143" s="41" t="s">
        <v>9482</v>
      </c>
      <c r="C1143" s="41" t="s">
        <v>7927</v>
      </c>
      <c r="D1143" s="41" t="s">
        <v>7928</v>
      </c>
      <c r="E1143" s="41" t="s">
        <v>7938</v>
      </c>
      <c r="F1143" s="41" t="s">
        <v>9485</v>
      </c>
      <c r="G1143" s="41" t="s">
        <v>1048</v>
      </c>
      <c r="H1143" s="41" t="s">
        <v>7889</v>
      </c>
      <c r="I1143" s="41"/>
      <c r="J1143" s="41"/>
      <c r="K1143" s="41"/>
      <c r="L1143" s="41"/>
      <c r="M1143" s="40"/>
    </row>
    <row r="1144" spans="1:13" hidden="1">
      <c r="A1144" s="41" t="s">
        <v>8544</v>
      </c>
      <c r="B1144" s="41" t="s">
        <v>9482</v>
      </c>
      <c r="C1144" s="41" t="s">
        <v>7927</v>
      </c>
      <c r="D1144" s="41" t="s">
        <v>7928</v>
      </c>
      <c r="E1144" s="41" t="s">
        <v>7938</v>
      </c>
      <c r="F1144" s="41" t="s">
        <v>9485</v>
      </c>
      <c r="G1144" s="41" t="s">
        <v>1048</v>
      </c>
      <c r="H1144" s="41" t="s">
        <v>7890</v>
      </c>
      <c r="I1144" s="41"/>
      <c r="J1144" s="41"/>
      <c r="K1144" s="41"/>
      <c r="L1144" s="41"/>
      <c r="M1144" s="40"/>
    </row>
    <row r="1145" spans="1:13" hidden="1">
      <c r="A1145" s="41" t="s">
        <v>8544</v>
      </c>
      <c r="B1145" s="41" t="s">
        <v>9482</v>
      </c>
      <c r="C1145" s="41" t="s">
        <v>7927</v>
      </c>
      <c r="D1145" s="41" t="s">
        <v>7928</v>
      </c>
      <c r="E1145" s="41" t="s">
        <v>7938</v>
      </c>
      <c r="F1145" s="41" t="s">
        <v>9485</v>
      </c>
      <c r="G1145" s="41" t="s">
        <v>1048</v>
      </c>
      <c r="H1145" s="41" t="s">
        <v>7891</v>
      </c>
      <c r="I1145" s="41"/>
      <c r="J1145" s="41"/>
      <c r="K1145" s="41"/>
      <c r="L1145" s="41"/>
      <c r="M1145" s="40"/>
    </row>
    <row r="1146" spans="1:13" hidden="1">
      <c r="A1146" s="41" t="s">
        <v>8544</v>
      </c>
      <c r="B1146" s="41" t="s">
        <v>9482</v>
      </c>
      <c r="C1146" s="41" t="s">
        <v>7927</v>
      </c>
      <c r="D1146" s="41" t="s">
        <v>7928</v>
      </c>
      <c r="E1146" s="41" t="s">
        <v>7938</v>
      </c>
      <c r="F1146" s="41" t="s">
        <v>9485</v>
      </c>
      <c r="G1146" s="41" t="s">
        <v>1048</v>
      </c>
      <c r="H1146" s="41" t="s">
        <v>7892</v>
      </c>
      <c r="I1146" s="42">
        <v>41507</v>
      </c>
      <c r="J1146" s="41"/>
      <c r="K1146" s="41"/>
      <c r="L1146" s="41"/>
      <c r="M1146" s="40"/>
    </row>
    <row r="1147" spans="1:13" hidden="1">
      <c r="A1147" s="41" t="s">
        <v>8544</v>
      </c>
      <c r="B1147" s="41" t="s">
        <v>9482</v>
      </c>
      <c r="C1147" s="41" t="s">
        <v>7927</v>
      </c>
      <c r="D1147" s="41" t="s">
        <v>7928</v>
      </c>
      <c r="E1147" s="41" t="s">
        <v>7938</v>
      </c>
      <c r="F1147" s="41" t="s">
        <v>9485</v>
      </c>
      <c r="G1147" s="41" t="s">
        <v>1048</v>
      </c>
      <c r="H1147" s="41" t="s">
        <v>7893</v>
      </c>
      <c r="I1147" s="41"/>
      <c r="J1147" s="41"/>
      <c r="K1147" s="41"/>
      <c r="L1147" s="41"/>
      <c r="M1147" s="40"/>
    </row>
    <row r="1148" spans="1:13" hidden="1">
      <c r="A1148" s="41" t="s">
        <v>8544</v>
      </c>
      <c r="B1148" s="41" t="s">
        <v>9482</v>
      </c>
      <c r="C1148" s="41" t="s">
        <v>7927</v>
      </c>
      <c r="D1148" s="41" t="s">
        <v>7928</v>
      </c>
      <c r="E1148" s="41" t="s">
        <v>7938</v>
      </c>
      <c r="F1148" s="41" t="s">
        <v>9485</v>
      </c>
      <c r="G1148" s="41" t="s">
        <v>1048</v>
      </c>
      <c r="H1148" s="41" t="s">
        <v>7894</v>
      </c>
      <c r="I1148" s="42">
        <v>41408</v>
      </c>
      <c r="J1148" s="41"/>
      <c r="K1148" s="41"/>
      <c r="L1148" s="41"/>
      <c r="M1148" s="40"/>
    </row>
    <row r="1149" spans="1:13" hidden="1">
      <c r="A1149" s="40" t="s">
        <v>8544</v>
      </c>
      <c r="B1149" s="40" t="s">
        <v>9482</v>
      </c>
      <c r="C1149" s="40" t="s">
        <v>7927</v>
      </c>
      <c r="D1149" s="40" t="s">
        <v>7928</v>
      </c>
      <c r="E1149" s="41" t="s">
        <v>7938</v>
      </c>
      <c r="F1149" s="40" t="s">
        <v>9485</v>
      </c>
      <c r="G1149" s="40" t="s">
        <v>7895</v>
      </c>
      <c r="H1149" s="40" t="s">
        <v>7896</v>
      </c>
      <c r="I1149" s="43">
        <f>J1149-2</f>
        <v>41391</v>
      </c>
      <c r="J1149" s="43">
        <f t="shared" ref="J1149:J1155" si="76">I1150</f>
        <v>41393</v>
      </c>
      <c r="K1149" s="40" t="s">
        <v>6184</v>
      </c>
      <c r="L1149" s="40">
        <v>100</v>
      </c>
      <c r="M1149" s="40"/>
    </row>
    <row r="1150" spans="1:13" hidden="1">
      <c r="A1150" s="40" t="s">
        <v>8544</v>
      </c>
      <c r="B1150" s="40" t="s">
        <v>9482</v>
      </c>
      <c r="C1150" s="40" t="s">
        <v>7927</v>
      </c>
      <c r="D1150" s="40" t="s">
        <v>7928</v>
      </c>
      <c r="E1150" s="41" t="s">
        <v>7938</v>
      </c>
      <c r="F1150" s="40" t="s">
        <v>9485</v>
      </c>
      <c r="G1150" s="40" t="s">
        <v>7898</v>
      </c>
      <c r="H1150" s="40" t="s">
        <v>7899</v>
      </c>
      <c r="I1150" s="43">
        <f>J1150-1</f>
        <v>41393</v>
      </c>
      <c r="J1150" s="43">
        <f t="shared" si="76"/>
        <v>41394</v>
      </c>
      <c r="K1150" s="40" t="s">
        <v>6184</v>
      </c>
      <c r="L1150" s="40">
        <v>100</v>
      </c>
      <c r="M1150" s="40"/>
    </row>
    <row r="1151" spans="1:13" hidden="1">
      <c r="A1151" s="40" t="s">
        <v>8544</v>
      </c>
      <c r="B1151" s="40" t="s">
        <v>9482</v>
      </c>
      <c r="C1151" s="40" t="s">
        <v>7927</v>
      </c>
      <c r="D1151" s="40" t="s">
        <v>7928</v>
      </c>
      <c r="E1151" s="41" t="s">
        <v>7938</v>
      </c>
      <c r="F1151" s="40" t="s">
        <v>9485</v>
      </c>
      <c r="G1151" s="40" t="s">
        <v>7898</v>
      </c>
      <c r="H1151" s="40" t="s">
        <v>7900</v>
      </c>
      <c r="I1151" s="43">
        <f>J1151-1</f>
        <v>41394</v>
      </c>
      <c r="J1151" s="43">
        <f t="shared" si="76"/>
        <v>41395</v>
      </c>
      <c r="K1151" s="40" t="s">
        <v>6184</v>
      </c>
      <c r="L1151" s="40">
        <v>100</v>
      </c>
      <c r="M1151" s="40"/>
    </row>
    <row r="1152" spans="1:13">
      <c r="A1152" s="40" t="s">
        <v>8544</v>
      </c>
      <c r="B1152" s="40" t="s">
        <v>9482</v>
      </c>
      <c r="C1152" s="40" t="s">
        <v>7927</v>
      </c>
      <c r="D1152" s="40" t="s">
        <v>7928</v>
      </c>
      <c r="E1152" s="41" t="s">
        <v>7938</v>
      </c>
      <c r="F1152" s="40" t="s">
        <v>9485</v>
      </c>
      <c r="G1152" s="40" t="s">
        <v>7901</v>
      </c>
      <c r="H1152" s="40" t="s">
        <v>7902</v>
      </c>
      <c r="I1152" s="43">
        <f>J1152-5</f>
        <v>41395</v>
      </c>
      <c r="J1152" s="43">
        <f t="shared" si="76"/>
        <v>41400</v>
      </c>
      <c r="K1152" s="40" t="s">
        <v>6184</v>
      </c>
      <c r="L1152" s="40">
        <v>100</v>
      </c>
      <c r="M1152" s="40"/>
    </row>
    <row r="1153" spans="1:13" hidden="1">
      <c r="A1153" s="40" t="s">
        <v>8544</v>
      </c>
      <c r="B1153" s="40" t="s">
        <v>9482</v>
      </c>
      <c r="C1153" s="40" t="s">
        <v>7927</v>
      </c>
      <c r="D1153" s="40" t="s">
        <v>7928</v>
      </c>
      <c r="E1153" s="41" t="s">
        <v>7938</v>
      </c>
      <c r="F1153" s="40" t="s">
        <v>9485</v>
      </c>
      <c r="G1153" s="40" t="s">
        <v>7904</v>
      </c>
      <c r="H1153" s="40" t="s">
        <v>7905</v>
      </c>
      <c r="I1153" s="43">
        <f>J1153-3</f>
        <v>41400</v>
      </c>
      <c r="J1153" s="43">
        <f t="shared" si="76"/>
        <v>41403</v>
      </c>
      <c r="K1153" s="40" t="s">
        <v>6184</v>
      </c>
      <c r="L1153" s="40">
        <v>100</v>
      </c>
      <c r="M1153" s="39" t="s">
        <v>9484</v>
      </c>
    </row>
    <row r="1154" spans="1:13" hidden="1">
      <c r="A1154" s="40" t="s">
        <v>8544</v>
      </c>
      <c r="B1154" s="40" t="s">
        <v>9482</v>
      </c>
      <c r="C1154" s="40" t="s">
        <v>7927</v>
      </c>
      <c r="D1154" s="40" t="s">
        <v>7928</v>
      </c>
      <c r="E1154" s="41" t="s">
        <v>7938</v>
      </c>
      <c r="F1154" s="40" t="s">
        <v>9485</v>
      </c>
      <c r="G1154" s="40" t="s">
        <v>7904</v>
      </c>
      <c r="H1154" s="40" t="s">
        <v>7906</v>
      </c>
      <c r="I1154" s="43">
        <f>J1154-2</f>
        <v>41403</v>
      </c>
      <c r="J1154" s="43">
        <f t="shared" si="76"/>
        <v>41405</v>
      </c>
      <c r="K1154" s="40" t="s">
        <v>6184</v>
      </c>
      <c r="L1154" s="40">
        <v>100</v>
      </c>
    </row>
    <row r="1155" spans="1:13" hidden="1">
      <c r="A1155" s="40" t="s">
        <v>8544</v>
      </c>
      <c r="B1155" s="40" t="s">
        <v>9482</v>
      </c>
      <c r="C1155" s="40" t="s">
        <v>7927</v>
      </c>
      <c r="D1155" s="40" t="s">
        <v>7928</v>
      </c>
      <c r="E1155" s="41" t="s">
        <v>7938</v>
      </c>
      <c r="F1155" s="40" t="s">
        <v>9485</v>
      </c>
      <c r="G1155" s="40" t="s">
        <v>7904</v>
      </c>
      <c r="H1155" s="40" t="s">
        <v>7907</v>
      </c>
      <c r="I1155" s="43">
        <f>J1155-2</f>
        <v>41405</v>
      </c>
      <c r="J1155" s="43">
        <f t="shared" si="76"/>
        <v>41407</v>
      </c>
      <c r="K1155" s="40" t="s">
        <v>6184</v>
      </c>
      <c r="L1155" s="40">
        <v>100</v>
      </c>
    </row>
    <row r="1156" spans="1:13" hidden="1">
      <c r="A1156" s="40" t="s">
        <v>8544</v>
      </c>
      <c r="B1156" s="40" t="s">
        <v>9482</v>
      </c>
      <c r="C1156" s="40" t="s">
        <v>7927</v>
      </c>
      <c r="D1156" s="40" t="s">
        <v>7928</v>
      </c>
      <c r="E1156" s="41" t="s">
        <v>7938</v>
      </c>
      <c r="F1156" s="40" t="s">
        <v>9485</v>
      </c>
      <c r="G1156" s="40" t="s">
        <v>7904</v>
      </c>
      <c r="H1156" s="40" t="s">
        <v>7908</v>
      </c>
      <c r="I1156" s="43">
        <f>J1156-1</f>
        <v>41407</v>
      </c>
      <c r="J1156" s="43">
        <v>41408</v>
      </c>
      <c r="K1156" s="40" t="s">
        <v>6184</v>
      </c>
      <c r="L1156" s="40">
        <v>100</v>
      </c>
    </row>
    <row r="1157" spans="1:13" hidden="1">
      <c r="A1157" s="41" t="s">
        <v>8544</v>
      </c>
      <c r="B1157" s="41" t="s">
        <v>9482</v>
      </c>
      <c r="C1157" s="41" t="s">
        <v>7927</v>
      </c>
      <c r="D1157" s="41" t="s">
        <v>7928</v>
      </c>
      <c r="E1157" s="41" t="s">
        <v>7938</v>
      </c>
      <c r="F1157" s="41" t="s">
        <v>9486</v>
      </c>
      <c r="G1157" s="41" t="s">
        <v>1048</v>
      </c>
      <c r="H1157" s="41" t="s">
        <v>7888</v>
      </c>
      <c r="I1157" s="42">
        <v>41379</v>
      </c>
      <c r="J1157" s="41"/>
      <c r="K1157" s="41"/>
      <c r="L1157" s="41"/>
      <c r="M1157" s="40"/>
    </row>
    <row r="1158" spans="1:13" hidden="1">
      <c r="A1158" s="41" t="s">
        <v>8544</v>
      </c>
      <c r="B1158" s="41" t="s">
        <v>9482</v>
      </c>
      <c r="C1158" s="41" t="s">
        <v>7927</v>
      </c>
      <c r="D1158" s="41" t="s">
        <v>7928</v>
      </c>
      <c r="E1158" s="41" t="s">
        <v>7938</v>
      </c>
      <c r="F1158" s="41" t="s">
        <v>9486</v>
      </c>
      <c r="G1158" s="41" t="s">
        <v>1048</v>
      </c>
      <c r="H1158" s="41" t="s">
        <v>7889</v>
      </c>
      <c r="I1158" s="41"/>
      <c r="J1158" s="41"/>
      <c r="K1158" s="41"/>
      <c r="L1158" s="41"/>
      <c r="M1158" s="40"/>
    </row>
    <row r="1159" spans="1:13" hidden="1">
      <c r="A1159" s="41" t="s">
        <v>8544</v>
      </c>
      <c r="B1159" s="41" t="s">
        <v>9482</v>
      </c>
      <c r="C1159" s="41" t="s">
        <v>7927</v>
      </c>
      <c r="D1159" s="41" t="s">
        <v>7928</v>
      </c>
      <c r="E1159" s="41" t="s">
        <v>7938</v>
      </c>
      <c r="F1159" s="41" t="s">
        <v>9486</v>
      </c>
      <c r="G1159" s="41" t="s">
        <v>1048</v>
      </c>
      <c r="H1159" s="41" t="s">
        <v>7890</v>
      </c>
      <c r="I1159" s="41"/>
      <c r="J1159" s="41"/>
      <c r="K1159" s="41"/>
      <c r="L1159" s="41"/>
      <c r="M1159" s="40"/>
    </row>
    <row r="1160" spans="1:13" hidden="1">
      <c r="A1160" s="41" t="s">
        <v>8544</v>
      </c>
      <c r="B1160" s="41" t="s">
        <v>9482</v>
      </c>
      <c r="C1160" s="41" t="s">
        <v>7927</v>
      </c>
      <c r="D1160" s="41" t="s">
        <v>7928</v>
      </c>
      <c r="E1160" s="41" t="s">
        <v>7938</v>
      </c>
      <c r="F1160" s="41" t="s">
        <v>9486</v>
      </c>
      <c r="G1160" s="41" t="s">
        <v>1048</v>
      </c>
      <c r="H1160" s="41" t="s">
        <v>7891</v>
      </c>
      <c r="I1160" s="41"/>
      <c r="J1160" s="41"/>
      <c r="K1160" s="41"/>
      <c r="L1160" s="41"/>
      <c r="M1160" s="40"/>
    </row>
    <row r="1161" spans="1:13" hidden="1">
      <c r="A1161" s="41" t="s">
        <v>8544</v>
      </c>
      <c r="B1161" s="41" t="s">
        <v>9482</v>
      </c>
      <c r="C1161" s="41" t="s">
        <v>7927</v>
      </c>
      <c r="D1161" s="41" t="s">
        <v>7928</v>
      </c>
      <c r="E1161" s="41" t="s">
        <v>7938</v>
      </c>
      <c r="F1161" s="41" t="s">
        <v>9486</v>
      </c>
      <c r="G1161" s="41" t="s">
        <v>1048</v>
      </c>
      <c r="H1161" s="41" t="s">
        <v>7892</v>
      </c>
      <c r="I1161" s="42">
        <v>41507</v>
      </c>
      <c r="J1161" s="41"/>
      <c r="K1161" s="41"/>
      <c r="L1161" s="41"/>
      <c r="M1161" s="40"/>
    </row>
    <row r="1162" spans="1:13" hidden="1">
      <c r="A1162" s="41" t="s">
        <v>8544</v>
      </c>
      <c r="B1162" s="41" t="s">
        <v>9482</v>
      </c>
      <c r="C1162" s="41" t="s">
        <v>7927</v>
      </c>
      <c r="D1162" s="41" t="s">
        <v>7928</v>
      </c>
      <c r="E1162" s="41" t="s">
        <v>7938</v>
      </c>
      <c r="F1162" s="41" t="s">
        <v>9486</v>
      </c>
      <c r="G1162" s="41" t="s">
        <v>1048</v>
      </c>
      <c r="H1162" s="41" t="s">
        <v>7893</v>
      </c>
      <c r="I1162" s="41"/>
      <c r="J1162" s="41"/>
      <c r="K1162" s="41"/>
      <c r="L1162" s="41"/>
      <c r="M1162" s="40"/>
    </row>
    <row r="1163" spans="1:13" hidden="1">
      <c r="A1163" s="41" t="s">
        <v>8544</v>
      </c>
      <c r="B1163" s="41" t="s">
        <v>9482</v>
      </c>
      <c r="C1163" s="41" t="s">
        <v>7927</v>
      </c>
      <c r="D1163" s="41" t="s">
        <v>7928</v>
      </c>
      <c r="E1163" s="41" t="s">
        <v>7938</v>
      </c>
      <c r="F1163" s="41" t="s">
        <v>9486</v>
      </c>
      <c r="G1163" s="41" t="s">
        <v>1048</v>
      </c>
      <c r="H1163" s="41" t="s">
        <v>7894</v>
      </c>
      <c r="I1163" s="42">
        <v>41408</v>
      </c>
      <c r="J1163" s="41"/>
      <c r="K1163" s="41"/>
      <c r="L1163" s="41"/>
      <c r="M1163" s="40"/>
    </row>
    <row r="1164" spans="1:13" hidden="1">
      <c r="A1164" s="40" t="s">
        <v>8544</v>
      </c>
      <c r="B1164" s="40" t="s">
        <v>9482</v>
      </c>
      <c r="C1164" s="40" t="s">
        <v>7927</v>
      </c>
      <c r="D1164" s="40" t="s">
        <v>7928</v>
      </c>
      <c r="E1164" s="41" t="s">
        <v>7938</v>
      </c>
      <c r="F1164" s="40" t="s">
        <v>9486</v>
      </c>
      <c r="G1164" s="40" t="s">
        <v>7895</v>
      </c>
      <c r="H1164" s="40" t="s">
        <v>7896</v>
      </c>
      <c r="I1164" s="43">
        <f>J1164-2</f>
        <v>41391</v>
      </c>
      <c r="J1164" s="43">
        <f t="shared" ref="J1164:J1170" si="77">I1165</f>
        <v>41393</v>
      </c>
      <c r="K1164" s="40" t="s">
        <v>6184</v>
      </c>
      <c r="L1164" s="40">
        <v>100</v>
      </c>
      <c r="M1164" s="40"/>
    </row>
    <row r="1165" spans="1:13" hidden="1">
      <c r="A1165" s="40" t="s">
        <v>8544</v>
      </c>
      <c r="B1165" s="40" t="s">
        <v>9482</v>
      </c>
      <c r="C1165" s="40" t="s">
        <v>7927</v>
      </c>
      <c r="D1165" s="40" t="s">
        <v>7928</v>
      </c>
      <c r="E1165" s="41" t="s">
        <v>7938</v>
      </c>
      <c r="F1165" s="40" t="s">
        <v>9486</v>
      </c>
      <c r="G1165" s="40" t="s">
        <v>7898</v>
      </c>
      <c r="H1165" s="40" t="s">
        <v>7899</v>
      </c>
      <c r="I1165" s="43">
        <f>J1165-1</f>
        <v>41393</v>
      </c>
      <c r="J1165" s="43">
        <f t="shared" si="77"/>
        <v>41394</v>
      </c>
      <c r="K1165" s="40" t="s">
        <v>6184</v>
      </c>
      <c r="L1165" s="40">
        <v>100</v>
      </c>
      <c r="M1165" s="40"/>
    </row>
    <row r="1166" spans="1:13" hidden="1">
      <c r="A1166" s="40" t="s">
        <v>8544</v>
      </c>
      <c r="B1166" s="40" t="s">
        <v>9482</v>
      </c>
      <c r="C1166" s="40" t="s">
        <v>7927</v>
      </c>
      <c r="D1166" s="40" t="s">
        <v>7928</v>
      </c>
      <c r="E1166" s="41" t="s">
        <v>7938</v>
      </c>
      <c r="F1166" s="40" t="s">
        <v>9486</v>
      </c>
      <c r="G1166" s="40" t="s">
        <v>7898</v>
      </c>
      <c r="H1166" s="40" t="s">
        <v>7900</v>
      </c>
      <c r="I1166" s="43">
        <f>J1166-1</f>
        <v>41394</v>
      </c>
      <c r="J1166" s="43">
        <f t="shared" si="77"/>
        <v>41395</v>
      </c>
      <c r="K1166" s="40" t="s">
        <v>6184</v>
      </c>
      <c r="L1166" s="40">
        <v>100</v>
      </c>
      <c r="M1166" s="40"/>
    </row>
    <row r="1167" spans="1:13">
      <c r="A1167" s="40" t="s">
        <v>8544</v>
      </c>
      <c r="B1167" s="40" t="s">
        <v>9482</v>
      </c>
      <c r="C1167" s="40" t="s">
        <v>7927</v>
      </c>
      <c r="D1167" s="40" t="s">
        <v>7928</v>
      </c>
      <c r="E1167" s="41" t="s">
        <v>7938</v>
      </c>
      <c r="F1167" s="40" t="s">
        <v>9486</v>
      </c>
      <c r="G1167" s="40" t="s">
        <v>7901</v>
      </c>
      <c r="H1167" s="40" t="s">
        <v>7902</v>
      </c>
      <c r="I1167" s="43">
        <f>J1167-5</f>
        <v>41395</v>
      </c>
      <c r="J1167" s="43">
        <f t="shared" si="77"/>
        <v>41400</v>
      </c>
      <c r="K1167" s="40" t="s">
        <v>6184</v>
      </c>
      <c r="L1167" s="40">
        <v>100</v>
      </c>
      <c r="M1167" s="40"/>
    </row>
    <row r="1168" spans="1:13" hidden="1">
      <c r="A1168" s="40" t="s">
        <v>8544</v>
      </c>
      <c r="B1168" s="40" t="s">
        <v>9482</v>
      </c>
      <c r="C1168" s="40" t="s">
        <v>7927</v>
      </c>
      <c r="D1168" s="40" t="s">
        <v>7928</v>
      </c>
      <c r="E1168" s="41" t="s">
        <v>7938</v>
      </c>
      <c r="F1168" s="40" t="s">
        <v>9486</v>
      </c>
      <c r="G1168" s="40" t="s">
        <v>7904</v>
      </c>
      <c r="H1168" s="40" t="s">
        <v>7905</v>
      </c>
      <c r="I1168" s="43">
        <f>J1168-3</f>
        <v>41400</v>
      </c>
      <c r="J1168" s="43">
        <f t="shared" si="77"/>
        <v>41403</v>
      </c>
      <c r="K1168" s="40" t="s">
        <v>6184</v>
      </c>
      <c r="L1168" s="40">
        <v>100</v>
      </c>
      <c r="M1168" s="39" t="s">
        <v>9487</v>
      </c>
    </row>
    <row r="1169" spans="1:13" hidden="1">
      <c r="A1169" s="40" t="s">
        <v>8544</v>
      </c>
      <c r="B1169" s="40" t="s">
        <v>9482</v>
      </c>
      <c r="C1169" s="40" t="s">
        <v>7927</v>
      </c>
      <c r="D1169" s="40" t="s">
        <v>7928</v>
      </c>
      <c r="E1169" s="41" t="s">
        <v>7938</v>
      </c>
      <c r="F1169" s="40" t="s">
        <v>9486</v>
      </c>
      <c r="G1169" s="40" t="s">
        <v>7904</v>
      </c>
      <c r="H1169" s="40" t="s">
        <v>7906</v>
      </c>
      <c r="I1169" s="43">
        <f>J1169-2</f>
        <v>41403</v>
      </c>
      <c r="J1169" s="43">
        <f t="shared" si="77"/>
        <v>41405</v>
      </c>
      <c r="K1169" s="40" t="s">
        <v>6184</v>
      </c>
      <c r="L1169" s="40">
        <v>100</v>
      </c>
    </row>
    <row r="1170" spans="1:13" hidden="1">
      <c r="A1170" s="40" t="s">
        <v>8544</v>
      </c>
      <c r="B1170" s="40" t="s">
        <v>9482</v>
      </c>
      <c r="C1170" s="40" t="s">
        <v>7927</v>
      </c>
      <c r="D1170" s="40" t="s">
        <v>7928</v>
      </c>
      <c r="E1170" s="41" t="s">
        <v>7938</v>
      </c>
      <c r="F1170" s="40" t="s">
        <v>9486</v>
      </c>
      <c r="G1170" s="40" t="s">
        <v>7904</v>
      </c>
      <c r="H1170" s="40" t="s">
        <v>7907</v>
      </c>
      <c r="I1170" s="43">
        <f>J1170-2</f>
        <v>41405</v>
      </c>
      <c r="J1170" s="43">
        <f t="shared" si="77"/>
        <v>41407</v>
      </c>
      <c r="K1170" s="40" t="s">
        <v>6184</v>
      </c>
      <c r="L1170" s="40">
        <v>100</v>
      </c>
    </row>
    <row r="1171" spans="1:13" hidden="1">
      <c r="A1171" s="40" t="s">
        <v>8544</v>
      </c>
      <c r="B1171" s="40" t="s">
        <v>9482</v>
      </c>
      <c r="C1171" s="40" t="s">
        <v>7927</v>
      </c>
      <c r="D1171" s="40" t="s">
        <v>7928</v>
      </c>
      <c r="E1171" s="41" t="s">
        <v>7938</v>
      </c>
      <c r="F1171" s="40" t="s">
        <v>9486</v>
      </c>
      <c r="G1171" s="40" t="s">
        <v>7904</v>
      </c>
      <c r="H1171" s="40" t="s">
        <v>7908</v>
      </c>
      <c r="I1171" s="43">
        <f>J1171-1</f>
        <v>41407</v>
      </c>
      <c r="J1171" s="43">
        <v>41408</v>
      </c>
      <c r="K1171" s="40" t="s">
        <v>6184</v>
      </c>
      <c r="L1171" s="40">
        <v>100</v>
      </c>
    </row>
    <row r="1172" spans="1:13" hidden="1">
      <c r="A1172" s="49" t="s">
        <v>8534</v>
      </c>
      <c r="B1172" s="41" t="s">
        <v>9488</v>
      </c>
      <c r="C1172" s="41" t="s">
        <v>65</v>
      </c>
      <c r="D1172" s="41" t="s">
        <v>65</v>
      </c>
      <c r="E1172" s="41" t="s">
        <v>7886</v>
      </c>
      <c r="F1172" s="41" t="s">
        <v>9489</v>
      </c>
      <c r="G1172" s="41" t="s">
        <v>1048</v>
      </c>
      <c r="H1172" s="41" t="s">
        <v>7888</v>
      </c>
      <c r="I1172" s="42">
        <v>41424</v>
      </c>
      <c r="J1172" s="41"/>
      <c r="M1172" s="40"/>
    </row>
    <row r="1173" spans="1:13" hidden="1">
      <c r="A1173" s="49" t="s">
        <v>8534</v>
      </c>
      <c r="B1173" s="41" t="s">
        <v>9488</v>
      </c>
      <c r="C1173" s="41" t="s">
        <v>65</v>
      </c>
      <c r="D1173" s="41" t="s">
        <v>65</v>
      </c>
      <c r="E1173" s="41" t="s">
        <v>7886</v>
      </c>
      <c r="F1173" s="41" t="s">
        <v>9489</v>
      </c>
      <c r="G1173" s="41" t="s">
        <v>1048</v>
      </c>
      <c r="H1173" s="41" t="s">
        <v>7889</v>
      </c>
      <c r="I1173" s="41"/>
      <c r="J1173" s="41"/>
      <c r="M1173" s="40"/>
    </row>
    <row r="1174" spans="1:13" hidden="1">
      <c r="A1174" s="49" t="s">
        <v>8534</v>
      </c>
      <c r="B1174" s="41" t="s">
        <v>9488</v>
      </c>
      <c r="C1174" s="41" t="s">
        <v>65</v>
      </c>
      <c r="D1174" s="41" t="s">
        <v>65</v>
      </c>
      <c r="E1174" s="41" t="s">
        <v>7886</v>
      </c>
      <c r="F1174" s="41" t="s">
        <v>9489</v>
      </c>
      <c r="G1174" s="41" t="s">
        <v>1048</v>
      </c>
      <c r="H1174" s="41" t="s">
        <v>7890</v>
      </c>
      <c r="I1174" s="41"/>
      <c r="J1174" s="41"/>
      <c r="M1174" s="40"/>
    </row>
    <row r="1175" spans="1:13" hidden="1">
      <c r="A1175" s="49" t="s">
        <v>8534</v>
      </c>
      <c r="B1175" s="41" t="s">
        <v>9488</v>
      </c>
      <c r="C1175" s="41" t="s">
        <v>65</v>
      </c>
      <c r="D1175" s="41" t="s">
        <v>65</v>
      </c>
      <c r="E1175" s="41" t="s">
        <v>7886</v>
      </c>
      <c r="F1175" s="41" t="s">
        <v>9489</v>
      </c>
      <c r="G1175" s="41" t="s">
        <v>1048</v>
      </c>
      <c r="H1175" s="41" t="s">
        <v>7891</v>
      </c>
      <c r="I1175" s="41"/>
      <c r="J1175" s="41"/>
      <c r="M1175" s="40"/>
    </row>
    <row r="1176" spans="1:13" hidden="1">
      <c r="A1176" s="49" t="s">
        <v>8534</v>
      </c>
      <c r="B1176" s="41" t="s">
        <v>9488</v>
      </c>
      <c r="C1176" s="41" t="s">
        <v>65</v>
      </c>
      <c r="D1176" s="41" t="s">
        <v>65</v>
      </c>
      <c r="E1176" s="41" t="s">
        <v>7886</v>
      </c>
      <c r="F1176" s="41" t="s">
        <v>9489</v>
      </c>
      <c r="G1176" s="41" t="s">
        <v>1048</v>
      </c>
      <c r="H1176" s="41" t="s">
        <v>7892</v>
      </c>
      <c r="I1176" s="41"/>
      <c r="J1176" s="41"/>
      <c r="M1176" s="40"/>
    </row>
    <row r="1177" spans="1:13" hidden="1">
      <c r="A1177" s="49" t="s">
        <v>8534</v>
      </c>
      <c r="B1177" s="41" t="s">
        <v>9488</v>
      </c>
      <c r="C1177" s="41" t="s">
        <v>65</v>
      </c>
      <c r="D1177" s="41" t="s">
        <v>65</v>
      </c>
      <c r="E1177" s="41" t="s">
        <v>7886</v>
      </c>
      <c r="F1177" s="41" t="s">
        <v>9489</v>
      </c>
      <c r="G1177" s="41" t="s">
        <v>1048</v>
      </c>
      <c r="H1177" s="41" t="s">
        <v>7893</v>
      </c>
      <c r="I1177" s="41"/>
      <c r="J1177" s="41"/>
      <c r="M1177" s="40"/>
    </row>
    <row r="1178" spans="1:13" hidden="1">
      <c r="A1178" s="49" t="s">
        <v>8534</v>
      </c>
      <c r="B1178" s="41" t="s">
        <v>9488</v>
      </c>
      <c r="C1178" s="41" t="s">
        <v>65</v>
      </c>
      <c r="D1178" s="41" t="s">
        <v>65</v>
      </c>
      <c r="E1178" s="41" t="s">
        <v>7886</v>
      </c>
      <c r="F1178" s="41" t="s">
        <v>9489</v>
      </c>
      <c r="G1178" s="41" t="s">
        <v>1048</v>
      </c>
      <c r="H1178" s="41" t="s">
        <v>7894</v>
      </c>
      <c r="I1178" s="42">
        <v>41441</v>
      </c>
      <c r="J1178" s="41"/>
      <c r="M1178" s="40"/>
    </row>
    <row r="1179" spans="1:13" hidden="1">
      <c r="A1179" s="48" t="s">
        <v>8534</v>
      </c>
      <c r="B1179" s="40" t="s">
        <v>9488</v>
      </c>
      <c r="C1179" s="40" t="s">
        <v>65</v>
      </c>
      <c r="D1179" s="40" t="s">
        <v>65</v>
      </c>
      <c r="E1179" s="41" t="s">
        <v>7886</v>
      </c>
      <c r="F1179" s="40" t="s">
        <v>9489</v>
      </c>
      <c r="G1179" s="40" t="s">
        <v>7895</v>
      </c>
      <c r="H1179" s="40" t="s">
        <v>7896</v>
      </c>
      <c r="I1179" s="43">
        <f>J1179-2</f>
        <v>41424</v>
      </c>
      <c r="J1179" s="43">
        <f t="shared" ref="J1179:J1185" si="78">I1180</f>
        <v>41426</v>
      </c>
      <c r="K1179" s="40" t="s">
        <v>161</v>
      </c>
      <c r="L1179" s="40">
        <v>100</v>
      </c>
      <c r="M1179" s="40"/>
    </row>
    <row r="1180" spans="1:13" hidden="1">
      <c r="A1180" s="48" t="s">
        <v>8534</v>
      </c>
      <c r="B1180" s="40" t="s">
        <v>9488</v>
      </c>
      <c r="C1180" s="40" t="s">
        <v>65</v>
      </c>
      <c r="D1180" s="40" t="s">
        <v>65</v>
      </c>
      <c r="E1180" s="41" t="s">
        <v>7886</v>
      </c>
      <c r="F1180" s="40" t="s">
        <v>9489</v>
      </c>
      <c r="G1180" s="40" t="s">
        <v>7898</v>
      </c>
      <c r="H1180" s="40" t="s">
        <v>7899</v>
      </c>
      <c r="I1180" s="43">
        <f>J1180-1</f>
        <v>41426</v>
      </c>
      <c r="J1180" s="43">
        <f t="shared" si="78"/>
        <v>41427</v>
      </c>
      <c r="K1180" s="40" t="s">
        <v>161</v>
      </c>
      <c r="L1180" s="40">
        <v>100</v>
      </c>
      <c r="M1180" s="40"/>
    </row>
    <row r="1181" spans="1:13" hidden="1">
      <c r="A1181" s="48" t="s">
        <v>8534</v>
      </c>
      <c r="B1181" s="40" t="s">
        <v>9488</v>
      </c>
      <c r="C1181" s="40" t="s">
        <v>65</v>
      </c>
      <c r="D1181" s="40" t="s">
        <v>65</v>
      </c>
      <c r="E1181" s="41" t="s">
        <v>7886</v>
      </c>
      <c r="F1181" s="40" t="s">
        <v>9489</v>
      </c>
      <c r="G1181" s="40" t="s">
        <v>7898</v>
      </c>
      <c r="H1181" s="40" t="s">
        <v>7900</v>
      </c>
      <c r="I1181" s="43">
        <f>J1181-1</f>
        <v>41427</v>
      </c>
      <c r="J1181" s="43">
        <f t="shared" si="78"/>
        <v>41428</v>
      </c>
      <c r="K1181" s="40" t="s">
        <v>161</v>
      </c>
      <c r="L1181" s="40">
        <v>100</v>
      </c>
      <c r="M1181" s="40"/>
    </row>
    <row r="1182" spans="1:13">
      <c r="A1182" s="48" t="s">
        <v>8534</v>
      </c>
      <c r="B1182" s="40" t="s">
        <v>9488</v>
      </c>
      <c r="C1182" s="40" t="s">
        <v>65</v>
      </c>
      <c r="D1182" s="40" t="s">
        <v>65</v>
      </c>
      <c r="E1182" s="41" t="s">
        <v>7886</v>
      </c>
      <c r="F1182" s="40" t="s">
        <v>9489</v>
      </c>
      <c r="G1182" s="40" t="s">
        <v>7901</v>
      </c>
      <c r="H1182" s="40" t="s">
        <v>7902</v>
      </c>
      <c r="I1182" s="43">
        <f>J1182-5</f>
        <v>41428</v>
      </c>
      <c r="J1182" s="43">
        <f t="shared" si="78"/>
        <v>41433</v>
      </c>
      <c r="K1182" s="40" t="s">
        <v>135</v>
      </c>
      <c r="L1182" s="40">
        <v>100</v>
      </c>
      <c r="M1182" s="40"/>
    </row>
    <row r="1183" spans="1:13" hidden="1">
      <c r="A1183" s="48" t="s">
        <v>8534</v>
      </c>
      <c r="B1183" s="40" t="s">
        <v>9488</v>
      </c>
      <c r="C1183" s="40" t="s">
        <v>65</v>
      </c>
      <c r="D1183" s="40" t="s">
        <v>65</v>
      </c>
      <c r="E1183" s="41" t="s">
        <v>7886</v>
      </c>
      <c r="F1183" s="40" t="s">
        <v>9489</v>
      </c>
      <c r="G1183" s="40" t="s">
        <v>7904</v>
      </c>
      <c r="H1183" s="40" t="s">
        <v>7905</v>
      </c>
      <c r="I1183" s="43">
        <f>J1183-3</f>
        <v>41433</v>
      </c>
      <c r="J1183" s="43">
        <f t="shared" si="78"/>
        <v>41436</v>
      </c>
      <c r="K1183" s="40" t="s">
        <v>135</v>
      </c>
      <c r="L1183" s="40">
        <v>100</v>
      </c>
      <c r="M1183" s="40"/>
    </row>
    <row r="1184" spans="1:13" hidden="1">
      <c r="A1184" s="48" t="s">
        <v>8534</v>
      </c>
      <c r="B1184" s="40" t="s">
        <v>9488</v>
      </c>
      <c r="C1184" s="40" t="s">
        <v>65</v>
      </c>
      <c r="D1184" s="40" t="s">
        <v>65</v>
      </c>
      <c r="E1184" s="41" t="s">
        <v>7886</v>
      </c>
      <c r="F1184" s="40" t="s">
        <v>9489</v>
      </c>
      <c r="G1184" s="40" t="s">
        <v>7904</v>
      </c>
      <c r="H1184" s="40" t="s">
        <v>7906</v>
      </c>
      <c r="I1184" s="43">
        <f>J1184-2</f>
        <v>41436</v>
      </c>
      <c r="J1184" s="43">
        <f t="shared" si="78"/>
        <v>41438</v>
      </c>
      <c r="K1184" s="40" t="s">
        <v>135</v>
      </c>
      <c r="L1184" s="40">
        <v>100</v>
      </c>
    </row>
    <row r="1185" spans="1:13" hidden="1">
      <c r="A1185" s="48" t="s">
        <v>8534</v>
      </c>
      <c r="B1185" s="40" t="s">
        <v>9488</v>
      </c>
      <c r="C1185" s="40" t="s">
        <v>65</v>
      </c>
      <c r="D1185" s="40" t="s">
        <v>65</v>
      </c>
      <c r="E1185" s="41" t="s">
        <v>7886</v>
      </c>
      <c r="F1185" s="40" t="s">
        <v>9489</v>
      </c>
      <c r="G1185" s="40" t="s">
        <v>7904</v>
      </c>
      <c r="H1185" s="40" t="s">
        <v>7907</v>
      </c>
      <c r="I1185" s="43">
        <f>J1185-2</f>
        <v>41438</v>
      </c>
      <c r="J1185" s="43">
        <f t="shared" si="78"/>
        <v>41440</v>
      </c>
      <c r="K1185" s="40" t="s">
        <v>135</v>
      </c>
      <c r="L1185" s="40">
        <v>100</v>
      </c>
    </row>
    <row r="1186" spans="1:13" hidden="1">
      <c r="A1186" s="48" t="s">
        <v>8534</v>
      </c>
      <c r="B1186" s="40" t="s">
        <v>9488</v>
      </c>
      <c r="C1186" s="40" t="s">
        <v>65</v>
      </c>
      <c r="D1186" s="40" t="s">
        <v>65</v>
      </c>
      <c r="E1186" s="41" t="s">
        <v>7886</v>
      </c>
      <c r="F1186" s="40" t="s">
        <v>9489</v>
      </c>
      <c r="G1186" s="40" t="s">
        <v>7904</v>
      </c>
      <c r="H1186" s="40" t="s">
        <v>7908</v>
      </c>
      <c r="I1186" s="43">
        <f>J1186-1</f>
        <v>41440</v>
      </c>
      <c r="J1186" s="43">
        <v>41441</v>
      </c>
      <c r="K1186" s="40" t="s">
        <v>135</v>
      </c>
      <c r="L1186" s="40">
        <v>100</v>
      </c>
    </row>
    <row r="1187" spans="1:13" hidden="1">
      <c r="A1187" s="41" t="s">
        <v>8534</v>
      </c>
      <c r="B1187" s="41" t="s">
        <v>9490</v>
      </c>
      <c r="C1187" s="41" t="s">
        <v>65</v>
      </c>
      <c r="D1187" s="41" t="s">
        <v>65</v>
      </c>
      <c r="E1187" s="41" t="s">
        <v>7886</v>
      </c>
      <c r="F1187" s="41" t="s">
        <v>9491</v>
      </c>
      <c r="G1187" s="41" t="s">
        <v>1048</v>
      </c>
      <c r="H1187" s="41" t="s">
        <v>7888</v>
      </c>
      <c r="I1187" s="41"/>
      <c r="J1187" s="41"/>
      <c r="K1187" s="41"/>
      <c r="L1187" s="41"/>
      <c r="M1187" s="52"/>
    </row>
    <row r="1188" spans="1:13" hidden="1">
      <c r="A1188" s="41" t="s">
        <v>8534</v>
      </c>
      <c r="B1188" s="41" t="s">
        <v>9490</v>
      </c>
      <c r="C1188" s="41" t="s">
        <v>65</v>
      </c>
      <c r="D1188" s="41" t="s">
        <v>65</v>
      </c>
      <c r="E1188" s="41" t="s">
        <v>7886</v>
      </c>
      <c r="F1188" s="41" t="s">
        <v>9491</v>
      </c>
      <c r="G1188" s="41" t="s">
        <v>1048</v>
      </c>
      <c r="H1188" s="41" t="s">
        <v>7889</v>
      </c>
      <c r="I1188" s="42">
        <v>41520</v>
      </c>
      <c r="J1188" s="41"/>
      <c r="K1188" s="41"/>
      <c r="L1188" s="41"/>
      <c r="M1188" s="52"/>
    </row>
    <row r="1189" spans="1:13" hidden="1">
      <c r="A1189" s="41" t="s">
        <v>8534</v>
      </c>
      <c r="B1189" s="41" t="s">
        <v>9490</v>
      </c>
      <c r="C1189" s="41" t="s">
        <v>65</v>
      </c>
      <c r="D1189" s="41" t="s">
        <v>65</v>
      </c>
      <c r="E1189" s="41" t="s">
        <v>7886</v>
      </c>
      <c r="F1189" s="41" t="s">
        <v>9491</v>
      </c>
      <c r="G1189" s="41" t="s">
        <v>1048</v>
      </c>
      <c r="H1189" s="41" t="s">
        <v>7890</v>
      </c>
      <c r="I1189" s="41"/>
      <c r="J1189" s="41"/>
      <c r="K1189" s="41"/>
      <c r="L1189" s="41"/>
      <c r="M1189" s="52"/>
    </row>
    <row r="1190" spans="1:13" hidden="1">
      <c r="A1190" s="41" t="s">
        <v>8534</v>
      </c>
      <c r="B1190" s="41" t="s">
        <v>9490</v>
      </c>
      <c r="C1190" s="41" t="s">
        <v>65</v>
      </c>
      <c r="D1190" s="41" t="s">
        <v>65</v>
      </c>
      <c r="E1190" s="41" t="s">
        <v>7886</v>
      </c>
      <c r="F1190" s="41" t="s">
        <v>9491</v>
      </c>
      <c r="G1190" s="41" t="s">
        <v>1048</v>
      </c>
      <c r="H1190" s="41" t="s">
        <v>7891</v>
      </c>
      <c r="I1190" s="42">
        <v>41590</v>
      </c>
      <c r="J1190" s="41"/>
      <c r="K1190" s="41"/>
      <c r="L1190" s="41"/>
      <c r="M1190" s="52"/>
    </row>
    <row r="1191" spans="1:13" hidden="1">
      <c r="A1191" s="41" t="s">
        <v>8534</v>
      </c>
      <c r="B1191" s="41" t="s">
        <v>9490</v>
      </c>
      <c r="C1191" s="41" t="s">
        <v>65</v>
      </c>
      <c r="D1191" s="41" t="s">
        <v>65</v>
      </c>
      <c r="E1191" s="41" t="s">
        <v>7886</v>
      </c>
      <c r="F1191" s="41" t="s">
        <v>9491</v>
      </c>
      <c r="G1191" s="41" t="s">
        <v>1048</v>
      </c>
      <c r="H1191" s="41" t="s">
        <v>7892</v>
      </c>
      <c r="I1191" s="42"/>
      <c r="J1191" s="41"/>
      <c r="K1191" s="41"/>
      <c r="L1191" s="41"/>
      <c r="M1191" s="52"/>
    </row>
    <row r="1192" spans="1:13" hidden="1">
      <c r="A1192" s="41" t="s">
        <v>8534</v>
      </c>
      <c r="B1192" s="41" t="s">
        <v>9490</v>
      </c>
      <c r="C1192" s="41" t="s">
        <v>65</v>
      </c>
      <c r="D1192" s="41" t="s">
        <v>65</v>
      </c>
      <c r="E1192" s="41" t="s">
        <v>7886</v>
      </c>
      <c r="F1192" s="41" t="s">
        <v>9491</v>
      </c>
      <c r="G1192" s="41" t="s">
        <v>1048</v>
      </c>
      <c r="H1192" s="41" t="s">
        <v>7893</v>
      </c>
      <c r="I1192" s="42"/>
      <c r="J1192" s="41"/>
      <c r="K1192" s="41"/>
      <c r="L1192" s="41"/>
      <c r="M1192" s="52"/>
    </row>
    <row r="1193" spans="1:13" hidden="1">
      <c r="A1193" s="41" t="s">
        <v>8534</v>
      </c>
      <c r="B1193" s="41" t="s">
        <v>9490</v>
      </c>
      <c r="C1193" s="41" t="s">
        <v>65</v>
      </c>
      <c r="D1193" s="41" t="s">
        <v>65</v>
      </c>
      <c r="E1193" s="41" t="s">
        <v>7886</v>
      </c>
      <c r="F1193" s="41" t="s">
        <v>9491</v>
      </c>
      <c r="G1193" s="41" t="s">
        <v>1048</v>
      </c>
      <c r="H1193" s="41" t="s">
        <v>7894</v>
      </c>
      <c r="I1193" s="42">
        <v>41503</v>
      </c>
      <c r="J1193" s="41"/>
      <c r="K1193" s="41"/>
      <c r="L1193" s="41"/>
      <c r="M1193" s="52"/>
    </row>
    <row r="1194" spans="1:13" hidden="1">
      <c r="A1194" s="40" t="s">
        <v>8534</v>
      </c>
      <c r="B1194" s="40" t="s">
        <v>9490</v>
      </c>
      <c r="C1194" s="40" t="s">
        <v>65</v>
      </c>
      <c r="D1194" s="40" t="s">
        <v>65</v>
      </c>
      <c r="E1194" s="41" t="s">
        <v>7886</v>
      </c>
      <c r="F1194" s="40" t="s">
        <v>9491</v>
      </c>
      <c r="G1194" s="40" t="s">
        <v>7895</v>
      </c>
      <c r="H1194" s="40" t="s">
        <v>7896</v>
      </c>
      <c r="I1194" s="43">
        <f>J1194-2</f>
        <v>41486</v>
      </c>
      <c r="J1194" s="43">
        <f t="shared" ref="J1194:J1200" si="79">I1195</f>
        <v>41488</v>
      </c>
      <c r="K1194" s="40" t="s">
        <v>98</v>
      </c>
      <c r="L1194" s="40">
        <v>100</v>
      </c>
    </row>
    <row r="1195" spans="1:13" ht="26.45" hidden="1">
      <c r="A1195" s="40" t="s">
        <v>8534</v>
      </c>
      <c r="B1195" s="40" t="s">
        <v>9490</v>
      </c>
      <c r="C1195" s="40" t="s">
        <v>65</v>
      </c>
      <c r="D1195" s="40" t="s">
        <v>65</v>
      </c>
      <c r="E1195" s="41" t="s">
        <v>7886</v>
      </c>
      <c r="F1195" s="40" t="s">
        <v>9491</v>
      </c>
      <c r="G1195" s="40" t="s">
        <v>7898</v>
      </c>
      <c r="H1195" s="40" t="s">
        <v>7899</v>
      </c>
      <c r="I1195" s="43">
        <f>J1195-1</f>
        <v>41488</v>
      </c>
      <c r="J1195" s="43">
        <f t="shared" si="79"/>
        <v>41489</v>
      </c>
      <c r="K1195" s="40" t="s">
        <v>98</v>
      </c>
      <c r="L1195" s="40">
        <v>100</v>
      </c>
      <c r="M1195" s="39" t="s">
        <v>9492</v>
      </c>
    </row>
    <row r="1196" spans="1:13" hidden="1">
      <c r="A1196" s="40" t="s">
        <v>8534</v>
      </c>
      <c r="B1196" s="40" t="s">
        <v>9490</v>
      </c>
      <c r="C1196" s="40" t="s">
        <v>65</v>
      </c>
      <c r="D1196" s="40" t="s">
        <v>65</v>
      </c>
      <c r="E1196" s="41" t="s">
        <v>7886</v>
      </c>
      <c r="F1196" s="40" t="s">
        <v>9491</v>
      </c>
      <c r="G1196" s="40" t="s">
        <v>7898</v>
      </c>
      <c r="H1196" s="40" t="s">
        <v>7900</v>
      </c>
      <c r="I1196" s="43">
        <f>J1196-1</f>
        <v>41489</v>
      </c>
      <c r="J1196" s="43">
        <f t="shared" si="79"/>
        <v>41490</v>
      </c>
      <c r="K1196" s="40" t="s">
        <v>98</v>
      </c>
      <c r="L1196" s="40">
        <v>100</v>
      </c>
    </row>
    <row r="1197" spans="1:13" ht="26.45">
      <c r="A1197" s="40" t="s">
        <v>8534</v>
      </c>
      <c r="B1197" s="40" t="s">
        <v>9490</v>
      </c>
      <c r="C1197" s="40" t="s">
        <v>65</v>
      </c>
      <c r="D1197" s="40" t="s">
        <v>65</v>
      </c>
      <c r="E1197" s="41" t="s">
        <v>7886</v>
      </c>
      <c r="F1197" s="40" t="s">
        <v>9491</v>
      </c>
      <c r="G1197" s="40" t="s">
        <v>7901</v>
      </c>
      <c r="H1197" s="40" t="s">
        <v>7902</v>
      </c>
      <c r="I1197" s="43">
        <f>J1197-5</f>
        <v>41490</v>
      </c>
      <c r="J1197" s="43">
        <f t="shared" si="79"/>
        <v>41495</v>
      </c>
      <c r="K1197" s="40" t="s">
        <v>98</v>
      </c>
      <c r="L1197" s="40">
        <v>100</v>
      </c>
      <c r="M1197" s="39" t="s">
        <v>9493</v>
      </c>
    </row>
    <row r="1198" spans="1:13" hidden="1">
      <c r="A1198" s="40" t="s">
        <v>8534</v>
      </c>
      <c r="B1198" s="40" t="s">
        <v>9490</v>
      </c>
      <c r="C1198" s="40" t="s">
        <v>65</v>
      </c>
      <c r="D1198" s="40" t="s">
        <v>65</v>
      </c>
      <c r="E1198" s="41" t="s">
        <v>7886</v>
      </c>
      <c r="F1198" s="40" t="s">
        <v>9491</v>
      </c>
      <c r="G1198" s="40" t="s">
        <v>7904</v>
      </c>
      <c r="H1198" s="40" t="s">
        <v>7905</v>
      </c>
      <c r="I1198" s="43">
        <f>J1198-3</f>
        <v>41495</v>
      </c>
      <c r="J1198" s="43">
        <f t="shared" si="79"/>
        <v>41498</v>
      </c>
      <c r="K1198" s="40" t="s">
        <v>98</v>
      </c>
      <c r="L1198" s="40">
        <v>100</v>
      </c>
    </row>
    <row r="1199" spans="1:13" hidden="1">
      <c r="A1199" s="40" t="s">
        <v>8534</v>
      </c>
      <c r="B1199" s="40" t="s">
        <v>9490</v>
      </c>
      <c r="C1199" s="40" t="s">
        <v>65</v>
      </c>
      <c r="D1199" s="40" t="s">
        <v>65</v>
      </c>
      <c r="E1199" s="41" t="s">
        <v>7886</v>
      </c>
      <c r="F1199" s="40" t="s">
        <v>9491</v>
      </c>
      <c r="G1199" s="40" t="s">
        <v>7904</v>
      </c>
      <c r="H1199" s="40" t="s">
        <v>7906</v>
      </c>
      <c r="I1199" s="43">
        <f>J1199-2</f>
        <v>41498</v>
      </c>
      <c r="J1199" s="43">
        <f t="shared" si="79"/>
        <v>41500</v>
      </c>
      <c r="K1199" s="40" t="s">
        <v>98</v>
      </c>
      <c r="L1199" s="40">
        <v>100</v>
      </c>
    </row>
    <row r="1200" spans="1:13" hidden="1">
      <c r="A1200" s="40" t="s">
        <v>8534</v>
      </c>
      <c r="B1200" s="40" t="s">
        <v>9490</v>
      </c>
      <c r="C1200" s="40" t="s">
        <v>65</v>
      </c>
      <c r="D1200" s="40" t="s">
        <v>65</v>
      </c>
      <c r="E1200" s="41" t="s">
        <v>7886</v>
      </c>
      <c r="F1200" s="40" t="s">
        <v>9491</v>
      </c>
      <c r="G1200" s="40" t="s">
        <v>7904</v>
      </c>
      <c r="H1200" s="40" t="s">
        <v>7907</v>
      </c>
      <c r="I1200" s="43">
        <f>J1200-2</f>
        <v>41500</v>
      </c>
      <c r="J1200" s="43">
        <f t="shared" si="79"/>
        <v>41502</v>
      </c>
      <c r="K1200" s="40" t="s">
        <v>98</v>
      </c>
      <c r="L1200" s="40">
        <v>100</v>
      </c>
    </row>
    <row r="1201" spans="1:13" hidden="1">
      <c r="A1201" s="40" t="s">
        <v>8534</v>
      </c>
      <c r="B1201" s="40" t="s">
        <v>9490</v>
      </c>
      <c r="C1201" s="40" t="s">
        <v>65</v>
      </c>
      <c r="D1201" s="40" t="s">
        <v>65</v>
      </c>
      <c r="E1201" s="41" t="s">
        <v>7886</v>
      </c>
      <c r="F1201" s="40" t="s">
        <v>9491</v>
      </c>
      <c r="G1201" s="40" t="s">
        <v>7904</v>
      </c>
      <c r="H1201" s="40" t="s">
        <v>7908</v>
      </c>
      <c r="I1201" s="43">
        <f>J1201-1</f>
        <v>41502</v>
      </c>
      <c r="J1201" s="43">
        <v>41503</v>
      </c>
      <c r="K1201" s="40" t="s">
        <v>98</v>
      </c>
      <c r="L1201" s="40">
        <v>100</v>
      </c>
    </row>
    <row r="1202" spans="1:13" hidden="1">
      <c r="A1202" s="41" t="s">
        <v>8567</v>
      </c>
      <c r="B1202" s="41" t="s">
        <v>9494</v>
      </c>
      <c r="C1202" s="41" t="s">
        <v>7927</v>
      </c>
      <c r="D1202" s="41" t="s">
        <v>7928</v>
      </c>
      <c r="E1202" s="41" t="s">
        <v>7938</v>
      </c>
      <c r="F1202" s="41" t="s">
        <v>9495</v>
      </c>
      <c r="G1202" s="41" t="s">
        <v>1048</v>
      </c>
      <c r="H1202" s="41" t="s">
        <v>7888</v>
      </c>
      <c r="I1202" s="41"/>
      <c r="J1202" s="41"/>
      <c r="K1202" s="41"/>
      <c r="L1202" s="41"/>
      <c r="M1202" s="41"/>
    </row>
    <row r="1203" spans="1:13" hidden="1">
      <c r="A1203" s="41" t="s">
        <v>8567</v>
      </c>
      <c r="B1203" s="41" t="s">
        <v>9494</v>
      </c>
      <c r="C1203" s="41" t="s">
        <v>7927</v>
      </c>
      <c r="D1203" s="41" t="s">
        <v>7928</v>
      </c>
      <c r="E1203" s="41" t="s">
        <v>7938</v>
      </c>
      <c r="F1203" s="41" t="s">
        <v>9495</v>
      </c>
      <c r="G1203" s="41" t="s">
        <v>1048</v>
      </c>
      <c r="H1203" s="41" t="s">
        <v>7889</v>
      </c>
      <c r="I1203" s="41"/>
      <c r="J1203" s="41"/>
      <c r="K1203" s="41"/>
      <c r="L1203" s="41"/>
      <c r="M1203" s="41"/>
    </row>
    <row r="1204" spans="1:13" hidden="1">
      <c r="A1204" s="41" t="s">
        <v>8567</v>
      </c>
      <c r="B1204" s="41" t="s">
        <v>9494</v>
      </c>
      <c r="C1204" s="41" t="s">
        <v>7927</v>
      </c>
      <c r="D1204" s="41" t="s">
        <v>7928</v>
      </c>
      <c r="E1204" s="41" t="s">
        <v>7938</v>
      </c>
      <c r="F1204" s="41" t="s">
        <v>9495</v>
      </c>
      <c r="G1204" s="41" t="s">
        <v>1048</v>
      </c>
      <c r="H1204" s="41" t="s">
        <v>7890</v>
      </c>
      <c r="I1204" s="41"/>
      <c r="J1204" s="41"/>
      <c r="K1204" s="41"/>
      <c r="L1204" s="41"/>
      <c r="M1204" s="41"/>
    </row>
    <row r="1205" spans="1:13" hidden="1">
      <c r="A1205" s="41" t="s">
        <v>8567</v>
      </c>
      <c r="B1205" s="41" t="s">
        <v>9494</v>
      </c>
      <c r="C1205" s="41" t="s">
        <v>7927</v>
      </c>
      <c r="D1205" s="41" t="s">
        <v>7928</v>
      </c>
      <c r="E1205" s="41" t="s">
        <v>7938</v>
      </c>
      <c r="F1205" s="41" t="s">
        <v>9495</v>
      </c>
      <c r="G1205" s="41" t="s">
        <v>1048</v>
      </c>
      <c r="H1205" s="41" t="s">
        <v>7891</v>
      </c>
      <c r="I1205" s="41"/>
      <c r="J1205" s="41"/>
      <c r="K1205" s="41"/>
      <c r="L1205" s="41"/>
      <c r="M1205" s="41"/>
    </row>
    <row r="1206" spans="1:13" hidden="1">
      <c r="A1206" s="41" t="s">
        <v>8567</v>
      </c>
      <c r="B1206" s="41" t="s">
        <v>9494</v>
      </c>
      <c r="C1206" s="41" t="s">
        <v>7927</v>
      </c>
      <c r="D1206" s="41" t="s">
        <v>7928</v>
      </c>
      <c r="E1206" s="41" t="s">
        <v>7938</v>
      </c>
      <c r="F1206" s="41" t="s">
        <v>9495</v>
      </c>
      <c r="G1206" s="41" t="s">
        <v>1048</v>
      </c>
      <c r="H1206" s="41" t="s">
        <v>7892</v>
      </c>
      <c r="I1206" s="42">
        <v>41498</v>
      </c>
      <c r="J1206" s="41"/>
      <c r="K1206" s="41"/>
      <c r="L1206" s="41"/>
      <c r="M1206" s="41"/>
    </row>
    <row r="1207" spans="1:13" hidden="1">
      <c r="A1207" s="41" t="s">
        <v>8567</v>
      </c>
      <c r="B1207" s="41" t="s">
        <v>9494</v>
      </c>
      <c r="C1207" s="41" t="s">
        <v>7927</v>
      </c>
      <c r="D1207" s="41" t="s">
        <v>7928</v>
      </c>
      <c r="E1207" s="41" t="s">
        <v>7938</v>
      </c>
      <c r="F1207" s="41" t="s">
        <v>9495</v>
      </c>
      <c r="G1207" s="41" t="s">
        <v>1048</v>
      </c>
      <c r="H1207" s="41" t="s">
        <v>7893</v>
      </c>
      <c r="I1207" s="42"/>
      <c r="J1207" s="41"/>
      <c r="K1207" s="41"/>
      <c r="L1207" s="41"/>
      <c r="M1207" s="41"/>
    </row>
    <row r="1208" spans="1:13" hidden="1">
      <c r="A1208" s="41" t="s">
        <v>8567</v>
      </c>
      <c r="B1208" s="41" t="s">
        <v>9494</v>
      </c>
      <c r="C1208" s="41" t="s">
        <v>7927</v>
      </c>
      <c r="D1208" s="41" t="s">
        <v>7928</v>
      </c>
      <c r="E1208" s="41" t="s">
        <v>7938</v>
      </c>
      <c r="F1208" s="41" t="s">
        <v>9495</v>
      </c>
      <c r="G1208" s="41" t="s">
        <v>1048</v>
      </c>
      <c r="H1208" s="41" t="s">
        <v>7894</v>
      </c>
      <c r="I1208" s="42">
        <v>41483</v>
      </c>
      <c r="J1208" s="41"/>
      <c r="K1208" s="41"/>
      <c r="L1208" s="41"/>
      <c r="M1208" s="41"/>
    </row>
    <row r="1209" spans="1:13" hidden="1">
      <c r="A1209" s="40" t="s">
        <v>8567</v>
      </c>
      <c r="B1209" s="40" t="s">
        <v>9494</v>
      </c>
      <c r="C1209" s="40" t="s">
        <v>7927</v>
      </c>
      <c r="D1209" s="40" t="s">
        <v>7928</v>
      </c>
      <c r="E1209" s="41" t="s">
        <v>7938</v>
      </c>
      <c r="F1209" s="40" t="s">
        <v>9495</v>
      </c>
      <c r="G1209" s="40" t="s">
        <v>7895</v>
      </c>
      <c r="H1209" s="40" t="s">
        <v>7896</v>
      </c>
      <c r="I1209" s="43">
        <f>J1209-2</f>
        <v>41463</v>
      </c>
      <c r="J1209" s="43">
        <f t="shared" ref="J1209:J1215" si="80">I1210</f>
        <v>41465</v>
      </c>
      <c r="K1209" s="40" t="s">
        <v>6184</v>
      </c>
      <c r="L1209" s="40">
        <v>100</v>
      </c>
      <c r="M1209" s="40"/>
    </row>
    <row r="1210" spans="1:13" hidden="1">
      <c r="A1210" s="40" t="s">
        <v>8567</v>
      </c>
      <c r="B1210" s="40" t="s">
        <v>9494</v>
      </c>
      <c r="C1210" s="40" t="s">
        <v>7927</v>
      </c>
      <c r="D1210" s="40" t="s">
        <v>7928</v>
      </c>
      <c r="E1210" s="41" t="s">
        <v>7938</v>
      </c>
      <c r="F1210" s="40" t="s">
        <v>9495</v>
      </c>
      <c r="G1210" s="40" t="s">
        <v>7898</v>
      </c>
      <c r="H1210" s="40" t="s">
        <v>7899</v>
      </c>
      <c r="I1210" s="43">
        <f>J1210-1</f>
        <v>41465</v>
      </c>
      <c r="J1210" s="43">
        <f t="shared" si="80"/>
        <v>41466</v>
      </c>
      <c r="K1210" s="40" t="s">
        <v>6184</v>
      </c>
      <c r="L1210" s="40">
        <v>100</v>
      </c>
      <c r="M1210" s="40"/>
    </row>
    <row r="1211" spans="1:13" hidden="1">
      <c r="A1211" s="40" t="s">
        <v>8567</v>
      </c>
      <c r="B1211" s="40" t="s">
        <v>9494</v>
      </c>
      <c r="C1211" s="40" t="s">
        <v>7927</v>
      </c>
      <c r="D1211" s="40" t="s">
        <v>7928</v>
      </c>
      <c r="E1211" s="41" t="s">
        <v>7938</v>
      </c>
      <c r="F1211" s="40" t="s">
        <v>9495</v>
      </c>
      <c r="G1211" s="40" t="s">
        <v>7898</v>
      </c>
      <c r="H1211" s="40" t="s">
        <v>7900</v>
      </c>
      <c r="I1211" s="43">
        <f>J1211-1</f>
        <v>41466</v>
      </c>
      <c r="J1211" s="43">
        <f t="shared" si="80"/>
        <v>41467</v>
      </c>
      <c r="K1211" s="40" t="s">
        <v>6184</v>
      </c>
      <c r="L1211" s="40">
        <v>100</v>
      </c>
      <c r="M1211" s="40"/>
    </row>
    <row r="1212" spans="1:13">
      <c r="A1212" s="40" t="s">
        <v>8567</v>
      </c>
      <c r="B1212" s="40" t="s">
        <v>9494</v>
      </c>
      <c r="C1212" s="40" t="s">
        <v>7927</v>
      </c>
      <c r="D1212" s="40" t="s">
        <v>7928</v>
      </c>
      <c r="E1212" s="41" t="s">
        <v>7938</v>
      </c>
      <c r="F1212" s="40" t="s">
        <v>9495</v>
      </c>
      <c r="G1212" s="40" t="s">
        <v>7901</v>
      </c>
      <c r="H1212" s="40" t="s">
        <v>7902</v>
      </c>
      <c r="I1212" s="43">
        <f>J1212-5</f>
        <v>41467</v>
      </c>
      <c r="J1212" s="43">
        <f t="shared" si="80"/>
        <v>41472</v>
      </c>
      <c r="K1212" s="40" t="s">
        <v>6184</v>
      </c>
      <c r="L1212" s="40">
        <v>100</v>
      </c>
      <c r="M1212" s="40"/>
    </row>
    <row r="1213" spans="1:13" hidden="1">
      <c r="A1213" s="40" t="s">
        <v>8567</v>
      </c>
      <c r="B1213" s="40" t="s">
        <v>9494</v>
      </c>
      <c r="C1213" s="40" t="s">
        <v>7927</v>
      </c>
      <c r="D1213" s="40" t="s">
        <v>7928</v>
      </c>
      <c r="E1213" s="41" t="s">
        <v>7938</v>
      </c>
      <c r="F1213" s="40" t="s">
        <v>9495</v>
      </c>
      <c r="G1213" s="40" t="s">
        <v>7904</v>
      </c>
      <c r="H1213" s="40" t="s">
        <v>7905</v>
      </c>
      <c r="I1213" s="43">
        <f>J1213-3</f>
        <v>41472</v>
      </c>
      <c r="J1213" s="43">
        <f t="shared" si="80"/>
        <v>41475</v>
      </c>
      <c r="K1213" s="40" t="s">
        <v>6184</v>
      </c>
      <c r="L1213" s="40">
        <v>100</v>
      </c>
      <c r="M1213" s="39" t="s">
        <v>9496</v>
      </c>
    </row>
    <row r="1214" spans="1:13" hidden="1">
      <c r="A1214" s="40" t="s">
        <v>8567</v>
      </c>
      <c r="B1214" s="40" t="s">
        <v>9494</v>
      </c>
      <c r="C1214" s="40" t="s">
        <v>7927</v>
      </c>
      <c r="D1214" s="40" t="s">
        <v>7928</v>
      </c>
      <c r="E1214" s="41" t="s">
        <v>7938</v>
      </c>
      <c r="F1214" s="40" t="s">
        <v>9495</v>
      </c>
      <c r="G1214" s="40" t="s">
        <v>7904</v>
      </c>
      <c r="H1214" s="40" t="s">
        <v>7906</v>
      </c>
      <c r="I1214" s="43">
        <f>J1214-2</f>
        <v>41475</v>
      </c>
      <c r="J1214" s="43">
        <f t="shared" si="80"/>
        <v>41477</v>
      </c>
      <c r="K1214" s="40" t="s">
        <v>6184</v>
      </c>
      <c r="L1214" s="40">
        <v>100</v>
      </c>
    </row>
    <row r="1215" spans="1:13" hidden="1">
      <c r="A1215" s="40" t="s">
        <v>8567</v>
      </c>
      <c r="B1215" s="40" t="s">
        <v>9494</v>
      </c>
      <c r="C1215" s="40" t="s">
        <v>7927</v>
      </c>
      <c r="D1215" s="40" t="s">
        <v>7928</v>
      </c>
      <c r="E1215" s="41" t="s">
        <v>7938</v>
      </c>
      <c r="F1215" s="40" t="s">
        <v>9495</v>
      </c>
      <c r="G1215" s="40" t="s">
        <v>7904</v>
      </c>
      <c r="H1215" s="40" t="s">
        <v>7907</v>
      </c>
      <c r="I1215" s="43">
        <f>J1215-2</f>
        <v>41477</v>
      </c>
      <c r="J1215" s="43">
        <f t="shared" si="80"/>
        <v>41479</v>
      </c>
      <c r="K1215" s="40" t="s">
        <v>6184</v>
      </c>
      <c r="L1215" s="40">
        <v>100</v>
      </c>
      <c r="M1215" s="39" t="s">
        <v>9497</v>
      </c>
    </row>
    <row r="1216" spans="1:13" hidden="1">
      <c r="A1216" s="40" t="s">
        <v>8567</v>
      </c>
      <c r="B1216" s="40" t="s">
        <v>9494</v>
      </c>
      <c r="C1216" s="40" t="s">
        <v>7927</v>
      </c>
      <c r="D1216" s="40" t="s">
        <v>7928</v>
      </c>
      <c r="E1216" s="41" t="s">
        <v>7938</v>
      </c>
      <c r="F1216" s="40" t="s">
        <v>9495</v>
      </c>
      <c r="G1216" s="40" t="s">
        <v>7904</v>
      </c>
      <c r="H1216" s="40" t="s">
        <v>7908</v>
      </c>
      <c r="I1216" s="43">
        <f>J1216-1</f>
        <v>41479</v>
      </c>
      <c r="J1216" s="43">
        <v>41480</v>
      </c>
      <c r="K1216" s="40" t="s">
        <v>6184</v>
      </c>
      <c r="L1216" s="40">
        <v>100</v>
      </c>
    </row>
    <row r="1217" spans="1:13" hidden="1">
      <c r="A1217" s="41" t="s">
        <v>9026</v>
      </c>
      <c r="B1217" s="41" t="s">
        <v>8360</v>
      </c>
      <c r="C1217" s="41" t="s">
        <v>108</v>
      </c>
      <c r="D1217" s="41" t="s">
        <v>7928</v>
      </c>
      <c r="E1217" s="41" t="s">
        <v>7938</v>
      </c>
      <c r="F1217" s="41" t="s">
        <v>9498</v>
      </c>
      <c r="G1217" s="41" t="s">
        <v>1048</v>
      </c>
      <c r="H1217" s="41" t="s">
        <v>7888</v>
      </c>
      <c r="I1217" s="42"/>
      <c r="J1217" s="41"/>
      <c r="K1217" s="41"/>
      <c r="L1217" s="41"/>
    </row>
    <row r="1218" spans="1:13" hidden="1">
      <c r="A1218" s="41" t="s">
        <v>9026</v>
      </c>
      <c r="B1218" s="41" t="s">
        <v>8360</v>
      </c>
      <c r="C1218" s="41" t="s">
        <v>108</v>
      </c>
      <c r="D1218" s="41" t="s">
        <v>7928</v>
      </c>
      <c r="E1218" s="41" t="s">
        <v>7938</v>
      </c>
      <c r="F1218" s="41" t="s">
        <v>9498</v>
      </c>
      <c r="G1218" s="41" t="s">
        <v>1048</v>
      </c>
      <c r="H1218" s="41" t="s">
        <v>7889</v>
      </c>
      <c r="I1218" s="41"/>
      <c r="J1218" s="41"/>
      <c r="K1218" s="41"/>
      <c r="L1218" s="41"/>
    </row>
    <row r="1219" spans="1:13" hidden="1">
      <c r="A1219" s="41" t="s">
        <v>9026</v>
      </c>
      <c r="B1219" s="41" t="s">
        <v>8360</v>
      </c>
      <c r="C1219" s="41" t="s">
        <v>108</v>
      </c>
      <c r="D1219" s="41" t="s">
        <v>7928</v>
      </c>
      <c r="E1219" s="41" t="s">
        <v>7938</v>
      </c>
      <c r="F1219" s="41" t="s">
        <v>9498</v>
      </c>
      <c r="G1219" s="41" t="s">
        <v>1048</v>
      </c>
      <c r="H1219" s="41" t="s">
        <v>7890</v>
      </c>
      <c r="I1219" s="41"/>
      <c r="J1219" s="41"/>
      <c r="K1219" s="41"/>
      <c r="L1219" s="41"/>
    </row>
    <row r="1220" spans="1:13" hidden="1">
      <c r="A1220" s="41" t="s">
        <v>9026</v>
      </c>
      <c r="B1220" s="41" t="s">
        <v>8360</v>
      </c>
      <c r="C1220" s="41" t="s">
        <v>108</v>
      </c>
      <c r="D1220" s="41" t="s">
        <v>7928</v>
      </c>
      <c r="E1220" s="41" t="s">
        <v>7938</v>
      </c>
      <c r="F1220" s="41" t="s">
        <v>9498</v>
      </c>
      <c r="G1220" s="41" t="s">
        <v>1048</v>
      </c>
      <c r="H1220" s="41" t="s">
        <v>7891</v>
      </c>
      <c r="I1220" s="41"/>
      <c r="J1220" s="41"/>
      <c r="K1220" s="41"/>
      <c r="L1220" s="41"/>
    </row>
    <row r="1221" spans="1:13" hidden="1">
      <c r="A1221" s="41" t="s">
        <v>9026</v>
      </c>
      <c r="B1221" s="41" t="s">
        <v>8360</v>
      </c>
      <c r="C1221" s="41" t="s">
        <v>108</v>
      </c>
      <c r="D1221" s="41" t="s">
        <v>7928</v>
      </c>
      <c r="E1221" s="41" t="s">
        <v>7938</v>
      </c>
      <c r="F1221" s="41" t="s">
        <v>9498</v>
      </c>
      <c r="G1221" s="41" t="s">
        <v>1048</v>
      </c>
      <c r="H1221" s="41" t="s">
        <v>7892</v>
      </c>
      <c r="I1221" s="42">
        <v>41533</v>
      </c>
      <c r="J1221" s="41"/>
      <c r="K1221" s="41"/>
      <c r="L1221" s="41"/>
    </row>
    <row r="1222" spans="1:13" hidden="1">
      <c r="A1222" s="41" t="s">
        <v>9026</v>
      </c>
      <c r="B1222" s="41" t="s">
        <v>8360</v>
      </c>
      <c r="C1222" s="41" t="s">
        <v>108</v>
      </c>
      <c r="D1222" s="41" t="s">
        <v>7928</v>
      </c>
      <c r="E1222" s="41" t="s">
        <v>7938</v>
      </c>
      <c r="F1222" s="41" t="s">
        <v>9498</v>
      </c>
      <c r="G1222" s="41" t="s">
        <v>1048</v>
      </c>
      <c r="H1222" s="41" t="s">
        <v>7893</v>
      </c>
      <c r="I1222" s="41"/>
      <c r="J1222" s="41"/>
      <c r="K1222" s="41"/>
      <c r="L1222" s="41"/>
    </row>
    <row r="1223" spans="1:13" hidden="1">
      <c r="A1223" s="41" t="s">
        <v>9026</v>
      </c>
      <c r="B1223" s="41" t="s">
        <v>8360</v>
      </c>
      <c r="C1223" s="41" t="s">
        <v>108</v>
      </c>
      <c r="D1223" s="41" t="s">
        <v>7928</v>
      </c>
      <c r="E1223" s="41" t="s">
        <v>7938</v>
      </c>
      <c r="F1223" s="41" t="s">
        <v>9498</v>
      </c>
      <c r="G1223" s="41" t="s">
        <v>1048</v>
      </c>
      <c r="H1223" s="41" t="s">
        <v>7894</v>
      </c>
      <c r="I1223" s="42">
        <v>41502</v>
      </c>
      <c r="J1223" s="41"/>
      <c r="K1223" s="41"/>
      <c r="L1223" s="41"/>
    </row>
    <row r="1224" spans="1:13" hidden="1">
      <c r="A1224" s="40" t="s">
        <v>9026</v>
      </c>
      <c r="B1224" s="40" t="s">
        <v>8360</v>
      </c>
      <c r="C1224" s="40" t="s">
        <v>108</v>
      </c>
      <c r="D1224" s="40" t="s">
        <v>7928</v>
      </c>
      <c r="E1224" s="41" t="s">
        <v>7938</v>
      </c>
      <c r="F1224" s="40" t="s">
        <v>9498</v>
      </c>
      <c r="G1224" s="40" t="s">
        <v>7895</v>
      </c>
      <c r="H1224" s="40" t="s">
        <v>7896</v>
      </c>
      <c r="I1224" s="43">
        <f>J1224-2</f>
        <v>41485</v>
      </c>
      <c r="J1224" s="43">
        <f t="shared" ref="J1224:J1230" si="81">I1225</f>
        <v>41487</v>
      </c>
      <c r="K1224" s="40" t="s">
        <v>6218</v>
      </c>
      <c r="L1224" s="40">
        <v>100</v>
      </c>
    </row>
    <row r="1225" spans="1:13" hidden="1">
      <c r="A1225" s="40" t="s">
        <v>9026</v>
      </c>
      <c r="B1225" s="40" t="s">
        <v>8360</v>
      </c>
      <c r="C1225" s="40" t="s">
        <v>108</v>
      </c>
      <c r="D1225" s="40" t="s">
        <v>7928</v>
      </c>
      <c r="E1225" s="41" t="s">
        <v>7938</v>
      </c>
      <c r="F1225" s="40" t="s">
        <v>9498</v>
      </c>
      <c r="G1225" s="40" t="s">
        <v>7898</v>
      </c>
      <c r="H1225" s="40" t="s">
        <v>7899</v>
      </c>
      <c r="I1225" s="43">
        <f>J1225-1</f>
        <v>41487</v>
      </c>
      <c r="J1225" s="43">
        <f t="shared" si="81"/>
        <v>41488</v>
      </c>
      <c r="K1225" s="40" t="s">
        <v>6218</v>
      </c>
      <c r="L1225" s="40">
        <v>100</v>
      </c>
    </row>
    <row r="1226" spans="1:13" hidden="1">
      <c r="A1226" s="40" t="s">
        <v>9026</v>
      </c>
      <c r="B1226" s="40" t="s">
        <v>8360</v>
      </c>
      <c r="C1226" s="40" t="s">
        <v>108</v>
      </c>
      <c r="D1226" s="40" t="s">
        <v>7928</v>
      </c>
      <c r="E1226" s="41" t="s">
        <v>7938</v>
      </c>
      <c r="F1226" s="40" t="s">
        <v>9498</v>
      </c>
      <c r="G1226" s="40" t="s">
        <v>7898</v>
      </c>
      <c r="H1226" s="40" t="s">
        <v>7900</v>
      </c>
      <c r="I1226" s="43">
        <f>J1226-1</f>
        <v>41488</v>
      </c>
      <c r="J1226" s="43">
        <f t="shared" si="81"/>
        <v>41489</v>
      </c>
      <c r="K1226" s="40" t="s">
        <v>6218</v>
      </c>
      <c r="L1226" s="40">
        <v>100</v>
      </c>
    </row>
    <row r="1227" spans="1:13">
      <c r="A1227" s="40" t="s">
        <v>9026</v>
      </c>
      <c r="B1227" s="40" t="s">
        <v>8360</v>
      </c>
      <c r="C1227" s="40" t="s">
        <v>108</v>
      </c>
      <c r="D1227" s="40" t="s">
        <v>7928</v>
      </c>
      <c r="E1227" s="41" t="s">
        <v>7938</v>
      </c>
      <c r="F1227" s="40" t="s">
        <v>9498</v>
      </c>
      <c r="G1227" s="40" t="s">
        <v>7901</v>
      </c>
      <c r="H1227" s="40" t="s">
        <v>7902</v>
      </c>
      <c r="I1227" s="43">
        <f>J1227-5</f>
        <v>41489</v>
      </c>
      <c r="J1227" s="43">
        <f t="shared" si="81"/>
        <v>41494</v>
      </c>
      <c r="K1227" s="40" t="s">
        <v>6218</v>
      </c>
      <c r="L1227" s="40">
        <v>100</v>
      </c>
    </row>
    <row r="1228" spans="1:13" hidden="1">
      <c r="A1228" s="40" t="s">
        <v>9026</v>
      </c>
      <c r="B1228" s="40" t="s">
        <v>8360</v>
      </c>
      <c r="C1228" s="40" t="s">
        <v>108</v>
      </c>
      <c r="D1228" s="40" t="s">
        <v>7928</v>
      </c>
      <c r="E1228" s="41" t="s">
        <v>7938</v>
      </c>
      <c r="F1228" s="40" t="s">
        <v>9498</v>
      </c>
      <c r="G1228" s="40" t="s">
        <v>7904</v>
      </c>
      <c r="H1228" s="40" t="s">
        <v>7905</v>
      </c>
      <c r="I1228" s="43">
        <f>J1228-3</f>
        <v>41494</v>
      </c>
      <c r="J1228" s="43">
        <f t="shared" si="81"/>
        <v>41497</v>
      </c>
      <c r="K1228" s="40" t="s">
        <v>6218</v>
      </c>
      <c r="L1228" s="40">
        <v>100</v>
      </c>
    </row>
    <row r="1229" spans="1:13" hidden="1">
      <c r="A1229" s="40" t="s">
        <v>9026</v>
      </c>
      <c r="B1229" s="40" t="s">
        <v>8360</v>
      </c>
      <c r="C1229" s="40" t="s">
        <v>108</v>
      </c>
      <c r="D1229" s="40" t="s">
        <v>7928</v>
      </c>
      <c r="E1229" s="41" t="s">
        <v>7938</v>
      </c>
      <c r="F1229" s="40" t="s">
        <v>9498</v>
      </c>
      <c r="G1229" s="40" t="s">
        <v>7904</v>
      </c>
      <c r="H1229" s="40" t="s">
        <v>7906</v>
      </c>
      <c r="I1229" s="43">
        <f>J1229-2</f>
        <v>41497</v>
      </c>
      <c r="J1229" s="43">
        <f t="shared" si="81"/>
        <v>41499</v>
      </c>
      <c r="K1229" s="40" t="s">
        <v>6218</v>
      </c>
      <c r="L1229" s="40">
        <v>100</v>
      </c>
    </row>
    <row r="1230" spans="1:13" hidden="1">
      <c r="A1230" s="40" t="s">
        <v>9026</v>
      </c>
      <c r="B1230" s="40" t="s">
        <v>8360</v>
      </c>
      <c r="C1230" s="40" t="s">
        <v>108</v>
      </c>
      <c r="D1230" s="40" t="s">
        <v>7928</v>
      </c>
      <c r="E1230" s="41" t="s">
        <v>7938</v>
      </c>
      <c r="F1230" s="40" t="s">
        <v>9498</v>
      </c>
      <c r="G1230" s="40" t="s">
        <v>7904</v>
      </c>
      <c r="H1230" s="40" t="s">
        <v>7907</v>
      </c>
      <c r="I1230" s="43">
        <f>J1230-2</f>
        <v>41499</v>
      </c>
      <c r="J1230" s="43">
        <f t="shared" si="81"/>
        <v>41501</v>
      </c>
      <c r="K1230" s="40" t="s">
        <v>6218</v>
      </c>
      <c r="L1230" s="40">
        <v>100</v>
      </c>
    </row>
    <row r="1231" spans="1:13" hidden="1">
      <c r="A1231" s="40" t="s">
        <v>9026</v>
      </c>
      <c r="B1231" s="40" t="s">
        <v>8360</v>
      </c>
      <c r="C1231" s="40" t="s">
        <v>108</v>
      </c>
      <c r="D1231" s="40" t="s">
        <v>7928</v>
      </c>
      <c r="E1231" s="41" t="s">
        <v>7938</v>
      </c>
      <c r="F1231" s="40" t="s">
        <v>9498</v>
      </c>
      <c r="G1231" s="40" t="s">
        <v>7904</v>
      </c>
      <c r="H1231" s="40" t="s">
        <v>7908</v>
      </c>
      <c r="I1231" s="43">
        <f>J1231-1</f>
        <v>41501</v>
      </c>
      <c r="J1231" s="43">
        <v>41502</v>
      </c>
      <c r="K1231" s="40" t="s">
        <v>6218</v>
      </c>
      <c r="L1231" s="40">
        <v>100</v>
      </c>
    </row>
    <row r="1232" spans="1:13" hidden="1">
      <c r="A1232" s="41" t="s">
        <v>9026</v>
      </c>
      <c r="B1232" s="41" t="s">
        <v>8360</v>
      </c>
      <c r="C1232" s="41" t="s">
        <v>108</v>
      </c>
      <c r="D1232" s="41" t="s">
        <v>7928</v>
      </c>
      <c r="E1232" s="41" t="s">
        <v>7938</v>
      </c>
      <c r="F1232" s="41" t="s">
        <v>9499</v>
      </c>
      <c r="G1232" s="41" t="s">
        <v>1048</v>
      </c>
      <c r="H1232" s="41" t="s">
        <v>7888</v>
      </c>
      <c r="I1232" s="41"/>
      <c r="J1232" s="41"/>
      <c r="K1232" s="41"/>
      <c r="L1232" s="41"/>
      <c r="M1232" s="52"/>
    </row>
    <row r="1233" spans="1:13" hidden="1">
      <c r="A1233" s="41" t="s">
        <v>9026</v>
      </c>
      <c r="B1233" s="41" t="s">
        <v>8360</v>
      </c>
      <c r="C1233" s="41" t="s">
        <v>108</v>
      </c>
      <c r="D1233" s="41" t="s">
        <v>7928</v>
      </c>
      <c r="E1233" s="41" t="s">
        <v>7938</v>
      </c>
      <c r="F1233" s="41" t="s">
        <v>9499</v>
      </c>
      <c r="G1233" s="41" t="s">
        <v>1048</v>
      </c>
      <c r="H1233" s="41" t="s">
        <v>7889</v>
      </c>
      <c r="I1233" s="42">
        <v>41318</v>
      </c>
      <c r="J1233" s="41"/>
      <c r="K1233" s="41"/>
      <c r="L1233" s="41"/>
      <c r="M1233" s="52"/>
    </row>
    <row r="1234" spans="1:13" hidden="1">
      <c r="A1234" s="41" t="s">
        <v>9026</v>
      </c>
      <c r="B1234" s="41" t="s">
        <v>8360</v>
      </c>
      <c r="C1234" s="41" t="s">
        <v>108</v>
      </c>
      <c r="D1234" s="41" t="s">
        <v>7928</v>
      </c>
      <c r="E1234" s="41" t="s">
        <v>7938</v>
      </c>
      <c r="F1234" s="41" t="s">
        <v>9499</v>
      </c>
      <c r="G1234" s="41" t="s">
        <v>1048</v>
      </c>
      <c r="H1234" s="41" t="s">
        <v>7890</v>
      </c>
      <c r="I1234" s="41"/>
      <c r="J1234" s="41"/>
      <c r="K1234" s="41"/>
      <c r="L1234" s="41"/>
      <c r="M1234" s="52"/>
    </row>
    <row r="1235" spans="1:13" hidden="1">
      <c r="A1235" s="41" t="s">
        <v>9026</v>
      </c>
      <c r="B1235" s="41" t="s">
        <v>8360</v>
      </c>
      <c r="C1235" s="41" t="s">
        <v>108</v>
      </c>
      <c r="D1235" s="41" t="s">
        <v>7928</v>
      </c>
      <c r="E1235" s="41" t="s">
        <v>7938</v>
      </c>
      <c r="F1235" s="41" t="s">
        <v>9499</v>
      </c>
      <c r="G1235" s="41" t="s">
        <v>1048</v>
      </c>
      <c r="H1235" s="41" t="s">
        <v>7891</v>
      </c>
      <c r="I1235" s="42">
        <v>41348</v>
      </c>
      <c r="J1235" s="41"/>
      <c r="K1235" s="41"/>
      <c r="L1235" s="41"/>
      <c r="M1235" s="52"/>
    </row>
    <row r="1236" spans="1:13" hidden="1">
      <c r="A1236" s="41" t="s">
        <v>9026</v>
      </c>
      <c r="B1236" s="41" t="s">
        <v>8360</v>
      </c>
      <c r="C1236" s="41" t="s">
        <v>108</v>
      </c>
      <c r="D1236" s="41" t="s">
        <v>7928</v>
      </c>
      <c r="E1236" s="41" t="s">
        <v>7938</v>
      </c>
      <c r="F1236" s="41" t="s">
        <v>9499</v>
      </c>
      <c r="G1236" s="41" t="s">
        <v>1048</v>
      </c>
      <c r="H1236" s="41" t="s">
        <v>7892</v>
      </c>
      <c r="I1236" s="42"/>
      <c r="J1236" s="41"/>
      <c r="K1236" s="41"/>
      <c r="L1236" s="41"/>
      <c r="M1236" s="52"/>
    </row>
    <row r="1237" spans="1:13" hidden="1">
      <c r="A1237" s="41" t="s">
        <v>9026</v>
      </c>
      <c r="B1237" s="41" t="s">
        <v>8360</v>
      </c>
      <c r="C1237" s="41" t="s">
        <v>108</v>
      </c>
      <c r="D1237" s="41" t="s">
        <v>7928</v>
      </c>
      <c r="E1237" s="41" t="s">
        <v>7938</v>
      </c>
      <c r="F1237" s="41" t="s">
        <v>9499</v>
      </c>
      <c r="G1237" s="41" t="s">
        <v>1048</v>
      </c>
      <c r="H1237" s="41" t="s">
        <v>7893</v>
      </c>
      <c r="I1237" s="42"/>
      <c r="J1237" s="41"/>
      <c r="K1237" s="41"/>
      <c r="L1237" s="41"/>
      <c r="M1237" s="52"/>
    </row>
    <row r="1238" spans="1:13" hidden="1">
      <c r="A1238" s="41" t="s">
        <v>9026</v>
      </c>
      <c r="B1238" s="41" t="s">
        <v>8360</v>
      </c>
      <c r="C1238" s="41" t="s">
        <v>108</v>
      </c>
      <c r="D1238" s="41" t="s">
        <v>7928</v>
      </c>
      <c r="E1238" s="41" t="s">
        <v>7938</v>
      </c>
      <c r="F1238" s="41" t="s">
        <v>9499</v>
      </c>
      <c r="G1238" s="41" t="s">
        <v>1048</v>
      </c>
      <c r="H1238" s="41" t="s">
        <v>7894</v>
      </c>
      <c r="I1238" s="42">
        <v>41502</v>
      </c>
      <c r="J1238" s="41"/>
      <c r="K1238" s="41"/>
      <c r="L1238" s="41"/>
      <c r="M1238" s="52"/>
    </row>
    <row r="1239" spans="1:13" hidden="1">
      <c r="A1239" s="40" t="s">
        <v>9026</v>
      </c>
      <c r="B1239" s="40" t="s">
        <v>8360</v>
      </c>
      <c r="C1239" s="40" t="s">
        <v>108</v>
      </c>
      <c r="D1239" s="40" t="s">
        <v>7928</v>
      </c>
      <c r="E1239" s="41" t="s">
        <v>7938</v>
      </c>
      <c r="F1239" s="40" t="s">
        <v>9499</v>
      </c>
      <c r="G1239" s="40" t="s">
        <v>7895</v>
      </c>
      <c r="H1239" s="40" t="s">
        <v>7896</v>
      </c>
      <c r="I1239" s="43">
        <f>J1239-2</f>
        <v>41485</v>
      </c>
      <c r="J1239" s="43">
        <f t="shared" ref="J1239:J1245" si="82">I1240</f>
        <v>41487</v>
      </c>
      <c r="K1239" s="40" t="s">
        <v>6218</v>
      </c>
      <c r="L1239" s="40">
        <v>100</v>
      </c>
    </row>
    <row r="1240" spans="1:13" hidden="1">
      <c r="A1240" s="40" t="s">
        <v>9026</v>
      </c>
      <c r="B1240" s="40" t="s">
        <v>8360</v>
      </c>
      <c r="C1240" s="40" t="s">
        <v>108</v>
      </c>
      <c r="D1240" s="40" t="s">
        <v>7928</v>
      </c>
      <c r="E1240" s="41" t="s">
        <v>7938</v>
      </c>
      <c r="F1240" s="40" t="s">
        <v>9499</v>
      </c>
      <c r="G1240" s="40" t="s">
        <v>7898</v>
      </c>
      <c r="H1240" s="40" t="s">
        <v>7899</v>
      </c>
      <c r="I1240" s="43">
        <f>J1240-1</f>
        <v>41487</v>
      </c>
      <c r="J1240" s="43">
        <f t="shared" si="82"/>
        <v>41488</v>
      </c>
      <c r="K1240" s="40" t="s">
        <v>6218</v>
      </c>
      <c r="L1240" s="40">
        <v>100</v>
      </c>
    </row>
    <row r="1241" spans="1:13" hidden="1">
      <c r="A1241" s="40" t="s">
        <v>9026</v>
      </c>
      <c r="B1241" s="40" t="s">
        <v>8360</v>
      </c>
      <c r="C1241" s="40" t="s">
        <v>108</v>
      </c>
      <c r="D1241" s="40" t="s">
        <v>7928</v>
      </c>
      <c r="E1241" s="41" t="s">
        <v>7938</v>
      </c>
      <c r="F1241" s="40" t="s">
        <v>9499</v>
      </c>
      <c r="G1241" s="40" t="s">
        <v>7898</v>
      </c>
      <c r="H1241" s="40" t="s">
        <v>7900</v>
      </c>
      <c r="I1241" s="43">
        <f>J1241-1</f>
        <v>41488</v>
      </c>
      <c r="J1241" s="43">
        <f t="shared" si="82"/>
        <v>41489</v>
      </c>
      <c r="K1241" s="40" t="s">
        <v>6218</v>
      </c>
      <c r="L1241" s="40">
        <v>100</v>
      </c>
    </row>
    <row r="1242" spans="1:13">
      <c r="A1242" s="40" t="s">
        <v>9026</v>
      </c>
      <c r="B1242" s="40" t="s">
        <v>8360</v>
      </c>
      <c r="C1242" s="40" t="s">
        <v>108</v>
      </c>
      <c r="D1242" s="40" t="s">
        <v>7928</v>
      </c>
      <c r="E1242" s="41" t="s">
        <v>7938</v>
      </c>
      <c r="F1242" s="40" t="s">
        <v>9499</v>
      </c>
      <c r="G1242" s="40" t="s">
        <v>7901</v>
      </c>
      <c r="H1242" s="40" t="s">
        <v>7902</v>
      </c>
      <c r="I1242" s="43">
        <f>J1242-5</f>
        <v>41489</v>
      </c>
      <c r="J1242" s="43">
        <f t="shared" si="82"/>
        <v>41494</v>
      </c>
      <c r="K1242" s="40" t="s">
        <v>6218</v>
      </c>
      <c r="L1242" s="40">
        <v>100</v>
      </c>
    </row>
    <row r="1243" spans="1:13" hidden="1">
      <c r="A1243" s="40" t="s">
        <v>9026</v>
      </c>
      <c r="B1243" s="40" t="s">
        <v>8360</v>
      </c>
      <c r="C1243" s="40" t="s">
        <v>108</v>
      </c>
      <c r="D1243" s="40" t="s">
        <v>7928</v>
      </c>
      <c r="E1243" s="41" t="s">
        <v>7938</v>
      </c>
      <c r="F1243" s="40" t="s">
        <v>9499</v>
      </c>
      <c r="G1243" s="40" t="s">
        <v>7904</v>
      </c>
      <c r="H1243" s="40" t="s">
        <v>7905</v>
      </c>
      <c r="I1243" s="43">
        <f>J1243-3</f>
        <v>41494</v>
      </c>
      <c r="J1243" s="43">
        <f t="shared" si="82"/>
        <v>41497</v>
      </c>
      <c r="K1243" s="40" t="s">
        <v>6218</v>
      </c>
      <c r="L1243" s="40">
        <v>100</v>
      </c>
    </row>
    <row r="1244" spans="1:13" hidden="1">
      <c r="A1244" s="40" t="s">
        <v>9026</v>
      </c>
      <c r="B1244" s="40" t="s">
        <v>8360</v>
      </c>
      <c r="C1244" s="40" t="s">
        <v>108</v>
      </c>
      <c r="D1244" s="40" t="s">
        <v>7928</v>
      </c>
      <c r="E1244" s="41" t="s">
        <v>7938</v>
      </c>
      <c r="F1244" s="40" t="s">
        <v>9499</v>
      </c>
      <c r="G1244" s="40" t="s">
        <v>7904</v>
      </c>
      <c r="H1244" s="40" t="s">
        <v>7906</v>
      </c>
      <c r="I1244" s="43">
        <f>J1244-2</f>
        <v>41497</v>
      </c>
      <c r="J1244" s="43">
        <f t="shared" si="82"/>
        <v>41499</v>
      </c>
      <c r="K1244" s="40" t="s">
        <v>6218</v>
      </c>
      <c r="L1244" s="40">
        <v>100</v>
      </c>
    </row>
    <row r="1245" spans="1:13" hidden="1">
      <c r="A1245" s="40" t="s">
        <v>9026</v>
      </c>
      <c r="B1245" s="40" t="s">
        <v>8360</v>
      </c>
      <c r="C1245" s="40" t="s">
        <v>108</v>
      </c>
      <c r="D1245" s="40" t="s">
        <v>7928</v>
      </c>
      <c r="E1245" s="41" t="s">
        <v>7938</v>
      </c>
      <c r="F1245" s="40" t="s">
        <v>9499</v>
      </c>
      <c r="G1245" s="40" t="s">
        <v>7904</v>
      </c>
      <c r="H1245" s="40" t="s">
        <v>7907</v>
      </c>
      <c r="I1245" s="43">
        <f>J1245-2</f>
        <v>41499</v>
      </c>
      <c r="J1245" s="43">
        <f t="shared" si="82"/>
        <v>41501</v>
      </c>
      <c r="K1245" s="40" t="s">
        <v>6218</v>
      </c>
      <c r="L1245" s="40">
        <v>100</v>
      </c>
    </row>
    <row r="1246" spans="1:13" hidden="1">
      <c r="A1246" s="40" t="s">
        <v>9026</v>
      </c>
      <c r="B1246" s="40" t="s">
        <v>8360</v>
      </c>
      <c r="C1246" s="40" t="s">
        <v>108</v>
      </c>
      <c r="D1246" s="40" t="s">
        <v>7928</v>
      </c>
      <c r="E1246" s="41" t="s">
        <v>7938</v>
      </c>
      <c r="F1246" s="40" t="s">
        <v>9499</v>
      </c>
      <c r="G1246" s="40" t="s">
        <v>7904</v>
      </c>
      <c r="H1246" s="40" t="s">
        <v>7908</v>
      </c>
      <c r="I1246" s="43">
        <f>J1246-1</f>
        <v>41501</v>
      </c>
      <c r="J1246" s="43">
        <v>41502</v>
      </c>
      <c r="K1246" s="40" t="s">
        <v>6218</v>
      </c>
      <c r="L1246" s="40">
        <v>100</v>
      </c>
    </row>
    <row r="1247" spans="1:13" hidden="1">
      <c r="A1247" s="41" t="s">
        <v>9440</v>
      </c>
      <c r="B1247" s="41" t="s">
        <v>9500</v>
      </c>
      <c r="C1247" s="41" t="s">
        <v>7927</v>
      </c>
      <c r="D1247" s="41" t="s">
        <v>9310</v>
      </c>
      <c r="E1247" s="41" t="s">
        <v>7929</v>
      </c>
      <c r="F1247" s="41" t="s">
        <v>9501</v>
      </c>
      <c r="G1247" s="41" t="s">
        <v>1048</v>
      </c>
      <c r="H1247" s="41" t="s">
        <v>7888</v>
      </c>
      <c r="I1247" s="42">
        <v>41576</v>
      </c>
      <c r="J1247" s="41"/>
      <c r="K1247" s="41"/>
      <c r="L1247" s="41"/>
    </row>
    <row r="1248" spans="1:13" hidden="1">
      <c r="A1248" s="41" t="s">
        <v>9440</v>
      </c>
      <c r="B1248" s="41" t="s">
        <v>9500</v>
      </c>
      <c r="C1248" s="41" t="s">
        <v>7927</v>
      </c>
      <c r="D1248" s="41" t="s">
        <v>9310</v>
      </c>
      <c r="E1248" s="41" t="s">
        <v>7929</v>
      </c>
      <c r="F1248" s="41" t="s">
        <v>9501</v>
      </c>
      <c r="G1248" s="41" t="s">
        <v>1048</v>
      </c>
      <c r="H1248" s="41" t="s">
        <v>7889</v>
      </c>
      <c r="I1248" s="42"/>
      <c r="J1248" s="41"/>
      <c r="K1248" s="41"/>
      <c r="L1248" s="41"/>
    </row>
    <row r="1249" spans="1:13" hidden="1">
      <c r="A1249" s="41" t="s">
        <v>9440</v>
      </c>
      <c r="B1249" s="41" t="s">
        <v>9500</v>
      </c>
      <c r="C1249" s="41" t="s">
        <v>7927</v>
      </c>
      <c r="D1249" s="41" t="s">
        <v>9310</v>
      </c>
      <c r="E1249" s="41" t="s">
        <v>7929</v>
      </c>
      <c r="F1249" s="41" t="s">
        <v>9501</v>
      </c>
      <c r="G1249" s="41" t="s">
        <v>1048</v>
      </c>
      <c r="H1249" s="41" t="s">
        <v>7890</v>
      </c>
      <c r="I1249" s="41"/>
      <c r="J1249" s="41"/>
      <c r="K1249" s="41"/>
      <c r="L1249" s="41"/>
    </row>
    <row r="1250" spans="1:13" hidden="1">
      <c r="A1250" s="41" t="s">
        <v>9440</v>
      </c>
      <c r="B1250" s="41" t="s">
        <v>9500</v>
      </c>
      <c r="C1250" s="41" t="s">
        <v>7927</v>
      </c>
      <c r="D1250" s="41" t="s">
        <v>9310</v>
      </c>
      <c r="E1250" s="41" t="s">
        <v>7929</v>
      </c>
      <c r="F1250" s="41" t="s">
        <v>9501</v>
      </c>
      <c r="G1250" s="41" t="s">
        <v>1048</v>
      </c>
      <c r="H1250" s="41" t="s">
        <v>7891</v>
      </c>
      <c r="I1250" s="41"/>
      <c r="J1250" s="41"/>
      <c r="K1250" s="41"/>
      <c r="L1250" s="41"/>
    </row>
    <row r="1251" spans="1:13" hidden="1">
      <c r="A1251" s="41" t="s">
        <v>9440</v>
      </c>
      <c r="B1251" s="41" t="s">
        <v>9500</v>
      </c>
      <c r="C1251" s="41" t="s">
        <v>7927</v>
      </c>
      <c r="D1251" s="41" t="s">
        <v>9310</v>
      </c>
      <c r="E1251" s="41" t="s">
        <v>7929</v>
      </c>
      <c r="F1251" s="41" t="s">
        <v>9501</v>
      </c>
      <c r="G1251" s="41" t="s">
        <v>1048</v>
      </c>
      <c r="H1251" s="41" t="s">
        <v>7892</v>
      </c>
      <c r="I1251" s="42"/>
      <c r="J1251" s="41"/>
      <c r="K1251" s="41"/>
      <c r="L1251" s="41"/>
    </row>
    <row r="1252" spans="1:13" hidden="1">
      <c r="A1252" s="41" t="s">
        <v>9440</v>
      </c>
      <c r="B1252" s="41" t="s">
        <v>9500</v>
      </c>
      <c r="C1252" s="41" t="s">
        <v>7927</v>
      </c>
      <c r="D1252" s="41" t="s">
        <v>9310</v>
      </c>
      <c r="E1252" s="41" t="s">
        <v>7929</v>
      </c>
      <c r="F1252" s="41" t="s">
        <v>9501</v>
      </c>
      <c r="G1252" s="41" t="s">
        <v>1048</v>
      </c>
      <c r="H1252" s="41" t="s">
        <v>7893</v>
      </c>
      <c r="I1252" s="41"/>
      <c r="J1252" s="41"/>
      <c r="K1252" s="41"/>
      <c r="L1252" s="41"/>
    </row>
    <row r="1253" spans="1:13" hidden="1">
      <c r="A1253" s="41" t="s">
        <v>9440</v>
      </c>
      <c r="B1253" s="41" t="s">
        <v>9500</v>
      </c>
      <c r="C1253" s="41" t="s">
        <v>7927</v>
      </c>
      <c r="D1253" s="41" t="s">
        <v>9310</v>
      </c>
      <c r="E1253" s="41" t="s">
        <v>7929</v>
      </c>
      <c r="F1253" s="41" t="s">
        <v>9501</v>
      </c>
      <c r="G1253" s="41" t="s">
        <v>1048</v>
      </c>
      <c r="H1253" s="41" t="s">
        <v>7894</v>
      </c>
      <c r="I1253" s="42"/>
      <c r="J1253" s="41"/>
      <c r="K1253" s="41"/>
      <c r="L1253" s="41"/>
    </row>
    <row r="1254" spans="1:13" hidden="1">
      <c r="A1254" s="41" t="s">
        <v>9440</v>
      </c>
      <c r="B1254" s="40" t="s">
        <v>9500</v>
      </c>
      <c r="C1254" s="40" t="s">
        <v>7927</v>
      </c>
      <c r="D1254" s="40" t="s">
        <v>9310</v>
      </c>
      <c r="E1254" s="41" t="s">
        <v>7929</v>
      </c>
      <c r="F1254" s="40" t="s">
        <v>9501</v>
      </c>
      <c r="G1254" s="40" t="s">
        <v>7895</v>
      </c>
      <c r="H1254" s="40" t="s">
        <v>7896</v>
      </c>
      <c r="I1254" s="43">
        <f>J1254-2</f>
        <v>41576</v>
      </c>
      <c r="J1254" s="43">
        <f t="shared" ref="J1254:J1260" si="83">I1255</f>
        <v>41578</v>
      </c>
      <c r="K1254" s="40" t="s">
        <v>6142</v>
      </c>
      <c r="L1254" s="40">
        <v>100</v>
      </c>
    </row>
    <row r="1255" spans="1:13" hidden="1">
      <c r="A1255" s="41" t="s">
        <v>9440</v>
      </c>
      <c r="B1255" s="40" t="s">
        <v>9500</v>
      </c>
      <c r="C1255" s="40" t="s">
        <v>7927</v>
      </c>
      <c r="D1255" s="40" t="s">
        <v>9310</v>
      </c>
      <c r="E1255" s="41" t="s">
        <v>7929</v>
      </c>
      <c r="F1255" s="40" t="s">
        <v>9501</v>
      </c>
      <c r="G1255" s="40" t="s">
        <v>7898</v>
      </c>
      <c r="H1255" s="40" t="s">
        <v>7899</v>
      </c>
      <c r="I1255" s="43">
        <f>J1255-1</f>
        <v>41578</v>
      </c>
      <c r="J1255" s="43">
        <f t="shared" si="83"/>
        <v>41579</v>
      </c>
      <c r="K1255" s="40" t="s">
        <v>6142</v>
      </c>
      <c r="L1255" s="40">
        <v>100</v>
      </c>
    </row>
    <row r="1256" spans="1:13" hidden="1">
      <c r="A1256" s="41" t="s">
        <v>9440</v>
      </c>
      <c r="B1256" s="40" t="s">
        <v>9500</v>
      </c>
      <c r="C1256" s="40" t="s">
        <v>7927</v>
      </c>
      <c r="D1256" s="40" t="s">
        <v>9310</v>
      </c>
      <c r="E1256" s="41" t="s">
        <v>7929</v>
      </c>
      <c r="F1256" s="40" t="s">
        <v>9501</v>
      </c>
      <c r="G1256" s="40" t="s">
        <v>7898</v>
      </c>
      <c r="H1256" s="40" t="s">
        <v>7900</v>
      </c>
      <c r="I1256" s="43">
        <f>J1256-1</f>
        <v>41579</v>
      </c>
      <c r="J1256" s="43">
        <f t="shared" si="83"/>
        <v>41580</v>
      </c>
      <c r="K1256" s="40" t="s">
        <v>6142</v>
      </c>
      <c r="L1256" s="40">
        <v>100</v>
      </c>
    </row>
    <row r="1257" spans="1:13">
      <c r="A1257" s="41" t="s">
        <v>9440</v>
      </c>
      <c r="B1257" s="40" t="s">
        <v>9500</v>
      </c>
      <c r="C1257" s="40" t="s">
        <v>7927</v>
      </c>
      <c r="D1257" s="40" t="s">
        <v>9310</v>
      </c>
      <c r="E1257" s="41" t="s">
        <v>7929</v>
      </c>
      <c r="F1257" s="40" t="s">
        <v>9501</v>
      </c>
      <c r="G1257" s="40" t="s">
        <v>7901</v>
      </c>
      <c r="H1257" s="40" t="s">
        <v>7902</v>
      </c>
      <c r="I1257" s="43">
        <f>J1257-5</f>
        <v>41580</v>
      </c>
      <c r="J1257" s="43">
        <f t="shared" si="83"/>
        <v>41585</v>
      </c>
      <c r="K1257" s="40" t="s">
        <v>6142</v>
      </c>
      <c r="L1257" s="40">
        <v>100</v>
      </c>
    </row>
    <row r="1258" spans="1:13" hidden="1">
      <c r="A1258" s="41" t="s">
        <v>9440</v>
      </c>
      <c r="B1258" s="40" t="s">
        <v>9500</v>
      </c>
      <c r="C1258" s="40" t="s">
        <v>7927</v>
      </c>
      <c r="D1258" s="40" t="s">
        <v>9310</v>
      </c>
      <c r="E1258" s="41" t="s">
        <v>7929</v>
      </c>
      <c r="F1258" s="40" t="s">
        <v>9501</v>
      </c>
      <c r="G1258" s="40" t="s">
        <v>7904</v>
      </c>
      <c r="H1258" s="40" t="s">
        <v>7905</v>
      </c>
      <c r="I1258" s="43">
        <f>J1258-3</f>
        <v>41585</v>
      </c>
      <c r="J1258" s="43">
        <f t="shared" si="83"/>
        <v>41588</v>
      </c>
      <c r="K1258" s="40" t="s">
        <v>6142</v>
      </c>
      <c r="L1258" s="40">
        <v>100</v>
      </c>
    </row>
    <row r="1259" spans="1:13" hidden="1">
      <c r="A1259" s="41" t="s">
        <v>9440</v>
      </c>
      <c r="B1259" s="40" t="s">
        <v>9500</v>
      </c>
      <c r="C1259" s="40" t="s">
        <v>7927</v>
      </c>
      <c r="D1259" s="40" t="s">
        <v>9310</v>
      </c>
      <c r="E1259" s="41" t="s">
        <v>7929</v>
      </c>
      <c r="F1259" s="40" t="s">
        <v>9501</v>
      </c>
      <c r="G1259" s="40" t="s">
        <v>7904</v>
      </c>
      <c r="H1259" s="40" t="s">
        <v>7906</v>
      </c>
      <c r="I1259" s="43">
        <f>J1259-2</f>
        <v>41588</v>
      </c>
      <c r="J1259" s="43">
        <f t="shared" si="83"/>
        <v>41590</v>
      </c>
      <c r="K1259" s="40" t="s">
        <v>6142</v>
      </c>
      <c r="L1259" s="40">
        <v>100</v>
      </c>
    </row>
    <row r="1260" spans="1:13" hidden="1">
      <c r="A1260" s="40" t="s">
        <v>9440</v>
      </c>
      <c r="B1260" s="40" t="s">
        <v>9500</v>
      </c>
      <c r="C1260" s="40" t="s">
        <v>7927</v>
      </c>
      <c r="D1260" s="40" t="s">
        <v>9310</v>
      </c>
      <c r="E1260" s="41" t="s">
        <v>7929</v>
      </c>
      <c r="F1260" s="40" t="s">
        <v>9501</v>
      </c>
      <c r="G1260" s="40" t="s">
        <v>7904</v>
      </c>
      <c r="H1260" s="40" t="s">
        <v>7907</v>
      </c>
      <c r="I1260" s="43">
        <f>J1260-2</f>
        <v>41590</v>
      </c>
      <c r="J1260" s="43">
        <f t="shared" si="83"/>
        <v>41592</v>
      </c>
      <c r="K1260" s="40" t="s">
        <v>6142</v>
      </c>
      <c r="L1260" s="40">
        <v>100</v>
      </c>
    </row>
    <row r="1261" spans="1:13" hidden="1">
      <c r="A1261" s="40" t="s">
        <v>9440</v>
      </c>
      <c r="B1261" s="40" t="s">
        <v>9500</v>
      </c>
      <c r="C1261" s="40" t="s">
        <v>7927</v>
      </c>
      <c r="D1261" s="40" t="s">
        <v>9310</v>
      </c>
      <c r="E1261" s="41" t="s">
        <v>7929</v>
      </c>
      <c r="F1261" s="40" t="s">
        <v>9501</v>
      </c>
      <c r="G1261" s="40" t="s">
        <v>7904</v>
      </c>
      <c r="H1261" s="40" t="s">
        <v>7908</v>
      </c>
      <c r="I1261" s="43">
        <f>J1261-1</f>
        <v>41592</v>
      </c>
      <c r="J1261" s="43">
        <v>41593</v>
      </c>
      <c r="K1261" s="40" t="s">
        <v>6142</v>
      </c>
      <c r="L1261" s="40">
        <v>100</v>
      </c>
    </row>
    <row r="1262" spans="1:13" hidden="1">
      <c r="A1262" s="41" t="s">
        <v>9502</v>
      </c>
      <c r="B1262" s="41" t="s">
        <v>9503</v>
      </c>
      <c r="C1262" s="41" t="s">
        <v>9504</v>
      </c>
      <c r="D1262" s="41" t="s">
        <v>7928</v>
      </c>
      <c r="E1262" s="41" t="s">
        <v>7938</v>
      </c>
      <c r="F1262" s="41" t="s">
        <v>9505</v>
      </c>
      <c r="G1262" s="41" t="s">
        <v>1048</v>
      </c>
      <c r="H1262" s="41" t="s">
        <v>7888</v>
      </c>
      <c r="I1262" s="42">
        <v>41425</v>
      </c>
      <c r="J1262" s="41"/>
      <c r="K1262" s="41"/>
      <c r="L1262" s="41"/>
      <c r="M1262" s="40"/>
    </row>
    <row r="1263" spans="1:13" hidden="1">
      <c r="A1263" s="41" t="s">
        <v>9502</v>
      </c>
      <c r="B1263" s="41" t="s">
        <v>9503</v>
      </c>
      <c r="C1263" s="41" t="s">
        <v>9504</v>
      </c>
      <c r="D1263" s="41" t="s">
        <v>7928</v>
      </c>
      <c r="E1263" s="41" t="s">
        <v>7938</v>
      </c>
      <c r="F1263" s="41" t="s">
        <v>9505</v>
      </c>
      <c r="G1263" s="41" t="s">
        <v>1048</v>
      </c>
      <c r="H1263" s="41" t="s">
        <v>7889</v>
      </c>
      <c r="I1263" s="41"/>
      <c r="J1263" s="41"/>
      <c r="K1263" s="41"/>
      <c r="L1263" s="41"/>
      <c r="M1263" s="40"/>
    </row>
    <row r="1264" spans="1:13" hidden="1">
      <c r="A1264" s="41" t="s">
        <v>9502</v>
      </c>
      <c r="B1264" s="41" t="s">
        <v>9503</v>
      </c>
      <c r="C1264" s="41" t="s">
        <v>9504</v>
      </c>
      <c r="D1264" s="41" t="s">
        <v>7928</v>
      </c>
      <c r="E1264" s="41" t="s">
        <v>7938</v>
      </c>
      <c r="F1264" s="41" t="s">
        <v>9505</v>
      </c>
      <c r="G1264" s="41" t="s">
        <v>1048</v>
      </c>
      <c r="H1264" s="41" t="s">
        <v>7890</v>
      </c>
      <c r="I1264" s="41"/>
      <c r="J1264" s="41"/>
      <c r="K1264" s="41"/>
      <c r="L1264" s="41"/>
      <c r="M1264" s="40"/>
    </row>
    <row r="1265" spans="1:13" hidden="1">
      <c r="A1265" s="41" t="s">
        <v>9502</v>
      </c>
      <c r="B1265" s="41" t="s">
        <v>9503</v>
      </c>
      <c r="C1265" s="41" t="s">
        <v>9504</v>
      </c>
      <c r="D1265" s="41" t="s">
        <v>7928</v>
      </c>
      <c r="E1265" s="41" t="s">
        <v>7938</v>
      </c>
      <c r="F1265" s="41" t="s">
        <v>9505</v>
      </c>
      <c r="G1265" s="41" t="s">
        <v>1048</v>
      </c>
      <c r="H1265" s="41" t="s">
        <v>7891</v>
      </c>
      <c r="I1265" s="41"/>
      <c r="J1265" s="41"/>
      <c r="K1265" s="41"/>
      <c r="L1265" s="41"/>
      <c r="M1265" s="40"/>
    </row>
    <row r="1266" spans="1:13" hidden="1">
      <c r="A1266" s="41" t="s">
        <v>9502</v>
      </c>
      <c r="B1266" s="41" t="s">
        <v>9503</v>
      </c>
      <c r="C1266" s="41" t="s">
        <v>9504</v>
      </c>
      <c r="D1266" s="41" t="s">
        <v>7928</v>
      </c>
      <c r="E1266" s="41" t="s">
        <v>7938</v>
      </c>
      <c r="F1266" s="41" t="s">
        <v>9505</v>
      </c>
      <c r="G1266" s="41" t="s">
        <v>1048</v>
      </c>
      <c r="H1266" s="41" t="s">
        <v>7892</v>
      </c>
      <c r="I1266" s="41"/>
      <c r="J1266" s="41"/>
      <c r="K1266" s="41"/>
      <c r="L1266" s="41"/>
      <c r="M1266" s="40"/>
    </row>
    <row r="1267" spans="1:13" hidden="1">
      <c r="A1267" s="41" t="s">
        <v>9502</v>
      </c>
      <c r="B1267" s="41" t="s">
        <v>9503</v>
      </c>
      <c r="C1267" s="41" t="s">
        <v>9504</v>
      </c>
      <c r="D1267" s="41" t="s">
        <v>7928</v>
      </c>
      <c r="E1267" s="41" t="s">
        <v>7938</v>
      </c>
      <c r="F1267" s="41" t="s">
        <v>9505</v>
      </c>
      <c r="G1267" s="41" t="s">
        <v>1048</v>
      </c>
      <c r="H1267" s="41" t="s">
        <v>7893</v>
      </c>
      <c r="I1267" s="41"/>
      <c r="J1267" s="41"/>
      <c r="K1267" s="41"/>
      <c r="L1267" s="41"/>
      <c r="M1267" s="40"/>
    </row>
    <row r="1268" spans="1:13" hidden="1">
      <c r="A1268" s="41" t="s">
        <v>9502</v>
      </c>
      <c r="B1268" s="41" t="s">
        <v>9503</v>
      </c>
      <c r="C1268" s="41" t="s">
        <v>9504</v>
      </c>
      <c r="D1268" s="41" t="s">
        <v>7928</v>
      </c>
      <c r="E1268" s="41" t="s">
        <v>7938</v>
      </c>
      <c r="F1268" s="41" t="s">
        <v>9505</v>
      </c>
      <c r="G1268" s="41" t="s">
        <v>1048</v>
      </c>
      <c r="H1268" s="41" t="s">
        <v>7894</v>
      </c>
      <c r="I1268" s="42">
        <v>41442</v>
      </c>
      <c r="J1268" s="41"/>
      <c r="K1268" s="41"/>
      <c r="L1268" s="41"/>
      <c r="M1268" s="40"/>
    </row>
    <row r="1269" spans="1:13" hidden="1">
      <c r="A1269" s="91" t="s">
        <v>9502</v>
      </c>
      <c r="B1269" s="91" t="s">
        <v>9503</v>
      </c>
      <c r="C1269" s="91" t="s">
        <v>9504</v>
      </c>
      <c r="D1269" s="40" t="s">
        <v>7928</v>
      </c>
      <c r="E1269" s="41" t="s">
        <v>7938</v>
      </c>
      <c r="F1269" s="91" t="s">
        <v>9505</v>
      </c>
      <c r="G1269" s="40" t="s">
        <v>7895</v>
      </c>
      <c r="H1269" s="40" t="s">
        <v>7896</v>
      </c>
      <c r="I1269" s="43">
        <f>J1269-2</f>
        <v>41425</v>
      </c>
      <c r="J1269" s="43">
        <f t="shared" ref="J1269:J1275" si="84">I1270</f>
        <v>41427</v>
      </c>
      <c r="K1269" s="40" t="s">
        <v>145</v>
      </c>
      <c r="L1269" s="40">
        <v>100</v>
      </c>
      <c r="M1269" s="40"/>
    </row>
    <row r="1270" spans="1:13" hidden="1">
      <c r="A1270" s="91" t="s">
        <v>9502</v>
      </c>
      <c r="B1270" s="91" t="s">
        <v>9503</v>
      </c>
      <c r="C1270" s="91" t="s">
        <v>9504</v>
      </c>
      <c r="D1270" s="40" t="s">
        <v>7928</v>
      </c>
      <c r="E1270" s="41" t="s">
        <v>7938</v>
      </c>
      <c r="F1270" s="91" t="s">
        <v>9505</v>
      </c>
      <c r="G1270" s="40" t="s">
        <v>7898</v>
      </c>
      <c r="H1270" s="40" t="s">
        <v>7899</v>
      </c>
      <c r="I1270" s="43">
        <f>J1270-1</f>
        <v>41427</v>
      </c>
      <c r="J1270" s="43">
        <f t="shared" si="84"/>
        <v>41428</v>
      </c>
      <c r="K1270" s="40" t="s">
        <v>145</v>
      </c>
      <c r="L1270" s="40">
        <v>100</v>
      </c>
      <c r="M1270" s="40"/>
    </row>
    <row r="1271" spans="1:13" hidden="1">
      <c r="A1271" s="91" t="s">
        <v>9502</v>
      </c>
      <c r="B1271" s="91" t="s">
        <v>9503</v>
      </c>
      <c r="C1271" s="91" t="s">
        <v>9504</v>
      </c>
      <c r="D1271" s="40" t="s">
        <v>7928</v>
      </c>
      <c r="E1271" s="41" t="s">
        <v>7938</v>
      </c>
      <c r="F1271" s="91" t="s">
        <v>9505</v>
      </c>
      <c r="G1271" s="40" t="s">
        <v>7898</v>
      </c>
      <c r="H1271" s="40" t="s">
        <v>7900</v>
      </c>
      <c r="I1271" s="43">
        <f>J1271-1</f>
        <v>41428</v>
      </c>
      <c r="J1271" s="43">
        <f t="shared" si="84"/>
        <v>41429</v>
      </c>
      <c r="K1271" s="40" t="s">
        <v>145</v>
      </c>
      <c r="L1271" s="40">
        <v>100</v>
      </c>
      <c r="M1271" s="40"/>
    </row>
    <row r="1272" spans="1:13">
      <c r="A1272" s="91" t="s">
        <v>9502</v>
      </c>
      <c r="B1272" s="91" t="s">
        <v>9503</v>
      </c>
      <c r="C1272" s="91" t="s">
        <v>9504</v>
      </c>
      <c r="D1272" s="40" t="s">
        <v>7928</v>
      </c>
      <c r="E1272" s="41" t="s">
        <v>7938</v>
      </c>
      <c r="F1272" s="91" t="s">
        <v>9505</v>
      </c>
      <c r="G1272" s="40" t="s">
        <v>7901</v>
      </c>
      <c r="H1272" s="40" t="s">
        <v>7902</v>
      </c>
      <c r="I1272" s="43">
        <f>J1272-5</f>
        <v>41429</v>
      </c>
      <c r="J1272" s="43">
        <f t="shared" si="84"/>
        <v>41434</v>
      </c>
      <c r="K1272" s="40" t="s">
        <v>9506</v>
      </c>
      <c r="L1272" s="40">
        <v>100</v>
      </c>
      <c r="M1272" s="40"/>
    </row>
    <row r="1273" spans="1:13" hidden="1">
      <c r="A1273" s="91" t="s">
        <v>9502</v>
      </c>
      <c r="B1273" s="91" t="s">
        <v>9503</v>
      </c>
      <c r="C1273" s="91" t="s">
        <v>9504</v>
      </c>
      <c r="D1273" s="40" t="s">
        <v>7928</v>
      </c>
      <c r="E1273" s="41" t="s">
        <v>7938</v>
      </c>
      <c r="F1273" s="91" t="s">
        <v>9505</v>
      </c>
      <c r="G1273" s="40" t="s">
        <v>7904</v>
      </c>
      <c r="H1273" s="40" t="s">
        <v>7905</v>
      </c>
      <c r="I1273" s="43">
        <f>J1273-3</f>
        <v>41434</v>
      </c>
      <c r="J1273" s="43">
        <f t="shared" si="84"/>
        <v>41437</v>
      </c>
      <c r="K1273" s="40" t="s">
        <v>9506</v>
      </c>
      <c r="L1273" s="40">
        <v>100</v>
      </c>
      <c r="M1273" s="40"/>
    </row>
    <row r="1274" spans="1:13" hidden="1">
      <c r="A1274" s="91" t="s">
        <v>9502</v>
      </c>
      <c r="B1274" s="91" t="s">
        <v>9503</v>
      </c>
      <c r="C1274" s="91" t="s">
        <v>9504</v>
      </c>
      <c r="D1274" s="40" t="s">
        <v>7928</v>
      </c>
      <c r="E1274" s="41" t="s">
        <v>7938</v>
      </c>
      <c r="F1274" s="91" t="s">
        <v>9505</v>
      </c>
      <c r="G1274" s="40" t="s">
        <v>7904</v>
      </c>
      <c r="H1274" s="40" t="s">
        <v>7906</v>
      </c>
      <c r="I1274" s="43">
        <f>J1274-2</f>
        <v>41437</v>
      </c>
      <c r="J1274" s="43">
        <f t="shared" si="84"/>
        <v>41439</v>
      </c>
      <c r="K1274" s="40" t="s">
        <v>9506</v>
      </c>
      <c r="L1274" s="40">
        <v>100</v>
      </c>
    </row>
    <row r="1275" spans="1:13" hidden="1">
      <c r="A1275" s="91" t="s">
        <v>9502</v>
      </c>
      <c r="B1275" s="91" t="s">
        <v>9503</v>
      </c>
      <c r="C1275" s="91" t="s">
        <v>9504</v>
      </c>
      <c r="D1275" s="40" t="s">
        <v>7928</v>
      </c>
      <c r="E1275" s="41" t="s">
        <v>7938</v>
      </c>
      <c r="F1275" s="91" t="s">
        <v>9505</v>
      </c>
      <c r="G1275" s="40" t="s">
        <v>7904</v>
      </c>
      <c r="H1275" s="40" t="s">
        <v>7907</v>
      </c>
      <c r="I1275" s="43">
        <f>J1275-2</f>
        <v>41439</v>
      </c>
      <c r="J1275" s="43">
        <f t="shared" si="84"/>
        <v>41441</v>
      </c>
      <c r="K1275" s="40" t="s">
        <v>9506</v>
      </c>
      <c r="L1275" s="40">
        <v>100</v>
      </c>
      <c r="M1275" s="39" t="s">
        <v>9507</v>
      </c>
    </row>
    <row r="1276" spans="1:13" hidden="1">
      <c r="A1276" s="91" t="s">
        <v>9502</v>
      </c>
      <c r="B1276" s="91" t="s">
        <v>9503</v>
      </c>
      <c r="C1276" s="91" t="s">
        <v>9504</v>
      </c>
      <c r="D1276" s="40" t="s">
        <v>7928</v>
      </c>
      <c r="E1276" s="41" t="s">
        <v>7938</v>
      </c>
      <c r="F1276" s="91" t="s">
        <v>9505</v>
      </c>
      <c r="G1276" s="40" t="s">
        <v>7904</v>
      </c>
      <c r="H1276" s="40" t="s">
        <v>7908</v>
      </c>
      <c r="I1276" s="43">
        <f>J1276-1</f>
        <v>41441</v>
      </c>
      <c r="J1276" s="43">
        <v>41442</v>
      </c>
      <c r="K1276" s="40" t="s">
        <v>9506</v>
      </c>
      <c r="L1276" s="40">
        <v>100</v>
      </c>
    </row>
    <row r="1277" spans="1:13" hidden="1">
      <c r="A1277" s="41" t="s">
        <v>8544</v>
      </c>
      <c r="B1277" s="41" t="s">
        <v>9508</v>
      </c>
      <c r="C1277" s="41" t="s">
        <v>7927</v>
      </c>
      <c r="D1277" s="41" t="s">
        <v>7928</v>
      </c>
      <c r="E1277" s="41" t="s">
        <v>7938</v>
      </c>
      <c r="F1277" s="41" t="s">
        <v>9509</v>
      </c>
      <c r="G1277" s="41" t="s">
        <v>1048</v>
      </c>
      <c r="H1277" s="41" t="s">
        <v>7888</v>
      </c>
      <c r="I1277" s="42">
        <v>41397</v>
      </c>
      <c r="J1277" s="41"/>
      <c r="K1277" s="41"/>
      <c r="L1277" s="41"/>
      <c r="M1277" s="40"/>
    </row>
    <row r="1278" spans="1:13" hidden="1">
      <c r="A1278" s="41" t="s">
        <v>8544</v>
      </c>
      <c r="B1278" s="41" t="s">
        <v>9508</v>
      </c>
      <c r="C1278" s="41" t="s">
        <v>7927</v>
      </c>
      <c r="D1278" s="41" t="s">
        <v>7928</v>
      </c>
      <c r="E1278" s="41" t="s">
        <v>7938</v>
      </c>
      <c r="F1278" s="41" t="s">
        <v>9509</v>
      </c>
      <c r="G1278" s="41" t="s">
        <v>1048</v>
      </c>
      <c r="H1278" s="41" t="s">
        <v>7889</v>
      </c>
      <c r="I1278" s="42">
        <v>41404</v>
      </c>
      <c r="J1278" s="41"/>
      <c r="K1278" s="41"/>
      <c r="L1278" s="41"/>
      <c r="M1278" s="40"/>
    </row>
    <row r="1279" spans="1:13" hidden="1">
      <c r="A1279" s="41" t="s">
        <v>8544</v>
      </c>
      <c r="B1279" s="41" t="s">
        <v>9508</v>
      </c>
      <c r="C1279" s="41" t="s">
        <v>7927</v>
      </c>
      <c r="D1279" s="41" t="s">
        <v>7928</v>
      </c>
      <c r="E1279" s="41" t="s">
        <v>7938</v>
      </c>
      <c r="F1279" s="41" t="s">
        <v>9509</v>
      </c>
      <c r="G1279" s="41" t="s">
        <v>1048</v>
      </c>
      <c r="H1279" s="41" t="s">
        <v>7890</v>
      </c>
      <c r="I1279" s="41"/>
      <c r="J1279" s="41"/>
      <c r="K1279" s="41"/>
      <c r="L1279" s="41"/>
      <c r="M1279" s="40"/>
    </row>
    <row r="1280" spans="1:13" hidden="1">
      <c r="A1280" s="41" t="s">
        <v>8544</v>
      </c>
      <c r="B1280" s="41" t="s">
        <v>9508</v>
      </c>
      <c r="C1280" s="41" t="s">
        <v>7927</v>
      </c>
      <c r="D1280" s="41" t="s">
        <v>7928</v>
      </c>
      <c r="E1280" s="41" t="s">
        <v>7938</v>
      </c>
      <c r="F1280" s="41" t="s">
        <v>9509</v>
      </c>
      <c r="G1280" s="41" t="s">
        <v>1048</v>
      </c>
      <c r="H1280" s="41" t="s">
        <v>7891</v>
      </c>
      <c r="I1280" s="42">
        <v>41440</v>
      </c>
      <c r="J1280" s="41"/>
      <c r="K1280" s="41"/>
      <c r="L1280" s="41"/>
      <c r="M1280" s="40"/>
    </row>
    <row r="1281" spans="1:13" hidden="1">
      <c r="A1281" s="41" t="s">
        <v>8544</v>
      </c>
      <c r="B1281" s="41" t="s">
        <v>9508</v>
      </c>
      <c r="C1281" s="41" t="s">
        <v>7927</v>
      </c>
      <c r="D1281" s="41" t="s">
        <v>7928</v>
      </c>
      <c r="E1281" s="41" t="s">
        <v>7938</v>
      </c>
      <c r="F1281" s="41" t="s">
        <v>9509</v>
      </c>
      <c r="G1281" s="41" t="s">
        <v>1048</v>
      </c>
      <c r="H1281" s="41" t="s">
        <v>7892</v>
      </c>
      <c r="I1281" s="42">
        <v>41425</v>
      </c>
      <c r="J1281" s="41"/>
      <c r="K1281" s="41"/>
      <c r="L1281" s="41"/>
      <c r="M1281" s="40"/>
    </row>
    <row r="1282" spans="1:13" hidden="1">
      <c r="A1282" s="41" t="s">
        <v>8544</v>
      </c>
      <c r="B1282" s="41" t="s">
        <v>9508</v>
      </c>
      <c r="C1282" s="41" t="s">
        <v>7927</v>
      </c>
      <c r="D1282" s="41" t="s">
        <v>7928</v>
      </c>
      <c r="E1282" s="41" t="s">
        <v>7938</v>
      </c>
      <c r="F1282" s="41" t="s">
        <v>9509</v>
      </c>
      <c r="G1282" s="41" t="s">
        <v>1048</v>
      </c>
      <c r="H1282" s="41" t="s">
        <v>7893</v>
      </c>
      <c r="I1282" s="42">
        <v>41578</v>
      </c>
      <c r="J1282" s="41"/>
      <c r="K1282" s="41"/>
      <c r="L1282" s="41"/>
      <c r="M1282" s="40"/>
    </row>
    <row r="1283" spans="1:13" hidden="1">
      <c r="A1283" s="41" t="s">
        <v>8544</v>
      </c>
      <c r="B1283" s="41" t="s">
        <v>9508</v>
      </c>
      <c r="C1283" s="41" t="s">
        <v>7927</v>
      </c>
      <c r="D1283" s="41" t="s">
        <v>7928</v>
      </c>
      <c r="E1283" s="41" t="s">
        <v>7938</v>
      </c>
      <c r="F1283" s="41" t="s">
        <v>9509</v>
      </c>
      <c r="G1283" s="41" t="s">
        <v>1048</v>
      </c>
      <c r="H1283" s="41" t="s">
        <v>7894</v>
      </c>
      <c r="I1283" s="42">
        <v>41424</v>
      </c>
      <c r="J1283" s="41"/>
      <c r="K1283" s="41"/>
      <c r="L1283" s="41"/>
      <c r="M1283" s="40"/>
    </row>
    <row r="1284" spans="1:13" hidden="1">
      <c r="A1284" s="40" t="s">
        <v>8544</v>
      </c>
      <c r="B1284" s="40" t="s">
        <v>9508</v>
      </c>
      <c r="C1284" s="40" t="s">
        <v>7927</v>
      </c>
      <c r="D1284" s="40" t="s">
        <v>7928</v>
      </c>
      <c r="E1284" s="41" t="s">
        <v>7938</v>
      </c>
      <c r="F1284" s="40" t="s">
        <v>9509</v>
      </c>
      <c r="G1284" s="40" t="s">
        <v>7895</v>
      </c>
      <c r="H1284" s="40" t="s">
        <v>7896</v>
      </c>
      <c r="I1284" s="43">
        <f>J1284-2</f>
        <v>41407</v>
      </c>
      <c r="J1284" s="43">
        <f t="shared" ref="J1284:J1290" si="85">I1285</f>
        <v>41409</v>
      </c>
      <c r="K1284" s="40" t="s">
        <v>145</v>
      </c>
      <c r="L1284" s="40">
        <v>100</v>
      </c>
      <c r="M1284" s="40"/>
    </row>
    <row r="1285" spans="1:13" hidden="1">
      <c r="A1285" s="40" t="s">
        <v>8544</v>
      </c>
      <c r="B1285" s="40" t="s">
        <v>9508</v>
      </c>
      <c r="C1285" s="40" t="s">
        <v>7927</v>
      </c>
      <c r="D1285" s="40" t="s">
        <v>7928</v>
      </c>
      <c r="E1285" s="41" t="s">
        <v>7938</v>
      </c>
      <c r="F1285" s="40" t="s">
        <v>9509</v>
      </c>
      <c r="G1285" s="40" t="s">
        <v>7898</v>
      </c>
      <c r="H1285" s="40" t="s">
        <v>7899</v>
      </c>
      <c r="I1285" s="43">
        <f>J1285-1</f>
        <v>41409</v>
      </c>
      <c r="J1285" s="43">
        <f t="shared" si="85"/>
        <v>41410</v>
      </c>
      <c r="K1285" s="40" t="s">
        <v>145</v>
      </c>
      <c r="L1285" s="40">
        <v>100</v>
      </c>
      <c r="M1285" s="40"/>
    </row>
    <row r="1286" spans="1:13" hidden="1">
      <c r="A1286" s="40" t="s">
        <v>8544</v>
      </c>
      <c r="B1286" s="40" t="s">
        <v>9508</v>
      </c>
      <c r="C1286" s="40" t="s">
        <v>7927</v>
      </c>
      <c r="D1286" s="40" t="s">
        <v>7928</v>
      </c>
      <c r="E1286" s="41" t="s">
        <v>7938</v>
      </c>
      <c r="F1286" s="40" t="s">
        <v>9509</v>
      </c>
      <c r="G1286" s="40" t="s">
        <v>7898</v>
      </c>
      <c r="H1286" s="40" t="s">
        <v>7900</v>
      </c>
      <c r="I1286" s="43">
        <f>J1286-1</f>
        <v>41410</v>
      </c>
      <c r="J1286" s="43">
        <f t="shared" si="85"/>
        <v>41411</v>
      </c>
      <c r="K1286" s="40" t="s">
        <v>145</v>
      </c>
      <c r="L1286" s="40">
        <v>100</v>
      </c>
      <c r="M1286" s="40"/>
    </row>
    <row r="1287" spans="1:13">
      <c r="A1287" s="40" t="s">
        <v>8544</v>
      </c>
      <c r="B1287" s="40" t="s">
        <v>9508</v>
      </c>
      <c r="C1287" s="40" t="s">
        <v>7927</v>
      </c>
      <c r="D1287" s="40" t="s">
        <v>7928</v>
      </c>
      <c r="E1287" s="41" t="s">
        <v>7938</v>
      </c>
      <c r="F1287" s="40" t="s">
        <v>9509</v>
      </c>
      <c r="G1287" s="40" t="s">
        <v>7901</v>
      </c>
      <c r="H1287" s="40" t="s">
        <v>7902</v>
      </c>
      <c r="I1287" s="43">
        <f>J1287-5</f>
        <v>41411</v>
      </c>
      <c r="J1287" s="43">
        <f t="shared" si="85"/>
        <v>41416</v>
      </c>
      <c r="K1287" s="40" t="s">
        <v>145</v>
      </c>
      <c r="L1287" s="40">
        <v>100</v>
      </c>
      <c r="M1287" s="40"/>
    </row>
    <row r="1288" spans="1:13" hidden="1">
      <c r="A1288" s="40" t="s">
        <v>8544</v>
      </c>
      <c r="B1288" s="40" t="s">
        <v>9508</v>
      </c>
      <c r="C1288" s="40" t="s">
        <v>7927</v>
      </c>
      <c r="D1288" s="40" t="s">
        <v>7928</v>
      </c>
      <c r="E1288" s="41" t="s">
        <v>7938</v>
      </c>
      <c r="F1288" s="40" t="s">
        <v>9509</v>
      </c>
      <c r="G1288" s="40" t="s">
        <v>7904</v>
      </c>
      <c r="H1288" s="40" t="s">
        <v>7905</v>
      </c>
      <c r="I1288" s="43">
        <f>J1288-3</f>
        <v>41416</v>
      </c>
      <c r="J1288" s="43">
        <f t="shared" si="85"/>
        <v>41419</v>
      </c>
      <c r="K1288" s="40" t="s">
        <v>6196</v>
      </c>
      <c r="L1288" s="40">
        <v>100</v>
      </c>
    </row>
    <row r="1289" spans="1:13" hidden="1">
      <c r="A1289" s="40" t="s">
        <v>8544</v>
      </c>
      <c r="B1289" s="40" t="s">
        <v>9508</v>
      </c>
      <c r="C1289" s="40" t="s">
        <v>7927</v>
      </c>
      <c r="D1289" s="40" t="s">
        <v>7928</v>
      </c>
      <c r="E1289" s="41" t="s">
        <v>7938</v>
      </c>
      <c r="F1289" s="40" t="s">
        <v>9509</v>
      </c>
      <c r="G1289" s="40" t="s">
        <v>7904</v>
      </c>
      <c r="H1289" s="40" t="s">
        <v>7906</v>
      </c>
      <c r="I1289" s="43">
        <f>J1289-2</f>
        <v>41419</v>
      </c>
      <c r="J1289" s="43">
        <f t="shared" si="85"/>
        <v>41421</v>
      </c>
      <c r="K1289" s="40" t="s">
        <v>6196</v>
      </c>
      <c r="L1289" s="40">
        <v>100</v>
      </c>
    </row>
    <row r="1290" spans="1:13" hidden="1">
      <c r="A1290" s="40" t="s">
        <v>8544</v>
      </c>
      <c r="B1290" s="40" t="s">
        <v>9508</v>
      </c>
      <c r="C1290" s="40" t="s">
        <v>7927</v>
      </c>
      <c r="D1290" s="40" t="s">
        <v>7928</v>
      </c>
      <c r="E1290" s="41" t="s">
        <v>7938</v>
      </c>
      <c r="F1290" s="40" t="s">
        <v>9509</v>
      </c>
      <c r="G1290" s="40" t="s">
        <v>7904</v>
      </c>
      <c r="H1290" s="40" t="s">
        <v>7907</v>
      </c>
      <c r="I1290" s="43">
        <f>J1290-2</f>
        <v>41421</v>
      </c>
      <c r="J1290" s="43">
        <f t="shared" si="85"/>
        <v>41423</v>
      </c>
      <c r="K1290" s="40" t="s">
        <v>6196</v>
      </c>
      <c r="L1290" s="40">
        <v>100</v>
      </c>
    </row>
    <row r="1291" spans="1:13" hidden="1">
      <c r="A1291" s="40" t="s">
        <v>8544</v>
      </c>
      <c r="B1291" s="40" t="s">
        <v>9508</v>
      </c>
      <c r="C1291" s="40" t="s">
        <v>7927</v>
      </c>
      <c r="D1291" s="40" t="s">
        <v>7928</v>
      </c>
      <c r="E1291" s="41" t="s">
        <v>7938</v>
      </c>
      <c r="F1291" s="40" t="s">
        <v>9509</v>
      </c>
      <c r="G1291" s="40" t="s">
        <v>7904</v>
      </c>
      <c r="H1291" s="40" t="s">
        <v>7908</v>
      </c>
      <c r="I1291" s="43">
        <f>J1291-1</f>
        <v>41423</v>
      </c>
      <c r="J1291" s="43">
        <v>41424</v>
      </c>
      <c r="K1291" s="40" t="s">
        <v>6196</v>
      </c>
      <c r="L1291" s="40">
        <v>100</v>
      </c>
    </row>
    <row r="1292" spans="1:13" hidden="1">
      <c r="A1292" s="41" t="s">
        <v>8544</v>
      </c>
      <c r="B1292" s="41" t="s">
        <v>9508</v>
      </c>
      <c r="C1292" s="41" t="s">
        <v>7927</v>
      </c>
      <c r="D1292" s="41" t="s">
        <v>7928</v>
      </c>
      <c r="E1292" s="41" t="s">
        <v>7929</v>
      </c>
      <c r="F1292" s="41" t="s">
        <v>9510</v>
      </c>
      <c r="G1292" s="41" t="s">
        <v>1048</v>
      </c>
      <c r="H1292" s="41" t="s">
        <v>7888</v>
      </c>
      <c r="I1292" s="42">
        <v>41397</v>
      </c>
      <c r="J1292" s="42"/>
      <c r="K1292" s="41"/>
      <c r="L1292" s="41"/>
      <c r="M1292" s="40"/>
    </row>
    <row r="1293" spans="1:13" hidden="1">
      <c r="A1293" s="41" t="s">
        <v>8544</v>
      </c>
      <c r="B1293" s="41" t="s">
        <v>9508</v>
      </c>
      <c r="C1293" s="41" t="s">
        <v>7927</v>
      </c>
      <c r="D1293" s="41" t="s">
        <v>7928</v>
      </c>
      <c r="E1293" s="41" t="s">
        <v>7929</v>
      </c>
      <c r="F1293" s="41" t="s">
        <v>9510</v>
      </c>
      <c r="G1293" s="41" t="s">
        <v>1048</v>
      </c>
      <c r="H1293" s="41" t="s">
        <v>7889</v>
      </c>
      <c r="I1293" s="42">
        <v>41404</v>
      </c>
      <c r="J1293" s="41"/>
      <c r="K1293" s="41"/>
      <c r="L1293" s="41"/>
      <c r="M1293" s="40"/>
    </row>
    <row r="1294" spans="1:13" hidden="1">
      <c r="A1294" s="41" t="s">
        <v>8544</v>
      </c>
      <c r="B1294" s="41" t="s">
        <v>9508</v>
      </c>
      <c r="C1294" s="41" t="s">
        <v>7927</v>
      </c>
      <c r="D1294" s="41" t="s">
        <v>7928</v>
      </c>
      <c r="E1294" s="41" t="s">
        <v>7929</v>
      </c>
      <c r="F1294" s="41" t="s">
        <v>9510</v>
      </c>
      <c r="G1294" s="41" t="s">
        <v>1048</v>
      </c>
      <c r="H1294" s="41" t="s">
        <v>7890</v>
      </c>
      <c r="I1294" s="41"/>
      <c r="J1294" s="41"/>
      <c r="K1294" s="41"/>
      <c r="L1294" s="41"/>
      <c r="M1294" s="40"/>
    </row>
    <row r="1295" spans="1:13" hidden="1">
      <c r="A1295" s="41" t="s">
        <v>8544</v>
      </c>
      <c r="B1295" s="41" t="s">
        <v>9508</v>
      </c>
      <c r="C1295" s="41" t="s">
        <v>7927</v>
      </c>
      <c r="D1295" s="41" t="s">
        <v>7928</v>
      </c>
      <c r="E1295" s="41" t="s">
        <v>7929</v>
      </c>
      <c r="F1295" s="41" t="s">
        <v>9510</v>
      </c>
      <c r="G1295" s="41" t="s">
        <v>1048</v>
      </c>
      <c r="H1295" s="41" t="s">
        <v>7891</v>
      </c>
      <c r="I1295" s="42">
        <v>41440</v>
      </c>
      <c r="J1295" s="41"/>
      <c r="K1295" s="41"/>
      <c r="L1295" s="41"/>
      <c r="M1295" s="40"/>
    </row>
    <row r="1296" spans="1:13" hidden="1">
      <c r="A1296" s="41" t="s">
        <v>8544</v>
      </c>
      <c r="B1296" s="41" t="s">
        <v>9508</v>
      </c>
      <c r="C1296" s="41" t="s">
        <v>7927</v>
      </c>
      <c r="D1296" s="41" t="s">
        <v>7928</v>
      </c>
      <c r="E1296" s="41" t="s">
        <v>7929</v>
      </c>
      <c r="F1296" s="41" t="s">
        <v>9510</v>
      </c>
      <c r="G1296" s="41" t="s">
        <v>1048</v>
      </c>
      <c r="H1296" s="41" t="s">
        <v>7892</v>
      </c>
      <c r="I1296" s="42">
        <v>41425</v>
      </c>
      <c r="J1296" s="41"/>
      <c r="K1296" s="41"/>
      <c r="L1296" s="41"/>
      <c r="M1296" s="40"/>
    </row>
    <row r="1297" spans="1:13" hidden="1">
      <c r="A1297" s="41" t="s">
        <v>8544</v>
      </c>
      <c r="B1297" s="41" t="s">
        <v>9508</v>
      </c>
      <c r="C1297" s="41" t="s">
        <v>7927</v>
      </c>
      <c r="D1297" s="41" t="s">
        <v>7928</v>
      </c>
      <c r="E1297" s="41" t="s">
        <v>7929</v>
      </c>
      <c r="F1297" s="41" t="s">
        <v>9510</v>
      </c>
      <c r="G1297" s="41" t="s">
        <v>1048</v>
      </c>
      <c r="H1297" s="41" t="s">
        <v>7893</v>
      </c>
      <c r="I1297" s="41"/>
      <c r="J1297" s="41"/>
      <c r="K1297" s="41"/>
      <c r="L1297" s="41"/>
      <c r="M1297" s="40"/>
    </row>
    <row r="1298" spans="1:13" hidden="1">
      <c r="A1298" s="41" t="s">
        <v>8544</v>
      </c>
      <c r="B1298" s="41" t="s">
        <v>9508</v>
      </c>
      <c r="C1298" s="41" t="s">
        <v>7927</v>
      </c>
      <c r="D1298" s="41" t="s">
        <v>7928</v>
      </c>
      <c r="E1298" s="41" t="s">
        <v>7929</v>
      </c>
      <c r="F1298" s="41" t="s">
        <v>9510</v>
      </c>
      <c r="G1298" s="41" t="s">
        <v>1048</v>
      </c>
      <c r="H1298" s="41" t="s">
        <v>7894</v>
      </c>
      <c r="I1298" s="42">
        <v>41424</v>
      </c>
      <c r="J1298" s="41"/>
      <c r="K1298" s="41"/>
      <c r="L1298" s="41"/>
      <c r="M1298" s="40"/>
    </row>
    <row r="1299" spans="1:13" hidden="1">
      <c r="A1299" s="40" t="s">
        <v>8544</v>
      </c>
      <c r="B1299" s="40" t="s">
        <v>9508</v>
      </c>
      <c r="C1299" s="40" t="s">
        <v>7927</v>
      </c>
      <c r="D1299" s="40" t="s">
        <v>7928</v>
      </c>
      <c r="E1299" s="41" t="s">
        <v>7929</v>
      </c>
      <c r="F1299" s="40" t="s">
        <v>9510</v>
      </c>
      <c r="G1299" s="40" t="s">
        <v>7895</v>
      </c>
      <c r="H1299" s="40" t="s">
        <v>7896</v>
      </c>
      <c r="I1299" s="43">
        <f>J1299-2</f>
        <v>41407</v>
      </c>
      <c r="J1299" s="43">
        <f t="shared" ref="J1299:J1305" si="86">I1300</f>
        <v>41409</v>
      </c>
      <c r="K1299" s="40" t="s">
        <v>145</v>
      </c>
      <c r="L1299" s="40">
        <v>100</v>
      </c>
      <c r="M1299" s="40"/>
    </row>
    <row r="1300" spans="1:13" hidden="1">
      <c r="A1300" s="40" t="s">
        <v>8544</v>
      </c>
      <c r="B1300" s="40" t="s">
        <v>9508</v>
      </c>
      <c r="C1300" s="40" t="s">
        <v>7927</v>
      </c>
      <c r="D1300" s="40" t="s">
        <v>7928</v>
      </c>
      <c r="E1300" s="41" t="s">
        <v>7929</v>
      </c>
      <c r="F1300" s="40" t="s">
        <v>9510</v>
      </c>
      <c r="G1300" s="40" t="s">
        <v>7898</v>
      </c>
      <c r="H1300" s="40" t="s">
        <v>7899</v>
      </c>
      <c r="I1300" s="43">
        <f>J1300-1</f>
        <v>41409</v>
      </c>
      <c r="J1300" s="43">
        <f t="shared" si="86"/>
        <v>41410</v>
      </c>
      <c r="K1300" s="40" t="s">
        <v>145</v>
      </c>
      <c r="L1300" s="40">
        <v>100</v>
      </c>
      <c r="M1300" s="40"/>
    </row>
    <row r="1301" spans="1:13" hidden="1">
      <c r="A1301" s="40" t="s">
        <v>8544</v>
      </c>
      <c r="B1301" s="40" t="s">
        <v>9508</v>
      </c>
      <c r="C1301" s="40" t="s">
        <v>7927</v>
      </c>
      <c r="D1301" s="40" t="s">
        <v>7928</v>
      </c>
      <c r="E1301" s="41" t="s">
        <v>7929</v>
      </c>
      <c r="F1301" s="40" t="s">
        <v>9510</v>
      </c>
      <c r="G1301" s="40" t="s">
        <v>7898</v>
      </c>
      <c r="H1301" s="40" t="s">
        <v>7900</v>
      </c>
      <c r="I1301" s="43">
        <f>J1301-1</f>
        <v>41410</v>
      </c>
      <c r="J1301" s="43">
        <f t="shared" si="86"/>
        <v>41411</v>
      </c>
      <c r="K1301" s="40" t="s">
        <v>145</v>
      </c>
      <c r="L1301" s="40">
        <v>100</v>
      </c>
      <c r="M1301" s="40"/>
    </row>
    <row r="1302" spans="1:13">
      <c r="A1302" s="40" t="s">
        <v>8544</v>
      </c>
      <c r="B1302" s="40" t="s">
        <v>9508</v>
      </c>
      <c r="C1302" s="40" t="s">
        <v>7927</v>
      </c>
      <c r="D1302" s="40" t="s">
        <v>7928</v>
      </c>
      <c r="E1302" s="41" t="s">
        <v>7929</v>
      </c>
      <c r="F1302" s="40" t="s">
        <v>9510</v>
      </c>
      <c r="G1302" s="40" t="s">
        <v>7901</v>
      </c>
      <c r="H1302" s="40" t="s">
        <v>7902</v>
      </c>
      <c r="I1302" s="43">
        <f>J1302-5</f>
        <v>41411</v>
      </c>
      <c r="J1302" s="43">
        <f t="shared" si="86"/>
        <v>41416</v>
      </c>
      <c r="K1302" s="40" t="s">
        <v>145</v>
      </c>
      <c r="L1302" s="40">
        <v>100</v>
      </c>
      <c r="M1302" s="40"/>
    </row>
    <row r="1303" spans="1:13" hidden="1">
      <c r="A1303" s="40" t="s">
        <v>8544</v>
      </c>
      <c r="B1303" s="40" t="s">
        <v>9508</v>
      </c>
      <c r="C1303" s="40" t="s">
        <v>7927</v>
      </c>
      <c r="D1303" s="40" t="s">
        <v>7928</v>
      </c>
      <c r="E1303" s="41" t="s">
        <v>7929</v>
      </c>
      <c r="F1303" s="40" t="s">
        <v>9510</v>
      </c>
      <c r="G1303" s="40" t="s">
        <v>7904</v>
      </c>
      <c r="H1303" s="40" t="s">
        <v>7905</v>
      </c>
      <c r="I1303" s="43">
        <f>J1303-3</f>
        <v>41416</v>
      </c>
      <c r="J1303" s="43">
        <f t="shared" si="86"/>
        <v>41419</v>
      </c>
      <c r="K1303" s="40" t="s">
        <v>6196</v>
      </c>
      <c r="L1303" s="40">
        <v>100</v>
      </c>
    </row>
    <row r="1304" spans="1:13" hidden="1">
      <c r="A1304" s="40" t="s">
        <v>8544</v>
      </c>
      <c r="B1304" s="40" t="s">
        <v>9508</v>
      </c>
      <c r="C1304" s="40" t="s">
        <v>7927</v>
      </c>
      <c r="D1304" s="40" t="s">
        <v>7928</v>
      </c>
      <c r="E1304" s="41" t="s">
        <v>7929</v>
      </c>
      <c r="F1304" s="40" t="s">
        <v>9510</v>
      </c>
      <c r="G1304" s="40" t="s">
        <v>7904</v>
      </c>
      <c r="H1304" s="40" t="s">
        <v>7906</v>
      </c>
      <c r="I1304" s="43">
        <f>J1304-2</f>
        <v>41419</v>
      </c>
      <c r="J1304" s="43">
        <f t="shared" si="86"/>
        <v>41421</v>
      </c>
      <c r="K1304" s="40" t="s">
        <v>6196</v>
      </c>
      <c r="L1304" s="40">
        <v>100</v>
      </c>
    </row>
    <row r="1305" spans="1:13" hidden="1">
      <c r="A1305" s="40" t="s">
        <v>8544</v>
      </c>
      <c r="B1305" s="40" t="s">
        <v>9508</v>
      </c>
      <c r="C1305" s="40" t="s">
        <v>7927</v>
      </c>
      <c r="D1305" s="40" t="s">
        <v>7928</v>
      </c>
      <c r="E1305" s="41" t="s">
        <v>7929</v>
      </c>
      <c r="F1305" s="40" t="s">
        <v>9510</v>
      </c>
      <c r="G1305" s="40" t="s">
        <v>7904</v>
      </c>
      <c r="H1305" s="40" t="s">
        <v>7907</v>
      </c>
      <c r="I1305" s="43">
        <f>J1305-2</f>
        <v>41421</v>
      </c>
      <c r="J1305" s="43">
        <f t="shared" si="86"/>
        <v>41423</v>
      </c>
      <c r="K1305" s="40" t="s">
        <v>6196</v>
      </c>
      <c r="L1305" s="40">
        <v>100</v>
      </c>
    </row>
    <row r="1306" spans="1:13" hidden="1">
      <c r="A1306" s="40" t="s">
        <v>8544</v>
      </c>
      <c r="B1306" s="40" t="s">
        <v>9508</v>
      </c>
      <c r="C1306" s="40" t="s">
        <v>7927</v>
      </c>
      <c r="D1306" s="40" t="s">
        <v>7928</v>
      </c>
      <c r="E1306" s="41" t="s">
        <v>7929</v>
      </c>
      <c r="F1306" s="40" t="s">
        <v>9510</v>
      </c>
      <c r="G1306" s="40" t="s">
        <v>7904</v>
      </c>
      <c r="H1306" s="40" t="s">
        <v>7908</v>
      </c>
      <c r="I1306" s="43">
        <f>J1306-1</f>
        <v>41423</v>
      </c>
      <c r="J1306" s="43">
        <v>41424</v>
      </c>
      <c r="K1306" s="40" t="s">
        <v>6196</v>
      </c>
      <c r="L1306" s="40">
        <v>100</v>
      </c>
    </row>
    <row r="1307" spans="1:13" hidden="1">
      <c r="A1307" s="41" t="s">
        <v>9511</v>
      </c>
      <c r="B1307" s="41" t="s">
        <v>9512</v>
      </c>
      <c r="C1307" s="45" t="s">
        <v>9310</v>
      </c>
      <c r="D1307" s="41" t="s">
        <v>65</v>
      </c>
      <c r="E1307" s="41" t="s">
        <v>7914</v>
      </c>
      <c r="F1307" s="41" t="s">
        <v>9513</v>
      </c>
      <c r="G1307" s="41" t="s">
        <v>1048</v>
      </c>
      <c r="H1307" s="41" t="s">
        <v>7888</v>
      </c>
      <c r="I1307" s="60">
        <v>41558</v>
      </c>
      <c r="J1307" s="41"/>
      <c r="K1307" s="47"/>
      <c r="L1307" s="47"/>
      <c r="M1307" s="52"/>
    </row>
    <row r="1308" spans="1:13" hidden="1">
      <c r="A1308" s="41" t="s">
        <v>9511</v>
      </c>
      <c r="B1308" s="41" t="s">
        <v>9512</v>
      </c>
      <c r="C1308" s="45" t="s">
        <v>9310</v>
      </c>
      <c r="D1308" s="41" t="s">
        <v>65</v>
      </c>
      <c r="E1308" s="41" t="s">
        <v>7914</v>
      </c>
      <c r="F1308" s="41" t="s">
        <v>9513</v>
      </c>
      <c r="G1308" s="41" t="s">
        <v>1048</v>
      </c>
      <c r="H1308" s="41" t="s">
        <v>7889</v>
      </c>
      <c r="I1308" s="41"/>
      <c r="J1308" s="41"/>
      <c r="K1308" s="47"/>
      <c r="L1308" s="47"/>
      <c r="M1308" s="52"/>
    </row>
    <row r="1309" spans="1:13" hidden="1">
      <c r="A1309" s="41" t="s">
        <v>9511</v>
      </c>
      <c r="B1309" s="41" t="s">
        <v>9512</v>
      </c>
      <c r="C1309" s="45" t="s">
        <v>9310</v>
      </c>
      <c r="D1309" s="41" t="s">
        <v>65</v>
      </c>
      <c r="E1309" s="41" t="s">
        <v>7914</v>
      </c>
      <c r="F1309" s="41" t="s">
        <v>9513</v>
      </c>
      <c r="G1309" s="41" t="s">
        <v>1048</v>
      </c>
      <c r="H1309" s="41" t="s">
        <v>7890</v>
      </c>
      <c r="I1309" s="41"/>
      <c r="J1309" s="41"/>
      <c r="K1309" s="47"/>
      <c r="L1309" s="47"/>
      <c r="M1309" s="52"/>
    </row>
    <row r="1310" spans="1:13" hidden="1">
      <c r="A1310" s="41" t="s">
        <v>9511</v>
      </c>
      <c r="B1310" s="41" t="s">
        <v>9512</v>
      </c>
      <c r="C1310" s="45" t="s">
        <v>9310</v>
      </c>
      <c r="D1310" s="41" t="s">
        <v>65</v>
      </c>
      <c r="E1310" s="41" t="s">
        <v>7914</v>
      </c>
      <c r="F1310" s="41" t="s">
        <v>9513</v>
      </c>
      <c r="G1310" s="41" t="s">
        <v>1048</v>
      </c>
      <c r="H1310" s="41" t="s">
        <v>7891</v>
      </c>
      <c r="I1310" s="41"/>
      <c r="J1310" s="41"/>
      <c r="K1310" s="47"/>
      <c r="L1310" s="47"/>
      <c r="M1310" s="52"/>
    </row>
    <row r="1311" spans="1:13" hidden="1">
      <c r="A1311" s="41" t="s">
        <v>9511</v>
      </c>
      <c r="B1311" s="41" t="s">
        <v>9512</v>
      </c>
      <c r="C1311" s="45" t="s">
        <v>9310</v>
      </c>
      <c r="D1311" s="41" t="s">
        <v>65</v>
      </c>
      <c r="E1311" s="41" t="s">
        <v>7914</v>
      </c>
      <c r="F1311" s="41" t="s">
        <v>9513</v>
      </c>
      <c r="G1311" s="41" t="s">
        <v>1048</v>
      </c>
      <c r="H1311" s="41" t="s">
        <v>7892</v>
      </c>
      <c r="I1311" s="42"/>
      <c r="J1311" s="41"/>
      <c r="K1311" s="47"/>
      <c r="L1311" s="47"/>
      <c r="M1311" s="52"/>
    </row>
    <row r="1312" spans="1:13" hidden="1">
      <c r="A1312" s="41" t="s">
        <v>9511</v>
      </c>
      <c r="B1312" s="41" t="s">
        <v>9512</v>
      </c>
      <c r="C1312" s="45" t="s">
        <v>9310</v>
      </c>
      <c r="D1312" s="41" t="s">
        <v>65</v>
      </c>
      <c r="E1312" s="41" t="s">
        <v>7914</v>
      </c>
      <c r="F1312" s="41" t="s">
        <v>9513</v>
      </c>
      <c r="G1312" s="41" t="s">
        <v>1048</v>
      </c>
      <c r="H1312" s="41" t="s">
        <v>7893</v>
      </c>
      <c r="I1312" s="42"/>
      <c r="J1312" s="41"/>
      <c r="K1312" s="47"/>
      <c r="L1312" s="47"/>
      <c r="M1312" s="52"/>
    </row>
    <row r="1313" spans="1:13" hidden="1">
      <c r="A1313" s="41" t="s">
        <v>9511</v>
      </c>
      <c r="B1313" s="41" t="s">
        <v>9512</v>
      </c>
      <c r="C1313" s="45" t="s">
        <v>9310</v>
      </c>
      <c r="D1313" s="41" t="s">
        <v>65</v>
      </c>
      <c r="E1313" s="41" t="s">
        <v>7914</v>
      </c>
      <c r="F1313" s="41" t="s">
        <v>9513</v>
      </c>
      <c r="G1313" s="41" t="s">
        <v>1048</v>
      </c>
      <c r="H1313" s="41" t="s">
        <v>7894</v>
      </c>
      <c r="I1313" s="42">
        <v>41579</v>
      </c>
      <c r="J1313" s="41"/>
      <c r="K1313" s="47"/>
      <c r="L1313" s="47"/>
      <c r="M1313" s="52"/>
    </row>
    <row r="1314" spans="1:13" hidden="1">
      <c r="A1314" s="40" t="s">
        <v>9511</v>
      </c>
      <c r="B1314" s="40" t="s">
        <v>9512</v>
      </c>
      <c r="C1314" s="44" t="s">
        <v>9310</v>
      </c>
      <c r="D1314" s="40" t="s">
        <v>65</v>
      </c>
      <c r="E1314" s="41" t="s">
        <v>7914</v>
      </c>
      <c r="F1314" s="40" t="s">
        <v>9513</v>
      </c>
      <c r="G1314" s="40" t="s">
        <v>7895</v>
      </c>
      <c r="H1314" s="40" t="s">
        <v>7896</v>
      </c>
      <c r="I1314" s="43">
        <f>J1314-2</f>
        <v>41562</v>
      </c>
      <c r="J1314" s="43">
        <f t="shared" ref="J1314:J1320" si="87">I1315</f>
        <v>41564</v>
      </c>
      <c r="K1314" s="46" t="s">
        <v>161</v>
      </c>
      <c r="L1314" s="46">
        <v>100</v>
      </c>
    </row>
    <row r="1315" spans="1:13" hidden="1">
      <c r="A1315" s="40" t="s">
        <v>9511</v>
      </c>
      <c r="B1315" s="40" t="s">
        <v>9512</v>
      </c>
      <c r="C1315" s="44" t="s">
        <v>9310</v>
      </c>
      <c r="D1315" s="40" t="s">
        <v>65</v>
      </c>
      <c r="E1315" s="41" t="s">
        <v>7914</v>
      </c>
      <c r="F1315" s="40" t="s">
        <v>9513</v>
      </c>
      <c r="G1315" s="40" t="s">
        <v>7898</v>
      </c>
      <c r="H1315" s="40" t="s">
        <v>7899</v>
      </c>
      <c r="I1315" s="43">
        <f>J1315-1</f>
        <v>41564</v>
      </c>
      <c r="J1315" s="43">
        <f t="shared" si="87"/>
        <v>41565</v>
      </c>
      <c r="K1315" s="46" t="s">
        <v>161</v>
      </c>
      <c r="L1315" s="46">
        <v>100</v>
      </c>
    </row>
    <row r="1316" spans="1:13" hidden="1">
      <c r="A1316" s="40" t="s">
        <v>9511</v>
      </c>
      <c r="B1316" s="40" t="s">
        <v>9512</v>
      </c>
      <c r="C1316" s="44" t="s">
        <v>9310</v>
      </c>
      <c r="D1316" s="40" t="s">
        <v>65</v>
      </c>
      <c r="E1316" s="41" t="s">
        <v>7914</v>
      </c>
      <c r="F1316" s="40" t="s">
        <v>9513</v>
      </c>
      <c r="G1316" s="40" t="s">
        <v>7898</v>
      </c>
      <c r="H1316" s="40" t="s">
        <v>7925</v>
      </c>
      <c r="I1316" s="43">
        <f>J1316-1</f>
        <v>41565</v>
      </c>
      <c r="J1316" s="43">
        <f t="shared" si="87"/>
        <v>41566</v>
      </c>
      <c r="K1316" s="46" t="s">
        <v>161</v>
      </c>
      <c r="L1316" s="46">
        <v>100</v>
      </c>
    </row>
    <row r="1317" spans="1:13">
      <c r="A1317" s="40" t="s">
        <v>9511</v>
      </c>
      <c r="B1317" s="40" t="s">
        <v>9512</v>
      </c>
      <c r="C1317" s="44" t="s">
        <v>9310</v>
      </c>
      <c r="D1317" s="40" t="s">
        <v>65</v>
      </c>
      <c r="E1317" s="41" t="s">
        <v>7914</v>
      </c>
      <c r="F1317" s="40" t="s">
        <v>9513</v>
      </c>
      <c r="G1317" s="40" t="s">
        <v>7901</v>
      </c>
      <c r="H1317" s="40" t="s">
        <v>7940</v>
      </c>
      <c r="I1317" s="43">
        <f>J1317-5</f>
        <v>41566</v>
      </c>
      <c r="J1317" s="43">
        <f t="shared" si="87"/>
        <v>41571</v>
      </c>
      <c r="K1317" s="46" t="s">
        <v>109</v>
      </c>
      <c r="L1317" s="46">
        <v>100</v>
      </c>
    </row>
    <row r="1318" spans="1:13" ht="26.45" hidden="1">
      <c r="A1318" s="40" t="s">
        <v>9511</v>
      </c>
      <c r="B1318" s="40" t="s">
        <v>9512</v>
      </c>
      <c r="C1318" s="44" t="s">
        <v>9310</v>
      </c>
      <c r="D1318" s="40" t="s">
        <v>65</v>
      </c>
      <c r="E1318" s="41" t="s">
        <v>7914</v>
      </c>
      <c r="F1318" s="40" t="s">
        <v>9513</v>
      </c>
      <c r="G1318" s="40" t="s">
        <v>7904</v>
      </c>
      <c r="H1318" s="40" t="s">
        <v>7905</v>
      </c>
      <c r="I1318" s="43">
        <f>J1318-3</f>
        <v>41571</v>
      </c>
      <c r="J1318" s="43">
        <f t="shared" si="87"/>
        <v>41574</v>
      </c>
      <c r="K1318" s="46" t="s">
        <v>109</v>
      </c>
      <c r="L1318" s="46">
        <v>100</v>
      </c>
      <c r="M1318" s="39" t="s">
        <v>9514</v>
      </c>
    </row>
    <row r="1319" spans="1:13" hidden="1">
      <c r="A1319" s="40" t="s">
        <v>9511</v>
      </c>
      <c r="B1319" s="40" t="s">
        <v>9512</v>
      </c>
      <c r="C1319" s="44" t="s">
        <v>9310</v>
      </c>
      <c r="D1319" s="40" t="s">
        <v>65</v>
      </c>
      <c r="E1319" s="41" t="s">
        <v>7914</v>
      </c>
      <c r="F1319" s="40" t="s">
        <v>9513</v>
      </c>
      <c r="G1319" s="40" t="s">
        <v>7904</v>
      </c>
      <c r="H1319" s="40" t="s">
        <v>7906</v>
      </c>
      <c r="I1319" s="43">
        <f>J1319-2</f>
        <v>41574</v>
      </c>
      <c r="J1319" s="43">
        <f t="shared" si="87"/>
        <v>41576</v>
      </c>
      <c r="K1319" s="46" t="s">
        <v>109</v>
      </c>
      <c r="L1319" s="46">
        <v>100</v>
      </c>
    </row>
    <row r="1320" spans="1:13" hidden="1">
      <c r="A1320" s="40" t="s">
        <v>9511</v>
      </c>
      <c r="B1320" s="40" t="s">
        <v>9512</v>
      </c>
      <c r="C1320" s="44" t="s">
        <v>9310</v>
      </c>
      <c r="D1320" s="40" t="s">
        <v>65</v>
      </c>
      <c r="E1320" s="41" t="s">
        <v>7914</v>
      </c>
      <c r="F1320" s="40" t="s">
        <v>9513</v>
      </c>
      <c r="G1320" s="40" t="s">
        <v>7904</v>
      </c>
      <c r="H1320" s="40" t="s">
        <v>7907</v>
      </c>
      <c r="I1320" s="43">
        <f>J1320-2</f>
        <v>41576</v>
      </c>
      <c r="J1320" s="43">
        <f t="shared" si="87"/>
        <v>41578</v>
      </c>
      <c r="K1320" s="46" t="s">
        <v>109</v>
      </c>
      <c r="L1320" s="46">
        <v>100</v>
      </c>
    </row>
    <row r="1321" spans="1:13" hidden="1">
      <c r="A1321" s="40" t="s">
        <v>9511</v>
      </c>
      <c r="B1321" s="40" t="s">
        <v>9512</v>
      </c>
      <c r="C1321" s="44" t="s">
        <v>9310</v>
      </c>
      <c r="D1321" s="40" t="s">
        <v>65</v>
      </c>
      <c r="E1321" s="41" t="s">
        <v>7914</v>
      </c>
      <c r="F1321" s="40" t="s">
        <v>9513</v>
      </c>
      <c r="G1321" s="40" t="s">
        <v>7904</v>
      </c>
      <c r="H1321" s="40" t="s">
        <v>7908</v>
      </c>
      <c r="I1321" s="43">
        <f>J1321-1</f>
        <v>41578</v>
      </c>
      <c r="J1321" s="42">
        <v>41579</v>
      </c>
      <c r="K1321" s="46" t="s">
        <v>109</v>
      </c>
      <c r="L1321" s="46">
        <v>100</v>
      </c>
    </row>
    <row r="1322" spans="1:13" hidden="1">
      <c r="A1322" s="41" t="s">
        <v>8544</v>
      </c>
      <c r="B1322" s="47" t="s">
        <v>9515</v>
      </c>
      <c r="C1322" s="41" t="s">
        <v>7927</v>
      </c>
      <c r="D1322" s="41" t="s">
        <v>7928</v>
      </c>
      <c r="E1322" s="41" t="s">
        <v>7929</v>
      </c>
      <c r="F1322" s="41" t="s">
        <v>9516</v>
      </c>
      <c r="G1322" s="41" t="s">
        <v>1048</v>
      </c>
      <c r="H1322" s="41" t="s">
        <v>7888</v>
      </c>
      <c r="I1322" s="41"/>
      <c r="J1322" s="41"/>
    </row>
    <row r="1323" spans="1:13" hidden="1">
      <c r="A1323" s="41" t="s">
        <v>8544</v>
      </c>
      <c r="B1323" s="47" t="s">
        <v>9515</v>
      </c>
      <c r="C1323" s="41" t="s">
        <v>7927</v>
      </c>
      <c r="D1323" s="41" t="s">
        <v>7928</v>
      </c>
      <c r="E1323" s="41" t="s">
        <v>7929</v>
      </c>
      <c r="F1323" s="41" t="s">
        <v>9516</v>
      </c>
      <c r="G1323" s="41" t="s">
        <v>1048</v>
      </c>
      <c r="H1323" s="41" t="s">
        <v>7889</v>
      </c>
      <c r="I1323" s="41"/>
      <c r="J1323" s="41"/>
    </row>
    <row r="1324" spans="1:13" hidden="1">
      <c r="A1324" s="41" t="s">
        <v>8544</v>
      </c>
      <c r="B1324" s="47" t="s">
        <v>9515</v>
      </c>
      <c r="C1324" s="41" t="s">
        <v>7927</v>
      </c>
      <c r="D1324" s="41" t="s">
        <v>7928</v>
      </c>
      <c r="E1324" s="41" t="s">
        <v>7929</v>
      </c>
      <c r="F1324" s="41" t="s">
        <v>9516</v>
      </c>
      <c r="G1324" s="41" t="s">
        <v>1048</v>
      </c>
      <c r="H1324" s="41" t="s">
        <v>7890</v>
      </c>
      <c r="I1324" s="41"/>
      <c r="J1324" s="41"/>
    </row>
    <row r="1325" spans="1:13" hidden="1">
      <c r="A1325" s="41" t="s">
        <v>8544</v>
      </c>
      <c r="B1325" s="47" t="s">
        <v>9515</v>
      </c>
      <c r="C1325" s="41" t="s">
        <v>7927</v>
      </c>
      <c r="D1325" s="41" t="s">
        <v>7928</v>
      </c>
      <c r="E1325" s="41" t="s">
        <v>7929</v>
      </c>
      <c r="F1325" s="41" t="s">
        <v>9516</v>
      </c>
      <c r="G1325" s="41" t="s">
        <v>1048</v>
      </c>
      <c r="H1325" s="41" t="s">
        <v>7891</v>
      </c>
      <c r="I1325" s="41"/>
      <c r="J1325" s="41"/>
    </row>
    <row r="1326" spans="1:13" hidden="1">
      <c r="A1326" s="41" t="s">
        <v>8544</v>
      </c>
      <c r="B1326" s="47" t="s">
        <v>9515</v>
      </c>
      <c r="C1326" s="41" t="s">
        <v>7927</v>
      </c>
      <c r="D1326" s="41" t="s">
        <v>7928</v>
      </c>
      <c r="E1326" s="41" t="s">
        <v>7929</v>
      </c>
      <c r="F1326" s="41" t="s">
        <v>9516</v>
      </c>
      <c r="G1326" s="41" t="s">
        <v>1048</v>
      </c>
      <c r="H1326" s="41" t="s">
        <v>7892</v>
      </c>
      <c r="I1326" s="42">
        <v>41530</v>
      </c>
      <c r="J1326" s="41"/>
    </row>
    <row r="1327" spans="1:13" hidden="1">
      <c r="A1327" s="41" t="s">
        <v>8544</v>
      </c>
      <c r="B1327" s="47" t="s">
        <v>9515</v>
      </c>
      <c r="C1327" s="41" t="s">
        <v>7927</v>
      </c>
      <c r="D1327" s="41" t="s">
        <v>7928</v>
      </c>
      <c r="E1327" s="41" t="s">
        <v>7929</v>
      </c>
      <c r="F1327" s="41" t="s">
        <v>9516</v>
      </c>
      <c r="G1327" s="41" t="s">
        <v>1048</v>
      </c>
      <c r="H1327" s="41" t="s">
        <v>7893</v>
      </c>
      <c r="I1327" s="42"/>
      <c r="J1327" s="41"/>
    </row>
    <row r="1328" spans="1:13" hidden="1">
      <c r="A1328" s="41" t="s">
        <v>8544</v>
      </c>
      <c r="B1328" s="47" t="s">
        <v>9515</v>
      </c>
      <c r="C1328" s="41" t="s">
        <v>7927</v>
      </c>
      <c r="D1328" s="41" t="s">
        <v>7928</v>
      </c>
      <c r="E1328" s="41" t="s">
        <v>7929</v>
      </c>
      <c r="F1328" s="41" t="s">
        <v>9516</v>
      </c>
      <c r="G1328" s="41" t="s">
        <v>1048</v>
      </c>
      <c r="H1328" s="41" t="s">
        <v>7894</v>
      </c>
      <c r="I1328" s="42">
        <v>41499</v>
      </c>
      <c r="J1328" s="41"/>
    </row>
    <row r="1329" spans="1:13" hidden="1">
      <c r="A1329" s="40" t="s">
        <v>8544</v>
      </c>
      <c r="B1329" s="46" t="s">
        <v>9515</v>
      </c>
      <c r="C1329" s="40" t="s">
        <v>7927</v>
      </c>
      <c r="D1329" s="40" t="s">
        <v>7928</v>
      </c>
      <c r="E1329" s="41" t="s">
        <v>7929</v>
      </c>
      <c r="F1329" s="40" t="s">
        <v>9516</v>
      </c>
      <c r="G1329" s="40" t="s">
        <v>7895</v>
      </c>
      <c r="H1329" s="40" t="s">
        <v>7896</v>
      </c>
      <c r="I1329" s="43">
        <f>J1329-2</f>
        <v>41482</v>
      </c>
      <c r="J1329" s="43">
        <f t="shared" ref="J1329:J1335" si="88">I1330</f>
        <v>41484</v>
      </c>
      <c r="K1329" s="40" t="s">
        <v>109</v>
      </c>
      <c r="L1329" s="40">
        <v>100</v>
      </c>
    </row>
    <row r="1330" spans="1:13" hidden="1">
      <c r="A1330" s="40" t="s">
        <v>8544</v>
      </c>
      <c r="B1330" s="46" t="s">
        <v>9515</v>
      </c>
      <c r="C1330" s="40" t="s">
        <v>7927</v>
      </c>
      <c r="D1330" s="40" t="s">
        <v>7928</v>
      </c>
      <c r="E1330" s="41" t="s">
        <v>7929</v>
      </c>
      <c r="F1330" s="40" t="s">
        <v>9516</v>
      </c>
      <c r="G1330" s="40" t="s">
        <v>7898</v>
      </c>
      <c r="H1330" s="40" t="s">
        <v>7899</v>
      </c>
      <c r="I1330" s="43">
        <f>J1330-1</f>
        <v>41484</v>
      </c>
      <c r="J1330" s="43">
        <f t="shared" si="88"/>
        <v>41485</v>
      </c>
      <c r="K1330" s="40" t="s">
        <v>109</v>
      </c>
      <c r="L1330" s="40">
        <v>100</v>
      </c>
    </row>
    <row r="1331" spans="1:13" hidden="1">
      <c r="A1331" s="40" t="s">
        <v>8544</v>
      </c>
      <c r="B1331" s="46" t="s">
        <v>9515</v>
      </c>
      <c r="C1331" s="40" t="s">
        <v>7927</v>
      </c>
      <c r="D1331" s="40" t="s">
        <v>7928</v>
      </c>
      <c r="E1331" s="41" t="s">
        <v>7929</v>
      </c>
      <c r="F1331" s="40" t="s">
        <v>9516</v>
      </c>
      <c r="G1331" s="40" t="s">
        <v>7898</v>
      </c>
      <c r="H1331" s="40" t="s">
        <v>7900</v>
      </c>
      <c r="I1331" s="43">
        <f>J1331-1</f>
        <v>41485</v>
      </c>
      <c r="J1331" s="43">
        <f t="shared" si="88"/>
        <v>41486</v>
      </c>
      <c r="K1331" s="40" t="s">
        <v>161</v>
      </c>
      <c r="L1331" s="40">
        <v>100</v>
      </c>
    </row>
    <row r="1332" spans="1:13">
      <c r="A1332" s="40" t="s">
        <v>8544</v>
      </c>
      <c r="B1332" s="46" t="s">
        <v>9515</v>
      </c>
      <c r="C1332" s="40" t="s">
        <v>7927</v>
      </c>
      <c r="D1332" s="40" t="s">
        <v>7928</v>
      </c>
      <c r="E1332" s="41" t="s">
        <v>7929</v>
      </c>
      <c r="F1332" s="40" t="s">
        <v>9516</v>
      </c>
      <c r="G1332" s="40" t="s">
        <v>7901</v>
      </c>
      <c r="H1332" s="40" t="s">
        <v>7902</v>
      </c>
      <c r="I1332" s="43">
        <f>J1332-5</f>
        <v>41486</v>
      </c>
      <c r="J1332" s="43">
        <f t="shared" si="88"/>
        <v>41491</v>
      </c>
      <c r="K1332" s="40" t="s">
        <v>109</v>
      </c>
      <c r="L1332" s="40">
        <v>100</v>
      </c>
    </row>
    <row r="1333" spans="1:13" ht="26.45" hidden="1">
      <c r="A1333" s="40" t="s">
        <v>8544</v>
      </c>
      <c r="B1333" s="46" t="s">
        <v>9515</v>
      </c>
      <c r="C1333" s="40" t="s">
        <v>7927</v>
      </c>
      <c r="D1333" s="40" t="s">
        <v>7928</v>
      </c>
      <c r="E1333" s="41" t="s">
        <v>7929</v>
      </c>
      <c r="F1333" s="40" t="s">
        <v>9516</v>
      </c>
      <c r="G1333" s="40" t="s">
        <v>7904</v>
      </c>
      <c r="H1333" s="40" t="s">
        <v>7905</v>
      </c>
      <c r="I1333" s="43">
        <f>J1333-3</f>
        <v>41491</v>
      </c>
      <c r="J1333" s="43">
        <f t="shared" si="88"/>
        <v>41494</v>
      </c>
      <c r="K1333" s="40" t="s">
        <v>109</v>
      </c>
      <c r="L1333" s="40">
        <v>100</v>
      </c>
      <c r="M1333" s="39" t="s">
        <v>9517</v>
      </c>
    </row>
    <row r="1334" spans="1:13" hidden="1">
      <c r="A1334" s="40" t="s">
        <v>8544</v>
      </c>
      <c r="B1334" s="46" t="s">
        <v>9515</v>
      </c>
      <c r="C1334" s="40" t="s">
        <v>7927</v>
      </c>
      <c r="D1334" s="40" t="s">
        <v>7928</v>
      </c>
      <c r="E1334" s="41" t="s">
        <v>7929</v>
      </c>
      <c r="F1334" s="40" t="s">
        <v>9516</v>
      </c>
      <c r="G1334" s="40" t="s">
        <v>7904</v>
      </c>
      <c r="H1334" s="40" t="s">
        <v>7906</v>
      </c>
      <c r="I1334" s="43">
        <f>J1334-2</f>
        <v>41494</v>
      </c>
      <c r="J1334" s="43">
        <f t="shared" si="88"/>
        <v>41496</v>
      </c>
      <c r="K1334" s="40" t="s">
        <v>109</v>
      </c>
      <c r="L1334" s="40">
        <v>100</v>
      </c>
    </row>
    <row r="1335" spans="1:13" hidden="1">
      <c r="A1335" s="40" t="s">
        <v>8544</v>
      </c>
      <c r="B1335" s="46" t="s">
        <v>9515</v>
      </c>
      <c r="C1335" s="40" t="s">
        <v>7927</v>
      </c>
      <c r="D1335" s="40" t="s">
        <v>7928</v>
      </c>
      <c r="E1335" s="41" t="s">
        <v>7929</v>
      </c>
      <c r="F1335" s="40" t="s">
        <v>9516</v>
      </c>
      <c r="G1335" s="40" t="s">
        <v>7904</v>
      </c>
      <c r="H1335" s="40" t="s">
        <v>7907</v>
      </c>
      <c r="I1335" s="43">
        <f>J1335-2</f>
        <v>41496</v>
      </c>
      <c r="J1335" s="43">
        <f t="shared" si="88"/>
        <v>41498</v>
      </c>
      <c r="K1335" s="40" t="s">
        <v>109</v>
      </c>
      <c r="L1335" s="40">
        <v>100</v>
      </c>
    </row>
    <row r="1336" spans="1:13" hidden="1">
      <c r="A1336" s="40" t="s">
        <v>8544</v>
      </c>
      <c r="B1336" s="46" t="s">
        <v>9515</v>
      </c>
      <c r="C1336" s="40" t="s">
        <v>7927</v>
      </c>
      <c r="D1336" s="40" t="s">
        <v>7928</v>
      </c>
      <c r="E1336" s="41" t="s">
        <v>7929</v>
      </c>
      <c r="F1336" s="40" t="s">
        <v>9516</v>
      </c>
      <c r="G1336" s="40" t="s">
        <v>7904</v>
      </c>
      <c r="H1336" s="40" t="s">
        <v>7908</v>
      </c>
      <c r="I1336" s="43">
        <f>J1336-1</f>
        <v>41498</v>
      </c>
      <c r="J1336" s="43">
        <v>41499</v>
      </c>
      <c r="K1336" s="40" t="s">
        <v>109</v>
      </c>
      <c r="L1336" s="40">
        <v>100</v>
      </c>
    </row>
    <row r="1337" spans="1:13" hidden="1">
      <c r="A1337" s="41" t="s">
        <v>8544</v>
      </c>
      <c r="B1337" s="47" t="s">
        <v>9515</v>
      </c>
      <c r="C1337" s="41" t="s">
        <v>7927</v>
      </c>
      <c r="D1337" s="41" t="s">
        <v>7928</v>
      </c>
      <c r="E1337" s="41" t="s">
        <v>7929</v>
      </c>
      <c r="F1337" s="41" t="s">
        <v>9518</v>
      </c>
      <c r="G1337" s="41" t="s">
        <v>1048</v>
      </c>
      <c r="H1337" s="41" t="s">
        <v>7888</v>
      </c>
      <c r="I1337" s="41"/>
      <c r="J1337" s="41"/>
    </row>
    <row r="1338" spans="1:13" hidden="1">
      <c r="A1338" s="41" t="s">
        <v>8544</v>
      </c>
      <c r="B1338" s="47" t="s">
        <v>9515</v>
      </c>
      <c r="C1338" s="41" t="s">
        <v>7927</v>
      </c>
      <c r="D1338" s="41" t="s">
        <v>7928</v>
      </c>
      <c r="E1338" s="41" t="s">
        <v>7929</v>
      </c>
      <c r="F1338" s="41" t="s">
        <v>9518</v>
      </c>
      <c r="G1338" s="41" t="s">
        <v>1048</v>
      </c>
      <c r="H1338" s="41" t="s">
        <v>7889</v>
      </c>
      <c r="I1338" s="41"/>
      <c r="J1338" s="41"/>
    </row>
    <row r="1339" spans="1:13" hidden="1">
      <c r="A1339" s="41" t="s">
        <v>8544</v>
      </c>
      <c r="B1339" s="47" t="s">
        <v>9515</v>
      </c>
      <c r="C1339" s="41" t="s">
        <v>7927</v>
      </c>
      <c r="D1339" s="41" t="s">
        <v>7928</v>
      </c>
      <c r="E1339" s="41" t="s">
        <v>7929</v>
      </c>
      <c r="F1339" s="41" t="s">
        <v>9518</v>
      </c>
      <c r="G1339" s="41" t="s">
        <v>1048</v>
      </c>
      <c r="H1339" s="41" t="s">
        <v>7890</v>
      </c>
      <c r="I1339" s="41"/>
      <c r="J1339" s="41"/>
    </row>
    <row r="1340" spans="1:13" hidden="1">
      <c r="A1340" s="41" t="s">
        <v>8544</v>
      </c>
      <c r="B1340" s="47" t="s">
        <v>9515</v>
      </c>
      <c r="C1340" s="41" t="s">
        <v>7927</v>
      </c>
      <c r="D1340" s="41" t="s">
        <v>7928</v>
      </c>
      <c r="E1340" s="41" t="s">
        <v>7929</v>
      </c>
      <c r="F1340" s="41" t="s">
        <v>9518</v>
      </c>
      <c r="G1340" s="41" t="s">
        <v>1048</v>
      </c>
      <c r="H1340" s="41" t="s">
        <v>7891</v>
      </c>
      <c r="I1340" s="41"/>
      <c r="J1340" s="41"/>
    </row>
    <row r="1341" spans="1:13" hidden="1">
      <c r="A1341" s="41" t="s">
        <v>8544</v>
      </c>
      <c r="B1341" s="47" t="s">
        <v>9515</v>
      </c>
      <c r="C1341" s="41" t="s">
        <v>7927</v>
      </c>
      <c r="D1341" s="41" t="s">
        <v>7928</v>
      </c>
      <c r="E1341" s="41" t="s">
        <v>7929</v>
      </c>
      <c r="F1341" s="41" t="s">
        <v>9518</v>
      </c>
      <c r="G1341" s="41" t="s">
        <v>1048</v>
      </c>
      <c r="H1341" s="41" t="s">
        <v>7892</v>
      </c>
      <c r="I1341" s="42">
        <v>41530</v>
      </c>
      <c r="J1341" s="41"/>
    </row>
    <row r="1342" spans="1:13" hidden="1">
      <c r="A1342" s="41" t="s">
        <v>8544</v>
      </c>
      <c r="B1342" s="47" t="s">
        <v>9515</v>
      </c>
      <c r="C1342" s="41" t="s">
        <v>7927</v>
      </c>
      <c r="D1342" s="41" t="s">
        <v>7928</v>
      </c>
      <c r="E1342" s="41" t="s">
        <v>7929</v>
      </c>
      <c r="F1342" s="41" t="s">
        <v>9518</v>
      </c>
      <c r="G1342" s="41" t="s">
        <v>1048</v>
      </c>
      <c r="H1342" s="41" t="s">
        <v>7893</v>
      </c>
      <c r="I1342" s="42"/>
      <c r="J1342" s="41"/>
    </row>
    <row r="1343" spans="1:13" hidden="1">
      <c r="A1343" s="41" t="s">
        <v>8544</v>
      </c>
      <c r="B1343" s="47" t="s">
        <v>9515</v>
      </c>
      <c r="C1343" s="41" t="s">
        <v>7927</v>
      </c>
      <c r="D1343" s="41" t="s">
        <v>7928</v>
      </c>
      <c r="E1343" s="41" t="s">
        <v>7929</v>
      </c>
      <c r="F1343" s="41" t="s">
        <v>9518</v>
      </c>
      <c r="G1343" s="41" t="s">
        <v>1048</v>
      </c>
      <c r="H1343" s="41" t="s">
        <v>7894</v>
      </c>
      <c r="I1343" s="42">
        <v>41499</v>
      </c>
      <c r="J1343" s="41"/>
    </row>
    <row r="1344" spans="1:13" hidden="1">
      <c r="A1344" s="40" t="s">
        <v>8544</v>
      </c>
      <c r="B1344" s="46" t="s">
        <v>9515</v>
      </c>
      <c r="C1344" s="40" t="s">
        <v>7927</v>
      </c>
      <c r="D1344" s="40" t="s">
        <v>7928</v>
      </c>
      <c r="E1344" s="41" t="s">
        <v>7929</v>
      </c>
      <c r="F1344" s="40" t="s">
        <v>9518</v>
      </c>
      <c r="G1344" s="40" t="s">
        <v>7895</v>
      </c>
      <c r="H1344" s="40" t="s">
        <v>7896</v>
      </c>
      <c r="I1344" s="43">
        <f>J1344-2</f>
        <v>41482</v>
      </c>
      <c r="J1344" s="43">
        <f t="shared" ref="J1344:J1350" si="89">I1345</f>
        <v>41484</v>
      </c>
      <c r="K1344" s="40" t="s">
        <v>161</v>
      </c>
      <c r="L1344" s="40">
        <v>100</v>
      </c>
    </row>
    <row r="1345" spans="1:13" hidden="1">
      <c r="A1345" s="40" t="s">
        <v>8544</v>
      </c>
      <c r="B1345" s="46" t="s">
        <v>9515</v>
      </c>
      <c r="C1345" s="40" t="s">
        <v>7927</v>
      </c>
      <c r="D1345" s="40" t="s">
        <v>7928</v>
      </c>
      <c r="E1345" s="41" t="s">
        <v>7929</v>
      </c>
      <c r="F1345" s="40" t="s">
        <v>9518</v>
      </c>
      <c r="G1345" s="40" t="s">
        <v>7898</v>
      </c>
      <c r="H1345" s="40" t="s">
        <v>7899</v>
      </c>
      <c r="I1345" s="43">
        <f>J1345-1</f>
        <v>41484</v>
      </c>
      <c r="J1345" s="43">
        <f t="shared" si="89"/>
        <v>41485</v>
      </c>
      <c r="K1345" s="40" t="s">
        <v>161</v>
      </c>
      <c r="L1345" s="40">
        <v>100</v>
      </c>
    </row>
    <row r="1346" spans="1:13" hidden="1">
      <c r="A1346" s="40" t="s">
        <v>8544</v>
      </c>
      <c r="B1346" s="46" t="s">
        <v>9515</v>
      </c>
      <c r="C1346" s="40" t="s">
        <v>7927</v>
      </c>
      <c r="D1346" s="40" t="s">
        <v>7928</v>
      </c>
      <c r="E1346" s="41" t="s">
        <v>7929</v>
      </c>
      <c r="F1346" s="40" t="s">
        <v>9518</v>
      </c>
      <c r="G1346" s="40" t="s">
        <v>7898</v>
      </c>
      <c r="H1346" s="40" t="s">
        <v>7900</v>
      </c>
      <c r="I1346" s="43">
        <f>J1346-1</f>
        <v>41485</v>
      </c>
      <c r="J1346" s="43">
        <f t="shared" si="89"/>
        <v>41486</v>
      </c>
      <c r="K1346" s="40" t="s">
        <v>161</v>
      </c>
      <c r="L1346" s="40">
        <v>100</v>
      </c>
    </row>
    <row r="1347" spans="1:13" ht="26.45">
      <c r="A1347" s="40" t="s">
        <v>8544</v>
      </c>
      <c r="B1347" s="46" t="s">
        <v>9515</v>
      </c>
      <c r="C1347" s="40" t="s">
        <v>7927</v>
      </c>
      <c r="D1347" s="40" t="s">
        <v>7928</v>
      </c>
      <c r="E1347" s="41" t="s">
        <v>7929</v>
      </c>
      <c r="F1347" s="40" t="s">
        <v>9518</v>
      </c>
      <c r="G1347" s="40" t="s">
        <v>7901</v>
      </c>
      <c r="H1347" s="40" t="s">
        <v>7902</v>
      </c>
      <c r="I1347" s="43">
        <f>J1347-5</f>
        <v>41486</v>
      </c>
      <c r="J1347" s="43">
        <f t="shared" si="89"/>
        <v>41491</v>
      </c>
      <c r="K1347" s="40" t="s">
        <v>109</v>
      </c>
      <c r="L1347" s="40">
        <v>100</v>
      </c>
      <c r="M1347" s="39" t="s">
        <v>9519</v>
      </c>
    </row>
    <row r="1348" spans="1:13" ht="26.45" hidden="1">
      <c r="A1348" s="40" t="s">
        <v>8544</v>
      </c>
      <c r="B1348" s="46" t="s">
        <v>9515</v>
      </c>
      <c r="C1348" s="40" t="s">
        <v>7927</v>
      </c>
      <c r="D1348" s="40" t="s">
        <v>7928</v>
      </c>
      <c r="E1348" s="41" t="s">
        <v>7929</v>
      </c>
      <c r="F1348" s="40" t="s">
        <v>9518</v>
      </c>
      <c r="G1348" s="40" t="s">
        <v>7904</v>
      </c>
      <c r="H1348" s="40" t="s">
        <v>7905</v>
      </c>
      <c r="I1348" s="43">
        <f>J1348-3</f>
        <v>41491</v>
      </c>
      <c r="J1348" s="43">
        <f t="shared" si="89"/>
        <v>41494</v>
      </c>
      <c r="K1348" s="40" t="s">
        <v>109</v>
      </c>
      <c r="L1348" s="40">
        <v>100</v>
      </c>
      <c r="M1348" s="39" t="s">
        <v>9520</v>
      </c>
    </row>
    <row r="1349" spans="1:13" hidden="1">
      <c r="A1349" s="40" t="s">
        <v>8544</v>
      </c>
      <c r="B1349" s="46" t="s">
        <v>9515</v>
      </c>
      <c r="C1349" s="40" t="s">
        <v>7927</v>
      </c>
      <c r="D1349" s="40" t="s">
        <v>7928</v>
      </c>
      <c r="E1349" s="41" t="s">
        <v>7929</v>
      </c>
      <c r="F1349" s="40" t="s">
        <v>9518</v>
      </c>
      <c r="G1349" s="40" t="s">
        <v>7904</v>
      </c>
      <c r="H1349" s="40" t="s">
        <v>7906</v>
      </c>
      <c r="I1349" s="43">
        <f>J1349-2</f>
        <v>41494</v>
      </c>
      <c r="J1349" s="43">
        <f t="shared" si="89"/>
        <v>41496</v>
      </c>
      <c r="K1349" s="40" t="s">
        <v>109</v>
      </c>
      <c r="L1349" s="40">
        <v>100</v>
      </c>
    </row>
    <row r="1350" spans="1:13" hidden="1">
      <c r="A1350" s="40" t="s">
        <v>8544</v>
      </c>
      <c r="B1350" s="46" t="s">
        <v>9515</v>
      </c>
      <c r="C1350" s="40" t="s">
        <v>7927</v>
      </c>
      <c r="D1350" s="40" t="s">
        <v>7928</v>
      </c>
      <c r="E1350" s="41" t="s">
        <v>7929</v>
      </c>
      <c r="F1350" s="40" t="s">
        <v>9518</v>
      </c>
      <c r="G1350" s="40" t="s">
        <v>7904</v>
      </c>
      <c r="H1350" s="40" t="s">
        <v>7907</v>
      </c>
      <c r="I1350" s="43">
        <f>J1350-2</f>
        <v>41496</v>
      </c>
      <c r="J1350" s="43">
        <f t="shared" si="89"/>
        <v>41498</v>
      </c>
      <c r="K1350" s="40" t="s">
        <v>109</v>
      </c>
      <c r="L1350" s="40">
        <v>100</v>
      </c>
    </row>
    <row r="1351" spans="1:13" hidden="1">
      <c r="A1351" s="40" t="s">
        <v>8544</v>
      </c>
      <c r="B1351" s="46" t="s">
        <v>9515</v>
      </c>
      <c r="C1351" s="40" t="s">
        <v>7927</v>
      </c>
      <c r="D1351" s="40" t="s">
        <v>7928</v>
      </c>
      <c r="E1351" s="41" t="s">
        <v>7929</v>
      </c>
      <c r="F1351" s="40" t="s">
        <v>9518</v>
      </c>
      <c r="G1351" s="40" t="s">
        <v>7904</v>
      </c>
      <c r="H1351" s="40" t="s">
        <v>7908</v>
      </c>
      <c r="I1351" s="43">
        <f>J1351-1</f>
        <v>41498</v>
      </c>
      <c r="J1351" s="43">
        <v>41499</v>
      </c>
      <c r="K1351" s="40" t="s">
        <v>109</v>
      </c>
      <c r="L1351" s="40">
        <v>100</v>
      </c>
    </row>
    <row r="1352" spans="1:13" hidden="1">
      <c r="A1352" s="41" t="s">
        <v>8544</v>
      </c>
      <c r="B1352" s="41" t="s">
        <v>8610</v>
      </c>
      <c r="C1352" s="41" t="s">
        <v>7927</v>
      </c>
      <c r="D1352" s="41" t="s">
        <v>7928</v>
      </c>
      <c r="E1352" s="41" t="s">
        <v>7929</v>
      </c>
      <c r="F1352" s="41" t="s">
        <v>9521</v>
      </c>
      <c r="G1352" s="41" t="s">
        <v>1048</v>
      </c>
      <c r="H1352" s="41" t="s">
        <v>7888</v>
      </c>
      <c r="I1352" s="42">
        <v>41571</v>
      </c>
      <c r="J1352" s="41"/>
      <c r="K1352" s="41"/>
      <c r="L1352" s="41"/>
      <c r="M1352" s="52"/>
    </row>
    <row r="1353" spans="1:13" hidden="1">
      <c r="A1353" s="41" t="s">
        <v>8544</v>
      </c>
      <c r="B1353" s="41" t="s">
        <v>8610</v>
      </c>
      <c r="C1353" s="41" t="s">
        <v>7927</v>
      </c>
      <c r="D1353" s="41" t="s">
        <v>7928</v>
      </c>
      <c r="E1353" s="41" t="s">
        <v>7929</v>
      </c>
      <c r="F1353" s="41" t="s">
        <v>9521</v>
      </c>
      <c r="G1353" s="41" t="s">
        <v>1048</v>
      </c>
      <c r="H1353" s="41" t="s">
        <v>7889</v>
      </c>
      <c r="I1353" s="42"/>
      <c r="J1353" s="41"/>
      <c r="K1353" s="41"/>
      <c r="L1353" s="41"/>
      <c r="M1353" s="52"/>
    </row>
    <row r="1354" spans="1:13" hidden="1">
      <c r="A1354" s="41" t="s">
        <v>8544</v>
      </c>
      <c r="B1354" s="41" t="s">
        <v>8610</v>
      </c>
      <c r="C1354" s="41" t="s">
        <v>7927</v>
      </c>
      <c r="D1354" s="41" t="s">
        <v>7928</v>
      </c>
      <c r="E1354" s="41" t="s">
        <v>7929</v>
      </c>
      <c r="F1354" s="41" t="s">
        <v>9521</v>
      </c>
      <c r="G1354" s="41" t="s">
        <v>1048</v>
      </c>
      <c r="H1354" s="41" t="s">
        <v>7890</v>
      </c>
      <c r="I1354" s="41"/>
      <c r="J1354" s="41"/>
      <c r="K1354" s="41"/>
      <c r="L1354" s="41"/>
      <c r="M1354" s="52"/>
    </row>
    <row r="1355" spans="1:13" hidden="1">
      <c r="A1355" s="41" t="s">
        <v>8544</v>
      </c>
      <c r="B1355" s="41" t="s">
        <v>8610</v>
      </c>
      <c r="C1355" s="41" t="s">
        <v>7927</v>
      </c>
      <c r="D1355" s="41" t="s">
        <v>7928</v>
      </c>
      <c r="E1355" s="41" t="s">
        <v>7929</v>
      </c>
      <c r="F1355" s="41" t="s">
        <v>9521</v>
      </c>
      <c r="G1355" s="41" t="s">
        <v>1048</v>
      </c>
      <c r="H1355" s="41" t="s">
        <v>7891</v>
      </c>
      <c r="I1355" s="41"/>
      <c r="J1355" s="41"/>
      <c r="K1355" s="41"/>
      <c r="L1355" s="41"/>
      <c r="M1355" s="52"/>
    </row>
    <row r="1356" spans="1:13" hidden="1">
      <c r="A1356" s="41" t="s">
        <v>8544</v>
      </c>
      <c r="B1356" s="41" t="s">
        <v>8610</v>
      </c>
      <c r="C1356" s="41" t="s">
        <v>7927</v>
      </c>
      <c r="D1356" s="41" t="s">
        <v>7928</v>
      </c>
      <c r="E1356" s="41" t="s">
        <v>7929</v>
      </c>
      <c r="F1356" s="41" t="s">
        <v>9521</v>
      </c>
      <c r="G1356" s="41" t="s">
        <v>1048</v>
      </c>
      <c r="H1356" s="41" t="s">
        <v>7892</v>
      </c>
      <c r="I1356" s="42"/>
      <c r="J1356" s="41"/>
      <c r="K1356" s="41"/>
      <c r="L1356" s="41"/>
      <c r="M1356" s="52"/>
    </row>
    <row r="1357" spans="1:13" hidden="1">
      <c r="A1357" s="41" t="s">
        <v>8544</v>
      </c>
      <c r="B1357" s="41" t="s">
        <v>8610</v>
      </c>
      <c r="C1357" s="41" t="s">
        <v>7927</v>
      </c>
      <c r="D1357" s="41" t="s">
        <v>7928</v>
      </c>
      <c r="E1357" s="41" t="s">
        <v>7929</v>
      </c>
      <c r="F1357" s="41" t="s">
        <v>9521</v>
      </c>
      <c r="G1357" s="41" t="s">
        <v>1048</v>
      </c>
      <c r="H1357" s="41" t="s">
        <v>7893</v>
      </c>
      <c r="I1357" s="41"/>
      <c r="J1357" s="41"/>
      <c r="K1357" s="41"/>
      <c r="L1357" s="41"/>
      <c r="M1357" s="52"/>
    </row>
    <row r="1358" spans="1:13" hidden="1">
      <c r="A1358" s="41" t="s">
        <v>8544</v>
      </c>
      <c r="B1358" s="41" t="s">
        <v>8610</v>
      </c>
      <c r="C1358" s="41" t="s">
        <v>7927</v>
      </c>
      <c r="D1358" s="41" t="s">
        <v>7928</v>
      </c>
      <c r="E1358" s="41" t="s">
        <v>7929</v>
      </c>
      <c r="F1358" s="41" t="s">
        <v>9521</v>
      </c>
      <c r="G1358" s="41" t="s">
        <v>1048</v>
      </c>
      <c r="H1358" s="41" t="s">
        <v>7894</v>
      </c>
      <c r="I1358" s="42"/>
      <c r="J1358" s="41"/>
      <c r="K1358" s="41"/>
      <c r="L1358" s="41"/>
      <c r="M1358" s="52"/>
    </row>
    <row r="1359" spans="1:13" hidden="1">
      <c r="A1359" s="40" t="s">
        <v>8544</v>
      </c>
      <c r="B1359" s="40" t="s">
        <v>8610</v>
      </c>
      <c r="C1359" s="40" t="s">
        <v>7927</v>
      </c>
      <c r="D1359" s="40" t="s">
        <v>7928</v>
      </c>
      <c r="E1359" s="41" t="s">
        <v>7929</v>
      </c>
      <c r="F1359" s="40" t="s">
        <v>9521</v>
      </c>
      <c r="G1359" s="40" t="s">
        <v>7895</v>
      </c>
      <c r="H1359" s="40" t="s">
        <v>7896</v>
      </c>
      <c r="I1359" s="43">
        <f>J1359-2</f>
        <v>41571</v>
      </c>
      <c r="J1359" s="43">
        <f t="shared" ref="J1359:J1365" si="90">I1360</f>
        <v>41573</v>
      </c>
      <c r="K1359" s="40" t="s">
        <v>145</v>
      </c>
      <c r="L1359" s="40">
        <v>100</v>
      </c>
    </row>
    <row r="1360" spans="1:13" hidden="1">
      <c r="A1360" s="40" t="s">
        <v>8544</v>
      </c>
      <c r="B1360" s="40" t="s">
        <v>8610</v>
      </c>
      <c r="C1360" s="40" t="s">
        <v>7927</v>
      </c>
      <c r="D1360" s="40" t="s">
        <v>7928</v>
      </c>
      <c r="E1360" s="41" t="s">
        <v>7929</v>
      </c>
      <c r="F1360" s="40" t="s">
        <v>9521</v>
      </c>
      <c r="G1360" s="40" t="s">
        <v>7898</v>
      </c>
      <c r="H1360" s="40" t="s">
        <v>7899</v>
      </c>
      <c r="I1360" s="43">
        <f>J1360-1</f>
        <v>41573</v>
      </c>
      <c r="J1360" s="43">
        <f t="shared" si="90"/>
        <v>41574</v>
      </c>
      <c r="K1360" s="40" t="s">
        <v>145</v>
      </c>
      <c r="L1360" s="40">
        <v>100</v>
      </c>
    </row>
    <row r="1361" spans="1:13" hidden="1">
      <c r="A1361" s="40" t="s">
        <v>8544</v>
      </c>
      <c r="B1361" s="40" t="s">
        <v>8610</v>
      </c>
      <c r="C1361" s="40" t="s">
        <v>7927</v>
      </c>
      <c r="D1361" s="40" t="s">
        <v>7928</v>
      </c>
      <c r="E1361" s="41" t="s">
        <v>7929</v>
      </c>
      <c r="F1361" s="40" t="s">
        <v>9521</v>
      </c>
      <c r="G1361" s="40" t="s">
        <v>7898</v>
      </c>
      <c r="H1361" s="40" t="s">
        <v>7900</v>
      </c>
      <c r="I1361" s="43">
        <f>J1361-1</f>
        <v>41574</v>
      </c>
      <c r="J1361" s="43">
        <f t="shared" si="90"/>
        <v>41575</v>
      </c>
      <c r="K1361" s="40" t="s">
        <v>145</v>
      </c>
      <c r="L1361" s="40">
        <v>100</v>
      </c>
    </row>
    <row r="1362" spans="1:13">
      <c r="A1362" s="40" t="s">
        <v>8544</v>
      </c>
      <c r="B1362" s="40" t="s">
        <v>8610</v>
      </c>
      <c r="C1362" s="40" t="s">
        <v>7927</v>
      </c>
      <c r="D1362" s="40" t="s">
        <v>7928</v>
      </c>
      <c r="E1362" s="41" t="s">
        <v>7929</v>
      </c>
      <c r="F1362" s="40" t="s">
        <v>9521</v>
      </c>
      <c r="G1362" s="40" t="s">
        <v>7901</v>
      </c>
      <c r="H1362" s="40" t="s">
        <v>7902</v>
      </c>
      <c r="I1362" s="43">
        <f>J1362-5</f>
        <v>41575</v>
      </c>
      <c r="J1362" s="43">
        <f t="shared" si="90"/>
        <v>41580</v>
      </c>
      <c r="K1362" s="40" t="s">
        <v>145</v>
      </c>
      <c r="L1362" s="40">
        <v>100</v>
      </c>
    </row>
    <row r="1363" spans="1:13" hidden="1">
      <c r="A1363" s="40" t="s">
        <v>8544</v>
      </c>
      <c r="B1363" s="40" t="s">
        <v>8610</v>
      </c>
      <c r="C1363" s="40" t="s">
        <v>7927</v>
      </c>
      <c r="D1363" s="40" t="s">
        <v>7928</v>
      </c>
      <c r="E1363" s="41" t="s">
        <v>7929</v>
      </c>
      <c r="F1363" s="40" t="s">
        <v>9521</v>
      </c>
      <c r="G1363" s="40" t="s">
        <v>7904</v>
      </c>
      <c r="H1363" s="40" t="s">
        <v>7905</v>
      </c>
      <c r="I1363" s="43">
        <f>J1363-3</f>
        <v>41580</v>
      </c>
      <c r="J1363" s="43">
        <f t="shared" si="90"/>
        <v>41583</v>
      </c>
      <c r="K1363" s="40" t="s">
        <v>145</v>
      </c>
      <c r="L1363" s="40">
        <v>100</v>
      </c>
    </row>
    <row r="1364" spans="1:13" hidden="1">
      <c r="A1364" s="40" t="s">
        <v>8544</v>
      </c>
      <c r="B1364" s="40" t="s">
        <v>8610</v>
      </c>
      <c r="C1364" s="40" t="s">
        <v>7927</v>
      </c>
      <c r="D1364" s="40" t="s">
        <v>7928</v>
      </c>
      <c r="E1364" s="41" t="s">
        <v>7929</v>
      </c>
      <c r="F1364" s="40" t="s">
        <v>9521</v>
      </c>
      <c r="G1364" s="40" t="s">
        <v>7904</v>
      </c>
      <c r="H1364" s="40" t="s">
        <v>7906</v>
      </c>
      <c r="I1364" s="43">
        <f>J1364-2</f>
        <v>41583</v>
      </c>
      <c r="J1364" s="43">
        <f t="shared" si="90"/>
        <v>41585</v>
      </c>
      <c r="K1364" s="40" t="s">
        <v>145</v>
      </c>
      <c r="L1364" s="40">
        <v>100</v>
      </c>
    </row>
    <row r="1365" spans="1:13" hidden="1">
      <c r="A1365" s="40" t="s">
        <v>8544</v>
      </c>
      <c r="B1365" s="40" t="s">
        <v>8610</v>
      </c>
      <c r="C1365" s="40" t="s">
        <v>7927</v>
      </c>
      <c r="D1365" s="40" t="s">
        <v>7928</v>
      </c>
      <c r="E1365" s="41" t="s">
        <v>7929</v>
      </c>
      <c r="F1365" s="40" t="s">
        <v>9521</v>
      </c>
      <c r="G1365" s="40" t="s">
        <v>7904</v>
      </c>
      <c r="H1365" s="40" t="s">
        <v>7907</v>
      </c>
      <c r="I1365" s="43">
        <f>J1365-2</f>
        <v>41585</v>
      </c>
      <c r="J1365" s="43">
        <f t="shared" si="90"/>
        <v>41587</v>
      </c>
      <c r="K1365" s="40" t="s">
        <v>145</v>
      </c>
      <c r="L1365" s="40">
        <v>100</v>
      </c>
    </row>
    <row r="1366" spans="1:13" ht="26.45" hidden="1">
      <c r="A1366" s="40" t="s">
        <v>8544</v>
      </c>
      <c r="B1366" s="40" t="s">
        <v>8610</v>
      </c>
      <c r="C1366" s="40" t="s">
        <v>7927</v>
      </c>
      <c r="D1366" s="40" t="s">
        <v>7928</v>
      </c>
      <c r="E1366" s="41" t="s">
        <v>7929</v>
      </c>
      <c r="F1366" s="40" t="s">
        <v>9521</v>
      </c>
      <c r="G1366" s="40" t="s">
        <v>7904</v>
      </c>
      <c r="H1366" s="40" t="s">
        <v>7908</v>
      </c>
      <c r="I1366" s="43">
        <f>J1366-1</f>
        <v>41587</v>
      </c>
      <c r="J1366" s="43">
        <v>41588</v>
      </c>
      <c r="K1366" s="40" t="s">
        <v>145</v>
      </c>
      <c r="L1366" s="40">
        <v>100</v>
      </c>
      <c r="M1366" s="39" t="s">
        <v>8566</v>
      </c>
    </row>
    <row r="1367" spans="1:13" hidden="1">
      <c r="A1367" s="41" t="s">
        <v>8544</v>
      </c>
      <c r="B1367" s="41" t="s">
        <v>7981</v>
      </c>
      <c r="C1367" s="41" t="s">
        <v>7927</v>
      </c>
      <c r="D1367" s="41" t="s">
        <v>7928</v>
      </c>
      <c r="E1367" s="41" t="s">
        <v>7929</v>
      </c>
      <c r="F1367" s="41" t="s">
        <v>9522</v>
      </c>
      <c r="G1367" s="41" t="s">
        <v>1048</v>
      </c>
      <c r="H1367" s="41" t="s">
        <v>7888</v>
      </c>
      <c r="I1367" s="42">
        <v>41528</v>
      </c>
      <c r="J1367" s="41"/>
      <c r="K1367" s="41"/>
      <c r="L1367" s="41"/>
      <c r="M1367" s="52"/>
    </row>
    <row r="1368" spans="1:13" hidden="1">
      <c r="A1368" s="41" t="s">
        <v>8544</v>
      </c>
      <c r="B1368" s="41" t="s">
        <v>7981</v>
      </c>
      <c r="C1368" s="41" t="s">
        <v>7927</v>
      </c>
      <c r="D1368" s="41" t="s">
        <v>7928</v>
      </c>
      <c r="E1368" s="41" t="s">
        <v>7929</v>
      </c>
      <c r="F1368" s="41" t="s">
        <v>9522</v>
      </c>
      <c r="G1368" s="41" t="s">
        <v>1048</v>
      </c>
      <c r="H1368" s="41" t="s">
        <v>7889</v>
      </c>
      <c r="I1368" s="42"/>
      <c r="J1368" s="41"/>
      <c r="K1368" s="41"/>
      <c r="L1368" s="41"/>
      <c r="M1368" s="52"/>
    </row>
    <row r="1369" spans="1:13" hidden="1">
      <c r="A1369" s="41" t="s">
        <v>8544</v>
      </c>
      <c r="B1369" s="41" t="s">
        <v>7981</v>
      </c>
      <c r="C1369" s="41" t="s">
        <v>7927</v>
      </c>
      <c r="D1369" s="41" t="s">
        <v>7928</v>
      </c>
      <c r="E1369" s="41" t="s">
        <v>7929</v>
      </c>
      <c r="F1369" s="41" t="s">
        <v>9522</v>
      </c>
      <c r="G1369" s="41" t="s">
        <v>1048</v>
      </c>
      <c r="H1369" s="41" t="s">
        <v>7890</v>
      </c>
      <c r="I1369" s="41"/>
      <c r="J1369" s="41"/>
      <c r="K1369" s="41"/>
      <c r="L1369" s="41"/>
      <c r="M1369" s="52"/>
    </row>
    <row r="1370" spans="1:13" hidden="1">
      <c r="A1370" s="41" t="s">
        <v>8544</v>
      </c>
      <c r="B1370" s="41" t="s">
        <v>7981</v>
      </c>
      <c r="C1370" s="41" t="s">
        <v>7927</v>
      </c>
      <c r="D1370" s="41" t="s">
        <v>7928</v>
      </c>
      <c r="E1370" s="41" t="s">
        <v>7929</v>
      </c>
      <c r="F1370" s="41" t="s">
        <v>9522</v>
      </c>
      <c r="G1370" s="41" t="s">
        <v>1048</v>
      </c>
      <c r="H1370" s="41" t="s">
        <v>7891</v>
      </c>
      <c r="I1370" s="41"/>
      <c r="J1370" s="41"/>
      <c r="K1370" s="41"/>
      <c r="L1370" s="41"/>
      <c r="M1370" s="52"/>
    </row>
    <row r="1371" spans="1:13" hidden="1">
      <c r="A1371" s="41" t="s">
        <v>8544</v>
      </c>
      <c r="B1371" s="41" t="s">
        <v>7981</v>
      </c>
      <c r="C1371" s="41" t="s">
        <v>7927</v>
      </c>
      <c r="D1371" s="41" t="s">
        <v>7928</v>
      </c>
      <c r="E1371" s="41" t="s">
        <v>7929</v>
      </c>
      <c r="F1371" s="41" t="s">
        <v>9522</v>
      </c>
      <c r="G1371" s="41" t="s">
        <v>1048</v>
      </c>
      <c r="H1371" s="41" t="s">
        <v>7892</v>
      </c>
      <c r="I1371" s="42"/>
      <c r="J1371" s="41"/>
      <c r="K1371" s="41"/>
      <c r="L1371" s="41"/>
      <c r="M1371" s="52"/>
    </row>
    <row r="1372" spans="1:13" hidden="1">
      <c r="A1372" s="41" t="s">
        <v>8544</v>
      </c>
      <c r="B1372" s="41" t="s">
        <v>7981</v>
      </c>
      <c r="C1372" s="41" t="s">
        <v>7927</v>
      </c>
      <c r="D1372" s="41" t="s">
        <v>7928</v>
      </c>
      <c r="E1372" s="41" t="s">
        <v>7929</v>
      </c>
      <c r="F1372" s="41" t="s">
        <v>9522</v>
      </c>
      <c r="G1372" s="41" t="s">
        <v>1048</v>
      </c>
      <c r="H1372" s="41" t="s">
        <v>7893</v>
      </c>
      <c r="I1372" s="41"/>
      <c r="J1372" s="41"/>
      <c r="K1372" s="41"/>
      <c r="L1372" s="41"/>
      <c r="M1372" s="52"/>
    </row>
    <row r="1373" spans="1:13" hidden="1">
      <c r="A1373" s="41" t="s">
        <v>8544</v>
      </c>
      <c r="B1373" s="41" t="s">
        <v>7981</v>
      </c>
      <c r="C1373" s="41" t="s">
        <v>7927</v>
      </c>
      <c r="D1373" s="41" t="s">
        <v>7928</v>
      </c>
      <c r="E1373" s="41" t="s">
        <v>7929</v>
      </c>
      <c r="F1373" s="41" t="s">
        <v>9522</v>
      </c>
      <c r="G1373" s="41" t="s">
        <v>1048</v>
      </c>
      <c r="H1373" s="41" t="s">
        <v>7894</v>
      </c>
      <c r="I1373" s="42">
        <v>41545</v>
      </c>
      <c r="J1373" s="41"/>
      <c r="K1373" s="41"/>
      <c r="L1373" s="41"/>
      <c r="M1373" s="52"/>
    </row>
    <row r="1374" spans="1:13" hidden="1">
      <c r="A1374" s="40" t="s">
        <v>8544</v>
      </c>
      <c r="B1374" s="40" t="s">
        <v>7981</v>
      </c>
      <c r="C1374" s="40" t="s">
        <v>7927</v>
      </c>
      <c r="D1374" s="40" t="s">
        <v>7928</v>
      </c>
      <c r="E1374" s="41" t="s">
        <v>7929</v>
      </c>
      <c r="F1374" s="40" t="s">
        <v>9522</v>
      </c>
      <c r="G1374" s="40" t="s">
        <v>7895</v>
      </c>
      <c r="H1374" s="40" t="s">
        <v>7896</v>
      </c>
      <c r="I1374" s="43">
        <f>J1374-2</f>
        <v>41528</v>
      </c>
      <c r="J1374" s="43">
        <f t="shared" ref="J1374:J1380" si="91">I1375</f>
        <v>41530</v>
      </c>
      <c r="K1374" s="40" t="s">
        <v>145</v>
      </c>
      <c r="L1374" s="40">
        <v>100</v>
      </c>
    </row>
    <row r="1375" spans="1:13" hidden="1">
      <c r="A1375" s="40" t="s">
        <v>8544</v>
      </c>
      <c r="B1375" s="40" t="s">
        <v>7981</v>
      </c>
      <c r="C1375" s="40" t="s">
        <v>7927</v>
      </c>
      <c r="D1375" s="40" t="s">
        <v>7928</v>
      </c>
      <c r="E1375" s="41" t="s">
        <v>7929</v>
      </c>
      <c r="F1375" s="40" t="s">
        <v>9522</v>
      </c>
      <c r="G1375" s="40" t="s">
        <v>7898</v>
      </c>
      <c r="H1375" s="40" t="s">
        <v>7899</v>
      </c>
      <c r="I1375" s="43">
        <f>J1375-1</f>
        <v>41530</v>
      </c>
      <c r="J1375" s="43">
        <f t="shared" si="91"/>
        <v>41531</v>
      </c>
      <c r="K1375" s="40" t="s">
        <v>145</v>
      </c>
      <c r="L1375" s="40">
        <v>100</v>
      </c>
    </row>
    <row r="1376" spans="1:13" hidden="1">
      <c r="A1376" s="40" t="s">
        <v>8544</v>
      </c>
      <c r="B1376" s="40" t="s">
        <v>7981</v>
      </c>
      <c r="C1376" s="40" t="s">
        <v>7927</v>
      </c>
      <c r="D1376" s="40" t="s">
        <v>7928</v>
      </c>
      <c r="E1376" s="41" t="s">
        <v>7929</v>
      </c>
      <c r="F1376" s="40" t="s">
        <v>9522</v>
      </c>
      <c r="G1376" s="40" t="s">
        <v>7898</v>
      </c>
      <c r="H1376" s="40" t="s">
        <v>7900</v>
      </c>
      <c r="I1376" s="43">
        <f>J1376-1</f>
        <v>41531</v>
      </c>
      <c r="J1376" s="43">
        <f t="shared" si="91"/>
        <v>41532</v>
      </c>
      <c r="K1376" s="40" t="s">
        <v>145</v>
      </c>
      <c r="L1376" s="40">
        <v>100</v>
      </c>
    </row>
    <row r="1377" spans="1:13">
      <c r="A1377" s="40" t="s">
        <v>8544</v>
      </c>
      <c r="B1377" s="40" t="s">
        <v>7981</v>
      </c>
      <c r="C1377" s="40" t="s">
        <v>7927</v>
      </c>
      <c r="D1377" s="40" t="s">
        <v>7928</v>
      </c>
      <c r="E1377" s="41" t="s">
        <v>7929</v>
      </c>
      <c r="F1377" s="40" t="s">
        <v>9522</v>
      </c>
      <c r="G1377" s="40" t="s">
        <v>7901</v>
      </c>
      <c r="H1377" s="40" t="s">
        <v>7902</v>
      </c>
      <c r="I1377" s="43">
        <f>J1377-5</f>
        <v>41532</v>
      </c>
      <c r="J1377" s="43">
        <f t="shared" si="91"/>
        <v>41537</v>
      </c>
      <c r="K1377" s="40" t="s">
        <v>145</v>
      </c>
      <c r="L1377" s="40">
        <v>100</v>
      </c>
    </row>
    <row r="1378" spans="1:13" hidden="1">
      <c r="A1378" s="40" t="s">
        <v>8544</v>
      </c>
      <c r="B1378" s="40" t="s">
        <v>7981</v>
      </c>
      <c r="C1378" s="40" t="s">
        <v>7927</v>
      </c>
      <c r="D1378" s="40" t="s">
        <v>7928</v>
      </c>
      <c r="E1378" s="41" t="s">
        <v>7929</v>
      </c>
      <c r="F1378" s="40" t="s">
        <v>9522</v>
      </c>
      <c r="G1378" s="40" t="s">
        <v>7904</v>
      </c>
      <c r="H1378" s="40" t="s">
        <v>7905</v>
      </c>
      <c r="I1378" s="43">
        <f>J1378-3</f>
        <v>41537</v>
      </c>
      <c r="J1378" s="43">
        <f t="shared" si="91"/>
        <v>41540</v>
      </c>
      <c r="K1378" s="40" t="s">
        <v>145</v>
      </c>
      <c r="L1378" s="40">
        <v>100</v>
      </c>
    </row>
    <row r="1379" spans="1:13" hidden="1">
      <c r="A1379" s="40" t="s">
        <v>8544</v>
      </c>
      <c r="B1379" s="40" t="s">
        <v>7981</v>
      </c>
      <c r="C1379" s="40" t="s">
        <v>7927</v>
      </c>
      <c r="D1379" s="40" t="s">
        <v>7928</v>
      </c>
      <c r="E1379" s="41" t="s">
        <v>7929</v>
      </c>
      <c r="F1379" s="40" t="s">
        <v>9522</v>
      </c>
      <c r="G1379" s="40" t="s">
        <v>7904</v>
      </c>
      <c r="H1379" s="40" t="s">
        <v>7906</v>
      </c>
      <c r="I1379" s="43">
        <f>J1379-2</f>
        <v>41540</v>
      </c>
      <c r="J1379" s="43">
        <f t="shared" si="91"/>
        <v>41542</v>
      </c>
      <c r="K1379" s="40" t="s">
        <v>145</v>
      </c>
      <c r="L1379" s="40">
        <v>100</v>
      </c>
    </row>
    <row r="1380" spans="1:13" hidden="1">
      <c r="A1380" s="40" t="s">
        <v>8544</v>
      </c>
      <c r="B1380" s="40" t="s">
        <v>7981</v>
      </c>
      <c r="C1380" s="40" t="s">
        <v>7927</v>
      </c>
      <c r="D1380" s="40" t="s">
        <v>7928</v>
      </c>
      <c r="E1380" s="41" t="s">
        <v>7929</v>
      </c>
      <c r="F1380" s="40" t="s">
        <v>9522</v>
      </c>
      <c r="G1380" s="40" t="s">
        <v>7904</v>
      </c>
      <c r="H1380" s="40" t="s">
        <v>7907</v>
      </c>
      <c r="I1380" s="43">
        <f>J1380-2</f>
        <v>41542</v>
      </c>
      <c r="J1380" s="43">
        <f t="shared" si="91"/>
        <v>41544</v>
      </c>
      <c r="K1380" s="40" t="s">
        <v>145</v>
      </c>
      <c r="L1380" s="40">
        <v>100</v>
      </c>
    </row>
    <row r="1381" spans="1:13" ht="26.45" hidden="1">
      <c r="A1381" s="40" t="s">
        <v>8544</v>
      </c>
      <c r="B1381" s="40" t="s">
        <v>7981</v>
      </c>
      <c r="C1381" s="40" t="s">
        <v>7927</v>
      </c>
      <c r="D1381" s="40" t="s">
        <v>7928</v>
      </c>
      <c r="E1381" s="41" t="s">
        <v>7929</v>
      </c>
      <c r="F1381" s="40" t="s">
        <v>9522</v>
      </c>
      <c r="G1381" s="40" t="s">
        <v>7904</v>
      </c>
      <c r="H1381" s="40" t="s">
        <v>7908</v>
      </c>
      <c r="I1381" s="43">
        <f>J1381-1</f>
        <v>41544</v>
      </c>
      <c r="J1381" s="43">
        <v>41545</v>
      </c>
      <c r="K1381" s="40" t="s">
        <v>145</v>
      </c>
      <c r="L1381" s="40">
        <v>100</v>
      </c>
      <c r="M1381" s="39" t="s">
        <v>9415</v>
      </c>
    </row>
    <row r="1382" spans="1:13" hidden="1">
      <c r="A1382" s="41" t="s">
        <v>8544</v>
      </c>
      <c r="B1382" s="41" t="s">
        <v>7981</v>
      </c>
      <c r="C1382" s="41" t="s">
        <v>7927</v>
      </c>
      <c r="D1382" s="41" t="s">
        <v>7928</v>
      </c>
      <c r="E1382" s="41" t="s">
        <v>7929</v>
      </c>
      <c r="F1382" s="41" t="s">
        <v>9523</v>
      </c>
      <c r="G1382" s="41" t="s">
        <v>1048</v>
      </c>
      <c r="H1382" s="41" t="s">
        <v>7888</v>
      </c>
      <c r="I1382" s="42">
        <v>41548</v>
      </c>
      <c r="J1382" s="41"/>
      <c r="K1382" s="41"/>
      <c r="L1382" s="41"/>
      <c r="M1382" s="52"/>
    </row>
    <row r="1383" spans="1:13" hidden="1">
      <c r="A1383" s="41" t="s">
        <v>8544</v>
      </c>
      <c r="B1383" s="41" t="s">
        <v>7981</v>
      </c>
      <c r="C1383" s="41" t="s">
        <v>7927</v>
      </c>
      <c r="D1383" s="41" t="s">
        <v>7928</v>
      </c>
      <c r="E1383" s="41" t="s">
        <v>7929</v>
      </c>
      <c r="F1383" s="41" t="s">
        <v>9523</v>
      </c>
      <c r="G1383" s="41" t="s">
        <v>1048</v>
      </c>
      <c r="H1383" s="41" t="s">
        <v>7889</v>
      </c>
      <c r="I1383" s="42"/>
      <c r="J1383" s="41"/>
      <c r="K1383" s="41"/>
      <c r="L1383" s="41"/>
      <c r="M1383" s="52"/>
    </row>
    <row r="1384" spans="1:13" hidden="1">
      <c r="A1384" s="41" t="s">
        <v>8544</v>
      </c>
      <c r="B1384" s="41" t="s">
        <v>7981</v>
      </c>
      <c r="C1384" s="41" t="s">
        <v>7927</v>
      </c>
      <c r="D1384" s="41" t="s">
        <v>7928</v>
      </c>
      <c r="E1384" s="41" t="s">
        <v>7929</v>
      </c>
      <c r="F1384" s="41" t="s">
        <v>9523</v>
      </c>
      <c r="G1384" s="41" t="s">
        <v>1048</v>
      </c>
      <c r="H1384" s="41" t="s">
        <v>7890</v>
      </c>
      <c r="I1384" s="41"/>
      <c r="J1384" s="41"/>
      <c r="K1384" s="41"/>
      <c r="L1384" s="41"/>
      <c r="M1384" s="52"/>
    </row>
    <row r="1385" spans="1:13" hidden="1">
      <c r="A1385" s="41" t="s">
        <v>8544</v>
      </c>
      <c r="B1385" s="41" t="s">
        <v>7981</v>
      </c>
      <c r="C1385" s="41" t="s">
        <v>7927</v>
      </c>
      <c r="D1385" s="41" t="s">
        <v>7928</v>
      </c>
      <c r="E1385" s="41" t="s">
        <v>7929</v>
      </c>
      <c r="F1385" s="41" t="s">
        <v>9523</v>
      </c>
      <c r="G1385" s="41" t="s">
        <v>1048</v>
      </c>
      <c r="H1385" s="41" t="s">
        <v>7891</v>
      </c>
      <c r="I1385" s="41"/>
      <c r="J1385" s="41"/>
      <c r="K1385" s="41"/>
      <c r="L1385" s="41"/>
      <c r="M1385" s="52"/>
    </row>
    <row r="1386" spans="1:13" hidden="1">
      <c r="A1386" s="41" t="s">
        <v>8544</v>
      </c>
      <c r="B1386" s="41" t="s">
        <v>7981</v>
      </c>
      <c r="C1386" s="41" t="s">
        <v>7927</v>
      </c>
      <c r="D1386" s="41" t="s">
        <v>7928</v>
      </c>
      <c r="E1386" s="41" t="s">
        <v>7929</v>
      </c>
      <c r="F1386" s="41" t="s">
        <v>9523</v>
      </c>
      <c r="G1386" s="41" t="s">
        <v>1048</v>
      </c>
      <c r="H1386" s="41" t="s">
        <v>7892</v>
      </c>
      <c r="I1386" s="42"/>
      <c r="J1386" s="41"/>
      <c r="K1386" s="41"/>
      <c r="L1386" s="41"/>
      <c r="M1386" s="52"/>
    </row>
    <row r="1387" spans="1:13" hidden="1">
      <c r="A1387" s="41" t="s">
        <v>8544</v>
      </c>
      <c r="B1387" s="41" t="s">
        <v>7981</v>
      </c>
      <c r="C1387" s="41" t="s">
        <v>7927</v>
      </c>
      <c r="D1387" s="41" t="s">
        <v>7928</v>
      </c>
      <c r="E1387" s="41" t="s">
        <v>7929</v>
      </c>
      <c r="F1387" s="41" t="s">
        <v>9523</v>
      </c>
      <c r="G1387" s="41" t="s">
        <v>1048</v>
      </c>
      <c r="H1387" s="41" t="s">
        <v>7893</v>
      </c>
      <c r="I1387" s="41"/>
      <c r="J1387" s="41"/>
      <c r="K1387" s="41"/>
      <c r="L1387" s="41"/>
      <c r="M1387" s="52"/>
    </row>
    <row r="1388" spans="1:13" hidden="1">
      <c r="A1388" s="41" t="s">
        <v>8544</v>
      </c>
      <c r="B1388" s="41" t="s">
        <v>7981</v>
      </c>
      <c r="C1388" s="41" t="s">
        <v>7927</v>
      </c>
      <c r="D1388" s="41" t="s">
        <v>7928</v>
      </c>
      <c r="E1388" s="41" t="s">
        <v>7929</v>
      </c>
      <c r="F1388" s="41" t="s">
        <v>9523</v>
      </c>
      <c r="G1388" s="41" t="s">
        <v>1048</v>
      </c>
      <c r="H1388" s="41" t="s">
        <v>7894</v>
      </c>
      <c r="I1388" s="42">
        <v>41565</v>
      </c>
      <c r="J1388" s="41"/>
      <c r="K1388" s="41"/>
      <c r="L1388" s="41"/>
      <c r="M1388" s="52"/>
    </row>
    <row r="1389" spans="1:13" hidden="1">
      <c r="A1389" s="40" t="s">
        <v>8544</v>
      </c>
      <c r="B1389" s="40" t="s">
        <v>7981</v>
      </c>
      <c r="C1389" s="40" t="s">
        <v>7927</v>
      </c>
      <c r="D1389" s="40" t="s">
        <v>7928</v>
      </c>
      <c r="E1389" s="41" t="s">
        <v>7929</v>
      </c>
      <c r="F1389" s="40" t="s">
        <v>9523</v>
      </c>
      <c r="G1389" s="40" t="s">
        <v>7895</v>
      </c>
      <c r="H1389" s="40" t="s">
        <v>7896</v>
      </c>
      <c r="I1389" s="43">
        <f>J1389-2</f>
        <v>41548</v>
      </c>
      <c r="J1389" s="43">
        <f t="shared" ref="J1389:J1395" si="92">I1390</f>
        <v>41550</v>
      </c>
      <c r="K1389" s="40" t="s">
        <v>145</v>
      </c>
      <c r="L1389" s="40">
        <v>100</v>
      </c>
    </row>
    <row r="1390" spans="1:13" hidden="1">
      <c r="A1390" s="40" t="s">
        <v>8544</v>
      </c>
      <c r="B1390" s="40" t="s">
        <v>7981</v>
      </c>
      <c r="C1390" s="40" t="s">
        <v>7927</v>
      </c>
      <c r="D1390" s="40" t="s">
        <v>7928</v>
      </c>
      <c r="E1390" s="41" t="s">
        <v>7929</v>
      </c>
      <c r="F1390" s="40" t="s">
        <v>9523</v>
      </c>
      <c r="G1390" s="40" t="s">
        <v>7898</v>
      </c>
      <c r="H1390" s="40" t="s">
        <v>7899</v>
      </c>
      <c r="I1390" s="43">
        <f>J1390-1</f>
        <v>41550</v>
      </c>
      <c r="J1390" s="43">
        <f t="shared" si="92"/>
        <v>41551</v>
      </c>
      <c r="K1390" s="40" t="s">
        <v>145</v>
      </c>
      <c r="L1390" s="40">
        <v>100</v>
      </c>
    </row>
    <row r="1391" spans="1:13" hidden="1">
      <c r="A1391" s="40" t="s">
        <v>8544</v>
      </c>
      <c r="B1391" s="40" t="s">
        <v>7981</v>
      </c>
      <c r="C1391" s="40" t="s">
        <v>7927</v>
      </c>
      <c r="D1391" s="40" t="s">
        <v>7928</v>
      </c>
      <c r="E1391" s="41" t="s">
        <v>7929</v>
      </c>
      <c r="F1391" s="40" t="s">
        <v>9523</v>
      </c>
      <c r="G1391" s="40" t="s">
        <v>7898</v>
      </c>
      <c r="H1391" s="40" t="s">
        <v>7900</v>
      </c>
      <c r="I1391" s="43">
        <f>J1391-1</f>
        <v>41551</v>
      </c>
      <c r="J1391" s="43">
        <f t="shared" si="92"/>
        <v>41552</v>
      </c>
      <c r="K1391" s="40" t="s">
        <v>145</v>
      </c>
      <c r="L1391" s="40">
        <v>100</v>
      </c>
    </row>
    <row r="1392" spans="1:13">
      <c r="A1392" s="40" t="s">
        <v>8544</v>
      </c>
      <c r="B1392" s="40" t="s">
        <v>7981</v>
      </c>
      <c r="C1392" s="40" t="s">
        <v>7927</v>
      </c>
      <c r="D1392" s="40" t="s">
        <v>7928</v>
      </c>
      <c r="E1392" s="41" t="s">
        <v>7929</v>
      </c>
      <c r="F1392" s="40" t="s">
        <v>9523</v>
      </c>
      <c r="G1392" s="40" t="s">
        <v>7901</v>
      </c>
      <c r="H1392" s="40" t="s">
        <v>7902</v>
      </c>
      <c r="I1392" s="43">
        <f>J1392-5</f>
        <v>41552</v>
      </c>
      <c r="J1392" s="43">
        <f t="shared" si="92"/>
        <v>41557</v>
      </c>
      <c r="K1392" s="40" t="s">
        <v>145</v>
      </c>
      <c r="L1392" s="40">
        <v>100</v>
      </c>
    </row>
    <row r="1393" spans="1:12" hidden="1">
      <c r="A1393" s="40" t="s">
        <v>8544</v>
      </c>
      <c r="B1393" s="40" t="s">
        <v>7981</v>
      </c>
      <c r="C1393" s="40" t="s">
        <v>7927</v>
      </c>
      <c r="D1393" s="40" t="s">
        <v>7928</v>
      </c>
      <c r="E1393" s="41" t="s">
        <v>7929</v>
      </c>
      <c r="F1393" s="40" t="s">
        <v>9523</v>
      </c>
      <c r="G1393" s="40" t="s">
        <v>7904</v>
      </c>
      <c r="H1393" s="40" t="s">
        <v>7905</v>
      </c>
      <c r="I1393" s="43">
        <f>J1393-3</f>
        <v>41557</v>
      </c>
      <c r="J1393" s="43">
        <f t="shared" si="92"/>
        <v>41560</v>
      </c>
      <c r="K1393" s="40" t="s">
        <v>145</v>
      </c>
      <c r="L1393" s="40">
        <v>100</v>
      </c>
    </row>
    <row r="1394" spans="1:12" hidden="1">
      <c r="A1394" s="40" t="s">
        <v>8544</v>
      </c>
      <c r="B1394" s="40" t="s">
        <v>7981</v>
      </c>
      <c r="C1394" s="40" t="s">
        <v>7927</v>
      </c>
      <c r="D1394" s="40" t="s">
        <v>7928</v>
      </c>
      <c r="E1394" s="41" t="s">
        <v>7929</v>
      </c>
      <c r="F1394" s="40" t="s">
        <v>9523</v>
      </c>
      <c r="G1394" s="40" t="s">
        <v>7904</v>
      </c>
      <c r="H1394" s="40" t="s">
        <v>7906</v>
      </c>
      <c r="I1394" s="43">
        <f>J1394-2</f>
        <v>41560</v>
      </c>
      <c r="J1394" s="43">
        <f t="shared" si="92"/>
        <v>41562</v>
      </c>
      <c r="K1394" s="40" t="s">
        <v>145</v>
      </c>
      <c r="L1394" s="40">
        <v>100</v>
      </c>
    </row>
    <row r="1395" spans="1:12" hidden="1">
      <c r="A1395" s="40" t="s">
        <v>8544</v>
      </c>
      <c r="B1395" s="40" t="s">
        <v>7981</v>
      </c>
      <c r="C1395" s="40" t="s">
        <v>7927</v>
      </c>
      <c r="D1395" s="40" t="s">
        <v>7928</v>
      </c>
      <c r="E1395" s="41" t="s">
        <v>7929</v>
      </c>
      <c r="F1395" s="40" t="s">
        <v>9523</v>
      </c>
      <c r="G1395" s="40" t="s">
        <v>7904</v>
      </c>
      <c r="H1395" s="40" t="s">
        <v>7907</v>
      </c>
      <c r="I1395" s="43">
        <f>J1395-2</f>
        <v>41562</v>
      </c>
      <c r="J1395" s="43">
        <f t="shared" si="92"/>
        <v>41564</v>
      </c>
      <c r="K1395" s="40" t="s">
        <v>145</v>
      </c>
      <c r="L1395" s="40">
        <v>100</v>
      </c>
    </row>
    <row r="1396" spans="1:12" hidden="1">
      <c r="A1396" s="40" t="s">
        <v>8544</v>
      </c>
      <c r="B1396" s="40" t="s">
        <v>7981</v>
      </c>
      <c r="C1396" s="40" t="s">
        <v>7927</v>
      </c>
      <c r="D1396" s="40" t="s">
        <v>7928</v>
      </c>
      <c r="E1396" s="41" t="s">
        <v>7929</v>
      </c>
      <c r="F1396" s="40" t="s">
        <v>9523</v>
      </c>
      <c r="G1396" s="40" t="s">
        <v>7904</v>
      </c>
      <c r="H1396" s="40" t="s">
        <v>7908</v>
      </c>
      <c r="I1396" s="43">
        <f>J1396-1</f>
        <v>41564</v>
      </c>
      <c r="J1396" s="43">
        <v>41565</v>
      </c>
      <c r="K1396" s="40" t="s">
        <v>145</v>
      </c>
      <c r="L1396" s="40">
        <v>100</v>
      </c>
    </row>
    <row r="1397" spans="1:12" hidden="1">
      <c r="A1397" s="49" t="s">
        <v>9524</v>
      </c>
      <c r="B1397" s="49" t="s">
        <v>3652</v>
      </c>
      <c r="C1397" s="49" t="s">
        <v>92</v>
      </c>
      <c r="D1397" s="47" t="s">
        <v>65</v>
      </c>
      <c r="E1397" s="41" t="s">
        <v>7886</v>
      </c>
      <c r="F1397" s="49" t="s">
        <v>9525</v>
      </c>
      <c r="G1397" s="41" t="s">
        <v>1048</v>
      </c>
      <c r="H1397" s="41" t="s">
        <v>7888</v>
      </c>
      <c r="I1397" s="41"/>
      <c r="J1397" s="41"/>
    </row>
    <row r="1398" spans="1:12" hidden="1">
      <c r="A1398" s="49" t="s">
        <v>9524</v>
      </c>
      <c r="B1398" s="49" t="s">
        <v>3652</v>
      </c>
      <c r="C1398" s="49" t="s">
        <v>92</v>
      </c>
      <c r="D1398" s="47" t="s">
        <v>65</v>
      </c>
      <c r="E1398" s="41" t="s">
        <v>7886</v>
      </c>
      <c r="F1398" s="49" t="s">
        <v>9525</v>
      </c>
      <c r="G1398" s="41" t="s">
        <v>1048</v>
      </c>
      <c r="H1398" s="41" t="s">
        <v>7889</v>
      </c>
      <c r="I1398" s="41"/>
      <c r="J1398" s="41"/>
    </row>
    <row r="1399" spans="1:12" hidden="1">
      <c r="A1399" s="49" t="s">
        <v>9524</v>
      </c>
      <c r="B1399" s="49" t="s">
        <v>3652</v>
      </c>
      <c r="C1399" s="49" t="s">
        <v>92</v>
      </c>
      <c r="D1399" s="47" t="s">
        <v>65</v>
      </c>
      <c r="E1399" s="41" t="s">
        <v>7886</v>
      </c>
      <c r="F1399" s="49" t="s">
        <v>9525</v>
      </c>
      <c r="G1399" s="41" t="s">
        <v>1048</v>
      </c>
      <c r="H1399" s="41" t="s">
        <v>7890</v>
      </c>
      <c r="I1399" s="41"/>
      <c r="J1399" s="41"/>
    </row>
    <row r="1400" spans="1:12" hidden="1">
      <c r="A1400" s="49" t="s">
        <v>9524</v>
      </c>
      <c r="B1400" s="49" t="s">
        <v>3652</v>
      </c>
      <c r="C1400" s="49" t="s">
        <v>92</v>
      </c>
      <c r="D1400" s="47" t="s">
        <v>65</v>
      </c>
      <c r="E1400" s="41" t="s">
        <v>7886</v>
      </c>
      <c r="F1400" s="49" t="s">
        <v>9525</v>
      </c>
      <c r="G1400" s="41" t="s">
        <v>1048</v>
      </c>
      <c r="H1400" s="41" t="s">
        <v>7891</v>
      </c>
      <c r="I1400" s="41"/>
      <c r="J1400" s="41"/>
    </row>
    <row r="1401" spans="1:12" hidden="1">
      <c r="A1401" s="49" t="s">
        <v>9524</v>
      </c>
      <c r="B1401" s="49" t="s">
        <v>3652</v>
      </c>
      <c r="C1401" s="49" t="s">
        <v>92</v>
      </c>
      <c r="D1401" s="47" t="s">
        <v>65</v>
      </c>
      <c r="E1401" s="41" t="s">
        <v>7886</v>
      </c>
      <c r="F1401" s="49" t="s">
        <v>9525</v>
      </c>
      <c r="G1401" s="41" t="s">
        <v>1048</v>
      </c>
      <c r="H1401" s="41" t="s">
        <v>7892</v>
      </c>
      <c r="I1401" s="41"/>
      <c r="J1401" s="41"/>
    </row>
    <row r="1402" spans="1:12" hidden="1">
      <c r="A1402" s="49" t="s">
        <v>9524</v>
      </c>
      <c r="B1402" s="49" t="s">
        <v>3652</v>
      </c>
      <c r="C1402" s="49" t="s">
        <v>92</v>
      </c>
      <c r="D1402" s="47" t="s">
        <v>65</v>
      </c>
      <c r="E1402" s="41" t="s">
        <v>7886</v>
      </c>
      <c r="F1402" s="49" t="s">
        <v>9525</v>
      </c>
      <c r="G1402" s="41" t="s">
        <v>1048</v>
      </c>
      <c r="H1402" s="41" t="s">
        <v>7893</v>
      </c>
      <c r="I1402" s="41"/>
      <c r="J1402" s="41"/>
    </row>
    <row r="1403" spans="1:12" hidden="1">
      <c r="A1403" s="49" t="s">
        <v>9524</v>
      </c>
      <c r="B1403" s="49" t="s">
        <v>3652</v>
      </c>
      <c r="C1403" s="49" t="s">
        <v>92</v>
      </c>
      <c r="D1403" s="47" t="s">
        <v>65</v>
      </c>
      <c r="E1403" s="41" t="s">
        <v>7886</v>
      </c>
      <c r="F1403" s="49" t="s">
        <v>9525</v>
      </c>
      <c r="G1403" s="41" t="s">
        <v>1048</v>
      </c>
      <c r="H1403" s="41" t="s">
        <v>7894</v>
      </c>
      <c r="I1403" s="42">
        <v>41494</v>
      </c>
      <c r="J1403" s="41"/>
    </row>
    <row r="1404" spans="1:12" hidden="1">
      <c r="A1404" s="48" t="s">
        <v>9524</v>
      </c>
      <c r="B1404" s="48" t="s">
        <v>3652</v>
      </c>
      <c r="C1404" s="48" t="s">
        <v>92</v>
      </c>
      <c r="D1404" s="46" t="s">
        <v>65</v>
      </c>
      <c r="E1404" s="41" t="s">
        <v>7886</v>
      </c>
      <c r="F1404" s="48" t="s">
        <v>9525</v>
      </c>
      <c r="G1404" s="40" t="s">
        <v>7895</v>
      </c>
      <c r="H1404" s="40" t="s">
        <v>7896</v>
      </c>
      <c r="I1404" s="43">
        <f>J1404-2</f>
        <v>41477</v>
      </c>
      <c r="J1404" s="43">
        <f t="shared" ref="J1404:J1410" si="93">I1405</f>
        <v>41479</v>
      </c>
      <c r="K1404" s="40" t="s">
        <v>14</v>
      </c>
      <c r="L1404" s="40">
        <v>100</v>
      </c>
    </row>
    <row r="1405" spans="1:12" hidden="1">
      <c r="A1405" s="48" t="s">
        <v>9524</v>
      </c>
      <c r="B1405" s="48" t="s">
        <v>3652</v>
      </c>
      <c r="C1405" s="48" t="s">
        <v>92</v>
      </c>
      <c r="D1405" s="46" t="s">
        <v>65</v>
      </c>
      <c r="E1405" s="41" t="s">
        <v>7886</v>
      </c>
      <c r="F1405" s="48" t="s">
        <v>9525</v>
      </c>
      <c r="G1405" s="40" t="s">
        <v>7898</v>
      </c>
      <c r="H1405" s="40" t="s">
        <v>7899</v>
      </c>
      <c r="I1405" s="43">
        <f>J1405-1</f>
        <v>41479</v>
      </c>
      <c r="J1405" s="43">
        <f t="shared" si="93"/>
        <v>41480</v>
      </c>
      <c r="K1405" s="40" t="s">
        <v>14</v>
      </c>
      <c r="L1405" s="40">
        <v>100</v>
      </c>
    </row>
    <row r="1406" spans="1:12" hidden="1">
      <c r="A1406" s="48" t="s">
        <v>9524</v>
      </c>
      <c r="B1406" s="48" t="s">
        <v>3652</v>
      </c>
      <c r="C1406" s="48" t="s">
        <v>92</v>
      </c>
      <c r="D1406" s="46" t="s">
        <v>65</v>
      </c>
      <c r="E1406" s="41" t="s">
        <v>7886</v>
      </c>
      <c r="F1406" s="48" t="s">
        <v>9525</v>
      </c>
      <c r="G1406" s="40" t="s">
        <v>7898</v>
      </c>
      <c r="H1406" s="40" t="s">
        <v>7900</v>
      </c>
      <c r="I1406" s="43">
        <f>J1406-1</f>
        <v>41480</v>
      </c>
      <c r="J1406" s="43">
        <f t="shared" si="93"/>
        <v>41481</v>
      </c>
      <c r="K1406" s="40" t="s">
        <v>14</v>
      </c>
      <c r="L1406" s="40">
        <v>100</v>
      </c>
    </row>
    <row r="1407" spans="1:12">
      <c r="A1407" s="48" t="s">
        <v>9524</v>
      </c>
      <c r="B1407" s="48" t="s">
        <v>3652</v>
      </c>
      <c r="C1407" s="48" t="s">
        <v>92</v>
      </c>
      <c r="D1407" s="46" t="s">
        <v>65</v>
      </c>
      <c r="E1407" s="41" t="s">
        <v>7886</v>
      </c>
      <c r="F1407" s="48" t="s">
        <v>9525</v>
      </c>
      <c r="G1407" s="40" t="s">
        <v>7901</v>
      </c>
      <c r="H1407" s="40" t="s">
        <v>7902</v>
      </c>
      <c r="I1407" s="43">
        <f>J1407-5</f>
        <v>41481</v>
      </c>
      <c r="J1407" s="43">
        <f t="shared" si="93"/>
        <v>41486</v>
      </c>
      <c r="K1407" s="40" t="s">
        <v>14</v>
      </c>
      <c r="L1407" s="40">
        <v>100</v>
      </c>
    </row>
    <row r="1408" spans="1:12" hidden="1">
      <c r="A1408" s="48" t="s">
        <v>9524</v>
      </c>
      <c r="B1408" s="48" t="s">
        <v>3652</v>
      </c>
      <c r="C1408" s="48" t="s">
        <v>92</v>
      </c>
      <c r="D1408" s="46" t="s">
        <v>65</v>
      </c>
      <c r="E1408" s="41" t="s">
        <v>7886</v>
      </c>
      <c r="F1408" s="48" t="s">
        <v>9525</v>
      </c>
      <c r="G1408" s="40" t="s">
        <v>7904</v>
      </c>
      <c r="H1408" s="40" t="s">
        <v>7905</v>
      </c>
      <c r="I1408" s="43">
        <f>J1408-3</f>
        <v>41486</v>
      </c>
      <c r="J1408" s="43">
        <f t="shared" si="93"/>
        <v>41489</v>
      </c>
      <c r="K1408" s="40" t="s">
        <v>14</v>
      </c>
      <c r="L1408" s="40">
        <v>100</v>
      </c>
    </row>
    <row r="1409" spans="1:13" hidden="1">
      <c r="A1409" s="48" t="s">
        <v>9524</v>
      </c>
      <c r="B1409" s="48" t="s">
        <v>3652</v>
      </c>
      <c r="C1409" s="48" t="s">
        <v>92</v>
      </c>
      <c r="D1409" s="46" t="s">
        <v>65</v>
      </c>
      <c r="E1409" s="41" t="s">
        <v>7886</v>
      </c>
      <c r="F1409" s="48" t="s">
        <v>9525</v>
      </c>
      <c r="G1409" s="40" t="s">
        <v>7904</v>
      </c>
      <c r="H1409" s="40" t="s">
        <v>7906</v>
      </c>
      <c r="I1409" s="43">
        <f>J1409-2</f>
        <v>41489</v>
      </c>
      <c r="J1409" s="43">
        <f t="shared" si="93"/>
        <v>41491</v>
      </c>
      <c r="K1409" s="40" t="s">
        <v>14</v>
      </c>
      <c r="L1409" s="40">
        <v>100</v>
      </c>
    </row>
    <row r="1410" spans="1:13" hidden="1">
      <c r="A1410" s="48" t="s">
        <v>9524</v>
      </c>
      <c r="B1410" s="48" t="s">
        <v>3652</v>
      </c>
      <c r="C1410" s="48" t="s">
        <v>92</v>
      </c>
      <c r="D1410" s="46" t="s">
        <v>65</v>
      </c>
      <c r="E1410" s="41" t="s">
        <v>7886</v>
      </c>
      <c r="F1410" s="48" t="s">
        <v>9525</v>
      </c>
      <c r="G1410" s="40" t="s">
        <v>7904</v>
      </c>
      <c r="H1410" s="40" t="s">
        <v>7907</v>
      </c>
      <c r="I1410" s="43">
        <f>J1410-2</f>
        <v>41491</v>
      </c>
      <c r="J1410" s="43">
        <f t="shared" si="93"/>
        <v>41493</v>
      </c>
      <c r="K1410" s="40" t="s">
        <v>14</v>
      </c>
      <c r="L1410" s="40">
        <v>100</v>
      </c>
    </row>
    <row r="1411" spans="1:13" hidden="1">
      <c r="A1411" s="48" t="s">
        <v>9524</v>
      </c>
      <c r="B1411" s="48" t="s">
        <v>3652</v>
      </c>
      <c r="C1411" s="48" t="s">
        <v>92</v>
      </c>
      <c r="D1411" s="46" t="s">
        <v>65</v>
      </c>
      <c r="E1411" s="41" t="s">
        <v>7886</v>
      </c>
      <c r="F1411" s="48" t="s">
        <v>9525</v>
      </c>
      <c r="G1411" s="40" t="s">
        <v>7904</v>
      </c>
      <c r="H1411" s="40" t="s">
        <v>7908</v>
      </c>
      <c r="I1411" s="43">
        <f>J1411-1</f>
        <v>41493</v>
      </c>
      <c r="J1411" s="43">
        <v>41494</v>
      </c>
      <c r="K1411" s="40" t="s">
        <v>14</v>
      </c>
      <c r="L1411" s="40">
        <v>100</v>
      </c>
    </row>
    <row r="1412" spans="1:13" hidden="1">
      <c r="A1412" s="49" t="s">
        <v>8544</v>
      </c>
      <c r="B1412" s="49" t="s">
        <v>9526</v>
      </c>
      <c r="C1412" s="41" t="s">
        <v>7927</v>
      </c>
      <c r="D1412" s="49" t="s">
        <v>7928</v>
      </c>
      <c r="E1412" s="41" t="s">
        <v>7938</v>
      </c>
      <c r="F1412" s="41" t="s">
        <v>9527</v>
      </c>
      <c r="G1412" s="41" t="s">
        <v>1048</v>
      </c>
      <c r="H1412" s="41" t="s">
        <v>7888</v>
      </c>
      <c r="I1412" s="42">
        <v>41505</v>
      </c>
      <c r="J1412" s="41"/>
      <c r="K1412" s="41"/>
      <c r="L1412" s="41"/>
      <c r="M1412" s="40"/>
    </row>
    <row r="1413" spans="1:13" hidden="1">
      <c r="A1413" s="49" t="s">
        <v>8544</v>
      </c>
      <c r="B1413" s="49" t="s">
        <v>9526</v>
      </c>
      <c r="C1413" s="41" t="s">
        <v>7927</v>
      </c>
      <c r="D1413" s="49" t="s">
        <v>7928</v>
      </c>
      <c r="E1413" s="41" t="s">
        <v>7938</v>
      </c>
      <c r="F1413" s="41" t="s">
        <v>9527</v>
      </c>
      <c r="G1413" s="41" t="s">
        <v>1048</v>
      </c>
      <c r="H1413" s="41" t="s">
        <v>7889</v>
      </c>
      <c r="I1413" s="41"/>
      <c r="J1413" s="41"/>
      <c r="K1413" s="41"/>
      <c r="L1413" s="41"/>
      <c r="M1413" s="40"/>
    </row>
    <row r="1414" spans="1:13" hidden="1">
      <c r="A1414" s="49" t="s">
        <v>8544</v>
      </c>
      <c r="B1414" s="49" t="s">
        <v>9526</v>
      </c>
      <c r="C1414" s="41" t="s">
        <v>7927</v>
      </c>
      <c r="D1414" s="49" t="s">
        <v>7928</v>
      </c>
      <c r="E1414" s="41" t="s">
        <v>7938</v>
      </c>
      <c r="F1414" s="41" t="s">
        <v>9527</v>
      </c>
      <c r="G1414" s="41" t="s">
        <v>1048</v>
      </c>
      <c r="H1414" s="41" t="s">
        <v>7890</v>
      </c>
      <c r="I1414" s="41"/>
      <c r="J1414" s="41"/>
      <c r="K1414" s="41"/>
      <c r="L1414" s="41"/>
      <c r="M1414" s="40"/>
    </row>
    <row r="1415" spans="1:13" hidden="1">
      <c r="A1415" s="49" t="s">
        <v>8544</v>
      </c>
      <c r="B1415" s="49" t="s">
        <v>9526</v>
      </c>
      <c r="C1415" s="41" t="s">
        <v>7927</v>
      </c>
      <c r="D1415" s="49" t="s">
        <v>7928</v>
      </c>
      <c r="E1415" s="41" t="s">
        <v>7938</v>
      </c>
      <c r="F1415" s="41" t="s">
        <v>9527</v>
      </c>
      <c r="G1415" s="41" t="s">
        <v>1048</v>
      </c>
      <c r="H1415" s="41" t="s">
        <v>7891</v>
      </c>
      <c r="I1415" s="42">
        <v>41523</v>
      </c>
      <c r="J1415" s="41"/>
      <c r="K1415" s="41"/>
      <c r="L1415" s="41"/>
      <c r="M1415" s="40"/>
    </row>
    <row r="1416" spans="1:13" hidden="1">
      <c r="A1416" s="49" t="s">
        <v>8544</v>
      </c>
      <c r="B1416" s="49" t="s">
        <v>9526</v>
      </c>
      <c r="C1416" s="41" t="s">
        <v>7927</v>
      </c>
      <c r="D1416" s="49" t="s">
        <v>7928</v>
      </c>
      <c r="E1416" s="41" t="s">
        <v>7938</v>
      </c>
      <c r="F1416" s="41" t="s">
        <v>9527</v>
      </c>
      <c r="G1416" s="41" t="s">
        <v>1048</v>
      </c>
      <c r="H1416" s="41" t="s">
        <v>7892</v>
      </c>
      <c r="I1416" s="41"/>
      <c r="J1416" s="41"/>
      <c r="K1416" s="41"/>
      <c r="L1416" s="41"/>
      <c r="M1416" s="40"/>
    </row>
    <row r="1417" spans="1:13" hidden="1">
      <c r="A1417" s="49" t="s">
        <v>8544</v>
      </c>
      <c r="B1417" s="49" t="s">
        <v>9526</v>
      </c>
      <c r="C1417" s="41" t="s">
        <v>7927</v>
      </c>
      <c r="D1417" s="49" t="s">
        <v>7928</v>
      </c>
      <c r="E1417" s="41" t="s">
        <v>7938</v>
      </c>
      <c r="F1417" s="41" t="s">
        <v>9527</v>
      </c>
      <c r="G1417" s="41" t="s">
        <v>1048</v>
      </c>
      <c r="H1417" s="41" t="s">
        <v>7893</v>
      </c>
      <c r="I1417" s="41"/>
      <c r="J1417" s="41"/>
      <c r="K1417" s="41"/>
      <c r="L1417" s="41"/>
      <c r="M1417" s="40"/>
    </row>
    <row r="1418" spans="1:13" hidden="1">
      <c r="A1418" s="49" t="s">
        <v>8544</v>
      </c>
      <c r="B1418" s="49" t="s">
        <v>9526</v>
      </c>
      <c r="C1418" s="41" t="s">
        <v>7927</v>
      </c>
      <c r="D1418" s="49" t="s">
        <v>7928</v>
      </c>
      <c r="E1418" s="41" t="s">
        <v>7938</v>
      </c>
      <c r="F1418" s="41" t="s">
        <v>9527</v>
      </c>
      <c r="G1418" s="41" t="s">
        <v>1048</v>
      </c>
      <c r="H1418" s="41" t="s">
        <v>7894</v>
      </c>
      <c r="I1418" s="42"/>
      <c r="J1418" s="41"/>
      <c r="K1418" s="41"/>
      <c r="L1418" s="41"/>
      <c r="M1418" s="40"/>
    </row>
    <row r="1419" spans="1:13" hidden="1">
      <c r="A1419" s="48" t="s">
        <v>8544</v>
      </c>
      <c r="B1419" s="48" t="s">
        <v>9526</v>
      </c>
      <c r="C1419" s="40" t="s">
        <v>7927</v>
      </c>
      <c r="D1419" s="48" t="s">
        <v>7928</v>
      </c>
      <c r="E1419" s="41" t="s">
        <v>7938</v>
      </c>
      <c r="F1419" s="40" t="s">
        <v>9527</v>
      </c>
      <c r="G1419" s="40" t="s">
        <v>7895</v>
      </c>
      <c r="H1419" s="40" t="s">
        <v>7896</v>
      </c>
      <c r="I1419" s="43">
        <f>J1419-2</f>
        <v>41505</v>
      </c>
      <c r="J1419" s="43">
        <f t="shared" ref="J1419:J1425" si="94">I1420</f>
        <v>41507</v>
      </c>
      <c r="K1419" s="40" t="s">
        <v>6142</v>
      </c>
      <c r="L1419" s="40">
        <v>100</v>
      </c>
      <c r="M1419" s="40"/>
    </row>
    <row r="1420" spans="1:13" hidden="1">
      <c r="A1420" s="48" t="s">
        <v>8544</v>
      </c>
      <c r="B1420" s="48" t="s">
        <v>9526</v>
      </c>
      <c r="C1420" s="40" t="s">
        <v>7927</v>
      </c>
      <c r="D1420" s="48" t="s">
        <v>7928</v>
      </c>
      <c r="E1420" s="41" t="s">
        <v>7938</v>
      </c>
      <c r="F1420" s="40" t="s">
        <v>9527</v>
      </c>
      <c r="G1420" s="40" t="s">
        <v>7898</v>
      </c>
      <c r="H1420" s="40" t="s">
        <v>7899</v>
      </c>
      <c r="I1420" s="43">
        <f>J1420-1</f>
        <v>41507</v>
      </c>
      <c r="J1420" s="43">
        <f t="shared" si="94"/>
        <v>41508</v>
      </c>
      <c r="K1420" s="40" t="s">
        <v>6142</v>
      </c>
      <c r="L1420" s="40">
        <v>100</v>
      </c>
      <c r="M1420" s="40"/>
    </row>
    <row r="1421" spans="1:13" hidden="1">
      <c r="A1421" s="48" t="s">
        <v>8544</v>
      </c>
      <c r="B1421" s="48" t="s">
        <v>9526</v>
      </c>
      <c r="C1421" s="40" t="s">
        <v>7927</v>
      </c>
      <c r="D1421" s="48" t="s">
        <v>7928</v>
      </c>
      <c r="E1421" s="41" t="s">
        <v>7938</v>
      </c>
      <c r="F1421" s="40" t="s">
        <v>9527</v>
      </c>
      <c r="G1421" s="40" t="s">
        <v>7898</v>
      </c>
      <c r="H1421" s="40" t="s">
        <v>7900</v>
      </c>
      <c r="I1421" s="43">
        <f>J1421-1</f>
        <v>41508</v>
      </c>
      <c r="J1421" s="43">
        <f t="shared" si="94"/>
        <v>41509</v>
      </c>
      <c r="K1421" s="40" t="s">
        <v>6142</v>
      </c>
      <c r="L1421" s="40">
        <v>100</v>
      </c>
      <c r="M1421" s="40"/>
    </row>
    <row r="1422" spans="1:13">
      <c r="A1422" s="48" t="s">
        <v>8544</v>
      </c>
      <c r="B1422" s="48" t="s">
        <v>9526</v>
      </c>
      <c r="C1422" s="40" t="s">
        <v>7927</v>
      </c>
      <c r="D1422" s="48" t="s">
        <v>7928</v>
      </c>
      <c r="E1422" s="41" t="s">
        <v>7938</v>
      </c>
      <c r="F1422" s="40" t="s">
        <v>9527</v>
      </c>
      <c r="G1422" s="40" t="s">
        <v>7901</v>
      </c>
      <c r="H1422" s="40" t="s">
        <v>7902</v>
      </c>
      <c r="I1422" s="43">
        <f>J1422-5</f>
        <v>41509</v>
      </c>
      <c r="J1422" s="43">
        <f t="shared" si="94"/>
        <v>41514</v>
      </c>
      <c r="K1422" s="40" t="s">
        <v>6142</v>
      </c>
      <c r="L1422" s="40">
        <v>100</v>
      </c>
      <c r="M1422" s="40"/>
    </row>
    <row r="1423" spans="1:13" hidden="1">
      <c r="A1423" s="48" t="s">
        <v>8544</v>
      </c>
      <c r="B1423" s="48" t="s">
        <v>9526</v>
      </c>
      <c r="C1423" s="40" t="s">
        <v>7927</v>
      </c>
      <c r="D1423" s="48" t="s">
        <v>7928</v>
      </c>
      <c r="E1423" s="41" t="s">
        <v>7938</v>
      </c>
      <c r="F1423" s="40" t="s">
        <v>9527</v>
      </c>
      <c r="G1423" s="40" t="s">
        <v>7904</v>
      </c>
      <c r="H1423" s="40" t="s">
        <v>7905</v>
      </c>
      <c r="I1423" s="43">
        <f>J1423-3</f>
        <v>41514</v>
      </c>
      <c r="J1423" s="43">
        <f t="shared" si="94"/>
        <v>41517</v>
      </c>
      <c r="K1423" s="40" t="s">
        <v>6142</v>
      </c>
      <c r="L1423" s="40">
        <v>100</v>
      </c>
      <c r="M1423" s="40"/>
    </row>
    <row r="1424" spans="1:13" hidden="1">
      <c r="A1424" s="48" t="s">
        <v>8544</v>
      </c>
      <c r="B1424" s="48" t="s">
        <v>9526</v>
      </c>
      <c r="C1424" s="40" t="s">
        <v>7927</v>
      </c>
      <c r="D1424" s="48" t="s">
        <v>7928</v>
      </c>
      <c r="E1424" s="41" t="s">
        <v>7938</v>
      </c>
      <c r="F1424" s="40" t="s">
        <v>9527</v>
      </c>
      <c r="G1424" s="40" t="s">
        <v>7904</v>
      </c>
      <c r="H1424" s="40" t="s">
        <v>7906</v>
      </c>
      <c r="I1424" s="43">
        <f>J1424-2</f>
        <v>41517</v>
      </c>
      <c r="J1424" s="43">
        <f t="shared" si="94"/>
        <v>41519</v>
      </c>
      <c r="K1424" s="40" t="s">
        <v>6142</v>
      </c>
      <c r="L1424" s="40">
        <v>100</v>
      </c>
    </row>
    <row r="1425" spans="1:12" hidden="1">
      <c r="A1425" s="48" t="s">
        <v>8544</v>
      </c>
      <c r="B1425" s="48" t="s">
        <v>9526</v>
      </c>
      <c r="C1425" s="40" t="s">
        <v>7927</v>
      </c>
      <c r="D1425" s="48" t="s">
        <v>7928</v>
      </c>
      <c r="E1425" s="41" t="s">
        <v>7938</v>
      </c>
      <c r="F1425" s="40" t="s">
        <v>9527</v>
      </c>
      <c r="G1425" s="40" t="s">
        <v>7904</v>
      </c>
      <c r="H1425" s="40" t="s">
        <v>7907</v>
      </c>
      <c r="I1425" s="43">
        <f>J1425-2</f>
        <v>41519</v>
      </c>
      <c r="J1425" s="43">
        <f t="shared" si="94"/>
        <v>41521</v>
      </c>
      <c r="K1425" s="40" t="s">
        <v>6142</v>
      </c>
      <c r="L1425" s="40">
        <v>100</v>
      </c>
    </row>
    <row r="1426" spans="1:12" hidden="1">
      <c r="A1426" s="48" t="s">
        <v>8544</v>
      </c>
      <c r="B1426" s="48" t="s">
        <v>9526</v>
      </c>
      <c r="C1426" s="40" t="s">
        <v>7927</v>
      </c>
      <c r="D1426" s="48" t="s">
        <v>7928</v>
      </c>
      <c r="E1426" s="41" t="s">
        <v>7938</v>
      </c>
      <c r="F1426" s="40" t="s">
        <v>9527</v>
      </c>
      <c r="G1426" s="40" t="s">
        <v>7904</v>
      </c>
      <c r="H1426" s="40" t="s">
        <v>7908</v>
      </c>
      <c r="I1426" s="43">
        <f>J1426-1</f>
        <v>41521</v>
      </c>
      <c r="J1426" s="43">
        <v>41522</v>
      </c>
      <c r="K1426" s="40" t="s">
        <v>6142</v>
      </c>
      <c r="L1426" s="40">
        <v>100</v>
      </c>
    </row>
    <row r="1427" spans="1:12" hidden="1">
      <c r="A1427" s="41" t="s">
        <v>9440</v>
      </c>
      <c r="B1427" s="41" t="s">
        <v>9528</v>
      </c>
      <c r="C1427" s="41" t="s">
        <v>7927</v>
      </c>
      <c r="D1427" s="41" t="s">
        <v>7928</v>
      </c>
      <c r="E1427" s="41" t="s">
        <v>7938</v>
      </c>
      <c r="F1427" s="41" t="s">
        <v>9529</v>
      </c>
      <c r="G1427" s="45" t="s">
        <v>1048</v>
      </c>
      <c r="H1427" s="45" t="s">
        <v>7888</v>
      </c>
      <c r="I1427" s="60">
        <v>41571</v>
      </c>
      <c r="J1427" s="45"/>
      <c r="K1427" s="45"/>
      <c r="L1427" s="45"/>
    </row>
    <row r="1428" spans="1:12" hidden="1">
      <c r="A1428" s="41" t="s">
        <v>9440</v>
      </c>
      <c r="B1428" s="41" t="s">
        <v>9528</v>
      </c>
      <c r="C1428" s="41" t="s">
        <v>7927</v>
      </c>
      <c r="D1428" s="41" t="s">
        <v>7928</v>
      </c>
      <c r="E1428" s="41" t="s">
        <v>7938</v>
      </c>
      <c r="F1428" s="41" t="s">
        <v>9529</v>
      </c>
      <c r="G1428" s="45" t="s">
        <v>1048</v>
      </c>
      <c r="H1428" s="45" t="s">
        <v>7889</v>
      </c>
      <c r="I1428" s="45"/>
      <c r="J1428" s="45"/>
      <c r="K1428" s="45"/>
      <c r="L1428" s="45"/>
    </row>
    <row r="1429" spans="1:12" hidden="1">
      <c r="A1429" s="41" t="s">
        <v>9440</v>
      </c>
      <c r="B1429" s="41" t="s">
        <v>9528</v>
      </c>
      <c r="C1429" s="41" t="s">
        <v>7927</v>
      </c>
      <c r="D1429" s="41" t="s">
        <v>7928</v>
      </c>
      <c r="E1429" s="41" t="s">
        <v>7938</v>
      </c>
      <c r="F1429" s="41" t="s">
        <v>9529</v>
      </c>
      <c r="G1429" s="45" t="s">
        <v>1048</v>
      </c>
      <c r="H1429" s="45" t="s">
        <v>7890</v>
      </c>
      <c r="I1429" s="45"/>
      <c r="J1429" s="45"/>
      <c r="K1429" s="45"/>
      <c r="L1429" s="45"/>
    </row>
    <row r="1430" spans="1:12" hidden="1">
      <c r="A1430" s="41" t="s">
        <v>9440</v>
      </c>
      <c r="B1430" s="41" t="s">
        <v>9528</v>
      </c>
      <c r="C1430" s="41" t="s">
        <v>7927</v>
      </c>
      <c r="D1430" s="41" t="s">
        <v>7928</v>
      </c>
      <c r="E1430" s="41" t="s">
        <v>7938</v>
      </c>
      <c r="F1430" s="41" t="s">
        <v>9529</v>
      </c>
      <c r="G1430" s="45" t="s">
        <v>1048</v>
      </c>
      <c r="H1430" s="45" t="s">
        <v>7891</v>
      </c>
      <c r="I1430" s="45"/>
      <c r="J1430" s="45"/>
      <c r="K1430" s="45"/>
      <c r="L1430" s="45"/>
    </row>
    <row r="1431" spans="1:12" hidden="1">
      <c r="A1431" s="41" t="s">
        <v>9440</v>
      </c>
      <c r="B1431" s="41" t="s">
        <v>9528</v>
      </c>
      <c r="C1431" s="41" t="s">
        <v>7927</v>
      </c>
      <c r="D1431" s="41" t="s">
        <v>7928</v>
      </c>
      <c r="E1431" s="41" t="s">
        <v>7938</v>
      </c>
      <c r="F1431" s="41" t="s">
        <v>9529</v>
      </c>
      <c r="G1431" s="45" t="s">
        <v>1048</v>
      </c>
      <c r="H1431" s="45" t="s">
        <v>7892</v>
      </c>
      <c r="I1431" s="60">
        <v>41582</v>
      </c>
      <c r="J1431" s="45"/>
      <c r="K1431" s="45"/>
      <c r="L1431" s="45"/>
    </row>
    <row r="1432" spans="1:12" hidden="1">
      <c r="A1432" s="41" t="s">
        <v>9440</v>
      </c>
      <c r="B1432" s="41" t="s">
        <v>9528</v>
      </c>
      <c r="C1432" s="41" t="s">
        <v>7927</v>
      </c>
      <c r="D1432" s="41" t="s">
        <v>7928</v>
      </c>
      <c r="E1432" s="41" t="s">
        <v>7938</v>
      </c>
      <c r="F1432" s="41" t="s">
        <v>9529</v>
      </c>
      <c r="G1432" s="45" t="s">
        <v>1048</v>
      </c>
      <c r="H1432" s="45" t="s">
        <v>7893</v>
      </c>
      <c r="I1432" s="60"/>
      <c r="J1432" s="45"/>
      <c r="K1432" s="45"/>
      <c r="L1432" s="45"/>
    </row>
    <row r="1433" spans="1:12" hidden="1">
      <c r="A1433" s="41" t="s">
        <v>9440</v>
      </c>
      <c r="B1433" s="41" t="s">
        <v>9528</v>
      </c>
      <c r="C1433" s="41" t="s">
        <v>7927</v>
      </c>
      <c r="D1433" s="41" t="s">
        <v>7928</v>
      </c>
      <c r="E1433" s="41" t="s">
        <v>7938</v>
      </c>
      <c r="F1433" s="41" t="s">
        <v>9529</v>
      </c>
      <c r="G1433" s="45" t="s">
        <v>1048</v>
      </c>
      <c r="H1433" s="45" t="s">
        <v>7894</v>
      </c>
      <c r="I1433" s="60">
        <v>41568</v>
      </c>
      <c r="J1433" s="45"/>
      <c r="K1433" s="45"/>
      <c r="L1433" s="45"/>
    </row>
    <row r="1434" spans="1:12" hidden="1">
      <c r="A1434" s="40" t="s">
        <v>9440</v>
      </c>
      <c r="B1434" s="40" t="s">
        <v>9528</v>
      </c>
      <c r="C1434" s="40" t="s">
        <v>7927</v>
      </c>
      <c r="D1434" s="40" t="s">
        <v>7928</v>
      </c>
      <c r="E1434" s="41" t="s">
        <v>7938</v>
      </c>
      <c r="F1434" s="40" t="s">
        <v>9529</v>
      </c>
      <c r="G1434" s="40" t="s">
        <v>7895</v>
      </c>
      <c r="H1434" s="40" t="s">
        <v>7896</v>
      </c>
      <c r="I1434" s="61">
        <f>J1434-2</f>
        <v>41565</v>
      </c>
      <c r="J1434" s="61">
        <f t="shared" ref="J1434:J1440" si="95">I1435</f>
        <v>41567</v>
      </c>
      <c r="K1434" s="44" t="s">
        <v>8060</v>
      </c>
      <c r="L1434" s="40">
        <v>100</v>
      </c>
    </row>
    <row r="1435" spans="1:12" hidden="1">
      <c r="A1435" s="40" t="s">
        <v>9440</v>
      </c>
      <c r="B1435" s="40" t="s">
        <v>9528</v>
      </c>
      <c r="C1435" s="40" t="s">
        <v>7927</v>
      </c>
      <c r="D1435" s="40" t="s">
        <v>7928</v>
      </c>
      <c r="E1435" s="41" t="s">
        <v>7938</v>
      </c>
      <c r="F1435" s="40" t="s">
        <v>9529</v>
      </c>
      <c r="G1435" s="40" t="s">
        <v>7898</v>
      </c>
      <c r="H1435" s="40" t="s">
        <v>7899</v>
      </c>
      <c r="I1435" s="61">
        <f>J1435-1</f>
        <v>41567</v>
      </c>
      <c r="J1435" s="61">
        <f t="shared" si="95"/>
        <v>41568</v>
      </c>
      <c r="K1435" s="44" t="s">
        <v>8060</v>
      </c>
      <c r="L1435" s="40">
        <v>100</v>
      </c>
    </row>
    <row r="1436" spans="1:12" hidden="1">
      <c r="A1436" s="40" t="s">
        <v>9440</v>
      </c>
      <c r="B1436" s="40" t="s">
        <v>9528</v>
      </c>
      <c r="C1436" s="40" t="s">
        <v>7927</v>
      </c>
      <c r="D1436" s="40" t="s">
        <v>7928</v>
      </c>
      <c r="E1436" s="41" t="s">
        <v>7938</v>
      </c>
      <c r="F1436" s="40" t="s">
        <v>9529</v>
      </c>
      <c r="G1436" s="40" t="s">
        <v>7898</v>
      </c>
      <c r="H1436" s="40" t="s">
        <v>7900</v>
      </c>
      <c r="I1436" s="61">
        <f>J1436-1</f>
        <v>41568</v>
      </c>
      <c r="J1436" s="61">
        <f t="shared" si="95"/>
        <v>41569</v>
      </c>
      <c r="K1436" s="44" t="s">
        <v>8060</v>
      </c>
      <c r="L1436" s="40">
        <v>100</v>
      </c>
    </row>
    <row r="1437" spans="1:12">
      <c r="A1437" s="40" t="s">
        <v>9440</v>
      </c>
      <c r="B1437" s="40" t="s">
        <v>9528</v>
      </c>
      <c r="C1437" s="40" t="s">
        <v>7927</v>
      </c>
      <c r="D1437" s="40" t="s">
        <v>7928</v>
      </c>
      <c r="E1437" s="41" t="s">
        <v>7938</v>
      </c>
      <c r="F1437" s="40" t="s">
        <v>9529</v>
      </c>
      <c r="G1437" s="40" t="s">
        <v>7901</v>
      </c>
      <c r="H1437" s="40" t="s">
        <v>7902</v>
      </c>
      <c r="I1437" s="61">
        <f>J1437-5</f>
        <v>41569</v>
      </c>
      <c r="J1437" s="61">
        <f t="shared" si="95"/>
        <v>41574</v>
      </c>
      <c r="K1437" s="44" t="s">
        <v>8060</v>
      </c>
      <c r="L1437" s="40">
        <v>100</v>
      </c>
    </row>
    <row r="1438" spans="1:12" hidden="1">
      <c r="A1438" s="40" t="s">
        <v>9440</v>
      </c>
      <c r="B1438" s="40" t="s">
        <v>9528</v>
      </c>
      <c r="C1438" s="40" t="s">
        <v>7927</v>
      </c>
      <c r="D1438" s="40" t="s">
        <v>7928</v>
      </c>
      <c r="E1438" s="41" t="s">
        <v>7938</v>
      </c>
      <c r="F1438" s="40" t="s">
        <v>9529</v>
      </c>
      <c r="G1438" s="40" t="s">
        <v>7904</v>
      </c>
      <c r="H1438" s="40" t="s">
        <v>7905</v>
      </c>
      <c r="I1438" s="61">
        <f>J1438-3</f>
        <v>41574</v>
      </c>
      <c r="J1438" s="61">
        <f t="shared" si="95"/>
        <v>41577</v>
      </c>
      <c r="K1438" s="44" t="s">
        <v>8060</v>
      </c>
      <c r="L1438" s="40">
        <v>100</v>
      </c>
    </row>
    <row r="1439" spans="1:12" hidden="1">
      <c r="A1439" s="40" t="s">
        <v>9440</v>
      </c>
      <c r="B1439" s="40" t="s">
        <v>9528</v>
      </c>
      <c r="C1439" s="40" t="s">
        <v>7927</v>
      </c>
      <c r="D1439" s="40" t="s">
        <v>7928</v>
      </c>
      <c r="E1439" s="41" t="s">
        <v>7938</v>
      </c>
      <c r="F1439" s="40" t="s">
        <v>9529</v>
      </c>
      <c r="G1439" s="40" t="s">
        <v>7904</v>
      </c>
      <c r="H1439" s="40" t="s">
        <v>7906</v>
      </c>
      <c r="I1439" s="61">
        <f>J1439-2</f>
        <v>41577</v>
      </c>
      <c r="J1439" s="61">
        <f t="shared" si="95"/>
        <v>41579</v>
      </c>
      <c r="K1439" s="44" t="s">
        <v>8060</v>
      </c>
      <c r="L1439" s="40">
        <v>100</v>
      </c>
    </row>
    <row r="1440" spans="1:12" hidden="1">
      <c r="A1440" s="40" t="s">
        <v>9440</v>
      </c>
      <c r="B1440" s="40" t="s">
        <v>9528</v>
      </c>
      <c r="C1440" s="40" t="s">
        <v>7927</v>
      </c>
      <c r="D1440" s="40" t="s">
        <v>7928</v>
      </c>
      <c r="E1440" s="41" t="s">
        <v>7938</v>
      </c>
      <c r="F1440" s="40" t="s">
        <v>9529</v>
      </c>
      <c r="G1440" s="40" t="s">
        <v>7904</v>
      </c>
      <c r="H1440" s="40" t="s">
        <v>7907</v>
      </c>
      <c r="I1440" s="61">
        <f>J1440-2</f>
        <v>41579</v>
      </c>
      <c r="J1440" s="61">
        <f t="shared" si="95"/>
        <v>41581</v>
      </c>
      <c r="K1440" s="44" t="s">
        <v>8060</v>
      </c>
      <c r="L1440" s="40">
        <v>100</v>
      </c>
    </row>
    <row r="1441" spans="1:12" hidden="1">
      <c r="A1441" s="40" t="s">
        <v>9440</v>
      </c>
      <c r="B1441" s="40" t="s">
        <v>9528</v>
      </c>
      <c r="C1441" s="40" t="s">
        <v>7927</v>
      </c>
      <c r="D1441" s="40" t="s">
        <v>7928</v>
      </c>
      <c r="E1441" s="41" t="s">
        <v>7938</v>
      </c>
      <c r="F1441" s="40" t="s">
        <v>9529</v>
      </c>
      <c r="G1441" s="40" t="s">
        <v>7904</v>
      </c>
      <c r="H1441" s="40" t="s">
        <v>7908</v>
      </c>
      <c r="I1441" s="61">
        <f>J1441-1</f>
        <v>41581</v>
      </c>
      <c r="J1441" s="61">
        <v>41582</v>
      </c>
      <c r="K1441" s="44" t="s">
        <v>8060</v>
      </c>
      <c r="L1441" s="40">
        <v>100</v>
      </c>
    </row>
    <row r="1442" spans="1:12" hidden="1">
      <c r="A1442" s="49" t="s">
        <v>8550</v>
      </c>
      <c r="B1442" s="41" t="s">
        <v>9530</v>
      </c>
      <c r="C1442" s="49" t="s">
        <v>7927</v>
      </c>
      <c r="D1442" s="49" t="s">
        <v>7928</v>
      </c>
      <c r="E1442" s="41" t="s">
        <v>7938</v>
      </c>
      <c r="F1442" s="41" t="s">
        <v>9531</v>
      </c>
      <c r="G1442" s="41" t="s">
        <v>1048</v>
      </c>
      <c r="H1442" s="41" t="s">
        <v>7888</v>
      </c>
      <c r="I1442" s="41"/>
      <c r="J1442" s="41"/>
    </row>
    <row r="1443" spans="1:12" hidden="1">
      <c r="A1443" s="49" t="s">
        <v>8550</v>
      </c>
      <c r="B1443" s="41" t="s">
        <v>9530</v>
      </c>
      <c r="C1443" s="49" t="s">
        <v>7927</v>
      </c>
      <c r="D1443" s="49" t="s">
        <v>7928</v>
      </c>
      <c r="E1443" s="41" t="s">
        <v>7938</v>
      </c>
      <c r="F1443" s="41" t="s">
        <v>9531</v>
      </c>
      <c r="G1443" s="41" t="s">
        <v>1048</v>
      </c>
      <c r="H1443" s="41" t="s">
        <v>7889</v>
      </c>
      <c r="I1443" s="41"/>
      <c r="J1443" s="41"/>
    </row>
    <row r="1444" spans="1:12" hidden="1">
      <c r="A1444" s="49" t="s">
        <v>8550</v>
      </c>
      <c r="B1444" s="41" t="s">
        <v>9530</v>
      </c>
      <c r="C1444" s="49" t="s">
        <v>7927</v>
      </c>
      <c r="D1444" s="49" t="s">
        <v>7928</v>
      </c>
      <c r="E1444" s="41" t="s">
        <v>7938</v>
      </c>
      <c r="F1444" s="41" t="s">
        <v>9531</v>
      </c>
      <c r="G1444" s="41" t="s">
        <v>1048</v>
      </c>
      <c r="H1444" s="41" t="s">
        <v>7890</v>
      </c>
      <c r="I1444" s="41"/>
      <c r="J1444" s="41"/>
    </row>
    <row r="1445" spans="1:12" hidden="1">
      <c r="A1445" s="49" t="s">
        <v>8550</v>
      </c>
      <c r="B1445" s="41" t="s">
        <v>9530</v>
      </c>
      <c r="C1445" s="49" t="s">
        <v>7927</v>
      </c>
      <c r="D1445" s="49" t="s">
        <v>7928</v>
      </c>
      <c r="E1445" s="41" t="s">
        <v>7938</v>
      </c>
      <c r="F1445" s="41" t="s">
        <v>9531</v>
      </c>
      <c r="G1445" s="41" t="s">
        <v>1048</v>
      </c>
      <c r="H1445" s="41" t="s">
        <v>7891</v>
      </c>
      <c r="I1445" s="41"/>
      <c r="J1445" s="41"/>
    </row>
    <row r="1446" spans="1:12" hidden="1">
      <c r="A1446" s="49" t="s">
        <v>8550</v>
      </c>
      <c r="B1446" s="41" t="s">
        <v>9530</v>
      </c>
      <c r="C1446" s="49" t="s">
        <v>7927</v>
      </c>
      <c r="D1446" s="49" t="s">
        <v>7928</v>
      </c>
      <c r="E1446" s="41" t="s">
        <v>7938</v>
      </c>
      <c r="F1446" s="41" t="s">
        <v>9531</v>
      </c>
      <c r="G1446" s="41" t="s">
        <v>1048</v>
      </c>
      <c r="H1446" s="41" t="s">
        <v>7892</v>
      </c>
      <c r="I1446" s="41"/>
      <c r="J1446" s="41"/>
    </row>
    <row r="1447" spans="1:12" hidden="1">
      <c r="A1447" s="49" t="s">
        <v>8550</v>
      </c>
      <c r="B1447" s="41" t="s">
        <v>9530</v>
      </c>
      <c r="C1447" s="49" t="s">
        <v>7927</v>
      </c>
      <c r="D1447" s="49" t="s">
        <v>7928</v>
      </c>
      <c r="E1447" s="41" t="s">
        <v>7938</v>
      </c>
      <c r="F1447" s="41" t="s">
        <v>9531</v>
      </c>
      <c r="G1447" s="41" t="s">
        <v>1048</v>
      </c>
      <c r="H1447" s="41" t="s">
        <v>7893</v>
      </c>
      <c r="I1447" s="41"/>
      <c r="J1447" s="41"/>
    </row>
    <row r="1448" spans="1:12" hidden="1">
      <c r="A1448" s="49" t="s">
        <v>8550</v>
      </c>
      <c r="B1448" s="41" t="s">
        <v>9530</v>
      </c>
      <c r="C1448" s="49" t="s">
        <v>7927</v>
      </c>
      <c r="D1448" s="49" t="s">
        <v>7928</v>
      </c>
      <c r="E1448" s="41" t="s">
        <v>7938</v>
      </c>
      <c r="F1448" s="41" t="s">
        <v>9531</v>
      </c>
      <c r="G1448" s="41" t="s">
        <v>1048</v>
      </c>
      <c r="H1448" s="41" t="s">
        <v>7894</v>
      </c>
      <c r="I1448" s="42">
        <v>41495</v>
      </c>
      <c r="J1448" s="41"/>
    </row>
    <row r="1449" spans="1:12" hidden="1">
      <c r="A1449" s="48" t="s">
        <v>8550</v>
      </c>
      <c r="B1449" s="40" t="s">
        <v>9530</v>
      </c>
      <c r="C1449" s="48" t="s">
        <v>7927</v>
      </c>
      <c r="D1449" s="48" t="s">
        <v>7928</v>
      </c>
      <c r="E1449" s="41" t="s">
        <v>7938</v>
      </c>
      <c r="F1449" s="40" t="s">
        <v>9531</v>
      </c>
      <c r="G1449" s="40" t="s">
        <v>7895</v>
      </c>
      <c r="H1449" s="40" t="s">
        <v>7896</v>
      </c>
      <c r="I1449" s="43">
        <f>J1449-2</f>
        <v>41478</v>
      </c>
      <c r="J1449" s="43">
        <f t="shared" ref="J1449:J1455" si="96">I1450</f>
        <v>41480</v>
      </c>
      <c r="K1449" s="40" t="s">
        <v>7945</v>
      </c>
      <c r="L1449" s="40">
        <v>100</v>
      </c>
    </row>
    <row r="1450" spans="1:12" hidden="1">
      <c r="A1450" s="48" t="s">
        <v>8550</v>
      </c>
      <c r="B1450" s="40" t="s">
        <v>9530</v>
      </c>
      <c r="C1450" s="48" t="s">
        <v>7927</v>
      </c>
      <c r="D1450" s="48" t="s">
        <v>7928</v>
      </c>
      <c r="E1450" s="41" t="s">
        <v>7938</v>
      </c>
      <c r="F1450" s="40" t="s">
        <v>9531</v>
      </c>
      <c r="G1450" s="40" t="s">
        <v>7898</v>
      </c>
      <c r="H1450" s="40" t="s">
        <v>7899</v>
      </c>
      <c r="I1450" s="43">
        <f>J1450-1</f>
        <v>41480</v>
      </c>
      <c r="J1450" s="43">
        <f t="shared" si="96"/>
        <v>41481</v>
      </c>
      <c r="K1450" s="40" t="s">
        <v>7945</v>
      </c>
      <c r="L1450" s="40">
        <v>100</v>
      </c>
    </row>
    <row r="1451" spans="1:12" hidden="1">
      <c r="A1451" s="48" t="s">
        <v>8550</v>
      </c>
      <c r="B1451" s="40" t="s">
        <v>9530</v>
      </c>
      <c r="C1451" s="48" t="s">
        <v>7927</v>
      </c>
      <c r="D1451" s="48" t="s">
        <v>7928</v>
      </c>
      <c r="E1451" s="41" t="s">
        <v>7938</v>
      </c>
      <c r="F1451" s="40" t="s">
        <v>9531</v>
      </c>
      <c r="G1451" s="40" t="s">
        <v>7898</v>
      </c>
      <c r="H1451" s="40" t="s">
        <v>7900</v>
      </c>
      <c r="I1451" s="43">
        <f>J1451-1</f>
        <v>41481</v>
      </c>
      <c r="J1451" s="43">
        <f t="shared" si="96"/>
        <v>41482</v>
      </c>
      <c r="K1451" s="40" t="s">
        <v>7945</v>
      </c>
      <c r="L1451" s="40">
        <v>100</v>
      </c>
    </row>
    <row r="1452" spans="1:12">
      <c r="A1452" s="48" t="s">
        <v>8550</v>
      </c>
      <c r="B1452" s="40" t="s">
        <v>9530</v>
      </c>
      <c r="C1452" s="48" t="s">
        <v>7927</v>
      </c>
      <c r="D1452" s="48" t="s">
        <v>7928</v>
      </c>
      <c r="E1452" s="41" t="s">
        <v>7938</v>
      </c>
      <c r="F1452" s="40" t="s">
        <v>9531</v>
      </c>
      <c r="G1452" s="40" t="s">
        <v>7901</v>
      </c>
      <c r="H1452" s="40" t="s">
        <v>7902</v>
      </c>
      <c r="I1452" s="43">
        <f>J1452-5</f>
        <v>41482</v>
      </c>
      <c r="J1452" s="43">
        <f t="shared" si="96"/>
        <v>41487</v>
      </c>
      <c r="K1452" s="40" t="s">
        <v>7945</v>
      </c>
      <c r="L1452" s="40">
        <v>100</v>
      </c>
    </row>
    <row r="1453" spans="1:12" hidden="1">
      <c r="A1453" s="48" t="s">
        <v>8550</v>
      </c>
      <c r="B1453" s="40" t="s">
        <v>9530</v>
      </c>
      <c r="C1453" s="48" t="s">
        <v>7927</v>
      </c>
      <c r="D1453" s="48" t="s">
        <v>7928</v>
      </c>
      <c r="E1453" s="41" t="s">
        <v>7938</v>
      </c>
      <c r="F1453" s="40" t="s">
        <v>9531</v>
      </c>
      <c r="G1453" s="40" t="s">
        <v>7904</v>
      </c>
      <c r="H1453" s="40" t="s">
        <v>7905</v>
      </c>
      <c r="I1453" s="43">
        <f>J1453-3</f>
        <v>41487</v>
      </c>
      <c r="J1453" s="43">
        <f t="shared" si="96"/>
        <v>41490</v>
      </c>
      <c r="K1453" s="40" t="s">
        <v>7945</v>
      </c>
      <c r="L1453" s="40">
        <v>100</v>
      </c>
    </row>
    <row r="1454" spans="1:12" hidden="1">
      <c r="A1454" s="48" t="s">
        <v>8550</v>
      </c>
      <c r="B1454" s="40" t="s">
        <v>9530</v>
      </c>
      <c r="C1454" s="48" t="s">
        <v>7927</v>
      </c>
      <c r="D1454" s="48" t="s">
        <v>7928</v>
      </c>
      <c r="E1454" s="41" t="s">
        <v>7938</v>
      </c>
      <c r="F1454" s="40" t="s">
        <v>9531</v>
      </c>
      <c r="G1454" s="40" t="s">
        <v>7904</v>
      </c>
      <c r="H1454" s="40" t="s">
        <v>7906</v>
      </c>
      <c r="I1454" s="43">
        <f>J1454-2</f>
        <v>41490</v>
      </c>
      <c r="J1454" s="43">
        <f t="shared" si="96"/>
        <v>41492</v>
      </c>
      <c r="K1454" s="40" t="s">
        <v>7945</v>
      </c>
      <c r="L1454" s="40">
        <v>100</v>
      </c>
    </row>
    <row r="1455" spans="1:12" hidden="1">
      <c r="A1455" s="48" t="s">
        <v>8550</v>
      </c>
      <c r="B1455" s="40" t="s">
        <v>9530</v>
      </c>
      <c r="C1455" s="48" t="s">
        <v>7927</v>
      </c>
      <c r="D1455" s="48" t="s">
        <v>7928</v>
      </c>
      <c r="E1455" s="41" t="s">
        <v>7938</v>
      </c>
      <c r="F1455" s="40" t="s">
        <v>9531</v>
      </c>
      <c r="G1455" s="40" t="s">
        <v>7904</v>
      </c>
      <c r="H1455" s="40" t="s">
        <v>7907</v>
      </c>
      <c r="I1455" s="43">
        <f>J1455-2</f>
        <v>41492</v>
      </c>
      <c r="J1455" s="43">
        <f t="shared" si="96"/>
        <v>41494</v>
      </c>
      <c r="K1455" s="40" t="s">
        <v>7945</v>
      </c>
      <c r="L1455" s="40">
        <v>100</v>
      </c>
    </row>
    <row r="1456" spans="1:12" hidden="1">
      <c r="A1456" s="48" t="s">
        <v>8550</v>
      </c>
      <c r="B1456" s="40" t="s">
        <v>9530</v>
      </c>
      <c r="C1456" s="48" t="s">
        <v>7927</v>
      </c>
      <c r="D1456" s="48" t="s">
        <v>7928</v>
      </c>
      <c r="E1456" s="41" t="s">
        <v>7938</v>
      </c>
      <c r="F1456" s="40" t="s">
        <v>9531</v>
      </c>
      <c r="G1456" s="40" t="s">
        <v>7904</v>
      </c>
      <c r="H1456" s="40" t="s">
        <v>7908</v>
      </c>
      <c r="I1456" s="43">
        <f>J1456-1</f>
        <v>41494</v>
      </c>
      <c r="J1456" s="43">
        <v>41495</v>
      </c>
      <c r="K1456" s="40" t="s">
        <v>7945</v>
      </c>
      <c r="L1456" s="40">
        <v>100</v>
      </c>
    </row>
    <row r="1457" spans="1:13" hidden="1">
      <c r="A1457" s="49" t="s">
        <v>8550</v>
      </c>
      <c r="B1457" s="41" t="s">
        <v>9532</v>
      </c>
      <c r="C1457" s="49" t="s">
        <v>7927</v>
      </c>
      <c r="D1457" s="49" t="s">
        <v>7928</v>
      </c>
      <c r="E1457" s="41" t="s">
        <v>7938</v>
      </c>
      <c r="F1457" s="41" t="s">
        <v>9533</v>
      </c>
      <c r="G1457" s="41" t="s">
        <v>1048</v>
      </c>
      <c r="H1457" s="41" t="s">
        <v>7888</v>
      </c>
      <c r="I1457" s="41"/>
      <c r="J1457" s="41"/>
    </row>
    <row r="1458" spans="1:13" hidden="1">
      <c r="A1458" s="49" t="s">
        <v>8550</v>
      </c>
      <c r="B1458" s="41" t="s">
        <v>9532</v>
      </c>
      <c r="C1458" s="49" t="s">
        <v>7927</v>
      </c>
      <c r="D1458" s="49" t="s">
        <v>7928</v>
      </c>
      <c r="E1458" s="41" t="s">
        <v>7938</v>
      </c>
      <c r="F1458" s="41" t="s">
        <v>9533</v>
      </c>
      <c r="G1458" s="41" t="s">
        <v>1048</v>
      </c>
      <c r="H1458" s="41" t="s">
        <v>7889</v>
      </c>
      <c r="I1458" s="41"/>
      <c r="J1458" s="41"/>
    </row>
    <row r="1459" spans="1:13" hidden="1">
      <c r="A1459" s="49" t="s">
        <v>8550</v>
      </c>
      <c r="B1459" s="41" t="s">
        <v>9532</v>
      </c>
      <c r="C1459" s="49" t="s">
        <v>7927</v>
      </c>
      <c r="D1459" s="49" t="s">
        <v>7928</v>
      </c>
      <c r="E1459" s="41" t="s">
        <v>7938</v>
      </c>
      <c r="F1459" s="41" t="s">
        <v>9533</v>
      </c>
      <c r="G1459" s="41" t="s">
        <v>1048</v>
      </c>
      <c r="H1459" s="41" t="s">
        <v>7890</v>
      </c>
      <c r="I1459" s="41"/>
      <c r="J1459" s="41"/>
    </row>
    <row r="1460" spans="1:13" hidden="1">
      <c r="A1460" s="49" t="s">
        <v>8550</v>
      </c>
      <c r="B1460" s="41" t="s">
        <v>9532</v>
      </c>
      <c r="C1460" s="49" t="s">
        <v>7927</v>
      </c>
      <c r="D1460" s="49" t="s">
        <v>7928</v>
      </c>
      <c r="E1460" s="41" t="s">
        <v>7938</v>
      </c>
      <c r="F1460" s="41" t="s">
        <v>9533</v>
      </c>
      <c r="G1460" s="41" t="s">
        <v>1048</v>
      </c>
      <c r="H1460" s="41" t="s">
        <v>7891</v>
      </c>
      <c r="I1460" s="41"/>
      <c r="J1460" s="41"/>
    </row>
    <row r="1461" spans="1:13" hidden="1">
      <c r="A1461" s="49" t="s">
        <v>8550</v>
      </c>
      <c r="B1461" s="41" t="s">
        <v>9532</v>
      </c>
      <c r="C1461" s="49" t="s">
        <v>7927</v>
      </c>
      <c r="D1461" s="49" t="s">
        <v>7928</v>
      </c>
      <c r="E1461" s="41" t="s">
        <v>7938</v>
      </c>
      <c r="F1461" s="41" t="s">
        <v>9533</v>
      </c>
      <c r="G1461" s="41" t="s">
        <v>1048</v>
      </c>
      <c r="H1461" s="41" t="s">
        <v>7892</v>
      </c>
      <c r="I1461" s="41"/>
      <c r="J1461" s="41"/>
    </row>
    <row r="1462" spans="1:13" hidden="1">
      <c r="A1462" s="49" t="s">
        <v>8550</v>
      </c>
      <c r="B1462" s="41" t="s">
        <v>9532</v>
      </c>
      <c r="C1462" s="49" t="s">
        <v>7927</v>
      </c>
      <c r="D1462" s="49" t="s">
        <v>7928</v>
      </c>
      <c r="E1462" s="41" t="s">
        <v>7938</v>
      </c>
      <c r="F1462" s="41" t="s">
        <v>9533</v>
      </c>
      <c r="G1462" s="41" t="s">
        <v>1048</v>
      </c>
      <c r="H1462" s="41" t="s">
        <v>7893</v>
      </c>
      <c r="I1462" s="41"/>
      <c r="J1462" s="41"/>
    </row>
    <row r="1463" spans="1:13" hidden="1">
      <c r="A1463" s="49" t="s">
        <v>8550</v>
      </c>
      <c r="B1463" s="41" t="s">
        <v>9532</v>
      </c>
      <c r="C1463" s="49" t="s">
        <v>7927</v>
      </c>
      <c r="D1463" s="49" t="s">
        <v>7928</v>
      </c>
      <c r="E1463" s="41" t="s">
        <v>7938</v>
      </c>
      <c r="F1463" s="41" t="s">
        <v>9533</v>
      </c>
      <c r="G1463" s="41" t="s">
        <v>1048</v>
      </c>
      <c r="H1463" s="41" t="s">
        <v>7894</v>
      </c>
      <c r="I1463" s="42">
        <v>41487</v>
      </c>
      <c r="J1463" s="41"/>
    </row>
    <row r="1464" spans="1:13" hidden="1">
      <c r="A1464" s="48" t="s">
        <v>8550</v>
      </c>
      <c r="B1464" s="40" t="s">
        <v>9532</v>
      </c>
      <c r="C1464" s="48" t="s">
        <v>7927</v>
      </c>
      <c r="D1464" s="48" t="s">
        <v>7928</v>
      </c>
      <c r="E1464" s="41" t="s">
        <v>7938</v>
      </c>
      <c r="F1464" s="40" t="s">
        <v>9533</v>
      </c>
      <c r="G1464" s="40" t="s">
        <v>7895</v>
      </c>
      <c r="H1464" s="40" t="s">
        <v>7896</v>
      </c>
      <c r="I1464" s="43">
        <f>J1464-2</f>
        <v>41470</v>
      </c>
      <c r="J1464" s="43">
        <f t="shared" ref="J1464:J1470" si="97">I1465</f>
        <v>41472</v>
      </c>
      <c r="K1464" s="40" t="s">
        <v>6184</v>
      </c>
      <c r="L1464" s="40">
        <v>100</v>
      </c>
    </row>
    <row r="1465" spans="1:13" hidden="1">
      <c r="A1465" s="48" t="s">
        <v>8550</v>
      </c>
      <c r="B1465" s="40" t="s">
        <v>9532</v>
      </c>
      <c r="C1465" s="48" t="s">
        <v>7927</v>
      </c>
      <c r="D1465" s="48" t="s">
        <v>7928</v>
      </c>
      <c r="E1465" s="41" t="s">
        <v>7938</v>
      </c>
      <c r="F1465" s="40" t="s">
        <v>9533</v>
      </c>
      <c r="G1465" s="40" t="s">
        <v>7898</v>
      </c>
      <c r="H1465" s="40" t="s">
        <v>7899</v>
      </c>
      <c r="I1465" s="43">
        <f>J1465-1</f>
        <v>41472</v>
      </c>
      <c r="J1465" s="43">
        <f t="shared" si="97"/>
        <v>41473</v>
      </c>
      <c r="K1465" s="40" t="s">
        <v>6184</v>
      </c>
      <c r="L1465" s="40">
        <v>100</v>
      </c>
    </row>
    <row r="1466" spans="1:13" hidden="1">
      <c r="A1466" s="48" t="s">
        <v>8550</v>
      </c>
      <c r="B1466" s="40" t="s">
        <v>9532</v>
      </c>
      <c r="C1466" s="48" t="s">
        <v>7927</v>
      </c>
      <c r="D1466" s="48" t="s">
        <v>7928</v>
      </c>
      <c r="E1466" s="41" t="s">
        <v>7938</v>
      </c>
      <c r="F1466" s="40" t="s">
        <v>9533</v>
      </c>
      <c r="G1466" s="40" t="s">
        <v>7898</v>
      </c>
      <c r="H1466" s="40" t="s">
        <v>7900</v>
      </c>
      <c r="I1466" s="43">
        <f>J1466-1</f>
        <v>41473</v>
      </c>
      <c r="J1466" s="43">
        <f t="shared" si="97"/>
        <v>41474</v>
      </c>
      <c r="K1466" s="40" t="s">
        <v>6184</v>
      </c>
      <c r="L1466" s="40">
        <v>100</v>
      </c>
    </row>
    <row r="1467" spans="1:13">
      <c r="A1467" s="48" t="s">
        <v>8550</v>
      </c>
      <c r="B1467" s="40" t="s">
        <v>9532</v>
      </c>
      <c r="C1467" s="48" t="s">
        <v>7927</v>
      </c>
      <c r="D1467" s="48" t="s">
        <v>7928</v>
      </c>
      <c r="E1467" s="41" t="s">
        <v>7938</v>
      </c>
      <c r="F1467" s="40" t="s">
        <v>9533</v>
      </c>
      <c r="G1467" s="40" t="s">
        <v>7901</v>
      </c>
      <c r="H1467" s="40" t="s">
        <v>7902</v>
      </c>
      <c r="I1467" s="43">
        <f>J1467-5</f>
        <v>41474</v>
      </c>
      <c r="J1467" s="43">
        <f t="shared" si="97"/>
        <v>41479</v>
      </c>
      <c r="K1467" s="40" t="s">
        <v>98</v>
      </c>
      <c r="L1467" s="40">
        <v>100</v>
      </c>
    </row>
    <row r="1468" spans="1:13" hidden="1">
      <c r="A1468" s="48" t="s">
        <v>8550</v>
      </c>
      <c r="B1468" s="40" t="s">
        <v>9532</v>
      </c>
      <c r="C1468" s="48" t="s">
        <v>7927</v>
      </c>
      <c r="D1468" s="48" t="s">
        <v>7928</v>
      </c>
      <c r="E1468" s="41" t="s">
        <v>7938</v>
      </c>
      <c r="F1468" s="40" t="s">
        <v>9533</v>
      </c>
      <c r="G1468" s="40" t="s">
        <v>7904</v>
      </c>
      <c r="H1468" s="40" t="s">
        <v>7905</v>
      </c>
      <c r="I1468" s="43">
        <f>J1468-3</f>
        <v>41479</v>
      </c>
      <c r="J1468" s="43">
        <f t="shared" si="97"/>
        <v>41482</v>
      </c>
      <c r="K1468" s="40" t="s">
        <v>98</v>
      </c>
      <c r="L1468" s="40">
        <v>100</v>
      </c>
    </row>
    <row r="1469" spans="1:13" hidden="1">
      <c r="A1469" s="48" t="s">
        <v>8550</v>
      </c>
      <c r="B1469" s="40" t="s">
        <v>9532</v>
      </c>
      <c r="C1469" s="48" t="s">
        <v>7927</v>
      </c>
      <c r="D1469" s="48" t="s">
        <v>7928</v>
      </c>
      <c r="E1469" s="41" t="s">
        <v>7938</v>
      </c>
      <c r="F1469" s="40" t="s">
        <v>9533</v>
      </c>
      <c r="G1469" s="40" t="s">
        <v>7904</v>
      </c>
      <c r="H1469" s="40" t="s">
        <v>7906</v>
      </c>
      <c r="I1469" s="43">
        <f>J1469-2</f>
        <v>41482</v>
      </c>
      <c r="J1469" s="43">
        <f t="shared" si="97"/>
        <v>41484</v>
      </c>
      <c r="K1469" s="40" t="s">
        <v>98</v>
      </c>
      <c r="L1469" s="40">
        <v>100</v>
      </c>
      <c r="M1469" s="40" t="s">
        <v>9534</v>
      </c>
    </row>
    <row r="1470" spans="1:13" hidden="1">
      <c r="A1470" s="48" t="s">
        <v>8550</v>
      </c>
      <c r="B1470" s="40" t="s">
        <v>9532</v>
      </c>
      <c r="C1470" s="48" t="s">
        <v>7927</v>
      </c>
      <c r="D1470" s="48" t="s">
        <v>7928</v>
      </c>
      <c r="E1470" s="41" t="s">
        <v>7938</v>
      </c>
      <c r="F1470" s="40" t="s">
        <v>9533</v>
      </c>
      <c r="G1470" s="40" t="s">
        <v>7904</v>
      </c>
      <c r="H1470" s="40" t="s">
        <v>7907</v>
      </c>
      <c r="I1470" s="43">
        <f>J1470-2</f>
        <v>41484</v>
      </c>
      <c r="J1470" s="43">
        <f t="shared" si="97"/>
        <v>41486</v>
      </c>
      <c r="K1470" s="40" t="s">
        <v>98</v>
      </c>
      <c r="L1470" s="40">
        <v>100</v>
      </c>
    </row>
    <row r="1471" spans="1:13" hidden="1">
      <c r="A1471" s="48" t="s">
        <v>8550</v>
      </c>
      <c r="B1471" s="40" t="s">
        <v>9532</v>
      </c>
      <c r="C1471" s="48" t="s">
        <v>7927</v>
      </c>
      <c r="D1471" s="48" t="s">
        <v>7928</v>
      </c>
      <c r="E1471" s="41" t="s">
        <v>7938</v>
      </c>
      <c r="F1471" s="40" t="s">
        <v>9533</v>
      </c>
      <c r="G1471" s="40" t="s">
        <v>7904</v>
      </c>
      <c r="H1471" s="40" t="s">
        <v>7908</v>
      </c>
      <c r="I1471" s="43">
        <f>J1471-1</f>
        <v>41486</v>
      </c>
      <c r="J1471" s="43">
        <v>41487</v>
      </c>
      <c r="K1471" s="40" t="s">
        <v>98</v>
      </c>
      <c r="L1471" s="40">
        <v>100</v>
      </c>
    </row>
    <row r="1472" spans="1:13" hidden="1">
      <c r="A1472" s="49" t="s">
        <v>8550</v>
      </c>
      <c r="B1472" s="49" t="s">
        <v>9535</v>
      </c>
      <c r="C1472" s="49" t="s">
        <v>7927</v>
      </c>
      <c r="D1472" s="49" t="s">
        <v>7928</v>
      </c>
      <c r="E1472" s="41" t="s">
        <v>7938</v>
      </c>
      <c r="F1472" s="41" t="s">
        <v>9536</v>
      </c>
      <c r="G1472" s="41" t="s">
        <v>1048</v>
      </c>
      <c r="H1472" s="41" t="s">
        <v>7888</v>
      </c>
      <c r="I1472" s="41"/>
      <c r="J1472" s="41"/>
      <c r="K1472" s="41"/>
      <c r="L1472" s="41"/>
      <c r="M1472" s="40"/>
    </row>
    <row r="1473" spans="1:13" hidden="1">
      <c r="A1473" s="49" t="s">
        <v>8550</v>
      </c>
      <c r="B1473" s="49" t="s">
        <v>9535</v>
      </c>
      <c r="C1473" s="49" t="s">
        <v>7927</v>
      </c>
      <c r="D1473" s="49" t="s">
        <v>7928</v>
      </c>
      <c r="E1473" s="41" t="s">
        <v>7938</v>
      </c>
      <c r="F1473" s="41" t="s">
        <v>9536</v>
      </c>
      <c r="G1473" s="41" t="s">
        <v>1048</v>
      </c>
      <c r="H1473" s="41" t="s">
        <v>7889</v>
      </c>
      <c r="I1473" s="42">
        <v>41474</v>
      </c>
      <c r="J1473" s="41"/>
      <c r="K1473" s="41"/>
      <c r="L1473" s="41"/>
      <c r="M1473" s="40"/>
    </row>
    <row r="1474" spans="1:13" hidden="1">
      <c r="A1474" s="49" t="s">
        <v>8550</v>
      </c>
      <c r="B1474" s="49" t="s">
        <v>9535</v>
      </c>
      <c r="C1474" s="49" t="s">
        <v>7927</v>
      </c>
      <c r="D1474" s="49" t="s">
        <v>7928</v>
      </c>
      <c r="E1474" s="41" t="s">
        <v>7938</v>
      </c>
      <c r="F1474" s="41" t="s">
        <v>9536</v>
      </c>
      <c r="G1474" s="41" t="s">
        <v>1048</v>
      </c>
      <c r="H1474" s="41" t="s">
        <v>7890</v>
      </c>
      <c r="I1474" s="42">
        <v>41537</v>
      </c>
      <c r="J1474" s="41"/>
      <c r="K1474" s="41"/>
      <c r="L1474" s="41"/>
      <c r="M1474" s="40"/>
    </row>
    <row r="1475" spans="1:13" hidden="1">
      <c r="A1475" s="49" t="s">
        <v>8550</v>
      </c>
      <c r="B1475" s="49" t="s">
        <v>9535</v>
      </c>
      <c r="C1475" s="49" t="s">
        <v>7927</v>
      </c>
      <c r="D1475" s="49" t="s">
        <v>7928</v>
      </c>
      <c r="E1475" s="41" t="s">
        <v>7938</v>
      </c>
      <c r="F1475" s="41" t="s">
        <v>9536</v>
      </c>
      <c r="G1475" s="41" t="s">
        <v>1048</v>
      </c>
      <c r="H1475" s="41" t="s">
        <v>7891</v>
      </c>
      <c r="I1475" s="41"/>
      <c r="J1475" s="41"/>
      <c r="K1475" s="41"/>
      <c r="L1475" s="41"/>
      <c r="M1475" s="40"/>
    </row>
    <row r="1476" spans="1:13" hidden="1">
      <c r="A1476" s="49" t="s">
        <v>8550</v>
      </c>
      <c r="B1476" s="49" t="s">
        <v>9535</v>
      </c>
      <c r="C1476" s="49" t="s">
        <v>7927</v>
      </c>
      <c r="D1476" s="49" t="s">
        <v>7928</v>
      </c>
      <c r="E1476" s="41" t="s">
        <v>7938</v>
      </c>
      <c r="F1476" s="41" t="s">
        <v>9536</v>
      </c>
      <c r="G1476" s="41" t="s">
        <v>1048</v>
      </c>
      <c r="H1476" s="41" t="s">
        <v>7892</v>
      </c>
      <c r="I1476" s="42">
        <v>41589</v>
      </c>
      <c r="J1476" s="41"/>
      <c r="K1476" s="41"/>
      <c r="L1476" s="41"/>
      <c r="M1476" s="40"/>
    </row>
    <row r="1477" spans="1:13" hidden="1">
      <c r="A1477" s="49" t="s">
        <v>8550</v>
      </c>
      <c r="B1477" s="49" t="s">
        <v>9535</v>
      </c>
      <c r="C1477" s="49" t="s">
        <v>7927</v>
      </c>
      <c r="D1477" s="49" t="s">
        <v>7928</v>
      </c>
      <c r="E1477" s="41" t="s">
        <v>7938</v>
      </c>
      <c r="F1477" s="41" t="s">
        <v>9536</v>
      </c>
      <c r="G1477" s="41" t="s">
        <v>1048</v>
      </c>
      <c r="H1477" s="41" t="s">
        <v>7893</v>
      </c>
      <c r="I1477" s="41"/>
      <c r="J1477" s="41"/>
      <c r="K1477" s="41"/>
      <c r="L1477" s="41"/>
      <c r="M1477" s="40"/>
    </row>
    <row r="1478" spans="1:13" hidden="1">
      <c r="A1478" s="49" t="s">
        <v>8550</v>
      </c>
      <c r="B1478" s="49" t="s">
        <v>9535</v>
      </c>
      <c r="C1478" s="49" t="s">
        <v>7927</v>
      </c>
      <c r="D1478" s="49" t="s">
        <v>7928</v>
      </c>
      <c r="E1478" s="41" t="s">
        <v>7938</v>
      </c>
      <c r="F1478" s="41" t="s">
        <v>9536</v>
      </c>
      <c r="G1478" s="41" t="s">
        <v>1048</v>
      </c>
      <c r="H1478" s="41" t="s">
        <v>7894</v>
      </c>
      <c r="I1478" s="42">
        <v>41487</v>
      </c>
      <c r="J1478" s="41"/>
      <c r="K1478" s="41"/>
      <c r="L1478" s="41"/>
      <c r="M1478" s="40"/>
    </row>
    <row r="1479" spans="1:13" hidden="1">
      <c r="A1479" s="48" t="s">
        <v>8550</v>
      </c>
      <c r="B1479" s="48" t="s">
        <v>9535</v>
      </c>
      <c r="C1479" s="48" t="s">
        <v>7927</v>
      </c>
      <c r="D1479" s="48" t="s">
        <v>7928</v>
      </c>
      <c r="E1479" s="41" t="s">
        <v>7938</v>
      </c>
      <c r="F1479" s="40" t="s">
        <v>9536</v>
      </c>
      <c r="G1479" s="40" t="s">
        <v>7895</v>
      </c>
      <c r="H1479" s="40" t="s">
        <v>7896</v>
      </c>
      <c r="I1479" s="43">
        <f>J1479-2</f>
        <v>41470</v>
      </c>
      <c r="J1479" s="43">
        <f t="shared" ref="J1479:J1485" si="98">I1480</f>
        <v>41472</v>
      </c>
      <c r="K1479" s="40" t="s">
        <v>6184</v>
      </c>
      <c r="L1479" s="40">
        <v>100</v>
      </c>
      <c r="M1479" s="40"/>
    </row>
    <row r="1480" spans="1:13" hidden="1">
      <c r="A1480" s="48" t="s">
        <v>8550</v>
      </c>
      <c r="B1480" s="48" t="s">
        <v>9535</v>
      </c>
      <c r="C1480" s="48" t="s">
        <v>7927</v>
      </c>
      <c r="D1480" s="48" t="s">
        <v>7928</v>
      </c>
      <c r="E1480" s="41" t="s">
        <v>7938</v>
      </c>
      <c r="F1480" s="40" t="s">
        <v>9536</v>
      </c>
      <c r="G1480" s="40" t="s">
        <v>7898</v>
      </c>
      <c r="H1480" s="40" t="s">
        <v>7899</v>
      </c>
      <c r="I1480" s="43">
        <f>J1480-1</f>
        <v>41472</v>
      </c>
      <c r="J1480" s="43">
        <f t="shared" si="98"/>
        <v>41473</v>
      </c>
      <c r="K1480" s="40" t="s">
        <v>6184</v>
      </c>
      <c r="L1480" s="40">
        <v>100</v>
      </c>
      <c r="M1480" s="40"/>
    </row>
    <row r="1481" spans="1:13" hidden="1">
      <c r="A1481" s="48" t="s">
        <v>8550</v>
      </c>
      <c r="B1481" s="48" t="s">
        <v>9535</v>
      </c>
      <c r="C1481" s="48" t="s">
        <v>7927</v>
      </c>
      <c r="D1481" s="48" t="s">
        <v>7928</v>
      </c>
      <c r="E1481" s="41" t="s">
        <v>7938</v>
      </c>
      <c r="F1481" s="40" t="s">
        <v>9536</v>
      </c>
      <c r="G1481" s="40" t="s">
        <v>7898</v>
      </c>
      <c r="H1481" s="40" t="s">
        <v>7900</v>
      </c>
      <c r="I1481" s="43">
        <f>J1481-1</f>
        <v>41473</v>
      </c>
      <c r="J1481" s="43">
        <f t="shared" si="98"/>
        <v>41474</v>
      </c>
      <c r="K1481" s="40" t="s">
        <v>6184</v>
      </c>
      <c r="L1481" s="40">
        <v>100</v>
      </c>
      <c r="M1481" s="40"/>
    </row>
    <row r="1482" spans="1:13">
      <c r="A1482" s="48" t="s">
        <v>8550</v>
      </c>
      <c r="B1482" s="48" t="s">
        <v>9535</v>
      </c>
      <c r="C1482" s="48" t="s">
        <v>7927</v>
      </c>
      <c r="D1482" s="48" t="s">
        <v>7928</v>
      </c>
      <c r="E1482" s="41" t="s">
        <v>7938</v>
      </c>
      <c r="F1482" s="40" t="s">
        <v>9536</v>
      </c>
      <c r="G1482" s="40" t="s">
        <v>7901</v>
      </c>
      <c r="H1482" s="40" t="s">
        <v>7902</v>
      </c>
      <c r="I1482" s="43">
        <f>J1482-5</f>
        <v>41474</v>
      </c>
      <c r="J1482" s="43">
        <f t="shared" si="98"/>
        <v>41479</v>
      </c>
      <c r="K1482" s="40" t="s">
        <v>98</v>
      </c>
      <c r="L1482" s="40">
        <v>100</v>
      </c>
      <c r="M1482" s="40"/>
    </row>
    <row r="1483" spans="1:13" hidden="1">
      <c r="A1483" s="48" t="s">
        <v>8550</v>
      </c>
      <c r="B1483" s="48" t="s">
        <v>9535</v>
      </c>
      <c r="C1483" s="48" t="s">
        <v>7927</v>
      </c>
      <c r="D1483" s="48" t="s">
        <v>7928</v>
      </c>
      <c r="E1483" s="41" t="s">
        <v>7938</v>
      </c>
      <c r="F1483" s="40" t="s">
        <v>9536</v>
      </c>
      <c r="G1483" s="40" t="s">
        <v>7904</v>
      </c>
      <c r="H1483" s="40" t="s">
        <v>7905</v>
      </c>
      <c r="I1483" s="43">
        <f>J1483-3</f>
        <v>41479</v>
      </c>
      <c r="J1483" s="43">
        <f t="shared" si="98"/>
        <v>41482</v>
      </c>
      <c r="K1483" s="40" t="s">
        <v>98</v>
      </c>
      <c r="L1483" s="40">
        <v>100</v>
      </c>
      <c r="M1483" s="40"/>
    </row>
    <row r="1484" spans="1:13" hidden="1">
      <c r="A1484" s="48" t="s">
        <v>8550</v>
      </c>
      <c r="B1484" s="48" t="s">
        <v>9535</v>
      </c>
      <c r="C1484" s="48" t="s">
        <v>7927</v>
      </c>
      <c r="D1484" s="48" t="s">
        <v>7928</v>
      </c>
      <c r="E1484" s="41" t="s">
        <v>7938</v>
      </c>
      <c r="F1484" s="40" t="s">
        <v>9536</v>
      </c>
      <c r="G1484" s="40" t="s">
        <v>7904</v>
      </c>
      <c r="H1484" s="40" t="s">
        <v>7906</v>
      </c>
      <c r="I1484" s="43">
        <f>J1484-2</f>
        <v>41482</v>
      </c>
      <c r="J1484" s="43">
        <f t="shared" si="98"/>
        <v>41484</v>
      </c>
      <c r="K1484" s="40" t="s">
        <v>98</v>
      </c>
      <c r="L1484" s="40">
        <v>100</v>
      </c>
      <c r="M1484" s="40" t="s">
        <v>9534</v>
      </c>
    </row>
    <row r="1485" spans="1:13" hidden="1">
      <c r="A1485" s="48" t="s">
        <v>8550</v>
      </c>
      <c r="B1485" s="48" t="s">
        <v>9535</v>
      </c>
      <c r="C1485" s="48" t="s">
        <v>7927</v>
      </c>
      <c r="D1485" s="48" t="s">
        <v>7928</v>
      </c>
      <c r="E1485" s="41" t="s">
        <v>7938</v>
      </c>
      <c r="F1485" s="40" t="s">
        <v>9536</v>
      </c>
      <c r="G1485" s="40" t="s">
        <v>7904</v>
      </c>
      <c r="H1485" s="40" t="s">
        <v>7907</v>
      </c>
      <c r="I1485" s="43">
        <f>J1485-2</f>
        <v>41484</v>
      </c>
      <c r="J1485" s="43">
        <f t="shared" si="98"/>
        <v>41486</v>
      </c>
      <c r="K1485" s="40" t="s">
        <v>98</v>
      </c>
      <c r="L1485" s="40">
        <v>100</v>
      </c>
      <c r="M1485" s="40"/>
    </row>
    <row r="1486" spans="1:13" hidden="1">
      <c r="A1486" s="48" t="s">
        <v>8550</v>
      </c>
      <c r="B1486" s="48" t="s">
        <v>9535</v>
      </c>
      <c r="C1486" s="48" t="s">
        <v>7927</v>
      </c>
      <c r="D1486" s="48" t="s">
        <v>7928</v>
      </c>
      <c r="E1486" s="41" t="s">
        <v>7938</v>
      </c>
      <c r="F1486" s="40" t="s">
        <v>9536</v>
      </c>
      <c r="G1486" s="40" t="s">
        <v>7904</v>
      </c>
      <c r="H1486" s="40" t="s">
        <v>7908</v>
      </c>
      <c r="I1486" s="43">
        <f>J1486-1</f>
        <v>41486</v>
      </c>
      <c r="J1486" s="43">
        <v>41487</v>
      </c>
      <c r="K1486" s="40" t="s">
        <v>98</v>
      </c>
      <c r="L1486" s="40">
        <v>100</v>
      </c>
      <c r="M1486" s="40"/>
    </row>
    <row r="1487" spans="1:13" hidden="1">
      <c r="A1487" s="49" t="s">
        <v>8550</v>
      </c>
      <c r="B1487" s="49" t="s">
        <v>9537</v>
      </c>
      <c r="C1487" s="49" t="s">
        <v>7927</v>
      </c>
      <c r="D1487" s="49" t="s">
        <v>7928</v>
      </c>
      <c r="E1487" s="41" t="s">
        <v>7938</v>
      </c>
      <c r="F1487" s="41" t="s">
        <v>9538</v>
      </c>
      <c r="G1487" s="41" t="s">
        <v>1048</v>
      </c>
      <c r="H1487" s="41" t="s">
        <v>7888</v>
      </c>
      <c r="I1487" s="41"/>
      <c r="J1487" s="41"/>
      <c r="K1487" s="41"/>
      <c r="L1487" s="41"/>
      <c r="M1487" s="40"/>
    </row>
    <row r="1488" spans="1:13" hidden="1">
      <c r="A1488" s="49" t="s">
        <v>8550</v>
      </c>
      <c r="B1488" s="49" t="s">
        <v>9537</v>
      </c>
      <c r="C1488" s="49" t="s">
        <v>7927</v>
      </c>
      <c r="D1488" s="49" t="s">
        <v>7928</v>
      </c>
      <c r="E1488" s="41" t="s">
        <v>7938</v>
      </c>
      <c r="F1488" s="41" t="s">
        <v>9538</v>
      </c>
      <c r="G1488" s="41" t="s">
        <v>1048</v>
      </c>
      <c r="H1488" s="41" t="s">
        <v>7889</v>
      </c>
      <c r="I1488" s="42">
        <v>41474</v>
      </c>
      <c r="J1488" s="41"/>
      <c r="K1488" s="41"/>
      <c r="L1488" s="41"/>
      <c r="M1488" s="40"/>
    </row>
    <row r="1489" spans="1:13" hidden="1">
      <c r="A1489" s="49" t="s">
        <v>8550</v>
      </c>
      <c r="B1489" s="49" t="s">
        <v>9537</v>
      </c>
      <c r="C1489" s="49" t="s">
        <v>7927</v>
      </c>
      <c r="D1489" s="49" t="s">
        <v>7928</v>
      </c>
      <c r="E1489" s="41" t="s">
        <v>7938</v>
      </c>
      <c r="F1489" s="41" t="s">
        <v>9538</v>
      </c>
      <c r="G1489" s="41" t="s">
        <v>1048</v>
      </c>
      <c r="H1489" s="41" t="s">
        <v>7890</v>
      </c>
      <c r="I1489" s="42">
        <v>41537</v>
      </c>
      <c r="J1489" s="41"/>
      <c r="K1489" s="41"/>
      <c r="L1489" s="41"/>
      <c r="M1489" s="40"/>
    </row>
    <row r="1490" spans="1:13" hidden="1">
      <c r="A1490" s="49" t="s">
        <v>8550</v>
      </c>
      <c r="B1490" s="49" t="s">
        <v>9537</v>
      </c>
      <c r="C1490" s="49" t="s">
        <v>7927</v>
      </c>
      <c r="D1490" s="49" t="s">
        <v>7928</v>
      </c>
      <c r="E1490" s="41" t="s">
        <v>7938</v>
      </c>
      <c r="F1490" s="41" t="s">
        <v>9538</v>
      </c>
      <c r="G1490" s="41" t="s">
        <v>1048</v>
      </c>
      <c r="H1490" s="41" t="s">
        <v>7891</v>
      </c>
      <c r="I1490" s="41"/>
      <c r="J1490" s="41"/>
      <c r="K1490" s="41"/>
      <c r="L1490" s="41"/>
      <c r="M1490" s="40"/>
    </row>
    <row r="1491" spans="1:13" hidden="1">
      <c r="A1491" s="49" t="s">
        <v>8550</v>
      </c>
      <c r="B1491" s="49" t="s">
        <v>9537</v>
      </c>
      <c r="C1491" s="49" t="s">
        <v>7927</v>
      </c>
      <c r="D1491" s="49" t="s">
        <v>7928</v>
      </c>
      <c r="E1491" s="41" t="s">
        <v>7938</v>
      </c>
      <c r="F1491" s="41" t="s">
        <v>9538</v>
      </c>
      <c r="G1491" s="41" t="s">
        <v>1048</v>
      </c>
      <c r="H1491" s="41" t="s">
        <v>7892</v>
      </c>
      <c r="I1491" s="42">
        <v>41589</v>
      </c>
      <c r="J1491" s="41"/>
      <c r="K1491" s="41"/>
      <c r="L1491" s="41"/>
      <c r="M1491" s="40"/>
    </row>
    <row r="1492" spans="1:13" hidden="1">
      <c r="A1492" s="49" t="s">
        <v>8550</v>
      </c>
      <c r="B1492" s="49" t="s">
        <v>9537</v>
      </c>
      <c r="C1492" s="49" t="s">
        <v>7927</v>
      </c>
      <c r="D1492" s="49" t="s">
        <v>7928</v>
      </c>
      <c r="E1492" s="41" t="s">
        <v>7938</v>
      </c>
      <c r="F1492" s="41" t="s">
        <v>9538</v>
      </c>
      <c r="G1492" s="41" t="s">
        <v>1048</v>
      </c>
      <c r="H1492" s="41" t="s">
        <v>7893</v>
      </c>
      <c r="I1492" s="41"/>
      <c r="J1492" s="41"/>
      <c r="K1492" s="41"/>
      <c r="L1492" s="41"/>
      <c r="M1492" s="40"/>
    </row>
    <row r="1493" spans="1:13" hidden="1">
      <c r="A1493" s="49" t="s">
        <v>8550</v>
      </c>
      <c r="B1493" s="49" t="s">
        <v>9537</v>
      </c>
      <c r="C1493" s="49" t="s">
        <v>7927</v>
      </c>
      <c r="D1493" s="49" t="s">
        <v>7928</v>
      </c>
      <c r="E1493" s="41" t="s">
        <v>7938</v>
      </c>
      <c r="F1493" s="41" t="s">
        <v>9538</v>
      </c>
      <c r="G1493" s="41" t="s">
        <v>1048</v>
      </c>
      <c r="H1493" s="41" t="s">
        <v>7894</v>
      </c>
      <c r="I1493" s="42">
        <v>41487</v>
      </c>
      <c r="J1493" s="41"/>
      <c r="K1493" s="41"/>
      <c r="L1493" s="41"/>
      <c r="M1493" s="40"/>
    </row>
    <row r="1494" spans="1:13" hidden="1">
      <c r="A1494" s="48" t="s">
        <v>8550</v>
      </c>
      <c r="B1494" s="48" t="s">
        <v>9537</v>
      </c>
      <c r="C1494" s="48" t="s">
        <v>7927</v>
      </c>
      <c r="D1494" s="48" t="s">
        <v>7928</v>
      </c>
      <c r="E1494" s="41" t="s">
        <v>7938</v>
      </c>
      <c r="F1494" s="40" t="s">
        <v>9538</v>
      </c>
      <c r="G1494" s="40" t="s">
        <v>7895</v>
      </c>
      <c r="H1494" s="40" t="s">
        <v>7896</v>
      </c>
      <c r="I1494" s="43">
        <f>J1494-2</f>
        <v>41470</v>
      </c>
      <c r="J1494" s="43">
        <f t="shared" ref="J1494:J1500" si="99">I1495</f>
        <v>41472</v>
      </c>
      <c r="K1494" s="40" t="s">
        <v>6184</v>
      </c>
      <c r="L1494" s="40">
        <v>100</v>
      </c>
      <c r="M1494" s="40"/>
    </row>
    <row r="1495" spans="1:13" hidden="1">
      <c r="A1495" s="48" t="s">
        <v>8550</v>
      </c>
      <c r="B1495" s="48" t="s">
        <v>9537</v>
      </c>
      <c r="C1495" s="48" t="s">
        <v>7927</v>
      </c>
      <c r="D1495" s="48" t="s">
        <v>7928</v>
      </c>
      <c r="E1495" s="41" t="s">
        <v>7938</v>
      </c>
      <c r="F1495" s="40" t="s">
        <v>9538</v>
      </c>
      <c r="G1495" s="40" t="s">
        <v>7898</v>
      </c>
      <c r="H1495" s="40" t="s">
        <v>7899</v>
      </c>
      <c r="I1495" s="43">
        <f>J1495-1</f>
        <v>41472</v>
      </c>
      <c r="J1495" s="43">
        <f t="shared" si="99"/>
        <v>41473</v>
      </c>
      <c r="K1495" s="40" t="s">
        <v>6184</v>
      </c>
      <c r="L1495" s="40">
        <v>100</v>
      </c>
      <c r="M1495" s="40"/>
    </row>
    <row r="1496" spans="1:13" hidden="1">
      <c r="A1496" s="48" t="s">
        <v>8550</v>
      </c>
      <c r="B1496" s="48" t="s">
        <v>9537</v>
      </c>
      <c r="C1496" s="48" t="s">
        <v>7927</v>
      </c>
      <c r="D1496" s="48" t="s">
        <v>7928</v>
      </c>
      <c r="E1496" s="41" t="s">
        <v>7938</v>
      </c>
      <c r="F1496" s="40" t="s">
        <v>9538</v>
      </c>
      <c r="G1496" s="40" t="s">
        <v>7898</v>
      </c>
      <c r="H1496" s="40" t="s">
        <v>7900</v>
      </c>
      <c r="I1496" s="43">
        <f>J1496-1</f>
        <v>41473</v>
      </c>
      <c r="J1496" s="43">
        <f t="shared" si="99"/>
        <v>41474</v>
      </c>
      <c r="K1496" s="40" t="s">
        <v>6184</v>
      </c>
      <c r="L1496" s="40">
        <v>100</v>
      </c>
      <c r="M1496" s="40"/>
    </row>
    <row r="1497" spans="1:13">
      <c r="A1497" s="48" t="s">
        <v>8550</v>
      </c>
      <c r="B1497" s="48" t="s">
        <v>9537</v>
      </c>
      <c r="C1497" s="48" t="s">
        <v>7927</v>
      </c>
      <c r="D1497" s="48" t="s">
        <v>7928</v>
      </c>
      <c r="E1497" s="41" t="s">
        <v>7938</v>
      </c>
      <c r="F1497" s="40" t="s">
        <v>9538</v>
      </c>
      <c r="G1497" s="40" t="s">
        <v>7901</v>
      </c>
      <c r="H1497" s="40" t="s">
        <v>7902</v>
      </c>
      <c r="I1497" s="43">
        <f>J1497-5</f>
        <v>41474</v>
      </c>
      <c r="J1497" s="43">
        <f t="shared" si="99"/>
        <v>41479</v>
      </c>
      <c r="K1497" s="40" t="s">
        <v>98</v>
      </c>
      <c r="L1497" s="40">
        <v>100</v>
      </c>
      <c r="M1497" s="40"/>
    </row>
    <row r="1498" spans="1:13" hidden="1">
      <c r="A1498" s="48" t="s">
        <v>8550</v>
      </c>
      <c r="B1498" s="48" t="s">
        <v>9537</v>
      </c>
      <c r="C1498" s="48" t="s">
        <v>7927</v>
      </c>
      <c r="D1498" s="48" t="s">
        <v>7928</v>
      </c>
      <c r="E1498" s="41" t="s">
        <v>7938</v>
      </c>
      <c r="F1498" s="40" t="s">
        <v>9538</v>
      </c>
      <c r="G1498" s="40" t="s">
        <v>7904</v>
      </c>
      <c r="H1498" s="40" t="s">
        <v>7905</v>
      </c>
      <c r="I1498" s="43">
        <f>J1498-3</f>
        <v>41479</v>
      </c>
      <c r="J1498" s="43">
        <f t="shared" si="99"/>
        <v>41482</v>
      </c>
      <c r="K1498" s="40" t="s">
        <v>98</v>
      </c>
      <c r="L1498" s="40">
        <v>100</v>
      </c>
      <c r="M1498" s="40"/>
    </row>
    <row r="1499" spans="1:13" hidden="1">
      <c r="A1499" s="48" t="s">
        <v>8550</v>
      </c>
      <c r="B1499" s="48" t="s">
        <v>9537</v>
      </c>
      <c r="C1499" s="48" t="s">
        <v>7927</v>
      </c>
      <c r="D1499" s="48" t="s">
        <v>7928</v>
      </c>
      <c r="E1499" s="41" t="s">
        <v>7938</v>
      </c>
      <c r="F1499" s="40" t="s">
        <v>9538</v>
      </c>
      <c r="G1499" s="40" t="s">
        <v>7904</v>
      </c>
      <c r="H1499" s="40" t="s">
        <v>7906</v>
      </c>
      <c r="I1499" s="43">
        <f>J1499-2</f>
        <v>41482</v>
      </c>
      <c r="J1499" s="43">
        <f t="shared" si="99"/>
        <v>41484</v>
      </c>
      <c r="K1499" s="40" t="s">
        <v>98</v>
      </c>
      <c r="L1499" s="40">
        <v>100</v>
      </c>
      <c r="M1499" s="40" t="s">
        <v>9534</v>
      </c>
    </row>
    <row r="1500" spans="1:13" hidden="1">
      <c r="A1500" s="48" t="s">
        <v>8550</v>
      </c>
      <c r="B1500" s="48" t="s">
        <v>9537</v>
      </c>
      <c r="C1500" s="48" t="s">
        <v>7927</v>
      </c>
      <c r="D1500" s="48" t="s">
        <v>7928</v>
      </c>
      <c r="E1500" s="41" t="s">
        <v>7938</v>
      </c>
      <c r="F1500" s="40" t="s">
        <v>9538</v>
      </c>
      <c r="G1500" s="40" t="s">
        <v>7904</v>
      </c>
      <c r="H1500" s="40" t="s">
        <v>7907</v>
      </c>
      <c r="I1500" s="43">
        <f>J1500-2</f>
        <v>41484</v>
      </c>
      <c r="J1500" s="43">
        <f t="shared" si="99"/>
        <v>41486</v>
      </c>
      <c r="K1500" s="40" t="s">
        <v>98</v>
      </c>
      <c r="L1500" s="40">
        <v>100</v>
      </c>
      <c r="M1500" s="40"/>
    </row>
    <row r="1501" spans="1:13" hidden="1">
      <c r="A1501" s="48" t="s">
        <v>8550</v>
      </c>
      <c r="B1501" s="48" t="s">
        <v>9537</v>
      </c>
      <c r="C1501" s="48" t="s">
        <v>7927</v>
      </c>
      <c r="D1501" s="48" t="s">
        <v>7928</v>
      </c>
      <c r="E1501" s="41" t="s">
        <v>7938</v>
      </c>
      <c r="F1501" s="40" t="s">
        <v>9538</v>
      </c>
      <c r="G1501" s="40" t="s">
        <v>7904</v>
      </c>
      <c r="H1501" s="40" t="s">
        <v>7908</v>
      </c>
      <c r="I1501" s="43">
        <f>J1501-1</f>
        <v>41486</v>
      </c>
      <c r="J1501" s="43">
        <v>41487</v>
      </c>
      <c r="K1501" s="40" t="s">
        <v>98</v>
      </c>
      <c r="L1501" s="40">
        <v>100</v>
      </c>
      <c r="M1501" s="40"/>
    </row>
    <row r="1502" spans="1:13" hidden="1">
      <c r="A1502" s="49" t="s">
        <v>8550</v>
      </c>
      <c r="B1502" s="41" t="s">
        <v>9532</v>
      </c>
      <c r="C1502" s="49" t="s">
        <v>7927</v>
      </c>
      <c r="D1502" s="49" t="s">
        <v>7928</v>
      </c>
      <c r="E1502" s="41" t="s">
        <v>7938</v>
      </c>
      <c r="F1502" s="41" t="s">
        <v>9539</v>
      </c>
      <c r="G1502" s="41" t="s">
        <v>1048</v>
      </c>
      <c r="H1502" s="41" t="s">
        <v>7888</v>
      </c>
      <c r="I1502" s="41"/>
      <c r="J1502" s="41"/>
    </row>
    <row r="1503" spans="1:13" hidden="1">
      <c r="A1503" s="49" t="s">
        <v>8550</v>
      </c>
      <c r="B1503" s="41" t="s">
        <v>9532</v>
      </c>
      <c r="C1503" s="49" t="s">
        <v>7927</v>
      </c>
      <c r="D1503" s="49" t="s">
        <v>7928</v>
      </c>
      <c r="E1503" s="41" t="s">
        <v>7938</v>
      </c>
      <c r="F1503" s="41" t="s">
        <v>9539</v>
      </c>
      <c r="G1503" s="41" t="s">
        <v>1048</v>
      </c>
      <c r="H1503" s="41" t="s">
        <v>7889</v>
      </c>
      <c r="I1503" s="41"/>
      <c r="J1503" s="41"/>
    </row>
    <row r="1504" spans="1:13" hidden="1">
      <c r="A1504" s="49" t="s">
        <v>8550</v>
      </c>
      <c r="B1504" s="41" t="s">
        <v>9532</v>
      </c>
      <c r="C1504" s="49" t="s">
        <v>7927</v>
      </c>
      <c r="D1504" s="49" t="s">
        <v>7928</v>
      </c>
      <c r="E1504" s="41" t="s">
        <v>7938</v>
      </c>
      <c r="F1504" s="41" t="s">
        <v>9539</v>
      </c>
      <c r="G1504" s="41" t="s">
        <v>1048</v>
      </c>
      <c r="H1504" s="41" t="s">
        <v>7890</v>
      </c>
      <c r="I1504" s="41"/>
      <c r="J1504" s="41"/>
    </row>
    <row r="1505" spans="1:13" hidden="1">
      <c r="A1505" s="49" t="s">
        <v>8550</v>
      </c>
      <c r="B1505" s="41" t="s">
        <v>9532</v>
      </c>
      <c r="C1505" s="49" t="s">
        <v>7927</v>
      </c>
      <c r="D1505" s="49" t="s">
        <v>7928</v>
      </c>
      <c r="E1505" s="41" t="s">
        <v>7938</v>
      </c>
      <c r="F1505" s="41" t="s">
        <v>9539</v>
      </c>
      <c r="G1505" s="41" t="s">
        <v>1048</v>
      </c>
      <c r="H1505" s="41" t="s">
        <v>7891</v>
      </c>
      <c r="I1505" s="41"/>
      <c r="J1505" s="41"/>
    </row>
    <row r="1506" spans="1:13" hidden="1">
      <c r="A1506" s="49" t="s">
        <v>8550</v>
      </c>
      <c r="B1506" s="41" t="s">
        <v>9532</v>
      </c>
      <c r="C1506" s="49" t="s">
        <v>7927</v>
      </c>
      <c r="D1506" s="49" t="s">
        <v>7928</v>
      </c>
      <c r="E1506" s="41" t="s">
        <v>7938</v>
      </c>
      <c r="F1506" s="41" t="s">
        <v>9539</v>
      </c>
      <c r="G1506" s="41" t="s">
        <v>1048</v>
      </c>
      <c r="H1506" s="41" t="s">
        <v>7892</v>
      </c>
      <c r="I1506" s="41"/>
      <c r="J1506" s="41"/>
    </row>
    <row r="1507" spans="1:13" hidden="1">
      <c r="A1507" s="49" t="s">
        <v>8550</v>
      </c>
      <c r="B1507" s="41" t="s">
        <v>9532</v>
      </c>
      <c r="C1507" s="49" t="s">
        <v>7927</v>
      </c>
      <c r="D1507" s="49" t="s">
        <v>7928</v>
      </c>
      <c r="E1507" s="41" t="s">
        <v>7938</v>
      </c>
      <c r="F1507" s="41" t="s">
        <v>9539</v>
      </c>
      <c r="G1507" s="41" t="s">
        <v>1048</v>
      </c>
      <c r="H1507" s="41" t="s">
        <v>7893</v>
      </c>
      <c r="I1507" s="41"/>
      <c r="J1507" s="41"/>
    </row>
    <row r="1508" spans="1:13" hidden="1">
      <c r="A1508" s="49" t="s">
        <v>8550</v>
      </c>
      <c r="B1508" s="41" t="s">
        <v>9532</v>
      </c>
      <c r="C1508" s="49" t="s">
        <v>7927</v>
      </c>
      <c r="D1508" s="49" t="s">
        <v>7928</v>
      </c>
      <c r="E1508" s="41" t="s">
        <v>7938</v>
      </c>
      <c r="F1508" s="41" t="s">
        <v>9539</v>
      </c>
      <c r="G1508" s="41" t="s">
        <v>1048</v>
      </c>
      <c r="H1508" s="41" t="s">
        <v>7894</v>
      </c>
      <c r="I1508" s="42">
        <v>41487</v>
      </c>
      <c r="J1508" s="41"/>
    </row>
    <row r="1509" spans="1:13" hidden="1">
      <c r="A1509" s="48" t="s">
        <v>8550</v>
      </c>
      <c r="B1509" s="40" t="s">
        <v>9532</v>
      </c>
      <c r="C1509" s="48" t="s">
        <v>7927</v>
      </c>
      <c r="D1509" s="48" t="s">
        <v>7928</v>
      </c>
      <c r="E1509" s="41" t="s">
        <v>7938</v>
      </c>
      <c r="F1509" s="40" t="s">
        <v>9539</v>
      </c>
      <c r="G1509" s="40" t="s">
        <v>7895</v>
      </c>
      <c r="H1509" s="40" t="s">
        <v>7896</v>
      </c>
      <c r="I1509" s="43">
        <f>J1509-2</f>
        <v>41470</v>
      </c>
      <c r="J1509" s="43">
        <f t="shared" ref="J1509:J1515" si="100">I1510</f>
        <v>41472</v>
      </c>
      <c r="K1509" s="40" t="s">
        <v>6184</v>
      </c>
      <c r="L1509" s="40">
        <v>100</v>
      </c>
    </row>
    <row r="1510" spans="1:13" hidden="1">
      <c r="A1510" s="48" t="s">
        <v>8550</v>
      </c>
      <c r="B1510" s="40" t="s">
        <v>9532</v>
      </c>
      <c r="C1510" s="48" t="s">
        <v>7927</v>
      </c>
      <c r="D1510" s="48" t="s">
        <v>7928</v>
      </c>
      <c r="E1510" s="41" t="s">
        <v>7938</v>
      </c>
      <c r="F1510" s="40" t="s">
        <v>9539</v>
      </c>
      <c r="G1510" s="40" t="s">
        <v>7898</v>
      </c>
      <c r="H1510" s="40" t="s">
        <v>7899</v>
      </c>
      <c r="I1510" s="43">
        <f>J1510-1</f>
        <v>41472</v>
      </c>
      <c r="J1510" s="43">
        <f t="shared" si="100"/>
        <v>41473</v>
      </c>
      <c r="K1510" s="40" t="s">
        <v>6184</v>
      </c>
      <c r="L1510" s="40">
        <v>100</v>
      </c>
    </row>
    <row r="1511" spans="1:13" hidden="1">
      <c r="A1511" s="48" t="s">
        <v>8550</v>
      </c>
      <c r="B1511" s="40" t="s">
        <v>9532</v>
      </c>
      <c r="C1511" s="48" t="s">
        <v>7927</v>
      </c>
      <c r="D1511" s="48" t="s">
        <v>7928</v>
      </c>
      <c r="E1511" s="41" t="s">
        <v>7938</v>
      </c>
      <c r="F1511" s="40" t="s">
        <v>9539</v>
      </c>
      <c r="G1511" s="40" t="s">
        <v>7898</v>
      </c>
      <c r="H1511" s="40" t="s">
        <v>7900</v>
      </c>
      <c r="I1511" s="43">
        <f>J1511-1</f>
        <v>41473</v>
      </c>
      <c r="J1511" s="43">
        <f t="shared" si="100"/>
        <v>41474</v>
      </c>
      <c r="K1511" s="40" t="s">
        <v>6184</v>
      </c>
      <c r="L1511" s="40">
        <v>100</v>
      </c>
    </row>
    <row r="1512" spans="1:13">
      <c r="A1512" s="48" t="s">
        <v>8550</v>
      </c>
      <c r="B1512" s="40" t="s">
        <v>9532</v>
      </c>
      <c r="C1512" s="48" t="s">
        <v>7927</v>
      </c>
      <c r="D1512" s="48" t="s">
        <v>7928</v>
      </c>
      <c r="E1512" s="41" t="s">
        <v>7938</v>
      </c>
      <c r="F1512" s="40" t="s">
        <v>9539</v>
      </c>
      <c r="G1512" s="40" t="s">
        <v>7901</v>
      </c>
      <c r="H1512" s="40" t="s">
        <v>7902</v>
      </c>
      <c r="I1512" s="43">
        <f>J1512-5</f>
        <v>41474</v>
      </c>
      <c r="J1512" s="43">
        <f t="shared" si="100"/>
        <v>41479</v>
      </c>
      <c r="K1512" s="40" t="s">
        <v>98</v>
      </c>
      <c r="L1512" s="40">
        <v>100</v>
      </c>
    </row>
    <row r="1513" spans="1:13" hidden="1">
      <c r="A1513" s="48" t="s">
        <v>8550</v>
      </c>
      <c r="B1513" s="40" t="s">
        <v>9532</v>
      </c>
      <c r="C1513" s="48" t="s">
        <v>7927</v>
      </c>
      <c r="D1513" s="48" t="s">
        <v>7928</v>
      </c>
      <c r="E1513" s="41" t="s">
        <v>7938</v>
      </c>
      <c r="F1513" s="40" t="s">
        <v>9539</v>
      </c>
      <c r="G1513" s="40" t="s">
        <v>7904</v>
      </c>
      <c r="H1513" s="40" t="s">
        <v>7905</v>
      </c>
      <c r="I1513" s="43">
        <f>J1513-3</f>
        <v>41479</v>
      </c>
      <c r="J1513" s="43">
        <f t="shared" si="100"/>
        <v>41482</v>
      </c>
      <c r="K1513" s="40" t="s">
        <v>98</v>
      </c>
      <c r="L1513" s="40">
        <v>100</v>
      </c>
    </row>
    <row r="1514" spans="1:13" hidden="1">
      <c r="A1514" s="48" t="s">
        <v>8550</v>
      </c>
      <c r="B1514" s="40" t="s">
        <v>9532</v>
      </c>
      <c r="C1514" s="48" t="s">
        <v>7927</v>
      </c>
      <c r="D1514" s="48" t="s">
        <v>7928</v>
      </c>
      <c r="E1514" s="41" t="s">
        <v>7938</v>
      </c>
      <c r="F1514" s="40" t="s">
        <v>9539</v>
      </c>
      <c r="G1514" s="40" t="s">
        <v>7904</v>
      </c>
      <c r="H1514" s="40" t="s">
        <v>7906</v>
      </c>
      <c r="I1514" s="43">
        <f>J1514-2</f>
        <v>41482</v>
      </c>
      <c r="J1514" s="43">
        <f t="shared" si="100"/>
        <v>41484</v>
      </c>
      <c r="K1514" s="40" t="s">
        <v>98</v>
      </c>
      <c r="L1514" s="40">
        <v>100</v>
      </c>
      <c r="M1514" s="40" t="s">
        <v>9534</v>
      </c>
    </row>
    <row r="1515" spans="1:13" hidden="1">
      <c r="A1515" s="48" t="s">
        <v>8550</v>
      </c>
      <c r="B1515" s="40" t="s">
        <v>9532</v>
      </c>
      <c r="C1515" s="48" t="s">
        <v>7927</v>
      </c>
      <c r="D1515" s="48" t="s">
        <v>7928</v>
      </c>
      <c r="E1515" s="41" t="s">
        <v>7938</v>
      </c>
      <c r="F1515" s="40" t="s">
        <v>9539</v>
      </c>
      <c r="G1515" s="40" t="s">
        <v>7904</v>
      </c>
      <c r="H1515" s="40" t="s">
        <v>7907</v>
      </c>
      <c r="I1515" s="43">
        <f>J1515-2</f>
        <v>41484</v>
      </c>
      <c r="J1515" s="43">
        <f t="shared" si="100"/>
        <v>41486</v>
      </c>
      <c r="K1515" s="40" t="s">
        <v>98</v>
      </c>
      <c r="L1515" s="40">
        <v>100</v>
      </c>
    </row>
    <row r="1516" spans="1:13" hidden="1">
      <c r="A1516" s="48" t="s">
        <v>8550</v>
      </c>
      <c r="B1516" s="40" t="s">
        <v>9532</v>
      </c>
      <c r="C1516" s="48" t="s">
        <v>7927</v>
      </c>
      <c r="D1516" s="48" t="s">
        <v>7928</v>
      </c>
      <c r="E1516" s="41" t="s">
        <v>7938</v>
      </c>
      <c r="F1516" s="40" t="s">
        <v>9539</v>
      </c>
      <c r="G1516" s="40" t="s">
        <v>7904</v>
      </c>
      <c r="H1516" s="40" t="s">
        <v>7908</v>
      </c>
      <c r="I1516" s="43">
        <f>J1516-1</f>
        <v>41486</v>
      </c>
      <c r="J1516" s="43">
        <v>41487</v>
      </c>
      <c r="K1516" s="40" t="s">
        <v>98</v>
      </c>
      <c r="L1516" s="40">
        <v>100</v>
      </c>
    </row>
    <row r="1517" spans="1:13" hidden="1">
      <c r="A1517" s="49" t="s">
        <v>8550</v>
      </c>
      <c r="B1517" s="41" t="s">
        <v>9540</v>
      </c>
      <c r="C1517" s="49" t="s">
        <v>7927</v>
      </c>
      <c r="D1517" s="49" t="s">
        <v>7928</v>
      </c>
      <c r="E1517" s="41" t="s">
        <v>7938</v>
      </c>
      <c r="F1517" s="41" t="s">
        <v>9541</v>
      </c>
      <c r="G1517" s="41" t="s">
        <v>1048</v>
      </c>
      <c r="H1517" s="41" t="s">
        <v>7888</v>
      </c>
      <c r="I1517" s="41"/>
      <c r="J1517" s="41"/>
    </row>
    <row r="1518" spans="1:13" hidden="1">
      <c r="A1518" s="49" t="s">
        <v>8550</v>
      </c>
      <c r="B1518" s="41" t="s">
        <v>9540</v>
      </c>
      <c r="C1518" s="49" t="s">
        <v>7927</v>
      </c>
      <c r="D1518" s="49" t="s">
        <v>7928</v>
      </c>
      <c r="E1518" s="41" t="s">
        <v>7938</v>
      </c>
      <c r="F1518" s="41" t="s">
        <v>9541</v>
      </c>
      <c r="G1518" s="41" t="s">
        <v>1048</v>
      </c>
      <c r="H1518" s="41" t="s">
        <v>7889</v>
      </c>
      <c r="I1518" s="41"/>
      <c r="J1518" s="41"/>
    </row>
    <row r="1519" spans="1:13" hidden="1">
      <c r="A1519" s="49" t="s">
        <v>8550</v>
      </c>
      <c r="B1519" s="41" t="s">
        <v>9540</v>
      </c>
      <c r="C1519" s="49" t="s">
        <v>7927</v>
      </c>
      <c r="D1519" s="49" t="s">
        <v>7928</v>
      </c>
      <c r="E1519" s="41" t="s">
        <v>7938</v>
      </c>
      <c r="F1519" s="41" t="s">
        <v>9541</v>
      </c>
      <c r="G1519" s="41" t="s">
        <v>1048</v>
      </c>
      <c r="H1519" s="41" t="s">
        <v>7890</v>
      </c>
      <c r="I1519" s="41"/>
      <c r="J1519" s="41"/>
    </row>
    <row r="1520" spans="1:13" hidden="1">
      <c r="A1520" s="49" t="s">
        <v>8550</v>
      </c>
      <c r="B1520" s="41" t="s">
        <v>9540</v>
      </c>
      <c r="C1520" s="49" t="s">
        <v>7927</v>
      </c>
      <c r="D1520" s="49" t="s">
        <v>7928</v>
      </c>
      <c r="E1520" s="41" t="s">
        <v>7938</v>
      </c>
      <c r="F1520" s="41" t="s">
        <v>9541</v>
      </c>
      <c r="G1520" s="41" t="s">
        <v>1048</v>
      </c>
      <c r="H1520" s="41" t="s">
        <v>7891</v>
      </c>
      <c r="I1520" s="41"/>
      <c r="J1520" s="41"/>
    </row>
    <row r="1521" spans="1:12" hidden="1">
      <c r="A1521" s="49" t="s">
        <v>8550</v>
      </c>
      <c r="B1521" s="41" t="s">
        <v>9540</v>
      </c>
      <c r="C1521" s="49" t="s">
        <v>7927</v>
      </c>
      <c r="D1521" s="49" t="s">
        <v>7928</v>
      </c>
      <c r="E1521" s="41" t="s">
        <v>7938</v>
      </c>
      <c r="F1521" s="41" t="s">
        <v>9541</v>
      </c>
      <c r="G1521" s="41" t="s">
        <v>1048</v>
      </c>
      <c r="H1521" s="41" t="s">
        <v>7892</v>
      </c>
      <c r="I1521" s="41"/>
      <c r="J1521" s="41"/>
    </row>
    <row r="1522" spans="1:12" hidden="1">
      <c r="A1522" s="49" t="s">
        <v>8550</v>
      </c>
      <c r="B1522" s="41" t="s">
        <v>9540</v>
      </c>
      <c r="C1522" s="49" t="s">
        <v>7927</v>
      </c>
      <c r="D1522" s="49" t="s">
        <v>7928</v>
      </c>
      <c r="E1522" s="41" t="s">
        <v>7938</v>
      </c>
      <c r="F1522" s="41" t="s">
        <v>9541</v>
      </c>
      <c r="G1522" s="41" t="s">
        <v>1048</v>
      </c>
      <c r="H1522" s="41" t="s">
        <v>7893</v>
      </c>
      <c r="I1522" s="41"/>
      <c r="J1522" s="41"/>
    </row>
    <row r="1523" spans="1:12" hidden="1">
      <c r="A1523" s="49" t="s">
        <v>8550</v>
      </c>
      <c r="B1523" s="41" t="s">
        <v>9540</v>
      </c>
      <c r="C1523" s="49" t="s">
        <v>7927</v>
      </c>
      <c r="D1523" s="49" t="s">
        <v>7928</v>
      </c>
      <c r="E1523" s="41" t="s">
        <v>7938</v>
      </c>
      <c r="F1523" s="41" t="s">
        <v>9541</v>
      </c>
      <c r="G1523" s="41" t="s">
        <v>1048</v>
      </c>
      <c r="H1523" s="41" t="s">
        <v>7894</v>
      </c>
      <c r="I1523" s="42">
        <v>41487</v>
      </c>
      <c r="J1523" s="41"/>
    </row>
    <row r="1524" spans="1:12" hidden="1">
      <c r="A1524" s="48" t="s">
        <v>8550</v>
      </c>
      <c r="B1524" s="40" t="s">
        <v>9540</v>
      </c>
      <c r="C1524" s="48" t="s">
        <v>7927</v>
      </c>
      <c r="D1524" s="48" t="s">
        <v>7928</v>
      </c>
      <c r="E1524" s="41" t="s">
        <v>7938</v>
      </c>
      <c r="F1524" s="40" t="s">
        <v>9541</v>
      </c>
      <c r="G1524" s="40" t="s">
        <v>7895</v>
      </c>
      <c r="H1524" s="40" t="s">
        <v>7896</v>
      </c>
      <c r="I1524" s="43">
        <f>J1524-2</f>
        <v>41470</v>
      </c>
      <c r="J1524" s="43">
        <f t="shared" ref="J1524:J1530" si="101">I1525</f>
        <v>41472</v>
      </c>
      <c r="K1524" s="40" t="s">
        <v>6142</v>
      </c>
      <c r="L1524" s="40">
        <v>100</v>
      </c>
    </row>
    <row r="1525" spans="1:12" hidden="1">
      <c r="A1525" s="48" t="s">
        <v>8550</v>
      </c>
      <c r="B1525" s="40" t="s">
        <v>9540</v>
      </c>
      <c r="C1525" s="48" t="s">
        <v>7927</v>
      </c>
      <c r="D1525" s="48" t="s">
        <v>7928</v>
      </c>
      <c r="E1525" s="41" t="s">
        <v>7938</v>
      </c>
      <c r="F1525" s="40" t="s">
        <v>9541</v>
      </c>
      <c r="G1525" s="40" t="s">
        <v>7898</v>
      </c>
      <c r="H1525" s="40" t="s">
        <v>7899</v>
      </c>
      <c r="I1525" s="43">
        <f>J1525-1</f>
        <v>41472</v>
      </c>
      <c r="J1525" s="43">
        <f t="shared" si="101"/>
        <v>41473</v>
      </c>
      <c r="K1525" s="40" t="s">
        <v>6142</v>
      </c>
      <c r="L1525" s="40">
        <v>100</v>
      </c>
    </row>
    <row r="1526" spans="1:12" hidden="1">
      <c r="A1526" s="48" t="s">
        <v>8550</v>
      </c>
      <c r="B1526" s="40" t="s">
        <v>9540</v>
      </c>
      <c r="C1526" s="48" t="s">
        <v>7927</v>
      </c>
      <c r="D1526" s="48" t="s">
        <v>7928</v>
      </c>
      <c r="E1526" s="41" t="s">
        <v>7938</v>
      </c>
      <c r="F1526" s="40" t="s">
        <v>9541</v>
      </c>
      <c r="G1526" s="40" t="s">
        <v>7898</v>
      </c>
      <c r="H1526" s="40" t="s">
        <v>7900</v>
      </c>
      <c r="I1526" s="43">
        <f>J1526-1</f>
        <v>41473</v>
      </c>
      <c r="J1526" s="43">
        <f t="shared" si="101"/>
        <v>41474</v>
      </c>
      <c r="K1526" s="40" t="s">
        <v>6142</v>
      </c>
      <c r="L1526" s="40">
        <v>100</v>
      </c>
    </row>
    <row r="1527" spans="1:12">
      <c r="A1527" s="48" t="s">
        <v>8550</v>
      </c>
      <c r="B1527" s="40" t="s">
        <v>9540</v>
      </c>
      <c r="C1527" s="48" t="s">
        <v>7927</v>
      </c>
      <c r="D1527" s="48" t="s">
        <v>7928</v>
      </c>
      <c r="E1527" s="41" t="s">
        <v>7938</v>
      </c>
      <c r="F1527" s="40" t="s">
        <v>9541</v>
      </c>
      <c r="G1527" s="40" t="s">
        <v>7901</v>
      </c>
      <c r="H1527" s="40" t="s">
        <v>7902</v>
      </c>
      <c r="I1527" s="43">
        <f>J1527-5</f>
        <v>41474</v>
      </c>
      <c r="J1527" s="43">
        <f t="shared" si="101"/>
        <v>41479</v>
      </c>
      <c r="K1527" s="40" t="s">
        <v>6142</v>
      </c>
      <c r="L1527" s="40">
        <v>100</v>
      </c>
    </row>
    <row r="1528" spans="1:12" hidden="1">
      <c r="A1528" s="48" t="s">
        <v>8550</v>
      </c>
      <c r="B1528" s="40" t="s">
        <v>9540</v>
      </c>
      <c r="C1528" s="48" t="s">
        <v>7927</v>
      </c>
      <c r="D1528" s="48" t="s">
        <v>7928</v>
      </c>
      <c r="E1528" s="41" t="s">
        <v>7938</v>
      </c>
      <c r="F1528" s="40" t="s">
        <v>9541</v>
      </c>
      <c r="G1528" s="40" t="s">
        <v>7904</v>
      </c>
      <c r="H1528" s="40" t="s">
        <v>7905</v>
      </c>
      <c r="I1528" s="43">
        <f>J1528-3</f>
        <v>41479</v>
      </c>
      <c r="J1528" s="43">
        <f t="shared" si="101"/>
        <v>41482</v>
      </c>
      <c r="K1528" s="40" t="s">
        <v>6142</v>
      </c>
      <c r="L1528" s="40">
        <v>100</v>
      </c>
    </row>
    <row r="1529" spans="1:12" hidden="1">
      <c r="A1529" s="48" t="s">
        <v>8550</v>
      </c>
      <c r="B1529" s="40" t="s">
        <v>9540</v>
      </c>
      <c r="C1529" s="48" t="s">
        <v>7927</v>
      </c>
      <c r="D1529" s="48" t="s">
        <v>7928</v>
      </c>
      <c r="E1529" s="41" t="s">
        <v>7938</v>
      </c>
      <c r="F1529" s="40" t="s">
        <v>9541</v>
      </c>
      <c r="G1529" s="40" t="s">
        <v>7904</v>
      </c>
      <c r="H1529" s="40" t="s">
        <v>7906</v>
      </c>
      <c r="I1529" s="43">
        <f>J1529-2</f>
        <v>41482</v>
      </c>
      <c r="J1529" s="43">
        <f t="shared" si="101"/>
        <v>41484</v>
      </c>
      <c r="K1529" s="40" t="s">
        <v>6142</v>
      </c>
      <c r="L1529" s="40">
        <v>100</v>
      </c>
    </row>
    <row r="1530" spans="1:12" hidden="1">
      <c r="A1530" s="48" t="s">
        <v>8550</v>
      </c>
      <c r="B1530" s="40" t="s">
        <v>9540</v>
      </c>
      <c r="C1530" s="48" t="s">
        <v>7927</v>
      </c>
      <c r="D1530" s="48" t="s">
        <v>7928</v>
      </c>
      <c r="E1530" s="41" t="s">
        <v>7938</v>
      </c>
      <c r="F1530" s="40" t="s">
        <v>9541</v>
      </c>
      <c r="G1530" s="40" t="s">
        <v>7904</v>
      </c>
      <c r="H1530" s="40" t="s">
        <v>7907</v>
      </c>
      <c r="I1530" s="43">
        <f>J1530-2</f>
        <v>41484</v>
      </c>
      <c r="J1530" s="43">
        <f t="shared" si="101"/>
        <v>41486</v>
      </c>
      <c r="K1530" s="40" t="s">
        <v>6142</v>
      </c>
      <c r="L1530" s="40">
        <v>100</v>
      </c>
    </row>
    <row r="1531" spans="1:12" hidden="1">
      <c r="A1531" s="48" t="s">
        <v>8550</v>
      </c>
      <c r="B1531" s="40" t="s">
        <v>9540</v>
      </c>
      <c r="C1531" s="48" t="s">
        <v>7927</v>
      </c>
      <c r="D1531" s="48" t="s">
        <v>7928</v>
      </c>
      <c r="E1531" s="41" t="s">
        <v>7938</v>
      </c>
      <c r="F1531" s="40" t="s">
        <v>9541</v>
      </c>
      <c r="G1531" s="40" t="s">
        <v>7904</v>
      </c>
      <c r="H1531" s="40" t="s">
        <v>7908</v>
      </c>
      <c r="I1531" s="43">
        <f>J1531-1</f>
        <v>41486</v>
      </c>
      <c r="J1531" s="43">
        <v>41487</v>
      </c>
      <c r="K1531" s="40" t="s">
        <v>6142</v>
      </c>
      <c r="L1531" s="40">
        <v>100</v>
      </c>
    </row>
    <row r="1532" spans="1:12" hidden="1">
      <c r="A1532" s="49" t="s">
        <v>8550</v>
      </c>
      <c r="B1532" s="41" t="s">
        <v>9542</v>
      </c>
      <c r="C1532" s="49" t="s">
        <v>7927</v>
      </c>
      <c r="D1532" s="49" t="s">
        <v>7928</v>
      </c>
      <c r="E1532" s="41" t="s">
        <v>7938</v>
      </c>
      <c r="F1532" s="41" t="s">
        <v>9543</v>
      </c>
      <c r="G1532" s="41" t="s">
        <v>1048</v>
      </c>
      <c r="H1532" s="41" t="s">
        <v>7888</v>
      </c>
      <c r="I1532" s="41"/>
      <c r="J1532" s="41"/>
    </row>
    <row r="1533" spans="1:12" hidden="1">
      <c r="A1533" s="49" t="s">
        <v>8550</v>
      </c>
      <c r="B1533" s="41" t="s">
        <v>9542</v>
      </c>
      <c r="C1533" s="49" t="s">
        <v>7927</v>
      </c>
      <c r="D1533" s="49" t="s">
        <v>7928</v>
      </c>
      <c r="E1533" s="41" t="s">
        <v>7938</v>
      </c>
      <c r="F1533" s="41" t="s">
        <v>9543</v>
      </c>
      <c r="G1533" s="41" t="s">
        <v>1048</v>
      </c>
      <c r="H1533" s="41" t="s">
        <v>7889</v>
      </c>
      <c r="I1533" s="41"/>
      <c r="J1533" s="41"/>
    </row>
    <row r="1534" spans="1:12" hidden="1">
      <c r="A1534" s="49" t="s">
        <v>8550</v>
      </c>
      <c r="B1534" s="41" t="s">
        <v>9542</v>
      </c>
      <c r="C1534" s="49" t="s">
        <v>7927</v>
      </c>
      <c r="D1534" s="49" t="s">
        <v>7928</v>
      </c>
      <c r="E1534" s="41" t="s">
        <v>7938</v>
      </c>
      <c r="F1534" s="41" t="s">
        <v>9543</v>
      </c>
      <c r="G1534" s="41" t="s">
        <v>1048</v>
      </c>
      <c r="H1534" s="41" t="s">
        <v>7890</v>
      </c>
      <c r="I1534" s="41"/>
      <c r="J1534" s="41"/>
    </row>
    <row r="1535" spans="1:12" hidden="1">
      <c r="A1535" s="49" t="s">
        <v>8550</v>
      </c>
      <c r="B1535" s="41" t="s">
        <v>9542</v>
      </c>
      <c r="C1535" s="49" t="s">
        <v>7927</v>
      </c>
      <c r="D1535" s="49" t="s">
        <v>7928</v>
      </c>
      <c r="E1535" s="41" t="s">
        <v>7938</v>
      </c>
      <c r="F1535" s="41" t="s">
        <v>9543</v>
      </c>
      <c r="G1535" s="41" t="s">
        <v>1048</v>
      </c>
      <c r="H1535" s="41" t="s">
        <v>7891</v>
      </c>
      <c r="I1535" s="41"/>
      <c r="J1535" s="41"/>
    </row>
    <row r="1536" spans="1:12" hidden="1">
      <c r="A1536" s="49" t="s">
        <v>8550</v>
      </c>
      <c r="B1536" s="41" t="s">
        <v>9542</v>
      </c>
      <c r="C1536" s="49" t="s">
        <v>7927</v>
      </c>
      <c r="D1536" s="49" t="s">
        <v>7928</v>
      </c>
      <c r="E1536" s="41" t="s">
        <v>7938</v>
      </c>
      <c r="F1536" s="41" t="s">
        <v>9543</v>
      </c>
      <c r="G1536" s="41" t="s">
        <v>1048</v>
      </c>
      <c r="H1536" s="41" t="s">
        <v>7892</v>
      </c>
      <c r="I1536" s="41"/>
      <c r="J1536" s="41"/>
    </row>
    <row r="1537" spans="1:13" hidden="1">
      <c r="A1537" s="49" t="s">
        <v>8550</v>
      </c>
      <c r="B1537" s="41" t="s">
        <v>9542</v>
      </c>
      <c r="C1537" s="49" t="s">
        <v>7927</v>
      </c>
      <c r="D1537" s="49" t="s">
        <v>7928</v>
      </c>
      <c r="E1537" s="41" t="s">
        <v>7938</v>
      </c>
      <c r="F1537" s="41" t="s">
        <v>9543</v>
      </c>
      <c r="G1537" s="41" t="s">
        <v>1048</v>
      </c>
      <c r="H1537" s="41" t="s">
        <v>7893</v>
      </c>
      <c r="I1537" s="41"/>
      <c r="J1537" s="41"/>
    </row>
    <row r="1538" spans="1:13" hidden="1">
      <c r="A1538" s="49" t="s">
        <v>8550</v>
      </c>
      <c r="B1538" s="41" t="s">
        <v>9542</v>
      </c>
      <c r="C1538" s="49" t="s">
        <v>7927</v>
      </c>
      <c r="D1538" s="49" t="s">
        <v>7928</v>
      </c>
      <c r="E1538" s="41" t="s">
        <v>7938</v>
      </c>
      <c r="F1538" s="41" t="s">
        <v>9543</v>
      </c>
      <c r="G1538" s="41" t="s">
        <v>1048</v>
      </c>
      <c r="H1538" s="41" t="s">
        <v>7894</v>
      </c>
      <c r="I1538" s="42">
        <v>41487</v>
      </c>
      <c r="J1538" s="41"/>
    </row>
    <row r="1539" spans="1:13" hidden="1">
      <c r="A1539" s="48" t="s">
        <v>8550</v>
      </c>
      <c r="B1539" s="40" t="s">
        <v>9542</v>
      </c>
      <c r="C1539" s="48" t="s">
        <v>7927</v>
      </c>
      <c r="D1539" s="48" t="s">
        <v>7928</v>
      </c>
      <c r="E1539" s="41" t="s">
        <v>7938</v>
      </c>
      <c r="F1539" s="40" t="s">
        <v>9543</v>
      </c>
      <c r="G1539" s="40" t="s">
        <v>7895</v>
      </c>
      <c r="H1539" s="40" t="s">
        <v>7896</v>
      </c>
      <c r="I1539" s="43">
        <f>J1539-2</f>
        <v>41470</v>
      </c>
      <c r="J1539" s="43">
        <f t="shared" ref="J1539:J1545" si="102">I1540</f>
        <v>41472</v>
      </c>
      <c r="K1539" s="40" t="s">
        <v>6142</v>
      </c>
      <c r="L1539" s="40">
        <v>100</v>
      </c>
    </row>
    <row r="1540" spans="1:13" hidden="1">
      <c r="A1540" s="48" t="s">
        <v>8550</v>
      </c>
      <c r="B1540" s="40" t="s">
        <v>9542</v>
      </c>
      <c r="C1540" s="48" t="s">
        <v>7927</v>
      </c>
      <c r="D1540" s="48" t="s">
        <v>7928</v>
      </c>
      <c r="E1540" s="41" t="s">
        <v>7938</v>
      </c>
      <c r="F1540" s="40" t="s">
        <v>9543</v>
      </c>
      <c r="G1540" s="40" t="s">
        <v>7898</v>
      </c>
      <c r="H1540" s="40" t="s">
        <v>7899</v>
      </c>
      <c r="I1540" s="43">
        <f>J1540-1</f>
        <v>41472</v>
      </c>
      <c r="J1540" s="43">
        <f t="shared" si="102"/>
        <v>41473</v>
      </c>
      <c r="K1540" s="40" t="s">
        <v>6142</v>
      </c>
      <c r="L1540" s="40">
        <v>100</v>
      </c>
    </row>
    <row r="1541" spans="1:13" hidden="1">
      <c r="A1541" s="48" t="s">
        <v>8550</v>
      </c>
      <c r="B1541" s="40" t="s">
        <v>9542</v>
      </c>
      <c r="C1541" s="48" t="s">
        <v>7927</v>
      </c>
      <c r="D1541" s="48" t="s">
        <v>7928</v>
      </c>
      <c r="E1541" s="41" t="s">
        <v>7938</v>
      </c>
      <c r="F1541" s="40" t="s">
        <v>9543</v>
      </c>
      <c r="G1541" s="40" t="s">
        <v>7898</v>
      </c>
      <c r="H1541" s="40" t="s">
        <v>7900</v>
      </c>
      <c r="I1541" s="43">
        <f>J1541-1</f>
        <v>41473</v>
      </c>
      <c r="J1541" s="43">
        <f t="shared" si="102"/>
        <v>41474</v>
      </c>
      <c r="K1541" s="40" t="s">
        <v>6142</v>
      </c>
      <c r="L1541" s="40">
        <v>100</v>
      </c>
    </row>
    <row r="1542" spans="1:13">
      <c r="A1542" s="48" t="s">
        <v>8550</v>
      </c>
      <c r="B1542" s="40" t="s">
        <v>9542</v>
      </c>
      <c r="C1542" s="48" t="s">
        <v>7927</v>
      </c>
      <c r="D1542" s="48" t="s">
        <v>7928</v>
      </c>
      <c r="E1542" s="41" t="s">
        <v>7938</v>
      </c>
      <c r="F1542" s="40" t="s">
        <v>9543</v>
      </c>
      <c r="G1542" s="40" t="s">
        <v>7901</v>
      </c>
      <c r="H1542" s="40" t="s">
        <v>7902</v>
      </c>
      <c r="I1542" s="43">
        <f>J1542-5</f>
        <v>41474</v>
      </c>
      <c r="J1542" s="43">
        <f t="shared" si="102"/>
        <v>41479</v>
      </c>
      <c r="K1542" s="40" t="s">
        <v>6142</v>
      </c>
      <c r="L1542" s="40">
        <v>100</v>
      </c>
    </row>
    <row r="1543" spans="1:13" hidden="1">
      <c r="A1543" s="48" t="s">
        <v>8550</v>
      </c>
      <c r="B1543" s="40" t="s">
        <v>9542</v>
      </c>
      <c r="C1543" s="48" t="s">
        <v>7927</v>
      </c>
      <c r="D1543" s="48" t="s">
        <v>7928</v>
      </c>
      <c r="E1543" s="41" t="s">
        <v>7938</v>
      </c>
      <c r="F1543" s="40" t="s">
        <v>9543</v>
      </c>
      <c r="G1543" s="40" t="s">
        <v>7904</v>
      </c>
      <c r="H1543" s="40" t="s">
        <v>7905</v>
      </c>
      <c r="I1543" s="43">
        <f>J1543-3</f>
        <v>41479</v>
      </c>
      <c r="J1543" s="43">
        <f t="shared" si="102"/>
        <v>41482</v>
      </c>
      <c r="K1543" s="40" t="s">
        <v>6142</v>
      </c>
      <c r="L1543" s="40">
        <v>100</v>
      </c>
    </row>
    <row r="1544" spans="1:13" hidden="1">
      <c r="A1544" s="48" t="s">
        <v>8550</v>
      </c>
      <c r="B1544" s="40" t="s">
        <v>9542</v>
      </c>
      <c r="C1544" s="48" t="s">
        <v>7927</v>
      </c>
      <c r="D1544" s="48" t="s">
        <v>7928</v>
      </c>
      <c r="E1544" s="41" t="s">
        <v>7938</v>
      </c>
      <c r="F1544" s="40" t="s">
        <v>9543</v>
      </c>
      <c r="G1544" s="40" t="s">
        <v>7904</v>
      </c>
      <c r="H1544" s="40" t="s">
        <v>7906</v>
      </c>
      <c r="I1544" s="43">
        <f>J1544-2</f>
        <v>41482</v>
      </c>
      <c r="J1544" s="43">
        <f t="shared" si="102"/>
        <v>41484</v>
      </c>
      <c r="K1544" s="40" t="s">
        <v>6142</v>
      </c>
      <c r="L1544" s="40">
        <v>100</v>
      </c>
    </row>
    <row r="1545" spans="1:13" hidden="1">
      <c r="A1545" s="48" t="s">
        <v>8550</v>
      </c>
      <c r="B1545" s="40" t="s">
        <v>9542</v>
      </c>
      <c r="C1545" s="48" t="s">
        <v>7927</v>
      </c>
      <c r="D1545" s="48" t="s">
        <v>7928</v>
      </c>
      <c r="E1545" s="41" t="s">
        <v>7938</v>
      </c>
      <c r="F1545" s="40" t="s">
        <v>9543</v>
      </c>
      <c r="G1545" s="40" t="s">
        <v>7904</v>
      </c>
      <c r="H1545" s="40" t="s">
        <v>7907</v>
      </c>
      <c r="I1545" s="43">
        <f>J1545-2</f>
        <v>41484</v>
      </c>
      <c r="J1545" s="43">
        <f t="shared" si="102"/>
        <v>41486</v>
      </c>
      <c r="K1545" s="40" t="s">
        <v>6142</v>
      </c>
      <c r="L1545" s="40">
        <v>100</v>
      </c>
    </row>
    <row r="1546" spans="1:13" hidden="1">
      <c r="A1546" s="48" t="s">
        <v>8550</v>
      </c>
      <c r="B1546" s="40" t="s">
        <v>9542</v>
      </c>
      <c r="C1546" s="48" t="s">
        <v>7927</v>
      </c>
      <c r="D1546" s="48" t="s">
        <v>7928</v>
      </c>
      <c r="E1546" s="41" t="s">
        <v>7938</v>
      </c>
      <c r="F1546" s="40" t="s">
        <v>9543</v>
      </c>
      <c r="G1546" s="40" t="s">
        <v>7904</v>
      </c>
      <c r="H1546" s="40" t="s">
        <v>7908</v>
      </c>
      <c r="I1546" s="43">
        <f>J1546-1</f>
        <v>41486</v>
      </c>
      <c r="J1546" s="43">
        <v>41487</v>
      </c>
      <c r="K1546" s="40" t="s">
        <v>6142</v>
      </c>
      <c r="L1546" s="40">
        <v>100</v>
      </c>
    </row>
    <row r="1547" spans="1:13" hidden="1">
      <c r="A1547" s="41" t="s">
        <v>8534</v>
      </c>
      <c r="B1547" s="79" t="s">
        <v>9458</v>
      </c>
      <c r="C1547" s="41" t="s">
        <v>65</v>
      </c>
      <c r="D1547" s="41" t="s">
        <v>7928</v>
      </c>
      <c r="E1547" s="41" t="s">
        <v>7938</v>
      </c>
      <c r="F1547" s="41" t="s">
        <v>9544</v>
      </c>
      <c r="G1547" s="41" t="s">
        <v>1048</v>
      </c>
      <c r="H1547" s="41" t="s">
        <v>7888</v>
      </c>
      <c r="I1547" s="42"/>
      <c r="J1547" s="41"/>
      <c r="M1547" s="40"/>
    </row>
    <row r="1548" spans="1:13" hidden="1">
      <c r="A1548" s="41" t="s">
        <v>8534</v>
      </c>
      <c r="B1548" s="79" t="s">
        <v>9458</v>
      </c>
      <c r="C1548" s="41" t="s">
        <v>65</v>
      </c>
      <c r="D1548" s="41" t="s">
        <v>7928</v>
      </c>
      <c r="E1548" s="41" t="s">
        <v>7938</v>
      </c>
      <c r="F1548" s="41" t="s">
        <v>9544</v>
      </c>
      <c r="G1548" s="41" t="s">
        <v>1048</v>
      </c>
      <c r="H1548" s="41" t="s">
        <v>7889</v>
      </c>
      <c r="I1548" s="41"/>
      <c r="J1548" s="41"/>
      <c r="M1548" s="40"/>
    </row>
    <row r="1549" spans="1:13" hidden="1">
      <c r="A1549" s="41" t="s">
        <v>8534</v>
      </c>
      <c r="B1549" s="79" t="s">
        <v>9458</v>
      </c>
      <c r="C1549" s="41" t="s">
        <v>65</v>
      </c>
      <c r="D1549" s="41" t="s">
        <v>7928</v>
      </c>
      <c r="E1549" s="41" t="s">
        <v>7938</v>
      </c>
      <c r="F1549" s="41" t="s">
        <v>9544</v>
      </c>
      <c r="G1549" s="41" t="s">
        <v>1048</v>
      </c>
      <c r="H1549" s="41" t="s">
        <v>7890</v>
      </c>
      <c r="I1549" s="41"/>
      <c r="J1549" s="41"/>
      <c r="M1549" s="40"/>
    </row>
    <row r="1550" spans="1:13" hidden="1">
      <c r="A1550" s="41" t="s">
        <v>8534</v>
      </c>
      <c r="B1550" s="79" t="s">
        <v>9458</v>
      </c>
      <c r="C1550" s="41" t="s">
        <v>65</v>
      </c>
      <c r="D1550" s="41" t="s">
        <v>7928</v>
      </c>
      <c r="E1550" s="41" t="s">
        <v>7938</v>
      </c>
      <c r="F1550" s="41" t="s">
        <v>9544</v>
      </c>
      <c r="G1550" s="41" t="s">
        <v>1048</v>
      </c>
      <c r="H1550" s="41" t="s">
        <v>7891</v>
      </c>
      <c r="I1550" s="41"/>
      <c r="J1550" s="41"/>
      <c r="M1550" s="40"/>
    </row>
    <row r="1551" spans="1:13" hidden="1">
      <c r="A1551" s="41" t="s">
        <v>8534</v>
      </c>
      <c r="B1551" s="79" t="s">
        <v>9458</v>
      </c>
      <c r="C1551" s="41" t="s">
        <v>65</v>
      </c>
      <c r="D1551" s="41" t="s">
        <v>7928</v>
      </c>
      <c r="E1551" s="41" t="s">
        <v>7938</v>
      </c>
      <c r="F1551" s="41" t="s">
        <v>9544</v>
      </c>
      <c r="G1551" s="41" t="s">
        <v>1048</v>
      </c>
      <c r="H1551" s="41" t="s">
        <v>7892</v>
      </c>
      <c r="I1551" s="42">
        <v>41438</v>
      </c>
      <c r="J1551" s="41"/>
      <c r="M1551" s="40"/>
    </row>
    <row r="1552" spans="1:13" hidden="1">
      <c r="A1552" s="41" t="s">
        <v>8534</v>
      </c>
      <c r="B1552" s="79" t="s">
        <v>9458</v>
      </c>
      <c r="C1552" s="41" t="s">
        <v>65</v>
      </c>
      <c r="D1552" s="41" t="s">
        <v>7928</v>
      </c>
      <c r="E1552" s="41" t="s">
        <v>7938</v>
      </c>
      <c r="F1552" s="41" t="s">
        <v>9544</v>
      </c>
      <c r="G1552" s="41" t="s">
        <v>1048</v>
      </c>
      <c r="H1552" s="41" t="s">
        <v>7893</v>
      </c>
      <c r="I1552" s="41"/>
      <c r="J1552" s="41"/>
      <c r="M1552" s="40"/>
    </row>
    <row r="1553" spans="1:13" hidden="1">
      <c r="A1553" s="41" t="s">
        <v>8534</v>
      </c>
      <c r="B1553" s="79" t="s">
        <v>9458</v>
      </c>
      <c r="C1553" s="41" t="s">
        <v>65</v>
      </c>
      <c r="D1553" s="41" t="s">
        <v>7928</v>
      </c>
      <c r="E1553" s="41" t="s">
        <v>7938</v>
      </c>
      <c r="F1553" s="41" t="s">
        <v>9544</v>
      </c>
      <c r="G1553" s="41" t="s">
        <v>1048</v>
      </c>
      <c r="H1553" s="41" t="s">
        <v>7894</v>
      </c>
      <c r="I1553" s="42">
        <v>41407</v>
      </c>
      <c r="J1553" s="41"/>
      <c r="M1553" s="40"/>
    </row>
    <row r="1554" spans="1:13" hidden="1">
      <c r="A1554" s="40" t="s">
        <v>8534</v>
      </c>
      <c r="B1554" s="78" t="s">
        <v>9458</v>
      </c>
      <c r="C1554" s="40" t="s">
        <v>65</v>
      </c>
      <c r="D1554" s="40" t="s">
        <v>7928</v>
      </c>
      <c r="E1554" s="41" t="s">
        <v>7938</v>
      </c>
      <c r="F1554" s="40" t="s">
        <v>9544</v>
      </c>
      <c r="G1554" s="40" t="s">
        <v>7895</v>
      </c>
      <c r="H1554" s="40" t="s">
        <v>7896</v>
      </c>
      <c r="I1554" s="43">
        <f>J1554-2</f>
        <v>41390</v>
      </c>
      <c r="J1554" s="43">
        <f t="shared" ref="J1554:J1560" si="103">I1555</f>
        <v>41392</v>
      </c>
      <c r="K1554" s="40" t="s">
        <v>109</v>
      </c>
      <c r="L1554" s="40">
        <v>100</v>
      </c>
      <c r="M1554" s="40"/>
    </row>
    <row r="1555" spans="1:13" hidden="1">
      <c r="A1555" s="40" t="s">
        <v>8534</v>
      </c>
      <c r="B1555" s="78" t="s">
        <v>9458</v>
      </c>
      <c r="C1555" s="40" t="s">
        <v>65</v>
      </c>
      <c r="D1555" s="40" t="s">
        <v>7928</v>
      </c>
      <c r="E1555" s="41" t="s">
        <v>7938</v>
      </c>
      <c r="F1555" s="40" t="s">
        <v>9544</v>
      </c>
      <c r="G1555" s="40" t="s">
        <v>7898</v>
      </c>
      <c r="H1555" s="40" t="s">
        <v>7899</v>
      </c>
      <c r="I1555" s="43">
        <f>J1555-1</f>
        <v>41392</v>
      </c>
      <c r="J1555" s="43">
        <f t="shared" si="103"/>
        <v>41393</v>
      </c>
      <c r="K1555" s="40" t="s">
        <v>109</v>
      </c>
      <c r="L1555" s="40">
        <v>100</v>
      </c>
      <c r="M1555" s="40"/>
    </row>
    <row r="1556" spans="1:13" hidden="1">
      <c r="A1556" s="40" t="s">
        <v>8534</v>
      </c>
      <c r="B1556" s="78" t="s">
        <v>9458</v>
      </c>
      <c r="C1556" s="40" t="s">
        <v>65</v>
      </c>
      <c r="D1556" s="40" t="s">
        <v>7928</v>
      </c>
      <c r="E1556" s="41" t="s">
        <v>7938</v>
      </c>
      <c r="F1556" s="40" t="s">
        <v>9544</v>
      </c>
      <c r="G1556" s="40" t="s">
        <v>7898</v>
      </c>
      <c r="H1556" s="40" t="s">
        <v>7900</v>
      </c>
      <c r="I1556" s="43">
        <f>J1556-1</f>
        <v>41393</v>
      </c>
      <c r="J1556" s="43">
        <f t="shared" si="103"/>
        <v>41394</v>
      </c>
      <c r="K1556" s="40" t="s">
        <v>109</v>
      </c>
      <c r="L1556" s="40">
        <v>100</v>
      </c>
      <c r="M1556" s="40"/>
    </row>
    <row r="1557" spans="1:13">
      <c r="A1557" s="40" t="s">
        <v>8534</v>
      </c>
      <c r="B1557" s="78" t="s">
        <v>9458</v>
      </c>
      <c r="C1557" s="40" t="s">
        <v>65</v>
      </c>
      <c r="D1557" s="40" t="s">
        <v>7928</v>
      </c>
      <c r="E1557" s="41" t="s">
        <v>7938</v>
      </c>
      <c r="F1557" s="40" t="s">
        <v>9544</v>
      </c>
      <c r="G1557" s="40" t="s">
        <v>7901</v>
      </c>
      <c r="H1557" s="40" t="s">
        <v>7902</v>
      </c>
      <c r="I1557" s="43">
        <f>J1557-5</f>
        <v>41394</v>
      </c>
      <c r="J1557" s="43">
        <f t="shared" si="103"/>
        <v>41399</v>
      </c>
      <c r="K1557" s="40" t="s">
        <v>6218</v>
      </c>
      <c r="L1557" s="40">
        <v>100</v>
      </c>
    </row>
    <row r="1558" spans="1:13" hidden="1">
      <c r="A1558" s="40" t="s">
        <v>8534</v>
      </c>
      <c r="B1558" s="78" t="s">
        <v>9458</v>
      </c>
      <c r="C1558" s="40" t="s">
        <v>65</v>
      </c>
      <c r="D1558" s="40" t="s">
        <v>7928</v>
      </c>
      <c r="E1558" s="41" t="s">
        <v>7938</v>
      </c>
      <c r="F1558" s="40" t="s">
        <v>9544</v>
      </c>
      <c r="G1558" s="40" t="s">
        <v>7904</v>
      </c>
      <c r="H1558" s="40" t="s">
        <v>7905</v>
      </c>
      <c r="I1558" s="43">
        <f>J1558-3</f>
        <v>41399</v>
      </c>
      <c r="J1558" s="43">
        <f t="shared" si="103"/>
        <v>41402</v>
      </c>
      <c r="K1558" s="40" t="s">
        <v>6218</v>
      </c>
      <c r="L1558" s="40">
        <v>100</v>
      </c>
    </row>
    <row r="1559" spans="1:13" hidden="1">
      <c r="A1559" s="40" t="s">
        <v>8534</v>
      </c>
      <c r="B1559" s="78" t="s">
        <v>9458</v>
      </c>
      <c r="C1559" s="40" t="s">
        <v>65</v>
      </c>
      <c r="D1559" s="40" t="s">
        <v>7928</v>
      </c>
      <c r="E1559" s="41" t="s">
        <v>7938</v>
      </c>
      <c r="F1559" s="40" t="s">
        <v>9544</v>
      </c>
      <c r="G1559" s="40" t="s">
        <v>7904</v>
      </c>
      <c r="H1559" s="40" t="s">
        <v>7906</v>
      </c>
      <c r="I1559" s="43">
        <f>J1559-2</f>
        <v>41402</v>
      </c>
      <c r="J1559" s="43">
        <f t="shared" si="103"/>
        <v>41404</v>
      </c>
      <c r="K1559" s="40" t="s">
        <v>6218</v>
      </c>
      <c r="L1559" s="40">
        <v>100</v>
      </c>
    </row>
    <row r="1560" spans="1:13" hidden="1">
      <c r="A1560" s="40" t="s">
        <v>8534</v>
      </c>
      <c r="B1560" s="78" t="s">
        <v>9458</v>
      </c>
      <c r="C1560" s="40" t="s">
        <v>65</v>
      </c>
      <c r="D1560" s="40" t="s">
        <v>7928</v>
      </c>
      <c r="E1560" s="41" t="s">
        <v>7938</v>
      </c>
      <c r="F1560" s="40" t="s">
        <v>9544</v>
      </c>
      <c r="G1560" s="40" t="s">
        <v>7904</v>
      </c>
      <c r="H1560" s="40" t="s">
        <v>7907</v>
      </c>
      <c r="I1560" s="43">
        <f>J1560-2</f>
        <v>41404</v>
      </c>
      <c r="J1560" s="43">
        <f t="shared" si="103"/>
        <v>41406</v>
      </c>
      <c r="K1560" s="40" t="s">
        <v>6218</v>
      </c>
      <c r="L1560" s="40">
        <v>100</v>
      </c>
    </row>
    <row r="1561" spans="1:13" ht="65.45" hidden="1">
      <c r="A1561" s="40" t="s">
        <v>8534</v>
      </c>
      <c r="B1561" s="78" t="s">
        <v>9458</v>
      </c>
      <c r="C1561" s="40" t="s">
        <v>65</v>
      </c>
      <c r="D1561" s="40" t="s">
        <v>7928</v>
      </c>
      <c r="E1561" s="41" t="s">
        <v>7938</v>
      </c>
      <c r="F1561" s="40" t="s">
        <v>9544</v>
      </c>
      <c r="G1561" s="40" t="s">
        <v>7904</v>
      </c>
      <c r="H1561" s="40" t="s">
        <v>7908</v>
      </c>
      <c r="I1561" s="43">
        <f>J1561-1</f>
        <v>41406</v>
      </c>
      <c r="J1561" s="43">
        <v>41407</v>
      </c>
      <c r="K1561" s="40" t="s">
        <v>6218</v>
      </c>
      <c r="L1561" s="40">
        <v>100</v>
      </c>
      <c r="M1561" s="39" t="s">
        <v>9545</v>
      </c>
    </row>
    <row r="1562" spans="1:13" hidden="1">
      <c r="A1562" s="41" t="s">
        <v>8544</v>
      </c>
      <c r="B1562" s="41" t="s">
        <v>9546</v>
      </c>
      <c r="C1562" s="41" t="s">
        <v>7927</v>
      </c>
      <c r="D1562" s="41" t="s">
        <v>7928</v>
      </c>
      <c r="E1562" s="41" t="s">
        <v>7938</v>
      </c>
      <c r="F1562" s="41" t="s">
        <v>9547</v>
      </c>
      <c r="G1562" s="41" t="s">
        <v>1048</v>
      </c>
      <c r="H1562" s="41" t="s">
        <v>7888</v>
      </c>
      <c r="I1562" s="42">
        <v>41386</v>
      </c>
      <c r="J1562" s="41"/>
      <c r="K1562" s="41"/>
      <c r="L1562" s="41"/>
      <c r="M1562" s="40"/>
    </row>
    <row r="1563" spans="1:13" hidden="1">
      <c r="A1563" s="41" t="s">
        <v>8544</v>
      </c>
      <c r="B1563" s="41" t="s">
        <v>9546</v>
      </c>
      <c r="C1563" s="41" t="s">
        <v>7927</v>
      </c>
      <c r="D1563" s="41" t="s">
        <v>7928</v>
      </c>
      <c r="E1563" s="41" t="s">
        <v>7938</v>
      </c>
      <c r="F1563" s="41" t="s">
        <v>9547</v>
      </c>
      <c r="G1563" s="41" t="s">
        <v>1048</v>
      </c>
      <c r="H1563" s="41" t="s">
        <v>7889</v>
      </c>
      <c r="I1563" s="41"/>
      <c r="J1563" s="41"/>
      <c r="K1563" s="41"/>
      <c r="L1563" s="41"/>
      <c r="M1563" s="40"/>
    </row>
    <row r="1564" spans="1:13" hidden="1">
      <c r="A1564" s="41" t="s">
        <v>8544</v>
      </c>
      <c r="B1564" s="41" t="s">
        <v>9546</v>
      </c>
      <c r="C1564" s="41" t="s">
        <v>7927</v>
      </c>
      <c r="D1564" s="41" t="s">
        <v>7928</v>
      </c>
      <c r="E1564" s="41" t="s">
        <v>7938</v>
      </c>
      <c r="F1564" s="41" t="s">
        <v>9547</v>
      </c>
      <c r="G1564" s="41" t="s">
        <v>1048</v>
      </c>
      <c r="H1564" s="41" t="s">
        <v>7890</v>
      </c>
      <c r="I1564" s="41"/>
      <c r="J1564" s="41"/>
      <c r="K1564" s="41"/>
      <c r="L1564" s="41"/>
      <c r="M1564" s="40"/>
    </row>
    <row r="1565" spans="1:13" hidden="1">
      <c r="A1565" s="41" t="s">
        <v>8544</v>
      </c>
      <c r="B1565" s="41" t="s">
        <v>9546</v>
      </c>
      <c r="C1565" s="41" t="s">
        <v>7927</v>
      </c>
      <c r="D1565" s="41" t="s">
        <v>7928</v>
      </c>
      <c r="E1565" s="41" t="s">
        <v>7938</v>
      </c>
      <c r="F1565" s="41" t="s">
        <v>9547</v>
      </c>
      <c r="G1565" s="41" t="s">
        <v>1048</v>
      </c>
      <c r="H1565" s="41" t="s">
        <v>7891</v>
      </c>
      <c r="I1565" s="41"/>
      <c r="J1565" s="41"/>
      <c r="K1565" s="41"/>
      <c r="L1565" s="41"/>
      <c r="M1565" s="40"/>
    </row>
    <row r="1566" spans="1:13" hidden="1">
      <c r="A1566" s="41" t="s">
        <v>8544</v>
      </c>
      <c r="B1566" s="41" t="s">
        <v>9546</v>
      </c>
      <c r="C1566" s="41" t="s">
        <v>7927</v>
      </c>
      <c r="D1566" s="41" t="s">
        <v>7928</v>
      </c>
      <c r="E1566" s="41" t="s">
        <v>7938</v>
      </c>
      <c r="F1566" s="41" t="s">
        <v>9547</v>
      </c>
      <c r="G1566" s="41" t="s">
        <v>1048</v>
      </c>
      <c r="H1566" s="41" t="s">
        <v>7892</v>
      </c>
      <c r="I1566" s="42">
        <v>41446</v>
      </c>
      <c r="J1566" s="41"/>
      <c r="K1566" s="41"/>
      <c r="L1566" s="41"/>
      <c r="M1566" s="40"/>
    </row>
    <row r="1567" spans="1:13" hidden="1">
      <c r="A1567" s="41" t="s">
        <v>8544</v>
      </c>
      <c r="B1567" s="41" t="s">
        <v>9546</v>
      </c>
      <c r="C1567" s="41" t="s">
        <v>7927</v>
      </c>
      <c r="D1567" s="41" t="s">
        <v>7928</v>
      </c>
      <c r="E1567" s="41" t="s">
        <v>7938</v>
      </c>
      <c r="F1567" s="41" t="s">
        <v>9547</v>
      </c>
      <c r="G1567" s="41" t="s">
        <v>1048</v>
      </c>
      <c r="H1567" s="41" t="s">
        <v>7893</v>
      </c>
      <c r="I1567" s="42">
        <v>41446</v>
      </c>
      <c r="J1567" s="41"/>
      <c r="K1567" s="41"/>
      <c r="L1567" s="41"/>
      <c r="M1567" s="40"/>
    </row>
    <row r="1568" spans="1:13" hidden="1">
      <c r="A1568" s="41" t="s">
        <v>8544</v>
      </c>
      <c r="B1568" s="41" t="s">
        <v>9546</v>
      </c>
      <c r="C1568" s="41" t="s">
        <v>7927</v>
      </c>
      <c r="D1568" s="41" t="s">
        <v>7928</v>
      </c>
      <c r="E1568" s="41" t="s">
        <v>7938</v>
      </c>
      <c r="F1568" s="41" t="s">
        <v>9547</v>
      </c>
      <c r="G1568" s="41" t="s">
        <v>1048</v>
      </c>
      <c r="H1568" s="41" t="s">
        <v>7894</v>
      </c>
      <c r="I1568" s="42">
        <v>41400</v>
      </c>
      <c r="J1568" s="41"/>
      <c r="K1568" s="41"/>
      <c r="L1568" s="41"/>
      <c r="M1568" s="40"/>
    </row>
    <row r="1569" spans="1:13" hidden="1">
      <c r="A1569" s="40" t="s">
        <v>8544</v>
      </c>
      <c r="B1569" s="40" t="s">
        <v>9546</v>
      </c>
      <c r="C1569" s="40" t="s">
        <v>7927</v>
      </c>
      <c r="D1569" s="40" t="s">
        <v>7928</v>
      </c>
      <c r="E1569" s="41" t="s">
        <v>7938</v>
      </c>
      <c r="F1569" s="40" t="s">
        <v>9547</v>
      </c>
      <c r="G1569" s="40" t="s">
        <v>7895</v>
      </c>
      <c r="H1569" s="40" t="s">
        <v>7896</v>
      </c>
      <c r="I1569" s="43">
        <f>J1569-2</f>
        <v>41383</v>
      </c>
      <c r="J1569" s="43">
        <f t="shared" ref="J1569:J1575" si="104">I1570</f>
        <v>41385</v>
      </c>
      <c r="K1569" s="40" t="s">
        <v>145</v>
      </c>
      <c r="L1569" s="40">
        <v>100</v>
      </c>
      <c r="M1569" s="40"/>
    </row>
    <row r="1570" spans="1:13" hidden="1">
      <c r="A1570" s="40" t="s">
        <v>8544</v>
      </c>
      <c r="B1570" s="40" t="s">
        <v>9546</v>
      </c>
      <c r="C1570" s="40" t="s">
        <v>7927</v>
      </c>
      <c r="D1570" s="40" t="s">
        <v>7928</v>
      </c>
      <c r="E1570" s="41" t="s">
        <v>7938</v>
      </c>
      <c r="F1570" s="40" t="s">
        <v>9547</v>
      </c>
      <c r="G1570" s="40" t="s">
        <v>7898</v>
      </c>
      <c r="H1570" s="40" t="s">
        <v>7899</v>
      </c>
      <c r="I1570" s="43">
        <f>J1570-1</f>
        <v>41385</v>
      </c>
      <c r="J1570" s="43">
        <f t="shared" si="104"/>
        <v>41386</v>
      </c>
      <c r="K1570" s="40" t="s">
        <v>145</v>
      </c>
      <c r="L1570" s="40">
        <v>100</v>
      </c>
      <c r="M1570" s="40"/>
    </row>
    <row r="1571" spans="1:13" hidden="1">
      <c r="A1571" s="40" t="s">
        <v>8544</v>
      </c>
      <c r="B1571" s="40" t="s">
        <v>9546</v>
      </c>
      <c r="C1571" s="40" t="s">
        <v>7927</v>
      </c>
      <c r="D1571" s="40" t="s">
        <v>7928</v>
      </c>
      <c r="E1571" s="41" t="s">
        <v>7938</v>
      </c>
      <c r="F1571" s="40" t="s">
        <v>9547</v>
      </c>
      <c r="G1571" s="40" t="s">
        <v>7898</v>
      </c>
      <c r="H1571" s="40" t="s">
        <v>7900</v>
      </c>
      <c r="I1571" s="43">
        <f>J1571-1</f>
        <v>41386</v>
      </c>
      <c r="J1571" s="43">
        <f t="shared" si="104"/>
        <v>41387</v>
      </c>
      <c r="K1571" s="40" t="s">
        <v>145</v>
      </c>
      <c r="L1571" s="40">
        <v>100</v>
      </c>
      <c r="M1571" s="40"/>
    </row>
    <row r="1572" spans="1:13">
      <c r="A1572" s="40" t="s">
        <v>8544</v>
      </c>
      <c r="B1572" s="40" t="s">
        <v>9546</v>
      </c>
      <c r="C1572" s="40" t="s">
        <v>7927</v>
      </c>
      <c r="D1572" s="40" t="s">
        <v>7928</v>
      </c>
      <c r="E1572" s="41" t="s">
        <v>7938</v>
      </c>
      <c r="F1572" s="40" t="s">
        <v>9547</v>
      </c>
      <c r="G1572" s="40" t="s">
        <v>7901</v>
      </c>
      <c r="H1572" s="40" t="s">
        <v>7902</v>
      </c>
      <c r="I1572" s="43">
        <f>J1572-5</f>
        <v>41387</v>
      </c>
      <c r="J1572" s="43">
        <f t="shared" si="104"/>
        <v>41392</v>
      </c>
      <c r="K1572" s="40" t="s">
        <v>145</v>
      </c>
      <c r="L1572" s="40">
        <v>100</v>
      </c>
      <c r="M1572" s="40"/>
    </row>
    <row r="1573" spans="1:13" hidden="1">
      <c r="A1573" s="40" t="s">
        <v>8544</v>
      </c>
      <c r="B1573" s="40" t="s">
        <v>9546</v>
      </c>
      <c r="C1573" s="40" t="s">
        <v>7927</v>
      </c>
      <c r="D1573" s="40" t="s">
        <v>7928</v>
      </c>
      <c r="E1573" s="41" t="s">
        <v>7938</v>
      </c>
      <c r="F1573" s="40" t="s">
        <v>9547</v>
      </c>
      <c r="G1573" s="40" t="s">
        <v>7904</v>
      </c>
      <c r="H1573" s="40" t="s">
        <v>7905</v>
      </c>
      <c r="I1573" s="43">
        <f>J1573-3</f>
        <v>41392</v>
      </c>
      <c r="J1573" s="43">
        <f t="shared" si="104"/>
        <v>41395</v>
      </c>
      <c r="K1573" s="40" t="s">
        <v>145</v>
      </c>
      <c r="L1573" s="40">
        <v>100</v>
      </c>
      <c r="M1573" s="40"/>
    </row>
    <row r="1574" spans="1:13" hidden="1">
      <c r="A1574" s="40" t="s">
        <v>8544</v>
      </c>
      <c r="B1574" s="40" t="s">
        <v>9546</v>
      </c>
      <c r="C1574" s="40" t="s">
        <v>7927</v>
      </c>
      <c r="D1574" s="40" t="s">
        <v>7928</v>
      </c>
      <c r="E1574" s="41" t="s">
        <v>7938</v>
      </c>
      <c r="F1574" s="40" t="s">
        <v>9547</v>
      </c>
      <c r="G1574" s="40" t="s">
        <v>7904</v>
      </c>
      <c r="H1574" s="40" t="s">
        <v>7906</v>
      </c>
      <c r="I1574" s="43">
        <f>J1574-2</f>
        <v>41395</v>
      </c>
      <c r="J1574" s="43">
        <f t="shared" si="104"/>
        <v>41397</v>
      </c>
      <c r="K1574" s="40" t="s">
        <v>145</v>
      </c>
      <c r="L1574" s="40">
        <v>100</v>
      </c>
      <c r="M1574" s="40"/>
    </row>
    <row r="1575" spans="1:13" hidden="1">
      <c r="A1575" s="40" t="s">
        <v>8544</v>
      </c>
      <c r="B1575" s="40" t="s">
        <v>9546</v>
      </c>
      <c r="C1575" s="40" t="s">
        <v>7927</v>
      </c>
      <c r="D1575" s="40" t="s">
        <v>7928</v>
      </c>
      <c r="E1575" s="41" t="s">
        <v>7938</v>
      </c>
      <c r="F1575" s="40" t="s">
        <v>9547</v>
      </c>
      <c r="G1575" s="40" t="s">
        <v>7904</v>
      </c>
      <c r="H1575" s="40" t="s">
        <v>7907</v>
      </c>
      <c r="I1575" s="43">
        <f>J1575-2</f>
        <v>41397</v>
      </c>
      <c r="J1575" s="43">
        <f t="shared" si="104"/>
        <v>41399</v>
      </c>
      <c r="K1575" s="40" t="s">
        <v>145</v>
      </c>
      <c r="L1575" s="40">
        <v>100</v>
      </c>
      <c r="M1575" s="40"/>
    </row>
    <row r="1576" spans="1:13" hidden="1">
      <c r="A1576" s="40" t="s">
        <v>8544</v>
      </c>
      <c r="B1576" s="40" t="s">
        <v>9546</v>
      </c>
      <c r="C1576" s="40" t="s">
        <v>7927</v>
      </c>
      <c r="D1576" s="40" t="s">
        <v>7928</v>
      </c>
      <c r="E1576" s="41" t="s">
        <v>7938</v>
      </c>
      <c r="F1576" s="40" t="s">
        <v>9547</v>
      </c>
      <c r="G1576" s="40" t="s">
        <v>7904</v>
      </c>
      <c r="H1576" s="40" t="s">
        <v>7908</v>
      </c>
      <c r="I1576" s="43">
        <f>J1576-1</f>
        <v>41399</v>
      </c>
      <c r="J1576" s="43">
        <v>41400</v>
      </c>
      <c r="K1576" s="40" t="s">
        <v>145</v>
      </c>
      <c r="L1576" s="40">
        <v>100</v>
      </c>
      <c r="M1576" s="40"/>
    </row>
    <row r="1577" spans="1:13" hidden="1">
      <c r="A1577" s="41" t="s">
        <v>8544</v>
      </c>
      <c r="B1577" s="41" t="s">
        <v>9546</v>
      </c>
      <c r="C1577" s="41" t="s">
        <v>7927</v>
      </c>
      <c r="D1577" s="41" t="s">
        <v>7928</v>
      </c>
      <c r="E1577" s="41" t="s">
        <v>7938</v>
      </c>
      <c r="F1577" s="41" t="s">
        <v>9548</v>
      </c>
      <c r="G1577" s="41" t="s">
        <v>1048</v>
      </c>
      <c r="H1577" s="41" t="s">
        <v>7888</v>
      </c>
      <c r="I1577" s="42">
        <v>41386</v>
      </c>
      <c r="J1577" s="41"/>
      <c r="K1577" s="41"/>
      <c r="L1577" s="41"/>
      <c r="M1577" s="40"/>
    </row>
    <row r="1578" spans="1:13" hidden="1">
      <c r="A1578" s="41" t="s">
        <v>8544</v>
      </c>
      <c r="B1578" s="41" t="s">
        <v>9546</v>
      </c>
      <c r="C1578" s="41" t="s">
        <v>7927</v>
      </c>
      <c r="D1578" s="41" t="s">
        <v>7928</v>
      </c>
      <c r="E1578" s="41" t="s">
        <v>7938</v>
      </c>
      <c r="F1578" s="41" t="s">
        <v>9548</v>
      </c>
      <c r="G1578" s="41" t="s">
        <v>1048</v>
      </c>
      <c r="H1578" s="41" t="s">
        <v>7889</v>
      </c>
      <c r="I1578" s="41"/>
      <c r="J1578" s="41"/>
      <c r="K1578" s="41"/>
      <c r="L1578" s="41"/>
      <c r="M1578" s="40"/>
    </row>
    <row r="1579" spans="1:13" hidden="1">
      <c r="A1579" s="41" t="s">
        <v>8544</v>
      </c>
      <c r="B1579" s="41" t="s">
        <v>9546</v>
      </c>
      <c r="C1579" s="41" t="s">
        <v>7927</v>
      </c>
      <c r="D1579" s="41" t="s">
        <v>7928</v>
      </c>
      <c r="E1579" s="41" t="s">
        <v>7938</v>
      </c>
      <c r="F1579" s="41" t="s">
        <v>9548</v>
      </c>
      <c r="G1579" s="41" t="s">
        <v>1048</v>
      </c>
      <c r="H1579" s="41" t="s">
        <v>7890</v>
      </c>
      <c r="I1579" s="41"/>
      <c r="J1579" s="41"/>
      <c r="K1579" s="41"/>
      <c r="L1579" s="41"/>
      <c r="M1579" s="40"/>
    </row>
    <row r="1580" spans="1:13" hidden="1">
      <c r="A1580" s="41" t="s">
        <v>8544</v>
      </c>
      <c r="B1580" s="41" t="s">
        <v>9546</v>
      </c>
      <c r="C1580" s="41" t="s">
        <v>7927</v>
      </c>
      <c r="D1580" s="41" t="s">
        <v>7928</v>
      </c>
      <c r="E1580" s="41" t="s">
        <v>7938</v>
      </c>
      <c r="F1580" s="41" t="s">
        <v>9548</v>
      </c>
      <c r="G1580" s="41" t="s">
        <v>1048</v>
      </c>
      <c r="H1580" s="41" t="s">
        <v>7891</v>
      </c>
      <c r="I1580" s="41"/>
      <c r="J1580" s="41"/>
      <c r="K1580" s="41"/>
      <c r="L1580" s="41"/>
      <c r="M1580" s="40"/>
    </row>
    <row r="1581" spans="1:13" hidden="1">
      <c r="A1581" s="41" t="s">
        <v>8544</v>
      </c>
      <c r="B1581" s="41" t="s">
        <v>9546</v>
      </c>
      <c r="C1581" s="41" t="s">
        <v>7927</v>
      </c>
      <c r="D1581" s="41" t="s">
        <v>7928</v>
      </c>
      <c r="E1581" s="41" t="s">
        <v>7938</v>
      </c>
      <c r="F1581" s="41" t="s">
        <v>9548</v>
      </c>
      <c r="G1581" s="41" t="s">
        <v>1048</v>
      </c>
      <c r="H1581" s="41" t="s">
        <v>7892</v>
      </c>
      <c r="I1581" s="42">
        <v>41446</v>
      </c>
      <c r="J1581" s="41"/>
      <c r="K1581" s="41"/>
      <c r="L1581" s="41"/>
      <c r="M1581" s="40"/>
    </row>
    <row r="1582" spans="1:13" hidden="1">
      <c r="A1582" s="41" t="s">
        <v>8544</v>
      </c>
      <c r="B1582" s="41" t="s">
        <v>9546</v>
      </c>
      <c r="C1582" s="41" t="s">
        <v>7927</v>
      </c>
      <c r="D1582" s="41" t="s">
        <v>7928</v>
      </c>
      <c r="E1582" s="41" t="s">
        <v>7938</v>
      </c>
      <c r="F1582" s="41" t="s">
        <v>9548</v>
      </c>
      <c r="G1582" s="41" t="s">
        <v>1048</v>
      </c>
      <c r="H1582" s="41" t="s">
        <v>7893</v>
      </c>
      <c r="I1582" s="42">
        <v>41446</v>
      </c>
      <c r="J1582" s="41"/>
      <c r="K1582" s="41"/>
      <c r="L1582" s="41"/>
      <c r="M1582" s="40"/>
    </row>
    <row r="1583" spans="1:13" hidden="1">
      <c r="A1583" s="41" t="s">
        <v>8544</v>
      </c>
      <c r="B1583" s="41" t="s">
        <v>9546</v>
      </c>
      <c r="C1583" s="41" t="s">
        <v>7927</v>
      </c>
      <c r="D1583" s="41" t="s">
        <v>7928</v>
      </c>
      <c r="E1583" s="41" t="s">
        <v>7938</v>
      </c>
      <c r="F1583" s="41" t="s">
        <v>9548</v>
      </c>
      <c r="G1583" s="41" t="s">
        <v>1048</v>
      </c>
      <c r="H1583" s="41" t="s">
        <v>7894</v>
      </c>
      <c r="I1583" s="42">
        <v>41400</v>
      </c>
      <c r="J1583" s="41"/>
      <c r="K1583" s="41"/>
      <c r="L1583" s="41"/>
      <c r="M1583" s="40"/>
    </row>
    <row r="1584" spans="1:13" hidden="1">
      <c r="A1584" s="40" t="s">
        <v>8544</v>
      </c>
      <c r="B1584" s="40" t="s">
        <v>9546</v>
      </c>
      <c r="C1584" s="40" t="s">
        <v>7927</v>
      </c>
      <c r="D1584" s="40" t="s">
        <v>7928</v>
      </c>
      <c r="E1584" s="41" t="s">
        <v>7938</v>
      </c>
      <c r="F1584" s="40" t="s">
        <v>9548</v>
      </c>
      <c r="G1584" s="40" t="s">
        <v>7895</v>
      </c>
      <c r="H1584" s="40" t="s">
        <v>7896</v>
      </c>
      <c r="I1584" s="43">
        <f>J1584-2</f>
        <v>41383</v>
      </c>
      <c r="J1584" s="43">
        <f t="shared" ref="J1584:J1590" si="105">I1585</f>
        <v>41385</v>
      </c>
      <c r="K1584" s="40" t="s">
        <v>145</v>
      </c>
      <c r="L1584" s="40">
        <v>100</v>
      </c>
      <c r="M1584" s="40"/>
    </row>
    <row r="1585" spans="1:13" hidden="1">
      <c r="A1585" s="40" t="s">
        <v>8544</v>
      </c>
      <c r="B1585" s="40" t="s">
        <v>9546</v>
      </c>
      <c r="C1585" s="40" t="s">
        <v>7927</v>
      </c>
      <c r="D1585" s="40" t="s">
        <v>7928</v>
      </c>
      <c r="E1585" s="41" t="s">
        <v>7938</v>
      </c>
      <c r="F1585" s="40" t="s">
        <v>9548</v>
      </c>
      <c r="G1585" s="40" t="s">
        <v>7898</v>
      </c>
      <c r="H1585" s="40" t="s">
        <v>7899</v>
      </c>
      <c r="I1585" s="43">
        <f>J1585-1</f>
        <v>41385</v>
      </c>
      <c r="J1585" s="43">
        <f t="shared" si="105"/>
        <v>41386</v>
      </c>
      <c r="K1585" s="40" t="s">
        <v>145</v>
      </c>
      <c r="L1585" s="40">
        <v>100</v>
      </c>
      <c r="M1585" s="40"/>
    </row>
    <row r="1586" spans="1:13" hidden="1">
      <c r="A1586" s="40" t="s">
        <v>8544</v>
      </c>
      <c r="B1586" s="40" t="s">
        <v>9546</v>
      </c>
      <c r="C1586" s="40" t="s">
        <v>7927</v>
      </c>
      <c r="D1586" s="40" t="s">
        <v>7928</v>
      </c>
      <c r="E1586" s="41" t="s">
        <v>7938</v>
      </c>
      <c r="F1586" s="40" t="s">
        <v>9548</v>
      </c>
      <c r="G1586" s="40" t="s">
        <v>7898</v>
      </c>
      <c r="H1586" s="40" t="s">
        <v>7900</v>
      </c>
      <c r="I1586" s="43">
        <f>J1586-1</f>
        <v>41386</v>
      </c>
      <c r="J1586" s="43">
        <f t="shared" si="105"/>
        <v>41387</v>
      </c>
      <c r="K1586" s="40" t="s">
        <v>145</v>
      </c>
      <c r="L1586" s="40">
        <v>100</v>
      </c>
      <c r="M1586" s="40"/>
    </row>
    <row r="1587" spans="1:13">
      <c r="A1587" s="40" t="s">
        <v>8544</v>
      </c>
      <c r="B1587" s="40" t="s">
        <v>9546</v>
      </c>
      <c r="C1587" s="40" t="s">
        <v>7927</v>
      </c>
      <c r="D1587" s="40" t="s">
        <v>7928</v>
      </c>
      <c r="E1587" s="41" t="s">
        <v>7938</v>
      </c>
      <c r="F1587" s="40" t="s">
        <v>9548</v>
      </c>
      <c r="G1587" s="40" t="s">
        <v>7901</v>
      </c>
      <c r="H1587" s="40" t="s">
        <v>7902</v>
      </c>
      <c r="I1587" s="43">
        <f>J1587-5</f>
        <v>41387</v>
      </c>
      <c r="J1587" s="43">
        <f t="shared" si="105"/>
        <v>41392</v>
      </c>
      <c r="K1587" s="40" t="s">
        <v>145</v>
      </c>
      <c r="L1587" s="40">
        <v>100</v>
      </c>
      <c r="M1587" s="40"/>
    </row>
    <row r="1588" spans="1:13" hidden="1">
      <c r="A1588" s="40" t="s">
        <v>8544</v>
      </c>
      <c r="B1588" s="40" t="s">
        <v>9546</v>
      </c>
      <c r="C1588" s="40" t="s">
        <v>7927</v>
      </c>
      <c r="D1588" s="40" t="s">
        <v>7928</v>
      </c>
      <c r="E1588" s="41" t="s">
        <v>7938</v>
      </c>
      <c r="F1588" s="40" t="s">
        <v>9548</v>
      </c>
      <c r="G1588" s="40" t="s">
        <v>7904</v>
      </c>
      <c r="H1588" s="40" t="s">
        <v>7905</v>
      </c>
      <c r="I1588" s="43">
        <f>J1588-3</f>
        <v>41392</v>
      </c>
      <c r="J1588" s="43">
        <f t="shared" si="105"/>
        <v>41395</v>
      </c>
      <c r="K1588" s="40" t="s">
        <v>145</v>
      </c>
      <c r="L1588" s="40">
        <v>100</v>
      </c>
      <c r="M1588" s="40"/>
    </row>
    <row r="1589" spans="1:13" hidden="1">
      <c r="A1589" s="40" t="s">
        <v>8544</v>
      </c>
      <c r="B1589" s="40" t="s">
        <v>9546</v>
      </c>
      <c r="C1589" s="40" t="s">
        <v>7927</v>
      </c>
      <c r="D1589" s="40" t="s">
        <v>7928</v>
      </c>
      <c r="E1589" s="41" t="s">
        <v>7938</v>
      </c>
      <c r="F1589" s="40" t="s">
        <v>9548</v>
      </c>
      <c r="G1589" s="40" t="s">
        <v>7904</v>
      </c>
      <c r="H1589" s="40" t="s">
        <v>7906</v>
      </c>
      <c r="I1589" s="43">
        <f>J1589-2</f>
        <v>41395</v>
      </c>
      <c r="J1589" s="43">
        <f t="shared" si="105"/>
        <v>41397</v>
      </c>
      <c r="K1589" s="40" t="s">
        <v>145</v>
      </c>
      <c r="L1589" s="40">
        <v>100</v>
      </c>
      <c r="M1589" s="40"/>
    </row>
    <row r="1590" spans="1:13" hidden="1">
      <c r="A1590" s="40" t="s">
        <v>8544</v>
      </c>
      <c r="B1590" s="40" t="s">
        <v>9546</v>
      </c>
      <c r="C1590" s="40" t="s">
        <v>7927</v>
      </c>
      <c r="D1590" s="40" t="s">
        <v>7928</v>
      </c>
      <c r="E1590" s="41" t="s">
        <v>7938</v>
      </c>
      <c r="F1590" s="40" t="s">
        <v>9548</v>
      </c>
      <c r="G1590" s="40" t="s">
        <v>7904</v>
      </c>
      <c r="H1590" s="40" t="s">
        <v>7907</v>
      </c>
      <c r="I1590" s="43">
        <f>J1590-2</f>
        <v>41397</v>
      </c>
      <c r="J1590" s="43">
        <f t="shared" si="105"/>
        <v>41399</v>
      </c>
      <c r="K1590" s="40" t="s">
        <v>145</v>
      </c>
      <c r="L1590" s="40">
        <v>100</v>
      </c>
      <c r="M1590" s="40"/>
    </row>
    <row r="1591" spans="1:13" hidden="1">
      <c r="A1591" s="40" t="s">
        <v>8544</v>
      </c>
      <c r="B1591" s="40" t="s">
        <v>9546</v>
      </c>
      <c r="C1591" s="40" t="s">
        <v>7927</v>
      </c>
      <c r="D1591" s="40" t="s">
        <v>7928</v>
      </c>
      <c r="E1591" s="41" t="s">
        <v>7938</v>
      </c>
      <c r="F1591" s="40" t="s">
        <v>9548</v>
      </c>
      <c r="G1591" s="40" t="s">
        <v>7904</v>
      </c>
      <c r="H1591" s="40" t="s">
        <v>7908</v>
      </c>
      <c r="I1591" s="43">
        <f>J1591-1</f>
        <v>41399</v>
      </c>
      <c r="J1591" s="43">
        <v>41400</v>
      </c>
      <c r="K1591" s="40" t="s">
        <v>145</v>
      </c>
      <c r="L1591" s="40">
        <v>100</v>
      </c>
      <c r="M1591" s="40"/>
    </row>
    <row r="1592" spans="1:13" hidden="1">
      <c r="A1592" s="41" t="s">
        <v>8544</v>
      </c>
      <c r="B1592" s="41" t="s">
        <v>9546</v>
      </c>
      <c r="C1592" s="41" t="s">
        <v>7927</v>
      </c>
      <c r="D1592" s="41" t="s">
        <v>7928</v>
      </c>
      <c r="E1592" s="41" t="s">
        <v>7938</v>
      </c>
      <c r="F1592" s="41" t="s">
        <v>9549</v>
      </c>
      <c r="G1592" s="41" t="s">
        <v>1048</v>
      </c>
      <c r="H1592" s="41" t="s">
        <v>7888</v>
      </c>
      <c r="I1592" s="42">
        <v>41386</v>
      </c>
      <c r="J1592" s="41"/>
      <c r="K1592" s="41"/>
      <c r="L1592" s="41"/>
      <c r="M1592" s="40"/>
    </row>
    <row r="1593" spans="1:13" hidden="1">
      <c r="A1593" s="41" t="s">
        <v>8544</v>
      </c>
      <c r="B1593" s="41" t="s">
        <v>9546</v>
      </c>
      <c r="C1593" s="41" t="s">
        <v>7927</v>
      </c>
      <c r="D1593" s="41" t="s">
        <v>7928</v>
      </c>
      <c r="E1593" s="41" t="s">
        <v>7938</v>
      </c>
      <c r="F1593" s="41" t="s">
        <v>9549</v>
      </c>
      <c r="G1593" s="41" t="s">
        <v>1048</v>
      </c>
      <c r="H1593" s="41" t="s">
        <v>7889</v>
      </c>
      <c r="I1593" s="41"/>
      <c r="J1593" s="41"/>
      <c r="K1593" s="41"/>
      <c r="L1593" s="41"/>
      <c r="M1593" s="40"/>
    </row>
    <row r="1594" spans="1:13" hidden="1">
      <c r="A1594" s="41" t="s">
        <v>8544</v>
      </c>
      <c r="B1594" s="41" t="s">
        <v>9546</v>
      </c>
      <c r="C1594" s="41" t="s">
        <v>7927</v>
      </c>
      <c r="D1594" s="41" t="s">
        <v>7928</v>
      </c>
      <c r="E1594" s="41" t="s">
        <v>7938</v>
      </c>
      <c r="F1594" s="41" t="s">
        <v>9549</v>
      </c>
      <c r="G1594" s="41" t="s">
        <v>1048</v>
      </c>
      <c r="H1594" s="41" t="s">
        <v>7890</v>
      </c>
      <c r="I1594" s="41"/>
      <c r="J1594" s="41"/>
      <c r="K1594" s="41"/>
      <c r="L1594" s="41"/>
      <c r="M1594" s="40"/>
    </row>
    <row r="1595" spans="1:13" hidden="1">
      <c r="A1595" s="41" t="s">
        <v>8544</v>
      </c>
      <c r="B1595" s="41" t="s">
        <v>9546</v>
      </c>
      <c r="C1595" s="41" t="s">
        <v>7927</v>
      </c>
      <c r="D1595" s="41" t="s">
        <v>7928</v>
      </c>
      <c r="E1595" s="41" t="s">
        <v>7938</v>
      </c>
      <c r="F1595" s="41" t="s">
        <v>9549</v>
      </c>
      <c r="G1595" s="41" t="s">
        <v>1048</v>
      </c>
      <c r="H1595" s="41" t="s">
        <v>7891</v>
      </c>
      <c r="I1595" s="41"/>
      <c r="J1595" s="41"/>
      <c r="K1595" s="41"/>
      <c r="L1595" s="41"/>
      <c r="M1595" s="40"/>
    </row>
    <row r="1596" spans="1:13" hidden="1">
      <c r="A1596" s="41" t="s">
        <v>8544</v>
      </c>
      <c r="B1596" s="41" t="s">
        <v>9546</v>
      </c>
      <c r="C1596" s="41" t="s">
        <v>7927</v>
      </c>
      <c r="D1596" s="41" t="s">
        <v>7928</v>
      </c>
      <c r="E1596" s="41" t="s">
        <v>7938</v>
      </c>
      <c r="F1596" s="41" t="s">
        <v>9549</v>
      </c>
      <c r="G1596" s="41" t="s">
        <v>1048</v>
      </c>
      <c r="H1596" s="41" t="s">
        <v>7892</v>
      </c>
      <c r="I1596" s="42">
        <v>41446</v>
      </c>
      <c r="J1596" s="41"/>
      <c r="K1596" s="41"/>
      <c r="L1596" s="41"/>
      <c r="M1596" s="40"/>
    </row>
    <row r="1597" spans="1:13" hidden="1">
      <c r="A1597" s="41" t="s">
        <v>8544</v>
      </c>
      <c r="B1597" s="41" t="s">
        <v>9546</v>
      </c>
      <c r="C1597" s="41" t="s">
        <v>7927</v>
      </c>
      <c r="D1597" s="41" t="s">
        <v>7928</v>
      </c>
      <c r="E1597" s="41" t="s">
        <v>7938</v>
      </c>
      <c r="F1597" s="41" t="s">
        <v>9549</v>
      </c>
      <c r="G1597" s="41" t="s">
        <v>1048</v>
      </c>
      <c r="H1597" s="41" t="s">
        <v>7893</v>
      </c>
      <c r="I1597" s="42">
        <v>41446</v>
      </c>
      <c r="J1597" s="41"/>
      <c r="K1597" s="41"/>
      <c r="L1597" s="41"/>
      <c r="M1597" s="40"/>
    </row>
    <row r="1598" spans="1:13" hidden="1">
      <c r="A1598" s="41" t="s">
        <v>8544</v>
      </c>
      <c r="B1598" s="41" t="s">
        <v>9546</v>
      </c>
      <c r="C1598" s="41" t="s">
        <v>7927</v>
      </c>
      <c r="D1598" s="41" t="s">
        <v>7928</v>
      </c>
      <c r="E1598" s="41" t="s">
        <v>7938</v>
      </c>
      <c r="F1598" s="41" t="s">
        <v>9549</v>
      </c>
      <c r="G1598" s="41" t="s">
        <v>1048</v>
      </c>
      <c r="H1598" s="41" t="s">
        <v>7894</v>
      </c>
      <c r="I1598" s="42">
        <v>41400</v>
      </c>
      <c r="J1598" s="41"/>
      <c r="K1598" s="41"/>
      <c r="L1598" s="41"/>
      <c r="M1598" s="40"/>
    </row>
    <row r="1599" spans="1:13" hidden="1">
      <c r="A1599" s="40" t="s">
        <v>8544</v>
      </c>
      <c r="B1599" s="40" t="s">
        <v>9546</v>
      </c>
      <c r="C1599" s="40" t="s">
        <v>7927</v>
      </c>
      <c r="D1599" s="40" t="s">
        <v>7928</v>
      </c>
      <c r="E1599" s="41" t="s">
        <v>7938</v>
      </c>
      <c r="F1599" s="40" t="s">
        <v>9549</v>
      </c>
      <c r="G1599" s="40" t="s">
        <v>7895</v>
      </c>
      <c r="H1599" s="40" t="s">
        <v>7896</v>
      </c>
      <c r="I1599" s="43">
        <f>J1599-2</f>
        <v>41383</v>
      </c>
      <c r="J1599" s="43">
        <f t="shared" ref="J1599:J1605" si="106">I1600</f>
        <v>41385</v>
      </c>
      <c r="K1599" s="40" t="s">
        <v>145</v>
      </c>
      <c r="L1599" s="40">
        <v>100</v>
      </c>
      <c r="M1599" s="40"/>
    </row>
    <row r="1600" spans="1:13" hidden="1">
      <c r="A1600" s="40" t="s">
        <v>8544</v>
      </c>
      <c r="B1600" s="40" t="s">
        <v>9546</v>
      </c>
      <c r="C1600" s="40" t="s">
        <v>7927</v>
      </c>
      <c r="D1600" s="40" t="s">
        <v>7928</v>
      </c>
      <c r="E1600" s="41" t="s">
        <v>7938</v>
      </c>
      <c r="F1600" s="40" t="s">
        <v>9549</v>
      </c>
      <c r="G1600" s="40" t="s">
        <v>7898</v>
      </c>
      <c r="H1600" s="40" t="s">
        <v>7899</v>
      </c>
      <c r="I1600" s="43">
        <f>J1600-1</f>
        <v>41385</v>
      </c>
      <c r="J1600" s="43">
        <f t="shared" si="106"/>
        <v>41386</v>
      </c>
      <c r="K1600" s="40" t="s">
        <v>145</v>
      </c>
      <c r="L1600" s="40">
        <v>100</v>
      </c>
      <c r="M1600" s="40"/>
    </row>
    <row r="1601" spans="1:13" hidden="1">
      <c r="A1601" s="40" t="s">
        <v>8544</v>
      </c>
      <c r="B1601" s="40" t="s">
        <v>9546</v>
      </c>
      <c r="C1601" s="40" t="s">
        <v>7927</v>
      </c>
      <c r="D1601" s="40" t="s">
        <v>7928</v>
      </c>
      <c r="E1601" s="41" t="s">
        <v>7938</v>
      </c>
      <c r="F1601" s="40" t="s">
        <v>9549</v>
      </c>
      <c r="G1601" s="40" t="s">
        <v>7898</v>
      </c>
      <c r="H1601" s="40" t="s">
        <v>7900</v>
      </c>
      <c r="I1601" s="43">
        <f>J1601-1</f>
        <v>41386</v>
      </c>
      <c r="J1601" s="43">
        <f t="shared" si="106"/>
        <v>41387</v>
      </c>
      <c r="K1601" s="40" t="s">
        <v>145</v>
      </c>
      <c r="L1601" s="40">
        <v>100</v>
      </c>
      <c r="M1601" s="40"/>
    </row>
    <row r="1602" spans="1:13">
      <c r="A1602" s="40" t="s">
        <v>8544</v>
      </c>
      <c r="B1602" s="40" t="s">
        <v>9546</v>
      </c>
      <c r="C1602" s="40" t="s">
        <v>7927</v>
      </c>
      <c r="D1602" s="40" t="s">
        <v>7928</v>
      </c>
      <c r="E1602" s="41" t="s">
        <v>7938</v>
      </c>
      <c r="F1602" s="40" t="s">
        <v>9549</v>
      </c>
      <c r="G1602" s="40" t="s">
        <v>7901</v>
      </c>
      <c r="H1602" s="40" t="s">
        <v>7902</v>
      </c>
      <c r="I1602" s="43">
        <f>J1602-5</f>
        <v>41387</v>
      </c>
      <c r="J1602" s="43">
        <f t="shared" si="106"/>
        <v>41392</v>
      </c>
      <c r="K1602" s="40" t="s">
        <v>145</v>
      </c>
      <c r="L1602" s="40">
        <v>100</v>
      </c>
      <c r="M1602" s="40"/>
    </row>
    <row r="1603" spans="1:13" hidden="1">
      <c r="A1603" s="40" t="s">
        <v>8544</v>
      </c>
      <c r="B1603" s="40" t="s">
        <v>9546</v>
      </c>
      <c r="C1603" s="40" t="s">
        <v>7927</v>
      </c>
      <c r="D1603" s="40" t="s">
        <v>7928</v>
      </c>
      <c r="E1603" s="41" t="s">
        <v>7938</v>
      </c>
      <c r="F1603" s="40" t="s">
        <v>9549</v>
      </c>
      <c r="G1603" s="40" t="s">
        <v>7904</v>
      </c>
      <c r="H1603" s="40" t="s">
        <v>7905</v>
      </c>
      <c r="I1603" s="43">
        <f>J1603-3</f>
        <v>41392</v>
      </c>
      <c r="J1603" s="43">
        <f t="shared" si="106"/>
        <v>41395</v>
      </c>
      <c r="K1603" s="40" t="s">
        <v>145</v>
      </c>
      <c r="L1603" s="40">
        <v>100</v>
      </c>
      <c r="M1603" s="40"/>
    </row>
    <row r="1604" spans="1:13" hidden="1">
      <c r="A1604" s="40" t="s">
        <v>8544</v>
      </c>
      <c r="B1604" s="40" t="s">
        <v>9546</v>
      </c>
      <c r="C1604" s="40" t="s">
        <v>7927</v>
      </c>
      <c r="D1604" s="40" t="s">
        <v>7928</v>
      </c>
      <c r="E1604" s="41" t="s">
        <v>7938</v>
      </c>
      <c r="F1604" s="40" t="s">
        <v>9549</v>
      </c>
      <c r="G1604" s="40" t="s">
        <v>7904</v>
      </c>
      <c r="H1604" s="40" t="s">
        <v>7906</v>
      </c>
      <c r="I1604" s="43">
        <f>J1604-2</f>
        <v>41395</v>
      </c>
      <c r="J1604" s="43">
        <f t="shared" si="106"/>
        <v>41397</v>
      </c>
      <c r="K1604" s="40" t="s">
        <v>145</v>
      </c>
      <c r="L1604" s="40">
        <v>100</v>
      </c>
      <c r="M1604" s="40"/>
    </row>
    <row r="1605" spans="1:13" hidden="1">
      <c r="A1605" s="40" t="s">
        <v>8544</v>
      </c>
      <c r="B1605" s="40" t="s">
        <v>9546</v>
      </c>
      <c r="C1605" s="40" t="s">
        <v>7927</v>
      </c>
      <c r="D1605" s="40" t="s">
        <v>7928</v>
      </c>
      <c r="E1605" s="41" t="s">
        <v>7938</v>
      </c>
      <c r="F1605" s="40" t="s">
        <v>9549</v>
      </c>
      <c r="G1605" s="40" t="s">
        <v>7904</v>
      </c>
      <c r="H1605" s="40" t="s">
        <v>7907</v>
      </c>
      <c r="I1605" s="43">
        <f>J1605-2</f>
        <v>41397</v>
      </c>
      <c r="J1605" s="43">
        <f t="shared" si="106"/>
        <v>41399</v>
      </c>
      <c r="K1605" s="40" t="s">
        <v>145</v>
      </c>
      <c r="L1605" s="40">
        <v>100</v>
      </c>
      <c r="M1605" s="40"/>
    </row>
    <row r="1606" spans="1:13" hidden="1">
      <c r="A1606" s="40" t="s">
        <v>8544</v>
      </c>
      <c r="B1606" s="40" t="s">
        <v>9546</v>
      </c>
      <c r="C1606" s="40" t="s">
        <v>7927</v>
      </c>
      <c r="D1606" s="40" t="s">
        <v>7928</v>
      </c>
      <c r="E1606" s="41" t="s">
        <v>7938</v>
      </c>
      <c r="F1606" s="40" t="s">
        <v>9549</v>
      </c>
      <c r="G1606" s="40" t="s">
        <v>7904</v>
      </c>
      <c r="H1606" s="40" t="s">
        <v>7908</v>
      </c>
      <c r="I1606" s="43">
        <f>J1606-1</f>
        <v>41399</v>
      </c>
      <c r="J1606" s="43">
        <v>41400</v>
      </c>
      <c r="K1606" s="40" t="s">
        <v>145</v>
      </c>
      <c r="L1606" s="40">
        <v>100</v>
      </c>
      <c r="M1606" s="40"/>
    </row>
    <row r="1607" spans="1:13" hidden="1">
      <c r="A1607" s="41" t="s">
        <v>8681</v>
      </c>
      <c r="B1607" s="41" t="s">
        <v>8682</v>
      </c>
      <c r="C1607" s="41" t="s">
        <v>108</v>
      </c>
      <c r="D1607" s="41" t="s">
        <v>7928</v>
      </c>
      <c r="E1607" s="41" t="s">
        <v>7929</v>
      </c>
      <c r="F1607" s="41" t="s">
        <v>9550</v>
      </c>
      <c r="G1607" s="41" t="s">
        <v>1048</v>
      </c>
      <c r="H1607" s="41" t="s">
        <v>7888</v>
      </c>
      <c r="I1607" s="42">
        <v>41374</v>
      </c>
      <c r="J1607" s="41"/>
      <c r="K1607" s="41"/>
      <c r="L1607" s="41"/>
      <c r="M1607" s="52"/>
    </row>
    <row r="1608" spans="1:13" hidden="1">
      <c r="A1608" s="41" t="s">
        <v>8681</v>
      </c>
      <c r="B1608" s="41" t="s">
        <v>8682</v>
      </c>
      <c r="C1608" s="41" t="s">
        <v>108</v>
      </c>
      <c r="D1608" s="41" t="s">
        <v>7928</v>
      </c>
      <c r="E1608" s="41" t="s">
        <v>7929</v>
      </c>
      <c r="F1608" s="41" t="s">
        <v>9550</v>
      </c>
      <c r="G1608" s="41" t="s">
        <v>1048</v>
      </c>
      <c r="H1608" s="41" t="s">
        <v>7889</v>
      </c>
      <c r="I1608" s="42"/>
      <c r="J1608" s="41"/>
      <c r="K1608" s="41"/>
      <c r="L1608" s="41"/>
      <c r="M1608" s="52"/>
    </row>
    <row r="1609" spans="1:13" hidden="1">
      <c r="A1609" s="41" t="s">
        <v>8681</v>
      </c>
      <c r="B1609" s="41" t="s">
        <v>8682</v>
      </c>
      <c r="C1609" s="41" t="s">
        <v>108</v>
      </c>
      <c r="D1609" s="41" t="s">
        <v>7928</v>
      </c>
      <c r="E1609" s="41" t="s">
        <v>7929</v>
      </c>
      <c r="F1609" s="41" t="s">
        <v>9550</v>
      </c>
      <c r="G1609" s="41" t="s">
        <v>1048</v>
      </c>
      <c r="H1609" s="41" t="s">
        <v>7890</v>
      </c>
      <c r="I1609" s="41"/>
      <c r="J1609" s="41"/>
      <c r="K1609" s="41"/>
      <c r="L1609" s="41"/>
      <c r="M1609" s="52"/>
    </row>
    <row r="1610" spans="1:13" hidden="1">
      <c r="A1610" s="41" t="s">
        <v>8681</v>
      </c>
      <c r="B1610" s="41" t="s">
        <v>8682</v>
      </c>
      <c r="C1610" s="41" t="s">
        <v>108</v>
      </c>
      <c r="D1610" s="41" t="s">
        <v>7928</v>
      </c>
      <c r="E1610" s="41" t="s">
        <v>7929</v>
      </c>
      <c r="F1610" s="41" t="s">
        <v>9550</v>
      </c>
      <c r="G1610" s="41" t="s">
        <v>1048</v>
      </c>
      <c r="H1610" s="41" t="s">
        <v>7891</v>
      </c>
      <c r="I1610" s="41"/>
      <c r="J1610" s="41"/>
      <c r="K1610" s="41"/>
      <c r="L1610" s="41"/>
      <c r="M1610" s="52"/>
    </row>
    <row r="1611" spans="1:13" hidden="1">
      <c r="A1611" s="41" t="s">
        <v>8681</v>
      </c>
      <c r="B1611" s="41" t="s">
        <v>8682</v>
      </c>
      <c r="C1611" s="41" t="s">
        <v>108</v>
      </c>
      <c r="D1611" s="41" t="s">
        <v>7928</v>
      </c>
      <c r="E1611" s="41" t="s">
        <v>7929</v>
      </c>
      <c r="F1611" s="41" t="s">
        <v>9550</v>
      </c>
      <c r="G1611" s="41" t="s">
        <v>1048</v>
      </c>
      <c r="H1611" s="41" t="s">
        <v>7892</v>
      </c>
      <c r="I1611" s="42"/>
      <c r="J1611" s="41"/>
      <c r="K1611" s="41"/>
      <c r="L1611" s="41"/>
      <c r="M1611" s="52"/>
    </row>
    <row r="1612" spans="1:13" hidden="1">
      <c r="A1612" s="41" t="s">
        <v>8681</v>
      </c>
      <c r="B1612" s="41" t="s">
        <v>8682</v>
      </c>
      <c r="C1612" s="41" t="s">
        <v>108</v>
      </c>
      <c r="D1612" s="41" t="s">
        <v>7928</v>
      </c>
      <c r="E1612" s="41" t="s">
        <v>7929</v>
      </c>
      <c r="F1612" s="41" t="s">
        <v>9550</v>
      </c>
      <c r="G1612" s="41" t="s">
        <v>1048</v>
      </c>
      <c r="H1612" s="41" t="s">
        <v>7893</v>
      </c>
      <c r="I1612" s="41"/>
      <c r="J1612" s="41"/>
      <c r="K1612" s="41"/>
      <c r="L1612" s="41"/>
      <c r="M1612" s="52"/>
    </row>
    <row r="1613" spans="1:13" hidden="1">
      <c r="A1613" s="41" t="s">
        <v>8681</v>
      </c>
      <c r="B1613" s="41" t="s">
        <v>8682</v>
      </c>
      <c r="C1613" s="41" t="s">
        <v>108</v>
      </c>
      <c r="D1613" s="41" t="s">
        <v>7928</v>
      </c>
      <c r="E1613" s="41" t="s">
        <v>7929</v>
      </c>
      <c r="F1613" s="41" t="s">
        <v>9550</v>
      </c>
      <c r="G1613" s="41" t="s">
        <v>1048</v>
      </c>
      <c r="H1613" s="41" t="s">
        <v>7894</v>
      </c>
      <c r="I1613" s="42">
        <v>41545</v>
      </c>
      <c r="J1613" s="41"/>
      <c r="K1613" s="41"/>
      <c r="L1613" s="41"/>
      <c r="M1613" s="52"/>
    </row>
    <row r="1614" spans="1:13" hidden="1">
      <c r="A1614" s="40" t="s">
        <v>8681</v>
      </c>
      <c r="B1614" s="40" t="s">
        <v>8682</v>
      </c>
      <c r="C1614" s="40" t="s">
        <v>108</v>
      </c>
      <c r="D1614" s="40" t="s">
        <v>7928</v>
      </c>
      <c r="E1614" s="41" t="s">
        <v>7929</v>
      </c>
      <c r="F1614" s="40" t="s">
        <v>9550</v>
      </c>
      <c r="G1614" s="40" t="s">
        <v>7895</v>
      </c>
      <c r="H1614" s="40" t="s">
        <v>7896</v>
      </c>
      <c r="I1614" s="43">
        <f>J1614-2</f>
        <v>41554</v>
      </c>
      <c r="J1614" s="43">
        <f t="shared" ref="J1614:J1620" si="107">I1615</f>
        <v>41556</v>
      </c>
      <c r="K1614" s="40" t="s">
        <v>145</v>
      </c>
      <c r="L1614" s="40">
        <v>100</v>
      </c>
    </row>
    <row r="1615" spans="1:13" hidden="1">
      <c r="A1615" s="40" t="s">
        <v>8681</v>
      </c>
      <c r="B1615" s="40" t="s">
        <v>8682</v>
      </c>
      <c r="C1615" s="40" t="s">
        <v>108</v>
      </c>
      <c r="D1615" s="40" t="s">
        <v>7928</v>
      </c>
      <c r="E1615" s="41" t="s">
        <v>7929</v>
      </c>
      <c r="F1615" s="40" t="s">
        <v>9550</v>
      </c>
      <c r="G1615" s="40" t="s">
        <v>7898</v>
      </c>
      <c r="H1615" s="40" t="s">
        <v>7899</v>
      </c>
      <c r="I1615" s="43">
        <f>J1615-1</f>
        <v>41556</v>
      </c>
      <c r="J1615" s="43">
        <f t="shared" si="107"/>
        <v>41557</v>
      </c>
      <c r="K1615" s="40" t="s">
        <v>145</v>
      </c>
      <c r="L1615" s="40">
        <v>100</v>
      </c>
    </row>
    <row r="1616" spans="1:13" hidden="1">
      <c r="A1616" s="40" t="s">
        <v>8681</v>
      </c>
      <c r="B1616" s="40" t="s">
        <v>8682</v>
      </c>
      <c r="C1616" s="40" t="s">
        <v>108</v>
      </c>
      <c r="D1616" s="40" t="s">
        <v>7928</v>
      </c>
      <c r="E1616" s="41" t="s">
        <v>7929</v>
      </c>
      <c r="F1616" s="40" t="s">
        <v>9550</v>
      </c>
      <c r="G1616" s="40" t="s">
        <v>7898</v>
      </c>
      <c r="H1616" s="40" t="s">
        <v>7900</v>
      </c>
      <c r="I1616" s="43">
        <f>J1616-1</f>
        <v>41557</v>
      </c>
      <c r="J1616" s="43">
        <f t="shared" si="107"/>
        <v>41558</v>
      </c>
      <c r="K1616" s="40" t="s">
        <v>145</v>
      </c>
      <c r="L1616" s="40">
        <v>100</v>
      </c>
    </row>
    <row r="1617" spans="1:13">
      <c r="A1617" s="40" t="s">
        <v>8681</v>
      </c>
      <c r="B1617" s="40" t="s">
        <v>8682</v>
      </c>
      <c r="C1617" s="40" t="s">
        <v>108</v>
      </c>
      <c r="D1617" s="40" t="s">
        <v>7928</v>
      </c>
      <c r="E1617" s="41" t="s">
        <v>7929</v>
      </c>
      <c r="F1617" s="40" t="s">
        <v>9550</v>
      </c>
      <c r="G1617" s="40" t="s">
        <v>7901</v>
      </c>
      <c r="H1617" s="40" t="s">
        <v>7902</v>
      </c>
      <c r="I1617" s="43">
        <f>J1617-5</f>
        <v>41558</v>
      </c>
      <c r="J1617" s="43">
        <f t="shared" si="107"/>
        <v>41563</v>
      </c>
      <c r="K1617" s="40" t="s">
        <v>145</v>
      </c>
      <c r="L1617" s="40">
        <v>100</v>
      </c>
    </row>
    <row r="1618" spans="1:13" hidden="1">
      <c r="A1618" s="40" t="s">
        <v>8681</v>
      </c>
      <c r="B1618" s="40" t="s">
        <v>8682</v>
      </c>
      <c r="C1618" s="40" t="s">
        <v>108</v>
      </c>
      <c r="D1618" s="40" t="s">
        <v>7928</v>
      </c>
      <c r="E1618" s="41" t="s">
        <v>7929</v>
      </c>
      <c r="F1618" s="40" t="s">
        <v>9550</v>
      </c>
      <c r="G1618" s="40" t="s">
        <v>7904</v>
      </c>
      <c r="H1618" s="40" t="s">
        <v>7905</v>
      </c>
      <c r="I1618" s="43">
        <f>J1618-3</f>
        <v>41563</v>
      </c>
      <c r="J1618" s="43">
        <f t="shared" si="107"/>
        <v>41566</v>
      </c>
      <c r="K1618" s="40" t="s">
        <v>145</v>
      </c>
      <c r="L1618" s="40">
        <v>100</v>
      </c>
    </row>
    <row r="1619" spans="1:13" hidden="1">
      <c r="A1619" s="40" t="s">
        <v>8681</v>
      </c>
      <c r="B1619" s="40" t="s">
        <v>8682</v>
      </c>
      <c r="C1619" s="40" t="s">
        <v>108</v>
      </c>
      <c r="D1619" s="40" t="s">
        <v>7928</v>
      </c>
      <c r="E1619" s="41" t="s">
        <v>7929</v>
      </c>
      <c r="F1619" s="40" t="s">
        <v>9550</v>
      </c>
      <c r="G1619" s="40" t="s">
        <v>7904</v>
      </c>
      <c r="H1619" s="40" t="s">
        <v>7906</v>
      </c>
      <c r="I1619" s="43">
        <f>J1619-2</f>
        <v>41566</v>
      </c>
      <c r="J1619" s="43">
        <f t="shared" si="107"/>
        <v>41568</v>
      </c>
      <c r="K1619" s="40" t="s">
        <v>145</v>
      </c>
      <c r="L1619" s="40">
        <v>100</v>
      </c>
    </row>
    <row r="1620" spans="1:13" hidden="1">
      <c r="A1620" s="40" t="s">
        <v>8681</v>
      </c>
      <c r="B1620" s="40" t="s">
        <v>8682</v>
      </c>
      <c r="C1620" s="40" t="s">
        <v>108</v>
      </c>
      <c r="D1620" s="40" t="s">
        <v>7928</v>
      </c>
      <c r="E1620" s="41" t="s">
        <v>7929</v>
      </c>
      <c r="F1620" s="40" t="s">
        <v>9550</v>
      </c>
      <c r="G1620" s="40" t="s">
        <v>7904</v>
      </c>
      <c r="H1620" s="40" t="s">
        <v>7907</v>
      </c>
      <c r="I1620" s="43">
        <f>J1620-2</f>
        <v>41568</v>
      </c>
      <c r="J1620" s="43">
        <f t="shared" si="107"/>
        <v>41570</v>
      </c>
      <c r="K1620" s="40" t="s">
        <v>145</v>
      </c>
      <c r="L1620" s="40">
        <v>100</v>
      </c>
    </row>
    <row r="1621" spans="1:13" ht="26.45" hidden="1">
      <c r="A1621" s="40" t="s">
        <v>8681</v>
      </c>
      <c r="B1621" s="40" t="s">
        <v>8682</v>
      </c>
      <c r="C1621" s="40" t="s">
        <v>108</v>
      </c>
      <c r="D1621" s="40" t="s">
        <v>7928</v>
      </c>
      <c r="E1621" s="41" t="s">
        <v>7929</v>
      </c>
      <c r="F1621" s="40" t="s">
        <v>9550</v>
      </c>
      <c r="G1621" s="40" t="s">
        <v>7904</v>
      </c>
      <c r="H1621" s="40" t="s">
        <v>7908</v>
      </c>
      <c r="I1621" s="43">
        <f>J1621-1</f>
        <v>41570</v>
      </c>
      <c r="J1621" s="43">
        <v>41571</v>
      </c>
      <c r="K1621" s="40" t="s">
        <v>145</v>
      </c>
      <c r="L1621" s="40">
        <v>100</v>
      </c>
      <c r="M1621" s="39" t="s">
        <v>8548</v>
      </c>
    </row>
    <row r="1622" spans="1:13" hidden="1">
      <c r="A1622" s="49" t="s">
        <v>9316</v>
      </c>
      <c r="B1622" s="49" t="s">
        <v>9551</v>
      </c>
      <c r="C1622" s="49" t="s">
        <v>7962</v>
      </c>
      <c r="D1622" s="49" t="s">
        <v>8536</v>
      </c>
      <c r="E1622" s="41" t="s">
        <v>7886</v>
      </c>
      <c r="F1622" s="41" t="s">
        <v>9552</v>
      </c>
      <c r="G1622" s="41" t="s">
        <v>1048</v>
      </c>
      <c r="H1622" s="41" t="s">
        <v>7888</v>
      </c>
      <c r="I1622" s="42">
        <v>41355</v>
      </c>
      <c r="J1622" s="41"/>
      <c r="K1622" s="41"/>
      <c r="L1622" s="41"/>
      <c r="M1622" s="40"/>
    </row>
    <row r="1623" spans="1:13" hidden="1">
      <c r="A1623" s="49" t="s">
        <v>9316</v>
      </c>
      <c r="B1623" s="49" t="s">
        <v>9551</v>
      </c>
      <c r="C1623" s="49" t="s">
        <v>7962</v>
      </c>
      <c r="D1623" s="49" t="s">
        <v>8536</v>
      </c>
      <c r="E1623" s="41" t="s">
        <v>7886</v>
      </c>
      <c r="F1623" s="41" t="s">
        <v>9552</v>
      </c>
      <c r="G1623" s="41" t="s">
        <v>1048</v>
      </c>
      <c r="H1623" s="41" t="s">
        <v>7889</v>
      </c>
      <c r="I1623" s="41"/>
      <c r="J1623" s="41"/>
      <c r="K1623" s="41"/>
      <c r="L1623" s="41"/>
      <c r="M1623" s="40"/>
    </row>
    <row r="1624" spans="1:13" hidden="1">
      <c r="A1624" s="49" t="s">
        <v>9316</v>
      </c>
      <c r="B1624" s="49" t="s">
        <v>9551</v>
      </c>
      <c r="C1624" s="49" t="s">
        <v>7962</v>
      </c>
      <c r="D1624" s="49" t="s">
        <v>8536</v>
      </c>
      <c r="E1624" s="41" t="s">
        <v>7886</v>
      </c>
      <c r="F1624" s="41" t="s">
        <v>9552</v>
      </c>
      <c r="G1624" s="41" t="s">
        <v>1048</v>
      </c>
      <c r="H1624" s="41" t="s">
        <v>7890</v>
      </c>
      <c r="I1624" s="41"/>
      <c r="J1624" s="41"/>
      <c r="K1624" s="41"/>
      <c r="L1624" s="41"/>
      <c r="M1624" s="40"/>
    </row>
    <row r="1625" spans="1:13" hidden="1">
      <c r="A1625" s="49" t="s">
        <v>9316</v>
      </c>
      <c r="B1625" s="49" t="s">
        <v>9551</v>
      </c>
      <c r="C1625" s="49" t="s">
        <v>7962</v>
      </c>
      <c r="D1625" s="49" t="s">
        <v>8536</v>
      </c>
      <c r="E1625" s="41" t="s">
        <v>7886</v>
      </c>
      <c r="F1625" s="41" t="s">
        <v>9552</v>
      </c>
      <c r="G1625" s="41" t="s">
        <v>1048</v>
      </c>
      <c r="H1625" s="41" t="s">
        <v>7891</v>
      </c>
      <c r="I1625" s="41"/>
      <c r="J1625" s="41"/>
      <c r="K1625" s="41"/>
      <c r="L1625" s="41"/>
      <c r="M1625" s="40"/>
    </row>
    <row r="1626" spans="1:13" hidden="1">
      <c r="A1626" s="49" t="s">
        <v>9316</v>
      </c>
      <c r="B1626" s="49" t="s">
        <v>9551</v>
      </c>
      <c r="C1626" s="49" t="s">
        <v>7962</v>
      </c>
      <c r="D1626" s="49" t="s">
        <v>8536</v>
      </c>
      <c r="E1626" s="41" t="s">
        <v>7886</v>
      </c>
      <c r="F1626" s="41" t="s">
        <v>9552</v>
      </c>
      <c r="G1626" s="41" t="s">
        <v>1048</v>
      </c>
      <c r="H1626" s="41" t="s">
        <v>7892</v>
      </c>
      <c r="I1626" s="41"/>
      <c r="J1626" s="41"/>
      <c r="K1626" s="41"/>
      <c r="L1626" s="41"/>
      <c r="M1626" s="40"/>
    </row>
    <row r="1627" spans="1:13" hidden="1">
      <c r="A1627" s="49" t="s">
        <v>9316</v>
      </c>
      <c r="B1627" s="49" t="s">
        <v>9551</v>
      </c>
      <c r="C1627" s="49" t="s">
        <v>7962</v>
      </c>
      <c r="D1627" s="49" t="s">
        <v>8536</v>
      </c>
      <c r="E1627" s="41" t="s">
        <v>7886</v>
      </c>
      <c r="F1627" s="41" t="s">
        <v>9552</v>
      </c>
      <c r="G1627" s="41" t="s">
        <v>1048</v>
      </c>
      <c r="H1627" s="41" t="s">
        <v>7893</v>
      </c>
      <c r="I1627" s="41"/>
      <c r="J1627" s="41"/>
      <c r="K1627" s="41"/>
      <c r="L1627" s="41"/>
      <c r="M1627" s="40"/>
    </row>
    <row r="1628" spans="1:13" hidden="1">
      <c r="A1628" s="49" t="s">
        <v>9316</v>
      </c>
      <c r="B1628" s="49" t="s">
        <v>9551</v>
      </c>
      <c r="C1628" s="49" t="s">
        <v>7962</v>
      </c>
      <c r="D1628" s="49" t="s">
        <v>8536</v>
      </c>
      <c r="E1628" s="41" t="s">
        <v>7886</v>
      </c>
      <c r="F1628" s="41" t="s">
        <v>9552</v>
      </c>
      <c r="G1628" s="41" t="s">
        <v>1048</v>
      </c>
      <c r="H1628" s="41" t="s">
        <v>7894</v>
      </c>
      <c r="I1628" s="42">
        <v>41394</v>
      </c>
      <c r="J1628" s="41"/>
      <c r="K1628" s="41"/>
      <c r="L1628" s="41"/>
      <c r="M1628" s="40"/>
    </row>
    <row r="1629" spans="1:13" hidden="1">
      <c r="A1629" s="48" t="s">
        <v>9316</v>
      </c>
      <c r="B1629" s="48" t="s">
        <v>9551</v>
      </c>
      <c r="C1629" s="48" t="s">
        <v>7962</v>
      </c>
      <c r="D1629" s="48" t="s">
        <v>8536</v>
      </c>
      <c r="E1629" s="41" t="s">
        <v>7886</v>
      </c>
      <c r="F1629" s="40" t="s">
        <v>9552</v>
      </c>
      <c r="G1629" s="40" t="s">
        <v>7895</v>
      </c>
      <c r="H1629" s="40" t="s">
        <v>7896</v>
      </c>
      <c r="I1629" s="43">
        <f>J1629-2</f>
        <v>41377</v>
      </c>
      <c r="J1629" s="43">
        <f t="shared" ref="J1629:J1635" si="108">I1630</f>
        <v>41379</v>
      </c>
      <c r="K1629" s="40" t="s">
        <v>7945</v>
      </c>
      <c r="L1629" s="40">
        <v>100</v>
      </c>
      <c r="M1629" s="40"/>
    </row>
    <row r="1630" spans="1:13" hidden="1">
      <c r="A1630" s="48" t="s">
        <v>9316</v>
      </c>
      <c r="B1630" s="48" t="s">
        <v>9551</v>
      </c>
      <c r="C1630" s="48" t="s">
        <v>7962</v>
      </c>
      <c r="D1630" s="48" t="s">
        <v>8536</v>
      </c>
      <c r="E1630" s="41" t="s">
        <v>7886</v>
      </c>
      <c r="F1630" s="40" t="s">
        <v>9552</v>
      </c>
      <c r="G1630" s="40" t="s">
        <v>7898</v>
      </c>
      <c r="H1630" s="40" t="s">
        <v>7899</v>
      </c>
      <c r="I1630" s="43">
        <f>J1630-1</f>
        <v>41379</v>
      </c>
      <c r="J1630" s="43">
        <f t="shared" si="108"/>
        <v>41380</v>
      </c>
      <c r="K1630" s="40" t="s">
        <v>7945</v>
      </c>
      <c r="L1630" s="40">
        <v>100</v>
      </c>
      <c r="M1630" s="40"/>
    </row>
    <row r="1631" spans="1:13" hidden="1">
      <c r="A1631" s="48" t="s">
        <v>9316</v>
      </c>
      <c r="B1631" s="48" t="s">
        <v>9551</v>
      </c>
      <c r="C1631" s="48" t="s">
        <v>7962</v>
      </c>
      <c r="D1631" s="48" t="s">
        <v>8536</v>
      </c>
      <c r="E1631" s="41" t="s">
        <v>7886</v>
      </c>
      <c r="F1631" s="40" t="s">
        <v>9552</v>
      </c>
      <c r="G1631" s="40" t="s">
        <v>7898</v>
      </c>
      <c r="H1631" s="40" t="s">
        <v>7900</v>
      </c>
      <c r="I1631" s="43">
        <f>J1631-1</f>
        <v>41380</v>
      </c>
      <c r="J1631" s="43">
        <f t="shared" si="108"/>
        <v>41381</v>
      </c>
      <c r="K1631" s="40" t="s">
        <v>7945</v>
      </c>
      <c r="L1631" s="40">
        <v>100</v>
      </c>
      <c r="M1631" s="40"/>
    </row>
    <row r="1632" spans="1:13">
      <c r="A1632" s="48" t="s">
        <v>9316</v>
      </c>
      <c r="B1632" s="48" t="s">
        <v>9551</v>
      </c>
      <c r="C1632" s="48" t="s">
        <v>7962</v>
      </c>
      <c r="D1632" s="48" t="s">
        <v>8536</v>
      </c>
      <c r="E1632" s="41" t="s">
        <v>7886</v>
      </c>
      <c r="F1632" s="40" t="s">
        <v>9552</v>
      </c>
      <c r="G1632" s="40" t="s">
        <v>7901</v>
      </c>
      <c r="H1632" s="40" t="s">
        <v>7902</v>
      </c>
      <c r="I1632" s="43">
        <f>J1632-5</f>
        <v>41381</v>
      </c>
      <c r="J1632" s="43">
        <f t="shared" si="108"/>
        <v>41386</v>
      </c>
      <c r="K1632" s="40" t="s">
        <v>7945</v>
      </c>
      <c r="L1632" s="40">
        <v>100</v>
      </c>
      <c r="M1632" s="40"/>
    </row>
    <row r="1633" spans="1:13" hidden="1">
      <c r="A1633" s="48" t="s">
        <v>9316</v>
      </c>
      <c r="B1633" s="48" t="s">
        <v>9551</v>
      </c>
      <c r="C1633" s="48" t="s">
        <v>7962</v>
      </c>
      <c r="D1633" s="48" t="s">
        <v>8536</v>
      </c>
      <c r="E1633" s="41" t="s">
        <v>7886</v>
      </c>
      <c r="F1633" s="40" t="s">
        <v>9552</v>
      </c>
      <c r="G1633" s="40" t="s">
        <v>7904</v>
      </c>
      <c r="H1633" s="40" t="s">
        <v>7905</v>
      </c>
      <c r="I1633" s="43">
        <f>J1633-3</f>
        <v>41386</v>
      </c>
      <c r="J1633" s="43">
        <f t="shared" si="108"/>
        <v>41389</v>
      </c>
      <c r="K1633" s="40" t="s">
        <v>7945</v>
      </c>
      <c r="L1633" s="40">
        <v>100</v>
      </c>
      <c r="M1633" s="40"/>
    </row>
    <row r="1634" spans="1:13" hidden="1">
      <c r="A1634" s="48" t="s">
        <v>9316</v>
      </c>
      <c r="B1634" s="48" t="s">
        <v>9551</v>
      </c>
      <c r="C1634" s="48" t="s">
        <v>7962</v>
      </c>
      <c r="D1634" s="48" t="s">
        <v>8536</v>
      </c>
      <c r="E1634" s="41" t="s">
        <v>7886</v>
      </c>
      <c r="F1634" s="40" t="s">
        <v>9552</v>
      </c>
      <c r="G1634" s="40" t="s">
        <v>7904</v>
      </c>
      <c r="H1634" s="40" t="s">
        <v>7906</v>
      </c>
      <c r="I1634" s="43">
        <f>J1634-2</f>
        <v>41389</v>
      </c>
      <c r="J1634" s="43">
        <f t="shared" si="108"/>
        <v>41391</v>
      </c>
      <c r="K1634" s="40" t="s">
        <v>7945</v>
      </c>
      <c r="L1634" s="40">
        <v>100</v>
      </c>
      <c r="M1634" s="40"/>
    </row>
    <row r="1635" spans="1:13" hidden="1">
      <c r="A1635" s="48" t="s">
        <v>9316</v>
      </c>
      <c r="B1635" s="48" t="s">
        <v>9551</v>
      </c>
      <c r="C1635" s="48" t="s">
        <v>7962</v>
      </c>
      <c r="D1635" s="48" t="s">
        <v>8536</v>
      </c>
      <c r="E1635" s="41" t="s">
        <v>7886</v>
      </c>
      <c r="F1635" s="40" t="s">
        <v>9552</v>
      </c>
      <c r="G1635" s="40" t="s">
        <v>7904</v>
      </c>
      <c r="H1635" s="40" t="s">
        <v>7907</v>
      </c>
      <c r="I1635" s="43">
        <f>J1635-2</f>
        <v>41391</v>
      </c>
      <c r="J1635" s="43">
        <f t="shared" si="108"/>
        <v>41393</v>
      </c>
      <c r="K1635" s="40" t="s">
        <v>7945</v>
      </c>
      <c r="L1635" s="40" t="s">
        <v>84</v>
      </c>
      <c r="M1635" s="40"/>
    </row>
    <row r="1636" spans="1:13" hidden="1">
      <c r="A1636" s="40" t="s">
        <v>9316</v>
      </c>
      <c r="B1636" s="48" t="s">
        <v>9551</v>
      </c>
      <c r="C1636" s="40" t="s">
        <v>7962</v>
      </c>
      <c r="D1636" s="40" t="s">
        <v>8536</v>
      </c>
      <c r="E1636" s="41" t="s">
        <v>7886</v>
      </c>
      <c r="F1636" s="40" t="s">
        <v>9552</v>
      </c>
      <c r="G1636" s="40" t="s">
        <v>7904</v>
      </c>
      <c r="H1636" s="40" t="s">
        <v>7908</v>
      </c>
      <c r="I1636" s="43">
        <v>41393</v>
      </c>
      <c r="J1636" s="43">
        <v>41394</v>
      </c>
      <c r="K1636" s="40" t="s">
        <v>7945</v>
      </c>
      <c r="L1636" s="40">
        <v>100</v>
      </c>
      <c r="M1636" s="40"/>
    </row>
    <row r="1637" spans="1:13" hidden="1">
      <c r="A1637" s="49" t="s">
        <v>9316</v>
      </c>
      <c r="B1637" s="49" t="s">
        <v>9551</v>
      </c>
      <c r="C1637" s="49" t="s">
        <v>7962</v>
      </c>
      <c r="D1637" s="49" t="s">
        <v>8536</v>
      </c>
      <c r="E1637" s="41" t="s">
        <v>7886</v>
      </c>
      <c r="F1637" s="41" t="s">
        <v>9553</v>
      </c>
      <c r="G1637" s="41" t="s">
        <v>1048</v>
      </c>
      <c r="H1637" s="41" t="s">
        <v>7888</v>
      </c>
      <c r="I1637" s="42">
        <v>41355</v>
      </c>
      <c r="J1637" s="41"/>
      <c r="K1637" s="41"/>
      <c r="L1637" s="41"/>
      <c r="M1637" s="40"/>
    </row>
    <row r="1638" spans="1:13" hidden="1">
      <c r="A1638" s="49" t="s">
        <v>9316</v>
      </c>
      <c r="B1638" s="49" t="s">
        <v>9551</v>
      </c>
      <c r="C1638" s="49" t="s">
        <v>7962</v>
      </c>
      <c r="D1638" s="49" t="s">
        <v>8536</v>
      </c>
      <c r="E1638" s="41" t="s">
        <v>7886</v>
      </c>
      <c r="F1638" s="41" t="s">
        <v>9553</v>
      </c>
      <c r="G1638" s="41" t="s">
        <v>1048</v>
      </c>
      <c r="H1638" s="41" t="s">
        <v>7889</v>
      </c>
      <c r="I1638" s="41"/>
      <c r="J1638" s="41"/>
      <c r="K1638" s="41"/>
      <c r="L1638" s="41"/>
      <c r="M1638" s="40"/>
    </row>
    <row r="1639" spans="1:13" hidden="1">
      <c r="A1639" s="49" t="s">
        <v>9316</v>
      </c>
      <c r="B1639" s="49" t="s">
        <v>9551</v>
      </c>
      <c r="C1639" s="49" t="s">
        <v>7962</v>
      </c>
      <c r="D1639" s="49" t="s">
        <v>8536</v>
      </c>
      <c r="E1639" s="41" t="s">
        <v>7886</v>
      </c>
      <c r="F1639" s="41" t="s">
        <v>9553</v>
      </c>
      <c r="G1639" s="41" t="s">
        <v>1048</v>
      </c>
      <c r="H1639" s="41" t="s">
        <v>7890</v>
      </c>
      <c r="I1639" s="41"/>
      <c r="J1639" s="41"/>
      <c r="K1639" s="41"/>
      <c r="L1639" s="41"/>
      <c r="M1639" s="40"/>
    </row>
    <row r="1640" spans="1:13" hidden="1">
      <c r="A1640" s="49" t="s">
        <v>9316</v>
      </c>
      <c r="B1640" s="49" t="s">
        <v>9551</v>
      </c>
      <c r="C1640" s="49" t="s">
        <v>7962</v>
      </c>
      <c r="D1640" s="49" t="s">
        <v>8536</v>
      </c>
      <c r="E1640" s="41" t="s">
        <v>7886</v>
      </c>
      <c r="F1640" s="41" t="s">
        <v>9553</v>
      </c>
      <c r="G1640" s="41" t="s">
        <v>1048</v>
      </c>
      <c r="H1640" s="41" t="s">
        <v>7891</v>
      </c>
      <c r="I1640" s="41"/>
      <c r="J1640" s="41"/>
      <c r="K1640" s="41"/>
      <c r="L1640" s="41"/>
      <c r="M1640" s="40"/>
    </row>
    <row r="1641" spans="1:13" hidden="1">
      <c r="A1641" s="49" t="s">
        <v>9316</v>
      </c>
      <c r="B1641" s="49" t="s">
        <v>9551</v>
      </c>
      <c r="C1641" s="49" t="s">
        <v>7962</v>
      </c>
      <c r="D1641" s="49" t="s">
        <v>8536</v>
      </c>
      <c r="E1641" s="41" t="s">
        <v>7886</v>
      </c>
      <c r="F1641" s="41" t="s">
        <v>9553</v>
      </c>
      <c r="G1641" s="41" t="s">
        <v>1048</v>
      </c>
      <c r="H1641" s="41" t="s">
        <v>7892</v>
      </c>
      <c r="I1641" s="41"/>
      <c r="J1641" s="41"/>
      <c r="K1641" s="41"/>
      <c r="L1641" s="41"/>
      <c r="M1641" s="40"/>
    </row>
    <row r="1642" spans="1:13" hidden="1">
      <c r="A1642" s="49" t="s">
        <v>9316</v>
      </c>
      <c r="B1642" s="49" t="s">
        <v>9551</v>
      </c>
      <c r="C1642" s="49" t="s">
        <v>7962</v>
      </c>
      <c r="D1642" s="49" t="s">
        <v>8536</v>
      </c>
      <c r="E1642" s="41" t="s">
        <v>7886</v>
      </c>
      <c r="F1642" s="41" t="s">
        <v>9553</v>
      </c>
      <c r="G1642" s="41" t="s">
        <v>1048</v>
      </c>
      <c r="H1642" s="41" t="s">
        <v>7893</v>
      </c>
      <c r="I1642" s="41"/>
      <c r="J1642" s="41"/>
      <c r="K1642" s="41"/>
      <c r="L1642" s="41"/>
      <c r="M1642" s="40"/>
    </row>
    <row r="1643" spans="1:13" hidden="1">
      <c r="A1643" s="49" t="s">
        <v>9316</v>
      </c>
      <c r="B1643" s="49" t="s">
        <v>9551</v>
      </c>
      <c r="C1643" s="49" t="s">
        <v>7962</v>
      </c>
      <c r="D1643" s="49" t="s">
        <v>8536</v>
      </c>
      <c r="E1643" s="41" t="s">
        <v>7886</v>
      </c>
      <c r="F1643" s="41" t="s">
        <v>9553</v>
      </c>
      <c r="G1643" s="41" t="s">
        <v>1048</v>
      </c>
      <c r="H1643" s="41" t="s">
        <v>7894</v>
      </c>
      <c r="I1643" s="42">
        <v>41394</v>
      </c>
      <c r="J1643" s="41"/>
      <c r="K1643" s="41"/>
      <c r="L1643" s="41"/>
      <c r="M1643" s="40"/>
    </row>
    <row r="1644" spans="1:13" hidden="1">
      <c r="A1644" s="48" t="s">
        <v>9316</v>
      </c>
      <c r="B1644" s="48" t="s">
        <v>9551</v>
      </c>
      <c r="C1644" s="48" t="s">
        <v>7962</v>
      </c>
      <c r="D1644" s="48" t="s">
        <v>8536</v>
      </c>
      <c r="E1644" s="41" t="s">
        <v>7886</v>
      </c>
      <c r="F1644" s="40" t="s">
        <v>9553</v>
      </c>
      <c r="G1644" s="40" t="s">
        <v>7895</v>
      </c>
      <c r="H1644" s="40" t="s">
        <v>7896</v>
      </c>
      <c r="I1644" s="43">
        <f>J1644-2</f>
        <v>41377</v>
      </c>
      <c r="J1644" s="43">
        <f t="shared" ref="J1644:J1650" si="109">I1645</f>
        <v>41379</v>
      </c>
      <c r="K1644" s="40" t="s">
        <v>7945</v>
      </c>
      <c r="L1644" s="40">
        <v>100</v>
      </c>
      <c r="M1644" s="40"/>
    </row>
    <row r="1645" spans="1:13" hidden="1">
      <c r="A1645" s="48" t="s">
        <v>9316</v>
      </c>
      <c r="B1645" s="48" t="s">
        <v>9551</v>
      </c>
      <c r="C1645" s="48" t="s">
        <v>7962</v>
      </c>
      <c r="D1645" s="48" t="s">
        <v>8536</v>
      </c>
      <c r="E1645" s="41" t="s">
        <v>7886</v>
      </c>
      <c r="F1645" s="40" t="s">
        <v>9553</v>
      </c>
      <c r="G1645" s="40" t="s">
        <v>7898</v>
      </c>
      <c r="H1645" s="40" t="s">
        <v>7899</v>
      </c>
      <c r="I1645" s="43">
        <f>J1645-1</f>
        <v>41379</v>
      </c>
      <c r="J1645" s="43">
        <f t="shared" si="109"/>
        <v>41380</v>
      </c>
      <c r="K1645" s="40" t="s">
        <v>7945</v>
      </c>
      <c r="L1645" s="40">
        <v>100</v>
      </c>
      <c r="M1645" s="40"/>
    </row>
    <row r="1646" spans="1:13" hidden="1">
      <c r="A1646" s="48" t="s">
        <v>9316</v>
      </c>
      <c r="B1646" s="48" t="s">
        <v>9551</v>
      </c>
      <c r="C1646" s="48" t="s">
        <v>7962</v>
      </c>
      <c r="D1646" s="48" t="s">
        <v>8536</v>
      </c>
      <c r="E1646" s="41" t="s">
        <v>7886</v>
      </c>
      <c r="F1646" s="40" t="s">
        <v>9553</v>
      </c>
      <c r="G1646" s="40" t="s">
        <v>7898</v>
      </c>
      <c r="H1646" s="40" t="s">
        <v>7900</v>
      </c>
      <c r="I1646" s="43">
        <f>J1646-1</f>
        <v>41380</v>
      </c>
      <c r="J1646" s="43">
        <f t="shared" si="109"/>
        <v>41381</v>
      </c>
      <c r="K1646" s="40" t="s">
        <v>7945</v>
      </c>
      <c r="L1646" s="40">
        <v>100</v>
      </c>
      <c r="M1646" s="40"/>
    </row>
    <row r="1647" spans="1:13">
      <c r="A1647" s="48" t="s">
        <v>9316</v>
      </c>
      <c r="B1647" s="48" t="s">
        <v>9551</v>
      </c>
      <c r="C1647" s="48" t="s">
        <v>7962</v>
      </c>
      <c r="D1647" s="48" t="s">
        <v>8536</v>
      </c>
      <c r="E1647" s="41" t="s">
        <v>7886</v>
      </c>
      <c r="F1647" s="40" t="s">
        <v>9553</v>
      </c>
      <c r="G1647" s="40" t="s">
        <v>7901</v>
      </c>
      <c r="H1647" s="40" t="s">
        <v>7902</v>
      </c>
      <c r="I1647" s="43">
        <f>J1647-5</f>
        <v>41381</v>
      </c>
      <c r="J1647" s="43">
        <f t="shared" si="109"/>
        <v>41386</v>
      </c>
      <c r="K1647" s="40" t="s">
        <v>7945</v>
      </c>
      <c r="L1647" s="40">
        <v>100</v>
      </c>
      <c r="M1647" s="40"/>
    </row>
    <row r="1648" spans="1:13" hidden="1">
      <c r="A1648" s="48" t="s">
        <v>9316</v>
      </c>
      <c r="B1648" s="48" t="s">
        <v>9551</v>
      </c>
      <c r="C1648" s="48" t="s">
        <v>7962</v>
      </c>
      <c r="D1648" s="48" t="s">
        <v>8536</v>
      </c>
      <c r="E1648" s="41" t="s">
        <v>7886</v>
      </c>
      <c r="F1648" s="40" t="s">
        <v>9553</v>
      </c>
      <c r="G1648" s="40" t="s">
        <v>7904</v>
      </c>
      <c r="H1648" s="40" t="s">
        <v>7905</v>
      </c>
      <c r="I1648" s="43">
        <f>J1648-3</f>
        <v>41386</v>
      </c>
      <c r="J1648" s="43">
        <f t="shared" si="109"/>
        <v>41389</v>
      </c>
      <c r="K1648" s="40" t="s">
        <v>7945</v>
      </c>
      <c r="L1648" s="40">
        <v>100</v>
      </c>
      <c r="M1648" s="40"/>
    </row>
    <row r="1649" spans="1:13" hidden="1">
      <c r="A1649" s="48" t="s">
        <v>9316</v>
      </c>
      <c r="B1649" s="48" t="s">
        <v>9551</v>
      </c>
      <c r="C1649" s="48" t="s">
        <v>7962</v>
      </c>
      <c r="D1649" s="48" t="s">
        <v>8536</v>
      </c>
      <c r="E1649" s="41" t="s">
        <v>7886</v>
      </c>
      <c r="F1649" s="40" t="s">
        <v>9553</v>
      </c>
      <c r="G1649" s="40" t="s">
        <v>7904</v>
      </c>
      <c r="H1649" s="40" t="s">
        <v>7906</v>
      </c>
      <c r="I1649" s="43">
        <f>J1649-2</f>
        <v>41389</v>
      </c>
      <c r="J1649" s="43">
        <f t="shared" si="109"/>
        <v>41391</v>
      </c>
      <c r="K1649" s="40" t="s">
        <v>7945</v>
      </c>
      <c r="L1649" s="40">
        <v>100</v>
      </c>
      <c r="M1649" s="40"/>
    </row>
    <row r="1650" spans="1:13" hidden="1">
      <c r="A1650" s="48" t="s">
        <v>9316</v>
      </c>
      <c r="B1650" s="48" t="s">
        <v>9551</v>
      </c>
      <c r="C1650" s="48" t="s">
        <v>7962</v>
      </c>
      <c r="D1650" s="48" t="s">
        <v>8536</v>
      </c>
      <c r="E1650" s="41" t="s">
        <v>7886</v>
      </c>
      <c r="F1650" s="40" t="s">
        <v>9553</v>
      </c>
      <c r="G1650" s="40" t="s">
        <v>7904</v>
      </c>
      <c r="H1650" s="40" t="s">
        <v>7907</v>
      </c>
      <c r="I1650" s="43">
        <f>J1650-2</f>
        <v>41391</v>
      </c>
      <c r="J1650" s="43">
        <f t="shared" si="109"/>
        <v>41393</v>
      </c>
      <c r="K1650" s="40" t="s">
        <v>7945</v>
      </c>
      <c r="L1650" s="40">
        <v>100</v>
      </c>
      <c r="M1650" s="40"/>
    </row>
    <row r="1651" spans="1:13" hidden="1">
      <c r="A1651" s="48" t="s">
        <v>9316</v>
      </c>
      <c r="B1651" s="48" t="s">
        <v>9551</v>
      </c>
      <c r="C1651" s="48" t="s">
        <v>7962</v>
      </c>
      <c r="D1651" s="48" t="s">
        <v>8536</v>
      </c>
      <c r="E1651" s="41" t="s">
        <v>7886</v>
      </c>
      <c r="F1651" s="40" t="s">
        <v>9553</v>
      </c>
      <c r="G1651" s="40" t="s">
        <v>7904</v>
      </c>
      <c r="H1651" s="40" t="s">
        <v>7908</v>
      </c>
      <c r="I1651" s="43">
        <f>J1651-1</f>
        <v>41393</v>
      </c>
      <c r="J1651" s="43">
        <v>41394</v>
      </c>
      <c r="K1651" s="40" t="s">
        <v>7945</v>
      </c>
      <c r="L1651" s="40">
        <v>100</v>
      </c>
      <c r="M1651" s="40"/>
    </row>
    <row r="1652" spans="1:13" hidden="1">
      <c r="A1652" s="41" t="s">
        <v>9316</v>
      </c>
      <c r="B1652" s="41" t="s">
        <v>9551</v>
      </c>
      <c r="C1652" s="41" t="s">
        <v>7962</v>
      </c>
      <c r="D1652" s="41" t="s">
        <v>8536</v>
      </c>
      <c r="E1652" s="41" t="s">
        <v>7886</v>
      </c>
      <c r="F1652" s="41" t="s">
        <v>9554</v>
      </c>
      <c r="G1652" s="41" t="s">
        <v>1048</v>
      </c>
      <c r="H1652" s="41" t="s">
        <v>7888</v>
      </c>
      <c r="I1652" s="42">
        <v>41355</v>
      </c>
      <c r="J1652" s="41"/>
      <c r="K1652" s="41"/>
      <c r="L1652" s="41"/>
      <c r="M1652" s="40"/>
    </row>
    <row r="1653" spans="1:13" hidden="1">
      <c r="A1653" s="41" t="s">
        <v>9316</v>
      </c>
      <c r="B1653" s="41" t="s">
        <v>9551</v>
      </c>
      <c r="C1653" s="41" t="s">
        <v>7962</v>
      </c>
      <c r="D1653" s="41" t="s">
        <v>8536</v>
      </c>
      <c r="E1653" s="41" t="s">
        <v>7886</v>
      </c>
      <c r="F1653" s="41" t="s">
        <v>9554</v>
      </c>
      <c r="G1653" s="41" t="s">
        <v>1048</v>
      </c>
      <c r="H1653" s="41" t="s">
        <v>7889</v>
      </c>
      <c r="I1653" s="41"/>
      <c r="J1653" s="41"/>
      <c r="K1653" s="41"/>
      <c r="L1653" s="41"/>
      <c r="M1653" s="40"/>
    </row>
    <row r="1654" spans="1:13" hidden="1">
      <c r="A1654" s="41" t="s">
        <v>9316</v>
      </c>
      <c r="B1654" s="41" t="s">
        <v>9551</v>
      </c>
      <c r="C1654" s="41" t="s">
        <v>7962</v>
      </c>
      <c r="D1654" s="41" t="s">
        <v>8536</v>
      </c>
      <c r="E1654" s="41" t="s">
        <v>7886</v>
      </c>
      <c r="F1654" s="41" t="s">
        <v>9554</v>
      </c>
      <c r="G1654" s="41" t="s">
        <v>1048</v>
      </c>
      <c r="H1654" s="41" t="s">
        <v>7890</v>
      </c>
      <c r="I1654" s="41"/>
      <c r="J1654" s="41"/>
      <c r="K1654" s="41"/>
      <c r="L1654" s="41"/>
      <c r="M1654" s="40"/>
    </row>
    <row r="1655" spans="1:13" hidden="1">
      <c r="A1655" s="41" t="s">
        <v>9316</v>
      </c>
      <c r="B1655" s="41" t="s">
        <v>9551</v>
      </c>
      <c r="C1655" s="41" t="s">
        <v>7962</v>
      </c>
      <c r="D1655" s="41" t="s">
        <v>8536</v>
      </c>
      <c r="E1655" s="41" t="s">
        <v>7886</v>
      </c>
      <c r="F1655" s="41" t="s">
        <v>9554</v>
      </c>
      <c r="G1655" s="41" t="s">
        <v>1048</v>
      </c>
      <c r="H1655" s="41" t="s">
        <v>7891</v>
      </c>
      <c r="I1655" s="41"/>
      <c r="J1655" s="41"/>
      <c r="K1655" s="41"/>
      <c r="L1655" s="41"/>
      <c r="M1655" s="40"/>
    </row>
    <row r="1656" spans="1:13" hidden="1">
      <c r="A1656" s="41" t="s">
        <v>9316</v>
      </c>
      <c r="B1656" s="41" t="s">
        <v>9551</v>
      </c>
      <c r="C1656" s="41" t="s">
        <v>7962</v>
      </c>
      <c r="D1656" s="41" t="s">
        <v>8536</v>
      </c>
      <c r="E1656" s="41" t="s">
        <v>7886</v>
      </c>
      <c r="F1656" s="41" t="s">
        <v>9554</v>
      </c>
      <c r="G1656" s="41" t="s">
        <v>1048</v>
      </c>
      <c r="H1656" s="41" t="s">
        <v>7892</v>
      </c>
      <c r="I1656" s="41"/>
      <c r="J1656" s="41"/>
      <c r="K1656" s="41"/>
      <c r="L1656" s="41"/>
      <c r="M1656" s="40"/>
    </row>
    <row r="1657" spans="1:13" hidden="1">
      <c r="A1657" s="41" t="s">
        <v>9316</v>
      </c>
      <c r="B1657" s="41" t="s">
        <v>9551</v>
      </c>
      <c r="C1657" s="41" t="s">
        <v>7962</v>
      </c>
      <c r="D1657" s="41" t="s">
        <v>8536</v>
      </c>
      <c r="E1657" s="41" t="s">
        <v>7886</v>
      </c>
      <c r="F1657" s="41" t="s">
        <v>9554</v>
      </c>
      <c r="G1657" s="41" t="s">
        <v>1048</v>
      </c>
      <c r="H1657" s="41" t="s">
        <v>7893</v>
      </c>
      <c r="I1657" s="41"/>
      <c r="J1657" s="41"/>
      <c r="K1657" s="41"/>
      <c r="L1657" s="41"/>
      <c r="M1657" s="40"/>
    </row>
    <row r="1658" spans="1:13" hidden="1">
      <c r="A1658" s="41" t="s">
        <v>9316</v>
      </c>
      <c r="B1658" s="41" t="s">
        <v>9551</v>
      </c>
      <c r="C1658" s="41" t="s">
        <v>7962</v>
      </c>
      <c r="D1658" s="41" t="s">
        <v>8536</v>
      </c>
      <c r="E1658" s="41" t="s">
        <v>7886</v>
      </c>
      <c r="F1658" s="41" t="s">
        <v>9554</v>
      </c>
      <c r="G1658" s="41" t="s">
        <v>1048</v>
      </c>
      <c r="H1658" s="41" t="s">
        <v>7894</v>
      </c>
      <c r="I1658" s="42">
        <v>41394</v>
      </c>
      <c r="J1658" s="41"/>
      <c r="K1658" s="41"/>
      <c r="L1658" s="41"/>
      <c r="M1658" s="40"/>
    </row>
    <row r="1659" spans="1:13" hidden="1">
      <c r="A1659" s="40" t="s">
        <v>9316</v>
      </c>
      <c r="B1659" s="40" t="s">
        <v>9551</v>
      </c>
      <c r="C1659" s="40" t="s">
        <v>7962</v>
      </c>
      <c r="D1659" s="40" t="s">
        <v>8536</v>
      </c>
      <c r="E1659" s="41" t="s">
        <v>7886</v>
      </c>
      <c r="F1659" s="40" t="s">
        <v>9554</v>
      </c>
      <c r="G1659" s="40" t="s">
        <v>7895</v>
      </c>
      <c r="H1659" s="40" t="s">
        <v>7896</v>
      </c>
      <c r="I1659" s="43">
        <f>J1659-2</f>
        <v>41377</v>
      </c>
      <c r="J1659" s="43">
        <f t="shared" ref="J1659:J1665" si="110">I1660</f>
        <v>41379</v>
      </c>
      <c r="K1659" s="40" t="s">
        <v>8</v>
      </c>
      <c r="L1659" s="40">
        <v>100</v>
      </c>
      <c r="M1659" s="40"/>
    </row>
    <row r="1660" spans="1:13" hidden="1">
      <c r="A1660" s="40" t="s">
        <v>9316</v>
      </c>
      <c r="B1660" s="40" t="s">
        <v>9551</v>
      </c>
      <c r="C1660" s="40" t="s">
        <v>7962</v>
      </c>
      <c r="D1660" s="40" t="s">
        <v>8536</v>
      </c>
      <c r="E1660" s="41" t="s">
        <v>7886</v>
      </c>
      <c r="F1660" s="40" t="s">
        <v>9554</v>
      </c>
      <c r="G1660" s="40" t="s">
        <v>7898</v>
      </c>
      <c r="H1660" s="40" t="s">
        <v>7899</v>
      </c>
      <c r="I1660" s="43">
        <f>J1660-1</f>
        <v>41379</v>
      </c>
      <c r="J1660" s="43">
        <f t="shared" si="110"/>
        <v>41380</v>
      </c>
      <c r="K1660" s="40" t="s">
        <v>8</v>
      </c>
      <c r="L1660" s="40">
        <v>100</v>
      </c>
      <c r="M1660" s="40"/>
    </row>
    <row r="1661" spans="1:13" hidden="1">
      <c r="A1661" s="40" t="s">
        <v>9316</v>
      </c>
      <c r="B1661" s="40" t="s">
        <v>9551</v>
      </c>
      <c r="C1661" s="40" t="s">
        <v>7962</v>
      </c>
      <c r="D1661" s="40" t="s">
        <v>8536</v>
      </c>
      <c r="E1661" s="41" t="s">
        <v>7886</v>
      </c>
      <c r="F1661" s="40" t="s">
        <v>9554</v>
      </c>
      <c r="G1661" s="40" t="s">
        <v>7898</v>
      </c>
      <c r="H1661" s="40" t="s">
        <v>7900</v>
      </c>
      <c r="I1661" s="43">
        <f>J1661-1</f>
        <v>41380</v>
      </c>
      <c r="J1661" s="43">
        <f t="shared" si="110"/>
        <v>41381</v>
      </c>
      <c r="K1661" s="40" t="s">
        <v>8</v>
      </c>
      <c r="L1661" s="40">
        <v>100</v>
      </c>
      <c r="M1661" s="40"/>
    </row>
    <row r="1662" spans="1:13">
      <c r="A1662" s="40" t="s">
        <v>9316</v>
      </c>
      <c r="B1662" s="40" t="s">
        <v>9551</v>
      </c>
      <c r="C1662" s="40" t="s">
        <v>7962</v>
      </c>
      <c r="D1662" s="40" t="s">
        <v>8536</v>
      </c>
      <c r="E1662" s="41" t="s">
        <v>7886</v>
      </c>
      <c r="F1662" s="40" t="s">
        <v>9554</v>
      </c>
      <c r="G1662" s="40" t="s">
        <v>7901</v>
      </c>
      <c r="H1662" s="40" t="s">
        <v>7902</v>
      </c>
      <c r="I1662" s="43">
        <f>J1662-5</f>
        <v>41381</v>
      </c>
      <c r="J1662" s="43">
        <f t="shared" si="110"/>
        <v>41386</v>
      </c>
      <c r="K1662" s="40" t="s">
        <v>8</v>
      </c>
      <c r="L1662" s="40">
        <v>100</v>
      </c>
      <c r="M1662" s="40"/>
    </row>
    <row r="1663" spans="1:13" hidden="1">
      <c r="A1663" s="40" t="s">
        <v>9316</v>
      </c>
      <c r="B1663" s="40" t="s">
        <v>9551</v>
      </c>
      <c r="C1663" s="40" t="s">
        <v>7962</v>
      </c>
      <c r="D1663" s="40" t="s">
        <v>8536</v>
      </c>
      <c r="E1663" s="41" t="s">
        <v>7886</v>
      </c>
      <c r="F1663" s="40" t="s">
        <v>9554</v>
      </c>
      <c r="G1663" s="40" t="s">
        <v>7904</v>
      </c>
      <c r="H1663" s="40" t="s">
        <v>7905</v>
      </c>
      <c r="I1663" s="43">
        <f>J1663-3</f>
        <v>41386</v>
      </c>
      <c r="J1663" s="43">
        <f t="shared" si="110"/>
        <v>41389</v>
      </c>
      <c r="K1663" s="40" t="s">
        <v>8</v>
      </c>
      <c r="L1663" s="40">
        <v>100</v>
      </c>
      <c r="M1663" s="40"/>
    </row>
    <row r="1664" spans="1:13" hidden="1">
      <c r="A1664" s="40" t="s">
        <v>9316</v>
      </c>
      <c r="B1664" s="40" t="s">
        <v>9551</v>
      </c>
      <c r="C1664" s="40" t="s">
        <v>7962</v>
      </c>
      <c r="D1664" s="40" t="s">
        <v>8536</v>
      </c>
      <c r="E1664" s="41" t="s">
        <v>7886</v>
      </c>
      <c r="F1664" s="40" t="s">
        <v>9554</v>
      </c>
      <c r="G1664" s="40" t="s">
        <v>7904</v>
      </c>
      <c r="H1664" s="40" t="s">
        <v>7906</v>
      </c>
      <c r="I1664" s="43">
        <f>J1664-2</f>
        <v>41389</v>
      </c>
      <c r="J1664" s="43">
        <f t="shared" si="110"/>
        <v>41391</v>
      </c>
      <c r="K1664" s="40" t="s">
        <v>6196</v>
      </c>
      <c r="L1664" s="40">
        <v>100</v>
      </c>
      <c r="M1664" s="40"/>
    </row>
    <row r="1665" spans="1:13" hidden="1">
      <c r="A1665" s="40" t="s">
        <v>9316</v>
      </c>
      <c r="B1665" s="40" t="s">
        <v>9551</v>
      </c>
      <c r="C1665" s="40" t="s">
        <v>7962</v>
      </c>
      <c r="D1665" s="40" t="s">
        <v>8536</v>
      </c>
      <c r="E1665" s="41" t="s">
        <v>7886</v>
      </c>
      <c r="F1665" s="40" t="s">
        <v>9554</v>
      </c>
      <c r="G1665" s="40" t="s">
        <v>7904</v>
      </c>
      <c r="H1665" s="40" t="s">
        <v>7907</v>
      </c>
      <c r="I1665" s="43">
        <f>J1665-2</f>
        <v>41391</v>
      </c>
      <c r="J1665" s="43">
        <f t="shared" si="110"/>
        <v>41393</v>
      </c>
      <c r="K1665" s="40" t="s">
        <v>6196</v>
      </c>
      <c r="L1665" s="40">
        <v>100</v>
      </c>
      <c r="M1665" s="40"/>
    </row>
    <row r="1666" spans="1:13" hidden="1">
      <c r="A1666" s="40" t="s">
        <v>9316</v>
      </c>
      <c r="B1666" s="40" t="s">
        <v>9551</v>
      </c>
      <c r="C1666" s="40" t="s">
        <v>7962</v>
      </c>
      <c r="D1666" s="40" t="s">
        <v>8536</v>
      </c>
      <c r="E1666" s="41" t="s">
        <v>7886</v>
      </c>
      <c r="F1666" s="40" t="s">
        <v>9554</v>
      </c>
      <c r="G1666" s="40" t="s">
        <v>7904</v>
      </c>
      <c r="H1666" s="40" t="s">
        <v>7908</v>
      </c>
      <c r="I1666" s="43">
        <f>J1666-1</f>
        <v>41393</v>
      </c>
      <c r="J1666" s="43">
        <v>41394</v>
      </c>
      <c r="K1666" s="40" t="s">
        <v>6196</v>
      </c>
      <c r="L1666" s="40">
        <v>100</v>
      </c>
    </row>
    <row r="1667" spans="1:13" hidden="1">
      <c r="A1667" s="41" t="s">
        <v>9555</v>
      </c>
      <c r="B1667" s="41" t="s">
        <v>9556</v>
      </c>
      <c r="C1667" s="41" t="s">
        <v>65</v>
      </c>
      <c r="D1667" s="41" t="s">
        <v>65</v>
      </c>
      <c r="E1667" s="41" t="s">
        <v>7914</v>
      </c>
      <c r="F1667" s="41" t="s">
        <v>9557</v>
      </c>
      <c r="G1667" s="41" t="s">
        <v>1048</v>
      </c>
      <c r="H1667" s="41" t="s">
        <v>7888</v>
      </c>
      <c r="I1667" s="41"/>
      <c r="J1667" s="41"/>
      <c r="K1667" s="41"/>
      <c r="L1667" s="41"/>
      <c r="M1667" s="41"/>
    </row>
    <row r="1668" spans="1:13" hidden="1">
      <c r="A1668" s="41" t="s">
        <v>9555</v>
      </c>
      <c r="B1668" s="41" t="s">
        <v>9556</v>
      </c>
      <c r="C1668" s="41" t="s">
        <v>65</v>
      </c>
      <c r="D1668" s="41" t="s">
        <v>65</v>
      </c>
      <c r="E1668" s="41" t="s">
        <v>7914</v>
      </c>
      <c r="F1668" s="41" t="s">
        <v>9557</v>
      </c>
      <c r="G1668" s="41" t="s">
        <v>1048</v>
      </c>
      <c r="H1668" s="41" t="s">
        <v>7889</v>
      </c>
      <c r="I1668" s="41"/>
      <c r="J1668" s="41"/>
      <c r="K1668" s="41"/>
      <c r="L1668" s="41"/>
      <c r="M1668" s="41"/>
    </row>
    <row r="1669" spans="1:13" hidden="1">
      <c r="A1669" s="41" t="s">
        <v>9555</v>
      </c>
      <c r="B1669" s="41" t="s">
        <v>9556</v>
      </c>
      <c r="C1669" s="41" t="s">
        <v>65</v>
      </c>
      <c r="D1669" s="41" t="s">
        <v>65</v>
      </c>
      <c r="E1669" s="41" t="s">
        <v>7914</v>
      </c>
      <c r="F1669" s="41" t="s">
        <v>9557</v>
      </c>
      <c r="G1669" s="41" t="s">
        <v>1048</v>
      </c>
      <c r="H1669" s="41" t="s">
        <v>7890</v>
      </c>
      <c r="I1669" s="41"/>
      <c r="J1669" s="41"/>
      <c r="K1669" s="41"/>
      <c r="L1669" s="41"/>
      <c r="M1669" s="41"/>
    </row>
    <row r="1670" spans="1:13" hidden="1">
      <c r="A1670" s="41" t="s">
        <v>9555</v>
      </c>
      <c r="B1670" s="41" t="s">
        <v>9556</v>
      </c>
      <c r="C1670" s="41" t="s">
        <v>65</v>
      </c>
      <c r="D1670" s="41" t="s">
        <v>65</v>
      </c>
      <c r="E1670" s="41" t="s">
        <v>7914</v>
      </c>
      <c r="F1670" s="41" t="s">
        <v>9557</v>
      </c>
      <c r="G1670" s="41" t="s">
        <v>1048</v>
      </c>
      <c r="H1670" s="41" t="s">
        <v>7891</v>
      </c>
      <c r="I1670" s="41"/>
      <c r="J1670" s="41"/>
      <c r="K1670" s="41"/>
      <c r="L1670" s="41"/>
      <c r="M1670" s="41"/>
    </row>
    <row r="1671" spans="1:13" hidden="1">
      <c r="A1671" s="41" t="s">
        <v>9555</v>
      </c>
      <c r="B1671" s="41" t="s">
        <v>9556</v>
      </c>
      <c r="C1671" s="41" t="s">
        <v>65</v>
      </c>
      <c r="D1671" s="41" t="s">
        <v>65</v>
      </c>
      <c r="E1671" s="41" t="s">
        <v>7914</v>
      </c>
      <c r="F1671" s="41" t="s">
        <v>9557</v>
      </c>
      <c r="G1671" s="41" t="s">
        <v>1048</v>
      </c>
      <c r="H1671" s="41" t="s">
        <v>7892</v>
      </c>
      <c r="I1671" s="42"/>
      <c r="J1671" s="41"/>
      <c r="K1671" s="41"/>
      <c r="L1671" s="41"/>
      <c r="M1671" s="41"/>
    </row>
    <row r="1672" spans="1:13" hidden="1">
      <c r="A1672" s="41" t="s">
        <v>9555</v>
      </c>
      <c r="B1672" s="41" t="s">
        <v>9556</v>
      </c>
      <c r="C1672" s="41" t="s">
        <v>65</v>
      </c>
      <c r="D1672" s="41" t="s">
        <v>65</v>
      </c>
      <c r="E1672" s="41" t="s">
        <v>7914</v>
      </c>
      <c r="F1672" s="41" t="s">
        <v>9557</v>
      </c>
      <c r="G1672" s="41" t="s">
        <v>1048</v>
      </c>
      <c r="H1672" s="41" t="s">
        <v>7893</v>
      </c>
      <c r="I1672" s="42"/>
      <c r="J1672" s="41"/>
      <c r="K1672" s="41"/>
      <c r="L1672" s="41"/>
      <c r="M1672" s="41"/>
    </row>
    <row r="1673" spans="1:13" hidden="1">
      <c r="A1673" s="41" t="s">
        <v>9555</v>
      </c>
      <c r="B1673" s="41" t="s">
        <v>9556</v>
      </c>
      <c r="C1673" s="41" t="s">
        <v>65</v>
      </c>
      <c r="D1673" s="41" t="s">
        <v>65</v>
      </c>
      <c r="E1673" s="41" t="s">
        <v>7914</v>
      </c>
      <c r="F1673" s="41" t="s">
        <v>9557</v>
      </c>
      <c r="G1673" s="41" t="s">
        <v>1048</v>
      </c>
      <c r="H1673" s="41" t="s">
        <v>7894</v>
      </c>
      <c r="I1673" s="42">
        <v>41473</v>
      </c>
      <c r="J1673" s="41"/>
      <c r="K1673" s="41"/>
      <c r="L1673" s="41"/>
      <c r="M1673" s="41"/>
    </row>
    <row r="1674" spans="1:13" hidden="1">
      <c r="A1674" s="40" t="s">
        <v>9555</v>
      </c>
      <c r="B1674" s="40" t="s">
        <v>9556</v>
      </c>
      <c r="C1674" s="40" t="s">
        <v>65</v>
      </c>
      <c r="D1674" s="40" t="s">
        <v>65</v>
      </c>
      <c r="E1674" s="41" t="s">
        <v>7914</v>
      </c>
      <c r="F1674" s="40" t="s">
        <v>9557</v>
      </c>
      <c r="G1674" s="40" t="s">
        <v>7895</v>
      </c>
      <c r="H1674" s="40" t="s">
        <v>7896</v>
      </c>
      <c r="I1674" s="43">
        <f>J1674-2</f>
        <v>41456</v>
      </c>
      <c r="J1674" s="43">
        <f t="shared" ref="J1674:J1680" si="111">I1675</f>
        <v>41458</v>
      </c>
      <c r="K1674" s="40" t="s">
        <v>6142</v>
      </c>
      <c r="L1674" s="40">
        <v>100</v>
      </c>
      <c r="M1674" s="40"/>
    </row>
    <row r="1675" spans="1:13" hidden="1">
      <c r="A1675" s="40" t="s">
        <v>9555</v>
      </c>
      <c r="B1675" s="40" t="s">
        <v>9556</v>
      </c>
      <c r="C1675" s="40" t="s">
        <v>65</v>
      </c>
      <c r="D1675" s="40" t="s">
        <v>65</v>
      </c>
      <c r="E1675" s="41" t="s">
        <v>7914</v>
      </c>
      <c r="F1675" s="40" t="s">
        <v>9557</v>
      </c>
      <c r="G1675" s="40" t="s">
        <v>7898</v>
      </c>
      <c r="H1675" s="40" t="s">
        <v>7899</v>
      </c>
      <c r="I1675" s="43">
        <f>J1675-1</f>
        <v>41458</v>
      </c>
      <c r="J1675" s="43">
        <f t="shared" si="111"/>
        <v>41459</v>
      </c>
      <c r="K1675" s="40" t="s">
        <v>6142</v>
      </c>
      <c r="L1675" s="40">
        <v>100</v>
      </c>
      <c r="M1675" s="40"/>
    </row>
    <row r="1676" spans="1:13" hidden="1">
      <c r="A1676" s="40" t="s">
        <v>9555</v>
      </c>
      <c r="B1676" s="40" t="s">
        <v>9556</v>
      </c>
      <c r="C1676" s="40" t="s">
        <v>65</v>
      </c>
      <c r="D1676" s="40" t="s">
        <v>65</v>
      </c>
      <c r="E1676" s="41" t="s">
        <v>7914</v>
      </c>
      <c r="F1676" s="40" t="s">
        <v>9557</v>
      </c>
      <c r="G1676" s="40" t="s">
        <v>7898</v>
      </c>
      <c r="H1676" s="40" t="s">
        <v>7900</v>
      </c>
      <c r="I1676" s="43">
        <f>J1676-1</f>
        <v>41459</v>
      </c>
      <c r="J1676" s="43">
        <f t="shared" si="111"/>
        <v>41460</v>
      </c>
      <c r="K1676" s="40" t="s">
        <v>6142</v>
      </c>
      <c r="L1676" s="40">
        <v>100</v>
      </c>
      <c r="M1676" s="40"/>
    </row>
    <row r="1677" spans="1:13">
      <c r="A1677" s="40" t="s">
        <v>9555</v>
      </c>
      <c r="B1677" s="40" t="s">
        <v>9556</v>
      </c>
      <c r="C1677" s="40" t="s">
        <v>65</v>
      </c>
      <c r="D1677" s="40" t="s">
        <v>65</v>
      </c>
      <c r="E1677" s="41" t="s">
        <v>7914</v>
      </c>
      <c r="F1677" s="40" t="s">
        <v>9557</v>
      </c>
      <c r="G1677" s="40" t="s">
        <v>7901</v>
      </c>
      <c r="H1677" s="40" t="s">
        <v>7902</v>
      </c>
      <c r="I1677" s="43">
        <f>J1677-5</f>
        <v>41460</v>
      </c>
      <c r="J1677" s="43">
        <f t="shared" si="111"/>
        <v>41465</v>
      </c>
      <c r="K1677" s="40" t="s">
        <v>6142</v>
      </c>
      <c r="L1677" s="40">
        <v>100</v>
      </c>
      <c r="M1677" s="40" t="s">
        <v>9384</v>
      </c>
    </row>
    <row r="1678" spans="1:13" hidden="1">
      <c r="A1678" s="40" t="s">
        <v>9555</v>
      </c>
      <c r="B1678" s="40" t="s">
        <v>9556</v>
      </c>
      <c r="C1678" s="40" t="s">
        <v>65</v>
      </c>
      <c r="D1678" s="40" t="s">
        <v>65</v>
      </c>
      <c r="E1678" s="41" t="s">
        <v>7914</v>
      </c>
      <c r="F1678" s="40" t="s">
        <v>9557</v>
      </c>
      <c r="G1678" s="40" t="s">
        <v>7904</v>
      </c>
      <c r="H1678" s="40" t="s">
        <v>7905</v>
      </c>
      <c r="I1678" s="43">
        <f>J1678-3</f>
        <v>41465</v>
      </c>
      <c r="J1678" s="43">
        <f t="shared" si="111"/>
        <v>41468</v>
      </c>
      <c r="K1678" s="40" t="s">
        <v>6142</v>
      </c>
      <c r="L1678" s="40">
        <v>100</v>
      </c>
    </row>
    <row r="1679" spans="1:13" hidden="1">
      <c r="A1679" s="40" t="s">
        <v>9555</v>
      </c>
      <c r="B1679" s="40" t="s">
        <v>9556</v>
      </c>
      <c r="C1679" s="40" t="s">
        <v>65</v>
      </c>
      <c r="D1679" s="40" t="s">
        <v>65</v>
      </c>
      <c r="E1679" s="41" t="s">
        <v>7914</v>
      </c>
      <c r="F1679" s="40" t="s">
        <v>9557</v>
      </c>
      <c r="G1679" s="40" t="s">
        <v>7904</v>
      </c>
      <c r="H1679" s="40" t="s">
        <v>7906</v>
      </c>
      <c r="I1679" s="43">
        <f>J1679-2</f>
        <v>41468</v>
      </c>
      <c r="J1679" s="43">
        <f t="shared" si="111"/>
        <v>41470</v>
      </c>
      <c r="K1679" s="40" t="s">
        <v>6142</v>
      </c>
      <c r="L1679" s="40">
        <v>100</v>
      </c>
    </row>
    <row r="1680" spans="1:13" hidden="1">
      <c r="A1680" s="40" t="s">
        <v>9555</v>
      </c>
      <c r="B1680" s="40" t="s">
        <v>9556</v>
      </c>
      <c r="C1680" s="40" t="s">
        <v>65</v>
      </c>
      <c r="D1680" s="40" t="s">
        <v>65</v>
      </c>
      <c r="E1680" s="41" t="s">
        <v>7914</v>
      </c>
      <c r="F1680" s="40" t="s">
        <v>9557</v>
      </c>
      <c r="G1680" s="40" t="s">
        <v>7904</v>
      </c>
      <c r="H1680" s="40" t="s">
        <v>7907</v>
      </c>
      <c r="I1680" s="43">
        <f>J1680-2</f>
        <v>41470</v>
      </c>
      <c r="J1680" s="43">
        <f t="shared" si="111"/>
        <v>41472</v>
      </c>
      <c r="K1680" s="40" t="s">
        <v>6142</v>
      </c>
      <c r="L1680" s="40">
        <v>100</v>
      </c>
    </row>
    <row r="1681" spans="1:13" hidden="1">
      <c r="A1681" s="40" t="s">
        <v>9555</v>
      </c>
      <c r="B1681" s="40" t="s">
        <v>9556</v>
      </c>
      <c r="C1681" s="40" t="s">
        <v>65</v>
      </c>
      <c r="D1681" s="40" t="s">
        <v>65</v>
      </c>
      <c r="E1681" s="41" t="s">
        <v>7914</v>
      </c>
      <c r="F1681" s="40" t="s">
        <v>9557</v>
      </c>
      <c r="G1681" s="40" t="s">
        <v>7904</v>
      </c>
      <c r="H1681" s="40" t="s">
        <v>7908</v>
      </c>
      <c r="I1681" s="43">
        <f>J1681-1</f>
        <v>41472</v>
      </c>
      <c r="J1681" s="43">
        <v>41473</v>
      </c>
      <c r="K1681" s="40" t="s">
        <v>6142</v>
      </c>
      <c r="L1681" s="40">
        <v>100</v>
      </c>
    </row>
    <row r="1682" spans="1:13" hidden="1">
      <c r="A1682" s="89" t="s">
        <v>8534</v>
      </c>
      <c r="B1682" s="41" t="s">
        <v>9558</v>
      </c>
      <c r="C1682" s="89" t="s">
        <v>65</v>
      </c>
      <c r="D1682" s="89" t="s">
        <v>65</v>
      </c>
      <c r="E1682" s="41" t="s">
        <v>7886</v>
      </c>
      <c r="F1682" s="41" t="s">
        <v>9559</v>
      </c>
      <c r="G1682" s="41" t="s">
        <v>1048</v>
      </c>
      <c r="H1682" s="41" t="s">
        <v>7888</v>
      </c>
      <c r="I1682" s="42"/>
      <c r="J1682" s="41"/>
      <c r="K1682" s="41"/>
      <c r="L1682" s="41"/>
    </row>
    <row r="1683" spans="1:13" hidden="1">
      <c r="A1683" s="89" t="s">
        <v>8534</v>
      </c>
      <c r="B1683" s="41" t="s">
        <v>9558</v>
      </c>
      <c r="C1683" s="89" t="s">
        <v>65</v>
      </c>
      <c r="D1683" s="89" t="s">
        <v>65</v>
      </c>
      <c r="E1683" s="41" t="s">
        <v>7886</v>
      </c>
      <c r="F1683" s="41" t="s">
        <v>9559</v>
      </c>
      <c r="G1683" s="41" t="s">
        <v>1048</v>
      </c>
      <c r="H1683" s="41" t="s">
        <v>7889</v>
      </c>
      <c r="I1683" s="41"/>
      <c r="J1683" s="41"/>
      <c r="K1683" s="41"/>
      <c r="L1683" s="41"/>
    </row>
    <row r="1684" spans="1:13" hidden="1">
      <c r="A1684" s="89" t="s">
        <v>8534</v>
      </c>
      <c r="B1684" s="41" t="s">
        <v>9558</v>
      </c>
      <c r="C1684" s="89" t="s">
        <v>65</v>
      </c>
      <c r="D1684" s="89" t="s">
        <v>65</v>
      </c>
      <c r="E1684" s="41" t="s">
        <v>7886</v>
      </c>
      <c r="F1684" s="41" t="s">
        <v>9559</v>
      </c>
      <c r="G1684" s="41" t="s">
        <v>1048</v>
      </c>
      <c r="H1684" s="41" t="s">
        <v>7890</v>
      </c>
      <c r="I1684" s="41"/>
      <c r="J1684" s="41"/>
      <c r="K1684" s="41"/>
      <c r="L1684" s="41"/>
    </row>
    <row r="1685" spans="1:13" hidden="1">
      <c r="A1685" s="89" t="s">
        <v>8534</v>
      </c>
      <c r="B1685" s="41" t="s">
        <v>9558</v>
      </c>
      <c r="C1685" s="89" t="s">
        <v>65</v>
      </c>
      <c r="D1685" s="89" t="s">
        <v>65</v>
      </c>
      <c r="E1685" s="41" t="s">
        <v>7886</v>
      </c>
      <c r="F1685" s="41" t="s">
        <v>9559</v>
      </c>
      <c r="G1685" s="41" t="s">
        <v>1048</v>
      </c>
      <c r="H1685" s="41" t="s">
        <v>7891</v>
      </c>
      <c r="I1685" s="41"/>
      <c r="J1685" s="41"/>
      <c r="K1685" s="41"/>
      <c r="L1685" s="41"/>
    </row>
    <row r="1686" spans="1:13" hidden="1">
      <c r="A1686" s="89" t="s">
        <v>8534</v>
      </c>
      <c r="B1686" s="41" t="s">
        <v>9558</v>
      </c>
      <c r="C1686" s="89" t="s">
        <v>65</v>
      </c>
      <c r="D1686" s="89" t="s">
        <v>65</v>
      </c>
      <c r="E1686" s="41" t="s">
        <v>7886</v>
      </c>
      <c r="F1686" s="41" t="s">
        <v>9559</v>
      </c>
      <c r="G1686" s="41" t="s">
        <v>1048</v>
      </c>
      <c r="H1686" s="41" t="s">
        <v>7892</v>
      </c>
      <c r="I1686" s="90">
        <v>41523</v>
      </c>
      <c r="J1686" s="41"/>
      <c r="K1686" s="41"/>
      <c r="L1686" s="41"/>
    </row>
    <row r="1687" spans="1:13" hidden="1">
      <c r="A1687" s="89" t="s">
        <v>8534</v>
      </c>
      <c r="B1687" s="41" t="s">
        <v>9558</v>
      </c>
      <c r="C1687" s="89" t="s">
        <v>65</v>
      </c>
      <c r="D1687" s="89" t="s">
        <v>65</v>
      </c>
      <c r="E1687" s="41" t="s">
        <v>7886</v>
      </c>
      <c r="F1687" s="41" t="s">
        <v>9559</v>
      </c>
      <c r="G1687" s="41" t="s">
        <v>1048</v>
      </c>
      <c r="H1687" s="41" t="s">
        <v>7893</v>
      </c>
      <c r="I1687" s="42"/>
      <c r="J1687" s="41"/>
      <c r="K1687" s="41"/>
      <c r="L1687" s="41"/>
    </row>
    <row r="1688" spans="1:13" hidden="1">
      <c r="A1688" s="89" t="s">
        <v>8534</v>
      </c>
      <c r="B1688" s="41" t="s">
        <v>9558</v>
      </c>
      <c r="C1688" s="89" t="s">
        <v>65</v>
      </c>
      <c r="D1688" s="89" t="s">
        <v>65</v>
      </c>
      <c r="E1688" s="41" t="s">
        <v>7886</v>
      </c>
      <c r="F1688" s="41" t="s">
        <v>9559</v>
      </c>
      <c r="G1688" s="41" t="s">
        <v>1048</v>
      </c>
      <c r="H1688" s="41" t="s">
        <v>7894</v>
      </c>
      <c r="I1688" s="42">
        <v>41492</v>
      </c>
      <c r="J1688" s="41"/>
      <c r="K1688" s="41"/>
      <c r="L1688" s="41"/>
    </row>
    <row r="1689" spans="1:13" hidden="1">
      <c r="A1689" s="88" t="s">
        <v>8534</v>
      </c>
      <c r="B1689" s="40" t="s">
        <v>9558</v>
      </c>
      <c r="C1689" s="88" t="s">
        <v>65</v>
      </c>
      <c r="D1689" s="88" t="s">
        <v>65</v>
      </c>
      <c r="E1689" s="41" t="s">
        <v>7886</v>
      </c>
      <c r="F1689" s="40" t="s">
        <v>9559</v>
      </c>
      <c r="G1689" s="40" t="s">
        <v>7895</v>
      </c>
      <c r="H1689" s="40" t="s">
        <v>7896</v>
      </c>
      <c r="I1689" s="43">
        <f>J1689-2</f>
        <v>41475</v>
      </c>
      <c r="J1689" s="43">
        <f t="shared" ref="J1689:J1695" si="112">I1690</f>
        <v>41477</v>
      </c>
      <c r="K1689" s="40" t="s">
        <v>7945</v>
      </c>
      <c r="L1689" s="40">
        <v>100</v>
      </c>
    </row>
    <row r="1690" spans="1:13" hidden="1">
      <c r="A1690" s="88" t="s">
        <v>8534</v>
      </c>
      <c r="B1690" s="40" t="s">
        <v>9558</v>
      </c>
      <c r="C1690" s="88" t="s">
        <v>65</v>
      </c>
      <c r="D1690" s="88" t="s">
        <v>65</v>
      </c>
      <c r="E1690" s="41" t="s">
        <v>7886</v>
      </c>
      <c r="F1690" s="40" t="s">
        <v>9559</v>
      </c>
      <c r="G1690" s="40" t="s">
        <v>7898</v>
      </c>
      <c r="H1690" s="40" t="s">
        <v>7899</v>
      </c>
      <c r="I1690" s="43">
        <f>J1690-1</f>
        <v>41477</v>
      </c>
      <c r="J1690" s="43">
        <f t="shared" si="112"/>
        <v>41478</v>
      </c>
      <c r="K1690" s="40" t="s">
        <v>7945</v>
      </c>
      <c r="L1690" s="40">
        <v>100</v>
      </c>
      <c r="M1690" s="39" t="s">
        <v>9560</v>
      </c>
    </row>
    <row r="1691" spans="1:13" hidden="1">
      <c r="A1691" s="88" t="s">
        <v>8534</v>
      </c>
      <c r="B1691" s="40" t="s">
        <v>9558</v>
      </c>
      <c r="C1691" s="88" t="s">
        <v>65</v>
      </c>
      <c r="D1691" s="88" t="s">
        <v>65</v>
      </c>
      <c r="E1691" s="41" t="s">
        <v>7886</v>
      </c>
      <c r="F1691" s="40" t="s">
        <v>9559</v>
      </c>
      <c r="G1691" s="40" t="s">
        <v>7898</v>
      </c>
      <c r="H1691" s="40" t="s">
        <v>7900</v>
      </c>
      <c r="I1691" s="43">
        <f>J1691-1</f>
        <v>41478</v>
      </c>
      <c r="J1691" s="43">
        <f t="shared" si="112"/>
        <v>41479</v>
      </c>
      <c r="K1691" s="40" t="s">
        <v>7945</v>
      </c>
      <c r="L1691" s="40">
        <v>100</v>
      </c>
    </row>
    <row r="1692" spans="1:13">
      <c r="A1692" s="88" t="s">
        <v>8534</v>
      </c>
      <c r="B1692" s="40" t="s">
        <v>9558</v>
      </c>
      <c r="C1692" s="88" t="s">
        <v>65</v>
      </c>
      <c r="D1692" s="88" t="s">
        <v>65</v>
      </c>
      <c r="E1692" s="41" t="s">
        <v>7886</v>
      </c>
      <c r="F1692" s="40" t="s">
        <v>9559</v>
      </c>
      <c r="G1692" s="40" t="s">
        <v>7901</v>
      </c>
      <c r="H1692" s="40" t="s">
        <v>7902</v>
      </c>
      <c r="I1692" s="43">
        <f>J1692-5</f>
        <v>41479</v>
      </c>
      <c r="J1692" s="43">
        <f t="shared" si="112"/>
        <v>41484</v>
      </c>
      <c r="K1692" s="40" t="s">
        <v>7945</v>
      </c>
      <c r="L1692" s="40">
        <v>100</v>
      </c>
    </row>
    <row r="1693" spans="1:13" hidden="1">
      <c r="A1693" s="88" t="s">
        <v>8534</v>
      </c>
      <c r="B1693" s="40" t="s">
        <v>9558</v>
      </c>
      <c r="C1693" s="88" t="s">
        <v>65</v>
      </c>
      <c r="D1693" s="88" t="s">
        <v>65</v>
      </c>
      <c r="E1693" s="41" t="s">
        <v>7886</v>
      </c>
      <c r="F1693" s="40" t="s">
        <v>9559</v>
      </c>
      <c r="G1693" s="40" t="s">
        <v>7904</v>
      </c>
      <c r="H1693" s="40" t="s">
        <v>7905</v>
      </c>
      <c r="I1693" s="43">
        <f>J1693-3</f>
        <v>41484</v>
      </c>
      <c r="J1693" s="43">
        <f t="shared" si="112"/>
        <v>41487</v>
      </c>
      <c r="K1693" s="40" t="s">
        <v>7945</v>
      </c>
      <c r="L1693" s="40">
        <v>100</v>
      </c>
    </row>
    <row r="1694" spans="1:13" hidden="1">
      <c r="A1694" s="88" t="s">
        <v>8534</v>
      </c>
      <c r="B1694" s="40" t="s">
        <v>9558</v>
      </c>
      <c r="C1694" s="88" t="s">
        <v>65</v>
      </c>
      <c r="D1694" s="88" t="s">
        <v>65</v>
      </c>
      <c r="E1694" s="41" t="s">
        <v>7886</v>
      </c>
      <c r="F1694" s="40" t="s">
        <v>9559</v>
      </c>
      <c r="G1694" s="40" t="s">
        <v>7904</v>
      </c>
      <c r="H1694" s="40" t="s">
        <v>7906</v>
      </c>
      <c r="I1694" s="43">
        <f>J1694-2</f>
        <v>41487</v>
      </c>
      <c r="J1694" s="43">
        <f t="shared" si="112"/>
        <v>41489</v>
      </c>
      <c r="K1694" s="40" t="s">
        <v>7945</v>
      </c>
      <c r="L1694" s="40">
        <v>100</v>
      </c>
    </row>
    <row r="1695" spans="1:13" hidden="1">
      <c r="A1695" s="88" t="s">
        <v>8534</v>
      </c>
      <c r="B1695" s="40" t="s">
        <v>9558</v>
      </c>
      <c r="C1695" s="88" t="s">
        <v>65</v>
      </c>
      <c r="D1695" s="88" t="s">
        <v>65</v>
      </c>
      <c r="E1695" s="41" t="s">
        <v>7886</v>
      </c>
      <c r="F1695" s="40" t="s">
        <v>9559</v>
      </c>
      <c r="G1695" s="40" t="s">
        <v>7904</v>
      </c>
      <c r="H1695" s="40" t="s">
        <v>7907</v>
      </c>
      <c r="I1695" s="43">
        <f>J1695-2</f>
        <v>41489</v>
      </c>
      <c r="J1695" s="43">
        <f t="shared" si="112"/>
        <v>41491</v>
      </c>
      <c r="K1695" s="40" t="s">
        <v>7945</v>
      </c>
      <c r="L1695" s="40">
        <v>100</v>
      </c>
    </row>
    <row r="1696" spans="1:13" hidden="1">
      <c r="A1696" s="88" t="s">
        <v>8534</v>
      </c>
      <c r="B1696" s="40" t="s">
        <v>9558</v>
      </c>
      <c r="C1696" s="88" t="s">
        <v>65</v>
      </c>
      <c r="D1696" s="88" t="s">
        <v>65</v>
      </c>
      <c r="E1696" s="41" t="s">
        <v>7886</v>
      </c>
      <c r="F1696" s="40" t="s">
        <v>9559</v>
      </c>
      <c r="G1696" s="40" t="s">
        <v>7904</v>
      </c>
      <c r="H1696" s="40" t="s">
        <v>7908</v>
      </c>
      <c r="I1696" s="43">
        <f>J1696-1</f>
        <v>41491</v>
      </c>
      <c r="J1696" s="43">
        <v>41492</v>
      </c>
      <c r="K1696" s="40" t="s">
        <v>7945</v>
      </c>
      <c r="L1696" s="40">
        <v>100</v>
      </c>
    </row>
    <row r="1697" spans="1:13" hidden="1">
      <c r="A1697" s="49" t="s">
        <v>8544</v>
      </c>
      <c r="B1697" s="49" t="s">
        <v>9561</v>
      </c>
      <c r="C1697" s="49" t="s">
        <v>9504</v>
      </c>
      <c r="D1697" s="49" t="s">
        <v>7928</v>
      </c>
      <c r="E1697" s="41" t="s">
        <v>7938</v>
      </c>
      <c r="F1697" s="41" t="s">
        <v>9562</v>
      </c>
      <c r="G1697" s="41" t="s">
        <v>1048</v>
      </c>
      <c r="H1697" s="41" t="s">
        <v>7888</v>
      </c>
      <c r="I1697" s="42">
        <v>41372</v>
      </c>
      <c r="J1697" s="41"/>
      <c r="K1697" s="41"/>
      <c r="L1697" s="41"/>
      <c r="M1697" s="40"/>
    </row>
    <row r="1698" spans="1:13" hidden="1">
      <c r="A1698" s="49" t="s">
        <v>8544</v>
      </c>
      <c r="B1698" s="49" t="s">
        <v>9561</v>
      </c>
      <c r="C1698" s="49" t="s">
        <v>9504</v>
      </c>
      <c r="D1698" s="49" t="s">
        <v>7928</v>
      </c>
      <c r="E1698" s="41" t="s">
        <v>7938</v>
      </c>
      <c r="F1698" s="41" t="s">
        <v>9562</v>
      </c>
      <c r="G1698" s="41" t="s">
        <v>1048</v>
      </c>
      <c r="H1698" s="41" t="s">
        <v>7889</v>
      </c>
      <c r="I1698" s="41"/>
      <c r="J1698" s="41"/>
      <c r="K1698" s="41"/>
      <c r="L1698" s="41"/>
      <c r="M1698" s="40"/>
    </row>
    <row r="1699" spans="1:13" hidden="1">
      <c r="A1699" s="49" t="s">
        <v>8544</v>
      </c>
      <c r="B1699" s="49" t="s">
        <v>9561</v>
      </c>
      <c r="C1699" s="49" t="s">
        <v>9504</v>
      </c>
      <c r="D1699" s="49" t="s">
        <v>7928</v>
      </c>
      <c r="E1699" s="41" t="s">
        <v>7938</v>
      </c>
      <c r="F1699" s="41" t="s">
        <v>9562</v>
      </c>
      <c r="G1699" s="41" t="s">
        <v>1048</v>
      </c>
      <c r="H1699" s="41" t="s">
        <v>7890</v>
      </c>
      <c r="I1699" s="41"/>
      <c r="J1699" s="41"/>
      <c r="K1699" s="41"/>
      <c r="L1699" s="41"/>
      <c r="M1699" s="40"/>
    </row>
    <row r="1700" spans="1:13" hidden="1">
      <c r="A1700" s="49" t="s">
        <v>8544</v>
      </c>
      <c r="B1700" s="49" t="s">
        <v>9561</v>
      </c>
      <c r="C1700" s="49" t="s">
        <v>9504</v>
      </c>
      <c r="D1700" s="49" t="s">
        <v>7928</v>
      </c>
      <c r="E1700" s="41" t="s">
        <v>7938</v>
      </c>
      <c r="F1700" s="41" t="s">
        <v>9562</v>
      </c>
      <c r="G1700" s="41" t="s">
        <v>1048</v>
      </c>
      <c r="H1700" s="41" t="s">
        <v>7891</v>
      </c>
      <c r="I1700" s="41"/>
      <c r="J1700" s="41"/>
      <c r="K1700" s="41"/>
      <c r="L1700" s="41"/>
      <c r="M1700" s="40"/>
    </row>
    <row r="1701" spans="1:13" hidden="1">
      <c r="A1701" s="49" t="s">
        <v>8544</v>
      </c>
      <c r="B1701" s="49" t="s">
        <v>9561</v>
      </c>
      <c r="C1701" s="49" t="s">
        <v>9504</v>
      </c>
      <c r="D1701" s="49" t="s">
        <v>7928</v>
      </c>
      <c r="E1701" s="41" t="s">
        <v>7938</v>
      </c>
      <c r="F1701" s="41" t="s">
        <v>9562</v>
      </c>
      <c r="G1701" s="41" t="s">
        <v>1048</v>
      </c>
      <c r="H1701" s="41" t="s">
        <v>7892</v>
      </c>
      <c r="I1701" s="41"/>
      <c r="J1701" s="41"/>
      <c r="K1701" s="41"/>
      <c r="L1701" s="41"/>
      <c r="M1701" s="40"/>
    </row>
    <row r="1702" spans="1:13" hidden="1">
      <c r="A1702" s="49" t="s">
        <v>8544</v>
      </c>
      <c r="B1702" s="49" t="s">
        <v>9561</v>
      </c>
      <c r="C1702" s="49" t="s">
        <v>9504</v>
      </c>
      <c r="D1702" s="49" t="s">
        <v>7928</v>
      </c>
      <c r="E1702" s="41" t="s">
        <v>7938</v>
      </c>
      <c r="F1702" s="41" t="s">
        <v>9562</v>
      </c>
      <c r="G1702" s="41" t="s">
        <v>1048</v>
      </c>
      <c r="H1702" s="41" t="s">
        <v>7893</v>
      </c>
      <c r="I1702" s="41"/>
      <c r="J1702" s="41"/>
      <c r="K1702" s="41"/>
      <c r="L1702" s="41"/>
      <c r="M1702" s="40"/>
    </row>
    <row r="1703" spans="1:13" hidden="1">
      <c r="A1703" s="49" t="s">
        <v>8544</v>
      </c>
      <c r="B1703" s="49" t="s">
        <v>9561</v>
      </c>
      <c r="C1703" s="49" t="s">
        <v>9504</v>
      </c>
      <c r="D1703" s="49" t="s">
        <v>7928</v>
      </c>
      <c r="E1703" s="41" t="s">
        <v>7938</v>
      </c>
      <c r="F1703" s="41" t="s">
        <v>9562</v>
      </c>
      <c r="G1703" s="41" t="s">
        <v>1048</v>
      </c>
      <c r="H1703" s="41" t="s">
        <v>7894</v>
      </c>
      <c r="I1703" s="42">
        <v>41389</v>
      </c>
      <c r="J1703" s="41"/>
      <c r="K1703" s="41"/>
      <c r="L1703" s="41"/>
      <c r="M1703" s="40"/>
    </row>
    <row r="1704" spans="1:13" hidden="1">
      <c r="A1704" s="48" t="s">
        <v>8544</v>
      </c>
      <c r="B1704" s="48" t="s">
        <v>9561</v>
      </c>
      <c r="C1704" s="48" t="s">
        <v>9504</v>
      </c>
      <c r="D1704" s="48" t="s">
        <v>7928</v>
      </c>
      <c r="E1704" s="41" t="s">
        <v>7938</v>
      </c>
      <c r="F1704" s="40" t="s">
        <v>9562</v>
      </c>
      <c r="G1704" s="40" t="s">
        <v>7895</v>
      </c>
      <c r="H1704" s="40" t="s">
        <v>7896</v>
      </c>
      <c r="I1704" s="43">
        <f>J1704-2</f>
        <v>41372</v>
      </c>
      <c r="J1704" s="43">
        <f t="shared" ref="J1704:J1710" si="113">I1705</f>
        <v>41374</v>
      </c>
      <c r="K1704" s="40" t="s">
        <v>145</v>
      </c>
      <c r="L1704" s="40">
        <v>100</v>
      </c>
      <c r="M1704" s="40"/>
    </row>
    <row r="1705" spans="1:13" hidden="1">
      <c r="A1705" s="48" t="s">
        <v>8544</v>
      </c>
      <c r="B1705" s="48" t="s">
        <v>9561</v>
      </c>
      <c r="C1705" s="48" t="s">
        <v>9504</v>
      </c>
      <c r="D1705" s="48" t="s">
        <v>7928</v>
      </c>
      <c r="E1705" s="41" t="s">
        <v>7938</v>
      </c>
      <c r="F1705" s="40" t="s">
        <v>9562</v>
      </c>
      <c r="G1705" s="40" t="s">
        <v>7898</v>
      </c>
      <c r="H1705" s="40" t="s">
        <v>7899</v>
      </c>
      <c r="I1705" s="43">
        <f>J1705-1</f>
        <v>41374</v>
      </c>
      <c r="J1705" s="43">
        <f t="shared" si="113"/>
        <v>41375</v>
      </c>
      <c r="K1705" s="40" t="s">
        <v>145</v>
      </c>
      <c r="L1705" s="40">
        <v>100</v>
      </c>
      <c r="M1705" s="40"/>
    </row>
    <row r="1706" spans="1:13" hidden="1">
      <c r="A1706" s="48" t="s">
        <v>8544</v>
      </c>
      <c r="B1706" s="48" t="s">
        <v>9561</v>
      </c>
      <c r="C1706" s="48" t="s">
        <v>9504</v>
      </c>
      <c r="D1706" s="48" t="s">
        <v>7928</v>
      </c>
      <c r="E1706" s="41" t="s">
        <v>7938</v>
      </c>
      <c r="F1706" s="40" t="s">
        <v>9562</v>
      </c>
      <c r="G1706" s="40" t="s">
        <v>7898</v>
      </c>
      <c r="H1706" s="40" t="s">
        <v>7900</v>
      </c>
      <c r="I1706" s="43">
        <f>J1706-1</f>
        <v>41375</v>
      </c>
      <c r="J1706" s="43">
        <f t="shared" si="113"/>
        <v>41376</v>
      </c>
      <c r="K1706" s="40" t="s">
        <v>145</v>
      </c>
      <c r="L1706" s="40">
        <v>100</v>
      </c>
      <c r="M1706" s="40"/>
    </row>
    <row r="1707" spans="1:13">
      <c r="A1707" s="48" t="s">
        <v>8544</v>
      </c>
      <c r="B1707" s="48" t="s">
        <v>9561</v>
      </c>
      <c r="C1707" s="48" t="s">
        <v>9504</v>
      </c>
      <c r="D1707" s="48" t="s">
        <v>7928</v>
      </c>
      <c r="E1707" s="41" t="s">
        <v>7938</v>
      </c>
      <c r="F1707" s="40" t="s">
        <v>9562</v>
      </c>
      <c r="G1707" s="40" t="s">
        <v>7901</v>
      </c>
      <c r="H1707" s="40" t="s">
        <v>7902</v>
      </c>
      <c r="I1707" s="43">
        <f>J1707-5</f>
        <v>41376</v>
      </c>
      <c r="J1707" s="43">
        <f t="shared" si="113"/>
        <v>41381</v>
      </c>
      <c r="K1707" s="40" t="s">
        <v>145</v>
      </c>
      <c r="L1707" s="40">
        <v>100</v>
      </c>
      <c r="M1707" s="40"/>
    </row>
    <row r="1708" spans="1:13" hidden="1">
      <c r="A1708" s="48" t="s">
        <v>8544</v>
      </c>
      <c r="B1708" s="48" t="s">
        <v>9561</v>
      </c>
      <c r="C1708" s="48" t="s">
        <v>9504</v>
      </c>
      <c r="D1708" s="48" t="s">
        <v>7928</v>
      </c>
      <c r="E1708" s="41" t="s">
        <v>7938</v>
      </c>
      <c r="F1708" s="40" t="s">
        <v>9562</v>
      </c>
      <c r="G1708" s="40" t="s">
        <v>7904</v>
      </c>
      <c r="H1708" s="40" t="s">
        <v>7905</v>
      </c>
      <c r="I1708" s="43">
        <f>J1708-3</f>
        <v>41381</v>
      </c>
      <c r="J1708" s="43">
        <f t="shared" si="113"/>
        <v>41384</v>
      </c>
      <c r="K1708" s="40" t="s">
        <v>5488</v>
      </c>
      <c r="L1708" s="40">
        <v>100</v>
      </c>
      <c r="M1708" s="40" t="s">
        <v>9563</v>
      </c>
    </row>
    <row r="1709" spans="1:13" hidden="1">
      <c r="A1709" s="48" t="s">
        <v>8544</v>
      </c>
      <c r="B1709" s="48" t="s">
        <v>9561</v>
      </c>
      <c r="C1709" s="48" t="s">
        <v>9504</v>
      </c>
      <c r="D1709" s="48" t="s">
        <v>7928</v>
      </c>
      <c r="E1709" s="41" t="s">
        <v>7938</v>
      </c>
      <c r="F1709" s="40" t="s">
        <v>9562</v>
      </c>
      <c r="G1709" s="40" t="s">
        <v>7904</v>
      </c>
      <c r="H1709" s="40" t="s">
        <v>7906</v>
      </c>
      <c r="I1709" s="43">
        <f>J1709-2</f>
        <v>41384</v>
      </c>
      <c r="J1709" s="43">
        <f t="shared" si="113"/>
        <v>41386</v>
      </c>
      <c r="K1709" s="40" t="s">
        <v>5488</v>
      </c>
      <c r="L1709" s="40">
        <v>100</v>
      </c>
    </row>
    <row r="1710" spans="1:13" ht="26.45" hidden="1">
      <c r="A1710" s="48" t="s">
        <v>8544</v>
      </c>
      <c r="B1710" s="48" t="s">
        <v>9561</v>
      </c>
      <c r="C1710" s="48" t="s">
        <v>9504</v>
      </c>
      <c r="D1710" s="48" t="s">
        <v>7928</v>
      </c>
      <c r="E1710" s="41" t="s">
        <v>7938</v>
      </c>
      <c r="F1710" s="40" t="s">
        <v>9562</v>
      </c>
      <c r="G1710" s="40" t="s">
        <v>7904</v>
      </c>
      <c r="H1710" s="40" t="s">
        <v>7907</v>
      </c>
      <c r="I1710" s="43">
        <f>J1710-2</f>
        <v>41386</v>
      </c>
      <c r="J1710" s="43">
        <f t="shared" si="113"/>
        <v>41388</v>
      </c>
      <c r="K1710" s="40" t="s">
        <v>5488</v>
      </c>
      <c r="L1710" s="40">
        <v>100</v>
      </c>
      <c r="M1710" s="39" t="s">
        <v>9564</v>
      </c>
    </row>
    <row r="1711" spans="1:13" hidden="1">
      <c r="A1711" s="48" t="s">
        <v>8544</v>
      </c>
      <c r="B1711" s="48" t="s">
        <v>9561</v>
      </c>
      <c r="C1711" s="48" t="s">
        <v>9504</v>
      </c>
      <c r="D1711" s="48" t="s">
        <v>7928</v>
      </c>
      <c r="E1711" s="41" t="s">
        <v>7938</v>
      </c>
      <c r="F1711" s="40" t="s">
        <v>9562</v>
      </c>
      <c r="G1711" s="40" t="s">
        <v>7904</v>
      </c>
      <c r="H1711" s="40" t="s">
        <v>7908</v>
      </c>
      <c r="I1711" s="43">
        <f>J1711-1</f>
        <v>41388</v>
      </c>
      <c r="J1711" s="43">
        <v>41389</v>
      </c>
      <c r="K1711" s="40" t="s">
        <v>5488</v>
      </c>
      <c r="L1711" s="40">
        <v>100</v>
      </c>
    </row>
    <row r="1712" spans="1:13" hidden="1">
      <c r="A1712" s="41" t="s">
        <v>9358</v>
      </c>
      <c r="B1712" s="41" t="s">
        <v>9565</v>
      </c>
      <c r="C1712" s="41" t="s">
        <v>7927</v>
      </c>
      <c r="D1712" s="41" t="s">
        <v>7928</v>
      </c>
      <c r="E1712" s="41" t="s">
        <v>7938</v>
      </c>
      <c r="F1712" s="41" t="s">
        <v>9566</v>
      </c>
      <c r="G1712" s="41" t="s">
        <v>1048</v>
      </c>
      <c r="H1712" s="41" t="s">
        <v>7888</v>
      </c>
      <c r="I1712" s="41"/>
      <c r="J1712" s="41"/>
      <c r="K1712" s="41"/>
      <c r="L1712" s="41"/>
      <c r="M1712" s="41"/>
    </row>
    <row r="1713" spans="1:13" hidden="1">
      <c r="A1713" s="41" t="s">
        <v>9358</v>
      </c>
      <c r="B1713" s="41" t="s">
        <v>9565</v>
      </c>
      <c r="C1713" s="41" t="s">
        <v>7927</v>
      </c>
      <c r="D1713" s="41" t="s">
        <v>7928</v>
      </c>
      <c r="E1713" s="41" t="s">
        <v>7938</v>
      </c>
      <c r="F1713" s="41" t="s">
        <v>9566</v>
      </c>
      <c r="G1713" s="41" t="s">
        <v>1048</v>
      </c>
      <c r="H1713" s="41" t="s">
        <v>7889</v>
      </c>
      <c r="I1713" s="41"/>
      <c r="J1713" s="41"/>
      <c r="K1713" s="41"/>
      <c r="L1713" s="41"/>
      <c r="M1713" s="41"/>
    </row>
    <row r="1714" spans="1:13" hidden="1">
      <c r="A1714" s="41" t="s">
        <v>9358</v>
      </c>
      <c r="B1714" s="41" t="s">
        <v>9565</v>
      </c>
      <c r="C1714" s="41" t="s">
        <v>7927</v>
      </c>
      <c r="D1714" s="41" t="s">
        <v>7928</v>
      </c>
      <c r="E1714" s="41" t="s">
        <v>7938</v>
      </c>
      <c r="F1714" s="41" t="s">
        <v>9566</v>
      </c>
      <c r="G1714" s="41" t="s">
        <v>1048</v>
      </c>
      <c r="H1714" s="41" t="s">
        <v>7890</v>
      </c>
      <c r="I1714" s="41"/>
      <c r="J1714" s="41"/>
      <c r="K1714" s="41"/>
      <c r="L1714" s="41"/>
      <c r="M1714" s="41"/>
    </row>
    <row r="1715" spans="1:13" hidden="1">
      <c r="A1715" s="41" t="s">
        <v>9358</v>
      </c>
      <c r="B1715" s="41" t="s">
        <v>9565</v>
      </c>
      <c r="C1715" s="41" t="s">
        <v>7927</v>
      </c>
      <c r="D1715" s="41" t="s">
        <v>7928</v>
      </c>
      <c r="E1715" s="41" t="s">
        <v>7938</v>
      </c>
      <c r="F1715" s="41" t="s">
        <v>9566</v>
      </c>
      <c r="G1715" s="41" t="s">
        <v>1048</v>
      </c>
      <c r="H1715" s="41" t="s">
        <v>7891</v>
      </c>
      <c r="I1715" s="41"/>
      <c r="J1715" s="41"/>
      <c r="K1715" s="41"/>
      <c r="L1715" s="41"/>
      <c r="M1715" s="41"/>
    </row>
    <row r="1716" spans="1:13" hidden="1">
      <c r="A1716" s="41" t="s">
        <v>9358</v>
      </c>
      <c r="B1716" s="41" t="s">
        <v>9565</v>
      </c>
      <c r="C1716" s="41" t="s">
        <v>7927</v>
      </c>
      <c r="D1716" s="41" t="s">
        <v>7928</v>
      </c>
      <c r="E1716" s="41" t="s">
        <v>7938</v>
      </c>
      <c r="F1716" s="41" t="s">
        <v>9566</v>
      </c>
      <c r="G1716" s="41" t="s">
        <v>1048</v>
      </c>
      <c r="H1716" s="41" t="s">
        <v>7892</v>
      </c>
      <c r="I1716" s="87">
        <v>41578</v>
      </c>
      <c r="J1716" s="41"/>
      <c r="K1716" s="41"/>
      <c r="L1716" s="41"/>
      <c r="M1716" s="41"/>
    </row>
    <row r="1717" spans="1:13" hidden="1">
      <c r="A1717" s="41" t="s">
        <v>9358</v>
      </c>
      <c r="B1717" s="41" t="s">
        <v>9565</v>
      </c>
      <c r="C1717" s="41" t="s">
        <v>7927</v>
      </c>
      <c r="D1717" s="41" t="s">
        <v>7928</v>
      </c>
      <c r="E1717" s="41" t="s">
        <v>7938</v>
      </c>
      <c r="F1717" s="41" t="s">
        <v>9566</v>
      </c>
      <c r="G1717" s="41" t="s">
        <v>1048</v>
      </c>
      <c r="H1717" s="41" t="s">
        <v>7893</v>
      </c>
      <c r="I1717" s="42"/>
      <c r="J1717" s="41"/>
      <c r="K1717" s="41"/>
      <c r="L1717" s="41"/>
      <c r="M1717" s="41"/>
    </row>
    <row r="1718" spans="1:13" hidden="1">
      <c r="A1718" s="41" t="s">
        <v>9358</v>
      </c>
      <c r="B1718" s="41" t="s">
        <v>9565</v>
      </c>
      <c r="C1718" s="41" t="s">
        <v>7927</v>
      </c>
      <c r="D1718" s="41" t="s">
        <v>7928</v>
      </c>
      <c r="E1718" s="41" t="s">
        <v>7938</v>
      </c>
      <c r="F1718" s="41" t="s">
        <v>9566</v>
      </c>
      <c r="G1718" s="41" t="s">
        <v>1048</v>
      </c>
      <c r="H1718" s="41" t="s">
        <v>7894</v>
      </c>
      <c r="I1718" s="87">
        <v>41548</v>
      </c>
      <c r="J1718" s="41"/>
      <c r="K1718" s="41"/>
      <c r="L1718" s="41"/>
      <c r="M1718" s="41"/>
    </row>
    <row r="1719" spans="1:13" hidden="1">
      <c r="A1719" s="40" t="s">
        <v>9358</v>
      </c>
      <c r="B1719" s="40" t="s">
        <v>9565</v>
      </c>
      <c r="C1719" s="40" t="s">
        <v>7927</v>
      </c>
      <c r="D1719" s="40" t="s">
        <v>7928</v>
      </c>
      <c r="E1719" s="41" t="s">
        <v>7938</v>
      </c>
      <c r="F1719" s="40" t="s">
        <v>9566</v>
      </c>
      <c r="G1719" s="40" t="s">
        <v>7895</v>
      </c>
      <c r="H1719" s="40" t="s">
        <v>7896</v>
      </c>
      <c r="I1719" s="43">
        <f>J1719-2</f>
        <v>41531</v>
      </c>
      <c r="J1719" s="43">
        <f t="shared" ref="J1719:J1725" si="114">I1720</f>
        <v>41533</v>
      </c>
      <c r="K1719" s="40" t="s">
        <v>8</v>
      </c>
      <c r="L1719" s="40">
        <v>100</v>
      </c>
      <c r="M1719" s="40"/>
    </row>
    <row r="1720" spans="1:13" hidden="1">
      <c r="A1720" s="40" t="s">
        <v>9358</v>
      </c>
      <c r="B1720" s="40" t="s">
        <v>9565</v>
      </c>
      <c r="C1720" s="40" t="s">
        <v>7927</v>
      </c>
      <c r="D1720" s="40" t="s">
        <v>7928</v>
      </c>
      <c r="E1720" s="41" t="s">
        <v>7938</v>
      </c>
      <c r="F1720" s="40" t="s">
        <v>9566</v>
      </c>
      <c r="G1720" s="40" t="s">
        <v>7898</v>
      </c>
      <c r="H1720" s="40" t="s">
        <v>7899</v>
      </c>
      <c r="I1720" s="43">
        <f>J1720-1</f>
        <v>41533</v>
      </c>
      <c r="J1720" s="43">
        <f t="shared" si="114"/>
        <v>41534</v>
      </c>
      <c r="K1720" s="40" t="s">
        <v>8</v>
      </c>
      <c r="L1720" s="40">
        <v>100</v>
      </c>
      <c r="M1720" s="40"/>
    </row>
    <row r="1721" spans="1:13" hidden="1">
      <c r="A1721" s="40" t="s">
        <v>9358</v>
      </c>
      <c r="B1721" s="40" t="s">
        <v>9565</v>
      </c>
      <c r="C1721" s="40" t="s">
        <v>7927</v>
      </c>
      <c r="D1721" s="40" t="s">
        <v>7928</v>
      </c>
      <c r="E1721" s="41" t="s">
        <v>7938</v>
      </c>
      <c r="F1721" s="40" t="s">
        <v>9566</v>
      </c>
      <c r="G1721" s="40" t="s">
        <v>7898</v>
      </c>
      <c r="H1721" s="40" t="s">
        <v>7925</v>
      </c>
      <c r="I1721" s="43">
        <f>J1721-1</f>
        <v>41534</v>
      </c>
      <c r="J1721" s="43">
        <f t="shared" si="114"/>
        <v>41535</v>
      </c>
      <c r="K1721" s="40" t="s">
        <v>8</v>
      </c>
      <c r="L1721" s="40">
        <v>100</v>
      </c>
      <c r="M1721" s="40"/>
    </row>
    <row r="1722" spans="1:13">
      <c r="A1722" s="40" t="s">
        <v>9358</v>
      </c>
      <c r="B1722" s="40" t="s">
        <v>9565</v>
      </c>
      <c r="C1722" s="40" t="s">
        <v>7927</v>
      </c>
      <c r="D1722" s="40" t="s">
        <v>7928</v>
      </c>
      <c r="E1722" s="41" t="s">
        <v>7938</v>
      </c>
      <c r="F1722" s="40" t="s">
        <v>9566</v>
      </c>
      <c r="G1722" s="40" t="s">
        <v>7901</v>
      </c>
      <c r="H1722" s="40" t="s">
        <v>7940</v>
      </c>
      <c r="I1722" s="43">
        <f>J1722-5</f>
        <v>41535</v>
      </c>
      <c r="J1722" s="43">
        <f t="shared" si="114"/>
        <v>41540</v>
      </c>
      <c r="K1722" s="40" t="s">
        <v>8</v>
      </c>
      <c r="L1722" s="40">
        <v>100</v>
      </c>
      <c r="M1722" s="40"/>
    </row>
    <row r="1723" spans="1:13" ht="26.45" hidden="1">
      <c r="A1723" s="40" t="s">
        <v>9358</v>
      </c>
      <c r="B1723" s="40" t="s">
        <v>9565</v>
      </c>
      <c r="C1723" s="40" t="s">
        <v>7927</v>
      </c>
      <c r="D1723" s="40" t="s">
        <v>7928</v>
      </c>
      <c r="E1723" s="41" t="s">
        <v>7938</v>
      </c>
      <c r="F1723" s="40" t="s">
        <v>9566</v>
      </c>
      <c r="G1723" s="40" t="s">
        <v>7904</v>
      </c>
      <c r="H1723" s="40" t="s">
        <v>7905</v>
      </c>
      <c r="I1723" s="43">
        <f>J1723-3</f>
        <v>41540</v>
      </c>
      <c r="J1723" s="43">
        <f t="shared" si="114"/>
        <v>41543</v>
      </c>
      <c r="K1723" s="40" t="s">
        <v>8</v>
      </c>
      <c r="L1723" s="40">
        <v>100</v>
      </c>
      <c r="M1723" s="39" t="s">
        <v>8557</v>
      </c>
    </row>
    <row r="1724" spans="1:13" hidden="1">
      <c r="A1724" s="40" t="s">
        <v>9358</v>
      </c>
      <c r="B1724" s="40" t="s">
        <v>9565</v>
      </c>
      <c r="C1724" s="40" t="s">
        <v>7927</v>
      </c>
      <c r="D1724" s="40" t="s">
        <v>7928</v>
      </c>
      <c r="E1724" s="41" t="s">
        <v>7938</v>
      </c>
      <c r="F1724" s="40" t="s">
        <v>9566</v>
      </c>
      <c r="G1724" s="40" t="s">
        <v>7904</v>
      </c>
      <c r="H1724" s="40" t="s">
        <v>7906</v>
      </c>
      <c r="I1724" s="43">
        <f>J1724-2</f>
        <v>41543</v>
      </c>
      <c r="J1724" s="43">
        <f t="shared" si="114"/>
        <v>41545</v>
      </c>
      <c r="K1724" s="40" t="s">
        <v>8</v>
      </c>
      <c r="L1724" s="40">
        <v>100</v>
      </c>
    </row>
    <row r="1725" spans="1:13" hidden="1">
      <c r="A1725" s="40" t="s">
        <v>9358</v>
      </c>
      <c r="B1725" s="40" t="s">
        <v>9565</v>
      </c>
      <c r="C1725" s="40" t="s">
        <v>7927</v>
      </c>
      <c r="D1725" s="40" t="s">
        <v>7928</v>
      </c>
      <c r="E1725" s="41" t="s">
        <v>7938</v>
      </c>
      <c r="F1725" s="40" t="s">
        <v>9566</v>
      </c>
      <c r="G1725" s="40" t="s">
        <v>7904</v>
      </c>
      <c r="H1725" s="40" t="s">
        <v>7907</v>
      </c>
      <c r="I1725" s="43">
        <f>J1725-2</f>
        <v>41545</v>
      </c>
      <c r="J1725" s="43">
        <f t="shared" si="114"/>
        <v>41547</v>
      </c>
      <c r="K1725" s="40" t="s">
        <v>8</v>
      </c>
      <c r="L1725" s="40">
        <v>100</v>
      </c>
    </row>
    <row r="1726" spans="1:13" hidden="1">
      <c r="A1726" s="40" t="s">
        <v>9358</v>
      </c>
      <c r="B1726" s="40" t="s">
        <v>9565</v>
      </c>
      <c r="C1726" s="40" t="s">
        <v>7927</v>
      </c>
      <c r="D1726" s="40" t="s">
        <v>7928</v>
      </c>
      <c r="E1726" s="41" t="s">
        <v>7938</v>
      </c>
      <c r="F1726" s="40" t="s">
        <v>9566</v>
      </c>
      <c r="G1726" s="40" t="s">
        <v>7904</v>
      </c>
      <c r="H1726" s="40" t="s">
        <v>7908</v>
      </c>
      <c r="I1726" s="43">
        <f>J1726-1</f>
        <v>41547</v>
      </c>
      <c r="J1726" s="87">
        <v>41548</v>
      </c>
      <c r="K1726" s="40" t="s">
        <v>8</v>
      </c>
      <c r="L1726" s="40">
        <v>100</v>
      </c>
    </row>
    <row r="1727" spans="1:13" hidden="1">
      <c r="A1727" s="49" t="s">
        <v>8615</v>
      </c>
      <c r="B1727" s="41" t="s">
        <v>9567</v>
      </c>
      <c r="C1727" s="49" t="s">
        <v>7927</v>
      </c>
      <c r="D1727" s="49" t="s">
        <v>7928</v>
      </c>
      <c r="E1727" s="41" t="s">
        <v>7929</v>
      </c>
      <c r="F1727" s="41" t="s">
        <v>9568</v>
      </c>
      <c r="G1727" s="41" t="s">
        <v>1048</v>
      </c>
      <c r="H1727" s="41" t="s">
        <v>7888</v>
      </c>
      <c r="I1727" s="41"/>
      <c r="J1727" s="41"/>
      <c r="K1727" s="41"/>
      <c r="L1727" s="41"/>
    </row>
    <row r="1728" spans="1:13" hidden="1">
      <c r="A1728" s="49" t="s">
        <v>8615</v>
      </c>
      <c r="B1728" s="41" t="s">
        <v>9567</v>
      </c>
      <c r="C1728" s="49" t="s">
        <v>7927</v>
      </c>
      <c r="D1728" s="49" t="s">
        <v>7928</v>
      </c>
      <c r="E1728" s="41" t="s">
        <v>7929</v>
      </c>
      <c r="F1728" s="41" t="s">
        <v>9568</v>
      </c>
      <c r="G1728" s="41" t="s">
        <v>1048</v>
      </c>
      <c r="H1728" s="41" t="s">
        <v>7889</v>
      </c>
      <c r="I1728" s="59"/>
      <c r="J1728" s="41"/>
      <c r="K1728" s="41"/>
      <c r="L1728" s="41"/>
    </row>
    <row r="1729" spans="1:12" hidden="1">
      <c r="A1729" s="49" t="s">
        <v>8615</v>
      </c>
      <c r="B1729" s="41" t="s">
        <v>9567</v>
      </c>
      <c r="C1729" s="49" t="s">
        <v>7927</v>
      </c>
      <c r="D1729" s="49" t="s">
        <v>7928</v>
      </c>
      <c r="E1729" s="41" t="s">
        <v>7929</v>
      </c>
      <c r="F1729" s="41" t="s">
        <v>9568</v>
      </c>
      <c r="G1729" s="41" t="s">
        <v>1048</v>
      </c>
      <c r="H1729" s="41" t="s">
        <v>7890</v>
      </c>
      <c r="I1729" s="41"/>
      <c r="J1729" s="41"/>
      <c r="K1729" s="41"/>
      <c r="L1729" s="41"/>
    </row>
    <row r="1730" spans="1:12" hidden="1">
      <c r="A1730" s="49" t="s">
        <v>8615</v>
      </c>
      <c r="B1730" s="41" t="s">
        <v>9567</v>
      </c>
      <c r="C1730" s="49" t="s">
        <v>7927</v>
      </c>
      <c r="D1730" s="49" t="s">
        <v>7928</v>
      </c>
      <c r="E1730" s="41" t="s">
        <v>7929</v>
      </c>
      <c r="F1730" s="41" t="s">
        <v>9568</v>
      </c>
      <c r="G1730" s="41" t="s">
        <v>1048</v>
      </c>
      <c r="H1730" s="41" t="s">
        <v>7891</v>
      </c>
      <c r="I1730" s="42"/>
      <c r="J1730" s="41"/>
      <c r="K1730" s="41"/>
      <c r="L1730" s="41"/>
    </row>
    <row r="1731" spans="1:12" hidden="1">
      <c r="A1731" s="49" t="s">
        <v>8615</v>
      </c>
      <c r="B1731" s="41" t="s">
        <v>9567</v>
      </c>
      <c r="C1731" s="49" t="s">
        <v>7927</v>
      </c>
      <c r="D1731" s="49" t="s">
        <v>7928</v>
      </c>
      <c r="E1731" s="41" t="s">
        <v>7929</v>
      </c>
      <c r="F1731" s="41" t="s">
        <v>9568</v>
      </c>
      <c r="G1731" s="41" t="s">
        <v>1048</v>
      </c>
      <c r="H1731" s="41" t="s">
        <v>7892</v>
      </c>
      <c r="I1731" s="42"/>
      <c r="J1731" s="41"/>
      <c r="K1731" s="41"/>
      <c r="L1731" s="41"/>
    </row>
    <row r="1732" spans="1:12" hidden="1">
      <c r="A1732" s="49" t="s">
        <v>8615</v>
      </c>
      <c r="B1732" s="41" t="s">
        <v>9567</v>
      </c>
      <c r="C1732" s="49" t="s">
        <v>7927</v>
      </c>
      <c r="D1732" s="49" t="s">
        <v>7928</v>
      </c>
      <c r="E1732" s="41" t="s">
        <v>7929</v>
      </c>
      <c r="F1732" s="41" t="s">
        <v>9568</v>
      </c>
      <c r="G1732" s="41" t="s">
        <v>1048</v>
      </c>
      <c r="H1732" s="41" t="s">
        <v>7893</v>
      </c>
      <c r="I1732" s="42"/>
      <c r="J1732" s="41"/>
      <c r="K1732" s="41"/>
      <c r="L1732" s="41"/>
    </row>
    <row r="1733" spans="1:12" hidden="1">
      <c r="A1733" s="49" t="s">
        <v>8615</v>
      </c>
      <c r="B1733" s="41" t="s">
        <v>9567</v>
      </c>
      <c r="C1733" s="49" t="s">
        <v>7927</v>
      </c>
      <c r="D1733" s="49" t="s">
        <v>7928</v>
      </c>
      <c r="E1733" s="41" t="s">
        <v>7929</v>
      </c>
      <c r="F1733" s="41" t="s">
        <v>9568</v>
      </c>
      <c r="G1733" s="41" t="s">
        <v>1048</v>
      </c>
      <c r="H1733" s="41" t="s">
        <v>7894</v>
      </c>
      <c r="I1733" s="42">
        <v>41515</v>
      </c>
      <c r="J1733" s="41"/>
      <c r="K1733" s="41"/>
      <c r="L1733" s="41"/>
    </row>
    <row r="1734" spans="1:12" hidden="1">
      <c r="A1734" s="48" t="s">
        <v>8615</v>
      </c>
      <c r="B1734" s="40" t="s">
        <v>9567</v>
      </c>
      <c r="C1734" s="48" t="s">
        <v>7927</v>
      </c>
      <c r="D1734" s="48" t="s">
        <v>7928</v>
      </c>
      <c r="E1734" s="41" t="s">
        <v>7929</v>
      </c>
      <c r="F1734" s="40" t="s">
        <v>9568</v>
      </c>
      <c r="G1734" s="40" t="s">
        <v>7895</v>
      </c>
      <c r="H1734" s="40" t="s">
        <v>7896</v>
      </c>
      <c r="I1734" s="43">
        <f>J1734-2</f>
        <v>41498</v>
      </c>
      <c r="J1734" s="43">
        <f t="shared" ref="J1734:J1740" si="115">I1735</f>
        <v>41500</v>
      </c>
      <c r="K1734" s="40" t="s">
        <v>161</v>
      </c>
      <c r="L1734" s="40">
        <v>100</v>
      </c>
    </row>
    <row r="1735" spans="1:12" hidden="1">
      <c r="A1735" s="48" t="s">
        <v>8615</v>
      </c>
      <c r="B1735" s="40" t="s">
        <v>9567</v>
      </c>
      <c r="C1735" s="48" t="s">
        <v>7927</v>
      </c>
      <c r="D1735" s="48" t="s">
        <v>7928</v>
      </c>
      <c r="E1735" s="41" t="s">
        <v>7929</v>
      </c>
      <c r="F1735" s="40" t="s">
        <v>9568</v>
      </c>
      <c r="G1735" s="40" t="s">
        <v>7898</v>
      </c>
      <c r="H1735" s="40" t="s">
        <v>7899</v>
      </c>
      <c r="I1735" s="43">
        <f>J1735-1</f>
        <v>41500</v>
      </c>
      <c r="J1735" s="43">
        <f t="shared" si="115"/>
        <v>41501</v>
      </c>
      <c r="K1735" s="40" t="s">
        <v>161</v>
      </c>
      <c r="L1735" s="40">
        <v>100</v>
      </c>
    </row>
    <row r="1736" spans="1:12" hidden="1">
      <c r="A1736" s="48" t="s">
        <v>8615</v>
      </c>
      <c r="B1736" s="40" t="s">
        <v>9567</v>
      </c>
      <c r="C1736" s="48" t="s">
        <v>7927</v>
      </c>
      <c r="D1736" s="48" t="s">
        <v>7928</v>
      </c>
      <c r="E1736" s="41" t="s">
        <v>7929</v>
      </c>
      <c r="F1736" s="40" t="s">
        <v>9568</v>
      </c>
      <c r="G1736" s="40" t="s">
        <v>7898</v>
      </c>
      <c r="H1736" s="40" t="s">
        <v>7900</v>
      </c>
      <c r="I1736" s="43">
        <f>J1736-1</f>
        <v>41501</v>
      </c>
      <c r="J1736" s="43">
        <f t="shared" si="115"/>
        <v>41502</v>
      </c>
      <c r="K1736" s="40" t="s">
        <v>161</v>
      </c>
      <c r="L1736" s="40">
        <v>100</v>
      </c>
    </row>
    <row r="1737" spans="1:12">
      <c r="A1737" s="48" t="s">
        <v>8615</v>
      </c>
      <c r="B1737" s="40" t="s">
        <v>9567</v>
      </c>
      <c r="C1737" s="48" t="s">
        <v>7927</v>
      </c>
      <c r="D1737" s="48" t="s">
        <v>7928</v>
      </c>
      <c r="E1737" s="41" t="s">
        <v>7929</v>
      </c>
      <c r="F1737" s="40" t="s">
        <v>9568</v>
      </c>
      <c r="G1737" s="40" t="s">
        <v>7901</v>
      </c>
      <c r="H1737" s="40" t="s">
        <v>7902</v>
      </c>
      <c r="I1737" s="43">
        <f>J1737-5</f>
        <v>41502</v>
      </c>
      <c r="J1737" s="43">
        <f t="shared" si="115"/>
        <v>41507</v>
      </c>
      <c r="K1737" s="40" t="s">
        <v>103</v>
      </c>
      <c r="L1737" s="40">
        <v>100</v>
      </c>
    </row>
    <row r="1738" spans="1:12" hidden="1">
      <c r="A1738" s="48" t="s">
        <v>8615</v>
      </c>
      <c r="B1738" s="40" t="s">
        <v>9567</v>
      </c>
      <c r="C1738" s="48" t="s">
        <v>7927</v>
      </c>
      <c r="D1738" s="48" t="s">
        <v>7928</v>
      </c>
      <c r="E1738" s="41" t="s">
        <v>7929</v>
      </c>
      <c r="F1738" s="40" t="s">
        <v>9568</v>
      </c>
      <c r="G1738" s="40" t="s">
        <v>7904</v>
      </c>
      <c r="H1738" s="40" t="s">
        <v>7905</v>
      </c>
      <c r="I1738" s="43">
        <f>J1738-3</f>
        <v>41507</v>
      </c>
      <c r="J1738" s="43">
        <f t="shared" si="115"/>
        <v>41510</v>
      </c>
      <c r="K1738" s="40" t="s">
        <v>103</v>
      </c>
      <c r="L1738" s="40">
        <v>100</v>
      </c>
    </row>
    <row r="1739" spans="1:12" hidden="1">
      <c r="A1739" s="48" t="s">
        <v>8615</v>
      </c>
      <c r="B1739" s="40" t="s">
        <v>9567</v>
      </c>
      <c r="C1739" s="48" t="s">
        <v>7927</v>
      </c>
      <c r="D1739" s="48" t="s">
        <v>7928</v>
      </c>
      <c r="E1739" s="41" t="s">
        <v>7929</v>
      </c>
      <c r="F1739" s="40" t="s">
        <v>9568</v>
      </c>
      <c r="G1739" s="40" t="s">
        <v>7904</v>
      </c>
      <c r="H1739" s="40" t="s">
        <v>7906</v>
      </c>
      <c r="I1739" s="43">
        <f>J1739-2</f>
        <v>41510</v>
      </c>
      <c r="J1739" s="43">
        <f t="shared" si="115"/>
        <v>41512</v>
      </c>
      <c r="K1739" s="40" t="s">
        <v>103</v>
      </c>
      <c r="L1739" s="40">
        <v>100</v>
      </c>
    </row>
    <row r="1740" spans="1:12" hidden="1">
      <c r="A1740" s="48" t="s">
        <v>8615</v>
      </c>
      <c r="B1740" s="40" t="s">
        <v>9567</v>
      </c>
      <c r="C1740" s="48" t="s">
        <v>7927</v>
      </c>
      <c r="D1740" s="48" t="s">
        <v>7928</v>
      </c>
      <c r="E1740" s="41" t="s">
        <v>7929</v>
      </c>
      <c r="F1740" s="40" t="s">
        <v>9568</v>
      </c>
      <c r="G1740" s="40" t="s">
        <v>7904</v>
      </c>
      <c r="H1740" s="40" t="s">
        <v>7907</v>
      </c>
      <c r="I1740" s="43">
        <f>J1740-2</f>
        <v>41512</v>
      </c>
      <c r="J1740" s="43">
        <f t="shared" si="115"/>
        <v>41514</v>
      </c>
      <c r="K1740" s="40" t="s">
        <v>103</v>
      </c>
      <c r="L1740" s="40">
        <v>100</v>
      </c>
    </row>
    <row r="1741" spans="1:12" hidden="1">
      <c r="A1741" s="48" t="s">
        <v>8615</v>
      </c>
      <c r="B1741" s="40" t="s">
        <v>9567</v>
      </c>
      <c r="C1741" s="48" t="s">
        <v>7927</v>
      </c>
      <c r="D1741" s="48" t="s">
        <v>7928</v>
      </c>
      <c r="E1741" s="41" t="s">
        <v>7929</v>
      </c>
      <c r="F1741" s="40" t="s">
        <v>9568</v>
      </c>
      <c r="G1741" s="40" t="s">
        <v>7904</v>
      </c>
      <c r="H1741" s="40" t="s">
        <v>7908</v>
      </c>
      <c r="I1741" s="43">
        <f>J1741-1</f>
        <v>41514</v>
      </c>
      <c r="J1741" s="43">
        <v>41515</v>
      </c>
      <c r="K1741" s="40" t="s">
        <v>103</v>
      </c>
      <c r="L1741" s="40">
        <v>100</v>
      </c>
    </row>
    <row r="1742" spans="1:12" hidden="1">
      <c r="A1742" s="41" t="s">
        <v>2241</v>
      </c>
      <c r="B1742" s="41" t="s">
        <v>9569</v>
      </c>
      <c r="C1742" s="41" t="s">
        <v>108</v>
      </c>
      <c r="D1742" s="41" t="s">
        <v>7928</v>
      </c>
      <c r="E1742" s="41" t="s">
        <v>7938</v>
      </c>
      <c r="F1742" s="41" t="s">
        <v>9570</v>
      </c>
      <c r="G1742" s="41" t="s">
        <v>1048</v>
      </c>
      <c r="H1742" s="41" t="s">
        <v>7888</v>
      </c>
      <c r="I1742" s="41"/>
      <c r="J1742" s="41"/>
      <c r="K1742" s="41"/>
      <c r="L1742" s="41"/>
    </row>
    <row r="1743" spans="1:12" hidden="1">
      <c r="A1743" s="41" t="s">
        <v>2241</v>
      </c>
      <c r="B1743" s="41" t="s">
        <v>9569</v>
      </c>
      <c r="C1743" s="41" t="s">
        <v>108</v>
      </c>
      <c r="D1743" s="41" t="s">
        <v>7928</v>
      </c>
      <c r="E1743" s="41" t="s">
        <v>7938</v>
      </c>
      <c r="F1743" s="41" t="s">
        <v>9570</v>
      </c>
      <c r="G1743" s="41" t="s">
        <v>1048</v>
      </c>
      <c r="H1743" s="41" t="s">
        <v>7889</v>
      </c>
      <c r="I1743" s="59"/>
      <c r="J1743" s="41"/>
      <c r="K1743" s="41"/>
      <c r="L1743" s="41"/>
    </row>
    <row r="1744" spans="1:12" hidden="1">
      <c r="A1744" s="41" t="s">
        <v>2241</v>
      </c>
      <c r="B1744" s="41" t="s">
        <v>9569</v>
      </c>
      <c r="C1744" s="41" t="s">
        <v>108</v>
      </c>
      <c r="D1744" s="41" t="s">
        <v>7928</v>
      </c>
      <c r="E1744" s="41" t="s">
        <v>7938</v>
      </c>
      <c r="F1744" s="41" t="s">
        <v>9570</v>
      </c>
      <c r="G1744" s="41" t="s">
        <v>1048</v>
      </c>
      <c r="H1744" s="41" t="s">
        <v>7890</v>
      </c>
      <c r="I1744" s="41"/>
      <c r="J1744" s="41"/>
      <c r="K1744" s="41"/>
      <c r="L1744" s="41"/>
    </row>
    <row r="1745" spans="1:13" hidden="1">
      <c r="A1745" s="41" t="s">
        <v>2241</v>
      </c>
      <c r="B1745" s="41" t="s">
        <v>9569</v>
      </c>
      <c r="C1745" s="41" t="s">
        <v>108</v>
      </c>
      <c r="D1745" s="41" t="s">
        <v>7928</v>
      </c>
      <c r="E1745" s="41" t="s">
        <v>7938</v>
      </c>
      <c r="F1745" s="41" t="s">
        <v>9570</v>
      </c>
      <c r="G1745" s="41" t="s">
        <v>1048</v>
      </c>
      <c r="H1745" s="41" t="s">
        <v>7891</v>
      </c>
      <c r="I1745" s="42"/>
      <c r="J1745" s="41"/>
      <c r="K1745" s="41"/>
      <c r="L1745" s="41"/>
    </row>
    <row r="1746" spans="1:13" hidden="1">
      <c r="A1746" s="41" t="s">
        <v>2241</v>
      </c>
      <c r="B1746" s="41" t="s">
        <v>9569</v>
      </c>
      <c r="C1746" s="41" t="s">
        <v>108</v>
      </c>
      <c r="D1746" s="41" t="s">
        <v>7928</v>
      </c>
      <c r="E1746" s="41" t="s">
        <v>7938</v>
      </c>
      <c r="F1746" s="41" t="s">
        <v>9570</v>
      </c>
      <c r="G1746" s="41" t="s">
        <v>1048</v>
      </c>
      <c r="H1746" s="41" t="s">
        <v>7892</v>
      </c>
      <c r="I1746" s="42">
        <v>41457</v>
      </c>
      <c r="J1746" s="41"/>
      <c r="K1746" s="41"/>
      <c r="L1746" s="41"/>
    </row>
    <row r="1747" spans="1:13" hidden="1">
      <c r="A1747" s="41" t="s">
        <v>2241</v>
      </c>
      <c r="B1747" s="41" t="s">
        <v>9569</v>
      </c>
      <c r="C1747" s="41" t="s">
        <v>108</v>
      </c>
      <c r="D1747" s="41" t="s">
        <v>7928</v>
      </c>
      <c r="E1747" s="41" t="s">
        <v>7938</v>
      </c>
      <c r="F1747" s="41" t="s">
        <v>9570</v>
      </c>
      <c r="G1747" s="41" t="s">
        <v>1048</v>
      </c>
      <c r="H1747" s="41" t="s">
        <v>7893</v>
      </c>
      <c r="I1747" s="42"/>
      <c r="J1747" s="41"/>
      <c r="K1747" s="41"/>
      <c r="L1747" s="41"/>
    </row>
    <row r="1748" spans="1:13" hidden="1">
      <c r="A1748" s="41" t="s">
        <v>2241</v>
      </c>
      <c r="B1748" s="41" t="s">
        <v>9569</v>
      </c>
      <c r="C1748" s="41" t="s">
        <v>108</v>
      </c>
      <c r="D1748" s="41" t="s">
        <v>7928</v>
      </c>
      <c r="E1748" s="41" t="s">
        <v>7938</v>
      </c>
      <c r="F1748" s="41" t="s">
        <v>9570</v>
      </c>
      <c r="G1748" s="41" t="s">
        <v>1048</v>
      </c>
      <c r="H1748" s="41" t="s">
        <v>7894</v>
      </c>
      <c r="I1748" s="42">
        <v>41503</v>
      </c>
      <c r="J1748" s="41"/>
      <c r="K1748" s="41"/>
      <c r="L1748" s="41"/>
    </row>
    <row r="1749" spans="1:13" hidden="1">
      <c r="A1749" s="40" t="s">
        <v>2241</v>
      </c>
      <c r="B1749" s="40" t="s">
        <v>9569</v>
      </c>
      <c r="C1749" s="41" t="s">
        <v>108</v>
      </c>
      <c r="D1749" s="40" t="s">
        <v>7928</v>
      </c>
      <c r="E1749" s="41" t="s">
        <v>7938</v>
      </c>
      <c r="F1749" s="40" t="s">
        <v>9570</v>
      </c>
      <c r="G1749" s="40" t="s">
        <v>7895</v>
      </c>
      <c r="H1749" s="40" t="s">
        <v>7896</v>
      </c>
      <c r="I1749" s="43">
        <f>J1749-2</f>
        <v>41486</v>
      </c>
      <c r="J1749" s="43">
        <f t="shared" ref="J1749:J1755" si="116">I1750</f>
        <v>41488</v>
      </c>
      <c r="K1749" s="40" t="s">
        <v>161</v>
      </c>
      <c r="L1749" s="40">
        <v>100</v>
      </c>
      <c r="M1749" s="39" t="s">
        <v>9571</v>
      </c>
    </row>
    <row r="1750" spans="1:13" hidden="1">
      <c r="A1750" s="40" t="s">
        <v>2241</v>
      </c>
      <c r="B1750" s="40" t="s">
        <v>9569</v>
      </c>
      <c r="C1750" s="40" t="s">
        <v>108</v>
      </c>
      <c r="D1750" s="40" t="s">
        <v>7928</v>
      </c>
      <c r="E1750" s="41" t="s">
        <v>7938</v>
      </c>
      <c r="F1750" s="40" t="s">
        <v>9570</v>
      </c>
      <c r="G1750" s="40" t="s">
        <v>7898</v>
      </c>
      <c r="H1750" s="40" t="s">
        <v>7899</v>
      </c>
      <c r="I1750" s="43">
        <f>J1750-1</f>
        <v>41488</v>
      </c>
      <c r="J1750" s="43">
        <f t="shared" si="116"/>
        <v>41489</v>
      </c>
      <c r="K1750" s="40" t="s">
        <v>161</v>
      </c>
      <c r="L1750" s="40">
        <v>100</v>
      </c>
    </row>
    <row r="1751" spans="1:13" hidden="1">
      <c r="A1751" s="40" t="s">
        <v>2241</v>
      </c>
      <c r="B1751" s="40" t="s">
        <v>9569</v>
      </c>
      <c r="C1751" s="40" t="s">
        <v>108</v>
      </c>
      <c r="D1751" s="40" t="s">
        <v>7928</v>
      </c>
      <c r="E1751" s="41" t="s">
        <v>7938</v>
      </c>
      <c r="F1751" s="40" t="s">
        <v>9570</v>
      </c>
      <c r="G1751" s="40" t="s">
        <v>7898</v>
      </c>
      <c r="H1751" s="40" t="s">
        <v>7900</v>
      </c>
      <c r="I1751" s="43">
        <f>J1751-1</f>
        <v>41489</v>
      </c>
      <c r="J1751" s="43">
        <f t="shared" si="116"/>
        <v>41490</v>
      </c>
      <c r="K1751" s="40" t="s">
        <v>161</v>
      </c>
      <c r="L1751" s="40">
        <v>100</v>
      </c>
    </row>
    <row r="1752" spans="1:13">
      <c r="A1752" s="40" t="s">
        <v>2241</v>
      </c>
      <c r="B1752" s="40" t="s">
        <v>9569</v>
      </c>
      <c r="C1752" s="40" t="s">
        <v>108</v>
      </c>
      <c r="D1752" s="40" t="s">
        <v>7928</v>
      </c>
      <c r="E1752" s="41" t="s">
        <v>7938</v>
      </c>
      <c r="F1752" s="40" t="s">
        <v>9570</v>
      </c>
      <c r="G1752" s="40" t="s">
        <v>7901</v>
      </c>
      <c r="H1752" s="40" t="s">
        <v>7902</v>
      </c>
      <c r="I1752" s="43">
        <f>J1752-5</f>
        <v>41490</v>
      </c>
      <c r="J1752" s="43">
        <f t="shared" si="116"/>
        <v>41495</v>
      </c>
      <c r="K1752" s="40" t="s">
        <v>135</v>
      </c>
      <c r="L1752" s="40">
        <v>100</v>
      </c>
    </row>
    <row r="1753" spans="1:13" hidden="1">
      <c r="A1753" s="40" t="s">
        <v>2241</v>
      </c>
      <c r="B1753" s="40" t="s">
        <v>9569</v>
      </c>
      <c r="C1753" s="40" t="s">
        <v>108</v>
      </c>
      <c r="D1753" s="40" t="s">
        <v>7928</v>
      </c>
      <c r="E1753" s="41" t="s">
        <v>7938</v>
      </c>
      <c r="F1753" s="40" t="s">
        <v>9570</v>
      </c>
      <c r="G1753" s="40" t="s">
        <v>7904</v>
      </c>
      <c r="H1753" s="40" t="s">
        <v>7905</v>
      </c>
      <c r="I1753" s="43">
        <f>J1753-3</f>
        <v>41495</v>
      </c>
      <c r="J1753" s="43">
        <f t="shared" si="116"/>
        <v>41498</v>
      </c>
      <c r="K1753" s="40" t="s">
        <v>135</v>
      </c>
      <c r="L1753" s="40">
        <v>100</v>
      </c>
    </row>
    <row r="1754" spans="1:13" hidden="1">
      <c r="A1754" s="40" t="s">
        <v>2241</v>
      </c>
      <c r="B1754" s="40" t="s">
        <v>9569</v>
      </c>
      <c r="C1754" s="40" t="s">
        <v>108</v>
      </c>
      <c r="D1754" s="40" t="s">
        <v>7928</v>
      </c>
      <c r="E1754" s="41" t="s">
        <v>7938</v>
      </c>
      <c r="F1754" s="40" t="s">
        <v>9570</v>
      </c>
      <c r="G1754" s="40" t="s">
        <v>7904</v>
      </c>
      <c r="H1754" s="40" t="s">
        <v>7906</v>
      </c>
      <c r="I1754" s="43">
        <f>J1754-2</f>
        <v>41498</v>
      </c>
      <c r="J1754" s="43">
        <f t="shared" si="116"/>
        <v>41500</v>
      </c>
      <c r="K1754" s="40" t="s">
        <v>135</v>
      </c>
      <c r="L1754" s="40">
        <v>100</v>
      </c>
    </row>
    <row r="1755" spans="1:13" hidden="1">
      <c r="A1755" s="40" t="s">
        <v>2241</v>
      </c>
      <c r="B1755" s="40" t="s">
        <v>9569</v>
      </c>
      <c r="C1755" s="40" t="s">
        <v>108</v>
      </c>
      <c r="D1755" s="40" t="s">
        <v>7928</v>
      </c>
      <c r="E1755" s="41" t="s">
        <v>7938</v>
      </c>
      <c r="F1755" s="40" t="s">
        <v>9570</v>
      </c>
      <c r="G1755" s="40" t="s">
        <v>7904</v>
      </c>
      <c r="H1755" s="40" t="s">
        <v>7907</v>
      </c>
      <c r="I1755" s="43">
        <f>J1755-2</f>
        <v>41500</v>
      </c>
      <c r="J1755" s="43">
        <f t="shared" si="116"/>
        <v>41502</v>
      </c>
      <c r="K1755" s="40" t="s">
        <v>135</v>
      </c>
      <c r="L1755" s="40">
        <v>100</v>
      </c>
    </row>
    <row r="1756" spans="1:13" hidden="1">
      <c r="A1756" s="40" t="s">
        <v>2241</v>
      </c>
      <c r="B1756" s="40" t="s">
        <v>9569</v>
      </c>
      <c r="C1756" s="40" t="s">
        <v>108</v>
      </c>
      <c r="D1756" s="40" t="s">
        <v>7928</v>
      </c>
      <c r="E1756" s="41" t="s">
        <v>7938</v>
      </c>
      <c r="F1756" s="40" t="s">
        <v>9570</v>
      </c>
      <c r="G1756" s="40" t="s">
        <v>7904</v>
      </c>
      <c r="H1756" s="40" t="s">
        <v>7908</v>
      </c>
      <c r="I1756" s="43">
        <f>J1756-1</f>
        <v>41502</v>
      </c>
      <c r="J1756" s="43">
        <v>41503</v>
      </c>
      <c r="K1756" s="40" t="s">
        <v>135</v>
      </c>
      <c r="L1756" s="40">
        <v>100</v>
      </c>
    </row>
    <row r="1757" spans="1:13" hidden="1">
      <c r="A1757" s="41" t="s">
        <v>2241</v>
      </c>
      <c r="B1757" s="41" t="s">
        <v>9569</v>
      </c>
      <c r="C1757" s="41" t="s">
        <v>108</v>
      </c>
      <c r="D1757" s="41" t="s">
        <v>7928</v>
      </c>
      <c r="E1757" s="41" t="s">
        <v>7938</v>
      </c>
      <c r="F1757" s="41" t="s">
        <v>9572</v>
      </c>
      <c r="G1757" s="41" t="s">
        <v>1048</v>
      </c>
      <c r="H1757" s="41" t="s">
        <v>7888</v>
      </c>
      <c r="I1757" s="41"/>
      <c r="J1757" s="41"/>
      <c r="K1757" s="41"/>
      <c r="L1757" s="41"/>
    </row>
    <row r="1758" spans="1:13" hidden="1">
      <c r="A1758" s="41" t="s">
        <v>2241</v>
      </c>
      <c r="B1758" s="41" t="s">
        <v>9569</v>
      </c>
      <c r="C1758" s="41" t="s">
        <v>108</v>
      </c>
      <c r="D1758" s="41" t="s">
        <v>7928</v>
      </c>
      <c r="E1758" s="41" t="s">
        <v>7938</v>
      </c>
      <c r="F1758" s="41" t="s">
        <v>9572</v>
      </c>
      <c r="G1758" s="41" t="s">
        <v>1048</v>
      </c>
      <c r="H1758" s="41" t="s">
        <v>7889</v>
      </c>
      <c r="I1758" s="59"/>
      <c r="J1758" s="41"/>
      <c r="K1758" s="41"/>
      <c r="L1758" s="41"/>
    </row>
    <row r="1759" spans="1:13" hidden="1">
      <c r="A1759" s="41" t="s">
        <v>2241</v>
      </c>
      <c r="B1759" s="41" t="s">
        <v>9569</v>
      </c>
      <c r="C1759" s="41" t="s">
        <v>108</v>
      </c>
      <c r="D1759" s="41" t="s">
        <v>7928</v>
      </c>
      <c r="E1759" s="41" t="s">
        <v>7938</v>
      </c>
      <c r="F1759" s="41" t="s">
        <v>9572</v>
      </c>
      <c r="G1759" s="41" t="s">
        <v>1048</v>
      </c>
      <c r="H1759" s="41" t="s">
        <v>7890</v>
      </c>
      <c r="I1759" s="41"/>
      <c r="J1759" s="41"/>
      <c r="K1759" s="41"/>
      <c r="L1759" s="41"/>
    </row>
    <row r="1760" spans="1:13" hidden="1">
      <c r="A1760" s="41" t="s">
        <v>2241</v>
      </c>
      <c r="B1760" s="41" t="s">
        <v>9569</v>
      </c>
      <c r="C1760" s="41" t="s">
        <v>108</v>
      </c>
      <c r="D1760" s="41" t="s">
        <v>7928</v>
      </c>
      <c r="E1760" s="41" t="s">
        <v>7938</v>
      </c>
      <c r="F1760" s="41" t="s">
        <v>9572</v>
      </c>
      <c r="G1760" s="41" t="s">
        <v>1048</v>
      </c>
      <c r="H1760" s="41" t="s">
        <v>7891</v>
      </c>
      <c r="I1760" s="42"/>
      <c r="J1760" s="41"/>
      <c r="K1760" s="41"/>
      <c r="L1760" s="41"/>
    </row>
    <row r="1761" spans="1:13" hidden="1">
      <c r="A1761" s="41" t="s">
        <v>2241</v>
      </c>
      <c r="B1761" s="41" t="s">
        <v>9569</v>
      </c>
      <c r="C1761" s="41" t="s">
        <v>108</v>
      </c>
      <c r="D1761" s="41" t="s">
        <v>7928</v>
      </c>
      <c r="E1761" s="41" t="s">
        <v>7938</v>
      </c>
      <c r="F1761" s="41" t="s">
        <v>9572</v>
      </c>
      <c r="G1761" s="41" t="s">
        <v>1048</v>
      </c>
      <c r="H1761" s="41" t="s">
        <v>7892</v>
      </c>
      <c r="I1761" s="42">
        <v>41457</v>
      </c>
      <c r="J1761" s="41"/>
      <c r="K1761" s="41"/>
      <c r="L1761" s="41"/>
    </row>
    <row r="1762" spans="1:13" hidden="1">
      <c r="A1762" s="41" t="s">
        <v>2241</v>
      </c>
      <c r="B1762" s="41" t="s">
        <v>9569</v>
      </c>
      <c r="C1762" s="41" t="s">
        <v>108</v>
      </c>
      <c r="D1762" s="41" t="s">
        <v>7928</v>
      </c>
      <c r="E1762" s="41" t="s">
        <v>7938</v>
      </c>
      <c r="F1762" s="41" t="s">
        <v>9572</v>
      </c>
      <c r="G1762" s="41" t="s">
        <v>1048</v>
      </c>
      <c r="H1762" s="41" t="s">
        <v>7893</v>
      </c>
      <c r="I1762" s="42"/>
      <c r="J1762" s="41"/>
      <c r="K1762" s="41"/>
      <c r="L1762" s="41"/>
    </row>
    <row r="1763" spans="1:13" hidden="1">
      <c r="A1763" s="41" t="s">
        <v>2241</v>
      </c>
      <c r="B1763" s="41" t="s">
        <v>9569</v>
      </c>
      <c r="C1763" s="41" t="s">
        <v>108</v>
      </c>
      <c r="D1763" s="41" t="s">
        <v>7928</v>
      </c>
      <c r="E1763" s="41" t="s">
        <v>7938</v>
      </c>
      <c r="F1763" s="41" t="s">
        <v>9572</v>
      </c>
      <c r="G1763" s="41" t="s">
        <v>1048</v>
      </c>
      <c r="H1763" s="41" t="s">
        <v>7894</v>
      </c>
      <c r="I1763" s="42">
        <v>41503</v>
      </c>
      <c r="J1763" s="41"/>
      <c r="K1763" s="41"/>
      <c r="L1763" s="41"/>
    </row>
    <row r="1764" spans="1:13" hidden="1">
      <c r="A1764" s="40" t="s">
        <v>2241</v>
      </c>
      <c r="B1764" s="40" t="s">
        <v>9569</v>
      </c>
      <c r="C1764" s="41" t="s">
        <v>108</v>
      </c>
      <c r="D1764" s="40" t="s">
        <v>7928</v>
      </c>
      <c r="E1764" s="41" t="s">
        <v>7938</v>
      </c>
      <c r="F1764" s="40" t="s">
        <v>9572</v>
      </c>
      <c r="G1764" s="40" t="s">
        <v>7895</v>
      </c>
      <c r="H1764" s="40" t="s">
        <v>7896</v>
      </c>
      <c r="I1764" s="43">
        <f>J1764-2</f>
        <v>41486</v>
      </c>
      <c r="J1764" s="43">
        <f t="shared" ref="J1764:J1770" si="117">I1765</f>
        <v>41488</v>
      </c>
      <c r="K1764" s="40" t="s">
        <v>161</v>
      </c>
      <c r="L1764" s="40">
        <v>100</v>
      </c>
      <c r="M1764" s="39" t="s">
        <v>9571</v>
      </c>
    </row>
    <row r="1765" spans="1:13" hidden="1">
      <c r="A1765" s="40" t="s">
        <v>2241</v>
      </c>
      <c r="B1765" s="40" t="s">
        <v>9569</v>
      </c>
      <c r="C1765" s="40" t="s">
        <v>108</v>
      </c>
      <c r="D1765" s="40" t="s">
        <v>7928</v>
      </c>
      <c r="E1765" s="41" t="s">
        <v>7938</v>
      </c>
      <c r="F1765" s="40" t="s">
        <v>9572</v>
      </c>
      <c r="G1765" s="40" t="s">
        <v>7898</v>
      </c>
      <c r="H1765" s="40" t="s">
        <v>7899</v>
      </c>
      <c r="I1765" s="43">
        <f>J1765-1</f>
        <v>41488</v>
      </c>
      <c r="J1765" s="43">
        <f t="shared" si="117"/>
        <v>41489</v>
      </c>
      <c r="K1765" s="40" t="s">
        <v>161</v>
      </c>
      <c r="L1765" s="40">
        <v>100</v>
      </c>
    </row>
    <row r="1766" spans="1:13" hidden="1">
      <c r="A1766" s="40" t="s">
        <v>2241</v>
      </c>
      <c r="B1766" s="40" t="s">
        <v>9569</v>
      </c>
      <c r="C1766" s="40" t="s">
        <v>108</v>
      </c>
      <c r="D1766" s="40" t="s">
        <v>7928</v>
      </c>
      <c r="E1766" s="41" t="s">
        <v>7938</v>
      </c>
      <c r="F1766" s="40" t="s">
        <v>9572</v>
      </c>
      <c r="G1766" s="40" t="s">
        <v>7898</v>
      </c>
      <c r="H1766" s="40" t="s">
        <v>7900</v>
      </c>
      <c r="I1766" s="43">
        <f>J1766-1</f>
        <v>41489</v>
      </c>
      <c r="J1766" s="43">
        <f t="shared" si="117"/>
        <v>41490</v>
      </c>
      <c r="K1766" s="40" t="s">
        <v>161</v>
      </c>
      <c r="L1766" s="40">
        <v>100</v>
      </c>
    </row>
    <row r="1767" spans="1:13">
      <c r="A1767" s="40" t="s">
        <v>2241</v>
      </c>
      <c r="B1767" s="40" t="s">
        <v>9569</v>
      </c>
      <c r="C1767" s="40" t="s">
        <v>108</v>
      </c>
      <c r="D1767" s="40" t="s">
        <v>7928</v>
      </c>
      <c r="E1767" s="41" t="s">
        <v>7938</v>
      </c>
      <c r="F1767" s="40" t="s">
        <v>9572</v>
      </c>
      <c r="G1767" s="40" t="s">
        <v>7901</v>
      </c>
      <c r="H1767" s="40" t="s">
        <v>7902</v>
      </c>
      <c r="I1767" s="43">
        <f>J1767-5</f>
        <v>41490</v>
      </c>
      <c r="J1767" s="43">
        <f t="shared" si="117"/>
        <v>41495</v>
      </c>
      <c r="K1767" s="40" t="s">
        <v>135</v>
      </c>
      <c r="L1767" s="40">
        <v>100</v>
      </c>
    </row>
    <row r="1768" spans="1:13" hidden="1">
      <c r="A1768" s="40" t="s">
        <v>2241</v>
      </c>
      <c r="B1768" s="40" t="s">
        <v>9569</v>
      </c>
      <c r="C1768" s="40" t="s">
        <v>108</v>
      </c>
      <c r="D1768" s="40" t="s">
        <v>7928</v>
      </c>
      <c r="E1768" s="41" t="s">
        <v>7938</v>
      </c>
      <c r="F1768" s="40" t="s">
        <v>9572</v>
      </c>
      <c r="G1768" s="40" t="s">
        <v>7904</v>
      </c>
      <c r="H1768" s="40" t="s">
        <v>7905</v>
      </c>
      <c r="I1768" s="43">
        <f>J1768-3</f>
        <v>41495</v>
      </c>
      <c r="J1768" s="43">
        <f t="shared" si="117"/>
        <v>41498</v>
      </c>
      <c r="K1768" s="40" t="s">
        <v>135</v>
      </c>
      <c r="L1768" s="40">
        <v>100</v>
      </c>
    </row>
    <row r="1769" spans="1:13" hidden="1">
      <c r="A1769" s="40" t="s">
        <v>2241</v>
      </c>
      <c r="B1769" s="40" t="s">
        <v>9569</v>
      </c>
      <c r="C1769" s="40" t="s">
        <v>108</v>
      </c>
      <c r="D1769" s="40" t="s">
        <v>7928</v>
      </c>
      <c r="E1769" s="41" t="s">
        <v>7938</v>
      </c>
      <c r="F1769" s="40" t="s">
        <v>9572</v>
      </c>
      <c r="G1769" s="40" t="s">
        <v>7904</v>
      </c>
      <c r="H1769" s="40" t="s">
        <v>7906</v>
      </c>
      <c r="I1769" s="43">
        <f>J1769-2</f>
        <v>41498</v>
      </c>
      <c r="J1769" s="43">
        <f t="shared" si="117"/>
        <v>41500</v>
      </c>
      <c r="K1769" s="40" t="s">
        <v>135</v>
      </c>
      <c r="L1769" s="40">
        <v>100</v>
      </c>
    </row>
    <row r="1770" spans="1:13" hidden="1">
      <c r="A1770" s="40" t="s">
        <v>2241</v>
      </c>
      <c r="B1770" s="40" t="s">
        <v>9569</v>
      </c>
      <c r="C1770" s="40" t="s">
        <v>108</v>
      </c>
      <c r="D1770" s="40" t="s">
        <v>7928</v>
      </c>
      <c r="E1770" s="41" t="s">
        <v>7938</v>
      </c>
      <c r="F1770" s="40" t="s">
        <v>9572</v>
      </c>
      <c r="G1770" s="40" t="s">
        <v>7904</v>
      </c>
      <c r="H1770" s="40" t="s">
        <v>7907</v>
      </c>
      <c r="I1770" s="43">
        <f>J1770-2</f>
        <v>41500</v>
      </c>
      <c r="J1770" s="43">
        <f t="shared" si="117"/>
        <v>41502</v>
      </c>
      <c r="K1770" s="40" t="s">
        <v>135</v>
      </c>
      <c r="L1770" s="40">
        <v>100</v>
      </c>
    </row>
    <row r="1771" spans="1:13" hidden="1">
      <c r="A1771" s="40" t="s">
        <v>2241</v>
      </c>
      <c r="B1771" s="40" t="s">
        <v>9569</v>
      </c>
      <c r="C1771" s="40" t="s">
        <v>108</v>
      </c>
      <c r="D1771" s="40" t="s">
        <v>7928</v>
      </c>
      <c r="E1771" s="41" t="s">
        <v>7938</v>
      </c>
      <c r="F1771" s="40" t="s">
        <v>9572</v>
      </c>
      <c r="G1771" s="40" t="s">
        <v>7904</v>
      </c>
      <c r="H1771" s="40" t="s">
        <v>7908</v>
      </c>
      <c r="I1771" s="43">
        <f>J1771-1</f>
        <v>41502</v>
      </c>
      <c r="J1771" s="43">
        <v>41503</v>
      </c>
      <c r="K1771" s="40" t="s">
        <v>135</v>
      </c>
      <c r="L1771" s="40">
        <v>100</v>
      </c>
    </row>
    <row r="1772" spans="1:13" hidden="1">
      <c r="A1772" s="41" t="s">
        <v>9573</v>
      </c>
      <c r="B1772" s="41" t="s">
        <v>9574</v>
      </c>
      <c r="C1772" s="49" t="s">
        <v>92</v>
      </c>
      <c r="D1772" s="47" t="s">
        <v>65</v>
      </c>
      <c r="E1772" s="41" t="s">
        <v>7914</v>
      </c>
      <c r="F1772" s="41" t="s">
        <v>9575</v>
      </c>
      <c r="G1772" s="41" t="s">
        <v>1048</v>
      </c>
      <c r="H1772" s="41" t="s">
        <v>7888</v>
      </c>
      <c r="I1772" s="41"/>
      <c r="J1772" s="41"/>
      <c r="K1772" s="41"/>
      <c r="L1772" s="41"/>
      <c r="M1772" s="52"/>
    </row>
    <row r="1773" spans="1:13" hidden="1">
      <c r="A1773" s="41" t="s">
        <v>9573</v>
      </c>
      <c r="B1773" s="41" t="s">
        <v>9574</v>
      </c>
      <c r="C1773" s="49" t="s">
        <v>92</v>
      </c>
      <c r="D1773" s="47" t="s">
        <v>65</v>
      </c>
      <c r="E1773" s="41" t="s">
        <v>7914</v>
      </c>
      <c r="F1773" s="41" t="s">
        <v>9575</v>
      </c>
      <c r="G1773" s="41" t="s">
        <v>1048</v>
      </c>
      <c r="H1773" s="41" t="s">
        <v>7889</v>
      </c>
      <c r="I1773" s="41"/>
      <c r="J1773" s="41"/>
      <c r="K1773" s="41"/>
      <c r="L1773" s="41"/>
      <c r="M1773" s="52"/>
    </row>
    <row r="1774" spans="1:13" hidden="1">
      <c r="A1774" s="41" t="s">
        <v>9573</v>
      </c>
      <c r="B1774" s="41" t="s">
        <v>9574</v>
      </c>
      <c r="C1774" s="49" t="s">
        <v>92</v>
      </c>
      <c r="D1774" s="47" t="s">
        <v>65</v>
      </c>
      <c r="E1774" s="41" t="s">
        <v>7914</v>
      </c>
      <c r="F1774" s="41" t="s">
        <v>9575</v>
      </c>
      <c r="G1774" s="41" t="s">
        <v>1048</v>
      </c>
      <c r="H1774" s="41" t="s">
        <v>7890</v>
      </c>
      <c r="I1774" s="41"/>
      <c r="J1774" s="41"/>
      <c r="K1774" s="41"/>
      <c r="L1774" s="41"/>
      <c r="M1774" s="52"/>
    </row>
    <row r="1775" spans="1:13" hidden="1">
      <c r="A1775" s="41" t="s">
        <v>9573</v>
      </c>
      <c r="B1775" s="41" t="s">
        <v>9574</v>
      </c>
      <c r="C1775" s="49" t="s">
        <v>92</v>
      </c>
      <c r="D1775" s="47" t="s">
        <v>65</v>
      </c>
      <c r="E1775" s="41" t="s">
        <v>7914</v>
      </c>
      <c r="F1775" s="41" t="s">
        <v>9575</v>
      </c>
      <c r="G1775" s="41" t="s">
        <v>1048</v>
      </c>
      <c r="H1775" s="41" t="s">
        <v>7891</v>
      </c>
      <c r="I1775" s="41"/>
      <c r="J1775" s="41"/>
      <c r="K1775" s="41"/>
      <c r="L1775" s="41"/>
      <c r="M1775" s="52"/>
    </row>
    <row r="1776" spans="1:13" hidden="1">
      <c r="A1776" s="41" t="s">
        <v>9573</v>
      </c>
      <c r="B1776" s="41" t="s">
        <v>9574</v>
      </c>
      <c r="C1776" s="49" t="s">
        <v>92</v>
      </c>
      <c r="D1776" s="47" t="s">
        <v>65</v>
      </c>
      <c r="E1776" s="41" t="s">
        <v>7914</v>
      </c>
      <c r="F1776" s="41" t="s">
        <v>9575</v>
      </c>
      <c r="G1776" s="41" t="s">
        <v>1048</v>
      </c>
      <c r="H1776" s="41" t="s">
        <v>7892</v>
      </c>
      <c r="I1776" s="41"/>
      <c r="J1776" s="41"/>
      <c r="K1776" s="41"/>
      <c r="L1776" s="41"/>
      <c r="M1776" s="52"/>
    </row>
    <row r="1777" spans="1:13" hidden="1">
      <c r="A1777" s="41" t="s">
        <v>9573</v>
      </c>
      <c r="B1777" s="41" t="s">
        <v>9574</v>
      </c>
      <c r="C1777" s="49" t="s">
        <v>92</v>
      </c>
      <c r="D1777" s="47" t="s">
        <v>65</v>
      </c>
      <c r="E1777" s="41" t="s">
        <v>7914</v>
      </c>
      <c r="F1777" s="41" t="s">
        <v>9575</v>
      </c>
      <c r="G1777" s="41" t="s">
        <v>1048</v>
      </c>
      <c r="H1777" s="41" t="s">
        <v>7893</v>
      </c>
      <c r="I1777" s="41"/>
      <c r="J1777" s="41"/>
      <c r="K1777" s="41"/>
      <c r="L1777" s="41"/>
      <c r="M1777" s="52"/>
    </row>
    <row r="1778" spans="1:13" hidden="1">
      <c r="A1778" s="41" t="s">
        <v>9573</v>
      </c>
      <c r="B1778" s="41" t="s">
        <v>9574</v>
      </c>
      <c r="C1778" s="49" t="s">
        <v>92</v>
      </c>
      <c r="D1778" s="47" t="s">
        <v>65</v>
      </c>
      <c r="E1778" s="41" t="s">
        <v>7914</v>
      </c>
      <c r="F1778" s="41" t="s">
        <v>9575</v>
      </c>
      <c r="G1778" s="41" t="s">
        <v>1048</v>
      </c>
      <c r="H1778" s="41" t="s">
        <v>7894</v>
      </c>
      <c r="I1778" s="42">
        <v>41487</v>
      </c>
      <c r="J1778" s="41"/>
      <c r="K1778" s="41"/>
      <c r="L1778" s="41"/>
      <c r="M1778" s="52"/>
    </row>
    <row r="1779" spans="1:13" hidden="1">
      <c r="A1779" s="40" t="s">
        <v>9573</v>
      </c>
      <c r="B1779" s="40" t="s">
        <v>9574</v>
      </c>
      <c r="C1779" s="48" t="s">
        <v>92</v>
      </c>
      <c r="D1779" s="46" t="s">
        <v>65</v>
      </c>
      <c r="E1779" s="41" t="s">
        <v>7914</v>
      </c>
      <c r="F1779" s="40" t="s">
        <v>9575</v>
      </c>
      <c r="G1779" s="40" t="s">
        <v>7895</v>
      </c>
      <c r="H1779" s="40" t="s">
        <v>7896</v>
      </c>
      <c r="I1779" s="43">
        <f>J1779-2</f>
        <v>41470</v>
      </c>
      <c r="J1779" s="43">
        <f t="shared" ref="J1779:J1785" si="118">I1780</f>
        <v>41472</v>
      </c>
      <c r="K1779" s="40" t="s">
        <v>161</v>
      </c>
      <c r="L1779" s="40">
        <v>100</v>
      </c>
    </row>
    <row r="1780" spans="1:13" hidden="1">
      <c r="A1780" s="40" t="s">
        <v>9573</v>
      </c>
      <c r="B1780" s="40" t="s">
        <v>9574</v>
      </c>
      <c r="C1780" s="48" t="s">
        <v>92</v>
      </c>
      <c r="D1780" s="46" t="s">
        <v>65</v>
      </c>
      <c r="E1780" s="41" t="s">
        <v>7914</v>
      </c>
      <c r="F1780" s="40" t="s">
        <v>9575</v>
      </c>
      <c r="G1780" s="40" t="s">
        <v>7898</v>
      </c>
      <c r="H1780" s="40" t="s">
        <v>7899</v>
      </c>
      <c r="I1780" s="43">
        <f>J1780-1</f>
        <v>41472</v>
      </c>
      <c r="J1780" s="43">
        <f t="shared" si="118"/>
        <v>41473</v>
      </c>
      <c r="K1780" s="40" t="s">
        <v>161</v>
      </c>
      <c r="L1780" s="40">
        <v>100</v>
      </c>
    </row>
    <row r="1781" spans="1:13" hidden="1">
      <c r="A1781" s="40" t="s">
        <v>9573</v>
      </c>
      <c r="B1781" s="40" t="s">
        <v>9574</v>
      </c>
      <c r="C1781" s="48" t="s">
        <v>92</v>
      </c>
      <c r="D1781" s="46" t="s">
        <v>65</v>
      </c>
      <c r="E1781" s="41" t="s">
        <v>7914</v>
      </c>
      <c r="F1781" s="40" t="s">
        <v>9575</v>
      </c>
      <c r="G1781" s="40" t="s">
        <v>7898</v>
      </c>
      <c r="H1781" s="40" t="s">
        <v>7900</v>
      </c>
      <c r="I1781" s="43">
        <f>J1781-1</f>
        <v>41473</v>
      </c>
      <c r="J1781" s="43">
        <f t="shared" si="118"/>
        <v>41474</v>
      </c>
      <c r="K1781" s="40" t="s">
        <v>161</v>
      </c>
      <c r="L1781" s="40">
        <v>100</v>
      </c>
    </row>
    <row r="1782" spans="1:13" ht="26.45">
      <c r="A1782" s="40" t="s">
        <v>9573</v>
      </c>
      <c r="B1782" s="40" t="s">
        <v>9574</v>
      </c>
      <c r="C1782" s="48" t="s">
        <v>92</v>
      </c>
      <c r="D1782" s="46" t="s">
        <v>65</v>
      </c>
      <c r="E1782" s="41" t="s">
        <v>7914</v>
      </c>
      <c r="F1782" s="40" t="s">
        <v>9575</v>
      </c>
      <c r="G1782" s="40" t="s">
        <v>7901</v>
      </c>
      <c r="H1782" s="40" t="s">
        <v>7902</v>
      </c>
      <c r="I1782" s="43">
        <f>J1782-5</f>
        <v>41474</v>
      </c>
      <c r="J1782" s="43">
        <f t="shared" si="118"/>
        <v>41479</v>
      </c>
      <c r="K1782" s="40" t="s">
        <v>109</v>
      </c>
      <c r="L1782" s="40">
        <v>100</v>
      </c>
      <c r="M1782" s="39" t="s">
        <v>9576</v>
      </c>
    </row>
    <row r="1783" spans="1:13" hidden="1">
      <c r="A1783" s="40" t="s">
        <v>9573</v>
      </c>
      <c r="B1783" s="40" t="s">
        <v>9574</v>
      </c>
      <c r="C1783" s="48" t="s">
        <v>92</v>
      </c>
      <c r="D1783" s="46" t="s">
        <v>65</v>
      </c>
      <c r="E1783" s="41" t="s">
        <v>7914</v>
      </c>
      <c r="F1783" s="40" t="s">
        <v>9575</v>
      </c>
      <c r="G1783" s="40" t="s">
        <v>7904</v>
      </c>
      <c r="H1783" s="40" t="s">
        <v>7905</v>
      </c>
      <c r="I1783" s="43">
        <f>J1783-3</f>
        <v>41479</v>
      </c>
      <c r="J1783" s="43">
        <f t="shared" si="118"/>
        <v>41482</v>
      </c>
      <c r="K1783" s="40" t="s">
        <v>109</v>
      </c>
      <c r="L1783" s="40">
        <v>100</v>
      </c>
    </row>
    <row r="1784" spans="1:13" hidden="1">
      <c r="A1784" s="40" t="s">
        <v>9573</v>
      </c>
      <c r="B1784" s="40" t="s">
        <v>9574</v>
      </c>
      <c r="C1784" s="48" t="s">
        <v>92</v>
      </c>
      <c r="D1784" s="46" t="s">
        <v>65</v>
      </c>
      <c r="E1784" s="41" t="s">
        <v>7914</v>
      </c>
      <c r="F1784" s="40" t="s">
        <v>9575</v>
      </c>
      <c r="G1784" s="40" t="s">
        <v>7904</v>
      </c>
      <c r="H1784" s="40" t="s">
        <v>7906</v>
      </c>
      <c r="I1784" s="43">
        <f>J1784-2</f>
        <v>41482</v>
      </c>
      <c r="J1784" s="43">
        <f t="shared" si="118"/>
        <v>41484</v>
      </c>
      <c r="K1784" s="40" t="s">
        <v>109</v>
      </c>
      <c r="L1784" s="40">
        <v>100</v>
      </c>
    </row>
    <row r="1785" spans="1:13" hidden="1">
      <c r="A1785" s="40" t="s">
        <v>9573</v>
      </c>
      <c r="B1785" s="40" t="s">
        <v>9574</v>
      </c>
      <c r="C1785" s="48" t="s">
        <v>92</v>
      </c>
      <c r="D1785" s="46" t="s">
        <v>65</v>
      </c>
      <c r="E1785" s="41" t="s">
        <v>7914</v>
      </c>
      <c r="F1785" s="40" t="s">
        <v>9575</v>
      </c>
      <c r="G1785" s="40" t="s">
        <v>7904</v>
      </c>
      <c r="H1785" s="40" t="s">
        <v>7907</v>
      </c>
      <c r="I1785" s="43">
        <f>J1785-2</f>
        <v>41484</v>
      </c>
      <c r="J1785" s="43">
        <f t="shared" si="118"/>
        <v>41486</v>
      </c>
      <c r="K1785" s="40" t="s">
        <v>109</v>
      </c>
      <c r="L1785" s="40">
        <v>100</v>
      </c>
    </row>
    <row r="1786" spans="1:13" ht="26.45" hidden="1">
      <c r="A1786" s="40" t="s">
        <v>9573</v>
      </c>
      <c r="B1786" s="40" t="s">
        <v>9574</v>
      </c>
      <c r="C1786" s="48" t="s">
        <v>92</v>
      </c>
      <c r="D1786" s="46" t="s">
        <v>65</v>
      </c>
      <c r="E1786" s="41" t="s">
        <v>7914</v>
      </c>
      <c r="F1786" s="40" t="s">
        <v>9575</v>
      </c>
      <c r="G1786" s="40" t="s">
        <v>7904</v>
      </c>
      <c r="H1786" s="40" t="s">
        <v>7908</v>
      </c>
      <c r="I1786" s="43">
        <f>J1786-1</f>
        <v>41486</v>
      </c>
      <c r="J1786" s="43">
        <v>41487</v>
      </c>
      <c r="K1786" s="40" t="s">
        <v>109</v>
      </c>
      <c r="L1786" s="40">
        <v>100</v>
      </c>
      <c r="M1786" s="39" t="s">
        <v>9577</v>
      </c>
    </row>
    <row r="1787" spans="1:13" hidden="1">
      <c r="A1787" s="40" t="s">
        <v>9578</v>
      </c>
      <c r="B1787" s="40" t="s">
        <v>9579</v>
      </c>
      <c r="C1787" s="49" t="s">
        <v>7927</v>
      </c>
      <c r="D1787" s="41" t="s">
        <v>7928</v>
      </c>
      <c r="E1787" s="41" t="s">
        <v>7938</v>
      </c>
      <c r="F1787" s="40" t="s">
        <v>9580</v>
      </c>
      <c r="G1787" s="41" t="s">
        <v>1048</v>
      </c>
      <c r="H1787" s="41" t="s">
        <v>7888</v>
      </c>
      <c r="I1787" s="42">
        <v>41586</v>
      </c>
      <c r="J1787" s="41"/>
      <c r="K1787" s="41"/>
      <c r="L1787" s="41"/>
    </row>
    <row r="1788" spans="1:13" hidden="1">
      <c r="A1788" s="40" t="s">
        <v>9578</v>
      </c>
      <c r="B1788" s="40" t="s">
        <v>9579</v>
      </c>
      <c r="C1788" s="49" t="s">
        <v>7927</v>
      </c>
      <c r="D1788" s="41" t="s">
        <v>7928</v>
      </c>
      <c r="E1788" s="41" t="s">
        <v>7938</v>
      </c>
      <c r="F1788" s="40" t="s">
        <v>9580</v>
      </c>
      <c r="G1788" s="41" t="s">
        <v>1048</v>
      </c>
      <c r="H1788" s="41" t="s">
        <v>7889</v>
      </c>
      <c r="I1788" s="59"/>
      <c r="J1788" s="41"/>
      <c r="K1788" s="41"/>
      <c r="L1788" s="41"/>
    </row>
    <row r="1789" spans="1:13" hidden="1">
      <c r="A1789" s="40" t="s">
        <v>9578</v>
      </c>
      <c r="B1789" s="40" t="s">
        <v>9579</v>
      </c>
      <c r="C1789" s="49" t="s">
        <v>7927</v>
      </c>
      <c r="D1789" s="41" t="s">
        <v>7928</v>
      </c>
      <c r="E1789" s="41" t="s">
        <v>7938</v>
      </c>
      <c r="F1789" s="40" t="s">
        <v>9580</v>
      </c>
      <c r="G1789" s="41" t="s">
        <v>1048</v>
      </c>
      <c r="H1789" s="41" t="s">
        <v>7890</v>
      </c>
      <c r="I1789" s="41"/>
      <c r="J1789" s="41"/>
      <c r="K1789" s="41"/>
      <c r="L1789" s="41"/>
    </row>
    <row r="1790" spans="1:13" hidden="1">
      <c r="A1790" s="40" t="s">
        <v>9578</v>
      </c>
      <c r="B1790" s="40" t="s">
        <v>9579</v>
      </c>
      <c r="C1790" s="49" t="s">
        <v>7927</v>
      </c>
      <c r="D1790" s="41" t="s">
        <v>7928</v>
      </c>
      <c r="E1790" s="41" t="s">
        <v>7938</v>
      </c>
      <c r="F1790" s="40" t="s">
        <v>9580</v>
      </c>
      <c r="G1790" s="41" t="s">
        <v>1048</v>
      </c>
      <c r="H1790" s="41" t="s">
        <v>7891</v>
      </c>
      <c r="I1790" s="42"/>
      <c r="J1790" s="41"/>
      <c r="K1790" s="41"/>
      <c r="L1790" s="41"/>
    </row>
    <row r="1791" spans="1:13" hidden="1">
      <c r="A1791" s="40" t="s">
        <v>9578</v>
      </c>
      <c r="B1791" s="40" t="s">
        <v>9579</v>
      </c>
      <c r="C1791" s="49" t="s">
        <v>7927</v>
      </c>
      <c r="D1791" s="41" t="s">
        <v>7928</v>
      </c>
      <c r="E1791" s="41" t="s">
        <v>7938</v>
      </c>
      <c r="F1791" s="40" t="s">
        <v>9580</v>
      </c>
      <c r="G1791" s="41" t="s">
        <v>1048</v>
      </c>
      <c r="H1791" s="41" t="s">
        <v>7892</v>
      </c>
      <c r="I1791" s="42">
        <v>41596</v>
      </c>
      <c r="J1791" s="41"/>
      <c r="K1791" s="41"/>
      <c r="L1791" s="41"/>
    </row>
    <row r="1792" spans="1:13" hidden="1">
      <c r="A1792" s="40" t="s">
        <v>9578</v>
      </c>
      <c r="B1792" s="40" t="s">
        <v>9579</v>
      </c>
      <c r="C1792" s="49" t="s">
        <v>7927</v>
      </c>
      <c r="D1792" s="41" t="s">
        <v>7928</v>
      </c>
      <c r="E1792" s="41" t="s">
        <v>7938</v>
      </c>
      <c r="F1792" s="40" t="s">
        <v>9580</v>
      </c>
      <c r="G1792" s="41" t="s">
        <v>1048</v>
      </c>
      <c r="H1792" s="41" t="s">
        <v>7893</v>
      </c>
      <c r="I1792" s="42"/>
      <c r="J1792" s="41"/>
      <c r="K1792" s="41"/>
      <c r="L1792" s="41"/>
    </row>
    <row r="1793" spans="1:12" hidden="1">
      <c r="A1793" s="40" t="s">
        <v>9578</v>
      </c>
      <c r="B1793" s="40" t="s">
        <v>9579</v>
      </c>
      <c r="C1793" s="49" t="s">
        <v>7927</v>
      </c>
      <c r="D1793" s="41" t="s">
        <v>7928</v>
      </c>
      <c r="E1793" s="41" t="s">
        <v>7938</v>
      </c>
      <c r="F1793" s="40" t="s">
        <v>9580</v>
      </c>
      <c r="G1793" s="41" t="s">
        <v>1048</v>
      </c>
      <c r="H1793" s="41" t="s">
        <v>7894</v>
      </c>
      <c r="I1793" s="42"/>
      <c r="J1793" s="41"/>
      <c r="K1793" s="41"/>
      <c r="L1793" s="41"/>
    </row>
    <row r="1794" spans="1:12" hidden="1">
      <c r="A1794" s="40" t="s">
        <v>9578</v>
      </c>
      <c r="B1794" s="40" t="s">
        <v>9579</v>
      </c>
      <c r="C1794" s="48" t="s">
        <v>7927</v>
      </c>
      <c r="D1794" s="40" t="s">
        <v>7928</v>
      </c>
      <c r="E1794" s="41" t="s">
        <v>7938</v>
      </c>
      <c r="F1794" s="40" t="s">
        <v>9580</v>
      </c>
      <c r="G1794" s="40" t="s">
        <v>7895</v>
      </c>
      <c r="H1794" s="40" t="s">
        <v>7896</v>
      </c>
      <c r="I1794" s="43">
        <f>J1794-2</f>
        <v>41586</v>
      </c>
      <c r="J1794" s="43">
        <f t="shared" ref="J1794:J1800" si="119">I1795</f>
        <v>41588</v>
      </c>
      <c r="K1794" s="40" t="s">
        <v>145</v>
      </c>
      <c r="L1794" s="40">
        <v>100</v>
      </c>
    </row>
    <row r="1795" spans="1:12" hidden="1">
      <c r="A1795" s="40" t="s">
        <v>9578</v>
      </c>
      <c r="B1795" s="40" t="s">
        <v>9579</v>
      </c>
      <c r="C1795" s="48" t="s">
        <v>7927</v>
      </c>
      <c r="D1795" s="40" t="s">
        <v>7928</v>
      </c>
      <c r="E1795" s="41" t="s">
        <v>7938</v>
      </c>
      <c r="F1795" s="40" t="s">
        <v>9580</v>
      </c>
      <c r="G1795" s="40" t="s">
        <v>7898</v>
      </c>
      <c r="H1795" s="40" t="s">
        <v>7899</v>
      </c>
      <c r="I1795" s="43">
        <f>J1795-1</f>
        <v>41588</v>
      </c>
      <c r="J1795" s="43">
        <f t="shared" si="119"/>
        <v>41589</v>
      </c>
      <c r="K1795" s="40" t="s">
        <v>145</v>
      </c>
      <c r="L1795" s="40">
        <v>100</v>
      </c>
    </row>
    <row r="1796" spans="1:12" hidden="1">
      <c r="A1796" s="40" t="s">
        <v>9578</v>
      </c>
      <c r="B1796" s="40" t="s">
        <v>9579</v>
      </c>
      <c r="C1796" s="48" t="s">
        <v>7927</v>
      </c>
      <c r="D1796" s="40" t="s">
        <v>7928</v>
      </c>
      <c r="E1796" s="41" t="s">
        <v>7938</v>
      </c>
      <c r="F1796" s="40" t="s">
        <v>9580</v>
      </c>
      <c r="G1796" s="40" t="s">
        <v>7898</v>
      </c>
      <c r="H1796" s="40" t="s">
        <v>7900</v>
      </c>
      <c r="I1796" s="43">
        <f>J1796-1</f>
        <v>41589</v>
      </c>
      <c r="J1796" s="43">
        <f t="shared" si="119"/>
        <v>41590</v>
      </c>
      <c r="K1796" s="40" t="s">
        <v>145</v>
      </c>
      <c r="L1796" s="40">
        <v>100</v>
      </c>
    </row>
    <row r="1797" spans="1:12">
      <c r="A1797" s="40" t="s">
        <v>9578</v>
      </c>
      <c r="B1797" s="40" t="s">
        <v>9579</v>
      </c>
      <c r="C1797" s="48" t="s">
        <v>7927</v>
      </c>
      <c r="D1797" s="40" t="s">
        <v>7928</v>
      </c>
      <c r="E1797" s="41" t="s">
        <v>7938</v>
      </c>
      <c r="F1797" s="40" t="s">
        <v>9580</v>
      </c>
      <c r="G1797" s="40" t="s">
        <v>7901</v>
      </c>
      <c r="H1797" s="40" t="s">
        <v>7902</v>
      </c>
      <c r="I1797" s="43">
        <f>J1797-5</f>
        <v>41590</v>
      </c>
      <c r="J1797" s="43">
        <f t="shared" si="119"/>
        <v>41595</v>
      </c>
      <c r="K1797" s="40" t="s">
        <v>145</v>
      </c>
      <c r="L1797" s="40">
        <v>100</v>
      </c>
    </row>
    <row r="1798" spans="1:12" hidden="1">
      <c r="A1798" s="40" t="s">
        <v>9578</v>
      </c>
      <c r="B1798" s="40" t="s">
        <v>9579</v>
      </c>
      <c r="C1798" s="48" t="s">
        <v>7927</v>
      </c>
      <c r="D1798" s="40" t="s">
        <v>7928</v>
      </c>
      <c r="E1798" s="41" t="s">
        <v>7938</v>
      </c>
      <c r="F1798" s="40" t="s">
        <v>9580</v>
      </c>
      <c r="G1798" s="40" t="s">
        <v>7904</v>
      </c>
      <c r="H1798" s="40" t="s">
        <v>7905</v>
      </c>
      <c r="I1798" s="43">
        <f>J1798-3</f>
        <v>41595</v>
      </c>
      <c r="J1798" s="43">
        <f t="shared" si="119"/>
        <v>41598</v>
      </c>
      <c r="K1798" s="40" t="s">
        <v>145</v>
      </c>
      <c r="L1798" s="40">
        <v>100</v>
      </c>
    </row>
    <row r="1799" spans="1:12" hidden="1">
      <c r="A1799" s="40" t="s">
        <v>9578</v>
      </c>
      <c r="B1799" s="40" t="s">
        <v>9579</v>
      </c>
      <c r="C1799" s="48" t="s">
        <v>7927</v>
      </c>
      <c r="D1799" s="40" t="s">
        <v>7928</v>
      </c>
      <c r="E1799" s="41" t="s">
        <v>7938</v>
      </c>
      <c r="F1799" s="40" t="s">
        <v>9580</v>
      </c>
      <c r="G1799" s="40" t="s">
        <v>7904</v>
      </c>
      <c r="H1799" s="40" t="s">
        <v>7906</v>
      </c>
      <c r="I1799" s="43">
        <f>J1799-2</f>
        <v>41598</v>
      </c>
      <c r="J1799" s="43">
        <f t="shared" si="119"/>
        <v>41600</v>
      </c>
      <c r="K1799" s="40" t="s">
        <v>145</v>
      </c>
      <c r="L1799" s="40">
        <v>100</v>
      </c>
    </row>
    <row r="1800" spans="1:12" hidden="1">
      <c r="A1800" s="40" t="s">
        <v>9578</v>
      </c>
      <c r="B1800" s="40" t="s">
        <v>9579</v>
      </c>
      <c r="C1800" s="48" t="s">
        <v>7927</v>
      </c>
      <c r="D1800" s="40" t="s">
        <v>7928</v>
      </c>
      <c r="E1800" s="41" t="s">
        <v>7938</v>
      </c>
      <c r="F1800" s="40" t="s">
        <v>9580</v>
      </c>
      <c r="G1800" s="40" t="s">
        <v>7904</v>
      </c>
      <c r="H1800" s="40" t="s">
        <v>7907</v>
      </c>
      <c r="I1800" s="43">
        <f>J1800-2</f>
        <v>41600</v>
      </c>
      <c r="J1800" s="43">
        <f t="shared" si="119"/>
        <v>41602</v>
      </c>
      <c r="K1800" s="40" t="s">
        <v>145</v>
      </c>
      <c r="L1800" s="40">
        <v>100</v>
      </c>
    </row>
    <row r="1801" spans="1:12" hidden="1">
      <c r="A1801" s="40" t="s">
        <v>9578</v>
      </c>
      <c r="B1801" s="40" t="s">
        <v>9579</v>
      </c>
      <c r="C1801" s="48" t="s">
        <v>7927</v>
      </c>
      <c r="D1801" s="40" t="s">
        <v>7928</v>
      </c>
      <c r="E1801" s="41" t="s">
        <v>7938</v>
      </c>
      <c r="F1801" s="40" t="s">
        <v>9580</v>
      </c>
      <c r="G1801" s="40" t="s">
        <v>7904</v>
      </c>
      <c r="H1801" s="40" t="s">
        <v>7908</v>
      </c>
      <c r="I1801" s="43">
        <f>J1801-1</f>
        <v>41602</v>
      </c>
      <c r="J1801" s="43">
        <v>41603</v>
      </c>
      <c r="K1801" s="40" t="s">
        <v>145</v>
      </c>
      <c r="L1801" s="40">
        <v>100</v>
      </c>
    </row>
    <row r="1802" spans="1:12" hidden="1">
      <c r="A1802" s="49" t="s">
        <v>9107</v>
      </c>
      <c r="B1802" s="49" t="s">
        <v>9581</v>
      </c>
      <c r="C1802" s="41" t="s">
        <v>108</v>
      </c>
      <c r="D1802" s="49" t="s">
        <v>65</v>
      </c>
      <c r="E1802" s="41" t="s">
        <v>7886</v>
      </c>
      <c r="F1802" s="49" t="s">
        <v>9582</v>
      </c>
      <c r="G1802" s="41" t="s">
        <v>1048</v>
      </c>
      <c r="H1802" s="41" t="s">
        <v>7888</v>
      </c>
      <c r="I1802" s="41"/>
      <c r="J1802" s="41"/>
      <c r="K1802" s="41"/>
      <c r="L1802" s="41"/>
    </row>
    <row r="1803" spans="1:12" hidden="1">
      <c r="A1803" s="49" t="s">
        <v>9107</v>
      </c>
      <c r="B1803" s="49" t="s">
        <v>9581</v>
      </c>
      <c r="C1803" s="41" t="s">
        <v>108</v>
      </c>
      <c r="D1803" s="49" t="s">
        <v>65</v>
      </c>
      <c r="E1803" s="41" t="s">
        <v>7886</v>
      </c>
      <c r="F1803" s="49" t="s">
        <v>9582</v>
      </c>
      <c r="G1803" s="41" t="s">
        <v>1048</v>
      </c>
      <c r="H1803" s="41" t="s">
        <v>7889</v>
      </c>
      <c r="I1803" s="42">
        <v>41611</v>
      </c>
      <c r="J1803" s="41"/>
      <c r="K1803" s="41"/>
      <c r="L1803" s="41"/>
    </row>
    <row r="1804" spans="1:12" hidden="1">
      <c r="A1804" s="49" t="s">
        <v>9107</v>
      </c>
      <c r="B1804" s="49" t="s">
        <v>9581</v>
      </c>
      <c r="C1804" s="41" t="s">
        <v>108</v>
      </c>
      <c r="D1804" s="49" t="s">
        <v>65</v>
      </c>
      <c r="E1804" s="41" t="s">
        <v>7886</v>
      </c>
      <c r="F1804" s="49" t="s">
        <v>9582</v>
      </c>
      <c r="G1804" s="41" t="s">
        <v>1048</v>
      </c>
      <c r="H1804" s="41" t="s">
        <v>7890</v>
      </c>
      <c r="I1804" s="41"/>
      <c r="J1804" s="41"/>
      <c r="K1804" s="41"/>
      <c r="L1804" s="41"/>
    </row>
    <row r="1805" spans="1:12" hidden="1">
      <c r="A1805" s="49" t="s">
        <v>9107</v>
      </c>
      <c r="B1805" s="49" t="s">
        <v>9581</v>
      </c>
      <c r="C1805" s="41" t="s">
        <v>108</v>
      </c>
      <c r="D1805" s="49" t="s">
        <v>65</v>
      </c>
      <c r="E1805" s="41" t="s">
        <v>7886</v>
      </c>
      <c r="F1805" s="49" t="s">
        <v>9582</v>
      </c>
      <c r="G1805" s="41" t="s">
        <v>1048</v>
      </c>
      <c r="H1805" s="41" t="s">
        <v>7891</v>
      </c>
      <c r="I1805" s="41"/>
      <c r="J1805" s="41"/>
      <c r="K1805" s="41"/>
      <c r="L1805" s="41"/>
    </row>
    <row r="1806" spans="1:12" hidden="1">
      <c r="A1806" s="49" t="s">
        <v>9107</v>
      </c>
      <c r="B1806" s="49" t="s">
        <v>9581</v>
      </c>
      <c r="C1806" s="41" t="s">
        <v>108</v>
      </c>
      <c r="D1806" s="49" t="s">
        <v>65</v>
      </c>
      <c r="E1806" s="41" t="s">
        <v>7886</v>
      </c>
      <c r="F1806" s="49" t="s">
        <v>9582</v>
      </c>
      <c r="G1806" s="41" t="s">
        <v>1048</v>
      </c>
      <c r="H1806" s="41" t="s">
        <v>7892</v>
      </c>
      <c r="I1806" s="42">
        <v>41626</v>
      </c>
      <c r="J1806" s="41"/>
      <c r="K1806" s="41"/>
      <c r="L1806" s="41"/>
    </row>
    <row r="1807" spans="1:12" hidden="1">
      <c r="A1807" s="49" t="s">
        <v>9107</v>
      </c>
      <c r="B1807" s="49" t="s">
        <v>9581</v>
      </c>
      <c r="C1807" s="41" t="s">
        <v>108</v>
      </c>
      <c r="D1807" s="49" t="s">
        <v>65</v>
      </c>
      <c r="E1807" s="41" t="s">
        <v>7886</v>
      </c>
      <c r="F1807" s="49" t="s">
        <v>9582</v>
      </c>
      <c r="G1807" s="41" t="s">
        <v>1048</v>
      </c>
      <c r="H1807" s="41" t="s">
        <v>7893</v>
      </c>
      <c r="I1807" s="42"/>
      <c r="J1807" s="41"/>
      <c r="K1807" s="41"/>
      <c r="L1807" s="41"/>
    </row>
    <row r="1808" spans="1:12" hidden="1">
      <c r="A1808" s="49" t="s">
        <v>9107</v>
      </c>
      <c r="B1808" s="49" t="s">
        <v>9581</v>
      </c>
      <c r="C1808" s="41" t="s">
        <v>108</v>
      </c>
      <c r="D1808" s="49" t="s">
        <v>65</v>
      </c>
      <c r="E1808" s="41" t="s">
        <v>7886</v>
      </c>
      <c r="F1808" s="49" t="s">
        <v>9582</v>
      </c>
      <c r="G1808" s="41" t="s">
        <v>1048</v>
      </c>
      <c r="H1808" s="41" t="s">
        <v>7894</v>
      </c>
      <c r="I1808" s="42"/>
      <c r="J1808" s="41"/>
      <c r="K1808" s="41"/>
      <c r="L1808" s="41"/>
    </row>
    <row r="1809" spans="1:12" hidden="1">
      <c r="A1809" s="49" t="s">
        <v>9107</v>
      </c>
      <c r="B1809" s="49" t="s">
        <v>9581</v>
      </c>
      <c r="C1809" s="41" t="s">
        <v>108</v>
      </c>
      <c r="D1809" s="49" t="s">
        <v>65</v>
      </c>
      <c r="E1809" s="41" t="s">
        <v>7886</v>
      </c>
      <c r="F1809" s="49" t="s">
        <v>9582</v>
      </c>
      <c r="G1809" s="40" t="s">
        <v>7895</v>
      </c>
      <c r="H1809" s="40" t="s">
        <v>7896</v>
      </c>
      <c r="I1809" s="43">
        <f>J1809-2</f>
        <v>41598</v>
      </c>
      <c r="J1809" s="43">
        <f t="shared" ref="J1809:J1815" si="120">I1810</f>
        <v>41600</v>
      </c>
      <c r="K1809" s="40" t="s">
        <v>135</v>
      </c>
      <c r="L1809" s="40">
        <v>100</v>
      </c>
    </row>
    <row r="1810" spans="1:12" hidden="1">
      <c r="A1810" s="48" t="s">
        <v>9107</v>
      </c>
      <c r="B1810" s="48" t="s">
        <v>9581</v>
      </c>
      <c r="C1810" s="40" t="s">
        <v>108</v>
      </c>
      <c r="D1810" s="48" t="s">
        <v>65</v>
      </c>
      <c r="E1810" s="41" t="s">
        <v>7886</v>
      </c>
      <c r="F1810" s="48" t="s">
        <v>9582</v>
      </c>
      <c r="G1810" s="40" t="s">
        <v>7898</v>
      </c>
      <c r="H1810" s="40" t="s">
        <v>7899</v>
      </c>
      <c r="I1810" s="43">
        <f>J1810-1</f>
        <v>41600</v>
      </c>
      <c r="J1810" s="43">
        <f t="shared" si="120"/>
        <v>41601</v>
      </c>
      <c r="K1810" s="40" t="s">
        <v>135</v>
      </c>
      <c r="L1810" s="40">
        <v>100</v>
      </c>
    </row>
    <row r="1811" spans="1:12" hidden="1">
      <c r="A1811" s="48" t="s">
        <v>9107</v>
      </c>
      <c r="B1811" s="48" t="s">
        <v>9581</v>
      </c>
      <c r="C1811" s="40" t="s">
        <v>108</v>
      </c>
      <c r="D1811" s="48" t="s">
        <v>65</v>
      </c>
      <c r="E1811" s="41" t="s">
        <v>7886</v>
      </c>
      <c r="F1811" s="48" t="s">
        <v>9582</v>
      </c>
      <c r="G1811" s="40" t="s">
        <v>7898</v>
      </c>
      <c r="H1811" s="40" t="s">
        <v>7925</v>
      </c>
      <c r="I1811" s="43">
        <f>J1811-1</f>
        <v>41601</v>
      </c>
      <c r="J1811" s="43">
        <f t="shared" si="120"/>
        <v>41602</v>
      </c>
      <c r="K1811" s="40" t="s">
        <v>135</v>
      </c>
      <c r="L1811" s="40">
        <v>100</v>
      </c>
    </row>
    <row r="1812" spans="1:12">
      <c r="A1812" s="48" t="s">
        <v>9107</v>
      </c>
      <c r="B1812" s="48" t="s">
        <v>9581</v>
      </c>
      <c r="C1812" s="40" t="s">
        <v>108</v>
      </c>
      <c r="D1812" s="48" t="s">
        <v>65</v>
      </c>
      <c r="E1812" s="41" t="s">
        <v>7886</v>
      </c>
      <c r="F1812" s="48" t="s">
        <v>9582</v>
      </c>
      <c r="G1812" s="40" t="s">
        <v>7901</v>
      </c>
      <c r="H1812" s="40" t="s">
        <v>7940</v>
      </c>
      <c r="I1812" s="43">
        <f>J1812-5</f>
        <v>41602</v>
      </c>
      <c r="J1812" s="43">
        <f t="shared" si="120"/>
        <v>41607</v>
      </c>
      <c r="K1812" s="40" t="s">
        <v>135</v>
      </c>
      <c r="L1812" s="40">
        <v>100</v>
      </c>
    </row>
    <row r="1813" spans="1:12" hidden="1">
      <c r="A1813" s="48" t="s">
        <v>9107</v>
      </c>
      <c r="B1813" s="48" t="s">
        <v>9581</v>
      </c>
      <c r="C1813" s="40" t="s">
        <v>108</v>
      </c>
      <c r="D1813" s="48" t="s">
        <v>65</v>
      </c>
      <c r="E1813" s="41" t="s">
        <v>7886</v>
      </c>
      <c r="F1813" s="48" t="s">
        <v>9582</v>
      </c>
      <c r="G1813" s="40" t="s">
        <v>7904</v>
      </c>
      <c r="H1813" s="40" t="s">
        <v>7905</v>
      </c>
      <c r="I1813" s="43">
        <f>J1813-3</f>
        <v>41607</v>
      </c>
      <c r="J1813" s="43">
        <f t="shared" si="120"/>
        <v>41610</v>
      </c>
      <c r="K1813" s="40" t="s">
        <v>135</v>
      </c>
      <c r="L1813" s="40">
        <v>100</v>
      </c>
    </row>
    <row r="1814" spans="1:12" hidden="1">
      <c r="A1814" s="48" t="s">
        <v>9107</v>
      </c>
      <c r="B1814" s="48" t="s">
        <v>9581</v>
      </c>
      <c r="C1814" s="40" t="s">
        <v>108</v>
      </c>
      <c r="D1814" s="48" t="s">
        <v>65</v>
      </c>
      <c r="E1814" s="41" t="s">
        <v>7886</v>
      </c>
      <c r="F1814" s="48" t="s">
        <v>9582</v>
      </c>
      <c r="G1814" s="40" t="s">
        <v>7904</v>
      </c>
      <c r="H1814" s="40" t="s">
        <v>7906</v>
      </c>
      <c r="I1814" s="43">
        <f>J1814-2</f>
        <v>41610</v>
      </c>
      <c r="J1814" s="43">
        <f t="shared" si="120"/>
        <v>41612</v>
      </c>
      <c r="K1814" s="40" t="s">
        <v>135</v>
      </c>
      <c r="L1814" s="40">
        <v>100</v>
      </c>
    </row>
    <row r="1815" spans="1:12" hidden="1">
      <c r="A1815" s="48" t="s">
        <v>9107</v>
      </c>
      <c r="B1815" s="48" t="s">
        <v>9581</v>
      </c>
      <c r="C1815" s="40" t="s">
        <v>108</v>
      </c>
      <c r="D1815" s="48" t="s">
        <v>65</v>
      </c>
      <c r="E1815" s="41" t="s">
        <v>7886</v>
      </c>
      <c r="F1815" s="48" t="s">
        <v>9582</v>
      </c>
      <c r="G1815" s="40" t="s">
        <v>7904</v>
      </c>
      <c r="H1815" s="40" t="s">
        <v>7907</v>
      </c>
      <c r="I1815" s="43">
        <f>J1815-2</f>
        <v>41612</v>
      </c>
      <c r="J1815" s="43">
        <f t="shared" si="120"/>
        <v>41614</v>
      </c>
      <c r="K1815" s="40" t="s">
        <v>135</v>
      </c>
      <c r="L1815" s="40">
        <v>100</v>
      </c>
    </row>
    <row r="1816" spans="1:12" hidden="1">
      <c r="A1816" s="48" t="s">
        <v>9107</v>
      </c>
      <c r="B1816" s="48" t="s">
        <v>9581</v>
      </c>
      <c r="C1816" s="40" t="s">
        <v>108</v>
      </c>
      <c r="D1816" s="48" t="s">
        <v>65</v>
      </c>
      <c r="E1816" s="41" t="s">
        <v>7886</v>
      </c>
      <c r="F1816" s="48" t="s">
        <v>9582</v>
      </c>
      <c r="G1816" s="40" t="s">
        <v>7904</v>
      </c>
      <c r="H1816" s="40" t="s">
        <v>7908</v>
      </c>
      <c r="I1816" s="43">
        <f>J1816-1</f>
        <v>41614</v>
      </c>
      <c r="J1816" s="42">
        <v>41615</v>
      </c>
      <c r="K1816" s="40" t="s">
        <v>135</v>
      </c>
      <c r="L1816" s="40">
        <v>100</v>
      </c>
    </row>
    <row r="1817" spans="1:12" hidden="1">
      <c r="A1817" s="49" t="s">
        <v>9107</v>
      </c>
      <c r="B1817" s="49" t="s">
        <v>9581</v>
      </c>
      <c r="C1817" s="41" t="s">
        <v>108</v>
      </c>
      <c r="D1817" s="49" t="s">
        <v>65</v>
      </c>
      <c r="E1817" s="41" t="s">
        <v>7886</v>
      </c>
      <c r="F1817" s="49" t="s">
        <v>9583</v>
      </c>
      <c r="G1817" s="41" t="s">
        <v>1048</v>
      </c>
      <c r="H1817" s="41" t="s">
        <v>7888</v>
      </c>
      <c r="I1817" s="41"/>
      <c r="J1817" s="41"/>
      <c r="K1817" s="41"/>
      <c r="L1817" s="41"/>
    </row>
    <row r="1818" spans="1:12" hidden="1">
      <c r="A1818" s="49" t="s">
        <v>9107</v>
      </c>
      <c r="B1818" s="49" t="s">
        <v>9581</v>
      </c>
      <c r="C1818" s="41" t="s">
        <v>108</v>
      </c>
      <c r="D1818" s="49" t="s">
        <v>65</v>
      </c>
      <c r="E1818" s="41" t="s">
        <v>7886</v>
      </c>
      <c r="F1818" s="49" t="s">
        <v>9583</v>
      </c>
      <c r="G1818" s="41" t="s">
        <v>1048</v>
      </c>
      <c r="H1818" s="41" t="s">
        <v>7889</v>
      </c>
      <c r="I1818" s="42">
        <v>41611</v>
      </c>
      <c r="J1818" s="41"/>
      <c r="K1818" s="41"/>
      <c r="L1818" s="41"/>
    </row>
    <row r="1819" spans="1:12" hidden="1">
      <c r="A1819" s="49" t="s">
        <v>9107</v>
      </c>
      <c r="B1819" s="49" t="s">
        <v>9581</v>
      </c>
      <c r="C1819" s="41" t="s">
        <v>108</v>
      </c>
      <c r="D1819" s="49" t="s">
        <v>65</v>
      </c>
      <c r="E1819" s="41" t="s">
        <v>7886</v>
      </c>
      <c r="F1819" s="49" t="s">
        <v>9583</v>
      </c>
      <c r="G1819" s="41" t="s">
        <v>1048</v>
      </c>
      <c r="H1819" s="41" t="s">
        <v>7890</v>
      </c>
      <c r="I1819" s="41"/>
      <c r="J1819" s="41"/>
      <c r="K1819" s="41"/>
      <c r="L1819" s="41"/>
    </row>
    <row r="1820" spans="1:12" hidden="1">
      <c r="A1820" s="49" t="s">
        <v>9107</v>
      </c>
      <c r="B1820" s="49" t="s">
        <v>9581</v>
      </c>
      <c r="C1820" s="41" t="s">
        <v>108</v>
      </c>
      <c r="D1820" s="49" t="s">
        <v>65</v>
      </c>
      <c r="E1820" s="41" t="s">
        <v>7886</v>
      </c>
      <c r="F1820" s="49" t="s">
        <v>9583</v>
      </c>
      <c r="G1820" s="41" t="s">
        <v>1048</v>
      </c>
      <c r="H1820" s="41" t="s">
        <v>7891</v>
      </c>
      <c r="I1820" s="41"/>
      <c r="J1820" s="41"/>
      <c r="K1820" s="41"/>
      <c r="L1820" s="41"/>
    </row>
    <row r="1821" spans="1:12" hidden="1">
      <c r="A1821" s="49" t="s">
        <v>9107</v>
      </c>
      <c r="B1821" s="49" t="s">
        <v>9581</v>
      </c>
      <c r="C1821" s="41" t="s">
        <v>108</v>
      </c>
      <c r="D1821" s="49" t="s">
        <v>65</v>
      </c>
      <c r="E1821" s="41" t="s">
        <v>7886</v>
      </c>
      <c r="F1821" s="49" t="s">
        <v>9583</v>
      </c>
      <c r="G1821" s="41" t="s">
        <v>1048</v>
      </c>
      <c r="H1821" s="41" t="s">
        <v>7892</v>
      </c>
      <c r="I1821" s="42">
        <v>41626</v>
      </c>
      <c r="J1821" s="41"/>
      <c r="K1821" s="41"/>
      <c r="L1821" s="41"/>
    </row>
    <row r="1822" spans="1:12" hidden="1">
      <c r="A1822" s="49" t="s">
        <v>9107</v>
      </c>
      <c r="B1822" s="49" t="s">
        <v>9581</v>
      </c>
      <c r="C1822" s="41" t="s">
        <v>108</v>
      </c>
      <c r="D1822" s="49" t="s">
        <v>65</v>
      </c>
      <c r="E1822" s="41" t="s">
        <v>7886</v>
      </c>
      <c r="F1822" s="49" t="s">
        <v>9583</v>
      </c>
      <c r="G1822" s="41" t="s">
        <v>1048</v>
      </c>
      <c r="H1822" s="41" t="s">
        <v>7893</v>
      </c>
      <c r="I1822" s="42"/>
      <c r="J1822" s="41"/>
      <c r="K1822" s="41"/>
      <c r="L1822" s="41"/>
    </row>
    <row r="1823" spans="1:12" hidden="1">
      <c r="A1823" s="49" t="s">
        <v>9107</v>
      </c>
      <c r="B1823" s="49" t="s">
        <v>9581</v>
      </c>
      <c r="C1823" s="41" t="s">
        <v>108</v>
      </c>
      <c r="D1823" s="49" t="s">
        <v>65</v>
      </c>
      <c r="E1823" s="41" t="s">
        <v>7886</v>
      </c>
      <c r="F1823" s="49" t="s">
        <v>9583</v>
      </c>
      <c r="G1823" s="41" t="s">
        <v>1048</v>
      </c>
      <c r="H1823" s="41" t="s">
        <v>7894</v>
      </c>
      <c r="I1823" s="42"/>
      <c r="J1823" s="41"/>
      <c r="K1823" s="41"/>
      <c r="L1823" s="41"/>
    </row>
    <row r="1824" spans="1:12" hidden="1">
      <c r="A1824" s="49" t="s">
        <v>9107</v>
      </c>
      <c r="B1824" s="49" t="s">
        <v>9581</v>
      </c>
      <c r="C1824" s="41" t="s">
        <v>108</v>
      </c>
      <c r="D1824" s="49" t="s">
        <v>65</v>
      </c>
      <c r="E1824" s="41" t="s">
        <v>7886</v>
      </c>
      <c r="F1824" s="48" t="s">
        <v>9583</v>
      </c>
      <c r="G1824" s="40" t="s">
        <v>7895</v>
      </c>
      <c r="H1824" s="40" t="s">
        <v>7896</v>
      </c>
      <c r="I1824" s="43">
        <f>J1824-2</f>
        <v>41598</v>
      </c>
      <c r="J1824" s="43">
        <f t="shared" ref="J1824:J1830" si="121">I1825</f>
        <v>41600</v>
      </c>
      <c r="K1824" s="40" t="s">
        <v>135</v>
      </c>
      <c r="L1824" s="40">
        <v>100</v>
      </c>
    </row>
    <row r="1825" spans="1:13" hidden="1">
      <c r="A1825" s="48" t="s">
        <v>9107</v>
      </c>
      <c r="B1825" s="48" t="s">
        <v>9581</v>
      </c>
      <c r="C1825" s="40" t="s">
        <v>108</v>
      </c>
      <c r="D1825" s="48" t="s">
        <v>65</v>
      </c>
      <c r="E1825" s="41" t="s">
        <v>7886</v>
      </c>
      <c r="F1825" s="48" t="s">
        <v>9583</v>
      </c>
      <c r="G1825" s="40" t="s">
        <v>7898</v>
      </c>
      <c r="H1825" s="40" t="s">
        <v>7899</v>
      </c>
      <c r="I1825" s="43">
        <f>J1825-1</f>
        <v>41600</v>
      </c>
      <c r="J1825" s="43">
        <f t="shared" si="121"/>
        <v>41601</v>
      </c>
      <c r="K1825" s="40" t="s">
        <v>135</v>
      </c>
      <c r="L1825" s="40">
        <v>100</v>
      </c>
    </row>
    <row r="1826" spans="1:13" hidden="1">
      <c r="A1826" s="48" t="s">
        <v>9107</v>
      </c>
      <c r="B1826" s="48" t="s">
        <v>9581</v>
      </c>
      <c r="C1826" s="40" t="s">
        <v>108</v>
      </c>
      <c r="D1826" s="48" t="s">
        <v>65</v>
      </c>
      <c r="E1826" s="41" t="s">
        <v>7886</v>
      </c>
      <c r="F1826" s="48" t="s">
        <v>9583</v>
      </c>
      <c r="G1826" s="40" t="s">
        <v>7898</v>
      </c>
      <c r="H1826" s="40" t="s">
        <v>7925</v>
      </c>
      <c r="I1826" s="43">
        <f>J1826-1</f>
        <v>41601</v>
      </c>
      <c r="J1826" s="43">
        <f t="shared" si="121"/>
        <v>41602</v>
      </c>
      <c r="K1826" s="40" t="s">
        <v>135</v>
      </c>
      <c r="L1826" s="40">
        <v>100</v>
      </c>
    </row>
    <row r="1827" spans="1:13">
      <c r="A1827" s="48" t="s">
        <v>9107</v>
      </c>
      <c r="B1827" s="48" t="s">
        <v>9581</v>
      </c>
      <c r="C1827" s="40" t="s">
        <v>108</v>
      </c>
      <c r="D1827" s="48" t="s">
        <v>65</v>
      </c>
      <c r="E1827" s="41" t="s">
        <v>7886</v>
      </c>
      <c r="F1827" s="48" t="s">
        <v>9583</v>
      </c>
      <c r="G1827" s="40" t="s">
        <v>7901</v>
      </c>
      <c r="H1827" s="40" t="s">
        <v>7940</v>
      </c>
      <c r="I1827" s="43">
        <f>J1827-5</f>
        <v>41602</v>
      </c>
      <c r="J1827" s="43">
        <f t="shared" si="121"/>
        <v>41607</v>
      </c>
      <c r="K1827" s="40" t="s">
        <v>135</v>
      </c>
      <c r="L1827" s="40">
        <v>100</v>
      </c>
    </row>
    <row r="1828" spans="1:13" hidden="1">
      <c r="A1828" s="48" t="s">
        <v>9107</v>
      </c>
      <c r="B1828" s="48" t="s">
        <v>9581</v>
      </c>
      <c r="C1828" s="40" t="s">
        <v>108</v>
      </c>
      <c r="D1828" s="48" t="s">
        <v>65</v>
      </c>
      <c r="E1828" s="41" t="s">
        <v>7886</v>
      </c>
      <c r="F1828" s="48" t="s">
        <v>9583</v>
      </c>
      <c r="G1828" s="40" t="s">
        <v>7904</v>
      </c>
      <c r="H1828" s="40" t="s">
        <v>7905</v>
      </c>
      <c r="I1828" s="43">
        <f>J1828-3</f>
        <v>41607</v>
      </c>
      <c r="J1828" s="43">
        <f t="shared" si="121"/>
        <v>41610</v>
      </c>
      <c r="K1828" s="40" t="s">
        <v>135</v>
      </c>
      <c r="L1828" s="40">
        <v>100</v>
      </c>
    </row>
    <row r="1829" spans="1:13" hidden="1">
      <c r="A1829" s="48" t="s">
        <v>9107</v>
      </c>
      <c r="B1829" s="48" t="s">
        <v>9581</v>
      </c>
      <c r="C1829" s="40" t="s">
        <v>108</v>
      </c>
      <c r="D1829" s="48" t="s">
        <v>65</v>
      </c>
      <c r="E1829" s="41" t="s">
        <v>7886</v>
      </c>
      <c r="F1829" s="48" t="s">
        <v>9583</v>
      </c>
      <c r="G1829" s="40" t="s">
        <v>7904</v>
      </c>
      <c r="H1829" s="40" t="s">
        <v>7906</v>
      </c>
      <c r="I1829" s="43">
        <f>J1829-2</f>
        <v>41610</v>
      </c>
      <c r="J1829" s="43">
        <f t="shared" si="121"/>
        <v>41612</v>
      </c>
      <c r="K1829" s="40" t="s">
        <v>135</v>
      </c>
      <c r="L1829" s="40">
        <v>100</v>
      </c>
    </row>
    <row r="1830" spans="1:13" hidden="1">
      <c r="A1830" s="48" t="s">
        <v>9107</v>
      </c>
      <c r="B1830" s="48" t="s">
        <v>9581</v>
      </c>
      <c r="C1830" s="40" t="s">
        <v>108</v>
      </c>
      <c r="D1830" s="48" t="s">
        <v>65</v>
      </c>
      <c r="E1830" s="41" t="s">
        <v>7886</v>
      </c>
      <c r="F1830" s="48" t="s">
        <v>9583</v>
      </c>
      <c r="G1830" s="40" t="s">
        <v>7904</v>
      </c>
      <c r="H1830" s="40" t="s">
        <v>7907</v>
      </c>
      <c r="I1830" s="43">
        <f>J1830-2</f>
        <v>41612</v>
      </c>
      <c r="J1830" s="43">
        <f t="shared" si="121"/>
        <v>41614</v>
      </c>
      <c r="K1830" s="40" t="s">
        <v>135</v>
      </c>
      <c r="L1830" s="40">
        <v>100</v>
      </c>
    </row>
    <row r="1831" spans="1:13" hidden="1">
      <c r="A1831" s="48" t="s">
        <v>9107</v>
      </c>
      <c r="B1831" s="48" t="s">
        <v>9581</v>
      </c>
      <c r="C1831" s="40" t="s">
        <v>108</v>
      </c>
      <c r="D1831" s="48" t="s">
        <v>65</v>
      </c>
      <c r="E1831" s="41" t="s">
        <v>7886</v>
      </c>
      <c r="F1831" s="48" t="s">
        <v>9583</v>
      </c>
      <c r="G1831" s="40" t="s">
        <v>7904</v>
      </c>
      <c r="H1831" s="40" t="s">
        <v>7908</v>
      </c>
      <c r="I1831" s="43">
        <f>J1831-1</f>
        <v>41614</v>
      </c>
      <c r="J1831" s="42">
        <v>41615</v>
      </c>
      <c r="K1831" s="40" t="s">
        <v>135</v>
      </c>
      <c r="L1831" s="40">
        <v>100</v>
      </c>
    </row>
    <row r="1832" spans="1:13" hidden="1">
      <c r="A1832" s="49" t="s">
        <v>8550</v>
      </c>
      <c r="B1832" s="49" t="s">
        <v>9584</v>
      </c>
      <c r="C1832" s="49" t="s">
        <v>7927</v>
      </c>
      <c r="D1832" s="49" t="s">
        <v>7928</v>
      </c>
      <c r="E1832" s="41" t="s">
        <v>7929</v>
      </c>
      <c r="F1832" s="41" t="s">
        <v>9585</v>
      </c>
      <c r="G1832" s="41" t="s">
        <v>1048</v>
      </c>
      <c r="H1832" s="41" t="s">
        <v>7888</v>
      </c>
      <c r="I1832" s="42">
        <v>41604</v>
      </c>
      <c r="J1832" s="41"/>
      <c r="K1832" s="41"/>
      <c r="L1832" s="41"/>
      <c r="M1832" s="40"/>
    </row>
    <row r="1833" spans="1:13" hidden="1">
      <c r="A1833" s="49" t="s">
        <v>8550</v>
      </c>
      <c r="B1833" s="49" t="s">
        <v>9584</v>
      </c>
      <c r="C1833" s="49" t="s">
        <v>7927</v>
      </c>
      <c r="D1833" s="49" t="s">
        <v>7928</v>
      </c>
      <c r="E1833" s="41" t="s">
        <v>7929</v>
      </c>
      <c r="F1833" s="41" t="s">
        <v>9585</v>
      </c>
      <c r="G1833" s="41" t="s">
        <v>1048</v>
      </c>
      <c r="H1833" s="41" t="s">
        <v>7889</v>
      </c>
      <c r="I1833" s="42"/>
      <c r="J1833" s="41"/>
      <c r="K1833" s="41"/>
      <c r="L1833" s="41"/>
      <c r="M1833" s="40"/>
    </row>
    <row r="1834" spans="1:13" hidden="1">
      <c r="A1834" s="49" t="s">
        <v>8550</v>
      </c>
      <c r="B1834" s="49" t="s">
        <v>9584</v>
      </c>
      <c r="C1834" s="49" t="s">
        <v>7927</v>
      </c>
      <c r="D1834" s="49" t="s">
        <v>7928</v>
      </c>
      <c r="E1834" s="41" t="s">
        <v>7929</v>
      </c>
      <c r="F1834" s="41" t="s">
        <v>9585</v>
      </c>
      <c r="G1834" s="41" t="s">
        <v>1048</v>
      </c>
      <c r="H1834" s="41" t="s">
        <v>7890</v>
      </c>
      <c r="I1834" s="42"/>
      <c r="J1834" s="41"/>
      <c r="K1834" s="41"/>
      <c r="L1834" s="41"/>
      <c r="M1834" s="40"/>
    </row>
    <row r="1835" spans="1:13" hidden="1">
      <c r="A1835" s="49" t="s">
        <v>8550</v>
      </c>
      <c r="B1835" s="49" t="s">
        <v>9584</v>
      </c>
      <c r="C1835" s="49" t="s">
        <v>7927</v>
      </c>
      <c r="D1835" s="49" t="s">
        <v>7928</v>
      </c>
      <c r="E1835" s="41" t="s">
        <v>7929</v>
      </c>
      <c r="F1835" s="41" t="s">
        <v>9585</v>
      </c>
      <c r="G1835" s="41" t="s">
        <v>1048</v>
      </c>
      <c r="H1835" s="41" t="s">
        <v>7891</v>
      </c>
      <c r="I1835" s="41"/>
      <c r="J1835" s="41"/>
      <c r="K1835" s="41"/>
      <c r="L1835" s="41"/>
      <c r="M1835" s="40"/>
    </row>
    <row r="1836" spans="1:13" hidden="1">
      <c r="A1836" s="49" t="s">
        <v>8550</v>
      </c>
      <c r="B1836" s="49" t="s">
        <v>9584</v>
      </c>
      <c r="C1836" s="49" t="s">
        <v>7927</v>
      </c>
      <c r="D1836" s="49" t="s">
        <v>7928</v>
      </c>
      <c r="E1836" s="41" t="s">
        <v>7929</v>
      </c>
      <c r="F1836" s="41" t="s">
        <v>9585</v>
      </c>
      <c r="G1836" s="41" t="s">
        <v>1048</v>
      </c>
      <c r="H1836" s="41" t="s">
        <v>7892</v>
      </c>
      <c r="I1836" s="42"/>
      <c r="J1836" s="41"/>
      <c r="K1836" s="41"/>
      <c r="L1836" s="41"/>
      <c r="M1836" s="40"/>
    </row>
    <row r="1837" spans="1:13" hidden="1">
      <c r="A1837" s="49" t="s">
        <v>8550</v>
      </c>
      <c r="B1837" s="49" t="s">
        <v>9584</v>
      </c>
      <c r="C1837" s="49" t="s">
        <v>7927</v>
      </c>
      <c r="D1837" s="49" t="s">
        <v>7928</v>
      </c>
      <c r="E1837" s="41" t="s">
        <v>7929</v>
      </c>
      <c r="F1837" s="41" t="s">
        <v>9585</v>
      </c>
      <c r="G1837" s="41" t="s">
        <v>1048</v>
      </c>
      <c r="H1837" s="41" t="s">
        <v>7893</v>
      </c>
      <c r="I1837" s="41"/>
      <c r="J1837" s="41"/>
      <c r="K1837" s="41"/>
      <c r="L1837" s="41"/>
      <c r="M1837" s="40"/>
    </row>
    <row r="1838" spans="1:13" hidden="1">
      <c r="A1838" s="49" t="s">
        <v>8550</v>
      </c>
      <c r="B1838" s="49" t="s">
        <v>9584</v>
      </c>
      <c r="C1838" s="49" t="s">
        <v>7927</v>
      </c>
      <c r="D1838" s="49" t="s">
        <v>7928</v>
      </c>
      <c r="E1838" s="41" t="s">
        <v>7929</v>
      </c>
      <c r="F1838" s="41" t="s">
        <v>9585</v>
      </c>
      <c r="G1838" s="41" t="s">
        <v>1048</v>
      </c>
      <c r="H1838" s="41" t="s">
        <v>7894</v>
      </c>
      <c r="I1838" s="42">
        <v>41487</v>
      </c>
      <c r="J1838" s="41"/>
      <c r="K1838" s="41"/>
      <c r="L1838" s="41"/>
      <c r="M1838" s="40"/>
    </row>
    <row r="1839" spans="1:13" hidden="1">
      <c r="A1839" s="48" t="s">
        <v>8550</v>
      </c>
      <c r="B1839" s="48" t="s">
        <v>9584</v>
      </c>
      <c r="C1839" s="48" t="s">
        <v>7927</v>
      </c>
      <c r="D1839" s="48" t="s">
        <v>7928</v>
      </c>
      <c r="E1839" s="41" t="s">
        <v>7929</v>
      </c>
      <c r="F1839" s="40" t="s">
        <v>9585</v>
      </c>
      <c r="G1839" s="40" t="s">
        <v>7895</v>
      </c>
      <c r="H1839" s="40" t="s">
        <v>7896</v>
      </c>
      <c r="I1839" s="43">
        <f>J1839-2</f>
        <v>41604</v>
      </c>
      <c r="J1839" s="43">
        <f t="shared" ref="J1839:J1845" si="122">I1840</f>
        <v>41606</v>
      </c>
      <c r="K1839" s="40" t="s">
        <v>98</v>
      </c>
      <c r="L1839" s="40">
        <v>100</v>
      </c>
      <c r="M1839" s="40" t="s">
        <v>9586</v>
      </c>
    </row>
    <row r="1840" spans="1:13" hidden="1">
      <c r="A1840" s="48" t="s">
        <v>8550</v>
      </c>
      <c r="B1840" s="48" t="s">
        <v>9584</v>
      </c>
      <c r="C1840" s="48" t="s">
        <v>7927</v>
      </c>
      <c r="D1840" s="48" t="s">
        <v>7928</v>
      </c>
      <c r="E1840" s="41" t="s">
        <v>7929</v>
      </c>
      <c r="F1840" s="40" t="s">
        <v>9585</v>
      </c>
      <c r="G1840" s="40" t="s">
        <v>7898</v>
      </c>
      <c r="H1840" s="40" t="s">
        <v>7899</v>
      </c>
      <c r="I1840" s="43">
        <f>J1840-1</f>
        <v>41606</v>
      </c>
      <c r="J1840" s="43">
        <f t="shared" si="122"/>
        <v>41607</v>
      </c>
      <c r="K1840" s="40" t="s">
        <v>98</v>
      </c>
      <c r="L1840" s="40">
        <v>100</v>
      </c>
      <c r="M1840" s="40"/>
    </row>
    <row r="1841" spans="1:13" hidden="1">
      <c r="A1841" s="48" t="s">
        <v>8550</v>
      </c>
      <c r="B1841" s="48" t="s">
        <v>9584</v>
      </c>
      <c r="C1841" s="48" t="s">
        <v>7927</v>
      </c>
      <c r="D1841" s="48" t="s">
        <v>7928</v>
      </c>
      <c r="E1841" s="41" t="s">
        <v>7929</v>
      </c>
      <c r="F1841" s="40" t="s">
        <v>9585</v>
      </c>
      <c r="G1841" s="40" t="s">
        <v>7898</v>
      </c>
      <c r="H1841" s="40" t="s">
        <v>7900</v>
      </c>
      <c r="I1841" s="43">
        <f>J1841-1</f>
        <v>41607</v>
      </c>
      <c r="J1841" s="43">
        <f t="shared" si="122"/>
        <v>41608</v>
      </c>
      <c r="K1841" s="40" t="s">
        <v>98</v>
      </c>
      <c r="L1841" s="40">
        <v>100</v>
      </c>
      <c r="M1841" s="40"/>
    </row>
    <row r="1842" spans="1:13">
      <c r="A1842" s="48" t="s">
        <v>8550</v>
      </c>
      <c r="B1842" s="48" t="s">
        <v>9584</v>
      </c>
      <c r="C1842" s="48" t="s">
        <v>7927</v>
      </c>
      <c r="D1842" s="48" t="s">
        <v>7928</v>
      </c>
      <c r="E1842" s="41" t="s">
        <v>7929</v>
      </c>
      <c r="F1842" s="40" t="s">
        <v>9585</v>
      </c>
      <c r="G1842" s="40" t="s">
        <v>7901</v>
      </c>
      <c r="H1842" s="40" t="s">
        <v>7902</v>
      </c>
      <c r="I1842" s="43">
        <f>J1842-5</f>
        <v>41608</v>
      </c>
      <c r="J1842" s="43">
        <f t="shared" si="122"/>
        <v>41613</v>
      </c>
      <c r="K1842" s="40" t="s">
        <v>98</v>
      </c>
      <c r="L1842" s="40">
        <v>100</v>
      </c>
      <c r="M1842" s="40"/>
    </row>
    <row r="1843" spans="1:13" hidden="1">
      <c r="A1843" s="48" t="s">
        <v>8550</v>
      </c>
      <c r="B1843" s="48" t="s">
        <v>9584</v>
      </c>
      <c r="C1843" s="48" t="s">
        <v>7927</v>
      </c>
      <c r="D1843" s="48" t="s">
        <v>7928</v>
      </c>
      <c r="E1843" s="41" t="s">
        <v>7929</v>
      </c>
      <c r="F1843" s="40" t="s">
        <v>9585</v>
      </c>
      <c r="G1843" s="40" t="s">
        <v>7904</v>
      </c>
      <c r="H1843" s="40" t="s">
        <v>7905</v>
      </c>
      <c r="I1843" s="43">
        <f>J1843-3</f>
        <v>41613</v>
      </c>
      <c r="J1843" s="43">
        <f t="shared" si="122"/>
        <v>41616</v>
      </c>
      <c r="K1843" s="40" t="s">
        <v>98</v>
      </c>
      <c r="L1843" s="40">
        <v>100</v>
      </c>
      <c r="M1843" s="40" t="s">
        <v>9587</v>
      </c>
    </row>
    <row r="1844" spans="1:13" hidden="1">
      <c r="A1844" s="48" t="s">
        <v>8550</v>
      </c>
      <c r="B1844" s="48" t="s">
        <v>9584</v>
      </c>
      <c r="C1844" s="48" t="s">
        <v>7927</v>
      </c>
      <c r="D1844" s="48" t="s">
        <v>7928</v>
      </c>
      <c r="E1844" s="41" t="s">
        <v>7929</v>
      </c>
      <c r="F1844" s="40" t="s">
        <v>9585</v>
      </c>
      <c r="G1844" s="40" t="s">
        <v>7904</v>
      </c>
      <c r="H1844" s="40" t="s">
        <v>7906</v>
      </c>
      <c r="I1844" s="43">
        <f>J1844-2</f>
        <v>41616</v>
      </c>
      <c r="J1844" s="43">
        <f t="shared" si="122"/>
        <v>41618</v>
      </c>
      <c r="K1844" s="40" t="s">
        <v>98</v>
      </c>
      <c r="L1844" s="40">
        <v>100</v>
      </c>
      <c r="M1844" s="40"/>
    </row>
    <row r="1845" spans="1:13" hidden="1">
      <c r="A1845" s="48" t="s">
        <v>8550</v>
      </c>
      <c r="B1845" s="48" t="s">
        <v>9584</v>
      </c>
      <c r="C1845" s="48" t="s">
        <v>7927</v>
      </c>
      <c r="D1845" s="48" t="s">
        <v>7928</v>
      </c>
      <c r="E1845" s="41" t="s">
        <v>7929</v>
      </c>
      <c r="F1845" s="40" t="s">
        <v>9585</v>
      </c>
      <c r="G1845" s="40" t="s">
        <v>7904</v>
      </c>
      <c r="H1845" s="40" t="s">
        <v>7907</v>
      </c>
      <c r="I1845" s="43">
        <f>J1845-2</f>
        <v>41618</v>
      </c>
      <c r="J1845" s="43">
        <f t="shared" si="122"/>
        <v>41620</v>
      </c>
      <c r="K1845" s="40" t="s">
        <v>98</v>
      </c>
      <c r="L1845" s="40">
        <v>100</v>
      </c>
      <c r="M1845" s="40"/>
    </row>
    <row r="1846" spans="1:13" hidden="1">
      <c r="A1846" s="48" t="s">
        <v>8550</v>
      </c>
      <c r="B1846" s="48" t="s">
        <v>9584</v>
      </c>
      <c r="C1846" s="48" t="s">
        <v>7927</v>
      </c>
      <c r="D1846" s="48" t="s">
        <v>7928</v>
      </c>
      <c r="E1846" s="41" t="s">
        <v>7929</v>
      </c>
      <c r="F1846" s="40" t="s">
        <v>9585</v>
      </c>
      <c r="G1846" s="40" t="s">
        <v>7904</v>
      </c>
      <c r="H1846" s="40" t="s">
        <v>7908</v>
      </c>
      <c r="I1846" s="43">
        <f>J1846-1</f>
        <v>41620</v>
      </c>
      <c r="J1846" s="43">
        <v>41621</v>
      </c>
      <c r="K1846" s="40" t="s">
        <v>98</v>
      </c>
      <c r="L1846" s="40">
        <v>100</v>
      </c>
      <c r="M1846" s="40"/>
    </row>
    <row r="1847" spans="1:13" hidden="1">
      <c r="A1847" s="1" t="s">
        <v>8534</v>
      </c>
      <c r="B1847" s="1" t="s">
        <v>9368</v>
      </c>
      <c r="C1847" s="1" t="s">
        <v>65</v>
      </c>
      <c r="D1847" s="1" t="s">
        <v>65</v>
      </c>
      <c r="E1847" s="41" t="s">
        <v>7886</v>
      </c>
      <c r="F1847" s="41" t="s">
        <v>9588</v>
      </c>
      <c r="G1847" s="41" t="s">
        <v>1048</v>
      </c>
      <c r="H1847" s="41" t="s">
        <v>7888</v>
      </c>
      <c r="I1847" s="41"/>
      <c r="J1847" s="41"/>
      <c r="K1847" s="41"/>
      <c r="L1847" s="41"/>
      <c r="M1847" s="41"/>
    </row>
    <row r="1848" spans="1:13" hidden="1">
      <c r="A1848" s="1" t="s">
        <v>8534</v>
      </c>
      <c r="B1848" s="1" t="s">
        <v>9368</v>
      </c>
      <c r="C1848" s="1" t="s">
        <v>65</v>
      </c>
      <c r="D1848" s="1" t="s">
        <v>65</v>
      </c>
      <c r="E1848" s="41" t="s">
        <v>7886</v>
      </c>
      <c r="F1848" s="41" t="s">
        <v>9588</v>
      </c>
      <c r="G1848" s="41" t="s">
        <v>1048</v>
      </c>
      <c r="H1848" s="41" t="s">
        <v>7889</v>
      </c>
      <c r="I1848" s="41"/>
      <c r="J1848" s="41"/>
      <c r="K1848" s="41"/>
      <c r="L1848" s="41"/>
      <c r="M1848" s="41"/>
    </row>
    <row r="1849" spans="1:13" hidden="1">
      <c r="A1849" s="1" t="s">
        <v>8534</v>
      </c>
      <c r="B1849" s="1" t="s">
        <v>9368</v>
      </c>
      <c r="C1849" s="1" t="s">
        <v>65</v>
      </c>
      <c r="D1849" s="1" t="s">
        <v>65</v>
      </c>
      <c r="E1849" s="41" t="s">
        <v>7886</v>
      </c>
      <c r="F1849" s="41" t="s">
        <v>9588</v>
      </c>
      <c r="G1849" s="41" t="s">
        <v>1048</v>
      </c>
      <c r="H1849" s="41" t="s">
        <v>7890</v>
      </c>
      <c r="I1849" s="41"/>
      <c r="J1849" s="41"/>
      <c r="K1849" s="41"/>
      <c r="L1849" s="41"/>
      <c r="M1849" s="41"/>
    </row>
    <row r="1850" spans="1:13" hidden="1">
      <c r="A1850" s="1" t="s">
        <v>8534</v>
      </c>
      <c r="B1850" s="1" t="s">
        <v>9368</v>
      </c>
      <c r="C1850" s="1" t="s">
        <v>65</v>
      </c>
      <c r="D1850" s="1" t="s">
        <v>65</v>
      </c>
      <c r="E1850" s="41" t="s">
        <v>7886</v>
      </c>
      <c r="F1850" s="41" t="s">
        <v>9588</v>
      </c>
      <c r="G1850" s="41" t="s">
        <v>1048</v>
      </c>
      <c r="H1850" s="41" t="s">
        <v>7891</v>
      </c>
      <c r="I1850" s="41"/>
      <c r="J1850" s="41"/>
      <c r="K1850" s="41"/>
      <c r="L1850" s="41"/>
      <c r="M1850" s="41"/>
    </row>
    <row r="1851" spans="1:13" hidden="1">
      <c r="A1851" s="1" t="s">
        <v>8534</v>
      </c>
      <c r="B1851" s="1" t="s">
        <v>9368</v>
      </c>
      <c r="C1851" s="1" t="s">
        <v>65</v>
      </c>
      <c r="D1851" s="1" t="s">
        <v>65</v>
      </c>
      <c r="E1851" s="41" t="s">
        <v>7886</v>
      </c>
      <c r="F1851" s="41" t="s">
        <v>9588</v>
      </c>
      <c r="G1851" s="41" t="s">
        <v>1048</v>
      </c>
      <c r="H1851" s="41" t="s">
        <v>7892</v>
      </c>
      <c r="I1851" s="60">
        <v>41659</v>
      </c>
      <c r="J1851" s="41"/>
      <c r="K1851" s="41"/>
      <c r="L1851" s="41"/>
      <c r="M1851" s="41"/>
    </row>
    <row r="1852" spans="1:13" hidden="1">
      <c r="A1852" s="1" t="s">
        <v>8534</v>
      </c>
      <c r="B1852" s="1" t="s">
        <v>9368</v>
      </c>
      <c r="C1852" s="1" t="s">
        <v>65</v>
      </c>
      <c r="D1852" s="1" t="s">
        <v>65</v>
      </c>
      <c r="E1852" s="41" t="s">
        <v>7886</v>
      </c>
      <c r="F1852" s="41" t="s">
        <v>9588</v>
      </c>
      <c r="G1852" s="41" t="s">
        <v>1048</v>
      </c>
      <c r="H1852" s="41" t="s">
        <v>7893</v>
      </c>
      <c r="I1852" s="42"/>
      <c r="J1852" s="41"/>
      <c r="K1852" s="41"/>
      <c r="L1852" s="41"/>
      <c r="M1852" s="41"/>
    </row>
    <row r="1853" spans="1:13" hidden="1">
      <c r="A1853" s="1" t="s">
        <v>8534</v>
      </c>
      <c r="B1853" s="1" t="s">
        <v>9368</v>
      </c>
      <c r="C1853" s="1" t="s">
        <v>65</v>
      </c>
      <c r="D1853" s="1" t="s">
        <v>65</v>
      </c>
      <c r="E1853" s="41" t="s">
        <v>7886</v>
      </c>
      <c r="F1853" s="41" t="s">
        <v>9588</v>
      </c>
      <c r="G1853" s="41" t="s">
        <v>1048</v>
      </c>
      <c r="H1853" s="41" t="s">
        <v>7894</v>
      </c>
      <c r="I1853" s="60">
        <v>41993</v>
      </c>
      <c r="J1853" s="45"/>
      <c r="K1853" s="41"/>
      <c r="L1853" s="41"/>
      <c r="M1853" s="41"/>
    </row>
    <row r="1854" spans="1:13" hidden="1">
      <c r="A1854" t="s">
        <v>8534</v>
      </c>
      <c r="B1854" t="s">
        <v>9368</v>
      </c>
      <c r="C1854" t="s">
        <v>65</v>
      </c>
      <c r="D1854" t="s">
        <v>65</v>
      </c>
      <c r="E1854" s="41" t="s">
        <v>7886</v>
      </c>
      <c r="F1854" s="40" t="s">
        <v>9588</v>
      </c>
      <c r="G1854" s="40" t="s">
        <v>7895</v>
      </c>
      <c r="H1854" s="40" t="s">
        <v>7896</v>
      </c>
      <c r="I1854" s="61">
        <f>J1854-2</f>
        <v>41611</v>
      </c>
      <c r="J1854" s="61">
        <f t="shared" ref="J1854:J1860" si="123">I1855</f>
        <v>41613</v>
      </c>
      <c r="K1854" s="40" t="s">
        <v>4365</v>
      </c>
      <c r="L1854" s="40">
        <v>100</v>
      </c>
      <c r="M1854" s="40"/>
    </row>
    <row r="1855" spans="1:13" hidden="1">
      <c r="A1855" t="s">
        <v>8534</v>
      </c>
      <c r="B1855" t="s">
        <v>9368</v>
      </c>
      <c r="C1855" t="s">
        <v>65</v>
      </c>
      <c r="D1855" t="s">
        <v>65</v>
      </c>
      <c r="E1855" s="41" t="s">
        <v>7886</v>
      </c>
      <c r="F1855" s="40" t="s">
        <v>9588</v>
      </c>
      <c r="G1855" s="40" t="s">
        <v>7898</v>
      </c>
      <c r="H1855" s="40" t="s">
        <v>7899</v>
      </c>
      <c r="I1855" s="61">
        <f>J1855-1</f>
        <v>41613</v>
      </c>
      <c r="J1855" s="61">
        <f t="shared" si="123"/>
        <v>41614</v>
      </c>
      <c r="K1855" s="40" t="s">
        <v>4365</v>
      </c>
      <c r="L1855" s="40">
        <v>100</v>
      </c>
      <c r="M1855" s="40"/>
    </row>
    <row r="1856" spans="1:13" hidden="1">
      <c r="A1856" t="s">
        <v>8534</v>
      </c>
      <c r="B1856" t="s">
        <v>9368</v>
      </c>
      <c r="C1856" t="s">
        <v>65</v>
      </c>
      <c r="D1856" t="s">
        <v>65</v>
      </c>
      <c r="E1856" s="41" t="s">
        <v>7886</v>
      </c>
      <c r="F1856" s="40" t="s">
        <v>9588</v>
      </c>
      <c r="G1856" s="40" t="s">
        <v>7898</v>
      </c>
      <c r="H1856" s="40" t="s">
        <v>7900</v>
      </c>
      <c r="I1856" s="61">
        <f>J1856-1</f>
        <v>41614</v>
      </c>
      <c r="J1856" s="61">
        <f t="shared" si="123"/>
        <v>41615</v>
      </c>
      <c r="K1856" s="40" t="s">
        <v>4365</v>
      </c>
      <c r="L1856" s="40">
        <v>100</v>
      </c>
      <c r="M1856" s="40"/>
    </row>
    <row r="1857" spans="1:13">
      <c r="A1857" t="s">
        <v>8534</v>
      </c>
      <c r="B1857" t="s">
        <v>9368</v>
      </c>
      <c r="C1857" t="s">
        <v>65</v>
      </c>
      <c r="D1857" t="s">
        <v>65</v>
      </c>
      <c r="E1857" s="41" t="s">
        <v>7886</v>
      </c>
      <c r="F1857" s="40" t="s">
        <v>9588</v>
      </c>
      <c r="G1857" s="40" t="s">
        <v>7901</v>
      </c>
      <c r="H1857" s="40" t="s">
        <v>7902</v>
      </c>
      <c r="I1857" s="61">
        <f>J1857-5</f>
        <v>41615</v>
      </c>
      <c r="J1857" s="61">
        <f t="shared" si="123"/>
        <v>41620</v>
      </c>
      <c r="K1857" s="40" t="s">
        <v>4365</v>
      </c>
      <c r="L1857" s="40">
        <v>100</v>
      </c>
      <c r="M1857" s="40"/>
    </row>
    <row r="1858" spans="1:13" hidden="1">
      <c r="A1858" t="s">
        <v>8534</v>
      </c>
      <c r="B1858" t="s">
        <v>9368</v>
      </c>
      <c r="C1858" t="s">
        <v>65</v>
      </c>
      <c r="D1858" t="s">
        <v>65</v>
      </c>
      <c r="E1858" s="41" t="s">
        <v>7886</v>
      </c>
      <c r="F1858" s="40" t="s">
        <v>9588</v>
      </c>
      <c r="G1858" s="40" t="s">
        <v>7904</v>
      </c>
      <c r="H1858" s="40" t="s">
        <v>7905</v>
      </c>
      <c r="I1858" s="61">
        <f>J1858-3</f>
        <v>41620</v>
      </c>
      <c r="J1858" s="61">
        <f t="shared" si="123"/>
        <v>41623</v>
      </c>
      <c r="K1858" s="40" t="s">
        <v>4365</v>
      </c>
      <c r="L1858" s="40">
        <v>100</v>
      </c>
    </row>
    <row r="1859" spans="1:13" hidden="1">
      <c r="A1859" t="s">
        <v>8534</v>
      </c>
      <c r="B1859" t="s">
        <v>9368</v>
      </c>
      <c r="C1859" t="s">
        <v>65</v>
      </c>
      <c r="D1859" t="s">
        <v>65</v>
      </c>
      <c r="E1859" s="41" t="s">
        <v>7886</v>
      </c>
      <c r="F1859" s="40" t="s">
        <v>9588</v>
      </c>
      <c r="G1859" s="40" t="s">
        <v>7904</v>
      </c>
      <c r="H1859" s="40" t="s">
        <v>7906</v>
      </c>
      <c r="I1859" s="61">
        <f>J1859-2</f>
        <v>41623</v>
      </c>
      <c r="J1859" s="61">
        <f t="shared" si="123"/>
        <v>41625</v>
      </c>
      <c r="K1859" s="40" t="s">
        <v>4365</v>
      </c>
      <c r="L1859" s="40">
        <v>100</v>
      </c>
    </row>
    <row r="1860" spans="1:13" hidden="1">
      <c r="A1860" t="s">
        <v>8534</v>
      </c>
      <c r="B1860" t="s">
        <v>9368</v>
      </c>
      <c r="C1860" t="s">
        <v>65</v>
      </c>
      <c r="D1860" t="s">
        <v>65</v>
      </c>
      <c r="E1860" s="41" t="s">
        <v>7886</v>
      </c>
      <c r="F1860" s="40" t="s">
        <v>9588</v>
      </c>
      <c r="G1860" s="40" t="s">
        <v>7904</v>
      </c>
      <c r="H1860" s="40" t="s">
        <v>7907</v>
      </c>
      <c r="I1860" s="61">
        <f>J1860-2</f>
        <v>41625</v>
      </c>
      <c r="J1860" s="61">
        <f t="shared" si="123"/>
        <v>41627</v>
      </c>
      <c r="K1860" s="40" t="s">
        <v>4365</v>
      </c>
      <c r="L1860" s="40">
        <v>100</v>
      </c>
    </row>
    <row r="1861" spans="1:13" hidden="1">
      <c r="A1861" t="s">
        <v>8534</v>
      </c>
      <c r="B1861" t="s">
        <v>9368</v>
      </c>
      <c r="C1861" t="s">
        <v>65</v>
      </c>
      <c r="D1861" t="s">
        <v>65</v>
      </c>
      <c r="E1861" s="41" t="s">
        <v>7886</v>
      </c>
      <c r="F1861" s="40" t="s">
        <v>9588</v>
      </c>
      <c r="G1861" s="40" t="s">
        <v>7904</v>
      </c>
      <c r="H1861" s="40" t="s">
        <v>7908</v>
      </c>
      <c r="I1861" s="61">
        <f>J1861-1</f>
        <v>41627</v>
      </c>
      <c r="J1861" s="61">
        <v>41628</v>
      </c>
      <c r="K1861" s="40" t="s">
        <v>4365</v>
      </c>
      <c r="L1861" s="40">
        <v>100</v>
      </c>
    </row>
    <row r="1862" spans="1:13" hidden="1">
      <c r="A1862" s="41" t="s">
        <v>8618</v>
      </c>
      <c r="B1862" s="41" t="s">
        <v>9589</v>
      </c>
      <c r="C1862" s="41" t="s">
        <v>9590</v>
      </c>
      <c r="D1862" s="41" t="s">
        <v>52</v>
      </c>
      <c r="E1862" s="41" t="s">
        <v>7914</v>
      </c>
      <c r="F1862" s="41" t="s">
        <v>9591</v>
      </c>
      <c r="G1862" s="41" t="s">
        <v>1048</v>
      </c>
      <c r="H1862" s="41" t="s">
        <v>7888</v>
      </c>
      <c r="I1862" s="42">
        <v>41614</v>
      </c>
      <c r="J1862" s="41"/>
    </row>
    <row r="1863" spans="1:13" hidden="1">
      <c r="A1863" s="41" t="s">
        <v>8618</v>
      </c>
      <c r="B1863" s="41" t="s">
        <v>9589</v>
      </c>
      <c r="C1863" s="41" t="s">
        <v>9590</v>
      </c>
      <c r="D1863" s="41" t="s">
        <v>52</v>
      </c>
      <c r="E1863" s="41" t="s">
        <v>7914</v>
      </c>
      <c r="F1863" s="41" t="s">
        <v>9591</v>
      </c>
      <c r="G1863" s="41" t="s">
        <v>1048</v>
      </c>
      <c r="H1863" s="41" t="s">
        <v>7889</v>
      </c>
      <c r="I1863" s="41"/>
      <c r="J1863" s="41"/>
    </row>
    <row r="1864" spans="1:13" hidden="1">
      <c r="A1864" s="41" t="s">
        <v>8618</v>
      </c>
      <c r="B1864" s="41" t="s">
        <v>9589</v>
      </c>
      <c r="C1864" s="41" t="s">
        <v>9590</v>
      </c>
      <c r="D1864" s="41" t="s">
        <v>52</v>
      </c>
      <c r="E1864" s="41" t="s">
        <v>7914</v>
      </c>
      <c r="F1864" s="41" t="s">
        <v>9591</v>
      </c>
      <c r="G1864" s="41" t="s">
        <v>1048</v>
      </c>
      <c r="H1864" s="41" t="s">
        <v>7890</v>
      </c>
      <c r="I1864" s="41"/>
      <c r="J1864" s="41"/>
    </row>
    <row r="1865" spans="1:13" hidden="1">
      <c r="A1865" s="41" t="s">
        <v>8618</v>
      </c>
      <c r="B1865" s="41" t="s">
        <v>9589</v>
      </c>
      <c r="C1865" s="41" t="s">
        <v>9590</v>
      </c>
      <c r="D1865" s="41" t="s">
        <v>52</v>
      </c>
      <c r="E1865" s="41" t="s">
        <v>7914</v>
      </c>
      <c r="F1865" s="41" t="s">
        <v>9591</v>
      </c>
      <c r="G1865" s="41" t="s">
        <v>1048</v>
      </c>
      <c r="H1865" s="41" t="s">
        <v>7891</v>
      </c>
      <c r="I1865" s="41"/>
      <c r="J1865" s="41"/>
    </row>
    <row r="1866" spans="1:13" hidden="1">
      <c r="A1866" s="41" t="s">
        <v>8618</v>
      </c>
      <c r="B1866" s="41" t="s">
        <v>9589</v>
      </c>
      <c r="C1866" s="41" t="s">
        <v>9590</v>
      </c>
      <c r="D1866" s="41" t="s">
        <v>52</v>
      </c>
      <c r="E1866" s="41" t="s">
        <v>7914</v>
      </c>
      <c r="F1866" s="41" t="s">
        <v>9591</v>
      </c>
      <c r="G1866" s="41" t="s">
        <v>1048</v>
      </c>
      <c r="H1866" s="41" t="s">
        <v>7892</v>
      </c>
      <c r="I1866" s="42"/>
      <c r="J1866" s="41"/>
    </row>
    <row r="1867" spans="1:13" hidden="1">
      <c r="A1867" s="41" t="s">
        <v>8618</v>
      </c>
      <c r="B1867" s="41" t="s">
        <v>9589</v>
      </c>
      <c r="C1867" s="41" t="s">
        <v>9590</v>
      </c>
      <c r="D1867" s="41" t="s">
        <v>52</v>
      </c>
      <c r="E1867" s="41" t="s">
        <v>7914</v>
      </c>
      <c r="F1867" s="41" t="s">
        <v>9591</v>
      </c>
      <c r="G1867" s="41" t="s">
        <v>1048</v>
      </c>
      <c r="H1867" s="41" t="s">
        <v>7893</v>
      </c>
      <c r="I1867" s="42"/>
      <c r="J1867" s="41"/>
    </row>
    <row r="1868" spans="1:13" hidden="1">
      <c r="A1868" s="41" t="s">
        <v>8618</v>
      </c>
      <c r="B1868" s="41" t="s">
        <v>9589</v>
      </c>
      <c r="C1868" s="41" t="s">
        <v>9590</v>
      </c>
      <c r="D1868" s="41" t="s">
        <v>52</v>
      </c>
      <c r="E1868" s="41" t="s">
        <v>7914</v>
      </c>
      <c r="F1868" s="41" t="s">
        <v>9591</v>
      </c>
      <c r="G1868" s="41" t="s">
        <v>1048</v>
      </c>
      <c r="H1868" s="41" t="s">
        <v>7894</v>
      </c>
      <c r="I1868" s="42">
        <v>41631</v>
      </c>
      <c r="J1868" s="41"/>
    </row>
    <row r="1869" spans="1:13" hidden="1">
      <c r="A1869" s="40" t="s">
        <v>8618</v>
      </c>
      <c r="B1869" s="40" t="s">
        <v>9589</v>
      </c>
      <c r="C1869" s="40" t="s">
        <v>9590</v>
      </c>
      <c r="D1869" s="40" t="s">
        <v>52</v>
      </c>
      <c r="E1869" s="41" t="s">
        <v>7914</v>
      </c>
      <c r="F1869" s="40" t="s">
        <v>9591</v>
      </c>
      <c r="G1869" s="40" t="s">
        <v>7895</v>
      </c>
      <c r="H1869" s="40" t="s">
        <v>7896</v>
      </c>
      <c r="I1869" s="43">
        <f>J1869-2</f>
        <v>41614</v>
      </c>
      <c r="J1869" s="43">
        <f t="shared" ref="J1869:J1875" si="124">I1870</f>
        <v>41616</v>
      </c>
      <c r="K1869" s="40" t="s">
        <v>6184</v>
      </c>
      <c r="L1869" s="40">
        <v>100</v>
      </c>
    </row>
    <row r="1870" spans="1:13" hidden="1">
      <c r="A1870" s="40" t="s">
        <v>8618</v>
      </c>
      <c r="B1870" s="40" t="s">
        <v>9589</v>
      </c>
      <c r="C1870" s="40" t="s">
        <v>9590</v>
      </c>
      <c r="D1870" s="40" t="s">
        <v>52</v>
      </c>
      <c r="E1870" s="41" t="s">
        <v>7914</v>
      </c>
      <c r="F1870" s="40" t="s">
        <v>9591</v>
      </c>
      <c r="G1870" s="40" t="s">
        <v>7898</v>
      </c>
      <c r="H1870" s="40" t="s">
        <v>7899</v>
      </c>
      <c r="I1870" s="43">
        <f>J1870-1</f>
        <v>41616</v>
      </c>
      <c r="J1870" s="43">
        <f t="shared" si="124"/>
        <v>41617</v>
      </c>
      <c r="K1870" s="40" t="s">
        <v>6184</v>
      </c>
      <c r="L1870" s="40">
        <v>100</v>
      </c>
    </row>
    <row r="1871" spans="1:13" hidden="1">
      <c r="A1871" s="40" t="s">
        <v>8618</v>
      </c>
      <c r="B1871" s="40" t="s">
        <v>9589</v>
      </c>
      <c r="C1871" s="40" t="s">
        <v>9590</v>
      </c>
      <c r="D1871" s="40" t="s">
        <v>52</v>
      </c>
      <c r="E1871" s="41" t="s">
        <v>7914</v>
      </c>
      <c r="F1871" s="40" t="s">
        <v>9591</v>
      </c>
      <c r="G1871" s="40" t="s">
        <v>7898</v>
      </c>
      <c r="H1871" s="40" t="s">
        <v>7900</v>
      </c>
      <c r="I1871" s="43">
        <f>J1871-1</f>
        <v>41617</v>
      </c>
      <c r="J1871" s="43">
        <f t="shared" si="124"/>
        <v>41618</v>
      </c>
      <c r="K1871" s="40" t="s">
        <v>6184</v>
      </c>
      <c r="L1871" s="40">
        <v>100</v>
      </c>
    </row>
    <row r="1872" spans="1:13">
      <c r="A1872" s="40" t="s">
        <v>8618</v>
      </c>
      <c r="B1872" s="40" t="s">
        <v>9589</v>
      </c>
      <c r="C1872" s="40" t="s">
        <v>9590</v>
      </c>
      <c r="D1872" s="40" t="s">
        <v>52</v>
      </c>
      <c r="E1872" s="41" t="s">
        <v>7914</v>
      </c>
      <c r="F1872" s="40" t="s">
        <v>9591</v>
      </c>
      <c r="G1872" s="40" t="s">
        <v>7901</v>
      </c>
      <c r="H1872" s="40" t="s">
        <v>7902</v>
      </c>
      <c r="I1872" s="43">
        <f>J1872-5</f>
        <v>41618</v>
      </c>
      <c r="J1872" s="43">
        <f t="shared" si="124"/>
        <v>41623</v>
      </c>
      <c r="K1872" s="40" t="s">
        <v>6184</v>
      </c>
      <c r="L1872" s="40">
        <v>100</v>
      </c>
    </row>
    <row r="1873" spans="1:12" hidden="1">
      <c r="A1873" s="40" t="s">
        <v>8618</v>
      </c>
      <c r="B1873" s="40" t="s">
        <v>9589</v>
      </c>
      <c r="C1873" s="40" t="s">
        <v>9590</v>
      </c>
      <c r="D1873" s="40" t="s">
        <v>52</v>
      </c>
      <c r="E1873" s="41" t="s">
        <v>7914</v>
      </c>
      <c r="F1873" s="40" t="s">
        <v>9591</v>
      </c>
      <c r="G1873" s="40" t="s">
        <v>7904</v>
      </c>
      <c r="H1873" s="40" t="s">
        <v>7905</v>
      </c>
      <c r="I1873" s="43">
        <f>J1873-3</f>
        <v>41623</v>
      </c>
      <c r="J1873" s="43">
        <f t="shared" si="124"/>
        <v>41626</v>
      </c>
      <c r="K1873" s="40" t="s">
        <v>6184</v>
      </c>
      <c r="L1873" s="40">
        <v>100</v>
      </c>
    </row>
    <row r="1874" spans="1:12" hidden="1">
      <c r="A1874" s="40" t="s">
        <v>8618</v>
      </c>
      <c r="B1874" s="40" t="s">
        <v>9589</v>
      </c>
      <c r="C1874" s="40" t="s">
        <v>9590</v>
      </c>
      <c r="D1874" s="40" t="s">
        <v>52</v>
      </c>
      <c r="E1874" s="41" t="s">
        <v>7914</v>
      </c>
      <c r="F1874" s="40" t="s">
        <v>9591</v>
      </c>
      <c r="G1874" s="40" t="s">
        <v>7904</v>
      </c>
      <c r="H1874" s="40" t="s">
        <v>7906</v>
      </c>
      <c r="I1874" s="43">
        <f>J1874-2</f>
        <v>41626</v>
      </c>
      <c r="J1874" s="43">
        <f t="shared" si="124"/>
        <v>41628</v>
      </c>
      <c r="K1874" s="40" t="s">
        <v>6184</v>
      </c>
      <c r="L1874" s="40">
        <v>100</v>
      </c>
    </row>
    <row r="1875" spans="1:12" hidden="1">
      <c r="A1875" s="40" t="s">
        <v>8618</v>
      </c>
      <c r="B1875" s="40" t="s">
        <v>9589</v>
      </c>
      <c r="C1875" s="40" t="s">
        <v>9590</v>
      </c>
      <c r="D1875" s="40" t="s">
        <v>52</v>
      </c>
      <c r="E1875" s="41" t="s">
        <v>7914</v>
      </c>
      <c r="F1875" s="40" t="s">
        <v>9591</v>
      </c>
      <c r="G1875" s="40" t="s">
        <v>7904</v>
      </c>
      <c r="H1875" s="40" t="s">
        <v>7907</v>
      </c>
      <c r="I1875" s="43">
        <f>J1875-2</f>
        <v>41628</v>
      </c>
      <c r="J1875" s="43">
        <f t="shared" si="124"/>
        <v>41630</v>
      </c>
      <c r="K1875" s="40" t="s">
        <v>6184</v>
      </c>
      <c r="L1875" s="40">
        <v>100</v>
      </c>
    </row>
    <row r="1876" spans="1:12" hidden="1">
      <c r="A1876" s="40" t="s">
        <v>8618</v>
      </c>
      <c r="B1876" s="40" t="s">
        <v>9589</v>
      </c>
      <c r="C1876" s="40" t="s">
        <v>9590</v>
      </c>
      <c r="D1876" s="40" t="s">
        <v>52</v>
      </c>
      <c r="E1876" s="41" t="s">
        <v>7914</v>
      </c>
      <c r="F1876" s="40" t="s">
        <v>9591</v>
      </c>
      <c r="G1876" s="40" t="s">
        <v>7904</v>
      </c>
      <c r="H1876" s="40" t="s">
        <v>7908</v>
      </c>
      <c r="I1876" s="43">
        <f>J1876-1</f>
        <v>41630</v>
      </c>
      <c r="J1876" s="42">
        <v>41631</v>
      </c>
      <c r="K1876" s="40" t="s">
        <v>6184</v>
      </c>
      <c r="L1876" s="40">
        <v>100</v>
      </c>
    </row>
  </sheetData>
  <autoFilter ref="A1:M1876" xr:uid="{00000000-0009-0000-0000-000016000000}">
    <filterColumn colId="6">
      <filters>
        <filter val="Protex ID"/>
      </filters>
    </filterColumn>
  </autoFilter>
  <hyperlinks>
    <hyperlink ref="F766" r:id="rId1" xr:uid="{00000000-0004-0000-1600-000000000000}"/>
    <hyperlink ref="F794" r:id="rId2" xr:uid="{00000000-0004-0000-1600-000001000000}"/>
    <hyperlink ref="F796" r:id="rId3" xr:uid="{00000000-0004-0000-1600-000002000000}"/>
  </hyperlinks>
  <pageMargins left="0.7" right="0.7" top="0.75" bottom="0.75" header="0.3" footer="0.3"/>
  <pageSetup paperSize="9" orientation="portrait" horizontalDpi="0" verticalDpi="0" r:id="rId4"/>
  <headerFooter>
    <oddFooter>&amp;L_x000D_&amp;1#&amp;"Calibri"&amp;10&amp;K000000 Confidential</oddFooter>
  </headerFooter>
  <customProperties>
    <customPr name="_pios_id" r:id="rId5"/>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5" filterMode="1"/>
  <dimension ref="A1:P1133"/>
  <sheetViews>
    <sheetView workbookViewId="0">
      <selection activeCell="H394" sqref="A1:P1133"/>
    </sheetView>
  </sheetViews>
  <sheetFormatPr defaultColWidth="8.42578125" defaultRowHeight="14.45"/>
  <cols>
    <col min="1" max="1" width="12.42578125" style="48" customWidth="1"/>
    <col min="2" max="2" width="11.42578125" style="48" customWidth="1"/>
    <col min="3" max="4" width="7.42578125" style="48" customWidth="1"/>
    <col min="5" max="6" width="5.42578125" style="48" customWidth="1"/>
    <col min="7" max="7" width="17.42578125" style="48" customWidth="1"/>
    <col min="8" max="8" width="57.42578125" style="48" customWidth="1"/>
    <col min="9" max="9" width="21" style="48" customWidth="1"/>
    <col min="10" max="10" width="48.42578125" style="48" customWidth="1"/>
    <col min="11" max="11" width="13.42578125" style="48" customWidth="1"/>
    <col min="12" max="12" width="10.42578125" style="48" customWidth="1"/>
    <col min="13" max="13" width="11.42578125" style="48" customWidth="1"/>
    <col min="14" max="15" width="8.42578125" style="48" customWidth="1"/>
    <col min="16" max="16" width="33.42578125" style="56" customWidth="1"/>
  </cols>
  <sheetData>
    <row r="1" spans="1:16">
      <c r="A1" s="41" t="s">
        <v>8533</v>
      </c>
      <c r="B1" s="41" t="s">
        <v>8165</v>
      </c>
      <c r="C1" s="41" t="s">
        <v>7879</v>
      </c>
      <c r="D1" s="41" t="s">
        <v>31</v>
      </c>
      <c r="E1" s="41" t="s">
        <v>8166</v>
      </c>
      <c r="F1" s="41" t="s">
        <v>8167</v>
      </c>
      <c r="G1" s="41" t="s">
        <v>35</v>
      </c>
      <c r="H1" s="41" t="s">
        <v>1048</v>
      </c>
      <c r="I1" s="41" t="s">
        <v>7880</v>
      </c>
      <c r="J1" s="41" t="s">
        <v>7881</v>
      </c>
      <c r="K1" s="41" t="s">
        <v>7882</v>
      </c>
      <c r="L1" s="41" t="s">
        <v>7883</v>
      </c>
      <c r="M1" s="41" t="s">
        <v>8168</v>
      </c>
      <c r="N1" s="41" t="s">
        <v>6084</v>
      </c>
      <c r="O1" s="41" t="s">
        <v>7884</v>
      </c>
      <c r="P1" s="52" t="s">
        <v>457</v>
      </c>
    </row>
    <row r="2" spans="1:16" hidden="1">
      <c r="A2" s="47" t="s">
        <v>8881</v>
      </c>
      <c r="B2" s="47" t="s">
        <v>9592</v>
      </c>
      <c r="C2" s="47" t="s">
        <v>65</v>
      </c>
      <c r="D2" s="47" t="s">
        <v>65</v>
      </c>
      <c r="E2" s="48" t="s">
        <v>9593</v>
      </c>
      <c r="F2" s="48" t="s">
        <v>9594</v>
      </c>
      <c r="G2" s="41" t="s">
        <v>55</v>
      </c>
      <c r="H2" s="41" t="s">
        <v>9595</v>
      </c>
      <c r="I2" s="41" t="s">
        <v>1048</v>
      </c>
      <c r="J2" s="41" t="s">
        <v>7888</v>
      </c>
      <c r="K2" s="41"/>
      <c r="L2" s="40"/>
    </row>
    <row r="3" spans="1:16" hidden="1">
      <c r="A3" s="47" t="s">
        <v>8881</v>
      </c>
      <c r="B3" s="47" t="s">
        <v>9592</v>
      </c>
      <c r="C3" s="47" t="s">
        <v>65</v>
      </c>
      <c r="D3" s="47" t="s">
        <v>65</v>
      </c>
      <c r="E3" s="48" t="s">
        <v>9593</v>
      </c>
      <c r="F3" s="48" t="s">
        <v>9594</v>
      </c>
      <c r="G3" s="41" t="s">
        <v>55</v>
      </c>
      <c r="H3" s="41" t="s">
        <v>9595</v>
      </c>
      <c r="I3" s="41" t="s">
        <v>1048</v>
      </c>
      <c r="J3" s="41" t="s">
        <v>8244</v>
      </c>
      <c r="K3" s="42">
        <v>41337</v>
      </c>
      <c r="L3" s="40"/>
    </row>
    <row r="4" spans="1:16" hidden="1">
      <c r="A4" s="47" t="s">
        <v>8881</v>
      </c>
      <c r="B4" s="47" t="s">
        <v>9592</v>
      </c>
      <c r="C4" s="47" t="s">
        <v>65</v>
      </c>
      <c r="D4" s="47" t="s">
        <v>65</v>
      </c>
      <c r="E4" s="48" t="s">
        <v>9593</v>
      </c>
      <c r="F4" s="48" t="s">
        <v>9594</v>
      </c>
      <c r="G4" s="41" t="s">
        <v>55</v>
      </c>
      <c r="H4" s="41" t="s">
        <v>9595</v>
      </c>
      <c r="I4" s="41" t="s">
        <v>1048</v>
      </c>
      <c r="J4" s="41" t="s">
        <v>7889</v>
      </c>
      <c r="K4" s="59">
        <v>41485</v>
      </c>
      <c r="L4" s="40"/>
    </row>
    <row r="5" spans="1:16" hidden="1">
      <c r="A5" s="47" t="s">
        <v>8881</v>
      </c>
      <c r="B5" s="47" t="s">
        <v>9592</v>
      </c>
      <c r="C5" s="47" t="s">
        <v>65</v>
      </c>
      <c r="D5" s="47" t="s">
        <v>65</v>
      </c>
      <c r="E5" s="48" t="s">
        <v>9593</v>
      </c>
      <c r="F5" s="48" t="s">
        <v>9594</v>
      </c>
      <c r="G5" s="41" t="s">
        <v>55</v>
      </c>
      <c r="H5" s="41" t="s">
        <v>9595</v>
      </c>
      <c r="I5" s="41" t="s">
        <v>1048</v>
      </c>
      <c r="J5" s="41" t="s">
        <v>7890</v>
      </c>
      <c r="K5" s="41"/>
      <c r="L5" s="40"/>
    </row>
    <row r="6" spans="1:16" hidden="1">
      <c r="A6" s="47" t="s">
        <v>8881</v>
      </c>
      <c r="B6" s="47" t="s">
        <v>9592</v>
      </c>
      <c r="C6" s="47" t="s">
        <v>65</v>
      </c>
      <c r="D6" s="47" t="s">
        <v>65</v>
      </c>
      <c r="E6" s="48" t="s">
        <v>9593</v>
      </c>
      <c r="F6" s="48" t="s">
        <v>9594</v>
      </c>
      <c r="G6" s="41" t="s">
        <v>55</v>
      </c>
      <c r="H6" s="41" t="s">
        <v>9595</v>
      </c>
      <c r="I6" s="41" t="s">
        <v>1048</v>
      </c>
      <c r="J6" s="41" t="s">
        <v>7891</v>
      </c>
      <c r="K6" s="41"/>
      <c r="L6" s="40"/>
    </row>
    <row r="7" spans="1:16" hidden="1">
      <c r="A7" s="47" t="s">
        <v>8881</v>
      </c>
      <c r="B7" s="47" t="s">
        <v>9592</v>
      </c>
      <c r="C7" s="47" t="s">
        <v>65</v>
      </c>
      <c r="D7" s="47" t="s">
        <v>65</v>
      </c>
      <c r="E7" s="48" t="s">
        <v>9593</v>
      </c>
      <c r="F7" s="48" t="s">
        <v>9594</v>
      </c>
      <c r="G7" s="41" t="s">
        <v>55</v>
      </c>
      <c r="H7" s="41" t="s">
        <v>9595</v>
      </c>
      <c r="I7" s="41" t="s">
        <v>1048</v>
      </c>
      <c r="J7" s="41" t="s">
        <v>7892</v>
      </c>
      <c r="K7" s="41"/>
      <c r="L7" s="40"/>
    </row>
    <row r="8" spans="1:16" hidden="1">
      <c r="A8" s="47" t="s">
        <v>8881</v>
      </c>
      <c r="B8" s="47" t="s">
        <v>9592</v>
      </c>
      <c r="C8" s="47" t="s">
        <v>65</v>
      </c>
      <c r="D8" s="47" t="s">
        <v>65</v>
      </c>
      <c r="E8" s="48" t="s">
        <v>9593</v>
      </c>
      <c r="F8" s="48" t="s">
        <v>9594</v>
      </c>
      <c r="G8" s="41" t="s">
        <v>55</v>
      </c>
      <c r="H8" s="41" t="s">
        <v>9595</v>
      </c>
      <c r="I8" s="41" t="s">
        <v>1048</v>
      </c>
      <c r="J8" s="41" t="s">
        <v>7893</v>
      </c>
      <c r="K8" s="41"/>
      <c r="L8" s="40"/>
    </row>
    <row r="9" spans="1:16" hidden="1">
      <c r="A9" s="47" t="s">
        <v>8881</v>
      </c>
      <c r="B9" s="47" t="s">
        <v>9592</v>
      </c>
      <c r="C9" s="47" t="s">
        <v>65</v>
      </c>
      <c r="D9" s="47" t="s">
        <v>65</v>
      </c>
      <c r="E9" s="48" t="s">
        <v>9593</v>
      </c>
      <c r="F9" s="48" t="s">
        <v>9594</v>
      </c>
      <c r="G9" s="41" t="s">
        <v>55</v>
      </c>
      <c r="H9" s="41" t="s">
        <v>9595</v>
      </c>
      <c r="I9" s="41" t="s">
        <v>1048</v>
      </c>
      <c r="J9" s="41" t="s">
        <v>7894</v>
      </c>
      <c r="K9" s="41"/>
      <c r="L9" s="40"/>
    </row>
    <row r="10" spans="1:16" hidden="1">
      <c r="A10" s="46" t="s">
        <v>8881</v>
      </c>
      <c r="B10" s="46" t="s">
        <v>9592</v>
      </c>
      <c r="C10" s="46" t="s">
        <v>65</v>
      </c>
      <c r="D10" s="46" t="s">
        <v>65</v>
      </c>
      <c r="E10" s="48" t="s">
        <v>9593</v>
      </c>
      <c r="F10" s="48" t="s">
        <v>9594</v>
      </c>
      <c r="G10" s="41" t="s">
        <v>55</v>
      </c>
      <c r="H10" s="40" t="s">
        <v>9595</v>
      </c>
      <c r="I10" s="40" t="s">
        <v>7895</v>
      </c>
      <c r="J10" s="40" t="s">
        <v>8245</v>
      </c>
      <c r="K10" s="43">
        <f>K3</f>
        <v>41337</v>
      </c>
      <c r="L10" s="43">
        <f>K10+30</f>
        <v>41367</v>
      </c>
      <c r="M10" s="40" t="s">
        <v>7</v>
      </c>
      <c r="N10" s="40" t="s">
        <v>8</v>
      </c>
      <c r="O10" s="40">
        <v>100</v>
      </c>
      <c r="P10" s="39"/>
    </row>
    <row r="11" spans="1:16" hidden="1">
      <c r="A11" s="46" t="s">
        <v>8881</v>
      </c>
      <c r="B11" s="46" t="s">
        <v>9592</v>
      </c>
      <c r="C11" s="46" t="s">
        <v>65</v>
      </c>
      <c r="D11" s="46" t="s">
        <v>65</v>
      </c>
      <c r="E11" s="48" t="s">
        <v>9593</v>
      </c>
      <c r="F11" s="48" t="s">
        <v>9594</v>
      </c>
      <c r="G11" s="41" t="s">
        <v>55</v>
      </c>
      <c r="H11" s="40" t="s">
        <v>9595</v>
      </c>
      <c r="I11" s="40" t="s">
        <v>8281</v>
      </c>
      <c r="J11" s="40" t="s">
        <v>8282</v>
      </c>
      <c r="K11" s="43">
        <f>L10</f>
        <v>41367</v>
      </c>
      <c r="L11" s="43">
        <f>K11+2</f>
        <v>41369</v>
      </c>
      <c r="M11" s="40" t="s">
        <v>7</v>
      </c>
      <c r="N11" s="40" t="s">
        <v>6142</v>
      </c>
      <c r="O11" s="40">
        <v>100</v>
      </c>
      <c r="P11" s="39"/>
    </row>
    <row r="12" spans="1:16" hidden="1">
      <c r="A12" s="46" t="s">
        <v>8881</v>
      </c>
      <c r="B12" s="46" t="s">
        <v>9592</v>
      </c>
      <c r="C12" s="46" t="s">
        <v>65</v>
      </c>
      <c r="D12" s="46" t="s">
        <v>65</v>
      </c>
      <c r="E12" s="48" t="s">
        <v>9593</v>
      </c>
      <c r="F12" s="48" t="s">
        <v>9594</v>
      </c>
      <c r="G12" s="41" t="s">
        <v>55</v>
      </c>
      <c r="H12" s="40" t="s">
        <v>9595</v>
      </c>
      <c r="I12" s="65" t="s">
        <v>8261</v>
      </c>
      <c r="J12" s="40" t="s">
        <v>8262</v>
      </c>
      <c r="K12" s="43">
        <f>L11</f>
        <v>41369</v>
      </c>
      <c r="L12" s="43">
        <f>K12</f>
        <v>41369</v>
      </c>
      <c r="M12" s="40" t="s">
        <v>7</v>
      </c>
      <c r="N12" s="40" t="s">
        <v>6142</v>
      </c>
      <c r="O12" s="40">
        <v>100</v>
      </c>
      <c r="P12" s="39"/>
    </row>
    <row r="13" spans="1:16" ht="26.45" hidden="1">
      <c r="A13" s="46" t="s">
        <v>8881</v>
      </c>
      <c r="B13" s="46" t="s">
        <v>9592</v>
      </c>
      <c r="C13" s="46" t="s">
        <v>65</v>
      </c>
      <c r="D13" s="46" t="s">
        <v>65</v>
      </c>
      <c r="E13" s="48" t="s">
        <v>9593</v>
      </c>
      <c r="F13" s="48" t="s">
        <v>9594</v>
      </c>
      <c r="G13" s="41" t="s">
        <v>55</v>
      </c>
      <c r="H13" s="40" t="s">
        <v>9595</v>
      </c>
      <c r="I13" s="40" t="s">
        <v>8264</v>
      </c>
      <c r="J13" s="40" t="s">
        <v>8265</v>
      </c>
      <c r="K13" s="43">
        <f>L12</f>
        <v>41369</v>
      </c>
      <c r="L13" s="43">
        <f>K4-21</f>
        <v>41464</v>
      </c>
      <c r="M13" s="40" t="s">
        <v>7</v>
      </c>
      <c r="N13" s="40" t="s">
        <v>8</v>
      </c>
      <c r="O13" s="40">
        <v>100</v>
      </c>
      <c r="P13" s="39" t="s">
        <v>9596</v>
      </c>
    </row>
    <row r="14" spans="1:16" hidden="1">
      <c r="A14" s="46" t="s">
        <v>8881</v>
      </c>
      <c r="B14" s="46" t="s">
        <v>9592</v>
      </c>
      <c r="C14" s="46" t="s">
        <v>65</v>
      </c>
      <c r="D14" s="46" t="s">
        <v>65</v>
      </c>
      <c r="E14" s="48" t="s">
        <v>9593</v>
      </c>
      <c r="F14" s="48" t="s">
        <v>9594</v>
      </c>
      <c r="G14" s="41" t="s">
        <v>55</v>
      </c>
      <c r="H14" s="40" t="s">
        <v>9595</v>
      </c>
      <c r="I14" s="40" t="s">
        <v>8261</v>
      </c>
      <c r="J14" s="40" t="s">
        <v>8266</v>
      </c>
      <c r="K14" s="43">
        <f>L13</f>
        <v>41464</v>
      </c>
      <c r="L14" s="43">
        <f>K14</f>
        <v>41464</v>
      </c>
      <c r="M14" s="40" t="s">
        <v>7</v>
      </c>
      <c r="N14" s="40" t="s">
        <v>6142</v>
      </c>
      <c r="O14" s="40">
        <v>100</v>
      </c>
      <c r="P14" s="39"/>
    </row>
    <row r="15" spans="1:16" hidden="1">
      <c r="A15" s="46" t="s">
        <v>8881</v>
      </c>
      <c r="B15" s="46" t="s">
        <v>9592</v>
      </c>
      <c r="C15" s="46" t="s">
        <v>65</v>
      </c>
      <c r="D15" s="46" t="s">
        <v>65</v>
      </c>
      <c r="E15" s="48" t="s">
        <v>9593</v>
      </c>
      <c r="F15" s="48" t="s">
        <v>9594</v>
      </c>
      <c r="G15" s="41" t="s">
        <v>55</v>
      </c>
      <c r="H15" s="40" t="s">
        <v>9595</v>
      </c>
      <c r="I15" s="40" t="s">
        <v>7904</v>
      </c>
      <c r="J15" s="40" t="s">
        <v>7905</v>
      </c>
      <c r="K15" s="43">
        <f>L13</f>
        <v>41464</v>
      </c>
      <c r="L15" s="43">
        <f>K15+5</f>
        <v>41469</v>
      </c>
      <c r="M15" s="40" t="s">
        <v>7</v>
      </c>
      <c r="N15" s="40" t="s">
        <v>8</v>
      </c>
      <c r="O15" s="40">
        <v>100</v>
      </c>
      <c r="P15" s="39"/>
    </row>
    <row r="16" spans="1:16" hidden="1">
      <c r="A16" s="46" t="s">
        <v>8881</v>
      </c>
      <c r="B16" s="46" t="s">
        <v>9592</v>
      </c>
      <c r="C16" s="46" t="s">
        <v>65</v>
      </c>
      <c r="D16" s="46" t="s">
        <v>65</v>
      </c>
      <c r="E16" s="48" t="s">
        <v>9593</v>
      </c>
      <c r="F16" s="48" t="s">
        <v>9594</v>
      </c>
      <c r="G16" s="41" t="s">
        <v>55</v>
      </c>
      <c r="H16" s="40" t="s">
        <v>9595</v>
      </c>
      <c r="I16" s="40" t="s">
        <v>7904</v>
      </c>
      <c r="J16" s="40" t="s">
        <v>7906</v>
      </c>
      <c r="K16" s="43">
        <f>L15</f>
        <v>41469</v>
      </c>
      <c r="L16" s="43">
        <f>K16+5</f>
        <v>41474</v>
      </c>
      <c r="M16" s="40" t="s">
        <v>7</v>
      </c>
      <c r="N16" s="40" t="s">
        <v>8</v>
      </c>
      <c r="O16" s="40">
        <v>100</v>
      </c>
      <c r="P16" s="39"/>
    </row>
    <row r="17" spans="1:16" hidden="1">
      <c r="A17" s="46" t="s">
        <v>8881</v>
      </c>
      <c r="B17" s="46" t="s">
        <v>9592</v>
      </c>
      <c r="C17" s="46" t="s">
        <v>65</v>
      </c>
      <c r="D17" s="46" t="s">
        <v>65</v>
      </c>
      <c r="E17" s="48" t="s">
        <v>9593</v>
      </c>
      <c r="F17" s="48" t="s">
        <v>9594</v>
      </c>
      <c r="G17" s="41" t="s">
        <v>55</v>
      </c>
      <c r="H17" s="40" t="s">
        <v>9595</v>
      </c>
      <c r="I17" s="40" t="s">
        <v>7904</v>
      </c>
      <c r="J17" s="40" t="s">
        <v>7907</v>
      </c>
      <c r="K17" s="43">
        <f>L16</f>
        <v>41474</v>
      </c>
      <c r="L17" s="43">
        <f>K17+5</f>
        <v>41479</v>
      </c>
      <c r="M17" s="40" t="s">
        <v>7</v>
      </c>
      <c r="N17" s="40" t="s">
        <v>8</v>
      </c>
      <c r="O17" s="40">
        <v>100</v>
      </c>
      <c r="P17" s="39"/>
    </row>
    <row r="18" spans="1:16" hidden="1">
      <c r="A18" s="46" t="s">
        <v>8881</v>
      </c>
      <c r="B18" s="46" t="s">
        <v>9592</v>
      </c>
      <c r="C18" s="46" t="s">
        <v>65</v>
      </c>
      <c r="D18" s="46" t="s">
        <v>65</v>
      </c>
      <c r="E18" s="48" t="s">
        <v>9593</v>
      </c>
      <c r="F18" s="48" t="s">
        <v>9594</v>
      </c>
      <c r="G18" s="41" t="s">
        <v>55</v>
      </c>
      <c r="H18" s="40" t="s">
        <v>9595</v>
      </c>
      <c r="I18" s="40" t="s">
        <v>7904</v>
      </c>
      <c r="J18" s="40" t="s">
        <v>8172</v>
      </c>
      <c r="K18" s="43">
        <f>L17</f>
        <v>41479</v>
      </c>
      <c r="L18" s="67">
        <f>K18+1</f>
        <v>41480</v>
      </c>
      <c r="M18" s="40" t="s">
        <v>7</v>
      </c>
      <c r="N18" s="40" t="s">
        <v>8</v>
      </c>
      <c r="O18" s="40">
        <v>100</v>
      </c>
      <c r="P18" s="39"/>
    </row>
    <row r="19" spans="1:16" hidden="1">
      <c r="A19" s="41" t="s">
        <v>8585</v>
      </c>
      <c r="B19" s="41" t="s">
        <v>9597</v>
      </c>
      <c r="C19" s="49" t="s">
        <v>108</v>
      </c>
      <c r="D19" s="41" t="s">
        <v>65</v>
      </c>
      <c r="E19" s="48" t="s">
        <v>9593</v>
      </c>
      <c r="F19" s="48" t="s">
        <v>9594</v>
      </c>
      <c r="G19" s="41" t="s">
        <v>5399</v>
      </c>
      <c r="H19" s="41" t="s">
        <v>9598</v>
      </c>
      <c r="I19" s="41" t="s">
        <v>1048</v>
      </c>
      <c r="J19" s="41" t="s">
        <v>7888</v>
      </c>
      <c r="K19" s="41"/>
      <c r="L19" s="40"/>
      <c r="M19" s="40"/>
      <c r="N19" s="40"/>
    </row>
    <row r="20" spans="1:16" hidden="1">
      <c r="A20" s="41" t="s">
        <v>8585</v>
      </c>
      <c r="B20" s="41" t="s">
        <v>9597</v>
      </c>
      <c r="C20" s="49" t="s">
        <v>108</v>
      </c>
      <c r="D20" s="41" t="s">
        <v>65</v>
      </c>
      <c r="E20" s="48" t="s">
        <v>9593</v>
      </c>
      <c r="F20" s="48" t="s">
        <v>9594</v>
      </c>
      <c r="G20" s="41" t="s">
        <v>5399</v>
      </c>
      <c r="H20" s="41" t="s">
        <v>9598</v>
      </c>
      <c r="I20" s="41" t="s">
        <v>1048</v>
      </c>
      <c r="J20" s="41" t="s">
        <v>8244</v>
      </c>
      <c r="K20" s="59">
        <v>41381</v>
      </c>
      <c r="L20" s="40"/>
      <c r="M20" s="40"/>
      <c r="N20" s="40"/>
    </row>
    <row r="21" spans="1:16" hidden="1">
      <c r="A21" s="41" t="s">
        <v>8585</v>
      </c>
      <c r="B21" s="41" t="s">
        <v>9597</v>
      </c>
      <c r="C21" s="49" t="s">
        <v>108</v>
      </c>
      <c r="D21" s="41" t="s">
        <v>65</v>
      </c>
      <c r="E21" s="48" t="s">
        <v>9593</v>
      </c>
      <c r="F21" s="48" t="s">
        <v>9594</v>
      </c>
      <c r="G21" s="41" t="s">
        <v>5399</v>
      </c>
      <c r="H21" s="41" t="s">
        <v>9598</v>
      </c>
      <c r="I21" s="41" t="s">
        <v>1048</v>
      </c>
      <c r="J21" s="41" t="s">
        <v>7889</v>
      </c>
      <c r="K21" s="42">
        <v>41547</v>
      </c>
      <c r="L21" s="40"/>
      <c r="M21" s="40"/>
      <c r="N21" s="40"/>
    </row>
    <row r="22" spans="1:16" hidden="1">
      <c r="A22" s="41" t="s">
        <v>8585</v>
      </c>
      <c r="B22" s="41" t="s">
        <v>9597</v>
      </c>
      <c r="C22" s="49" t="s">
        <v>108</v>
      </c>
      <c r="D22" s="41" t="s">
        <v>65</v>
      </c>
      <c r="E22" s="48" t="s">
        <v>9593</v>
      </c>
      <c r="F22" s="48" t="s">
        <v>9594</v>
      </c>
      <c r="G22" s="41" t="s">
        <v>5399</v>
      </c>
      <c r="H22" s="41" t="s">
        <v>9598</v>
      </c>
      <c r="I22" s="41" t="s">
        <v>1048</v>
      </c>
      <c r="J22" s="41" t="s">
        <v>7890</v>
      </c>
      <c r="K22" s="41"/>
      <c r="L22" s="40"/>
      <c r="M22" s="40"/>
      <c r="N22" s="40"/>
    </row>
    <row r="23" spans="1:16" hidden="1">
      <c r="A23" s="41" t="s">
        <v>8585</v>
      </c>
      <c r="B23" s="41" t="s">
        <v>9597</v>
      </c>
      <c r="C23" s="49" t="s">
        <v>108</v>
      </c>
      <c r="D23" s="41" t="s">
        <v>65</v>
      </c>
      <c r="E23" s="48" t="s">
        <v>9593</v>
      </c>
      <c r="F23" s="48" t="s">
        <v>9594</v>
      </c>
      <c r="G23" s="41" t="s">
        <v>5399</v>
      </c>
      <c r="H23" s="41" t="s">
        <v>9598</v>
      </c>
      <c r="I23" s="41" t="s">
        <v>1048</v>
      </c>
      <c r="J23" s="41" t="s">
        <v>7891</v>
      </c>
      <c r="K23" s="41"/>
      <c r="L23" s="40"/>
      <c r="M23" s="40"/>
      <c r="N23" s="40"/>
    </row>
    <row r="24" spans="1:16" hidden="1">
      <c r="A24" s="41" t="s">
        <v>8585</v>
      </c>
      <c r="B24" s="41" t="s">
        <v>9597</v>
      </c>
      <c r="C24" s="49" t="s">
        <v>108</v>
      </c>
      <c r="D24" s="41" t="s">
        <v>65</v>
      </c>
      <c r="E24" s="48" t="s">
        <v>9593</v>
      </c>
      <c r="F24" s="48" t="s">
        <v>9594</v>
      </c>
      <c r="G24" s="41" t="s">
        <v>5399</v>
      </c>
      <c r="H24" s="41" t="s">
        <v>9598</v>
      </c>
      <c r="I24" s="41" t="s">
        <v>1048</v>
      </c>
      <c r="J24" s="41" t="s">
        <v>7892</v>
      </c>
      <c r="K24" s="41"/>
      <c r="L24" s="40"/>
      <c r="M24" s="40"/>
      <c r="N24" s="40"/>
    </row>
    <row r="25" spans="1:16" hidden="1">
      <c r="A25" s="41" t="s">
        <v>8585</v>
      </c>
      <c r="B25" s="41" t="s">
        <v>9597</v>
      </c>
      <c r="C25" s="49" t="s">
        <v>108</v>
      </c>
      <c r="D25" s="41" t="s">
        <v>65</v>
      </c>
      <c r="E25" s="48" t="s">
        <v>9593</v>
      </c>
      <c r="F25" s="48" t="s">
        <v>9594</v>
      </c>
      <c r="G25" s="41" t="s">
        <v>5399</v>
      </c>
      <c r="H25" s="41" t="s">
        <v>9598</v>
      </c>
      <c r="I25" s="41" t="s">
        <v>1048</v>
      </c>
      <c r="J25" s="41" t="s">
        <v>7893</v>
      </c>
      <c r="K25" s="42">
        <v>41600</v>
      </c>
      <c r="L25" s="40"/>
      <c r="M25" s="40"/>
      <c r="N25" s="40"/>
    </row>
    <row r="26" spans="1:16" hidden="1">
      <c r="A26" s="41" t="s">
        <v>8585</v>
      </c>
      <c r="B26" s="41" t="s">
        <v>9597</v>
      </c>
      <c r="C26" s="49" t="s">
        <v>108</v>
      </c>
      <c r="D26" s="41" t="s">
        <v>65</v>
      </c>
      <c r="E26" s="48" t="s">
        <v>9593</v>
      </c>
      <c r="F26" s="48" t="s">
        <v>9594</v>
      </c>
      <c r="G26" s="41" t="s">
        <v>5399</v>
      </c>
      <c r="H26" s="41" t="s">
        <v>9598</v>
      </c>
      <c r="I26" s="41" t="s">
        <v>1048</v>
      </c>
      <c r="J26" s="41" t="s">
        <v>7894</v>
      </c>
      <c r="K26" s="41"/>
      <c r="L26" s="40"/>
      <c r="M26" s="40"/>
      <c r="N26" s="40"/>
    </row>
    <row r="27" spans="1:16" ht="26.45" hidden="1">
      <c r="A27" s="40" t="s">
        <v>8585</v>
      </c>
      <c r="B27" s="40" t="s">
        <v>9597</v>
      </c>
      <c r="C27" s="48" t="s">
        <v>108</v>
      </c>
      <c r="D27" s="40" t="s">
        <v>65</v>
      </c>
      <c r="E27" s="48" t="s">
        <v>9593</v>
      </c>
      <c r="F27" s="48" t="s">
        <v>9594</v>
      </c>
      <c r="G27" s="41" t="s">
        <v>5399</v>
      </c>
      <c r="H27" s="40" t="s">
        <v>9598</v>
      </c>
      <c r="I27" s="40" t="s">
        <v>7895</v>
      </c>
      <c r="J27" s="40" t="s">
        <v>8245</v>
      </c>
      <c r="K27" s="43">
        <f>K20</f>
        <v>41381</v>
      </c>
      <c r="L27" s="43">
        <f>K27+30</f>
        <v>41411</v>
      </c>
      <c r="M27" s="40" t="s">
        <v>8173</v>
      </c>
      <c r="N27" s="40" t="s">
        <v>5488</v>
      </c>
      <c r="O27" s="40">
        <v>100</v>
      </c>
      <c r="P27" s="56" t="s">
        <v>9599</v>
      </c>
    </row>
    <row r="28" spans="1:16" hidden="1">
      <c r="A28" s="40" t="s">
        <v>8585</v>
      </c>
      <c r="B28" s="40" t="s">
        <v>9597</v>
      </c>
      <c r="C28" s="48" t="s">
        <v>108</v>
      </c>
      <c r="D28" s="40" t="s">
        <v>65</v>
      </c>
      <c r="E28" s="48" t="s">
        <v>9593</v>
      </c>
      <c r="F28" s="48" t="s">
        <v>9594</v>
      </c>
      <c r="G28" s="41" t="s">
        <v>5399</v>
      </c>
      <c r="H28" s="40" t="s">
        <v>9598</v>
      </c>
      <c r="I28" s="40" t="s">
        <v>7898</v>
      </c>
      <c r="J28" s="40" t="s">
        <v>8247</v>
      </c>
      <c r="K28" s="43">
        <f t="shared" ref="K28:K33" si="0">L27</f>
        <v>41411</v>
      </c>
      <c r="L28" s="43">
        <f>K28+5</f>
        <v>41416</v>
      </c>
      <c r="M28" s="40" t="s">
        <v>8173</v>
      </c>
      <c r="N28" s="40" t="s">
        <v>8252</v>
      </c>
      <c r="O28" s="40">
        <v>100</v>
      </c>
      <c r="P28" s="56" t="s">
        <v>9600</v>
      </c>
    </row>
    <row r="29" spans="1:16" hidden="1">
      <c r="A29" s="40" t="s">
        <v>8585</v>
      </c>
      <c r="B29" s="40" t="s">
        <v>9597</v>
      </c>
      <c r="C29" s="48" t="s">
        <v>108</v>
      </c>
      <c r="D29" s="40" t="s">
        <v>65</v>
      </c>
      <c r="E29" s="48" t="s">
        <v>9593</v>
      </c>
      <c r="F29" s="48" t="s">
        <v>9594</v>
      </c>
      <c r="G29" s="41" t="s">
        <v>5399</v>
      </c>
      <c r="H29" s="40" t="s">
        <v>9598</v>
      </c>
      <c r="I29" s="40" t="s">
        <v>8253</v>
      </c>
      <c r="J29" s="40" t="s">
        <v>8254</v>
      </c>
      <c r="K29" s="43">
        <f t="shared" si="0"/>
        <v>41416</v>
      </c>
      <c r="L29" s="43">
        <f>K29+30</f>
        <v>41446</v>
      </c>
      <c r="M29" s="40" t="s">
        <v>8173</v>
      </c>
      <c r="N29" s="40" t="s">
        <v>5488</v>
      </c>
      <c r="O29" s="40">
        <v>100</v>
      </c>
    </row>
    <row r="30" spans="1:16" hidden="1">
      <c r="A30" s="40" t="s">
        <v>8585</v>
      </c>
      <c r="B30" s="40" t="s">
        <v>9597</v>
      </c>
      <c r="C30" s="48" t="s">
        <v>108</v>
      </c>
      <c r="D30" s="40" t="s">
        <v>65</v>
      </c>
      <c r="E30" s="48" t="s">
        <v>9593</v>
      </c>
      <c r="F30" s="48" t="s">
        <v>9594</v>
      </c>
      <c r="G30" s="41" t="s">
        <v>5399</v>
      </c>
      <c r="H30" s="40" t="s">
        <v>9598</v>
      </c>
      <c r="I30" s="40" t="s">
        <v>8256</v>
      </c>
      <c r="J30" s="40" t="s">
        <v>8257</v>
      </c>
      <c r="K30" s="43">
        <f t="shared" si="0"/>
        <v>41446</v>
      </c>
      <c r="L30" s="43">
        <f>L29+10</f>
        <v>41456</v>
      </c>
      <c r="M30" s="40" t="s">
        <v>8173</v>
      </c>
      <c r="N30" s="40" t="s">
        <v>5488</v>
      </c>
      <c r="O30" s="40">
        <v>100</v>
      </c>
    </row>
    <row r="31" spans="1:16" hidden="1">
      <c r="A31" s="40" t="s">
        <v>8585</v>
      </c>
      <c r="B31" s="40" t="s">
        <v>9597</v>
      </c>
      <c r="C31" s="48" t="s">
        <v>108</v>
      </c>
      <c r="D31" s="40" t="s">
        <v>65</v>
      </c>
      <c r="E31" s="48" t="s">
        <v>9593</v>
      </c>
      <c r="F31" s="48" t="s">
        <v>9594</v>
      </c>
      <c r="G31" s="41" t="s">
        <v>5399</v>
      </c>
      <c r="H31" s="40" t="s">
        <v>9598</v>
      </c>
      <c r="I31" s="40" t="s">
        <v>8256</v>
      </c>
      <c r="J31" s="40" t="s">
        <v>8249</v>
      </c>
      <c r="K31" s="43">
        <f t="shared" si="0"/>
        <v>41456</v>
      </c>
      <c r="L31" s="43">
        <f>K31+10</f>
        <v>41466</v>
      </c>
      <c r="M31" s="40" t="s">
        <v>8173</v>
      </c>
      <c r="N31" s="40" t="s">
        <v>5488</v>
      </c>
      <c r="O31" s="40">
        <v>100</v>
      </c>
    </row>
    <row r="32" spans="1:16" hidden="1">
      <c r="A32" s="40" t="s">
        <v>8585</v>
      </c>
      <c r="B32" s="40" t="s">
        <v>9597</v>
      </c>
      <c r="C32" s="48" t="s">
        <v>108</v>
      </c>
      <c r="D32" s="40" t="s">
        <v>65</v>
      </c>
      <c r="E32" s="48" t="s">
        <v>9593</v>
      </c>
      <c r="F32" s="48" t="s">
        <v>9594</v>
      </c>
      <c r="G32" s="41" t="s">
        <v>5399</v>
      </c>
      <c r="H32" s="40" t="s">
        <v>9598</v>
      </c>
      <c r="I32" s="40" t="s">
        <v>8256</v>
      </c>
      <c r="J32" s="40" t="s">
        <v>7907</v>
      </c>
      <c r="K32" s="43">
        <f t="shared" si="0"/>
        <v>41466</v>
      </c>
      <c r="L32" s="43">
        <f>K32+5</f>
        <v>41471</v>
      </c>
      <c r="M32" s="40" t="s">
        <v>8173</v>
      </c>
      <c r="N32" s="40" t="s">
        <v>5488</v>
      </c>
      <c r="O32" s="40">
        <v>100</v>
      </c>
    </row>
    <row r="33" spans="1:16" hidden="1">
      <c r="A33" s="40" t="s">
        <v>8585</v>
      </c>
      <c r="B33" s="40" t="s">
        <v>9597</v>
      </c>
      <c r="C33" s="48" t="s">
        <v>108</v>
      </c>
      <c r="D33" s="40" t="s">
        <v>65</v>
      </c>
      <c r="E33" s="48" t="s">
        <v>9593</v>
      </c>
      <c r="F33" s="48" t="s">
        <v>9594</v>
      </c>
      <c r="G33" s="41" t="s">
        <v>5399</v>
      </c>
      <c r="H33" s="40" t="s">
        <v>9598</v>
      </c>
      <c r="I33" s="40" t="s">
        <v>8256</v>
      </c>
      <c r="J33" s="40" t="s">
        <v>8259</v>
      </c>
      <c r="K33" s="43">
        <f t="shared" si="0"/>
        <v>41471</v>
      </c>
      <c r="L33" s="43">
        <f>K33</f>
        <v>41471</v>
      </c>
      <c r="M33" s="40" t="s">
        <v>8173</v>
      </c>
      <c r="N33" s="40" t="s">
        <v>5488</v>
      </c>
      <c r="O33" s="40">
        <v>100</v>
      </c>
    </row>
    <row r="34" spans="1:16" hidden="1">
      <c r="A34" s="40" t="s">
        <v>8585</v>
      </c>
      <c r="B34" s="40" t="s">
        <v>9597</v>
      </c>
      <c r="C34" s="48" t="s">
        <v>108</v>
      </c>
      <c r="D34" s="40" t="s">
        <v>65</v>
      </c>
      <c r="E34" s="48" t="s">
        <v>9593</v>
      </c>
      <c r="F34" s="48" t="s">
        <v>9594</v>
      </c>
      <c r="G34" s="41" t="s">
        <v>5399</v>
      </c>
      <c r="H34" s="40" t="s">
        <v>9598</v>
      </c>
      <c r="I34" s="65" t="s">
        <v>8261</v>
      </c>
      <c r="J34" s="40" t="s">
        <v>8262</v>
      </c>
      <c r="K34" s="43">
        <f>L31</f>
        <v>41466</v>
      </c>
      <c r="L34" s="43">
        <f>K34+5</f>
        <v>41471</v>
      </c>
      <c r="M34" s="40" t="s">
        <v>8173</v>
      </c>
      <c r="N34" s="40" t="s">
        <v>8252</v>
      </c>
      <c r="O34" s="40">
        <v>100</v>
      </c>
    </row>
    <row r="35" spans="1:16" hidden="1">
      <c r="A35" s="40" t="s">
        <v>8585</v>
      </c>
      <c r="B35" s="40" t="s">
        <v>9597</v>
      </c>
      <c r="C35" s="48" t="s">
        <v>108</v>
      </c>
      <c r="D35" s="40" t="s">
        <v>65</v>
      </c>
      <c r="E35" s="48" t="s">
        <v>9593</v>
      </c>
      <c r="F35" s="48" t="s">
        <v>9594</v>
      </c>
      <c r="G35" s="41" t="s">
        <v>5399</v>
      </c>
      <c r="H35" s="40" t="s">
        <v>9598</v>
      </c>
      <c r="I35" s="40" t="s">
        <v>8264</v>
      </c>
      <c r="J35" s="40" t="s">
        <v>8265</v>
      </c>
      <c r="K35" s="43">
        <f>L34</f>
        <v>41471</v>
      </c>
      <c r="L35" s="43">
        <f>K21-21</f>
        <v>41526</v>
      </c>
      <c r="M35" s="40" t="s">
        <v>8173</v>
      </c>
      <c r="N35" s="40" t="s">
        <v>5488</v>
      </c>
      <c r="O35" s="40" t="s">
        <v>84</v>
      </c>
    </row>
    <row r="36" spans="1:16" hidden="1">
      <c r="A36" s="40" t="s">
        <v>8585</v>
      </c>
      <c r="B36" s="40" t="s">
        <v>9597</v>
      </c>
      <c r="C36" s="48" t="s">
        <v>108</v>
      </c>
      <c r="D36" s="40" t="s">
        <v>65</v>
      </c>
      <c r="E36" s="48" t="s">
        <v>9593</v>
      </c>
      <c r="F36" s="48" t="s">
        <v>9594</v>
      </c>
      <c r="G36" s="41" t="s">
        <v>5399</v>
      </c>
      <c r="H36" s="40" t="s">
        <v>9598</v>
      </c>
      <c r="I36" s="40" t="s">
        <v>8261</v>
      </c>
      <c r="J36" s="40" t="s">
        <v>8266</v>
      </c>
      <c r="K36" s="43">
        <f>L35</f>
        <v>41526</v>
      </c>
      <c r="L36" s="43">
        <f>K36</f>
        <v>41526</v>
      </c>
      <c r="M36" s="40" t="s">
        <v>8173</v>
      </c>
      <c r="N36" s="40" t="s">
        <v>8252</v>
      </c>
      <c r="O36" s="40">
        <v>100</v>
      </c>
    </row>
    <row r="37" spans="1:16" hidden="1">
      <c r="A37" s="40" t="s">
        <v>8585</v>
      </c>
      <c r="B37" s="40" t="s">
        <v>9597</v>
      </c>
      <c r="C37" s="48" t="s">
        <v>108</v>
      </c>
      <c r="D37" s="40" t="s">
        <v>65</v>
      </c>
      <c r="E37" s="48" t="s">
        <v>9593</v>
      </c>
      <c r="F37" s="48" t="s">
        <v>9594</v>
      </c>
      <c r="G37" s="41" t="s">
        <v>5399</v>
      </c>
      <c r="H37" s="40" t="s">
        <v>9598</v>
      </c>
      <c r="I37" s="40" t="s">
        <v>7904</v>
      </c>
      <c r="J37" s="40" t="s">
        <v>8267</v>
      </c>
      <c r="K37" s="43">
        <f>L35</f>
        <v>41526</v>
      </c>
      <c r="L37" s="43">
        <f>K37+5</f>
        <v>41531</v>
      </c>
      <c r="M37" s="40" t="s">
        <v>8173</v>
      </c>
      <c r="N37" s="40" t="s">
        <v>5488</v>
      </c>
      <c r="O37" s="40" t="s">
        <v>84</v>
      </c>
    </row>
    <row r="38" spans="1:16" hidden="1">
      <c r="A38" s="40" t="s">
        <v>8585</v>
      </c>
      <c r="B38" s="40" t="s">
        <v>9597</v>
      </c>
      <c r="C38" s="48" t="s">
        <v>108</v>
      </c>
      <c r="D38" s="40" t="s">
        <v>65</v>
      </c>
      <c r="E38" s="48" t="s">
        <v>9593</v>
      </c>
      <c r="F38" s="48" t="s">
        <v>9594</v>
      </c>
      <c r="G38" s="41" t="s">
        <v>5399</v>
      </c>
      <c r="H38" s="40" t="s">
        <v>9598</v>
      </c>
      <c r="I38" s="40" t="s">
        <v>7904</v>
      </c>
      <c r="J38" s="40" t="s">
        <v>8268</v>
      </c>
      <c r="K38" s="43">
        <f>L37</f>
        <v>41531</v>
      </c>
      <c r="L38" s="43">
        <f>K38+5</f>
        <v>41536</v>
      </c>
      <c r="M38" s="40" t="s">
        <v>8173</v>
      </c>
      <c r="N38" s="40" t="s">
        <v>5488</v>
      </c>
      <c r="O38" s="40" t="s">
        <v>84</v>
      </c>
    </row>
    <row r="39" spans="1:16" hidden="1">
      <c r="A39" s="40" t="s">
        <v>8585</v>
      </c>
      <c r="B39" s="40" t="s">
        <v>9597</v>
      </c>
      <c r="C39" s="48" t="s">
        <v>108</v>
      </c>
      <c r="D39" s="40" t="s">
        <v>65</v>
      </c>
      <c r="E39" s="48" t="s">
        <v>9593</v>
      </c>
      <c r="F39" s="48" t="s">
        <v>9594</v>
      </c>
      <c r="G39" s="41" t="s">
        <v>5399</v>
      </c>
      <c r="H39" s="40" t="s">
        <v>9598</v>
      </c>
      <c r="I39" s="40" t="s">
        <v>7904</v>
      </c>
      <c r="J39" s="40" t="s">
        <v>8269</v>
      </c>
      <c r="K39" s="43">
        <f>L38</f>
        <v>41536</v>
      </c>
      <c r="L39" s="43">
        <f>K39+5</f>
        <v>41541</v>
      </c>
      <c r="M39" s="40" t="s">
        <v>8173</v>
      </c>
      <c r="N39" s="40" t="s">
        <v>5488</v>
      </c>
      <c r="O39" s="40" t="s">
        <v>84</v>
      </c>
    </row>
    <row r="40" spans="1:16" ht="52.5" hidden="1">
      <c r="A40" s="40" t="s">
        <v>8585</v>
      </c>
      <c r="B40" s="40" t="s">
        <v>9597</v>
      </c>
      <c r="C40" s="48" t="s">
        <v>108</v>
      </c>
      <c r="D40" s="40" t="s">
        <v>65</v>
      </c>
      <c r="E40" s="48" t="s">
        <v>9593</v>
      </c>
      <c r="F40" s="48" t="s">
        <v>9594</v>
      </c>
      <c r="G40" s="41" t="s">
        <v>5399</v>
      </c>
      <c r="H40" s="40" t="s">
        <v>9598</v>
      </c>
      <c r="I40" s="40" t="s">
        <v>7904</v>
      </c>
      <c r="J40" s="40" t="s">
        <v>8172</v>
      </c>
      <c r="K40" s="43">
        <f>L39</f>
        <v>41541</v>
      </c>
      <c r="L40" s="67">
        <f>K40+1</f>
        <v>41542</v>
      </c>
      <c r="M40" s="40" t="s">
        <v>8173</v>
      </c>
      <c r="N40" s="40" t="s">
        <v>5488</v>
      </c>
      <c r="O40" s="40">
        <v>100</v>
      </c>
      <c r="P40" s="56" t="s">
        <v>9601</v>
      </c>
    </row>
    <row r="41" spans="1:16" hidden="1">
      <c r="A41" s="49" t="s">
        <v>8544</v>
      </c>
      <c r="B41" s="49"/>
      <c r="C41" s="49" t="s">
        <v>108</v>
      </c>
      <c r="D41" s="47" t="s">
        <v>65</v>
      </c>
      <c r="E41" s="48" t="s">
        <v>9593</v>
      </c>
      <c r="F41" s="48" t="s">
        <v>9594</v>
      </c>
      <c r="G41" s="41" t="s">
        <v>5399</v>
      </c>
      <c r="H41" s="47" t="s">
        <v>9602</v>
      </c>
      <c r="I41" s="41" t="s">
        <v>1048</v>
      </c>
      <c r="J41" s="41" t="s">
        <v>7888</v>
      </c>
      <c r="K41" s="41"/>
      <c r="L41" s="40"/>
    </row>
    <row r="42" spans="1:16" hidden="1">
      <c r="A42" s="49" t="s">
        <v>8544</v>
      </c>
      <c r="B42" s="49"/>
      <c r="C42" s="49" t="s">
        <v>108</v>
      </c>
      <c r="D42" s="47" t="s">
        <v>65</v>
      </c>
      <c r="E42" s="48" t="s">
        <v>9593</v>
      </c>
      <c r="F42" s="48" t="s">
        <v>9594</v>
      </c>
      <c r="G42" s="41" t="s">
        <v>5399</v>
      </c>
      <c r="H42" s="47" t="s">
        <v>9602</v>
      </c>
      <c r="I42" s="41" t="s">
        <v>1048</v>
      </c>
      <c r="J42" s="41" t="s">
        <v>8244</v>
      </c>
      <c r="K42" s="42">
        <v>41315</v>
      </c>
      <c r="L42" s="40"/>
    </row>
    <row r="43" spans="1:16" hidden="1">
      <c r="A43" s="49" t="s">
        <v>8544</v>
      </c>
      <c r="B43" s="49"/>
      <c r="C43" s="49" t="s">
        <v>108</v>
      </c>
      <c r="D43" s="47" t="s">
        <v>65</v>
      </c>
      <c r="E43" s="48" t="s">
        <v>9593</v>
      </c>
      <c r="F43" s="48" t="s">
        <v>9594</v>
      </c>
      <c r="G43" s="41" t="s">
        <v>5399</v>
      </c>
      <c r="H43" s="47" t="s">
        <v>9602</v>
      </c>
      <c r="I43" s="41" t="s">
        <v>1048</v>
      </c>
      <c r="J43" s="41" t="s">
        <v>7889</v>
      </c>
      <c r="K43" s="42">
        <v>41435</v>
      </c>
      <c r="L43" s="40"/>
    </row>
    <row r="44" spans="1:16" hidden="1">
      <c r="A44" s="49" t="s">
        <v>8544</v>
      </c>
      <c r="B44" s="49"/>
      <c r="C44" s="49" t="s">
        <v>108</v>
      </c>
      <c r="D44" s="47" t="s">
        <v>65</v>
      </c>
      <c r="E44" s="48" t="s">
        <v>9593</v>
      </c>
      <c r="F44" s="48" t="s">
        <v>9594</v>
      </c>
      <c r="G44" s="41" t="s">
        <v>5399</v>
      </c>
      <c r="H44" s="47" t="s">
        <v>9602</v>
      </c>
      <c r="I44" s="41" t="s">
        <v>1048</v>
      </c>
      <c r="J44" s="41" t="s">
        <v>7890</v>
      </c>
      <c r="K44" s="41"/>
      <c r="L44" s="40"/>
    </row>
    <row r="45" spans="1:16" hidden="1">
      <c r="A45" s="49" t="s">
        <v>8544</v>
      </c>
      <c r="B45" s="49"/>
      <c r="C45" s="49" t="s">
        <v>108</v>
      </c>
      <c r="D45" s="47" t="s">
        <v>65</v>
      </c>
      <c r="E45" s="48" t="s">
        <v>9593</v>
      </c>
      <c r="F45" s="48" t="s">
        <v>9594</v>
      </c>
      <c r="G45" s="41" t="s">
        <v>5399</v>
      </c>
      <c r="H45" s="47" t="s">
        <v>9602</v>
      </c>
      <c r="I45" s="41" t="s">
        <v>1048</v>
      </c>
      <c r="J45" s="41" t="s">
        <v>7891</v>
      </c>
      <c r="K45" s="41"/>
      <c r="L45" s="40"/>
    </row>
    <row r="46" spans="1:16" hidden="1">
      <c r="A46" s="49" t="s">
        <v>8544</v>
      </c>
      <c r="B46" s="49"/>
      <c r="C46" s="49" t="s">
        <v>108</v>
      </c>
      <c r="D46" s="47" t="s">
        <v>65</v>
      </c>
      <c r="E46" s="48" t="s">
        <v>9593</v>
      </c>
      <c r="F46" s="48" t="s">
        <v>9594</v>
      </c>
      <c r="G46" s="41" t="s">
        <v>5399</v>
      </c>
      <c r="H46" s="47" t="s">
        <v>9602</v>
      </c>
      <c r="I46" s="41" t="s">
        <v>1048</v>
      </c>
      <c r="J46" s="41" t="s">
        <v>7892</v>
      </c>
      <c r="K46" s="41"/>
      <c r="L46" s="40"/>
    </row>
    <row r="47" spans="1:16" hidden="1">
      <c r="A47" s="49" t="s">
        <v>8544</v>
      </c>
      <c r="B47" s="49"/>
      <c r="C47" s="49" t="s">
        <v>108</v>
      </c>
      <c r="D47" s="47" t="s">
        <v>65</v>
      </c>
      <c r="E47" s="48" t="s">
        <v>9593</v>
      </c>
      <c r="F47" s="48" t="s">
        <v>9594</v>
      </c>
      <c r="G47" s="41" t="s">
        <v>5399</v>
      </c>
      <c r="H47" s="47" t="s">
        <v>9602</v>
      </c>
      <c r="I47" s="41" t="s">
        <v>1048</v>
      </c>
      <c r="J47" s="41" t="s">
        <v>7893</v>
      </c>
      <c r="K47" s="41"/>
      <c r="L47" s="40"/>
    </row>
    <row r="48" spans="1:16" hidden="1">
      <c r="A48" s="49" t="s">
        <v>8544</v>
      </c>
      <c r="B48" s="49"/>
      <c r="C48" s="49" t="s">
        <v>108</v>
      </c>
      <c r="D48" s="47" t="s">
        <v>65</v>
      </c>
      <c r="E48" s="48" t="s">
        <v>9593</v>
      </c>
      <c r="F48" s="48" t="s">
        <v>9594</v>
      </c>
      <c r="G48" s="41" t="s">
        <v>5399</v>
      </c>
      <c r="H48" s="47" t="s">
        <v>9602</v>
      </c>
      <c r="I48" s="41" t="s">
        <v>1048</v>
      </c>
      <c r="J48" s="41" t="s">
        <v>7894</v>
      </c>
      <c r="K48" s="41"/>
      <c r="L48" s="40"/>
    </row>
    <row r="49" spans="1:16" hidden="1">
      <c r="A49" s="48" t="s">
        <v>8544</v>
      </c>
      <c r="C49" s="48" t="s">
        <v>108</v>
      </c>
      <c r="D49" s="46" t="s">
        <v>65</v>
      </c>
      <c r="E49" s="48" t="s">
        <v>9593</v>
      </c>
      <c r="F49" s="48" t="s">
        <v>9594</v>
      </c>
      <c r="G49" s="41" t="s">
        <v>5399</v>
      </c>
      <c r="H49" s="46" t="s">
        <v>9602</v>
      </c>
      <c r="I49" s="40" t="s">
        <v>7895</v>
      </c>
      <c r="J49" s="40" t="s">
        <v>8245</v>
      </c>
      <c r="K49" s="43">
        <f>K42</f>
        <v>41315</v>
      </c>
      <c r="L49" s="43">
        <f>K49+30</f>
        <v>41345</v>
      </c>
      <c r="M49" s="40" t="s">
        <v>8173</v>
      </c>
      <c r="N49" s="48" t="s">
        <v>145</v>
      </c>
      <c r="O49" s="40">
        <v>100</v>
      </c>
      <c r="P49" s="39"/>
    </row>
    <row r="50" spans="1:16" hidden="1">
      <c r="A50" s="48" t="s">
        <v>8544</v>
      </c>
      <c r="C50" s="48" t="s">
        <v>108</v>
      </c>
      <c r="D50" s="46" t="s">
        <v>65</v>
      </c>
      <c r="E50" s="48" t="s">
        <v>9593</v>
      </c>
      <c r="F50" s="48" t="s">
        <v>9594</v>
      </c>
      <c r="G50" s="41" t="s">
        <v>5399</v>
      </c>
      <c r="H50" s="46" t="s">
        <v>9602</v>
      </c>
      <c r="I50" s="40" t="s">
        <v>7898</v>
      </c>
      <c r="J50" s="40" t="s">
        <v>8247</v>
      </c>
      <c r="K50" s="43">
        <f t="shared" ref="K50:K55" si="1">L49</f>
        <v>41345</v>
      </c>
      <c r="L50" s="43">
        <f>K50+5</f>
        <v>41350</v>
      </c>
      <c r="M50" s="40" t="s">
        <v>8173</v>
      </c>
      <c r="N50" s="48" t="s">
        <v>145</v>
      </c>
      <c r="O50" s="40">
        <v>100</v>
      </c>
      <c r="P50" s="39"/>
    </row>
    <row r="51" spans="1:16" hidden="1">
      <c r="A51" s="48" t="s">
        <v>8544</v>
      </c>
      <c r="C51" s="48" t="s">
        <v>108</v>
      </c>
      <c r="D51" s="46" t="s">
        <v>65</v>
      </c>
      <c r="E51" s="48" t="s">
        <v>9593</v>
      </c>
      <c r="F51" s="48" t="s">
        <v>9594</v>
      </c>
      <c r="G51" s="41" t="s">
        <v>5399</v>
      </c>
      <c r="H51" s="46" t="s">
        <v>9602</v>
      </c>
      <c r="I51" s="40" t="s">
        <v>8253</v>
      </c>
      <c r="J51" s="40" t="s">
        <v>8254</v>
      </c>
      <c r="K51" s="43">
        <f t="shared" si="1"/>
        <v>41350</v>
      </c>
      <c r="L51" s="43">
        <f>K51+30</f>
        <v>41380</v>
      </c>
      <c r="M51" s="40" t="s">
        <v>8173</v>
      </c>
      <c r="N51" s="48" t="s">
        <v>145</v>
      </c>
      <c r="O51" s="40">
        <v>100</v>
      </c>
      <c r="P51" s="39"/>
    </row>
    <row r="52" spans="1:16" hidden="1">
      <c r="A52" s="48" t="s">
        <v>8544</v>
      </c>
      <c r="C52" s="48" t="s">
        <v>108</v>
      </c>
      <c r="D52" s="46" t="s">
        <v>65</v>
      </c>
      <c r="E52" s="48" t="s">
        <v>9593</v>
      </c>
      <c r="F52" s="48" t="s">
        <v>9594</v>
      </c>
      <c r="G52" s="41" t="s">
        <v>5399</v>
      </c>
      <c r="H52" s="46" t="s">
        <v>9602</v>
      </c>
      <c r="I52" s="40" t="s">
        <v>8256</v>
      </c>
      <c r="J52" s="40" t="s">
        <v>8257</v>
      </c>
      <c r="K52" s="43">
        <f t="shared" si="1"/>
        <v>41380</v>
      </c>
      <c r="L52" s="43">
        <f>L51+10</f>
        <v>41390</v>
      </c>
      <c r="M52" s="40" t="s">
        <v>8173</v>
      </c>
      <c r="N52" s="48" t="s">
        <v>145</v>
      </c>
      <c r="O52" s="40">
        <v>100</v>
      </c>
      <c r="P52" s="39"/>
    </row>
    <row r="53" spans="1:16" hidden="1">
      <c r="A53" s="48" t="s">
        <v>8544</v>
      </c>
      <c r="C53" s="48" t="s">
        <v>108</v>
      </c>
      <c r="D53" s="46" t="s">
        <v>65</v>
      </c>
      <c r="E53" s="48" t="s">
        <v>9593</v>
      </c>
      <c r="F53" s="48" t="s">
        <v>9594</v>
      </c>
      <c r="G53" s="41" t="s">
        <v>5399</v>
      </c>
      <c r="H53" s="46" t="s">
        <v>9602</v>
      </c>
      <c r="I53" s="40" t="s">
        <v>8256</v>
      </c>
      <c r="J53" s="40" t="s">
        <v>8249</v>
      </c>
      <c r="K53" s="43">
        <f t="shared" si="1"/>
        <v>41390</v>
      </c>
      <c r="L53" s="43">
        <f>K53+10</f>
        <v>41400</v>
      </c>
      <c r="M53" s="40" t="s">
        <v>8173</v>
      </c>
      <c r="N53" s="48" t="s">
        <v>145</v>
      </c>
      <c r="O53" s="40">
        <v>100</v>
      </c>
      <c r="P53" s="39"/>
    </row>
    <row r="54" spans="1:16" hidden="1">
      <c r="A54" s="48" t="s">
        <v>8544</v>
      </c>
      <c r="C54" s="48" t="s">
        <v>108</v>
      </c>
      <c r="D54" s="46" t="s">
        <v>65</v>
      </c>
      <c r="E54" s="48" t="s">
        <v>9593</v>
      </c>
      <c r="F54" s="48" t="s">
        <v>9594</v>
      </c>
      <c r="G54" s="41" t="s">
        <v>5399</v>
      </c>
      <c r="H54" s="46" t="s">
        <v>9602</v>
      </c>
      <c r="I54" s="40" t="s">
        <v>8256</v>
      </c>
      <c r="J54" s="40" t="s">
        <v>7907</v>
      </c>
      <c r="K54" s="43">
        <f t="shared" si="1"/>
        <v>41400</v>
      </c>
      <c r="L54" s="43">
        <f>K54+5</f>
        <v>41405</v>
      </c>
      <c r="M54" s="40" t="s">
        <v>8173</v>
      </c>
      <c r="N54" s="48" t="s">
        <v>145</v>
      </c>
      <c r="O54" s="40">
        <v>100</v>
      </c>
      <c r="P54" s="39"/>
    </row>
    <row r="55" spans="1:16" hidden="1">
      <c r="A55" s="48" t="s">
        <v>8544</v>
      </c>
      <c r="C55" s="48" t="s">
        <v>108</v>
      </c>
      <c r="D55" s="46" t="s">
        <v>65</v>
      </c>
      <c r="E55" s="48" t="s">
        <v>9593</v>
      </c>
      <c r="F55" s="48" t="s">
        <v>9594</v>
      </c>
      <c r="G55" s="41" t="s">
        <v>5399</v>
      </c>
      <c r="H55" s="46" t="s">
        <v>9602</v>
      </c>
      <c r="I55" s="40" t="s">
        <v>8256</v>
      </c>
      <c r="J55" s="40" t="s">
        <v>8259</v>
      </c>
      <c r="K55" s="43">
        <f t="shared" si="1"/>
        <v>41405</v>
      </c>
      <c r="L55" s="43">
        <f>K55</f>
        <v>41405</v>
      </c>
      <c r="M55" s="40" t="s">
        <v>8173</v>
      </c>
      <c r="N55" s="48" t="s">
        <v>145</v>
      </c>
      <c r="O55" s="40">
        <v>100</v>
      </c>
      <c r="P55" s="39"/>
    </row>
    <row r="56" spans="1:16" hidden="1">
      <c r="A56" s="48" t="s">
        <v>8544</v>
      </c>
      <c r="C56" s="48" t="s">
        <v>108</v>
      </c>
      <c r="D56" s="46" t="s">
        <v>65</v>
      </c>
      <c r="E56" s="48" t="s">
        <v>9593</v>
      </c>
      <c r="F56" s="48" t="s">
        <v>9594</v>
      </c>
      <c r="G56" s="41" t="s">
        <v>5399</v>
      </c>
      <c r="H56" s="46" t="s">
        <v>9602</v>
      </c>
      <c r="I56" s="65" t="s">
        <v>8261</v>
      </c>
      <c r="J56" s="40" t="s">
        <v>8262</v>
      </c>
      <c r="K56" s="43">
        <f>L53</f>
        <v>41400</v>
      </c>
      <c r="L56" s="43">
        <f>K56+5</f>
        <v>41405</v>
      </c>
      <c r="M56" s="40" t="s">
        <v>8173</v>
      </c>
      <c r="N56" s="48" t="s">
        <v>145</v>
      </c>
      <c r="O56" s="40">
        <v>100</v>
      </c>
      <c r="P56" s="39"/>
    </row>
    <row r="57" spans="1:16" hidden="1">
      <c r="A57" s="48" t="s">
        <v>8544</v>
      </c>
      <c r="C57" s="48" t="s">
        <v>108</v>
      </c>
      <c r="D57" s="46" t="s">
        <v>65</v>
      </c>
      <c r="E57" s="48" t="s">
        <v>9593</v>
      </c>
      <c r="F57" s="48" t="s">
        <v>9594</v>
      </c>
      <c r="G57" s="41" t="s">
        <v>5399</v>
      </c>
      <c r="H57" s="46" t="s">
        <v>9602</v>
      </c>
      <c r="I57" s="40" t="s">
        <v>8264</v>
      </c>
      <c r="J57" s="40" t="s">
        <v>8265</v>
      </c>
      <c r="K57" s="43">
        <f>L56</f>
        <v>41405</v>
      </c>
      <c r="L57" s="43">
        <f>K43-21</f>
        <v>41414</v>
      </c>
      <c r="M57" s="40" t="s">
        <v>8173</v>
      </c>
      <c r="N57" s="48" t="s">
        <v>145</v>
      </c>
      <c r="O57" s="40">
        <v>100</v>
      </c>
      <c r="P57" s="39"/>
    </row>
    <row r="58" spans="1:16" hidden="1">
      <c r="A58" s="48" t="s">
        <v>8544</v>
      </c>
      <c r="C58" s="48" t="s">
        <v>108</v>
      </c>
      <c r="D58" s="46" t="s">
        <v>65</v>
      </c>
      <c r="E58" s="48" t="s">
        <v>9593</v>
      </c>
      <c r="F58" s="48" t="s">
        <v>9594</v>
      </c>
      <c r="G58" s="41" t="s">
        <v>5399</v>
      </c>
      <c r="H58" s="46" t="s">
        <v>9602</v>
      </c>
      <c r="I58" s="40" t="s">
        <v>8261</v>
      </c>
      <c r="J58" s="40" t="s">
        <v>8266</v>
      </c>
      <c r="K58" s="43">
        <f>L57</f>
        <v>41414</v>
      </c>
      <c r="L58" s="43">
        <f>K58</f>
        <v>41414</v>
      </c>
      <c r="M58" s="40" t="s">
        <v>8173</v>
      </c>
      <c r="N58" s="48" t="s">
        <v>145</v>
      </c>
      <c r="O58" s="40">
        <v>100</v>
      </c>
      <c r="P58" s="39"/>
    </row>
    <row r="59" spans="1:16" hidden="1">
      <c r="A59" s="48" t="s">
        <v>8544</v>
      </c>
      <c r="C59" s="48" t="s">
        <v>108</v>
      </c>
      <c r="D59" s="46" t="s">
        <v>65</v>
      </c>
      <c r="E59" s="48" t="s">
        <v>9593</v>
      </c>
      <c r="F59" s="48" t="s">
        <v>9594</v>
      </c>
      <c r="G59" s="41" t="s">
        <v>5399</v>
      </c>
      <c r="H59" s="46" t="s">
        <v>9602</v>
      </c>
      <c r="I59" s="40" t="s">
        <v>7904</v>
      </c>
      <c r="J59" s="40" t="s">
        <v>8267</v>
      </c>
      <c r="K59" s="43">
        <f>L57</f>
        <v>41414</v>
      </c>
      <c r="L59" s="43">
        <f>K59+5</f>
        <v>41419</v>
      </c>
      <c r="M59" s="40" t="s">
        <v>8173</v>
      </c>
      <c r="N59" s="48" t="s">
        <v>145</v>
      </c>
      <c r="O59" s="40">
        <v>100</v>
      </c>
      <c r="P59" s="39"/>
    </row>
    <row r="60" spans="1:16" hidden="1">
      <c r="A60" s="48" t="s">
        <v>8544</v>
      </c>
      <c r="C60" s="48" t="s">
        <v>108</v>
      </c>
      <c r="D60" s="46" t="s">
        <v>65</v>
      </c>
      <c r="E60" s="48" t="s">
        <v>9593</v>
      </c>
      <c r="F60" s="48" t="s">
        <v>9594</v>
      </c>
      <c r="G60" s="41" t="s">
        <v>5399</v>
      </c>
      <c r="H60" s="46" t="s">
        <v>9602</v>
      </c>
      <c r="I60" s="40" t="s">
        <v>7904</v>
      </c>
      <c r="J60" s="40" t="s">
        <v>8268</v>
      </c>
      <c r="K60" s="43">
        <f>L59</f>
        <v>41419</v>
      </c>
      <c r="L60" s="43">
        <f>K60+5</f>
        <v>41424</v>
      </c>
      <c r="M60" s="40" t="s">
        <v>8173</v>
      </c>
      <c r="N60" s="48" t="s">
        <v>145</v>
      </c>
      <c r="O60" s="40">
        <v>100</v>
      </c>
      <c r="P60" s="39"/>
    </row>
    <row r="61" spans="1:16" hidden="1">
      <c r="A61" s="48" t="s">
        <v>8544</v>
      </c>
      <c r="C61" s="48" t="s">
        <v>108</v>
      </c>
      <c r="D61" s="46" t="s">
        <v>65</v>
      </c>
      <c r="E61" s="48" t="s">
        <v>9593</v>
      </c>
      <c r="F61" s="48" t="s">
        <v>9594</v>
      </c>
      <c r="G61" s="41" t="s">
        <v>5399</v>
      </c>
      <c r="H61" s="46" t="s">
        <v>9602</v>
      </c>
      <c r="I61" s="40" t="s">
        <v>7904</v>
      </c>
      <c r="J61" s="40" t="s">
        <v>8269</v>
      </c>
      <c r="K61" s="43">
        <f>L60</f>
        <v>41424</v>
      </c>
      <c r="L61" s="43">
        <f>K61+5</f>
        <v>41429</v>
      </c>
      <c r="M61" s="40" t="s">
        <v>8173</v>
      </c>
      <c r="N61" s="48" t="s">
        <v>145</v>
      </c>
      <c r="O61" s="40">
        <v>100</v>
      </c>
      <c r="P61" s="39"/>
    </row>
    <row r="62" spans="1:16" ht="52.5" hidden="1">
      <c r="A62" s="48" t="s">
        <v>8544</v>
      </c>
      <c r="C62" s="48" t="s">
        <v>108</v>
      </c>
      <c r="D62" s="46" t="s">
        <v>65</v>
      </c>
      <c r="E62" s="48" t="s">
        <v>9593</v>
      </c>
      <c r="F62" s="48" t="s">
        <v>9594</v>
      </c>
      <c r="G62" s="41" t="s">
        <v>5399</v>
      </c>
      <c r="H62" s="46" t="s">
        <v>9602</v>
      </c>
      <c r="I62" s="40" t="s">
        <v>7904</v>
      </c>
      <c r="J62" s="40" t="s">
        <v>8172</v>
      </c>
      <c r="K62" s="43">
        <f>L61</f>
        <v>41429</v>
      </c>
      <c r="L62" s="67">
        <f>K62+1</f>
        <v>41430</v>
      </c>
      <c r="M62" s="40" t="s">
        <v>8173</v>
      </c>
      <c r="N62" s="48" t="s">
        <v>5488</v>
      </c>
      <c r="O62" s="40">
        <v>100</v>
      </c>
      <c r="P62" s="39" t="s">
        <v>9603</v>
      </c>
    </row>
    <row r="63" spans="1:16" hidden="1">
      <c r="A63" s="49" t="s">
        <v>8539</v>
      </c>
      <c r="B63" s="49"/>
      <c r="C63" s="49" t="s">
        <v>108</v>
      </c>
      <c r="D63" s="47" t="s">
        <v>65</v>
      </c>
      <c r="E63" s="48" t="s">
        <v>9593</v>
      </c>
      <c r="F63" s="48" t="s">
        <v>9594</v>
      </c>
      <c r="G63" s="41" t="s">
        <v>5399</v>
      </c>
      <c r="H63" s="49" t="s">
        <v>9604</v>
      </c>
      <c r="I63" s="41" t="s">
        <v>1048</v>
      </c>
      <c r="J63" s="41" t="s">
        <v>7888</v>
      </c>
      <c r="K63" s="41"/>
      <c r="L63" s="40"/>
    </row>
    <row r="64" spans="1:16" hidden="1">
      <c r="A64" s="49" t="s">
        <v>8539</v>
      </c>
      <c r="B64" s="49"/>
      <c r="C64" s="49" t="s">
        <v>108</v>
      </c>
      <c r="D64" s="47" t="s">
        <v>65</v>
      </c>
      <c r="E64" s="48" t="s">
        <v>9593</v>
      </c>
      <c r="F64" s="48" t="s">
        <v>9594</v>
      </c>
      <c r="G64" s="41" t="s">
        <v>5399</v>
      </c>
      <c r="H64" s="49" t="s">
        <v>9604</v>
      </c>
      <c r="I64" s="41" t="s">
        <v>1048</v>
      </c>
      <c r="J64" s="41" t="s">
        <v>8244</v>
      </c>
      <c r="K64" s="42">
        <v>41275</v>
      </c>
      <c r="L64" s="40"/>
    </row>
    <row r="65" spans="1:16" hidden="1">
      <c r="A65" s="49" t="s">
        <v>8539</v>
      </c>
      <c r="B65" s="49"/>
      <c r="C65" s="49" t="s">
        <v>108</v>
      </c>
      <c r="D65" s="47" t="s">
        <v>65</v>
      </c>
      <c r="E65" s="48" t="s">
        <v>9593</v>
      </c>
      <c r="F65" s="48" t="s">
        <v>9594</v>
      </c>
      <c r="G65" s="41" t="s">
        <v>5399</v>
      </c>
      <c r="H65" s="49" t="s">
        <v>9604</v>
      </c>
      <c r="I65" s="41" t="s">
        <v>1048</v>
      </c>
      <c r="J65" s="41" t="s">
        <v>7889</v>
      </c>
      <c r="K65" s="42">
        <v>41395</v>
      </c>
      <c r="L65" s="40"/>
    </row>
    <row r="66" spans="1:16" hidden="1">
      <c r="A66" s="49" t="s">
        <v>8539</v>
      </c>
      <c r="B66" s="49"/>
      <c r="C66" s="49" t="s">
        <v>108</v>
      </c>
      <c r="D66" s="47" t="s">
        <v>65</v>
      </c>
      <c r="E66" s="48" t="s">
        <v>9593</v>
      </c>
      <c r="F66" s="48" t="s">
        <v>9594</v>
      </c>
      <c r="G66" s="41" t="s">
        <v>5399</v>
      </c>
      <c r="H66" s="49" t="s">
        <v>9604</v>
      </c>
      <c r="I66" s="41" t="s">
        <v>1048</v>
      </c>
      <c r="J66" s="41" t="s">
        <v>7890</v>
      </c>
      <c r="K66" s="41"/>
      <c r="L66" s="40"/>
    </row>
    <row r="67" spans="1:16" hidden="1">
      <c r="A67" s="49" t="s">
        <v>8539</v>
      </c>
      <c r="B67" s="49"/>
      <c r="C67" s="49" t="s">
        <v>108</v>
      </c>
      <c r="D67" s="47" t="s">
        <v>65</v>
      </c>
      <c r="E67" s="48" t="s">
        <v>9593</v>
      </c>
      <c r="F67" s="48" t="s">
        <v>9594</v>
      </c>
      <c r="G67" s="41" t="s">
        <v>5399</v>
      </c>
      <c r="H67" s="49" t="s">
        <v>9604</v>
      </c>
      <c r="I67" s="41" t="s">
        <v>1048</v>
      </c>
      <c r="J67" s="41" t="s">
        <v>7891</v>
      </c>
      <c r="K67" s="41"/>
      <c r="L67" s="40"/>
    </row>
    <row r="68" spans="1:16" hidden="1">
      <c r="A68" s="49" t="s">
        <v>8539</v>
      </c>
      <c r="B68" s="49"/>
      <c r="C68" s="49" t="s">
        <v>108</v>
      </c>
      <c r="D68" s="47" t="s">
        <v>65</v>
      </c>
      <c r="E68" s="48" t="s">
        <v>9593</v>
      </c>
      <c r="F68" s="48" t="s">
        <v>9594</v>
      </c>
      <c r="G68" s="41" t="s">
        <v>5399</v>
      </c>
      <c r="H68" s="49" t="s">
        <v>9604</v>
      </c>
      <c r="I68" s="41" t="s">
        <v>1048</v>
      </c>
      <c r="J68" s="41" t="s">
        <v>7892</v>
      </c>
      <c r="K68" s="41"/>
      <c r="L68" s="40"/>
    </row>
    <row r="69" spans="1:16" hidden="1">
      <c r="A69" s="49" t="s">
        <v>8539</v>
      </c>
      <c r="B69" s="49"/>
      <c r="C69" s="49" t="s">
        <v>108</v>
      </c>
      <c r="D69" s="47" t="s">
        <v>65</v>
      </c>
      <c r="E69" s="48" t="s">
        <v>9593</v>
      </c>
      <c r="F69" s="48" t="s">
        <v>9594</v>
      </c>
      <c r="G69" s="41" t="s">
        <v>5399</v>
      </c>
      <c r="H69" s="49" t="s">
        <v>9604</v>
      </c>
      <c r="I69" s="41" t="s">
        <v>1048</v>
      </c>
      <c r="J69" s="41" t="s">
        <v>7893</v>
      </c>
      <c r="K69" s="41"/>
      <c r="L69" s="40"/>
    </row>
    <row r="70" spans="1:16" hidden="1">
      <c r="A70" s="49" t="s">
        <v>8539</v>
      </c>
      <c r="B70" s="49"/>
      <c r="C70" s="49" t="s">
        <v>108</v>
      </c>
      <c r="D70" s="47" t="s">
        <v>65</v>
      </c>
      <c r="E70" s="48" t="s">
        <v>9593</v>
      </c>
      <c r="F70" s="48" t="s">
        <v>9594</v>
      </c>
      <c r="G70" s="41" t="s">
        <v>5399</v>
      </c>
      <c r="H70" s="49" t="s">
        <v>9604</v>
      </c>
      <c r="I70" s="41" t="s">
        <v>1048</v>
      </c>
      <c r="J70" s="41" t="s">
        <v>7894</v>
      </c>
      <c r="K70" s="41"/>
      <c r="L70" s="40"/>
    </row>
    <row r="71" spans="1:16" hidden="1">
      <c r="A71" s="48" t="s">
        <v>8539</v>
      </c>
      <c r="C71" s="48" t="s">
        <v>108</v>
      </c>
      <c r="D71" s="46" t="s">
        <v>65</v>
      </c>
      <c r="E71" s="48" t="s">
        <v>9593</v>
      </c>
      <c r="F71" s="48" t="s">
        <v>9594</v>
      </c>
      <c r="G71" s="41" t="s">
        <v>5399</v>
      </c>
      <c r="H71" s="48" t="s">
        <v>9604</v>
      </c>
      <c r="I71" s="40" t="s">
        <v>7895</v>
      </c>
      <c r="J71" s="40" t="s">
        <v>8245</v>
      </c>
      <c r="K71" s="43">
        <f>K64</f>
        <v>41275</v>
      </c>
      <c r="L71" s="43">
        <f>K71+30</f>
        <v>41305</v>
      </c>
      <c r="M71" s="40" t="s">
        <v>9</v>
      </c>
      <c r="N71" s="48" t="s">
        <v>6184</v>
      </c>
      <c r="O71" s="40">
        <v>100</v>
      </c>
      <c r="P71" s="39"/>
    </row>
    <row r="72" spans="1:16" hidden="1">
      <c r="A72" s="48" t="s">
        <v>8539</v>
      </c>
      <c r="C72" s="48" t="s">
        <v>108</v>
      </c>
      <c r="D72" s="46" t="s">
        <v>65</v>
      </c>
      <c r="E72" s="48" t="s">
        <v>9593</v>
      </c>
      <c r="F72" s="48" t="s">
        <v>9594</v>
      </c>
      <c r="G72" s="41" t="s">
        <v>5399</v>
      </c>
      <c r="H72" s="48" t="s">
        <v>9604</v>
      </c>
      <c r="I72" s="40" t="s">
        <v>7898</v>
      </c>
      <c r="J72" s="40" t="s">
        <v>8247</v>
      </c>
      <c r="K72" s="43">
        <f t="shared" ref="K72:K77" si="2">L71</f>
        <v>41305</v>
      </c>
      <c r="L72" s="43">
        <f>K72+5</f>
        <v>41310</v>
      </c>
      <c r="M72" s="40" t="s">
        <v>9</v>
      </c>
      <c r="N72" s="48" t="s">
        <v>6184</v>
      </c>
      <c r="O72" s="40">
        <v>100</v>
      </c>
      <c r="P72" s="39"/>
    </row>
    <row r="73" spans="1:16" hidden="1">
      <c r="A73" s="48" t="s">
        <v>8539</v>
      </c>
      <c r="C73" s="48" t="s">
        <v>108</v>
      </c>
      <c r="D73" s="46" t="s">
        <v>65</v>
      </c>
      <c r="E73" s="48" t="s">
        <v>9593</v>
      </c>
      <c r="F73" s="48" t="s">
        <v>9594</v>
      </c>
      <c r="G73" s="41" t="s">
        <v>5399</v>
      </c>
      <c r="H73" s="48" t="s">
        <v>9604</v>
      </c>
      <c r="I73" s="40" t="s">
        <v>8253</v>
      </c>
      <c r="J73" s="40" t="s">
        <v>8254</v>
      </c>
      <c r="K73" s="43">
        <f t="shared" si="2"/>
        <v>41310</v>
      </c>
      <c r="L73" s="43">
        <f>K73+30</f>
        <v>41340</v>
      </c>
      <c r="M73" s="40" t="s">
        <v>9</v>
      </c>
      <c r="N73" s="48" t="s">
        <v>109</v>
      </c>
      <c r="O73" s="40">
        <v>100</v>
      </c>
      <c r="P73" s="39"/>
    </row>
    <row r="74" spans="1:16" hidden="1">
      <c r="A74" s="48" t="s">
        <v>8539</v>
      </c>
      <c r="C74" s="48" t="s">
        <v>108</v>
      </c>
      <c r="D74" s="46" t="s">
        <v>65</v>
      </c>
      <c r="E74" s="48" t="s">
        <v>9593</v>
      </c>
      <c r="F74" s="48" t="s">
        <v>9594</v>
      </c>
      <c r="G74" s="41" t="s">
        <v>5399</v>
      </c>
      <c r="H74" s="48" t="s">
        <v>9604</v>
      </c>
      <c r="I74" s="40" t="s">
        <v>8256</v>
      </c>
      <c r="J74" s="40" t="s">
        <v>8257</v>
      </c>
      <c r="K74" s="43">
        <f t="shared" si="2"/>
        <v>41340</v>
      </c>
      <c r="L74" s="43">
        <f>L73+10</f>
        <v>41350</v>
      </c>
      <c r="M74" s="40" t="s">
        <v>9</v>
      </c>
      <c r="N74" s="48" t="s">
        <v>109</v>
      </c>
      <c r="O74" s="40">
        <v>100</v>
      </c>
      <c r="P74" s="39"/>
    </row>
    <row r="75" spans="1:16" hidden="1">
      <c r="A75" s="48" t="s">
        <v>8539</v>
      </c>
      <c r="C75" s="48" t="s">
        <v>108</v>
      </c>
      <c r="D75" s="46" t="s">
        <v>65</v>
      </c>
      <c r="E75" s="48" t="s">
        <v>9593</v>
      </c>
      <c r="F75" s="48" t="s">
        <v>9594</v>
      </c>
      <c r="G75" s="41" t="s">
        <v>5399</v>
      </c>
      <c r="H75" s="48" t="s">
        <v>9604</v>
      </c>
      <c r="I75" s="40" t="s">
        <v>8256</v>
      </c>
      <c r="J75" s="40" t="s">
        <v>8249</v>
      </c>
      <c r="K75" s="43">
        <f t="shared" si="2"/>
        <v>41350</v>
      </c>
      <c r="L75" s="43">
        <f>K75+10</f>
        <v>41360</v>
      </c>
      <c r="M75" s="40" t="s">
        <v>9</v>
      </c>
      <c r="N75" s="48" t="s">
        <v>109</v>
      </c>
      <c r="O75" s="40">
        <v>100</v>
      </c>
      <c r="P75" s="39"/>
    </row>
    <row r="76" spans="1:16" hidden="1">
      <c r="A76" s="48" t="s">
        <v>8539</v>
      </c>
      <c r="C76" s="48" t="s">
        <v>108</v>
      </c>
      <c r="D76" s="46" t="s">
        <v>65</v>
      </c>
      <c r="E76" s="48" t="s">
        <v>9593</v>
      </c>
      <c r="F76" s="48" t="s">
        <v>9594</v>
      </c>
      <c r="G76" s="41" t="s">
        <v>5399</v>
      </c>
      <c r="H76" s="48" t="s">
        <v>9604</v>
      </c>
      <c r="I76" s="40" t="s">
        <v>8256</v>
      </c>
      <c r="J76" s="40" t="s">
        <v>7907</v>
      </c>
      <c r="K76" s="43">
        <f t="shared" si="2"/>
        <v>41360</v>
      </c>
      <c r="L76" s="43">
        <f>K76+5</f>
        <v>41365</v>
      </c>
      <c r="M76" s="40" t="s">
        <v>9</v>
      </c>
      <c r="N76" s="48" t="s">
        <v>109</v>
      </c>
      <c r="O76" s="40">
        <v>100</v>
      </c>
      <c r="P76" s="39"/>
    </row>
    <row r="77" spans="1:16" hidden="1">
      <c r="A77" s="48" t="s">
        <v>8539</v>
      </c>
      <c r="C77" s="48" t="s">
        <v>108</v>
      </c>
      <c r="D77" s="46" t="s">
        <v>65</v>
      </c>
      <c r="E77" s="48" t="s">
        <v>9593</v>
      </c>
      <c r="F77" s="48" t="s">
        <v>9594</v>
      </c>
      <c r="G77" s="41" t="s">
        <v>5399</v>
      </c>
      <c r="H77" s="48" t="s">
        <v>9604</v>
      </c>
      <c r="I77" s="40" t="s">
        <v>8256</v>
      </c>
      <c r="J77" s="40" t="s">
        <v>8259</v>
      </c>
      <c r="K77" s="43">
        <f t="shared" si="2"/>
        <v>41365</v>
      </c>
      <c r="L77" s="43">
        <f>K77</f>
        <v>41365</v>
      </c>
      <c r="M77" s="40" t="s">
        <v>9</v>
      </c>
      <c r="N77" s="48" t="s">
        <v>109</v>
      </c>
      <c r="O77" s="40">
        <v>100</v>
      </c>
      <c r="P77" s="39"/>
    </row>
    <row r="78" spans="1:16" hidden="1">
      <c r="A78" s="48" t="s">
        <v>8539</v>
      </c>
      <c r="C78" s="48" t="s">
        <v>108</v>
      </c>
      <c r="D78" s="46" t="s">
        <v>65</v>
      </c>
      <c r="E78" s="48" t="s">
        <v>9593</v>
      </c>
      <c r="F78" s="48" t="s">
        <v>9594</v>
      </c>
      <c r="G78" s="41" t="s">
        <v>5399</v>
      </c>
      <c r="H78" s="48" t="s">
        <v>9604</v>
      </c>
      <c r="I78" s="65" t="s">
        <v>8261</v>
      </c>
      <c r="J78" s="40" t="s">
        <v>8262</v>
      </c>
      <c r="K78" s="43">
        <f>L75</f>
        <v>41360</v>
      </c>
      <c r="L78" s="43">
        <f>K78+5</f>
        <v>41365</v>
      </c>
      <c r="M78" s="40" t="s">
        <v>9</v>
      </c>
      <c r="N78" s="48" t="s">
        <v>109</v>
      </c>
      <c r="O78" s="40">
        <v>100</v>
      </c>
      <c r="P78" s="39"/>
    </row>
    <row r="79" spans="1:16" hidden="1">
      <c r="A79" s="48" t="s">
        <v>8539</v>
      </c>
      <c r="C79" s="48" t="s">
        <v>108</v>
      </c>
      <c r="D79" s="46" t="s">
        <v>65</v>
      </c>
      <c r="E79" s="48" t="s">
        <v>9593</v>
      </c>
      <c r="F79" s="48" t="s">
        <v>9594</v>
      </c>
      <c r="G79" s="41" t="s">
        <v>5399</v>
      </c>
      <c r="H79" s="48" t="s">
        <v>9604</v>
      </c>
      <c r="I79" s="40" t="s">
        <v>8264</v>
      </c>
      <c r="J79" s="40" t="s">
        <v>8265</v>
      </c>
      <c r="K79" s="43">
        <f>L78</f>
        <v>41365</v>
      </c>
      <c r="L79" s="43">
        <f>K65-21</f>
        <v>41374</v>
      </c>
      <c r="M79" s="40" t="s">
        <v>9</v>
      </c>
      <c r="N79" s="48" t="s">
        <v>109</v>
      </c>
      <c r="O79" s="40">
        <v>100</v>
      </c>
      <c r="P79" s="39"/>
    </row>
    <row r="80" spans="1:16" hidden="1">
      <c r="A80" s="48" t="s">
        <v>8539</v>
      </c>
      <c r="C80" s="48" t="s">
        <v>108</v>
      </c>
      <c r="D80" s="46" t="s">
        <v>65</v>
      </c>
      <c r="E80" s="48" t="s">
        <v>9593</v>
      </c>
      <c r="F80" s="48" t="s">
        <v>9594</v>
      </c>
      <c r="G80" s="41" t="s">
        <v>5399</v>
      </c>
      <c r="H80" s="48" t="s">
        <v>9604</v>
      </c>
      <c r="I80" s="40" t="s">
        <v>8261</v>
      </c>
      <c r="J80" s="40" t="s">
        <v>8266</v>
      </c>
      <c r="K80" s="43">
        <f>L79</f>
        <v>41374</v>
      </c>
      <c r="L80" s="43">
        <f>K80</f>
        <v>41374</v>
      </c>
      <c r="M80" s="40" t="s">
        <v>9</v>
      </c>
      <c r="N80" s="48" t="s">
        <v>109</v>
      </c>
      <c r="O80" s="40">
        <v>100</v>
      </c>
      <c r="P80" s="39"/>
    </row>
    <row r="81" spans="1:16" hidden="1">
      <c r="A81" s="48" t="s">
        <v>8539</v>
      </c>
      <c r="C81" s="48" t="s">
        <v>108</v>
      </c>
      <c r="D81" s="46" t="s">
        <v>65</v>
      </c>
      <c r="E81" s="48" t="s">
        <v>9593</v>
      </c>
      <c r="F81" s="48" t="s">
        <v>9594</v>
      </c>
      <c r="G81" s="41" t="s">
        <v>5399</v>
      </c>
      <c r="H81" s="48" t="s">
        <v>9604</v>
      </c>
      <c r="I81" s="40" t="s">
        <v>7904</v>
      </c>
      <c r="J81" s="40" t="s">
        <v>8267</v>
      </c>
      <c r="K81" s="43">
        <f>L79</f>
        <v>41374</v>
      </c>
      <c r="L81" s="43">
        <f>K81+5</f>
        <v>41379</v>
      </c>
      <c r="M81" s="40" t="s">
        <v>9</v>
      </c>
      <c r="N81" s="48" t="s">
        <v>109</v>
      </c>
      <c r="O81" s="40">
        <v>100</v>
      </c>
      <c r="P81" s="39"/>
    </row>
    <row r="82" spans="1:16" hidden="1">
      <c r="A82" s="48" t="s">
        <v>8539</v>
      </c>
      <c r="C82" s="48" t="s">
        <v>108</v>
      </c>
      <c r="D82" s="46" t="s">
        <v>65</v>
      </c>
      <c r="E82" s="48" t="s">
        <v>9593</v>
      </c>
      <c r="F82" s="48" t="s">
        <v>9594</v>
      </c>
      <c r="G82" s="41" t="s">
        <v>5399</v>
      </c>
      <c r="H82" s="48" t="s">
        <v>9604</v>
      </c>
      <c r="I82" s="40" t="s">
        <v>7904</v>
      </c>
      <c r="J82" s="40" t="s">
        <v>8268</v>
      </c>
      <c r="K82" s="43">
        <f>L81</f>
        <v>41379</v>
      </c>
      <c r="L82" s="43">
        <f>K82+5</f>
        <v>41384</v>
      </c>
      <c r="M82" s="40" t="s">
        <v>9</v>
      </c>
      <c r="N82" s="48" t="s">
        <v>109</v>
      </c>
      <c r="O82" s="40">
        <v>100</v>
      </c>
      <c r="P82" s="39"/>
    </row>
    <row r="83" spans="1:16" hidden="1">
      <c r="A83" s="48" t="s">
        <v>8539</v>
      </c>
      <c r="C83" s="48" t="s">
        <v>108</v>
      </c>
      <c r="D83" s="46" t="s">
        <v>65</v>
      </c>
      <c r="E83" s="48" t="s">
        <v>9593</v>
      </c>
      <c r="F83" s="48" t="s">
        <v>9594</v>
      </c>
      <c r="G83" s="41" t="s">
        <v>5399</v>
      </c>
      <c r="H83" s="48" t="s">
        <v>9604</v>
      </c>
      <c r="I83" s="40" t="s">
        <v>7904</v>
      </c>
      <c r="J83" s="40" t="s">
        <v>8269</v>
      </c>
      <c r="K83" s="43">
        <f>L82</f>
        <v>41384</v>
      </c>
      <c r="L83" s="43">
        <f>K83+5</f>
        <v>41389</v>
      </c>
      <c r="M83" s="40" t="s">
        <v>9</v>
      </c>
      <c r="N83" s="48" t="s">
        <v>109</v>
      </c>
      <c r="O83" s="40">
        <v>100</v>
      </c>
      <c r="P83" s="39"/>
    </row>
    <row r="84" spans="1:16" hidden="1">
      <c r="A84" s="48" t="s">
        <v>8539</v>
      </c>
      <c r="C84" s="48" t="s">
        <v>108</v>
      </c>
      <c r="D84" s="46" t="s">
        <v>65</v>
      </c>
      <c r="E84" s="48" t="s">
        <v>9593</v>
      </c>
      <c r="F84" s="48" t="s">
        <v>9594</v>
      </c>
      <c r="G84" s="41" t="s">
        <v>5399</v>
      </c>
      <c r="H84" s="48" t="s">
        <v>9604</v>
      </c>
      <c r="I84" s="40" t="s">
        <v>7904</v>
      </c>
      <c r="J84" s="40" t="s">
        <v>8172</v>
      </c>
      <c r="K84" s="43">
        <f>L83</f>
        <v>41389</v>
      </c>
      <c r="L84" s="67">
        <f>K84+1</f>
        <v>41390</v>
      </c>
      <c r="M84" s="40" t="s">
        <v>9</v>
      </c>
      <c r="N84" s="48" t="s">
        <v>109</v>
      </c>
      <c r="O84" s="40">
        <v>100</v>
      </c>
      <c r="P84" s="39"/>
    </row>
    <row r="85" spans="1:16" hidden="1">
      <c r="A85" s="47" t="s">
        <v>8881</v>
      </c>
      <c r="B85" s="47" t="s">
        <v>9036</v>
      </c>
      <c r="C85" s="47" t="s">
        <v>65</v>
      </c>
      <c r="D85" s="47" t="s">
        <v>65</v>
      </c>
      <c r="E85" s="48" t="s">
        <v>9593</v>
      </c>
      <c r="F85" s="48" t="s">
        <v>9594</v>
      </c>
      <c r="G85" s="41" t="s">
        <v>55</v>
      </c>
      <c r="H85" s="41" t="s">
        <v>9605</v>
      </c>
      <c r="I85" s="41" t="s">
        <v>1048</v>
      </c>
      <c r="J85" s="41" t="s">
        <v>7888</v>
      </c>
      <c r="K85" s="41"/>
      <c r="L85" s="40"/>
    </row>
    <row r="86" spans="1:16" hidden="1">
      <c r="A86" s="47" t="s">
        <v>8881</v>
      </c>
      <c r="B86" s="47" t="s">
        <v>9036</v>
      </c>
      <c r="C86" s="47" t="s">
        <v>65</v>
      </c>
      <c r="D86" s="47" t="s">
        <v>65</v>
      </c>
      <c r="E86" s="48" t="s">
        <v>9593</v>
      </c>
      <c r="F86" s="48" t="s">
        <v>9594</v>
      </c>
      <c r="G86" s="41" t="s">
        <v>55</v>
      </c>
      <c r="H86" s="41" t="s">
        <v>9605</v>
      </c>
      <c r="I86" s="41" t="s">
        <v>1048</v>
      </c>
      <c r="J86" s="41" t="s">
        <v>8244</v>
      </c>
      <c r="K86" s="42">
        <v>41337</v>
      </c>
      <c r="L86" s="40"/>
    </row>
    <row r="87" spans="1:16" hidden="1">
      <c r="A87" s="47" t="s">
        <v>8881</v>
      </c>
      <c r="B87" s="47" t="s">
        <v>9036</v>
      </c>
      <c r="C87" s="47" t="s">
        <v>65</v>
      </c>
      <c r="D87" s="47" t="s">
        <v>65</v>
      </c>
      <c r="E87" s="48" t="s">
        <v>9593</v>
      </c>
      <c r="F87" s="48" t="s">
        <v>9594</v>
      </c>
      <c r="G87" s="41" t="s">
        <v>55</v>
      </c>
      <c r="H87" s="41" t="s">
        <v>9605</v>
      </c>
      <c r="I87" s="41" t="s">
        <v>1048</v>
      </c>
      <c r="J87" s="41" t="s">
        <v>7889</v>
      </c>
      <c r="K87" s="59">
        <v>41485</v>
      </c>
      <c r="L87" s="40"/>
    </row>
    <row r="88" spans="1:16" hidden="1">
      <c r="A88" s="47" t="s">
        <v>8881</v>
      </c>
      <c r="B88" s="47" t="s">
        <v>9036</v>
      </c>
      <c r="C88" s="47" t="s">
        <v>65</v>
      </c>
      <c r="D88" s="47" t="s">
        <v>65</v>
      </c>
      <c r="E88" s="48" t="s">
        <v>9593</v>
      </c>
      <c r="F88" s="48" t="s">
        <v>9594</v>
      </c>
      <c r="G88" s="41" t="s">
        <v>55</v>
      </c>
      <c r="H88" s="41" t="s">
        <v>9605</v>
      </c>
      <c r="I88" s="41" t="s">
        <v>1048</v>
      </c>
      <c r="J88" s="41" t="s">
        <v>7890</v>
      </c>
      <c r="K88" s="41"/>
      <c r="L88" s="40"/>
    </row>
    <row r="89" spans="1:16" hidden="1">
      <c r="A89" s="47" t="s">
        <v>8881</v>
      </c>
      <c r="B89" s="47" t="s">
        <v>9036</v>
      </c>
      <c r="C89" s="47" t="s">
        <v>65</v>
      </c>
      <c r="D89" s="47" t="s">
        <v>65</v>
      </c>
      <c r="E89" s="48" t="s">
        <v>9593</v>
      </c>
      <c r="F89" s="48" t="s">
        <v>9594</v>
      </c>
      <c r="G89" s="41" t="s">
        <v>55</v>
      </c>
      <c r="H89" s="41" t="s">
        <v>9605</v>
      </c>
      <c r="I89" s="41" t="s">
        <v>1048</v>
      </c>
      <c r="J89" s="41" t="s">
        <v>7891</v>
      </c>
      <c r="K89" s="41"/>
      <c r="L89" s="40"/>
    </row>
    <row r="90" spans="1:16" hidden="1">
      <c r="A90" s="47" t="s">
        <v>8881</v>
      </c>
      <c r="B90" s="47" t="s">
        <v>9036</v>
      </c>
      <c r="C90" s="47" t="s">
        <v>65</v>
      </c>
      <c r="D90" s="47" t="s">
        <v>65</v>
      </c>
      <c r="E90" s="48" t="s">
        <v>9593</v>
      </c>
      <c r="F90" s="48" t="s">
        <v>9594</v>
      </c>
      <c r="G90" s="41" t="s">
        <v>55</v>
      </c>
      <c r="H90" s="41" t="s">
        <v>9605</v>
      </c>
      <c r="I90" s="41" t="s">
        <v>1048</v>
      </c>
      <c r="J90" s="41" t="s">
        <v>7892</v>
      </c>
      <c r="K90" s="41"/>
      <c r="L90" s="40"/>
    </row>
    <row r="91" spans="1:16" hidden="1">
      <c r="A91" s="47" t="s">
        <v>8881</v>
      </c>
      <c r="B91" s="47" t="s">
        <v>9036</v>
      </c>
      <c r="C91" s="47" t="s">
        <v>65</v>
      </c>
      <c r="D91" s="47" t="s">
        <v>65</v>
      </c>
      <c r="E91" s="48" t="s">
        <v>9593</v>
      </c>
      <c r="F91" s="48" t="s">
        <v>9594</v>
      </c>
      <c r="G91" s="41" t="s">
        <v>55</v>
      </c>
      <c r="H91" s="41" t="s">
        <v>9605</v>
      </c>
      <c r="I91" s="41" t="s">
        <v>1048</v>
      </c>
      <c r="J91" s="41" t="s">
        <v>7893</v>
      </c>
      <c r="K91" s="41"/>
      <c r="L91" s="40"/>
    </row>
    <row r="92" spans="1:16" hidden="1">
      <c r="A92" s="47" t="s">
        <v>8881</v>
      </c>
      <c r="B92" s="47" t="s">
        <v>9036</v>
      </c>
      <c r="C92" s="47" t="s">
        <v>65</v>
      </c>
      <c r="D92" s="47" t="s">
        <v>65</v>
      </c>
      <c r="E92" s="48" t="s">
        <v>9593</v>
      </c>
      <c r="F92" s="48" t="s">
        <v>9594</v>
      </c>
      <c r="G92" s="41" t="s">
        <v>55</v>
      </c>
      <c r="H92" s="41" t="s">
        <v>9605</v>
      </c>
      <c r="I92" s="41" t="s">
        <v>1048</v>
      </c>
      <c r="J92" s="41" t="s">
        <v>7894</v>
      </c>
      <c r="K92" s="41"/>
      <c r="L92" s="40"/>
    </row>
    <row r="93" spans="1:16" hidden="1">
      <c r="A93" s="46" t="s">
        <v>8881</v>
      </c>
      <c r="B93" s="46" t="s">
        <v>9036</v>
      </c>
      <c r="C93" s="46" t="s">
        <v>65</v>
      </c>
      <c r="D93" s="46" t="s">
        <v>65</v>
      </c>
      <c r="E93" s="48" t="s">
        <v>9593</v>
      </c>
      <c r="F93" s="48" t="s">
        <v>9594</v>
      </c>
      <c r="G93" s="41" t="s">
        <v>55</v>
      </c>
      <c r="H93" s="40" t="s">
        <v>9605</v>
      </c>
      <c r="I93" s="40" t="s">
        <v>7895</v>
      </c>
      <c r="J93" s="40" t="s">
        <v>8245</v>
      </c>
      <c r="K93" s="43">
        <f>K86</f>
        <v>41337</v>
      </c>
      <c r="L93" s="43">
        <f>K93+30</f>
        <v>41367</v>
      </c>
      <c r="M93" s="40" t="s">
        <v>7</v>
      </c>
      <c r="N93" s="40" t="s">
        <v>8</v>
      </c>
      <c r="O93" s="40">
        <v>100</v>
      </c>
      <c r="P93" s="39"/>
    </row>
    <row r="94" spans="1:16" hidden="1">
      <c r="A94" s="46" t="s">
        <v>8881</v>
      </c>
      <c r="B94" s="46" t="s">
        <v>9036</v>
      </c>
      <c r="C94" s="46" t="s">
        <v>65</v>
      </c>
      <c r="D94" s="46" t="s">
        <v>65</v>
      </c>
      <c r="E94" s="48" t="s">
        <v>9593</v>
      </c>
      <c r="F94" s="48" t="s">
        <v>9594</v>
      </c>
      <c r="G94" s="41" t="s">
        <v>55</v>
      </c>
      <c r="H94" s="40" t="s">
        <v>9605</v>
      </c>
      <c r="I94" s="40" t="s">
        <v>8281</v>
      </c>
      <c r="J94" s="40" t="s">
        <v>8282</v>
      </c>
      <c r="K94" s="43">
        <f>L93</f>
        <v>41367</v>
      </c>
      <c r="L94" s="43">
        <f>K94+2</f>
        <v>41369</v>
      </c>
      <c r="M94" s="40" t="s">
        <v>7</v>
      </c>
      <c r="N94" s="40" t="s">
        <v>6142</v>
      </c>
      <c r="O94" s="40">
        <v>100</v>
      </c>
      <c r="P94" s="39"/>
    </row>
    <row r="95" spans="1:16" hidden="1">
      <c r="A95" s="46" t="s">
        <v>8881</v>
      </c>
      <c r="B95" s="46" t="s">
        <v>9036</v>
      </c>
      <c r="C95" s="46" t="s">
        <v>65</v>
      </c>
      <c r="D95" s="46" t="s">
        <v>65</v>
      </c>
      <c r="E95" s="48" t="s">
        <v>9593</v>
      </c>
      <c r="F95" s="48" t="s">
        <v>9594</v>
      </c>
      <c r="G95" s="41" t="s">
        <v>55</v>
      </c>
      <c r="H95" s="40" t="s">
        <v>9605</v>
      </c>
      <c r="I95" s="65" t="s">
        <v>8261</v>
      </c>
      <c r="J95" s="40" t="s">
        <v>8262</v>
      </c>
      <c r="K95" s="43">
        <f>L94</f>
        <v>41369</v>
      </c>
      <c r="L95" s="43">
        <f>K95</f>
        <v>41369</v>
      </c>
      <c r="M95" s="40" t="s">
        <v>7</v>
      </c>
      <c r="N95" s="40" t="s">
        <v>6142</v>
      </c>
      <c r="O95" s="40">
        <v>100</v>
      </c>
      <c r="P95" s="39"/>
    </row>
    <row r="96" spans="1:16" ht="26.45" hidden="1">
      <c r="A96" s="46" t="s">
        <v>8881</v>
      </c>
      <c r="B96" s="46" t="s">
        <v>9036</v>
      </c>
      <c r="C96" s="46" t="s">
        <v>65</v>
      </c>
      <c r="D96" s="46" t="s">
        <v>65</v>
      </c>
      <c r="E96" s="48" t="s">
        <v>9593</v>
      </c>
      <c r="F96" s="48" t="s">
        <v>9594</v>
      </c>
      <c r="G96" s="41" t="s">
        <v>55</v>
      </c>
      <c r="H96" s="40" t="s">
        <v>9605</v>
      </c>
      <c r="I96" s="40" t="s">
        <v>8264</v>
      </c>
      <c r="J96" s="40" t="s">
        <v>8265</v>
      </c>
      <c r="K96" s="43">
        <f>L95</f>
        <v>41369</v>
      </c>
      <c r="L96" s="43">
        <f>K87-21</f>
        <v>41464</v>
      </c>
      <c r="M96" s="40" t="s">
        <v>7</v>
      </c>
      <c r="N96" s="40" t="s">
        <v>8</v>
      </c>
      <c r="O96" s="40">
        <v>100</v>
      </c>
      <c r="P96" s="39" t="s">
        <v>9606</v>
      </c>
    </row>
    <row r="97" spans="1:16" hidden="1">
      <c r="A97" s="46" t="s">
        <v>8881</v>
      </c>
      <c r="B97" s="46" t="s">
        <v>9036</v>
      </c>
      <c r="C97" s="46" t="s">
        <v>65</v>
      </c>
      <c r="D97" s="46" t="s">
        <v>65</v>
      </c>
      <c r="E97" s="48" t="s">
        <v>9593</v>
      </c>
      <c r="F97" s="48" t="s">
        <v>9594</v>
      </c>
      <c r="G97" s="41" t="s">
        <v>55</v>
      </c>
      <c r="H97" s="40" t="s">
        <v>9605</v>
      </c>
      <c r="I97" s="40" t="s">
        <v>8261</v>
      </c>
      <c r="J97" s="40" t="s">
        <v>8266</v>
      </c>
      <c r="K97" s="43">
        <f>L96</f>
        <v>41464</v>
      </c>
      <c r="L97" s="43">
        <f>K97</f>
        <v>41464</v>
      </c>
      <c r="M97" s="40" t="s">
        <v>7</v>
      </c>
      <c r="N97" s="40" t="s">
        <v>6142</v>
      </c>
      <c r="O97" s="40">
        <v>100</v>
      </c>
      <c r="P97" s="39" t="s">
        <v>9607</v>
      </c>
    </row>
    <row r="98" spans="1:16" ht="26.45" hidden="1">
      <c r="A98" s="46" t="s">
        <v>8881</v>
      </c>
      <c r="B98" s="46" t="s">
        <v>9036</v>
      </c>
      <c r="C98" s="46" t="s">
        <v>65</v>
      </c>
      <c r="D98" s="46" t="s">
        <v>65</v>
      </c>
      <c r="E98" s="48" t="s">
        <v>9593</v>
      </c>
      <c r="F98" s="48" t="s">
        <v>9594</v>
      </c>
      <c r="G98" s="41" t="s">
        <v>55</v>
      </c>
      <c r="H98" s="40" t="s">
        <v>9605</v>
      </c>
      <c r="I98" s="40" t="s">
        <v>7904</v>
      </c>
      <c r="J98" s="40" t="s">
        <v>7905</v>
      </c>
      <c r="K98" s="43">
        <f>L96</f>
        <v>41464</v>
      </c>
      <c r="L98" s="43">
        <f>K98+5</f>
        <v>41469</v>
      </c>
      <c r="M98" s="40" t="s">
        <v>7</v>
      </c>
      <c r="N98" s="40" t="s">
        <v>8</v>
      </c>
      <c r="O98" s="40">
        <v>100</v>
      </c>
      <c r="P98" s="39" t="s">
        <v>9596</v>
      </c>
    </row>
    <row r="99" spans="1:16" hidden="1">
      <c r="A99" s="46" t="s">
        <v>8881</v>
      </c>
      <c r="B99" s="46" t="s">
        <v>9036</v>
      </c>
      <c r="C99" s="46" t="s">
        <v>65</v>
      </c>
      <c r="D99" s="46" t="s">
        <v>65</v>
      </c>
      <c r="E99" s="48" t="s">
        <v>9593</v>
      </c>
      <c r="F99" s="48" t="s">
        <v>9594</v>
      </c>
      <c r="G99" s="41" t="s">
        <v>55</v>
      </c>
      <c r="H99" s="40" t="s">
        <v>9605</v>
      </c>
      <c r="I99" s="40" t="s">
        <v>7904</v>
      </c>
      <c r="J99" s="40" t="s">
        <v>7906</v>
      </c>
      <c r="K99" s="43">
        <f>L98</f>
        <v>41469</v>
      </c>
      <c r="L99" s="43">
        <f>K99+5</f>
        <v>41474</v>
      </c>
      <c r="M99" s="40" t="s">
        <v>7</v>
      </c>
      <c r="N99" s="40" t="s">
        <v>8</v>
      </c>
      <c r="O99" s="40">
        <v>100</v>
      </c>
      <c r="P99" s="39"/>
    </row>
    <row r="100" spans="1:16" ht="26.45" hidden="1">
      <c r="A100" s="46" t="s">
        <v>8881</v>
      </c>
      <c r="B100" s="46" t="s">
        <v>9036</v>
      </c>
      <c r="C100" s="46" t="s">
        <v>65</v>
      </c>
      <c r="D100" s="46" t="s">
        <v>65</v>
      </c>
      <c r="E100" s="48" t="s">
        <v>9593</v>
      </c>
      <c r="F100" s="48" t="s">
        <v>9594</v>
      </c>
      <c r="G100" s="41" t="s">
        <v>55</v>
      </c>
      <c r="H100" s="40" t="s">
        <v>9605</v>
      </c>
      <c r="I100" s="40" t="s">
        <v>7904</v>
      </c>
      <c r="J100" s="40" t="s">
        <v>7907</v>
      </c>
      <c r="K100" s="43">
        <f>L99</f>
        <v>41474</v>
      </c>
      <c r="L100" s="43">
        <f>K100+5</f>
        <v>41479</v>
      </c>
      <c r="M100" s="40" t="s">
        <v>7</v>
      </c>
      <c r="N100" s="40" t="s">
        <v>8</v>
      </c>
      <c r="O100" s="40">
        <v>100</v>
      </c>
      <c r="P100" s="39" t="s">
        <v>9608</v>
      </c>
    </row>
    <row r="101" spans="1:16" hidden="1">
      <c r="A101" s="46" t="s">
        <v>8881</v>
      </c>
      <c r="B101" s="46" t="s">
        <v>9036</v>
      </c>
      <c r="C101" s="46" t="s">
        <v>65</v>
      </c>
      <c r="D101" s="46" t="s">
        <v>65</v>
      </c>
      <c r="E101" s="48" t="s">
        <v>9593</v>
      </c>
      <c r="F101" s="48" t="s">
        <v>9594</v>
      </c>
      <c r="G101" s="41" t="s">
        <v>55</v>
      </c>
      <c r="H101" s="40" t="s">
        <v>9605</v>
      </c>
      <c r="I101" s="40" t="s">
        <v>7904</v>
      </c>
      <c r="J101" s="40" t="s">
        <v>8172</v>
      </c>
      <c r="K101" s="43">
        <f>L100</f>
        <v>41479</v>
      </c>
      <c r="L101" s="67">
        <f>K101+1</f>
        <v>41480</v>
      </c>
      <c r="M101" s="40" t="s">
        <v>7</v>
      </c>
      <c r="N101" s="40" t="s">
        <v>8</v>
      </c>
      <c r="O101" s="40">
        <v>100</v>
      </c>
      <c r="P101" s="39"/>
    </row>
    <row r="102" spans="1:16" hidden="1">
      <c r="A102" s="47" t="s">
        <v>8676</v>
      </c>
      <c r="B102" s="49" t="s">
        <v>9185</v>
      </c>
      <c r="C102" s="49" t="s">
        <v>65</v>
      </c>
      <c r="D102" s="49" t="s">
        <v>65</v>
      </c>
      <c r="E102" s="48" t="s">
        <v>9593</v>
      </c>
      <c r="F102" s="48" t="s">
        <v>9594</v>
      </c>
      <c r="G102" s="49" t="s">
        <v>6175</v>
      </c>
      <c r="H102" s="49" t="s">
        <v>9609</v>
      </c>
      <c r="I102" s="41" t="s">
        <v>1048</v>
      </c>
      <c r="J102" s="41" t="s">
        <v>7888</v>
      </c>
      <c r="K102" s="41"/>
      <c r="L102" s="40"/>
    </row>
    <row r="103" spans="1:16" hidden="1">
      <c r="A103" s="47" t="s">
        <v>8676</v>
      </c>
      <c r="B103" s="49" t="s">
        <v>9185</v>
      </c>
      <c r="C103" s="49" t="s">
        <v>65</v>
      </c>
      <c r="D103" s="49" t="s">
        <v>65</v>
      </c>
      <c r="E103" s="48" t="s">
        <v>9593</v>
      </c>
      <c r="F103" s="48" t="s">
        <v>9594</v>
      </c>
      <c r="G103" s="49" t="s">
        <v>6175</v>
      </c>
      <c r="H103" s="49" t="s">
        <v>9609</v>
      </c>
      <c r="I103" s="41" t="s">
        <v>1048</v>
      </c>
      <c r="J103" s="41" t="s">
        <v>8244</v>
      </c>
      <c r="K103" s="42">
        <v>41288</v>
      </c>
      <c r="L103" s="40"/>
    </row>
    <row r="104" spans="1:16" hidden="1">
      <c r="A104" s="47" t="s">
        <v>8676</v>
      </c>
      <c r="B104" s="49" t="s">
        <v>9185</v>
      </c>
      <c r="C104" s="49" t="s">
        <v>65</v>
      </c>
      <c r="D104" s="49" t="s">
        <v>65</v>
      </c>
      <c r="E104" s="48" t="s">
        <v>9593</v>
      </c>
      <c r="F104" s="48" t="s">
        <v>9594</v>
      </c>
      <c r="G104" s="49" t="s">
        <v>6175</v>
      </c>
      <c r="H104" s="49" t="s">
        <v>9609</v>
      </c>
      <c r="I104" s="41" t="s">
        <v>1048</v>
      </c>
      <c r="J104" s="41" t="s">
        <v>7889</v>
      </c>
      <c r="K104" s="42">
        <v>41432</v>
      </c>
      <c r="L104" s="40"/>
    </row>
    <row r="105" spans="1:16" hidden="1">
      <c r="A105" s="47" t="s">
        <v>8676</v>
      </c>
      <c r="B105" s="49" t="s">
        <v>9185</v>
      </c>
      <c r="C105" s="49" t="s">
        <v>65</v>
      </c>
      <c r="D105" s="49" t="s">
        <v>65</v>
      </c>
      <c r="E105" s="48" t="s">
        <v>9593</v>
      </c>
      <c r="F105" s="48" t="s">
        <v>9594</v>
      </c>
      <c r="G105" s="49" t="s">
        <v>6175</v>
      </c>
      <c r="H105" s="49" t="s">
        <v>9609</v>
      </c>
      <c r="I105" s="41" t="s">
        <v>1048</v>
      </c>
      <c r="J105" s="41" t="s">
        <v>7890</v>
      </c>
      <c r="K105" s="41"/>
      <c r="L105" s="40"/>
    </row>
    <row r="106" spans="1:16" hidden="1">
      <c r="A106" s="47" t="s">
        <v>8676</v>
      </c>
      <c r="B106" s="49" t="s">
        <v>9185</v>
      </c>
      <c r="C106" s="49" t="s">
        <v>65</v>
      </c>
      <c r="D106" s="49" t="s">
        <v>65</v>
      </c>
      <c r="E106" s="48" t="s">
        <v>9593</v>
      </c>
      <c r="F106" s="48" t="s">
        <v>9594</v>
      </c>
      <c r="G106" s="49" t="s">
        <v>6175</v>
      </c>
      <c r="H106" s="49" t="s">
        <v>9609</v>
      </c>
      <c r="I106" s="41" t="s">
        <v>1048</v>
      </c>
      <c r="J106" s="41" t="s">
        <v>7891</v>
      </c>
      <c r="K106" s="41"/>
      <c r="L106" s="40"/>
    </row>
    <row r="107" spans="1:16" hidden="1">
      <c r="A107" s="47" t="s">
        <v>8676</v>
      </c>
      <c r="B107" s="49" t="s">
        <v>9185</v>
      </c>
      <c r="C107" s="49" t="s">
        <v>65</v>
      </c>
      <c r="D107" s="49" t="s">
        <v>65</v>
      </c>
      <c r="E107" s="48" t="s">
        <v>9593</v>
      </c>
      <c r="F107" s="48" t="s">
        <v>9594</v>
      </c>
      <c r="G107" s="49" t="s">
        <v>6175</v>
      </c>
      <c r="H107" s="49" t="s">
        <v>9609</v>
      </c>
      <c r="I107" s="41" t="s">
        <v>1048</v>
      </c>
      <c r="J107" s="41" t="s">
        <v>7892</v>
      </c>
      <c r="K107" s="41"/>
      <c r="L107" s="40"/>
    </row>
    <row r="108" spans="1:16" hidden="1">
      <c r="A108" s="47" t="s">
        <v>8676</v>
      </c>
      <c r="B108" s="49" t="s">
        <v>9185</v>
      </c>
      <c r="C108" s="49" t="s">
        <v>65</v>
      </c>
      <c r="D108" s="49" t="s">
        <v>65</v>
      </c>
      <c r="E108" s="48" t="s">
        <v>9593</v>
      </c>
      <c r="F108" s="48" t="s">
        <v>9594</v>
      </c>
      <c r="G108" s="49" t="s">
        <v>6175</v>
      </c>
      <c r="H108" s="49" t="s">
        <v>9609</v>
      </c>
      <c r="I108" s="41" t="s">
        <v>1048</v>
      </c>
      <c r="J108" s="41" t="s">
        <v>7893</v>
      </c>
      <c r="K108" s="41"/>
      <c r="L108" s="40"/>
    </row>
    <row r="109" spans="1:16" hidden="1">
      <c r="A109" s="47" t="s">
        <v>8676</v>
      </c>
      <c r="B109" s="49" t="s">
        <v>9185</v>
      </c>
      <c r="C109" s="49" t="s">
        <v>65</v>
      </c>
      <c r="D109" s="49" t="s">
        <v>65</v>
      </c>
      <c r="E109" s="48" t="s">
        <v>9593</v>
      </c>
      <c r="F109" s="48" t="s">
        <v>9594</v>
      </c>
      <c r="G109" s="49" t="s">
        <v>6175</v>
      </c>
      <c r="H109" s="49" t="s">
        <v>9609</v>
      </c>
      <c r="I109" s="41" t="s">
        <v>1048</v>
      </c>
      <c r="J109" s="41" t="s">
        <v>7894</v>
      </c>
      <c r="K109" s="41"/>
      <c r="L109" s="40"/>
    </row>
    <row r="110" spans="1:16" hidden="1">
      <c r="A110" s="46" t="s">
        <v>8676</v>
      </c>
      <c r="B110" s="48" t="s">
        <v>9185</v>
      </c>
      <c r="C110" s="48" t="s">
        <v>65</v>
      </c>
      <c r="D110" s="48" t="s">
        <v>65</v>
      </c>
      <c r="E110" s="48" t="s">
        <v>9593</v>
      </c>
      <c r="F110" s="48" t="s">
        <v>9594</v>
      </c>
      <c r="G110" s="49" t="s">
        <v>6175</v>
      </c>
      <c r="H110" s="48" t="s">
        <v>9609</v>
      </c>
      <c r="I110" s="40" t="s">
        <v>7895</v>
      </c>
      <c r="J110" s="40" t="s">
        <v>8245</v>
      </c>
      <c r="K110" s="43">
        <f>K103</f>
        <v>41288</v>
      </c>
      <c r="L110" s="43">
        <f>K110+10</f>
        <v>41298</v>
      </c>
      <c r="M110" s="40" t="s">
        <v>7</v>
      </c>
      <c r="N110" s="40" t="s">
        <v>103</v>
      </c>
      <c r="O110" s="40">
        <v>100</v>
      </c>
      <c r="P110" s="39"/>
    </row>
    <row r="111" spans="1:16" hidden="1">
      <c r="A111" s="46" t="s">
        <v>8676</v>
      </c>
      <c r="B111" s="48" t="s">
        <v>9185</v>
      </c>
      <c r="C111" s="48" t="s">
        <v>65</v>
      </c>
      <c r="D111" s="48" t="s">
        <v>65</v>
      </c>
      <c r="E111" s="48" t="s">
        <v>9593</v>
      </c>
      <c r="F111" s="48" t="s">
        <v>9594</v>
      </c>
      <c r="G111" s="49" t="s">
        <v>6175</v>
      </c>
      <c r="H111" s="48" t="s">
        <v>9609</v>
      </c>
      <c r="I111" s="40" t="s">
        <v>7898</v>
      </c>
      <c r="J111" s="40" t="s">
        <v>8247</v>
      </c>
      <c r="K111" s="43">
        <f>L110</f>
        <v>41298</v>
      </c>
      <c r="L111" s="43">
        <f>K111+2</f>
        <v>41300</v>
      </c>
      <c r="M111" s="40" t="s">
        <v>7</v>
      </c>
      <c r="N111" s="40" t="s">
        <v>103</v>
      </c>
      <c r="O111" s="40">
        <v>100</v>
      </c>
      <c r="P111" s="39"/>
    </row>
    <row r="112" spans="1:16">
      <c r="A112" s="46" t="s">
        <v>8676</v>
      </c>
      <c r="B112" s="48" t="s">
        <v>9185</v>
      </c>
      <c r="C112" s="48" t="s">
        <v>65</v>
      </c>
      <c r="D112" s="48" t="s">
        <v>65</v>
      </c>
      <c r="E112" s="48" t="s">
        <v>9593</v>
      </c>
      <c r="F112" s="48" t="s">
        <v>9594</v>
      </c>
      <c r="G112" s="49" t="s">
        <v>6175</v>
      </c>
      <c r="H112" s="48" t="s">
        <v>9609</v>
      </c>
      <c r="I112" s="40" t="s">
        <v>7901</v>
      </c>
      <c r="J112" s="40" t="s">
        <v>7902</v>
      </c>
      <c r="K112" s="43">
        <f>L111</f>
        <v>41300</v>
      </c>
      <c r="L112" s="43">
        <f>K113</f>
        <v>41416</v>
      </c>
      <c r="M112" s="40" t="s">
        <v>7</v>
      </c>
      <c r="N112" s="40" t="s">
        <v>103</v>
      </c>
      <c r="O112" s="40">
        <v>100</v>
      </c>
      <c r="P112" s="39"/>
    </row>
    <row r="113" spans="1:16" hidden="1">
      <c r="A113" s="46" t="s">
        <v>8676</v>
      </c>
      <c r="B113" s="48" t="s">
        <v>9185</v>
      </c>
      <c r="C113" s="48" t="s">
        <v>65</v>
      </c>
      <c r="D113" s="48" t="s">
        <v>65</v>
      </c>
      <c r="E113" s="48" t="s">
        <v>9593</v>
      </c>
      <c r="F113" s="48" t="s">
        <v>9594</v>
      </c>
      <c r="G113" s="49" t="s">
        <v>6175</v>
      </c>
      <c r="H113" s="48" t="s">
        <v>9609</v>
      </c>
      <c r="I113" s="40" t="s">
        <v>7904</v>
      </c>
      <c r="J113" s="40" t="s">
        <v>7905</v>
      </c>
      <c r="K113" s="43">
        <f>L113-5</f>
        <v>41416</v>
      </c>
      <c r="L113" s="43">
        <f>K114</f>
        <v>41421</v>
      </c>
      <c r="M113" s="40" t="s">
        <v>7</v>
      </c>
      <c r="N113" s="40" t="s">
        <v>103</v>
      </c>
      <c r="O113" s="40">
        <v>100</v>
      </c>
    </row>
    <row r="114" spans="1:16" hidden="1">
      <c r="A114" s="46" t="s">
        <v>8676</v>
      </c>
      <c r="B114" s="48" t="s">
        <v>9185</v>
      </c>
      <c r="C114" s="48" t="s">
        <v>65</v>
      </c>
      <c r="D114" s="48" t="s">
        <v>65</v>
      </c>
      <c r="E114" s="48" t="s">
        <v>9593</v>
      </c>
      <c r="F114" s="48" t="s">
        <v>9594</v>
      </c>
      <c r="G114" s="49" t="s">
        <v>6175</v>
      </c>
      <c r="H114" s="48" t="s">
        <v>9609</v>
      </c>
      <c r="I114" s="40" t="s">
        <v>7904</v>
      </c>
      <c r="J114" s="40" t="s">
        <v>8249</v>
      </c>
      <c r="K114" s="43">
        <f>L114-5</f>
        <v>41421</v>
      </c>
      <c r="L114" s="43">
        <f>K115</f>
        <v>41426</v>
      </c>
      <c r="M114" s="40" t="s">
        <v>7</v>
      </c>
      <c r="N114" s="40" t="s">
        <v>103</v>
      </c>
      <c r="O114" s="40">
        <v>100</v>
      </c>
    </row>
    <row r="115" spans="1:16" hidden="1">
      <c r="A115" s="46" t="s">
        <v>8676</v>
      </c>
      <c r="B115" s="48" t="s">
        <v>9185</v>
      </c>
      <c r="C115" s="48" t="s">
        <v>65</v>
      </c>
      <c r="D115" s="48" t="s">
        <v>65</v>
      </c>
      <c r="E115" s="48" t="s">
        <v>9593</v>
      </c>
      <c r="F115" s="48" t="s">
        <v>9594</v>
      </c>
      <c r="G115" s="49" t="s">
        <v>6175</v>
      </c>
      <c r="H115" s="48" t="s">
        <v>9609</v>
      </c>
      <c r="I115" s="40" t="s">
        <v>7904</v>
      </c>
      <c r="J115" s="40" t="s">
        <v>7907</v>
      </c>
      <c r="K115" s="43">
        <f>L115-5</f>
        <v>41426</v>
      </c>
      <c r="L115" s="43">
        <f>K116</f>
        <v>41431</v>
      </c>
      <c r="M115" s="40" t="s">
        <v>7</v>
      </c>
      <c r="N115" s="40" t="s">
        <v>103</v>
      </c>
      <c r="O115" s="40">
        <v>100</v>
      </c>
      <c r="P115" s="39"/>
    </row>
    <row r="116" spans="1:16" ht="26.45" hidden="1">
      <c r="A116" s="46" t="s">
        <v>8676</v>
      </c>
      <c r="B116" s="48" t="s">
        <v>9185</v>
      </c>
      <c r="C116" s="48" t="s">
        <v>65</v>
      </c>
      <c r="D116" s="48" t="s">
        <v>65</v>
      </c>
      <c r="E116" s="48" t="s">
        <v>9593</v>
      </c>
      <c r="F116" s="48" t="s">
        <v>9594</v>
      </c>
      <c r="G116" s="49" t="s">
        <v>6175</v>
      </c>
      <c r="H116" s="48" t="s">
        <v>9609</v>
      </c>
      <c r="I116" s="40" t="s">
        <v>7904</v>
      </c>
      <c r="J116" s="40" t="s">
        <v>8172</v>
      </c>
      <c r="K116" s="43">
        <f>L116-1</f>
        <v>41431</v>
      </c>
      <c r="L116" s="43">
        <f>K104</f>
        <v>41432</v>
      </c>
      <c r="M116" s="40" t="s">
        <v>7</v>
      </c>
      <c r="N116" s="40" t="s">
        <v>103</v>
      </c>
      <c r="O116" s="40">
        <v>100</v>
      </c>
      <c r="P116" s="39" t="s">
        <v>9610</v>
      </c>
    </row>
    <row r="117" spans="1:16" hidden="1">
      <c r="A117" s="49" t="s">
        <v>8676</v>
      </c>
      <c r="B117" s="49" t="s">
        <v>9066</v>
      </c>
      <c r="C117" s="49" t="s">
        <v>108</v>
      </c>
      <c r="D117" s="47" t="s">
        <v>65</v>
      </c>
      <c r="E117" s="48" t="s">
        <v>9593</v>
      </c>
      <c r="F117" s="48" t="s">
        <v>9594</v>
      </c>
      <c r="G117" s="49" t="s">
        <v>6175</v>
      </c>
      <c r="H117" s="49" t="s">
        <v>9611</v>
      </c>
      <c r="I117" s="41" t="s">
        <v>1048</v>
      </c>
      <c r="J117" s="41" t="s">
        <v>7888</v>
      </c>
      <c r="K117" s="41"/>
      <c r="L117" s="40"/>
    </row>
    <row r="118" spans="1:16" hidden="1">
      <c r="A118" s="49" t="s">
        <v>8676</v>
      </c>
      <c r="B118" s="49" t="s">
        <v>9066</v>
      </c>
      <c r="C118" s="49" t="s">
        <v>108</v>
      </c>
      <c r="D118" s="47" t="s">
        <v>65</v>
      </c>
      <c r="E118" s="48" t="s">
        <v>9593</v>
      </c>
      <c r="F118" s="48" t="s">
        <v>9594</v>
      </c>
      <c r="G118" s="49" t="s">
        <v>6175</v>
      </c>
      <c r="H118" s="49" t="s">
        <v>9611</v>
      </c>
      <c r="I118" s="41" t="s">
        <v>1048</v>
      </c>
      <c r="J118" s="41" t="s">
        <v>8244</v>
      </c>
      <c r="K118" s="42">
        <v>40731</v>
      </c>
      <c r="L118" s="40"/>
    </row>
    <row r="119" spans="1:16" hidden="1">
      <c r="A119" s="49" t="s">
        <v>8676</v>
      </c>
      <c r="B119" s="49" t="s">
        <v>9066</v>
      </c>
      <c r="C119" s="49" t="s">
        <v>108</v>
      </c>
      <c r="D119" s="47" t="s">
        <v>65</v>
      </c>
      <c r="E119" s="48" t="s">
        <v>9593</v>
      </c>
      <c r="F119" s="48" t="s">
        <v>9594</v>
      </c>
      <c r="G119" s="49" t="s">
        <v>6175</v>
      </c>
      <c r="H119" s="49" t="s">
        <v>9611</v>
      </c>
      <c r="I119" s="41" t="s">
        <v>1048</v>
      </c>
      <c r="J119" s="41" t="s">
        <v>7889</v>
      </c>
      <c r="K119" s="42">
        <v>41192</v>
      </c>
      <c r="L119" s="40"/>
    </row>
    <row r="120" spans="1:16" hidden="1">
      <c r="A120" s="49" t="s">
        <v>8676</v>
      </c>
      <c r="B120" s="49" t="s">
        <v>9066</v>
      </c>
      <c r="C120" s="49" t="s">
        <v>108</v>
      </c>
      <c r="D120" s="47" t="s">
        <v>65</v>
      </c>
      <c r="E120" s="48" t="s">
        <v>9593</v>
      </c>
      <c r="F120" s="48" t="s">
        <v>9594</v>
      </c>
      <c r="G120" s="49" t="s">
        <v>6175</v>
      </c>
      <c r="H120" s="49" t="s">
        <v>9611</v>
      </c>
      <c r="I120" s="41" t="s">
        <v>1048</v>
      </c>
      <c r="J120" s="41" t="s">
        <v>7890</v>
      </c>
      <c r="K120" s="41"/>
      <c r="L120" s="40"/>
    </row>
    <row r="121" spans="1:16" hidden="1">
      <c r="A121" s="49" t="s">
        <v>8676</v>
      </c>
      <c r="B121" s="49" t="s">
        <v>9066</v>
      </c>
      <c r="C121" s="49" t="s">
        <v>108</v>
      </c>
      <c r="D121" s="47" t="s">
        <v>65</v>
      </c>
      <c r="E121" s="48" t="s">
        <v>9593</v>
      </c>
      <c r="F121" s="48" t="s">
        <v>9594</v>
      </c>
      <c r="G121" s="49" t="s">
        <v>6175</v>
      </c>
      <c r="H121" s="49" t="s">
        <v>9611</v>
      </c>
      <c r="I121" s="41" t="s">
        <v>1048</v>
      </c>
      <c r="J121" s="41" t="s">
        <v>7891</v>
      </c>
      <c r="K121" s="41"/>
      <c r="L121" s="40"/>
    </row>
    <row r="122" spans="1:16" hidden="1">
      <c r="A122" s="49" t="s">
        <v>8676</v>
      </c>
      <c r="B122" s="49" t="s">
        <v>9066</v>
      </c>
      <c r="C122" s="49" t="s">
        <v>108</v>
      </c>
      <c r="D122" s="47" t="s">
        <v>65</v>
      </c>
      <c r="E122" s="48" t="s">
        <v>9593</v>
      </c>
      <c r="F122" s="48" t="s">
        <v>9594</v>
      </c>
      <c r="G122" s="49" t="s">
        <v>6175</v>
      </c>
      <c r="H122" s="49" t="s">
        <v>9611</v>
      </c>
      <c r="I122" s="41" t="s">
        <v>1048</v>
      </c>
      <c r="J122" s="41" t="s">
        <v>7892</v>
      </c>
      <c r="K122" s="41"/>
      <c r="L122" s="40"/>
    </row>
    <row r="123" spans="1:16" hidden="1">
      <c r="A123" s="49" t="s">
        <v>8676</v>
      </c>
      <c r="B123" s="49" t="s">
        <v>9066</v>
      </c>
      <c r="C123" s="49" t="s">
        <v>108</v>
      </c>
      <c r="D123" s="47" t="s">
        <v>65</v>
      </c>
      <c r="E123" s="48" t="s">
        <v>9593</v>
      </c>
      <c r="F123" s="48" t="s">
        <v>9594</v>
      </c>
      <c r="G123" s="49" t="s">
        <v>6175</v>
      </c>
      <c r="H123" s="49" t="s">
        <v>9611</v>
      </c>
      <c r="I123" s="41" t="s">
        <v>1048</v>
      </c>
      <c r="J123" s="41" t="s">
        <v>7893</v>
      </c>
      <c r="K123" s="41"/>
      <c r="L123" s="40"/>
    </row>
    <row r="124" spans="1:16" hidden="1">
      <c r="A124" s="49" t="s">
        <v>8676</v>
      </c>
      <c r="B124" s="49" t="s">
        <v>9066</v>
      </c>
      <c r="C124" s="49" t="s">
        <v>108</v>
      </c>
      <c r="D124" s="47" t="s">
        <v>65</v>
      </c>
      <c r="E124" s="48" t="s">
        <v>9593</v>
      </c>
      <c r="F124" s="48" t="s">
        <v>9594</v>
      </c>
      <c r="G124" s="49" t="s">
        <v>6175</v>
      </c>
      <c r="H124" s="49" t="s">
        <v>9611</v>
      </c>
      <c r="I124" s="41" t="s">
        <v>1048</v>
      </c>
      <c r="J124" s="41" t="s">
        <v>7894</v>
      </c>
      <c r="K124" s="41"/>
      <c r="L124" s="40"/>
    </row>
    <row r="125" spans="1:16" hidden="1">
      <c r="A125" s="48" t="s">
        <v>8676</v>
      </c>
      <c r="B125" s="48" t="s">
        <v>9066</v>
      </c>
      <c r="C125" s="48" t="s">
        <v>108</v>
      </c>
      <c r="D125" s="46" t="s">
        <v>65</v>
      </c>
      <c r="E125" s="48" t="s">
        <v>9593</v>
      </c>
      <c r="F125" s="48" t="s">
        <v>9594</v>
      </c>
      <c r="G125" s="49" t="s">
        <v>6175</v>
      </c>
      <c r="H125" s="48" t="s">
        <v>9611</v>
      </c>
      <c r="I125" s="40" t="s">
        <v>7895</v>
      </c>
      <c r="J125" s="40" t="s">
        <v>8245</v>
      </c>
      <c r="K125" s="43">
        <f>K118</f>
        <v>40731</v>
      </c>
      <c r="L125" s="43">
        <f>K125+10</f>
        <v>40741</v>
      </c>
      <c r="M125" s="40" t="s">
        <v>7</v>
      </c>
      <c r="N125" s="48" t="s">
        <v>103</v>
      </c>
      <c r="O125" s="40">
        <v>100</v>
      </c>
      <c r="P125" s="56" t="s">
        <v>9612</v>
      </c>
    </row>
    <row r="126" spans="1:16" hidden="1">
      <c r="A126" s="48" t="s">
        <v>8676</v>
      </c>
      <c r="B126" s="48" t="s">
        <v>9066</v>
      </c>
      <c r="C126" s="48" t="s">
        <v>108</v>
      </c>
      <c r="D126" s="46" t="s">
        <v>65</v>
      </c>
      <c r="E126" s="48" t="s">
        <v>9593</v>
      </c>
      <c r="F126" s="48" t="s">
        <v>9594</v>
      </c>
      <c r="G126" s="49" t="s">
        <v>6175</v>
      </c>
      <c r="H126" s="48" t="s">
        <v>9611</v>
      </c>
      <c r="I126" s="40" t="s">
        <v>7898</v>
      </c>
      <c r="J126" s="40" t="s">
        <v>8247</v>
      </c>
      <c r="K126" s="43">
        <f>L125</f>
        <v>40741</v>
      </c>
      <c r="L126" s="43">
        <f>K126+2</f>
        <v>40743</v>
      </c>
      <c r="M126" s="40" t="s">
        <v>7</v>
      </c>
      <c r="N126" s="48" t="s">
        <v>6142</v>
      </c>
      <c r="O126" s="40">
        <v>100</v>
      </c>
      <c r="P126" s="39"/>
    </row>
    <row r="127" spans="1:16">
      <c r="A127" s="48" t="s">
        <v>8676</v>
      </c>
      <c r="B127" s="48" t="s">
        <v>9066</v>
      </c>
      <c r="C127" s="48" t="s">
        <v>108</v>
      </c>
      <c r="D127" s="46" t="s">
        <v>65</v>
      </c>
      <c r="E127" s="48" t="s">
        <v>9593</v>
      </c>
      <c r="F127" s="48" t="s">
        <v>9594</v>
      </c>
      <c r="G127" s="49" t="s">
        <v>6175</v>
      </c>
      <c r="H127" s="48" t="s">
        <v>9611</v>
      </c>
      <c r="I127" s="40" t="s">
        <v>7901</v>
      </c>
      <c r="J127" s="40" t="s">
        <v>7902</v>
      </c>
      <c r="K127" s="43">
        <f>L126</f>
        <v>40743</v>
      </c>
      <c r="L127" s="43">
        <f>K128</f>
        <v>41176</v>
      </c>
      <c r="M127" s="40" t="s">
        <v>7</v>
      </c>
      <c r="N127" s="48" t="s">
        <v>103</v>
      </c>
      <c r="O127" s="40">
        <v>100</v>
      </c>
    </row>
    <row r="128" spans="1:16" hidden="1">
      <c r="A128" s="48" t="s">
        <v>8676</v>
      </c>
      <c r="B128" s="48" t="s">
        <v>9066</v>
      </c>
      <c r="C128" s="48" t="s">
        <v>108</v>
      </c>
      <c r="D128" s="46" t="s">
        <v>65</v>
      </c>
      <c r="E128" s="48" t="s">
        <v>9593</v>
      </c>
      <c r="F128" s="48" t="s">
        <v>9594</v>
      </c>
      <c r="G128" s="49" t="s">
        <v>6175</v>
      </c>
      <c r="H128" s="48" t="s">
        <v>9611</v>
      </c>
      <c r="I128" s="40" t="s">
        <v>7904</v>
      </c>
      <c r="J128" s="40" t="s">
        <v>7905</v>
      </c>
      <c r="K128" s="43">
        <f>L128-5</f>
        <v>41176</v>
      </c>
      <c r="L128" s="43">
        <f>K129</f>
        <v>41181</v>
      </c>
      <c r="M128" s="40" t="s">
        <v>7</v>
      </c>
      <c r="N128" s="48" t="s">
        <v>103</v>
      </c>
      <c r="O128" s="40">
        <v>100</v>
      </c>
    </row>
    <row r="129" spans="1:16" hidden="1">
      <c r="A129" s="48" t="s">
        <v>8676</v>
      </c>
      <c r="B129" s="48" t="s">
        <v>9066</v>
      </c>
      <c r="C129" s="48" t="s">
        <v>108</v>
      </c>
      <c r="D129" s="46" t="s">
        <v>65</v>
      </c>
      <c r="E129" s="48" t="s">
        <v>9593</v>
      </c>
      <c r="F129" s="48" t="s">
        <v>9594</v>
      </c>
      <c r="G129" s="49" t="s">
        <v>6175</v>
      </c>
      <c r="H129" s="48" t="s">
        <v>9611</v>
      </c>
      <c r="I129" s="40" t="s">
        <v>7904</v>
      </c>
      <c r="J129" s="40" t="s">
        <v>8249</v>
      </c>
      <c r="K129" s="43">
        <f>L129-5</f>
        <v>41181</v>
      </c>
      <c r="L129" s="43">
        <f>K130</f>
        <v>41186</v>
      </c>
      <c r="M129" s="40" t="s">
        <v>7</v>
      </c>
      <c r="N129" s="48" t="s">
        <v>103</v>
      </c>
      <c r="O129" s="40">
        <v>100</v>
      </c>
    </row>
    <row r="130" spans="1:16" hidden="1">
      <c r="A130" s="48" t="s">
        <v>8676</v>
      </c>
      <c r="B130" s="48" t="s">
        <v>9066</v>
      </c>
      <c r="C130" s="48" t="s">
        <v>108</v>
      </c>
      <c r="D130" s="46" t="s">
        <v>65</v>
      </c>
      <c r="E130" s="48" t="s">
        <v>9593</v>
      </c>
      <c r="F130" s="48" t="s">
        <v>9594</v>
      </c>
      <c r="G130" s="49" t="s">
        <v>6175</v>
      </c>
      <c r="H130" s="48" t="s">
        <v>9611</v>
      </c>
      <c r="I130" s="40" t="s">
        <v>7904</v>
      </c>
      <c r="J130" s="40" t="s">
        <v>7907</v>
      </c>
      <c r="K130" s="43">
        <f>L130-5</f>
        <v>41186</v>
      </c>
      <c r="L130" s="43">
        <f>K131</f>
        <v>41191</v>
      </c>
      <c r="M130" s="40" t="s">
        <v>7</v>
      </c>
      <c r="N130" s="48" t="s">
        <v>103</v>
      </c>
      <c r="O130" s="40">
        <v>100</v>
      </c>
    </row>
    <row r="131" spans="1:16" ht="156.6" hidden="1">
      <c r="A131" s="48" t="s">
        <v>8676</v>
      </c>
      <c r="B131" s="48" t="s">
        <v>9066</v>
      </c>
      <c r="C131" s="48" t="s">
        <v>108</v>
      </c>
      <c r="D131" s="46" t="s">
        <v>65</v>
      </c>
      <c r="E131" s="48" t="s">
        <v>9593</v>
      </c>
      <c r="F131" s="48" t="s">
        <v>9594</v>
      </c>
      <c r="G131" s="49" t="s">
        <v>6175</v>
      </c>
      <c r="H131" s="48" t="s">
        <v>9611</v>
      </c>
      <c r="I131" s="40" t="s">
        <v>7904</v>
      </c>
      <c r="J131" s="40" t="s">
        <v>8172</v>
      </c>
      <c r="K131" s="43">
        <f>L131-1</f>
        <v>41191</v>
      </c>
      <c r="L131" s="43">
        <f>K119</f>
        <v>41192</v>
      </c>
      <c r="M131" s="40" t="s">
        <v>7</v>
      </c>
      <c r="N131" s="48" t="s">
        <v>103</v>
      </c>
      <c r="O131" s="40">
        <v>100</v>
      </c>
      <c r="P131" s="56" t="s">
        <v>9613</v>
      </c>
    </row>
    <row r="132" spans="1:16" hidden="1">
      <c r="A132" s="49" t="s">
        <v>8676</v>
      </c>
      <c r="B132" s="49" t="s">
        <v>9066</v>
      </c>
      <c r="C132" s="49" t="s">
        <v>108</v>
      </c>
      <c r="D132" s="47" t="s">
        <v>65</v>
      </c>
      <c r="E132" s="48" t="s">
        <v>9593</v>
      </c>
      <c r="F132" s="48" t="s">
        <v>9594</v>
      </c>
      <c r="G132" s="49" t="s">
        <v>6175</v>
      </c>
      <c r="H132" s="49" t="s">
        <v>9614</v>
      </c>
      <c r="I132" s="41" t="s">
        <v>1048</v>
      </c>
      <c r="J132" s="41" t="s">
        <v>7888</v>
      </c>
      <c r="K132" s="41"/>
      <c r="L132" s="40"/>
    </row>
    <row r="133" spans="1:16" hidden="1">
      <c r="A133" s="49" t="s">
        <v>8676</v>
      </c>
      <c r="B133" s="49" t="s">
        <v>9066</v>
      </c>
      <c r="C133" s="49" t="s">
        <v>108</v>
      </c>
      <c r="D133" s="47" t="s">
        <v>65</v>
      </c>
      <c r="E133" s="48" t="s">
        <v>9593</v>
      </c>
      <c r="F133" s="48" t="s">
        <v>9594</v>
      </c>
      <c r="G133" s="49" t="s">
        <v>6175</v>
      </c>
      <c r="H133" s="49" t="s">
        <v>9614</v>
      </c>
      <c r="I133" s="41" t="s">
        <v>1048</v>
      </c>
      <c r="J133" s="41" t="s">
        <v>8244</v>
      </c>
      <c r="K133" s="42">
        <v>40731</v>
      </c>
      <c r="L133" s="40"/>
    </row>
    <row r="134" spans="1:16" hidden="1">
      <c r="A134" s="49" t="s">
        <v>8676</v>
      </c>
      <c r="B134" s="49" t="s">
        <v>9066</v>
      </c>
      <c r="C134" s="49" t="s">
        <v>108</v>
      </c>
      <c r="D134" s="47" t="s">
        <v>65</v>
      </c>
      <c r="E134" s="48" t="s">
        <v>9593</v>
      </c>
      <c r="F134" s="48" t="s">
        <v>9594</v>
      </c>
      <c r="G134" s="49" t="s">
        <v>6175</v>
      </c>
      <c r="H134" s="49" t="s">
        <v>9614</v>
      </c>
      <c r="I134" s="41" t="s">
        <v>1048</v>
      </c>
      <c r="J134" s="41" t="s">
        <v>7889</v>
      </c>
      <c r="K134" s="42">
        <v>41192</v>
      </c>
      <c r="L134" s="40"/>
    </row>
    <row r="135" spans="1:16" hidden="1">
      <c r="A135" s="49" t="s">
        <v>8676</v>
      </c>
      <c r="B135" s="49" t="s">
        <v>9066</v>
      </c>
      <c r="C135" s="49" t="s">
        <v>108</v>
      </c>
      <c r="D135" s="47" t="s">
        <v>65</v>
      </c>
      <c r="E135" s="48" t="s">
        <v>9593</v>
      </c>
      <c r="F135" s="48" t="s">
        <v>9594</v>
      </c>
      <c r="G135" s="49" t="s">
        <v>6175</v>
      </c>
      <c r="H135" s="49" t="s">
        <v>9614</v>
      </c>
      <c r="I135" s="41" t="s">
        <v>1048</v>
      </c>
      <c r="J135" s="41" t="s">
        <v>7890</v>
      </c>
      <c r="K135" s="41"/>
      <c r="L135" s="40"/>
    </row>
    <row r="136" spans="1:16" hidden="1">
      <c r="A136" s="49" t="s">
        <v>8676</v>
      </c>
      <c r="B136" s="49" t="s">
        <v>9066</v>
      </c>
      <c r="C136" s="49" t="s">
        <v>108</v>
      </c>
      <c r="D136" s="47" t="s">
        <v>65</v>
      </c>
      <c r="E136" s="48" t="s">
        <v>9593</v>
      </c>
      <c r="F136" s="48" t="s">
        <v>9594</v>
      </c>
      <c r="G136" s="49" t="s">
        <v>6175</v>
      </c>
      <c r="H136" s="49" t="s">
        <v>9614</v>
      </c>
      <c r="I136" s="41" t="s">
        <v>1048</v>
      </c>
      <c r="J136" s="41" t="s">
        <v>7891</v>
      </c>
      <c r="K136" s="41"/>
      <c r="L136" s="40"/>
    </row>
    <row r="137" spans="1:16" hidden="1">
      <c r="A137" s="49" t="s">
        <v>8676</v>
      </c>
      <c r="B137" s="49" t="s">
        <v>9066</v>
      </c>
      <c r="C137" s="49" t="s">
        <v>108</v>
      </c>
      <c r="D137" s="47" t="s">
        <v>65</v>
      </c>
      <c r="E137" s="48" t="s">
        <v>9593</v>
      </c>
      <c r="F137" s="48" t="s">
        <v>9594</v>
      </c>
      <c r="G137" s="49" t="s">
        <v>6175</v>
      </c>
      <c r="H137" s="49" t="s">
        <v>9614</v>
      </c>
      <c r="I137" s="41" t="s">
        <v>1048</v>
      </c>
      <c r="J137" s="41" t="s">
        <v>7892</v>
      </c>
      <c r="K137" s="41"/>
      <c r="L137" s="40"/>
    </row>
    <row r="138" spans="1:16" hidden="1">
      <c r="A138" s="49" t="s">
        <v>8676</v>
      </c>
      <c r="B138" s="49" t="s">
        <v>9066</v>
      </c>
      <c r="C138" s="49" t="s">
        <v>108</v>
      </c>
      <c r="D138" s="47" t="s">
        <v>65</v>
      </c>
      <c r="E138" s="48" t="s">
        <v>9593</v>
      </c>
      <c r="F138" s="48" t="s">
        <v>9594</v>
      </c>
      <c r="G138" s="49" t="s">
        <v>6175</v>
      </c>
      <c r="H138" s="49" t="s">
        <v>9614</v>
      </c>
      <c r="I138" s="41" t="s">
        <v>1048</v>
      </c>
      <c r="J138" s="41" t="s">
        <v>7893</v>
      </c>
      <c r="K138" s="41"/>
      <c r="L138" s="40"/>
    </row>
    <row r="139" spans="1:16" hidden="1">
      <c r="A139" s="49" t="s">
        <v>8676</v>
      </c>
      <c r="B139" s="49" t="s">
        <v>9066</v>
      </c>
      <c r="C139" s="49" t="s">
        <v>108</v>
      </c>
      <c r="D139" s="47" t="s">
        <v>65</v>
      </c>
      <c r="E139" s="48" t="s">
        <v>9593</v>
      </c>
      <c r="F139" s="48" t="s">
        <v>9594</v>
      </c>
      <c r="G139" s="49" t="s">
        <v>6175</v>
      </c>
      <c r="H139" s="49" t="s">
        <v>9614</v>
      </c>
      <c r="I139" s="41" t="s">
        <v>1048</v>
      </c>
      <c r="J139" s="41" t="s">
        <v>7894</v>
      </c>
      <c r="K139" s="41"/>
      <c r="L139" s="40"/>
    </row>
    <row r="140" spans="1:16" hidden="1">
      <c r="A140" s="48" t="s">
        <v>8676</v>
      </c>
      <c r="B140" s="48" t="s">
        <v>9066</v>
      </c>
      <c r="C140" s="48" t="s">
        <v>108</v>
      </c>
      <c r="D140" s="46" t="s">
        <v>65</v>
      </c>
      <c r="E140" s="48" t="s">
        <v>9593</v>
      </c>
      <c r="F140" s="48" t="s">
        <v>9594</v>
      </c>
      <c r="G140" s="49" t="s">
        <v>6175</v>
      </c>
      <c r="H140" s="48" t="s">
        <v>9614</v>
      </c>
      <c r="I140" s="40" t="s">
        <v>7895</v>
      </c>
      <c r="J140" s="40" t="s">
        <v>8245</v>
      </c>
      <c r="K140" s="43">
        <f>K133</f>
        <v>40731</v>
      </c>
      <c r="L140" s="43">
        <f>K140+10</f>
        <v>40741</v>
      </c>
      <c r="M140" s="40" t="s">
        <v>7</v>
      </c>
      <c r="N140" s="48" t="s">
        <v>103</v>
      </c>
      <c r="O140" s="40">
        <v>100</v>
      </c>
    </row>
    <row r="141" spans="1:16" ht="39.6" hidden="1">
      <c r="A141" s="48" t="s">
        <v>8676</v>
      </c>
      <c r="B141" s="48" t="s">
        <v>9066</v>
      </c>
      <c r="C141" s="48" t="s">
        <v>108</v>
      </c>
      <c r="D141" s="46" t="s">
        <v>65</v>
      </c>
      <c r="E141" s="48" t="s">
        <v>9593</v>
      </c>
      <c r="F141" s="48" t="s">
        <v>9594</v>
      </c>
      <c r="G141" s="49" t="s">
        <v>6175</v>
      </c>
      <c r="H141" s="48" t="s">
        <v>9614</v>
      </c>
      <c r="I141" s="40" t="s">
        <v>7898</v>
      </c>
      <c r="J141" s="40" t="s">
        <v>8247</v>
      </c>
      <c r="K141" s="43">
        <f>L140</f>
        <v>40741</v>
      </c>
      <c r="L141" s="43">
        <f>K141+2</f>
        <v>40743</v>
      </c>
      <c r="M141" s="40" t="s">
        <v>7</v>
      </c>
      <c r="N141" s="48" t="s">
        <v>161</v>
      </c>
      <c r="O141" s="40">
        <v>100</v>
      </c>
      <c r="P141" s="56" t="s">
        <v>9615</v>
      </c>
    </row>
    <row r="142" spans="1:16" ht="26.45">
      <c r="A142" s="48" t="s">
        <v>8676</v>
      </c>
      <c r="B142" s="48" t="s">
        <v>9066</v>
      </c>
      <c r="C142" s="48" t="s">
        <v>108</v>
      </c>
      <c r="D142" s="46" t="s">
        <v>65</v>
      </c>
      <c r="E142" s="48" t="s">
        <v>9593</v>
      </c>
      <c r="F142" s="48" t="s">
        <v>9594</v>
      </c>
      <c r="G142" s="49" t="s">
        <v>6175</v>
      </c>
      <c r="H142" s="48" t="s">
        <v>9614</v>
      </c>
      <c r="I142" s="40" t="s">
        <v>7901</v>
      </c>
      <c r="J142" s="40" t="s">
        <v>7902</v>
      </c>
      <c r="K142" s="43">
        <f>L141</f>
        <v>40743</v>
      </c>
      <c r="L142" s="43">
        <f>K143</f>
        <v>41176</v>
      </c>
      <c r="M142" s="40" t="s">
        <v>7</v>
      </c>
      <c r="N142" s="48" t="s">
        <v>161</v>
      </c>
      <c r="O142" s="40">
        <v>100</v>
      </c>
      <c r="P142" s="56" t="s">
        <v>9616</v>
      </c>
    </row>
    <row r="143" spans="1:16" hidden="1">
      <c r="A143" s="48" t="s">
        <v>8676</v>
      </c>
      <c r="B143" s="48" t="s">
        <v>9066</v>
      </c>
      <c r="C143" s="48" t="s">
        <v>108</v>
      </c>
      <c r="D143" s="46" t="s">
        <v>65</v>
      </c>
      <c r="E143" s="48" t="s">
        <v>9593</v>
      </c>
      <c r="F143" s="48" t="s">
        <v>9594</v>
      </c>
      <c r="G143" s="49" t="s">
        <v>6175</v>
      </c>
      <c r="H143" s="48" t="s">
        <v>9614</v>
      </c>
      <c r="I143" s="40" t="s">
        <v>7904</v>
      </c>
      <c r="J143" s="40" t="s">
        <v>7905</v>
      </c>
      <c r="K143" s="43">
        <f>L143-5</f>
        <v>41176</v>
      </c>
      <c r="L143" s="43">
        <f>K144</f>
        <v>41181</v>
      </c>
      <c r="M143" s="40" t="s">
        <v>7</v>
      </c>
      <c r="N143" s="48" t="s">
        <v>103</v>
      </c>
      <c r="O143" s="40">
        <v>100</v>
      </c>
    </row>
    <row r="144" spans="1:16" hidden="1">
      <c r="A144" s="48" t="s">
        <v>8676</v>
      </c>
      <c r="B144" s="48" t="s">
        <v>9066</v>
      </c>
      <c r="C144" s="48" t="s">
        <v>108</v>
      </c>
      <c r="D144" s="46" t="s">
        <v>65</v>
      </c>
      <c r="E144" s="48" t="s">
        <v>9593</v>
      </c>
      <c r="F144" s="48" t="s">
        <v>9594</v>
      </c>
      <c r="G144" s="49" t="s">
        <v>6175</v>
      </c>
      <c r="H144" s="48" t="s">
        <v>9614</v>
      </c>
      <c r="I144" s="40" t="s">
        <v>7904</v>
      </c>
      <c r="J144" s="40" t="s">
        <v>8249</v>
      </c>
      <c r="K144" s="43">
        <f>L144-5</f>
        <v>41181</v>
      </c>
      <c r="L144" s="43">
        <f>K145</f>
        <v>41186</v>
      </c>
      <c r="M144" s="40" t="s">
        <v>7</v>
      </c>
      <c r="N144" s="48" t="s">
        <v>103</v>
      </c>
      <c r="O144" s="40">
        <v>100</v>
      </c>
    </row>
    <row r="145" spans="1:16" hidden="1">
      <c r="A145" s="48" t="s">
        <v>8676</v>
      </c>
      <c r="B145" s="48" t="s">
        <v>9066</v>
      </c>
      <c r="C145" s="48" t="s">
        <v>108</v>
      </c>
      <c r="D145" s="46" t="s">
        <v>65</v>
      </c>
      <c r="E145" s="48" t="s">
        <v>9593</v>
      </c>
      <c r="F145" s="48" t="s">
        <v>9594</v>
      </c>
      <c r="G145" s="49" t="s">
        <v>6175</v>
      </c>
      <c r="H145" s="48" t="s">
        <v>9614</v>
      </c>
      <c r="I145" s="40" t="s">
        <v>7904</v>
      </c>
      <c r="J145" s="40" t="s">
        <v>7907</v>
      </c>
      <c r="K145" s="43">
        <f>L145-5</f>
        <v>41186</v>
      </c>
      <c r="L145" s="43">
        <f>K146</f>
        <v>41191</v>
      </c>
      <c r="M145" s="40" t="s">
        <v>7</v>
      </c>
      <c r="N145" s="48" t="s">
        <v>103</v>
      </c>
      <c r="O145" s="40">
        <v>100</v>
      </c>
    </row>
    <row r="146" spans="1:16" ht="156.6" hidden="1">
      <c r="A146" s="48" t="s">
        <v>8676</v>
      </c>
      <c r="B146" s="48" t="s">
        <v>9066</v>
      </c>
      <c r="C146" s="48" t="s">
        <v>108</v>
      </c>
      <c r="D146" s="46" t="s">
        <v>65</v>
      </c>
      <c r="E146" s="48" t="s">
        <v>9593</v>
      </c>
      <c r="F146" s="48" t="s">
        <v>9594</v>
      </c>
      <c r="G146" s="49" t="s">
        <v>6175</v>
      </c>
      <c r="H146" s="48" t="s">
        <v>9614</v>
      </c>
      <c r="I146" s="40" t="s">
        <v>7904</v>
      </c>
      <c r="J146" s="40" t="s">
        <v>8172</v>
      </c>
      <c r="K146" s="43">
        <f>L146-1</f>
        <v>41191</v>
      </c>
      <c r="L146" s="43">
        <f>K134</f>
        <v>41192</v>
      </c>
      <c r="M146" s="40" t="s">
        <v>7</v>
      </c>
      <c r="N146" s="48" t="s">
        <v>103</v>
      </c>
      <c r="O146" s="40">
        <v>100</v>
      </c>
      <c r="P146" s="56" t="s">
        <v>9613</v>
      </c>
    </row>
    <row r="147" spans="1:16" hidden="1">
      <c r="A147" s="49" t="s">
        <v>8676</v>
      </c>
      <c r="B147" s="49" t="s">
        <v>9066</v>
      </c>
      <c r="C147" s="49" t="s">
        <v>108</v>
      </c>
      <c r="D147" s="47" t="s">
        <v>65</v>
      </c>
      <c r="E147" s="48" t="s">
        <v>9593</v>
      </c>
      <c r="F147" s="48" t="s">
        <v>9594</v>
      </c>
      <c r="G147" s="49" t="s">
        <v>6175</v>
      </c>
      <c r="H147" s="49" t="s">
        <v>9617</v>
      </c>
      <c r="I147" s="41" t="s">
        <v>1048</v>
      </c>
      <c r="J147" s="41" t="s">
        <v>7888</v>
      </c>
      <c r="K147" s="41"/>
      <c r="L147" s="40"/>
    </row>
    <row r="148" spans="1:16" hidden="1">
      <c r="A148" s="49" t="s">
        <v>8676</v>
      </c>
      <c r="B148" s="49" t="s">
        <v>9066</v>
      </c>
      <c r="C148" s="49" t="s">
        <v>108</v>
      </c>
      <c r="D148" s="47" t="s">
        <v>65</v>
      </c>
      <c r="E148" s="48" t="s">
        <v>9593</v>
      </c>
      <c r="F148" s="48" t="s">
        <v>9594</v>
      </c>
      <c r="G148" s="49" t="s">
        <v>6175</v>
      </c>
      <c r="H148" s="49" t="s">
        <v>9617</v>
      </c>
      <c r="I148" s="41" t="s">
        <v>1048</v>
      </c>
      <c r="J148" s="41" t="s">
        <v>8244</v>
      </c>
      <c r="K148" s="42">
        <v>41246</v>
      </c>
      <c r="L148" s="40"/>
    </row>
    <row r="149" spans="1:16" hidden="1">
      <c r="A149" s="49" t="s">
        <v>8676</v>
      </c>
      <c r="B149" s="49" t="s">
        <v>9066</v>
      </c>
      <c r="C149" s="49" t="s">
        <v>108</v>
      </c>
      <c r="D149" s="47" t="s">
        <v>65</v>
      </c>
      <c r="E149" s="48" t="s">
        <v>9593</v>
      </c>
      <c r="F149" s="48" t="s">
        <v>9594</v>
      </c>
      <c r="G149" s="49" t="s">
        <v>6175</v>
      </c>
      <c r="H149" s="49" t="s">
        <v>9617</v>
      </c>
      <c r="I149" s="41" t="s">
        <v>1048</v>
      </c>
      <c r="J149" s="41" t="s">
        <v>7889</v>
      </c>
      <c r="K149" s="42">
        <v>41357</v>
      </c>
      <c r="L149" s="40"/>
    </row>
    <row r="150" spans="1:16" hidden="1">
      <c r="A150" s="49" t="s">
        <v>8676</v>
      </c>
      <c r="B150" s="49" t="s">
        <v>9066</v>
      </c>
      <c r="C150" s="49" t="s">
        <v>108</v>
      </c>
      <c r="D150" s="47" t="s">
        <v>65</v>
      </c>
      <c r="E150" s="48" t="s">
        <v>9593</v>
      </c>
      <c r="F150" s="48" t="s">
        <v>9594</v>
      </c>
      <c r="G150" s="49" t="s">
        <v>6175</v>
      </c>
      <c r="H150" s="49" t="s">
        <v>9617</v>
      </c>
      <c r="I150" s="41" t="s">
        <v>1048</v>
      </c>
      <c r="J150" s="41" t="s">
        <v>7890</v>
      </c>
      <c r="K150" s="41"/>
      <c r="L150" s="40"/>
    </row>
    <row r="151" spans="1:16" hidden="1">
      <c r="A151" s="49" t="s">
        <v>8676</v>
      </c>
      <c r="B151" s="49" t="s">
        <v>9066</v>
      </c>
      <c r="C151" s="49" t="s">
        <v>108</v>
      </c>
      <c r="D151" s="47" t="s">
        <v>65</v>
      </c>
      <c r="E151" s="48" t="s">
        <v>9593</v>
      </c>
      <c r="F151" s="48" t="s">
        <v>9594</v>
      </c>
      <c r="G151" s="49" t="s">
        <v>6175</v>
      </c>
      <c r="H151" s="49" t="s">
        <v>9617</v>
      </c>
      <c r="I151" s="41" t="s">
        <v>1048</v>
      </c>
      <c r="J151" s="41" t="s">
        <v>7891</v>
      </c>
      <c r="K151" s="41"/>
      <c r="L151" s="40"/>
    </row>
    <row r="152" spans="1:16" hidden="1">
      <c r="A152" s="49" t="s">
        <v>8676</v>
      </c>
      <c r="B152" s="49" t="s">
        <v>9066</v>
      </c>
      <c r="C152" s="49" t="s">
        <v>108</v>
      </c>
      <c r="D152" s="47" t="s">
        <v>65</v>
      </c>
      <c r="E152" s="48" t="s">
        <v>9593</v>
      </c>
      <c r="F152" s="48" t="s">
        <v>9594</v>
      </c>
      <c r="G152" s="49" t="s">
        <v>6175</v>
      </c>
      <c r="H152" s="49" t="s">
        <v>9617</v>
      </c>
      <c r="I152" s="41" t="s">
        <v>1048</v>
      </c>
      <c r="J152" s="41" t="s">
        <v>7892</v>
      </c>
      <c r="K152" s="41"/>
      <c r="L152" s="40"/>
    </row>
    <row r="153" spans="1:16" hidden="1">
      <c r="A153" s="49" t="s">
        <v>8676</v>
      </c>
      <c r="B153" s="49" t="s">
        <v>9066</v>
      </c>
      <c r="C153" s="49" t="s">
        <v>108</v>
      </c>
      <c r="D153" s="47" t="s">
        <v>65</v>
      </c>
      <c r="E153" s="48" t="s">
        <v>9593</v>
      </c>
      <c r="F153" s="48" t="s">
        <v>9594</v>
      </c>
      <c r="G153" s="49" t="s">
        <v>6175</v>
      </c>
      <c r="H153" s="49" t="s">
        <v>9617</v>
      </c>
      <c r="I153" s="41" t="s">
        <v>1048</v>
      </c>
      <c r="J153" s="41" t="s">
        <v>7893</v>
      </c>
      <c r="K153" s="41"/>
      <c r="L153" s="40"/>
    </row>
    <row r="154" spans="1:16" hidden="1">
      <c r="A154" s="49" t="s">
        <v>8676</v>
      </c>
      <c r="B154" s="49" t="s">
        <v>9066</v>
      </c>
      <c r="C154" s="49" t="s">
        <v>108</v>
      </c>
      <c r="D154" s="47" t="s">
        <v>65</v>
      </c>
      <c r="E154" s="48" t="s">
        <v>9593</v>
      </c>
      <c r="F154" s="48" t="s">
        <v>9594</v>
      </c>
      <c r="G154" s="49" t="s">
        <v>6175</v>
      </c>
      <c r="H154" s="49" t="s">
        <v>9617</v>
      </c>
      <c r="I154" s="41" t="s">
        <v>1048</v>
      </c>
      <c r="J154" s="41" t="s">
        <v>7894</v>
      </c>
      <c r="K154" s="41"/>
      <c r="L154" s="40"/>
    </row>
    <row r="155" spans="1:16" hidden="1">
      <c r="A155" s="48" t="s">
        <v>8676</v>
      </c>
      <c r="B155" s="48" t="s">
        <v>9066</v>
      </c>
      <c r="C155" s="48" t="s">
        <v>108</v>
      </c>
      <c r="D155" s="46" t="s">
        <v>65</v>
      </c>
      <c r="E155" s="48" t="s">
        <v>9593</v>
      </c>
      <c r="F155" s="48" t="s">
        <v>9594</v>
      </c>
      <c r="G155" s="49" t="s">
        <v>6175</v>
      </c>
      <c r="H155" s="48" t="s">
        <v>9617</v>
      </c>
      <c r="I155" s="40" t="s">
        <v>7895</v>
      </c>
      <c r="J155" s="40" t="s">
        <v>8245</v>
      </c>
      <c r="K155" s="43">
        <f>K148</f>
        <v>41246</v>
      </c>
      <c r="L155" s="43">
        <f>K155+10</f>
        <v>41256</v>
      </c>
      <c r="M155" s="40" t="s">
        <v>7</v>
      </c>
      <c r="N155" s="48" t="s">
        <v>103</v>
      </c>
      <c r="O155" s="40">
        <v>100</v>
      </c>
      <c r="P155" s="39"/>
    </row>
    <row r="156" spans="1:16" hidden="1">
      <c r="A156" s="48" t="s">
        <v>8676</v>
      </c>
      <c r="B156" s="48" t="s">
        <v>9066</v>
      </c>
      <c r="C156" s="48" t="s">
        <v>108</v>
      </c>
      <c r="D156" s="46" t="s">
        <v>65</v>
      </c>
      <c r="E156" s="48" t="s">
        <v>9593</v>
      </c>
      <c r="F156" s="48" t="s">
        <v>9594</v>
      </c>
      <c r="G156" s="49" t="s">
        <v>6175</v>
      </c>
      <c r="H156" s="48" t="s">
        <v>9617</v>
      </c>
      <c r="I156" s="40" t="s">
        <v>7898</v>
      </c>
      <c r="J156" s="40" t="s">
        <v>8247</v>
      </c>
      <c r="K156" s="43">
        <f>L155</f>
        <v>41256</v>
      </c>
      <c r="L156" s="43">
        <f>K156+2</f>
        <v>41258</v>
      </c>
      <c r="M156" s="40" t="s">
        <v>7</v>
      </c>
      <c r="N156" s="48" t="s">
        <v>6142</v>
      </c>
      <c r="O156" s="40">
        <v>100</v>
      </c>
      <c r="P156" s="39"/>
    </row>
    <row r="157" spans="1:16">
      <c r="A157" s="48" t="s">
        <v>8676</v>
      </c>
      <c r="B157" s="48" t="s">
        <v>9066</v>
      </c>
      <c r="C157" s="48" t="s">
        <v>108</v>
      </c>
      <c r="D157" s="46" t="s">
        <v>65</v>
      </c>
      <c r="E157" s="48" t="s">
        <v>9593</v>
      </c>
      <c r="F157" s="48" t="s">
        <v>9594</v>
      </c>
      <c r="G157" s="49" t="s">
        <v>6175</v>
      </c>
      <c r="H157" s="48" t="s">
        <v>9617</v>
      </c>
      <c r="I157" s="40" t="s">
        <v>7901</v>
      </c>
      <c r="J157" s="40" t="s">
        <v>7902</v>
      </c>
      <c r="K157" s="43">
        <f>L156</f>
        <v>41258</v>
      </c>
      <c r="L157" s="43">
        <f>K158</f>
        <v>41341</v>
      </c>
      <c r="M157" s="40" t="s">
        <v>7</v>
      </c>
      <c r="N157" s="48" t="s">
        <v>103</v>
      </c>
      <c r="O157" s="40">
        <v>100</v>
      </c>
      <c r="P157" s="39"/>
    </row>
    <row r="158" spans="1:16" hidden="1">
      <c r="A158" s="48" t="s">
        <v>8676</v>
      </c>
      <c r="B158" s="48" t="s">
        <v>9066</v>
      </c>
      <c r="C158" s="48" t="s">
        <v>108</v>
      </c>
      <c r="D158" s="46" t="s">
        <v>65</v>
      </c>
      <c r="E158" s="48" t="s">
        <v>9593</v>
      </c>
      <c r="F158" s="48" t="s">
        <v>9594</v>
      </c>
      <c r="G158" s="49" t="s">
        <v>6175</v>
      </c>
      <c r="H158" s="48" t="s">
        <v>9617</v>
      </c>
      <c r="I158" s="40" t="s">
        <v>7904</v>
      </c>
      <c r="J158" s="40" t="s">
        <v>7905</v>
      </c>
      <c r="K158" s="43">
        <f>L158-5</f>
        <v>41341</v>
      </c>
      <c r="L158" s="43">
        <f>K159</f>
        <v>41346</v>
      </c>
      <c r="M158" s="40" t="s">
        <v>7</v>
      </c>
      <c r="N158" s="48" t="s">
        <v>103</v>
      </c>
      <c r="O158" s="40">
        <v>100</v>
      </c>
      <c r="P158" s="39"/>
    </row>
    <row r="159" spans="1:16" ht="156.6" hidden="1">
      <c r="A159" s="48" t="s">
        <v>8676</v>
      </c>
      <c r="B159" s="48" t="s">
        <v>9066</v>
      </c>
      <c r="C159" s="48" t="s">
        <v>108</v>
      </c>
      <c r="D159" s="46" t="s">
        <v>65</v>
      </c>
      <c r="E159" s="48" t="s">
        <v>9593</v>
      </c>
      <c r="F159" s="48" t="s">
        <v>9594</v>
      </c>
      <c r="G159" s="49" t="s">
        <v>6175</v>
      </c>
      <c r="H159" s="48" t="s">
        <v>9617</v>
      </c>
      <c r="I159" s="40" t="s">
        <v>7904</v>
      </c>
      <c r="J159" s="40" t="s">
        <v>8249</v>
      </c>
      <c r="K159" s="43">
        <f>L159-5</f>
        <v>41346</v>
      </c>
      <c r="L159" s="43">
        <f>K160</f>
        <v>41351</v>
      </c>
      <c r="M159" s="40" t="s">
        <v>7</v>
      </c>
      <c r="N159" s="48" t="s">
        <v>103</v>
      </c>
      <c r="O159" s="40">
        <v>100</v>
      </c>
      <c r="P159" s="39" t="s">
        <v>9613</v>
      </c>
    </row>
    <row r="160" spans="1:16" hidden="1">
      <c r="A160" s="48" t="s">
        <v>8676</v>
      </c>
      <c r="B160" s="48" t="s">
        <v>9066</v>
      </c>
      <c r="C160" s="48" t="s">
        <v>108</v>
      </c>
      <c r="D160" s="46" t="s">
        <v>65</v>
      </c>
      <c r="E160" s="48" t="s">
        <v>9593</v>
      </c>
      <c r="F160" s="48" t="s">
        <v>9594</v>
      </c>
      <c r="G160" s="49" t="s">
        <v>6175</v>
      </c>
      <c r="H160" s="48" t="s">
        <v>9617</v>
      </c>
      <c r="I160" s="40" t="s">
        <v>7904</v>
      </c>
      <c r="J160" s="40" t="s">
        <v>7907</v>
      </c>
      <c r="K160" s="43">
        <f>L160-5</f>
        <v>41351</v>
      </c>
      <c r="L160" s="43">
        <f>K161</f>
        <v>41356</v>
      </c>
      <c r="M160" s="40" t="s">
        <v>7</v>
      </c>
      <c r="N160" s="48" t="s">
        <v>103</v>
      </c>
      <c r="O160" s="40">
        <v>100</v>
      </c>
      <c r="P160" s="39"/>
    </row>
    <row r="161" spans="1:16" hidden="1">
      <c r="A161" s="48" t="s">
        <v>8676</v>
      </c>
      <c r="B161" s="48" t="s">
        <v>9066</v>
      </c>
      <c r="C161" s="48" t="s">
        <v>108</v>
      </c>
      <c r="D161" s="46" t="s">
        <v>65</v>
      </c>
      <c r="E161" s="48" t="s">
        <v>9593</v>
      </c>
      <c r="F161" s="48" t="s">
        <v>9594</v>
      </c>
      <c r="G161" s="49" t="s">
        <v>6175</v>
      </c>
      <c r="H161" s="48" t="s">
        <v>9617</v>
      </c>
      <c r="I161" s="40" t="s">
        <v>7904</v>
      </c>
      <c r="J161" s="40" t="s">
        <v>8172</v>
      </c>
      <c r="K161" s="43">
        <f>L161-1</f>
        <v>41356</v>
      </c>
      <c r="L161" s="43">
        <f>K149</f>
        <v>41357</v>
      </c>
      <c r="M161" s="40" t="s">
        <v>7</v>
      </c>
      <c r="N161" s="48" t="s">
        <v>103</v>
      </c>
      <c r="O161" s="40">
        <v>100</v>
      </c>
      <c r="P161" s="39"/>
    </row>
    <row r="162" spans="1:16" hidden="1">
      <c r="A162" s="41" t="s">
        <v>8534</v>
      </c>
      <c r="B162" s="41" t="s">
        <v>9618</v>
      </c>
      <c r="C162" s="41" t="s">
        <v>65</v>
      </c>
      <c r="D162" s="41" t="s">
        <v>65</v>
      </c>
      <c r="E162" s="48" t="s">
        <v>9593</v>
      </c>
      <c r="F162" s="48" t="s">
        <v>9594</v>
      </c>
      <c r="G162" s="49" t="s">
        <v>6175</v>
      </c>
      <c r="H162" s="41" t="s">
        <v>9619</v>
      </c>
      <c r="I162" s="41" t="s">
        <v>1048</v>
      </c>
      <c r="J162" s="41" t="s">
        <v>7888</v>
      </c>
      <c r="K162" s="41"/>
      <c r="L162" s="40"/>
      <c r="M162" s="40"/>
      <c r="N162" s="40"/>
    </row>
    <row r="163" spans="1:16" hidden="1">
      <c r="A163" s="41" t="s">
        <v>8534</v>
      </c>
      <c r="B163" s="41" t="s">
        <v>9618</v>
      </c>
      <c r="C163" s="41" t="s">
        <v>65</v>
      </c>
      <c r="D163" s="41" t="s">
        <v>65</v>
      </c>
      <c r="E163" s="48" t="s">
        <v>9593</v>
      </c>
      <c r="F163" s="48" t="s">
        <v>9594</v>
      </c>
      <c r="G163" s="49" t="s">
        <v>6175</v>
      </c>
      <c r="H163" s="41" t="s">
        <v>9619</v>
      </c>
      <c r="I163" s="41" t="s">
        <v>1048</v>
      </c>
      <c r="J163" s="41" t="s">
        <v>8244</v>
      </c>
      <c r="K163" s="59">
        <v>41470</v>
      </c>
      <c r="L163" s="40"/>
      <c r="M163" s="40"/>
      <c r="N163" s="40"/>
    </row>
    <row r="164" spans="1:16" hidden="1">
      <c r="A164" s="41" t="s">
        <v>8534</v>
      </c>
      <c r="B164" s="41" t="s">
        <v>9618</v>
      </c>
      <c r="C164" s="41" t="s">
        <v>65</v>
      </c>
      <c r="D164" s="41" t="s">
        <v>65</v>
      </c>
      <c r="E164" s="48" t="s">
        <v>9593</v>
      </c>
      <c r="F164" s="48" t="s">
        <v>9594</v>
      </c>
      <c r="G164" s="49" t="s">
        <v>6175</v>
      </c>
      <c r="H164" s="41" t="s">
        <v>9619</v>
      </c>
      <c r="I164" s="41" t="s">
        <v>1048</v>
      </c>
      <c r="J164" s="41" t="s">
        <v>7889</v>
      </c>
      <c r="K164" s="59">
        <v>41507</v>
      </c>
      <c r="L164" s="40"/>
      <c r="M164" s="40"/>
      <c r="N164" s="40"/>
    </row>
    <row r="165" spans="1:16" hidden="1">
      <c r="A165" s="41" t="s">
        <v>8534</v>
      </c>
      <c r="B165" s="41" t="s">
        <v>9618</v>
      </c>
      <c r="C165" s="41" t="s">
        <v>65</v>
      </c>
      <c r="D165" s="41" t="s">
        <v>65</v>
      </c>
      <c r="E165" s="48" t="s">
        <v>9593</v>
      </c>
      <c r="F165" s="48" t="s">
        <v>9594</v>
      </c>
      <c r="G165" s="49" t="s">
        <v>6175</v>
      </c>
      <c r="H165" s="41" t="s">
        <v>9619</v>
      </c>
      <c r="I165" s="41" t="s">
        <v>1048</v>
      </c>
      <c r="J165" s="41" t="s">
        <v>7890</v>
      </c>
      <c r="K165" s="41"/>
      <c r="L165" s="40"/>
      <c r="M165" s="40"/>
      <c r="N165" s="40"/>
    </row>
    <row r="166" spans="1:16" hidden="1">
      <c r="A166" s="41" t="s">
        <v>8534</v>
      </c>
      <c r="B166" s="41" t="s">
        <v>9618</v>
      </c>
      <c r="C166" s="41" t="s">
        <v>65</v>
      </c>
      <c r="D166" s="41" t="s">
        <v>65</v>
      </c>
      <c r="E166" s="48" t="s">
        <v>9593</v>
      </c>
      <c r="F166" s="48" t="s">
        <v>9594</v>
      </c>
      <c r="G166" s="49" t="s">
        <v>6175</v>
      </c>
      <c r="H166" s="41" t="s">
        <v>9619</v>
      </c>
      <c r="I166" s="41" t="s">
        <v>1048</v>
      </c>
      <c r="J166" s="41" t="s">
        <v>7891</v>
      </c>
      <c r="K166" s="41"/>
      <c r="L166" s="40"/>
      <c r="M166" s="40"/>
      <c r="N166" s="40"/>
    </row>
    <row r="167" spans="1:16" hidden="1">
      <c r="A167" s="41" t="s">
        <v>8534</v>
      </c>
      <c r="B167" s="41" t="s">
        <v>9618</v>
      </c>
      <c r="C167" s="41" t="s">
        <v>65</v>
      </c>
      <c r="D167" s="41" t="s">
        <v>65</v>
      </c>
      <c r="E167" s="48" t="s">
        <v>9593</v>
      </c>
      <c r="F167" s="48" t="s">
        <v>9594</v>
      </c>
      <c r="G167" s="49" t="s">
        <v>6175</v>
      </c>
      <c r="H167" s="41" t="s">
        <v>9619</v>
      </c>
      <c r="I167" s="41" t="s">
        <v>1048</v>
      </c>
      <c r="J167" s="41" t="s">
        <v>7892</v>
      </c>
      <c r="K167" s="41"/>
      <c r="L167" s="40"/>
      <c r="M167" s="40"/>
      <c r="N167" s="40"/>
    </row>
    <row r="168" spans="1:16" hidden="1">
      <c r="A168" s="41" t="s">
        <v>8534</v>
      </c>
      <c r="B168" s="41" t="s">
        <v>9618</v>
      </c>
      <c r="C168" s="41" t="s">
        <v>65</v>
      </c>
      <c r="D168" s="41" t="s">
        <v>65</v>
      </c>
      <c r="E168" s="48" t="s">
        <v>9593</v>
      </c>
      <c r="F168" s="48" t="s">
        <v>9594</v>
      </c>
      <c r="G168" s="49" t="s">
        <v>6175</v>
      </c>
      <c r="H168" s="41" t="s">
        <v>9619</v>
      </c>
      <c r="I168" s="41" t="s">
        <v>1048</v>
      </c>
      <c r="J168" s="41" t="s">
        <v>7893</v>
      </c>
      <c r="K168" s="41"/>
      <c r="L168" s="40"/>
      <c r="M168" s="40"/>
      <c r="N168" s="40"/>
    </row>
    <row r="169" spans="1:16" hidden="1">
      <c r="A169" s="41" t="s">
        <v>8534</v>
      </c>
      <c r="B169" s="41" t="s">
        <v>9618</v>
      </c>
      <c r="C169" s="41" t="s">
        <v>65</v>
      </c>
      <c r="D169" s="41" t="s">
        <v>65</v>
      </c>
      <c r="E169" s="48" t="s">
        <v>9593</v>
      </c>
      <c r="F169" s="48" t="s">
        <v>9594</v>
      </c>
      <c r="G169" s="49" t="s">
        <v>6175</v>
      </c>
      <c r="H169" s="41" t="s">
        <v>9619</v>
      </c>
      <c r="I169" s="41" t="s">
        <v>1048</v>
      </c>
      <c r="J169" s="41" t="s">
        <v>7894</v>
      </c>
      <c r="K169" s="41"/>
      <c r="L169" s="40"/>
      <c r="M169" s="40"/>
      <c r="N169" s="40"/>
    </row>
    <row r="170" spans="1:16" hidden="1">
      <c r="A170" s="40" t="s">
        <v>8534</v>
      </c>
      <c r="B170" s="40" t="s">
        <v>9618</v>
      </c>
      <c r="C170" s="40" t="s">
        <v>65</v>
      </c>
      <c r="D170" s="40" t="s">
        <v>65</v>
      </c>
      <c r="E170" s="48" t="s">
        <v>9593</v>
      </c>
      <c r="F170" s="48" t="s">
        <v>9594</v>
      </c>
      <c r="G170" s="49" t="s">
        <v>6175</v>
      </c>
      <c r="H170" s="40" t="s">
        <v>9619</v>
      </c>
      <c r="I170" s="40" t="s">
        <v>7895</v>
      </c>
      <c r="J170" s="40" t="s">
        <v>8245</v>
      </c>
      <c r="K170" s="43">
        <f>K163</f>
        <v>41470</v>
      </c>
      <c r="L170" s="43">
        <f>K170+10</f>
        <v>41480</v>
      </c>
      <c r="M170" s="40" t="s">
        <v>7</v>
      </c>
      <c r="N170" s="40" t="s">
        <v>9620</v>
      </c>
      <c r="O170" s="40">
        <v>100</v>
      </c>
    </row>
    <row r="171" spans="1:16" hidden="1">
      <c r="A171" s="40" t="s">
        <v>8534</v>
      </c>
      <c r="B171" s="40" t="s">
        <v>9618</v>
      </c>
      <c r="C171" s="40" t="s">
        <v>65</v>
      </c>
      <c r="D171" s="40" t="s">
        <v>65</v>
      </c>
      <c r="E171" s="48" t="s">
        <v>9593</v>
      </c>
      <c r="F171" s="48" t="s">
        <v>9594</v>
      </c>
      <c r="G171" s="49" t="s">
        <v>6175</v>
      </c>
      <c r="H171" s="40" t="s">
        <v>9619</v>
      </c>
      <c r="I171" s="40" t="s">
        <v>7898</v>
      </c>
      <c r="J171" s="40" t="s">
        <v>8247</v>
      </c>
      <c r="K171" s="43">
        <f>L170</f>
        <v>41480</v>
      </c>
      <c r="L171" s="43">
        <f>K171+2</f>
        <v>41482</v>
      </c>
      <c r="M171" s="40" t="s">
        <v>7</v>
      </c>
      <c r="N171" s="40" t="s">
        <v>94</v>
      </c>
      <c r="O171" s="40">
        <v>100</v>
      </c>
    </row>
    <row r="172" spans="1:16">
      <c r="A172" s="40" t="s">
        <v>8534</v>
      </c>
      <c r="B172" s="40" t="s">
        <v>9618</v>
      </c>
      <c r="C172" s="40" t="s">
        <v>65</v>
      </c>
      <c r="D172" s="40" t="s">
        <v>65</v>
      </c>
      <c r="E172" s="48" t="s">
        <v>9593</v>
      </c>
      <c r="F172" s="48" t="s">
        <v>9594</v>
      </c>
      <c r="G172" s="49" t="s">
        <v>6175</v>
      </c>
      <c r="H172" s="40" t="s">
        <v>9619</v>
      </c>
      <c r="I172" s="40" t="s">
        <v>7901</v>
      </c>
      <c r="J172" s="40" t="s">
        <v>7902</v>
      </c>
      <c r="K172" s="43">
        <f>L171</f>
        <v>41482</v>
      </c>
      <c r="L172" s="43">
        <f>K173</f>
        <v>41491</v>
      </c>
      <c r="M172" s="40" t="s">
        <v>7</v>
      </c>
      <c r="N172" s="40" t="s">
        <v>9620</v>
      </c>
      <c r="O172" s="40">
        <v>100</v>
      </c>
    </row>
    <row r="173" spans="1:16" hidden="1">
      <c r="A173" s="40" t="s">
        <v>8534</v>
      </c>
      <c r="B173" s="40" t="s">
        <v>9618</v>
      </c>
      <c r="C173" s="40" t="s">
        <v>65</v>
      </c>
      <c r="D173" s="40" t="s">
        <v>65</v>
      </c>
      <c r="E173" s="48" t="s">
        <v>9593</v>
      </c>
      <c r="F173" s="48" t="s">
        <v>9594</v>
      </c>
      <c r="G173" s="49" t="s">
        <v>6175</v>
      </c>
      <c r="H173" s="40" t="s">
        <v>9619</v>
      </c>
      <c r="I173" s="40" t="s">
        <v>7904</v>
      </c>
      <c r="J173" s="40" t="s">
        <v>7905</v>
      </c>
      <c r="K173" s="43">
        <f>L173-5</f>
        <v>41491</v>
      </c>
      <c r="L173" s="43">
        <f>K174</f>
        <v>41496</v>
      </c>
      <c r="M173" s="40" t="s">
        <v>7</v>
      </c>
      <c r="N173" s="40" t="s">
        <v>9620</v>
      </c>
      <c r="O173" s="40">
        <v>100</v>
      </c>
    </row>
    <row r="174" spans="1:16" hidden="1">
      <c r="A174" s="40" t="s">
        <v>8534</v>
      </c>
      <c r="B174" s="40" t="s">
        <v>9618</v>
      </c>
      <c r="C174" s="40" t="s">
        <v>65</v>
      </c>
      <c r="D174" s="40" t="s">
        <v>65</v>
      </c>
      <c r="E174" s="48" t="s">
        <v>9593</v>
      </c>
      <c r="F174" s="48" t="s">
        <v>9594</v>
      </c>
      <c r="G174" s="49" t="s">
        <v>6175</v>
      </c>
      <c r="H174" s="40" t="s">
        <v>9619</v>
      </c>
      <c r="I174" s="40" t="s">
        <v>7904</v>
      </c>
      <c r="J174" s="40" t="s">
        <v>8249</v>
      </c>
      <c r="K174" s="43">
        <f>L174-5</f>
        <v>41496</v>
      </c>
      <c r="L174" s="43">
        <f>K175</f>
        <v>41501</v>
      </c>
      <c r="M174" s="40" t="s">
        <v>7</v>
      </c>
      <c r="N174" s="40" t="s">
        <v>9620</v>
      </c>
      <c r="O174" s="40">
        <v>100</v>
      </c>
    </row>
    <row r="175" spans="1:16" hidden="1">
      <c r="A175" s="40" t="s">
        <v>8534</v>
      </c>
      <c r="B175" s="40" t="s">
        <v>9618</v>
      </c>
      <c r="C175" s="40" t="s">
        <v>65</v>
      </c>
      <c r="D175" s="40" t="s">
        <v>65</v>
      </c>
      <c r="E175" s="48" t="s">
        <v>9593</v>
      </c>
      <c r="F175" s="48" t="s">
        <v>9594</v>
      </c>
      <c r="G175" s="49" t="s">
        <v>6175</v>
      </c>
      <c r="H175" s="40" t="s">
        <v>9619</v>
      </c>
      <c r="I175" s="40" t="s">
        <v>7904</v>
      </c>
      <c r="J175" s="40" t="s">
        <v>7907</v>
      </c>
      <c r="K175" s="43">
        <f>L175-5</f>
        <v>41501</v>
      </c>
      <c r="L175" s="43">
        <f>K176</f>
        <v>41506</v>
      </c>
      <c r="M175" s="40" t="s">
        <v>7</v>
      </c>
      <c r="N175" s="40" t="s">
        <v>9620</v>
      </c>
      <c r="O175" s="40">
        <v>100</v>
      </c>
    </row>
    <row r="176" spans="1:16" hidden="1">
      <c r="A176" s="40" t="s">
        <v>8534</v>
      </c>
      <c r="B176" s="40" t="s">
        <v>9618</v>
      </c>
      <c r="C176" s="40" t="s">
        <v>65</v>
      </c>
      <c r="D176" s="40" t="s">
        <v>65</v>
      </c>
      <c r="E176" s="48" t="s">
        <v>9593</v>
      </c>
      <c r="F176" s="48" t="s">
        <v>9594</v>
      </c>
      <c r="G176" s="49" t="s">
        <v>6175</v>
      </c>
      <c r="H176" s="40" t="s">
        <v>9619</v>
      </c>
      <c r="I176" s="40" t="s">
        <v>7904</v>
      </c>
      <c r="J176" s="40" t="s">
        <v>8172</v>
      </c>
      <c r="K176" s="43">
        <f>L176-1</f>
        <v>41506</v>
      </c>
      <c r="L176" s="43">
        <f>K164</f>
        <v>41507</v>
      </c>
      <c r="M176" s="40" t="s">
        <v>7</v>
      </c>
      <c r="N176" s="40" t="s">
        <v>9620</v>
      </c>
      <c r="O176" s="40">
        <v>100</v>
      </c>
    </row>
    <row r="177" spans="1:16" hidden="1">
      <c r="A177" s="49" t="s">
        <v>8585</v>
      </c>
      <c r="B177" s="49"/>
      <c r="C177" s="49" t="s">
        <v>9504</v>
      </c>
      <c r="D177" s="47" t="s">
        <v>65</v>
      </c>
      <c r="E177" s="48" t="s">
        <v>9593</v>
      </c>
      <c r="F177" s="48" t="s">
        <v>9594</v>
      </c>
      <c r="G177" s="41" t="s">
        <v>5399</v>
      </c>
      <c r="H177" s="49" t="s">
        <v>9621</v>
      </c>
      <c r="I177" s="41" t="s">
        <v>1048</v>
      </c>
      <c r="J177" s="41" t="s">
        <v>7888</v>
      </c>
      <c r="K177" s="41"/>
      <c r="L177" s="40"/>
    </row>
    <row r="178" spans="1:16" hidden="1">
      <c r="A178" s="49" t="s">
        <v>8585</v>
      </c>
      <c r="B178" s="49"/>
      <c r="C178" s="49" t="s">
        <v>9504</v>
      </c>
      <c r="D178" s="47" t="s">
        <v>65</v>
      </c>
      <c r="E178" s="48" t="s">
        <v>9593</v>
      </c>
      <c r="F178" s="48" t="s">
        <v>9594</v>
      </c>
      <c r="G178" s="41" t="s">
        <v>5399</v>
      </c>
      <c r="H178" s="49" t="s">
        <v>9621</v>
      </c>
      <c r="I178" s="41" t="s">
        <v>1048</v>
      </c>
      <c r="J178" s="41" t="s">
        <v>8244</v>
      </c>
      <c r="K178" s="42">
        <v>41365</v>
      </c>
      <c r="L178" s="40"/>
    </row>
    <row r="179" spans="1:16" hidden="1">
      <c r="A179" s="49" t="s">
        <v>8585</v>
      </c>
      <c r="B179" s="49"/>
      <c r="C179" s="49" t="s">
        <v>9504</v>
      </c>
      <c r="D179" s="47" t="s">
        <v>65</v>
      </c>
      <c r="E179" s="48" t="s">
        <v>9593</v>
      </c>
      <c r="F179" s="48" t="s">
        <v>9594</v>
      </c>
      <c r="G179" s="41" t="s">
        <v>5399</v>
      </c>
      <c r="H179" s="49" t="s">
        <v>9621</v>
      </c>
      <c r="I179" s="41" t="s">
        <v>1048</v>
      </c>
      <c r="J179" s="41" t="s">
        <v>7889</v>
      </c>
      <c r="K179" s="42">
        <v>41478</v>
      </c>
      <c r="L179" s="40"/>
    </row>
    <row r="180" spans="1:16" hidden="1">
      <c r="A180" s="49" t="s">
        <v>8585</v>
      </c>
      <c r="B180" s="49"/>
      <c r="C180" s="49" t="s">
        <v>9504</v>
      </c>
      <c r="D180" s="47" t="s">
        <v>65</v>
      </c>
      <c r="E180" s="48" t="s">
        <v>9593</v>
      </c>
      <c r="F180" s="48" t="s">
        <v>9594</v>
      </c>
      <c r="G180" s="41" t="s">
        <v>5399</v>
      </c>
      <c r="H180" s="49" t="s">
        <v>9621</v>
      </c>
      <c r="I180" s="41" t="s">
        <v>1048</v>
      </c>
      <c r="J180" s="41" t="s">
        <v>7890</v>
      </c>
      <c r="K180" s="41"/>
      <c r="L180" s="40"/>
    </row>
    <row r="181" spans="1:16" hidden="1">
      <c r="A181" s="49" t="s">
        <v>8585</v>
      </c>
      <c r="B181" s="49"/>
      <c r="C181" s="49" t="s">
        <v>9504</v>
      </c>
      <c r="D181" s="47" t="s">
        <v>65</v>
      </c>
      <c r="E181" s="48" t="s">
        <v>9593</v>
      </c>
      <c r="F181" s="48" t="s">
        <v>9594</v>
      </c>
      <c r="G181" s="41" t="s">
        <v>5399</v>
      </c>
      <c r="H181" s="49" t="s">
        <v>9621</v>
      </c>
      <c r="I181" s="41" t="s">
        <v>1048</v>
      </c>
      <c r="J181" s="41" t="s">
        <v>7891</v>
      </c>
      <c r="K181" s="41"/>
      <c r="L181" s="40"/>
    </row>
    <row r="182" spans="1:16" hidden="1">
      <c r="A182" s="49" t="s">
        <v>8585</v>
      </c>
      <c r="B182" s="49"/>
      <c r="C182" s="49" t="s">
        <v>9504</v>
      </c>
      <c r="D182" s="47" t="s">
        <v>65</v>
      </c>
      <c r="E182" s="48" t="s">
        <v>9593</v>
      </c>
      <c r="F182" s="48" t="s">
        <v>9594</v>
      </c>
      <c r="G182" s="41" t="s">
        <v>5399</v>
      </c>
      <c r="H182" s="49" t="s">
        <v>9621</v>
      </c>
      <c r="I182" s="41" t="s">
        <v>1048</v>
      </c>
      <c r="J182" s="41" t="s">
        <v>7892</v>
      </c>
      <c r="K182" s="41"/>
      <c r="L182" s="40"/>
    </row>
    <row r="183" spans="1:16" hidden="1">
      <c r="A183" s="49" t="s">
        <v>8585</v>
      </c>
      <c r="B183" s="49"/>
      <c r="C183" s="49" t="s">
        <v>9504</v>
      </c>
      <c r="D183" s="47" t="s">
        <v>65</v>
      </c>
      <c r="E183" s="48" t="s">
        <v>9593</v>
      </c>
      <c r="F183" s="48" t="s">
        <v>9594</v>
      </c>
      <c r="G183" s="41" t="s">
        <v>5399</v>
      </c>
      <c r="H183" s="49" t="s">
        <v>9621</v>
      </c>
      <c r="I183" s="41" t="s">
        <v>1048</v>
      </c>
      <c r="J183" s="41" t="s">
        <v>7893</v>
      </c>
      <c r="K183" s="41"/>
      <c r="L183" s="40"/>
    </row>
    <row r="184" spans="1:16" hidden="1">
      <c r="A184" s="49" t="s">
        <v>8585</v>
      </c>
      <c r="B184" s="49"/>
      <c r="C184" s="49" t="s">
        <v>9504</v>
      </c>
      <c r="D184" s="47" t="s">
        <v>65</v>
      </c>
      <c r="E184" s="48" t="s">
        <v>9593</v>
      </c>
      <c r="F184" s="48" t="s">
        <v>9594</v>
      </c>
      <c r="G184" s="41" t="s">
        <v>5399</v>
      </c>
      <c r="H184" s="49" t="s">
        <v>9621</v>
      </c>
      <c r="I184" s="41" t="s">
        <v>1048</v>
      </c>
      <c r="J184" s="41" t="s">
        <v>7894</v>
      </c>
      <c r="K184" s="41"/>
      <c r="L184" s="40"/>
    </row>
    <row r="185" spans="1:16" hidden="1">
      <c r="A185" s="48" t="s">
        <v>8585</v>
      </c>
      <c r="C185" s="48" t="s">
        <v>9504</v>
      </c>
      <c r="D185" s="46" t="s">
        <v>65</v>
      </c>
      <c r="E185" s="48" t="s">
        <v>9593</v>
      </c>
      <c r="F185" s="48" t="s">
        <v>9594</v>
      </c>
      <c r="G185" s="41" t="s">
        <v>5399</v>
      </c>
      <c r="H185" s="48" t="s">
        <v>9621</v>
      </c>
      <c r="I185" s="40" t="s">
        <v>7895</v>
      </c>
      <c r="J185" s="40" t="s">
        <v>8245</v>
      </c>
      <c r="K185" s="43">
        <f>K178</f>
        <v>41365</v>
      </c>
      <c r="L185" s="43">
        <f>K185+30</f>
        <v>41395</v>
      </c>
      <c r="M185" s="40" t="s">
        <v>8173</v>
      </c>
      <c r="N185" s="48" t="s">
        <v>5488</v>
      </c>
      <c r="O185" s="40">
        <v>100</v>
      </c>
      <c r="P185" s="39"/>
    </row>
    <row r="186" spans="1:16" hidden="1">
      <c r="A186" s="48" t="s">
        <v>8585</v>
      </c>
      <c r="C186" s="48" t="s">
        <v>9504</v>
      </c>
      <c r="D186" s="46" t="s">
        <v>65</v>
      </c>
      <c r="E186" s="48" t="s">
        <v>9593</v>
      </c>
      <c r="F186" s="48" t="s">
        <v>9594</v>
      </c>
      <c r="G186" s="41" t="s">
        <v>5399</v>
      </c>
      <c r="H186" s="48" t="s">
        <v>9621</v>
      </c>
      <c r="I186" s="40" t="s">
        <v>7898</v>
      </c>
      <c r="J186" s="40" t="s">
        <v>8247</v>
      </c>
      <c r="K186" s="43">
        <f t="shared" ref="K186:K191" si="3">L185</f>
        <v>41395</v>
      </c>
      <c r="L186" s="43">
        <f>K186+5</f>
        <v>41400</v>
      </c>
      <c r="M186" s="40" t="s">
        <v>8173</v>
      </c>
      <c r="N186" s="48" t="s">
        <v>5488</v>
      </c>
      <c r="O186" s="40">
        <v>100</v>
      </c>
      <c r="P186" s="39"/>
    </row>
    <row r="187" spans="1:16" hidden="1">
      <c r="A187" s="48" t="s">
        <v>8585</v>
      </c>
      <c r="C187" s="48" t="s">
        <v>9504</v>
      </c>
      <c r="D187" s="46" t="s">
        <v>65</v>
      </c>
      <c r="E187" s="48" t="s">
        <v>9593</v>
      </c>
      <c r="F187" s="48" t="s">
        <v>9594</v>
      </c>
      <c r="G187" s="41" t="s">
        <v>5399</v>
      </c>
      <c r="H187" s="48" t="s">
        <v>9621</v>
      </c>
      <c r="I187" s="40" t="s">
        <v>8253</v>
      </c>
      <c r="J187" s="40" t="s">
        <v>8254</v>
      </c>
      <c r="K187" s="43">
        <f t="shared" si="3"/>
        <v>41400</v>
      </c>
      <c r="L187" s="43">
        <f>K187+30</f>
        <v>41430</v>
      </c>
      <c r="M187" s="40" t="s">
        <v>8173</v>
      </c>
      <c r="N187" s="48" t="s">
        <v>5488</v>
      </c>
      <c r="O187" s="40">
        <v>100</v>
      </c>
      <c r="P187" s="39"/>
    </row>
    <row r="188" spans="1:16" hidden="1">
      <c r="A188" s="48" t="s">
        <v>8585</v>
      </c>
      <c r="C188" s="48" t="s">
        <v>9504</v>
      </c>
      <c r="D188" s="46" t="s">
        <v>65</v>
      </c>
      <c r="E188" s="48" t="s">
        <v>9593</v>
      </c>
      <c r="F188" s="48" t="s">
        <v>9594</v>
      </c>
      <c r="G188" s="41" t="s">
        <v>5399</v>
      </c>
      <c r="H188" s="48" t="s">
        <v>9621</v>
      </c>
      <c r="I188" s="40" t="s">
        <v>8256</v>
      </c>
      <c r="J188" s="40" t="s">
        <v>8257</v>
      </c>
      <c r="K188" s="43">
        <f t="shared" si="3"/>
        <v>41430</v>
      </c>
      <c r="L188" s="43">
        <f>L187+10</f>
        <v>41440</v>
      </c>
      <c r="M188" s="40" t="s">
        <v>8173</v>
      </c>
      <c r="N188" s="48" t="s">
        <v>5488</v>
      </c>
      <c r="O188" s="40">
        <v>100</v>
      </c>
      <c r="P188" s="39"/>
    </row>
    <row r="189" spans="1:16" hidden="1">
      <c r="A189" s="48" t="s">
        <v>8585</v>
      </c>
      <c r="C189" s="48" t="s">
        <v>9504</v>
      </c>
      <c r="D189" s="46" t="s">
        <v>65</v>
      </c>
      <c r="E189" s="48" t="s">
        <v>9593</v>
      </c>
      <c r="F189" s="48" t="s">
        <v>9594</v>
      </c>
      <c r="G189" s="41" t="s">
        <v>5399</v>
      </c>
      <c r="H189" s="48" t="s">
        <v>9621</v>
      </c>
      <c r="I189" s="40" t="s">
        <v>8256</v>
      </c>
      <c r="J189" s="40" t="s">
        <v>8249</v>
      </c>
      <c r="K189" s="43">
        <f t="shared" si="3"/>
        <v>41440</v>
      </c>
      <c r="L189" s="43">
        <f>K189+10</f>
        <v>41450</v>
      </c>
      <c r="M189" s="40" t="s">
        <v>8173</v>
      </c>
      <c r="N189" s="48" t="s">
        <v>5488</v>
      </c>
      <c r="O189" s="40">
        <v>100</v>
      </c>
      <c r="P189" s="39"/>
    </row>
    <row r="190" spans="1:16" hidden="1">
      <c r="A190" s="48" t="s">
        <v>8585</v>
      </c>
      <c r="C190" s="48" t="s">
        <v>9504</v>
      </c>
      <c r="D190" s="46" t="s">
        <v>65</v>
      </c>
      <c r="E190" s="48" t="s">
        <v>9593</v>
      </c>
      <c r="F190" s="48" t="s">
        <v>9594</v>
      </c>
      <c r="G190" s="41" t="s">
        <v>5399</v>
      </c>
      <c r="H190" s="48" t="s">
        <v>9621</v>
      </c>
      <c r="I190" s="40" t="s">
        <v>8256</v>
      </c>
      <c r="J190" s="40" t="s">
        <v>7907</v>
      </c>
      <c r="K190" s="43">
        <f t="shared" si="3"/>
        <v>41450</v>
      </c>
      <c r="L190" s="43">
        <f>K190+5</f>
        <v>41455</v>
      </c>
      <c r="M190" s="40" t="s">
        <v>8173</v>
      </c>
      <c r="N190" s="48" t="s">
        <v>5488</v>
      </c>
      <c r="O190" s="40">
        <v>100</v>
      </c>
      <c r="P190" s="39"/>
    </row>
    <row r="191" spans="1:16" hidden="1">
      <c r="A191" s="48" t="s">
        <v>8585</v>
      </c>
      <c r="C191" s="48" t="s">
        <v>9504</v>
      </c>
      <c r="D191" s="46" t="s">
        <v>65</v>
      </c>
      <c r="E191" s="48" t="s">
        <v>9593</v>
      </c>
      <c r="F191" s="48" t="s">
        <v>9594</v>
      </c>
      <c r="G191" s="41" t="s">
        <v>5399</v>
      </c>
      <c r="H191" s="48" t="s">
        <v>9621</v>
      </c>
      <c r="I191" s="40" t="s">
        <v>8256</v>
      </c>
      <c r="J191" s="40" t="s">
        <v>8259</v>
      </c>
      <c r="K191" s="43">
        <f t="shared" si="3"/>
        <v>41455</v>
      </c>
      <c r="L191" s="43">
        <f>K191</f>
        <v>41455</v>
      </c>
      <c r="M191" s="40" t="s">
        <v>8173</v>
      </c>
      <c r="N191" s="48" t="s">
        <v>5488</v>
      </c>
      <c r="O191" s="40">
        <v>100</v>
      </c>
      <c r="P191" s="39"/>
    </row>
    <row r="192" spans="1:16" hidden="1">
      <c r="A192" s="48" t="s">
        <v>8585</v>
      </c>
      <c r="C192" s="48" t="s">
        <v>9504</v>
      </c>
      <c r="D192" s="46" t="s">
        <v>65</v>
      </c>
      <c r="E192" s="48" t="s">
        <v>9593</v>
      </c>
      <c r="F192" s="48" t="s">
        <v>9594</v>
      </c>
      <c r="G192" s="41" t="s">
        <v>5399</v>
      </c>
      <c r="H192" s="48" t="s">
        <v>9621</v>
      </c>
      <c r="I192" s="65" t="s">
        <v>8261</v>
      </c>
      <c r="J192" s="40" t="s">
        <v>8262</v>
      </c>
      <c r="K192" s="43">
        <f>L189</f>
        <v>41450</v>
      </c>
      <c r="L192" s="43">
        <f>K192+5</f>
        <v>41455</v>
      </c>
      <c r="M192" s="40" t="s">
        <v>8173</v>
      </c>
      <c r="N192" s="48" t="s">
        <v>5488</v>
      </c>
      <c r="O192" s="40">
        <v>100</v>
      </c>
      <c r="P192" s="39"/>
    </row>
    <row r="193" spans="1:16" hidden="1">
      <c r="A193" s="48" t="s">
        <v>8585</v>
      </c>
      <c r="C193" s="48" t="s">
        <v>9504</v>
      </c>
      <c r="D193" s="46" t="s">
        <v>65</v>
      </c>
      <c r="E193" s="48" t="s">
        <v>9593</v>
      </c>
      <c r="F193" s="48" t="s">
        <v>9594</v>
      </c>
      <c r="G193" s="41" t="s">
        <v>5399</v>
      </c>
      <c r="H193" s="48" t="s">
        <v>9621</v>
      </c>
      <c r="I193" s="40" t="s">
        <v>8264</v>
      </c>
      <c r="J193" s="40" t="s">
        <v>8265</v>
      </c>
      <c r="K193" s="43">
        <f>L192</f>
        <v>41455</v>
      </c>
      <c r="L193" s="43">
        <f>K179-21</f>
        <v>41457</v>
      </c>
      <c r="M193" s="40" t="s">
        <v>8173</v>
      </c>
      <c r="N193" s="48" t="s">
        <v>5488</v>
      </c>
      <c r="O193" s="40">
        <v>100</v>
      </c>
      <c r="P193" s="39"/>
    </row>
    <row r="194" spans="1:16" hidden="1">
      <c r="A194" s="48" t="s">
        <v>8585</v>
      </c>
      <c r="C194" s="48" t="s">
        <v>9504</v>
      </c>
      <c r="D194" s="46" t="s">
        <v>65</v>
      </c>
      <c r="E194" s="48" t="s">
        <v>9593</v>
      </c>
      <c r="F194" s="48" t="s">
        <v>9594</v>
      </c>
      <c r="G194" s="41" t="s">
        <v>5399</v>
      </c>
      <c r="H194" s="48" t="s">
        <v>9621</v>
      </c>
      <c r="I194" s="40" t="s">
        <v>8261</v>
      </c>
      <c r="J194" s="40" t="s">
        <v>8266</v>
      </c>
      <c r="K194" s="43">
        <f>L193</f>
        <v>41457</v>
      </c>
      <c r="L194" s="43">
        <f>K194</f>
        <v>41457</v>
      </c>
      <c r="M194" s="40" t="s">
        <v>8173</v>
      </c>
      <c r="N194" s="48" t="s">
        <v>8252</v>
      </c>
      <c r="O194" s="40">
        <v>100</v>
      </c>
      <c r="P194" s="39"/>
    </row>
    <row r="195" spans="1:16" hidden="1">
      <c r="A195" s="48" t="s">
        <v>8585</v>
      </c>
      <c r="C195" s="48" t="s">
        <v>9504</v>
      </c>
      <c r="D195" s="46" t="s">
        <v>65</v>
      </c>
      <c r="E195" s="48" t="s">
        <v>9593</v>
      </c>
      <c r="F195" s="48" t="s">
        <v>9594</v>
      </c>
      <c r="G195" s="41" t="s">
        <v>5399</v>
      </c>
      <c r="H195" s="48" t="s">
        <v>9621</v>
      </c>
      <c r="I195" s="40" t="s">
        <v>7904</v>
      </c>
      <c r="J195" s="40" t="s">
        <v>8267</v>
      </c>
      <c r="K195" s="43">
        <f>L193</f>
        <v>41457</v>
      </c>
      <c r="L195" s="43">
        <f>K195+5</f>
        <v>41462</v>
      </c>
      <c r="M195" s="40" t="s">
        <v>8173</v>
      </c>
      <c r="N195" s="48" t="s">
        <v>5488</v>
      </c>
      <c r="O195" s="40">
        <v>100</v>
      </c>
      <c r="P195" s="39"/>
    </row>
    <row r="196" spans="1:16" hidden="1">
      <c r="A196" s="48" t="s">
        <v>8585</v>
      </c>
      <c r="C196" s="48" t="s">
        <v>9504</v>
      </c>
      <c r="D196" s="46" t="s">
        <v>65</v>
      </c>
      <c r="E196" s="48" t="s">
        <v>9593</v>
      </c>
      <c r="F196" s="48" t="s">
        <v>9594</v>
      </c>
      <c r="G196" s="41" t="s">
        <v>5399</v>
      </c>
      <c r="H196" s="48" t="s">
        <v>9621</v>
      </c>
      <c r="I196" s="40" t="s">
        <v>7904</v>
      </c>
      <c r="J196" s="40" t="s">
        <v>8268</v>
      </c>
      <c r="K196" s="43">
        <f>L195</f>
        <v>41462</v>
      </c>
      <c r="L196" s="43">
        <f>K196+5</f>
        <v>41467</v>
      </c>
      <c r="M196" s="40" t="s">
        <v>8173</v>
      </c>
      <c r="N196" s="48" t="s">
        <v>5488</v>
      </c>
      <c r="O196" s="40">
        <v>100</v>
      </c>
      <c r="P196" s="39"/>
    </row>
    <row r="197" spans="1:16" hidden="1">
      <c r="A197" s="48" t="s">
        <v>8585</v>
      </c>
      <c r="C197" s="48" t="s">
        <v>9504</v>
      </c>
      <c r="D197" s="46" t="s">
        <v>65</v>
      </c>
      <c r="E197" s="48" t="s">
        <v>9593</v>
      </c>
      <c r="F197" s="48" t="s">
        <v>9594</v>
      </c>
      <c r="G197" s="41" t="s">
        <v>5399</v>
      </c>
      <c r="H197" s="48" t="s">
        <v>9621</v>
      </c>
      <c r="I197" s="40" t="s">
        <v>7904</v>
      </c>
      <c r="J197" s="40" t="s">
        <v>8269</v>
      </c>
      <c r="K197" s="43">
        <f>L196</f>
        <v>41467</v>
      </c>
      <c r="L197" s="43">
        <f>K197+5</f>
        <v>41472</v>
      </c>
      <c r="M197" s="40" t="s">
        <v>8173</v>
      </c>
      <c r="N197" s="48" t="s">
        <v>5488</v>
      </c>
      <c r="O197" s="40">
        <v>100</v>
      </c>
      <c r="P197" s="39"/>
    </row>
    <row r="198" spans="1:16" hidden="1">
      <c r="A198" s="48" t="s">
        <v>8585</v>
      </c>
      <c r="C198" s="48" t="s">
        <v>9504</v>
      </c>
      <c r="D198" s="46" t="s">
        <v>65</v>
      </c>
      <c r="E198" s="48" t="s">
        <v>9593</v>
      </c>
      <c r="F198" s="48" t="s">
        <v>9594</v>
      </c>
      <c r="G198" s="41" t="s">
        <v>5399</v>
      </c>
      <c r="H198" s="48" t="s">
        <v>9621</v>
      </c>
      <c r="I198" s="40" t="s">
        <v>7904</v>
      </c>
      <c r="J198" s="40" t="s">
        <v>8172</v>
      </c>
      <c r="K198" s="43">
        <f>L197</f>
        <v>41472</v>
      </c>
      <c r="L198" s="67">
        <f>K198+1</f>
        <v>41473</v>
      </c>
      <c r="M198" s="40" t="s">
        <v>8173</v>
      </c>
      <c r="N198" s="48" t="s">
        <v>5488</v>
      </c>
      <c r="O198" s="40">
        <v>100</v>
      </c>
    </row>
    <row r="199" spans="1:16" hidden="1">
      <c r="A199" s="41" t="s">
        <v>8534</v>
      </c>
      <c r="B199" s="41" t="s">
        <v>9622</v>
      </c>
      <c r="C199" s="41" t="s">
        <v>65</v>
      </c>
      <c r="D199" s="41" t="s">
        <v>65</v>
      </c>
      <c r="E199" s="48" t="s">
        <v>9593</v>
      </c>
      <c r="F199" s="48" t="s">
        <v>9594</v>
      </c>
      <c r="G199" s="41" t="s">
        <v>5399</v>
      </c>
      <c r="H199" s="41" t="s">
        <v>9623</v>
      </c>
      <c r="I199" s="41" t="s">
        <v>1048</v>
      </c>
      <c r="J199" s="41" t="s">
        <v>7888</v>
      </c>
      <c r="K199" s="41"/>
      <c r="L199" s="40"/>
      <c r="M199" s="40"/>
      <c r="N199" s="40"/>
    </row>
    <row r="200" spans="1:16" hidden="1">
      <c r="A200" s="41" t="s">
        <v>8534</v>
      </c>
      <c r="B200" s="41" t="s">
        <v>9622</v>
      </c>
      <c r="C200" s="41" t="s">
        <v>65</v>
      </c>
      <c r="D200" s="41" t="s">
        <v>65</v>
      </c>
      <c r="E200" s="48" t="s">
        <v>9593</v>
      </c>
      <c r="F200" s="48" t="s">
        <v>9594</v>
      </c>
      <c r="G200" s="41" t="s">
        <v>5399</v>
      </c>
      <c r="H200" s="41" t="s">
        <v>9623</v>
      </c>
      <c r="I200" s="41" t="s">
        <v>1048</v>
      </c>
      <c r="J200" s="41" t="s">
        <v>8244</v>
      </c>
      <c r="K200" s="42">
        <v>41372</v>
      </c>
      <c r="L200" s="40"/>
      <c r="M200" s="40"/>
      <c r="N200" s="40"/>
    </row>
    <row r="201" spans="1:16" hidden="1">
      <c r="A201" s="41" t="s">
        <v>8534</v>
      </c>
      <c r="B201" s="41" t="s">
        <v>9622</v>
      </c>
      <c r="C201" s="41" t="s">
        <v>65</v>
      </c>
      <c r="D201" s="41" t="s">
        <v>65</v>
      </c>
      <c r="E201" s="48" t="s">
        <v>9593</v>
      </c>
      <c r="F201" s="48" t="s">
        <v>9594</v>
      </c>
      <c r="G201" s="41" t="s">
        <v>5399</v>
      </c>
      <c r="H201" s="41" t="s">
        <v>9623</v>
      </c>
      <c r="I201" s="41" t="s">
        <v>1048</v>
      </c>
      <c r="J201" s="41" t="s">
        <v>7889</v>
      </c>
      <c r="K201" s="42">
        <v>41516</v>
      </c>
      <c r="L201" s="40"/>
      <c r="M201" s="40"/>
      <c r="N201" s="40"/>
    </row>
    <row r="202" spans="1:16" hidden="1">
      <c r="A202" s="41" t="s">
        <v>8534</v>
      </c>
      <c r="B202" s="41" t="s">
        <v>9622</v>
      </c>
      <c r="C202" s="41" t="s">
        <v>65</v>
      </c>
      <c r="D202" s="41" t="s">
        <v>65</v>
      </c>
      <c r="E202" s="48" t="s">
        <v>9593</v>
      </c>
      <c r="F202" s="48" t="s">
        <v>9594</v>
      </c>
      <c r="G202" s="41" t="s">
        <v>5399</v>
      </c>
      <c r="H202" s="41" t="s">
        <v>9623</v>
      </c>
      <c r="I202" s="41" t="s">
        <v>1048</v>
      </c>
      <c r="J202" s="41" t="s">
        <v>7890</v>
      </c>
      <c r="K202" s="41"/>
      <c r="L202" s="40"/>
      <c r="M202" s="40"/>
      <c r="N202" s="40"/>
    </row>
    <row r="203" spans="1:16" hidden="1">
      <c r="A203" s="41" t="s">
        <v>8534</v>
      </c>
      <c r="B203" s="41" t="s">
        <v>9622</v>
      </c>
      <c r="C203" s="41" t="s">
        <v>65</v>
      </c>
      <c r="D203" s="41" t="s">
        <v>65</v>
      </c>
      <c r="E203" s="48" t="s">
        <v>9593</v>
      </c>
      <c r="F203" s="48" t="s">
        <v>9594</v>
      </c>
      <c r="G203" s="41" t="s">
        <v>5399</v>
      </c>
      <c r="H203" s="41" t="s">
        <v>9623</v>
      </c>
      <c r="I203" s="41" t="s">
        <v>1048</v>
      </c>
      <c r="J203" s="41" t="s">
        <v>7891</v>
      </c>
      <c r="K203" s="41"/>
      <c r="L203" s="40"/>
      <c r="M203" s="40"/>
      <c r="N203" s="40"/>
    </row>
    <row r="204" spans="1:16" hidden="1">
      <c r="A204" s="41" t="s">
        <v>8534</v>
      </c>
      <c r="B204" s="41" t="s">
        <v>9622</v>
      </c>
      <c r="C204" s="41" t="s">
        <v>65</v>
      </c>
      <c r="D204" s="41" t="s">
        <v>65</v>
      </c>
      <c r="E204" s="48" t="s">
        <v>9593</v>
      </c>
      <c r="F204" s="48" t="s">
        <v>9594</v>
      </c>
      <c r="G204" s="41" t="s">
        <v>5399</v>
      </c>
      <c r="H204" s="41" t="s">
        <v>9623</v>
      </c>
      <c r="I204" s="41" t="s">
        <v>1048</v>
      </c>
      <c r="J204" s="41" t="s">
        <v>7892</v>
      </c>
      <c r="K204" s="42">
        <v>41569</v>
      </c>
      <c r="L204" s="40"/>
      <c r="M204" s="40"/>
      <c r="N204" s="40"/>
    </row>
    <row r="205" spans="1:16" hidden="1">
      <c r="A205" s="41" t="s">
        <v>8534</v>
      </c>
      <c r="B205" s="41" t="s">
        <v>9622</v>
      </c>
      <c r="C205" s="41" t="s">
        <v>65</v>
      </c>
      <c r="D205" s="41" t="s">
        <v>65</v>
      </c>
      <c r="E205" s="48" t="s">
        <v>9593</v>
      </c>
      <c r="F205" s="48" t="s">
        <v>9594</v>
      </c>
      <c r="G205" s="41" t="s">
        <v>5399</v>
      </c>
      <c r="H205" s="41" t="s">
        <v>9623</v>
      </c>
      <c r="I205" s="41" t="s">
        <v>1048</v>
      </c>
      <c r="J205" s="41" t="s">
        <v>7893</v>
      </c>
      <c r="K205" s="41"/>
      <c r="L205" s="40"/>
      <c r="M205" s="40"/>
      <c r="N205" s="40"/>
    </row>
    <row r="206" spans="1:16" hidden="1">
      <c r="A206" s="41" t="s">
        <v>8534</v>
      </c>
      <c r="B206" s="41" t="s">
        <v>9622</v>
      </c>
      <c r="C206" s="41" t="s">
        <v>65</v>
      </c>
      <c r="D206" s="41" t="s">
        <v>65</v>
      </c>
      <c r="E206" s="48" t="s">
        <v>9593</v>
      </c>
      <c r="F206" s="48" t="s">
        <v>9594</v>
      </c>
      <c r="G206" s="41" t="s">
        <v>5399</v>
      </c>
      <c r="H206" s="41" t="s">
        <v>9623</v>
      </c>
      <c r="I206" s="41" t="s">
        <v>1048</v>
      </c>
      <c r="J206" s="41" t="s">
        <v>7894</v>
      </c>
      <c r="K206" s="41"/>
      <c r="L206" s="40"/>
      <c r="M206" s="40"/>
      <c r="N206" s="40"/>
    </row>
    <row r="207" spans="1:16" hidden="1">
      <c r="A207" s="49" t="s">
        <v>8539</v>
      </c>
      <c r="B207" s="49" t="s">
        <v>6061</v>
      </c>
      <c r="C207" s="49" t="s">
        <v>108</v>
      </c>
      <c r="D207" s="47" t="s">
        <v>65</v>
      </c>
      <c r="E207" s="48" t="s">
        <v>9593</v>
      </c>
      <c r="F207" s="48" t="s">
        <v>9594</v>
      </c>
      <c r="G207" s="49" t="s">
        <v>6175</v>
      </c>
      <c r="H207" s="49" t="s">
        <v>9624</v>
      </c>
      <c r="I207" s="41" t="s">
        <v>1048</v>
      </c>
      <c r="J207" s="41" t="s">
        <v>7888</v>
      </c>
      <c r="K207" s="41"/>
      <c r="L207" s="40"/>
    </row>
    <row r="208" spans="1:16" hidden="1">
      <c r="A208" s="49" t="s">
        <v>8539</v>
      </c>
      <c r="B208" s="49" t="s">
        <v>6061</v>
      </c>
      <c r="C208" s="49" t="s">
        <v>108</v>
      </c>
      <c r="D208" s="47" t="s">
        <v>65</v>
      </c>
      <c r="E208" s="48" t="s">
        <v>9593</v>
      </c>
      <c r="F208" s="48" t="s">
        <v>9594</v>
      </c>
      <c r="G208" s="49" t="s">
        <v>6175</v>
      </c>
      <c r="H208" s="49" t="s">
        <v>9624</v>
      </c>
      <c r="I208" s="41" t="s">
        <v>1048</v>
      </c>
      <c r="J208" s="41" t="s">
        <v>8244</v>
      </c>
      <c r="K208" s="42">
        <v>41092</v>
      </c>
      <c r="L208" s="40"/>
    </row>
    <row r="209" spans="1:16" hidden="1">
      <c r="A209" s="49" t="s">
        <v>8539</v>
      </c>
      <c r="B209" s="49" t="s">
        <v>6061</v>
      </c>
      <c r="C209" s="49" t="s">
        <v>108</v>
      </c>
      <c r="D209" s="47" t="s">
        <v>65</v>
      </c>
      <c r="E209" s="48" t="s">
        <v>9593</v>
      </c>
      <c r="F209" s="48" t="s">
        <v>9594</v>
      </c>
      <c r="G209" s="49" t="s">
        <v>6175</v>
      </c>
      <c r="H209" s="49" t="s">
        <v>9624</v>
      </c>
      <c r="I209" s="41" t="s">
        <v>1048</v>
      </c>
      <c r="J209" s="41" t="s">
        <v>7889</v>
      </c>
      <c r="K209" s="42">
        <v>41292</v>
      </c>
      <c r="L209" s="40"/>
    </row>
    <row r="210" spans="1:16" hidden="1">
      <c r="A210" s="49" t="s">
        <v>8539</v>
      </c>
      <c r="B210" s="49" t="s">
        <v>6061</v>
      </c>
      <c r="C210" s="49" t="s">
        <v>108</v>
      </c>
      <c r="D210" s="47" t="s">
        <v>65</v>
      </c>
      <c r="E210" s="48" t="s">
        <v>9593</v>
      </c>
      <c r="F210" s="48" t="s">
        <v>9594</v>
      </c>
      <c r="G210" s="49" t="s">
        <v>6175</v>
      </c>
      <c r="H210" s="49" t="s">
        <v>9624</v>
      </c>
      <c r="I210" s="41" t="s">
        <v>1048</v>
      </c>
      <c r="J210" s="41" t="s">
        <v>7890</v>
      </c>
      <c r="K210" s="41"/>
      <c r="L210" s="40"/>
    </row>
    <row r="211" spans="1:16" hidden="1">
      <c r="A211" s="49" t="s">
        <v>8539</v>
      </c>
      <c r="B211" s="49" t="s">
        <v>6061</v>
      </c>
      <c r="C211" s="49" t="s">
        <v>108</v>
      </c>
      <c r="D211" s="47" t="s">
        <v>65</v>
      </c>
      <c r="E211" s="48" t="s">
        <v>9593</v>
      </c>
      <c r="F211" s="48" t="s">
        <v>9594</v>
      </c>
      <c r="G211" s="49" t="s">
        <v>6175</v>
      </c>
      <c r="H211" s="49" t="s">
        <v>9624</v>
      </c>
      <c r="I211" s="41" t="s">
        <v>1048</v>
      </c>
      <c r="J211" s="41" t="s">
        <v>7891</v>
      </c>
      <c r="K211" s="41"/>
      <c r="L211" s="40"/>
    </row>
    <row r="212" spans="1:16" hidden="1">
      <c r="A212" s="49" t="s">
        <v>8539</v>
      </c>
      <c r="B212" s="49" t="s">
        <v>6061</v>
      </c>
      <c r="C212" s="49" t="s">
        <v>108</v>
      </c>
      <c r="D212" s="47" t="s">
        <v>65</v>
      </c>
      <c r="E212" s="48" t="s">
        <v>9593</v>
      </c>
      <c r="F212" s="48" t="s">
        <v>9594</v>
      </c>
      <c r="G212" s="49" t="s">
        <v>6175</v>
      </c>
      <c r="H212" s="49" t="s">
        <v>9624</v>
      </c>
      <c r="I212" s="41" t="s">
        <v>1048</v>
      </c>
      <c r="J212" s="41" t="s">
        <v>7892</v>
      </c>
      <c r="K212" s="41"/>
      <c r="L212" s="40"/>
    </row>
    <row r="213" spans="1:16" hidden="1">
      <c r="A213" s="49" t="s">
        <v>8539</v>
      </c>
      <c r="B213" s="49" t="s">
        <v>6061</v>
      </c>
      <c r="C213" s="49" t="s">
        <v>108</v>
      </c>
      <c r="D213" s="47" t="s">
        <v>65</v>
      </c>
      <c r="E213" s="48" t="s">
        <v>9593</v>
      </c>
      <c r="F213" s="48" t="s">
        <v>9594</v>
      </c>
      <c r="G213" s="49" t="s">
        <v>6175</v>
      </c>
      <c r="H213" s="49" t="s">
        <v>9624</v>
      </c>
      <c r="I213" s="41" t="s">
        <v>1048</v>
      </c>
      <c r="J213" s="41" t="s">
        <v>7893</v>
      </c>
      <c r="K213" s="41"/>
      <c r="L213" s="40"/>
    </row>
    <row r="214" spans="1:16" hidden="1">
      <c r="A214" s="49" t="s">
        <v>8539</v>
      </c>
      <c r="B214" s="49" t="s">
        <v>6061</v>
      </c>
      <c r="C214" s="49" t="s">
        <v>108</v>
      </c>
      <c r="D214" s="47" t="s">
        <v>65</v>
      </c>
      <c r="E214" s="48" t="s">
        <v>9593</v>
      </c>
      <c r="F214" s="48" t="s">
        <v>9594</v>
      </c>
      <c r="G214" s="49" t="s">
        <v>6175</v>
      </c>
      <c r="H214" s="49" t="s">
        <v>9624</v>
      </c>
      <c r="I214" s="41" t="s">
        <v>1048</v>
      </c>
      <c r="J214" s="41" t="s">
        <v>7894</v>
      </c>
      <c r="K214" s="41"/>
      <c r="L214" s="40"/>
    </row>
    <row r="215" spans="1:16" hidden="1">
      <c r="A215" s="48" t="s">
        <v>8539</v>
      </c>
      <c r="B215" s="48" t="s">
        <v>6061</v>
      </c>
      <c r="C215" s="48" t="s">
        <v>108</v>
      </c>
      <c r="D215" s="46" t="s">
        <v>65</v>
      </c>
      <c r="E215" s="48" t="s">
        <v>9593</v>
      </c>
      <c r="F215" s="48" t="s">
        <v>9594</v>
      </c>
      <c r="G215" s="49" t="s">
        <v>6175</v>
      </c>
      <c r="H215" s="48" t="s">
        <v>9624</v>
      </c>
      <c r="I215" s="40" t="s">
        <v>7895</v>
      </c>
      <c r="J215" s="40" t="s">
        <v>8245</v>
      </c>
      <c r="K215" s="43">
        <f>K208</f>
        <v>41092</v>
      </c>
      <c r="L215" s="43">
        <f>K215+10</f>
        <v>41102</v>
      </c>
      <c r="M215" s="40" t="s">
        <v>7</v>
      </c>
      <c r="N215" s="48" t="s">
        <v>98</v>
      </c>
      <c r="O215" s="40">
        <v>100</v>
      </c>
      <c r="P215" s="39"/>
    </row>
    <row r="216" spans="1:16" hidden="1">
      <c r="A216" s="48" t="s">
        <v>8539</v>
      </c>
      <c r="B216" s="48" t="s">
        <v>6061</v>
      </c>
      <c r="C216" s="48" t="s">
        <v>108</v>
      </c>
      <c r="D216" s="46" t="s">
        <v>65</v>
      </c>
      <c r="E216" s="48" t="s">
        <v>9593</v>
      </c>
      <c r="F216" s="48" t="s">
        <v>9594</v>
      </c>
      <c r="G216" s="49" t="s">
        <v>6175</v>
      </c>
      <c r="H216" s="48" t="s">
        <v>9624</v>
      </c>
      <c r="I216" s="40" t="s">
        <v>7898</v>
      </c>
      <c r="J216" s="40" t="s">
        <v>8247</v>
      </c>
      <c r="K216" s="43">
        <f>L215</f>
        <v>41102</v>
      </c>
      <c r="L216" s="43">
        <f>K216+2</f>
        <v>41104</v>
      </c>
      <c r="M216" s="40" t="s">
        <v>7</v>
      </c>
      <c r="N216" s="48" t="s">
        <v>98</v>
      </c>
      <c r="O216" s="40">
        <v>100</v>
      </c>
      <c r="P216" s="39"/>
    </row>
    <row r="217" spans="1:16">
      <c r="A217" s="48" t="s">
        <v>8539</v>
      </c>
      <c r="B217" s="48" t="s">
        <v>6061</v>
      </c>
      <c r="C217" s="48" t="s">
        <v>108</v>
      </c>
      <c r="D217" s="46" t="s">
        <v>65</v>
      </c>
      <c r="E217" s="48" t="s">
        <v>9593</v>
      </c>
      <c r="F217" s="48" t="s">
        <v>9594</v>
      </c>
      <c r="G217" s="49" t="s">
        <v>6175</v>
      </c>
      <c r="H217" s="48" t="s">
        <v>9624</v>
      </c>
      <c r="I217" s="40" t="s">
        <v>7901</v>
      </c>
      <c r="J217" s="40" t="s">
        <v>7902</v>
      </c>
      <c r="K217" s="43">
        <f>L216</f>
        <v>41104</v>
      </c>
      <c r="L217" s="43">
        <f>K218</f>
        <v>41276</v>
      </c>
      <c r="M217" s="40" t="s">
        <v>7</v>
      </c>
      <c r="N217" s="48" t="s">
        <v>98</v>
      </c>
      <c r="O217" s="40">
        <v>100</v>
      </c>
      <c r="P217" s="39"/>
    </row>
    <row r="218" spans="1:16" hidden="1">
      <c r="A218" s="48" t="s">
        <v>8539</v>
      </c>
      <c r="B218" s="48" t="s">
        <v>6061</v>
      </c>
      <c r="C218" s="48" t="s">
        <v>108</v>
      </c>
      <c r="D218" s="46" t="s">
        <v>65</v>
      </c>
      <c r="E218" s="48" t="s">
        <v>9593</v>
      </c>
      <c r="F218" s="48" t="s">
        <v>9594</v>
      </c>
      <c r="G218" s="49" t="s">
        <v>6175</v>
      </c>
      <c r="H218" s="48" t="s">
        <v>9624</v>
      </c>
      <c r="I218" s="40" t="s">
        <v>7904</v>
      </c>
      <c r="J218" s="40" t="s">
        <v>7905</v>
      </c>
      <c r="K218" s="43">
        <f>L218-5</f>
        <v>41276</v>
      </c>
      <c r="L218" s="43">
        <f>K219</f>
        <v>41281</v>
      </c>
      <c r="M218" s="40" t="s">
        <v>7</v>
      </c>
      <c r="N218" s="48" t="s">
        <v>98</v>
      </c>
      <c r="O218" s="40">
        <v>100</v>
      </c>
      <c r="P218" s="39"/>
    </row>
    <row r="219" spans="1:16" hidden="1">
      <c r="A219" s="48" t="s">
        <v>8539</v>
      </c>
      <c r="B219" s="48" t="s">
        <v>6061</v>
      </c>
      <c r="C219" s="48" t="s">
        <v>108</v>
      </c>
      <c r="D219" s="46" t="s">
        <v>65</v>
      </c>
      <c r="E219" s="48" t="s">
        <v>9593</v>
      </c>
      <c r="F219" s="48" t="s">
        <v>9594</v>
      </c>
      <c r="G219" s="49" t="s">
        <v>6175</v>
      </c>
      <c r="H219" s="48" t="s">
        <v>9624</v>
      </c>
      <c r="I219" s="40" t="s">
        <v>7904</v>
      </c>
      <c r="J219" s="40" t="s">
        <v>8249</v>
      </c>
      <c r="K219" s="43">
        <f>L219-5</f>
        <v>41281</v>
      </c>
      <c r="L219" s="43">
        <f>K220</f>
        <v>41286</v>
      </c>
      <c r="M219" s="40" t="s">
        <v>7</v>
      </c>
      <c r="N219" s="48" t="s">
        <v>98</v>
      </c>
      <c r="O219" s="40">
        <v>100</v>
      </c>
      <c r="P219" s="39"/>
    </row>
    <row r="220" spans="1:16" hidden="1">
      <c r="A220" s="48" t="s">
        <v>8539</v>
      </c>
      <c r="B220" s="48" t="s">
        <v>6061</v>
      </c>
      <c r="C220" s="48" t="s">
        <v>108</v>
      </c>
      <c r="D220" s="46" t="s">
        <v>65</v>
      </c>
      <c r="E220" s="48" t="s">
        <v>9593</v>
      </c>
      <c r="F220" s="48" t="s">
        <v>9594</v>
      </c>
      <c r="G220" s="49" t="s">
        <v>6175</v>
      </c>
      <c r="H220" s="48" t="s">
        <v>9624</v>
      </c>
      <c r="I220" s="40" t="s">
        <v>7904</v>
      </c>
      <c r="J220" s="40" t="s">
        <v>7907</v>
      </c>
      <c r="K220" s="43">
        <f>L220-5</f>
        <v>41286</v>
      </c>
      <c r="L220" s="43">
        <f>K221</f>
        <v>41291</v>
      </c>
      <c r="M220" s="40" t="s">
        <v>7</v>
      </c>
      <c r="N220" s="48" t="s">
        <v>98</v>
      </c>
      <c r="O220" s="40">
        <v>100</v>
      </c>
      <c r="P220" s="39"/>
    </row>
    <row r="221" spans="1:16" ht="26.45" hidden="1">
      <c r="A221" s="48" t="s">
        <v>8539</v>
      </c>
      <c r="B221" s="48" t="s">
        <v>6061</v>
      </c>
      <c r="C221" s="48" t="s">
        <v>108</v>
      </c>
      <c r="D221" s="46" t="s">
        <v>65</v>
      </c>
      <c r="E221" s="48" t="s">
        <v>9593</v>
      </c>
      <c r="F221" s="48" t="s">
        <v>9594</v>
      </c>
      <c r="G221" s="49" t="s">
        <v>6175</v>
      </c>
      <c r="H221" s="48" t="s">
        <v>9624</v>
      </c>
      <c r="I221" s="40" t="s">
        <v>7904</v>
      </c>
      <c r="J221" s="40" t="s">
        <v>8172</v>
      </c>
      <c r="K221" s="43">
        <f>L221-1</f>
        <v>41291</v>
      </c>
      <c r="L221" s="43">
        <f>K209</f>
        <v>41292</v>
      </c>
      <c r="M221" s="40" t="s">
        <v>7</v>
      </c>
      <c r="N221" s="48" t="s">
        <v>98</v>
      </c>
      <c r="O221" s="40">
        <v>100</v>
      </c>
      <c r="P221" s="39" t="s">
        <v>9625</v>
      </c>
    </row>
    <row r="222" spans="1:16" hidden="1">
      <c r="A222" s="49" t="s">
        <v>8994</v>
      </c>
      <c r="B222" s="49" t="s">
        <v>9626</v>
      </c>
      <c r="C222" s="49" t="s">
        <v>108</v>
      </c>
      <c r="D222" s="47" t="s">
        <v>65</v>
      </c>
      <c r="E222" s="48" t="s">
        <v>9593</v>
      </c>
      <c r="F222" s="48" t="s">
        <v>9594</v>
      </c>
      <c r="G222" s="49" t="s">
        <v>6175</v>
      </c>
      <c r="H222" s="49" t="s">
        <v>9627</v>
      </c>
      <c r="I222" s="41" t="s">
        <v>1048</v>
      </c>
      <c r="J222" s="41" t="s">
        <v>7888</v>
      </c>
      <c r="K222" s="41"/>
      <c r="L222" s="40"/>
    </row>
    <row r="223" spans="1:16" hidden="1">
      <c r="A223" s="49" t="s">
        <v>8994</v>
      </c>
      <c r="B223" s="49" t="s">
        <v>9626</v>
      </c>
      <c r="C223" s="49" t="s">
        <v>108</v>
      </c>
      <c r="D223" s="47" t="s">
        <v>65</v>
      </c>
      <c r="E223" s="48" t="s">
        <v>9593</v>
      </c>
      <c r="F223" s="48" t="s">
        <v>9594</v>
      </c>
      <c r="G223" s="49" t="s">
        <v>6175</v>
      </c>
      <c r="H223" s="49" t="s">
        <v>9627</v>
      </c>
      <c r="I223" s="41" t="s">
        <v>1048</v>
      </c>
      <c r="J223" s="41" t="s">
        <v>8244</v>
      </c>
      <c r="K223" s="42">
        <v>41078</v>
      </c>
      <c r="L223" s="40"/>
    </row>
    <row r="224" spans="1:16" hidden="1">
      <c r="A224" s="49" t="s">
        <v>8994</v>
      </c>
      <c r="B224" s="49" t="s">
        <v>9626</v>
      </c>
      <c r="C224" s="49" t="s">
        <v>108</v>
      </c>
      <c r="D224" s="47" t="s">
        <v>65</v>
      </c>
      <c r="E224" s="48" t="s">
        <v>9593</v>
      </c>
      <c r="F224" s="48" t="s">
        <v>9594</v>
      </c>
      <c r="G224" s="49" t="s">
        <v>6175</v>
      </c>
      <c r="H224" s="49" t="s">
        <v>9627</v>
      </c>
      <c r="I224" s="41" t="s">
        <v>1048</v>
      </c>
      <c r="J224" s="41" t="s">
        <v>7889</v>
      </c>
      <c r="K224" s="59">
        <v>41371</v>
      </c>
      <c r="L224" s="40"/>
    </row>
    <row r="225" spans="1:16" hidden="1">
      <c r="A225" s="49" t="s">
        <v>8994</v>
      </c>
      <c r="B225" s="49" t="s">
        <v>9626</v>
      </c>
      <c r="C225" s="49" t="s">
        <v>108</v>
      </c>
      <c r="D225" s="47" t="s">
        <v>65</v>
      </c>
      <c r="E225" s="48" t="s">
        <v>9593</v>
      </c>
      <c r="F225" s="48" t="s">
        <v>9594</v>
      </c>
      <c r="G225" s="49" t="s">
        <v>6175</v>
      </c>
      <c r="H225" s="49" t="s">
        <v>9627</v>
      </c>
      <c r="I225" s="41" t="s">
        <v>1048</v>
      </c>
      <c r="J225" s="41" t="s">
        <v>7890</v>
      </c>
      <c r="K225" s="41"/>
      <c r="L225" s="40"/>
    </row>
    <row r="226" spans="1:16" hidden="1">
      <c r="A226" s="49" t="s">
        <v>8994</v>
      </c>
      <c r="B226" s="49" t="s">
        <v>9626</v>
      </c>
      <c r="C226" s="49" t="s">
        <v>108</v>
      </c>
      <c r="D226" s="47" t="s">
        <v>65</v>
      </c>
      <c r="E226" s="48" t="s">
        <v>9593</v>
      </c>
      <c r="F226" s="48" t="s">
        <v>9594</v>
      </c>
      <c r="G226" s="49" t="s">
        <v>6175</v>
      </c>
      <c r="H226" s="49" t="s">
        <v>9627</v>
      </c>
      <c r="I226" s="41" t="s">
        <v>1048</v>
      </c>
      <c r="J226" s="41" t="s">
        <v>7891</v>
      </c>
      <c r="K226" s="41"/>
      <c r="L226" s="40"/>
    </row>
    <row r="227" spans="1:16" hidden="1">
      <c r="A227" s="49" t="s">
        <v>8994</v>
      </c>
      <c r="B227" s="49" t="s">
        <v>9626</v>
      </c>
      <c r="C227" s="49" t="s">
        <v>108</v>
      </c>
      <c r="D227" s="47" t="s">
        <v>65</v>
      </c>
      <c r="E227" s="48" t="s">
        <v>9593</v>
      </c>
      <c r="F227" s="48" t="s">
        <v>9594</v>
      </c>
      <c r="G227" s="49" t="s">
        <v>6175</v>
      </c>
      <c r="H227" s="49" t="s">
        <v>9627</v>
      </c>
      <c r="I227" s="41" t="s">
        <v>1048</v>
      </c>
      <c r="J227" s="41" t="s">
        <v>7892</v>
      </c>
      <c r="K227" s="41"/>
      <c r="L227" s="40"/>
    </row>
    <row r="228" spans="1:16" hidden="1">
      <c r="A228" s="49" t="s">
        <v>8994</v>
      </c>
      <c r="B228" s="49" t="s">
        <v>9626</v>
      </c>
      <c r="C228" s="49" t="s">
        <v>108</v>
      </c>
      <c r="D228" s="47" t="s">
        <v>65</v>
      </c>
      <c r="E228" s="48" t="s">
        <v>9593</v>
      </c>
      <c r="F228" s="48" t="s">
        <v>9594</v>
      </c>
      <c r="G228" s="49" t="s">
        <v>6175</v>
      </c>
      <c r="H228" s="49" t="s">
        <v>9627</v>
      </c>
      <c r="I228" s="41" t="s">
        <v>1048</v>
      </c>
      <c r="J228" s="41" t="s">
        <v>7893</v>
      </c>
      <c r="K228" s="41"/>
      <c r="L228" s="40"/>
    </row>
    <row r="229" spans="1:16" hidden="1">
      <c r="A229" s="49" t="s">
        <v>8994</v>
      </c>
      <c r="B229" s="49" t="s">
        <v>9626</v>
      </c>
      <c r="C229" s="49" t="s">
        <v>108</v>
      </c>
      <c r="D229" s="47" t="s">
        <v>65</v>
      </c>
      <c r="E229" s="48" t="s">
        <v>9593</v>
      </c>
      <c r="F229" s="48" t="s">
        <v>9594</v>
      </c>
      <c r="G229" s="49" t="s">
        <v>6175</v>
      </c>
      <c r="H229" s="49" t="s">
        <v>9627</v>
      </c>
      <c r="I229" s="41" t="s">
        <v>1048</v>
      </c>
      <c r="J229" s="41" t="s">
        <v>7894</v>
      </c>
      <c r="K229" s="41"/>
      <c r="L229" s="40"/>
    </row>
    <row r="230" spans="1:16" hidden="1">
      <c r="A230" s="48" t="s">
        <v>8994</v>
      </c>
      <c r="B230" s="48" t="s">
        <v>9626</v>
      </c>
      <c r="C230" s="48" t="s">
        <v>108</v>
      </c>
      <c r="D230" s="46" t="s">
        <v>65</v>
      </c>
      <c r="E230" s="48" t="s">
        <v>9593</v>
      </c>
      <c r="F230" s="48" t="s">
        <v>9594</v>
      </c>
      <c r="G230" s="49" t="s">
        <v>6175</v>
      </c>
      <c r="H230" s="48" t="s">
        <v>9627</v>
      </c>
      <c r="I230" s="40" t="s">
        <v>7895</v>
      </c>
      <c r="J230" s="40" t="s">
        <v>8245</v>
      </c>
      <c r="K230" s="43">
        <f>K223</f>
        <v>41078</v>
      </c>
      <c r="L230" s="43">
        <f>K230+10</f>
        <v>41088</v>
      </c>
      <c r="M230" s="40" t="s">
        <v>8173</v>
      </c>
      <c r="N230" s="48" t="s">
        <v>6196</v>
      </c>
      <c r="O230" s="40">
        <v>100</v>
      </c>
      <c r="P230" s="39"/>
    </row>
    <row r="231" spans="1:16" hidden="1">
      <c r="A231" s="48" t="s">
        <v>8994</v>
      </c>
      <c r="B231" s="48" t="s">
        <v>9626</v>
      </c>
      <c r="C231" s="48" t="s">
        <v>108</v>
      </c>
      <c r="D231" s="46" t="s">
        <v>65</v>
      </c>
      <c r="E231" s="48" t="s">
        <v>9593</v>
      </c>
      <c r="F231" s="48" t="s">
        <v>9594</v>
      </c>
      <c r="G231" s="49" t="s">
        <v>6175</v>
      </c>
      <c r="H231" s="48" t="s">
        <v>9627</v>
      </c>
      <c r="I231" s="40" t="s">
        <v>7898</v>
      </c>
      <c r="J231" s="40" t="s">
        <v>8247</v>
      </c>
      <c r="K231" s="43">
        <f>L230</f>
        <v>41088</v>
      </c>
      <c r="L231" s="43">
        <f>K231+2</f>
        <v>41090</v>
      </c>
      <c r="M231" s="40" t="s">
        <v>8173</v>
      </c>
      <c r="N231" s="48" t="s">
        <v>6196</v>
      </c>
      <c r="O231" s="40">
        <v>100</v>
      </c>
      <c r="P231" s="39"/>
    </row>
    <row r="232" spans="1:16">
      <c r="A232" s="48" t="s">
        <v>8994</v>
      </c>
      <c r="B232" s="48" t="s">
        <v>9626</v>
      </c>
      <c r="C232" s="48" t="s">
        <v>108</v>
      </c>
      <c r="D232" s="46" t="s">
        <v>65</v>
      </c>
      <c r="E232" s="48" t="s">
        <v>9593</v>
      </c>
      <c r="F232" s="48" t="s">
        <v>9594</v>
      </c>
      <c r="G232" s="49" t="s">
        <v>6175</v>
      </c>
      <c r="H232" s="48" t="s">
        <v>9627</v>
      </c>
      <c r="I232" s="40" t="s">
        <v>7901</v>
      </c>
      <c r="J232" s="40" t="s">
        <v>7902</v>
      </c>
      <c r="K232" s="43">
        <f>L231</f>
        <v>41090</v>
      </c>
      <c r="L232" s="43">
        <f>K233</f>
        <v>41355</v>
      </c>
      <c r="M232" s="40" t="s">
        <v>8173</v>
      </c>
      <c r="N232" s="48" t="s">
        <v>6196</v>
      </c>
      <c r="O232" s="40">
        <v>100</v>
      </c>
      <c r="P232" s="39"/>
    </row>
    <row r="233" spans="1:16" hidden="1">
      <c r="A233" s="48" t="s">
        <v>8994</v>
      </c>
      <c r="B233" s="48" t="s">
        <v>9626</v>
      </c>
      <c r="C233" s="48" t="s">
        <v>108</v>
      </c>
      <c r="D233" s="46" t="s">
        <v>65</v>
      </c>
      <c r="E233" s="48" t="s">
        <v>9593</v>
      </c>
      <c r="F233" s="48" t="s">
        <v>9594</v>
      </c>
      <c r="G233" s="49" t="s">
        <v>6175</v>
      </c>
      <c r="H233" s="48" t="s">
        <v>9627</v>
      </c>
      <c r="I233" s="40" t="s">
        <v>7904</v>
      </c>
      <c r="J233" s="40" t="s">
        <v>7905</v>
      </c>
      <c r="K233" s="43">
        <f>L233-5</f>
        <v>41355</v>
      </c>
      <c r="L233" s="43">
        <f>K234</f>
        <v>41360</v>
      </c>
      <c r="M233" s="40" t="s">
        <v>8173</v>
      </c>
      <c r="N233" s="48" t="s">
        <v>6196</v>
      </c>
      <c r="O233" s="40">
        <v>100</v>
      </c>
      <c r="P233" s="39"/>
    </row>
    <row r="234" spans="1:16" hidden="1">
      <c r="A234" s="48" t="s">
        <v>8994</v>
      </c>
      <c r="B234" s="48" t="s">
        <v>9626</v>
      </c>
      <c r="C234" s="48" t="s">
        <v>108</v>
      </c>
      <c r="D234" s="46" t="s">
        <v>65</v>
      </c>
      <c r="E234" s="48" t="s">
        <v>9593</v>
      </c>
      <c r="F234" s="48" t="s">
        <v>9594</v>
      </c>
      <c r="G234" s="49" t="s">
        <v>6175</v>
      </c>
      <c r="H234" s="48" t="s">
        <v>9627</v>
      </c>
      <c r="I234" s="40" t="s">
        <v>7904</v>
      </c>
      <c r="J234" s="40" t="s">
        <v>8249</v>
      </c>
      <c r="K234" s="43">
        <f>L234-5</f>
        <v>41360</v>
      </c>
      <c r="L234" s="43">
        <f>K235</f>
        <v>41365</v>
      </c>
      <c r="M234" s="40" t="s">
        <v>8173</v>
      </c>
      <c r="N234" s="48" t="s">
        <v>6196</v>
      </c>
      <c r="O234" s="40">
        <v>100</v>
      </c>
      <c r="P234" s="39"/>
    </row>
    <row r="235" spans="1:16" hidden="1">
      <c r="A235" s="48" t="s">
        <v>8994</v>
      </c>
      <c r="B235" s="48" t="s">
        <v>9626</v>
      </c>
      <c r="C235" s="48" t="s">
        <v>108</v>
      </c>
      <c r="D235" s="46" t="s">
        <v>65</v>
      </c>
      <c r="E235" s="48" t="s">
        <v>9593</v>
      </c>
      <c r="F235" s="48" t="s">
        <v>9594</v>
      </c>
      <c r="G235" s="49" t="s">
        <v>6175</v>
      </c>
      <c r="H235" s="48" t="s">
        <v>9627</v>
      </c>
      <c r="I235" s="40" t="s">
        <v>7904</v>
      </c>
      <c r="J235" s="40" t="s">
        <v>7907</v>
      </c>
      <c r="K235" s="43">
        <f>L235-5</f>
        <v>41365</v>
      </c>
      <c r="L235" s="43">
        <f>K236</f>
        <v>41370</v>
      </c>
      <c r="M235" s="40" t="s">
        <v>8173</v>
      </c>
      <c r="N235" s="48" t="s">
        <v>6196</v>
      </c>
      <c r="O235" s="40">
        <v>100</v>
      </c>
      <c r="P235" s="39"/>
    </row>
    <row r="236" spans="1:16" hidden="1">
      <c r="A236" s="48" t="s">
        <v>8994</v>
      </c>
      <c r="B236" s="48" t="s">
        <v>9626</v>
      </c>
      <c r="C236" s="48" t="s">
        <v>108</v>
      </c>
      <c r="D236" s="46" t="s">
        <v>65</v>
      </c>
      <c r="E236" s="48" t="s">
        <v>9593</v>
      </c>
      <c r="F236" s="48" t="s">
        <v>9594</v>
      </c>
      <c r="G236" s="49" t="s">
        <v>6175</v>
      </c>
      <c r="H236" s="48" t="s">
        <v>9627</v>
      </c>
      <c r="I236" s="40" t="s">
        <v>7904</v>
      </c>
      <c r="J236" s="40" t="s">
        <v>8172</v>
      </c>
      <c r="K236" s="43">
        <f>L236-1</f>
        <v>41370</v>
      </c>
      <c r="L236" s="43">
        <f>K224</f>
        <v>41371</v>
      </c>
      <c r="M236" s="40" t="s">
        <v>8173</v>
      </c>
      <c r="N236" s="48" t="s">
        <v>6196</v>
      </c>
      <c r="O236" s="40">
        <v>100</v>
      </c>
      <c r="P236" s="39"/>
    </row>
    <row r="237" spans="1:16" hidden="1">
      <c r="A237" s="49" t="s">
        <v>8994</v>
      </c>
      <c r="B237" s="49" t="s">
        <v>6233</v>
      </c>
      <c r="C237" s="49" t="s">
        <v>108</v>
      </c>
      <c r="D237" s="47" t="s">
        <v>65</v>
      </c>
      <c r="E237" s="48" t="s">
        <v>9593</v>
      </c>
      <c r="F237" s="48" t="s">
        <v>9594</v>
      </c>
      <c r="G237" s="49" t="s">
        <v>6175</v>
      </c>
      <c r="H237" s="49" t="s">
        <v>9628</v>
      </c>
      <c r="I237" s="41" t="s">
        <v>1048</v>
      </c>
      <c r="J237" s="41" t="s">
        <v>7888</v>
      </c>
      <c r="K237" s="41"/>
      <c r="L237" s="40"/>
    </row>
    <row r="238" spans="1:16" hidden="1">
      <c r="A238" s="49" t="s">
        <v>8994</v>
      </c>
      <c r="B238" s="49" t="s">
        <v>6233</v>
      </c>
      <c r="C238" s="49" t="s">
        <v>108</v>
      </c>
      <c r="D238" s="47" t="s">
        <v>65</v>
      </c>
      <c r="E238" s="48" t="s">
        <v>9593</v>
      </c>
      <c r="F238" s="48" t="s">
        <v>9594</v>
      </c>
      <c r="G238" s="49" t="s">
        <v>6175</v>
      </c>
      <c r="H238" s="49" t="s">
        <v>9628</v>
      </c>
      <c r="I238" s="41" t="s">
        <v>1048</v>
      </c>
      <c r="J238" s="41" t="s">
        <v>8244</v>
      </c>
      <c r="K238" s="42">
        <v>41078</v>
      </c>
      <c r="L238" s="40"/>
    </row>
    <row r="239" spans="1:16" hidden="1">
      <c r="A239" s="49" t="s">
        <v>8994</v>
      </c>
      <c r="B239" s="49" t="s">
        <v>6233</v>
      </c>
      <c r="C239" s="49" t="s">
        <v>108</v>
      </c>
      <c r="D239" s="47" t="s">
        <v>65</v>
      </c>
      <c r="E239" s="48" t="s">
        <v>9593</v>
      </c>
      <c r="F239" s="48" t="s">
        <v>9594</v>
      </c>
      <c r="G239" s="49" t="s">
        <v>6175</v>
      </c>
      <c r="H239" s="49" t="s">
        <v>9628</v>
      </c>
      <c r="I239" s="41" t="s">
        <v>1048</v>
      </c>
      <c r="J239" s="41" t="s">
        <v>7889</v>
      </c>
      <c r="K239" s="59">
        <v>41371</v>
      </c>
      <c r="L239" s="40"/>
    </row>
    <row r="240" spans="1:16" hidden="1">
      <c r="A240" s="49" t="s">
        <v>8994</v>
      </c>
      <c r="B240" s="49" t="s">
        <v>6233</v>
      </c>
      <c r="C240" s="49" t="s">
        <v>108</v>
      </c>
      <c r="D240" s="47" t="s">
        <v>65</v>
      </c>
      <c r="E240" s="48" t="s">
        <v>9593</v>
      </c>
      <c r="F240" s="48" t="s">
        <v>9594</v>
      </c>
      <c r="G240" s="49" t="s">
        <v>6175</v>
      </c>
      <c r="H240" s="49" t="s">
        <v>9628</v>
      </c>
      <c r="I240" s="41" t="s">
        <v>1048</v>
      </c>
      <c r="J240" s="41" t="s">
        <v>7890</v>
      </c>
      <c r="K240" s="41"/>
      <c r="L240" s="40"/>
    </row>
    <row r="241" spans="1:16" hidden="1">
      <c r="A241" s="49" t="s">
        <v>8994</v>
      </c>
      <c r="B241" s="49" t="s">
        <v>6233</v>
      </c>
      <c r="C241" s="49" t="s">
        <v>108</v>
      </c>
      <c r="D241" s="47" t="s">
        <v>65</v>
      </c>
      <c r="E241" s="48" t="s">
        <v>9593</v>
      </c>
      <c r="F241" s="48" t="s">
        <v>9594</v>
      </c>
      <c r="G241" s="49" t="s">
        <v>6175</v>
      </c>
      <c r="H241" s="49" t="s">
        <v>9628</v>
      </c>
      <c r="I241" s="41" t="s">
        <v>1048</v>
      </c>
      <c r="J241" s="41" t="s">
        <v>7891</v>
      </c>
      <c r="K241" s="41"/>
      <c r="L241" s="40"/>
    </row>
    <row r="242" spans="1:16" hidden="1">
      <c r="A242" s="49" t="s">
        <v>8994</v>
      </c>
      <c r="B242" s="49" t="s">
        <v>6233</v>
      </c>
      <c r="C242" s="49" t="s">
        <v>108</v>
      </c>
      <c r="D242" s="47" t="s">
        <v>65</v>
      </c>
      <c r="E242" s="48" t="s">
        <v>9593</v>
      </c>
      <c r="F242" s="48" t="s">
        <v>9594</v>
      </c>
      <c r="G242" s="49" t="s">
        <v>6175</v>
      </c>
      <c r="H242" s="49" t="s">
        <v>9628</v>
      </c>
      <c r="I242" s="41" t="s">
        <v>1048</v>
      </c>
      <c r="J242" s="41" t="s">
        <v>7892</v>
      </c>
      <c r="K242" s="41"/>
      <c r="L242" s="40"/>
    </row>
    <row r="243" spans="1:16" hidden="1">
      <c r="A243" s="49" t="s">
        <v>8994</v>
      </c>
      <c r="B243" s="49" t="s">
        <v>6233</v>
      </c>
      <c r="C243" s="49" t="s">
        <v>108</v>
      </c>
      <c r="D243" s="47" t="s">
        <v>65</v>
      </c>
      <c r="E243" s="48" t="s">
        <v>9593</v>
      </c>
      <c r="F243" s="48" t="s">
        <v>9594</v>
      </c>
      <c r="G243" s="49" t="s">
        <v>6175</v>
      </c>
      <c r="H243" s="49" t="s">
        <v>9628</v>
      </c>
      <c r="I243" s="41" t="s">
        <v>1048</v>
      </c>
      <c r="J243" s="41" t="s">
        <v>7893</v>
      </c>
      <c r="K243" s="41"/>
      <c r="L243" s="40"/>
    </row>
    <row r="244" spans="1:16" hidden="1">
      <c r="A244" s="49" t="s">
        <v>8994</v>
      </c>
      <c r="B244" s="49" t="s">
        <v>6233</v>
      </c>
      <c r="C244" s="49" t="s">
        <v>108</v>
      </c>
      <c r="D244" s="47" t="s">
        <v>65</v>
      </c>
      <c r="E244" s="48" t="s">
        <v>9593</v>
      </c>
      <c r="F244" s="48" t="s">
        <v>9594</v>
      </c>
      <c r="G244" s="49" t="s">
        <v>6175</v>
      </c>
      <c r="H244" s="49" t="s">
        <v>9628</v>
      </c>
      <c r="I244" s="41" t="s">
        <v>1048</v>
      </c>
      <c r="J244" s="41" t="s">
        <v>7894</v>
      </c>
      <c r="K244" s="41"/>
      <c r="L244" s="40"/>
    </row>
    <row r="245" spans="1:16" hidden="1">
      <c r="A245" s="48" t="s">
        <v>8994</v>
      </c>
      <c r="B245" s="48" t="s">
        <v>6233</v>
      </c>
      <c r="C245" s="48" t="s">
        <v>108</v>
      </c>
      <c r="D245" s="46" t="s">
        <v>65</v>
      </c>
      <c r="E245" s="48" t="s">
        <v>9593</v>
      </c>
      <c r="F245" s="48" t="s">
        <v>9594</v>
      </c>
      <c r="G245" s="49" t="s">
        <v>6175</v>
      </c>
      <c r="H245" s="48" t="s">
        <v>9628</v>
      </c>
      <c r="I245" s="40" t="s">
        <v>7895</v>
      </c>
      <c r="J245" s="40" t="s">
        <v>8245</v>
      </c>
      <c r="K245" s="43">
        <f>K238</f>
        <v>41078</v>
      </c>
      <c r="L245" s="43">
        <f>K245+10</f>
        <v>41088</v>
      </c>
      <c r="M245" s="40" t="s">
        <v>8173</v>
      </c>
      <c r="N245" s="40" t="s">
        <v>6196</v>
      </c>
      <c r="O245" s="40">
        <v>100</v>
      </c>
      <c r="P245" s="39"/>
    </row>
    <row r="246" spans="1:16" hidden="1">
      <c r="A246" s="48" t="s">
        <v>8994</v>
      </c>
      <c r="B246" s="48" t="s">
        <v>6233</v>
      </c>
      <c r="C246" s="48" t="s">
        <v>108</v>
      </c>
      <c r="D246" s="46" t="s">
        <v>65</v>
      </c>
      <c r="E246" s="48" t="s">
        <v>9593</v>
      </c>
      <c r="F246" s="48" t="s">
        <v>9594</v>
      </c>
      <c r="G246" s="49" t="s">
        <v>6175</v>
      </c>
      <c r="H246" s="48" t="s">
        <v>9628</v>
      </c>
      <c r="I246" s="40" t="s">
        <v>7898</v>
      </c>
      <c r="J246" s="40" t="s">
        <v>8247</v>
      </c>
      <c r="K246" s="43">
        <f>L245</f>
        <v>41088</v>
      </c>
      <c r="L246" s="43">
        <f>K246+2</f>
        <v>41090</v>
      </c>
      <c r="M246" s="40" t="s">
        <v>8173</v>
      </c>
      <c r="N246" s="40" t="s">
        <v>6196</v>
      </c>
      <c r="O246" s="40">
        <v>100</v>
      </c>
      <c r="P246" s="39"/>
    </row>
    <row r="247" spans="1:16">
      <c r="A247" s="48" t="s">
        <v>8994</v>
      </c>
      <c r="B247" s="48" t="s">
        <v>6233</v>
      </c>
      <c r="C247" s="48" t="s">
        <v>108</v>
      </c>
      <c r="D247" s="46" t="s">
        <v>65</v>
      </c>
      <c r="E247" s="48" t="s">
        <v>9593</v>
      </c>
      <c r="F247" s="48" t="s">
        <v>9594</v>
      </c>
      <c r="G247" s="49" t="s">
        <v>6175</v>
      </c>
      <c r="H247" s="48" t="s">
        <v>9628</v>
      </c>
      <c r="I247" s="40" t="s">
        <v>7901</v>
      </c>
      <c r="J247" s="40" t="s">
        <v>7902</v>
      </c>
      <c r="K247" s="43">
        <f>L246</f>
        <v>41090</v>
      </c>
      <c r="L247" s="43">
        <f>K248</f>
        <v>41355</v>
      </c>
      <c r="M247" s="40" t="s">
        <v>8173</v>
      </c>
      <c r="N247" s="40" t="s">
        <v>6196</v>
      </c>
      <c r="O247" s="40">
        <v>100</v>
      </c>
      <c r="P247" s="39"/>
    </row>
    <row r="248" spans="1:16" hidden="1">
      <c r="A248" s="48" t="s">
        <v>8994</v>
      </c>
      <c r="B248" s="48" t="s">
        <v>6233</v>
      </c>
      <c r="C248" s="48" t="s">
        <v>108</v>
      </c>
      <c r="D248" s="46" t="s">
        <v>65</v>
      </c>
      <c r="E248" s="48" t="s">
        <v>9593</v>
      </c>
      <c r="F248" s="48" t="s">
        <v>9594</v>
      </c>
      <c r="G248" s="49" t="s">
        <v>6175</v>
      </c>
      <c r="H248" s="48" t="s">
        <v>9628</v>
      </c>
      <c r="I248" s="40" t="s">
        <v>7904</v>
      </c>
      <c r="J248" s="40" t="s">
        <v>7905</v>
      </c>
      <c r="K248" s="43">
        <f>L248-5</f>
        <v>41355</v>
      </c>
      <c r="L248" s="43">
        <f>K249</f>
        <v>41360</v>
      </c>
      <c r="M248" s="40" t="s">
        <v>8173</v>
      </c>
      <c r="N248" s="40" t="s">
        <v>6196</v>
      </c>
      <c r="O248" s="40">
        <v>100</v>
      </c>
      <c r="P248" s="39"/>
    </row>
    <row r="249" spans="1:16" ht="26.45" hidden="1">
      <c r="A249" s="48" t="s">
        <v>8994</v>
      </c>
      <c r="B249" s="48" t="s">
        <v>6233</v>
      </c>
      <c r="C249" s="48" t="s">
        <v>108</v>
      </c>
      <c r="D249" s="46" t="s">
        <v>65</v>
      </c>
      <c r="E249" s="48" t="s">
        <v>9593</v>
      </c>
      <c r="F249" s="48" t="s">
        <v>9594</v>
      </c>
      <c r="G249" s="49" t="s">
        <v>6175</v>
      </c>
      <c r="H249" s="48" t="s">
        <v>9628</v>
      </c>
      <c r="I249" s="40" t="s">
        <v>7904</v>
      </c>
      <c r="J249" s="40" t="s">
        <v>8249</v>
      </c>
      <c r="K249" s="43">
        <f>L249-5</f>
        <v>41360</v>
      </c>
      <c r="L249" s="43">
        <f>K250</f>
        <v>41365</v>
      </c>
      <c r="M249" s="40" t="s">
        <v>8173</v>
      </c>
      <c r="N249" s="40" t="s">
        <v>6196</v>
      </c>
      <c r="O249" s="40">
        <v>100</v>
      </c>
      <c r="P249" s="39" t="s">
        <v>9001</v>
      </c>
    </row>
    <row r="250" spans="1:16" hidden="1">
      <c r="A250" s="48" t="s">
        <v>8994</v>
      </c>
      <c r="B250" s="48" t="s">
        <v>6233</v>
      </c>
      <c r="C250" s="48" t="s">
        <v>108</v>
      </c>
      <c r="D250" s="46" t="s">
        <v>65</v>
      </c>
      <c r="E250" s="48" t="s">
        <v>9593</v>
      </c>
      <c r="F250" s="48" t="s">
        <v>9594</v>
      </c>
      <c r="G250" s="49" t="s">
        <v>6175</v>
      </c>
      <c r="H250" s="48" t="s">
        <v>9628</v>
      </c>
      <c r="I250" s="40" t="s">
        <v>7904</v>
      </c>
      <c r="J250" s="40" t="s">
        <v>7907</v>
      </c>
      <c r="K250" s="43">
        <f>L250-5</f>
        <v>41365</v>
      </c>
      <c r="L250" s="43">
        <f>K251</f>
        <v>41370</v>
      </c>
      <c r="M250" s="40" t="s">
        <v>8173</v>
      </c>
      <c r="N250" s="40" t="s">
        <v>6196</v>
      </c>
      <c r="O250" s="40">
        <v>100</v>
      </c>
      <c r="P250" s="39"/>
    </row>
    <row r="251" spans="1:16" hidden="1">
      <c r="A251" s="48" t="s">
        <v>8994</v>
      </c>
      <c r="B251" s="48" t="s">
        <v>6233</v>
      </c>
      <c r="C251" s="48" t="s">
        <v>108</v>
      </c>
      <c r="D251" s="46" t="s">
        <v>65</v>
      </c>
      <c r="E251" s="48" t="s">
        <v>9593</v>
      </c>
      <c r="F251" s="48" t="s">
        <v>9594</v>
      </c>
      <c r="G251" s="49" t="s">
        <v>6175</v>
      </c>
      <c r="H251" s="48" t="s">
        <v>9628</v>
      </c>
      <c r="I251" s="40" t="s">
        <v>7904</v>
      </c>
      <c r="J251" s="40" t="s">
        <v>8172</v>
      </c>
      <c r="K251" s="43">
        <f>L251-1</f>
        <v>41370</v>
      </c>
      <c r="L251" s="43">
        <f>K239</f>
        <v>41371</v>
      </c>
      <c r="M251" s="40" t="s">
        <v>8173</v>
      </c>
      <c r="N251" s="40" t="s">
        <v>6196</v>
      </c>
      <c r="O251" s="40">
        <v>100</v>
      </c>
      <c r="P251" s="39"/>
    </row>
    <row r="252" spans="1:16" hidden="1">
      <c r="A252" s="41" t="s">
        <v>8534</v>
      </c>
      <c r="B252" s="41" t="s">
        <v>9629</v>
      </c>
      <c r="C252" s="41" t="s">
        <v>52</v>
      </c>
      <c r="D252" s="41" t="s">
        <v>52</v>
      </c>
      <c r="E252" s="48" t="s">
        <v>9593</v>
      </c>
      <c r="F252" s="48" t="s">
        <v>9594</v>
      </c>
      <c r="G252" s="41" t="s">
        <v>5399</v>
      </c>
      <c r="H252" s="41" t="s">
        <v>9630</v>
      </c>
      <c r="I252" s="41" t="s">
        <v>1048</v>
      </c>
      <c r="J252" s="41" t="s">
        <v>7888</v>
      </c>
      <c r="K252" s="41"/>
      <c r="L252" s="40"/>
      <c r="M252" s="40"/>
      <c r="N252" s="40"/>
    </row>
    <row r="253" spans="1:16" hidden="1">
      <c r="A253" s="41" t="s">
        <v>8534</v>
      </c>
      <c r="B253" s="41" t="s">
        <v>9629</v>
      </c>
      <c r="C253" s="41" t="s">
        <v>52</v>
      </c>
      <c r="D253" s="41" t="s">
        <v>52</v>
      </c>
      <c r="E253" s="48" t="s">
        <v>9593</v>
      </c>
      <c r="F253" s="48" t="s">
        <v>9594</v>
      </c>
      <c r="G253" s="41" t="s">
        <v>5399</v>
      </c>
      <c r="H253" s="41" t="s">
        <v>9630</v>
      </c>
      <c r="I253" s="41" t="s">
        <v>1048</v>
      </c>
      <c r="J253" s="41" t="s">
        <v>8244</v>
      </c>
      <c r="K253" s="42">
        <v>41372</v>
      </c>
      <c r="L253" s="40"/>
      <c r="M253" s="40"/>
      <c r="N253" s="40"/>
    </row>
    <row r="254" spans="1:16" hidden="1">
      <c r="A254" s="41" t="s">
        <v>8534</v>
      </c>
      <c r="B254" s="41" t="s">
        <v>9629</v>
      </c>
      <c r="C254" s="41" t="s">
        <v>52</v>
      </c>
      <c r="D254" s="41" t="s">
        <v>52</v>
      </c>
      <c r="E254" s="48" t="s">
        <v>9593</v>
      </c>
      <c r="F254" s="48" t="s">
        <v>9594</v>
      </c>
      <c r="G254" s="41" t="s">
        <v>5399</v>
      </c>
      <c r="H254" s="41" t="s">
        <v>9630</v>
      </c>
      <c r="I254" s="41" t="s">
        <v>1048</v>
      </c>
      <c r="J254" s="41" t="s">
        <v>7889</v>
      </c>
      <c r="K254" s="42">
        <v>41516</v>
      </c>
      <c r="L254" s="40"/>
      <c r="M254" s="40"/>
      <c r="N254" s="40"/>
    </row>
    <row r="255" spans="1:16" hidden="1">
      <c r="A255" s="41" t="s">
        <v>8534</v>
      </c>
      <c r="B255" s="41" t="s">
        <v>9629</v>
      </c>
      <c r="C255" s="41" t="s">
        <v>52</v>
      </c>
      <c r="D255" s="41" t="s">
        <v>52</v>
      </c>
      <c r="E255" s="48" t="s">
        <v>9593</v>
      </c>
      <c r="F255" s="48" t="s">
        <v>9594</v>
      </c>
      <c r="G255" s="41" t="s">
        <v>5399</v>
      </c>
      <c r="H255" s="41" t="s">
        <v>9630</v>
      </c>
      <c r="I255" s="41" t="s">
        <v>1048</v>
      </c>
      <c r="J255" s="41" t="s">
        <v>7890</v>
      </c>
      <c r="K255" s="41"/>
      <c r="L255" s="40"/>
      <c r="M255" s="40"/>
      <c r="N255" s="40"/>
    </row>
    <row r="256" spans="1:16" hidden="1">
      <c r="A256" s="41" t="s">
        <v>8534</v>
      </c>
      <c r="B256" s="41" t="s">
        <v>9629</v>
      </c>
      <c r="C256" s="41" t="s">
        <v>52</v>
      </c>
      <c r="D256" s="41" t="s">
        <v>52</v>
      </c>
      <c r="E256" s="48" t="s">
        <v>9593</v>
      </c>
      <c r="F256" s="48" t="s">
        <v>9594</v>
      </c>
      <c r="G256" s="41" t="s">
        <v>5399</v>
      </c>
      <c r="H256" s="41" t="s">
        <v>9630</v>
      </c>
      <c r="I256" s="41" t="s">
        <v>1048</v>
      </c>
      <c r="J256" s="41" t="s">
        <v>7891</v>
      </c>
      <c r="K256" s="41"/>
      <c r="L256" s="40"/>
      <c r="M256" s="40"/>
      <c r="N256" s="40"/>
    </row>
    <row r="257" spans="1:16" hidden="1">
      <c r="A257" s="41" t="s">
        <v>8534</v>
      </c>
      <c r="B257" s="41" t="s">
        <v>9629</v>
      </c>
      <c r="C257" s="41" t="s">
        <v>52</v>
      </c>
      <c r="D257" s="41" t="s">
        <v>52</v>
      </c>
      <c r="E257" s="48" t="s">
        <v>9593</v>
      </c>
      <c r="F257" s="48" t="s">
        <v>9594</v>
      </c>
      <c r="G257" s="41" t="s">
        <v>5399</v>
      </c>
      <c r="H257" s="41" t="s">
        <v>9630</v>
      </c>
      <c r="I257" s="41" t="s">
        <v>1048</v>
      </c>
      <c r="J257" s="41" t="s">
        <v>7892</v>
      </c>
      <c r="K257" s="42">
        <v>41569</v>
      </c>
      <c r="L257" s="40"/>
      <c r="M257" s="40"/>
      <c r="N257" s="40"/>
    </row>
    <row r="258" spans="1:16" hidden="1">
      <c r="A258" s="41" t="s">
        <v>8534</v>
      </c>
      <c r="B258" s="41" t="s">
        <v>9629</v>
      </c>
      <c r="C258" s="41" t="s">
        <v>52</v>
      </c>
      <c r="D258" s="41" t="s">
        <v>52</v>
      </c>
      <c r="E258" s="48" t="s">
        <v>9593</v>
      </c>
      <c r="F258" s="48" t="s">
        <v>9594</v>
      </c>
      <c r="G258" s="41" t="s">
        <v>5399</v>
      </c>
      <c r="H258" s="41" t="s">
        <v>9630</v>
      </c>
      <c r="I258" s="41" t="s">
        <v>1048</v>
      </c>
      <c r="J258" s="41" t="s">
        <v>7893</v>
      </c>
      <c r="K258" s="41"/>
      <c r="L258" s="40"/>
      <c r="M258" s="40"/>
      <c r="N258" s="40"/>
    </row>
    <row r="259" spans="1:16" hidden="1">
      <c r="A259" s="41" t="s">
        <v>8534</v>
      </c>
      <c r="B259" s="41" t="s">
        <v>9629</v>
      </c>
      <c r="C259" s="41" t="s">
        <v>52</v>
      </c>
      <c r="D259" s="41" t="s">
        <v>52</v>
      </c>
      <c r="E259" s="48" t="s">
        <v>9593</v>
      </c>
      <c r="F259" s="48" t="s">
        <v>9594</v>
      </c>
      <c r="G259" s="41" t="s">
        <v>5399</v>
      </c>
      <c r="H259" s="41" t="s">
        <v>9630</v>
      </c>
      <c r="I259" s="41" t="s">
        <v>1048</v>
      </c>
      <c r="J259" s="41" t="s">
        <v>7894</v>
      </c>
      <c r="K259" s="41"/>
      <c r="L259" s="40"/>
      <c r="M259" s="40"/>
      <c r="N259" s="40"/>
    </row>
    <row r="260" spans="1:16" hidden="1">
      <c r="A260" s="40" t="s">
        <v>8534</v>
      </c>
      <c r="B260" s="40" t="s">
        <v>9629</v>
      </c>
      <c r="C260" s="40" t="s">
        <v>52</v>
      </c>
      <c r="D260" s="40" t="s">
        <v>52</v>
      </c>
      <c r="E260" s="48" t="s">
        <v>9593</v>
      </c>
      <c r="F260" s="48" t="s">
        <v>9594</v>
      </c>
      <c r="G260" s="41" t="s">
        <v>5399</v>
      </c>
      <c r="H260" s="40" t="s">
        <v>9630</v>
      </c>
      <c r="I260" s="40" t="s">
        <v>7895</v>
      </c>
      <c r="J260" s="40" t="s">
        <v>8245</v>
      </c>
      <c r="K260" s="43">
        <f>K253</f>
        <v>41372</v>
      </c>
      <c r="L260" s="43">
        <f>K260+30</f>
        <v>41402</v>
      </c>
      <c r="M260" s="40" t="s">
        <v>7</v>
      </c>
      <c r="N260" s="48" t="s">
        <v>9620</v>
      </c>
      <c r="O260" s="40">
        <v>100</v>
      </c>
    </row>
    <row r="261" spans="1:16" hidden="1">
      <c r="A261" s="40" t="s">
        <v>8534</v>
      </c>
      <c r="B261" s="40" t="s">
        <v>9629</v>
      </c>
      <c r="C261" s="40" t="s">
        <v>52</v>
      </c>
      <c r="D261" s="40" t="s">
        <v>52</v>
      </c>
      <c r="E261" s="48" t="s">
        <v>9593</v>
      </c>
      <c r="F261" s="48" t="s">
        <v>9594</v>
      </c>
      <c r="G261" s="41" t="s">
        <v>5399</v>
      </c>
      <c r="H261" s="40" t="s">
        <v>9630</v>
      </c>
      <c r="I261" s="40" t="s">
        <v>7898</v>
      </c>
      <c r="J261" s="40" t="s">
        <v>8247</v>
      </c>
      <c r="K261" s="43">
        <f t="shared" ref="K261:K266" si="4">L260</f>
        <v>41402</v>
      </c>
      <c r="L261" s="43">
        <f>K261+5</f>
        <v>41407</v>
      </c>
      <c r="M261" s="40" t="s">
        <v>7</v>
      </c>
      <c r="N261" s="48" t="s">
        <v>94</v>
      </c>
      <c r="O261" s="40">
        <v>100</v>
      </c>
    </row>
    <row r="262" spans="1:16" hidden="1">
      <c r="A262" s="40" t="s">
        <v>8534</v>
      </c>
      <c r="B262" s="40" t="s">
        <v>9629</v>
      </c>
      <c r="C262" s="40" t="s">
        <v>52</v>
      </c>
      <c r="D262" s="40" t="s">
        <v>52</v>
      </c>
      <c r="E262" s="48" t="s">
        <v>9593</v>
      </c>
      <c r="F262" s="48" t="s">
        <v>9594</v>
      </c>
      <c r="G262" s="41" t="s">
        <v>5399</v>
      </c>
      <c r="H262" s="40" t="s">
        <v>9630</v>
      </c>
      <c r="I262" s="40" t="s">
        <v>8253</v>
      </c>
      <c r="J262" s="40" t="s">
        <v>8254</v>
      </c>
      <c r="K262" s="43">
        <f t="shared" si="4"/>
        <v>41407</v>
      </c>
      <c r="L262" s="43">
        <f>K262+30</f>
        <v>41437</v>
      </c>
      <c r="M262" s="40" t="s">
        <v>7</v>
      </c>
      <c r="N262" s="48" t="s">
        <v>9620</v>
      </c>
      <c r="O262" s="40">
        <v>100</v>
      </c>
    </row>
    <row r="263" spans="1:16" hidden="1">
      <c r="A263" s="40" t="s">
        <v>8534</v>
      </c>
      <c r="B263" s="40" t="s">
        <v>9629</v>
      </c>
      <c r="C263" s="40" t="s">
        <v>52</v>
      </c>
      <c r="D263" s="40" t="s">
        <v>52</v>
      </c>
      <c r="E263" s="48" t="s">
        <v>9593</v>
      </c>
      <c r="F263" s="48" t="s">
        <v>9594</v>
      </c>
      <c r="G263" s="41" t="s">
        <v>5399</v>
      </c>
      <c r="H263" s="40" t="s">
        <v>9630</v>
      </c>
      <c r="I263" s="40" t="s">
        <v>8256</v>
      </c>
      <c r="J263" s="40" t="s">
        <v>8257</v>
      </c>
      <c r="K263" s="43">
        <f t="shared" si="4"/>
        <v>41437</v>
      </c>
      <c r="L263" s="43">
        <f>L262+10</f>
        <v>41447</v>
      </c>
      <c r="M263" s="40" t="s">
        <v>7</v>
      </c>
      <c r="N263" s="48" t="s">
        <v>9620</v>
      </c>
      <c r="O263" s="40">
        <v>100</v>
      </c>
    </row>
    <row r="264" spans="1:16" hidden="1">
      <c r="A264" s="40" t="s">
        <v>8534</v>
      </c>
      <c r="B264" s="40" t="s">
        <v>9629</v>
      </c>
      <c r="C264" s="40" t="s">
        <v>52</v>
      </c>
      <c r="D264" s="40" t="s">
        <v>52</v>
      </c>
      <c r="E264" s="48" t="s">
        <v>9593</v>
      </c>
      <c r="F264" s="48" t="s">
        <v>9594</v>
      </c>
      <c r="G264" s="41" t="s">
        <v>5399</v>
      </c>
      <c r="H264" s="40" t="s">
        <v>9630</v>
      </c>
      <c r="I264" s="40" t="s">
        <v>8256</v>
      </c>
      <c r="J264" s="40" t="s">
        <v>8249</v>
      </c>
      <c r="K264" s="43">
        <f t="shared" si="4"/>
        <v>41447</v>
      </c>
      <c r="L264" s="43">
        <f>K264+10</f>
        <v>41457</v>
      </c>
      <c r="M264" s="40" t="s">
        <v>7</v>
      </c>
      <c r="N264" s="48" t="s">
        <v>9620</v>
      </c>
      <c r="O264" s="40">
        <v>100</v>
      </c>
    </row>
    <row r="265" spans="1:16" hidden="1">
      <c r="A265" s="40" t="s">
        <v>8534</v>
      </c>
      <c r="B265" s="40" t="s">
        <v>9629</v>
      </c>
      <c r="C265" s="40" t="s">
        <v>52</v>
      </c>
      <c r="D265" s="40" t="s">
        <v>52</v>
      </c>
      <c r="E265" s="48" t="s">
        <v>9593</v>
      </c>
      <c r="F265" s="48" t="s">
        <v>9594</v>
      </c>
      <c r="G265" s="41" t="s">
        <v>5399</v>
      </c>
      <c r="H265" s="40" t="s">
        <v>9630</v>
      </c>
      <c r="I265" s="40" t="s">
        <v>8256</v>
      </c>
      <c r="J265" s="40" t="s">
        <v>7907</v>
      </c>
      <c r="K265" s="43">
        <f t="shared" si="4"/>
        <v>41457</v>
      </c>
      <c r="L265" s="43">
        <f>K265+5</f>
        <v>41462</v>
      </c>
      <c r="M265" s="40" t="s">
        <v>7</v>
      </c>
      <c r="N265" s="48" t="s">
        <v>9620</v>
      </c>
      <c r="O265" s="40">
        <v>100</v>
      </c>
    </row>
    <row r="266" spans="1:16" hidden="1">
      <c r="A266" s="40" t="s">
        <v>8534</v>
      </c>
      <c r="B266" s="40" t="s">
        <v>9629</v>
      </c>
      <c r="C266" s="40" t="s">
        <v>52</v>
      </c>
      <c r="D266" s="40" t="s">
        <v>52</v>
      </c>
      <c r="E266" s="48" t="s">
        <v>9593</v>
      </c>
      <c r="F266" s="48" t="s">
        <v>9594</v>
      </c>
      <c r="G266" s="41" t="s">
        <v>5399</v>
      </c>
      <c r="H266" s="40" t="s">
        <v>9630</v>
      </c>
      <c r="I266" s="40" t="s">
        <v>8256</v>
      </c>
      <c r="J266" s="40" t="s">
        <v>8259</v>
      </c>
      <c r="K266" s="43">
        <f t="shared" si="4"/>
        <v>41462</v>
      </c>
      <c r="L266" s="43">
        <f>K266</f>
        <v>41462</v>
      </c>
      <c r="M266" s="40" t="s">
        <v>7</v>
      </c>
      <c r="N266" s="48" t="s">
        <v>9620</v>
      </c>
      <c r="O266" s="40">
        <v>100</v>
      </c>
    </row>
    <row r="267" spans="1:16" ht="26.45" hidden="1">
      <c r="A267" s="40" t="s">
        <v>8534</v>
      </c>
      <c r="B267" s="40" t="s">
        <v>9629</v>
      </c>
      <c r="C267" s="40" t="s">
        <v>52</v>
      </c>
      <c r="D267" s="40" t="s">
        <v>52</v>
      </c>
      <c r="E267" s="48" t="s">
        <v>9593</v>
      </c>
      <c r="F267" s="48" t="s">
        <v>9594</v>
      </c>
      <c r="G267" s="41" t="s">
        <v>5399</v>
      </c>
      <c r="H267" s="40" t="s">
        <v>9630</v>
      </c>
      <c r="I267" s="65" t="s">
        <v>8261</v>
      </c>
      <c r="J267" s="40" t="s">
        <v>8262</v>
      </c>
      <c r="K267" s="43">
        <f>L264</f>
        <v>41457</v>
      </c>
      <c r="L267" s="43">
        <f>K267+5</f>
        <v>41462</v>
      </c>
      <c r="M267" s="40" t="s">
        <v>7</v>
      </c>
      <c r="N267" s="48" t="s">
        <v>94</v>
      </c>
      <c r="O267" s="40">
        <v>100</v>
      </c>
      <c r="P267" s="56" t="s">
        <v>8965</v>
      </c>
    </row>
    <row r="268" spans="1:16" ht="52.5" hidden="1">
      <c r="A268" s="40" t="s">
        <v>8534</v>
      </c>
      <c r="B268" s="40" t="s">
        <v>9629</v>
      </c>
      <c r="C268" s="40" t="s">
        <v>52</v>
      </c>
      <c r="D268" s="40" t="s">
        <v>52</v>
      </c>
      <c r="E268" s="48" t="s">
        <v>9593</v>
      </c>
      <c r="F268" s="48" t="s">
        <v>9594</v>
      </c>
      <c r="G268" s="41" t="s">
        <v>5399</v>
      </c>
      <c r="H268" s="40" t="s">
        <v>9630</v>
      </c>
      <c r="I268" s="40" t="s">
        <v>8264</v>
      </c>
      <c r="J268" s="40" t="s">
        <v>8265</v>
      </c>
      <c r="K268" s="43">
        <f>L267</f>
        <v>41462</v>
      </c>
      <c r="L268" s="43">
        <f>K254-21</f>
        <v>41495</v>
      </c>
      <c r="M268" s="40" t="s">
        <v>7</v>
      </c>
      <c r="N268" s="48" t="s">
        <v>9620</v>
      </c>
      <c r="O268" s="40">
        <v>100</v>
      </c>
      <c r="P268" s="56" t="s">
        <v>9631</v>
      </c>
    </row>
    <row r="269" spans="1:16" hidden="1">
      <c r="A269" s="40" t="s">
        <v>8534</v>
      </c>
      <c r="B269" s="40" t="s">
        <v>9629</v>
      </c>
      <c r="C269" s="40" t="s">
        <v>52</v>
      </c>
      <c r="D269" s="40" t="s">
        <v>52</v>
      </c>
      <c r="E269" s="48" t="s">
        <v>9593</v>
      </c>
      <c r="F269" s="48" t="s">
        <v>9594</v>
      </c>
      <c r="G269" s="41" t="s">
        <v>5399</v>
      </c>
      <c r="H269" s="40" t="s">
        <v>9630</v>
      </c>
      <c r="I269" s="40" t="s">
        <v>8261</v>
      </c>
      <c r="J269" s="40" t="s">
        <v>8266</v>
      </c>
      <c r="K269" s="43">
        <f>L268</f>
        <v>41495</v>
      </c>
      <c r="L269" s="43">
        <f>K269</f>
        <v>41495</v>
      </c>
      <c r="M269" s="40" t="s">
        <v>7</v>
      </c>
      <c r="N269" s="48" t="s">
        <v>94</v>
      </c>
      <c r="O269" s="40">
        <v>100</v>
      </c>
    </row>
    <row r="270" spans="1:16" hidden="1">
      <c r="A270" s="40" t="s">
        <v>8534</v>
      </c>
      <c r="B270" s="40" t="s">
        <v>9629</v>
      </c>
      <c r="C270" s="40" t="s">
        <v>52</v>
      </c>
      <c r="D270" s="40" t="s">
        <v>52</v>
      </c>
      <c r="E270" s="48" t="s">
        <v>9593</v>
      </c>
      <c r="F270" s="48" t="s">
        <v>9594</v>
      </c>
      <c r="G270" s="41" t="s">
        <v>5399</v>
      </c>
      <c r="H270" s="40" t="s">
        <v>9630</v>
      </c>
      <c r="I270" s="40" t="s">
        <v>7904</v>
      </c>
      <c r="J270" s="40" t="s">
        <v>8267</v>
      </c>
      <c r="K270" s="43">
        <f>L268</f>
        <v>41495</v>
      </c>
      <c r="L270" s="43">
        <f>K270+5</f>
        <v>41500</v>
      </c>
      <c r="M270" s="40" t="s">
        <v>7</v>
      </c>
      <c r="N270" s="48" t="s">
        <v>9620</v>
      </c>
      <c r="O270" s="40">
        <v>100</v>
      </c>
    </row>
    <row r="271" spans="1:16" hidden="1">
      <c r="A271" s="40" t="s">
        <v>8534</v>
      </c>
      <c r="B271" s="40" t="s">
        <v>9629</v>
      </c>
      <c r="C271" s="40" t="s">
        <v>52</v>
      </c>
      <c r="D271" s="40" t="s">
        <v>52</v>
      </c>
      <c r="E271" s="48" t="s">
        <v>9593</v>
      </c>
      <c r="F271" s="48" t="s">
        <v>9594</v>
      </c>
      <c r="G271" s="41" t="s">
        <v>5399</v>
      </c>
      <c r="H271" s="40" t="s">
        <v>9630</v>
      </c>
      <c r="I271" s="40" t="s">
        <v>7904</v>
      </c>
      <c r="J271" s="40" t="s">
        <v>8268</v>
      </c>
      <c r="K271" s="43">
        <f>L270</f>
        <v>41500</v>
      </c>
      <c r="L271" s="43">
        <f>K271+5</f>
        <v>41505</v>
      </c>
      <c r="M271" s="40" t="s">
        <v>7</v>
      </c>
      <c r="N271" s="48" t="s">
        <v>9620</v>
      </c>
      <c r="O271" s="40">
        <v>100</v>
      </c>
    </row>
    <row r="272" spans="1:16" hidden="1">
      <c r="A272" s="40" t="s">
        <v>8534</v>
      </c>
      <c r="B272" s="40" t="s">
        <v>9629</v>
      </c>
      <c r="C272" s="40" t="s">
        <v>52</v>
      </c>
      <c r="D272" s="40" t="s">
        <v>52</v>
      </c>
      <c r="E272" s="48" t="s">
        <v>9593</v>
      </c>
      <c r="F272" s="48" t="s">
        <v>9594</v>
      </c>
      <c r="G272" s="41" t="s">
        <v>5399</v>
      </c>
      <c r="H272" s="40" t="s">
        <v>9630</v>
      </c>
      <c r="I272" s="40" t="s">
        <v>7904</v>
      </c>
      <c r="J272" s="40" t="s">
        <v>8269</v>
      </c>
      <c r="K272" s="43">
        <f>L271</f>
        <v>41505</v>
      </c>
      <c r="L272" s="43">
        <f>K272+5</f>
        <v>41510</v>
      </c>
      <c r="M272" s="40" t="s">
        <v>7</v>
      </c>
      <c r="N272" s="48" t="s">
        <v>9620</v>
      </c>
      <c r="O272" s="40">
        <v>100</v>
      </c>
    </row>
    <row r="273" spans="1:16" hidden="1">
      <c r="A273" s="40" t="s">
        <v>8534</v>
      </c>
      <c r="B273" s="40" t="s">
        <v>9629</v>
      </c>
      <c r="C273" s="40" t="s">
        <v>52</v>
      </c>
      <c r="D273" s="40" t="s">
        <v>52</v>
      </c>
      <c r="E273" s="48" t="s">
        <v>9593</v>
      </c>
      <c r="F273" s="48" t="s">
        <v>9594</v>
      </c>
      <c r="G273" s="41" t="s">
        <v>5399</v>
      </c>
      <c r="H273" s="40" t="s">
        <v>9630</v>
      </c>
      <c r="I273" s="40" t="s">
        <v>7904</v>
      </c>
      <c r="J273" s="40" t="s">
        <v>8172</v>
      </c>
      <c r="K273" s="43">
        <f>L272</f>
        <v>41510</v>
      </c>
      <c r="L273" s="67">
        <f>K273+1</f>
        <v>41511</v>
      </c>
      <c r="M273" s="40" t="s">
        <v>7</v>
      </c>
      <c r="N273" s="48" t="s">
        <v>9620</v>
      </c>
      <c r="O273" s="40">
        <v>100</v>
      </c>
    </row>
    <row r="274" spans="1:16" hidden="1">
      <c r="A274" s="47" t="s">
        <v>9358</v>
      </c>
      <c r="B274" s="47" t="s">
        <v>9632</v>
      </c>
      <c r="C274" s="47" t="s">
        <v>65</v>
      </c>
      <c r="D274" s="47" t="s">
        <v>65</v>
      </c>
      <c r="E274" s="48" t="s">
        <v>9593</v>
      </c>
      <c r="F274" s="48" t="s">
        <v>9594</v>
      </c>
      <c r="G274" s="41" t="s">
        <v>55</v>
      </c>
      <c r="H274" s="47" t="s">
        <v>9633</v>
      </c>
      <c r="I274" s="41" t="s">
        <v>1048</v>
      </c>
      <c r="J274" s="41" t="s">
        <v>7888</v>
      </c>
      <c r="K274" s="41"/>
      <c r="L274" s="40"/>
    </row>
    <row r="275" spans="1:16" hidden="1">
      <c r="A275" s="47" t="s">
        <v>9358</v>
      </c>
      <c r="B275" s="47" t="s">
        <v>9632</v>
      </c>
      <c r="C275" s="47" t="s">
        <v>65</v>
      </c>
      <c r="D275" s="47" t="s">
        <v>65</v>
      </c>
      <c r="E275" s="48" t="s">
        <v>9593</v>
      </c>
      <c r="F275" s="48" t="s">
        <v>9594</v>
      </c>
      <c r="G275" s="41" t="s">
        <v>55</v>
      </c>
      <c r="H275" s="47" t="s">
        <v>9633</v>
      </c>
      <c r="I275" s="41" t="s">
        <v>1048</v>
      </c>
      <c r="J275" s="41" t="s">
        <v>8244</v>
      </c>
      <c r="K275" s="42">
        <v>41246</v>
      </c>
      <c r="L275" s="40"/>
    </row>
    <row r="276" spans="1:16" hidden="1">
      <c r="A276" s="47" t="s">
        <v>9358</v>
      </c>
      <c r="B276" s="47" t="s">
        <v>9632</v>
      </c>
      <c r="C276" s="47" t="s">
        <v>65</v>
      </c>
      <c r="D276" s="47" t="s">
        <v>65</v>
      </c>
      <c r="E276" s="48" t="s">
        <v>9593</v>
      </c>
      <c r="F276" s="48" t="s">
        <v>9594</v>
      </c>
      <c r="G276" s="41" t="s">
        <v>55</v>
      </c>
      <c r="H276" s="47" t="s">
        <v>9633</v>
      </c>
      <c r="I276" s="41" t="s">
        <v>1048</v>
      </c>
      <c r="J276" s="41" t="s">
        <v>7889</v>
      </c>
      <c r="K276" s="42">
        <v>41458</v>
      </c>
      <c r="L276" s="40"/>
    </row>
    <row r="277" spans="1:16" hidden="1">
      <c r="A277" s="47" t="s">
        <v>9358</v>
      </c>
      <c r="B277" s="47" t="s">
        <v>9632</v>
      </c>
      <c r="C277" s="47" t="s">
        <v>65</v>
      </c>
      <c r="D277" s="47" t="s">
        <v>65</v>
      </c>
      <c r="E277" s="48" t="s">
        <v>9593</v>
      </c>
      <c r="F277" s="48" t="s">
        <v>9594</v>
      </c>
      <c r="G277" s="41" t="s">
        <v>55</v>
      </c>
      <c r="H277" s="47" t="s">
        <v>9633</v>
      </c>
      <c r="I277" s="41" t="s">
        <v>1048</v>
      </c>
      <c r="J277" s="41" t="s">
        <v>7890</v>
      </c>
      <c r="K277" s="41"/>
      <c r="L277" s="40"/>
    </row>
    <row r="278" spans="1:16" hidden="1">
      <c r="A278" s="47" t="s">
        <v>9358</v>
      </c>
      <c r="B278" s="47" t="s">
        <v>9632</v>
      </c>
      <c r="C278" s="47" t="s">
        <v>65</v>
      </c>
      <c r="D278" s="47" t="s">
        <v>65</v>
      </c>
      <c r="E278" s="48" t="s">
        <v>9593</v>
      </c>
      <c r="F278" s="48" t="s">
        <v>9594</v>
      </c>
      <c r="G278" s="41" t="s">
        <v>55</v>
      </c>
      <c r="H278" s="47" t="s">
        <v>9633</v>
      </c>
      <c r="I278" s="41" t="s">
        <v>1048</v>
      </c>
      <c r="J278" s="41" t="s">
        <v>7891</v>
      </c>
      <c r="K278" s="41"/>
      <c r="L278" s="40"/>
    </row>
    <row r="279" spans="1:16" hidden="1">
      <c r="A279" s="47" t="s">
        <v>9358</v>
      </c>
      <c r="B279" s="47" t="s">
        <v>9632</v>
      </c>
      <c r="C279" s="47" t="s">
        <v>65</v>
      </c>
      <c r="D279" s="47" t="s">
        <v>65</v>
      </c>
      <c r="E279" s="48" t="s">
        <v>9593</v>
      </c>
      <c r="F279" s="48" t="s">
        <v>9594</v>
      </c>
      <c r="G279" s="41" t="s">
        <v>55</v>
      </c>
      <c r="H279" s="47" t="s">
        <v>9633</v>
      </c>
      <c r="I279" s="41" t="s">
        <v>1048</v>
      </c>
      <c r="J279" s="41" t="s">
        <v>7892</v>
      </c>
      <c r="K279" s="41"/>
      <c r="L279" s="40"/>
    </row>
    <row r="280" spans="1:16" hidden="1">
      <c r="A280" s="47" t="s">
        <v>9358</v>
      </c>
      <c r="B280" s="47" t="s">
        <v>9632</v>
      </c>
      <c r="C280" s="47" t="s">
        <v>65</v>
      </c>
      <c r="D280" s="47" t="s">
        <v>65</v>
      </c>
      <c r="E280" s="48" t="s">
        <v>9593</v>
      </c>
      <c r="F280" s="48" t="s">
        <v>9594</v>
      </c>
      <c r="G280" s="41" t="s">
        <v>55</v>
      </c>
      <c r="H280" s="47" t="s">
        <v>9633</v>
      </c>
      <c r="I280" s="41" t="s">
        <v>1048</v>
      </c>
      <c r="J280" s="41" t="s">
        <v>7893</v>
      </c>
      <c r="K280" s="41"/>
      <c r="L280" s="40"/>
    </row>
    <row r="281" spans="1:16" hidden="1">
      <c r="A281" s="47" t="s">
        <v>9358</v>
      </c>
      <c r="B281" s="47" t="s">
        <v>9632</v>
      </c>
      <c r="C281" s="47" t="s">
        <v>65</v>
      </c>
      <c r="D281" s="47" t="s">
        <v>65</v>
      </c>
      <c r="E281" s="48" t="s">
        <v>9593</v>
      </c>
      <c r="F281" s="48" t="s">
        <v>9594</v>
      </c>
      <c r="G281" s="41" t="s">
        <v>55</v>
      </c>
      <c r="H281" s="47" t="s">
        <v>9633</v>
      </c>
      <c r="I281" s="41" t="s">
        <v>1048</v>
      </c>
      <c r="J281" s="41" t="s">
        <v>7894</v>
      </c>
      <c r="K281" s="41"/>
      <c r="L281" s="40"/>
    </row>
    <row r="282" spans="1:16" ht="39.6" hidden="1">
      <c r="A282" s="46" t="s">
        <v>9358</v>
      </c>
      <c r="B282" s="46" t="s">
        <v>9632</v>
      </c>
      <c r="C282" s="46" t="s">
        <v>65</v>
      </c>
      <c r="D282" s="46" t="s">
        <v>65</v>
      </c>
      <c r="E282" s="48" t="s">
        <v>9593</v>
      </c>
      <c r="F282" s="48" t="s">
        <v>9594</v>
      </c>
      <c r="G282" s="41" t="s">
        <v>55</v>
      </c>
      <c r="H282" s="46" t="s">
        <v>9633</v>
      </c>
      <c r="I282" s="40" t="s">
        <v>7895</v>
      </c>
      <c r="J282" s="40" t="s">
        <v>8245</v>
      </c>
      <c r="K282" s="43">
        <f>K275</f>
        <v>41246</v>
      </c>
      <c r="L282" s="43">
        <f>K282+30</f>
        <v>41276</v>
      </c>
      <c r="M282" s="40" t="s">
        <v>9</v>
      </c>
      <c r="N282" s="48" t="s">
        <v>109</v>
      </c>
      <c r="O282" s="40">
        <v>100</v>
      </c>
      <c r="P282" s="39" t="s">
        <v>9634</v>
      </c>
    </row>
    <row r="283" spans="1:16" hidden="1">
      <c r="A283" s="46" t="s">
        <v>9358</v>
      </c>
      <c r="B283" s="46" t="s">
        <v>9632</v>
      </c>
      <c r="C283" s="46" t="s">
        <v>65</v>
      </c>
      <c r="D283" s="46" t="s">
        <v>65</v>
      </c>
      <c r="E283" s="48" t="s">
        <v>9593</v>
      </c>
      <c r="F283" s="48" t="s">
        <v>9594</v>
      </c>
      <c r="G283" s="41" t="s">
        <v>55</v>
      </c>
      <c r="H283" s="46" t="s">
        <v>9633</v>
      </c>
      <c r="I283" s="40" t="s">
        <v>8281</v>
      </c>
      <c r="J283" s="40" t="s">
        <v>8282</v>
      </c>
      <c r="K283" s="43">
        <f>L282</f>
        <v>41276</v>
      </c>
      <c r="L283" s="43">
        <f>K283+2</f>
        <v>41278</v>
      </c>
      <c r="M283" s="40" t="s">
        <v>9</v>
      </c>
      <c r="N283" s="48" t="s">
        <v>6142</v>
      </c>
      <c r="O283" s="40">
        <v>100</v>
      </c>
      <c r="P283" s="39"/>
    </row>
    <row r="284" spans="1:16" hidden="1">
      <c r="A284" s="46" t="s">
        <v>9358</v>
      </c>
      <c r="B284" s="46" t="s">
        <v>9632</v>
      </c>
      <c r="C284" s="46" t="s">
        <v>65</v>
      </c>
      <c r="D284" s="46" t="s">
        <v>65</v>
      </c>
      <c r="E284" s="48" t="s">
        <v>9593</v>
      </c>
      <c r="F284" s="48" t="s">
        <v>9594</v>
      </c>
      <c r="G284" s="41" t="s">
        <v>55</v>
      </c>
      <c r="H284" s="46" t="s">
        <v>9633</v>
      </c>
      <c r="I284" s="65" t="s">
        <v>8261</v>
      </c>
      <c r="J284" s="40" t="s">
        <v>8262</v>
      </c>
      <c r="K284" s="43">
        <f>L283</f>
        <v>41278</v>
      </c>
      <c r="L284" s="43">
        <f>K284</f>
        <v>41278</v>
      </c>
      <c r="M284" s="40" t="s">
        <v>9</v>
      </c>
      <c r="N284" s="48" t="s">
        <v>6142</v>
      </c>
      <c r="O284" s="40">
        <v>100</v>
      </c>
      <c r="P284" s="39"/>
    </row>
    <row r="285" spans="1:16" ht="65.45" hidden="1">
      <c r="A285" s="46" t="s">
        <v>9358</v>
      </c>
      <c r="B285" s="46" t="s">
        <v>9632</v>
      </c>
      <c r="C285" s="46" t="s">
        <v>65</v>
      </c>
      <c r="D285" s="46" t="s">
        <v>65</v>
      </c>
      <c r="E285" s="48" t="s">
        <v>9593</v>
      </c>
      <c r="F285" s="48" t="s">
        <v>9594</v>
      </c>
      <c r="G285" s="41" t="s">
        <v>55</v>
      </c>
      <c r="H285" s="46" t="s">
        <v>9633</v>
      </c>
      <c r="I285" s="40" t="s">
        <v>8264</v>
      </c>
      <c r="J285" s="40" t="s">
        <v>8265</v>
      </c>
      <c r="K285" s="43">
        <f>L284</f>
        <v>41278</v>
      </c>
      <c r="L285" s="43">
        <f>K276-21</f>
        <v>41437</v>
      </c>
      <c r="M285" s="40" t="s">
        <v>9</v>
      </c>
      <c r="N285" s="48" t="s">
        <v>109</v>
      </c>
      <c r="O285" s="40">
        <v>100</v>
      </c>
      <c r="P285" s="39" t="s">
        <v>9635</v>
      </c>
    </row>
    <row r="286" spans="1:16" hidden="1">
      <c r="A286" s="46" t="s">
        <v>9358</v>
      </c>
      <c r="B286" s="46" t="s">
        <v>9632</v>
      </c>
      <c r="C286" s="46" t="s">
        <v>65</v>
      </c>
      <c r="D286" s="46" t="s">
        <v>65</v>
      </c>
      <c r="E286" s="48" t="s">
        <v>9593</v>
      </c>
      <c r="F286" s="48" t="s">
        <v>9594</v>
      </c>
      <c r="G286" s="41" t="s">
        <v>55</v>
      </c>
      <c r="H286" s="46" t="s">
        <v>9633</v>
      </c>
      <c r="I286" s="40" t="s">
        <v>8261</v>
      </c>
      <c r="J286" s="40" t="s">
        <v>8266</v>
      </c>
      <c r="K286" s="43">
        <f>L285</f>
        <v>41437</v>
      </c>
      <c r="L286" s="43">
        <f>K286</f>
        <v>41437</v>
      </c>
      <c r="M286" s="40" t="s">
        <v>9</v>
      </c>
      <c r="N286" s="48" t="s">
        <v>6142</v>
      </c>
      <c r="O286" s="40">
        <v>100</v>
      </c>
      <c r="P286" s="39"/>
    </row>
    <row r="287" spans="1:16" ht="65.45" hidden="1">
      <c r="A287" s="46" t="s">
        <v>9358</v>
      </c>
      <c r="B287" s="46" t="s">
        <v>9632</v>
      </c>
      <c r="C287" s="46" t="s">
        <v>65</v>
      </c>
      <c r="D287" s="46" t="s">
        <v>65</v>
      </c>
      <c r="E287" s="48" t="s">
        <v>9593</v>
      </c>
      <c r="F287" s="48" t="s">
        <v>9594</v>
      </c>
      <c r="G287" s="41" t="s">
        <v>55</v>
      </c>
      <c r="H287" s="46" t="s">
        <v>9633</v>
      </c>
      <c r="I287" s="40" t="s">
        <v>7904</v>
      </c>
      <c r="J287" s="40" t="s">
        <v>7905</v>
      </c>
      <c r="K287" s="43">
        <f>L285</f>
        <v>41437</v>
      </c>
      <c r="L287" s="43">
        <f>K287+5</f>
        <v>41442</v>
      </c>
      <c r="M287" s="40" t="s">
        <v>9</v>
      </c>
      <c r="N287" s="48" t="s">
        <v>109</v>
      </c>
      <c r="O287" s="40">
        <v>100</v>
      </c>
      <c r="P287" s="39" t="s">
        <v>9635</v>
      </c>
    </row>
    <row r="288" spans="1:16" hidden="1">
      <c r="A288" s="46" t="s">
        <v>9358</v>
      </c>
      <c r="B288" s="46" t="s">
        <v>9632</v>
      </c>
      <c r="C288" s="46" t="s">
        <v>65</v>
      </c>
      <c r="D288" s="46" t="s">
        <v>65</v>
      </c>
      <c r="E288" s="48" t="s">
        <v>9593</v>
      </c>
      <c r="F288" s="48" t="s">
        <v>9594</v>
      </c>
      <c r="G288" s="41" t="s">
        <v>55</v>
      </c>
      <c r="H288" s="46" t="s">
        <v>9633</v>
      </c>
      <c r="I288" s="40" t="s">
        <v>7904</v>
      </c>
      <c r="J288" s="40" t="s">
        <v>7906</v>
      </c>
      <c r="K288" s="43">
        <f>L287</f>
        <v>41442</v>
      </c>
      <c r="L288" s="43">
        <f>K288+5</f>
        <v>41447</v>
      </c>
      <c r="M288" s="40" t="s">
        <v>9</v>
      </c>
      <c r="N288" s="48" t="s">
        <v>109</v>
      </c>
      <c r="O288" s="40">
        <v>100</v>
      </c>
      <c r="P288" s="39"/>
    </row>
    <row r="289" spans="1:16" hidden="1">
      <c r="A289" s="46" t="s">
        <v>9358</v>
      </c>
      <c r="B289" s="46" t="s">
        <v>9632</v>
      </c>
      <c r="C289" s="46" t="s">
        <v>65</v>
      </c>
      <c r="D289" s="46" t="s">
        <v>65</v>
      </c>
      <c r="E289" s="48" t="s">
        <v>9593</v>
      </c>
      <c r="F289" s="48" t="s">
        <v>9594</v>
      </c>
      <c r="G289" s="41" t="s">
        <v>55</v>
      </c>
      <c r="H289" s="46" t="s">
        <v>9633</v>
      </c>
      <c r="I289" s="40" t="s">
        <v>7904</v>
      </c>
      <c r="J289" s="40" t="s">
        <v>7907</v>
      </c>
      <c r="K289" s="43">
        <f>L288</f>
        <v>41447</v>
      </c>
      <c r="L289" s="43">
        <f>K289+5</f>
        <v>41452</v>
      </c>
      <c r="M289" s="40" t="s">
        <v>9</v>
      </c>
      <c r="N289" s="48" t="s">
        <v>109</v>
      </c>
      <c r="O289" s="40">
        <v>100</v>
      </c>
    </row>
    <row r="290" spans="1:16" hidden="1">
      <c r="A290" s="46" t="s">
        <v>9358</v>
      </c>
      <c r="B290" s="46" t="s">
        <v>9632</v>
      </c>
      <c r="C290" s="46" t="s">
        <v>65</v>
      </c>
      <c r="D290" s="46" t="s">
        <v>65</v>
      </c>
      <c r="E290" s="48" t="s">
        <v>9593</v>
      </c>
      <c r="F290" s="48" t="s">
        <v>9594</v>
      </c>
      <c r="G290" s="41" t="s">
        <v>55</v>
      </c>
      <c r="H290" s="46" t="s">
        <v>9633</v>
      </c>
      <c r="I290" s="40" t="s">
        <v>7904</v>
      </c>
      <c r="J290" s="40" t="s">
        <v>8172</v>
      </c>
      <c r="K290" s="43">
        <f>L289</f>
        <v>41452</v>
      </c>
      <c r="L290" s="67">
        <f>K290+1</f>
        <v>41453</v>
      </c>
      <c r="M290" s="40" t="s">
        <v>9</v>
      </c>
      <c r="N290" s="48" t="s">
        <v>109</v>
      </c>
      <c r="O290" s="40">
        <v>100</v>
      </c>
      <c r="P290" s="39"/>
    </row>
    <row r="291" spans="1:16" hidden="1">
      <c r="A291" s="41" t="s">
        <v>9358</v>
      </c>
      <c r="B291" s="41" t="s">
        <v>9636</v>
      </c>
      <c r="C291" s="49" t="s">
        <v>108</v>
      </c>
      <c r="D291" s="47" t="s">
        <v>52</v>
      </c>
      <c r="E291" s="48" t="s">
        <v>9593</v>
      </c>
      <c r="F291" s="48" t="s">
        <v>9594</v>
      </c>
      <c r="G291" s="49" t="s">
        <v>6175</v>
      </c>
      <c r="H291" s="41" t="s">
        <v>9637</v>
      </c>
      <c r="I291" s="41" t="s">
        <v>1048</v>
      </c>
      <c r="J291" s="41" t="s">
        <v>7888</v>
      </c>
      <c r="K291" s="41"/>
      <c r="L291" s="40"/>
      <c r="M291" s="40"/>
      <c r="N291" s="40"/>
    </row>
    <row r="292" spans="1:16" hidden="1">
      <c r="A292" s="41" t="s">
        <v>9358</v>
      </c>
      <c r="B292" s="41" t="s">
        <v>9636</v>
      </c>
      <c r="C292" s="49" t="s">
        <v>108</v>
      </c>
      <c r="D292" s="47" t="s">
        <v>52</v>
      </c>
      <c r="E292" s="48" t="s">
        <v>9593</v>
      </c>
      <c r="F292" s="48" t="s">
        <v>9594</v>
      </c>
      <c r="G292" s="49" t="s">
        <v>6175</v>
      </c>
      <c r="H292" s="41" t="s">
        <v>9637</v>
      </c>
      <c r="I292" s="41" t="s">
        <v>1048</v>
      </c>
      <c r="J292" s="41" t="s">
        <v>8244</v>
      </c>
      <c r="K292" s="42">
        <v>41099</v>
      </c>
      <c r="L292" s="40"/>
      <c r="M292" s="40"/>
      <c r="N292" s="40"/>
    </row>
    <row r="293" spans="1:16" hidden="1">
      <c r="A293" s="41" t="s">
        <v>9358</v>
      </c>
      <c r="B293" s="41" t="s">
        <v>9636</v>
      </c>
      <c r="C293" s="49" t="s">
        <v>108</v>
      </c>
      <c r="D293" s="47" t="s">
        <v>52</v>
      </c>
      <c r="E293" s="48" t="s">
        <v>9593</v>
      </c>
      <c r="F293" s="48" t="s">
        <v>9594</v>
      </c>
      <c r="G293" s="49" t="s">
        <v>6175</v>
      </c>
      <c r="H293" s="41" t="s">
        <v>9637</v>
      </c>
      <c r="I293" s="41" t="s">
        <v>1048</v>
      </c>
      <c r="J293" s="41" t="s">
        <v>7889</v>
      </c>
      <c r="K293" s="42">
        <v>41334</v>
      </c>
      <c r="L293" s="40"/>
      <c r="M293" s="40"/>
      <c r="N293" s="40"/>
    </row>
    <row r="294" spans="1:16" hidden="1">
      <c r="A294" s="41" t="s">
        <v>9358</v>
      </c>
      <c r="B294" s="41" t="s">
        <v>9636</v>
      </c>
      <c r="C294" s="49" t="s">
        <v>108</v>
      </c>
      <c r="D294" s="47" t="s">
        <v>52</v>
      </c>
      <c r="E294" s="48" t="s">
        <v>9593</v>
      </c>
      <c r="F294" s="48" t="s">
        <v>9594</v>
      </c>
      <c r="G294" s="49" t="s">
        <v>6175</v>
      </c>
      <c r="H294" s="41" t="s">
        <v>9637</v>
      </c>
      <c r="I294" s="41" t="s">
        <v>1048</v>
      </c>
      <c r="J294" s="41" t="s">
        <v>7890</v>
      </c>
      <c r="K294" s="41"/>
      <c r="L294" s="40"/>
      <c r="M294" s="40"/>
      <c r="N294" s="40"/>
    </row>
    <row r="295" spans="1:16" hidden="1">
      <c r="A295" s="41" t="s">
        <v>9358</v>
      </c>
      <c r="B295" s="41" t="s">
        <v>9636</v>
      </c>
      <c r="C295" s="49" t="s">
        <v>108</v>
      </c>
      <c r="D295" s="47" t="s">
        <v>52</v>
      </c>
      <c r="E295" s="48" t="s">
        <v>9593</v>
      </c>
      <c r="F295" s="48" t="s">
        <v>9594</v>
      </c>
      <c r="G295" s="49" t="s">
        <v>6175</v>
      </c>
      <c r="H295" s="41" t="s">
        <v>9637</v>
      </c>
      <c r="I295" s="41" t="s">
        <v>1048</v>
      </c>
      <c r="J295" s="41" t="s">
        <v>7891</v>
      </c>
      <c r="K295" s="41"/>
      <c r="L295" s="40"/>
      <c r="M295" s="40"/>
      <c r="N295" s="40"/>
    </row>
    <row r="296" spans="1:16" hidden="1">
      <c r="A296" s="41" t="s">
        <v>9358</v>
      </c>
      <c r="B296" s="41" t="s">
        <v>9636</v>
      </c>
      <c r="C296" s="49" t="s">
        <v>108</v>
      </c>
      <c r="D296" s="47" t="s">
        <v>52</v>
      </c>
      <c r="E296" s="48" t="s">
        <v>9593</v>
      </c>
      <c r="F296" s="48" t="s">
        <v>9594</v>
      </c>
      <c r="G296" s="49" t="s">
        <v>6175</v>
      </c>
      <c r="H296" s="41" t="s">
        <v>9637</v>
      </c>
      <c r="I296" s="41" t="s">
        <v>1048</v>
      </c>
      <c r="J296" s="41" t="s">
        <v>7892</v>
      </c>
      <c r="K296" s="41"/>
      <c r="L296" s="40"/>
      <c r="M296" s="40"/>
      <c r="N296" s="40"/>
    </row>
    <row r="297" spans="1:16" hidden="1">
      <c r="A297" s="41" t="s">
        <v>9358</v>
      </c>
      <c r="B297" s="41" t="s">
        <v>9636</v>
      </c>
      <c r="C297" s="49" t="s">
        <v>108</v>
      </c>
      <c r="D297" s="47" t="s">
        <v>52</v>
      </c>
      <c r="E297" s="48" t="s">
        <v>9593</v>
      </c>
      <c r="F297" s="48" t="s">
        <v>9594</v>
      </c>
      <c r="G297" s="49" t="s">
        <v>6175</v>
      </c>
      <c r="H297" s="41" t="s">
        <v>9637</v>
      </c>
      <c r="I297" s="41" t="s">
        <v>1048</v>
      </c>
      <c r="J297" s="41" t="s">
        <v>7893</v>
      </c>
      <c r="K297" s="41"/>
      <c r="L297" s="40"/>
      <c r="M297" s="40"/>
      <c r="N297" s="40"/>
    </row>
    <row r="298" spans="1:16" hidden="1">
      <c r="A298" s="41" t="s">
        <v>9358</v>
      </c>
      <c r="B298" s="41" t="s">
        <v>9636</v>
      </c>
      <c r="C298" s="49" t="s">
        <v>108</v>
      </c>
      <c r="D298" s="47" t="s">
        <v>52</v>
      </c>
      <c r="E298" s="48" t="s">
        <v>9593</v>
      </c>
      <c r="F298" s="48" t="s">
        <v>9594</v>
      </c>
      <c r="G298" s="49" t="s">
        <v>6175</v>
      </c>
      <c r="H298" s="41" t="s">
        <v>9637</v>
      </c>
      <c r="I298" s="41" t="s">
        <v>1048</v>
      </c>
      <c r="J298" s="41" t="s">
        <v>7894</v>
      </c>
      <c r="K298" s="41"/>
      <c r="L298" s="40"/>
      <c r="M298" s="40"/>
      <c r="N298" s="40"/>
    </row>
    <row r="299" spans="1:16" hidden="1">
      <c r="A299" s="40" t="s">
        <v>9358</v>
      </c>
      <c r="B299" s="40" t="s">
        <v>9636</v>
      </c>
      <c r="C299" s="48" t="s">
        <v>108</v>
      </c>
      <c r="D299" s="46" t="s">
        <v>52</v>
      </c>
      <c r="E299" s="48" t="s">
        <v>9593</v>
      </c>
      <c r="F299" s="48" t="s">
        <v>9594</v>
      </c>
      <c r="G299" s="49" t="s">
        <v>6175</v>
      </c>
      <c r="H299" s="40" t="s">
        <v>9637</v>
      </c>
      <c r="I299" s="40" t="s">
        <v>7895</v>
      </c>
      <c r="J299" s="40" t="s">
        <v>8245</v>
      </c>
      <c r="K299" s="43">
        <f>K292</f>
        <v>41099</v>
      </c>
      <c r="L299" s="43">
        <f>K299+10</f>
        <v>41109</v>
      </c>
      <c r="M299" s="40" t="s">
        <v>9</v>
      </c>
      <c r="N299" s="40" t="s">
        <v>109</v>
      </c>
      <c r="O299" s="40">
        <v>100</v>
      </c>
    </row>
    <row r="300" spans="1:16" hidden="1">
      <c r="A300" s="40" t="s">
        <v>9358</v>
      </c>
      <c r="B300" s="40" t="s">
        <v>9636</v>
      </c>
      <c r="C300" s="48" t="s">
        <v>108</v>
      </c>
      <c r="D300" s="46" t="s">
        <v>52</v>
      </c>
      <c r="E300" s="48" t="s">
        <v>9593</v>
      </c>
      <c r="F300" s="48" t="s">
        <v>9594</v>
      </c>
      <c r="G300" s="49" t="s">
        <v>6175</v>
      </c>
      <c r="H300" s="40" t="s">
        <v>9637</v>
      </c>
      <c r="I300" s="40" t="s">
        <v>7898</v>
      </c>
      <c r="J300" s="40" t="s">
        <v>8247</v>
      </c>
      <c r="K300" s="43">
        <f>L299</f>
        <v>41109</v>
      </c>
      <c r="L300" s="43">
        <f>K300+2</f>
        <v>41111</v>
      </c>
      <c r="M300" s="40" t="s">
        <v>9</v>
      </c>
      <c r="N300" s="40" t="s">
        <v>6142</v>
      </c>
      <c r="O300" s="40">
        <v>100</v>
      </c>
      <c r="P300" s="56" t="s">
        <v>9638</v>
      </c>
    </row>
    <row r="301" spans="1:16">
      <c r="A301" s="40" t="s">
        <v>9358</v>
      </c>
      <c r="B301" s="40" t="s">
        <v>9636</v>
      </c>
      <c r="C301" s="48" t="s">
        <v>108</v>
      </c>
      <c r="D301" s="46" t="s">
        <v>52</v>
      </c>
      <c r="E301" s="48" t="s">
        <v>9593</v>
      </c>
      <c r="F301" s="48" t="s">
        <v>9594</v>
      </c>
      <c r="G301" s="49" t="s">
        <v>6175</v>
      </c>
      <c r="H301" s="40" t="s">
        <v>9637</v>
      </c>
      <c r="I301" s="40" t="s">
        <v>7901</v>
      </c>
      <c r="J301" s="40" t="s">
        <v>7902</v>
      </c>
      <c r="K301" s="43">
        <f>L300</f>
        <v>41111</v>
      </c>
      <c r="L301" s="43">
        <f>K302</f>
        <v>41318</v>
      </c>
      <c r="M301" s="40" t="s">
        <v>9</v>
      </c>
      <c r="N301" s="40" t="s">
        <v>109</v>
      </c>
      <c r="O301" s="40">
        <v>100</v>
      </c>
    </row>
    <row r="302" spans="1:16" hidden="1">
      <c r="A302" s="40" t="s">
        <v>9358</v>
      </c>
      <c r="B302" s="40" t="s">
        <v>9636</v>
      </c>
      <c r="C302" s="48" t="s">
        <v>108</v>
      </c>
      <c r="D302" s="46" t="s">
        <v>52</v>
      </c>
      <c r="E302" s="48" t="s">
        <v>9593</v>
      </c>
      <c r="F302" s="48" t="s">
        <v>9594</v>
      </c>
      <c r="G302" s="49" t="s">
        <v>6175</v>
      </c>
      <c r="H302" s="40" t="s">
        <v>9637</v>
      </c>
      <c r="I302" s="40" t="s">
        <v>7904</v>
      </c>
      <c r="J302" s="40" t="s">
        <v>7905</v>
      </c>
      <c r="K302" s="43">
        <f>L302-5</f>
        <v>41318</v>
      </c>
      <c r="L302" s="43">
        <f>K303</f>
        <v>41323</v>
      </c>
      <c r="M302" s="40" t="s">
        <v>9</v>
      </c>
      <c r="N302" s="40" t="s">
        <v>109</v>
      </c>
      <c r="O302" s="40">
        <v>100</v>
      </c>
    </row>
    <row r="303" spans="1:16" ht="39.6" hidden="1">
      <c r="A303" s="40" t="s">
        <v>9358</v>
      </c>
      <c r="B303" s="40" t="s">
        <v>9636</v>
      </c>
      <c r="C303" s="48" t="s">
        <v>108</v>
      </c>
      <c r="D303" s="46" t="s">
        <v>52</v>
      </c>
      <c r="E303" s="48" t="s">
        <v>9593</v>
      </c>
      <c r="F303" s="48" t="s">
        <v>9594</v>
      </c>
      <c r="G303" s="49" t="s">
        <v>6175</v>
      </c>
      <c r="H303" s="40" t="s">
        <v>9637</v>
      </c>
      <c r="I303" s="40" t="s">
        <v>7904</v>
      </c>
      <c r="J303" s="40" t="s">
        <v>8249</v>
      </c>
      <c r="K303" s="43">
        <f>L303-5</f>
        <v>41323</v>
      </c>
      <c r="L303" s="43">
        <f>K304</f>
        <v>41328</v>
      </c>
      <c r="M303" s="40" t="s">
        <v>9</v>
      </c>
      <c r="N303" s="40" t="s">
        <v>109</v>
      </c>
      <c r="O303" s="40">
        <v>100</v>
      </c>
      <c r="P303" s="56" t="s">
        <v>9639</v>
      </c>
    </row>
    <row r="304" spans="1:16" hidden="1">
      <c r="A304" s="40" t="s">
        <v>9358</v>
      </c>
      <c r="B304" s="40" t="s">
        <v>9636</v>
      </c>
      <c r="C304" s="48" t="s">
        <v>108</v>
      </c>
      <c r="D304" s="46" t="s">
        <v>52</v>
      </c>
      <c r="E304" s="48" t="s">
        <v>9593</v>
      </c>
      <c r="F304" s="48" t="s">
        <v>9594</v>
      </c>
      <c r="G304" s="49" t="s">
        <v>6175</v>
      </c>
      <c r="H304" s="40" t="s">
        <v>9637</v>
      </c>
      <c r="I304" s="40" t="s">
        <v>7904</v>
      </c>
      <c r="J304" s="40" t="s">
        <v>7907</v>
      </c>
      <c r="K304" s="43">
        <f>L304-5</f>
        <v>41328</v>
      </c>
      <c r="L304" s="43">
        <f>K305</f>
        <v>41333</v>
      </c>
      <c r="M304" s="40" t="s">
        <v>9</v>
      </c>
      <c r="N304" s="40" t="s">
        <v>109</v>
      </c>
      <c r="O304" s="40">
        <v>100</v>
      </c>
    </row>
    <row r="305" spans="1:16" ht="26.45" hidden="1">
      <c r="A305" s="40" t="s">
        <v>9358</v>
      </c>
      <c r="B305" s="40" t="s">
        <v>9636</v>
      </c>
      <c r="C305" s="48" t="s">
        <v>108</v>
      </c>
      <c r="D305" s="46" t="s">
        <v>52</v>
      </c>
      <c r="E305" s="48" t="s">
        <v>9593</v>
      </c>
      <c r="F305" s="48" t="s">
        <v>9594</v>
      </c>
      <c r="G305" s="49" t="s">
        <v>6175</v>
      </c>
      <c r="H305" s="40" t="s">
        <v>9637</v>
      </c>
      <c r="I305" s="40" t="s">
        <v>7904</v>
      </c>
      <c r="J305" s="40" t="s">
        <v>8172</v>
      </c>
      <c r="K305" s="43">
        <f>L305-1</f>
        <v>41333</v>
      </c>
      <c r="L305" s="43">
        <f>K293</f>
        <v>41334</v>
      </c>
      <c r="M305" s="40" t="s">
        <v>9</v>
      </c>
      <c r="N305" s="40" t="s">
        <v>109</v>
      </c>
      <c r="O305" s="40">
        <v>100</v>
      </c>
      <c r="P305" s="56" t="s">
        <v>9640</v>
      </c>
    </row>
    <row r="306" spans="1:16" hidden="1">
      <c r="A306" s="49" t="s">
        <v>9312</v>
      </c>
      <c r="B306" s="49" t="s">
        <v>9641</v>
      </c>
      <c r="C306" s="49" t="s">
        <v>108</v>
      </c>
      <c r="D306" s="47" t="s">
        <v>65</v>
      </c>
      <c r="E306" s="48" t="s">
        <v>9593</v>
      </c>
      <c r="F306" s="48" t="s">
        <v>9594</v>
      </c>
      <c r="G306" s="41" t="s">
        <v>5399</v>
      </c>
      <c r="H306" s="49" t="s">
        <v>9642</v>
      </c>
      <c r="I306" s="41" t="s">
        <v>1048</v>
      </c>
      <c r="J306" s="41" t="s">
        <v>7888</v>
      </c>
      <c r="K306" s="41"/>
      <c r="L306" s="40"/>
    </row>
    <row r="307" spans="1:16" hidden="1">
      <c r="A307" s="49" t="s">
        <v>9312</v>
      </c>
      <c r="B307" s="49" t="s">
        <v>9641</v>
      </c>
      <c r="C307" s="49" t="s">
        <v>108</v>
      </c>
      <c r="D307" s="47" t="s">
        <v>65</v>
      </c>
      <c r="E307" s="48" t="s">
        <v>9593</v>
      </c>
      <c r="F307" s="48" t="s">
        <v>9594</v>
      </c>
      <c r="G307" s="41" t="s">
        <v>5399</v>
      </c>
      <c r="H307" s="49" t="s">
        <v>9642</v>
      </c>
      <c r="I307" s="41" t="s">
        <v>1048</v>
      </c>
      <c r="J307" s="41" t="s">
        <v>8244</v>
      </c>
      <c r="K307" s="42">
        <v>41030</v>
      </c>
      <c r="L307" s="40"/>
    </row>
    <row r="308" spans="1:16" hidden="1">
      <c r="A308" s="49" t="s">
        <v>9312</v>
      </c>
      <c r="B308" s="49" t="s">
        <v>9641</v>
      </c>
      <c r="C308" s="49" t="s">
        <v>108</v>
      </c>
      <c r="D308" s="47" t="s">
        <v>65</v>
      </c>
      <c r="E308" s="48" t="s">
        <v>9593</v>
      </c>
      <c r="F308" s="48" t="s">
        <v>9594</v>
      </c>
      <c r="G308" s="41" t="s">
        <v>5399</v>
      </c>
      <c r="H308" s="49" t="s">
        <v>9642</v>
      </c>
      <c r="I308" s="41" t="s">
        <v>1048</v>
      </c>
      <c r="J308" s="41" t="s">
        <v>7889</v>
      </c>
      <c r="K308" s="42">
        <v>41182</v>
      </c>
      <c r="L308" s="40"/>
    </row>
    <row r="309" spans="1:16" hidden="1">
      <c r="A309" s="49" t="s">
        <v>9312</v>
      </c>
      <c r="B309" s="49" t="s">
        <v>9641</v>
      </c>
      <c r="C309" s="49" t="s">
        <v>108</v>
      </c>
      <c r="D309" s="47" t="s">
        <v>65</v>
      </c>
      <c r="E309" s="48" t="s">
        <v>9593</v>
      </c>
      <c r="F309" s="48" t="s">
        <v>9594</v>
      </c>
      <c r="G309" s="41" t="s">
        <v>5399</v>
      </c>
      <c r="H309" s="49" t="s">
        <v>9642</v>
      </c>
      <c r="I309" s="41" t="s">
        <v>1048</v>
      </c>
      <c r="J309" s="41" t="s">
        <v>7890</v>
      </c>
      <c r="K309" s="41"/>
      <c r="L309" s="40"/>
    </row>
    <row r="310" spans="1:16" hidden="1">
      <c r="A310" s="49" t="s">
        <v>9312</v>
      </c>
      <c r="B310" s="49" t="s">
        <v>9641</v>
      </c>
      <c r="C310" s="49" t="s">
        <v>108</v>
      </c>
      <c r="D310" s="47" t="s">
        <v>65</v>
      </c>
      <c r="E310" s="48" t="s">
        <v>9593</v>
      </c>
      <c r="F310" s="48" t="s">
        <v>9594</v>
      </c>
      <c r="G310" s="41" t="s">
        <v>5399</v>
      </c>
      <c r="H310" s="49" t="s">
        <v>9642</v>
      </c>
      <c r="I310" s="41" t="s">
        <v>1048</v>
      </c>
      <c r="J310" s="41" t="s">
        <v>7891</v>
      </c>
      <c r="K310" s="41"/>
      <c r="L310" s="40"/>
    </row>
    <row r="311" spans="1:16" hidden="1">
      <c r="A311" s="49" t="s">
        <v>9312</v>
      </c>
      <c r="B311" s="49" t="s">
        <v>9641</v>
      </c>
      <c r="C311" s="49" t="s">
        <v>108</v>
      </c>
      <c r="D311" s="47" t="s">
        <v>65</v>
      </c>
      <c r="E311" s="48" t="s">
        <v>9593</v>
      </c>
      <c r="F311" s="48" t="s">
        <v>9594</v>
      </c>
      <c r="G311" s="41" t="s">
        <v>5399</v>
      </c>
      <c r="H311" s="49" t="s">
        <v>9642</v>
      </c>
      <c r="I311" s="41" t="s">
        <v>1048</v>
      </c>
      <c r="J311" s="41" t="s">
        <v>7892</v>
      </c>
      <c r="K311" s="41"/>
      <c r="L311" s="40"/>
    </row>
    <row r="312" spans="1:16" hidden="1">
      <c r="A312" s="49" t="s">
        <v>9312</v>
      </c>
      <c r="B312" s="49" t="s">
        <v>9641</v>
      </c>
      <c r="C312" s="49" t="s">
        <v>108</v>
      </c>
      <c r="D312" s="47" t="s">
        <v>65</v>
      </c>
      <c r="E312" s="48" t="s">
        <v>9593</v>
      </c>
      <c r="F312" s="48" t="s">
        <v>9594</v>
      </c>
      <c r="G312" s="41" t="s">
        <v>5399</v>
      </c>
      <c r="H312" s="49" t="s">
        <v>9642</v>
      </c>
      <c r="I312" s="41" t="s">
        <v>1048</v>
      </c>
      <c r="J312" s="41" t="s">
        <v>7893</v>
      </c>
      <c r="K312" s="41"/>
      <c r="L312" s="40"/>
    </row>
    <row r="313" spans="1:16" hidden="1">
      <c r="A313" s="49" t="s">
        <v>9312</v>
      </c>
      <c r="B313" s="49" t="s">
        <v>9641</v>
      </c>
      <c r="C313" s="49" t="s">
        <v>108</v>
      </c>
      <c r="D313" s="47" t="s">
        <v>65</v>
      </c>
      <c r="E313" s="48" t="s">
        <v>9593</v>
      </c>
      <c r="F313" s="48" t="s">
        <v>9594</v>
      </c>
      <c r="G313" s="41" t="s">
        <v>5399</v>
      </c>
      <c r="H313" s="49" t="s">
        <v>9642</v>
      </c>
      <c r="I313" s="41" t="s">
        <v>1048</v>
      </c>
      <c r="J313" s="41" t="s">
        <v>7894</v>
      </c>
      <c r="K313" s="41"/>
      <c r="L313" s="40"/>
    </row>
    <row r="314" spans="1:16" hidden="1">
      <c r="A314" s="48" t="s">
        <v>9312</v>
      </c>
      <c r="B314" s="48" t="s">
        <v>9641</v>
      </c>
      <c r="C314" s="48" t="s">
        <v>108</v>
      </c>
      <c r="D314" s="46" t="s">
        <v>65</v>
      </c>
      <c r="E314" s="48" t="s">
        <v>9593</v>
      </c>
      <c r="F314" s="48" t="s">
        <v>9594</v>
      </c>
      <c r="G314" s="41" t="s">
        <v>5399</v>
      </c>
      <c r="H314" s="48" t="s">
        <v>9642</v>
      </c>
      <c r="I314" s="40" t="s">
        <v>7895</v>
      </c>
      <c r="J314" s="40" t="s">
        <v>8245</v>
      </c>
      <c r="K314" s="43">
        <f>K307</f>
        <v>41030</v>
      </c>
      <c r="L314" s="43">
        <f>K314+30</f>
        <v>41060</v>
      </c>
      <c r="M314" s="40" t="s">
        <v>8173</v>
      </c>
      <c r="N314" s="48" t="s">
        <v>6196</v>
      </c>
      <c r="O314" s="40">
        <v>100</v>
      </c>
      <c r="P314" s="39"/>
    </row>
    <row r="315" spans="1:16" hidden="1">
      <c r="A315" s="48" t="s">
        <v>9312</v>
      </c>
      <c r="B315" s="48" t="s">
        <v>9641</v>
      </c>
      <c r="C315" s="48" t="s">
        <v>108</v>
      </c>
      <c r="D315" s="46" t="s">
        <v>65</v>
      </c>
      <c r="E315" s="48" t="s">
        <v>9593</v>
      </c>
      <c r="F315" s="48" t="s">
        <v>9594</v>
      </c>
      <c r="G315" s="41" t="s">
        <v>5399</v>
      </c>
      <c r="H315" s="48" t="s">
        <v>9642</v>
      </c>
      <c r="I315" s="40" t="s">
        <v>7898</v>
      </c>
      <c r="J315" s="40" t="s">
        <v>8247</v>
      </c>
      <c r="K315" s="43">
        <f t="shared" ref="K315:K320" si="5">L314</f>
        <v>41060</v>
      </c>
      <c r="L315" s="43">
        <f>K315+5</f>
        <v>41065</v>
      </c>
      <c r="M315" s="40" t="s">
        <v>8173</v>
      </c>
      <c r="N315" s="48" t="s">
        <v>6196</v>
      </c>
      <c r="O315" s="40">
        <v>100</v>
      </c>
      <c r="P315" s="39"/>
    </row>
    <row r="316" spans="1:16" hidden="1">
      <c r="A316" s="48" t="s">
        <v>9312</v>
      </c>
      <c r="B316" s="48" t="s">
        <v>9641</v>
      </c>
      <c r="C316" s="48" t="s">
        <v>108</v>
      </c>
      <c r="D316" s="46" t="s">
        <v>65</v>
      </c>
      <c r="E316" s="48" t="s">
        <v>9593</v>
      </c>
      <c r="F316" s="48" t="s">
        <v>9594</v>
      </c>
      <c r="G316" s="41" t="s">
        <v>5399</v>
      </c>
      <c r="H316" s="48" t="s">
        <v>9642</v>
      </c>
      <c r="I316" s="40" t="s">
        <v>8253</v>
      </c>
      <c r="J316" s="40" t="s">
        <v>8254</v>
      </c>
      <c r="K316" s="43">
        <f t="shared" si="5"/>
        <v>41065</v>
      </c>
      <c r="L316" s="43">
        <f>K316+30</f>
        <v>41095</v>
      </c>
      <c r="M316" s="40" t="s">
        <v>8173</v>
      </c>
      <c r="N316" s="48" t="s">
        <v>6196</v>
      </c>
      <c r="O316" s="40">
        <v>100</v>
      </c>
      <c r="P316" s="39"/>
    </row>
    <row r="317" spans="1:16" hidden="1">
      <c r="A317" s="48" t="s">
        <v>9312</v>
      </c>
      <c r="B317" s="48" t="s">
        <v>9641</v>
      </c>
      <c r="C317" s="48" t="s">
        <v>108</v>
      </c>
      <c r="D317" s="46" t="s">
        <v>65</v>
      </c>
      <c r="E317" s="48" t="s">
        <v>9593</v>
      </c>
      <c r="F317" s="48" t="s">
        <v>9594</v>
      </c>
      <c r="G317" s="41" t="s">
        <v>5399</v>
      </c>
      <c r="H317" s="48" t="s">
        <v>9642</v>
      </c>
      <c r="I317" s="40" t="s">
        <v>8256</v>
      </c>
      <c r="J317" s="40" t="s">
        <v>8257</v>
      </c>
      <c r="K317" s="43">
        <f t="shared" si="5"/>
        <v>41095</v>
      </c>
      <c r="L317" s="43">
        <f>L316+10</f>
        <v>41105</v>
      </c>
      <c r="M317" s="40" t="s">
        <v>8173</v>
      </c>
      <c r="N317" s="48" t="s">
        <v>6196</v>
      </c>
      <c r="O317" s="40">
        <v>100</v>
      </c>
      <c r="P317" s="39"/>
    </row>
    <row r="318" spans="1:16" hidden="1">
      <c r="A318" s="48" t="s">
        <v>9312</v>
      </c>
      <c r="B318" s="48" t="s">
        <v>9641</v>
      </c>
      <c r="C318" s="48" t="s">
        <v>108</v>
      </c>
      <c r="D318" s="46" t="s">
        <v>65</v>
      </c>
      <c r="E318" s="48" t="s">
        <v>9593</v>
      </c>
      <c r="F318" s="48" t="s">
        <v>9594</v>
      </c>
      <c r="G318" s="41" t="s">
        <v>5399</v>
      </c>
      <c r="H318" s="48" t="s">
        <v>9642</v>
      </c>
      <c r="I318" s="40" t="s">
        <v>8256</v>
      </c>
      <c r="J318" s="40" t="s">
        <v>8249</v>
      </c>
      <c r="K318" s="43">
        <f t="shared" si="5"/>
        <v>41105</v>
      </c>
      <c r="L318" s="43">
        <f>K318+10</f>
        <v>41115</v>
      </c>
      <c r="M318" s="40" t="s">
        <v>8173</v>
      </c>
      <c r="N318" s="48" t="s">
        <v>6196</v>
      </c>
      <c r="O318" s="40">
        <v>100</v>
      </c>
      <c r="P318" s="39"/>
    </row>
    <row r="319" spans="1:16" hidden="1">
      <c r="A319" s="48" t="s">
        <v>9312</v>
      </c>
      <c r="B319" s="48" t="s">
        <v>9641</v>
      </c>
      <c r="C319" s="48" t="s">
        <v>108</v>
      </c>
      <c r="D319" s="46" t="s">
        <v>65</v>
      </c>
      <c r="E319" s="48" t="s">
        <v>9593</v>
      </c>
      <c r="F319" s="48" t="s">
        <v>9594</v>
      </c>
      <c r="G319" s="41" t="s">
        <v>5399</v>
      </c>
      <c r="H319" s="48" t="s">
        <v>9642</v>
      </c>
      <c r="I319" s="40" t="s">
        <v>8256</v>
      </c>
      <c r="J319" s="40" t="s">
        <v>7907</v>
      </c>
      <c r="K319" s="43">
        <f t="shared" si="5"/>
        <v>41115</v>
      </c>
      <c r="L319" s="43">
        <f>K319+5</f>
        <v>41120</v>
      </c>
      <c r="M319" s="40" t="s">
        <v>8173</v>
      </c>
      <c r="N319" s="48" t="s">
        <v>6196</v>
      </c>
      <c r="O319" s="40">
        <v>100</v>
      </c>
      <c r="P319" s="39"/>
    </row>
    <row r="320" spans="1:16" ht="26.45" hidden="1">
      <c r="A320" s="48" t="s">
        <v>9312</v>
      </c>
      <c r="B320" s="48" t="s">
        <v>9641</v>
      </c>
      <c r="C320" s="48" t="s">
        <v>108</v>
      </c>
      <c r="D320" s="46" t="s">
        <v>65</v>
      </c>
      <c r="E320" s="48" t="s">
        <v>9593</v>
      </c>
      <c r="F320" s="48" t="s">
        <v>9594</v>
      </c>
      <c r="G320" s="41" t="s">
        <v>5399</v>
      </c>
      <c r="H320" s="48" t="s">
        <v>9642</v>
      </c>
      <c r="I320" s="40" t="s">
        <v>8256</v>
      </c>
      <c r="J320" s="40" t="s">
        <v>8259</v>
      </c>
      <c r="K320" s="43">
        <f t="shared" si="5"/>
        <v>41120</v>
      </c>
      <c r="L320" s="43">
        <f>K320</f>
        <v>41120</v>
      </c>
      <c r="M320" s="40" t="s">
        <v>8173</v>
      </c>
      <c r="N320" s="48" t="s">
        <v>6196</v>
      </c>
      <c r="O320" s="40">
        <v>100</v>
      </c>
      <c r="P320" s="39" t="s">
        <v>9643</v>
      </c>
    </row>
    <row r="321" spans="1:16" hidden="1">
      <c r="A321" s="48" t="s">
        <v>9312</v>
      </c>
      <c r="B321" s="48" t="s">
        <v>9641</v>
      </c>
      <c r="C321" s="48" t="s">
        <v>108</v>
      </c>
      <c r="D321" s="46" t="s">
        <v>65</v>
      </c>
      <c r="E321" s="48" t="s">
        <v>9593</v>
      </c>
      <c r="F321" s="48" t="s">
        <v>9594</v>
      </c>
      <c r="G321" s="41" t="s">
        <v>5399</v>
      </c>
      <c r="H321" s="48" t="s">
        <v>9642</v>
      </c>
      <c r="I321" s="65" t="s">
        <v>8261</v>
      </c>
      <c r="J321" s="40" t="s">
        <v>8262</v>
      </c>
      <c r="K321" s="43">
        <f>L318</f>
        <v>41115</v>
      </c>
      <c r="L321" s="43">
        <f>K321+5</f>
        <v>41120</v>
      </c>
      <c r="M321" s="40" t="s">
        <v>8173</v>
      </c>
      <c r="N321" s="48" t="s">
        <v>6196</v>
      </c>
      <c r="O321" s="40">
        <v>100</v>
      </c>
      <c r="P321" s="39"/>
    </row>
    <row r="322" spans="1:16" hidden="1">
      <c r="A322" s="48" t="s">
        <v>9312</v>
      </c>
      <c r="B322" s="48" t="s">
        <v>9641</v>
      </c>
      <c r="C322" s="48" t="s">
        <v>108</v>
      </c>
      <c r="D322" s="46" t="s">
        <v>65</v>
      </c>
      <c r="E322" s="48" t="s">
        <v>9593</v>
      </c>
      <c r="F322" s="48" t="s">
        <v>9594</v>
      </c>
      <c r="G322" s="41" t="s">
        <v>5399</v>
      </c>
      <c r="H322" s="48" t="s">
        <v>9642</v>
      </c>
      <c r="I322" s="40" t="s">
        <v>8264</v>
      </c>
      <c r="J322" s="40" t="s">
        <v>8265</v>
      </c>
      <c r="K322" s="43">
        <f>L321</f>
        <v>41120</v>
      </c>
      <c r="L322" s="43">
        <f>K308-21</f>
        <v>41161</v>
      </c>
      <c r="M322" s="40" t="s">
        <v>8173</v>
      </c>
      <c r="N322" s="48" t="s">
        <v>6196</v>
      </c>
      <c r="O322" s="40">
        <v>100</v>
      </c>
      <c r="P322" s="56" t="s">
        <v>9644</v>
      </c>
    </row>
    <row r="323" spans="1:16" hidden="1">
      <c r="A323" s="48" t="s">
        <v>9312</v>
      </c>
      <c r="B323" s="48" t="s">
        <v>9641</v>
      </c>
      <c r="C323" s="48" t="s">
        <v>108</v>
      </c>
      <c r="D323" s="46" t="s">
        <v>65</v>
      </c>
      <c r="E323" s="48" t="s">
        <v>9593</v>
      </c>
      <c r="F323" s="48" t="s">
        <v>9594</v>
      </c>
      <c r="G323" s="41" t="s">
        <v>5399</v>
      </c>
      <c r="H323" s="48" t="s">
        <v>9642</v>
      </c>
      <c r="I323" s="40" t="s">
        <v>8261</v>
      </c>
      <c r="J323" s="40" t="s">
        <v>8266</v>
      </c>
      <c r="K323" s="43">
        <f>L322</f>
        <v>41161</v>
      </c>
      <c r="L323" s="43">
        <f>K323</f>
        <v>41161</v>
      </c>
      <c r="M323" s="40" t="s">
        <v>8173</v>
      </c>
      <c r="N323" s="48" t="s">
        <v>6196</v>
      </c>
      <c r="O323" s="40">
        <v>100</v>
      </c>
      <c r="P323" s="39"/>
    </row>
    <row r="324" spans="1:16" hidden="1">
      <c r="A324" s="48" t="s">
        <v>9312</v>
      </c>
      <c r="B324" s="48" t="s">
        <v>9641</v>
      </c>
      <c r="C324" s="48" t="s">
        <v>108</v>
      </c>
      <c r="D324" s="46" t="s">
        <v>65</v>
      </c>
      <c r="E324" s="48" t="s">
        <v>9593</v>
      </c>
      <c r="F324" s="48" t="s">
        <v>9594</v>
      </c>
      <c r="G324" s="41" t="s">
        <v>5399</v>
      </c>
      <c r="H324" s="48" t="s">
        <v>9642</v>
      </c>
      <c r="I324" s="40" t="s">
        <v>7904</v>
      </c>
      <c r="J324" s="40" t="s">
        <v>8267</v>
      </c>
      <c r="K324" s="43">
        <f>L322</f>
        <v>41161</v>
      </c>
      <c r="L324" s="43">
        <f>K324+5</f>
        <v>41166</v>
      </c>
      <c r="M324" s="40" t="s">
        <v>8173</v>
      </c>
      <c r="N324" s="48" t="s">
        <v>6196</v>
      </c>
      <c r="O324" s="40">
        <v>100</v>
      </c>
      <c r="P324" s="56" t="s">
        <v>9644</v>
      </c>
    </row>
    <row r="325" spans="1:16" hidden="1">
      <c r="A325" s="48" t="s">
        <v>9312</v>
      </c>
      <c r="B325" s="48" t="s">
        <v>9641</v>
      </c>
      <c r="C325" s="48" t="s">
        <v>108</v>
      </c>
      <c r="D325" s="46" t="s">
        <v>65</v>
      </c>
      <c r="E325" s="48" t="s">
        <v>9593</v>
      </c>
      <c r="F325" s="48" t="s">
        <v>9594</v>
      </c>
      <c r="G325" s="41" t="s">
        <v>5399</v>
      </c>
      <c r="H325" s="48" t="s">
        <v>9642</v>
      </c>
      <c r="I325" s="40" t="s">
        <v>7904</v>
      </c>
      <c r="J325" s="40" t="s">
        <v>8268</v>
      </c>
      <c r="K325" s="43">
        <f>L324</f>
        <v>41166</v>
      </c>
      <c r="L325" s="43">
        <f>K325+5</f>
        <v>41171</v>
      </c>
      <c r="M325" s="40" t="s">
        <v>8173</v>
      </c>
      <c r="N325" s="48" t="s">
        <v>6196</v>
      </c>
      <c r="O325" s="40">
        <v>100</v>
      </c>
      <c r="P325" s="56" t="s">
        <v>9644</v>
      </c>
    </row>
    <row r="326" spans="1:16" hidden="1">
      <c r="A326" s="48" t="s">
        <v>9312</v>
      </c>
      <c r="B326" s="48" t="s">
        <v>9641</v>
      </c>
      <c r="C326" s="48" t="s">
        <v>108</v>
      </c>
      <c r="D326" s="46" t="s">
        <v>65</v>
      </c>
      <c r="E326" s="48" t="s">
        <v>9593</v>
      </c>
      <c r="F326" s="48" t="s">
        <v>9594</v>
      </c>
      <c r="G326" s="41" t="s">
        <v>5399</v>
      </c>
      <c r="H326" s="48" t="s">
        <v>9642</v>
      </c>
      <c r="I326" s="40" t="s">
        <v>7904</v>
      </c>
      <c r="J326" s="40" t="s">
        <v>8269</v>
      </c>
      <c r="K326" s="43">
        <f>L325</f>
        <v>41171</v>
      </c>
      <c r="L326" s="43">
        <f>K326+5</f>
        <v>41176</v>
      </c>
      <c r="M326" s="40" t="s">
        <v>8173</v>
      </c>
      <c r="N326" s="48" t="s">
        <v>6196</v>
      </c>
      <c r="O326" s="40">
        <v>100</v>
      </c>
      <c r="P326" s="56" t="s">
        <v>9644</v>
      </c>
    </row>
    <row r="327" spans="1:16" ht="52.5" hidden="1">
      <c r="A327" s="48" t="s">
        <v>9312</v>
      </c>
      <c r="B327" s="48" t="s">
        <v>9641</v>
      </c>
      <c r="C327" s="48" t="s">
        <v>108</v>
      </c>
      <c r="D327" s="46" t="s">
        <v>65</v>
      </c>
      <c r="E327" s="48" t="s">
        <v>9593</v>
      </c>
      <c r="F327" s="48" t="s">
        <v>9594</v>
      </c>
      <c r="G327" s="41" t="s">
        <v>5399</v>
      </c>
      <c r="H327" s="48" t="s">
        <v>9642</v>
      </c>
      <c r="I327" s="40" t="s">
        <v>7904</v>
      </c>
      <c r="J327" s="40" t="s">
        <v>8172</v>
      </c>
      <c r="K327" s="43">
        <f>L326</f>
        <v>41176</v>
      </c>
      <c r="L327" s="67">
        <f>K327+1</f>
        <v>41177</v>
      </c>
      <c r="M327" s="40" t="s">
        <v>8173</v>
      </c>
      <c r="N327" s="48" t="s">
        <v>6196</v>
      </c>
      <c r="O327" s="40">
        <v>100</v>
      </c>
      <c r="P327" s="39" t="s">
        <v>9601</v>
      </c>
    </row>
    <row r="328" spans="1:16" hidden="1">
      <c r="A328" s="41" t="s">
        <v>8881</v>
      </c>
      <c r="B328" s="41" t="s">
        <v>9645</v>
      </c>
      <c r="C328" s="41" t="s">
        <v>65</v>
      </c>
      <c r="D328" s="41" t="s">
        <v>65</v>
      </c>
      <c r="E328" s="48" t="s">
        <v>9593</v>
      </c>
      <c r="F328" s="48" t="s">
        <v>9594</v>
      </c>
      <c r="G328" s="41" t="s">
        <v>55</v>
      </c>
      <c r="H328" s="41" t="s">
        <v>9646</v>
      </c>
      <c r="I328" s="41" t="s">
        <v>1048</v>
      </c>
      <c r="J328" s="41" t="s">
        <v>7888</v>
      </c>
      <c r="K328" s="41"/>
      <c r="L328" s="40"/>
      <c r="M328" s="40"/>
      <c r="N328" s="40"/>
    </row>
    <row r="329" spans="1:16" hidden="1">
      <c r="A329" s="41" t="s">
        <v>8881</v>
      </c>
      <c r="B329" s="41" t="s">
        <v>9645</v>
      </c>
      <c r="C329" s="41" t="s">
        <v>65</v>
      </c>
      <c r="D329" s="41" t="s">
        <v>65</v>
      </c>
      <c r="E329" s="48" t="s">
        <v>9593</v>
      </c>
      <c r="F329" s="48" t="s">
        <v>9594</v>
      </c>
      <c r="G329" s="41" t="s">
        <v>55</v>
      </c>
      <c r="H329" s="41" t="s">
        <v>9646</v>
      </c>
      <c r="I329" s="41" t="s">
        <v>1048</v>
      </c>
      <c r="J329" s="41" t="s">
        <v>8244</v>
      </c>
      <c r="K329" s="59">
        <v>41488</v>
      </c>
      <c r="L329" s="40"/>
      <c r="M329" s="40"/>
      <c r="N329" s="40"/>
    </row>
    <row r="330" spans="1:16" hidden="1">
      <c r="A330" s="41" t="s">
        <v>8881</v>
      </c>
      <c r="B330" s="41" t="s">
        <v>9645</v>
      </c>
      <c r="C330" s="41" t="s">
        <v>65</v>
      </c>
      <c r="D330" s="41" t="s">
        <v>65</v>
      </c>
      <c r="E330" s="48" t="s">
        <v>9593</v>
      </c>
      <c r="F330" s="48" t="s">
        <v>9594</v>
      </c>
      <c r="G330" s="41" t="s">
        <v>55</v>
      </c>
      <c r="H330" s="41" t="s">
        <v>9646</v>
      </c>
      <c r="I330" s="41" t="s">
        <v>1048</v>
      </c>
      <c r="J330" s="41" t="s">
        <v>7889</v>
      </c>
      <c r="K330" s="59">
        <v>41547</v>
      </c>
      <c r="L330" s="40" t="s">
        <v>8309</v>
      </c>
      <c r="M330" s="40"/>
      <c r="N330" s="40"/>
    </row>
    <row r="331" spans="1:16" hidden="1">
      <c r="A331" s="41" t="s">
        <v>8881</v>
      </c>
      <c r="B331" s="41" t="s">
        <v>9645</v>
      </c>
      <c r="C331" s="41" t="s">
        <v>65</v>
      </c>
      <c r="D331" s="41" t="s">
        <v>65</v>
      </c>
      <c r="E331" s="48" t="s">
        <v>9593</v>
      </c>
      <c r="F331" s="48" t="s">
        <v>9594</v>
      </c>
      <c r="G331" s="41" t="s">
        <v>55</v>
      </c>
      <c r="H331" s="41" t="s">
        <v>9646</v>
      </c>
      <c r="I331" s="41" t="s">
        <v>1048</v>
      </c>
      <c r="J331" s="41" t="s">
        <v>7890</v>
      </c>
      <c r="K331" s="41"/>
      <c r="L331" s="40"/>
      <c r="M331" s="40"/>
      <c r="N331" s="40"/>
    </row>
    <row r="332" spans="1:16" hidden="1">
      <c r="A332" s="41" t="s">
        <v>8881</v>
      </c>
      <c r="B332" s="41" t="s">
        <v>9645</v>
      </c>
      <c r="C332" s="41" t="s">
        <v>65</v>
      </c>
      <c r="D332" s="41" t="s">
        <v>65</v>
      </c>
      <c r="E332" s="48" t="s">
        <v>9593</v>
      </c>
      <c r="F332" s="48" t="s">
        <v>9594</v>
      </c>
      <c r="G332" s="41" t="s">
        <v>55</v>
      </c>
      <c r="H332" s="41" t="s">
        <v>9646</v>
      </c>
      <c r="I332" s="41" t="s">
        <v>1048</v>
      </c>
      <c r="J332" s="41" t="s">
        <v>7891</v>
      </c>
      <c r="K332" s="41"/>
      <c r="L332" s="40"/>
      <c r="M332" s="40"/>
      <c r="N332" s="40"/>
    </row>
    <row r="333" spans="1:16" hidden="1">
      <c r="A333" s="41" t="s">
        <v>8881</v>
      </c>
      <c r="B333" s="41" t="s">
        <v>9645</v>
      </c>
      <c r="C333" s="41" t="s">
        <v>65</v>
      </c>
      <c r="D333" s="41" t="s">
        <v>65</v>
      </c>
      <c r="E333" s="48" t="s">
        <v>9593</v>
      </c>
      <c r="F333" s="48" t="s">
        <v>9594</v>
      </c>
      <c r="G333" s="41" t="s">
        <v>55</v>
      </c>
      <c r="H333" s="41" t="s">
        <v>9646</v>
      </c>
      <c r="I333" s="41" t="s">
        <v>1048</v>
      </c>
      <c r="J333" s="41" t="s">
        <v>7892</v>
      </c>
      <c r="K333" s="59"/>
      <c r="L333" s="40"/>
      <c r="M333" s="40"/>
      <c r="N333" s="40"/>
    </row>
    <row r="334" spans="1:16" hidden="1">
      <c r="A334" s="41" t="s">
        <v>8881</v>
      </c>
      <c r="B334" s="41" t="s">
        <v>9645</v>
      </c>
      <c r="C334" s="41" t="s">
        <v>65</v>
      </c>
      <c r="D334" s="41" t="s">
        <v>65</v>
      </c>
      <c r="E334" s="48" t="s">
        <v>9593</v>
      </c>
      <c r="F334" s="48" t="s">
        <v>9594</v>
      </c>
      <c r="G334" s="41" t="s">
        <v>55</v>
      </c>
      <c r="H334" s="41" t="s">
        <v>9646</v>
      </c>
      <c r="I334" s="41" t="s">
        <v>1048</v>
      </c>
      <c r="J334" s="41" t="s">
        <v>7893</v>
      </c>
      <c r="K334" s="41"/>
      <c r="L334" s="40"/>
      <c r="M334" s="40"/>
      <c r="N334" s="40"/>
    </row>
    <row r="335" spans="1:16" hidden="1">
      <c r="A335" s="41" t="s">
        <v>8881</v>
      </c>
      <c r="B335" s="41" t="s">
        <v>9645</v>
      </c>
      <c r="C335" s="41" t="s">
        <v>65</v>
      </c>
      <c r="D335" s="41" t="s">
        <v>65</v>
      </c>
      <c r="E335" s="48" t="s">
        <v>9593</v>
      </c>
      <c r="F335" s="48" t="s">
        <v>9594</v>
      </c>
      <c r="G335" s="41" t="s">
        <v>55</v>
      </c>
      <c r="H335" s="41" t="s">
        <v>9646</v>
      </c>
      <c r="I335" s="41" t="s">
        <v>1048</v>
      </c>
      <c r="J335" s="41" t="s">
        <v>7894</v>
      </c>
      <c r="K335" s="41"/>
      <c r="L335" s="40"/>
      <c r="M335" s="40"/>
      <c r="N335" s="40"/>
    </row>
    <row r="336" spans="1:16" hidden="1">
      <c r="A336" s="40" t="s">
        <v>8881</v>
      </c>
      <c r="B336" s="40" t="s">
        <v>9645</v>
      </c>
      <c r="C336" s="40" t="s">
        <v>65</v>
      </c>
      <c r="D336" s="40" t="s">
        <v>65</v>
      </c>
      <c r="E336" s="48" t="s">
        <v>9593</v>
      </c>
      <c r="F336" s="48" t="s">
        <v>9594</v>
      </c>
      <c r="G336" s="41" t="s">
        <v>55</v>
      </c>
      <c r="H336" s="40" t="s">
        <v>9646</v>
      </c>
      <c r="I336" s="40" t="s">
        <v>7895</v>
      </c>
      <c r="J336" s="40" t="s">
        <v>8245</v>
      </c>
      <c r="K336" s="43">
        <f>K329</f>
        <v>41488</v>
      </c>
      <c r="L336" s="43">
        <f>K336+30</f>
        <v>41518</v>
      </c>
      <c r="M336" s="40" t="s">
        <v>7</v>
      </c>
      <c r="N336" s="40" t="s">
        <v>94</v>
      </c>
      <c r="O336" s="40">
        <v>100</v>
      </c>
    </row>
    <row r="337" spans="1:16" hidden="1">
      <c r="A337" s="40" t="s">
        <v>8881</v>
      </c>
      <c r="B337" s="40" t="s">
        <v>9645</v>
      </c>
      <c r="C337" s="40" t="s">
        <v>65</v>
      </c>
      <c r="D337" s="40" t="s">
        <v>65</v>
      </c>
      <c r="E337" s="48" t="s">
        <v>9593</v>
      </c>
      <c r="F337" s="48" t="s">
        <v>9594</v>
      </c>
      <c r="G337" s="41" t="s">
        <v>55</v>
      </c>
      <c r="H337" s="40" t="s">
        <v>9646</v>
      </c>
      <c r="I337" s="40" t="s">
        <v>8281</v>
      </c>
      <c r="J337" s="40" t="s">
        <v>8282</v>
      </c>
      <c r="K337" s="43">
        <f>L336</f>
        <v>41518</v>
      </c>
      <c r="L337" s="43">
        <f>K337+2</f>
        <v>41520</v>
      </c>
      <c r="M337" s="40" t="s">
        <v>7</v>
      </c>
      <c r="N337" s="40" t="s">
        <v>94</v>
      </c>
      <c r="O337" s="40">
        <v>100</v>
      </c>
    </row>
    <row r="338" spans="1:16" hidden="1">
      <c r="A338" s="40" t="s">
        <v>8881</v>
      </c>
      <c r="B338" s="40" t="s">
        <v>9645</v>
      </c>
      <c r="C338" s="40" t="s">
        <v>65</v>
      </c>
      <c r="D338" s="40" t="s">
        <v>65</v>
      </c>
      <c r="E338" s="48" t="s">
        <v>9593</v>
      </c>
      <c r="F338" s="48" t="s">
        <v>9594</v>
      </c>
      <c r="G338" s="41" t="s">
        <v>55</v>
      </c>
      <c r="H338" s="40" t="s">
        <v>9646</v>
      </c>
      <c r="I338" s="65" t="s">
        <v>8261</v>
      </c>
      <c r="J338" s="40" t="s">
        <v>8262</v>
      </c>
      <c r="K338" s="43">
        <f>L337</f>
        <v>41520</v>
      </c>
      <c r="L338" s="43">
        <f>K338</f>
        <v>41520</v>
      </c>
      <c r="M338" s="40" t="s">
        <v>7</v>
      </c>
      <c r="N338" s="40" t="s">
        <v>94</v>
      </c>
      <c r="O338" s="40">
        <v>100</v>
      </c>
    </row>
    <row r="339" spans="1:16" hidden="1">
      <c r="A339" s="40" t="s">
        <v>8881</v>
      </c>
      <c r="B339" s="40" t="s">
        <v>9645</v>
      </c>
      <c r="C339" s="40" t="s">
        <v>65</v>
      </c>
      <c r="D339" s="40" t="s">
        <v>65</v>
      </c>
      <c r="E339" s="48" t="s">
        <v>9593</v>
      </c>
      <c r="F339" s="48" t="s">
        <v>9594</v>
      </c>
      <c r="G339" s="41" t="s">
        <v>55</v>
      </c>
      <c r="H339" s="40" t="s">
        <v>9646</v>
      </c>
      <c r="I339" s="40" t="s">
        <v>8264</v>
      </c>
      <c r="J339" s="40" t="s">
        <v>8265</v>
      </c>
      <c r="K339" s="43">
        <f>L338</f>
        <v>41520</v>
      </c>
      <c r="L339" s="43">
        <f>K330-21</f>
        <v>41526</v>
      </c>
      <c r="M339" s="40" t="s">
        <v>7</v>
      </c>
      <c r="N339" s="40" t="s">
        <v>94</v>
      </c>
      <c r="O339" s="40">
        <v>100</v>
      </c>
      <c r="P339" s="56" t="s">
        <v>9647</v>
      </c>
    </row>
    <row r="340" spans="1:16" hidden="1">
      <c r="A340" s="40" t="s">
        <v>8881</v>
      </c>
      <c r="B340" s="40" t="s">
        <v>9645</v>
      </c>
      <c r="C340" s="40" t="s">
        <v>65</v>
      </c>
      <c r="D340" s="40" t="s">
        <v>65</v>
      </c>
      <c r="E340" s="48" t="s">
        <v>9593</v>
      </c>
      <c r="F340" s="48" t="s">
        <v>9594</v>
      </c>
      <c r="G340" s="41" t="s">
        <v>55</v>
      </c>
      <c r="H340" s="40" t="s">
        <v>9646</v>
      </c>
      <c r="I340" s="40" t="s">
        <v>8261</v>
      </c>
      <c r="J340" s="40" t="s">
        <v>8266</v>
      </c>
      <c r="K340" s="43">
        <f>L339</f>
        <v>41526</v>
      </c>
      <c r="L340" s="43">
        <f>K340</f>
        <v>41526</v>
      </c>
      <c r="M340" s="40" t="s">
        <v>7</v>
      </c>
      <c r="N340" s="40" t="s">
        <v>94</v>
      </c>
      <c r="O340" s="40">
        <v>100</v>
      </c>
    </row>
    <row r="341" spans="1:16" hidden="1">
      <c r="A341" s="40" t="s">
        <v>8881</v>
      </c>
      <c r="B341" s="40" t="s">
        <v>9645</v>
      </c>
      <c r="C341" s="40" t="s">
        <v>65</v>
      </c>
      <c r="D341" s="40" t="s">
        <v>65</v>
      </c>
      <c r="E341" s="48" t="s">
        <v>9593</v>
      </c>
      <c r="F341" s="48" t="s">
        <v>9594</v>
      </c>
      <c r="G341" s="41" t="s">
        <v>55</v>
      </c>
      <c r="H341" s="40" t="s">
        <v>9646</v>
      </c>
      <c r="I341" s="40" t="s">
        <v>7904</v>
      </c>
      <c r="J341" s="40" t="s">
        <v>7905</v>
      </c>
      <c r="K341" s="43">
        <f>L339</f>
        <v>41526</v>
      </c>
      <c r="L341" s="43">
        <f>K341+5</f>
        <v>41531</v>
      </c>
      <c r="M341" s="40" t="s">
        <v>7</v>
      </c>
      <c r="N341" s="40" t="s">
        <v>94</v>
      </c>
      <c r="O341" s="40">
        <v>100</v>
      </c>
    </row>
    <row r="342" spans="1:16" hidden="1">
      <c r="A342" s="40" t="s">
        <v>8881</v>
      </c>
      <c r="B342" s="40" t="s">
        <v>9645</v>
      </c>
      <c r="C342" s="40" t="s">
        <v>65</v>
      </c>
      <c r="D342" s="40" t="s">
        <v>65</v>
      </c>
      <c r="E342" s="48" t="s">
        <v>9593</v>
      </c>
      <c r="F342" s="48" t="s">
        <v>9594</v>
      </c>
      <c r="G342" s="41" t="s">
        <v>55</v>
      </c>
      <c r="H342" s="40" t="s">
        <v>9646</v>
      </c>
      <c r="I342" s="40" t="s">
        <v>7904</v>
      </c>
      <c r="J342" s="40" t="s">
        <v>7906</v>
      </c>
      <c r="K342" s="43">
        <f>L341</f>
        <v>41531</v>
      </c>
      <c r="L342" s="43">
        <f>K342+5</f>
        <v>41536</v>
      </c>
      <c r="M342" s="40" t="s">
        <v>7</v>
      </c>
      <c r="N342" s="40" t="s">
        <v>94</v>
      </c>
      <c r="O342" s="40">
        <v>100</v>
      </c>
    </row>
    <row r="343" spans="1:16" hidden="1">
      <c r="A343" s="40" t="s">
        <v>8881</v>
      </c>
      <c r="B343" s="40" t="s">
        <v>9645</v>
      </c>
      <c r="C343" s="40" t="s">
        <v>65</v>
      </c>
      <c r="D343" s="40" t="s">
        <v>65</v>
      </c>
      <c r="E343" s="48" t="s">
        <v>9593</v>
      </c>
      <c r="F343" s="48" t="s">
        <v>9594</v>
      </c>
      <c r="G343" s="41" t="s">
        <v>55</v>
      </c>
      <c r="H343" s="40" t="s">
        <v>9646</v>
      </c>
      <c r="I343" s="40" t="s">
        <v>7904</v>
      </c>
      <c r="J343" s="40" t="s">
        <v>7907</v>
      </c>
      <c r="K343" s="43">
        <f>L342</f>
        <v>41536</v>
      </c>
      <c r="L343" s="43">
        <f>K343+5</f>
        <v>41541</v>
      </c>
      <c r="M343" s="40" t="s">
        <v>7</v>
      </c>
      <c r="N343" s="40" t="s">
        <v>94</v>
      </c>
      <c r="O343" s="40">
        <v>100</v>
      </c>
    </row>
    <row r="344" spans="1:16" hidden="1">
      <c r="A344" s="40" t="s">
        <v>8881</v>
      </c>
      <c r="B344" s="40" t="s">
        <v>9645</v>
      </c>
      <c r="C344" s="40" t="s">
        <v>65</v>
      </c>
      <c r="D344" s="40" t="s">
        <v>65</v>
      </c>
      <c r="E344" s="48" t="s">
        <v>9593</v>
      </c>
      <c r="F344" s="48" t="s">
        <v>9594</v>
      </c>
      <c r="G344" s="41" t="s">
        <v>55</v>
      </c>
      <c r="H344" s="40" t="s">
        <v>9646</v>
      </c>
      <c r="I344" s="40" t="s">
        <v>7904</v>
      </c>
      <c r="J344" s="40" t="s">
        <v>8172</v>
      </c>
      <c r="K344" s="43">
        <f>L343</f>
        <v>41541</v>
      </c>
      <c r="L344" s="67">
        <f>K344+1</f>
        <v>41542</v>
      </c>
      <c r="M344" s="40" t="s">
        <v>7</v>
      </c>
      <c r="N344" s="40" t="s">
        <v>94</v>
      </c>
      <c r="O344" s="40">
        <v>100</v>
      </c>
    </row>
    <row r="345" spans="1:16" hidden="1">
      <c r="A345" s="49" t="s">
        <v>8881</v>
      </c>
      <c r="B345" s="49" t="s">
        <v>9648</v>
      </c>
      <c r="C345" s="49" t="s">
        <v>108</v>
      </c>
      <c r="D345" s="49" t="s">
        <v>9649</v>
      </c>
      <c r="E345" s="48" t="s">
        <v>9593</v>
      </c>
      <c r="F345" s="48" t="s">
        <v>9594</v>
      </c>
      <c r="G345" s="41" t="s">
        <v>55</v>
      </c>
      <c r="H345" s="49" t="s">
        <v>9650</v>
      </c>
      <c r="I345" s="41" t="s">
        <v>1048</v>
      </c>
      <c r="J345" s="41" t="s">
        <v>7888</v>
      </c>
      <c r="K345" s="41"/>
      <c r="L345" s="40"/>
      <c r="M345" s="40"/>
      <c r="N345" s="40"/>
    </row>
    <row r="346" spans="1:16" hidden="1">
      <c r="A346" s="49" t="s">
        <v>8881</v>
      </c>
      <c r="B346" s="49" t="s">
        <v>9648</v>
      </c>
      <c r="C346" s="49" t="s">
        <v>108</v>
      </c>
      <c r="D346" s="49" t="s">
        <v>9649</v>
      </c>
      <c r="E346" s="48" t="s">
        <v>9593</v>
      </c>
      <c r="F346" s="48" t="s">
        <v>9594</v>
      </c>
      <c r="G346" s="41" t="s">
        <v>55</v>
      </c>
      <c r="H346" s="49" t="s">
        <v>9650</v>
      </c>
      <c r="I346" s="41" t="s">
        <v>1048</v>
      </c>
      <c r="J346" s="41" t="s">
        <v>8244</v>
      </c>
      <c r="K346" s="42">
        <v>41456</v>
      </c>
      <c r="L346" s="40"/>
      <c r="M346" s="40"/>
      <c r="N346" s="40"/>
    </row>
    <row r="347" spans="1:16" hidden="1">
      <c r="A347" s="49" t="s">
        <v>8881</v>
      </c>
      <c r="B347" s="49" t="s">
        <v>9648</v>
      </c>
      <c r="C347" s="49" t="s">
        <v>108</v>
      </c>
      <c r="D347" s="49" t="s">
        <v>9649</v>
      </c>
      <c r="E347" s="48" t="s">
        <v>9593</v>
      </c>
      <c r="F347" s="48" t="s">
        <v>9594</v>
      </c>
      <c r="G347" s="41" t="s">
        <v>55</v>
      </c>
      <c r="H347" s="49" t="s">
        <v>9650</v>
      </c>
      <c r="I347" s="41" t="s">
        <v>1048</v>
      </c>
      <c r="J347" s="41" t="s">
        <v>7889</v>
      </c>
      <c r="K347" s="42">
        <v>41549</v>
      </c>
      <c r="L347" s="40"/>
      <c r="M347" s="40"/>
      <c r="N347" s="40"/>
    </row>
    <row r="348" spans="1:16" hidden="1">
      <c r="A348" s="49" t="s">
        <v>8881</v>
      </c>
      <c r="B348" s="49" t="s">
        <v>9648</v>
      </c>
      <c r="C348" s="49" t="s">
        <v>108</v>
      </c>
      <c r="D348" s="49" t="s">
        <v>9649</v>
      </c>
      <c r="E348" s="48" t="s">
        <v>9593</v>
      </c>
      <c r="F348" s="48" t="s">
        <v>9594</v>
      </c>
      <c r="G348" s="41" t="s">
        <v>55</v>
      </c>
      <c r="H348" s="49" t="s">
        <v>9650</v>
      </c>
      <c r="I348" s="41" t="s">
        <v>1048</v>
      </c>
      <c r="J348" s="41" t="s">
        <v>7890</v>
      </c>
      <c r="K348" s="41"/>
      <c r="L348" s="40"/>
      <c r="M348" s="40"/>
      <c r="N348" s="40"/>
    </row>
    <row r="349" spans="1:16" hidden="1">
      <c r="A349" s="49" t="s">
        <v>8881</v>
      </c>
      <c r="B349" s="49" t="s">
        <v>9648</v>
      </c>
      <c r="C349" s="49" t="s">
        <v>108</v>
      </c>
      <c r="D349" s="49" t="s">
        <v>9649</v>
      </c>
      <c r="E349" s="48" t="s">
        <v>9593</v>
      </c>
      <c r="F349" s="48" t="s">
        <v>9594</v>
      </c>
      <c r="G349" s="41" t="s">
        <v>55</v>
      </c>
      <c r="H349" s="49" t="s">
        <v>9650</v>
      </c>
      <c r="I349" s="41" t="s">
        <v>1048</v>
      </c>
      <c r="J349" s="41" t="s">
        <v>7891</v>
      </c>
      <c r="K349" s="41"/>
      <c r="L349" s="40"/>
      <c r="M349" s="40"/>
      <c r="N349" s="40"/>
    </row>
    <row r="350" spans="1:16" hidden="1">
      <c r="A350" s="49" t="s">
        <v>8881</v>
      </c>
      <c r="B350" s="49" t="s">
        <v>9648</v>
      </c>
      <c r="C350" s="49" t="s">
        <v>108</v>
      </c>
      <c r="D350" s="49" t="s">
        <v>9649</v>
      </c>
      <c r="E350" s="48" t="s">
        <v>9593</v>
      </c>
      <c r="F350" s="48" t="s">
        <v>9594</v>
      </c>
      <c r="G350" s="41" t="s">
        <v>55</v>
      </c>
      <c r="H350" s="49" t="s">
        <v>9650</v>
      </c>
      <c r="I350" s="41" t="s">
        <v>1048</v>
      </c>
      <c r="J350" s="41" t="s">
        <v>7892</v>
      </c>
      <c r="K350" s="41"/>
      <c r="L350" s="40"/>
      <c r="M350" s="40"/>
      <c r="N350" s="40"/>
    </row>
    <row r="351" spans="1:16" hidden="1">
      <c r="A351" s="49" t="s">
        <v>8881</v>
      </c>
      <c r="B351" s="49" t="s">
        <v>9648</v>
      </c>
      <c r="C351" s="49" t="s">
        <v>108</v>
      </c>
      <c r="D351" s="49" t="s">
        <v>9649</v>
      </c>
      <c r="E351" s="48" t="s">
        <v>9593</v>
      </c>
      <c r="F351" s="48" t="s">
        <v>9594</v>
      </c>
      <c r="G351" s="41" t="s">
        <v>55</v>
      </c>
      <c r="H351" s="49" t="s">
        <v>9650</v>
      </c>
      <c r="I351" s="41" t="s">
        <v>1048</v>
      </c>
      <c r="J351" s="41" t="s">
        <v>7893</v>
      </c>
      <c r="K351" s="41"/>
      <c r="L351" s="40"/>
      <c r="M351" s="40"/>
      <c r="N351" s="40"/>
    </row>
    <row r="352" spans="1:16" hidden="1">
      <c r="A352" s="49" t="s">
        <v>8881</v>
      </c>
      <c r="B352" s="49" t="s">
        <v>9648</v>
      </c>
      <c r="C352" s="49" t="s">
        <v>108</v>
      </c>
      <c r="D352" s="49" t="s">
        <v>9649</v>
      </c>
      <c r="E352" s="48" t="s">
        <v>9593</v>
      </c>
      <c r="F352" s="48" t="s">
        <v>9594</v>
      </c>
      <c r="G352" s="41" t="s">
        <v>55</v>
      </c>
      <c r="H352" s="49" t="s">
        <v>9650</v>
      </c>
      <c r="I352" s="41" t="s">
        <v>1048</v>
      </c>
      <c r="J352" s="41" t="s">
        <v>7894</v>
      </c>
      <c r="K352" s="41"/>
      <c r="L352" s="40"/>
      <c r="M352" s="40"/>
      <c r="N352" s="40"/>
    </row>
    <row r="353" spans="1:16" hidden="1">
      <c r="A353" s="48" t="s">
        <v>8881</v>
      </c>
      <c r="B353" s="48" t="s">
        <v>9648</v>
      </c>
      <c r="C353" s="48" t="s">
        <v>108</v>
      </c>
      <c r="D353" s="48" t="s">
        <v>9649</v>
      </c>
      <c r="E353" s="48" t="s">
        <v>9593</v>
      </c>
      <c r="F353" s="48" t="s">
        <v>9594</v>
      </c>
      <c r="G353" s="41" t="s">
        <v>55</v>
      </c>
      <c r="H353" s="48" t="s">
        <v>9650</v>
      </c>
      <c r="I353" s="40" t="s">
        <v>7895</v>
      </c>
      <c r="J353" s="40" t="s">
        <v>8245</v>
      </c>
      <c r="K353" s="43">
        <f>K346</f>
        <v>41456</v>
      </c>
      <c r="L353" s="43">
        <f>K353+30</f>
        <v>41486</v>
      </c>
      <c r="M353" s="40" t="s">
        <v>11</v>
      </c>
      <c r="N353" s="48" t="s">
        <v>6218</v>
      </c>
      <c r="O353" s="40">
        <v>100</v>
      </c>
    </row>
    <row r="354" spans="1:16" ht="39.6" hidden="1">
      <c r="A354" s="48" t="s">
        <v>8881</v>
      </c>
      <c r="B354" s="48" t="s">
        <v>9648</v>
      </c>
      <c r="C354" s="48" t="s">
        <v>108</v>
      </c>
      <c r="D354" s="48" t="s">
        <v>9649</v>
      </c>
      <c r="E354" s="48" t="s">
        <v>9593</v>
      </c>
      <c r="F354" s="48" t="s">
        <v>9594</v>
      </c>
      <c r="G354" s="41" t="s">
        <v>55</v>
      </c>
      <c r="H354" s="48" t="s">
        <v>9650</v>
      </c>
      <c r="I354" s="40" t="s">
        <v>8281</v>
      </c>
      <c r="J354" s="40" t="s">
        <v>8282</v>
      </c>
      <c r="K354" s="43">
        <f>L353</f>
        <v>41486</v>
      </c>
      <c r="L354" s="43">
        <f>K354+2</f>
        <v>41488</v>
      </c>
      <c r="M354" s="40" t="s">
        <v>11</v>
      </c>
      <c r="N354" s="48" t="s">
        <v>6218</v>
      </c>
      <c r="O354" s="40">
        <v>100</v>
      </c>
      <c r="P354" s="56" t="s">
        <v>8960</v>
      </c>
    </row>
    <row r="355" spans="1:16" hidden="1">
      <c r="A355" s="48" t="s">
        <v>8881</v>
      </c>
      <c r="B355" s="48" t="s">
        <v>9648</v>
      </c>
      <c r="C355" s="48" t="s">
        <v>108</v>
      </c>
      <c r="D355" s="48" t="s">
        <v>9649</v>
      </c>
      <c r="E355" s="48" t="s">
        <v>9593</v>
      </c>
      <c r="F355" s="48" t="s">
        <v>9594</v>
      </c>
      <c r="G355" s="41" t="s">
        <v>55</v>
      </c>
      <c r="H355" s="48" t="s">
        <v>9650</v>
      </c>
      <c r="I355" s="65" t="s">
        <v>8261</v>
      </c>
      <c r="J355" s="40" t="s">
        <v>8262</v>
      </c>
      <c r="K355" s="43">
        <f>L354</f>
        <v>41488</v>
      </c>
      <c r="L355" s="43">
        <f>K355</f>
        <v>41488</v>
      </c>
      <c r="M355" s="40" t="s">
        <v>11</v>
      </c>
      <c r="N355" s="48" t="s">
        <v>6218</v>
      </c>
      <c r="O355" s="40">
        <v>100</v>
      </c>
    </row>
    <row r="356" spans="1:16" hidden="1">
      <c r="A356" s="48" t="s">
        <v>8881</v>
      </c>
      <c r="B356" s="48" t="s">
        <v>9648</v>
      </c>
      <c r="C356" s="48" t="s">
        <v>108</v>
      </c>
      <c r="D356" s="48" t="s">
        <v>9649</v>
      </c>
      <c r="E356" s="48" t="s">
        <v>9593</v>
      </c>
      <c r="F356" s="48" t="s">
        <v>9594</v>
      </c>
      <c r="G356" s="41" t="s">
        <v>55</v>
      </c>
      <c r="H356" s="48" t="s">
        <v>9650</v>
      </c>
      <c r="I356" s="40" t="s">
        <v>8264</v>
      </c>
      <c r="J356" s="40" t="s">
        <v>8265</v>
      </c>
      <c r="K356" s="43">
        <f>L355</f>
        <v>41488</v>
      </c>
      <c r="L356" s="43">
        <f>K347-21</f>
        <v>41528</v>
      </c>
      <c r="M356" s="40" t="s">
        <v>11</v>
      </c>
      <c r="N356" s="48" t="s">
        <v>6218</v>
      </c>
      <c r="O356" s="40">
        <v>100</v>
      </c>
    </row>
    <row r="357" spans="1:16" hidden="1">
      <c r="A357" s="48" t="s">
        <v>8881</v>
      </c>
      <c r="B357" s="48" t="s">
        <v>9648</v>
      </c>
      <c r="C357" s="48" t="s">
        <v>108</v>
      </c>
      <c r="D357" s="48" t="s">
        <v>9649</v>
      </c>
      <c r="E357" s="48" t="s">
        <v>9593</v>
      </c>
      <c r="F357" s="48" t="s">
        <v>9594</v>
      </c>
      <c r="G357" s="41" t="s">
        <v>55</v>
      </c>
      <c r="H357" s="48" t="s">
        <v>9650</v>
      </c>
      <c r="I357" s="40" t="s">
        <v>8261</v>
      </c>
      <c r="J357" s="40" t="s">
        <v>8266</v>
      </c>
      <c r="K357" s="43">
        <f>L356</f>
        <v>41528</v>
      </c>
      <c r="L357" s="43">
        <f>K357</f>
        <v>41528</v>
      </c>
      <c r="M357" s="40" t="s">
        <v>11</v>
      </c>
      <c r="N357" s="48" t="s">
        <v>6218</v>
      </c>
      <c r="O357" s="40">
        <v>100</v>
      </c>
    </row>
    <row r="358" spans="1:16" hidden="1">
      <c r="A358" s="48" t="s">
        <v>8881</v>
      </c>
      <c r="B358" s="48" t="s">
        <v>9648</v>
      </c>
      <c r="C358" s="48" t="s">
        <v>108</v>
      </c>
      <c r="D358" s="48" t="s">
        <v>9649</v>
      </c>
      <c r="E358" s="48" t="s">
        <v>9593</v>
      </c>
      <c r="F358" s="48" t="s">
        <v>9594</v>
      </c>
      <c r="G358" s="41" t="s">
        <v>55</v>
      </c>
      <c r="H358" s="48" t="s">
        <v>9650</v>
      </c>
      <c r="I358" s="40" t="s">
        <v>7904</v>
      </c>
      <c r="J358" s="40" t="s">
        <v>7905</v>
      </c>
      <c r="K358" s="43">
        <f>L356</f>
        <v>41528</v>
      </c>
      <c r="L358" s="43">
        <f>K358+5</f>
        <v>41533</v>
      </c>
      <c r="M358" s="40" t="s">
        <v>11</v>
      </c>
      <c r="N358" s="48" t="s">
        <v>6218</v>
      </c>
      <c r="O358" s="40">
        <v>100</v>
      </c>
    </row>
    <row r="359" spans="1:16" hidden="1">
      <c r="A359" s="48" t="s">
        <v>8881</v>
      </c>
      <c r="B359" s="48" t="s">
        <v>9648</v>
      </c>
      <c r="C359" s="48" t="s">
        <v>108</v>
      </c>
      <c r="D359" s="48" t="s">
        <v>9649</v>
      </c>
      <c r="E359" s="48" t="s">
        <v>9593</v>
      </c>
      <c r="F359" s="48" t="s">
        <v>9594</v>
      </c>
      <c r="G359" s="41" t="s">
        <v>55</v>
      </c>
      <c r="H359" s="48" t="s">
        <v>9650</v>
      </c>
      <c r="I359" s="40" t="s">
        <v>7904</v>
      </c>
      <c r="J359" s="40" t="s">
        <v>7906</v>
      </c>
      <c r="K359" s="43">
        <f>L358</f>
        <v>41533</v>
      </c>
      <c r="L359" s="43">
        <f>K359+5</f>
        <v>41538</v>
      </c>
      <c r="M359" s="40" t="s">
        <v>11</v>
      </c>
      <c r="N359" s="48" t="s">
        <v>6218</v>
      </c>
      <c r="O359" s="40">
        <v>100</v>
      </c>
    </row>
    <row r="360" spans="1:16" hidden="1">
      <c r="A360" s="80" t="s">
        <v>8881</v>
      </c>
      <c r="B360" s="80" t="s">
        <v>9648</v>
      </c>
      <c r="C360" s="80" t="s">
        <v>108</v>
      </c>
      <c r="D360" s="80" t="s">
        <v>9649</v>
      </c>
      <c r="E360" s="48" t="s">
        <v>9593</v>
      </c>
      <c r="F360" s="48" t="s">
        <v>9594</v>
      </c>
      <c r="G360" s="41" t="s">
        <v>55</v>
      </c>
      <c r="H360" s="80" t="s">
        <v>9650</v>
      </c>
      <c r="I360" s="40" t="s">
        <v>7904</v>
      </c>
      <c r="J360" s="40" t="s">
        <v>7907</v>
      </c>
      <c r="K360" s="43">
        <f>L359</f>
        <v>41538</v>
      </c>
      <c r="L360" s="43">
        <f>K360+5</f>
        <v>41543</v>
      </c>
      <c r="M360" s="80" t="s">
        <v>11</v>
      </c>
      <c r="N360" s="80" t="s">
        <v>6218</v>
      </c>
      <c r="O360" s="40">
        <v>100</v>
      </c>
    </row>
    <row r="361" spans="1:16" hidden="1">
      <c r="A361" s="48" t="s">
        <v>8881</v>
      </c>
      <c r="B361" s="48" t="s">
        <v>9648</v>
      </c>
      <c r="C361" s="48" t="s">
        <v>108</v>
      </c>
      <c r="D361" s="48" t="s">
        <v>9649</v>
      </c>
      <c r="E361" s="48" t="s">
        <v>9593</v>
      </c>
      <c r="F361" s="48" t="s">
        <v>9594</v>
      </c>
      <c r="G361" s="41" t="s">
        <v>55</v>
      </c>
      <c r="H361" s="48" t="s">
        <v>9650</v>
      </c>
      <c r="I361" s="40" t="s">
        <v>7904</v>
      </c>
      <c r="J361" s="40" t="s">
        <v>8172</v>
      </c>
      <c r="K361" s="43">
        <f>L360</f>
        <v>41543</v>
      </c>
      <c r="L361" s="67">
        <f>K361+1</f>
        <v>41544</v>
      </c>
      <c r="M361" s="40" t="s">
        <v>11</v>
      </c>
      <c r="N361" s="48" t="s">
        <v>6218</v>
      </c>
      <c r="O361" s="40">
        <v>100</v>
      </c>
    </row>
    <row r="362" spans="1:16" hidden="1">
      <c r="A362" s="49" t="s">
        <v>8539</v>
      </c>
      <c r="B362" s="49"/>
      <c r="C362" s="49" t="s">
        <v>108</v>
      </c>
      <c r="D362" s="47" t="s">
        <v>65</v>
      </c>
      <c r="E362" s="48" t="s">
        <v>9593</v>
      </c>
      <c r="F362" s="48" t="s">
        <v>9594</v>
      </c>
      <c r="G362" s="41" t="s">
        <v>5399</v>
      </c>
      <c r="H362" s="49" t="s">
        <v>9651</v>
      </c>
      <c r="I362" s="41" t="s">
        <v>1048</v>
      </c>
      <c r="J362" s="41" t="s">
        <v>7888</v>
      </c>
      <c r="K362" s="41"/>
      <c r="L362" s="40"/>
    </row>
    <row r="363" spans="1:16" hidden="1">
      <c r="A363" s="49" t="s">
        <v>8539</v>
      </c>
      <c r="B363" s="49"/>
      <c r="C363" s="49" t="s">
        <v>108</v>
      </c>
      <c r="D363" s="47" t="s">
        <v>65</v>
      </c>
      <c r="E363" s="48" t="s">
        <v>9593</v>
      </c>
      <c r="F363" s="48" t="s">
        <v>9594</v>
      </c>
      <c r="G363" s="41" t="s">
        <v>5399</v>
      </c>
      <c r="H363" s="49" t="s">
        <v>9651</v>
      </c>
      <c r="I363" s="41" t="s">
        <v>1048</v>
      </c>
      <c r="J363" s="41" t="s">
        <v>8244</v>
      </c>
      <c r="K363" s="42">
        <v>41030</v>
      </c>
      <c r="L363" s="40"/>
    </row>
    <row r="364" spans="1:16" hidden="1">
      <c r="A364" s="49" t="s">
        <v>8539</v>
      </c>
      <c r="B364" s="49"/>
      <c r="C364" s="49" t="s">
        <v>108</v>
      </c>
      <c r="D364" s="47" t="s">
        <v>65</v>
      </c>
      <c r="E364" s="48" t="s">
        <v>9593</v>
      </c>
      <c r="F364" s="48" t="s">
        <v>9594</v>
      </c>
      <c r="G364" s="41" t="s">
        <v>5399</v>
      </c>
      <c r="H364" s="49" t="s">
        <v>9651</v>
      </c>
      <c r="I364" s="41" t="s">
        <v>1048</v>
      </c>
      <c r="J364" s="41" t="s">
        <v>7889</v>
      </c>
      <c r="K364" s="42">
        <v>41362</v>
      </c>
      <c r="L364" s="40"/>
    </row>
    <row r="365" spans="1:16" hidden="1">
      <c r="A365" s="49" t="s">
        <v>8539</v>
      </c>
      <c r="B365" s="49"/>
      <c r="C365" s="49" t="s">
        <v>108</v>
      </c>
      <c r="D365" s="47" t="s">
        <v>65</v>
      </c>
      <c r="E365" s="48" t="s">
        <v>9593</v>
      </c>
      <c r="F365" s="48" t="s">
        <v>9594</v>
      </c>
      <c r="G365" s="41" t="s">
        <v>5399</v>
      </c>
      <c r="H365" s="49" t="s">
        <v>9651</v>
      </c>
      <c r="I365" s="41" t="s">
        <v>1048</v>
      </c>
      <c r="J365" s="41" t="s">
        <v>7890</v>
      </c>
      <c r="K365" s="41"/>
      <c r="L365" s="40"/>
    </row>
    <row r="366" spans="1:16" hidden="1">
      <c r="A366" s="49" t="s">
        <v>8539</v>
      </c>
      <c r="B366" s="49"/>
      <c r="C366" s="49" t="s">
        <v>108</v>
      </c>
      <c r="D366" s="47" t="s">
        <v>65</v>
      </c>
      <c r="E366" s="48" t="s">
        <v>9593</v>
      </c>
      <c r="F366" s="48" t="s">
        <v>9594</v>
      </c>
      <c r="G366" s="41" t="s">
        <v>5399</v>
      </c>
      <c r="H366" s="49" t="s">
        <v>9651</v>
      </c>
      <c r="I366" s="41" t="s">
        <v>1048</v>
      </c>
      <c r="J366" s="41" t="s">
        <v>7891</v>
      </c>
      <c r="K366" s="41"/>
      <c r="L366" s="40"/>
    </row>
    <row r="367" spans="1:16" hidden="1">
      <c r="A367" s="49" t="s">
        <v>8539</v>
      </c>
      <c r="B367" s="49"/>
      <c r="C367" s="49" t="s">
        <v>108</v>
      </c>
      <c r="D367" s="47" t="s">
        <v>65</v>
      </c>
      <c r="E367" s="48" t="s">
        <v>9593</v>
      </c>
      <c r="F367" s="48" t="s">
        <v>9594</v>
      </c>
      <c r="G367" s="41" t="s">
        <v>5399</v>
      </c>
      <c r="H367" s="49" t="s">
        <v>9651</v>
      </c>
      <c r="I367" s="41" t="s">
        <v>1048</v>
      </c>
      <c r="J367" s="41" t="s">
        <v>7892</v>
      </c>
      <c r="K367" s="41"/>
      <c r="L367" s="40"/>
    </row>
    <row r="368" spans="1:16" hidden="1">
      <c r="A368" s="49" t="s">
        <v>8539</v>
      </c>
      <c r="B368" s="49"/>
      <c r="C368" s="49" t="s">
        <v>108</v>
      </c>
      <c r="D368" s="47" t="s">
        <v>65</v>
      </c>
      <c r="E368" s="48" t="s">
        <v>9593</v>
      </c>
      <c r="F368" s="48" t="s">
        <v>9594</v>
      </c>
      <c r="G368" s="41" t="s">
        <v>5399</v>
      </c>
      <c r="H368" s="49" t="s">
        <v>9651</v>
      </c>
      <c r="I368" s="41" t="s">
        <v>1048</v>
      </c>
      <c r="J368" s="41" t="s">
        <v>7893</v>
      </c>
      <c r="K368" s="41"/>
      <c r="L368" s="40"/>
    </row>
    <row r="369" spans="1:16" hidden="1">
      <c r="A369" s="49" t="s">
        <v>8539</v>
      </c>
      <c r="B369" s="49"/>
      <c r="C369" s="49" t="s">
        <v>108</v>
      </c>
      <c r="D369" s="47" t="s">
        <v>65</v>
      </c>
      <c r="E369" s="48" t="s">
        <v>9593</v>
      </c>
      <c r="F369" s="48" t="s">
        <v>9594</v>
      </c>
      <c r="G369" s="41" t="s">
        <v>5399</v>
      </c>
      <c r="H369" s="49" t="s">
        <v>9651</v>
      </c>
      <c r="I369" s="41" t="s">
        <v>1048</v>
      </c>
      <c r="J369" s="41" t="s">
        <v>7894</v>
      </c>
      <c r="K369" s="41"/>
      <c r="L369" s="40"/>
    </row>
    <row r="370" spans="1:16" hidden="1">
      <c r="A370" s="48" t="s">
        <v>8539</v>
      </c>
      <c r="C370" s="48" t="s">
        <v>108</v>
      </c>
      <c r="D370" s="46" t="s">
        <v>65</v>
      </c>
      <c r="E370" s="48" t="s">
        <v>9593</v>
      </c>
      <c r="F370" s="48" t="s">
        <v>9594</v>
      </c>
      <c r="G370" s="41" t="s">
        <v>5399</v>
      </c>
      <c r="H370" s="48" t="s">
        <v>9651</v>
      </c>
      <c r="I370" s="40" t="s">
        <v>7895</v>
      </c>
      <c r="J370" s="40" t="s">
        <v>8245</v>
      </c>
      <c r="K370" s="43">
        <f>K363</f>
        <v>41030</v>
      </c>
      <c r="L370" s="43">
        <f>K370+30</f>
        <v>41060</v>
      </c>
      <c r="M370" s="40" t="s">
        <v>8173</v>
      </c>
      <c r="N370" s="48" t="s">
        <v>5488</v>
      </c>
      <c r="O370" s="40">
        <v>100</v>
      </c>
      <c r="P370" s="39"/>
    </row>
    <row r="371" spans="1:16" hidden="1">
      <c r="A371" s="48" t="s">
        <v>8539</v>
      </c>
      <c r="C371" s="48" t="s">
        <v>108</v>
      </c>
      <c r="D371" s="46" t="s">
        <v>65</v>
      </c>
      <c r="E371" s="48" t="s">
        <v>9593</v>
      </c>
      <c r="F371" s="48" t="s">
        <v>9594</v>
      </c>
      <c r="G371" s="41" t="s">
        <v>5399</v>
      </c>
      <c r="H371" s="48" t="s">
        <v>9651</v>
      </c>
      <c r="I371" s="40" t="s">
        <v>7898</v>
      </c>
      <c r="J371" s="40" t="s">
        <v>8247</v>
      </c>
      <c r="K371" s="43">
        <f t="shared" ref="K371:K376" si="6">L370</f>
        <v>41060</v>
      </c>
      <c r="L371" s="43">
        <f>K371+5</f>
        <v>41065</v>
      </c>
      <c r="M371" s="40" t="s">
        <v>8173</v>
      </c>
      <c r="N371" s="48" t="s">
        <v>5488</v>
      </c>
      <c r="O371" s="40">
        <v>100</v>
      </c>
      <c r="P371" s="39"/>
    </row>
    <row r="372" spans="1:16" hidden="1">
      <c r="A372" s="48" t="s">
        <v>8539</v>
      </c>
      <c r="C372" s="48" t="s">
        <v>108</v>
      </c>
      <c r="D372" s="46" t="s">
        <v>65</v>
      </c>
      <c r="E372" s="48" t="s">
        <v>9593</v>
      </c>
      <c r="F372" s="48" t="s">
        <v>9594</v>
      </c>
      <c r="G372" s="41" t="s">
        <v>5399</v>
      </c>
      <c r="H372" s="48" t="s">
        <v>9651</v>
      </c>
      <c r="I372" s="40" t="s">
        <v>8253</v>
      </c>
      <c r="J372" s="40" t="s">
        <v>8254</v>
      </c>
      <c r="K372" s="43">
        <f t="shared" si="6"/>
        <v>41065</v>
      </c>
      <c r="L372" s="43">
        <f>K372+30</f>
        <v>41095</v>
      </c>
      <c r="M372" s="40" t="s">
        <v>8173</v>
      </c>
      <c r="N372" s="48" t="s">
        <v>5488</v>
      </c>
      <c r="O372" s="40">
        <v>100</v>
      </c>
      <c r="P372" s="39"/>
    </row>
    <row r="373" spans="1:16" hidden="1">
      <c r="A373" s="48" t="s">
        <v>8539</v>
      </c>
      <c r="C373" s="48" t="s">
        <v>108</v>
      </c>
      <c r="D373" s="46" t="s">
        <v>65</v>
      </c>
      <c r="E373" s="48" t="s">
        <v>9593</v>
      </c>
      <c r="F373" s="48" t="s">
        <v>9594</v>
      </c>
      <c r="G373" s="41" t="s">
        <v>5399</v>
      </c>
      <c r="H373" s="48" t="s">
        <v>9651</v>
      </c>
      <c r="I373" s="40" t="s">
        <v>8256</v>
      </c>
      <c r="J373" s="40" t="s">
        <v>8257</v>
      </c>
      <c r="K373" s="43">
        <f t="shared" si="6"/>
        <v>41095</v>
      </c>
      <c r="L373" s="43">
        <f>L372+10</f>
        <v>41105</v>
      </c>
      <c r="M373" s="40" t="s">
        <v>8173</v>
      </c>
      <c r="N373" s="48" t="s">
        <v>5488</v>
      </c>
      <c r="O373" s="40">
        <v>100</v>
      </c>
      <c r="P373" s="39"/>
    </row>
    <row r="374" spans="1:16" hidden="1">
      <c r="A374" s="48" t="s">
        <v>8539</v>
      </c>
      <c r="C374" s="48" t="s">
        <v>108</v>
      </c>
      <c r="D374" s="46" t="s">
        <v>65</v>
      </c>
      <c r="E374" s="48" t="s">
        <v>9593</v>
      </c>
      <c r="F374" s="48" t="s">
        <v>9594</v>
      </c>
      <c r="G374" s="41" t="s">
        <v>5399</v>
      </c>
      <c r="H374" s="48" t="s">
        <v>9651</v>
      </c>
      <c r="I374" s="40" t="s">
        <v>8256</v>
      </c>
      <c r="J374" s="40" t="s">
        <v>8249</v>
      </c>
      <c r="K374" s="43">
        <f t="shared" si="6"/>
        <v>41105</v>
      </c>
      <c r="L374" s="43">
        <f>K374+10</f>
        <v>41115</v>
      </c>
      <c r="M374" s="40" t="s">
        <v>8173</v>
      </c>
      <c r="N374" s="48" t="s">
        <v>5488</v>
      </c>
      <c r="O374" s="40">
        <v>100</v>
      </c>
      <c r="P374" s="39"/>
    </row>
    <row r="375" spans="1:16" hidden="1">
      <c r="A375" s="48" t="s">
        <v>8539</v>
      </c>
      <c r="C375" s="48" t="s">
        <v>108</v>
      </c>
      <c r="D375" s="46" t="s">
        <v>65</v>
      </c>
      <c r="E375" s="48" t="s">
        <v>9593</v>
      </c>
      <c r="F375" s="48" t="s">
        <v>9594</v>
      </c>
      <c r="G375" s="41" t="s">
        <v>5399</v>
      </c>
      <c r="H375" s="48" t="s">
        <v>9651</v>
      </c>
      <c r="I375" s="40" t="s">
        <v>8256</v>
      </c>
      <c r="J375" s="40" t="s">
        <v>7907</v>
      </c>
      <c r="K375" s="43">
        <f t="shared" si="6"/>
        <v>41115</v>
      </c>
      <c r="L375" s="43">
        <f>K375+5</f>
        <v>41120</v>
      </c>
      <c r="M375" s="40" t="s">
        <v>8173</v>
      </c>
      <c r="N375" s="48" t="s">
        <v>5488</v>
      </c>
      <c r="O375" s="40">
        <v>100</v>
      </c>
      <c r="P375" s="39"/>
    </row>
    <row r="376" spans="1:16" hidden="1">
      <c r="A376" s="48" t="s">
        <v>8539</v>
      </c>
      <c r="C376" s="48" t="s">
        <v>108</v>
      </c>
      <c r="D376" s="46" t="s">
        <v>65</v>
      </c>
      <c r="E376" s="48" t="s">
        <v>9593</v>
      </c>
      <c r="F376" s="48" t="s">
        <v>9594</v>
      </c>
      <c r="G376" s="41" t="s">
        <v>5399</v>
      </c>
      <c r="H376" s="48" t="s">
        <v>9651</v>
      </c>
      <c r="I376" s="40" t="s">
        <v>8256</v>
      </c>
      <c r="J376" s="40" t="s">
        <v>8259</v>
      </c>
      <c r="K376" s="43">
        <f t="shared" si="6"/>
        <v>41120</v>
      </c>
      <c r="L376" s="43">
        <f>K376</f>
        <v>41120</v>
      </c>
      <c r="M376" s="40" t="s">
        <v>8173</v>
      </c>
      <c r="N376" s="48" t="s">
        <v>5488</v>
      </c>
      <c r="O376" s="40">
        <v>100</v>
      </c>
      <c r="P376" s="39"/>
    </row>
    <row r="377" spans="1:16" hidden="1">
      <c r="A377" s="48" t="s">
        <v>8539</v>
      </c>
      <c r="C377" s="48" t="s">
        <v>108</v>
      </c>
      <c r="D377" s="46" t="s">
        <v>65</v>
      </c>
      <c r="E377" s="48" t="s">
        <v>9593</v>
      </c>
      <c r="F377" s="48" t="s">
        <v>9594</v>
      </c>
      <c r="G377" s="41" t="s">
        <v>5399</v>
      </c>
      <c r="H377" s="48" t="s">
        <v>9651</v>
      </c>
      <c r="I377" s="65" t="s">
        <v>8261</v>
      </c>
      <c r="J377" s="40" t="s">
        <v>8262</v>
      </c>
      <c r="K377" s="43">
        <f>L374</f>
        <v>41115</v>
      </c>
      <c r="L377" s="43">
        <f>K377+5</f>
        <v>41120</v>
      </c>
      <c r="M377" s="40" t="s">
        <v>8173</v>
      </c>
      <c r="N377" s="48" t="s">
        <v>5488</v>
      </c>
      <c r="O377" s="40">
        <v>100</v>
      </c>
      <c r="P377" s="39"/>
    </row>
    <row r="378" spans="1:16" hidden="1">
      <c r="A378" s="48" t="s">
        <v>8539</v>
      </c>
      <c r="C378" s="48" t="s">
        <v>108</v>
      </c>
      <c r="D378" s="46" t="s">
        <v>65</v>
      </c>
      <c r="E378" s="48" t="s">
        <v>9593</v>
      </c>
      <c r="F378" s="48" t="s">
        <v>9594</v>
      </c>
      <c r="G378" s="41" t="s">
        <v>5399</v>
      </c>
      <c r="H378" s="48" t="s">
        <v>9651</v>
      </c>
      <c r="I378" s="40" t="s">
        <v>8264</v>
      </c>
      <c r="J378" s="40" t="s">
        <v>8265</v>
      </c>
      <c r="K378" s="43">
        <f>L377</f>
        <v>41120</v>
      </c>
      <c r="L378" s="43">
        <f>K364-21</f>
        <v>41341</v>
      </c>
      <c r="M378" s="40" t="s">
        <v>8173</v>
      </c>
      <c r="N378" s="48" t="s">
        <v>5488</v>
      </c>
      <c r="O378" s="40">
        <v>100</v>
      </c>
      <c r="P378" s="39"/>
    </row>
    <row r="379" spans="1:16" hidden="1">
      <c r="A379" s="48" t="s">
        <v>8539</v>
      </c>
      <c r="C379" s="48" t="s">
        <v>108</v>
      </c>
      <c r="D379" s="46" t="s">
        <v>65</v>
      </c>
      <c r="E379" s="48" t="s">
        <v>9593</v>
      </c>
      <c r="F379" s="48" t="s">
        <v>9594</v>
      </c>
      <c r="G379" s="41" t="s">
        <v>5399</v>
      </c>
      <c r="H379" s="48" t="s">
        <v>9651</v>
      </c>
      <c r="I379" s="40" t="s">
        <v>8261</v>
      </c>
      <c r="J379" s="40" t="s">
        <v>8266</v>
      </c>
      <c r="K379" s="43">
        <f>L378</f>
        <v>41341</v>
      </c>
      <c r="L379" s="43">
        <f>K379</f>
        <v>41341</v>
      </c>
      <c r="M379" s="40" t="s">
        <v>8173</v>
      </c>
      <c r="N379" s="48" t="s">
        <v>5488</v>
      </c>
      <c r="O379" s="40">
        <v>100</v>
      </c>
      <c r="P379" s="39"/>
    </row>
    <row r="380" spans="1:16" hidden="1">
      <c r="A380" s="48" t="s">
        <v>8539</v>
      </c>
      <c r="C380" s="48" t="s">
        <v>108</v>
      </c>
      <c r="D380" s="46" t="s">
        <v>65</v>
      </c>
      <c r="E380" s="48" t="s">
        <v>9593</v>
      </c>
      <c r="F380" s="48" t="s">
        <v>9594</v>
      </c>
      <c r="G380" s="41" t="s">
        <v>5399</v>
      </c>
      <c r="H380" s="48" t="s">
        <v>9651</v>
      </c>
      <c r="I380" s="40" t="s">
        <v>7904</v>
      </c>
      <c r="J380" s="40" t="s">
        <v>8267</v>
      </c>
      <c r="K380" s="43">
        <f>L378</f>
        <v>41341</v>
      </c>
      <c r="L380" s="43">
        <f>K380+5</f>
        <v>41346</v>
      </c>
      <c r="M380" s="40" t="s">
        <v>8173</v>
      </c>
      <c r="N380" s="48" t="s">
        <v>5488</v>
      </c>
      <c r="O380" s="40">
        <v>100</v>
      </c>
      <c r="P380" s="39"/>
    </row>
    <row r="381" spans="1:16" hidden="1">
      <c r="A381" s="48" t="s">
        <v>8539</v>
      </c>
      <c r="C381" s="48" t="s">
        <v>108</v>
      </c>
      <c r="D381" s="46" t="s">
        <v>65</v>
      </c>
      <c r="E381" s="48" t="s">
        <v>9593</v>
      </c>
      <c r="F381" s="48" t="s">
        <v>9594</v>
      </c>
      <c r="G381" s="41" t="s">
        <v>5399</v>
      </c>
      <c r="H381" s="48" t="s">
        <v>9651</v>
      </c>
      <c r="I381" s="40" t="s">
        <v>7904</v>
      </c>
      <c r="J381" s="40" t="s">
        <v>8268</v>
      </c>
      <c r="K381" s="43">
        <f>L380</f>
        <v>41346</v>
      </c>
      <c r="L381" s="43">
        <f>K381+5</f>
        <v>41351</v>
      </c>
      <c r="M381" s="40" t="s">
        <v>8173</v>
      </c>
      <c r="N381" s="48" t="s">
        <v>5488</v>
      </c>
      <c r="O381" s="40">
        <v>100</v>
      </c>
      <c r="P381" s="39"/>
    </row>
    <row r="382" spans="1:16" hidden="1">
      <c r="A382" s="48" t="s">
        <v>8539</v>
      </c>
      <c r="C382" s="48" t="s">
        <v>108</v>
      </c>
      <c r="D382" s="46" t="s">
        <v>65</v>
      </c>
      <c r="E382" s="48" t="s">
        <v>9593</v>
      </c>
      <c r="F382" s="48" t="s">
        <v>9594</v>
      </c>
      <c r="G382" s="41" t="s">
        <v>5399</v>
      </c>
      <c r="H382" s="48" t="s">
        <v>9651</v>
      </c>
      <c r="I382" s="40" t="s">
        <v>7904</v>
      </c>
      <c r="J382" s="40" t="s">
        <v>8269</v>
      </c>
      <c r="K382" s="43">
        <f>L381</f>
        <v>41351</v>
      </c>
      <c r="L382" s="43">
        <f>K382+5</f>
        <v>41356</v>
      </c>
      <c r="M382" s="40" t="s">
        <v>8173</v>
      </c>
      <c r="N382" s="48" t="s">
        <v>5488</v>
      </c>
      <c r="O382" s="40">
        <v>100</v>
      </c>
      <c r="P382" s="39"/>
    </row>
    <row r="383" spans="1:16" hidden="1">
      <c r="A383" s="48" t="s">
        <v>8539</v>
      </c>
      <c r="C383" s="48" t="s">
        <v>108</v>
      </c>
      <c r="D383" s="46" t="s">
        <v>65</v>
      </c>
      <c r="E383" s="48" t="s">
        <v>9593</v>
      </c>
      <c r="F383" s="48" t="s">
        <v>9594</v>
      </c>
      <c r="G383" s="41" t="s">
        <v>5399</v>
      </c>
      <c r="H383" s="48" t="s">
        <v>9651</v>
      </c>
      <c r="I383" s="40" t="s">
        <v>7904</v>
      </c>
      <c r="J383" s="40" t="s">
        <v>8172</v>
      </c>
      <c r="K383" s="43">
        <f>L382</f>
        <v>41356</v>
      </c>
      <c r="L383" s="67">
        <f>K383+1</f>
        <v>41357</v>
      </c>
      <c r="M383" s="40" t="s">
        <v>8173</v>
      </c>
      <c r="N383" s="48" t="s">
        <v>5488</v>
      </c>
      <c r="O383" s="40">
        <v>100</v>
      </c>
      <c r="P383" s="39"/>
    </row>
    <row r="384" spans="1:16" hidden="1">
      <c r="A384" s="49" t="s">
        <v>8994</v>
      </c>
      <c r="B384" s="49" t="s">
        <v>6233</v>
      </c>
      <c r="C384" s="49" t="s">
        <v>108</v>
      </c>
      <c r="D384" s="47" t="s">
        <v>65</v>
      </c>
      <c r="E384" s="48" t="s">
        <v>9593</v>
      </c>
      <c r="F384" s="48" t="s">
        <v>9594</v>
      </c>
      <c r="G384" s="49" t="s">
        <v>6175</v>
      </c>
      <c r="H384" s="49" t="s">
        <v>9652</v>
      </c>
      <c r="I384" s="41" t="s">
        <v>1048</v>
      </c>
      <c r="J384" s="41" t="s">
        <v>7888</v>
      </c>
      <c r="K384" s="41"/>
      <c r="L384" s="40"/>
    </row>
    <row r="385" spans="1:16" hidden="1">
      <c r="A385" s="49" t="s">
        <v>8994</v>
      </c>
      <c r="B385" s="49" t="s">
        <v>6233</v>
      </c>
      <c r="C385" s="49" t="s">
        <v>108</v>
      </c>
      <c r="D385" s="47" t="s">
        <v>65</v>
      </c>
      <c r="E385" s="48" t="s">
        <v>9593</v>
      </c>
      <c r="F385" s="48" t="s">
        <v>9594</v>
      </c>
      <c r="G385" s="49" t="s">
        <v>6175</v>
      </c>
      <c r="H385" s="49" t="s">
        <v>9652</v>
      </c>
      <c r="I385" s="41" t="s">
        <v>1048</v>
      </c>
      <c r="J385" s="41" t="s">
        <v>8244</v>
      </c>
      <c r="K385" s="42">
        <v>41078</v>
      </c>
      <c r="L385" s="40"/>
    </row>
    <row r="386" spans="1:16" hidden="1">
      <c r="A386" s="49" t="s">
        <v>8994</v>
      </c>
      <c r="B386" s="49" t="s">
        <v>6233</v>
      </c>
      <c r="C386" s="49" t="s">
        <v>108</v>
      </c>
      <c r="D386" s="47" t="s">
        <v>65</v>
      </c>
      <c r="E386" s="48" t="s">
        <v>9593</v>
      </c>
      <c r="F386" s="48" t="s">
        <v>9594</v>
      </c>
      <c r="G386" s="49" t="s">
        <v>6175</v>
      </c>
      <c r="H386" s="49" t="s">
        <v>9652</v>
      </c>
      <c r="I386" s="41" t="s">
        <v>1048</v>
      </c>
      <c r="J386" s="41" t="s">
        <v>7889</v>
      </c>
      <c r="K386" s="59">
        <v>41371</v>
      </c>
      <c r="L386" s="40"/>
    </row>
    <row r="387" spans="1:16" hidden="1">
      <c r="A387" s="49" t="s">
        <v>8994</v>
      </c>
      <c r="B387" s="49" t="s">
        <v>6233</v>
      </c>
      <c r="C387" s="49" t="s">
        <v>108</v>
      </c>
      <c r="D387" s="47" t="s">
        <v>65</v>
      </c>
      <c r="E387" s="48" t="s">
        <v>9593</v>
      </c>
      <c r="F387" s="48" t="s">
        <v>9594</v>
      </c>
      <c r="G387" s="49" t="s">
        <v>6175</v>
      </c>
      <c r="H387" s="49" t="s">
        <v>9652</v>
      </c>
      <c r="I387" s="41" t="s">
        <v>1048</v>
      </c>
      <c r="J387" s="41" t="s">
        <v>7890</v>
      </c>
      <c r="K387" s="41"/>
      <c r="L387" s="40"/>
    </row>
    <row r="388" spans="1:16" hidden="1">
      <c r="A388" s="49" t="s">
        <v>8994</v>
      </c>
      <c r="B388" s="49" t="s">
        <v>6233</v>
      </c>
      <c r="C388" s="49" t="s">
        <v>108</v>
      </c>
      <c r="D388" s="47" t="s">
        <v>65</v>
      </c>
      <c r="E388" s="48" t="s">
        <v>9593</v>
      </c>
      <c r="F388" s="48" t="s">
        <v>9594</v>
      </c>
      <c r="G388" s="49" t="s">
        <v>6175</v>
      </c>
      <c r="H388" s="49" t="s">
        <v>9652</v>
      </c>
      <c r="I388" s="41" t="s">
        <v>1048</v>
      </c>
      <c r="J388" s="41" t="s">
        <v>7891</v>
      </c>
      <c r="K388" s="41"/>
      <c r="L388" s="40"/>
    </row>
    <row r="389" spans="1:16" hidden="1">
      <c r="A389" s="49" t="s">
        <v>8994</v>
      </c>
      <c r="B389" s="49" t="s">
        <v>6233</v>
      </c>
      <c r="C389" s="49" t="s">
        <v>108</v>
      </c>
      <c r="D389" s="47" t="s">
        <v>65</v>
      </c>
      <c r="E389" s="48" t="s">
        <v>9593</v>
      </c>
      <c r="F389" s="48" t="s">
        <v>9594</v>
      </c>
      <c r="G389" s="49" t="s">
        <v>6175</v>
      </c>
      <c r="H389" s="49" t="s">
        <v>9652</v>
      </c>
      <c r="I389" s="41" t="s">
        <v>1048</v>
      </c>
      <c r="J389" s="41" t="s">
        <v>7892</v>
      </c>
      <c r="K389" s="41"/>
      <c r="L389" s="40"/>
    </row>
    <row r="390" spans="1:16" hidden="1">
      <c r="A390" s="49" t="s">
        <v>8994</v>
      </c>
      <c r="B390" s="49" t="s">
        <v>6233</v>
      </c>
      <c r="C390" s="49" t="s">
        <v>108</v>
      </c>
      <c r="D390" s="47" t="s">
        <v>65</v>
      </c>
      <c r="E390" s="48" t="s">
        <v>9593</v>
      </c>
      <c r="F390" s="48" t="s">
        <v>9594</v>
      </c>
      <c r="G390" s="49" t="s">
        <v>6175</v>
      </c>
      <c r="H390" s="49" t="s">
        <v>9652</v>
      </c>
      <c r="I390" s="41" t="s">
        <v>1048</v>
      </c>
      <c r="J390" s="41" t="s">
        <v>7893</v>
      </c>
      <c r="K390" s="41"/>
      <c r="L390" s="40"/>
    </row>
    <row r="391" spans="1:16" hidden="1">
      <c r="A391" s="49" t="s">
        <v>8994</v>
      </c>
      <c r="B391" s="49" t="s">
        <v>6233</v>
      </c>
      <c r="C391" s="49" t="s">
        <v>108</v>
      </c>
      <c r="D391" s="47" t="s">
        <v>65</v>
      </c>
      <c r="E391" s="48" t="s">
        <v>9593</v>
      </c>
      <c r="F391" s="48" t="s">
        <v>9594</v>
      </c>
      <c r="G391" s="49" t="s">
        <v>6175</v>
      </c>
      <c r="H391" s="49" t="s">
        <v>9652</v>
      </c>
      <c r="I391" s="41" t="s">
        <v>1048</v>
      </c>
      <c r="J391" s="41" t="s">
        <v>7894</v>
      </c>
      <c r="K391" s="41"/>
      <c r="L391" s="40"/>
    </row>
    <row r="392" spans="1:16" hidden="1">
      <c r="A392" s="48" t="s">
        <v>8994</v>
      </c>
      <c r="B392" s="48" t="s">
        <v>6233</v>
      </c>
      <c r="C392" s="48" t="s">
        <v>108</v>
      </c>
      <c r="D392" s="46" t="s">
        <v>65</v>
      </c>
      <c r="E392" s="48" t="s">
        <v>9593</v>
      </c>
      <c r="F392" s="48" t="s">
        <v>9594</v>
      </c>
      <c r="G392" s="49" t="s">
        <v>6175</v>
      </c>
      <c r="H392" s="48" t="s">
        <v>9652</v>
      </c>
      <c r="I392" s="40" t="s">
        <v>7895</v>
      </c>
      <c r="J392" s="40" t="s">
        <v>8245</v>
      </c>
      <c r="K392" s="43">
        <f>K385</f>
        <v>41078</v>
      </c>
      <c r="L392" s="43">
        <f>K392+10</f>
        <v>41088</v>
      </c>
      <c r="M392" s="40" t="s">
        <v>8173</v>
      </c>
      <c r="N392" s="48" t="s">
        <v>14</v>
      </c>
      <c r="O392" s="40">
        <v>100</v>
      </c>
      <c r="P392" s="39"/>
    </row>
    <row r="393" spans="1:16" hidden="1">
      <c r="A393" s="48" t="s">
        <v>8994</v>
      </c>
      <c r="B393" s="48" t="s">
        <v>6233</v>
      </c>
      <c r="C393" s="48" t="s">
        <v>108</v>
      </c>
      <c r="D393" s="46" t="s">
        <v>65</v>
      </c>
      <c r="E393" s="48" t="s">
        <v>9593</v>
      </c>
      <c r="F393" s="48" t="s">
        <v>9594</v>
      </c>
      <c r="G393" s="49" t="s">
        <v>6175</v>
      </c>
      <c r="H393" s="48" t="s">
        <v>9652</v>
      </c>
      <c r="I393" s="40" t="s">
        <v>7898</v>
      </c>
      <c r="J393" s="40" t="s">
        <v>8247</v>
      </c>
      <c r="K393" s="43">
        <f>L392</f>
        <v>41088</v>
      </c>
      <c r="L393" s="43">
        <f>K393+2</f>
        <v>41090</v>
      </c>
      <c r="M393" s="40" t="s">
        <v>8173</v>
      </c>
      <c r="N393" s="48" t="s">
        <v>14</v>
      </c>
      <c r="O393" s="40">
        <v>100</v>
      </c>
      <c r="P393" s="39"/>
    </row>
    <row r="394" spans="1:16">
      <c r="A394" s="48" t="s">
        <v>8994</v>
      </c>
      <c r="B394" s="48" t="s">
        <v>6233</v>
      </c>
      <c r="C394" s="48" t="s">
        <v>108</v>
      </c>
      <c r="D394" s="46" t="s">
        <v>65</v>
      </c>
      <c r="E394" s="48" t="s">
        <v>9593</v>
      </c>
      <c r="F394" s="48" t="s">
        <v>9594</v>
      </c>
      <c r="G394" s="49" t="s">
        <v>6175</v>
      </c>
      <c r="H394" s="48" t="s">
        <v>9652</v>
      </c>
      <c r="I394" s="40" t="s">
        <v>7901</v>
      </c>
      <c r="J394" s="40" t="s">
        <v>7902</v>
      </c>
      <c r="K394" s="43">
        <f>L393</f>
        <v>41090</v>
      </c>
      <c r="L394" s="43">
        <f>K395</f>
        <v>41355</v>
      </c>
      <c r="M394" s="40" t="s">
        <v>8173</v>
      </c>
      <c r="N394" s="48" t="s">
        <v>14</v>
      </c>
      <c r="O394" s="40">
        <v>100</v>
      </c>
      <c r="P394" s="39"/>
    </row>
    <row r="395" spans="1:16" hidden="1">
      <c r="A395" s="48" t="s">
        <v>8994</v>
      </c>
      <c r="B395" s="48" t="s">
        <v>6233</v>
      </c>
      <c r="C395" s="48" t="s">
        <v>108</v>
      </c>
      <c r="D395" s="46" t="s">
        <v>65</v>
      </c>
      <c r="E395" s="48" t="s">
        <v>9593</v>
      </c>
      <c r="F395" s="48" t="s">
        <v>9594</v>
      </c>
      <c r="G395" s="49" t="s">
        <v>6175</v>
      </c>
      <c r="H395" s="48" t="s">
        <v>9652</v>
      </c>
      <c r="I395" s="40" t="s">
        <v>7904</v>
      </c>
      <c r="J395" s="40" t="s">
        <v>7905</v>
      </c>
      <c r="K395" s="43">
        <f>L395-5</f>
        <v>41355</v>
      </c>
      <c r="L395" s="43">
        <f>K396</f>
        <v>41360</v>
      </c>
      <c r="M395" s="40" t="s">
        <v>8173</v>
      </c>
      <c r="N395" s="48" t="s">
        <v>14</v>
      </c>
      <c r="O395" s="40">
        <v>100</v>
      </c>
      <c r="P395" s="39"/>
    </row>
    <row r="396" spans="1:16" hidden="1">
      <c r="A396" s="48" t="s">
        <v>8994</v>
      </c>
      <c r="B396" s="48" t="s">
        <v>6233</v>
      </c>
      <c r="C396" s="48" t="s">
        <v>108</v>
      </c>
      <c r="D396" s="46" t="s">
        <v>65</v>
      </c>
      <c r="E396" s="48" t="s">
        <v>9593</v>
      </c>
      <c r="F396" s="48" t="s">
        <v>9594</v>
      </c>
      <c r="G396" s="49" t="s">
        <v>6175</v>
      </c>
      <c r="H396" s="48" t="s">
        <v>9652</v>
      </c>
      <c r="I396" s="40" t="s">
        <v>7904</v>
      </c>
      <c r="J396" s="40" t="s">
        <v>8249</v>
      </c>
      <c r="K396" s="43">
        <f>L396-5</f>
        <v>41360</v>
      </c>
      <c r="L396" s="43">
        <f>K397</f>
        <v>41365</v>
      </c>
      <c r="M396" s="40" t="s">
        <v>8173</v>
      </c>
      <c r="N396" s="48" t="s">
        <v>14</v>
      </c>
      <c r="O396" s="40">
        <v>100</v>
      </c>
      <c r="P396" s="39"/>
    </row>
    <row r="397" spans="1:16" hidden="1">
      <c r="A397" s="48" t="s">
        <v>8994</v>
      </c>
      <c r="B397" s="48" t="s">
        <v>6233</v>
      </c>
      <c r="C397" s="48" t="s">
        <v>108</v>
      </c>
      <c r="D397" s="46" t="s">
        <v>65</v>
      </c>
      <c r="E397" s="48" t="s">
        <v>9593</v>
      </c>
      <c r="F397" s="48" t="s">
        <v>9594</v>
      </c>
      <c r="G397" s="49" t="s">
        <v>6175</v>
      </c>
      <c r="H397" s="48" t="s">
        <v>9652</v>
      </c>
      <c r="I397" s="40" t="s">
        <v>7904</v>
      </c>
      <c r="J397" s="40" t="s">
        <v>7907</v>
      </c>
      <c r="K397" s="43">
        <f>L397-5</f>
        <v>41365</v>
      </c>
      <c r="L397" s="43">
        <f>K398</f>
        <v>41370</v>
      </c>
      <c r="M397" s="40" t="s">
        <v>8173</v>
      </c>
      <c r="N397" s="48" t="s">
        <v>14</v>
      </c>
      <c r="O397" s="40">
        <v>100</v>
      </c>
      <c r="P397" s="39"/>
    </row>
    <row r="398" spans="1:16" hidden="1">
      <c r="A398" s="48" t="s">
        <v>8994</v>
      </c>
      <c r="B398" s="48" t="s">
        <v>6233</v>
      </c>
      <c r="C398" s="48" t="s">
        <v>108</v>
      </c>
      <c r="D398" s="46" t="s">
        <v>65</v>
      </c>
      <c r="E398" s="48" t="s">
        <v>9593</v>
      </c>
      <c r="F398" s="48" t="s">
        <v>9594</v>
      </c>
      <c r="G398" s="49" t="s">
        <v>6175</v>
      </c>
      <c r="H398" s="48" t="s">
        <v>9652</v>
      </c>
      <c r="I398" s="40" t="s">
        <v>7904</v>
      </c>
      <c r="J398" s="40" t="s">
        <v>8172</v>
      </c>
      <c r="K398" s="43">
        <f>L398-1</f>
        <v>41370</v>
      </c>
      <c r="L398" s="43">
        <f>K386</f>
        <v>41371</v>
      </c>
      <c r="M398" s="40" t="s">
        <v>8173</v>
      </c>
      <c r="N398" s="48" t="s">
        <v>14</v>
      </c>
      <c r="O398" s="40">
        <v>100</v>
      </c>
      <c r="P398" s="39"/>
    </row>
    <row r="399" spans="1:16" hidden="1">
      <c r="A399" s="41" t="s">
        <v>8534</v>
      </c>
      <c r="B399" s="41" t="s">
        <v>9373</v>
      </c>
      <c r="C399" s="41" t="s">
        <v>65</v>
      </c>
      <c r="D399" s="41" t="s">
        <v>65</v>
      </c>
      <c r="E399" s="48" t="s">
        <v>9593</v>
      </c>
      <c r="F399" s="48" t="s">
        <v>9594</v>
      </c>
      <c r="G399" s="49" t="s">
        <v>6175</v>
      </c>
      <c r="H399" s="41" t="s">
        <v>9653</v>
      </c>
      <c r="I399" s="41" t="s">
        <v>1048</v>
      </c>
      <c r="J399" s="41" t="s">
        <v>7888</v>
      </c>
      <c r="K399" s="41"/>
      <c r="L399" s="40"/>
      <c r="M399" s="40"/>
      <c r="N399" s="40"/>
    </row>
    <row r="400" spans="1:16" hidden="1">
      <c r="A400" s="41" t="s">
        <v>8534</v>
      </c>
      <c r="B400" s="41" t="s">
        <v>9373</v>
      </c>
      <c r="C400" s="41" t="s">
        <v>65</v>
      </c>
      <c r="D400" s="41" t="s">
        <v>65</v>
      </c>
      <c r="E400" s="48" t="s">
        <v>9593</v>
      </c>
      <c r="F400" s="48" t="s">
        <v>9594</v>
      </c>
      <c r="G400" s="49" t="s">
        <v>6175</v>
      </c>
      <c r="H400" s="41" t="s">
        <v>9653</v>
      </c>
      <c r="I400" s="41" t="s">
        <v>1048</v>
      </c>
      <c r="J400" s="41" t="s">
        <v>8244</v>
      </c>
      <c r="K400" s="59">
        <v>41309</v>
      </c>
      <c r="L400" s="40"/>
      <c r="M400" s="40"/>
      <c r="N400" s="40"/>
    </row>
    <row r="401" spans="1:16" hidden="1">
      <c r="A401" s="41" t="s">
        <v>8534</v>
      </c>
      <c r="B401" s="41" t="s">
        <v>9373</v>
      </c>
      <c r="C401" s="41" t="s">
        <v>65</v>
      </c>
      <c r="D401" s="41" t="s">
        <v>65</v>
      </c>
      <c r="E401" s="48" t="s">
        <v>9593</v>
      </c>
      <c r="F401" s="48" t="s">
        <v>9594</v>
      </c>
      <c r="G401" s="49" t="s">
        <v>6175</v>
      </c>
      <c r="H401" s="41" t="s">
        <v>9653</v>
      </c>
      <c r="I401" s="41" t="s">
        <v>1048</v>
      </c>
      <c r="J401" s="41" t="s">
        <v>7889</v>
      </c>
      <c r="K401" s="59">
        <v>41397</v>
      </c>
      <c r="L401" s="40" t="s">
        <v>8309</v>
      </c>
      <c r="M401" s="40"/>
      <c r="N401" s="40"/>
    </row>
    <row r="402" spans="1:16" hidden="1">
      <c r="A402" s="41" t="s">
        <v>8534</v>
      </c>
      <c r="B402" s="41" t="s">
        <v>9373</v>
      </c>
      <c r="C402" s="41" t="s">
        <v>65</v>
      </c>
      <c r="D402" s="41" t="s">
        <v>65</v>
      </c>
      <c r="E402" s="48" t="s">
        <v>9593</v>
      </c>
      <c r="F402" s="48" t="s">
        <v>9594</v>
      </c>
      <c r="G402" s="49" t="s">
        <v>6175</v>
      </c>
      <c r="H402" s="41" t="s">
        <v>9653</v>
      </c>
      <c r="I402" s="41" t="s">
        <v>1048</v>
      </c>
      <c r="J402" s="41" t="s">
        <v>7890</v>
      </c>
      <c r="K402" s="41"/>
      <c r="L402" s="40"/>
      <c r="M402" s="40"/>
      <c r="N402" s="40"/>
    </row>
    <row r="403" spans="1:16" hidden="1">
      <c r="A403" s="41" t="s">
        <v>8534</v>
      </c>
      <c r="B403" s="41" t="s">
        <v>9373</v>
      </c>
      <c r="C403" s="41" t="s">
        <v>65</v>
      </c>
      <c r="D403" s="41" t="s">
        <v>65</v>
      </c>
      <c r="E403" s="48" t="s">
        <v>9593</v>
      </c>
      <c r="F403" s="48" t="s">
        <v>9594</v>
      </c>
      <c r="G403" s="49" t="s">
        <v>6175</v>
      </c>
      <c r="H403" s="41" t="s">
        <v>9653</v>
      </c>
      <c r="I403" s="41" t="s">
        <v>1048</v>
      </c>
      <c r="J403" s="41" t="s">
        <v>7891</v>
      </c>
      <c r="K403" s="41"/>
      <c r="L403" s="40"/>
      <c r="M403" s="40"/>
      <c r="N403" s="40"/>
    </row>
    <row r="404" spans="1:16" hidden="1">
      <c r="A404" s="41" t="s">
        <v>8534</v>
      </c>
      <c r="B404" s="41" t="s">
        <v>9373</v>
      </c>
      <c r="C404" s="41" t="s">
        <v>65</v>
      </c>
      <c r="D404" s="41" t="s">
        <v>65</v>
      </c>
      <c r="E404" s="48" t="s">
        <v>9593</v>
      </c>
      <c r="F404" s="48" t="s">
        <v>9594</v>
      </c>
      <c r="G404" s="49" t="s">
        <v>6175</v>
      </c>
      <c r="H404" s="41" t="s">
        <v>9653</v>
      </c>
      <c r="I404" s="41" t="s">
        <v>1048</v>
      </c>
      <c r="J404" s="41" t="s">
        <v>7892</v>
      </c>
      <c r="K404" s="59"/>
      <c r="L404" s="40"/>
      <c r="M404" s="40"/>
      <c r="N404" s="40"/>
    </row>
    <row r="405" spans="1:16" hidden="1">
      <c r="A405" s="41" t="s">
        <v>8534</v>
      </c>
      <c r="B405" s="41" t="s">
        <v>9373</v>
      </c>
      <c r="C405" s="41" t="s">
        <v>65</v>
      </c>
      <c r="D405" s="41" t="s">
        <v>65</v>
      </c>
      <c r="E405" s="48" t="s">
        <v>9593</v>
      </c>
      <c r="F405" s="48" t="s">
        <v>9594</v>
      </c>
      <c r="G405" s="49" t="s">
        <v>6175</v>
      </c>
      <c r="H405" s="41" t="s">
        <v>9653</v>
      </c>
      <c r="I405" s="41" t="s">
        <v>1048</v>
      </c>
      <c r="J405" s="41" t="s">
        <v>7893</v>
      </c>
      <c r="K405" s="41"/>
      <c r="L405" s="40"/>
      <c r="M405" s="40"/>
      <c r="N405" s="40"/>
    </row>
    <row r="406" spans="1:16" hidden="1">
      <c r="A406" s="41" t="s">
        <v>8534</v>
      </c>
      <c r="B406" s="41" t="s">
        <v>9373</v>
      </c>
      <c r="C406" s="41" t="s">
        <v>65</v>
      </c>
      <c r="D406" s="41" t="s">
        <v>65</v>
      </c>
      <c r="E406" s="48" t="s">
        <v>9593</v>
      </c>
      <c r="F406" s="48" t="s">
        <v>9594</v>
      </c>
      <c r="G406" s="49" t="s">
        <v>6175</v>
      </c>
      <c r="H406" s="41" t="s">
        <v>9653</v>
      </c>
      <c r="I406" s="41" t="s">
        <v>1048</v>
      </c>
      <c r="J406" s="41" t="s">
        <v>7894</v>
      </c>
      <c r="K406" s="41"/>
      <c r="L406" s="40"/>
      <c r="M406" s="40"/>
      <c r="N406" s="40"/>
    </row>
    <row r="407" spans="1:16" hidden="1">
      <c r="A407" s="40" t="s">
        <v>8534</v>
      </c>
      <c r="B407" s="40" t="s">
        <v>9373</v>
      </c>
      <c r="C407" s="40" t="s">
        <v>65</v>
      </c>
      <c r="D407" s="40" t="s">
        <v>65</v>
      </c>
      <c r="E407" s="48" t="s">
        <v>9593</v>
      </c>
      <c r="F407" s="48" t="s">
        <v>9594</v>
      </c>
      <c r="G407" s="49" t="s">
        <v>6175</v>
      </c>
      <c r="H407" s="40" t="s">
        <v>9653</v>
      </c>
      <c r="I407" s="40" t="s">
        <v>7895</v>
      </c>
      <c r="J407" s="40" t="s">
        <v>8245</v>
      </c>
      <c r="K407" s="43">
        <f>K400</f>
        <v>41309</v>
      </c>
      <c r="L407" s="43">
        <f>K407+10</f>
        <v>41319</v>
      </c>
      <c r="M407" s="40" t="s">
        <v>7</v>
      </c>
      <c r="N407" s="40" t="s">
        <v>94</v>
      </c>
      <c r="O407" s="40">
        <v>100</v>
      </c>
    </row>
    <row r="408" spans="1:16" hidden="1">
      <c r="A408" s="40" t="s">
        <v>8534</v>
      </c>
      <c r="B408" s="40" t="s">
        <v>9373</v>
      </c>
      <c r="C408" s="40" t="s">
        <v>65</v>
      </c>
      <c r="D408" s="40" t="s">
        <v>65</v>
      </c>
      <c r="E408" s="48" t="s">
        <v>9593</v>
      </c>
      <c r="F408" s="48" t="s">
        <v>9594</v>
      </c>
      <c r="G408" s="49" t="s">
        <v>6175</v>
      </c>
      <c r="H408" s="40" t="s">
        <v>9653</v>
      </c>
      <c r="I408" s="40" t="s">
        <v>7898</v>
      </c>
      <c r="J408" s="40" t="s">
        <v>8247</v>
      </c>
      <c r="K408" s="43">
        <f>L407</f>
        <v>41319</v>
      </c>
      <c r="L408" s="43">
        <f>K408+2</f>
        <v>41321</v>
      </c>
      <c r="M408" s="40" t="s">
        <v>7</v>
      </c>
      <c r="N408" s="40" t="s">
        <v>94</v>
      </c>
      <c r="O408" s="40">
        <v>100</v>
      </c>
    </row>
    <row r="409" spans="1:16">
      <c r="A409" s="40" t="s">
        <v>8534</v>
      </c>
      <c r="B409" s="40" t="s">
        <v>9373</v>
      </c>
      <c r="C409" s="40" t="s">
        <v>65</v>
      </c>
      <c r="D409" s="40" t="s">
        <v>65</v>
      </c>
      <c r="E409" s="48" t="s">
        <v>9593</v>
      </c>
      <c r="F409" s="48" t="s">
        <v>9594</v>
      </c>
      <c r="G409" s="49" t="s">
        <v>6175</v>
      </c>
      <c r="H409" s="40" t="s">
        <v>9653</v>
      </c>
      <c r="I409" s="40" t="s">
        <v>7901</v>
      </c>
      <c r="J409" s="40" t="s">
        <v>7902</v>
      </c>
      <c r="K409" s="43">
        <f>L408</f>
        <v>41321</v>
      </c>
      <c r="L409" s="43">
        <f>K410</f>
        <v>41381</v>
      </c>
      <c r="M409" s="40" t="s">
        <v>7</v>
      </c>
      <c r="N409" s="40" t="s">
        <v>94</v>
      </c>
      <c r="O409" s="40">
        <v>100</v>
      </c>
      <c r="P409" s="56" t="s">
        <v>9654</v>
      </c>
    </row>
    <row r="410" spans="1:16" ht="78.599999999999994" hidden="1">
      <c r="A410" s="40" t="s">
        <v>8534</v>
      </c>
      <c r="B410" s="40" t="s">
        <v>9373</v>
      </c>
      <c r="C410" s="40" t="s">
        <v>65</v>
      </c>
      <c r="D410" s="40" t="s">
        <v>65</v>
      </c>
      <c r="E410" s="48" t="s">
        <v>9593</v>
      </c>
      <c r="F410" s="48" t="s">
        <v>9594</v>
      </c>
      <c r="G410" s="49" t="s">
        <v>6175</v>
      </c>
      <c r="H410" s="40" t="s">
        <v>9653</v>
      </c>
      <c r="I410" s="40" t="s">
        <v>7904</v>
      </c>
      <c r="J410" s="40" t="s">
        <v>7905</v>
      </c>
      <c r="K410" s="43">
        <f>L410-5</f>
        <v>41381</v>
      </c>
      <c r="L410" s="43">
        <f>K411</f>
        <v>41386</v>
      </c>
      <c r="M410" s="40" t="s">
        <v>7</v>
      </c>
      <c r="N410" s="40" t="s">
        <v>94</v>
      </c>
      <c r="O410" s="40">
        <v>100</v>
      </c>
      <c r="P410" s="56" t="s">
        <v>9655</v>
      </c>
    </row>
    <row r="411" spans="1:16" hidden="1">
      <c r="A411" s="40" t="s">
        <v>8534</v>
      </c>
      <c r="B411" s="40" t="s">
        <v>9373</v>
      </c>
      <c r="C411" s="40" t="s">
        <v>65</v>
      </c>
      <c r="D411" s="40" t="s">
        <v>65</v>
      </c>
      <c r="E411" s="48" t="s">
        <v>9593</v>
      </c>
      <c r="F411" s="48" t="s">
        <v>9594</v>
      </c>
      <c r="G411" s="49" t="s">
        <v>6175</v>
      </c>
      <c r="H411" s="40" t="s">
        <v>9653</v>
      </c>
      <c r="I411" s="40" t="s">
        <v>7904</v>
      </c>
      <c r="J411" s="40" t="s">
        <v>8249</v>
      </c>
      <c r="K411" s="43">
        <f>L411-5</f>
        <v>41386</v>
      </c>
      <c r="L411" s="43">
        <f>K412</f>
        <v>41391</v>
      </c>
      <c r="M411" s="40" t="s">
        <v>7</v>
      </c>
      <c r="N411" s="40" t="s">
        <v>94</v>
      </c>
      <c r="O411" s="40">
        <v>100</v>
      </c>
    </row>
    <row r="412" spans="1:16" hidden="1">
      <c r="A412" s="40" t="s">
        <v>8534</v>
      </c>
      <c r="B412" s="40" t="s">
        <v>9373</v>
      </c>
      <c r="C412" s="40" t="s">
        <v>65</v>
      </c>
      <c r="D412" s="40" t="s">
        <v>65</v>
      </c>
      <c r="E412" s="48" t="s">
        <v>9593</v>
      </c>
      <c r="F412" s="48" t="s">
        <v>9594</v>
      </c>
      <c r="G412" s="49" t="s">
        <v>6175</v>
      </c>
      <c r="H412" s="40" t="s">
        <v>9653</v>
      </c>
      <c r="I412" s="40" t="s">
        <v>7904</v>
      </c>
      <c r="J412" s="40" t="s">
        <v>7907</v>
      </c>
      <c r="K412" s="43">
        <f>L412-5</f>
        <v>41391</v>
      </c>
      <c r="L412" s="43">
        <f>K413</f>
        <v>41396</v>
      </c>
      <c r="M412" s="40" t="s">
        <v>7</v>
      </c>
      <c r="N412" s="40" t="s">
        <v>94</v>
      </c>
      <c r="O412" s="40">
        <v>100</v>
      </c>
    </row>
    <row r="413" spans="1:16" hidden="1">
      <c r="A413" s="40" t="s">
        <v>8534</v>
      </c>
      <c r="B413" s="40" t="s">
        <v>9373</v>
      </c>
      <c r="C413" s="40" t="s">
        <v>65</v>
      </c>
      <c r="D413" s="40" t="s">
        <v>65</v>
      </c>
      <c r="E413" s="48" t="s">
        <v>9593</v>
      </c>
      <c r="F413" s="48" t="s">
        <v>9594</v>
      </c>
      <c r="G413" s="49" t="s">
        <v>6175</v>
      </c>
      <c r="H413" s="40" t="s">
        <v>9653</v>
      </c>
      <c r="I413" s="40" t="s">
        <v>7904</v>
      </c>
      <c r="J413" s="40" t="s">
        <v>8172</v>
      </c>
      <c r="K413" s="43">
        <f>L413-1</f>
        <v>41396</v>
      </c>
      <c r="L413" s="43">
        <f>K401</f>
        <v>41397</v>
      </c>
      <c r="M413" s="40" t="s">
        <v>7</v>
      </c>
      <c r="N413" s="40" t="s">
        <v>94</v>
      </c>
      <c r="O413" s="40">
        <v>100</v>
      </c>
    </row>
    <row r="414" spans="1:16" hidden="1">
      <c r="A414" s="41" t="s">
        <v>9026</v>
      </c>
      <c r="B414" s="41" t="s">
        <v>9656</v>
      </c>
      <c r="C414" s="41" t="s">
        <v>65</v>
      </c>
      <c r="D414" s="41" t="s">
        <v>65</v>
      </c>
      <c r="E414" s="48" t="s">
        <v>9593</v>
      </c>
      <c r="F414" s="48" t="s">
        <v>9594</v>
      </c>
      <c r="G414" s="49" t="s">
        <v>6175</v>
      </c>
      <c r="H414" s="41" t="s">
        <v>9657</v>
      </c>
      <c r="I414" s="41" t="s">
        <v>1048</v>
      </c>
      <c r="J414" s="41" t="s">
        <v>7888</v>
      </c>
      <c r="K414" s="41"/>
      <c r="L414" s="40"/>
      <c r="M414" s="40"/>
      <c r="N414" s="40"/>
    </row>
    <row r="415" spans="1:16" hidden="1">
      <c r="A415" s="41" t="s">
        <v>9026</v>
      </c>
      <c r="B415" s="41" t="s">
        <v>9656</v>
      </c>
      <c r="C415" s="41" t="s">
        <v>65</v>
      </c>
      <c r="D415" s="41" t="s">
        <v>65</v>
      </c>
      <c r="E415" s="48" t="s">
        <v>9593</v>
      </c>
      <c r="F415" s="48" t="s">
        <v>9594</v>
      </c>
      <c r="G415" s="49" t="s">
        <v>6175</v>
      </c>
      <c r="H415" s="41" t="s">
        <v>9657</v>
      </c>
      <c r="I415" s="41" t="s">
        <v>1048</v>
      </c>
      <c r="J415" s="41" t="s">
        <v>8244</v>
      </c>
      <c r="K415" s="59">
        <v>41246</v>
      </c>
      <c r="L415" s="40"/>
      <c r="M415" s="40"/>
      <c r="N415" s="40"/>
    </row>
    <row r="416" spans="1:16" hidden="1">
      <c r="A416" s="41" t="s">
        <v>9026</v>
      </c>
      <c r="B416" s="41" t="s">
        <v>9656</v>
      </c>
      <c r="C416" s="41" t="s">
        <v>65</v>
      </c>
      <c r="D416" s="41" t="s">
        <v>65</v>
      </c>
      <c r="E416" s="48" t="s">
        <v>9593</v>
      </c>
      <c r="F416" s="48" t="s">
        <v>9594</v>
      </c>
      <c r="G416" s="49" t="s">
        <v>6175</v>
      </c>
      <c r="H416" s="41" t="s">
        <v>9657</v>
      </c>
      <c r="I416" s="41" t="s">
        <v>1048</v>
      </c>
      <c r="J416" s="41" t="s">
        <v>7889</v>
      </c>
      <c r="K416" s="59">
        <v>41422</v>
      </c>
      <c r="L416" s="40"/>
      <c r="M416" s="40"/>
      <c r="N416" s="40"/>
    </row>
    <row r="417" spans="1:16" hidden="1">
      <c r="A417" s="41" t="s">
        <v>9026</v>
      </c>
      <c r="B417" s="41" t="s">
        <v>9656</v>
      </c>
      <c r="C417" s="41" t="s">
        <v>65</v>
      </c>
      <c r="D417" s="41" t="s">
        <v>65</v>
      </c>
      <c r="E417" s="48" t="s">
        <v>9593</v>
      </c>
      <c r="F417" s="48" t="s">
        <v>9594</v>
      </c>
      <c r="G417" s="49" t="s">
        <v>6175</v>
      </c>
      <c r="H417" s="41" t="s">
        <v>9657</v>
      </c>
      <c r="I417" s="41" t="s">
        <v>1048</v>
      </c>
      <c r="J417" s="41" t="s">
        <v>7890</v>
      </c>
      <c r="K417" s="41"/>
      <c r="L417" s="40"/>
      <c r="M417" s="40"/>
      <c r="N417" s="40"/>
    </row>
    <row r="418" spans="1:16" hidden="1">
      <c r="A418" s="41" t="s">
        <v>9026</v>
      </c>
      <c r="B418" s="41" t="s">
        <v>9656</v>
      </c>
      <c r="C418" s="41" t="s">
        <v>65</v>
      </c>
      <c r="D418" s="41" t="s">
        <v>65</v>
      </c>
      <c r="E418" s="48" t="s">
        <v>9593</v>
      </c>
      <c r="F418" s="48" t="s">
        <v>9594</v>
      </c>
      <c r="G418" s="49" t="s">
        <v>6175</v>
      </c>
      <c r="H418" s="41" t="s">
        <v>9657</v>
      </c>
      <c r="I418" s="41" t="s">
        <v>1048</v>
      </c>
      <c r="J418" s="41" t="s">
        <v>7891</v>
      </c>
      <c r="K418" s="41"/>
      <c r="L418" s="40"/>
      <c r="M418" s="40"/>
      <c r="N418" s="40"/>
    </row>
    <row r="419" spans="1:16" hidden="1">
      <c r="A419" s="41" t="s">
        <v>9026</v>
      </c>
      <c r="B419" s="41" t="s">
        <v>9656</v>
      </c>
      <c r="C419" s="41" t="s">
        <v>65</v>
      </c>
      <c r="D419" s="41" t="s">
        <v>65</v>
      </c>
      <c r="E419" s="48" t="s">
        <v>9593</v>
      </c>
      <c r="F419" s="48" t="s">
        <v>9594</v>
      </c>
      <c r="G419" s="49" t="s">
        <v>6175</v>
      </c>
      <c r="H419" s="41" t="s">
        <v>9657</v>
      </c>
      <c r="I419" s="41" t="s">
        <v>1048</v>
      </c>
      <c r="J419" s="41" t="s">
        <v>7892</v>
      </c>
      <c r="K419" s="41"/>
      <c r="L419" s="40"/>
      <c r="M419" s="40"/>
      <c r="N419" s="40"/>
    </row>
    <row r="420" spans="1:16" hidden="1">
      <c r="A420" s="41" t="s">
        <v>9026</v>
      </c>
      <c r="B420" s="41" t="s">
        <v>9656</v>
      </c>
      <c r="C420" s="41" t="s">
        <v>65</v>
      </c>
      <c r="D420" s="41" t="s">
        <v>65</v>
      </c>
      <c r="E420" s="48" t="s">
        <v>9593</v>
      </c>
      <c r="F420" s="48" t="s">
        <v>9594</v>
      </c>
      <c r="G420" s="49" t="s">
        <v>6175</v>
      </c>
      <c r="H420" s="41" t="s">
        <v>9657</v>
      </c>
      <c r="I420" s="41" t="s">
        <v>1048</v>
      </c>
      <c r="J420" s="41" t="s">
        <v>7893</v>
      </c>
      <c r="K420" s="41"/>
      <c r="L420" s="40"/>
      <c r="M420" s="40"/>
      <c r="N420" s="40"/>
    </row>
    <row r="421" spans="1:16" hidden="1">
      <c r="A421" s="41" t="s">
        <v>9026</v>
      </c>
      <c r="B421" s="41" t="s">
        <v>9656</v>
      </c>
      <c r="C421" s="41" t="s">
        <v>65</v>
      </c>
      <c r="D421" s="41" t="s">
        <v>65</v>
      </c>
      <c r="E421" s="48" t="s">
        <v>9593</v>
      </c>
      <c r="F421" s="48" t="s">
        <v>9594</v>
      </c>
      <c r="G421" s="49" t="s">
        <v>6175</v>
      </c>
      <c r="H421" s="41" t="s">
        <v>9657</v>
      </c>
      <c r="I421" s="41" t="s">
        <v>1048</v>
      </c>
      <c r="J421" s="41" t="s">
        <v>7894</v>
      </c>
      <c r="K421" s="41"/>
      <c r="L421" s="40"/>
      <c r="M421" s="40"/>
      <c r="N421" s="40"/>
    </row>
    <row r="422" spans="1:16" hidden="1">
      <c r="A422" s="40" t="s">
        <v>9026</v>
      </c>
      <c r="B422" s="40" t="s">
        <v>9656</v>
      </c>
      <c r="C422" s="40" t="s">
        <v>65</v>
      </c>
      <c r="D422" s="40" t="s">
        <v>65</v>
      </c>
      <c r="E422" s="48" t="s">
        <v>9593</v>
      </c>
      <c r="F422" s="48" t="s">
        <v>9594</v>
      </c>
      <c r="G422" s="49" t="s">
        <v>6175</v>
      </c>
      <c r="H422" s="40" t="s">
        <v>9657</v>
      </c>
      <c r="I422" s="40" t="s">
        <v>7895</v>
      </c>
      <c r="J422" s="40" t="s">
        <v>8245</v>
      </c>
      <c r="K422" s="43">
        <f>K415</f>
        <v>41246</v>
      </c>
      <c r="L422" s="43">
        <f>K422+10</f>
        <v>41256</v>
      </c>
      <c r="M422" s="40" t="s">
        <v>7</v>
      </c>
      <c r="N422" s="40" t="s">
        <v>94</v>
      </c>
      <c r="O422" s="40">
        <v>100</v>
      </c>
    </row>
    <row r="423" spans="1:16" hidden="1">
      <c r="A423" s="40" t="s">
        <v>9026</v>
      </c>
      <c r="B423" s="40" t="s">
        <v>9656</v>
      </c>
      <c r="C423" s="40" t="s">
        <v>65</v>
      </c>
      <c r="D423" s="40" t="s">
        <v>65</v>
      </c>
      <c r="E423" s="48" t="s">
        <v>9593</v>
      </c>
      <c r="F423" s="48" t="s">
        <v>9594</v>
      </c>
      <c r="G423" s="49" t="s">
        <v>6175</v>
      </c>
      <c r="H423" s="40" t="s">
        <v>9657</v>
      </c>
      <c r="I423" s="40" t="s">
        <v>7898</v>
      </c>
      <c r="J423" s="40" t="s">
        <v>8247</v>
      </c>
      <c r="K423" s="43">
        <f>L422</f>
        <v>41256</v>
      </c>
      <c r="L423" s="43">
        <f>K423+2</f>
        <v>41258</v>
      </c>
      <c r="M423" s="40" t="s">
        <v>7</v>
      </c>
      <c r="N423" s="40" t="s">
        <v>94</v>
      </c>
      <c r="O423" s="40">
        <v>100</v>
      </c>
    </row>
    <row r="424" spans="1:16">
      <c r="A424" s="40" t="s">
        <v>9026</v>
      </c>
      <c r="B424" s="40" t="s">
        <v>9656</v>
      </c>
      <c r="C424" s="40" t="s">
        <v>65</v>
      </c>
      <c r="D424" s="40" t="s">
        <v>65</v>
      </c>
      <c r="E424" s="48" t="s">
        <v>9593</v>
      </c>
      <c r="F424" s="48" t="s">
        <v>9594</v>
      </c>
      <c r="G424" s="49" t="s">
        <v>6175</v>
      </c>
      <c r="H424" s="40" t="s">
        <v>9657</v>
      </c>
      <c r="I424" s="40" t="s">
        <v>7901</v>
      </c>
      <c r="J424" s="40" t="s">
        <v>7902</v>
      </c>
      <c r="K424" s="43">
        <f>L423</f>
        <v>41258</v>
      </c>
      <c r="L424" s="43">
        <f>K425</f>
        <v>41406</v>
      </c>
      <c r="M424" s="40" t="s">
        <v>7</v>
      </c>
      <c r="N424" s="40" t="s">
        <v>94</v>
      </c>
      <c r="O424" s="40">
        <v>100</v>
      </c>
    </row>
    <row r="425" spans="1:16" ht="26.45" hidden="1">
      <c r="A425" s="40" t="s">
        <v>9026</v>
      </c>
      <c r="B425" s="40" t="s">
        <v>9656</v>
      </c>
      <c r="C425" s="40" t="s">
        <v>65</v>
      </c>
      <c r="D425" s="40" t="s">
        <v>65</v>
      </c>
      <c r="E425" s="48" t="s">
        <v>9593</v>
      </c>
      <c r="F425" s="48" t="s">
        <v>9594</v>
      </c>
      <c r="G425" s="49" t="s">
        <v>6175</v>
      </c>
      <c r="H425" s="40" t="s">
        <v>9657</v>
      </c>
      <c r="I425" s="40" t="s">
        <v>7904</v>
      </c>
      <c r="J425" s="40" t="s">
        <v>7905</v>
      </c>
      <c r="K425" s="43">
        <f>L425-5</f>
        <v>41406</v>
      </c>
      <c r="L425" s="43">
        <f>K426</f>
        <v>41411</v>
      </c>
      <c r="M425" s="40" t="s">
        <v>7</v>
      </c>
      <c r="N425" s="40" t="s">
        <v>94</v>
      </c>
      <c r="O425" s="40">
        <v>100</v>
      </c>
      <c r="P425" s="56" t="s">
        <v>9658</v>
      </c>
    </row>
    <row r="426" spans="1:16" hidden="1">
      <c r="A426" s="40" t="s">
        <v>9026</v>
      </c>
      <c r="B426" s="40" t="s">
        <v>9656</v>
      </c>
      <c r="C426" s="40" t="s">
        <v>65</v>
      </c>
      <c r="D426" s="40" t="s">
        <v>65</v>
      </c>
      <c r="E426" s="48" t="s">
        <v>9593</v>
      </c>
      <c r="F426" s="48" t="s">
        <v>9594</v>
      </c>
      <c r="G426" s="49" t="s">
        <v>6175</v>
      </c>
      <c r="H426" s="40" t="s">
        <v>9657</v>
      </c>
      <c r="I426" s="40" t="s">
        <v>7904</v>
      </c>
      <c r="J426" s="40" t="s">
        <v>8249</v>
      </c>
      <c r="K426" s="43">
        <f>L426-5</f>
        <v>41411</v>
      </c>
      <c r="L426" s="43">
        <f>K427</f>
        <v>41416</v>
      </c>
      <c r="M426" s="40" t="s">
        <v>7</v>
      </c>
      <c r="N426" s="40" t="s">
        <v>94</v>
      </c>
      <c r="O426" s="40">
        <v>100</v>
      </c>
    </row>
    <row r="427" spans="1:16" hidden="1">
      <c r="A427" s="40" t="s">
        <v>9026</v>
      </c>
      <c r="B427" s="40" t="s">
        <v>9656</v>
      </c>
      <c r="C427" s="40" t="s">
        <v>65</v>
      </c>
      <c r="D427" s="40" t="s">
        <v>65</v>
      </c>
      <c r="E427" s="48" t="s">
        <v>9593</v>
      </c>
      <c r="F427" s="48" t="s">
        <v>9594</v>
      </c>
      <c r="G427" s="49" t="s">
        <v>6175</v>
      </c>
      <c r="H427" s="40" t="s">
        <v>9657</v>
      </c>
      <c r="I427" s="40" t="s">
        <v>7904</v>
      </c>
      <c r="J427" s="40" t="s">
        <v>7907</v>
      </c>
      <c r="K427" s="43">
        <f>L427-5</f>
        <v>41416</v>
      </c>
      <c r="L427" s="43">
        <f>K428</f>
        <v>41421</v>
      </c>
      <c r="M427" s="40" t="s">
        <v>7</v>
      </c>
      <c r="N427" s="40" t="s">
        <v>94</v>
      </c>
      <c r="O427" s="40" t="s">
        <v>84</v>
      </c>
    </row>
    <row r="428" spans="1:16" hidden="1">
      <c r="A428" s="40" t="s">
        <v>9026</v>
      </c>
      <c r="B428" s="40" t="s">
        <v>9656</v>
      </c>
      <c r="C428" s="40" t="s">
        <v>65</v>
      </c>
      <c r="D428" s="40" t="s">
        <v>65</v>
      </c>
      <c r="E428" s="48" t="s">
        <v>9593</v>
      </c>
      <c r="F428" s="48" t="s">
        <v>9594</v>
      </c>
      <c r="G428" s="49" t="s">
        <v>6175</v>
      </c>
      <c r="H428" s="40" t="s">
        <v>9657</v>
      </c>
      <c r="I428" s="40" t="s">
        <v>7904</v>
      </c>
      <c r="J428" s="40" t="s">
        <v>8172</v>
      </c>
      <c r="K428" s="43">
        <f>L428-1</f>
        <v>41421</v>
      </c>
      <c r="L428" s="43">
        <f>K416</f>
        <v>41422</v>
      </c>
      <c r="M428" s="40" t="s">
        <v>7</v>
      </c>
      <c r="N428" s="40" t="s">
        <v>94</v>
      </c>
      <c r="O428" s="40">
        <v>100</v>
      </c>
    </row>
    <row r="429" spans="1:16" hidden="1">
      <c r="A429" s="41" t="s">
        <v>9026</v>
      </c>
      <c r="B429" s="41" t="s">
        <v>7561</v>
      </c>
      <c r="C429" s="41" t="s">
        <v>52</v>
      </c>
      <c r="D429" s="41" t="s">
        <v>52</v>
      </c>
      <c r="E429" s="48" t="s">
        <v>9593</v>
      </c>
      <c r="F429" s="48" t="s">
        <v>9594</v>
      </c>
      <c r="G429" s="49" t="s">
        <v>6175</v>
      </c>
      <c r="H429" s="41" t="s">
        <v>9659</v>
      </c>
      <c r="I429" s="41" t="s">
        <v>1048</v>
      </c>
      <c r="J429" s="41" t="s">
        <v>7888</v>
      </c>
      <c r="K429" s="41"/>
      <c r="L429" s="40"/>
      <c r="M429" s="40"/>
      <c r="N429" s="40"/>
    </row>
    <row r="430" spans="1:16" hidden="1">
      <c r="A430" s="41" t="s">
        <v>9026</v>
      </c>
      <c r="B430" s="41" t="s">
        <v>7561</v>
      </c>
      <c r="C430" s="41" t="s">
        <v>52</v>
      </c>
      <c r="D430" s="41" t="s">
        <v>52</v>
      </c>
      <c r="E430" s="48" t="s">
        <v>9593</v>
      </c>
      <c r="F430" s="48" t="s">
        <v>9594</v>
      </c>
      <c r="G430" s="49" t="s">
        <v>6175</v>
      </c>
      <c r="H430" s="41" t="s">
        <v>9659</v>
      </c>
      <c r="I430" s="41" t="s">
        <v>1048</v>
      </c>
      <c r="J430" s="41" t="s">
        <v>8244</v>
      </c>
      <c r="K430" s="59">
        <v>41463</v>
      </c>
      <c r="L430" s="40"/>
      <c r="M430" s="40"/>
      <c r="N430" s="40"/>
    </row>
    <row r="431" spans="1:16" hidden="1">
      <c r="A431" s="41" t="s">
        <v>9026</v>
      </c>
      <c r="B431" s="41" t="s">
        <v>7561</v>
      </c>
      <c r="C431" s="41" t="s">
        <v>52</v>
      </c>
      <c r="D431" s="41" t="s">
        <v>52</v>
      </c>
      <c r="E431" s="48" t="s">
        <v>9593</v>
      </c>
      <c r="F431" s="48" t="s">
        <v>9594</v>
      </c>
      <c r="G431" s="49" t="s">
        <v>6175</v>
      </c>
      <c r="H431" s="41" t="s">
        <v>9659</v>
      </c>
      <c r="I431" s="41" t="s">
        <v>1048</v>
      </c>
      <c r="J431" s="41" t="s">
        <v>7889</v>
      </c>
      <c r="K431" s="59">
        <v>41498</v>
      </c>
      <c r="L431" s="40"/>
      <c r="M431" s="40"/>
      <c r="N431" s="40"/>
    </row>
    <row r="432" spans="1:16" hidden="1">
      <c r="A432" s="41" t="s">
        <v>9026</v>
      </c>
      <c r="B432" s="41" t="s">
        <v>7561</v>
      </c>
      <c r="C432" s="41" t="s">
        <v>52</v>
      </c>
      <c r="D432" s="41" t="s">
        <v>52</v>
      </c>
      <c r="E432" s="48" t="s">
        <v>9593</v>
      </c>
      <c r="F432" s="48" t="s">
        <v>9594</v>
      </c>
      <c r="G432" s="49" t="s">
        <v>6175</v>
      </c>
      <c r="H432" s="41" t="s">
        <v>9659</v>
      </c>
      <c r="I432" s="41" t="s">
        <v>1048</v>
      </c>
      <c r="J432" s="41" t="s">
        <v>7890</v>
      </c>
      <c r="K432" s="41"/>
      <c r="L432" s="40"/>
      <c r="M432" s="40"/>
      <c r="N432" s="40"/>
    </row>
    <row r="433" spans="1:16" hidden="1">
      <c r="A433" s="41" t="s">
        <v>9026</v>
      </c>
      <c r="B433" s="41" t="s">
        <v>7561</v>
      </c>
      <c r="C433" s="41" t="s">
        <v>52</v>
      </c>
      <c r="D433" s="41" t="s">
        <v>52</v>
      </c>
      <c r="E433" s="48" t="s">
        <v>9593</v>
      </c>
      <c r="F433" s="48" t="s">
        <v>9594</v>
      </c>
      <c r="G433" s="49" t="s">
        <v>6175</v>
      </c>
      <c r="H433" s="41" t="s">
        <v>9659</v>
      </c>
      <c r="I433" s="41" t="s">
        <v>1048</v>
      </c>
      <c r="J433" s="41" t="s">
        <v>7891</v>
      </c>
      <c r="K433" s="41"/>
      <c r="L433" s="40"/>
      <c r="M433" s="40"/>
      <c r="N433" s="40"/>
    </row>
    <row r="434" spans="1:16" hidden="1">
      <c r="A434" s="41" t="s">
        <v>9026</v>
      </c>
      <c r="B434" s="41" t="s">
        <v>7561</v>
      </c>
      <c r="C434" s="41" t="s">
        <v>52</v>
      </c>
      <c r="D434" s="41" t="s">
        <v>52</v>
      </c>
      <c r="E434" s="48" t="s">
        <v>9593</v>
      </c>
      <c r="F434" s="48" t="s">
        <v>9594</v>
      </c>
      <c r="G434" s="49" t="s">
        <v>6175</v>
      </c>
      <c r="H434" s="41" t="s">
        <v>9659</v>
      </c>
      <c r="I434" s="41" t="s">
        <v>1048</v>
      </c>
      <c r="J434" s="41" t="s">
        <v>7892</v>
      </c>
      <c r="K434" s="41"/>
      <c r="L434" s="40"/>
      <c r="M434" s="40"/>
      <c r="N434" s="40"/>
    </row>
    <row r="435" spans="1:16" hidden="1">
      <c r="A435" s="41" t="s">
        <v>9026</v>
      </c>
      <c r="B435" s="41" t="s">
        <v>7561</v>
      </c>
      <c r="C435" s="41" t="s">
        <v>52</v>
      </c>
      <c r="D435" s="41" t="s">
        <v>52</v>
      </c>
      <c r="E435" s="48" t="s">
        <v>9593</v>
      </c>
      <c r="F435" s="48" t="s">
        <v>9594</v>
      </c>
      <c r="G435" s="49" t="s">
        <v>6175</v>
      </c>
      <c r="H435" s="41" t="s">
        <v>9659</v>
      </c>
      <c r="I435" s="41" t="s">
        <v>1048</v>
      </c>
      <c r="J435" s="41" t="s">
        <v>7893</v>
      </c>
      <c r="K435" s="41"/>
      <c r="L435" s="40"/>
      <c r="M435" s="40"/>
      <c r="N435" s="40"/>
    </row>
    <row r="436" spans="1:16" hidden="1">
      <c r="A436" s="41" t="s">
        <v>9026</v>
      </c>
      <c r="B436" s="41" t="s">
        <v>7561</v>
      </c>
      <c r="C436" s="41" t="s">
        <v>52</v>
      </c>
      <c r="D436" s="41" t="s">
        <v>52</v>
      </c>
      <c r="E436" s="48" t="s">
        <v>9593</v>
      </c>
      <c r="F436" s="48" t="s">
        <v>9594</v>
      </c>
      <c r="G436" s="49" t="s">
        <v>6175</v>
      </c>
      <c r="H436" s="41" t="s">
        <v>9659</v>
      </c>
      <c r="I436" s="41" t="s">
        <v>1048</v>
      </c>
      <c r="J436" s="41" t="s">
        <v>7894</v>
      </c>
      <c r="K436" s="41"/>
      <c r="L436" s="40"/>
      <c r="M436" s="40"/>
      <c r="N436" s="40"/>
    </row>
    <row r="437" spans="1:16" hidden="1">
      <c r="A437" s="40" t="s">
        <v>9026</v>
      </c>
      <c r="B437" s="40" t="s">
        <v>7561</v>
      </c>
      <c r="C437" s="40" t="s">
        <v>52</v>
      </c>
      <c r="D437" s="40" t="s">
        <v>52</v>
      </c>
      <c r="E437" s="48" t="s">
        <v>9593</v>
      </c>
      <c r="F437" s="48" t="s">
        <v>9594</v>
      </c>
      <c r="G437" s="49" t="s">
        <v>6175</v>
      </c>
      <c r="H437" s="40" t="s">
        <v>9659</v>
      </c>
      <c r="I437" s="40" t="s">
        <v>7895</v>
      </c>
      <c r="J437" s="40" t="s">
        <v>8245</v>
      </c>
      <c r="K437" s="43">
        <f>K430</f>
        <v>41463</v>
      </c>
      <c r="L437" s="43">
        <f>K437+10</f>
        <v>41473</v>
      </c>
      <c r="M437" s="40" t="s">
        <v>11</v>
      </c>
      <c r="N437" s="40" t="s">
        <v>4365</v>
      </c>
      <c r="O437" s="40">
        <v>100</v>
      </c>
    </row>
    <row r="438" spans="1:16" hidden="1">
      <c r="A438" s="40" t="s">
        <v>9026</v>
      </c>
      <c r="B438" s="40" t="s">
        <v>7561</v>
      </c>
      <c r="C438" s="40" t="s">
        <v>52</v>
      </c>
      <c r="D438" s="40" t="s">
        <v>52</v>
      </c>
      <c r="E438" s="48" t="s">
        <v>9593</v>
      </c>
      <c r="F438" s="48" t="s">
        <v>9594</v>
      </c>
      <c r="G438" s="49" t="s">
        <v>6175</v>
      </c>
      <c r="H438" s="40" t="s">
        <v>9659</v>
      </c>
      <c r="I438" s="40" t="s">
        <v>7898</v>
      </c>
      <c r="J438" s="40" t="s">
        <v>8247</v>
      </c>
      <c r="K438" s="43">
        <f>L437</f>
        <v>41473</v>
      </c>
      <c r="L438" s="43">
        <f>K438+2</f>
        <v>41475</v>
      </c>
      <c r="M438" s="40" t="s">
        <v>11</v>
      </c>
      <c r="N438" s="40" t="s">
        <v>4365</v>
      </c>
      <c r="O438" s="40">
        <v>100</v>
      </c>
    </row>
    <row r="439" spans="1:16">
      <c r="A439" s="40" t="s">
        <v>9026</v>
      </c>
      <c r="B439" s="40" t="s">
        <v>7561</v>
      </c>
      <c r="C439" s="40" t="s">
        <v>52</v>
      </c>
      <c r="D439" s="40" t="s">
        <v>52</v>
      </c>
      <c r="E439" s="48" t="s">
        <v>9593</v>
      </c>
      <c r="F439" s="48" t="s">
        <v>9594</v>
      </c>
      <c r="G439" s="49" t="s">
        <v>6175</v>
      </c>
      <c r="H439" s="40" t="s">
        <v>9659</v>
      </c>
      <c r="I439" s="40" t="s">
        <v>7901</v>
      </c>
      <c r="J439" s="40" t="s">
        <v>7902</v>
      </c>
      <c r="K439" s="43">
        <f>L438</f>
        <v>41475</v>
      </c>
      <c r="L439" s="43">
        <f>K440</f>
        <v>41482</v>
      </c>
      <c r="M439" s="40" t="s">
        <v>11</v>
      </c>
      <c r="N439" s="40" t="s">
        <v>4365</v>
      </c>
      <c r="O439" s="40">
        <v>100</v>
      </c>
    </row>
    <row r="440" spans="1:16" ht="39.6" hidden="1">
      <c r="A440" s="40" t="s">
        <v>9026</v>
      </c>
      <c r="B440" s="40" t="s">
        <v>7561</v>
      </c>
      <c r="C440" s="40" t="s">
        <v>52</v>
      </c>
      <c r="D440" s="40" t="s">
        <v>52</v>
      </c>
      <c r="E440" s="48" t="s">
        <v>9593</v>
      </c>
      <c r="F440" s="48" t="s">
        <v>9594</v>
      </c>
      <c r="G440" s="49" t="s">
        <v>6175</v>
      </c>
      <c r="H440" s="40" t="s">
        <v>9659</v>
      </c>
      <c r="I440" s="40" t="s">
        <v>7904</v>
      </c>
      <c r="J440" s="40" t="s">
        <v>7905</v>
      </c>
      <c r="K440" s="43">
        <f>L440-5</f>
        <v>41482</v>
      </c>
      <c r="L440" s="43">
        <f>K441</f>
        <v>41487</v>
      </c>
      <c r="M440" s="40" t="s">
        <v>11</v>
      </c>
      <c r="N440" s="40" t="s">
        <v>4365</v>
      </c>
      <c r="O440" s="40">
        <v>100</v>
      </c>
      <c r="P440" s="56" t="s">
        <v>9660</v>
      </c>
    </row>
    <row r="441" spans="1:16" hidden="1">
      <c r="A441" s="40" t="s">
        <v>9026</v>
      </c>
      <c r="B441" s="40" t="s">
        <v>7561</v>
      </c>
      <c r="C441" s="40" t="s">
        <v>52</v>
      </c>
      <c r="D441" s="40" t="s">
        <v>52</v>
      </c>
      <c r="E441" s="48" t="s">
        <v>9593</v>
      </c>
      <c r="F441" s="48" t="s">
        <v>9594</v>
      </c>
      <c r="G441" s="49" t="s">
        <v>6175</v>
      </c>
      <c r="H441" s="40" t="s">
        <v>9659</v>
      </c>
      <c r="I441" s="40" t="s">
        <v>7904</v>
      </c>
      <c r="J441" s="40" t="s">
        <v>8249</v>
      </c>
      <c r="K441" s="43">
        <f>L441-5</f>
        <v>41487</v>
      </c>
      <c r="L441" s="43">
        <f>K442</f>
        <v>41492</v>
      </c>
      <c r="M441" s="40" t="s">
        <v>11</v>
      </c>
      <c r="N441" s="40" t="s">
        <v>4365</v>
      </c>
      <c r="O441" s="40">
        <v>100</v>
      </c>
    </row>
    <row r="442" spans="1:16" hidden="1">
      <c r="A442" s="40" t="s">
        <v>9026</v>
      </c>
      <c r="B442" s="40" t="s">
        <v>7561</v>
      </c>
      <c r="C442" s="40" t="s">
        <v>52</v>
      </c>
      <c r="D442" s="40" t="s">
        <v>52</v>
      </c>
      <c r="E442" s="48" t="s">
        <v>9593</v>
      </c>
      <c r="F442" s="48" t="s">
        <v>9594</v>
      </c>
      <c r="G442" s="49" t="s">
        <v>6175</v>
      </c>
      <c r="H442" s="40" t="s">
        <v>9659</v>
      </c>
      <c r="I442" s="40" t="s">
        <v>7904</v>
      </c>
      <c r="J442" s="40" t="s">
        <v>7907</v>
      </c>
      <c r="K442" s="43">
        <f>L442-5</f>
        <v>41492</v>
      </c>
      <c r="L442" s="43">
        <f>K443</f>
        <v>41497</v>
      </c>
      <c r="M442" s="40" t="s">
        <v>11</v>
      </c>
      <c r="N442" s="40" t="s">
        <v>4365</v>
      </c>
      <c r="O442" s="40">
        <v>100</v>
      </c>
    </row>
    <row r="443" spans="1:16" hidden="1">
      <c r="A443" s="40" t="s">
        <v>9026</v>
      </c>
      <c r="B443" s="40" t="s">
        <v>7561</v>
      </c>
      <c r="C443" s="40" t="s">
        <v>52</v>
      </c>
      <c r="D443" s="40" t="s">
        <v>52</v>
      </c>
      <c r="E443" s="48" t="s">
        <v>9593</v>
      </c>
      <c r="F443" s="48" t="s">
        <v>9594</v>
      </c>
      <c r="G443" s="49" t="s">
        <v>6175</v>
      </c>
      <c r="H443" s="40" t="s">
        <v>9659</v>
      </c>
      <c r="I443" s="40" t="s">
        <v>7904</v>
      </c>
      <c r="J443" s="40" t="s">
        <v>8172</v>
      </c>
      <c r="K443" s="43">
        <f>L443-1</f>
        <v>41497</v>
      </c>
      <c r="L443" s="43">
        <f>K431</f>
        <v>41498</v>
      </c>
      <c r="M443" s="40" t="s">
        <v>11</v>
      </c>
      <c r="N443" s="40" t="s">
        <v>4365</v>
      </c>
      <c r="O443" s="40">
        <v>100</v>
      </c>
    </row>
    <row r="444" spans="1:16" hidden="1">
      <c r="A444" s="41" t="s">
        <v>9026</v>
      </c>
      <c r="B444" s="41" t="s">
        <v>7561</v>
      </c>
      <c r="C444" s="49" t="s">
        <v>8332</v>
      </c>
      <c r="D444" s="49" t="s">
        <v>65</v>
      </c>
      <c r="E444" s="48" t="s">
        <v>9593</v>
      </c>
      <c r="F444" s="48" t="s">
        <v>9594</v>
      </c>
      <c r="G444" s="49" t="s">
        <v>6175</v>
      </c>
      <c r="H444" s="41" t="s">
        <v>9661</v>
      </c>
      <c r="I444" s="41" t="s">
        <v>1048</v>
      </c>
      <c r="J444" s="41" t="s">
        <v>7888</v>
      </c>
      <c r="K444" s="41"/>
      <c r="L444" s="41"/>
      <c r="M444" s="49"/>
      <c r="N444" s="49"/>
      <c r="O444" s="49"/>
    </row>
    <row r="445" spans="1:16" hidden="1">
      <c r="A445" s="41" t="s">
        <v>9026</v>
      </c>
      <c r="B445" s="41" t="s">
        <v>7561</v>
      </c>
      <c r="C445" s="49" t="s">
        <v>8332</v>
      </c>
      <c r="D445" s="49" t="s">
        <v>65</v>
      </c>
      <c r="E445" s="48" t="s">
        <v>9593</v>
      </c>
      <c r="F445" s="48" t="s">
        <v>9594</v>
      </c>
      <c r="G445" s="49" t="s">
        <v>6175</v>
      </c>
      <c r="H445" s="41" t="s">
        <v>9661</v>
      </c>
      <c r="I445" s="41" t="s">
        <v>1048</v>
      </c>
      <c r="J445" s="41" t="s">
        <v>8244</v>
      </c>
      <c r="K445" s="42">
        <v>41533</v>
      </c>
      <c r="L445" s="41"/>
      <c r="M445" s="49"/>
      <c r="N445" s="49"/>
      <c r="O445" s="49"/>
    </row>
    <row r="446" spans="1:16" hidden="1">
      <c r="A446" s="41" t="s">
        <v>9026</v>
      </c>
      <c r="B446" s="41" t="s">
        <v>7561</v>
      </c>
      <c r="C446" s="49" t="s">
        <v>8332</v>
      </c>
      <c r="D446" s="49" t="s">
        <v>65</v>
      </c>
      <c r="E446" s="48" t="s">
        <v>9593</v>
      </c>
      <c r="F446" s="48" t="s">
        <v>9594</v>
      </c>
      <c r="G446" s="49" t="s">
        <v>6175</v>
      </c>
      <c r="H446" s="41" t="s">
        <v>9661</v>
      </c>
      <c r="I446" s="41" t="s">
        <v>1048</v>
      </c>
      <c r="J446" s="41" t="s">
        <v>7889</v>
      </c>
      <c r="K446" s="59">
        <v>41557</v>
      </c>
      <c r="L446" s="41"/>
      <c r="M446" s="49"/>
      <c r="N446" s="49"/>
      <c r="O446" s="49"/>
    </row>
    <row r="447" spans="1:16" hidden="1">
      <c r="A447" s="41" t="s">
        <v>9026</v>
      </c>
      <c r="B447" s="41" t="s">
        <v>7561</v>
      </c>
      <c r="C447" s="49" t="s">
        <v>8332</v>
      </c>
      <c r="D447" s="49" t="s">
        <v>65</v>
      </c>
      <c r="E447" s="48" t="s">
        <v>9593</v>
      </c>
      <c r="F447" s="48" t="s">
        <v>9594</v>
      </c>
      <c r="G447" s="49" t="s">
        <v>6175</v>
      </c>
      <c r="H447" s="41" t="s">
        <v>9661</v>
      </c>
      <c r="I447" s="41" t="s">
        <v>1048</v>
      </c>
      <c r="J447" s="41" t="s">
        <v>7890</v>
      </c>
      <c r="K447" s="41"/>
      <c r="L447" s="41"/>
      <c r="M447" s="49"/>
      <c r="N447" s="49"/>
      <c r="O447" s="49"/>
    </row>
    <row r="448" spans="1:16" hidden="1">
      <c r="A448" s="41" t="s">
        <v>9026</v>
      </c>
      <c r="B448" s="41" t="s">
        <v>7561</v>
      </c>
      <c r="C448" s="49" t="s">
        <v>8332</v>
      </c>
      <c r="D448" s="49" t="s">
        <v>65</v>
      </c>
      <c r="E448" s="48" t="s">
        <v>9593</v>
      </c>
      <c r="F448" s="48" t="s">
        <v>9594</v>
      </c>
      <c r="G448" s="49" t="s">
        <v>6175</v>
      </c>
      <c r="H448" s="41" t="s">
        <v>9661</v>
      </c>
      <c r="I448" s="41" t="s">
        <v>1048</v>
      </c>
      <c r="J448" s="41" t="s">
        <v>7891</v>
      </c>
      <c r="K448" s="42">
        <v>41576</v>
      </c>
      <c r="L448" s="41"/>
      <c r="M448" s="49"/>
      <c r="N448" s="49"/>
      <c r="O448" s="49"/>
    </row>
    <row r="449" spans="1:15" hidden="1">
      <c r="A449" s="41" t="s">
        <v>9026</v>
      </c>
      <c r="B449" s="41" t="s">
        <v>7561</v>
      </c>
      <c r="C449" s="49" t="s">
        <v>8332</v>
      </c>
      <c r="D449" s="49" t="s">
        <v>65</v>
      </c>
      <c r="E449" s="48" t="s">
        <v>9593</v>
      </c>
      <c r="F449" s="48" t="s">
        <v>9594</v>
      </c>
      <c r="G449" s="49" t="s">
        <v>6175</v>
      </c>
      <c r="H449" s="41" t="s">
        <v>9661</v>
      </c>
      <c r="I449" s="41" t="s">
        <v>1048</v>
      </c>
      <c r="J449" s="41" t="s">
        <v>7892</v>
      </c>
      <c r="K449" s="42"/>
      <c r="L449" s="41"/>
      <c r="M449" s="49"/>
      <c r="N449" s="49"/>
      <c r="O449" s="49"/>
    </row>
    <row r="450" spans="1:15" hidden="1">
      <c r="A450" s="41" t="s">
        <v>9026</v>
      </c>
      <c r="B450" s="41" t="s">
        <v>7561</v>
      </c>
      <c r="C450" s="49" t="s">
        <v>8332</v>
      </c>
      <c r="D450" s="49" t="s">
        <v>65</v>
      </c>
      <c r="E450" s="48" t="s">
        <v>9593</v>
      </c>
      <c r="F450" s="48" t="s">
        <v>9594</v>
      </c>
      <c r="G450" s="49" t="s">
        <v>6175</v>
      </c>
      <c r="H450" s="41" t="s">
        <v>9661</v>
      </c>
      <c r="I450" s="41" t="s">
        <v>1048</v>
      </c>
      <c r="J450" s="41" t="s">
        <v>7893</v>
      </c>
      <c r="K450" s="41"/>
      <c r="L450" s="41"/>
      <c r="M450" s="49"/>
      <c r="N450" s="49"/>
      <c r="O450" s="49"/>
    </row>
    <row r="451" spans="1:15" hidden="1">
      <c r="A451" s="41" t="s">
        <v>9026</v>
      </c>
      <c r="B451" s="41" t="s">
        <v>7561</v>
      </c>
      <c r="C451" s="49" t="s">
        <v>8332</v>
      </c>
      <c r="D451" s="49" t="s">
        <v>65</v>
      </c>
      <c r="E451" s="48" t="s">
        <v>9593</v>
      </c>
      <c r="F451" s="48" t="s">
        <v>9594</v>
      </c>
      <c r="G451" s="49" t="s">
        <v>6175</v>
      </c>
      <c r="H451" s="41" t="s">
        <v>9661</v>
      </c>
      <c r="I451" s="41" t="s">
        <v>1048</v>
      </c>
      <c r="J451" s="41" t="s">
        <v>7894</v>
      </c>
      <c r="K451" s="41"/>
      <c r="L451" s="41"/>
      <c r="M451" s="49"/>
      <c r="N451" s="49"/>
      <c r="O451" s="49"/>
    </row>
    <row r="452" spans="1:15" hidden="1">
      <c r="A452" s="40" t="s">
        <v>9026</v>
      </c>
      <c r="B452" s="40" t="s">
        <v>7561</v>
      </c>
      <c r="C452" s="48" t="s">
        <v>8332</v>
      </c>
      <c r="D452" s="48" t="s">
        <v>65</v>
      </c>
      <c r="E452" s="48" t="s">
        <v>9593</v>
      </c>
      <c r="F452" s="48" t="s">
        <v>9594</v>
      </c>
      <c r="G452" s="49" t="s">
        <v>6175</v>
      </c>
      <c r="H452" s="40" t="s">
        <v>9661</v>
      </c>
      <c r="I452" s="40" t="s">
        <v>7895</v>
      </c>
      <c r="J452" s="40" t="s">
        <v>8245</v>
      </c>
      <c r="K452" s="43">
        <f>K445</f>
        <v>41533</v>
      </c>
      <c r="L452" s="43">
        <f>K452+10</f>
        <v>41543</v>
      </c>
      <c r="M452" s="48" t="s">
        <v>8173</v>
      </c>
      <c r="N452" s="48" t="s">
        <v>4365</v>
      </c>
      <c r="O452" s="48">
        <v>100</v>
      </c>
    </row>
    <row r="453" spans="1:15" hidden="1">
      <c r="A453" s="40" t="s">
        <v>9026</v>
      </c>
      <c r="B453" s="40" t="s">
        <v>7561</v>
      </c>
      <c r="C453" s="48" t="s">
        <v>8332</v>
      </c>
      <c r="D453" s="48" t="s">
        <v>65</v>
      </c>
      <c r="E453" s="48" t="s">
        <v>9593</v>
      </c>
      <c r="F453" s="48" t="s">
        <v>9594</v>
      </c>
      <c r="G453" s="49" t="s">
        <v>6175</v>
      </c>
      <c r="H453" s="40" t="s">
        <v>9661</v>
      </c>
      <c r="I453" s="40" t="s">
        <v>7898</v>
      </c>
      <c r="J453" s="40" t="s">
        <v>8247</v>
      </c>
      <c r="K453" s="43">
        <f>L452</f>
        <v>41543</v>
      </c>
      <c r="L453" s="43">
        <f>K453+2</f>
        <v>41545</v>
      </c>
      <c r="M453" s="48" t="s">
        <v>8173</v>
      </c>
      <c r="N453" s="48" t="s">
        <v>4365</v>
      </c>
      <c r="O453" s="48">
        <v>100</v>
      </c>
    </row>
    <row r="454" spans="1:15">
      <c r="A454" s="40" t="s">
        <v>9026</v>
      </c>
      <c r="B454" s="40" t="s">
        <v>7561</v>
      </c>
      <c r="C454" s="48" t="s">
        <v>8332</v>
      </c>
      <c r="D454" s="48" t="s">
        <v>65</v>
      </c>
      <c r="E454" s="48" t="s">
        <v>9593</v>
      </c>
      <c r="F454" s="48" t="s">
        <v>9594</v>
      </c>
      <c r="G454" s="49" t="s">
        <v>6175</v>
      </c>
      <c r="H454" s="40" t="s">
        <v>9661</v>
      </c>
      <c r="I454" s="40" t="s">
        <v>7901</v>
      </c>
      <c r="J454" s="40" t="s">
        <v>7902</v>
      </c>
      <c r="K454" s="43">
        <f>L453</f>
        <v>41545</v>
      </c>
      <c r="L454" s="43">
        <f>K455</f>
        <v>41541</v>
      </c>
      <c r="M454" s="48" t="s">
        <v>8173</v>
      </c>
      <c r="N454" s="48" t="s">
        <v>4365</v>
      </c>
      <c r="O454" s="48">
        <v>100</v>
      </c>
    </row>
    <row r="455" spans="1:15" hidden="1">
      <c r="A455" s="40" t="s">
        <v>9026</v>
      </c>
      <c r="B455" s="40" t="s">
        <v>7561</v>
      </c>
      <c r="C455" s="48" t="s">
        <v>8332</v>
      </c>
      <c r="D455" s="48" t="s">
        <v>65</v>
      </c>
      <c r="E455" s="48" t="s">
        <v>9593</v>
      </c>
      <c r="F455" s="48" t="s">
        <v>9594</v>
      </c>
      <c r="G455" s="49" t="s">
        <v>6175</v>
      </c>
      <c r="H455" s="40" t="s">
        <v>9661</v>
      </c>
      <c r="I455" s="40" t="s">
        <v>7904</v>
      </c>
      <c r="J455" s="40" t="s">
        <v>7905</v>
      </c>
      <c r="K455" s="43">
        <f>L455-5</f>
        <v>41541</v>
      </c>
      <c r="L455" s="43">
        <f>K456</f>
        <v>41546</v>
      </c>
      <c r="M455" s="48" t="s">
        <v>8173</v>
      </c>
      <c r="N455" s="48" t="s">
        <v>4365</v>
      </c>
      <c r="O455" s="48">
        <v>100</v>
      </c>
    </row>
    <row r="456" spans="1:15" hidden="1">
      <c r="A456" s="40" t="s">
        <v>9026</v>
      </c>
      <c r="B456" s="40" t="s">
        <v>7561</v>
      </c>
      <c r="C456" s="48" t="s">
        <v>8332</v>
      </c>
      <c r="D456" s="48" t="s">
        <v>65</v>
      </c>
      <c r="E456" s="48" t="s">
        <v>9593</v>
      </c>
      <c r="F456" s="48" t="s">
        <v>9594</v>
      </c>
      <c r="G456" s="49" t="s">
        <v>6175</v>
      </c>
      <c r="H456" s="40" t="s">
        <v>9661</v>
      </c>
      <c r="I456" s="40" t="s">
        <v>7904</v>
      </c>
      <c r="J456" s="40" t="s">
        <v>8249</v>
      </c>
      <c r="K456" s="43">
        <f>L456-5</f>
        <v>41546</v>
      </c>
      <c r="L456" s="43">
        <f>K457</f>
        <v>41551</v>
      </c>
      <c r="M456" s="48" t="s">
        <v>8173</v>
      </c>
      <c r="N456" s="48" t="s">
        <v>4365</v>
      </c>
      <c r="O456" s="48">
        <v>100</v>
      </c>
    </row>
    <row r="457" spans="1:15" hidden="1">
      <c r="A457" s="40" t="s">
        <v>9026</v>
      </c>
      <c r="B457" s="40" t="s">
        <v>7561</v>
      </c>
      <c r="C457" s="48" t="s">
        <v>8332</v>
      </c>
      <c r="D457" s="48" t="s">
        <v>65</v>
      </c>
      <c r="E457" s="48" t="s">
        <v>9593</v>
      </c>
      <c r="F457" s="48" t="s">
        <v>9594</v>
      </c>
      <c r="G457" s="49" t="s">
        <v>6175</v>
      </c>
      <c r="H457" s="40" t="s">
        <v>9661</v>
      </c>
      <c r="I457" s="40" t="s">
        <v>7904</v>
      </c>
      <c r="J457" s="40" t="s">
        <v>7907</v>
      </c>
      <c r="K457" s="43">
        <f>L457-5</f>
        <v>41551</v>
      </c>
      <c r="L457" s="43">
        <f>K458</f>
        <v>41556</v>
      </c>
      <c r="M457" s="48" t="s">
        <v>8173</v>
      </c>
      <c r="N457" s="48" t="s">
        <v>4365</v>
      </c>
      <c r="O457" s="48">
        <v>100</v>
      </c>
    </row>
    <row r="458" spans="1:15" hidden="1">
      <c r="A458" s="40" t="s">
        <v>9026</v>
      </c>
      <c r="B458" s="40" t="s">
        <v>7561</v>
      </c>
      <c r="C458" s="48" t="s">
        <v>8332</v>
      </c>
      <c r="D458" s="48" t="s">
        <v>65</v>
      </c>
      <c r="E458" s="48" t="s">
        <v>9593</v>
      </c>
      <c r="F458" s="48" t="s">
        <v>9594</v>
      </c>
      <c r="G458" s="49" t="s">
        <v>6175</v>
      </c>
      <c r="H458" s="40" t="s">
        <v>9661</v>
      </c>
      <c r="I458" s="40" t="s">
        <v>7904</v>
      </c>
      <c r="J458" s="40" t="s">
        <v>8172</v>
      </c>
      <c r="K458" s="43">
        <f>L458-1</f>
        <v>41556</v>
      </c>
      <c r="L458" s="43">
        <f>K446</f>
        <v>41557</v>
      </c>
      <c r="M458" s="48" t="s">
        <v>8173</v>
      </c>
      <c r="N458" s="48" t="s">
        <v>4365</v>
      </c>
      <c r="O458" s="48">
        <v>100</v>
      </c>
    </row>
    <row r="459" spans="1:15" hidden="1">
      <c r="A459" s="49" t="s">
        <v>8676</v>
      </c>
      <c r="B459" s="49" t="s">
        <v>9066</v>
      </c>
      <c r="C459" s="49" t="s">
        <v>108</v>
      </c>
      <c r="D459" s="47" t="s">
        <v>65</v>
      </c>
      <c r="E459" s="48" t="s">
        <v>9593</v>
      </c>
      <c r="F459" s="48" t="s">
        <v>9594</v>
      </c>
      <c r="G459" s="49" t="s">
        <v>6175</v>
      </c>
      <c r="H459" s="49" t="s">
        <v>9662</v>
      </c>
      <c r="I459" s="41" t="s">
        <v>1048</v>
      </c>
      <c r="J459" s="41" t="s">
        <v>7888</v>
      </c>
      <c r="K459" s="41"/>
      <c r="L459" s="40"/>
    </row>
    <row r="460" spans="1:15" hidden="1">
      <c r="A460" s="49" t="s">
        <v>8676</v>
      </c>
      <c r="B460" s="49" t="s">
        <v>9066</v>
      </c>
      <c r="C460" s="49" t="s">
        <v>108</v>
      </c>
      <c r="D460" s="47" t="s">
        <v>65</v>
      </c>
      <c r="E460" s="48" t="s">
        <v>9593</v>
      </c>
      <c r="F460" s="48" t="s">
        <v>9594</v>
      </c>
      <c r="G460" s="49" t="s">
        <v>6175</v>
      </c>
      <c r="H460" s="49" t="s">
        <v>9662</v>
      </c>
      <c r="I460" s="41" t="s">
        <v>1048</v>
      </c>
      <c r="J460" s="41" t="s">
        <v>8244</v>
      </c>
      <c r="K460" s="42">
        <v>41246</v>
      </c>
      <c r="L460" s="40"/>
    </row>
    <row r="461" spans="1:15" hidden="1">
      <c r="A461" s="49" t="s">
        <v>8676</v>
      </c>
      <c r="B461" s="49" t="s">
        <v>9066</v>
      </c>
      <c r="C461" s="49" t="s">
        <v>108</v>
      </c>
      <c r="D461" s="47" t="s">
        <v>65</v>
      </c>
      <c r="E461" s="48" t="s">
        <v>9593</v>
      </c>
      <c r="F461" s="48" t="s">
        <v>9594</v>
      </c>
      <c r="G461" s="49" t="s">
        <v>6175</v>
      </c>
      <c r="H461" s="49" t="s">
        <v>9662</v>
      </c>
      <c r="I461" s="41" t="s">
        <v>1048</v>
      </c>
      <c r="J461" s="41" t="s">
        <v>7889</v>
      </c>
      <c r="K461" s="42">
        <v>41357</v>
      </c>
      <c r="L461" s="40"/>
    </row>
    <row r="462" spans="1:15" hidden="1">
      <c r="A462" s="49" t="s">
        <v>8676</v>
      </c>
      <c r="B462" s="49" t="s">
        <v>9066</v>
      </c>
      <c r="C462" s="49" t="s">
        <v>108</v>
      </c>
      <c r="D462" s="47" t="s">
        <v>65</v>
      </c>
      <c r="E462" s="48" t="s">
        <v>9593</v>
      </c>
      <c r="F462" s="48" t="s">
        <v>9594</v>
      </c>
      <c r="G462" s="49" t="s">
        <v>6175</v>
      </c>
      <c r="H462" s="49" t="s">
        <v>9662</v>
      </c>
      <c r="I462" s="41" t="s">
        <v>1048</v>
      </c>
      <c r="J462" s="41" t="s">
        <v>7890</v>
      </c>
      <c r="K462" s="41"/>
      <c r="L462" s="40"/>
    </row>
    <row r="463" spans="1:15" hidden="1">
      <c r="A463" s="49" t="s">
        <v>8676</v>
      </c>
      <c r="B463" s="49" t="s">
        <v>9066</v>
      </c>
      <c r="C463" s="49" t="s">
        <v>108</v>
      </c>
      <c r="D463" s="47" t="s">
        <v>65</v>
      </c>
      <c r="E463" s="48" t="s">
        <v>9593</v>
      </c>
      <c r="F463" s="48" t="s">
        <v>9594</v>
      </c>
      <c r="G463" s="49" t="s">
        <v>6175</v>
      </c>
      <c r="H463" s="49" t="s">
        <v>9662</v>
      </c>
      <c r="I463" s="41" t="s">
        <v>1048</v>
      </c>
      <c r="J463" s="41" t="s">
        <v>7891</v>
      </c>
      <c r="K463" s="41"/>
      <c r="L463" s="40"/>
    </row>
    <row r="464" spans="1:15" hidden="1">
      <c r="A464" s="49" t="s">
        <v>8676</v>
      </c>
      <c r="B464" s="49" t="s">
        <v>9066</v>
      </c>
      <c r="C464" s="49" t="s">
        <v>108</v>
      </c>
      <c r="D464" s="47" t="s">
        <v>65</v>
      </c>
      <c r="E464" s="48" t="s">
        <v>9593</v>
      </c>
      <c r="F464" s="48" t="s">
        <v>9594</v>
      </c>
      <c r="G464" s="49" t="s">
        <v>6175</v>
      </c>
      <c r="H464" s="49" t="s">
        <v>9662</v>
      </c>
      <c r="I464" s="41" t="s">
        <v>1048</v>
      </c>
      <c r="J464" s="41" t="s">
        <v>7892</v>
      </c>
      <c r="K464" s="41"/>
      <c r="L464" s="40"/>
    </row>
    <row r="465" spans="1:16" hidden="1">
      <c r="A465" s="49" t="s">
        <v>8676</v>
      </c>
      <c r="B465" s="49" t="s">
        <v>9066</v>
      </c>
      <c r="C465" s="49" t="s">
        <v>108</v>
      </c>
      <c r="D465" s="47" t="s">
        <v>65</v>
      </c>
      <c r="E465" s="48" t="s">
        <v>9593</v>
      </c>
      <c r="F465" s="48" t="s">
        <v>9594</v>
      </c>
      <c r="G465" s="49" t="s">
        <v>6175</v>
      </c>
      <c r="H465" s="49" t="s">
        <v>9662</v>
      </c>
      <c r="I465" s="41" t="s">
        <v>1048</v>
      </c>
      <c r="J465" s="41" t="s">
        <v>7893</v>
      </c>
      <c r="K465" s="41"/>
      <c r="L465" s="40"/>
    </row>
    <row r="466" spans="1:16" hidden="1">
      <c r="A466" s="49" t="s">
        <v>8676</v>
      </c>
      <c r="B466" s="49" t="s">
        <v>9066</v>
      </c>
      <c r="C466" s="49" t="s">
        <v>108</v>
      </c>
      <c r="D466" s="47" t="s">
        <v>65</v>
      </c>
      <c r="E466" s="48" t="s">
        <v>9593</v>
      </c>
      <c r="F466" s="48" t="s">
        <v>9594</v>
      </c>
      <c r="G466" s="49" t="s">
        <v>6175</v>
      </c>
      <c r="H466" s="49" t="s">
        <v>9662</v>
      </c>
      <c r="I466" s="41" t="s">
        <v>1048</v>
      </c>
      <c r="J466" s="41" t="s">
        <v>7894</v>
      </c>
      <c r="K466" s="41"/>
      <c r="L466" s="40"/>
    </row>
    <row r="467" spans="1:16" hidden="1">
      <c r="A467" s="48" t="s">
        <v>8676</v>
      </c>
      <c r="B467" s="48" t="s">
        <v>9066</v>
      </c>
      <c r="C467" s="48" t="s">
        <v>108</v>
      </c>
      <c r="D467" s="46" t="s">
        <v>65</v>
      </c>
      <c r="E467" s="48" t="s">
        <v>9593</v>
      </c>
      <c r="F467" s="48" t="s">
        <v>9594</v>
      </c>
      <c r="G467" s="49" t="s">
        <v>6175</v>
      </c>
      <c r="H467" s="48" t="s">
        <v>9662</v>
      </c>
      <c r="I467" s="40" t="s">
        <v>7895</v>
      </c>
      <c r="J467" s="40" t="s">
        <v>8245</v>
      </c>
      <c r="K467" s="43">
        <f>K460</f>
        <v>41246</v>
      </c>
      <c r="L467" s="43">
        <f>K467+10</f>
        <v>41256</v>
      </c>
      <c r="M467" s="40" t="s">
        <v>7</v>
      </c>
      <c r="N467" s="48" t="s">
        <v>103</v>
      </c>
      <c r="O467" s="40">
        <v>100</v>
      </c>
      <c r="P467" s="39"/>
    </row>
    <row r="468" spans="1:16" hidden="1">
      <c r="A468" s="48" t="s">
        <v>8676</v>
      </c>
      <c r="B468" s="48" t="s">
        <v>9066</v>
      </c>
      <c r="C468" s="48" t="s">
        <v>108</v>
      </c>
      <c r="D468" s="46" t="s">
        <v>65</v>
      </c>
      <c r="E468" s="48" t="s">
        <v>9593</v>
      </c>
      <c r="F468" s="48" t="s">
        <v>9594</v>
      </c>
      <c r="G468" s="49" t="s">
        <v>6175</v>
      </c>
      <c r="H468" s="48" t="s">
        <v>9662</v>
      </c>
      <c r="I468" s="40" t="s">
        <v>7898</v>
      </c>
      <c r="J468" s="40" t="s">
        <v>8247</v>
      </c>
      <c r="K468" s="43">
        <f>L467</f>
        <v>41256</v>
      </c>
      <c r="L468" s="43">
        <f>K468+2</f>
        <v>41258</v>
      </c>
      <c r="M468" s="40" t="s">
        <v>7</v>
      </c>
      <c r="N468" s="48" t="s">
        <v>103</v>
      </c>
      <c r="O468" s="40">
        <v>100</v>
      </c>
      <c r="P468" s="39"/>
    </row>
    <row r="469" spans="1:16">
      <c r="A469" s="48" t="s">
        <v>8676</v>
      </c>
      <c r="B469" s="48" t="s">
        <v>9066</v>
      </c>
      <c r="C469" s="48" t="s">
        <v>108</v>
      </c>
      <c r="D469" s="46" t="s">
        <v>65</v>
      </c>
      <c r="E469" s="48" t="s">
        <v>9593</v>
      </c>
      <c r="F469" s="48" t="s">
        <v>9594</v>
      </c>
      <c r="G469" s="49" t="s">
        <v>6175</v>
      </c>
      <c r="H469" s="48" t="s">
        <v>9662</v>
      </c>
      <c r="I469" s="40" t="s">
        <v>7901</v>
      </c>
      <c r="J469" s="40" t="s">
        <v>7902</v>
      </c>
      <c r="K469" s="43">
        <f>L468</f>
        <v>41258</v>
      </c>
      <c r="L469" s="43">
        <f>K470</f>
        <v>41341</v>
      </c>
      <c r="M469" s="40" t="s">
        <v>7</v>
      </c>
      <c r="N469" s="48" t="s">
        <v>103</v>
      </c>
      <c r="O469" s="40">
        <v>100</v>
      </c>
      <c r="P469" s="39"/>
    </row>
    <row r="470" spans="1:16" hidden="1">
      <c r="A470" s="48" t="s">
        <v>8676</v>
      </c>
      <c r="B470" s="48" t="s">
        <v>9066</v>
      </c>
      <c r="C470" s="48" t="s">
        <v>108</v>
      </c>
      <c r="D470" s="46" t="s">
        <v>65</v>
      </c>
      <c r="E470" s="48" t="s">
        <v>9593</v>
      </c>
      <c r="F470" s="48" t="s">
        <v>9594</v>
      </c>
      <c r="G470" s="49" t="s">
        <v>6175</v>
      </c>
      <c r="H470" s="48" t="s">
        <v>9662</v>
      </c>
      <c r="I470" s="40" t="s">
        <v>7904</v>
      </c>
      <c r="J470" s="40" t="s">
        <v>7905</v>
      </c>
      <c r="K470" s="43">
        <f>L470-5</f>
        <v>41341</v>
      </c>
      <c r="L470" s="43">
        <f>K471</f>
        <v>41346</v>
      </c>
      <c r="M470" s="40" t="s">
        <v>7</v>
      </c>
      <c r="N470" s="48" t="s">
        <v>103</v>
      </c>
      <c r="O470" s="40">
        <v>100</v>
      </c>
      <c r="P470" s="39"/>
    </row>
    <row r="471" spans="1:16" hidden="1">
      <c r="A471" s="48" t="s">
        <v>8676</v>
      </c>
      <c r="B471" s="48" t="s">
        <v>9066</v>
      </c>
      <c r="C471" s="48" t="s">
        <v>108</v>
      </c>
      <c r="D471" s="46" t="s">
        <v>65</v>
      </c>
      <c r="E471" s="48" t="s">
        <v>9593</v>
      </c>
      <c r="F471" s="48" t="s">
        <v>9594</v>
      </c>
      <c r="G471" s="49" t="s">
        <v>6175</v>
      </c>
      <c r="H471" s="48" t="s">
        <v>9662</v>
      </c>
      <c r="I471" s="40" t="s">
        <v>7904</v>
      </c>
      <c r="J471" s="40" t="s">
        <v>8249</v>
      </c>
      <c r="K471" s="43">
        <f>L471-5</f>
        <v>41346</v>
      </c>
      <c r="L471" s="43">
        <f>K472</f>
        <v>41351</v>
      </c>
      <c r="M471" s="40" t="s">
        <v>7</v>
      </c>
      <c r="N471" s="48" t="s">
        <v>103</v>
      </c>
      <c r="O471" s="40">
        <v>100</v>
      </c>
      <c r="P471" s="39"/>
    </row>
    <row r="472" spans="1:16" hidden="1">
      <c r="A472" s="48" t="s">
        <v>8676</v>
      </c>
      <c r="B472" s="48" t="s">
        <v>9066</v>
      </c>
      <c r="C472" s="48" t="s">
        <v>108</v>
      </c>
      <c r="D472" s="46" t="s">
        <v>65</v>
      </c>
      <c r="E472" s="48" t="s">
        <v>9593</v>
      </c>
      <c r="F472" s="48" t="s">
        <v>9594</v>
      </c>
      <c r="G472" s="49" t="s">
        <v>6175</v>
      </c>
      <c r="H472" s="48" t="s">
        <v>9662</v>
      </c>
      <c r="I472" s="40" t="s">
        <v>7904</v>
      </c>
      <c r="J472" s="40" t="s">
        <v>7907</v>
      </c>
      <c r="K472" s="43">
        <f>L472-5</f>
        <v>41351</v>
      </c>
      <c r="L472" s="43">
        <f>K473</f>
        <v>41356</v>
      </c>
      <c r="M472" s="40" t="s">
        <v>7</v>
      </c>
      <c r="N472" s="48" t="s">
        <v>103</v>
      </c>
      <c r="O472" s="40">
        <v>100</v>
      </c>
      <c r="P472" s="39"/>
    </row>
    <row r="473" spans="1:16" hidden="1">
      <c r="A473" s="48" t="s">
        <v>8676</v>
      </c>
      <c r="B473" s="48" t="s">
        <v>9066</v>
      </c>
      <c r="C473" s="48" t="s">
        <v>108</v>
      </c>
      <c r="D473" s="46" t="s">
        <v>65</v>
      </c>
      <c r="E473" s="48" t="s">
        <v>9593</v>
      </c>
      <c r="F473" s="48" t="s">
        <v>9594</v>
      </c>
      <c r="G473" s="49" t="s">
        <v>6175</v>
      </c>
      <c r="H473" s="48" t="s">
        <v>9662</v>
      </c>
      <c r="I473" s="40" t="s">
        <v>7904</v>
      </c>
      <c r="J473" s="40" t="s">
        <v>8172</v>
      </c>
      <c r="K473" s="43">
        <f>L473-1</f>
        <v>41356</v>
      </c>
      <c r="L473" s="43">
        <f>K461</f>
        <v>41357</v>
      </c>
      <c r="M473" s="40" t="s">
        <v>7</v>
      </c>
      <c r="N473" s="48" t="s">
        <v>103</v>
      </c>
      <c r="O473" s="40">
        <v>100</v>
      </c>
      <c r="P473" s="39"/>
    </row>
    <row r="474" spans="1:16" hidden="1">
      <c r="A474" s="47" t="s">
        <v>8951</v>
      </c>
      <c r="B474" s="47" t="s">
        <v>9663</v>
      </c>
      <c r="C474" s="47" t="s">
        <v>65</v>
      </c>
      <c r="D474" s="47" t="s">
        <v>65</v>
      </c>
      <c r="E474" s="48" t="s">
        <v>9593</v>
      </c>
      <c r="F474" s="48" t="s">
        <v>9594</v>
      </c>
      <c r="G474" s="49" t="s">
        <v>6175</v>
      </c>
      <c r="H474" s="47" t="s">
        <v>9664</v>
      </c>
      <c r="I474" s="41" t="s">
        <v>1048</v>
      </c>
      <c r="J474" s="41" t="s">
        <v>7888</v>
      </c>
      <c r="K474" s="41"/>
      <c r="L474" s="40"/>
    </row>
    <row r="475" spans="1:16" hidden="1">
      <c r="A475" s="47" t="s">
        <v>8951</v>
      </c>
      <c r="B475" s="47" t="s">
        <v>9663</v>
      </c>
      <c r="C475" s="47" t="s">
        <v>65</v>
      </c>
      <c r="D475" s="47" t="s">
        <v>65</v>
      </c>
      <c r="E475" s="48" t="s">
        <v>9593</v>
      </c>
      <c r="F475" s="48" t="s">
        <v>9594</v>
      </c>
      <c r="G475" s="49" t="s">
        <v>6175</v>
      </c>
      <c r="H475" s="47" t="s">
        <v>9664</v>
      </c>
      <c r="I475" s="41" t="s">
        <v>1048</v>
      </c>
      <c r="J475" s="41" t="s">
        <v>8244</v>
      </c>
      <c r="K475" s="42">
        <v>41339</v>
      </c>
      <c r="L475" s="40"/>
    </row>
    <row r="476" spans="1:16" hidden="1">
      <c r="A476" s="47" t="s">
        <v>8951</v>
      </c>
      <c r="B476" s="47" t="s">
        <v>9663</v>
      </c>
      <c r="C476" s="47" t="s">
        <v>65</v>
      </c>
      <c r="D476" s="47" t="s">
        <v>65</v>
      </c>
      <c r="E476" s="48" t="s">
        <v>9593</v>
      </c>
      <c r="F476" s="48" t="s">
        <v>9594</v>
      </c>
      <c r="G476" s="49" t="s">
        <v>6175</v>
      </c>
      <c r="H476" s="47" t="s">
        <v>9664</v>
      </c>
      <c r="I476" s="41" t="s">
        <v>1048</v>
      </c>
      <c r="J476" s="41" t="s">
        <v>7889</v>
      </c>
      <c r="K476" s="42">
        <v>41394</v>
      </c>
      <c r="L476" s="40"/>
    </row>
    <row r="477" spans="1:16" hidden="1">
      <c r="A477" s="47" t="s">
        <v>8951</v>
      </c>
      <c r="B477" s="47" t="s">
        <v>9663</v>
      </c>
      <c r="C477" s="47" t="s">
        <v>65</v>
      </c>
      <c r="D477" s="47" t="s">
        <v>65</v>
      </c>
      <c r="E477" s="48" t="s">
        <v>9593</v>
      </c>
      <c r="F477" s="48" t="s">
        <v>9594</v>
      </c>
      <c r="G477" s="49" t="s">
        <v>6175</v>
      </c>
      <c r="H477" s="47" t="s">
        <v>9664</v>
      </c>
      <c r="I477" s="41" t="s">
        <v>1048</v>
      </c>
      <c r="J477" s="41" t="s">
        <v>7890</v>
      </c>
      <c r="K477" s="41"/>
      <c r="L477" s="40"/>
    </row>
    <row r="478" spans="1:16" hidden="1">
      <c r="A478" s="47" t="s">
        <v>8951</v>
      </c>
      <c r="B478" s="47" t="s">
        <v>9663</v>
      </c>
      <c r="C478" s="47" t="s">
        <v>65</v>
      </c>
      <c r="D478" s="47" t="s">
        <v>65</v>
      </c>
      <c r="E478" s="48" t="s">
        <v>9593</v>
      </c>
      <c r="F478" s="48" t="s">
        <v>9594</v>
      </c>
      <c r="G478" s="49" t="s">
        <v>6175</v>
      </c>
      <c r="H478" s="47" t="s">
        <v>9664</v>
      </c>
      <c r="I478" s="41" t="s">
        <v>1048</v>
      </c>
      <c r="J478" s="41" t="s">
        <v>7891</v>
      </c>
      <c r="K478" s="41"/>
      <c r="L478" s="40"/>
    </row>
    <row r="479" spans="1:16" hidden="1">
      <c r="A479" s="47" t="s">
        <v>8951</v>
      </c>
      <c r="B479" s="47" t="s">
        <v>9663</v>
      </c>
      <c r="C479" s="47" t="s">
        <v>65</v>
      </c>
      <c r="D479" s="47" t="s">
        <v>65</v>
      </c>
      <c r="E479" s="48" t="s">
        <v>9593</v>
      </c>
      <c r="F479" s="48" t="s">
        <v>9594</v>
      </c>
      <c r="G479" s="49" t="s">
        <v>6175</v>
      </c>
      <c r="H479" s="47" t="s">
        <v>9664</v>
      </c>
      <c r="I479" s="41" t="s">
        <v>1048</v>
      </c>
      <c r="J479" s="41" t="s">
        <v>7892</v>
      </c>
      <c r="K479" s="41"/>
      <c r="L479" s="40"/>
    </row>
    <row r="480" spans="1:16" hidden="1">
      <c r="A480" s="47" t="s">
        <v>8951</v>
      </c>
      <c r="B480" s="47" t="s">
        <v>9663</v>
      </c>
      <c r="C480" s="47" t="s">
        <v>65</v>
      </c>
      <c r="D480" s="47" t="s">
        <v>65</v>
      </c>
      <c r="E480" s="48" t="s">
        <v>9593</v>
      </c>
      <c r="F480" s="48" t="s">
        <v>9594</v>
      </c>
      <c r="G480" s="49" t="s">
        <v>6175</v>
      </c>
      <c r="H480" s="47" t="s">
        <v>9664</v>
      </c>
      <c r="I480" s="41" t="s">
        <v>1048</v>
      </c>
      <c r="J480" s="41" t="s">
        <v>7893</v>
      </c>
      <c r="K480" s="41"/>
      <c r="L480" s="40"/>
    </row>
    <row r="481" spans="1:16" hidden="1">
      <c r="A481" s="47" t="s">
        <v>8951</v>
      </c>
      <c r="B481" s="47" t="s">
        <v>9663</v>
      </c>
      <c r="C481" s="47" t="s">
        <v>65</v>
      </c>
      <c r="D481" s="47" t="s">
        <v>65</v>
      </c>
      <c r="E481" s="48" t="s">
        <v>9593</v>
      </c>
      <c r="F481" s="48" t="s">
        <v>9594</v>
      </c>
      <c r="G481" s="49" t="s">
        <v>6175</v>
      </c>
      <c r="H481" s="47" t="s">
        <v>9664</v>
      </c>
      <c r="I481" s="41" t="s">
        <v>1048</v>
      </c>
      <c r="J481" s="41" t="s">
        <v>7894</v>
      </c>
      <c r="K481" s="41"/>
      <c r="L481" s="40"/>
    </row>
    <row r="482" spans="1:16" hidden="1">
      <c r="A482" s="46" t="s">
        <v>8951</v>
      </c>
      <c r="B482" s="46" t="s">
        <v>9663</v>
      </c>
      <c r="C482" s="46" t="s">
        <v>65</v>
      </c>
      <c r="D482" s="46" t="s">
        <v>65</v>
      </c>
      <c r="E482" s="48" t="s">
        <v>9593</v>
      </c>
      <c r="F482" s="48" t="s">
        <v>9594</v>
      </c>
      <c r="G482" s="49" t="s">
        <v>6175</v>
      </c>
      <c r="H482" s="46" t="s">
        <v>9664</v>
      </c>
      <c r="I482" s="40" t="s">
        <v>7895</v>
      </c>
      <c r="J482" s="40" t="s">
        <v>8245</v>
      </c>
      <c r="K482" s="43">
        <f>K475</f>
        <v>41339</v>
      </c>
      <c r="L482" s="43">
        <f>K482+10</f>
        <v>41349</v>
      </c>
      <c r="M482" s="40" t="s">
        <v>8173</v>
      </c>
      <c r="N482" s="48" t="s">
        <v>135</v>
      </c>
      <c r="O482" s="40">
        <v>100</v>
      </c>
      <c r="P482" s="39"/>
    </row>
    <row r="483" spans="1:16" hidden="1">
      <c r="A483" s="46" t="s">
        <v>8951</v>
      </c>
      <c r="B483" s="46" t="s">
        <v>9663</v>
      </c>
      <c r="C483" s="46" t="s">
        <v>65</v>
      </c>
      <c r="D483" s="46" t="s">
        <v>65</v>
      </c>
      <c r="E483" s="48" t="s">
        <v>9593</v>
      </c>
      <c r="F483" s="48" t="s">
        <v>9594</v>
      </c>
      <c r="G483" s="49" t="s">
        <v>6175</v>
      </c>
      <c r="H483" s="46" t="s">
        <v>9664</v>
      </c>
      <c r="I483" s="40" t="s">
        <v>7898</v>
      </c>
      <c r="J483" s="40" t="s">
        <v>8247</v>
      </c>
      <c r="K483" s="43">
        <f>L482</f>
        <v>41349</v>
      </c>
      <c r="L483" s="43">
        <f>K483+2</f>
        <v>41351</v>
      </c>
      <c r="M483" s="40" t="s">
        <v>8173</v>
      </c>
      <c r="N483" s="48" t="s">
        <v>135</v>
      </c>
      <c r="O483" s="40">
        <v>100</v>
      </c>
      <c r="P483" s="39"/>
    </row>
    <row r="484" spans="1:16">
      <c r="A484" s="46" t="s">
        <v>8951</v>
      </c>
      <c r="B484" s="46" t="s">
        <v>9663</v>
      </c>
      <c r="C484" s="46" t="s">
        <v>65</v>
      </c>
      <c r="D484" s="46" t="s">
        <v>65</v>
      </c>
      <c r="E484" s="48" t="s">
        <v>9593</v>
      </c>
      <c r="F484" s="48" t="s">
        <v>9594</v>
      </c>
      <c r="G484" s="49" t="s">
        <v>6175</v>
      </c>
      <c r="H484" s="46" t="s">
        <v>9664</v>
      </c>
      <c r="I484" s="40" t="s">
        <v>7901</v>
      </c>
      <c r="J484" s="40" t="s">
        <v>7902</v>
      </c>
      <c r="K484" s="43">
        <f>L483</f>
        <v>41351</v>
      </c>
      <c r="L484" s="43">
        <f>K485</f>
        <v>41378</v>
      </c>
      <c r="M484" s="40" t="s">
        <v>8173</v>
      </c>
      <c r="N484" s="48" t="s">
        <v>135</v>
      </c>
      <c r="O484" s="40">
        <v>100</v>
      </c>
      <c r="P484" s="39"/>
    </row>
    <row r="485" spans="1:16" hidden="1">
      <c r="A485" s="46" t="s">
        <v>8951</v>
      </c>
      <c r="B485" s="46" t="s">
        <v>9663</v>
      </c>
      <c r="C485" s="46" t="s">
        <v>65</v>
      </c>
      <c r="D485" s="46" t="s">
        <v>65</v>
      </c>
      <c r="E485" s="48" t="s">
        <v>9593</v>
      </c>
      <c r="F485" s="48" t="s">
        <v>9594</v>
      </c>
      <c r="G485" s="49" t="s">
        <v>6175</v>
      </c>
      <c r="H485" s="46" t="s">
        <v>9664</v>
      </c>
      <c r="I485" s="40" t="s">
        <v>7904</v>
      </c>
      <c r="J485" s="40" t="s">
        <v>7905</v>
      </c>
      <c r="K485" s="43">
        <f>L485-5</f>
        <v>41378</v>
      </c>
      <c r="L485" s="43">
        <f>K486</f>
        <v>41383</v>
      </c>
      <c r="M485" s="40" t="s">
        <v>8173</v>
      </c>
      <c r="N485" s="48" t="s">
        <v>135</v>
      </c>
      <c r="O485" s="40">
        <v>100</v>
      </c>
      <c r="P485" s="39"/>
    </row>
    <row r="486" spans="1:16" hidden="1">
      <c r="A486" s="46" t="s">
        <v>8951</v>
      </c>
      <c r="B486" s="46" t="s">
        <v>9663</v>
      </c>
      <c r="C486" s="46" t="s">
        <v>65</v>
      </c>
      <c r="D486" s="46" t="s">
        <v>65</v>
      </c>
      <c r="E486" s="48" t="s">
        <v>9593</v>
      </c>
      <c r="F486" s="48" t="s">
        <v>9594</v>
      </c>
      <c r="G486" s="49" t="s">
        <v>6175</v>
      </c>
      <c r="H486" s="46" t="s">
        <v>9664</v>
      </c>
      <c r="I486" s="40" t="s">
        <v>7904</v>
      </c>
      <c r="J486" s="40" t="s">
        <v>8249</v>
      </c>
      <c r="K486" s="43">
        <f>L486-5</f>
        <v>41383</v>
      </c>
      <c r="L486" s="43">
        <f>K487</f>
        <v>41388</v>
      </c>
      <c r="M486" s="40" t="s">
        <v>8173</v>
      </c>
      <c r="N486" s="48" t="s">
        <v>135</v>
      </c>
      <c r="O486" s="40">
        <v>100</v>
      </c>
      <c r="P486" s="39"/>
    </row>
    <row r="487" spans="1:16" hidden="1">
      <c r="A487" s="46" t="s">
        <v>8951</v>
      </c>
      <c r="B487" s="46" t="s">
        <v>9663</v>
      </c>
      <c r="C487" s="46" t="s">
        <v>65</v>
      </c>
      <c r="D487" s="46" t="s">
        <v>65</v>
      </c>
      <c r="E487" s="48" t="s">
        <v>9593</v>
      </c>
      <c r="F487" s="48" t="s">
        <v>9594</v>
      </c>
      <c r="G487" s="49" t="s">
        <v>6175</v>
      </c>
      <c r="H487" s="46" t="s">
        <v>9664</v>
      </c>
      <c r="I487" s="40" t="s">
        <v>7904</v>
      </c>
      <c r="J487" s="40" t="s">
        <v>7907</v>
      </c>
      <c r="K487" s="43">
        <f>L487-5</f>
        <v>41388</v>
      </c>
      <c r="L487" s="43">
        <f>K488</f>
        <v>41393</v>
      </c>
      <c r="M487" s="40" t="s">
        <v>8173</v>
      </c>
      <c r="N487" s="48" t="s">
        <v>135</v>
      </c>
      <c r="O487" s="40">
        <v>100</v>
      </c>
      <c r="P487" s="39"/>
    </row>
    <row r="488" spans="1:16" hidden="1">
      <c r="A488" s="46" t="s">
        <v>8951</v>
      </c>
      <c r="B488" s="46" t="s">
        <v>9663</v>
      </c>
      <c r="C488" s="46" t="s">
        <v>65</v>
      </c>
      <c r="D488" s="46" t="s">
        <v>65</v>
      </c>
      <c r="E488" s="48" t="s">
        <v>9593</v>
      </c>
      <c r="F488" s="48" t="s">
        <v>9594</v>
      </c>
      <c r="G488" s="49" t="s">
        <v>6175</v>
      </c>
      <c r="H488" s="46" t="s">
        <v>9664</v>
      </c>
      <c r="I488" s="40" t="s">
        <v>7904</v>
      </c>
      <c r="J488" s="40" t="s">
        <v>8172</v>
      </c>
      <c r="K488" s="43">
        <f>L488-1</f>
        <v>41393</v>
      </c>
      <c r="L488" s="43">
        <f>K476</f>
        <v>41394</v>
      </c>
      <c r="M488" s="40" t="s">
        <v>8173</v>
      </c>
      <c r="N488" s="48" t="s">
        <v>135</v>
      </c>
      <c r="O488" s="40">
        <v>100</v>
      </c>
      <c r="P488" s="39"/>
    </row>
    <row r="489" spans="1:16" hidden="1">
      <c r="A489" s="49" t="s">
        <v>8534</v>
      </c>
      <c r="B489" s="49"/>
      <c r="C489" s="49" t="s">
        <v>108</v>
      </c>
      <c r="D489" s="47" t="s">
        <v>65</v>
      </c>
      <c r="E489" s="48" t="s">
        <v>9593</v>
      </c>
      <c r="F489" s="48" t="s">
        <v>9594</v>
      </c>
      <c r="G489" s="41" t="s">
        <v>5399</v>
      </c>
      <c r="H489" s="49" t="s">
        <v>9665</v>
      </c>
      <c r="I489" s="41" t="s">
        <v>1048</v>
      </c>
      <c r="J489" s="41" t="s">
        <v>7888</v>
      </c>
      <c r="K489" s="41"/>
      <c r="L489" s="40"/>
    </row>
    <row r="490" spans="1:16" hidden="1">
      <c r="A490" s="49" t="s">
        <v>8534</v>
      </c>
      <c r="B490" s="49"/>
      <c r="C490" s="49" t="s">
        <v>108</v>
      </c>
      <c r="D490" s="47" t="s">
        <v>65</v>
      </c>
      <c r="E490" s="48" t="s">
        <v>9593</v>
      </c>
      <c r="F490" s="48" t="s">
        <v>9594</v>
      </c>
      <c r="G490" s="41" t="s">
        <v>5399</v>
      </c>
      <c r="H490" s="49" t="s">
        <v>9665</v>
      </c>
      <c r="I490" s="41" t="s">
        <v>1048</v>
      </c>
      <c r="J490" s="41" t="s">
        <v>8244</v>
      </c>
      <c r="K490" s="42">
        <v>41275</v>
      </c>
      <c r="L490" s="40"/>
    </row>
    <row r="491" spans="1:16" hidden="1">
      <c r="A491" s="49" t="s">
        <v>8534</v>
      </c>
      <c r="B491" s="49"/>
      <c r="C491" s="49" t="s">
        <v>108</v>
      </c>
      <c r="D491" s="47" t="s">
        <v>65</v>
      </c>
      <c r="E491" s="48" t="s">
        <v>9593</v>
      </c>
      <c r="F491" s="48" t="s">
        <v>9594</v>
      </c>
      <c r="G491" s="41" t="s">
        <v>5399</v>
      </c>
      <c r="H491" s="49" t="s">
        <v>9665</v>
      </c>
      <c r="I491" s="41" t="s">
        <v>1048</v>
      </c>
      <c r="J491" s="41" t="s">
        <v>7889</v>
      </c>
      <c r="K491" s="42">
        <v>41395</v>
      </c>
      <c r="L491" s="40"/>
    </row>
    <row r="492" spans="1:16" hidden="1">
      <c r="A492" s="49" t="s">
        <v>8534</v>
      </c>
      <c r="B492" s="49"/>
      <c r="C492" s="49" t="s">
        <v>108</v>
      </c>
      <c r="D492" s="47" t="s">
        <v>65</v>
      </c>
      <c r="E492" s="48" t="s">
        <v>9593</v>
      </c>
      <c r="F492" s="48" t="s">
        <v>9594</v>
      </c>
      <c r="G492" s="41" t="s">
        <v>5399</v>
      </c>
      <c r="H492" s="49" t="s">
        <v>9665</v>
      </c>
      <c r="I492" s="41" t="s">
        <v>1048</v>
      </c>
      <c r="J492" s="41" t="s">
        <v>7890</v>
      </c>
      <c r="K492" s="41"/>
      <c r="L492" s="40"/>
    </row>
    <row r="493" spans="1:16" hidden="1">
      <c r="A493" s="49" t="s">
        <v>8534</v>
      </c>
      <c r="B493" s="49"/>
      <c r="C493" s="49" t="s">
        <v>108</v>
      </c>
      <c r="D493" s="47" t="s">
        <v>65</v>
      </c>
      <c r="E493" s="48" t="s">
        <v>9593</v>
      </c>
      <c r="F493" s="48" t="s">
        <v>9594</v>
      </c>
      <c r="G493" s="41" t="s">
        <v>5399</v>
      </c>
      <c r="H493" s="49" t="s">
        <v>9665</v>
      </c>
      <c r="I493" s="41" t="s">
        <v>1048</v>
      </c>
      <c r="J493" s="41" t="s">
        <v>7891</v>
      </c>
      <c r="K493" s="41"/>
      <c r="L493" s="40"/>
    </row>
    <row r="494" spans="1:16" hidden="1">
      <c r="A494" s="49" t="s">
        <v>8534</v>
      </c>
      <c r="B494" s="49"/>
      <c r="C494" s="49" t="s">
        <v>108</v>
      </c>
      <c r="D494" s="47" t="s">
        <v>65</v>
      </c>
      <c r="E494" s="48" t="s">
        <v>9593</v>
      </c>
      <c r="F494" s="48" t="s">
        <v>9594</v>
      </c>
      <c r="G494" s="41" t="s">
        <v>5399</v>
      </c>
      <c r="H494" s="49" t="s">
        <v>9665</v>
      </c>
      <c r="I494" s="41" t="s">
        <v>1048</v>
      </c>
      <c r="J494" s="41" t="s">
        <v>7892</v>
      </c>
      <c r="K494" s="41"/>
      <c r="L494" s="40"/>
    </row>
    <row r="495" spans="1:16" hidden="1">
      <c r="A495" s="49" t="s">
        <v>8534</v>
      </c>
      <c r="B495" s="49"/>
      <c r="C495" s="49" t="s">
        <v>108</v>
      </c>
      <c r="D495" s="47" t="s">
        <v>65</v>
      </c>
      <c r="E495" s="48" t="s">
        <v>9593</v>
      </c>
      <c r="F495" s="48" t="s">
        <v>9594</v>
      </c>
      <c r="G495" s="41" t="s">
        <v>5399</v>
      </c>
      <c r="H495" s="49" t="s">
        <v>9665</v>
      </c>
      <c r="I495" s="41" t="s">
        <v>1048</v>
      </c>
      <c r="J495" s="41" t="s">
        <v>7893</v>
      </c>
      <c r="K495" s="41"/>
      <c r="L495" s="40"/>
    </row>
    <row r="496" spans="1:16" hidden="1">
      <c r="A496" s="49" t="s">
        <v>8534</v>
      </c>
      <c r="B496" s="49"/>
      <c r="C496" s="49" t="s">
        <v>108</v>
      </c>
      <c r="D496" s="47" t="s">
        <v>65</v>
      </c>
      <c r="E496" s="48" t="s">
        <v>9593</v>
      </c>
      <c r="F496" s="48" t="s">
        <v>9594</v>
      </c>
      <c r="G496" s="41" t="s">
        <v>5399</v>
      </c>
      <c r="H496" s="49" t="s">
        <v>9665</v>
      </c>
      <c r="I496" s="41" t="s">
        <v>1048</v>
      </c>
      <c r="J496" s="41" t="s">
        <v>7894</v>
      </c>
      <c r="K496" s="41"/>
      <c r="L496" s="40"/>
    </row>
    <row r="497" spans="1:16" hidden="1">
      <c r="A497" s="48" t="s">
        <v>8534</v>
      </c>
      <c r="C497" s="48" t="s">
        <v>108</v>
      </c>
      <c r="D497" s="46" t="s">
        <v>65</v>
      </c>
      <c r="E497" s="48" t="s">
        <v>9593</v>
      </c>
      <c r="F497" s="48" t="s">
        <v>9594</v>
      </c>
      <c r="G497" s="41" t="s">
        <v>5399</v>
      </c>
      <c r="H497" s="48" t="s">
        <v>9665</v>
      </c>
      <c r="I497" s="40" t="s">
        <v>7895</v>
      </c>
      <c r="J497" s="40" t="s">
        <v>8245</v>
      </c>
      <c r="K497" s="43">
        <f>K490</f>
        <v>41275</v>
      </c>
      <c r="L497" s="43">
        <f>K497+30</f>
        <v>41305</v>
      </c>
      <c r="M497" s="40" t="s">
        <v>8173</v>
      </c>
      <c r="N497" s="48" t="s">
        <v>135</v>
      </c>
      <c r="O497" s="40">
        <v>100</v>
      </c>
      <c r="P497" s="39"/>
    </row>
    <row r="498" spans="1:16" hidden="1">
      <c r="A498" s="48" t="s">
        <v>8534</v>
      </c>
      <c r="C498" s="48" t="s">
        <v>108</v>
      </c>
      <c r="D498" s="46" t="s">
        <v>65</v>
      </c>
      <c r="E498" s="48" t="s">
        <v>9593</v>
      </c>
      <c r="F498" s="48" t="s">
        <v>9594</v>
      </c>
      <c r="G498" s="41" t="s">
        <v>5399</v>
      </c>
      <c r="H498" s="48" t="s">
        <v>9665</v>
      </c>
      <c r="I498" s="40" t="s">
        <v>7898</v>
      </c>
      <c r="J498" s="40" t="s">
        <v>8247</v>
      </c>
      <c r="K498" s="43">
        <f t="shared" ref="K498:K503" si="7">L497</f>
        <v>41305</v>
      </c>
      <c r="L498" s="43">
        <f>K498+5</f>
        <v>41310</v>
      </c>
      <c r="M498" s="40" t="s">
        <v>8173</v>
      </c>
      <c r="N498" s="48" t="s">
        <v>135</v>
      </c>
      <c r="O498" s="40">
        <v>100</v>
      </c>
      <c r="P498" s="39"/>
    </row>
    <row r="499" spans="1:16" hidden="1">
      <c r="A499" s="48" t="s">
        <v>8534</v>
      </c>
      <c r="C499" s="48" t="s">
        <v>108</v>
      </c>
      <c r="D499" s="46" t="s">
        <v>65</v>
      </c>
      <c r="E499" s="48" t="s">
        <v>9593</v>
      </c>
      <c r="F499" s="48" t="s">
        <v>9594</v>
      </c>
      <c r="G499" s="41" t="s">
        <v>5399</v>
      </c>
      <c r="H499" s="48" t="s">
        <v>9665</v>
      </c>
      <c r="I499" s="40" t="s">
        <v>8253</v>
      </c>
      <c r="J499" s="40" t="s">
        <v>8254</v>
      </c>
      <c r="K499" s="43">
        <f t="shared" si="7"/>
        <v>41310</v>
      </c>
      <c r="L499" s="43">
        <f>K499+30</f>
        <v>41340</v>
      </c>
      <c r="M499" s="40" t="s">
        <v>8173</v>
      </c>
      <c r="N499" s="48" t="s">
        <v>135</v>
      </c>
      <c r="O499" s="40">
        <v>100</v>
      </c>
      <c r="P499" s="39"/>
    </row>
    <row r="500" spans="1:16" hidden="1">
      <c r="A500" s="48" t="s">
        <v>8534</v>
      </c>
      <c r="C500" s="48" t="s">
        <v>108</v>
      </c>
      <c r="D500" s="46" t="s">
        <v>65</v>
      </c>
      <c r="E500" s="48" t="s">
        <v>9593</v>
      </c>
      <c r="F500" s="48" t="s">
        <v>9594</v>
      </c>
      <c r="G500" s="41" t="s">
        <v>5399</v>
      </c>
      <c r="H500" s="48" t="s">
        <v>9665</v>
      </c>
      <c r="I500" s="40" t="s">
        <v>8256</v>
      </c>
      <c r="J500" s="40" t="s">
        <v>8257</v>
      </c>
      <c r="K500" s="43">
        <f t="shared" si="7"/>
        <v>41340</v>
      </c>
      <c r="L500" s="43">
        <f>L499+10</f>
        <v>41350</v>
      </c>
      <c r="M500" s="40" t="s">
        <v>8173</v>
      </c>
      <c r="N500" s="48" t="s">
        <v>135</v>
      </c>
      <c r="O500" s="40">
        <v>100</v>
      </c>
      <c r="P500" s="39"/>
    </row>
    <row r="501" spans="1:16" hidden="1">
      <c r="A501" s="48" t="s">
        <v>8534</v>
      </c>
      <c r="C501" s="48" t="s">
        <v>108</v>
      </c>
      <c r="D501" s="46" t="s">
        <v>65</v>
      </c>
      <c r="E501" s="48" t="s">
        <v>9593</v>
      </c>
      <c r="F501" s="48" t="s">
        <v>9594</v>
      </c>
      <c r="G501" s="41" t="s">
        <v>5399</v>
      </c>
      <c r="H501" s="48" t="s">
        <v>9665</v>
      </c>
      <c r="I501" s="40" t="s">
        <v>8256</v>
      </c>
      <c r="J501" s="40" t="s">
        <v>8249</v>
      </c>
      <c r="K501" s="43">
        <f t="shared" si="7"/>
        <v>41350</v>
      </c>
      <c r="L501" s="43">
        <f>K501+10</f>
        <v>41360</v>
      </c>
      <c r="M501" s="40" t="s">
        <v>8173</v>
      </c>
      <c r="N501" s="48" t="s">
        <v>135</v>
      </c>
      <c r="O501" s="40">
        <v>100</v>
      </c>
      <c r="P501" s="39"/>
    </row>
    <row r="502" spans="1:16" hidden="1">
      <c r="A502" s="48" t="s">
        <v>8534</v>
      </c>
      <c r="C502" s="48" t="s">
        <v>108</v>
      </c>
      <c r="D502" s="46" t="s">
        <v>65</v>
      </c>
      <c r="E502" s="48" t="s">
        <v>9593</v>
      </c>
      <c r="F502" s="48" t="s">
        <v>9594</v>
      </c>
      <c r="G502" s="41" t="s">
        <v>5399</v>
      </c>
      <c r="H502" s="48" t="s">
        <v>9665</v>
      </c>
      <c r="I502" s="40" t="s">
        <v>8256</v>
      </c>
      <c r="J502" s="40" t="s">
        <v>7907</v>
      </c>
      <c r="K502" s="43">
        <f t="shared" si="7"/>
        <v>41360</v>
      </c>
      <c r="L502" s="43">
        <f>K502+5</f>
        <v>41365</v>
      </c>
      <c r="M502" s="40" t="s">
        <v>8173</v>
      </c>
      <c r="N502" s="48" t="s">
        <v>135</v>
      </c>
      <c r="O502" s="40">
        <v>100</v>
      </c>
      <c r="P502" s="39"/>
    </row>
    <row r="503" spans="1:16" hidden="1">
      <c r="A503" s="48" t="s">
        <v>8534</v>
      </c>
      <c r="C503" s="48" t="s">
        <v>108</v>
      </c>
      <c r="D503" s="46" t="s">
        <v>65</v>
      </c>
      <c r="E503" s="48" t="s">
        <v>9593</v>
      </c>
      <c r="F503" s="48" t="s">
        <v>9594</v>
      </c>
      <c r="G503" s="41" t="s">
        <v>5399</v>
      </c>
      <c r="H503" s="48" t="s">
        <v>9665</v>
      </c>
      <c r="I503" s="40" t="s">
        <v>8256</v>
      </c>
      <c r="J503" s="40" t="s">
        <v>8259</v>
      </c>
      <c r="K503" s="43">
        <f t="shared" si="7"/>
        <v>41365</v>
      </c>
      <c r="L503" s="43">
        <f>K503</f>
        <v>41365</v>
      </c>
      <c r="M503" s="40" t="s">
        <v>8173</v>
      </c>
      <c r="N503" s="48" t="s">
        <v>135</v>
      </c>
      <c r="O503" s="40">
        <v>100</v>
      </c>
      <c r="P503" s="39"/>
    </row>
    <row r="504" spans="1:16" hidden="1">
      <c r="A504" s="48" t="s">
        <v>8534</v>
      </c>
      <c r="C504" s="48" t="s">
        <v>108</v>
      </c>
      <c r="D504" s="46" t="s">
        <v>65</v>
      </c>
      <c r="E504" s="48" t="s">
        <v>9593</v>
      </c>
      <c r="F504" s="48" t="s">
        <v>9594</v>
      </c>
      <c r="G504" s="41" t="s">
        <v>5399</v>
      </c>
      <c r="H504" s="48" t="s">
        <v>9665</v>
      </c>
      <c r="I504" s="65" t="s">
        <v>8261</v>
      </c>
      <c r="J504" s="40" t="s">
        <v>8262</v>
      </c>
      <c r="K504" s="43">
        <f>L501</f>
        <v>41360</v>
      </c>
      <c r="L504" s="43">
        <f>K504+5</f>
        <v>41365</v>
      </c>
      <c r="M504" s="40" t="s">
        <v>8173</v>
      </c>
      <c r="N504" s="48" t="s">
        <v>135</v>
      </c>
      <c r="O504" s="40">
        <v>100</v>
      </c>
      <c r="P504" s="39"/>
    </row>
    <row r="505" spans="1:16" hidden="1">
      <c r="A505" s="48" t="s">
        <v>8534</v>
      </c>
      <c r="C505" s="48" t="s">
        <v>108</v>
      </c>
      <c r="D505" s="46" t="s">
        <v>65</v>
      </c>
      <c r="E505" s="48" t="s">
        <v>9593</v>
      </c>
      <c r="F505" s="48" t="s">
        <v>9594</v>
      </c>
      <c r="G505" s="41" t="s">
        <v>5399</v>
      </c>
      <c r="H505" s="48" t="s">
        <v>9665</v>
      </c>
      <c r="I505" s="40" t="s">
        <v>8264</v>
      </c>
      <c r="J505" s="40" t="s">
        <v>8265</v>
      </c>
      <c r="K505" s="43">
        <f>L504</f>
        <v>41365</v>
      </c>
      <c r="L505" s="43">
        <f>K491-21</f>
        <v>41374</v>
      </c>
      <c r="M505" s="40" t="s">
        <v>8173</v>
      </c>
      <c r="N505" s="48" t="s">
        <v>135</v>
      </c>
      <c r="O505" s="40">
        <v>100</v>
      </c>
      <c r="P505" s="39"/>
    </row>
    <row r="506" spans="1:16" hidden="1">
      <c r="A506" s="48" t="s">
        <v>8534</v>
      </c>
      <c r="C506" s="48" t="s">
        <v>108</v>
      </c>
      <c r="D506" s="46" t="s">
        <v>65</v>
      </c>
      <c r="E506" s="48" t="s">
        <v>9593</v>
      </c>
      <c r="F506" s="48" t="s">
        <v>9594</v>
      </c>
      <c r="G506" s="41" t="s">
        <v>5399</v>
      </c>
      <c r="H506" s="48" t="s">
        <v>9665</v>
      </c>
      <c r="I506" s="40" t="s">
        <v>8261</v>
      </c>
      <c r="J506" s="40" t="s">
        <v>8266</v>
      </c>
      <c r="K506" s="43">
        <f>L505</f>
        <v>41374</v>
      </c>
      <c r="L506" s="43">
        <f>K506</f>
        <v>41374</v>
      </c>
      <c r="M506" s="40" t="s">
        <v>8173</v>
      </c>
      <c r="N506" s="48" t="s">
        <v>135</v>
      </c>
      <c r="O506" s="40">
        <v>100</v>
      </c>
      <c r="P506" s="39"/>
    </row>
    <row r="507" spans="1:16" hidden="1">
      <c r="A507" s="48" t="s">
        <v>8534</v>
      </c>
      <c r="C507" s="48" t="s">
        <v>108</v>
      </c>
      <c r="D507" s="46" t="s">
        <v>65</v>
      </c>
      <c r="E507" s="48" t="s">
        <v>9593</v>
      </c>
      <c r="F507" s="48" t="s">
        <v>9594</v>
      </c>
      <c r="G507" s="41" t="s">
        <v>5399</v>
      </c>
      <c r="H507" s="48" t="s">
        <v>9665</v>
      </c>
      <c r="I507" s="40" t="s">
        <v>7904</v>
      </c>
      <c r="J507" s="40" t="s">
        <v>8267</v>
      </c>
      <c r="K507" s="43">
        <f>L505</f>
        <v>41374</v>
      </c>
      <c r="L507" s="43">
        <f>K507+5</f>
        <v>41379</v>
      </c>
      <c r="M507" s="40" t="s">
        <v>8173</v>
      </c>
      <c r="N507" s="48" t="s">
        <v>135</v>
      </c>
      <c r="O507" s="40">
        <v>100</v>
      </c>
      <c r="P507" s="39"/>
    </row>
    <row r="508" spans="1:16" hidden="1">
      <c r="A508" s="48" t="s">
        <v>8534</v>
      </c>
      <c r="C508" s="48" t="s">
        <v>108</v>
      </c>
      <c r="D508" s="46" t="s">
        <v>65</v>
      </c>
      <c r="E508" s="48" t="s">
        <v>9593</v>
      </c>
      <c r="F508" s="48" t="s">
        <v>9594</v>
      </c>
      <c r="G508" s="41" t="s">
        <v>5399</v>
      </c>
      <c r="H508" s="48" t="s">
        <v>9665</v>
      </c>
      <c r="I508" s="40" t="s">
        <v>7904</v>
      </c>
      <c r="J508" s="40" t="s">
        <v>8268</v>
      </c>
      <c r="K508" s="43">
        <f>L507</f>
        <v>41379</v>
      </c>
      <c r="L508" s="43">
        <f>K508+5</f>
        <v>41384</v>
      </c>
      <c r="M508" s="40" t="s">
        <v>8173</v>
      </c>
      <c r="N508" s="48" t="s">
        <v>135</v>
      </c>
      <c r="O508" s="40">
        <v>100</v>
      </c>
      <c r="P508" s="39"/>
    </row>
    <row r="509" spans="1:16" hidden="1">
      <c r="A509" s="48" t="s">
        <v>8534</v>
      </c>
      <c r="C509" s="48" t="s">
        <v>108</v>
      </c>
      <c r="D509" s="46" t="s">
        <v>65</v>
      </c>
      <c r="E509" s="48" t="s">
        <v>9593</v>
      </c>
      <c r="F509" s="48" t="s">
        <v>9594</v>
      </c>
      <c r="G509" s="41" t="s">
        <v>5399</v>
      </c>
      <c r="H509" s="48" t="s">
        <v>9665</v>
      </c>
      <c r="I509" s="40" t="s">
        <v>7904</v>
      </c>
      <c r="J509" s="40" t="s">
        <v>8269</v>
      </c>
      <c r="K509" s="43">
        <f>L508</f>
        <v>41384</v>
      </c>
      <c r="L509" s="43">
        <f>K509+5</f>
        <v>41389</v>
      </c>
      <c r="M509" s="40" t="s">
        <v>8173</v>
      </c>
      <c r="N509" s="48" t="s">
        <v>135</v>
      </c>
      <c r="O509" s="40">
        <v>100</v>
      </c>
      <c r="P509" s="39"/>
    </row>
    <row r="510" spans="1:16" hidden="1">
      <c r="A510" s="48" t="s">
        <v>8534</v>
      </c>
      <c r="C510" s="48" t="s">
        <v>108</v>
      </c>
      <c r="D510" s="46" t="s">
        <v>65</v>
      </c>
      <c r="E510" s="48" t="s">
        <v>9593</v>
      </c>
      <c r="F510" s="48" t="s">
        <v>9594</v>
      </c>
      <c r="G510" s="41" t="s">
        <v>5399</v>
      </c>
      <c r="H510" s="48" t="s">
        <v>9665</v>
      </c>
      <c r="I510" s="40" t="s">
        <v>7904</v>
      </c>
      <c r="J510" s="40" t="s">
        <v>8172</v>
      </c>
      <c r="K510" s="43">
        <f>L509</f>
        <v>41389</v>
      </c>
      <c r="L510" s="67">
        <f>K510+1</f>
        <v>41390</v>
      </c>
      <c r="M510" s="40" t="s">
        <v>8173</v>
      </c>
      <c r="N510" s="48" t="s">
        <v>135</v>
      </c>
      <c r="O510" s="40">
        <v>100</v>
      </c>
      <c r="P510" s="39"/>
    </row>
    <row r="511" spans="1:16" hidden="1">
      <c r="A511" s="49" t="s">
        <v>8534</v>
      </c>
      <c r="B511" s="49"/>
      <c r="C511" s="49" t="s">
        <v>108</v>
      </c>
      <c r="D511" s="47" t="s">
        <v>65</v>
      </c>
      <c r="E511" s="48" t="s">
        <v>9593</v>
      </c>
      <c r="F511" s="48" t="s">
        <v>9594</v>
      </c>
      <c r="G511" s="41" t="s">
        <v>5399</v>
      </c>
      <c r="H511" s="49" t="s">
        <v>9666</v>
      </c>
      <c r="I511" s="41" t="s">
        <v>1048</v>
      </c>
      <c r="J511" s="41" t="s">
        <v>7888</v>
      </c>
      <c r="K511" s="41"/>
      <c r="L511" s="40"/>
    </row>
    <row r="512" spans="1:16" hidden="1">
      <c r="A512" s="49" t="s">
        <v>8534</v>
      </c>
      <c r="B512" s="49"/>
      <c r="C512" s="49" t="s">
        <v>108</v>
      </c>
      <c r="D512" s="47" t="s">
        <v>65</v>
      </c>
      <c r="E512" s="48" t="s">
        <v>9593</v>
      </c>
      <c r="F512" s="48" t="s">
        <v>9594</v>
      </c>
      <c r="G512" s="41" t="s">
        <v>5399</v>
      </c>
      <c r="H512" s="49" t="s">
        <v>9666</v>
      </c>
      <c r="I512" s="41" t="s">
        <v>1048</v>
      </c>
      <c r="J512" s="41" t="s">
        <v>8244</v>
      </c>
      <c r="K512" s="42">
        <v>41275</v>
      </c>
      <c r="L512" s="40"/>
    </row>
    <row r="513" spans="1:16" hidden="1">
      <c r="A513" s="49" t="s">
        <v>8534</v>
      </c>
      <c r="B513" s="49"/>
      <c r="C513" s="49" t="s">
        <v>108</v>
      </c>
      <c r="D513" s="47" t="s">
        <v>65</v>
      </c>
      <c r="E513" s="48" t="s">
        <v>9593</v>
      </c>
      <c r="F513" s="48" t="s">
        <v>9594</v>
      </c>
      <c r="G513" s="41" t="s">
        <v>5399</v>
      </c>
      <c r="H513" s="49" t="s">
        <v>9666</v>
      </c>
      <c r="I513" s="41" t="s">
        <v>1048</v>
      </c>
      <c r="J513" s="41" t="s">
        <v>7889</v>
      </c>
      <c r="K513" s="42">
        <v>41395</v>
      </c>
      <c r="L513" s="40"/>
    </row>
    <row r="514" spans="1:16" hidden="1">
      <c r="A514" s="49" t="s">
        <v>8534</v>
      </c>
      <c r="B514" s="49"/>
      <c r="C514" s="49" t="s">
        <v>108</v>
      </c>
      <c r="D514" s="47" t="s">
        <v>65</v>
      </c>
      <c r="E514" s="48" t="s">
        <v>9593</v>
      </c>
      <c r="F514" s="48" t="s">
        <v>9594</v>
      </c>
      <c r="G514" s="41" t="s">
        <v>5399</v>
      </c>
      <c r="H514" s="49" t="s">
        <v>9666</v>
      </c>
      <c r="I514" s="41" t="s">
        <v>1048</v>
      </c>
      <c r="J514" s="41" t="s">
        <v>7890</v>
      </c>
      <c r="K514" s="41"/>
      <c r="L514" s="40"/>
    </row>
    <row r="515" spans="1:16" hidden="1">
      <c r="A515" s="49" t="s">
        <v>8534</v>
      </c>
      <c r="B515" s="49"/>
      <c r="C515" s="49" t="s">
        <v>108</v>
      </c>
      <c r="D515" s="47" t="s">
        <v>65</v>
      </c>
      <c r="E515" s="48" t="s">
        <v>9593</v>
      </c>
      <c r="F515" s="48" t="s">
        <v>9594</v>
      </c>
      <c r="G515" s="41" t="s">
        <v>5399</v>
      </c>
      <c r="H515" s="49" t="s">
        <v>9666</v>
      </c>
      <c r="I515" s="41" t="s">
        <v>1048</v>
      </c>
      <c r="J515" s="41" t="s">
        <v>7891</v>
      </c>
      <c r="K515" s="41"/>
      <c r="L515" s="40"/>
    </row>
    <row r="516" spans="1:16" hidden="1">
      <c r="A516" s="49" t="s">
        <v>8534</v>
      </c>
      <c r="B516" s="49"/>
      <c r="C516" s="49" t="s">
        <v>108</v>
      </c>
      <c r="D516" s="47" t="s">
        <v>65</v>
      </c>
      <c r="E516" s="48" t="s">
        <v>9593</v>
      </c>
      <c r="F516" s="48" t="s">
        <v>9594</v>
      </c>
      <c r="G516" s="41" t="s">
        <v>5399</v>
      </c>
      <c r="H516" s="49" t="s">
        <v>9666</v>
      </c>
      <c r="I516" s="41" t="s">
        <v>1048</v>
      </c>
      <c r="J516" s="41" t="s">
        <v>7892</v>
      </c>
      <c r="K516" s="41"/>
      <c r="L516" s="40"/>
    </row>
    <row r="517" spans="1:16" hidden="1">
      <c r="A517" s="49" t="s">
        <v>8534</v>
      </c>
      <c r="B517" s="49"/>
      <c r="C517" s="49" t="s">
        <v>108</v>
      </c>
      <c r="D517" s="47" t="s">
        <v>65</v>
      </c>
      <c r="E517" s="48" t="s">
        <v>9593</v>
      </c>
      <c r="F517" s="48" t="s">
        <v>9594</v>
      </c>
      <c r="G517" s="41" t="s">
        <v>5399</v>
      </c>
      <c r="H517" s="49" t="s">
        <v>9666</v>
      </c>
      <c r="I517" s="41" t="s">
        <v>1048</v>
      </c>
      <c r="J517" s="41" t="s">
        <v>7893</v>
      </c>
      <c r="K517" s="41"/>
      <c r="L517" s="40"/>
    </row>
    <row r="518" spans="1:16" hidden="1">
      <c r="A518" s="49" t="s">
        <v>8534</v>
      </c>
      <c r="B518" s="49"/>
      <c r="C518" s="49" t="s">
        <v>108</v>
      </c>
      <c r="D518" s="47" t="s">
        <v>65</v>
      </c>
      <c r="E518" s="48" t="s">
        <v>9593</v>
      </c>
      <c r="F518" s="48" t="s">
        <v>9594</v>
      </c>
      <c r="G518" s="41" t="s">
        <v>5399</v>
      </c>
      <c r="H518" s="49" t="s">
        <v>9666</v>
      </c>
      <c r="I518" s="41" t="s">
        <v>1048</v>
      </c>
      <c r="J518" s="41" t="s">
        <v>7894</v>
      </c>
      <c r="K518" s="41"/>
      <c r="L518" s="40"/>
    </row>
    <row r="519" spans="1:16" hidden="1">
      <c r="A519" s="48" t="s">
        <v>8534</v>
      </c>
      <c r="C519" s="48" t="s">
        <v>108</v>
      </c>
      <c r="D519" s="46" t="s">
        <v>65</v>
      </c>
      <c r="E519" s="48" t="s">
        <v>9593</v>
      </c>
      <c r="F519" s="48" t="s">
        <v>9594</v>
      </c>
      <c r="G519" s="41" t="s">
        <v>5399</v>
      </c>
      <c r="H519" s="48" t="s">
        <v>9666</v>
      </c>
      <c r="I519" s="40" t="s">
        <v>7895</v>
      </c>
      <c r="J519" s="40" t="s">
        <v>8245</v>
      </c>
      <c r="K519" s="43">
        <f>K512</f>
        <v>41275</v>
      </c>
      <c r="L519" s="43">
        <f>K519+30</f>
        <v>41305</v>
      </c>
      <c r="M519" s="40" t="s">
        <v>7</v>
      </c>
      <c r="N519" s="48" t="s">
        <v>8</v>
      </c>
      <c r="O519" s="40">
        <v>100</v>
      </c>
      <c r="P519" s="39"/>
    </row>
    <row r="520" spans="1:16" hidden="1">
      <c r="A520" s="48" t="s">
        <v>8534</v>
      </c>
      <c r="C520" s="48" t="s">
        <v>108</v>
      </c>
      <c r="D520" s="46" t="s">
        <v>65</v>
      </c>
      <c r="E520" s="48" t="s">
        <v>9593</v>
      </c>
      <c r="F520" s="48" t="s">
        <v>9594</v>
      </c>
      <c r="G520" s="41" t="s">
        <v>5399</v>
      </c>
      <c r="H520" s="48" t="s">
        <v>9666</v>
      </c>
      <c r="I520" s="40" t="s">
        <v>7898</v>
      </c>
      <c r="J520" s="40" t="s">
        <v>8247</v>
      </c>
      <c r="K520" s="43">
        <f t="shared" ref="K520:K525" si="8">L519</f>
        <v>41305</v>
      </c>
      <c r="L520" s="43">
        <f>K520+5</f>
        <v>41310</v>
      </c>
      <c r="M520" s="40" t="s">
        <v>7</v>
      </c>
      <c r="N520" s="48" t="s">
        <v>8</v>
      </c>
      <c r="O520" s="40">
        <v>100</v>
      </c>
      <c r="P520" s="39"/>
    </row>
    <row r="521" spans="1:16" hidden="1">
      <c r="A521" s="48" t="s">
        <v>8534</v>
      </c>
      <c r="C521" s="48" t="s">
        <v>108</v>
      </c>
      <c r="D521" s="46" t="s">
        <v>65</v>
      </c>
      <c r="E521" s="48" t="s">
        <v>9593</v>
      </c>
      <c r="F521" s="48" t="s">
        <v>9594</v>
      </c>
      <c r="G521" s="41" t="s">
        <v>5399</v>
      </c>
      <c r="H521" s="48" t="s">
        <v>9666</v>
      </c>
      <c r="I521" s="40" t="s">
        <v>8253</v>
      </c>
      <c r="J521" s="40" t="s">
        <v>8254</v>
      </c>
      <c r="K521" s="43">
        <f t="shared" si="8"/>
        <v>41310</v>
      </c>
      <c r="L521" s="43">
        <f>K521+30</f>
        <v>41340</v>
      </c>
      <c r="M521" s="40" t="s">
        <v>7</v>
      </c>
      <c r="N521" s="48" t="s">
        <v>8</v>
      </c>
      <c r="O521" s="40">
        <v>100</v>
      </c>
      <c r="P521" s="39"/>
    </row>
    <row r="522" spans="1:16" hidden="1">
      <c r="A522" s="48" t="s">
        <v>8534</v>
      </c>
      <c r="C522" s="48" t="s">
        <v>108</v>
      </c>
      <c r="D522" s="46" t="s">
        <v>65</v>
      </c>
      <c r="E522" s="48" t="s">
        <v>9593</v>
      </c>
      <c r="F522" s="48" t="s">
        <v>9594</v>
      </c>
      <c r="G522" s="41" t="s">
        <v>5399</v>
      </c>
      <c r="H522" s="48" t="s">
        <v>9666</v>
      </c>
      <c r="I522" s="40" t="s">
        <v>8256</v>
      </c>
      <c r="J522" s="40" t="s">
        <v>8257</v>
      </c>
      <c r="K522" s="43">
        <f t="shared" si="8"/>
        <v>41340</v>
      </c>
      <c r="L522" s="43">
        <f>L521+10</f>
        <v>41350</v>
      </c>
      <c r="M522" s="40" t="s">
        <v>7</v>
      </c>
      <c r="N522" s="48" t="s">
        <v>8</v>
      </c>
      <c r="O522" s="40">
        <v>100</v>
      </c>
      <c r="P522" s="39"/>
    </row>
    <row r="523" spans="1:16" hidden="1">
      <c r="A523" s="48" t="s">
        <v>8534</v>
      </c>
      <c r="C523" s="48" t="s">
        <v>108</v>
      </c>
      <c r="D523" s="46" t="s">
        <v>65</v>
      </c>
      <c r="E523" s="48" t="s">
        <v>9593</v>
      </c>
      <c r="F523" s="48" t="s">
        <v>9594</v>
      </c>
      <c r="G523" s="41" t="s">
        <v>5399</v>
      </c>
      <c r="H523" s="48" t="s">
        <v>9666</v>
      </c>
      <c r="I523" s="40" t="s">
        <v>8256</v>
      </c>
      <c r="J523" s="40" t="s">
        <v>8249</v>
      </c>
      <c r="K523" s="43">
        <f t="shared" si="8"/>
        <v>41350</v>
      </c>
      <c r="L523" s="43">
        <f>K523+10</f>
        <v>41360</v>
      </c>
      <c r="M523" s="40" t="s">
        <v>7</v>
      </c>
      <c r="N523" s="48" t="s">
        <v>8</v>
      </c>
      <c r="O523" s="40">
        <v>100</v>
      </c>
      <c r="P523" s="39"/>
    </row>
    <row r="524" spans="1:16" hidden="1">
      <c r="A524" s="48" t="s">
        <v>8534</v>
      </c>
      <c r="C524" s="48" t="s">
        <v>108</v>
      </c>
      <c r="D524" s="46" t="s">
        <v>65</v>
      </c>
      <c r="E524" s="48" t="s">
        <v>9593</v>
      </c>
      <c r="F524" s="48" t="s">
        <v>9594</v>
      </c>
      <c r="G524" s="41" t="s">
        <v>5399</v>
      </c>
      <c r="H524" s="48" t="s">
        <v>9666</v>
      </c>
      <c r="I524" s="40" t="s">
        <v>8256</v>
      </c>
      <c r="J524" s="40" t="s">
        <v>7907</v>
      </c>
      <c r="K524" s="43">
        <f t="shared" si="8"/>
        <v>41360</v>
      </c>
      <c r="L524" s="43">
        <f>K524+5</f>
        <v>41365</v>
      </c>
      <c r="M524" s="40" t="s">
        <v>7</v>
      </c>
      <c r="N524" s="48" t="s">
        <v>8</v>
      </c>
      <c r="O524" s="40">
        <v>100</v>
      </c>
      <c r="P524" s="39"/>
    </row>
    <row r="525" spans="1:16" hidden="1">
      <c r="A525" s="48" t="s">
        <v>8534</v>
      </c>
      <c r="C525" s="48" t="s">
        <v>108</v>
      </c>
      <c r="D525" s="46" t="s">
        <v>65</v>
      </c>
      <c r="E525" s="48" t="s">
        <v>9593</v>
      </c>
      <c r="F525" s="48" t="s">
        <v>9594</v>
      </c>
      <c r="G525" s="41" t="s">
        <v>5399</v>
      </c>
      <c r="H525" s="48" t="s">
        <v>9666</v>
      </c>
      <c r="I525" s="40" t="s">
        <v>8256</v>
      </c>
      <c r="J525" s="40" t="s">
        <v>8259</v>
      </c>
      <c r="K525" s="43">
        <f t="shared" si="8"/>
        <v>41365</v>
      </c>
      <c r="L525" s="43">
        <f>K525</f>
        <v>41365</v>
      </c>
      <c r="M525" s="40" t="s">
        <v>7</v>
      </c>
      <c r="N525" s="48" t="s">
        <v>8</v>
      </c>
      <c r="O525" s="40">
        <v>100</v>
      </c>
      <c r="P525" s="39"/>
    </row>
    <row r="526" spans="1:16" hidden="1">
      <c r="A526" s="48" t="s">
        <v>8534</v>
      </c>
      <c r="C526" s="48" t="s">
        <v>108</v>
      </c>
      <c r="D526" s="46" t="s">
        <v>65</v>
      </c>
      <c r="E526" s="48" t="s">
        <v>9593</v>
      </c>
      <c r="F526" s="48" t="s">
        <v>9594</v>
      </c>
      <c r="G526" s="41" t="s">
        <v>5399</v>
      </c>
      <c r="H526" s="48" t="s">
        <v>9666</v>
      </c>
      <c r="I526" s="65" t="s">
        <v>8261</v>
      </c>
      <c r="J526" s="40" t="s">
        <v>8262</v>
      </c>
      <c r="K526" s="43">
        <f>L523</f>
        <v>41360</v>
      </c>
      <c r="L526" s="43">
        <f>K526+5</f>
        <v>41365</v>
      </c>
      <c r="M526" s="40" t="s">
        <v>7</v>
      </c>
      <c r="N526" s="48" t="s">
        <v>8</v>
      </c>
      <c r="O526" s="40">
        <v>100</v>
      </c>
      <c r="P526" s="39"/>
    </row>
    <row r="527" spans="1:16" hidden="1">
      <c r="A527" s="48" t="s">
        <v>8534</v>
      </c>
      <c r="C527" s="48" t="s">
        <v>108</v>
      </c>
      <c r="D527" s="46" t="s">
        <v>65</v>
      </c>
      <c r="E527" s="48" t="s">
        <v>9593</v>
      </c>
      <c r="F527" s="48" t="s">
        <v>9594</v>
      </c>
      <c r="G527" s="41" t="s">
        <v>5399</v>
      </c>
      <c r="H527" s="48" t="s">
        <v>9666</v>
      </c>
      <c r="I527" s="40" t="s">
        <v>8264</v>
      </c>
      <c r="J527" s="40" t="s">
        <v>8265</v>
      </c>
      <c r="K527" s="43">
        <f>L526</f>
        <v>41365</v>
      </c>
      <c r="L527" s="43">
        <f>K513-21</f>
        <v>41374</v>
      </c>
      <c r="M527" s="40" t="s">
        <v>7</v>
      </c>
      <c r="N527" s="48" t="s">
        <v>8</v>
      </c>
      <c r="O527" s="40">
        <v>100</v>
      </c>
      <c r="P527" s="39"/>
    </row>
    <row r="528" spans="1:16" hidden="1">
      <c r="A528" s="48" t="s">
        <v>8534</v>
      </c>
      <c r="C528" s="48" t="s">
        <v>108</v>
      </c>
      <c r="D528" s="46" t="s">
        <v>65</v>
      </c>
      <c r="E528" s="48" t="s">
        <v>9593</v>
      </c>
      <c r="F528" s="48" t="s">
        <v>9594</v>
      </c>
      <c r="G528" s="41" t="s">
        <v>5399</v>
      </c>
      <c r="H528" s="48" t="s">
        <v>9666</v>
      </c>
      <c r="I528" s="40" t="s">
        <v>8261</v>
      </c>
      <c r="J528" s="40" t="s">
        <v>8266</v>
      </c>
      <c r="K528" s="43">
        <f>L527</f>
        <v>41374</v>
      </c>
      <c r="L528" s="43">
        <f>K528</f>
        <v>41374</v>
      </c>
      <c r="M528" s="40" t="s">
        <v>7</v>
      </c>
      <c r="N528" s="48" t="s">
        <v>8252</v>
      </c>
      <c r="O528" s="40">
        <v>100</v>
      </c>
      <c r="P528" s="39"/>
    </row>
    <row r="529" spans="1:16" hidden="1">
      <c r="A529" s="48" t="s">
        <v>8534</v>
      </c>
      <c r="C529" s="48" t="s">
        <v>108</v>
      </c>
      <c r="D529" s="46" t="s">
        <v>65</v>
      </c>
      <c r="E529" s="48" t="s">
        <v>9593</v>
      </c>
      <c r="F529" s="48" t="s">
        <v>9594</v>
      </c>
      <c r="G529" s="41" t="s">
        <v>5399</v>
      </c>
      <c r="H529" s="48" t="s">
        <v>9666</v>
      </c>
      <c r="I529" s="40" t="s">
        <v>7904</v>
      </c>
      <c r="J529" s="40" t="s">
        <v>8267</v>
      </c>
      <c r="K529" s="43">
        <f>L527</f>
        <v>41374</v>
      </c>
      <c r="L529" s="43">
        <f>K529+5</f>
        <v>41379</v>
      </c>
      <c r="M529" s="40" t="s">
        <v>7</v>
      </c>
      <c r="N529" s="48" t="s">
        <v>8</v>
      </c>
      <c r="O529" s="40">
        <v>100</v>
      </c>
      <c r="P529" s="39"/>
    </row>
    <row r="530" spans="1:16" hidden="1">
      <c r="A530" s="48" t="s">
        <v>8534</v>
      </c>
      <c r="C530" s="48" t="s">
        <v>108</v>
      </c>
      <c r="D530" s="46" t="s">
        <v>65</v>
      </c>
      <c r="E530" s="48" t="s">
        <v>9593</v>
      </c>
      <c r="F530" s="48" t="s">
        <v>9594</v>
      </c>
      <c r="G530" s="41" t="s">
        <v>5399</v>
      </c>
      <c r="H530" s="48" t="s">
        <v>9666</v>
      </c>
      <c r="I530" s="40" t="s">
        <v>7904</v>
      </c>
      <c r="J530" s="40" t="s">
        <v>8268</v>
      </c>
      <c r="K530" s="43">
        <f>L529</f>
        <v>41379</v>
      </c>
      <c r="L530" s="43">
        <f>K530+5</f>
        <v>41384</v>
      </c>
      <c r="M530" s="40" t="s">
        <v>7</v>
      </c>
      <c r="N530" s="48" t="s">
        <v>8</v>
      </c>
      <c r="O530" s="40">
        <v>100</v>
      </c>
      <c r="P530" s="39"/>
    </row>
    <row r="531" spans="1:16" hidden="1">
      <c r="A531" s="48" t="s">
        <v>8534</v>
      </c>
      <c r="C531" s="48" t="s">
        <v>108</v>
      </c>
      <c r="D531" s="46" t="s">
        <v>65</v>
      </c>
      <c r="E531" s="48" t="s">
        <v>9593</v>
      </c>
      <c r="F531" s="48" t="s">
        <v>9594</v>
      </c>
      <c r="G531" s="41" t="s">
        <v>5399</v>
      </c>
      <c r="H531" s="48" t="s">
        <v>9666</v>
      </c>
      <c r="I531" s="40" t="s">
        <v>7904</v>
      </c>
      <c r="J531" s="40" t="s">
        <v>8269</v>
      </c>
      <c r="K531" s="43">
        <f>L530</f>
        <v>41384</v>
      </c>
      <c r="L531" s="43">
        <f>K531+5</f>
        <v>41389</v>
      </c>
      <c r="M531" s="40" t="s">
        <v>7</v>
      </c>
      <c r="N531" s="48" t="s">
        <v>8</v>
      </c>
      <c r="O531" s="40">
        <v>100</v>
      </c>
      <c r="P531" s="39"/>
    </row>
    <row r="532" spans="1:16" ht="26.45" hidden="1">
      <c r="A532" s="48" t="s">
        <v>8534</v>
      </c>
      <c r="C532" s="48" t="s">
        <v>108</v>
      </c>
      <c r="D532" s="46" t="s">
        <v>65</v>
      </c>
      <c r="E532" s="48" t="s">
        <v>9593</v>
      </c>
      <c r="F532" s="48" t="s">
        <v>9594</v>
      </c>
      <c r="G532" s="41" t="s">
        <v>5399</v>
      </c>
      <c r="H532" s="48" t="s">
        <v>9666</v>
      </c>
      <c r="I532" s="40" t="s">
        <v>7904</v>
      </c>
      <c r="J532" s="40" t="s">
        <v>8172</v>
      </c>
      <c r="K532" s="43">
        <f>L531</f>
        <v>41389</v>
      </c>
      <c r="L532" s="67">
        <f>K532+1</f>
        <v>41390</v>
      </c>
      <c r="M532" s="40" t="s">
        <v>7</v>
      </c>
      <c r="N532" s="48" t="s">
        <v>8</v>
      </c>
      <c r="O532" s="40">
        <v>100</v>
      </c>
      <c r="P532" s="39" t="s">
        <v>9667</v>
      </c>
    </row>
    <row r="533" spans="1:16" hidden="1">
      <c r="A533" s="49" t="s">
        <v>8585</v>
      </c>
      <c r="B533" s="41" t="s">
        <v>9668</v>
      </c>
      <c r="C533" s="41" t="s">
        <v>108</v>
      </c>
      <c r="D533" s="49" t="s">
        <v>7928</v>
      </c>
      <c r="E533" s="48" t="s">
        <v>9593</v>
      </c>
      <c r="F533" s="48" t="s">
        <v>9594</v>
      </c>
      <c r="G533" s="49" t="s">
        <v>6175</v>
      </c>
      <c r="H533" s="41" t="s">
        <v>9669</v>
      </c>
      <c r="I533" s="41" t="s">
        <v>1048</v>
      </c>
      <c r="J533" s="41" t="s">
        <v>7888</v>
      </c>
      <c r="K533" s="41"/>
      <c r="L533" s="41"/>
      <c r="M533" s="49"/>
      <c r="N533" s="49"/>
      <c r="O533" s="49"/>
    </row>
    <row r="534" spans="1:16" hidden="1">
      <c r="A534" s="49" t="s">
        <v>8585</v>
      </c>
      <c r="B534" s="41" t="s">
        <v>9668</v>
      </c>
      <c r="C534" s="41" t="s">
        <v>108</v>
      </c>
      <c r="D534" s="49" t="s">
        <v>7928</v>
      </c>
      <c r="E534" s="48" t="s">
        <v>9593</v>
      </c>
      <c r="F534" s="48" t="s">
        <v>9594</v>
      </c>
      <c r="G534" s="49" t="s">
        <v>6175</v>
      </c>
      <c r="H534" s="41" t="s">
        <v>9669</v>
      </c>
      <c r="I534" s="41" t="s">
        <v>1048</v>
      </c>
      <c r="J534" s="41" t="s">
        <v>8244</v>
      </c>
      <c r="K534" s="42">
        <v>41428</v>
      </c>
      <c r="L534" s="41"/>
      <c r="M534" s="49"/>
      <c r="N534" s="49"/>
      <c r="O534" s="49"/>
    </row>
    <row r="535" spans="1:16" hidden="1">
      <c r="A535" s="49" t="s">
        <v>8585</v>
      </c>
      <c r="B535" s="41" t="s">
        <v>9668</v>
      </c>
      <c r="C535" s="41" t="s">
        <v>108</v>
      </c>
      <c r="D535" s="49" t="s">
        <v>7928</v>
      </c>
      <c r="E535" s="48" t="s">
        <v>9593</v>
      </c>
      <c r="F535" s="48" t="s">
        <v>9594</v>
      </c>
      <c r="G535" s="49" t="s">
        <v>6175</v>
      </c>
      <c r="H535" s="41" t="s">
        <v>9669</v>
      </c>
      <c r="I535" s="41" t="s">
        <v>1048</v>
      </c>
      <c r="J535" s="41" t="s">
        <v>7889</v>
      </c>
      <c r="K535" s="42">
        <v>41547</v>
      </c>
      <c r="L535" s="41"/>
      <c r="M535" s="49"/>
      <c r="N535" s="49"/>
      <c r="O535" s="49"/>
    </row>
    <row r="536" spans="1:16" hidden="1">
      <c r="A536" s="49" t="s">
        <v>8585</v>
      </c>
      <c r="B536" s="41" t="s">
        <v>9668</v>
      </c>
      <c r="C536" s="41" t="s">
        <v>108</v>
      </c>
      <c r="D536" s="49" t="s">
        <v>7928</v>
      </c>
      <c r="E536" s="48" t="s">
        <v>9593</v>
      </c>
      <c r="F536" s="48" t="s">
        <v>9594</v>
      </c>
      <c r="G536" s="49" t="s">
        <v>6175</v>
      </c>
      <c r="H536" s="41" t="s">
        <v>9669</v>
      </c>
      <c r="I536" s="41" t="s">
        <v>1048</v>
      </c>
      <c r="J536" s="41" t="s">
        <v>7890</v>
      </c>
      <c r="K536" s="41"/>
      <c r="L536" s="41"/>
      <c r="M536" s="49"/>
      <c r="N536" s="49"/>
      <c r="O536" s="49"/>
    </row>
    <row r="537" spans="1:16" hidden="1">
      <c r="A537" s="49" t="s">
        <v>8585</v>
      </c>
      <c r="B537" s="41" t="s">
        <v>9668</v>
      </c>
      <c r="C537" s="41" t="s">
        <v>108</v>
      </c>
      <c r="D537" s="49" t="s">
        <v>7928</v>
      </c>
      <c r="E537" s="48" t="s">
        <v>9593</v>
      </c>
      <c r="F537" s="48" t="s">
        <v>9594</v>
      </c>
      <c r="G537" s="49" t="s">
        <v>6175</v>
      </c>
      <c r="H537" s="41" t="s">
        <v>9669</v>
      </c>
      <c r="I537" s="41" t="s">
        <v>1048</v>
      </c>
      <c r="J537" s="41" t="s">
        <v>7891</v>
      </c>
      <c r="K537" s="41"/>
      <c r="L537" s="41"/>
      <c r="M537" s="49"/>
      <c r="N537" s="49"/>
      <c r="O537" s="49"/>
    </row>
    <row r="538" spans="1:16" hidden="1">
      <c r="A538" s="49" t="s">
        <v>8585</v>
      </c>
      <c r="B538" s="41" t="s">
        <v>9668</v>
      </c>
      <c r="C538" s="41" t="s">
        <v>108</v>
      </c>
      <c r="D538" s="49" t="s">
        <v>7928</v>
      </c>
      <c r="E538" s="48" t="s">
        <v>9593</v>
      </c>
      <c r="F538" s="48" t="s">
        <v>9594</v>
      </c>
      <c r="G538" s="49" t="s">
        <v>6175</v>
      </c>
      <c r="H538" s="41" t="s">
        <v>9669</v>
      </c>
      <c r="I538" s="41" t="s">
        <v>1048</v>
      </c>
      <c r="J538" s="41" t="s">
        <v>7892</v>
      </c>
      <c r="K538" s="42">
        <v>41593</v>
      </c>
      <c r="L538" s="41"/>
      <c r="M538" s="49"/>
      <c r="N538" s="49"/>
      <c r="O538" s="49"/>
    </row>
    <row r="539" spans="1:16" hidden="1">
      <c r="A539" s="49" t="s">
        <v>8585</v>
      </c>
      <c r="B539" s="41" t="s">
        <v>9668</v>
      </c>
      <c r="C539" s="41" t="s">
        <v>108</v>
      </c>
      <c r="D539" s="49" t="s">
        <v>7928</v>
      </c>
      <c r="E539" s="48" t="s">
        <v>9593</v>
      </c>
      <c r="F539" s="48" t="s">
        <v>9594</v>
      </c>
      <c r="G539" s="49" t="s">
        <v>6175</v>
      </c>
      <c r="H539" s="41" t="s">
        <v>9669</v>
      </c>
      <c r="I539" s="41" t="s">
        <v>1048</v>
      </c>
      <c r="J539" s="41" t="s">
        <v>7893</v>
      </c>
      <c r="K539" s="41"/>
      <c r="L539" s="41"/>
      <c r="M539" s="49"/>
      <c r="N539" s="49"/>
      <c r="O539" s="49"/>
    </row>
    <row r="540" spans="1:16" hidden="1">
      <c r="A540" s="49" t="s">
        <v>8585</v>
      </c>
      <c r="B540" s="41" t="s">
        <v>9668</v>
      </c>
      <c r="C540" s="41" t="s">
        <v>108</v>
      </c>
      <c r="D540" s="49" t="s">
        <v>7928</v>
      </c>
      <c r="E540" s="48" t="s">
        <v>9593</v>
      </c>
      <c r="F540" s="48" t="s">
        <v>9594</v>
      </c>
      <c r="G540" s="49" t="s">
        <v>6175</v>
      </c>
      <c r="H540" s="41" t="s">
        <v>9669</v>
      </c>
      <c r="I540" s="41" t="s">
        <v>1048</v>
      </c>
      <c r="J540" s="41" t="s">
        <v>7894</v>
      </c>
      <c r="K540" s="41"/>
      <c r="L540" s="41"/>
      <c r="M540" s="49"/>
      <c r="N540" s="49"/>
      <c r="O540" s="49"/>
    </row>
    <row r="541" spans="1:16" ht="52.5" hidden="1">
      <c r="A541" s="48" t="s">
        <v>8585</v>
      </c>
      <c r="B541" s="40" t="s">
        <v>9668</v>
      </c>
      <c r="C541" s="40" t="s">
        <v>108</v>
      </c>
      <c r="D541" s="48" t="s">
        <v>7928</v>
      </c>
      <c r="E541" s="48" t="s">
        <v>9593</v>
      </c>
      <c r="F541" s="48" t="s">
        <v>9594</v>
      </c>
      <c r="G541" s="49" t="s">
        <v>6175</v>
      </c>
      <c r="H541" s="40" t="s">
        <v>9669</v>
      </c>
      <c r="I541" s="40" t="s">
        <v>7895</v>
      </c>
      <c r="J541" s="40" t="s">
        <v>8245</v>
      </c>
      <c r="K541" s="43">
        <f>K534</f>
        <v>41428</v>
      </c>
      <c r="L541" s="43">
        <f>K541+10</f>
        <v>41438</v>
      </c>
      <c r="M541" s="48" t="s">
        <v>8173</v>
      </c>
      <c r="N541" s="48" t="s">
        <v>5488</v>
      </c>
      <c r="O541" s="48">
        <v>100</v>
      </c>
      <c r="P541" s="56" t="s">
        <v>9670</v>
      </c>
    </row>
    <row r="542" spans="1:16" hidden="1">
      <c r="A542" s="48" t="s">
        <v>8585</v>
      </c>
      <c r="B542" s="40" t="s">
        <v>9668</v>
      </c>
      <c r="C542" s="40" t="s">
        <v>108</v>
      </c>
      <c r="D542" s="48" t="s">
        <v>7928</v>
      </c>
      <c r="E542" s="48" t="s">
        <v>9593</v>
      </c>
      <c r="F542" s="48" t="s">
        <v>9594</v>
      </c>
      <c r="G542" s="49" t="s">
        <v>6175</v>
      </c>
      <c r="H542" s="40" t="s">
        <v>9669</v>
      </c>
      <c r="I542" s="40" t="s">
        <v>7898</v>
      </c>
      <c r="J542" s="40" t="s">
        <v>8247</v>
      </c>
      <c r="K542" s="43">
        <f>L541</f>
        <v>41438</v>
      </c>
      <c r="L542" s="43">
        <f>K542+2</f>
        <v>41440</v>
      </c>
      <c r="M542" s="48" t="s">
        <v>8173</v>
      </c>
      <c r="N542" s="48" t="s">
        <v>8252</v>
      </c>
      <c r="O542" s="48">
        <v>100</v>
      </c>
    </row>
    <row r="543" spans="1:16">
      <c r="A543" s="48" t="s">
        <v>8585</v>
      </c>
      <c r="B543" s="40" t="s">
        <v>9668</v>
      </c>
      <c r="C543" s="40" t="s">
        <v>108</v>
      </c>
      <c r="D543" s="48" t="s">
        <v>7928</v>
      </c>
      <c r="E543" s="48" t="s">
        <v>9593</v>
      </c>
      <c r="F543" s="48" t="s">
        <v>9594</v>
      </c>
      <c r="G543" s="49" t="s">
        <v>6175</v>
      </c>
      <c r="H543" s="40" t="s">
        <v>9669</v>
      </c>
      <c r="I543" s="40" t="s">
        <v>7901</v>
      </c>
      <c r="J543" s="40" t="s">
        <v>7902</v>
      </c>
      <c r="K543" s="43">
        <f>L542</f>
        <v>41440</v>
      </c>
      <c r="L543" s="43">
        <f>K544</f>
        <v>41531</v>
      </c>
      <c r="M543" s="48" t="s">
        <v>8173</v>
      </c>
      <c r="N543" s="48" t="s">
        <v>5488</v>
      </c>
      <c r="O543" s="48">
        <v>100</v>
      </c>
    </row>
    <row r="544" spans="1:16" hidden="1">
      <c r="A544" s="48" t="s">
        <v>8585</v>
      </c>
      <c r="B544" s="40" t="s">
        <v>9668</v>
      </c>
      <c r="C544" s="40" t="s">
        <v>108</v>
      </c>
      <c r="D544" s="48" t="s">
        <v>7928</v>
      </c>
      <c r="E544" s="48" t="s">
        <v>9593</v>
      </c>
      <c r="F544" s="48" t="s">
        <v>9594</v>
      </c>
      <c r="G544" s="49" t="s">
        <v>6175</v>
      </c>
      <c r="H544" s="40" t="s">
        <v>9669</v>
      </c>
      <c r="I544" s="40" t="s">
        <v>7904</v>
      </c>
      <c r="J544" s="40" t="s">
        <v>7905</v>
      </c>
      <c r="K544" s="43">
        <f>L544-5</f>
        <v>41531</v>
      </c>
      <c r="L544" s="43">
        <f>K545</f>
        <v>41536</v>
      </c>
      <c r="M544" s="48" t="s">
        <v>8173</v>
      </c>
      <c r="N544" s="48" t="s">
        <v>5488</v>
      </c>
      <c r="O544" s="48">
        <v>100</v>
      </c>
    </row>
    <row r="545" spans="1:16" hidden="1">
      <c r="A545" s="48" t="s">
        <v>8585</v>
      </c>
      <c r="B545" s="40" t="s">
        <v>9668</v>
      </c>
      <c r="C545" s="40" t="s">
        <v>108</v>
      </c>
      <c r="D545" s="48" t="s">
        <v>7928</v>
      </c>
      <c r="E545" s="48" t="s">
        <v>9593</v>
      </c>
      <c r="F545" s="48" t="s">
        <v>9594</v>
      </c>
      <c r="G545" s="49" t="s">
        <v>6175</v>
      </c>
      <c r="H545" s="40" t="s">
        <v>9669</v>
      </c>
      <c r="I545" s="40" t="s">
        <v>7904</v>
      </c>
      <c r="J545" s="40" t="s">
        <v>8249</v>
      </c>
      <c r="K545" s="43">
        <f>L545-5</f>
        <v>41536</v>
      </c>
      <c r="L545" s="43">
        <f>K546</f>
        <v>41541</v>
      </c>
      <c r="M545" s="48" t="s">
        <v>8173</v>
      </c>
      <c r="N545" s="48" t="s">
        <v>5488</v>
      </c>
      <c r="O545" s="48">
        <v>100</v>
      </c>
    </row>
    <row r="546" spans="1:16" hidden="1">
      <c r="A546" s="48" t="s">
        <v>8585</v>
      </c>
      <c r="B546" s="40" t="s">
        <v>9668</v>
      </c>
      <c r="C546" s="40" t="s">
        <v>108</v>
      </c>
      <c r="D546" s="48" t="s">
        <v>7928</v>
      </c>
      <c r="E546" s="48" t="s">
        <v>9593</v>
      </c>
      <c r="F546" s="48" t="s">
        <v>9594</v>
      </c>
      <c r="G546" s="49" t="s">
        <v>6175</v>
      </c>
      <c r="H546" s="40" t="s">
        <v>9669</v>
      </c>
      <c r="I546" s="40" t="s">
        <v>7904</v>
      </c>
      <c r="J546" s="40" t="s">
        <v>7907</v>
      </c>
      <c r="K546" s="43">
        <f>L546-5</f>
        <v>41541</v>
      </c>
      <c r="L546" s="43">
        <f>K547</f>
        <v>41546</v>
      </c>
      <c r="M546" s="48" t="s">
        <v>8173</v>
      </c>
      <c r="N546" s="48" t="s">
        <v>5488</v>
      </c>
      <c r="O546" s="48">
        <v>100</v>
      </c>
    </row>
    <row r="547" spans="1:16" hidden="1">
      <c r="A547" s="48" t="s">
        <v>8585</v>
      </c>
      <c r="B547" s="40" t="s">
        <v>9668</v>
      </c>
      <c r="C547" s="40" t="s">
        <v>108</v>
      </c>
      <c r="D547" s="48" t="s">
        <v>7928</v>
      </c>
      <c r="E547" s="48" t="s">
        <v>9593</v>
      </c>
      <c r="F547" s="48" t="s">
        <v>9594</v>
      </c>
      <c r="G547" s="49" t="s">
        <v>6175</v>
      </c>
      <c r="H547" s="40" t="s">
        <v>9669</v>
      </c>
      <c r="I547" s="40" t="s">
        <v>7904</v>
      </c>
      <c r="J547" s="40" t="s">
        <v>8172</v>
      </c>
      <c r="K547" s="43">
        <f>L547-1</f>
        <v>41546</v>
      </c>
      <c r="L547" s="43">
        <f>K535</f>
        <v>41547</v>
      </c>
      <c r="M547" s="48" t="s">
        <v>8173</v>
      </c>
      <c r="N547" s="48" t="s">
        <v>5488</v>
      </c>
      <c r="O547" s="48">
        <v>100</v>
      </c>
    </row>
    <row r="548" spans="1:16" hidden="1">
      <c r="A548" s="41" t="s">
        <v>8539</v>
      </c>
      <c r="B548" s="41" t="s">
        <v>9671</v>
      </c>
      <c r="C548" s="41" t="s">
        <v>108</v>
      </c>
      <c r="D548" s="41" t="s">
        <v>65</v>
      </c>
      <c r="E548" s="48" t="s">
        <v>9593</v>
      </c>
      <c r="F548" s="48" t="s">
        <v>9594</v>
      </c>
      <c r="G548" s="49" t="s">
        <v>6175</v>
      </c>
      <c r="H548" s="41" t="s">
        <v>9672</v>
      </c>
      <c r="I548" s="41" t="s">
        <v>1048</v>
      </c>
      <c r="J548" s="41" t="s">
        <v>7888</v>
      </c>
      <c r="K548" s="41"/>
      <c r="L548" s="40"/>
      <c r="M548" s="40"/>
      <c r="N548" s="40"/>
    </row>
    <row r="549" spans="1:16" hidden="1">
      <c r="A549" s="41" t="s">
        <v>8539</v>
      </c>
      <c r="B549" s="41" t="s">
        <v>9671</v>
      </c>
      <c r="C549" s="41" t="s">
        <v>108</v>
      </c>
      <c r="D549" s="41" t="s">
        <v>65</v>
      </c>
      <c r="E549" s="48" t="s">
        <v>9593</v>
      </c>
      <c r="F549" s="48" t="s">
        <v>9594</v>
      </c>
      <c r="G549" s="49" t="s">
        <v>6175</v>
      </c>
      <c r="H549" s="41" t="s">
        <v>9672</v>
      </c>
      <c r="I549" s="41" t="s">
        <v>1048</v>
      </c>
      <c r="J549" s="41" t="s">
        <v>8244</v>
      </c>
      <c r="K549" s="59">
        <v>40969</v>
      </c>
      <c r="L549" s="40"/>
      <c r="M549" s="40"/>
      <c r="N549" s="40"/>
    </row>
    <row r="550" spans="1:16" hidden="1">
      <c r="A550" s="41" t="s">
        <v>8539</v>
      </c>
      <c r="B550" s="41" t="s">
        <v>9671</v>
      </c>
      <c r="C550" s="41" t="s">
        <v>108</v>
      </c>
      <c r="D550" s="41" t="s">
        <v>65</v>
      </c>
      <c r="E550" s="48" t="s">
        <v>9593</v>
      </c>
      <c r="F550" s="48" t="s">
        <v>9594</v>
      </c>
      <c r="G550" s="49" t="s">
        <v>6175</v>
      </c>
      <c r="H550" s="41" t="s">
        <v>9672</v>
      </c>
      <c r="I550" s="41" t="s">
        <v>1048</v>
      </c>
      <c r="J550" s="41" t="s">
        <v>7889</v>
      </c>
      <c r="K550" s="59">
        <v>41358</v>
      </c>
      <c r="L550" s="40" t="s">
        <v>8309</v>
      </c>
      <c r="M550" s="40"/>
      <c r="N550" s="40"/>
    </row>
    <row r="551" spans="1:16" hidden="1">
      <c r="A551" s="41" t="s">
        <v>8539</v>
      </c>
      <c r="B551" s="41" t="s">
        <v>9671</v>
      </c>
      <c r="C551" s="41" t="s">
        <v>108</v>
      </c>
      <c r="D551" s="41" t="s">
        <v>65</v>
      </c>
      <c r="E551" s="48" t="s">
        <v>9593</v>
      </c>
      <c r="F551" s="48" t="s">
        <v>9594</v>
      </c>
      <c r="G551" s="49" t="s">
        <v>6175</v>
      </c>
      <c r="H551" s="41" t="s">
        <v>9672</v>
      </c>
      <c r="I551" s="41" t="s">
        <v>1048</v>
      </c>
      <c r="J551" s="41" t="s">
        <v>7890</v>
      </c>
      <c r="K551" s="41"/>
      <c r="L551" s="40"/>
      <c r="M551" s="40"/>
      <c r="N551" s="40"/>
    </row>
    <row r="552" spans="1:16" hidden="1">
      <c r="A552" s="41" t="s">
        <v>8539</v>
      </c>
      <c r="B552" s="41" t="s">
        <v>9671</v>
      </c>
      <c r="C552" s="41" t="s">
        <v>108</v>
      </c>
      <c r="D552" s="41" t="s">
        <v>65</v>
      </c>
      <c r="E552" s="48" t="s">
        <v>9593</v>
      </c>
      <c r="F552" s="48" t="s">
        <v>9594</v>
      </c>
      <c r="G552" s="49" t="s">
        <v>6175</v>
      </c>
      <c r="H552" s="41" t="s">
        <v>9672</v>
      </c>
      <c r="I552" s="41" t="s">
        <v>1048</v>
      </c>
      <c r="J552" s="41" t="s">
        <v>7891</v>
      </c>
      <c r="K552" s="41"/>
      <c r="L552" s="40"/>
      <c r="M552" s="40"/>
      <c r="N552" s="40"/>
    </row>
    <row r="553" spans="1:16" hidden="1">
      <c r="A553" s="41" t="s">
        <v>8539</v>
      </c>
      <c r="B553" s="41" t="s">
        <v>9671</v>
      </c>
      <c r="C553" s="41" t="s">
        <v>108</v>
      </c>
      <c r="D553" s="41" t="s">
        <v>65</v>
      </c>
      <c r="E553" s="48" t="s">
        <v>9593</v>
      </c>
      <c r="F553" s="48" t="s">
        <v>9594</v>
      </c>
      <c r="G553" s="49" t="s">
        <v>6175</v>
      </c>
      <c r="H553" s="41" t="s">
        <v>9672</v>
      </c>
      <c r="I553" s="41" t="s">
        <v>1048</v>
      </c>
      <c r="J553" s="41" t="s">
        <v>7892</v>
      </c>
      <c r="K553" s="59">
        <v>41588</v>
      </c>
      <c r="L553" s="40"/>
      <c r="M553" s="40"/>
      <c r="N553" s="40"/>
    </row>
    <row r="554" spans="1:16" hidden="1">
      <c r="A554" s="41" t="s">
        <v>8539</v>
      </c>
      <c r="B554" s="41" t="s">
        <v>9671</v>
      </c>
      <c r="C554" s="41" t="s">
        <v>108</v>
      </c>
      <c r="D554" s="41" t="s">
        <v>65</v>
      </c>
      <c r="E554" s="48" t="s">
        <v>9593</v>
      </c>
      <c r="F554" s="48" t="s">
        <v>9594</v>
      </c>
      <c r="G554" s="49" t="s">
        <v>6175</v>
      </c>
      <c r="H554" s="41" t="s">
        <v>9672</v>
      </c>
      <c r="I554" s="41" t="s">
        <v>1048</v>
      </c>
      <c r="J554" s="41" t="s">
        <v>7893</v>
      </c>
      <c r="K554" s="41"/>
      <c r="L554" s="40"/>
      <c r="M554" s="40"/>
      <c r="N554" s="40"/>
    </row>
    <row r="555" spans="1:16" hidden="1">
      <c r="A555" s="41" t="s">
        <v>8539</v>
      </c>
      <c r="B555" s="41" t="s">
        <v>9671</v>
      </c>
      <c r="C555" s="41" t="s">
        <v>108</v>
      </c>
      <c r="D555" s="41" t="s">
        <v>65</v>
      </c>
      <c r="E555" s="48" t="s">
        <v>9593</v>
      </c>
      <c r="F555" s="48" t="s">
        <v>9594</v>
      </c>
      <c r="G555" s="49" t="s">
        <v>6175</v>
      </c>
      <c r="H555" s="41" t="s">
        <v>9672</v>
      </c>
      <c r="I555" s="41" t="s">
        <v>1048</v>
      </c>
      <c r="J555" s="41" t="s">
        <v>7894</v>
      </c>
      <c r="K555" s="41"/>
      <c r="L555" s="40"/>
      <c r="M555" s="40"/>
      <c r="N555" s="40"/>
    </row>
    <row r="556" spans="1:16" ht="26.45" hidden="1">
      <c r="A556" s="40" t="s">
        <v>8539</v>
      </c>
      <c r="B556" s="40" t="s">
        <v>9671</v>
      </c>
      <c r="C556" s="40" t="s">
        <v>108</v>
      </c>
      <c r="D556" s="40" t="s">
        <v>65</v>
      </c>
      <c r="E556" s="48" t="s">
        <v>9593</v>
      </c>
      <c r="F556" s="48" t="s">
        <v>9594</v>
      </c>
      <c r="G556" s="49" t="s">
        <v>6175</v>
      </c>
      <c r="H556" s="40" t="s">
        <v>9672</v>
      </c>
      <c r="I556" s="40" t="s">
        <v>7895</v>
      </c>
      <c r="J556" s="40" t="s">
        <v>8245</v>
      </c>
      <c r="K556" s="43">
        <f>K549</f>
        <v>40969</v>
      </c>
      <c r="L556" s="43">
        <f>K556+10</f>
        <v>40979</v>
      </c>
      <c r="M556" s="40" t="s">
        <v>9</v>
      </c>
      <c r="N556" s="40" t="s">
        <v>6184</v>
      </c>
      <c r="O556" s="40">
        <v>100</v>
      </c>
      <c r="P556" s="56" t="s">
        <v>9673</v>
      </c>
    </row>
    <row r="557" spans="1:16" hidden="1">
      <c r="A557" s="40" t="s">
        <v>8539</v>
      </c>
      <c r="B557" s="40" t="s">
        <v>9671</v>
      </c>
      <c r="C557" s="40" t="s">
        <v>108</v>
      </c>
      <c r="D557" s="40" t="s">
        <v>65</v>
      </c>
      <c r="E557" s="48" t="s">
        <v>9593</v>
      </c>
      <c r="F557" s="48" t="s">
        <v>9594</v>
      </c>
      <c r="G557" s="49" t="s">
        <v>6175</v>
      </c>
      <c r="H557" s="40" t="s">
        <v>9672</v>
      </c>
      <c r="I557" s="40" t="s">
        <v>7898</v>
      </c>
      <c r="J557" s="40" t="s">
        <v>8247</v>
      </c>
      <c r="K557" s="43">
        <f>L556</f>
        <v>40979</v>
      </c>
      <c r="L557" s="43">
        <f>K557+2</f>
        <v>40981</v>
      </c>
      <c r="M557" s="40" t="s">
        <v>9</v>
      </c>
      <c r="N557" s="40" t="s">
        <v>6142</v>
      </c>
      <c r="O557" s="40">
        <v>100</v>
      </c>
    </row>
    <row r="558" spans="1:16">
      <c r="A558" s="40" t="s">
        <v>8539</v>
      </c>
      <c r="B558" s="40" t="s">
        <v>9671</v>
      </c>
      <c r="C558" s="40" t="s">
        <v>108</v>
      </c>
      <c r="D558" s="40" t="s">
        <v>65</v>
      </c>
      <c r="E558" s="48" t="s">
        <v>9593</v>
      </c>
      <c r="F558" s="48" t="s">
        <v>9594</v>
      </c>
      <c r="G558" s="49" t="s">
        <v>6175</v>
      </c>
      <c r="H558" s="40" t="s">
        <v>9672</v>
      </c>
      <c r="I558" s="40" t="s">
        <v>7901</v>
      </c>
      <c r="J558" s="40" t="s">
        <v>7902</v>
      </c>
      <c r="K558" s="43">
        <f>L557</f>
        <v>40981</v>
      </c>
      <c r="L558" s="43">
        <f>K559</f>
        <v>41342</v>
      </c>
      <c r="M558" s="40" t="s">
        <v>9</v>
      </c>
      <c r="N558" s="40" t="s">
        <v>6184</v>
      </c>
      <c r="O558" s="40">
        <v>100</v>
      </c>
    </row>
    <row r="559" spans="1:16" hidden="1">
      <c r="A559" s="40" t="s">
        <v>8539</v>
      </c>
      <c r="B559" s="40" t="s">
        <v>9671</v>
      </c>
      <c r="C559" s="40" t="s">
        <v>108</v>
      </c>
      <c r="D559" s="40" t="s">
        <v>65</v>
      </c>
      <c r="E559" s="48" t="s">
        <v>9593</v>
      </c>
      <c r="F559" s="48" t="s">
        <v>9594</v>
      </c>
      <c r="G559" s="49" t="s">
        <v>6175</v>
      </c>
      <c r="H559" s="40" t="s">
        <v>9672</v>
      </c>
      <c r="I559" s="40" t="s">
        <v>7904</v>
      </c>
      <c r="J559" s="40" t="s">
        <v>7905</v>
      </c>
      <c r="K559" s="43">
        <f>L559-5</f>
        <v>41342</v>
      </c>
      <c r="L559" s="43">
        <f>K560</f>
        <v>41347</v>
      </c>
      <c r="M559" s="40" t="s">
        <v>9</v>
      </c>
      <c r="N559" s="40" t="s">
        <v>6184</v>
      </c>
      <c r="O559" s="40">
        <v>100</v>
      </c>
    </row>
    <row r="560" spans="1:16" hidden="1">
      <c r="A560" s="40" t="s">
        <v>8539</v>
      </c>
      <c r="B560" s="40" t="s">
        <v>9671</v>
      </c>
      <c r="C560" s="40" t="s">
        <v>108</v>
      </c>
      <c r="D560" s="40" t="s">
        <v>65</v>
      </c>
      <c r="E560" s="48" t="s">
        <v>9593</v>
      </c>
      <c r="F560" s="48" t="s">
        <v>9594</v>
      </c>
      <c r="G560" s="49" t="s">
        <v>6175</v>
      </c>
      <c r="H560" s="40" t="s">
        <v>9672</v>
      </c>
      <c r="I560" s="40" t="s">
        <v>7904</v>
      </c>
      <c r="J560" s="40" t="s">
        <v>8249</v>
      </c>
      <c r="K560" s="43">
        <f>L560-5</f>
        <v>41347</v>
      </c>
      <c r="L560" s="43">
        <f>K561</f>
        <v>41352</v>
      </c>
      <c r="M560" s="40" t="s">
        <v>9</v>
      </c>
      <c r="N560" s="40" t="s">
        <v>6184</v>
      </c>
      <c r="O560" s="40">
        <v>100</v>
      </c>
    </row>
    <row r="561" spans="1:16" hidden="1">
      <c r="A561" s="40" t="s">
        <v>8539</v>
      </c>
      <c r="B561" s="40" t="s">
        <v>9671</v>
      </c>
      <c r="C561" s="40" t="s">
        <v>108</v>
      </c>
      <c r="D561" s="40" t="s">
        <v>65</v>
      </c>
      <c r="E561" s="48" t="s">
        <v>9593</v>
      </c>
      <c r="F561" s="48" t="s">
        <v>9594</v>
      </c>
      <c r="G561" s="49" t="s">
        <v>6175</v>
      </c>
      <c r="H561" s="40" t="s">
        <v>9672</v>
      </c>
      <c r="I561" s="40" t="s">
        <v>7904</v>
      </c>
      <c r="J561" s="40" t="s">
        <v>7907</v>
      </c>
      <c r="K561" s="43">
        <f>L561-5</f>
        <v>41352</v>
      </c>
      <c r="L561" s="43">
        <f>K562</f>
        <v>41357</v>
      </c>
      <c r="M561" s="40" t="s">
        <v>9</v>
      </c>
      <c r="N561" s="40" t="s">
        <v>6184</v>
      </c>
      <c r="O561" s="40">
        <v>100</v>
      </c>
    </row>
    <row r="562" spans="1:16" hidden="1">
      <c r="A562" s="40" t="s">
        <v>8539</v>
      </c>
      <c r="B562" s="40" t="s">
        <v>9671</v>
      </c>
      <c r="C562" s="40" t="s">
        <v>108</v>
      </c>
      <c r="D562" s="40" t="s">
        <v>65</v>
      </c>
      <c r="E562" s="48" t="s">
        <v>9593</v>
      </c>
      <c r="F562" s="48" t="s">
        <v>9594</v>
      </c>
      <c r="G562" s="49" t="s">
        <v>6175</v>
      </c>
      <c r="H562" s="40" t="s">
        <v>9672</v>
      </c>
      <c r="I562" s="40" t="s">
        <v>7904</v>
      </c>
      <c r="J562" s="40" t="s">
        <v>8172</v>
      </c>
      <c r="K562" s="43">
        <f>L562-1</f>
        <v>41357</v>
      </c>
      <c r="L562" s="43">
        <f>K550</f>
        <v>41358</v>
      </c>
      <c r="M562" s="40" t="s">
        <v>9</v>
      </c>
      <c r="N562" s="40" t="s">
        <v>6184</v>
      </c>
      <c r="O562" s="40">
        <v>100</v>
      </c>
    </row>
    <row r="563" spans="1:16" hidden="1">
      <c r="A563" s="49" t="s">
        <v>9674</v>
      </c>
      <c r="B563" s="49"/>
      <c r="C563" s="47" t="s">
        <v>65</v>
      </c>
      <c r="D563" s="47" t="s">
        <v>65</v>
      </c>
      <c r="E563" s="48" t="s">
        <v>9593</v>
      </c>
      <c r="F563" s="48" t="s">
        <v>9594</v>
      </c>
      <c r="G563" s="41" t="s">
        <v>5399</v>
      </c>
      <c r="H563" s="49" t="s">
        <v>9675</v>
      </c>
      <c r="I563" s="41" t="s">
        <v>1048</v>
      </c>
      <c r="J563" s="41" t="s">
        <v>7888</v>
      </c>
      <c r="K563" s="41"/>
      <c r="L563" s="40"/>
    </row>
    <row r="564" spans="1:16" hidden="1">
      <c r="A564" s="49" t="s">
        <v>9674</v>
      </c>
      <c r="B564" s="49"/>
      <c r="C564" s="47" t="s">
        <v>65</v>
      </c>
      <c r="D564" s="47" t="s">
        <v>65</v>
      </c>
      <c r="E564" s="48" t="s">
        <v>9593</v>
      </c>
      <c r="F564" s="48" t="s">
        <v>9594</v>
      </c>
      <c r="G564" s="41" t="s">
        <v>5399</v>
      </c>
      <c r="H564" s="49" t="s">
        <v>9675</v>
      </c>
      <c r="I564" s="41" t="s">
        <v>1048</v>
      </c>
      <c r="J564" s="41" t="s">
        <v>8244</v>
      </c>
      <c r="K564" s="42">
        <v>41275</v>
      </c>
      <c r="L564" s="40"/>
    </row>
    <row r="565" spans="1:16" hidden="1">
      <c r="A565" s="49" t="s">
        <v>9674</v>
      </c>
      <c r="B565" s="49"/>
      <c r="C565" s="47" t="s">
        <v>65</v>
      </c>
      <c r="D565" s="47" t="s">
        <v>65</v>
      </c>
      <c r="E565" s="48" t="s">
        <v>9593</v>
      </c>
      <c r="F565" s="48" t="s">
        <v>9594</v>
      </c>
      <c r="G565" s="41" t="s">
        <v>5399</v>
      </c>
      <c r="H565" s="49" t="s">
        <v>9675</v>
      </c>
      <c r="I565" s="41" t="s">
        <v>1048</v>
      </c>
      <c r="J565" s="41" t="s">
        <v>7889</v>
      </c>
      <c r="K565" s="42">
        <v>41395</v>
      </c>
      <c r="L565" s="40"/>
    </row>
    <row r="566" spans="1:16" hidden="1">
      <c r="A566" s="49" t="s">
        <v>9674</v>
      </c>
      <c r="B566" s="49"/>
      <c r="C566" s="47" t="s">
        <v>65</v>
      </c>
      <c r="D566" s="47" t="s">
        <v>65</v>
      </c>
      <c r="E566" s="48" t="s">
        <v>9593</v>
      </c>
      <c r="F566" s="48" t="s">
        <v>9594</v>
      </c>
      <c r="G566" s="41" t="s">
        <v>5399</v>
      </c>
      <c r="H566" s="49" t="s">
        <v>9675</v>
      </c>
      <c r="I566" s="41" t="s">
        <v>1048</v>
      </c>
      <c r="J566" s="41" t="s">
        <v>7890</v>
      </c>
      <c r="K566" s="41"/>
      <c r="L566" s="40"/>
    </row>
    <row r="567" spans="1:16" hidden="1">
      <c r="A567" s="49" t="s">
        <v>9674</v>
      </c>
      <c r="B567" s="49"/>
      <c r="C567" s="47" t="s">
        <v>65</v>
      </c>
      <c r="D567" s="47" t="s">
        <v>65</v>
      </c>
      <c r="E567" s="48" t="s">
        <v>9593</v>
      </c>
      <c r="F567" s="48" t="s">
        <v>9594</v>
      </c>
      <c r="G567" s="41" t="s">
        <v>5399</v>
      </c>
      <c r="H567" s="49" t="s">
        <v>9675</v>
      </c>
      <c r="I567" s="41" t="s">
        <v>1048</v>
      </c>
      <c r="J567" s="41" t="s">
        <v>7891</v>
      </c>
      <c r="K567" s="41"/>
      <c r="L567" s="40"/>
    </row>
    <row r="568" spans="1:16" hidden="1">
      <c r="A568" s="49" t="s">
        <v>9674</v>
      </c>
      <c r="B568" s="49"/>
      <c r="C568" s="47" t="s">
        <v>65</v>
      </c>
      <c r="D568" s="47" t="s">
        <v>65</v>
      </c>
      <c r="E568" s="48" t="s">
        <v>9593</v>
      </c>
      <c r="F568" s="48" t="s">
        <v>9594</v>
      </c>
      <c r="G568" s="41" t="s">
        <v>5399</v>
      </c>
      <c r="H568" s="49" t="s">
        <v>9675</v>
      </c>
      <c r="I568" s="41" t="s">
        <v>1048</v>
      </c>
      <c r="J568" s="41" t="s">
        <v>7892</v>
      </c>
      <c r="K568" s="41"/>
      <c r="L568" s="40"/>
    </row>
    <row r="569" spans="1:16" hidden="1">
      <c r="A569" s="49" t="s">
        <v>9674</v>
      </c>
      <c r="B569" s="49"/>
      <c r="C569" s="47" t="s">
        <v>65</v>
      </c>
      <c r="D569" s="47" t="s">
        <v>65</v>
      </c>
      <c r="E569" s="48" t="s">
        <v>9593</v>
      </c>
      <c r="F569" s="48" t="s">
        <v>9594</v>
      </c>
      <c r="G569" s="41" t="s">
        <v>5399</v>
      </c>
      <c r="H569" s="49" t="s">
        <v>9675</v>
      </c>
      <c r="I569" s="41" t="s">
        <v>1048</v>
      </c>
      <c r="J569" s="41" t="s">
        <v>7893</v>
      </c>
      <c r="K569" s="41"/>
      <c r="L569" s="40"/>
    </row>
    <row r="570" spans="1:16" hidden="1">
      <c r="A570" s="49" t="s">
        <v>9674</v>
      </c>
      <c r="B570" s="49"/>
      <c r="C570" s="47" t="s">
        <v>65</v>
      </c>
      <c r="D570" s="47" t="s">
        <v>65</v>
      </c>
      <c r="E570" s="48" t="s">
        <v>9593</v>
      </c>
      <c r="F570" s="48" t="s">
        <v>9594</v>
      </c>
      <c r="G570" s="41" t="s">
        <v>5399</v>
      </c>
      <c r="H570" s="49" t="s">
        <v>9675</v>
      </c>
      <c r="I570" s="41" t="s">
        <v>1048</v>
      </c>
      <c r="J570" s="41" t="s">
        <v>7894</v>
      </c>
      <c r="K570" s="41"/>
      <c r="L570" s="40"/>
    </row>
    <row r="571" spans="1:16" hidden="1">
      <c r="A571" s="48" t="s">
        <v>9674</v>
      </c>
      <c r="C571" s="46" t="s">
        <v>65</v>
      </c>
      <c r="D571" s="46" t="s">
        <v>65</v>
      </c>
      <c r="E571" s="48" t="s">
        <v>9593</v>
      </c>
      <c r="F571" s="48" t="s">
        <v>9594</v>
      </c>
      <c r="G571" s="41" t="s">
        <v>5399</v>
      </c>
      <c r="H571" s="48" t="s">
        <v>9675</v>
      </c>
      <c r="I571" s="40" t="s">
        <v>7895</v>
      </c>
      <c r="J571" s="40" t="s">
        <v>8245</v>
      </c>
      <c r="K571" s="43">
        <f>K564</f>
        <v>41275</v>
      </c>
      <c r="L571" s="43">
        <f>K571+30</f>
        <v>41305</v>
      </c>
      <c r="M571" s="40" t="s">
        <v>7</v>
      </c>
      <c r="N571" s="40" t="s">
        <v>7</v>
      </c>
      <c r="O571" s="40">
        <v>100</v>
      </c>
      <c r="P571" s="39"/>
    </row>
    <row r="572" spans="1:16" hidden="1">
      <c r="A572" s="48" t="s">
        <v>9674</v>
      </c>
      <c r="C572" s="46" t="s">
        <v>65</v>
      </c>
      <c r="D572" s="46" t="s">
        <v>65</v>
      </c>
      <c r="E572" s="48" t="s">
        <v>9593</v>
      </c>
      <c r="F572" s="48" t="s">
        <v>9594</v>
      </c>
      <c r="G572" s="41" t="s">
        <v>5399</v>
      </c>
      <c r="H572" s="48" t="s">
        <v>9675</v>
      </c>
      <c r="I572" s="40" t="s">
        <v>7898</v>
      </c>
      <c r="J572" s="40" t="s">
        <v>8247</v>
      </c>
      <c r="K572" s="43">
        <f t="shared" ref="K572:K577" si="9">L571</f>
        <v>41305</v>
      </c>
      <c r="L572" s="43">
        <f>K572+5</f>
        <v>41310</v>
      </c>
      <c r="M572" s="40" t="s">
        <v>7</v>
      </c>
      <c r="N572" s="40" t="s">
        <v>7</v>
      </c>
      <c r="O572" s="40">
        <v>100</v>
      </c>
      <c r="P572" s="39"/>
    </row>
    <row r="573" spans="1:16" hidden="1">
      <c r="A573" s="48" t="s">
        <v>9674</v>
      </c>
      <c r="C573" s="46" t="s">
        <v>65</v>
      </c>
      <c r="D573" s="46" t="s">
        <v>65</v>
      </c>
      <c r="E573" s="48" t="s">
        <v>9593</v>
      </c>
      <c r="F573" s="48" t="s">
        <v>9594</v>
      </c>
      <c r="G573" s="41" t="s">
        <v>5399</v>
      </c>
      <c r="H573" s="48" t="s">
        <v>9675</v>
      </c>
      <c r="I573" s="40" t="s">
        <v>8253</v>
      </c>
      <c r="J573" s="40" t="s">
        <v>8254</v>
      </c>
      <c r="K573" s="43">
        <f t="shared" si="9"/>
        <v>41310</v>
      </c>
      <c r="L573" s="43">
        <f>K573+30</f>
        <v>41340</v>
      </c>
      <c r="M573" s="40" t="s">
        <v>7</v>
      </c>
      <c r="N573" s="40" t="s">
        <v>7</v>
      </c>
      <c r="O573" s="40">
        <v>100</v>
      </c>
      <c r="P573" s="39"/>
    </row>
    <row r="574" spans="1:16" hidden="1">
      <c r="A574" s="48" t="s">
        <v>9674</v>
      </c>
      <c r="C574" s="46" t="s">
        <v>65</v>
      </c>
      <c r="D574" s="46" t="s">
        <v>65</v>
      </c>
      <c r="E574" s="48" t="s">
        <v>9593</v>
      </c>
      <c r="F574" s="48" t="s">
        <v>9594</v>
      </c>
      <c r="G574" s="41" t="s">
        <v>5399</v>
      </c>
      <c r="H574" s="48" t="s">
        <v>9675</v>
      </c>
      <c r="I574" s="40" t="s">
        <v>8256</v>
      </c>
      <c r="J574" s="40" t="s">
        <v>8257</v>
      </c>
      <c r="K574" s="43">
        <f t="shared" si="9"/>
        <v>41340</v>
      </c>
      <c r="L574" s="43">
        <f>L573+10</f>
        <v>41350</v>
      </c>
      <c r="M574" s="40" t="s">
        <v>7</v>
      </c>
      <c r="N574" s="40" t="s">
        <v>7</v>
      </c>
      <c r="O574" s="40">
        <v>100</v>
      </c>
      <c r="P574" s="39"/>
    </row>
    <row r="575" spans="1:16" hidden="1">
      <c r="A575" s="48" t="s">
        <v>9674</v>
      </c>
      <c r="C575" s="46" t="s">
        <v>65</v>
      </c>
      <c r="D575" s="46" t="s">
        <v>65</v>
      </c>
      <c r="E575" s="48" t="s">
        <v>9593</v>
      </c>
      <c r="F575" s="48" t="s">
        <v>9594</v>
      </c>
      <c r="G575" s="41" t="s">
        <v>5399</v>
      </c>
      <c r="H575" s="48" t="s">
        <v>9675</v>
      </c>
      <c r="I575" s="40" t="s">
        <v>8256</v>
      </c>
      <c r="J575" s="40" t="s">
        <v>8249</v>
      </c>
      <c r="K575" s="43">
        <f t="shared" si="9"/>
        <v>41350</v>
      </c>
      <c r="L575" s="43">
        <f>K575+10</f>
        <v>41360</v>
      </c>
      <c r="M575" s="40" t="s">
        <v>7</v>
      </c>
      <c r="N575" s="40" t="s">
        <v>7</v>
      </c>
      <c r="O575" s="40">
        <v>100</v>
      </c>
      <c r="P575" s="39"/>
    </row>
    <row r="576" spans="1:16" hidden="1">
      <c r="A576" s="48" t="s">
        <v>9674</v>
      </c>
      <c r="C576" s="46" t="s">
        <v>65</v>
      </c>
      <c r="D576" s="46" t="s">
        <v>65</v>
      </c>
      <c r="E576" s="48" t="s">
        <v>9593</v>
      </c>
      <c r="F576" s="48" t="s">
        <v>9594</v>
      </c>
      <c r="G576" s="41" t="s">
        <v>5399</v>
      </c>
      <c r="H576" s="48" t="s">
        <v>9675</v>
      </c>
      <c r="I576" s="40" t="s">
        <v>8256</v>
      </c>
      <c r="J576" s="40" t="s">
        <v>7907</v>
      </c>
      <c r="K576" s="43">
        <f t="shared" si="9"/>
        <v>41360</v>
      </c>
      <c r="L576" s="43">
        <f>K576+5</f>
        <v>41365</v>
      </c>
      <c r="M576" s="40" t="s">
        <v>7</v>
      </c>
      <c r="N576" s="40" t="s">
        <v>7</v>
      </c>
      <c r="O576" s="40">
        <v>100</v>
      </c>
      <c r="P576" s="39"/>
    </row>
    <row r="577" spans="1:16" hidden="1">
      <c r="A577" s="48" t="s">
        <v>9674</v>
      </c>
      <c r="C577" s="46" t="s">
        <v>65</v>
      </c>
      <c r="D577" s="46" t="s">
        <v>65</v>
      </c>
      <c r="E577" s="48" t="s">
        <v>9593</v>
      </c>
      <c r="F577" s="48" t="s">
        <v>9594</v>
      </c>
      <c r="G577" s="41" t="s">
        <v>5399</v>
      </c>
      <c r="H577" s="48" t="s">
        <v>9675</v>
      </c>
      <c r="I577" s="40" t="s">
        <v>8256</v>
      </c>
      <c r="J577" s="40" t="s">
        <v>8259</v>
      </c>
      <c r="K577" s="43">
        <f t="shared" si="9"/>
        <v>41365</v>
      </c>
      <c r="L577" s="43">
        <f>K577</f>
        <v>41365</v>
      </c>
      <c r="M577" s="40" t="s">
        <v>7</v>
      </c>
      <c r="N577" s="40" t="s">
        <v>7</v>
      </c>
      <c r="O577" s="40">
        <v>100</v>
      </c>
      <c r="P577" s="39"/>
    </row>
    <row r="578" spans="1:16" hidden="1">
      <c r="A578" s="48" t="s">
        <v>9674</v>
      </c>
      <c r="C578" s="46" t="s">
        <v>65</v>
      </c>
      <c r="D578" s="46" t="s">
        <v>65</v>
      </c>
      <c r="E578" s="48" t="s">
        <v>9593</v>
      </c>
      <c r="F578" s="48" t="s">
        <v>9594</v>
      </c>
      <c r="G578" s="41" t="s">
        <v>5399</v>
      </c>
      <c r="H578" s="48" t="s">
        <v>9675</v>
      </c>
      <c r="I578" s="65" t="s">
        <v>8261</v>
      </c>
      <c r="J578" s="40" t="s">
        <v>8262</v>
      </c>
      <c r="K578" s="43">
        <f>L575</f>
        <v>41360</v>
      </c>
      <c r="L578" s="43">
        <f>K578+5</f>
        <v>41365</v>
      </c>
      <c r="M578" s="40" t="s">
        <v>7</v>
      </c>
      <c r="N578" s="40" t="s">
        <v>7</v>
      </c>
      <c r="O578" s="40">
        <v>100</v>
      </c>
      <c r="P578" s="39"/>
    </row>
    <row r="579" spans="1:16" hidden="1">
      <c r="A579" s="48" t="s">
        <v>9674</v>
      </c>
      <c r="C579" s="46" t="s">
        <v>65</v>
      </c>
      <c r="D579" s="46" t="s">
        <v>65</v>
      </c>
      <c r="E579" s="48" t="s">
        <v>9593</v>
      </c>
      <c r="F579" s="48" t="s">
        <v>9594</v>
      </c>
      <c r="G579" s="41" t="s">
        <v>5399</v>
      </c>
      <c r="H579" s="48" t="s">
        <v>9675</v>
      </c>
      <c r="I579" s="40" t="s">
        <v>8264</v>
      </c>
      <c r="J579" s="40" t="s">
        <v>8265</v>
      </c>
      <c r="K579" s="43">
        <f>L578</f>
        <v>41365</v>
      </c>
      <c r="L579" s="43">
        <f>K565-21</f>
        <v>41374</v>
      </c>
      <c r="M579" s="40" t="s">
        <v>7</v>
      </c>
      <c r="N579" s="40" t="s">
        <v>7</v>
      </c>
      <c r="O579" s="40">
        <v>100</v>
      </c>
      <c r="P579" s="39"/>
    </row>
    <row r="580" spans="1:16" hidden="1">
      <c r="A580" s="48" t="s">
        <v>9674</v>
      </c>
      <c r="C580" s="46" t="s">
        <v>65</v>
      </c>
      <c r="D580" s="46" t="s">
        <v>65</v>
      </c>
      <c r="E580" s="48" t="s">
        <v>9593</v>
      </c>
      <c r="F580" s="48" t="s">
        <v>9594</v>
      </c>
      <c r="G580" s="41" t="s">
        <v>5399</v>
      </c>
      <c r="H580" s="48" t="s">
        <v>9675</v>
      </c>
      <c r="I580" s="40" t="s">
        <v>8261</v>
      </c>
      <c r="J580" s="40" t="s">
        <v>8266</v>
      </c>
      <c r="K580" s="43">
        <f>L579</f>
        <v>41374</v>
      </c>
      <c r="L580" s="43">
        <f>K580</f>
        <v>41374</v>
      </c>
      <c r="M580" s="40" t="s">
        <v>7</v>
      </c>
      <c r="N580" s="40" t="s">
        <v>7</v>
      </c>
      <c r="O580" s="40">
        <v>100</v>
      </c>
      <c r="P580" s="39"/>
    </row>
    <row r="581" spans="1:16" hidden="1">
      <c r="A581" s="48" t="s">
        <v>9674</v>
      </c>
      <c r="C581" s="46" t="s">
        <v>65</v>
      </c>
      <c r="D581" s="46" t="s">
        <v>65</v>
      </c>
      <c r="E581" s="48" t="s">
        <v>9593</v>
      </c>
      <c r="F581" s="48" t="s">
        <v>9594</v>
      </c>
      <c r="G581" s="41" t="s">
        <v>5399</v>
      </c>
      <c r="H581" s="48" t="s">
        <v>9675</v>
      </c>
      <c r="I581" s="40" t="s">
        <v>7904</v>
      </c>
      <c r="J581" s="40" t="s">
        <v>8267</v>
      </c>
      <c r="K581" s="43">
        <f>L579</f>
        <v>41374</v>
      </c>
      <c r="L581" s="43">
        <f>K581+5</f>
        <v>41379</v>
      </c>
      <c r="M581" s="40" t="s">
        <v>7</v>
      </c>
      <c r="N581" s="40" t="s">
        <v>7</v>
      </c>
      <c r="O581" s="40">
        <v>100</v>
      </c>
      <c r="P581" s="39"/>
    </row>
    <row r="582" spans="1:16" hidden="1">
      <c r="A582" s="48" t="s">
        <v>9674</v>
      </c>
      <c r="C582" s="46" t="s">
        <v>65</v>
      </c>
      <c r="D582" s="46" t="s">
        <v>65</v>
      </c>
      <c r="E582" s="48" t="s">
        <v>9593</v>
      </c>
      <c r="F582" s="48" t="s">
        <v>9594</v>
      </c>
      <c r="G582" s="41" t="s">
        <v>5399</v>
      </c>
      <c r="H582" s="48" t="s">
        <v>9675</v>
      </c>
      <c r="I582" s="40" t="s">
        <v>7904</v>
      </c>
      <c r="J582" s="40" t="s">
        <v>8268</v>
      </c>
      <c r="K582" s="43">
        <f>L581</f>
        <v>41379</v>
      </c>
      <c r="L582" s="43">
        <f>K582+5</f>
        <v>41384</v>
      </c>
      <c r="M582" s="40" t="s">
        <v>7</v>
      </c>
      <c r="N582" s="40" t="s">
        <v>7</v>
      </c>
      <c r="O582" s="40">
        <v>100</v>
      </c>
      <c r="P582" s="39"/>
    </row>
    <row r="583" spans="1:16" hidden="1">
      <c r="A583" s="48" t="s">
        <v>9674</v>
      </c>
      <c r="C583" s="46" t="s">
        <v>65</v>
      </c>
      <c r="D583" s="46" t="s">
        <v>65</v>
      </c>
      <c r="E583" s="48" t="s">
        <v>9593</v>
      </c>
      <c r="F583" s="48" t="s">
        <v>9594</v>
      </c>
      <c r="G583" s="41" t="s">
        <v>5399</v>
      </c>
      <c r="H583" s="48" t="s">
        <v>9675</v>
      </c>
      <c r="I583" s="40" t="s">
        <v>7904</v>
      </c>
      <c r="J583" s="40" t="s">
        <v>8269</v>
      </c>
      <c r="K583" s="43">
        <f>L582</f>
        <v>41384</v>
      </c>
      <c r="L583" s="43">
        <f>K583+5</f>
        <v>41389</v>
      </c>
      <c r="M583" s="40" t="s">
        <v>7</v>
      </c>
      <c r="N583" s="40" t="s">
        <v>7</v>
      </c>
      <c r="O583" s="40">
        <v>100</v>
      </c>
      <c r="P583" s="39"/>
    </row>
    <row r="584" spans="1:16" hidden="1">
      <c r="A584" s="48" t="s">
        <v>9674</v>
      </c>
      <c r="C584" s="46" t="s">
        <v>65</v>
      </c>
      <c r="D584" s="46" t="s">
        <v>65</v>
      </c>
      <c r="E584" s="48" t="s">
        <v>9593</v>
      </c>
      <c r="F584" s="48" t="s">
        <v>9594</v>
      </c>
      <c r="G584" s="41" t="s">
        <v>5399</v>
      </c>
      <c r="H584" s="48" t="s">
        <v>9675</v>
      </c>
      <c r="I584" s="40" t="s">
        <v>7904</v>
      </c>
      <c r="J584" s="40" t="s">
        <v>8172</v>
      </c>
      <c r="K584" s="43">
        <f>L583</f>
        <v>41389</v>
      </c>
      <c r="L584" s="67">
        <f>K584+1</f>
        <v>41390</v>
      </c>
      <c r="M584" s="40" t="s">
        <v>7</v>
      </c>
      <c r="N584" s="40" t="s">
        <v>7</v>
      </c>
      <c r="O584" s="40">
        <v>100</v>
      </c>
      <c r="P584" s="39"/>
    </row>
    <row r="585" spans="1:16" hidden="1">
      <c r="A585" s="41" t="s">
        <v>8539</v>
      </c>
      <c r="B585" s="41" t="s">
        <v>9676</v>
      </c>
      <c r="C585" s="41" t="s">
        <v>108</v>
      </c>
      <c r="D585" s="41" t="s">
        <v>65</v>
      </c>
      <c r="E585" s="48" t="s">
        <v>9593</v>
      </c>
      <c r="F585" s="48" t="s">
        <v>9594</v>
      </c>
      <c r="G585" s="49" t="s">
        <v>6175</v>
      </c>
      <c r="H585" s="41" t="s">
        <v>9677</v>
      </c>
      <c r="I585" s="41" t="s">
        <v>1048</v>
      </c>
      <c r="J585" s="41" t="s">
        <v>7888</v>
      </c>
      <c r="K585" s="41"/>
      <c r="L585" s="40"/>
      <c r="M585" s="40"/>
      <c r="N585" s="40"/>
    </row>
    <row r="586" spans="1:16" hidden="1">
      <c r="A586" s="41" t="s">
        <v>8539</v>
      </c>
      <c r="B586" s="41" t="s">
        <v>9676</v>
      </c>
      <c r="C586" s="41" t="s">
        <v>108</v>
      </c>
      <c r="D586" s="41" t="s">
        <v>65</v>
      </c>
      <c r="E586" s="48" t="s">
        <v>9593</v>
      </c>
      <c r="F586" s="48" t="s">
        <v>9594</v>
      </c>
      <c r="G586" s="49" t="s">
        <v>6175</v>
      </c>
      <c r="H586" s="41" t="s">
        <v>9677</v>
      </c>
      <c r="I586" s="41" t="s">
        <v>1048</v>
      </c>
      <c r="J586" s="41" t="s">
        <v>8244</v>
      </c>
      <c r="K586" s="59">
        <v>41428</v>
      </c>
      <c r="L586" s="40"/>
      <c r="M586" s="40"/>
      <c r="N586" s="40"/>
    </row>
    <row r="587" spans="1:16" hidden="1">
      <c r="A587" s="41" t="s">
        <v>8539</v>
      </c>
      <c r="B587" s="41" t="s">
        <v>9676</v>
      </c>
      <c r="C587" s="41" t="s">
        <v>108</v>
      </c>
      <c r="D587" s="41" t="s">
        <v>65</v>
      </c>
      <c r="E587" s="48" t="s">
        <v>9593</v>
      </c>
      <c r="F587" s="48" t="s">
        <v>9594</v>
      </c>
      <c r="G587" s="49" t="s">
        <v>6175</v>
      </c>
      <c r="H587" s="41" t="s">
        <v>9677</v>
      </c>
      <c r="I587" s="41" t="s">
        <v>1048</v>
      </c>
      <c r="J587" s="41" t="s">
        <v>7889</v>
      </c>
      <c r="K587" s="59">
        <v>41548</v>
      </c>
      <c r="L587" s="40"/>
      <c r="M587" s="40"/>
      <c r="N587" s="40"/>
    </row>
    <row r="588" spans="1:16" hidden="1">
      <c r="A588" s="41" t="s">
        <v>8539</v>
      </c>
      <c r="B588" s="41" t="s">
        <v>9676</v>
      </c>
      <c r="C588" s="41" t="s">
        <v>108</v>
      </c>
      <c r="D588" s="41" t="s">
        <v>65</v>
      </c>
      <c r="E588" s="48" t="s">
        <v>9593</v>
      </c>
      <c r="F588" s="48" t="s">
        <v>9594</v>
      </c>
      <c r="G588" s="49" t="s">
        <v>6175</v>
      </c>
      <c r="H588" s="41" t="s">
        <v>9677</v>
      </c>
      <c r="I588" s="41" t="s">
        <v>1048</v>
      </c>
      <c r="J588" s="41" t="s">
        <v>7890</v>
      </c>
      <c r="K588" s="41"/>
      <c r="L588" s="40"/>
      <c r="M588" s="40"/>
      <c r="N588" s="40"/>
    </row>
    <row r="589" spans="1:16" hidden="1">
      <c r="A589" s="41" t="s">
        <v>8539</v>
      </c>
      <c r="B589" s="41" t="s">
        <v>9676</v>
      </c>
      <c r="C589" s="41" t="s">
        <v>108</v>
      </c>
      <c r="D589" s="41" t="s">
        <v>65</v>
      </c>
      <c r="E589" s="48" t="s">
        <v>9593</v>
      </c>
      <c r="F589" s="48" t="s">
        <v>9594</v>
      </c>
      <c r="G589" s="49" t="s">
        <v>6175</v>
      </c>
      <c r="H589" s="41" t="s">
        <v>9677</v>
      </c>
      <c r="I589" s="41" t="s">
        <v>1048</v>
      </c>
      <c r="J589" s="41" t="s">
        <v>7891</v>
      </c>
      <c r="K589" s="41"/>
      <c r="L589" s="40"/>
      <c r="M589" s="40"/>
      <c r="N589" s="40"/>
    </row>
    <row r="590" spans="1:16" hidden="1">
      <c r="A590" s="41" t="s">
        <v>8539</v>
      </c>
      <c r="B590" s="41" t="s">
        <v>9676</v>
      </c>
      <c r="C590" s="41" t="s">
        <v>108</v>
      </c>
      <c r="D590" s="41" t="s">
        <v>65</v>
      </c>
      <c r="E590" s="48" t="s">
        <v>9593</v>
      </c>
      <c r="F590" s="48" t="s">
        <v>9594</v>
      </c>
      <c r="G590" s="49" t="s">
        <v>6175</v>
      </c>
      <c r="H590" s="41" t="s">
        <v>9677</v>
      </c>
      <c r="I590" s="41" t="s">
        <v>1048</v>
      </c>
      <c r="J590" s="41" t="s">
        <v>7892</v>
      </c>
      <c r="K590" s="41"/>
      <c r="L590" s="40"/>
      <c r="M590" s="40"/>
      <c r="N590" s="40"/>
    </row>
    <row r="591" spans="1:16" hidden="1">
      <c r="A591" s="41" t="s">
        <v>8539</v>
      </c>
      <c r="B591" s="41" t="s">
        <v>9676</v>
      </c>
      <c r="C591" s="41" t="s">
        <v>108</v>
      </c>
      <c r="D591" s="41" t="s">
        <v>65</v>
      </c>
      <c r="E591" s="48" t="s">
        <v>9593</v>
      </c>
      <c r="F591" s="48" t="s">
        <v>9594</v>
      </c>
      <c r="G591" s="49" t="s">
        <v>6175</v>
      </c>
      <c r="H591" s="41" t="s">
        <v>9677</v>
      </c>
      <c r="I591" s="41" t="s">
        <v>1048</v>
      </c>
      <c r="J591" s="41" t="s">
        <v>7893</v>
      </c>
      <c r="K591" s="42">
        <v>41600</v>
      </c>
      <c r="L591" s="40"/>
      <c r="M591" s="40"/>
      <c r="N591" s="40"/>
    </row>
    <row r="592" spans="1:16" hidden="1">
      <c r="A592" s="41" t="s">
        <v>8539</v>
      </c>
      <c r="B592" s="41" t="s">
        <v>9676</v>
      </c>
      <c r="C592" s="41" t="s">
        <v>108</v>
      </c>
      <c r="D592" s="41" t="s">
        <v>65</v>
      </c>
      <c r="E592" s="48" t="s">
        <v>9593</v>
      </c>
      <c r="F592" s="48" t="s">
        <v>9594</v>
      </c>
      <c r="G592" s="49" t="s">
        <v>6175</v>
      </c>
      <c r="H592" s="41" t="s">
        <v>9677</v>
      </c>
      <c r="I592" s="41" t="s">
        <v>1048</v>
      </c>
      <c r="J592" s="41" t="s">
        <v>7894</v>
      </c>
      <c r="K592" s="41"/>
      <c r="L592" s="40"/>
      <c r="M592" s="40"/>
      <c r="N592" s="40"/>
    </row>
    <row r="593" spans="1:16" ht="26.45" hidden="1">
      <c r="A593" s="40" t="s">
        <v>8539</v>
      </c>
      <c r="B593" s="40" t="s">
        <v>9676</v>
      </c>
      <c r="C593" s="40" t="s">
        <v>108</v>
      </c>
      <c r="D593" s="40" t="s">
        <v>65</v>
      </c>
      <c r="E593" s="48" t="s">
        <v>9593</v>
      </c>
      <c r="F593" s="48" t="s">
        <v>9594</v>
      </c>
      <c r="G593" s="49" t="s">
        <v>6175</v>
      </c>
      <c r="H593" s="40" t="s">
        <v>9677</v>
      </c>
      <c r="I593" s="40" t="s">
        <v>7895</v>
      </c>
      <c r="J593" s="40" t="s">
        <v>8245</v>
      </c>
      <c r="K593" s="87">
        <v>41428</v>
      </c>
      <c r="L593" s="43">
        <f>K593+10</f>
        <v>41438</v>
      </c>
      <c r="M593" s="40" t="s">
        <v>8173</v>
      </c>
      <c r="N593" s="40" t="s">
        <v>5488</v>
      </c>
      <c r="O593" s="40">
        <v>100</v>
      </c>
      <c r="P593" s="56" t="s">
        <v>9678</v>
      </c>
    </row>
    <row r="594" spans="1:16" hidden="1">
      <c r="A594" s="40" t="s">
        <v>8539</v>
      </c>
      <c r="B594" s="40" t="s">
        <v>9676</v>
      </c>
      <c r="C594" s="40" t="s">
        <v>108</v>
      </c>
      <c r="D594" s="40" t="s">
        <v>65</v>
      </c>
      <c r="E594" s="48" t="s">
        <v>9593</v>
      </c>
      <c r="F594" s="48" t="s">
        <v>9594</v>
      </c>
      <c r="G594" s="49" t="s">
        <v>6175</v>
      </c>
      <c r="H594" s="40" t="s">
        <v>9677</v>
      </c>
      <c r="I594" s="40" t="s">
        <v>7898</v>
      </c>
      <c r="J594" s="40" t="s">
        <v>8247</v>
      </c>
      <c r="K594" s="43">
        <f>L593</f>
        <v>41438</v>
      </c>
      <c r="L594" s="43">
        <f>K594+2</f>
        <v>41440</v>
      </c>
      <c r="M594" s="40" t="s">
        <v>8173</v>
      </c>
      <c r="N594" s="40" t="s">
        <v>161</v>
      </c>
      <c r="O594" s="40">
        <v>100</v>
      </c>
    </row>
    <row r="595" spans="1:16" ht="26.45">
      <c r="A595" s="40" t="s">
        <v>8539</v>
      </c>
      <c r="B595" s="40" t="s">
        <v>9676</v>
      </c>
      <c r="C595" s="40" t="s">
        <v>108</v>
      </c>
      <c r="D595" s="40" t="s">
        <v>65</v>
      </c>
      <c r="E595" s="48" t="s">
        <v>9593</v>
      </c>
      <c r="F595" s="48" t="s">
        <v>9594</v>
      </c>
      <c r="G595" s="49" t="s">
        <v>6175</v>
      </c>
      <c r="H595" s="40" t="s">
        <v>9677</v>
      </c>
      <c r="I595" s="40" t="s">
        <v>7901</v>
      </c>
      <c r="J595" s="40" t="s">
        <v>7902</v>
      </c>
      <c r="K595" s="43">
        <f>L594</f>
        <v>41440</v>
      </c>
      <c r="L595" s="43">
        <f>K596</f>
        <v>41532</v>
      </c>
      <c r="M595" s="40" t="s">
        <v>8173</v>
      </c>
      <c r="N595" s="40" t="s">
        <v>5488</v>
      </c>
      <c r="O595" s="40">
        <v>100</v>
      </c>
      <c r="P595" s="56" t="s">
        <v>9679</v>
      </c>
    </row>
    <row r="596" spans="1:16" hidden="1">
      <c r="A596" s="40" t="s">
        <v>8539</v>
      </c>
      <c r="B596" s="40" t="s">
        <v>9676</v>
      </c>
      <c r="C596" s="40" t="s">
        <v>108</v>
      </c>
      <c r="D596" s="40" t="s">
        <v>65</v>
      </c>
      <c r="E596" s="48" t="s">
        <v>9593</v>
      </c>
      <c r="F596" s="48" t="s">
        <v>9594</v>
      </c>
      <c r="G596" s="49" t="s">
        <v>6175</v>
      </c>
      <c r="H596" s="40" t="s">
        <v>9677</v>
      </c>
      <c r="I596" s="40" t="s">
        <v>7904</v>
      </c>
      <c r="J596" s="40" t="s">
        <v>7905</v>
      </c>
      <c r="K596" s="43">
        <f>L596-5</f>
        <v>41532</v>
      </c>
      <c r="L596" s="43">
        <f>K597</f>
        <v>41537</v>
      </c>
      <c r="M596" s="40" t="s">
        <v>8173</v>
      </c>
      <c r="N596" s="40" t="s">
        <v>5488</v>
      </c>
      <c r="O596" s="40">
        <v>100</v>
      </c>
    </row>
    <row r="597" spans="1:16" hidden="1">
      <c r="A597" s="40" t="s">
        <v>8539</v>
      </c>
      <c r="B597" s="40" t="s">
        <v>9676</v>
      </c>
      <c r="C597" s="40" t="s">
        <v>108</v>
      </c>
      <c r="D597" s="40" t="s">
        <v>65</v>
      </c>
      <c r="E597" s="48" t="s">
        <v>9593</v>
      </c>
      <c r="F597" s="48" t="s">
        <v>9594</v>
      </c>
      <c r="G597" s="49" t="s">
        <v>6175</v>
      </c>
      <c r="H597" s="40" t="s">
        <v>9677</v>
      </c>
      <c r="I597" s="40" t="s">
        <v>7904</v>
      </c>
      <c r="J597" s="40" t="s">
        <v>7906</v>
      </c>
      <c r="K597" s="43">
        <f>L597-5</f>
        <v>41537</v>
      </c>
      <c r="L597" s="43">
        <f>K598</f>
        <v>41542</v>
      </c>
      <c r="M597" s="40" t="s">
        <v>8173</v>
      </c>
      <c r="N597" s="40" t="s">
        <v>5488</v>
      </c>
      <c r="O597" s="40">
        <v>100</v>
      </c>
    </row>
    <row r="598" spans="1:16" hidden="1">
      <c r="A598" s="40" t="s">
        <v>8539</v>
      </c>
      <c r="B598" s="40" t="s">
        <v>9676</v>
      </c>
      <c r="C598" s="40" t="s">
        <v>108</v>
      </c>
      <c r="D598" s="40" t="s">
        <v>65</v>
      </c>
      <c r="E598" s="48" t="s">
        <v>9593</v>
      </c>
      <c r="F598" s="48" t="s">
        <v>9594</v>
      </c>
      <c r="G598" s="49" t="s">
        <v>6175</v>
      </c>
      <c r="H598" s="40" t="s">
        <v>9677</v>
      </c>
      <c r="I598" s="40" t="s">
        <v>7904</v>
      </c>
      <c r="J598" s="40" t="s">
        <v>7907</v>
      </c>
      <c r="K598" s="43">
        <f>L598-5</f>
        <v>41542</v>
      </c>
      <c r="L598" s="43">
        <f>K599</f>
        <v>41547</v>
      </c>
      <c r="M598" s="40" t="s">
        <v>8173</v>
      </c>
      <c r="N598" s="40" t="s">
        <v>5488</v>
      </c>
      <c r="O598" s="40">
        <v>100</v>
      </c>
    </row>
    <row r="599" spans="1:16" hidden="1">
      <c r="A599" s="40" t="s">
        <v>8539</v>
      </c>
      <c r="B599" s="40" t="s">
        <v>9676</v>
      </c>
      <c r="C599" s="40" t="s">
        <v>108</v>
      </c>
      <c r="D599" s="40" t="s">
        <v>65</v>
      </c>
      <c r="E599" s="48" t="s">
        <v>9593</v>
      </c>
      <c r="F599" s="48" t="s">
        <v>9594</v>
      </c>
      <c r="G599" s="49" t="s">
        <v>6175</v>
      </c>
      <c r="H599" s="40" t="s">
        <v>9677</v>
      </c>
      <c r="I599" s="40" t="s">
        <v>7904</v>
      </c>
      <c r="J599" s="40" t="s">
        <v>8172</v>
      </c>
      <c r="K599" s="43">
        <f>L599-1</f>
        <v>41547</v>
      </c>
      <c r="L599" s="87">
        <v>41548</v>
      </c>
      <c r="M599" s="40" t="s">
        <v>8173</v>
      </c>
      <c r="N599" s="40" t="s">
        <v>5488</v>
      </c>
      <c r="O599" s="40">
        <v>100</v>
      </c>
    </row>
    <row r="600" spans="1:16" hidden="1">
      <c r="A600" s="41" t="s">
        <v>8539</v>
      </c>
      <c r="B600" s="41" t="s">
        <v>8330</v>
      </c>
      <c r="C600" s="49" t="s">
        <v>108</v>
      </c>
      <c r="D600" s="49" t="s">
        <v>65</v>
      </c>
      <c r="E600" s="48" t="s">
        <v>9593</v>
      </c>
      <c r="F600" s="48" t="s">
        <v>9594</v>
      </c>
      <c r="G600" s="49" t="s">
        <v>6175</v>
      </c>
      <c r="H600" s="49" t="s">
        <v>9680</v>
      </c>
      <c r="I600" s="41" t="s">
        <v>1048</v>
      </c>
      <c r="J600" s="41" t="s">
        <v>7888</v>
      </c>
      <c r="K600" s="41"/>
      <c r="L600" s="40"/>
    </row>
    <row r="601" spans="1:16" hidden="1">
      <c r="A601" s="41" t="s">
        <v>8539</v>
      </c>
      <c r="B601" s="41" t="s">
        <v>8330</v>
      </c>
      <c r="C601" s="49" t="s">
        <v>108</v>
      </c>
      <c r="D601" s="49" t="s">
        <v>65</v>
      </c>
      <c r="E601" s="48" t="s">
        <v>9593</v>
      </c>
      <c r="F601" s="48" t="s">
        <v>9594</v>
      </c>
      <c r="G601" s="49" t="s">
        <v>6175</v>
      </c>
      <c r="H601" s="49" t="s">
        <v>9680</v>
      </c>
      <c r="I601" s="41" t="s">
        <v>1048</v>
      </c>
      <c r="J601" s="41" t="s">
        <v>8244</v>
      </c>
      <c r="K601" s="42">
        <v>41339</v>
      </c>
      <c r="L601" s="40"/>
    </row>
    <row r="602" spans="1:16" hidden="1">
      <c r="A602" s="41" t="s">
        <v>8539</v>
      </c>
      <c r="B602" s="41" t="s">
        <v>8330</v>
      </c>
      <c r="C602" s="49" t="s">
        <v>108</v>
      </c>
      <c r="D602" s="49" t="s">
        <v>65</v>
      </c>
      <c r="E602" s="48" t="s">
        <v>9593</v>
      </c>
      <c r="F602" s="48" t="s">
        <v>9594</v>
      </c>
      <c r="G602" s="49" t="s">
        <v>6175</v>
      </c>
      <c r="H602" s="49" t="s">
        <v>9680</v>
      </c>
      <c r="I602" s="41" t="s">
        <v>1048</v>
      </c>
      <c r="J602" s="41" t="s">
        <v>7889</v>
      </c>
      <c r="K602" s="42">
        <v>41485</v>
      </c>
      <c r="L602" s="40"/>
    </row>
    <row r="603" spans="1:16" hidden="1">
      <c r="A603" s="41" t="s">
        <v>8539</v>
      </c>
      <c r="B603" s="41" t="s">
        <v>8330</v>
      </c>
      <c r="C603" s="49" t="s">
        <v>108</v>
      </c>
      <c r="D603" s="49" t="s">
        <v>65</v>
      </c>
      <c r="E603" s="48" t="s">
        <v>9593</v>
      </c>
      <c r="F603" s="48" t="s">
        <v>9594</v>
      </c>
      <c r="G603" s="49" t="s">
        <v>6175</v>
      </c>
      <c r="H603" s="49" t="s">
        <v>9680</v>
      </c>
      <c r="I603" s="41" t="s">
        <v>1048</v>
      </c>
      <c r="J603" s="41" t="s">
        <v>7890</v>
      </c>
      <c r="K603" s="42">
        <v>41499</v>
      </c>
      <c r="L603" s="40"/>
    </row>
    <row r="604" spans="1:16" hidden="1">
      <c r="A604" s="41" t="s">
        <v>8539</v>
      </c>
      <c r="B604" s="41" t="s">
        <v>8330</v>
      </c>
      <c r="C604" s="49" t="s">
        <v>108</v>
      </c>
      <c r="D604" s="49" t="s">
        <v>65</v>
      </c>
      <c r="E604" s="48" t="s">
        <v>9593</v>
      </c>
      <c r="F604" s="48" t="s">
        <v>9594</v>
      </c>
      <c r="G604" s="49" t="s">
        <v>6175</v>
      </c>
      <c r="H604" s="49" t="s">
        <v>9680</v>
      </c>
      <c r="I604" s="41" t="s">
        <v>1048</v>
      </c>
      <c r="J604" s="41" t="s">
        <v>7891</v>
      </c>
      <c r="K604" s="42">
        <v>41514</v>
      </c>
      <c r="L604" s="40"/>
    </row>
    <row r="605" spans="1:16" hidden="1">
      <c r="A605" s="41" t="s">
        <v>8539</v>
      </c>
      <c r="B605" s="41" t="s">
        <v>8330</v>
      </c>
      <c r="C605" s="49" t="s">
        <v>108</v>
      </c>
      <c r="D605" s="49" t="s">
        <v>65</v>
      </c>
      <c r="E605" s="48" t="s">
        <v>9593</v>
      </c>
      <c r="F605" s="48" t="s">
        <v>9594</v>
      </c>
      <c r="G605" s="49" t="s">
        <v>6175</v>
      </c>
      <c r="H605" s="49" t="s">
        <v>9680</v>
      </c>
      <c r="I605" s="41" t="s">
        <v>1048</v>
      </c>
      <c r="J605" s="41" t="s">
        <v>7892</v>
      </c>
      <c r="K605" s="41"/>
      <c r="L605" s="40"/>
    </row>
    <row r="606" spans="1:16" hidden="1">
      <c r="A606" s="41" t="s">
        <v>8539</v>
      </c>
      <c r="B606" s="41" t="s">
        <v>8330</v>
      </c>
      <c r="C606" s="49" t="s">
        <v>108</v>
      </c>
      <c r="D606" s="49" t="s">
        <v>65</v>
      </c>
      <c r="E606" s="48" t="s">
        <v>9593</v>
      </c>
      <c r="F606" s="48" t="s">
        <v>9594</v>
      </c>
      <c r="G606" s="49" t="s">
        <v>6175</v>
      </c>
      <c r="H606" s="49" t="s">
        <v>9680</v>
      </c>
      <c r="I606" s="41" t="s">
        <v>1048</v>
      </c>
      <c r="J606" s="41" t="s">
        <v>7893</v>
      </c>
      <c r="K606" s="41"/>
      <c r="L606" s="40"/>
    </row>
    <row r="607" spans="1:16" hidden="1">
      <c r="A607" s="41" t="s">
        <v>8539</v>
      </c>
      <c r="B607" s="41" t="s">
        <v>8330</v>
      </c>
      <c r="C607" s="49" t="s">
        <v>108</v>
      </c>
      <c r="D607" s="49" t="s">
        <v>65</v>
      </c>
      <c r="E607" s="48" t="s">
        <v>9593</v>
      </c>
      <c r="F607" s="48" t="s">
        <v>9594</v>
      </c>
      <c r="G607" s="49" t="s">
        <v>6175</v>
      </c>
      <c r="H607" s="49" t="s">
        <v>9680</v>
      </c>
      <c r="I607" s="41" t="s">
        <v>1048</v>
      </c>
      <c r="J607" s="41" t="s">
        <v>7894</v>
      </c>
      <c r="K607" s="41"/>
      <c r="L607" s="40"/>
    </row>
    <row r="608" spans="1:16" hidden="1">
      <c r="A608" s="40" t="s">
        <v>8539</v>
      </c>
      <c r="B608" s="40" t="s">
        <v>8330</v>
      </c>
      <c r="C608" s="48" t="s">
        <v>108</v>
      </c>
      <c r="D608" s="48" t="s">
        <v>65</v>
      </c>
      <c r="E608" s="48" t="s">
        <v>9593</v>
      </c>
      <c r="F608" s="48" t="s">
        <v>9594</v>
      </c>
      <c r="G608" s="49" t="s">
        <v>6175</v>
      </c>
      <c r="H608" s="48" t="s">
        <v>9680</v>
      </c>
      <c r="I608" s="40" t="s">
        <v>7895</v>
      </c>
      <c r="J608" s="40" t="s">
        <v>8245</v>
      </c>
      <c r="K608" s="43">
        <f>K601</f>
        <v>41339</v>
      </c>
      <c r="L608" s="43">
        <f>K608+10</f>
        <v>41349</v>
      </c>
      <c r="M608" s="40" t="s">
        <v>9</v>
      </c>
      <c r="N608" s="48" t="s">
        <v>6184</v>
      </c>
      <c r="O608" s="40">
        <v>100</v>
      </c>
      <c r="P608" s="39"/>
    </row>
    <row r="609" spans="1:16" ht="39.6" hidden="1">
      <c r="A609" s="40" t="s">
        <v>8539</v>
      </c>
      <c r="B609" s="40" t="s">
        <v>8330</v>
      </c>
      <c r="C609" s="48" t="s">
        <v>108</v>
      </c>
      <c r="D609" s="48" t="s">
        <v>65</v>
      </c>
      <c r="E609" s="48" t="s">
        <v>9593</v>
      </c>
      <c r="F609" s="48" t="s">
        <v>9594</v>
      </c>
      <c r="G609" s="49" t="s">
        <v>6175</v>
      </c>
      <c r="H609" s="48" t="s">
        <v>9680</v>
      </c>
      <c r="I609" s="40" t="s">
        <v>7898</v>
      </c>
      <c r="J609" s="40" t="s">
        <v>8247</v>
      </c>
      <c r="K609" s="43">
        <f>L608</f>
        <v>41349</v>
      </c>
      <c r="L609" s="43">
        <f>K609+2</f>
        <v>41351</v>
      </c>
      <c r="M609" s="40" t="s">
        <v>9</v>
      </c>
      <c r="N609" s="48" t="s">
        <v>161</v>
      </c>
      <c r="O609" s="40">
        <v>100</v>
      </c>
      <c r="P609" s="39" t="s">
        <v>9681</v>
      </c>
    </row>
    <row r="610" spans="1:16" ht="26.45">
      <c r="A610" s="40" t="s">
        <v>8539</v>
      </c>
      <c r="B610" s="40" t="s">
        <v>8330</v>
      </c>
      <c r="C610" s="48" t="s">
        <v>108</v>
      </c>
      <c r="D610" s="48" t="s">
        <v>65</v>
      </c>
      <c r="E610" s="48" t="s">
        <v>9593</v>
      </c>
      <c r="F610" s="48" t="s">
        <v>9594</v>
      </c>
      <c r="G610" s="49" t="s">
        <v>6175</v>
      </c>
      <c r="H610" s="48" t="s">
        <v>9680</v>
      </c>
      <c r="I610" s="40" t="s">
        <v>7901</v>
      </c>
      <c r="J610" s="40" t="s">
        <v>7902</v>
      </c>
      <c r="K610" s="43">
        <f>L609</f>
        <v>41351</v>
      </c>
      <c r="L610" s="43">
        <f>K611</f>
        <v>41469</v>
      </c>
      <c r="M610" s="40" t="s">
        <v>9</v>
      </c>
      <c r="N610" s="48" t="s">
        <v>6196</v>
      </c>
      <c r="O610" s="40">
        <v>100</v>
      </c>
      <c r="P610" s="39" t="s">
        <v>9616</v>
      </c>
    </row>
    <row r="611" spans="1:16" hidden="1">
      <c r="A611" s="40" t="s">
        <v>8539</v>
      </c>
      <c r="B611" s="40" t="s">
        <v>8330</v>
      </c>
      <c r="C611" s="48" t="s">
        <v>108</v>
      </c>
      <c r="D611" s="48" t="s">
        <v>65</v>
      </c>
      <c r="E611" s="48" t="s">
        <v>9593</v>
      </c>
      <c r="F611" s="48" t="s">
        <v>9594</v>
      </c>
      <c r="G611" s="49" t="s">
        <v>6175</v>
      </c>
      <c r="H611" s="48" t="s">
        <v>9680</v>
      </c>
      <c r="I611" s="40" t="s">
        <v>7904</v>
      </c>
      <c r="J611" s="40" t="s">
        <v>7905</v>
      </c>
      <c r="K611" s="43">
        <f>L611-5</f>
        <v>41469</v>
      </c>
      <c r="L611" s="43">
        <f>K612</f>
        <v>41474</v>
      </c>
      <c r="M611" s="40" t="s">
        <v>9</v>
      </c>
      <c r="N611" s="48" t="s">
        <v>6184</v>
      </c>
      <c r="O611" s="40">
        <v>100</v>
      </c>
      <c r="P611" s="39" t="s">
        <v>9682</v>
      </c>
    </row>
    <row r="612" spans="1:16" hidden="1">
      <c r="A612" s="40" t="s">
        <v>8539</v>
      </c>
      <c r="B612" s="40" t="s">
        <v>8330</v>
      </c>
      <c r="C612" s="48" t="s">
        <v>108</v>
      </c>
      <c r="D612" s="48" t="s">
        <v>65</v>
      </c>
      <c r="E612" s="48" t="s">
        <v>9593</v>
      </c>
      <c r="F612" s="48" t="s">
        <v>9594</v>
      </c>
      <c r="G612" s="49" t="s">
        <v>6175</v>
      </c>
      <c r="H612" s="48" t="s">
        <v>9680</v>
      </c>
      <c r="I612" s="40" t="s">
        <v>7904</v>
      </c>
      <c r="J612" s="40" t="s">
        <v>7906</v>
      </c>
      <c r="K612" s="43">
        <f>L612-5</f>
        <v>41474</v>
      </c>
      <c r="L612" s="43">
        <f>K613</f>
        <v>41479</v>
      </c>
      <c r="M612" s="40" t="s">
        <v>9</v>
      </c>
      <c r="N612" s="48" t="s">
        <v>6184</v>
      </c>
      <c r="O612" s="40">
        <v>100</v>
      </c>
      <c r="P612" s="39"/>
    </row>
    <row r="613" spans="1:16" hidden="1">
      <c r="A613" s="40" t="s">
        <v>8539</v>
      </c>
      <c r="B613" s="40" t="s">
        <v>8330</v>
      </c>
      <c r="C613" s="48" t="s">
        <v>108</v>
      </c>
      <c r="D613" s="48" t="s">
        <v>65</v>
      </c>
      <c r="E613" s="48" t="s">
        <v>9593</v>
      </c>
      <c r="F613" s="48" t="s">
        <v>9594</v>
      </c>
      <c r="G613" s="49" t="s">
        <v>6175</v>
      </c>
      <c r="H613" s="48" t="s">
        <v>9680</v>
      </c>
      <c r="I613" s="40" t="s">
        <v>7904</v>
      </c>
      <c r="J613" s="40" t="s">
        <v>7907</v>
      </c>
      <c r="K613" s="43">
        <f>L613-5</f>
        <v>41479</v>
      </c>
      <c r="L613" s="43">
        <f>K614</f>
        <v>41484</v>
      </c>
      <c r="M613" s="40" t="s">
        <v>9</v>
      </c>
      <c r="N613" s="48" t="s">
        <v>6184</v>
      </c>
      <c r="O613" s="40">
        <v>100</v>
      </c>
      <c r="P613" s="39"/>
    </row>
    <row r="614" spans="1:16" hidden="1">
      <c r="A614" s="40" t="s">
        <v>8539</v>
      </c>
      <c r="B614" s="40" t="s">
        <v>8330</v>
      </c>
      <c r="C614" s="48" t="s">
        <v>108</v>
      </c>
      <c r="D614" s="48" t="s">
        <v>65</v>
      </c>
      <c r="E614" s="48" t="s">
        <v>9593</v>
      </c>
      <c r="F614" s="48" t="s">
        <v>9594</v>
      </c>
      <c r="G614" s="49" t="s">
        <v>6175</v>
      </c>
      <c r="H614" s="48" t="s">
        <v>9680</v>
      </c>
      <c r="I614" s="40" t="s">
        <v>7904</v>
      </c>
      <c r="J614" s="40" t="s">
        <v>8172</v>
      </c>
      <c r="K614" s="43">
        <f>L614-1</f>
        <v>41484</v>
      </c>
      <c r="L614" s="43">
        <f>K602</f>
        <v>41485</v>
      </c>
      <c r="M614" s="40" t="s">
        <v>9</v>
      </c>
      <c r="N614" s="48" t="s">
        <v>6184</v>
      </c>
      <c r="O614" s="40">
        <v>100</v>
      </c>
      <c r="P614" s="39"/>
    </row>
    <row r="615" spans="1:16" hidden="1">
      <c r="A615" s="49" t="s">
        <v>8539</v>
      </c>
      <c r="B615" s="49" t="s">
        <v>9683</v>
      </c>
      <c r="C615" s="49" t="s">
        <v>108</v>
      </c>
      <c r="D615" s="47" t="s">
        <v>65</v>
      </c>
      <c r="E615" s="48" t="s">
        <v>9593</v>
      </c>
      <c r="F615" s="48" t="s">
        <v>9594</v>
      </c>
      <c r="G615" s="41" t="s">
        <v>5399</v>
      </c>
      <c r="H615" s="49" t="s">
        <v>9684</v>
      </c>
      <c r="I615" s="41" t="s">
        <v>1048</v>
      </c>
      <c r="J615" s="41" t="s">
        <v>7888</v>
      </c>
      <c r="K615" s="41"/>
      <c r="L615" s="40"/>
    </row>
    <row r="616" spans="1:16" hidden="1">
      <c r="A616" s="49" t="s">
        <v>8539</v>
      </c>
      <c r="B616" s="49" t="s">
        <v>9683</v>
      </c>
      <c r="C616" s="49" t="s">
        <v>108</v>
      </c>
      <c r="D616" s="47" t="s">
        <v>65</v>
      </c>
      <c r="E616" s="48" t="s">
        <v>9593</v>
      </c>
      <c r="F616" s="48" t="s">
        <v>9594</v>
      </c>
      <c r="G616" s="41" t="s">
        <v>5399</v>
      </c>
      <c r="H616" s="49" t="s">
        <v>9684</v>
      </c>
      <c r="I616" s="41" t="s">
        <v>1048</v>
      </c>
      <c r="J616" s="41" t="s">
        <v>8244</v>
      </c>
      <c r="K616" s="42">
        <v>41155</v>
      </c>
      <c r="L616" s="40"/>
    </row>
    <row r="617" spans="1:16" hidden="1">
      <c r="A617" s="49" t="s">
        <v>8539</v>
      </c>
      <c r="B617" s="49" t="s">
        <v>9683</v>
      </c>
      <c r="C617" s="49" t="s">
        <v>108</v>
      </c>
      <c r="D617" s="47" t="s">
        <v>65</v>
      </c>
      <c r="E617" s="48" t="s">
        <v>9593</v>
      </c>
      <c r="F617" s="48" t="s">
        <v>9594</v>
      </c>
      <c r="G617" s="41" t="s">
        <v>5399</v>
      </c>
      <c r="H617" s="49" t="s">
        <v>9684</v>
      </c>
      <c r="I617" s="41" t="s">
        <v>1048</v>
      </c>
      <c r="J617" s="41" t="s">
        <v>7889</v>
      </c>
      <c r="K617" s="42">
        <v>41578</v>
      </c>
      <c r="L617" s="40"/>
    </row>
    <row r="618" spans="1:16" hidden="1">
      <c r="A618" s="49" t="s">
        <v>8539</v>
      </c>
      <c r="B618" s="49" t="s">
        <v>9683</v>
      </c>
      <c r="C618" s="49" t="s">
        <v>108</v>
      </c>
      <c r="D618" s="47" t="s">
        <v>65</v>
      </c>
      <c r="E618" s="48" t="s">
        <v>9593</v>
      </c>
      <c r="F618" s="48" t="s">
        <v>9594</v>
      </c>
      <c r="G618" s="41" t="s">
        <v>5399</v>
      </c>
      <c r="H618" s="49" t="s">
        <v>9684</v>
      </c>
      <c r="I618" s="41" t="s">
        <v>1048</v>
      </c>
      <c r="J618" s="41" t="s">
        <v>7890</v>
      </c>
      <c r="K618" s="41"/>
      <c r="L618" s="40"/>
    </row>
    <row r="619" spans="1:16" hidden="1">
      <c r="A619" s="49" t="s">
        <v>8539</v>
      </c>
      <c r="B619" s="49" t="s">
        <v>9683</v>
      </c>
      <c r="C619" s="49" t="s">
        <v>108</v>
      </c>
      <c r="D619" s="47" t="s">
        <v>65</v>
      </c>
      <c r="E619" s="48" t="s">
        <v>9593</v>
      </c>
      <c r="F619" s="48" t="s">
        <v>9594</v>
      </c>
      <c r="G619" s="41" t="s">
        <v>5399</v>
      </c>
      <c r="H619" s="49" t="s">
        <v>9684</v>
      </c>
      <c r="I619" s="41" t="s">
        <v>1048</v>
      </c>
      <c r="J619" s="41" t="s">
        <v>7891</v>
      </c>
      <c r="K619" s="41"/>
      <c r="L619" s="40"/>
    </row>
    <row r="620" spans="1:16" hidden="1">
      <c r="A620" s="49" t="s">
        <v>8539</v>
      </c>
      <c r="B620" s="49" t="s">
        <v>9683</v>
      </c>
      <c r="C620" s="49" t="s">
        <v>108</v>
      </c>
      <c r="D620" s="47" t="s">
        <v>65</v>
      </c>
      <c r="E620" s="48" t="s">
        <v>9593</v>
      </c>
      <c r="F620" s="48" t="s">
        <v>9594</v>
      </c>
      <c r="G620" s="41" t="s">
        <v>5399</v>
      </c>
      <c r="H620" s="49" t="s">
        <v>9684</v>
      </c>
      <c r="I620" s="41" t="s">
        <v>1048</v>
      </c>
      <c r="J620" s="41" t="s">
        <v>7892</v>
      </c>
      <c r="K620" s="41"/>
      <c r="L620" s="40"/>
    </row>
    <row r="621" spans="1:16" hidden="1">
      <c r="A621" s="49" t="s">
        <v>8539</v>
      </c>
      <c r="B621" s="49" t="s">
        <v>9683</v>
      </c>
      <c r="C621" s="49" t="s">
        <v>108</v>
      </c>
      <c r="D621" s="47" t="s">
        <v>65</v>
      </c>
      <c r="E621" s="48" t="s">
        <v>9593</v>
      </c>
      <c r="F621" s="48" t="s">
        <v>9594</v>
      </c>
      <c r="G621" s="41" t="s">
        <v>5399</v>
      </c>
      <c r="H621" s="49" t="s">
        <v>9684</v>
      </c>
      <c r="I621" s="41" t="s">
        <v>1048</v>
      </c>
      <c r="J621" s="41" t="s">
        <v>7893</v>
      </c>
      <c r="K621" s="41"/>
      <c r="L621" s="40"/>
    </row>
    <row r="622" spans="1:16" hidden="1">
      <c r="A622" s="49" t="s">
        <v>8539</v>
      </c>
      <c r="B622" s="49" t="s">
        <v>9683</v>
      </c>
      <c r="C622" s="49" t="s">
        <v>108</v>
      </c>
      <c r="D622" s="47" t="s">
        <v>65</v>
      </c>
      <c r="E622" s="48" t="s">
        <v>9593</v>
      </c>
      <c r="F622" s="48" t="s">
        <v>9594</v>
      </c>
      <c r="G622" s="41" t="s">
        <v>5399</v>
      </c>
      <c r="H622" s="49" t="s">
        <v>9684</v>
      </c>
      <c r="I622" s="41" t="s">
        <v>1048</v>
      </c>
      <c r="J622" s="41" t="s">
        <v>7894</v>
      </c>
      <c r="K622" s="41"/>
      <c r="L622" s="40"/>
    </row>
    <row r="623" spans="1:16" hidden="1">
      <c r="A623" s="48" t="s">
        <v>8539</v>
      </c>
      <c r="B623" s="48" t="s">
        <v>9683</v>
      </c>
      <c r="C623" s="48" t="s">
        <v>108</v>
      </c>
      <c r="D623" s="46" t="s">
        <v>65</v>
      </c>
      <c r="E623" s="48" t="s">
        <v>9593</v>
      </c>
      <c r="F623" s="48" t="s">
        <v>9594</v>
      </c>
      <c r="G623" s="41" t="s">
        <v>5399</v>
      </c>
      <c r="H623" s="48" t="s">
        <v>9684</v>
      </c>
      <c r="I623" s="40" t="s">
        <v>7895</v>
      </c>
      <c r="J623" s="40" t="s">
        <v>8245</v>
      </c>
      <c r="K623" s="43">
        <f>K616</f>
        <v>41155</v>
      </c>
      <c r="L623" s="43">
        <f>K623+30</f>
        <v>41185</v>
      </c>
      <c r="M623" s="40" t="s">
        <v>8173</v>
      </c>
      <c r="N623" s="48" t="s">
        <v>5488</v>
      </c>
      <c r="O623" s="40">
        <v>100</v>
      </c>
      <c r="P623" s="39"/>
    </row>
    <row r="624" spans="1:16" hidden="1">
      <c r="A624" s="48" t="s">
        <v>8539</v>
      </c>
      <c r="B624" s="48" t="s">
        <v>9683</v>
      </c>
      <c r="C624" s="48" t="s">
        <v>108</v>
      </c>
      <c r="D624" s="46" t="s">
        <v>65</v>
      </c>
      <c r="E624" s="48" t="s">
        <v>9593</v>
      </c>
      <c r="F624" s="48" t="s">
        <v>9594</v>
      </c>
      <c r="G624" s="41" t="s">
        <v>5399</v>
      </c>
      <c r="H624" s="48" t="s">
        <v>9684</v>
      </c>
      <c r="I624" s="40" t="s">
        <v>7898</v>
      </c>
      <c r="J624" s="40" t="s">
        <v>8247</v>
      </c>
      <c r="K624" s="43">
        <f t="shared" ref="K624:K629" si="10">L623</f>
        <v>41185</v>
      </c>
      <c r="L624" s="43">
        <f>K624+5</f>
        <v>41190</v>
      </c>
      <c r="M624" s="40" t="s">
        <v>8173</v>
      </c>
      <c r="N624" s="48" t="s">
        <v>5488</v>
      </c>
      <c r="O624" s="40">
        <v>100</v>
      </c>
      <c r="P624" s="39"/>
    </row>
    <row r="625" spans="1:16" hidden="1">
      <c r="A625" s="48" t="s">
        <v>8539</v>
      </c>
      <c r="B625" s="48" t="s">
        <v>9683</v>
      </c>
      <c r="C625" s="48" t="s">
        <v>108</v>
      </c>
      <c r="D625" s="46" t="s">
        <v>65</v>
      </c>
      <c r="E625" s="48" t="s">
        <v>9593</v>
      </c>
      <c r="F625" s="48" t="s">
        <v>9594</v>
      </c>
      <c r="G625" s="41" t="s">
        <v>5399</v>
      </c>
      <c r="H625" s="48" t="s">
        <v>9684</v>
      </c>
      <c r="I625" s="40" t="s">
        <v>8253</v>
      </c>
      <c r="J625" s="40" t="s">
        <v>8254</v>
      </c>
      <c r="K625" s="43">
        <f t="shared" si="10"/>
        <v>41190</v>
      </c>
      <c r="L625" s="43">
        <f>K625+30</f>
        <v>41220</v>
      </c>
      <c r="M625" s="40" t="s">
        <v>8173</v>
      </c>
      <c r="N625" s="48" t="s">
        <v>5488</v>
      </c>
      <c r="O625" s="40">
        <v>100</v>
      </c>
      <c r="P625" s="39"/>
    </row>
    <row r="626" spans="1:16" hidden="1">
      <c r="A626" s="48" t="s">
        <v>8539</v>
      </c>
      <c r="B626" s="48" t="s">
        <v>9683</v>
      </c>
      <c r="C626" s="48" t="s">
        <v>108</v>
      </c>
      <c r="D626" s="46" t="s">
        <v>65</v>
      </c>
      <c r="E626" s="48" t="s">
        <v>9593</v>
      </c>
      <c r="F626" s="48" t="s">
        <v>9594</v>
      </c>
      <c r="G626" s="41" t="s">
        <v>5399</v>
      </c>
      <c r="H626" s="48" t="s">
        <v>9684</v>
      </c>
      <c r="I626" s="40" t="s">
        <v>8256</v>
      </c>
      <c r="J626" s="40" t="s">
        <v>8257</v>
      </c>
      <c r="K626" s="43">
        <f t="shared" si="10"/>
        <v>41220</v>
      </c>
      <c r="L626" s="43">
        <f>L625+10</f>
        <v>41230</v>
      </c>
      <c r="M626" s="40" t="s">
        <v>8173</v>
      </c>
      <c r="N626" s="48" t="s">
        <v>5488</v>
      </c>
      <c r="O626" s="40">
        <v>100</v>
      </c>
      <c r="P626" s="39"/>
    </row>
    <row r="627" spans="1:16" hidden="1">
      <c r="A627" s="48" t="s">
        <v>8539</v>
      </c>
      <c r="B627" s="48" t="s">
        <v>9683</v>
      </c>
      <c r="C627" s="48" t="s">
        <v>108</v>
      </c>
      <c r="D627" s="46" t="s">
        <v>65</v>
      </c>
      <c r="E627" s="48" t="s">
        <v>9593</v>
      </c>
      <c r="F627" s="48" t="s">
        <v>9594</v>
      </c>
      <c r="G627" s="41" t="s">
        <v>5399</v>
      </c>
      <c r="H627" s="48" t="s">
        <v>9684</v>
      </c>
      <c r="I627" s="40" t="s">
        <v>8256</v>
      </c>
      <c r="J627" s="40" t="s">
        <v>8249</v>
      </c>
      <c r="K627" s="43">
        <f t="shared" si="10"/>
        <v>41230</v>
      </c>
      <c r="L627" s="43">
        <f>K627+10</f>
        <v>41240</v>
      </c>
      <c r="M627" s="40" t="s">
        <v>8173</v>
      </c>
      <c r="N627" s="48" t="s">
        <v>5488</v>
      </c>
      <c r="O627" s="40">
        <v>100</v>
      </c>
      <c r="P627" s="39"/>
    </row>
    <row r="628" spans="1:16" hidden="1">
      <c r="A628" s="48" t="s">
        <v>8539</v>
      </c>
      <c r="B628" s="48" t="s">
        <v>9683</v>
      </c>
      <c r="C628" s="48" t="s">
        <v>108</v>
      </c>
      <c r="D628" s="46" t="s">
        <v>65</v>
      </c>
      <c r="E628" s="48" t="s">
        <v>9593</v>
      </c>
      <c r="F628" s="48" t="s">
        <v>9594</v>
      </c>
      <c r="G628" s="41" t="s">
        <v>5399</v>
      </c>
      <c r="H628" s="48" t="s">
        <v>9684</v>
      </c>
      <c r="I628" s="40" t="s">
        <v>8256</v>
      </c>
      <c r="J628" s="40" t="s">
        <v>7907</v>
      </c>
      <c r="K628" s="43">
        <f t="shared" si="10"/>
        <v>41240</v>
      </c>
      <c r="L628" s="43">
        <f>K628+5</f>
        <v>41245</v>
      </c>
      <c r="M628" s="40" t="s">
        <v>8173</v>
      </c>
      <c r="N628" s="48" t="s">
        <v>5488</v>
      </c>
      <c r="O628" s="40" t="s">
        <v>84</v>
      </c>
      <c r="P628" s="39"/>
    </row>
    <row r="629" spans="1:16" hidden="1">
      <c r="A629" s="48" t="s">
        <v>8539</v>
      </c>
      <c r="B629" s="48" t="s">
        <v>9683</v>
      </c>
      <c r="C629" s="48" t="s">
        <v>108</v>
      </c>
      <c r="D629" s="46" t="s">
        <v>65</v>
      </c>
      <c r="E629" s="48" t="s">
        <v>9593</v>
      </c>
      <c r="F629" s="48" t="s">
        <v>9594</v>
      </c>
      <c r="G629" s="41" t="s">
        <v>5399</v>
      </c>
      <c r="H629" s="48" t="s">
        <v>9684</v>
      </c>
      <c r="I629" s="40" t="s">
        <v>8256</v>
      </c>
      <c r="J629" s="40" t="s">
        <v>8259</v>
      </c>
      <c r="K629" s="43">
        <f t="shared" si="10"/>
        <v>41245</v>
      </c>
      <c r="L629" s="43">
        <f>K629</f>
        <v>41245</v>
      </c>
      <c r="M629" s="40" t="s">
        <v>8173</v>
      </c>
      <c r="N629" s="48" t="s">
        <v>5488</v>
      </c>
      <c r="O629" s="40">
        <v>100</v>
      </c>
      <c r="P629" s="39"/>
    </row>
    <row r="630" spans="1:16" hidden="1">
      <c r="A630" s="48" t="s">
        <v>8539</v>
      </c>
      <c r="B630" s="48" t="s">
        <v>9683</v>
      </c>
      <c r="C630" s="48" t="s">
        <v>108</v>
      </c>
      <c r="D630" s="46" t="s">
        <v>65</v>
      </c>
      <c r="E630" s="48" t="s">
        <v>9593</v>
      </c>
      <c r="F630" s="48" t="s">
        <v>9594</v>
      </c>
      <c r="G630" s="41" t="s">
        <v>5399</v>
      </c>
      <c r="H630" s="48" t="s">
        <v>9684</v>
      </c>
      <c r="I630" s="65" t="s">
        <v>8261</v>
      </c>
      <c r="J630" s="40" t="s">
        <v>8262</v>
      </c>
      <c r="K630" s="43">
        <f>L627</f>
        <v>41240</v>
      </c>
      <c r="L630" s="43">
        <f>K630+5</f>
        <v>41245</v>
      </c>
      <c r="M630" s="40" t="s">
        <v>8173</v>
      </c>
      <c r="N630" s="48" t="s">
        <v>161</v>
      </c>
      <c r="O630" s="40">
        <v>100</v>
      </c>
      <c r="P630" s="39"/>
    </row>
    <row r="631" spans="1:16" hidden="1">
      <c r="A631" s="48" t="s">
        <v>8539</v>
      </c>
      <c r="B631" s="48" t="s">
        <v>9683</v>
      </c>
      <c r="C631" s="48" t="s">
        <v>108</v>
      </c>
      <c r="D631" s="46" t="s">
        <v>65</v>
      </c>
      <c r="E631" s="48" t="s">
        <v>9593</v>
      </c>
      <c r="F631" s="48" t="s">
        <v>9594</v>
      </c>
      <c r="G631" s="41" t="s">
        <v>5399</v>
      </c>
      <c r="H631" s="48" t="s">
        <v>9684</v>
      </c>
      <c r="I631" s="40" t="s">
        <v>8264</v>
      </c>
      <c r="J631" s="40" t="s">
        <v>8265</v>
      </c>
      <c r="K631" s="43">
        <f>L630</f>
        <v>41245</v>
      </c>
      <c r="L631" s="43">
        <f>K617-21</f>
        <v>41557</v>
      </c>
      <c r="M631" s="40" t="s">
        <v>8173</v>
      </c>
      <c r="N631" s="48" t="s">
        <v>5488</v>
      </c>
      <c r="O631" s="40">
        <v>100</v>
      </c>
      <c r="P631" s="39" t="s">
        <v>9685</v>
      </c>
    </row>
    <row r="632" spans="1:16" hidden="1">
      <c r="A632" s="48" t="s">
        <v>8539</v>
      </c>
      <c r="B632" s="48" t="s">
        <v>9683</v>
      </c>
      <c r="C632" s="48" t="s">
        <v>108</v>
      </c>
      <c r="D632" s="46" t="s">
        <v>65</v>
      </c>
      <c r="E632" s="48" t="s">
        <v>9593</v>
      </c>
      <c r="F632" s="48" t="s">
        <v>9594</v>
      </c>
      <c r="G632" s="41" t="s">
        <v>5399</v>
      </c>
      <c r="H632" s="48" t="s">
        <v>9684</v>
      </c>
      <c r="I632" s="40" t="s">
        <v>8261</v>
      </c>
      <c r="J632" s="40" t="s">
        <v>8266</v>
      </c>
      <c r="K632" s="43">
        <f>L631</f>
        <v>41557</v>
      </c>
      <c r="L632" s="43">
        <f>K632</f>
        <v>41557</v>
      </c>
      <c r="M632" s="40" t="s">
        <v>8173</v>
      </c>
      <c r="N632" s="48" t="s">
        <v>161</v>
      </c>
      <c r="O632" s="40">
        <v>100</v>
      </c>
      <c r="P632" s="39"/>
    </row>
    <row r="633" spans="1:16" hidden="1">
      <c r="A633" s="48" t="s">
        <v>8539</v>
      </c>
      <c r="B633" s="48" t="s">
        <v>9683</v>
      </c>
      <c r="C633" s="48" t="s">
        <v>108</v>
      </c>
      <c r="D633" s="46" t="s">
        <v>65</v>
      </c>
      <c r="E633" s="48" t="s">
        <v>9593</v>
      </c>
      <c r="F633" s="48" t="s">
        <v>9594</v>
      </c>
      <c r="G633" s="41" t="s">
        <v>5399</v>
      </c>
      <c r="H633" s="48" t="s">
        <v>9684</v>
      </c>
      <c r="I633" s="40" t="s">
        <v>7904</v>
      </c>
      <c r="J633" s="40" t="s">
        <v>8267</v>
      </c>
      <c r="K633" s="43">
        <f>L631</f>
        <v>41557</v>
      </c>
      <c r="L633" s="43">
        <f>K633+5</f>
        <v>41562</v>
      </c>
      <c r="M633" s="40" t="s">
        <v>8173</v>
      </c>
      <c r="N633" s="48" t="s">
        <v>5488</v>
      </c>
      <c r="O633" s="40">
        <v>100</v>
      </c>
      <c r="P633" s="39"/>
    </row>
    <row r="634" spans="1:16" hidden="1">
      <c r="A634" s="48" t="s">
        <v>8539</v>
      </c>
      <c r="B634" s="48" t="s">
        <v>9683</v>
      </c>
      <c r="C634" s="48" t="s">
        <v>108</v>
      </c>
      <c r="D634" s="46" t="s">
        <v>65</v>
      </c>
      <c r="E634" s="48" t="s">
        <v>9593</v>
      </c>
      <c r="F634" s="48" t="s">
        <v>9594</v>
      </c>
      <c r="G634" s="41" t="s">
        <v>5399</v>
      </c>
      <c r="H634" s="48" t="s">
        <v>9684</v>
      </c>
      <c r="I634" s="40" t="s">
        <v>7904</v>
      </c>
      <c r="J634" s="40" t="s">
        <v>8268</v>
      </c>
      <c r="K634" s="43">
        <f>L633</f>
        <v>41562</v>
      </c>
      <c r="L634" s="43">
        <f>K634+5</f>
        <v>41567</v>
      </c>
      <c r="M634" s="40" t="s">
        <v>8173</v>
      </c>
      <c r="N634" s="48" t="s">
        <v>5488</v>
      </c>
      <c r="O634" s="40">
        <v>100</v>
      </c>
      <c r="P634" s="39"/>
    </row>
    <row r="635" spans="1:16" hidden="1">
      <c r="A635" s="48" t="s">
        <v>8539</v>
      </c>
      <c r="B635" s="48" t="s">
        <v>9683</v>
      </c>
      <c r="C635" s="48" t="s">
        <v>108</v>
      </c>
      <c r="D635" s="46" t="s">
        <v>65</v>
      </c>
      <c r="E635" s="48" t="s">
        <v>9593</v>
      </c>
      <c r="F635" s="48" t="s">
        <v>9594</v>
      </c>
      <c r="G635" s="41" t="s">
        <v>5399</v>
      </c>
      <c r="H635" s="48" t="s">
        <v>9684</v>
      </c>
      <c r="I635" s="40" t="s">
        <v>7904</v>
      </c>
      <c r="J635" s="40" t="s">
        <v>8269</v>
      </c>
      <c r="K635" s="43">
        <f>L634</f>
        <v>41567</v>
      </c>
      <c r="L635" s="43">
        <f>K635+5</f>
        <v>41572</v>
      </c>
      <c r="M635" s="40" t="s">
        <v>8173</v>
      </c>
      <c r="N635" s="48" t="s">
        <v>5488</v>
      </c>
      <c r="O635" s="40">
        <v>100</v>
      </c>
      <c r="P635" s="39"/>
    </row>
    <row r="636" spans="1:16" hidden="1">
      <c r="A636" s="48" t="s">
        <v>8539</v>
      </c>
      <c r="B636" s="48" t="s">
        <v>9683</v>
      </c>
      <c r="C636" s="48" t="s">
        <v>108</v>
      </c>
      <c r="D636" s="46" t="s">
        <v>65</v>
      </c>
      <c r="E636" s="48" t="s">
        <v>9593</v>
      </c>
      <c r="F636" s="48" t="s">
        <v>9594</v>
      </c>
      <c r="G636" s="41" t="s">
        <v>5399</v>
      </c>
      <c r="H636" s="48" t="s">
        <v>9684</v>
      </c>
      <c r="I636" s="40" t="s">
        <v>7904</v>
      </c>
      <c r="J636" s="40" t="s">
        <v>8172</v>
      </c>
      <c r="K636" s="43">
        <f>L635</f>
        <v>41572</v>
      </c>
      <c r="L636" s="67">
        <f>K636+1</f>
        <v>41573</v>
      </c>
      <c r="M636" s="40" t="s">
        <v>8173</v>
      </c>
      <c r="N636" s="48" t="s">
        <v>5488</v>
      </c>
      <c r="O636" s="40">
        <v>100</v>
      </c>
      <c r="P636" s="39" t="s">
        <v>9686</v>
      </c>
    </row>
    <row r="637" spans="1:16" hidden="1">
      <c r="A637" s="41" t="s">
        <v>9026</v>
      </c>
      <c r="B637" s="41" t="s">
        <v>8360</v>
      </c>
      <c r="C637" s="41" t="s">
        <v>108</v>
      </c>
      <c r="D637" s="47" t="s">
        <v>65</v>
      </c>
      <c r="E637" s="48" t="s">
        <v>9593</v>
      </c>
      <c r="F637" s="48" t="s">
        <v>9594</v>
      </c>
      <c r="G637" s="49" t="s">
        <v>6175</v>
      </c>
      <c r="H637" s="41" t="s">
        <v>9687</v>
      </c>
      <c r="I637" s="41" t="s">
        <v>1048</v>
      </c>
      <c r="J637" s="41" t="s">
        <v>7888</v>
      </c>
      <c r="K637" s="41"/>
      <c r="L637" s="40"/>
      <c r="M637" s="40"/>
      <c r="N637" s="40"/>
    </row>
    <row r="638" spans="1:16" hidden="1">
      <c r="A638" s="41" t="s">
        <v>9026</v>
      </c>
      <c r="B638" s="41" t="s">
        <v>8360</v>
      </c>
      <c r="C638" s="41" t="s">
        <v>108</v>
      </c>
      <c r="D638" s="47" t="s">
        <v>65</v>
      </c>
      <c r="E638" s="48" t="s">
        <v>9593</v>
      </c>
      <c r="F638" s="48" t="s">
        <v>9594</v>
      </c>
      <c r="G638" s="49" t="s">
        <v>6175</v>
      </c>
      <c r="H638" s="41" t="s">
        <v>9687</v>
      </c>
      <c r="I638" s="41" t="s">
        <v>1048</v>
      </c>
      <c r="J638" s="41" t="s">
        <v>8244</v>
      </c>
      <c r="K638" s="59">
        <v>41197</v>
      </c>
      <c r="L638" s="40"/>
      <c r="M638" s="40"/>
      <c r="N638" s="40"/>
    </row>
    <row r="639" spans="1:16" hidden="1">
      <c r="A639" s="41" t="s">
        <v>9026</v>
      </c>
      <c r="B639" s="41" t="s">
        <v>8360</v>
      </c>
      <c r="C639" s="41" t="s">
        <v>108</v>
      </c>
      <c r="D639" s="47" t="s">
        <v>65</v>
      </c>
      <c r="E639" s="48" t="s">
        <v>9593</v>
      </c>
      <c r="F639" s="48" t="s">
        <v>9594</v>
      </c>
      <c r="G639" s="49" t="s">
        <v>6175</v>
      </c>
      <c r="H639" s="41" t="s">
        <v>9687</v>
      </c>
      <c r="I639" s="41" t="s">
        <v>1048</v>
      </c>
      <c r="J639" s="41" t="s">
        <v>7889</v>
      </c>
      <c r="K639" s="59">
        <v>41318</v>
      </c>
      <c r="L639" s="40" t="s">
        <v>8309</v>
      </c>
      <c r="M639" s="40"/>
      <c r="N639" s="40"/>
    </row>
    <row r="640" spans="1:16" hidden="1">
      <c r="A640" s="41" t="s">
        <v>9026</v>
      </c>
      <c r="B640" s="41" t="s">
        <v>8360</v>
      </c>
      <c r="C640" s="41" t="s">
        <v>108</v>
      </c>
      <c r="D640" s="47" t="s">
        <v>65</v>
      </c>
      <c r="E640" s="48" t="s">
        <v>9593</v>
      </c>
      <c r="F640" s="48" t="s">
        <v>9594</v>
      </c>
      <c r="G640" s="49" t="s">
        <v>6175</v>
      </c>
      <c r="H640" s="41" t="s">
        <v>9687</v>
      </c>
      <c r="I640" s="41" t="s">
        <v>1048</v>
      </c>
      <c r="J640" s="41" t="s">
        <v>7890</v>
      </c>
      <c r="K640" s="41"/>
      <c r="L640" s="40"/>
      <c r="M640" s="40"/>
      <c r="N640" s="40"/>
    </row>
    <row r="641" spans="1:16" hidden="1">
      <c r="A641" s="41" t="s">
        <v>9026</v>
      </c>
      <c r="B641" s="41" t="s">
        <v>8360</v>
      </c>
      <c r="C641" s="41" t="s">
        <v>108</v>
      </c>
      <c r="D641" s="47" t="s">
        <v>65</v>
      </c>
      <c r="E641" s="48" t="s">
        <v>9593</v>
      </c>
      <c r="F641" s="48" t="s">
        <v>9594</v>
      </c>
      <c r="G641" s="49" t="s">
        <v>6175</v>
      </c>
      <c r="H641" s="41" t="s">
        <v>9687</v>
      </c>
      <c r="I641" s="41" t="s">
        <v>1048</v>
      </c>
      <c r="J641" s="41" t="s">
        <v>7891</v>
      </c>
      <c r="K641" s="41"/>
      <c r="L641" s="40"/>
      <c r="M641" s="40"/>
      <c r="N641" s="40"/>
    </row>
    <row r="642" spans="1:16" hidden="1">
      <c r="A642" s="41" t="s">
        <v>9026</v>
      </c>
      <c r="B642" s="41" t="s">
        <v>8360</v>
      </c>
      <c r="C642" s="41" t="s">
        <v>108</v>
      </c>
      <c r="D642" s="47" t="s">
        <v>65</v>
      </c>
      <c r="E642" s="48" t="s">
        <v>9593</v>
      </c>
      <c r="F642" s="48" t="s">
        <v>9594</v>
      </c>
      <c r="G642" s="49" t="s">
        <v>6175</v>
      </c>
      <c r="H642" s="41" t="s">
        <v>9687</v>
      </c>
      <c r="I642" s="41" t="s">
        <v>1048</v>
      </c>
      <c r="J642" s="41" t="s">
        <v>7892</v>
      </c>
      <c r="K642" s="59">
        <v>41507</v>
      </c>
      <c r="L642" s="40"/>
      <c r="M642" s="40"/>
      <c r="N642" s="40"/>
    </row>
    <row r="643" spans="1:16" hidden="1">
      <c r="A643" s="41" t="s">
        <v>9026</v>
      </c>
      <c r="B643" s="41" t="s">
        <v>8360</v>
      </c>
      <c r="C643" s="41" t="s">
        <v>108</v>
      </c>
      <c r="D643" s="47" t="s">
        <v>65</v>
      </c>
      <c r="E643" s="48" t="s">
        <v>9593</v>
      </c>
      <c r="F643" s="48" t="s">
        <v>9594</v>
      </c>
      <c r="G643" s="49" t="s">
        <v>6175</v>
      </c>
      <c r="H643" s="41" t="s">
        <v>9687</v>
      </c>
      <c r="I643" s="41" t="s">
        <v>1048</v>
      </c>
      <c r="J643" s="41" t="s">
        <v>7893</v>
      </c>
      <c r="K643" s="41"/>
      <c r="L643" s="40"/>
      <c r="M643" s="40"/>
      <c r="N643" s="40"/>
    </row>
    <row r="644" spans="1:16" hidden="1">
      <c r="A644" s="41" t="s">
        <v>9026</v>
      </c>
      <c r="B644" s="41" t="s">
        <v>8360</v>
      </c>
      <c r="C644" s="41" t="s">
        <v>108</v>
      </c>
      <c r="D644" s="47" t="s">
        <v>65</v>
      </c>
      <c r="E644" s="48" t="s">
        <v>9593</v>
      </c>
      <c r="F644" s="48" t="s">
        <v>9594</v>
      </c>
      <c r="G644" s="49" t="s">
        <v>6175</v>
      </c>
      <c r="H644" s="41" t="s">
        <v>9687</v>
      </c>
      <c r="I644" s="41" t="s">
        <v>1048</v>
      </c>
      <c r="J644" s="41" t="s">
        <v>7894</v>
      </c>
      <c r="K644" s="41"/>
      <c r="L644" s="40"/>
      <c r="M644" s="40"/>
      <c r="N644" s="40"/>
    </row>
    <row r="645" spans="1:16" hidden="1">
      <c r="A645" s="40" t="s">
        <v>9026</v>
      </c>
      <c r="B645" s="40" t="s">
        <v>8360</v>
      </c>
      <c r="C645" s="40" t="s">
        <v>108</v>
      </c>
      <c r="D645" s="46" t="s">
        <v>65</v>
      </c>
      <c r="E645" s="48" t="s">
        <v>9593</v>
      </c>
      <c r="F645" s="48" t="s">
        <v>9594</v>
      </c>
      <c r="G645" s="49" t="s">
        <v>6175</v>
      </c>
      <c r="H645" s="40" t="s">
        <v>9687</v>
      </c>
      <c r="I645" s="40" t="s">
        <v>7895</v>
      </c>
      <c r="J645" s="40" t="s">
        <v>8245</v>
      </c>
      <c r="K645" s="43">
        <f>K638</f>
        <v>41197</v>
      </c>
      <c r="L645" s="43">
        <f>K645+10</f>
        <v>41207</v>
      </c>
      <c r="M645" s="40" t="s">
        <v>11</v>
      </c>
      <c r="N645" s="40" t="s">
        <v>6218</v>
      </c>
      <c r="O645" s="40">
        <v>100</v>
      </c>
    </row>
    <row r="646" spans="1:16" ht="39.6" hidden="1">
      <c r="A646" s="40" t="s">
        <v>9026</v>
      </c>
      <c r="B646" s="40" t="s">
        <v>8360</v>
      </c>
      <c r="C646" s="40" t="s">
        <v>108</v>
      </c>
      <c r="D646" s="46" t="s">
        <v>65</v>
      </c>
      <c r="E646" s="48" t="s">
        <v>9593</v>
      </c>
      <c r="F646" s="48" t="s">
        <v>9594</v>
      </c>
      <c r="G646" s="49" t="s">
        <v>6175</v>
      </c>
      <c r="H646" s="40" t="s">
        <v>9687</v>
      </c>
      <c r="I646" s="40" t="s">
        <v>7898</v>
      </c>
      <c r="J646" s="40" t="s">
        <v>8247</v>
      </c>
      <c r="K646" s="43">
        <f>L645</f>
        <v>41207</v>
      </c>
      <c r="L646" s="43">
        <f>K646+2</f>
        <v>41209</v>
      </c>
      <c r="M646" s="40" t="s">
        <v>11</v>
      </c>
      <c r="N646" s="40" t="s">
        <v>6218</v>
      </c>
      <c r="O646" s="40">
        <v>100</v>
      </c>
      <c r="P646" s="56" t="s">
        <v>9688</v>
      </c>
    </row>
    <row r="647" spans="1:16">
      <c r="A647" s="40" t="s">
        <v>9026</v>
      </c>
      <c r="B647" s="40" t="s">
        <v>8360</v>
      </c>
      <c r="C647" s="40" t="s">
        <v>108</v>
      </c>
      <c r="D647" s="46" t="s">
        <v>65</v>
      </c>
      <c r="E647" s="48" t="s">
        <v>9593</v>
      </c>
      <c r="F647" s="48" t="s">
        <v>9594</v>
      </c>
      <c r="G647" s="49" t="s">
        <v>6175</v>
      </c>
      <c r="H647" s="40" t="s">
        <v>9687</v>
      </c>
      <c r="I647" s="40" t="s">
        <v>7901</v>
      </c>
      <c r="J647" s="40" t="s">
        <v>7902</v>
      </c>
      <c r="K647" s="43">
        <f>L646</f>
        <v>41209</v>
      </c>
      <c r="L647" s="43">
        <f>K648</f>
        <v>41302</v>
      </c>
      <c r="M647" s="40" t="s">
        <v>11</v>
      </c>
      <c r="N647" s="40" t="s">
        <v>6218</v>
      </c>
      <c r="O647" s="40">
        <v>100</v>
      </c>
    </row>
    <row r="648" spans="1:16" hidden="1">
      <c r="A648" s="40" t="s">
        <v>9026</v>
      </c>
      <c r="B648" s="40" t="s">
        <v>8360</v>
      </c>
      <c r="C648" s="40" t="s">
        <v>108</v>
      </c>
      <c r="D648" s="46" t="s">
        <v>65</v>
      </c>
      <c r="E648" s="48" t="s">
        <v>9593</v>
      </c>
      <c r="F648" s="48" t="s">
        <v>9594</v>
      </c>
      <c r="G648" s="49" t="s">
        <v>6175</v>
      </c>
      <c r="H648" s="40" t="s">
        <v>9687</v>
      </c>
      <c r="I648" s="40" t="s">
        <v>7904</v>
      </c>
      <c r="J648" s="40" t="s">
        <v>7905</v>
      </c>
      <c r="K648" s="43">
        <f>L648-5</f>
        <v>41302</v>
      </c>
      <c r="L648" s="43">
        <f>K649</f>
        <v>41307</v>
      </c>
      <c r="M648" s="40" t="s">
        <v>11</v>
      </c>
      <c r="N648" s="40" t="s">
        <v>6218</v>
      </c>
      <c r="O648" s="40">
        <v>100</v>
      </c>
    </row>
    <row r="649" spans="1:16" hidden="1">
      <c r="A649" s="40" t="s">
        <v>9026</v>
      </c>
      <c r="B649" s="40" t="s">
        <v>8360</v>
      </c>
      <c r="C649" s="40" t="s">
        <v>108</v>
      </c>
      <c r="D649" s="46" t="s">
        <v>65</v>
      </c>
      <c r="E649" s="48" t="s">
        <v>9593</v>
      </c>
      <c r="F649" s="48" t="s">
        <v>9594</v>
      </c>
      <c r="G649" s="49" t="s">
        <v>6175</v>
      </c>
      <c r="H649" s="40" t="s">
        <v>9687</v>
      </c>
      <c r="I649" s="40" t="s">
        <v>7904</v>
      </c>
      <c r="J649" s="40" t="s">
        <v>8249</v>
      </c>
      <c r="K649" s="43">
        <f>L649-5</f>
        <v>41307</v>
      </c>
      <c r="L649" s="43">
        <f>K650</f>
        <v>41312</v>
      </c>
      <c r="M649" s="40" t="s">
        <v>11</v>
      </c>
      <c r="N649" s="40" t="s">
        <v>6218</v>
      </c>
      <c r="O649" s="40">
        <v>100</v>
      </c>
    </row>
    <row r="650" spans="1:16" hidden="1">
      <c r="A650" s="40" t="s">
        <v>9026</v>
      </c>
      <c r="B650" s="40" t="s">
        <v>8360</v>
      </c>
      <c r="C650" s="40" t="s">
        <v>108</v>
      </c>
      <c r="D650" s="46" t="s">
        <v>65</v>
      </c>
      <c r="E650" s="48" t="s">
        <v>9593</v>
      </c>
      <c r="F650" s="48" t="s">
        <v>9594</v>
      </c>
      <c r="G650" s="49" t="s">
        <v>6175</v>
      </c>
      <c r="H650" s="40" t="s">
        <v>9687</v>
      </c>
      <c r="I650" s="40" t="s">
        <v>7904</v>
      </c>
      <c r="J650" s="40" t="s">
        <v>7907</v>
      </c>
      <c r="K650" s="43">
        <f>L650-5</f>
        <v>41312</v>
      </c>
      <c r="L650" s="43">
        <f>K651</f>
        <v>41317</v>
      </c>
      <c r="M650" s="40" t="s">
        <v>11</v>
      </c>
      <c r="N650" s="40" t="s">
        <v>6218</v>
      </c>
      <c r="O650" s="40">
        <v>100</v>
      </c>
    </row>
    <row r="651" spans="1:16" hidden="1">
      <c r="A651" s="40" t="s">
        <v>9026</v>
      </c>
      <c r="B651" s="40" t="s">
        <v>8360</v>
      </c>
      <c r="C651" s="40" t="s">
        <v>108</v>
      </c>
      <c r="D651" s="46" t="s">
        <v>65</v>
      </c>
      <c r="E651" s="48" t="s">
        <v>9593</v>
      </c>
      <c r="F651" s="48" t="s">
        <v>9594</v>
      </c>
      <c r="G651" s="49" t="s">
        <v>6175</v>
      </c>
      <c r="H651" s="40" t="s">
        <v>9687</v>
      </c>
      <c r="I651" s="40" t="s">
        <v>7904</v>
      </c>
      <c r="J651" s="40" t="s">
        <v>8172</v>
      </c>
      <c r="K651" s="43">
        <f>L651-1</f>
        <v>41317</v>
      </c>
      <c r="L651" s="43">
        <f>K639</f>
        <v>41318</v>
      </c>
      <c r="M651" s="40" t="s">
        <v>11</v>
      </c>
      <c r="N651" s="40" t="s">
        <v>6218</v>
      </c>
      <c r="O651" s="40">
        <v>100</v>
      </c>
    </row>
    <row r="652" spans="1:16" hidden="1">
      <c r="A652" s="41" t="s">
        <v>9026</v>
      </c>
      <c r="B652" s="41" t="s">
        <v>8360</v>
      </c>
      <c r="C652" s="41" t="s">
        <v>108</v>
      </c>
      <c r="D652" s="47" t="s">
        <v>65</v>
      </c>
      <c r="E652" s="48" t="s">
        <v>9593</v>
      </c>
      <c r="F652" s="48" t="s">
        <v>9594</v>
      </c>
      <c r="G652" s="49" t="s">
        <v>6175</v>
      </c>
      <c r="H652" s="41" t="s">
        <v>9689</v>
      </c>
      <c r="I652" s="41" t="s">
        <v>1048</v>
      </c>
      <c r="J652" s="41" t="s">
        <v>7888</v>
      </c>
      <c r="K652" s="41"/>
      <c r="L652" s="40"/>
      <c r="M652" s="40"/>
      <c r="N652" s="40"/>
    </row>
    <row r="653" spans="1:16" hidden="1">
      <c r="A653" s="41" t="s">
        <v>9026</v>
      </c>
      <c r="B653" s="41" t="s">
        <v>8360</v>
      </c>
      <c r="C653" s="41" t="s">
        <v>108</v>
      </c>
      <c r="D653" s="47" t="s">
        <v>65</v>
      </c>
      <c r="E653" s="48" t="s">
        <v>9593</v>
      </c>
      <c r="F653" s="48" t="s">
        <v>9594</v>
      </c>
      <c r="G653" s="49" t="s">
        <v>6175</v>
      </c>
      <c r="H653" s="41" t="s">
        <v>9689</v>
      </c>
      <c r="I653" s="41" t="s">
        <v>1048</v>
      </c>
      <c r="J653" s="41" t="s">
        <v>8244</v>
      </c>
      <c r="K653" s="59">
        <v>41197</v>
      </c>
      <c r="L653" s="40"/>
      <c r="M653" s="40"/>
      <c r="N653" s="40"/>
    </row>
    <row r="654" spans="1:16" hidden="1">
      <c r="A654" s="41" t="s">
        <v>9026</v>
      </c>
      <c r="B654" s="41" t="s">
        <v>8360</v>
      </c>
      <c r="C654" s="41" t="s">
        <v>108</v>
      </c>
      <c r="D654" s="47" t="s">
        <v>65</v>
      </c>
      <c r="E654" s="48" t="s">
        <v>9593</v>
      </c>
      <c r="F654" s="48" t="s">
        <v>9594</v>
      </c>
      <c r="G654" s="49" t="s">
        <v>6175</v>
      </c>
      <c r="H654" s="41" t="s">
        <v>9689</v>
      </c>
      <c r="I654" s="41" t="s">
        <v>1048</v>
      </c>
      <c r="J654" s="41" t="s">
        <v>7889</v>
      </c>
      <c r="K654" s="59">
        <v>41318</v>
      </c>
      <c r="L654" s="40" t="s">
        <v>8309</v>
      </c>
      <c r="M654" s="40"/>
      <c r="N654" s="40"/>
    </row>
    <row r="655" spans="1:16" hidden="1">
      <c r="A655" s="41" t="s">
        <v>9026</v>
      </c>
      <c r="B655" s="41" t="s">
        <v>8360</v>
      </c>
      <c r="C655" s="41" t="s">
        <v>108</v>
      </c>
      <c r="D655" s="47" t="s">
        <v>65</v>
      </c>
      <c r="E655" s="48" t="s">
        <v>9593</v>
      </c>
      <c r="F655" s="48" t="s">
        <v>9594</v>
      </c>
      <c r="G655" s="49" t="s">
        <v>6175</v>
      </c>
      <c r="H655" s="41" t="s">
        <v>9689</v>
      </c>
      <c r="I655" s="41" t="s">
        <v>1048</v>
      </c>
      <c r="J655" s="41" t="s">
        <v>7890</v>
      </c>
      <c r="K655" s="41"/>
      <c r="L655" s="40"/>
      <c r="M655" s="40"/>
      <c r="N655" s="40"/>
    </row>
    <row r="656" spans="1:16" hidden="1">
      <c r="A656" s="41" t="s">
        <v>9026</v>
      </c>
      <c r="B656" s="41" t="s">
        <v>8360</v>
      </c>
      <c r="C656" s="41" t="s">
        <v>108</v>
      </c>
      <c r="D656" s="47" t="s">
        <v>65</v>
      </c>
      <c r="E656" s="48" t="s">
        <v>9593</v>
      </c>
      <c r="F656" s="48" t="s">
        <v>9594</v>
      </c>
      <c r="G656" s="49" t="s">
        <v>6175</v>
      </c>
      <c r="H656" s="41" t="s">
        <v>9689</v>
      </c>
      <c r="I656" s="41" t="s">
        <v>1048</v>
      </c>
      <c r="J656" s="41" t="s">
        <v>7891</v>
      </c>
      <c r="K656" s="41"/>
      <c r="L656" s="40"/>
      <c r="M656" s="40"/>
      <c r="N656" s="40"/>
    </row>
    <row r="657" spans="1:16" hidden="1">
      <c r="A657" s="41" t="s">
        <v>9026</v>
      </c>
      <c r="B657" s="41" t="s">
        <v>8360</v>
      </c>
      <c r="C657" s="41" t="s">
        <v>108</v>
      </c>
      <c r="D657" s="47" t="s">
        <v>65</v>
      </c>
      <c r="E657" s="48" t="s">
        <v>9593</v>
      </c>
      <c r="F657" s="48" t="s">
        <v>9594</v>
      </c>
      <c r="G657" s="49" t="s">
        <v>6175</v>
      </c>
      <c r="H657" s="41" t="s">
        <v>9689</v>
      </c>
      <c r="I657" s="41" t="s">
        <v>1048</v>
      </c>
      <c r="J657" s="41" t="s">
        <v>7892</v>
      </c>
      <c r="K657" s="59">
        <v>41507</v>
      </c>
      <c r="L657" s="40"/>
      <c r="M657" s="40"/>
      <c r="N657" s="40"/>
    </row>
    <row r="658" spans="1:16" hidden="1">
      <c r="A658" s="41" t="s">
        <v>9026</v>
      </c>
      <c r="B658" s="41" t="s">
        <v>8360</v>
      </c>
      <c r="C658" s="41" t="s">
        <v>108</v>
      </c>
      <c r="D658" s="47" t="s">
        <v>65</v>
      </c>
      <c r="E658" s="48" t="s">
        <v>9593</v>
      </c>
      <c r="F658" s="48" t="s">
        <v>9594</v>
      </c>
      <c r="G658" s="49" t="s">
        <v>6175</v>
      </c>
      <c r="H658" s="41" t="s">
        <v>9689</v>
      </c>
      <c r="I658" s="41" t="s">
        <v>1048</v>
      </c>
      <c r="J658" s="41" t="s">
        <v>7893</v>
      </c>
      <c r="K658" s="41"/>
      <c r="L658" s="40"/>
      <c r="M658" s="40"/>
      <c r="N658" s="40"/>
    </row>
    <row r="659" spans="1:16" hidden="1">
      <c r="A659" s="41" t="s">
        <v>9026</v>
      </c>
      <c r="B659" s="41" t="s">
        <v>8360</v>
      </c>
      <c r="C659" s="41" t="s">
        <v>108</v>
      </c>
      <c r="D659" s="47" t="s">
        <v>65</v>
      </c>
      <c r="E659" s="48" t="s">
        <v>9593</v>
      </c>
      <c r="F659" s="48" t="s">
        <v>9594</v>
      </c>
      <c r="G659" s="49" t="s">
        <v>6175</v>
      </c>
      <c r="H659" s="41" t="s">
        <v>9689</v>
      </c>
      <c r="I659" s="41" t="s">
        <v>1048</v>
      </c>
      <c r="J659" s="41" t="s">
        <v>7894</v>
      </c>
      <c r="K659" s="41"/>
      <c r="L659" s="40"/>
      <c r="M659" s="40"/>
      <c r="N659" s="40"/>
    </row>
    <row r="660" spans="1:16" hidden="1">
      <c r="A660" s="40" t="s">
        <v>9026</v>
      </c>
      <c r="B660" s="40" t="s">
        <v>8360</v>
      </c>
      <c r="C660" s="40" t="s">
        <v>108</v>
      </c>
      <c r="D660" s="46" t="s">
        <v>65</v>
      </c>
      <c r="E660" s="48" t="s">
        <v>9593</v>
      </c>
      <c r="F660" s="48" t="s">
        <v>9594</v>
      </c>
      <c r="G660" s="49" t="s">
        <v>6175</v>
      </c>
      <c r="H660" s="40" t="s">
        <v>9689</v>
      </c>
      <c r="I660" s="40" t="s">
        <v>7895</v>
      </c>
      <c r="J660" s="40" t="s">
        <v>8245</v>
      </c>
      <c r="K660" s="43">
        <f>K653</f>
        <v>41197</v>
      </c>
      <c r="L660" s="43">
        <f>K660+10</f>
        <v>41207</v>
      </c>
      <c r="M660" s="40" t="s">
        <v>11</v>
      </c>
      <c r="N660" s="40" t="s">
        <v>6218</v>
      </c>
      <c r="O660" s="40">
        <v>100</v>
      </c>
    </row>
    <row r="661" spans="1:16" ht="39.6" hidden="1">
      <c r="A661" s="40" t="s">
        <v>9026</v>
      </c>
      <c r="B661" s="40" t="s">
        <v>8360</v>
      </c>
      <c r="C661" s="40" t="s">
        <v>108</v>
      </c>
      <c r="D661" s="46" t="s">
        <v>65</v>
      </c>
      <c r="E661" s="48" t="s">
        <v>9593</v>
      </c>
      <c r="F661" s="48" t="s">
        <v>9594</v>
      </c>
      <c r="G661" s="49" t="s">
        <v>6175</v>
      </c>
      <c r="H661" s="40" t="s">
        <v>9689</v>
      </c>
      <c r="I661" s="40" t="s">
        <v>7898</v>
      </c>
      <c r="J661" s="40" t="s">
        <v>8247</v>
      </c>
      <c r="K661" s="43">
        <f>L660</f>
        <v>41207</v>
      </c>
      <c r="L661" s="43">
        <f>K661+2</f>
        <v>41209</v>
      </c>
      <c r="M661" s="40" t="s">
        <v>11</v>
      </c>
      <c r="N661" s="40" t="s">
        <v>6218</v>
      </c>
      <c r="O661" s="40">
        <v>100</v>
      </c>
      <c r="P661" s="56" t="s">
        <v>9688</v>
      </c>
    </row>
    <row r="662" spans="1:16">
      <c r="A662" s="40" t="s">
        <v>9026</v>
      </c>
      <c r="B662" s="40" t="s">
        <v>8360</v>
      </c>
      <c r="C662" s="40" t="s">
        <v>108</v>
      </c>
      <c r="D662" s="46" t="s">
        <v>65</v>
      </c>
      <c r="E662" s="48" t="s">
        <v>9593</v>
      </c>
      <c r="F662" s="48" t="s">
        <v>9594</v>
      </c>
      <c r="G662" s="49" t="s">
        <v>6175</v>
      </c>
      <c r="H662" s="40" t="s">
        <v>9689</v>
      </c>
      <c r="I662" s="40" t="s">
        <v>7901</v>
      </c>
      <c r="J662" s="40" t="s">
        <v>7902</v>
      </c>
      <c r="K662" s="43">
        <f>L661</f>
        <v>41209</v>
      </c>
      <c r="L662" s="43">
        <f>K663</f>
        <v>41302</v>
      </c>
      <c r="M662" s="40" t="s">
        <v>11</v>
      </c>
      <c r="N662" s="40" t="s">
        <v>6218</v>
      </c>
      <c r="O662" s="40">
        <v>100</v>
      </c>
    </row>
    <row r="663" spans="1:16" hidden="1">
      <c r="A663" s="40" t="s">
        <v>9026</v>
      </c>
      <c r="B663" s="40" t="s">
        <v>8360</v>
      </c>
      <c r="C663" s="40" t="s">
        <v>108</v>
      </c>
      <c r="D663" s="46" t="s">
        <v>65</v>
      </c>
      <c r="E663" s="48" t="s">
        <v>9593</v>
      </c>
      <c r="F663" s="48" t="s">
        <v>9594</v>
      </c>
      <c r="G663" s="49" t="s">
        <v>6175</v>
      </c>
      <c r="H663" s="40" t="s">
        <v>9689</v>
      </c>
      <c r="I663" s="40" t="s">
        <v>7904</v>
      </c>
      <c r="J663" s="40" t="s">
        <v>7905</v>
      </c>
      <c r="K663" s="43">
        <f>L663-5</f>
        <v>41302</v>
      </c>
      <c r="L663" s="43">
        <f>K664</f>
        <v>41307</v>
      </c>
      <c r="M663" s="40" t="s">
        <v>11</v>
      </c>
      <c r="N663" s="40" t="s">
        <v>6218</v>
      </c>
      <c r="O663" s="40">
        <v>100</v>
      </c>
    </row>
    <row r="664" spans="1:16" hidden="1">
      <c r="A664" s="40" t="s">
        <v>9026</v>
      </c>
      <c r="B664" s="40" t="s">
        <v>8360</v>
      </c>
      <c r="C664" s="40" t="s">
        <v>108</v>
      </c>
      <c r="D664" s="46" t="s">
        <v>65</v>
      </c>
      <c r="E664" s="48" t="s">
        <v>9593</v>
      </c>
      <c r="F664" s="48" t="s">
        <v>9594</v>
      </c>
      <c r="G664" s="49" t="s">
        <v>6175</v>
      </c>
      <c r="H664" s="40" t="s">
        <v>9689</v>
      </c>
      <c r="I664" s="40" t="s">
        <v>7904</v>
      </c>
      <c r="J664" s="40" t="s">
        <v>8249</v>
      </c>
      <c r="K664" s="43">
        <f>L664-5</f>
        <v>41307</v>
      </c>
      <c r="L664" s="43">
        <f>K665</f>
        <v>41312</v>
      </c>
      <c r="M664" s="40" t="s">
        <v>11</v>
      </c>
      <c r="N664" s="40" t="s">
        <v>6218</v>
      </c>
      <c r="O664" s="40">
        <v>100</v>
      </c>
    </row>
    <row r="665" spans="1:16" hidden="1">
      <c r="A665" s="40" t="s">
        <v>9026</v>
      </c>
      <c r="B665" s="40" t="s">
        <v>8360</v>
      </c>
      <c r="C665" s="40" t="s">
        <v>108</v>
      </c>
      <c r="D665" s="46" t="s">
        <v>65</v>
      </c>
      <c r="E665" s="48" t="s">
        <v>9593</v>
      </c>
      <c r="F665" s="48" t="s">
        <v>9594</v>
      </c>
      <c r="G665" s="49" t="s">
        <v>6175</v>
      </c>
      <c r="H665" s="40" t="s">
        <v>9689</v>
      </c>
      <c r="I665" s="40" t="s">
        <v>7904</v>
      </c>
      <c r="J665" s="40" t="s">
        <v>7907</v>
      </c>
      <c r="K665" s="43">
        <f>L665-5</f>
        <v>41312</v>
      </c>
      <c r="L665" s="43">
        <f>K666</f>
        <v>41317</v>
      </c>
      <c r="M665" s="40" t="s">
        <v>11</v>
      </c>
      <c r="N665" s="40" t="s">
        <v>6218</v>
      </c>
      <c r="O665" s="40">
        <v>100</v>
      </c>
    </row>
    <row r="666" spans="1:16" hidden="1">
      <c r="A666" s="40" t="s">
        <v>9026</v>
      </c>
      <c r="B666" s="40" t="s">
        <v>8360</v>
      </c>
      <c r="C666" s="40" t="s">
        <v>108</v>
      </c>
      <c r="D666" s="46" t="s">
        <v>65</v>
      </c>
      <c r="E666" s="48" t="s">
        <v>9593</v>
      </c>
      <c r="F666" s="48" t="s">
        <v>9594</v>
      </c>
      <c r="G666" s="49" t="s">
        <v>6175</v>
      </c>
      <c r="H666" s="40" t="s">
        <v>9689</v>
      </c>
      <c r="I666" s="40" t="s">
        <v>7904</v>
      </c>
      <c r="J666" s="40" t="s">
        <v>8172</v>
      </c>
      <c r="K666" s="43">
        <f>L666-1</f>
        <v>41317</v>
      </c>
      <c r="L666" s="43">
        <f>K654</f>
        <v>41318</v>
      </c>
      <c r="M666" s="40" t="s">
        <v>11</v>
      </c>
      <c r="N666" s="40" t="s">
        <v>6218</v>
      </c>
      <c r="O666" s="40">
        <v>100</v>
      </c>
    </row>
    <row r="667" spans="1:16" hidden="1">
      <c r="A667" s="49" t="s">
        <v>8585</v>
      </c>
      <c r="B667" s="49" t="s">
        <v>9690</v>
      </c>
      <c r="C667" s="49" t="s">
        <v>108</v>
      </c>
      <c r="D667" s="47" t="s">
        <v>65</v>
      </c>
      <c r="E667" s="48" t="s">
        <v>9593</v>
      </c>
      <c r="F667" s="48" t="s">
        <v>9594</v>
      </c>
      <c r="G667" s="49" t="s">
        <v>6175</v>
      </c>
      <c r="H667" s="49" t="s">
        <v>9691</v>
      </c>
      <c r="I667" s="41" t="s">
        <v>1048</v>
      </c>
      <c r="J667" s="41" t="s">
        <v>7888</v>
      </c>
      <c r="K667" s="41"/>
      <c r="L667" s="40"/>
    </row>
    <row r="668" spans="1:16" hidden="1">
      <c r="A668" s="49" t="s">
        <v>8585</v>
      </c>
      <c r="B668" s="49" t="s">
        <v>9690</v>
      </c>
      <c r="C668" s="49" t="s">
        <v>108</v>
      </c>
      <c r="D668" s="47" t="s">
        <v>65</v>
      </c>
      <c r="E668" s="48" t="s">
        <v>9593</v>
      </c>
      <c r="F668" s="48" t="s">
        <v>9594</v>
      </c>
      <c r="G668" s="49" t="s">
        <v>6175</v>
      </c>
      <c r="H668" s="49" t="s">
        <v>9691</v>
      </c>
      <c r="I668" s="41" t="s">
        <v>1048</v>
      </c>
      <c r="J668" s="41" t="s">
        <v>8244</v>
      </c>
      <c r="K668" s="42">
        <v>41311</v>
      </c>
      <c r="L668" s="40"/>
    </row>
    <row r="669" spans="1:16" hidden="1">
      <c r="A669" s="49" t="s">
        <v>8585</v>
      </c>
      <c r="B669" s="49" t="s">
        <v>9690</v>
      </c>
      <c r="C669" s="49" t="s">
        <v>108</v>
      </c>
      <c r="D669" s="47" t="s">
        <v>65</v>
      </c>
      <c r="E669" s="48" t="s">
        <v>9593</v>
      </c>
      <c r="F669" s="48" t="s">
        <v>9594</v>
      </c>
      <c r="G669" s="49" t="s">
        <v>6175</v>
      </c>
      <c r="H669" s="49" t="s">
        <v>9691</v>
      </c>
      <c r="I669" s="41" t="s">
        <v>1048</v>
      </c>
      <c r="J669" s="41" t="s">
        <v>7889</v>
      </c>
      <c r="K669" s="42">
        <v>41453</v>
      </c>
      <c r="L669" s="40"/>
    </row>
    <row r="670" spans="1:16" hidden="1">
      <c r="A670" s="49" t="s">
        <v>8585</v>
      </c>
      <c r="B670" s="49" t="s">
        <v>9690</v>
      </c>
      <c r="C670" s="49" t="s">
        <v>108</v>
      </c>
      <c r="D670" s="47" t="s">
        <v>65</v>
      </c>
      <c r="E670" s="48" t="s">
        <v>9593</v>
      </c>
      <c r="F670" s="48" t="s">
        <v>9594</v>
      </c>
      <c r="G670" s="49" t="s">
        <v>6175</v>
      </c>
      <c r="H670" s="49" t="s">
        <v>9691</v>
      </c>
      <c r="I670" s="41" t="s">
        <v>1048</v>
      </c>
      <c r="J670" s="41" t="s">
        <v>7890</v>
      </c>
      <c r="K670" s="41"/>
      <c r="L670" s="40"/>
    </row>
    <row r="671" spans="1:16" hidden="1">
      <c r="A671" s="49" t="s">
        <v>8585</v>
      </c>
      <c r="B671" s="49" t="s">
        <v>9690</v>
      </c>
      <c r="C671" s="49" t="s">
        <v>108</v>
      </c>
      <c r="D671" s="47" t="s">
        <v>65</v>
      </c>
      <c r="E671" s="48" t="s">
        <v>9593</v>
      </c>
      <c r="F671" s="48" t="s">
        <v>9594</v>
      </c>
      <c r="G671" s="49" t="s">
        <v>6175</v>
      </c>
      <c r="H671" s="49" t="s">
        <v>9691</v>
      </c>
      <c r="I671" s="41" t="s">
        <v>1048</v>
      </c>
      <c r="J671" s="41" t="s">
        <v>7891</v>
      </c>
      <c r="K671" s="41"/>
      <c r="L671" s="40"/>
    </row>
    <row r="672" spans="1:16" hidden="1">
      <c r="A672" s="49" t="s">
        <v>8585</v>
      </c>
      <c r="B672" s="49" t="s">
        <v>9690</v>
      </c>
      <c r="C672" s="49" t="s">
        <v>108</v>
      </c>
      <c r="D672" s="47" t="s">
        <v>65</v>
      </c>
      <c r="E672" s="48" t="s">
        <v>9593</v>
      </c>
      <c r="F672" s="48" t="s">
        <v>9594</v>
      </c>
      <c r="G672" s="49" t="s">
        <v>6175</v>
      </c>
      <c r="H672" s="49" t="s">
        <v>9691</v>
      </c>
      <c r="I672" s="41" t="s">
        <v>1048</v>
      </c>
      <c r="J672" s="41" t="s">
        <v>7892</v>
      </c>
      <c r="K672" s="41"/>
      <c r="L672" s="40"/>
    </row>
    <row r="673" spans="1:16" hidden="1">
      <c r="A673" s="49" t="s">
        <v>8585</v>
      </c>
      <c r="B673" s="49" t="s">
        <v>9690</v>
      </c>
      <c r="C673" s="49" t="s">
        <v>108</v>
      </c>
      <c r="D673" s="47" t="s">
        <v>65</v>
      </c>
      <c r="E673" s="48" t="s">
        <v>9593</v>
      </c>
      <c r="F673" s="48" t="s">
        <v>9594</v>
      </c>
      <c r="G673" s="49" t="s">
        <v>6175</v>
      </c>
      <c r="H673" s="49" t="s">
        <v>9691</v>
      </c>
      <c r="I673" s="41" t="s">
        <v>1048</v>
      </c>
      <c r="J673" s="41" t="s">
        <v>7893</v>
      </c>
      <c r="K673" s="41"/>
      <c r="L673" s="40"/>
    </row>
    <row r="674" spans="1:16" hidden="1">
      <c r="A674" s="49" t="s">
        <v>8585</v>
      </c>
      <c r="B674" s="49" t="s">
        <v>9690</v>
      </c>
      <c r="C674" s="49" t="s">
        <v>108</v>
      </c>
      <c r="D674" s="47" t="s">
        <v>65</v>
      </c>
      <c r="E674" s="48" t="s">
        <v>9593</v>
      </c>
      <c r="F674" s="48" t="s">
        <v>9594</v>
      </c>
      <c r="G674" s="49" t="s">
        <v>6175</v>
      </c>
      <c r="H674" s="49" t="s">
        <v>9691</v>
      </c>
      <c r="I674" s="41" t="s">
        <v>1048</v>
      </c>
      <c r="J674" s="41" t="s">
        <v>7894</v>
      </c>
      <c r="K674" s="41"/>
      <c r="L674" s="40"/>
    </row>
    <row r="675" spans="1:16" hidden="1">
      <c r="A675" s="48" t="s">
        <v>8585</v>
      </c>
      <c r="B675" s="48" t="s">
        <v>9690</v>
      </c>
      <c r="C675" s="48" t="s">
        <v>108</v>
      </c>
      <c r="D675" s="46" t="s">
        <v>65</v>
      </c>
      <c r="E675" s="48" t="s">
        <v>9593</v>
      </c>
      <c r="F675" s="48" t="s">
        <v>9594</v>
      </c>
      <c r="G675" s="49" t="s">
        <v>6175</v>
      </c>
      <c r="H675" s="48" t="s">
        <v>9691</v>
      </c>
      <c r="I675" s="40" t="s">
        <v>7895</v>
      </c>
      <c r="J675" s="40" t="s">
        <v>8245</v>
      </c>
      <c r="K675" s="43">
        <f>K668</f>
        <v>41311</v>
      </c>
      <c r="L675" s="43">
        <f>K675+10</f>
        <v>41321</v>
      </c>
      <c r="M675" s="40" t="s">
        <v>8173</v>
      </c>
      <c r="N675" s="48" t="s">
        <v>5488</v>
      </c>
      <c r="O675" s="40">
        <v>100</v>
      </c>
      <c r="P675" s="39"/>
    </row>
    <row r="676" spans="1:16" hidden="1">
      <c r="A676" s="48" t="s">
        <v>8585</v>
      </c>
      <c r="B676" s="48" t="s">
        <v>9690</v>
      </c>
      <c r="C676" s="48" t="s">
        <v>108</v>
      </c>
      <c r="D676" s="46" t="s">
        <v>65</v>
      </c>
      <c r="E676" s="48" t="s">
        <v>9593</v>
      </c>
      <c r="F676" s="48" t="s">
        <v>9594</v>
      </c>
      <c r="G676" s="49" t="s">
        <v>6175</v>
      </c>
      <c r="H676" s="48" t="s">
        <v>9691</v>
      </c>
      <c r="I676" s="40" t="s">
        <v>7898</v>
      </c>
      <c r="J676" s="40" t="s">
        <v>8247</v>
      </c>
      <c r="K676" s="43">
        <f>L675</f>
        <v>41321</v>
      </c>
      <c r="L676" s="43">
        <f>K676+2</f>
        <v>41323</v>
      </c>
      <c r="M676" s="40" t="s">
        <v>8173</v>
      </c>
      <c r="N676" s="48" t="s">
        <v>5488</v>
      </c>
      <c r="O676" s="40">
        <v>100</v>
      </c>
      <c r="P676" s="39"/>
    </row>
    <row r="677" spans="1:16">
      <c r="A677" s="48" t="s">
        <v>8585</v>
      </c>
      <c r="B677" s="48" t="s">
        <v>9690</v>
      </c>
      <c r="C677" s="48" t="s">
        <v>108</v>
      </c>
      <c r="D677" s="46" t="s">
        <v>65</v>
      </c>
      <c r="E677" s="48" t="s">
        <v>9593</v>
      </c>
      <c r="F677" s="48" t="s">
        <v>9594</v>
      </c>
      <c r="G677" s="49" t="s">
        <v>6175</v>
      </c>
      <c r="H677" s="48" t="s">
        <v>9691</v>
      </c>
      <c r="I677" s="40" t="s">
        <v>7901</v>
      </c>
      <c r="J677" s="40" t="s">
        <v>7902</v>
      </c>
      <c r="K677" s="43">
        <f>L676</f>
        <v>41323</v>
      </c>
      <c r="L677" s="43">
        <f>K678</f>
        <v>41437</v>
      </c>
      <c r="M677" s="40" t="s">
        <v>8173</v>
      </c>
      <c r="N677" s="48" t="s">
        <v>5488</v>
      </c>
      <c r="O677" s="40">
        <v>100</v>
      </c>
      <c r="P677" s="39"/>
    </row>
    <row r="678" spans="1:16" ht="52.5" hidden="1">
      <c r="A678" s="48" t="s">
        <v>8585</v>
      </c>
      <c r="B678" s="48" t="s">
        <v>9690</v>
      </c>
      <c r="C678" s="48" t="s">
        <v>108</v>
      </c>
      <c r="D678" s="46" t="s">
        <v>65</v>
      </c>
      <c r="E678" s="48" t="s">
        <v>9593</v>
      </c>
      <c r="F678" s="48" t="s">
        <v>9594</v>
      </c>
      <c r="G678" s="49" t="s">
        <v>6175</v>
      </c>
      <c r="H678" s="48" t="s">
        <v>9691</v>
      </c>
      <c r="I678" s="40" t="s">
        <v>7904</v>
      </c>
      <c r="J678" s="40" t="s">
        <v>7905</v>
      </c>
      <c r="K678" s="43">
        <f>L678-5</f>
        <v>41437</v>
      </c>
      <c r="L678" s="43">
        <f>K679</f>
        <v>41442</v>
      </c>
      <c r="M678" s="40" t="s">
        <v>8173</v>
      </c>
      <c r="N678" s="48" t="s">
        <v>5488</v>
      </c>
      <c r="O678" s="40">
        <v>100</v>
      </c>
      <c r="P678" s="39" t="s">
        <v>9692</v>
      </c>
    </row>
    <row r="679" spans="1:16" hidden="1">
      <c r="A679" s="48" t="s">
        <v>8585</v>
      </c>
      <c r="B679" s="48" t="s">
        <v>9690</v>
      </c>
      <c r="C679" s="48" t="s">
        <v>108</v>
      </c>
      <c r="D679" s="46" t="s">
        <v>65</v>
      </c>
      <c r="E679" s="48" t="s">
        <v>9593</v>
      </c>
      <c r="F679" s="48" t="s">
        <v>9594</v>
      </c>
      <c r="G679" s="49" t="s">
        <v>6175</v>
      </c>
      <c r="H679" s="48" t="s">
        <v>9691</v>
      </c>
      <c r="I679" s="40" t="s">
        <v>7904</v>
      </c>
      <c r="J679" s="40" t="s">
        <v>8249</v>
      </c>
      <c r="K679" s="43">
        <f>L679-5</f>
        <v>41442</v>
      </c>
      <c r="L679" s="43">
        <f>K680</f>
        <v>41447</v>
      </c>
      <c r="M679" s="40" t="s">
        <v>8173</v>
      </c>
      <c r="N679" s="48" t="s">
        <v>5488</v>
      </c>
      <c r="O679" s="40">
        <v>100</v>
      </c>
      <c r="P679" s="39"/>
    </row>
    <row r="680" spans="1:16" hidden="1">
      <c r="A680" s="48" t="s">
        <v>8585</v>
      </c>
      <c r="B680" s="48" t="s">
        <v>9690</v>
      </c>
      <c r="C680" s="48" t="s">
        <v>108</v>
      </c>
      <c r="D680" s="46" t="s">
        <v>65</v>
      </c>
      <c r="E680" s="48" t="s">
        <v>9593</v>
      </c>
      <c r="F680" s="48" t="s">
        <v>9594</v>
      </c>
      <c r="G680" s="49" t="s">
        <v>6175</v>
      </c>
      <c r="H680" s="48" t="s">
        <v>9691</v>
      </c>
      <c r="I680" s="40" t="s">
        <v>7904</v>
      </c>
      <c r="J680" s="40" t="s">
        <v>7907</v>
      </c>
      <c r="K680" s="43">
        <f>L680-5</f>
        <v>41447</v>
      </c>
      <c r="L680" s="43">
        <f>K681</f>
        <v>41452</v>
      </c>
      <c r="M680" s="40" t="s">
        <v>8173</v>
      </c>
      <c r="N680" s="48" t="s">
        <v>5488</v>
      </c>
      <c r="O680" s="40">
        <v>100</v>
      </c>
      <c r="P680" s="39"/>
    </row>
    <row r="681" spans="1:16" ht="39.6" hidden="1">
      <c r="A681" s="48" t="s">
        <v>8585</v>
      </c>
      <c r="B681" s="48" t="s">
        <v>9690</v>
      </c>
      <c r="C681" s="48" t="s">
        <v>108</v>
      </c>
      <c r="D681" s="46" t="s">
        <v>65</v>
      </c>
      <c r="E681" s="48" t="s">
        <v>9593</v>
      </c>
      <c r="F681" s="48" t="s">
        <v>9594</v>
      </c>
      <c r="G681" s="49" t="s">
        <v>6175</v>
      </c>
      <c r="H681" s="48" t="s">
        <v>9691</v>
      </c>
      <c r="I681" s="40" t="s">
        <v>7904</v>
      </c>
      <c r="J681" s="40" t="s">
        <v>8172</v>
      </c>
      <c r="K681" s="43">
        <f>L681-1</f>
        <v>41452</v>
      </c>
      <c r="L681" s="43">
        <f>K669</f>
        <v>41453</v>
      </c>
      <c r="M681" s="40" t="s">
        <v>8173</v>
      </c>
      <c r="N681" s="48" t="s">
        <v>5488</v>
      </c>
      <c r="O681" s="40">
        <v>100</v>
      </c>
      <c r="P681" s="39" t="s">
        <v>9693</v>
      </c>
    </row>
    <row r="682" spans="1:16" hidden="1">
      <c r="A682" s="49" t="s">
        <v>9026</v>
      </c>
      <c r="B682" s="49"/>
      <c r="C682" s="47" t="s">
        <v>65</v>
      </c>
      <c r="D682" s="47" t="s">
        <v>65</v>
      </c>
      <c r="E682" s="48" t="s">
        <v>9593</v>
      </c>
      <c r="F682" s="48" t="s">
        <v>9594</v>
      </c>
      <c r="G682" s="41" t="s">
        <v>5399</v>
      </c>
      <c r="H682" s="49" t="s">
        <v>9694</v>
      </c>
      <c r="I682" s="41" t="s">
        <v>1048</v>
      </c>
      <c r="J682" s="41" t="s">
        <v>7888</v>
      </c>
      <c r="K682" s="41"/>
      <c r="L682" s="40"/>
    </row>
    <row r="683" spans="1:16" hidden="1">
      <c r="A683" s="49" t="s">
        <v>9026</v>
      </c>
      <c r="B683" s="49"/>
      <c r="C683" s="47" t="s">
        <v>65</v>
      </c>
      <c r="D683" s="47" t="s">
        <v>65</v>
      </c>
      <c r="E683" s="48" t="s">
        <v>9593</v>
      </c>
      <c r="F683" s="48" t="s">
        <v>9594</v>
      </c>
      <c r="G683" s="41" t="s">
        <v>5399</v>
      </c>
      <c r="H683" s="49" t="s">
        <v>9694</v>
      </c>
      <c r="I683" s="41" t="s">
        <v>1048</v>
      </c>
      <c r="J683" s="41" t="s">
        <v>8244</v>
      </c>
      <c r="K683" s="42">
        <v>41275</v>
      </c>
      <c r="L683" s="40"/>
    </row>
    <row r="684" spans="1:16" hidden="1">
      <c r="A684" s="49" t="s">
        <v>9026</v>
      </c>
      <c r="B684" s="49"/>
      <c r="C684" s="47" t="s">
        <v>65</v>
      </c>
      <c r="D684" s="47" t="s">
        <v>65</v>
      </c>
      <c r="E684" s="48" t="s">
        <v>9593</v>
      </c>
      <c r="F684" s="48" t="s">
        <v>9594</v>
      </c>
      <c r="G684" s="41" t="s">
        <v>5399</v>
      </c>
      <c r="H684" s="49" t="s">
        <v>9694</v>
      </c>
      <c r="I684" s="41" t="s">
        <v>1048</v>
      </c>
      <c r="J684" s="41" t="s">
        <v>7889</v>
      </c>
      <c r="K684" s="42">
        <v>41395</v>
      </c>
      <c r="L684" s="40"/>
    </row>
    <row r="685" spans="1:16" hidden="1">
      <c r="A685" s="49" t="s">
        <v>9026</v>
      </c>
      <c r="B685" s="49"/>
      <c r="C685" s="47" t="s">
        <v>65</v>
      </c>
      <c r="D685" s="47" t="s">
        <v>65</v>
      </c>
      <c r="E685" s="48" t="s">
        <v>9593</v>
      </c>
      <c r="F685" s="48" t="s">
        <v>9594</v>
      </c>
      <c r="G685" s="41" t="s">
        <v>5399</v>
      </c>
      <c r="H685" s="49" t="s">
        <v>9694</v>
      </c>
      <c r="I685" s="41" t="s">
        <v>1048</v>
      </c>
      <c r="J685" s="41" t="s">
        <v>7890</v>
      </c>
      <c r="K685" s="41"/>
      <c r="L685" s="40"/>
    </row>
    <row r="686" spans="1:16" hidden="1">
      <c r="A686" s="49" t="s">
        <v>9026</v>
      </c>
      <c r="B686" s="49"/>
      <c r="C686" s="47" t="s">
        <v>65</v>
      </c>
      <c r="D686" s="47" t="s">
        <v>65</v>
      </c>
      <c r="E686" s="48" t="s">
        <v>9593</v>
      </c>
      <c r="F686" s="48" t="s">
        <v>9594</v>
      </c>
      <c r="G686" s="41" t="s">
        <v>5399</v>
      </c>
      <c r="H686" s="49" t="s">
        <v>9694</v>
      </c>
      <c r="I686" s="41" t="s">
        <v>1048</v>
      </c>
      <c r="J686" s="41" t="s">
        <v>7891</v>
      </c>
      <c r="K686" s="41"/>
      <c r="L686" s="40"/>
    </row>
    <row r="687" spans="1:16" hidden="1">
      <c r="A687" s="49" t="s">
        <v>9026</v>
      </c>
      <c r="B687" s="49"/>
      <c r="C687" s="47" t="s">
        <v>65</v>
      </c>
      <c r="D687" s="47" t="s">
        <v>65</v>
      </c>
      <c r="E687" s="48" t="s">
        <v>9593</v>
      </c>
      <c r="F687" s="48" t="s">
        <v>9594</v>
      </c>
      <c r="G687" s="41" t="s">
        <v>5399</v>
      </c>
      <c r="H687" s="49" t="s">
        <v>9694</v>
      </c>
      <c r="I687" s="41" t="s">
        <v>1048</v>
      </c>
      <c r="J687" s="41" t="s">
        <v>7892</v>
      </c>
      <c r="K687" s="41"/>
      <c r="L687" s="40"/>
    </row>
    <row r="688" spans="1:16" hidden="1">
      <c r="A688" s="49" t="s">
        <v>9026</v>
      </c>
      <c r="B688" s="49"/>
      <c r="C688" s="47" t="s">
        <v>65</v>
      </c>
      <c r="D688" s="47" t="s">
        <v>65</v>
      </c>
      <c r="E688" s="48" t="s">
        <v>9593</v>
      </c>
      <c r="F688" s="48" t="s">
        <v>9594</v>
      </c>
      <c r="G688" s="41" t="s">
        <v>5399</v>
      </c>
      <c r="H688" s="49" t="s">
        <v>9694</v>
      </c>
      <c r="I688" s="41" t="s">
        <v>1048</v>
      </c>
      <c r="J688" s="41" t="s">
        <v>7893</v>
      </c>
      <c r="K688" s="41"/>
      <c r="L688" s="40"/>
    </row>
    <row r="689" spans="1:16" hidden="1">
      <c r="A689" s="49" t="s">
        <v>9026</v>
      </c>
      <c r="B689" s="49"/>
      <c r="C689" s="47" t="s">
        <v>65</v>
      </c>
      <c r="D689" s="47" t="s">
        <v>65</v>
      </c>
      <c r="E689" s="48" t="s">
        <v>9593</v>
      </c>
      <c r="F689" s="48" t="s">
        <v>9594</v>
      </c>
      <c r="G689" s="41" t="s">
        <v>5399</v>
      </c>
      <c r="H689" s="49" t="s">
        <v>9694</v>
      </c>
      <c r="I689" s="41" t="s">
        <v>1048</v>
      </c>
      <c r="J689" s="41" t="s">
        <v>7894</v>
      </c>
      <c r="K689" s="41"/>
      <c r="L689" s="40"/>
    </row>
    <row r="690" spans="1:16" hidden="1">
      <c r="A690" s="48" t="s">
        <v>9026</v>
      </c>
      <c r="C690" s="46" t="s">
        <v>65</v>
      </c>
      <c r="D690" s="46" t="s">
        <v>65</v>
      </c>
      <c r="E690" s="48" t="s">
        <v>9593</v>
      </c>
      <c r="F690" s="48" t="s">
        <v>9594</v>
      </c>
      <c r="G690" s="41" t="s">
        <v>5399</v>
      </c>
      <c r="H690" s="48" t="s">
        <v>9694</v>
      </c>
      <c r="I690" s="40" t="s">
        <v>7895</v>
      </c>
      <c r="J690" s="40" t="s">
        <v>8245</v>
      </c>
      <c r="K690" s="43">
        <f>K683</f>
        <v>41275</v>
      </c>
      <c r="L690" s="43">
        <f>K690+30</f>
        <v>41305</v>
      </c>
      <c r="M690" s="40" t="s">
        <v>9</v>
      </c>
      <c r="N690" s="48" t="s">
        <v>6184</v>
      </c>
      <c r="O690" s="40">
        <v>100</v>
      </c>
      <c r="P690" s="39"/>
    </row>
    <row r="691" spans="1:16" hidden="1">
      <c r="A691" s="48" t="s">
        <v>9026</v>
      </c>
      <c r="C691" s="46" t="s">
        <v>65</v>
      </c>
      <c r="D691" s="46" t="s">
        <v>65</v>
      </c>
      <c r="E691" s="48" t="s">
        <v>9593</v>
      </c>
      <c r="F691" s="48" t="s">
        <v>9594</v>
      </c>
      <c r="G691" s="41" t="s">
        <v>5399</v>
      </c>
      <c r="H691" s="48" t="s">
        <v>9694</v>
      </c>
      <c r="I691" s="40" t="s">
        <v>7898</v>
      </c>
      <c r="J691" s="40" t="s">
        <v>8247</v>
      </c>
      <c r="K691" s="43">
        <f t="shared" ref="K691:K696" si="11">L690</f>
        <v>41305</v>
      </c>
      <c r="L691" s="43">
        <f>K691+5</f>
        <v>41310</v>
      </c>
      <c r="M691" s="40" t="s">
        <v>9</v>
      </c>
      <c r="N691" s="48" t="s">
        <v>6184</v>
      </c>
      <c r="O691" s="40">
        <v>100</v>
      </c>
      <c r="P691" s="39"/>
    </row>
    <row r="692" spans="1:16" hidden="1">
      <c r="A692" s="48" t="s">
        <v>9026</v>
      </c>
      <c r="C692" s="46" t="s">
        <v>65</v>
      </c>
      <c r="D692" s="46" t="s">
        <v>65</v>
      </c>
      <c r="E692" s="48" t="s">
        <v>9593</v>
      </c>
      <c r="F692" s="48" t="s">
        <v>9594</v>
      </c>
      <c r="G692" s="41" t="s">
        <v>5399</v>
      </c>
      <c r="H692" s="48" t="s">
        <v>9694</v>
      </c>
      <c r="I692" s="40" t="s">
        <v>8253</v>
      </c>
      <c r="J692" s="40" t="s">
        <v>8254</v>
      </c>
      <c r="K692" s="43">
        <f t="shared" si="11"/>
        <v>41310</v>
      </c>
      <c r="L692" s="43">
        <f>K692+30</f>
        <v>41340</v>
      </c>
      <c r="M692" s="40" t="s">
        <v>9</v>
      </c>
      <c r="N692" s="48" t="s">
        <v>6184</v>
      </c>
      <c r="O692" s="40">
        <v>100</v>
      </c>
      <c r="P692" s="39"/>
    </row>
    <row r="693" spans="1:16" hidden="1">
      <c r="A693" s="48" t="s">
        <v>9026</v>
      </c>
      <c r="C693" s="46" t="s">
        <v>65</v>
      </c>
      <c r="D693" s="46" t="s">
        <v>65</v>
      </c>
      <c r="E693" s="48" t="s">
        <v>9593</v>
      </c>
      <c r="F693" s="48" t="s">
        <v>9594</v>
      </c>
      <c r="G693" s="41" t="s">
        <v>5399</v>
      </c>
      <c r="H693" s="48" t="s">
        <v>9694</v>
      </c>
      <c r="I693" s="40" t="s">
        <v>8256</v>
      </c>
      <c r="J693" s="40" t="s">
        <v>8257</v>
      </c>
      <c r="K693" s="43">
        <f t="shared" si="11"/>
        <v>41340</v>
      </c>
      <c r="L693" s="43">
        <f>L692+10</f>
        <v>41350</v>
      </c>
      <c r="M693" s="40" t="s">
        <v>9</v>
      </c>
      <c r="N693" s="48" t="s">
        <v>6184</v>
      </c>
      <c r="O693" s="40">
        <v>100</v>
      </c>
      <c r="P693" s="39"/>
    </row>
    <row r="694" spans="1:16" hidden="1">
      <c r="A694" s="48" t="s">
        <v>9026</v>
      </c>
      <c r="C694" s="46" t="s">
        <v>65</v>
      </c>
      <c r="D694" s="46" t="s">
        <v>65</v>
      </c>
      <c r="E694" s="48" t="s">
        <v>9593</v>
      </c>
      <c r="F694" s="48" t="s">
        <v>9594</v>
      </c>
      <c r="G694" s="41" t="s">
        <v>5399</v>
      </c>
      <c r="H694" s="48" t="s">
        <v>9694</v>
      </c>
      <c r="I694" s="40" t="s">
        <v>8256</v>
      </c>
      <c r="J694" s="40" t="s">
        <v>8249</v>
      </c>
      <c r="K694" s="43">
        <f t="shared" si="11"/>
        <v>41350</v>
      </c>
      <c r="L694" s="43">
        <f>K694+10</f>
        <v>41360</v>
      </c>
      <c r="M694" s="40" t="s">
        <v>9</v>
      </c>
      <c r="N694" s="48" t="s">
        <v>6184</v>
      </c>
      <c r="O694" s="40">
        <v>100</v>
      </c>
      <c r="P694" s="39"/>
    </row>
    <row r="695" spans="1:16" hidden="1">
      <c r="A695" s="48" t="s">
        <v>9026</v>
      </c>
      <c r="C695" s="46" t="s">
        <v>65</v>
      </c>
      <c r="D695" s="46" t="s">
        <v>65</v>
      </c>
      <c r="E695" s="48" t="s">
        <v>9593</v>
      </c>
      <c r="F695" s="48" t="s">
        <v>9594</v>
      </c>
      <c r="G695" s="41" t="s">
        <v>5399</v>
      </c>
      <c r="H695" s="48" t="s">
        <v>9694</v>
      </c>
      <c r="I695" s="40" t="s">
        <v>8256</v>
      </c>
      <c r="J695" s="40" t="s">
        <v>7907</v>
      </c>
      <c r="K695" s="43">
        <f t="shared" si="11"/>
        <v>41360</v>
      </c>
      <c r="L695" s="43">
        <f>K695+5</f>
        <v>41365</v>
      </c>
      <c r="M695" s="40" t="s">
        <v>9</v>
      </c>
      <c r="N695" s="48" t="s">
        <v>6184</v>
      </c>
      <c r="O695" s="40">
        <v>100</v>
      </c>
      <c r="P695" s="39"/>
    </row>
    <row r="696" spans="1:16" hidden="1">
      <c r="A696" s="48" t="s">
        <v>9026</v>
      </c>
      <c r="C696" s="46" t="s">
        <v>65</v>
      </c>
      <c r="D696" s="46" t="s">
        <v>65</v>
      </c>
      <c r="E696" s="48" t="s">
        <v>9593</v>
      </c>
      <c r="F696" s="48" t="s">
        <v>9594</v>
      </c>
      <c r="G696" s="41" t="s">
        <v>5399</v>
      </c>
      <c r="H696" s="48" t="s">
        <v>9694</v>
      </c>
      <c r="I696" s="40" t="s">
        <v>8256</v>
      </c>
      <c r="J696" s="40" t="s">
        <v>8259</v>
      </c>
      <c r="K696" s="43">
        <f t="shared" si="11"/>
        <v>41365</v>
      </c>
      <c r="L696" s="43">
        <f>K696</f>
        <v>41365</v>
      </c>
      <c r="M696" s="40" t="s">
        <v>9</v>
      </c>
      <c r="N696" s="48" t="s">
        <v>6184</v>
      </c>
      <c r="O696" s="40">
        <v>100</v>
      </c>
      <c r="P696" s="39"/>
    </row>
    <row r="697" spans="1:16" hidden="1">
      <c r="A697" s="48" t="s">
        <v>9026</v>
      </c>
      <c r="C697" s="46" t="s">
        <v>65</v>
      </c>
      <c r="D697" s="46" t="s">
        <v>65</v>
      </c>
      <c r="E697" s="48" t="s">
        <v>9593</v>
      </c>
      <c r="F697" s="48" t="s">
        <v>9594</v>
      </c>
      <c r="G697" s="41" t="s">
        <v>5399</v>
      </c>
      <c r="H697" s="48" t="s">
        <v>9694</v>
      </c>
      <c r="I697" s="65" t="s">
        <v>8261</v>
      </c>
      <c r="J697" s="40" t="s">
        <v>8262</v>
      </c>
      <c r="K697" s="43">
        <f>L694</f>
        <v>41360</v>
      </c>
      <c r="L697" s="43">
        <f>K697+5</f>
        <v>41365</v>
      </c>
      <c r="M697" s="40" t="s">
        <v>9</v>
      </c>
      <c r="N697" s="48" t="s">
        <v>6184</v>
      </c>
      <c r="O697" s="40">
        <v>100</v>
      </c>
      <c r="P697" s="39"/>
    </row>
    <row r="698" spans="1:16" hidden="1">
      <c r="A698" s="48" t="s">
        <v>9026</v>
      </c>
      <c r="C698" s="46" t="s">
        <v>65</v>
      </c>
      <c r="D698" s="46" t="s">
        <v>65</v>
      </c>
      <c r="E698" s="48" t="s">
        <v>9593</v>
      </c>
      <c r="F698" s="48" t="s">
        <v>9594</v>
      </c>
      <c r="G698" s="41" t="s">
        <v>5399</v>
      </c>
      <c r="H698" s="48" t="s">
        <v>9694</v>
      </c>
      <c r="I698" s="40" t="s">
        <v>8264</v>
      </c>
      <c r="J698" s="40" t="s">
        <v>8265</v>
      </c>
      <c r="K698" s="43">
        <f>L697</f>
        <v>41365</v>
      </c>
      <c r="L698" s="43">
        <f>K684-21</f>
        <v>41374</v>
      </c>
      <c r="M698" s="40" t="s">
        <v>9</v>
      </c>
      <c r="N698" s="48" t="s">
        <v>6184</v>
      </c>
      <c r="O698" s="40">
        <v>100</v>
      </c>
      <c r="P698" s="39"/>
    </row>
    <row r="699" spans="1:16" hidden="1">
      <c r="A699" s="48" t="s">
        <v>9026</v>
      </c>
      <c r="C699" s="46" t="s">
        <v>65</v>
      </c>
      <c r="D699" s="46" t="s">
        <v>65</v>
      </c>
      <c r="E699" s="48" t="s">
        <v>9593</v>
      </c>
      <c r="F699" s="48" t="s">
        <v>9594</v>
      </c>
      <c r="G699" s="41" t="s">
        <v>5399</v>
      </c>
      <c r="H699" s="48" t="s">
        <v>9694</v>
      </c>
      <c r="I699" s="40" t="s">
        <v>8261</v>
      </c>
      <c r="J699" s="40" t="s">
        <v>8266</v>
      </c>
      <c r="K699" s="43">
        <f>L698</f>
        <v>41374</v>
      </c>
      <c r="L699" s="43">
        <f>K699</f>
        <v>41374</v>
      </c>
      <c r="M699" s="40" t="s">
        <v>9</v>
      </c>
      <c r="N699" s="48" t="s">
        <v>6184</v>
      </c>
      <c r="O699" s="40">
        <v>100</v>
      </c>
      <c r="P699" s="39"/>
    </row>
    <row r="700" spans="1:16" hidden="1">
      <c r="A700" s="48" t="s">
        <v>9026</v>
      </c>
      <c r="C700" s="46" t="s">
        <v>65</v>
      </c>
      <c r="D700" s="46" t="s">
        <v>65</v>
      </c>
      <c r="E700" s="48" t="s">
        <v>9593</v>
      </c>
      <c r="F700" s="48" t="s">
        <v>9594</v>
      </c>
      <c r="G700" s="41" t="s">
        <v>5399</v>
      </c>
      <c r="H700" s="48" t="s">
        <v>9694</v>
      </c>
      <c r="I700" s="40" t="s">
        <v>7904</v>
      </c>
      <c r="J700" s="40" t="s">
        <v>8267</v>
      </c>
      <c r="K700" s="43">
        <f>L698</f>
        <v>41374</v>
      </c>
      <c r="L700" s="43">
        <f>K700+5</f>
        <v>41379</v>
      </c>
      <c r="M700" s="40" t="s">
        <v>9</v>
      </c>
      <c r="N700" s="48" t="s">
        <v>6184</v>
      </c>
      <c r="O700" s="40">
        <v>100</v>
      </c>
      <c r="P700" s="39"/>
    </row>
    <row r="701" spans="1:16" hidden="1">
      <c r="A701" s="48" t="s">
        <v>9026</v>
      </c>
      <c r="C701" s="46" t="s">
        <v>65</v>
      </c>
      <c r="D701" s="46" t="s">
        <v>65</v>
      </c>
      <c r="E701" s="48" t="s">
        <v>9593</v>
      </c>
      <c r="F701" s="48" t="s">
        <v>9594</v>
      </c>
      <c r="G701" s="41" t="s">
        <v>5399</v>
      </c>
      <c r="H701" s="48" t="s">
        <v>9694</v>
      </c>
      <c r="I701" s="40" t="s">
        <v>7904</v>
      </c>
      <c r="J701" s="40" t="s">
        <v>8268</v>
      </c>
      <c r="K701" s="43">
        <f>L700</f>
        <v>41379</v>
      </c>
      <c r="L701" s="43">
        <f>K701+5</f>
        <v>41384</v>
      </c>
      <c r="M701" s="40" t="s">
        <v>9</v>
      </c>
      <c r="N701" s="48" t="s">
        <v>6184</v>
      </c>
      <c r="O701" s="40">
        <v>100</v>
      </c>
      <c r="P701" s="39"/>
    </row>
    <row r="702" spans="1:16" hidden="1">
      <c r="A702" s="48" t="s">
        <v>9026</v>
      </c>
      <c r="C702" s="46" t="s">
        <v>65</v>
      </c>
      <c r="D702" s="46" t="s">
        <v>65</v>
      </c>
      <c r="E702" s="48" t="s">
        <v>9593</v>
      </c>
      <c r="F702" s="48" t="s">
        <v>9594</v>
      </c>
      <c r="G702" s="41" t="s">
        <v>5399</v>
      </c>
      <c r="H702" s="48" t="s">
        <v>9694</v>
      </c>
      <c r="I702" s="40" t="s">
        <v>7904</v>
      </c>
      <c r="J702" s="40" t="s">
        <v>8269</v>
      </c>
      <c r="K702" s="43">
        <f>L701</f>
        <v>41384</v>
      </c>
      <c r="L702" s="43">
        <f>K702+5</f>
        <v>41389</v>
      </c>
      <c r="M702" s="40" t="s">
        <v>9</v>
      </c>
      <c r="N702" s="48" t="s">
        <v>6184</v>
      </c>
      <c r="O702" s="40">
        <v>100</v>
      </c>
      <c r="P702" s="39"/>
    </row>
    <row r="703" spans="1:16" hidden="1">
      <c r="A703" s="48" t="s">
        <v>9026</v>
      </c>
      <c r="C703" s="46" t="s">
        <v>65</v>
      </c>
      <c r="D703" s="46" t="s">
        <v>65</v>
      </c>
      <c r="E703" s="48" t="s">
        <v>9593</v>
      </c>
      <c r="F703" s="48" t="s">
        <v>9594</v>
      </c>
      <c r="G703" s="41" t="s">
        <v>5399</v>
      </c>
      <c r="H703" s="48" t="s">
        <v>9694</v>
      </c>
      <c r="I703" s="40" t="s">
        <v>7904</v>
      </c>
      <c r="J703" s="40" t="s">
        <v>8172</v>
      </c>
      <c r="K703" s="43">
        <f>L702</f>
        <v>41389</v>
      </c>
      <c r="L703" s="67">
        <f>K703+1</f>
        <v>41390</v>
      </c>
      <c r="M703" s="40" t="s">
        <v>9</v>
      </c>
      <c r="N703" s="48" t="s">
        <v>6184</v>
      </c>
      <c r="O703" s="40">
        <v>100</v>
      </c>
      <c r="P703" s="39"/>
    </row>
    <row r="704" spans="1:16" hidden="1">
      <c r="A704" s="47" t="s">
        <v>8881</v>
      </c>
      <c r="B704" s="49" t="s">
        <v>9695</v>
      </c>
      <c r="C704" s="49" t="s">
        <v>108</v>
      </c>
      <c r="D704" s="47" t="s">
        <v>65</v>
      </c>
      <c r="E704" s="48" t="s">
        <v>9593</v>
      </c>
      <c r="F704" s="48" t="s">
        <v>9594</v>
      </c>
      <c r="G704" s="49" t="s">
        <v>6175</v>
      </c>
      <c r="H704" s="49" t="s">
        <v>9696</v>
      </c>
      <c r="I704" s="41" t="s">
        <v>1048</v>
      </c>
      <c r="J704" s="41" t="s">
        <v>7888</v>
      </c>
      <c r="K704" s="41"/>
      <c r="L704" s="40"/>
    </row>
    <row r="705" spans="1:16" hidden="1">
      <c r="A705" s="47" t="s">
        <v>8881</v>
      </c>
      <c r="B705" s="49" t="s">
        <v>9695</v>
      </c>
      <c r="C705" s="49" t="s">
        <v>108</v>
      </c>
      <c r="D705" s="47" t="s">
        <v>65</v>
      </c>
      <c r="E705" s="48" t="s">
        <v>9593</v>
      </c>
      <c r="F705" s="48" t="s">
        <v>9594</v>
      </c>
      <c r="G705" s="49" t="s">
        <v>6175</v>
      </c>
      <c r="H705" s="49" t="s">
        <v>9696</v>
      </c>
      <c r="I705" s="41" t="s">
        <v>1048</v>
      </c>
      <c r="J705" s="41" t="s">
        <v>8244</v>
      </c>
      <c r="K705" s="42">
        <v>41169</v>
      </c>
      <c r="L705" s="40"/>
    </row>
    <row r="706" spans="1:16" hidden="1">
      <c r="A706" s="47" t="s">
        <v>8881</v>
      </c>
      <c r="B706" s="49" t="s">
        <v>9695</v>
      </c>
      <c r="C706" s="49" t="s">
        <v>108</v>
      </c>
      <c r="D706" s="47" t="s">
        <v>65</v>
      </c>
      <c r="E706" s="48" t="s">
        <v>9593</v>
      </c>
      <c r="F706" s="48" t="s">
        <v>9594</v>
      </c>
      <c r="G706" s="49" t="s">
        <v>6175</v>
      </c>
      <c r="H706" s="49" t="s">
        <v>9696</v>
      </c>
      <c r="I706" s="41" t="s">
        <v>1048</v>
      </c>
      <c r="J706" s="41" t="s">
        <v>7889</v>
      </c>
      <c r="K706" s="59">
        <v>41311</v>
      </c>
      <c r="L706" s="40"/>
    </row>
    <row r="707" spans="1:16" hidden="1">
      <c r="A707" s="47" t="s">
        <v>8881</v>
      </c>
      <c r="B707" s="49" t="s">
        <v>9695</v>
      </c>
      <c r="C707" s="49" t="s">
        <v>108</v>
      </c>
      <c r="D707" s="47" t="s">
        <v>65</v>
      </c>
      <c r="E707" s="48" t="s">
        <v>9593</v>
      </c>
      <c r="F707" s="48" t="s">
        <v>9594</v>
      </c>
      <c r="G707" s="49" t="s">
        <v>6175</v>
      </c>
      <c r="H707" s="49" t="s">
        <v>9696</v>
      </c>
      <c r="I707" s="41" t="s">
        <v>1048</v>
      </c>
      <c r="J707" s="41" t="s">
        <v>7890</v>
      </c>
      <c r="K707" s="41"/>
      <c r="L707" s="40"/>
    </row>
    <row r="708" spans="1:16" hidden="1">
      <c r="A708" s="47" t="s">
        <v>8881</v>
      </c>
      <c r="B708" s="49" t="s">
        <v>9695</v>
      </c>
      <c r="C708" s="49" t="s">
        <v>108</v>
      </c>
      <c r="D708" s="47" t="s">
        <v>65</v>
      </c>
      <c r="E708" s="48" t="s">
        <v>9593</v>
      </c>
      <c r="F708" s="48" t="s">
        <v>9594</v>
      </c>
      <c r="G708" s="49" t="s">
        <v>6175</v>
      </c>
      <c r="H708" s="49" t="s">
        <v>9696</v>
      </c>
      <c r="I708" s="41" t="s">
        <v>1048</v>
      </c>
      <c r="J708" s="41" t="s">
        <v>7891</v>
      </c>
      <c r="K708" s="41"/>
      <c r="L708" s="40"/>
    </row>
    <row r="709" spans="1:16" hidden="1">
      <c r="A709" s="47" t="s">
        <v>8881</v>
      </c>
      <c r="B709" s="49" t="s">
        <v>9695</v>
      </c>
      <c r="C709" s="49" t="s">
        <v>108</v>
      </c>
      <c r="D709" s="47" t="s">
        <v>65</v>
      </c>
      <c r="E709" s="48" t="s">
        <v>9593</v>
      </c>
      <c r="F709" s="48" t="s">
        <v>9594</v>
      </c>
      <c r="G709" s="49" t="s">
        <v>6175</v>
      </c>
      <c r="H709" s="49" t="s">
        <v>9696</v>
      </c>
      <c r="I709" s="41" t="s">
        <v>1048</v>
      </c>
      <c r="J709" s="41" t="s">
        <v>7892</v>
      </c>
      <c r="K709" s="41"/>
      <c r="L709" s="40"/>
    </row>
    <row r="710" spans="1:16" hidden="1">
      <c r="A710" s="47" t="s">
        <v>8881</v>
      </c>
      <c r="B710" s="49" t="s">
        <v>9695</v>
      </c>
      <c r="C710" s="49" t="s">
        <v>108</v>
      </c>
      <c r="D710" s="47" t="s">
        <v>65</v>
      </c>
      <c r="E710" s="48" t="s">
        <v>9593</v>
      </c>
      <c r="F710" s="48" t="s">
        <v>9594</v>
      </c>
      <c r="G710" s="49" t="s">
        <v>6175</v>
      </c>
      <c r="H710" s="49" t="s">
        <v>9696</v>
      </c>
      <c r="I710" s="41" t="s">
        <v>1048</v>
      </c>
      <c r="J710" s="41" t="s">
        <v>7893</v>
      </c>
      <c r="K710" s="41"/>
      <c r="L710" s="40"/>
    </row>
    <row r="711" spans="1:16" hidden="1">
      <c r="A711" s="47" t="s">
        <v>8881</v>
      </c>
      <c r="B711" s="49" t="s">
        <v>9695</v>
      </c>
      <c r="C711" s="49" t="s">
        <v>108</v>
      </c>
      <c r="D711" s="47" t="s">
        <v>65</v>
      </c>
      <c r="E711" s="48" t="s">
        <v>9593</v>
      </c>
      <c r="F711" s="48" t="s">
        <v>9594</v>
      </c>
      <c r="G711" s="49" t="s">
        <v>6175</v>
      </c>
      <c r="H711" s="49" t="s">
        <v>9696</v>
      </c>
      <c r="I711" s="41" t="s">
        <v>1048</v>
      </c>
      <c r="J711" s="41" t="s">
        <v>7894</v>
      </c>
      <c r="K711" s="41"/>
      <c r="L711" s="40"/>
    </row>
    <row r="712" spans="1:16" hidden="1">
      <c r="A712" s="46" t="s">
        <v>8881</v>
      </c>
      <c r="B712" s="48" t="s">
        <v>9695</v>
      </c>
      <c r="C712" s="48" t="s">
        <v>108</v>
      </c>
      <c r="D712" s="46" t="s">
        <v>65</v>
      </c>
      <c r="E712" s="48" t="s">
        <v>9593</v>
      </c>
      <c r="F712" s="48" t="s">
        <v>9594</v>
      </c>
      <c r="G712" s="49" t="s">
        <v>6175</v>
      </c>
      <c r="H712" s="48" t="s">
        <v>9696</v>
      </c>
      <c r="I712" s="40" t="s">
        <v>7895</v>
      </c>
      <c r="J712" s="40" t="s">
        <v>8245</v>
      </c>
      <c r="K712" s="43">
        <f>K705</f>
        <v>41169</v>
      </c>
      <c r="L712" s="43">
        <f>K712+10</f>
        <v>41179</v>
      </c>
      <c r="M712" s="40" t="s">
        <v>8173</v>
      </c>
      <c r="N712" s="48" t="s">
        <v>14</v>
      </c>
      <c r="O712" s="40">
        <v>100</v>
      </c>
      <c r="P712" s="39"/>
    </row>
    <row r="713" spans="1:16" hidden="1">
      <c r="A713" s="46" t="s">
        <v>8881</v>
      </c>
      <c r="B713" s="48" t="s">
        <v>9695</v>
      </c>
      <c r="C713" s="48" t="s">
        <v>108</v>
      </c>
      <c r="D713" s="46" t="s">
        <v>65</v>
      </c>
      <c r="E713" s="48" t="s">
        <v>9593</v>
      </c>
      <c r="F713" s="48" t="s">
        <v>9594</v>
      </c>
      <c r="G713" s="49" t="s">
        <v>6175</v>
      </c>
      <c r="H713" s="48" t="s">
        <v>9696</v>
      </c>
      <c r="I713" s="40" t="s">
        <v>7898</v>
      </c>
      <c r="J713" s="40" t="s">
        <v>8247</v>
      </c>
      <c r="K713" s="43">
        <f>L712</f>
        <v>41179</v>
      </c>
      <c r="L713" s="43">
        <f>K713+2</f>
        <v>41181</v>
      </c>
      <c r="M713" s="40" t="s">
        <v>8173</v>
      </c>
      <c r="N713" s="48" t="s">
        <v>14</v>
      </c>
      <c r="O713" s="40">
        <v>100</v>
      </c>
      <c r="P713" s="39"/>
    </row>
    <row r="714" spans="1:16">
      <c r="A714" s="46" t="s">
        <v>8881</v>
      </c>
      <c r="B714" s="48" t="s">
        <v>9695</v>
      </c>
      <c r="C714" s="48" t="s">
        <v>108</v>
      </c>
      <c r="D714" s="46" t="s">
        <v>65</v>
      </c>
      <c r="E714" s="48" t="s">
        <v>9593</v>
      </c>
      <c r="F714" s="48" t="s">
        <v>9594</v>
      </c>
      <c r="G714" s="49" t="s">
        <v>6175</v>
      </c>
      <c r="H714" s="48" t="s">
        <v>9696</v>
      </c>
      <c r="I714" s="40" t="s">
        <v>7901</v>
      </c>
      <c r="J714" s="40" t="s">
        <v>7902</v>
      </c>
      <c r="K714" s="43">
        <f>L713</f>
        <v>41181</v>
      </c>
      <c r="L714" s="43">
        <f>K715</f>
        <v>41295</v>
      </c>
      <c r="M714" s="40" t="s">
        <v>8173</v>
      </c>
      <c r="N714" s="48" t="s">
        <v>14</v>
      </c>
      <c r="O714" s="40">
        <v>100</v>
      </c>
      <c r="P714" s="39"/>
    </row>
    <row r="715" spans="1:16" hidden="1">
      <c r="A715" s="46" t="s">
        <v>8881</v>
      </c>
      <c r="B715" s="48" t="s">
        <v>9695</v>
      </c>
      <c r="C715" s="48" t="s">
        <v>108</v>
      </c>
      <c r="D715" s="46" t="s">
        <v>65</v>
      </c>
      <c r="E715" s="48" t="s">
        <v>9593</v>
      </c>
      <c r="F715" s="48" t="s">
        <v>9594</v>
      </c>
      <c r="G715" s="49" t="s">
        <v>6175</v>
      </c>
      <c r="H715" s="48" t="s">
        <v>9696</v>
      </c>
      <c r="I715" s="40" t="s">
        <v>7904</v>
      </c>
      <c r="J715" s="40" t="s">
        <v>7905</v>
      </c>
      <c r="K715" s="43">
        <f>L715-5</f>
        <v>41295</v>
      </c>
      <c r="L715" s="43">
        <f>K716</f>
        <v>41300</v>
      </c>
      <c r="M715" s="40" t="s">
        <v>8173</v>
      </c>
      <c r="N715" s="48" t="s">
        <v>14</v>
      </c>
      <c r="O715" s="40">
        <v>100</v>
      </c>
      <c r="P715" s="39"/>
    </row>
    <row r="716" spans="1:16" hidden="1">
      <c r="A716" s="46" t="s">
        <v>8881</v>
      </c>
      <c r="B716" s="48" t="s">
        <v>9695</v>
      </c>
      <c r="C716" s="48" t="s">
        <v>108</v>
      </c>
      <c r="D716" s="46" t="s">
        <v>65</v>
      </c>
      <c r="E716" s="48" t="s">
        <v>9593</v>
      </c>
      <c r="F716" s="48" t="s">
        <v>9594</v>
      </c>
      <c r="G716" s="49" t="s">
        <v>6175</v>
      </c>
      <c r="H716" s="48" t="s">
        <v>9696</v>
      </c>
      <c r="I716" s="40" t="s">
        <v>7904</v>
      </c>
      <c r="J716" s="40" t="s">
        <v>8249</v>
      </c>
      <c r="K716" s="43">
        <f>L716-5</f>
        <v>41300</v>
      </c>
      <c r="L716" s="43">
        <f>K717</f>
        <v>41305</v>
      </c>
      <c r="M716" s="40" t="s">
        <v>8173</v>
      </c>
      <c r="N716" s="48" t="s">
        <v>14</v>
      </c>
      <c r="O716" s="40">
        <v>100</v>
      </c>
      <c r="P716" s="39"/>
    </row>
    <row r="717" spans="1:16" hidden="1">
      <c r="A717" s="46" t="s">
        <v>8881</v>
      </c>
      <c r="B717" s="48" t="s">
        <v>9695</v>
      </c>
      <c r="C717" s="48" t="s">
        <v>108</v>
      </c>
      <c r="D717" s="46" t="s">
        <v>65</v>
      </c>
      <c r="E717" s="48" t="s">
        <v>9593</v>
      </c>
      <c r="F717" s="48" t="s">
        <v>9594</v>
      </c>
      <c r="G717" s="49" t="s">
        <v>6175</v>
      </c>
      <c r="H717" s="48" t="s">
        <v>9696</v>
      </c>
      <c r="I717" s="40" t="s">
        <v>7904</v>
      </c>
      <c r="J717" s="40" t="s">
        <v>7907</v>
      </c>
      <c r="K717" s="43">
        <f>L717-5</f>
        <v>41305</v>
      </c>
      <c r="L717" s="43">
        <f>K718</f>
        <v>41310</v>
      </c>
      <c r="M717" s="40" t="s">
        <v>8173</v>
      </c>
      <c r="N717" s="48" t="s">
        <v>14</v>
      </c>
      <c r="O717" s="40">
        <v>100</v>
      </c>
      <c r="P717" s="39"/>
    </row>
    <row r="718" spans="1:16" hidden="1">
      <c r="A718" s="46" t="s">
        <v>8881</v>
      </c>
      <c r="B718" s="48" t="s">
        <v>9695</v>
      </c>
      <c r="C718" s="48" t="s">
        <v>108</v>
      </c>
      <c r="D718" s="46" t="s">
        <v>65</v>
      </c>
      <c r="E718" s="48" t="s">
        <v>9593</v>
      </c>
      <c r="F718" s="48" t="s">
        <v>9594</v>
      </c>
      <c r="G718" s="49" t="s">
        <v>6175</v>
      </c>
      <c r="H718" s="48" t="s">
        <v>9696</v>
      </c>
      <c r="I718" s="40" t="s">
        <v>7904</v>
      </c>
      <c r="J718" s="40" t="s">
        <v>8172</v>
      </c>
      <c r="K718" s="43">
        <f>L718-1</f>
        <v>41310</v>
      </c>
      <c r="L718" s="43">
        <f>K706</f>
        <v>41311</v>
      </c>
      <c r="M718" s="40" t="s">
        <v>8173</v>
      </c>
      <c r="N718" s="48" t="s">
        <v>14</v>
      </c>
      <c r="O718" s="40">
        <v>100</v>
      </c>
      <c r="P718" s="39"/>
    </row>
    <row r="719" spans="1:16" hidden="1">
      <c r="A719" s="47" t="s">
        <v>9358</v>
      </c>
      <c r="B719" s="47" t="s">
        <v>9632</v>
      </c>
      <c r="C719" s="47" t="s">
        <v>65</v>
      </c>
      <c r="D719" s="47" t="s">
        <v>65</v>
      </c>
      <c r="E719" s="48" t="s">
        <v>9593</v>
      </c>
      <c r="F719" s="48" t="s">
        <v>9594</v>
      </c>
      <c r="G719" s="49" t="s">
        <v>6175</v>
      </c>
      <c r="H719" s="47" t="s">
        <v>9697</v>
      </c>
      <c r="I719" s="41" t="s">
        <v>1048</v>
      </c>
      <c r="J719" s="41" t="s">
        <v>7888</v>
      </c>
      <c r="K719" s="41"/>
      <c r="L719" s="40"/>
    </row>
    <row r="720" spans="1:16" hidden="1">
      <c r="A720" s="47" t="s">
        <v>9358</v>
      </c>
      <c r="B720" s="47" t="s">
        <v>9632</v>
      </c>
      <c r="C720" s="47" t="s">
        <v>65</v>
      </c>
      <c r="D720" s="47" t="s">
        <v>65</v>
      </c>
      <c r="E720" s="48" t="s">
        <v>9593</v>
      </c>
      <c r="F720" s="48" t="s">
        <v>9594</v>
      </c>
      <c r="G720" s="49" t="s">
        <v>6175</v>
      </c>
      <c r="H720" s="47" t="s">
        <v>9697</v>
      </c>
      <c r="I720" s="41" t="s">
        <v>1048</v>
      </c>
      <c r="J720" s="41" t="s">
        <v>8244</v>
      </c>
      <c r="K720" s="42">
        <v>41056</v>
      </c>
      <c r="L720" s="40"/>
    </row>
    <row r="721" spans="1:16" hidden="1">
      <c r="A721" s="47" t="s">
        <v>9358</v>
      </c>
      <c r="B721" s="47" t="s">
        <v>9632</v>
      </c>
      <c r="C721" s="47" t="s">
        <v>65</v>
      </c>
      <c r="D721" s="47" t="s">
        <v>65</v>
      </c>
      <c r="E721" s="48" t="s">
        <v>9593</v>
      </c>
      <c r="F721" s="48" t="s">
        <v>9594</v>
      </c>
      <c r="G721" s="49" t="s">
        <v>6175</v>
      </c>
      <c r="H721" s="47" t="s">
        <v>9697</v>
      </c>
      <c r="I721" s="41" t="s">
        <v>1048</v>
      </c>
      <c r="J721" s="41" t="s">
        <v>7889</v>
      </c>
      <c r="K721" s="42">
        <v>41467</v>
      </c>
      <c r="L721" s="40"/>
    </row>
    <row r="722" spans="1:16" hidden="1">
      <c r="A722" s="47" t="s">
        <v>9358</v>
      </c>
      <c r="B722" s="47" t="s">
        <v>9632</v>
      </c>
      <c r="C722" s="47" t="s">
        <v>65</v>
      </c>
      <c r="D722" s="47" t="s">
        <v>65</v>
      </c>
      <c r="E722" s="48" t="s">
        <v>9593</v>
      </c>
      <c r="F722" s="48" t="s">
        <v>9594</v>
      </c>
      <c r="G722" s="49" t="s">
        <v>6175</v>
      </c>
      <c r="H722" s="47" t="s">
        <v>9697</v>
      </c>
      <c r="I722" s="41" t="s">
        <v>1048</v>
      </c>
      <c r="J722" s="41" t="s">
        <v>7890</v>
      </c>
      <c r="K722" s="41"/>
      <c r="L722" s="40"/>
    </row>
    <row r="723" spans="1:16" hidden="1">
      <c r="A723" s="47" t="s">
        <v>9358</v>
      </c>
      <c r="B723" s="47" t="s">
        <v>9632</v>
      </c>
      <c r="C723" s="47" t="s">
        <v>65</v>
      </c>
      <c r="D723" s="47" t="s">
        <v>65</v>
      </c>
      <c r="E723" s="48" t="s">
        <v>9593</v>
      </c>
      <c r="F723" s="48" t="s">
        <v>9594</v>
      </c>
      <c r="G723" s="49" t="s">
        <v>6175</v>
      </c>
      <c r="H723" s="47" t="s">
        <v>9697</v>
      </c>
      <c r="I723" s="41" t="s">
        <v>1048</v>
      </c>
      <c r="J723" s="41" t="s">
        <v>7891</v>
      </c>
      <c r="K723" s="41"/>
      <c r="L723" s="40"/>
    </row>
    <row r="724" spans="1:16" hidden="1">
      <c r="A724" s="47" t="s">
        <v>9358</v>
      </c>
      <c r="B724" s="47" t="s">
        <v>9632</v>
      </c>
      <c r="C724" s="47" t="s">
        <v>65</v>
      </c>
      <c r="D724" s="47" t="s">
        <v>65</v>
      </c>
      <c r="E724" s="48" t="s">
        <v>9593</v>
      </c>
      <c r="F724" s="48" t="s">
        <v>9594</v>
      </c>
      <c r="G724" s="49" t="s">
        <v>6175</v>
      </c>
      <c r="H724" s="47" t="s">
        <v>9697</v>
      </c>
      <c r="I724" s="41" t="s">
        <v>1048</v>
      </c>
      <c r="J724" s="41" t="s">
        <v>7892</v>
      </c>
      <c r="K724" s="41"/>
      <c r="L724" s="40"/>
    </row>
    <row r="725" spans="1:16" hidden="1">
      <c r="A725" s="47" t="s">
        <v>9358</v>
      </c>
      <c r="B725" s="47" t="s">
        <v>9632</v>
      </c>
      <c r="C725" s="47" t="s">
        <v>65</v>
      </c>
      <c r="D725" s="47" t="s">
        <v>65</v>
      </c>
      <c r="E725" s="48" t="s">
        <v>9593</v>
      </c>
      <c r="F725" s="48" t="s">
        <v>9594</v>
      </c>
      <c r="G725" s="49" t="s">
        <v>6175</v>
      </c>
      <c r="H725" s="47" t="s">
        <v>9697</v>
      </c>
      <c r="I725" s="41" t="s">
        <v>1048</v>
      </c>
      <c r="J725" s="41" t="s">
        <v>7893</v>
      </c>
      <c r="K725" s="41"/>
      <c r="L725" s="40"/>
    </row>
    <row r="726" spans="1:16" hidden="1">
      <c r="A726" s="47" t="s">
        <v>9358</v>
      </c>
      <c r="B726" s="47" t="s">
        <v>9632</v>
      </c>
      <c r="C726" s="47" t="s">
        <v>65</v>
      </c>
      <c r="D726" s="47" t="s">
        <v>65</v>
      </c>
      <c r="E726" s="48" t="s">
        <v>9593</v>
      </c>
      <c r="F726" s="48" t="s">
        <v>9594</v>
      </c>
      <c r="G726" s="49" t="s">
        <v>6175</v>
      </c>
      <c r="H726" s="47" t="s">
        <v>9697</v>
      </c>
      <c r="I726" s="41" t="s">
        <v>1048</v>
      </c>
      <c r="J726" s="41" t="s">
        <v>7894</v>
      </c>
      <c r="K726" s="41"/>
      <c r="L726" s="40"/>
    </row>
    <row r="727" spans="1:16" hidden="1">
      <c r="A727" s="46" t="s">
        <v>9358</v>
      </c>
      <c r="B727" s="46" t="s">
        <v>9632</v>
      </c>
      <c r="C727" s="46" t="s">
        <v>65</v>
      </c>
      <c r="D727" s="46" t="s">
        <v>65</v>
      </c>
      <c r="E727" s="48" t="s">
        <v>9593</v>
      </c>
      <c r="F727" s="48" t="s">
        <v>9594</v>
      </c>
      <c r="G727" s="49" t="s">
        <v>6175</v>
      </c>
      <c r="H727" s="46" t="s">
        <v>9697</v>
      </c>
      <c r="I727" s="40" t="s">
        <v>7895</v>
      </c>
      <c r="J727" s="40" t="s">
        <v>8245</v>
      </c>
      <c r="K727" s="43">
        <f>K720</f>
        <v>41056</v>
      </c>
      <c r="L727" s="43">
        <f>K727+10</f>
        <v>41066</v>
      </c>
      <c r="M727" s="40" t="s">
        <v>9</v>
      </c>
      <c r="N727" s="48" t="s">
        <v>109</v>
      </c>
      <c r="O727" s="40">
        <v>100</v>
      </c>
      <c r="P727" s="39"/>
    </row>
    <row r="728" spans="1:16" hidden="1">
      <c r="A728" s="46" t="s">
        <v>9358</v>
      </c>
      <c r="B728" s="46" t="s">
        <v>9632</v>
      </c>
      <c r="C728" s="46" t="s">
        <v>65</v>
      </c>
      <c r="D728" s="46" t="s">
        <v>65</v>
      </c>
      <c r="E728" s="48" t="s">
        <v>9593</v>
      </c>
      <c r="F728" s="48" t="s">
        <v>9594</v>
      </c>
      <c r="G728" s="49" t="s">
        <v>6175</v>
      </c>
      <c r="H728" s="46" t="s">
        <v>9697</v>
      </c>
      <c r="I728" s="40" t="s">
        <v>7898</v>
      </c>
      <c r="J728" s="40" t="s">
        <v>8247</v>
      </c>
      <c r="K728" s="43">
        <f>L727</f>
        <v>41066</v>
      </c>
      <c r="L728" s="43">
        <f>K728+2</f>
        <v>41068</v>
      </c>
      <c r="M728" s="40" t="s">
        <v>9</v>
      </c>
      <c r="N728" s="48" t="s">
        <v>6142</v>
      </c>
      <c r="O728" s="40">
        <v>100</v>
      </c>
      <c r="P728" s="39"/>
    </row>
    <row r="729" spans="1:16">
      <c r="A729" s="46" t="s">
        <v>9358</v>
      </c>
      <c r="B729" s="46" t="s">
        <v>9632</v>
      </c>
      <c r="C729" s="46" t="s">
        <v>65</v>
      </c>
      <c r="D729" s="46" t="s">
        <v>65</v>
      </c>
      <c r="E729" s="48" t="s">
        <v>9593</v>
      </c>
      <c r="F729" s="48" t="s">
        <v>9594</v>
      </c>
      <c r="G729" s="49" t="s">
        <v>6175</v>
      </c>
      <c r="H729" s="46" t="s">
        <v>9697</v>
      </c>
      <c r="I729" s="40" t="s">
        <v>7901</v>
      </c>
      <c r="J729" s="40" t="s">
        <v>7902</v>
      </c>
      <c r="K729" s="43">
        <f>L728</f>
        <v>41068</v>
      </c>
      <c r="L729" s="43">
        <f>K730</f>
        <v>41451</v>
      </c>
      <c r="M729" s="40" t="s">
        <v>9</v>
      </c>
      <c r="N729" s="48" t="s">
        <v>109</v>
      </c>
      <c r="O729" s="40">
        <v>100</v>
      </c>
      <c r="P729" s="39"/>
    </row>
    <row r="730" spans="1:16" hidden="1">
      <c r="A730" s="46" t="s">
        <v>9358</v>
      </c>
      <c r="B730" s="46" t="s">
        <v>9632</v>
      </c>
      <c r="C730" s="46" t="s">
        <v>65</v>
      </c>
      <c r="D730" s="46" t="s">
        <v>65</v>
      </c>
      <c r="E730" s="48" t="s">
        <v>9593</v>
      </c>
      <c r="F730" s="48" t="s">
        <v>9594</v>
      </c>
      <c r="G730" s="49" t="s">
        <v>6175</v>
      </c>
      <c r="H730" s="46" t="s">
        <v>9697</v>
      </c>
      <c r="I730" s="40" t="s">
        <v>7904</v>
      </c>
      <c r="J730" s="40" t="s">
        <v>7905</v>
      </c>
      <c r="K730" s="43">
        <f>L730-5</f>
        <v>41451</v>
      </c>
      <c r="L730" s="43">
        <f>K731</f>
        <v>41456</v>
      </c>
      <c r="M730" s="40" t="s">
        <v>9</v>
      </c>
      <c r="N730" s="48" t="s">
        <v>109</v>
      </c>
      <c r="O730" s="40">
        <v>100</v>
      </c>
      <c r="P730" s="39"/>
    </row>
    <row r="731" spans="1:16" hidden="1">
      <c r="A731" s="46" t="s">
        <v>9358</v>
      </c>
      <c r="B731" s="46" t="s">
        <v>9632</v>
      </c>
      <c r="C731" s="46" t="s">
        <v>65</v>
      </c>
      <c r="D731" s="46" t="s">
        <v>65</v>
      </c>
      <c r="E731" s="48" t="s">
        <v>9593</v>
      </c>
      <c r="F731" s="48" t="s">
        <v>9594</v>
      </c>
      <c r="G731" s="49" t="s">
        <v>6175</v>
      </c>
      <c r="H731" s="46" t="s">
        <v>9697</v>
      </c>
      <c r="I731" s="40" t="s">
        <v>7904</v>
      </c>
      <c r="J731" s="40" t="s">
        <v>8249</v>
      </c>
      <c r="K731" s="43">
        <f>L731-5</f>
        <v>41456</v>
      </c>
      <c r="L731" s="43">
        <f>K732</f>
        <v>41461</v>
      </c>
      <c r="M731" s="40" t="s">
        <v>9</v>
      </c>
      <c r="N731" s="48" t="s">
        <v>109</v>
      </c>
      <c r="O731" s="40">
        <v>100</v>
      </c>
      <c r="P731" s="39"/>
    </row>
    <row r="732" spans="1:16" hidden="1">
      <c r="A732" s="46" t="s">
        <v>9358</v>
      </c>
      <c r="B732" s="46" t="s">
        <v>9632</v>
      </c>
      <c r="C732" s="46" t="s">
        <v>65</v>
      </c>
      <c r="D732" s="46" t="s">
        <v>65</v>
      </c>
      <c r="E732" s="48" t="s">
        <v>9593</v>
      </c>
      <c r="F732" s="48" t="s">
        <v>9594</v>
      </c>
      <c r="G732" s="49" t="s">
        <v>6175</v>
      </c>
      <c r="H732" s="46" t="s">
        <v>9697</v>
      </c>
      <c r="I732" s="40" t="s">
        <v>7904</v>
      </c>
      <c r="J732" s="40" t="s">
        <v>7907</v>
      </c>
      <c r="K732" s="43">
        <f>L732-5</f>
        <v>41461</v>
      </c>
      <c r="L732" s="43">
        <f>K733</f>
        <v>41466</v>
      </c>
      <c r="M732" s="40" t="s">
        <v>9</v>
      </c>
      <c r="N732" s="48" t="s">
        <v>109</v>
      </c>
      <c r="O732" s="40">
        <v>100</v>
      </c>
      <c r="P732" s="39"/>
    </row>
    <row r="733" spans="1:16" hidden="1">
      <c r="A733" s="46" t="s">
        <v>9358</v>
      </c>
      <c r="B733" s="46" t="s">
        <v>9632</v>
      </c>
      <c r="C733" s="46" t="s">
        <v>65</v>
      </c>
      <c r="D733" s="46" t="s">
        <v>65</v>
      </c>
      <c r="E733" s="48" t="s">
        <v>9593</v>
      </c>
      <c r="F733" s="48" t="s">
        <v>9594</v>
      </c>
      <c r="G733" s="49" t="s">
        <v>6175</v>
      </c>
      <c r="H733" s="46" t="s">
        <v>9697</v>
      </c>
      <c r="I733" s="40" t="s">
        <v>7904</v>
      </c>
      <c r="J733" s="40" t="s">
        <v>8172</v>
      </c>
      <c r="K733" s="43">
        <f>L733-1</f>
        <v>41466</v>
      </c>
      <c r="L733" s="43">
        <f>K721</f>
        <v>41467</v>
      </c>
      <c r="M733" s="40" t="s">
        <v>9</v>
      </c>
      <c r="N733" s="48" t="s">
        <v>109</v>
      </c>
      <c r="O733" s="40">
        <v>100</v>
      </c>
      <c r="P733" s="39"/>
    </row>
    <row r="734" spans="1:16" hidden="1">
      <c r="A734" s="49" t="s">
        <v>9019</v>
      </c>
      <c r="B734" s="49" t="s">
        <v>8334</v>
      </c>
      <c r="C734" s="41" t="s">
        <v>108</v>
      </c>
      <c r="D734" s="49" t="s">
        <v>65</v>
      </c>
      <c r="E734" s="48" t="s">
        <v>9593</v>
      </c>
      <c r="F734" s="48" t="s">
        <v>9594</v>
      </c>
      <c r="G734" s="49" t="s">
        <v>6175</v>
      </c>
      <c r="H734" s="49" t="s">
        <v>9698</v>
      </c>
      <c r="I734" s="41" t="s">
        <v>1048</v>
      </c>
      <c r="J734" s="41" t="s">
        <v>7888</v>
      </c>
      <c r="K734" s="41"/>
      <c r="L734" s="41"/>
      <c r="M734" s="49"/>
      <c r="N734" s="49"/>
      <c r="O734" s="49"/>
      <c r="P734" s="64"/>
    </row>
    <row r="735" spans="1:16" hidden="1">
      <c r="A735" s="49" t="s">
        <v>9019</v>
      </c>
      <c r="B735" s="49" t="s">
        <v>8334</v>
      </c>
      <c r="C735" s="41" t="s">
        <v>108</v>
      </c>
      <c r="D735" s="49" t="s">
        <v>65</v>
      </c>
      <c r="E735" s="48" t="s">
        <v>9593</v>
      </c>
      <c r="F735" s="48" t="s">
        <v>9594</v>
      </c>
      <c r="G735" s="49" t="s">
        <v>6175</v>
      </c>
      <c r="H735" s="49" t="s">
        <v>9698</v>
      </c>
      <c r="I735" s="41" t="s">
        <v>1048</v>
      </c>
      <c r="J735" s="41" t="s">
        <v>8244</v>
      </c>
      <c r="K735" s="42">
        <v>41393</v>
      </c>
      <c r="L735" s="41"/>
      <c r="M735" s="49"/>
      <c r="N735" s="49"/>
      <c r="O735" s="49"/>
      <c r="P735" s="64"/>
    </row>
    <row r="736" spans="1:16" hidden="1">
      <c r="A736" s="49" t="s">
        <v>9019</v>
      </c>
      <c r="B736" s="49" t="s">
        <v>8334</v>
      </c>
      <c r="C736" s="41" t="s">
        <v>108</v>
      </c>
      <c r="D736" s="49" t="s">
        <v>65</v>
      </c>
      <c r="E736" s="48" t="s">
        <v>9593</v>
      </c>
      <c r="F736" s="48" t="s">
        <v>9594</v>
      </c>
      <c r="G736" s="49" t="s">
        <v>6175</v>
      </c>
      <c r="H736" s="49" t="s">
        <v>9698</v>
      </c>
      <c r="I736" s="41" t="s">
        <v>1048</v>
      </c>
      <c r="J736" s="41" t="s">
        <v>7889</v>
      </c>
      <c r="K736" s="42">
        <v>41467</v>
      </c>
      <c r="L736" s="41"/>
      <c r="M736" s="49"/>
      <c r="N736" s="49"/>
      <c r="O736" s="49"/>
      <c r="P736" s="64"/>
    </row>
    <row r="737" spans="1:16" hidden="1">
      <c r="A737" s="49" t="s">
        <v>9019</v>
      </c>
      <c r="B737" s="49" t="s">
        <v>8334</v>
      </c>
      <c r="C737" s="41" t="s">
        <v>108</v>
      </c>
      <c r="D737" s="49" t="s">
        <v>65</v>
      </c>
      <c r="E737" s="48" t="s">
        <v>9593</v>
      </c>
      <c r="F737" s="48" t="s">
        <v>9594</v>
      </c>
      <c r="G737" s="49" t="s">
        <v>6175</v>
      </c>
      <c r="H737" s="49" t="s">
        <v>9698</v>
      </c>
      <c r="I737" s="41" t="s">
        <v>1048</v>
      </c>
      <c r="J737" s="41" t="s">
        <v>7890</v>
      </c>
      <c r="K737" s="41"/>
      <c r="L737" s="41"/>
      <c r="M737" s="49"/>
      <c r="N737" s="49"/>
      <c r="O737" s="49"/>
      <c r="P737" s="64"/>
    </row>
    <row r="738" spans="1:16" hidden="1">
      <c r="A738" s="49" t="s">
        <v>9019</v>
      </c>
      <c r="B738" s="49" t="s">
        <v>8334</v>
      </c>
      <c r="C738" s="41" t="s">
        <v>108</v>
      </c>
      <c r="D738" s="49" t="s">
        <v>65</v>
      </c>
      <c r="E738" s="48" t="s">
        <v>9593</v>
      </c>
      <c r="F738" s="48" t="s">
        <v>9594</v>
      </c>
      <c r="G738" s="49" t="s">
        <v>6175</v>
      </c>
      <c r="H738" s="49" t="s">
        <v>9698</v>
      </c>
      <c r="I738" s="41" t="s">
        <v>1048</v>
      </c>
      <c r="J738" s="41" t="s">
        <v>7891</v>
      </c>
      <c r="K738" s="42">
        <v>41526</v>
      </c>
      <c r="L738" s="41"/>
      <c r="M738" s="49"/>
      <c r="N738" s="49"/>
      <c r="O738" s="49"/>
      <c r="P738" s="64"/>
    </row>
    <row r="739" spans="1:16" hidden="1">
      <c r="A739" s="49" t="s">
        <v>9019</v>
      </c>
      <c r="B739" s="49" t="s">
        <v>8334</v>
      </c>
      <c r="C739" s="41" t="s">
        <v>108</v>
      </c>
      <c r="D739" s="49" t="s">
        <v>65</v>
      </c>
      <c r="E739" s="48" t="s">
        <v>9593</v>
      </c>
      <c r="F739" s="48" t="s">
        <v>9594</v>
      </c>
      <c r="G739" s="49" t="s">
        <v>6175</v>
      </c>
      <c r="H739" s="49" t="s">
        <v>9698</v>
      </c>
      <c r="I739" s="41" t="s">
        <v>1048</v>
      </c>
      <c r="J739" s="41" t="s">
        <v>7892</v>
      </c>
      <c r="K739" s="41"/>
      <c r="L739" s="41"/>
      <c r="M739" s="49"/>
      <c r="N739" s="49"/>
      <c r="O739" s="49"/>
      <c r="P739" s="64"/>
    </row>
    <row r="740" spans="1:16" hidden="1">
      <c r="A740" s="49" t="s">
        <v>9019</v>
      </c>
      <c r="B740" s="49" t="s">
        <v>8334</v>
      </c>
      <c r="C740" s="41" t="s">
        <v>108</v>
      </c>
      <c r="D740" s="49" t="s">
        <v>65</v>
      </c>
      <c r="E740" s="48" t="s">
        <v>9593</v>
      </c>
      <c r="F740" s="48" t="s">
        <v>9594</v>
      </c>
      <c r="G740" s="49" t="s">
        <v>6175</v>
      </c>
      <c r="H740" s="49" t="s">
        <v>9698</v>
      </c>
      <c r="I740" s="41" t="s">
        <v>1048</v>
      </c>
      <c r="J740" s="41" t="s">
        <v>7893</v>
      </c>
      <c r="K740" s="41"/>
      <c r="L740" s="41"/>
      <c r="M740" s="49"/>
      <c r="N740" s="49"/>
      <c r="O740" s="49"/>
      <c r="P740" s="64"/>
    </row>
    <row r="741" spans="1:16" hidden="1">
      <c r="A741" s="49" t="s">
        <v>9019</v>
      </c>
      <c r="B741" s="49" t="s">
        <v>8334</v>
      </c>
      <c r="C741" s="41" t="s">
        <v>108</v>
      </c>
      <c r="D741" s="49" t="s">
        <v>65</v>
      </c>
      <c r="E741" s="48" t="s">
        <v>9593</v>
      </c>
      <c r="F741" s="48" t="s">
        <v>9594</v>
      </c>
      <c r="G741" s="49" t="s">
        <v>6175</v>
      </c>
      <c r="H741" s="49" t="s">
        <v>9698</v>
      </c>
      <c r="I741" s="41" t="s">
        <v>1048</v>
      </c>
      <c r="J741" s="41" t="s">
        <v>7894</v>
      </c>
      <c r="K741" s="42"/>
      <c r="L741" s="41"/>
      <c r="M741" s="49"/>
      <c r="N741" s="49"/>
      <c r="O741" s="49"/>
      <c r="P741" s="64"/>
    </row>
    <row r="742" spans="1:16" hidden="1">
      <c r="A742" s="48" t="s">
        <v>9019</v>
      </c>
      <c r="B742" s="48" t="s">
        <v>8334</v>
      </c>
      <c r="C742" s="40" t="s">
        <v>108</v>
      </c>
      <c r="D742" s="48" t="s">
        <v>65</v>
      </c>
      <c r="E742" s="48" t="s">
        <v>9593</v>
      </c>
      <c r="F742" s="48" t="s">
        <v>9594</v>
      </c>
      <c r="G742" s="49" t="s">
        <v>6175</v>
      </c>
      <c r="H742" s="48" t="s">
        <v>9698</v>
      </c>
      <c r="I742" s="40" t="s">
        <v>7895</v>
      </c>
      <c r="J742" s="40" t="s">
        <v>8245</v>
      </c>
      <c r="K742" s="43">
        <f>K735</f>
        <v>41393</v>
      </c>
      <c r="L742" s="43">
        <f>K742+10</f>
        <v>41403</v>
      </c>
      <c r="M742" s="48" t="s">
        <v>11</v>
      </c>
      <c r="N742" s="48" t="s">
        <v>4365</v>
      </c>
      <c r="O742" s="48">
        <v>100</v>
      </c>
    </row>
    <row r="743" spans="1:16" hidden="1">
      <c r="A743" s="48" t="s">
        <v>9019</v>
      </c>
      <c r="B743" s="48" t="s">
        <v>8334</v>
      </c>
      <c r="C743" s="40" t="s">
        <v>108</v>
      </c>
      <c r="D743" s="48" t="s">
        <v>65</v>
      </c>
      <c r="E743" s="48" t="s">
        <v>9593</v>
      </c>
      <c r="F743" s="48" t="s">
        <v>9594</v>
      </c>
      <c r="G743" s="49" t="s">
        <v>6175</v>
      </c>
      <c r="H743" s="48" t="s">
        <v>9698</v>
      </c>
      <c r="I743" s="40" t="s">
        <v>7898</v>
      </c>
      <c r="J743" s="40" t="s">
        <v>8247</v>
      </c>
      <c r="K743" s="43">
        <f>L742</f>
        <v>41403</v>
      </c>
      <c r="L743" s="43">
        <f>K743+2</f>
        <v>41405</v>
      </c>
      <c r="M743" s="48" t="s">
        <v>11</v>
      </c>
      <c r="N743" s="48" t="s">
        <v>4365</v>
      </c>
      <c r="O743" s="48">
        <v>100</v>
      </c>
    </row>
    <row r="744" spans="1:16">
      <c r="A744" s="48" t="s">
        <v>9019</v>
      </c>
      <c r="B744" s="48" t="s">
        <v>8334</v>
      </c>
      <c r="C744" s="40" t="s">
        <v>108</v>
      </c>
      <c r="D744" s="48" t="s">
        <v>65</v>
      </c>
      <c r="E744" s="48" t="s">
        <v>9593</v>
      </c>
      <c r="F744" s="48" t="s">
        <v>9594</v>
      </c>
      <c r="G744" s="49" t="s">
        <v>6175</v>
      </c>
      <c r="H744" s="48" t="s">
        <v>9698</v>
      </c>
      <c r="I744" s="40" t="s">
        <v>7901</v>
      </c>
      <c r="J744" s="40" t="s">
        <v>7902</v>
      </c>
      <c r="K744" s="43">
        <f>L743</f>
        <v>41405</v>
      </c>
      <c r="L744" s="43">
        <f>K745</f>
        <v>41451</v>
      </c>
      <c r="M744" s="48" t="s">
        <v>11</v>
      </c>
      <c r="N744" s="48" t="s">
        <v>4365</v>
      </c>
      <c r="O744" s="48">
        <v>100</v>
      </c>
    </row>
    <row r="745" spans="1:16" hidden="1">
      <c r="A745" s="48" t="s">
        <v>9019</v>
      </c>
      <c r="B745" s="48" t="s">
        <v>8334</v>
      </c>
      <c r="C745" s="40" t="s">
        <v>108</v>
      </c>
      <c r="D745" s="48" t="s">
        <v>65</v>
      </c>
      <c r="E745" s="48" t="s">
        <v>9593</v>
      </c>
      <c r="F745" s="48" t="s">
        <v>9594</v>
      </c>
      <c r="G745" s="49" t="s">
        <v>6175</v>
      </c>
      <c r="H745" s="48" t="s">
        <v>9698</v>
      </c>
      <c r="I745" s="40" t="s">
        <v>7904</v>
      </c>
      <c r="J745" s="40" t="s">
        <v>7905</v>
      </c>
      <c r="K745" s="43">
        <f>L745-5</f>
        <v>41451</v>
      </c>
      <c r="L745" s="43">
        <f>K746</f>
        <v>41456</v>
      </c>
      <c r="M745" s="48" t="s">
        <v>11</v>
      </c>
      <c r="N745" s="48" t="s">
        <v>4365</v>
      </c>
      <c r="O745" s="48">
        <v>100</v>
      </c>
      <c r="P745" s="56" t="s">
        <v>9699</v>
      </c>
    </row>
    <row r="746" spans="1:16" hidden="1">
      <c r="A746" s="48" t="s">
        <v>9019</v>
      </c>
      <c r="B746" s="48" t="s">
        <v>8334</v>
      </c>
      <c r="C746" s="40" t="s">
        <v>108</v>
      </c>
      <c r="D746" s="48" t="s">
        <v>65</v>
      </c>
      <c r="E746" s="48" t="s">
        <v>9593</v>
      </c>
      <c r="F746" s="48" t="s">
        <v>9594</v>
      </c>
      <c r="G746" s="49" t="s">
        <v>6175</v>
      </c>
      <c r="H746" s="48" t="s">
        <v>9698</v>
      </c>
      <c r="I746" s="40" t="s">
        <v>7904</v>
      </c>
      <c r="J746" s="40" t="s">
        <v>8249</v>
      </c>
      <c r="K746" s="43">
        <f>L746-5</f>
        <v>41456</v>
      </c>
      <c r="L746" s="43">
        <f>K747</f>
        <v>41461</v>
      </c>
      <c r="M746" s="48" t="s">
        <v>11</v>
      </c>
      <c r="N746" s="48" t="s">
        <v>4365</v>
      </c>
      <c r="O746" s="48">
        <v>100</v>
      </c>
    </row>
    <row r="747" spans="1:16" hidden="1">
      <c r="A747" s="48" t="s">
        <v>9019</v>
      </c>
      <c r="B747" s="48" t="s">
        <v>8334</v>
      </c>
      <c r="C747" s="40" t="s">
        <v>108</v>
      </c>
      <c r="D747" s="48" t="s">
        <v>65</v>
      </c>
      <c r="E747" s="48" t="s">
        <v>9593</v>
      </c>
      <c r="F747" s="48" t="s">
        <v>9594</v>
      </c>
      <c r="G747" s="49" t="s">
        <v>6175</v>
      </c>
      <c r="H747" s="48" t="s">
        <v>9698</v>
      </c>
      <c r="I747" s="40" t="s">
        <v>7904</v>
      </c>
      <c r="J747" s="40" t="s">
        <v>7907</v>
      </c>
      <c r="K747" s="43">
        <f>L747-5</f>
        <v>41461</v>
      </c>
      <c r="L747" s="43">
        <f>K748</f>
        <v>41466</v>
      </c>
      <c r="M747" s="48" t="s">
        <v>11</v>
      </c>
      <c r="N747" s="48" t="s">
        <v>4365</v>
      </c>
      <c r="O747" s="48">
        <v>100</v>
      </c>
    </row>
    <row r="748" spans="1:16" hidden="1">
      <c r="A748" s="48" t="s">
        <v>9019</v>
      </c>
      <c r="B748" s="48" t="s">
        <v>8334</v>
      </c>
      <c r="C748" s="40" t="s">
        <v>108</v>
      </c>
      <c r="D748" s="48" t="s">
        <v>65</v>
      </c>
      <c r="E748" s="48" t="s">
        <v>9593</v>
      </c>
      <c r="F748" s="48" t="s">
        <v>9594</v>
      </c>
      <c r="G748" s="49" t="s">
        <v>6175</v>
      </c>
      <c r="H748" s="48" t="s">
        <v>9698</v>
      </c>
      <c r="I748" s="40" t="s">
        <v>7904</v>
      </c>
      <c r="J748" s="40" t="s">
        <v>8172</v>
      </c>
      <c r="K748" s="43">
        <f>L748-1</f>
        <v>41466</v>
      </c>
      <c r="L748" s="43">
        <f>K736</f>
        <v>41467</v>
      </c>
      <c r="M748" s="48" t="s">
        <v>11</v>
      </c>
      <c r="N748" s="48" t="s">
        <v>4365</v>
      </c>
      <c r="O748" s="48">
        <v>100</v>
      </c>
    </row>
    <row r="749" spans="1:16" hidden="1">
      <c r="A749" s="49" t="s">
        <v>8585</v>
      </c>
      <c r="B749" s="41" t="s">
        <v>9668</v>
      </c>
      <c r="C749" s="41" t="s">
        <v>108</v>
      </c>
      <c r="D749" s="49" t="s">
        <v>7928</v>
      </c>
      <c r="E749" s="48" t="s">
        <v>9593</v>
      </c>
      <c r="F749" s="48" t="s">
        <v>9594</v>
      </c>
      <c r="G749" s="49" t="s">
        <v>6175</v>
      </c>
      <c r="H749" s="41" t="s">
        <v>9700</v>
      </c>
      <c r="I749" s="41" t="s">
        <v>1048</v>
      </c>
      <c r="J749" s="41" t="s">
        <v>7888</v>
      </c>
      <c r="K749" s="41"/>
      <c r="L749" s="41"/>
      <c r="M749" s="49"/>
      <c r="N749" s="49"/>
      <c r="O749" s="49"/>
    </row>
    <row r="750" spans="1:16" hidden="1">
      <c r="A750" s="49" t="s">
        <v>8585</v>
      </c>
      <c r="B750" s="41" t="s">
        <v>9668</v>
      </c>
      <c r="C750" s="41" t="s">
        <v>108</v>
      </c>
      <c r="D750" s="49" t="s">
        <v>7928</v>
      </c>
      <c r="E750" s="48" t="s">
        <v>9593</v>
      </c>
      <c r="F750" s="48" t="s">
        <v>9594</v>
      </c>
      <c r="G750" s="49" t="s">
        <v>6175</v>
      </c>
      <c r="H750" s="41" t="s">
        <v>9700</v>
      </c>
      <c r="I750" s="41" t="s">
        <v>1048</v>
      </c>
      <c r="J750" s="41" t="s">
        <v>8244</v>
      </c>
      <c r="K750" s="42">
        <v>41428</v>
      </c>
      <c r="L750" s="41"/>
      <c r="M750" s="49"/>
      <c r="N750" s="49"/>
      <c r="O750" s="49"/>
    </row>
    <row r="751" spans="1:16" hidden="1">
      <c r="A751" s="49" t="s">
        <v>8585</v>
      </c>
      <c r="B751" s="41" t="s">
        <v>9668</v>
      </c>
      <c r="C751" s="41" t="s">
        <v>108</v>
      </c>
      <c r="D751" s="49" t="s">
        <v>7928</v>
      </c>
      <c r="E751" s="48" t="s">
        <v>9593</v>
      </c>
      <c r="F751" s="48" t="s">
        <v>9594</v>
      </c>
      <c r="G751" s="49" t="s">
        <v>6175</v>
      </c>
      <c r="H751" s="41" t="s">
        <v>9700</v>
      </c>
      <c r="I751" s="41" t="s">
        <v>1048</v>
      </c>
      <c r="J751" s="41" t="s">
        <v>7889</v>
      </c>
      <c r="K751" s="42">
        <v>41547</v>
      </c>
      <c r="L751" s="41"/>
      <c r="M751" s="49"/>
      <c r="N751" s="49"/>
      <c r="O751" s="49"/>
    </row>
    <row r="752" spans="1:16" hidden="1">
      <c r="A752" s="49" t="s">
        <v>8585</v>
      </c>
      <c r="B752" s="41" t="s">
        <v>9668</v>
      </c>
      <c r="C752" s="41" t="s">
        <v>108</v>
      </c>
      <c r="D752" s="49" t="s">
        <v>7928</v>
      </c>
      <c r="E752" s="48" t="s">
        <v>9593</v>
      </c>
      <c r="F752" s="48" t="s">
        <v>9594</v>
      </c>
      <c r="G752" s="49" t="s">
        <v>6175</v>
      </c>
      <c r="H752" s="41" t="s">
        <v>9700</v>
      </c>
      <c r="I752" s="41" t="s">
        <v>1048</v>
      </c>
      <c r="J752" s="41" t="s">
        <v>7890</v>
      </c>
      <c r="K752" s="41"/>
      <c r="L752" s="41"/>
      <c r="M752" s="49"/>
      <c r="N752" s="49"/>
      <c r="O752" s="49"/>
    </row>
    <row r="753" spans="1:16" hidden="1">
      <c r="A753" s="49" t="s">
        <v>8585</v>
      </c>
      <c r="B753" s="41" t="s">
        <v>9668</v>
      </c>
      <c r="C753" s="41" t="s">
        <v>108</v>
      </c>
      <c r="D753" s="49" t="s">
        <v>7928</v>
      </c>
      <c r="E753" s="48" t="s">
        <v>9593</v>
      </c>
      <c r="F753" s="48" t="s">
        <v>9594</v>
      </c>
      <c r="G753" s="49" t="s">
        <v>6175</v>
      </c>
      <c r="H753" s="41" t="s">
        <v>9700</v>
      </c>
      <c r="I753" s="41" t="s">
        <v>1048</v>
      </c>
      <c r="J753" s="41" t="s">
        <v>7891</v>
      </c>
      <c r="K753" s="41"/>
      <c r="L753" s="41"/>
      <c r="M753" s="49"/>
      <c r="N753" s="49"/>
      <c r="O753" s="49"/>
    </row>
    <row r="754" spans="1:16" hidden="1">
      <c r="A754" s="49" t="s">
        <v>8585</v>
      </c>
      <c r="B754" s="41" t="s">
        <v>9668</v>
      </c>
      <c r="C754" s="41" t="s">
        <v>108</v>
      </c>
      <c r="D754" s="49" t="s">
        <v>7928</v>
      </c>
      <c r="E754" s="48" t="s">
        <v>9593</v>
      </c>
      <c r="F754" s="48" t="s">
        <v>9594</v>
      </c>
      <c r="G754" s="49" t="s">
        <v>6175</v>
      </c>
      <c r="H754" s="41" t="s">
        <v>9700</v>
      </c>
      <c r="I754" s="41" t="s">
        <v>1048</v>
      </c>
      <c r="J754" s="41" t="s">
        <v>7892</v>
      </c>
      <c r="K754" s="42">
        <v>41593</v>
      </c>
      <c r="L754" s="41"/>
      <c r="M754" s="49"/>
      <c r="N754" s="49"/>
      <c r="O754" s="49"/>
    </row>
    <row r="755" spans="1:16" hidden="1">
      <c r="A755" s="49" t="s">
        <v>8585</v>
      </c>
      <c r="B755" s="41" t="s">
        <v>9668</v>
      </c>
      <c r="C755" s="41" t="s">
        <v>108</v>
      </c>
      <c r="D755" s="49" t="s">
        <v>7928</v>
      </c>
      <c r="E755" s="48" t="s">
        <v>9593</v>
      </c>
      <c r="F755" s="48" t="s">
        <v>9594</v>
      </c>
      <c r="G755" s="49" t="s">
        <v>6175</v>
      </c>
      <c r="H755" s="41" t="s">
        <v>9700</v>
      </c>
      <c r="I755" s="41" t="s">
        <v>1048</v>
      </c>
      <c r="J755" s="41" t="s">
        <v>7893</v>
      </c>
      <c r="K755" s="41"/>
      <c r="L755" s="41"/>
      <c r="M755" s="49"/>
      <c r="N755" s="49"/>
      <c r="O755" s="49"/>
    </row>
    <row r="756" spans="1:16" hidden="1">
      <c r="A756" s="49" t="s">
        <v>8585</v>
      </c>
      <c r="B756" s="41" t="s">
        <v>9668</v>
      </c>
      <c r="C756" s="41" t="s">
        <v>108</v>
      </c>
      <c r="D756" s="49" t="s">
        <v>7928</v>
      </c>
      <c r="E756" s="48" t="s">
        <v>9593</v>
      </c>
      <c r="F756" s="48" t="s">
        <v>9594</v>
      </c>
      <c r="G756" s="49" t="s">
        <v>6175</v>
      </c>
      <c r="H756" s="41" t="s">
        <v>9700</v>
      </c>
      <c r="I756" s="41" t="s">
        <v>1048</v>
      </c>
      <c r="J756" s="41" t="s">
        <v>7894</v>
      </c>
      <c r="K756" s="41"/>
      <c r="L756" s="41"/>
      <c r="M756" s="49"/>
      <c r="N756" s="49"/>
      <c r="O756" s="49"/>
    </row>
    <row r="757" spans="1:16" ht="52.5" hidden="1">
      <c r="A757" s="48" t="s">
        <v>8585</v>
      </c>
      <c r="B757" s="40" t="s">
        <v>9668</v>
      </c>
      <c r="C757" s="40" t="s">
        <v>108</v>
      </c>
      <c r="D757" s="48" t="s">
        <v>7928</v>
      </c>
      <c r="E757" s="48" t="s">
        <v>9593</v>
      </c>
      <c r="F757" s="48" t="s">
        <v>9594</v>
      </c>
      <c r="G757" s="49" t="s">
        <v>6175</v>
      </c>
      <c r="H757" s="40" t="s">
        <v>9700</v>
      </c>
      <c r="I757" s="40" t="s">
        <v>7895</v>
      </c>
      <c r="J757" s="40" t="s">
        <v>8245</v>
      </c>
      <c r="K757" s="43">
        <f>K750</f>
        <v>41428</v>
      </c>
      <c r="L757" s="43">
        <f>K757+10</f>
        <v>41438</v>
      </c>
      <c r="M757" s="48" t="s">
        <v>8173</v>
      </c>
      <c r="N757" s="48" t="s">
        <v>145</v>
      </c>
      <c r="O757" s="48">
        <v>100</v>
      </c>
      <c r="P757" s="56" t="s">
        <v>9701</v>
      </c>
    </row>
    <row r="758" spans="1:16" hidden="1">
      <c r="A758" s="48" t="s">
        <v>8585</v>
      </c>
      <c r="B758" s="40" t="s">
        <v>9668</v>
      </c>
      <c r="C758" s="40" t="s">
        <v>108</v>
      </c>
      <c r="D758" s="48" t="s">
        <v>7928</v>
      </c>
      <c r="E758" s="48" t="s">
        <v>9593</v>
      </c>
      <c r="F758" s="48" t="s">
        <v>9594</v>
      </c>
      <c r="G758" s="49" t="s">
        <v>6175</v>
      </c>
      <c r="H758" s="40" t="s">
        <v>9700</v>
      </c>
      <c r="I758" s="40" t="s">
        <v>7898</v>
      </c>
      <c r="J758" s="40" t="s">
        <v>8247</v>
      </c>
      <c r="K758" s="43">
        <f>L757</f>
        <v>41438</v>
      </c>
      <c r="L758" s="43">
        <f>K758+2</f>
        <v>41440</v>
      </c>
      <c r="M758" s="48" t="s">
        <v>8173</v>
      </c>
      <c r="N758" s="48" t="s">
        <v>8252</v>
      </c>
      <c r="O758" s="48">
        <v>100</v>
      </c>
    </row>
    <row r="759" spans="1:16">
      <c r="A759" s="48" t="s">
        <v>8585</v>
      </c>
      <c r="B759" s="40" t="s">
        <v>9668</v>
      </c>
      <c r="C759" s="40" t="s">
        <v>108</v>
      </c>
      <c r="D759" s="48" t="s">
        <v>7928</v>
      </c>
      <c r="E759" s="48" t="s">
        <v>9593</v>
      </c>
      <c r="F759" s="48" t="s">
        <v>9594</v>
      </c>
      <c r="G759" s="49" t="s">
        <v>6175</v>
      </c>
      <c r="H759" s="40" t="s">
        <v>9700</v>
      </c>
      <c r="I759" s="40" t="s">
        <v>7901</v>
      </c>
      <c r="J759" s="40" t="s">
        <v>7902</v>
      </c>
      <c r="K759" s="43">
        <f>L758</f>
        <v>41440</v>
      </c>
      <c r="L759" s="43">
        <f>K760</f>
        <v>41531</v>
      </c>
      <c r="M759" s="48" t="s">
        <v>8173</v>
      </c>
      <c r="N759" s="48" t="s">
        <v>145</v>
      </c>
      <c r="O759" s="48">
        <v>100</v>
      </c>
    </row>
    <row r="760" spans="1:16" hidden="1">
      <c r="A760" s="48" t="s">
        <v>8585</v>
      </c>
      <c r="B760" s="40" t="s">
        <v>9668</v>
      </c>
      <c r="C760" s="40" t="s">
        <v>108</v>
      </c>
      <c r="D760" s="48" t="s">
        <v>7928</v>
      </c>
      <c r="E760" s="48" t="s">
        <v>9593</v>
      </c>
      <c r="F760" s="48" t="s">
        <v>9594</v>
      </c>
      <c r="G760" s="49" t="s">
        <v>6175</v>
      </c>
      <c r="H760" s="40" t="s">
        <v>9700</v>
      </c>
      <c r="I760" s="40" t="s">
        <v>7904</v>
      </c>
      <c r="J760" s="40" t="s">
        <v>7905</v>
      </c>
      <c r="K760" s="43">
        <f>L760-5</f>
        <v>41531</v>
      </c>
      <c r="L760" s="43">
        <f>K761</f>
        <v>41536</v>
      </c>
      <c r="M760" s="48" t="s">
        <v>8173</v>
      </c>
      <c r="N760" s="48" t="s">
        <v>145</v>
      </c>
      <c r="O760" s="48">
        <v>100</v>
      </c>
    </row>
    <row r="761" spans="1:16" hidden="1">
      <c r="A761" s="48" t="s">
        <v>8585</v>
      </c>
      <c r="B761" s="40" t="s">
        <v>9668</v>
      </c>
      <c r="C761" s="40" t="s">
        <v>108</v>
      </c>
      <c r="D761" s="48" t="s">
        <v>7928</v>
      </c>
      <c r="E761" s="48" t="s">
        <v>9593</v>
      </c>
      <c r="F761" s="48" t="s">
        <v>9594</v>
      </c>
      <c r="G761" s="49" t="s">
        <v>6175</v>
      </c>
      <c r="H761" s="40" t="s">
        <v>9700</v>
      </c>
      <c r="I761" s="40" t="s">
        <v>7904</v>
      </c>
      <c r="J761" s="40" t="s">
        <v>8249</v>
      </c>
      <c r="K761" s="43">
        <f>L761-5</f>
        <v>41536</v>
      </c>
      <c r="L761" s="43">
        <f>K762</f>
        <v>41541</v>
      </c>
      <c r="M761" s="48" t="s">
        <v>8173</v>
      </c>
      <c r="N761" s="48" t="s">
        <v>145</v>
      </c>
      <c r="O761" s="48">
        <v>100</v>
      </c>
    </row>
    <row r="762" spans="1:16" hidden="1">
      <c r="A762" s="48" t="s">
        <v>8585</v>
      </c>
      <c r="B762" s="40" t="s">
        <v>9668</v>
      </c>
      <c r="C762" s="40" t="s">
        <v>108</v>
      </c>
      <c r="D762" s="48" t="s">
        <v>7928</v>
      </c>
      <c r="E762" s="48" t="s">
        <v>9593</v>
      </c>
      <c r="F762" s="48" t="s">
        <v>9594</v>
      </c>
      <c r="G762" s="49" t="s">
        <v>6175</v>
      </c>
      <c r="H762" s="40" t="s">
        <v>9700</v>
      </c>
      <c r="I762" s="40" t="s">
        <v>7904</v>
      </c>
      <c r="J762" s="40" t="s">
        <v>7907</v>
      </c>
      <c r="K762" s="43">
        <f>L762-5</f>
        <v>41541</v>
      </c>
      <c r="L762" s="43">
        <f>K763</f>
        <v>41546</v>
      </c>
      <c r="M762" s="48" t="s">
        <v>8173</v>
      </c>
      <c r="N762" s="48" t="s">
        <v>145</v>
      </c>
      <c r="O762" s="48">
        <v>100</v>
      </c>
    </row>
    <row r="763" spans="1:16" ht="39.6" hidden="1">
      <c r="A763" s="48" t="s">
        <v>8585</v>
      </c>
      <c r="B763" s="40" t="s">
        <v>9668</v>
      </c>
      <c r="C763" s="40" t="s">
        <v>108</v>
      </c>
      <c r="D763" s="48" t="s">
        <v>7928</v>
      </c>
      <c r="E763" s="48" t="s">
        <v>9593</v>
      </c>
      <c r="F763" s="48" t="s">
        <v>9594</v>
      </c>
      <c r="G763" s="49" t="s">
        <v>6175</v>
      </c>
      <c r="H763" s="40" t="s">
        <v>9700</v>
      </c>
      <c r="I763" s="40" t="s">
        <v>7904</v>
      </c>
      <c r="J763" s="40" t="s">
        <v>8172</v>
      </c>
      <c r="K763" s="43">
        <f>L763-1</f>
        <v>41546</v>
      </c>
      <c r="L763" s="43">
        <f>K751</f>
        <v>41547</v>
      </c>
      <c r="M763" s="48" t="s">
        <v>8173</v>
      </c>
      <c r="N763" s="48" t="s">
        <v>145</v>
      </c>
      <c r="O763" s="48">
        <v>100</v>
      </c>
      <c r="P763" s="56" t="s">
        <v>9702</v>
      </c>
    </row>
    <row r="764" spans="1:16" hidden="1">
      <c r="A764" s="41" t="s">
        <v>9026</v>
      </c>
      <c r="B764" s="41" t="s">
        <v>9703</v>
      </c>
      <c r="C764" s="41" t="s">
        <v>52</v>
      </c>
      <c r="D764" s="41" t="s">
        <v>52</v>
      </c>
      <c r="E764" s="48" t="s">
        <v>9593</v>
      </c>
      <c r="F764" s="48" t="s">
        <v>9594</v>
      </c>
      <c r="G764" s="49" t="s">
        <v>6175</v>
      </c>
      <c r="H764" s="41" t="s">
        <v>9704</v>
      </c>
      <c r="I764" s="41" t="s">
        <v>1048</v>
      </c>
      <c r="J764" s="41" t="s">
        <v>7888</v>
      </c>
      <c r="K764" s="41"/>
      <c r="L764" s="40"/>
      <c r="M764" s="40"/>
      <c r="N764" s="40"/>
    </row>
    <row r="765" spans="1:16" hidden="1">
      <c r="A765" s="41" t="s">
        <v>9026</v>
      </c>
      <c r="B765" s="41" t="s">
        <v>9703</v>
      </c>
      <c r="C765" s="41" t="s">
        <v>52</v>
      </c>
      <c r="D765" s="41" t="s">
        <v>52</v>
      </c>
      <c r="E765" s="48" t="s">
        <v>9593</v>
      </c>
      <c r="F765" s="48" t="s">
        <v>9594</v>
      </c>
      <c r="G765" s="49" t="s">
        <v>6175</v>
      </c>
      <c r="H765" s="41" t="s">
        <v>9704</v>
      </c>
      <c r="I765" s="41" t="s">
        <v>1048</v>
      </c>
      <c r="J765" s="41" t="s">
        <v>8244</v>
      </c>
      <c r="K765" s="59">
        <v>41428</v>
      </c>
      <c r="L765" s="40"/>
      <c r="M765" s="40"/>
      <c r="N765" s="40"/>
    </row>
    <row r="766" spans="1:16" hidden="1">
      <c r="A766" s="41" t="s">
        <v>9026</v>
      </c>
      <c r="B766" s="41" t="s">
        <v>9703</v>
      </c>
      <c r="C766" s="41" t="s">
        <v>52</v>
      </c>
      <c r="D766" s="41" t="s">
        <v>52</v>
      </c>
      <c r="E766" s="48" t="s">
        <v>9593</v>
      </c>
      <c r="F766" s="48" t="s">
        <v>9594</v>
      </c>
      <c r="G766" s="49" t="s">
        <v>6175</v>
      </c>
      <c r="H766" s="41" t="s">
        <v>9704</v>
      </c>
      <c r="I766" s="41" t="s">
        <v>1048</v>
      </c>
      <c r="J766" s="41" t="s">
        <v>7889</v>
      </c>
      <c r="K766" s="59">
        <v>41471</v>
      </c>
      <c r="L766" s="40" t="s">
        <v>8309</v>
      </c>
      <c r="M766" s="40"/>
      <c r="N766" s="40"/>
    </row>
    <row r="767" spans="1:16" hidden="1">
      <c r="A767" s="41" t="s">
        <v>9026</v>
      </c>
      <c r="B767" s="41" t="s">
        <v>9703</v>
      </c>
      <c r="C767" s="41" t="s">
        <v>52</v>
      </c>
      <c r="D767" s="41" t="s">
        <v>52</v>
      </c>
      <c r="E767" s="48" t="s">
        <v>9593</v>
      </c>
      <c r="F767" s="48" t="s">
        <v>9594</v>
      </c>
      <c r="G767" s="49" t="s">
        <v>6175</v>
      </c>
      <c r="H767" s="41" t="s">
        <v>9704</v>
      </c>
      <c r="I767" s="41" t="s">
        <v>1048</v>
      </c>
      <c r="J767" s="41" t="s">
        <v>7890</v>
      </c>
      <c r="K767" s="41"/>
      <c r="L767" s="40"/>
      <c r="M767" s="40"/>
      <c r="N767" s="40"/>
    </row>
    <row r="768" spans="1:16" hidden="1">
      <c r="A768" s="41" t="s">
        <v>9026</v>
      </c>
      <c r="B768" s="41" t="s">
        <v>9703</v>
      </c>
      <c r="C768" s="41" t="s">
        <v>52</v>
      </c>
      <c r="D768" s="41" t="s">
        <v>52</v>
      </c>
      <c r="E768" s="48" t="s">
        <v>9593</v>
      </c>
      <c r="F768" s="48" t="s">
        <v>9594</v>
      </c>
      <c r="G768" s="49" t="s">
        <v>6175</v>
      </c>
      <c r="H768" s="41" t="s">
        <v>9704</v>
      </c>
      <c r="I768" s="41" t="s">
        <v>1048</v>
      </c>
      <c r="J768" s="41" t="s">
        <v>7891</v>
      </c>
      <c r="K768" s="41"/>
      <c r="L768" s="40"/>
      <c r="M768" s="40"/>
      <c r="N768" s="40"/>
    </row>
    <row r="769" spans="1:15" hidden="1">
      <c r="A769" s="41" t="s">
        <v>9026</v>
      </c>
      <c r="B769" s="41" t="s">
        <v>9703</v>
      </c>
      <c r="C769" s="41" t="s">
        <v>52</v>
      </c>
      <c r="D769" s="41" t="s">
        <v>52</v>
      </c>
      <c r="E769" s="48" t="s">
        <v>9593</v>
      </c>
      <c r="F769" s="48" t="s">
        <v>9594</v>
      </c>
      <c r="G769" s="49" t="s">
        <v>6175</v>
      </c>
      <c r="H769" s="41" t="s">
        <v>9704</v>
      </c>
      <c r="I769" s="41" t="s">
        <v>1048</v>
      </c>
      <c r="J769" s="41" t="s">
        <v>7892</v>
      </c>
      <c r="K769" s="59">
        <v>41516</v>
      </c>
      <c r="L769" s="40"/>
      <c r="M769" s="40"/>
      <c r="N769" s="40"/>
    </row>
    <row r="770" spans="1:15" hidden="1">
      <c r="A770" s="41" t="s">
        <v>9026</v>
      </c>
      <c r="B770" s="41" t="s">
        <v>9703</v>
      </c>
      <c r="C770" s="41" t="s">
        <v>52</v>
      </c>
      <c r="D770" s="41" t="s">
        <v>52</v>
      </c>
      <c r="E770" s="48" t="s">
        <v>9593</v>
      </c>
      <c r="F770" s="48" t="s">
        <v>9594</v>
      </c>
      <c r="G770" s="49" t="s">
        <v>6175</v>
      </c>
      <c r="H770" s="41" t="s">
        <v>9704</v>
      </c>
      <c r="I770" s="41" t="s">
        <v>1048</v>
      </c>
      <c r="J770" s="41" t="s">
        <v>7893</v>
      </c>
      <c r="K770" s="41"/>
      <c r="L770" s="40"/>
      <c r="M770" s="40"/>
      <c r="N770" s="40"/>
    </row>
    <row r="771" spans="1:15" hidden="1">
      <c r="A771" s="41" t="s">
        <v>9026</v>
      </c>
      <c r="B771" s="41" t="s">
        <v>9703</v>
      </c>
      <c r="C771" s="41" t="s">
        <v>52</v>
      </c>
      <c r="D771" s="41" t="s">
        <v>52</v>
      </c>
      <c r="E771" s="48" t="s">
        <v>9593</v>
      </c>
      <c r="F771" s="48" t="s">
        <v>9594</v>
      </c>
      <c r="G771" s="49" t="s">
        <v>6175</v>
      </c>
      <c r="H771" s="41" t="s">
        <v>9704</v>
      </c>
      <c r="I771" s="41" t="s">
        <v>1048</v>
      </c>
      <c r="J771" s="41" t="s">
        <v>7894</v>
      </c>
      <c r="K771" s="41"/>
      <c r="L771" s="40"/>
      <c r="M771" s="40"/>
      <c r="N771" s="40"/>
    </row>
    <row r="772" spans="1:15" hidden="1">
      <c r="A772" s="40" t="s">
        <v>9026</v>
      </c>
      <c r="B772" s="40" t="s">
        <v>9703</v>
      </c>
      <c r="C772" s="40" t="s">
        <v>52</v>
      </c>
      <c r="D772" s="40" t="s">
        <v>52</v>
      </c>
      <c r="E772" s="48" t="s">
        <v>9593</v>
      </c>
      <c r="F772" s="48" t="s">
        <v>9594</v>
      </c>
      <c r="G772" s="49" t="s">
        <v>6175</v>
      </c>
      <c r="H772" s="40" t="s">
        <v>9704</v>
      </c>
      <c r="I772" s="40" t="s">
        <v>7895</v>
      </c>
      <c r="J772" s="40" t="s">
        <v>8245</v>
      </c>
      <c r="K772" s="43">
        <f>K765</f>
        <v>41428</v>
      </c>
      <c r="L772" s="43">
        <f>K772+10</f>
        <v>41438</v>
      </c>
      <c r="M772" s="40" t="s">
        <v>7</v>
      </c>
      <c r="N772" s="40" t="s">
        <v>9620</v>
      </c>
      <c r="O772" s="40">
        <v>100</v>
      </c>
    </row>
    <row r="773" spans="1:15" hidden="1">
      <c r="A773" s="40" t="s">
        <v>9026</v>
      </c>
      <c r="B773" s="40" t="s">
        <v>9703</v>
      </c>
      <c r="C773" s="40" t="s">
        <v>52</v>
      </c>
      <c r="D773" s="40" t="s">
        <v>52</v>
      </c>
      <c r="E773" s="48" t="s">
        <v>9593</v>
      </c>
      <c r="F773" s="48" t="s">
        <v>9594</v>
      </c>
      <c r="G773" s="49" t="s">
        <v>6175</v>
      </c>
      <c r="H773" s="40" t="s">
        <v>9704</v>
      </c>
      <c r="I773" s="40" t="s">
        <v>7898</v>
      </c>
      <c r="J773" s="40" t="s">
        <v>8247</v>
      </c>
      <c r="K773" s="43">
        <f>L772</f>
        <v>41438</v>
      </c>
      <c r="L773" s="43">
        <f>K773+2</f>
        <v>41440</v>
      </c>
      <c r="M773" s="40" t="s">
        <v>7</v>
      </c>
      <c r="N773" s="40" t="s">
        <v>94</v>
      </c>
      <c r="O773" s="40">
        <v>100</v>
      </c>
    </row>
    <row r="774" spans="1:15">
      <c r="A774" s="40" t="s">
        <v>9026</v>
      </c>
      <c r="B774" s="40" t="s">
        <v>9703</v>
      </c>
      <c r="C774" s="40" t="s">
        <v>52</v>
      </c>
      <c r="D774" s="40" t="s">
        <v>52</v>
      </c>
      <c r="E774" s="48" t="s">
        <v>9593</v>
      </c>
      <c r="F774" s="48" t="s">
        <v>9594</v>
      </c>
      <c r="G774" s="49" t="s">
        <v>6175</v>
      </c>
      <c r="H774" s="40" t="s">
        <v>9704</v>
      </c>
      <c r="I774" s="40" t="s">
        <v>7901</v>
      </c>
      <c r="J774" s="40" t="s">
        <v>7902</v>
      </c>
      <c r="K774" s="43">
        <f>L773</f>
        <v>41440</v>
      </c>
      <c r="L774" s="43">
        <f>K775</f>
        <v>41455</v>
      </c>
      <c r="M774" s="40" t="s">
        <v>7</v>
      </c>
      <c r="N774" s="40" t="s">
        <v>9620</v>
      </c>
      <c r="O774" s="40">
        <v>100</v>
      </c>
    </row>
    <row r="775" spans="1:15" hidden="1">
      <c r="A775" s="40" t="s">
        <v>9026</v>
      </c>
      <c r="B775" s="40" t="s">
        <v>9703</v>
      </c>
      <c r="C775" s="40" t="s">
        <v>52</v>
      </c>
      <c r="D775" s="40" t="s">
        <v>52</v>
      </c>
      <c r="E775" s="48" t="s">
        <v>9593</v>
      </c>
      <c r="F775" s="48" t="s">
        <v>9594</v>
      </c>
      <c r="G775" s="49" t="s">
        <v>6175</v>
      </c>
      <c r="H775" s="40" t="s">
        <v>9704</v>
      </c>
      <c r="I775" s="40" t="s">
        <v>7904</v>
      </c>
      <c r="J775" s="40" t="s">
        <v>7905</v>
      </c>
      <c r="K775" s="43">
        <f>L775-5</f>
        <v>41455</v>
      </c>
      <c r="L775" s="43">
        <f>K776</f>
        <v>41460</v>
      </c>
      <c r="M775" s="40" t="s">
        <v>7</v>
      </c>
      <c r="N775" s="40" t="s">
        <v>9620</v>
      </c>
      <c r="O775" s="40">
        <v>100</v>
      </c>
    </row>
    <row r="776" spans="1:15" hidden="1">
      <c r="A776" s="40" t="s">
        <v>9026</v>
      </c>
      <c r="B776" s="40" t="s">
        <v>9703</v>
      </c>
      <c r="C776" s="40" t="s">
        <v>52</v>
      </c>
      <c r="D776" s="40" t="s">
        <v>52</v>
      </c>
      <c r="E776" s="48" t="s">
        <v>9593</v>
      </c>
      <c r="F776" s="48" t="s">
        <v>9594</v>
      </c>
      <c r="G776" s="49" t="s">
        <v>6175</v>
      </c>
      <c r="H776" s="40" t="s">
        <v>9704</v>
      </c>
      <c r="I776" s="40" t="s">
        <v>7904</v>
      </c>
      <c r="J776" s="40" t="s">
        <v>8249</v>
      </c>
      <c r="K776" s="43">
        <f>L776-5</f>
        <v>41460</v>
      </c>
      <c r="L776" s="43">
        <f>K777</f>
        <v>41465</v>
      </c>
      <c r="M776" s="40" t="s">
        <v>7</v>
      </c>
      <c r="N776" s="40" t="s">
        <v>9620</v>
      </c>
      <c r="O776" s="40">
        <v>100</v>
      </c>
    </row>
    <row r="777" spans="1:15" hidden="1">
      <c r="A777" s="40" t="s">
        <v>9026</v>
      </c>
      <c r="B777" s="40" t="s">
        <v>9703</v>
      </c>
      <c r="C777" s="40" t="s">
        <v>52</v>
      </c>
      <c r="D777" s="40" t="s">
        <v>52</v>
      </c>
      <c r="E777" s="48" t="s">
        <v>9593</v>
      </c>
      <c r="F777" s="48" t="s">
        <v>9594</v>
      </c>
      <c r="G777" s="49" t="s">
        <v>6175</v>
      </c>
      <c r="H777" s="40" t="s">
        <v>9704</v>
      </c>
      <c r="I777" s="40" t="s">
        <v>7904</v>
      </c>
      <c r="J777" s="40" t="s">
        <v>7907</v>
      </c>
      <c r="K777" s="43">
        <f>L777-5</f>
        <v>41465</v>
      </c>
      <c r="L777" s="43">
        <f>K778</f>
        <v>41470</v>
      </c>
      <c r="M777" s="40" t="s">
        <v>7</v>
      </c>
      <c r="N777" s="40" t="s">
        <v>9620</v>
      </c>
      <c r="O777" s="40">
        <v>100</v>
      </c>
    </row>
    <row r="778" spans="1:15" hidden="1">
      <c r="A778" s="40" t="s">
        <v>9026</v>
      </c>
      <c r="B778" s="40" t="s">
        <v>9703</v>
      </c>
      <c r="C778" s="40" t="s">
        <v>52</v>
      </c>
      <c r="D778" s="40" t="s">
        <v>52</v>
      </c>
      <c r="E778" s="48" t="s">
        <v>9593</v>
      </c>
      <c r="F778" s="48" t="s">
        <v>9594</v>
      </c>
      <c r="G778" s="49" t="s">
        <v>6175</v>
      </c>
      <c r="H778" s="40" t="s">
        <v>9704</v>
      </c>
      <c r="I778" s="40" t="s">
        <v>7904</v>
      </c>
      <c r="J778" s="40" t="s">
        <v>8172</v>
      </c>
      <c r="K778" s="43">
        <f>L778-1</f>
        <v>41470</v>
      </c>
      <c r="L778" s="43">
        <f>K766</f>
        <v>41471</v>
      </c>
      <c r="M778" s="40" t="s">
        <v>7</v>
      </c>
      <c r="N778" s="40" t="s">
        <v>9620</v>
      </c>
      <c r="O778" s="40">
        <v>100</v>
      </c>
    </row>
    <row r="779" spans="1:15" hidden="1">
      <c r="A779" s="49" t="s">
        <v>8539</v>
      </c>
      <c r="B779" s="49" t="s">
        <v>8356</v>
      </c>
      <c r="C779" s="47" t="s">
        <v>65</v>
      </c>
      <c r="D779" s="47" t="s">
        <v>65</v>
      </c>
      <c r="E779" s="48" t="s">
        <v>9593</v>
      </c>
      <c r="F779" s="48" t="s">
        <v>9594</v>
      </c>
      <c r="G779" s="49" t="s">
        <v>6175</v>
      </c>
      <c r="H779" s="49" t="s">
        <v>9705</v>
      </c>
      <c r="I779" s="41" t="s">
        <v>1048</v>
      </c>
      <c r="J779" s="41" t="s">
        <v>7888</v>
      </c>
      <c r="K779" s="41"/>
      <c r="L779" s="40"/>
    </row>
    <row r="780" spans="1:15" hidden="1">
      <c r="A780" s="49" t="s">
        <v>8539</v>
      </c>
      <c r="B780" s="49" t="s">
        <v>8356</v>
      </c>
      <c r="C780" s="47" t="s">
        <v>65</v>
      </c>
      <c r="D780" s="47" t="s">
        <v>65</v>
      </c>
      <c r="E780" s="48" t="s">
        <v>9593</v>
      </c>
      <c r="F780" s="48" t="s">
        <v>9594</v>
      </c>
      <c r="G780" s="49" t="s">
        <v>6175</v>
      </c>
      <c r="H780" s="49" t="s">
        <v>9705</v>
      </c>
      <c r="I780" s="41" t="s">
        <v>1048</v>
      </c>
      <c r="J780" s="41" t="s">
        <v>8244</v>
      </c>
      <c r="K780" s="42">
        <v>41204</v>
      </c>
      <c r="L780" s="40"/>
    </row>
    <row r="781" spans="1:15" hidden="1">
      <c r="A781" s="49" t="s">
        <v>8539</v>
      </c>
      <c r="B781" s="49" t="s">
        <v>8356</v>
      </c>
      <c r="C781" s="47" t="s">
        <v>65</v>
      </c>
      <c r="D781" s="47" t="s">
        <v>65</v>
      </c>
      <c r="E781" s="48" t="s">
        <v>9593</v>
      </c>
      <c r="F781" s="48" t="s">
        <v>9594</v>
      </c>
      <c r="G781" s="49" t="s">
        <v>6175</v>
      </c>
      <c r="H781" s="49" t="s">
        <v>9705</v>
      </c>
      <c r="I781" s="41" t="s">
        <v>1048</v>
      </c>
      <c r="J781" s="41" t="s">
        <v>7889</v>
      </c>
      <c r="K781" s="42">
        <v>41354</v>
      </c>
      <c r="L781" s="40"/>
    </row>
    <row r="782" spans="1:15" hidden="1">
      <c r="A782" s="49" t="s">
        <v>8539</v>
      </c>
      <c r="B782" s="49" t="s">
        <v>8356</v>
      </c>
      <c r="C782" s="47" t="s">
        <v>65</v>
      </c>
      <c r="D782" s="47" t="s">
        <v>65</v>
      </c>
      <c r="E782" s="48" t="s">
        <v>9593</v>
      </c>
      <c r="F782" s="48" t="s">
        <v>9594</v>
      </c>
      <c r="G782" s="49" t="s">
        <v>6175</v>
      </c>
      <c r="H782" s="49" t="s">
        <v>9705</v>
      </c>
      <c r="I782" s="41" t="s">
        <v>1048</v>
      </c>
      <c r="J782" s="41" t="s">
        <v>7890</v>
      </c>
      <c r="K782" s="41"/>
      <c r="L782" s="40"/>
    </row>
    <row r="783" spans="1:15" hidden="1">
      <c r="A783" s="49" t="s">
        <v>8539</v>
      </c>
      <c r="B783" s="49" t="s">
        <v>8356</v>
      </c>
      <c r="C783" s="47" t="s">
        <v>65</v>
      </c>
      <c r="D783" s="47" t="s">
        <v>65</v>
      </c>
      <c r="E783" s="48" t="s">
        <v>9593</v>
      </c>
      <c r="F783" s="48" t="s">
        <v>9594</v>
      </c>
      <c r="G783" s="49" t="s">
        <v>6175</v>
      </c>
      <c r="H783" s="49" t="s">
        <v>9705</v>
      </c>
      <c r="I783" s="41" t="s">
        <v>1048</v>
      </c>
      <c r="J783" s="41" t="s">
        <v>7891</v>
      </c>
      <c r="K783" s="41"/>
      <c r="L783" s="40"/>
    </row>
    <row r="784" spans="1:15" hidden="1">
      <c r="A784" s="49" t="s">
        <v>8539</v>
      </c>
      <c r="B784" s="49" t="s">
        <v>8356</v>
      </c>
      <c r="C784" s="47" t="s">
        <v>65</v>
      </c>
      <c r="D784" s="47" t="s">
        <v>65</v>
      </c>
      <c r="E784" s="48" t="s">
        <v>9593</v>
      </c>
      <c r="F784" s="48" t="s">
        <v>9594</v>
      </c>
      <c r="G784" s="49" t="s">
        <v>6175</v>
      </c>
      <c r="H784" s="49" t="s">
        <v>9705</v>
      </c>
      <c r="I784" s="41" t="s">
        <v>1048</v>
      </c>
      <c r="J784" s="41" t="s">
        <v>7892</v>
      </c>
      <c r="K784" s="41"/>
      <c r="L784" s="40"/>
    </row>
    <row r="785" spans="1:16" hidden="1">
      <c r="A785" s="49" t="s">
        <v>8539</v>
      </c>
      <c r="B785" s="49" t="s">
        <v>8356</v>
      </c>
      <c r="C785" s="47" t="s">
        <v>65</v>
      </c>
      <c r="D785" s="47" t="s">
        <v>65</v>
      </c>
      <c r="E785" s="48" t="s">
        <v>9593</v>
      </c>
      <c r="F785" s="48" t="s">
        <v>9594</v>
      </c>
      <c r="G785" s="49" t="s">
        <v>6175</v>
      </c>
      <c r="H785" s="49" t="s">
        <v>9705</v>
      </c>
      <c r="I785" s="41" t="s">
        <v>1048</v>
      </c>
      <c r="J785" s="41" t="s">
        <v>7893</v>
      </c>
      <c r="K785" s="41"/>
      <c r="L785" s="40"/>
    </row>
    <row r="786" spans="1:16" hidden="1">
      <c r="A786" s="49" t="s">
        <v>8539</v>
      </c>
      <c r="B786" s="49" t="s">
        <v>8356</v>
      </c>
      <c r="C786" s="47" t="s">
        <v>65</v>
      </c>
      <c r="D786" s="47" t="s">
        <v>65</v>
      </c>
      <c r="E786" s="48" t="s">
        <v>9593</v>
      </c>
      <c r="F786" s="48" t="s">
        <v>9594</v>
      </c>
      <c r="G786" s="49" t="s">
        <v>6175</v>
      </c>
      <c r="H786" s="49" t="s">
        <v>9705</v>
      </c>
      <c r="I786" s="41" t="s">
        <v>1048</v>
      </c>
      <c r="J786" s="41" t="s">
        <v>7894</v>
      </c>
      <c r="K786" s="41"/>
      <c r="L786" s="40"/>
    </row>
    <row r="787" spans="1:16" hidden="1">
      <c r="A787" s="48" t="s">
        <v>8539</v>
      </c>
      <c r="B787" s="48" t="s">
        <v>8356</v>
      </c>
      <c r="C787" s="46" t="s">
        <v>65</v>
      </c>
      <c r="D787" s="46" t="s">
        <v>65</v>
      </c>
      <c r="E787" s="48" t="s">
        <v>9593</v>
      </c>
      <c r="F787" s="48" t="s">
        <v>9594</v>
      </c>
      <c r="G787" s="49" t="s">
        <v>6175</v>
      </c>
      <c r="H787" s="48" t="s">
        <v>9705</v>
      </c>
      <c r="I787" s="40" t="s">
        <v>7895</v>
      </c>
      <c r="J787" s="40" t="s">
        <v>8245</v>
      </c>
      <c r="K787" s="43">
        <f>K780</f>
        <v>41204</v>
      </c>
      <c r="L787" s="43">
        <f>K787+10</f>
        <v>41214</v>
      </c>
      <c r="M787" s="40" t="s">
        <v>11</v>
      </c>
      <c r="N787" s="48" t="s">
        <v>4365</v>
      </c>
      <c r="O787" s="40">
        <v>100</v>
      </c>
      <c r="P787" s="39"/>
    </row>
    <row r="788" spans="1:16" hidden="1">
      <c r="A788" s="48" t="s">
        <v>8539</v>
      </c>
      <c r="B788" s="48" t="s">
        <v>8356</v>
      </c>
      <c r="C788" s="46" t="s">
        <v>65</v>
      </c>
      <c r="D788" s="46" t="s">
        <v>65</v>
      </c>
      <c r="E788" s="48" t="s">
        <v>9593</v>
      </c>
      <c r="F788" s="48" t="s">
        <v>9594</v>
      </c>
      <c r="G788" s="49" t="s">
        <v>6175</v>
      </c>
      <c r="H788" s="48" t="s">
        <v>9705</v>
      </c>
      <c r="I788" s="40" t="s">
        <v>7898</v>
      </c>
      <c r="J788" s="40" t="s">
        <v>8247</v>
      </c>
      <c r="K788" s="43">
        <f>L787</f>
        <v>41214</v>
      </c>
      <c r="L788" s="43">
        <f>K788+2</f>
        <v>41216</v>
      </c>
      <c r="M788" s="40" t="s">
        <v>11</v>
      </c>
      <c r="N788" s="48" t="s">
        <v>4365</v>
      </c>
      <c r="O788" s="40">
        <v>100</v>
      </c>
      <c r="P788" s="39"/>
    </row>
    <row r="789" spans="1:16">
      <c r="A789" s="48" t="s">
        <v>8539</v>
      </c>
      <c r="B789" s="48" t="s">
        <v>8356</v>
      </c>
      <c r="C789" s="46" t="s">
        <v>65</v>
      </c>
      <c r="D789" s="46" t="s">
        <v>65</v>
      </c>
      <c r="E789" s="48" t="s">
        <v>9593</v>
      </c>
      <c r="F789" s="48" t="s">
        <v>9594</v>
      </c>
      <c r="G789" s="49" t="s">
        <v>6175</v>
      </c>
      <c r="H789" s="48" t="s">
        <v>9705</v>
      </c>
      <c r="I789" s="40" t="s">
        <v>7901</v>
      </c>
      <c r="J789" s="40" t="s">
        <v>7902</v>
      </c>
      <c r="K789" s="43">
        <f>L788</f>
        <v>41216</v>
      </c>
      <c r="L789" s="43">
        <f>K790</f>
        <v>41338</v>
      </c>
      <c r="M789" s="40" t="s">
        <v>11</v>
      </c>
      <c r="N789" s="48" t="s">
        <v>4365</v>
      </c>
      <c r="O789" s="40">
        <v>100</v>
      </c>
      <c r="P789" s="39"/>
    </row>
    <row r="790" spans="1:16" ht="26.45" hidden="1">
      <c r="A790" s="48" t="s">
        <v>8539</v>
      </c>
      <c r="B790" s="48" t="s">
        <v>8356</v>
      </c>
      <c r="C790" s="46" t="s">
        <v>65</v>
      </c>
      <c r="D790" s="46" t="s">
        <v>65</v>
      </c>
      <c r="E790" s="48" t="s">
        <v>9593</v>
      </c>
      <c r="F790" s="48" t="s">
        <v>9594</v>
      </c>
      <c r="G790" s="49" t="s">
        <v>6175</v>
      </c>
      <c r="H790" s="48" t="s">
        <v>9705</v>
      </c>
      <c r="I790" s="40" t="s">
        <v>7904</v>
      </c>
      <c r="J790" s="40" t="s">
        <v>7905</v>
      </c>
      <c r="K790" s="43">
        <f>L790-5</f>
        <v>41338</v>
      </c>
      <c r="L790" s="43">
        <f>K791</f>
        <v>41343</v>
      </c>
      <c r="M790" s="40" t="s">
        <v>11</v>
      </c>
      <c r="N790" s="48" t="s">
        <v>4365</v>
      </c>
      <c r="O790" s="40">
        <v>100</v>
      </c>
      <c r="P790" s="39" t="s">
        <v>9616</v>
      </c>
    </row>
    <row r="791" spans="1:16" hidden="1">
      <c r="A791" s="48" t="s">
        <v>8539</v>
      </c>
      <c r="B791" s="48" t="s">
        <v>8356</v>
      </c>
      <c r="C791" s="46" t="s">
        <v>65</v>
      </c>
      <c r="D791" s="46" t="s">
        <v>65</v>
      </c>
      <c r="E791" s="48" t="s">
        <v>9593</v>
      </c>
      <c r="F791" s="48" t="s">
        <v>9594</v>
      </c>
      <c r="G791" s="49" t="s">
        <v>6175</v>
      </c>
      <c r="H791" s="48" t="s">
        <v>9705</v>
      </c>
      <c r="I791" s="40" t="s">
        <v>7904</v>
      </c>
      <c r="J791" s="40" t="s">
        <v>8249</v>
      </c>
      <c r="K791" s="43">
        <f>L791-5</f>
        <v>41343</v>
      </c>
      <c r="L791" s="43">
        <f>K792</f>
        <v>41348</v>
      </c>
      <c r="M791" s="40" t="s">
        <v>11</v>
      </c>
      <c r="N791" s="48" t="s">
        <v>4365</v>
      </c>
      <c r="O791" s="40">
        <v>100</v>
      </c>
      <c r="P791" s="39"/>
    </row>
    <row r="792" spans="1:16" hidden="1">
      <c r="A792" s="48" t="s">
        <v>8539</v>
      </c>
      <c r="B792" s="48" t="s">
        <v>8356</v>
      </c>
      <c r="C792" s="46" t="s">
        <v>65</v>
      </c>
      <c r="D792" s="46" t="s">
        <v>65</v>
      </c>
      <c r="E792" s="48" t="s">
        <v>9593</v>
      </c>
      <c r="F792" s="48" t="s">
        <v>9594</v>
      </c>
      <c r="G792" s="49" t="s">
        <v>6175</v>
      </c>
      <c r="H792" s="48" t="s">
        <v>9705</v>
      </c>
      <c r="I792" s="40" t="s">
        <v>7904</v>
      </c>
      <c r="J792" s="40" t="s">
        <v>7907</v>
      </c>
      <c r="K792" s="43">
        <f>L792-5</f>
        <v>41348</v>
      </c>
      <c r="L792" s="43">
        <f>K793</f>
        <v>41353</v>
      </c>
      <c r="M792" s="40" t="s">
        <v>11</v>
      </c>
      <c r="N792" s="48" t="s">
        <v>4365</v>
      </c>
      <c r="O792" s="40">
        <v>100</v>
      </c>
      <c r="P792" s="39"/>
    </row>
    <row r="793" spans="1:16" hidden="1">
      <c r="A793" s="48" t="s">
        <v>8539</v>
      </c>
      <c r="B793" s="48" t="s">
        <v>8356</v>
      </c>
      <c r="C793" s="46" t="s">
        <v>65</v>
      </c>
      <c r="D793" s="46" t="s">
        <v>65</v>
      </c>
      <c r="E793" s="48" t="s">
        <v>9593</v>
      </c>
      <c r="F793" s="48" t="s">
        <v>9594</v>
      </c>
      <c r="G793" s="49" t="s">
        <v>6175</v>
      </c>
      <c r="H793" s="48" t="s">
        <v>9705</v>
      </c>
      <c r="I793" s="40" t="s">
        <v>7904</v>
      </c>
      <c r="J793" s="40" t="s">
        <v>8172</v>
      </c>
      <c r="K793" s="43">
        <f>L793-1</f>
        <v>41353</v>
      </c>
      <c r="L793" s="43">
        <f>K781</f>
        <v>41354</v>
      </c>
      <c r="M793" s="40" t="s">
        <v>11</v>
      </c>
      <c r="N793" s="48" t="s">
        <v>4365</v>
      </c>
      <c r="O793" s="40">
        <v>100</v>
      </c>
      <c r="P793" s="39"/>
    </row>
    <row r="794" spans="1:16" hidden="1">
      <c r="A794" s="49" t="s">
        <v>8539</v>
      </c>
      <c r="B794" s="49" t="s">
        <v>8356</v>
      </c>
      <c r="C794" s="49" t="s">
        <v>108</v>
      </c>
      <c r="D794" s="49" t="s">
        <v>65</v>
      </c>
      <c r="E794" s="48" t="s">
        <v>9593</v>
      </c>
      <c r="F794" s="48" t="s">
        <v>9594</v>
      </c>
      <c r="G794" s="41" t="s">
        <v>5399</v>
      </c>
      <c r="H794" s="49" t="s">
        <v>9706</v>
      </c>
      <c r="I794" s="41" t="s">
        <v>1048</v>
      </c>
      <c r="J794" s="41" t="s">
        <v>7888</v>
      </c>
      <c r="K794" s="41"/>
      <c r="L794" s="40"/>
    </row>
    <row r="795" spans="1:16" hidden="1">
      <c r="A795" s="49" t="s">
        <v>8539</v>
      </c>
      <c r="B795" s="49" t="s">
        <v>8356</v>
      </c>
      <c r="C795" s="49" t="s">
        <v>108</v>
      </c>
      <c r="D795" s="49" t="s">
        <v>65</v>
      </c>
      <c r="E795" s="48" t="s">
        <v>9593</v>
      </c>
      <c r="F795" s="48" t="s">
        <v>9594</v>
      </c>
      <c r="G795" s="41" t="s">
        <v>5399</v>
      </c>
      <c r="H795" s="49" t="s">
        <v>9706</v>
      </c>
      <c r="I795" s="41" t="s">
        <v>1048</v>
      </c>
      <c r="J795" s="41" t="s">
        <v>8244</v>
      </c>
      <c r="K795" s="42">
        <v>41372</v>
      </c>
      <c r="L795" s="40"/>
    </row>
    <row r="796" spans="1:16" hidden="1">
      <c r="A796" s="49" t="s">
        <v>8539</v>
      </c>
      <c r="B796" s="49" t="s">
        <v>8356</v>
      </c>
      <c r="C796" s="49" t="s">
        <v>108</v>
      </c>
      <c r="D796" s="49" t="s">
        <v>65</v>
      </c>
      <c r="E796" s="48" t="s">
        <v>9593</v>
      </c>
      <c r="F796" s="48" t="s">
        <v>9594</v>
      </c>
      <c r="G796" s="41" t="s">
        <v>5399</v>
      </c>
      <c r="H796" s="49" t="s">
        <v>9706</v>
      </c>
      <c r="I796" s="41" t="s">
        <v>1048</v>
      </c>
      <c r="J796" s="41" t="s">
        <v>7889</v>
      </c>
      <c r="K796" s="42">
        <v>41509</v>
      </c>
      <c r="L796" s="40"/>
    </row>
    <row r="797" spans="1:16" hidden="1">
      <c r="A797" s="49" t="s">
        <v>8539</v>
      </c>
      <c r="B797" s="49" t="s">
        <v>8356</v>
      </c>
      <c r="C797" s="49" t="s">
        <v>108</v>
      </c>
      <c r="D797" s="49" t="s">
        <v>65</v>
      </c>
      <c r="E797" s="48" t="s">
        <v>9593</v>
      </c>
      <c r="F797" s="48" t="s">
        <v>9594</v>
      </c>
      <c r="G797" s="41" t="s">
        <v>5399</v>
      </c>
      <c r="H797" s="49" t="s">
        <v>9706</v>
      </c>
      <c r="I797" s="41" t="s">
        <v>1048</v>
      </c>
      <c r="J797" s="41" t="s">
        <v>7890</v>
      </c>
      <c r="K797" s="41"/>
      <c r="L797" s="40"/>
    </row>
    <row r="798" spans="1:16" hidden="1">
      <c r="A798" s="49" t="s">
        <v>8539</v>
      </c>
      <c r="B798" s="49" t="s">
        <v>8356</v>
      </c>
      <c r="C798" s="49" t="s">
        <v>108</v>
      </c>
      <c r="D798" s="49" t="s">
        <v>65</v>
      </c>
      <c r="E798" s="48" t="s">
        <v>9593</v>
      </c>
      <c r="F798" s="48" t="s">
        <v>9594</v>
      </c>
      <c r="G798" s="41" t="s">
        <v>5399</v>
      </c>
      <c r="H798" s="49" t="s">
        <v>9706</v>
      </c>
      <c r="I798" s="41" t="s">
        <v>1048</v>
      </c>
      <c r="J798" s="41" t="s">
        <v>7891</v>
      </c>
      <c r="K798" s="41"/>
      <c r="L798" s="40"/>
    </row>
    <row r="799" spans="1:16" hidden="1">
      <c r="A799" s="49" t="s">
        <v>8539</v>
      </c>
      <c r="B799" s="49" t="s">
        <v>8356</v>
      </c>
      <c r="C799" s="49" t="s">
        <v>108</v>
      </c>
      <c r="D799" s="49" t="s">
        <v>65</v>
      </c>
      <c r="E799" s="48" t="s">
        <v>9593</v>
      </c>
      <c r="F799" s="48" t="s">
        <v>9594</v>
      </c>
      <c r="G799" s="41" t="s">
        <v>5399</v>
      </c>
      <c r="H799" s="49" t="s">
        <v>9706</v>
      </c>
      <c r="I799" s="41" t="s">
        <v>1048</v>
      </c>
      <c r="J799" s="41" t="s">
        <v>7892</v>
      </c>
      <c r="K799" s="42"/>
      <c r="L799" s="40"/>
    </row>
    <row r="800" spans="1:16" hidden="1">
      <c r="A800" s="49" t="s">
        <v>8539</v>
      </c>
      <c r="B800" s="49" t="s">
        <v>8356</v>
      </c>
      <c r="C800" s="49" t="s">
        <v>108</v>
      </c>
      <c r="D800" s="49" t="s">
        <v>65</v>
      </c>
      <c r="E800" s="48" t="s">
        <v>9593</v>
      </c>
      <c r="F800" s="48" t="s">
        <v>9594</v>
      </c>
      <c r="G800" s="41" t="s">
        <v>5399</v>
      </c>
      <c r="H800" s="49" t="s">
        <v>9706</v>
      </c>
      <c r="I800" s="41" t="s">
        <v>1048</v>
      </c>
      <c r="J800" s="41" t="s">
        <v>7893</v>
      </c>
      <c r="K800" s="41"/>
      <c r="L800" s="40"/>
    </row>
    <row r="801" spans="1:16" hidden="1">
      <c r="A801" s="49" t="s">
        <v>8539</v>
      </c>
      <c r="B801" s="49" t="s">
        <v>8356</v>
      </c>
      <c r="C801" s="49" t="s">
        <v>108</v>
      </c>
      <c r="D801" s="49" t="s">
        <v>65</v>
      </c>
      <c r="E801" s="48" t="s">
        <v>9593</v>
      </c>
      <c r="F801" s="48" t="s">
        <v>9594</v>
      </c>
      <c r="G801" s="41" t="s">
        <v>5399</v>
      </c>
      <c r="H801" s="49" t="s">
        <v>9706</v>
      </c>
      <c r="I801" s="41" t="s">
        <v>1048</v>
      </c>
      <c r="J801" s="41" t="s">
        <v>7894</v>
      </c>
      <c r="K801" s="41"/>
      <c r="L801" s="40"/>
    </row>
    <row r="802" spans="1:16" hidden="1">
      <c r="A802" s="48" t="s">
        <v>8539</v>
      </c>
      <c r="B802" s="48" t="s">
        <v>8356</v>
      </c>
      <c r="C802" s="48" t="s">
        <v>108</v>
      </c>
      <c r="D802" s="48" t="s">
        <v>65</v>
      </c>
      <c r="E802" s="48" t="s">
        <v>9593</v>
      </c>
      <c r="F802" s="48" t="s">
        <v>9594</v>
      </c>
      <c r="G802" s="41" t="s">
        <v>5399</v>
      </c>
      <c r="H802" s="48" t="s">
        <v>9706</v>
      </c>
      <c r="I802" s="40" t="s">
        <v>7895</v>
      </c>
      <c r="J802" s="40" t="s">
        <v>8245</v>
      </c>
      <c r="K802" s="43">
        <f>K795</f>
        <v>41372</v>
      </c>
      <c r="L802" s="43">
        <f>K802+30</f>
        <v>41402</v>
      </c>
      <c r="M802" s="40" t="s">
        <v>11</v>
      </c>
      <c r="N802" s="48" t="s">
        <v>4365</v>
      </c>
      <c r="O802" s="40">
        <v>100</v>
      </c>
      <c r="P802" s="39"/>
    </row>
    <row r="803" spans="1:16" hidden="1">
      <c r="A803" s="48" t="s">
        <v>8539</v>
      </c>
      <c r="B803" s="48" t="s">
        <v>8356</v>
      </c>
      <c r="C803" s="48" t="s">
        <v>108</v>
      </c>
      <c r="D803" s="48" t="s">
        <v>65</v>
      </c>
      <c r="E803" s="48" t="s">
        <v>9593</v>
      </c>
      <c r="F803" s="48" t="s">
        <v>9594</v>
      </c>
      <c r="G803" s="41" t="s">
        <v>5399</v>
      </c>
      <c r="H803" s="48" t="s">
        <v>9706</v>
      </c>
      <c r="I803" s="40" t="s">
        <v>7898</v>
      </c>
      <c r="J803" s="40" t="s">
        <v>8247</v>
      </c>
      <c r="K803" s="43">
        <f t="shared" ref="K803:K808" si="12">L802</f>
        <v>41402</v>
      </c>
      <c r="L803" s="43">
        <f>K803+5</f>
        <v>41407</v>
      </c>
      <c r="M803" s="40" t="s">
        <v>11</v>
      </c>
      <c r="N803" s="48" t="s">
        <v>4365</v>
      </c>
      <c r="O803" s="40">
        <v>100</v>
      </c>
      <c r="P803" s="39"/>
    </row>
    <row r="804" spans="1:16" hidden="1">
      <c r="A804" s="48" t="s">
        <v>8539</v>
      </c>
      <c r="B804" s="48" t="s">
        <v>8356</v>
      </c>
      <c r="C804" s="48" t="s">
        <v>108</v>
      </c>
      <c r="D804" s="48" t="s">
        <v>65</v>
      </c>
      <c r="E804" s="48" t="s">
        <v>9593</v>
      </c>
      <c r="F804" s="48" t="s">
        <v>9594</v>
      </c>
      <c r="G804" s="41" t="s">
        <v>5399</v>
      </c>
      <c r="H804" s="48" t="s">
        <v>9706</v>
      </c>
      <c r="I804" s="40" t="s">
        <v>8253</v>
      </c>
      <c r="J804" s="40" t="s">
        <v>8254</v>
      </c>
      <c r="K804" s="43">
        <f t="shared" si="12"/>
        <v>41407</v>
      </c>
      <c r="L804" s="43">
        <f>K804+30</f>
        <v>41437</v>
      </c>
      <c r="M804" s="40" t="s">
        <v>11</v>
      </c>
      <c r="N804" s="48" t="s">
        <v>4365</v>
      </c>
      <c r="O804" s="40">
        <v>100</v>
      </c>
      <c r="P804" s="65" t="s">
        <v>9707</v>
      </c>
    </row>
    <row r="805" spans="1:16" hidden="1">
      <c r="A805" s="48" t="s">
        <v>8539</v>
      </c>
      <c r="B805" s="48" t="s">
        <v>8356</v>
      </c>
      <c r="C805" s="48" t="s">
        <v>108</v>
      </c>
      <c r="D805" s="48" t="s">
        <v>65</v>
      </c>
      <c r="E805" s="48" t="s">
        <v>9593</v>
      </c>
      <c r="F805" s="48" t="s">
        <v>9594</v>
      </c>
      <c r="G805" s="41" t="s">
        <v>5399</v>
      </c>
      <c r="H805" s="48" t="s">
        <v>9706</v>
      </c>
      <c r="I805" s="40" t="s">
        <v>8256</v>
      </c>
      <c r="J805" s="40" t="s">
        <v>8257</v>
      </c>
      <c r="K805" s="43">
        <f t="shared" si="12"/>
        <v>41437</v>
      </c>
      <c r="L805" s="43">
        <f>L804+10</f>
        <v>41447</v>
      </c>
      <c r="M805" s="40" t="s">
        <v>11</v>
      </c>
      <c r="N805" s="48" t="s">
        <v>4365</v>
      </c>
      <c r="O805" s="40">
        <v>100</v>
      </c>
      <c r="P805" s="39"/>
    </row>
    <row r="806" spans="1:16" ht="195.6" hidden="1">
      <c r="A806" s="48" t="s">
        <v>8539</v>
      </c>
      <c r="B806" s="48" t="s">
        <v>8356</v>
      </c>
      <c r="C806" s="48" t="s">
        <v>108</v>
      </c>
      <c r="D806" s="48" t="s">
        <v>65</v>
      </c>
      <c r="E806" s="48" t="s">
        <v>9593</v>
      </c>
      <c r="F806" s="48" t="s">
        <v>9594</v>
      </c>
      <c r="G806" s="41" t="s">
        <v>5399</v>
      </c>
      <c r="H806" s="48" t="s">
        <v>9706</v>
      </c>
      <c r="I806" s="40" t="s">
        <v>8256</v>
      </c>
      <c r="J806" s="40" t="s">
        <v>8249</v>
      </c>
      <c r="K806" s="43">
        <f t="shared" si="12"/>
        <v>41447</v>
      </c>
      <c r="L806" s="43">
        <f>K806+10</f>
        <v>41457</v>
      </c>
      <c r="M806" s="40" t="s">
        <v>11</v>
      </c>
      <c r="N806" s="48" t="s">
        <v>4365</v>
      </c>
      <c r="O806" s="40">
        <v>100</v>
      </c>
      <c r="P806" s="39" t="s">
        <v>9708</v>
      </c>
    </row>
    <row r="807" spans="1:16" hidden="1">
      <c r="A807" s="48" t="s">
        <v>8539</v>
      </c>
      <c r="B807" s="48" t="s">
        <v>8356</v>
      </c>
      <c r="C807" s="48" t="s">
        <v>108</v>
      </c>
      <c r="D807" s="48" t="s">
        <v>65</v>
      </c>
      <c r="E807" s="48" t="s">
        <v>9593</v>
      </c>
      <c r="F807" s="48" t="s">
        <v>9594</v>
      </c>
      <c r="G807" s="41" t="s">
        <v>5399</v>
      </c>
      <c r="H807" s="48" t="s">
        <v>9706</v>
      </c>
      <c r="I807" s="40" t="s">
        <v>8256</v>
      </c>
      <c r="J807" s="40" t="s">
        <v>7907</v>
      </c>
      <c r="K807" s="43">
        <f t="shared" si="12"/>
        <v>41457</v>
      </c>
      <c r="L807" s="43">
        <f>K807+5</f>
        <v>41462</v>
      </c>
      <c r="M807" s="40" t="s">
        <v>11</v>
      </c>
      <c r="N807" s="48" t="s">
        <v>4365</v>
      </c>
      <c r="O807" s="40">
        <v>100</v>
      </c>
      <c r="P807" s="39"/>
    </row>
    <row r="808" spans="1:16" hidden="1">
      <c r="A808" s="48" t="s">
        <v>8539</v>
      </c>
      <c r="B808" s="48" t="s">
        <v>8356</v>
      </c>
      <c r="C808" s="48" t="s">
        <v>108</v>
      </c>
      <c r="D808" s="48" t="s">
        <v>65</v>
      </c>
      <c r="E808" s="48" t="s">
        <v>9593</v>
      </c>
      <c r="F808" s="48" t="s">
        <v>9594</v>
      </c>
      <c r="G808" s="41" t="s">
        <v>5399</v>
      </c>
      <c r="H808" s="48" t="s">
        <v>9706</v>
      </c>
      <c r="I808" s="40" t="s">
        <v>8256</v>
      </c>
      <c r="J808" s="40" t="s">
        <v>8259</v>
      </c>
      <c r="K808" s="43">
        <f t="shared" si="12"/>
        <v>41462</v>
      </c>
      <c r="L808" s="43">
        <f>K808</f>
        <v>41462</v>
      </c>
      <c r="M808" s="40" t="s">
        <v>11</v>
      </c>
      <c r="N808" s="48" t="s">
        <v>4365</v>
      </c>
      <c r="O808" s="40">
        <v>100</v>
      </c>
      <c r="P808" s="39"/>
    </row>
    <row r="809" spans="1:16" hidden="1">
      <c r="A809" s="48" t="s">
        <v>8539</v>
      </c>
      <c r="B809" s="48" t="s">
        <v>8356</v>
      </c>
      <c r="C809" s="48" t="s">
        <v>108</v>
      </c>
      <c r="D809" s="48" t="s">
        <v>65</v>
      </c>
      <c r="E809" s="48" t="s">
        <v>9593</v>
      </c>
      <c r="F809" s="48" t="s">
        <v>9594</v>
      </c>
      <c r="G809" s="41" t="s">
        <v>5399</v>
      </c>
      <c r="H809" s="48" t="s">
        <v>9706</v>
      </c>
      <c r="I809" s="65" t="s">
        <v>8261</v>
      </c>
      <c r="J809" s="40" t="s">
        <v>8262</v>
      </c>
      <c r="K809" s="43">
        <f>L806</f>
        <v>41457</v>
      </c>
      <c r="L809" s="43">
        <f>K809+5</f>
        <v>41462</v>
      </c>
      <c r="M809" s="40" t="s">
        <v>11</v>
      </c>
      <c r="N809" s="48" t="s">
        <v>4365</v>
      </c>
      <c r="O809" s="40">
        <v>100</v>
      </c>
      <c r="P809" s="39"/>
    </row>
    <row r="810" spans="1:16" hidden="1">
      <c r="A810" s="48" t="s">
        <v>8539</v>
      </c>
      <c r="B810" s="48" t="s">
        <v>8356</v>
      </c>
      <c r="C810" s="48" t="s">
        <v>108</v>
      </c>
      <c r="D810" s="48" t="s">
        <v>65</v>
      </c>
      <c r="E810" s="48" t="s">
        <v>9593</v>
      </c>
      <c r="F810" s="48" t="s">
        <v>9594</v>
      </c>
      <c r="G810" s="41" t="s">
        <v>5399</v>
      </c>
      <c r="H810" s="48" t="s">
        <v>9706</v>
      </c>
      <c r="I810" s="40" t="s">
        <v>8264</v>
      </c>
      <c r="J810" s="40" t="s">
        <v>8265</v>
      </c>
      <c r="K810" s="43">
        <f>L809</f>
        <v>41462</v>
      </c>
      <c r="L810" s="43">
        <f>K796-21</f>
        <v>41488</v>
      </c>
      <c r="M810" s="40" t="s">
        <v>11</v>
      </c>
      <c r="N810" s="48" t="s">
        <v>4365</v>
      </c>
      <c r="O810" s="40">
        <v>100</v>
      </c>
      <c r="P810" s="39"/>
    </row>
    <row r="811" spans="1:16" hidden="1">
      <c r="A811" s="48" t="s">
        <v>8539</v>
      </c>
      <c r="B811" s="48" t="s">
        <v>8356</v>
      </c>
      <c r="C811" s="48" t="s">
        <v>108</v>
      </c>
      <c r="D811" s="48" t="s">
        <v>65</v>
      </c>
      <c r="E811" s="48" t="s">
        <v>9593</v>
      </c>
      <c r="F811" s="48" t="s">
        <v>9594</v>
      </c>
      <c r="G811" s="41" t="s">
        <v>5399</v>
      </c>
      <c r="H811" s="48" t="s">
        <v>9706</v>
      </c>
      <c r="I811" s="40" t="s">
        <v>8261</v>
      </c>
      <c r="J811" s="40" t="s">
        <v>8266</v>
      </c>
      <c r="K811" s="43">
        <f>L810</f>
        <v>41488</v>
      </c>
      <c r="L811" s="43">
        <f>K811</f>
        <v>41488</v>
      </c>
      <c r="M811" s="40" t="s">
        <v>11</v>
      </c>
      <c r="N811" s="48" t="s">
        <v>4365</v>
      </c>
      <c r="O811" s="40">
        <v>100</v>
      </c>
      <c r="P811" s="39"/>
    </row>
    <row r="812" spans="1:16" hidden="1">
      <c r="A812" s="48" t="s">
        <v>8539</v>
      </c>
      <c r="B812" s="48" t="s">
        <v>8356</v>
      </c>
      <c r="C812" s="48" t="s">
        <v>108</v>
      </c>
      <c r="D812" s="48" t="s">
        <v>65</v>
      </c>
      <c r="E812" s="48" t="s">
        <v>9593</v>
      </c>
      <c r="F812" s="48" t="s">
        <v>9594</v>
      </c>
      <c r="G812" s="41" t="s">
        <v>5399</v>
      </c>
      <c r="H812" s="48" t="s">
        <v>9706</v>
      </c>
      <c r="I812" s="40" t="s">
        <v>7904</v>
      </c>
      <c r="J812" s="40" t="s">
        <v>8267</v>
      </c>
      <c r="K812" s="43">
        <f>L810</f>
        <v>41488</v>
      </c>
      <c r="L812" s="43">
        <f>K812+5</f>
        <v>41493</v>
      </c>
      <c r="M812" s="40" t="s">
        <v>11</v>
      </c>
      <c r="N812" s="48" t="s">
        <v>4365</v>
      </c>
      <c r="O812" s="40">
        <v>100</v>
      </c>
      <c r="P812" s="39"/>
    </row>
    <row r="813" spans="1:16" hidden="1">
      <c r="A813" s="48" t="s">
        <v>8539</v>
      </c>
      <c r="B813" s="48" t="s">
        <v>8356</v>
      </c>
      <c r="C813" s="48" t="s">
        <v>108</v>
      </c>
      <c r="D813" s="48" t="s">
        <v>65</v>
      </c>
      <c r="E813" s="48" t="s">
        <v>9593</v>
      </c>
      <c r="F813" s="48" t="s">
        <v>9594</v>
      </c>
      <c r="G813" s="41" t="s">
        <v>5399</v>
      </c>
      <c r="H813" s="48" t="s">
        <v>9706</v>
      </c>
      <c r="I813" s="40" t="s">
        <v>7904</v>
      </c>
      <c r="J813" s="40" t="s">
        <v>8268</v>
      </c>
      <c r="K813" s="43">
        <f>L812</f>
        <v>41493</v>
      </c>
      <c r="L813" s="43">
        <f>K813+5</f>
        <v>41498</v>
      </c>
      <c r="M813" s="40" t="s">
        <v>11</v>
      </c>
      <c r="N813" s="48" t="s">
        <v>4365</v>
      </c>
      <c r="O813" s="40">
        <v>100</v>
      </c>
      <c r="P813" s="39"/>
    </row>
    <row r="814" spans="1:16" hidden="1">
      <c r="A814" s="48" t="s">
        <v>8539</v>
      </c>
      <c r="B814" s="48" t="s">
        <v>8356</v>
      </c>
      <c r="C814" s="48" t="s">
        <v>108</v>
      </c>
      <c r="D814" s="48" t="s">
        <v>65</v>
      </c>
      <c r="E814" s="48" t="s">
        <v>9593</v>
      </c>
      <c r="F814" s="48" t="s">
        <v>9594</v>
      </c>
      <c r="G814" s="41" t="s">
        <v>5399</v>
      </c>
      <c r="H814" s="48" t="s">
        <v>9706</v>
      </c>
      <c r="I814" s="40" t="s">
        <v>7904</v>
      </c>
      <c r="J814" s="40" t="s">
        <v>8269</v>
      </c>
      <c r="K814" s="43">
        <f>L813</f>
        <v>41498</v>
      </c>
      <c r="L814" s="43">
        <f>K814+5</f>
        <v>41503</v>
      </c>
      <c r="M814" s="40" t="s">
        <v>11</v>
      </c>
      <c r="N814" s="48" t="s">
        <v>4365</v>
      </c>
      <c r="O814" s="40">
        <v>100</v>
      </c>
      <c r="P814" s="39"/>
    </row>
    <row r="815" spans="1:16" hidden="1">
      <c r="A815" s="48" t="s">
        <v>8539</v>
      </c>
      <c r="B815" s="48" t="s">
        <v>8356</v>
      </c>
      <c r="C815" s="48" t="s">
        <v>108</v>
      </c>
      <c r="D815" s="48" t="s">
        <v>65</v>
      </c>
      <c r="E815" s="48" t="s">
        <v>9593</v>
      </c>
      <c r="F815" s="48" t="s">
        <v>9594</v>
      </c>
      <c r="G815" s="41" t="s">
        <v>5399</v>
      </c>
      <c r="H815" s="48" t="s">
        <v>9706</v>
      </c>
      <c r="I815" s="40" t="s">
        <v>7904</v>
      </c>
      <c r="J815" s="40" t="s">
        <v>8172</v>
      </c>
      <c r="K815" s="43">
        <f>L814</f>
        <v>41503</v>
      </c>
      <c r="L815" s="67">
        <f>K815+1</f>
        <v>41504</v>
      </c>
      <c r="M815" s="40" t="s">
        <v>11</v>
      </c>
      <c r="N815" s="48" t="s">
        <v>4365</v>
      </c>
      <c r="O815" s="40">
        <v>100</v>
      </c>
      <c r="P815" s="39"/>
    </row>
    <row r="816" spans="1:16" hidden="1">
      <c r="A816" s="49" t="s">
        <v>8534</v>
      </c>
      <c r="B816" s="49" t="s">
        <v>9558</v>
      </c>
      <c r="C816" s="47" t="s">
        <v>108</v>
      </c>
      <c r="D816" s="47" t="s">
        <v>65</v>
      </c>
      <c r="E816" s="48" t="s">
        <v>9593</v>
      </c>
      <c r="F816" s="48" t="s">
        <v>9594</v>
      </c>
      <c r="G816" s="49" t="s">
        <v>6175</v>
      </c>
      <c r="H816" s="49" t="s">
        <v>9709</v>
      </c>
      <c r="I816" s="41" t="s">
        <v>1048</v>
      </c>
      <c r="J816" s="41" t="s">
        <v>7888</v>
      </c>
      <c r="K816" s="41"/>
      <c r="L816" s="40"/>
    </row>
    <row r="817" spans="1:16" hidden="1">
      <c r="A817" s="49" t="s">
        <v>8534</v>
      </c>
      <c r="B817" s="49" t="s">
        <v>9558</v>
      </c>
      <c r="C817" s="47" t="s">
        <v>108</v>
      </c>
      <c r="D817" s="47" t="s">
        <v>65</v>
      </c>
      <c r="E817" s="48" t="s">
        <v>9593</v>
      </c>
      <c r="F817" s="48" t="s">
        <v>9594</v>
      </c>
      <c r="G817" s="49" t="s">
        <v>6175</v>
      </c>
      <c r="H817" s="49" t="s">
        <v>9709</v>
      </c>
      <c r="I817" s="41" t="s">
        <v>1048</v>
      </c>
      <c r="J817" s="41" t="s">
        <v>8244</v>
      </c>
      <c r="K817" s="42">
        <v>41190</v>
      </c>
      <c r="L817" s="40"/>
    </row>
    <row r="818" spans="1:16" hidden="1">
      <c r="A818" s="49" t="s">
        <v>8534</v>
      </c>
      <c r="B818" s="49" t="s">
        <v>9558</v>
      </c>
      <c r="C818" s="47" t="s">
        <v>108</v>
      </c>
      <c r="D818" s="47" t="s">
        <v>65</v>
      </c>
      <c r="E818" s="48" t="s">
        <v>9593</v>
      </c>
      <c r="F818" s="48" t="s">
        <v>9594</v>
      </c>
      <c r="G818" s="49" t="s">
        <v>6175</v>
      </c>
      <c r="H818" s="49" t="s">
        <v>9709</v>
      </c>
      <c r="I818" s="41" t="s">
        <v>1048</v>
      </c>
      <c r="J818" s="41" t="s">
        <v>7889</v>
      </c>
      <c r="K818" s="42">
        <v>41299</v>
      </c>
      <c r="L818" s="40"/>
    </row>
    <row r="819" spans="1:16" hidden="1">
      <c r="A819" s="49" t="s">
        <v>8534</v>
      </c>
      <c r="B819" s="49" t="s">
        <v>9558</v>
      </c>
      <c r="C819" s="47" t="s">
        <v>108</v>
      </c>
      <c r="D819" s="47" t="s">
        <v>65</v>
      </c>
      <c r="E819" s="48" t="s">
        <v>9593</v>
      </c>
      <c r="F819" s="48" t="s">
        <v>9594</v>
      </c>
      <c r="G819" s="49" t="s">
        <v>6175</v>
      </c>
      <c r="H819" s="49" t="s">
        <v>9709</v>
      </c>
      <c r="I819" s="41" t="s">
        <v>1048</v>
      </c>
      <c r="J819" s="41" t="s">
        <v>7890</v>
      </c>
      <c r="K819" s="41"/>
      <c r="L819" s="40"/>
    </row>
    <row r="820" spans="1:16" hidden="1">
      <c r="A820" s="49" t="s">
        <v>8534</v>
      </c>
      <c r="B820" s="49" t="s">
        <v>9558</v>
      </c>
      <c r="C820" s="47" t="s">
        <v>108</v>
      </c>
      <c r="D820" s="47" t="s">
        <v>65</v>
      </c>
      <c r="E820" s="48" t="s">
        <v>9593</v>
      </c>
      <c r="F820" s="48" t="s">
        <v>9594</v>
      </c>
      <c r="G820" s="49" t="s">
        <v>6175</v>
      </c>
      <c r="H820" s="49" t="s">
        <v>9709</v>
      </c>
      <c r="I820" s="41" t="s">
        <v>1048</v>
      </c>
      <c r="J820" s="41" t="s">
        <v>7891</v>
      </c>
      <c r="K820" s="41"/>
      <c r="L820" s="40"/>
    </row>
    <row r="821" spans="1:16" hidden="1">
      <c r="A821" s="49" t="s">
        <v>8534</v>
      </c>
      <c r="B821" s="49" t="s">
        <v>9558</v>
      </c>
      <c r="C821" s="47" t="s">
        <v>108</v>
      </c>
      <c r="D821" s="47" t="s">
        <v>65</v>
      </c>
      <c r="E821" s="48" t="s">
        <v>9593</v>
      </c>
      <c r="F821" s="48" t="s">
        <v>9594</v>
      </c>
      <c r="G821" s="49" t="s">
        <v>6175</v>
      </c>
      <c r="H821" s="49" t="s">
        <v>9709</v>
      </c>
      <c r="I821" s="41" t="s">
        <v>1048</v>
      </c>
      <c r="J821" s="41" t="s">
        <v>7892</v>
      </c>
      <c r="K821" s="41"/>
      <c r="L821" s="40"/>
    </row>
    <row r="822" spans="1:16" hidden="1">
      <c r="A822" s="49" t="s">
        <v>8534</v>
      </c>
      <c r="B822" s="49" t="s">
        <v>9558</v>
      </c>
      <c r="C822" s="47" t="s">
        <v>108</v>
      </c>
      <c r="D822" s="47" t="s">
        <v>65</v>
      </c>
      <c r="E822" s="48" t="s">
        <v>9593</v>
      </c>
      <c r="F822" s="48" t="s">
        <v>9594</v>
      </c>
      <c r="G822" s="49" t="s">
        <v>6175</v>
      </c>
      <c r="H822" s="49" t="s">
        <v>9709</v>
      </c>
      <c r="I822" s="41" t="s">
        <v>1048</v>
      </c>
      <c r="J822" s="41" t="s">
        <v>7893</v>
      </c>
      <c r="K822" s="41"/>
      <c r="L822" s="40"/>
    </row>
    <row r="823" spans="1:16" hidden="1">
      <c r="A823" s="49" t="s">
        <v>8534</v>
      </c>
      <c r="B823" s="49" t="s">
        <v>9558</v>
      </c>
      <c r="C823" s="47" t="s">
        <v>108</v>
      </c>
      <c r="D823" s="47" t="s">
        <v>65</v>
      </c>
      <c r="E823" s="48" t="s">
        <v>9593</v>
      </c>
      <c r="F823" s="48" t="s">
        <v>9594</v>
      </c>
      <c r="G823" s="49" t="s">
        <v>6175</v>
      </c>
      <c r="H823" s="49" t="s">
        <v>9709</v>
      </c>
      <c r="I823" s="41" t="s">
        <v>1048</v>
      </c>
      <c r="J823" s="41" t="s">
        <v>7894</v>
      </c>
      <c r="K823" s="41"/>
      <c r="L823" s="40"/>
    </row>
    <row r="824" spans="1:16" hidden="1">
      <c r="A824" s="48" t="s">
        <v>8534</v>
      </c>
      <c r="B824" s="48" t="s">
        <v>9558</v>
      </c>
      <c r="C824" s="46" t="s">
        <v>108</v>
      </c>
      <c r="D824" s="46" t="s">
        <v>65</v>
      </c>
      <c r="E824" s="48" t="s">
        <v>9593</v>
      </c>
      <c r="F824" s="48" t="s">
        <v>9594</v>
      </c>
      <c r="G824" s="49" t="s">
        <v>6175</v>
      </c>
      <c r="H824" s="48" t="s">
        <v>9709</v>
      </c>
      <c r="I824" s="40" t="s">
        <v>7895</v>
      </c>
      <c r="J824" s="40" t="s">
        <v>8245</v>
      </c>
      <c r="K824" s="43">
        <f>K817</f>
        <v>41190</v>
      </c>
      <c r="L824" s="43">
        <f>K824+10</f>
        <v>41200</v>
      </c>
      <c r="M824" s="40" t="s">
        <v>7</v>
      </c>
      <c r="N824" s="48" t="s">
        <v>7945</v>
      </c>
      <c r="O824" s="40">
        <v>100</v>
      </c>
      <c r="P824" s="39"/>
    </row>
    <row r="825" spans="1:16" hidden="1">
      <c r="A825" s="48" t="s">
        <v>8534</v>
      </c>
      <c r="B825" s="48" t="s">
        <v>9558</v>
      </c>
      <c r="C825" s="46" t="s">
        <v>108</v>
      </c>
      <c r="D825" s="46" t="s">
        <v>65</v>
      </c>
      <c r="E825" s="48" t="s">
        <v>9593</v>
      </c>
      <c r="F825" s="48" t="s">
        <v>9594</v>
      </c>
      <c r="G825" s="49" t="s">
        <v>6175</v>
      </c>
      <c r="H825" s="48" t="s">
        <v>9709</v>
      </c>
      <c r="I825" s="40" t="s">
        <v>7898</v>
      </c>
      <c r="J825" s="40" t="s">
        <v>8247</v>
      </c>
      <c r="K825" s="43">
        <f>L824</f>
        <v>41200</v>
      </c>
      <c r="L825" s="43">
        <f>K825+2</f>
        <v>41202</v>
      </c>
      <c r="M825" s="40" t="s">
        <v>7</v>
      </c>
      <c r="N825" s="48" t="s">
        <v>7945</v>
      </c>
      <c r="O825" s="40">
        <v>100</v>
      </c>
      <c r="P825" s="39"/>
    </row>
    <row r="826" spans="1:16">
      <c r="A826" s="48" t="s">
        <v>8534</v>
      </c>
      <c r="B826" s="48" t="s">
        <v>9558</v>
      </c>
      <c r="C826" s="46" t="s">
        <v>108</v>
      </c>
      <c r="D826" s="46" t="s">
        <v>65</v>
      </c>
      <c r="E826" s="48" t="s">
        <v>9593</v>
      </c>
      <c r="F826" s="48" t="s">
        <v>9594</v>
      </c>
      <c r="G826" s="49" t="s">
        <v>6175</v>
      </c>
      <c r="H826" s="48" t="s">
        <v>9709</v>
      </c>
      <c r="I826" s="40" t="s">
        <v>7901</v>
      </c>
      <c r="J826" s="40" t="s">
        <v>7902</v>
      </c>
      <c r="K826" s="43">
        <f>L825</f>
        <v>41202</v>
      </c>
      <c r="L826" s="43">
        <f>K827</f>
        <v>41283</v>
      </c>
      <c r="M826" s="40" t="s">
        <v>7</v>
      </c>
      <c r="N826" s="48" t="s">
        <v>7945</v>
      </c>
      <c r="O826" s="40">
        <v>100</v>
      </c>
      <c r="P826" s="39"/>
    </row>
    <row r="827" spans="1:16" hidden="1">
      <c r="A827" s="48" t="s">
        <v>8534</v>
      </c>
      <c r="B827" s="48" t="s">
        <v>9558</v>
      </c>
      <c r="C827" s="46" t="s">
        <v>108</v>
      </c>
      <c r="D827" s="46" t="s">
        <v>65</v>
      </c>
      <c r="E827" s="48" t="s">
        <v>9593</v>
      </c>
      <c r="F827" s="48" t="s">
        <v>9594</v>
      </c>
      <c r="G827" s="49" t="s">
        <v>6175</v>
      </c>
      <c r="H827" s="48" t="s">
        <v>9709</v>
      </c>
      <c r="I827" s="40" t="s">
        <v>7904</v>
      </c>
      <c r="J827" s="40" t="s">
        <v>7905</v>
      </c>
      <c r="K827" s="43">
        <f>L827-5</f>
        <v>41283</v>
      </c>
      <c r="L827" s="43">
        <f>K828</f>
        <v>41288</v>
      </c>
      <c r="M827" s="40" t="s">
        <v>7</v>
      </c>
      <c r="N827" s="48" t="s">
        <v>7945</v>
      </c>
      <c r="O827" s="40" t="s">
        <v>84</v>
      </c>
      <c r="P827" s="39" t="s">
        <v>9710</v>
      </c>
    </row>
    <row r="828" spans="1:16" hidden="1">
      <c r="A828" s="48" t="s">
        <v>8534</v>
      </c>
      <c r="B828" s="48" t="s">
        <v>9558</v>
      </c>
      <c r="C828" s="46" t="s">
        <v>108</v>
      </c>
      <c r="D828" s="46" t="s">
        <v>65</v>
      </c>
      <c r="E828" s="48" t="s">
        <v>9593</v>
      </c>
      <c r="F828" s="48" t="s">
        <v>9594</v>
      </c>
      <c r="G828" s="49" t="s">
        <v>6175</v>
      </c>
      <c r="H828" s="48" t="s">
        <v>9709</v>
      </c>
      <c r="I828" s="40" t="s">
        <v>7904</v>
      </c>
      <c r="J828" s="40" t="s">
        <v>8249</v>
      </c>
      <c r="K828" s="43">
        <f>L828-5</f>
        <v>41288</v>
      </c>
      <c r="L828" s="43">
        <f>K829</f>
        <v>41293</v>
      </c>
      <c r="M828" s="40" t="s">
        <v>7</v>
      </c>
      <c r="N828" s="48" t="s">
        <v>7945</v>
      </c>
      <c r="O828" s="40" t="s">
        <v>84</v>
      </c>
      <c r="P828" s="39" t="s">
        <v>9710</v>
      </c>
    </row>
    <row r="829" spans="1:16" hidden="1">
      <c r="A829" s="48" t="s">
        <v>8534</v>
      </c>
      <c r="B829" s="48" t="s">
        <v>9558</v>
      </c>
      <c r="C829" s="46" t="s">
        <v>108</v>
      </c>
      <c r="D829" s="46" t="s">
        <v>65</v>
      </c>
      <c r="E829" s="48" t="s">
        <v>9593</v>
      </c>
      <c r="F829" s="48" t="s">
        <v>9594</v>
      </c>
      <c r="G829" s="49" t="s">
        <v>6175</v>
      </c>
      <c r="H829" s="48" t="s">
        <v>9709</v>
      </c>
      <c r="I829" s="40" t="s">
        <v>7904</v>
      </c>
      <c r="J829" s="40" t="s">
        <v>7907</v>
      </c>
      <c r="K829" s="43">
        <f>L829-5</f>
        <v>41293</v>
      </c>
      <c r="L829" s="43">
        <f>K830</f>
        <v>41298</v>
      </c>
      <c r="M829" s="40" t="s">
        <v>7</v>
      </c>
      <c r="N829" s="48" t="s">
        <v>7945</v>
      </c>
      <c r="O829" s="40" t="s">
        <v>84</v>
      </c>
      <c r="P829" s="39" t="s">
        <v>9710</v>
      </c>
    </row>
    <row r="830" spans="1:16" hidden="1">
      <c r="A830" s="48" t="s">
        <v>8534</v>
      </c>
      <c r="B830" s="48" t="s">
        <v>9558</v>
      </c>
      <c r="C830" s="46" t="s">
        <v>108</v>
      </c>
      <c r="D830" s="46" t="s">
        <v>65</v>
      </c>
      <c r="E830" s="48" t="s">
        <v>9593</v>
      </c>
      <c r="F830" s="48" t="s">
        <v>9594</v>
      </c>
      <c r="G830" s="49" t="s">
        <v>6175</v>
      </c>
      <c r="H830" s="48" t="s">
        <v>9709</v>
      </c>
      <c r="I830" s="40" t="s">
        <v>7904</v>
      </c>
      <c r="J830" s="40" t="s">
        <v>8172</v>
      </c>
      <c r="K830" s="43">
        <f>L830-1</f>
        <v>41298</v>
      </c>
      <c r="L830" s="43">
        <f>K818</f>
        <v>41299</v>
      </c>
      <c r="M830" s="40" t="s">
        <v>7</v>
      </c>
      <c r="N830" s="48" t="s">
        <v>7945</v>
      </c>
      <c r="O830" s="40">
        <v>100</v>
      </c>
      <c r="P830" s="39"/>
    </row>
    <row r="831" spans="1:16" hidden="1">
      <c r="A831" s="49" t="s">
        <v>8951</v>
      </c>
      <c r="B831" s="49" t="s">
        <v>8169</v>
      </c>
      <c r="C831" s="49" t="s">
        <v>108</v>
      </c>
      <c r="D831" s="47" t="s">
        <v>65</v>
      </c>
      <c r="E831" s="48" t="s">
        <v>9593</v>
      </c>
      <c r="F831" s="48" t="s">
        <v>9594</v>
      </c>
      <c r="G831" s="49" t="s">
        <v>6175</v>
      </c>
      <c r="H831" s="49" t="s">
        <v>9711</v>
      </c>
      <c r="I831" s="41" t="s">
        <v>1048</v>
      </c>
      <c r="J831" s="41" t="s">
        <v>7888</v>
      </c>
      <c r="K831" s="41"/>
      <c r="L831" s="40"/>
    </row>
    <row r="832" spans="1:16" hidden="1">
      <c r="A832" s="49" t="s">
        <v>8951</v>
      </c>
      <c r="B832" s="49" t="s">
        <v>8169</v>
      </c>
      <c r="C832" s="49" t="s">
        <v>108</v>
      </c>
      <c r="D832" s="47" t="s">
        <v>65</v>
      </c>
      <c r="E832" s="48" t="s">
        <v>9593</v>
      </c>
      <c r="F832" s="48" t="s">
        <v>9594</v>
      </c>
      <c r="G832" s="49" t="s">
        <v>6175</v>
      </c>
      <c r="H832" s="49" t="s">
        <v>9711</v>
      </c>
      <c r="I832" s="41" t="s">
        <v>1048</v>
      </c>
      <c r="J832" s="41" t="s">
        <v>8244</v>
      </c>
      <c r="K832" s="42">
        <v>41135</v>
      </c>
      <c r="L832" s="40"/>
    </row>
    <row r="833" spans="1:16" hidden="1">
      <c r="A833" s="49" t="s">
        <v>8951</v>
      </c>
      <c r="B833" s="49" t="s">
        <v>8169</v>
      </c>
      <c r="C833" s="49" t="s">
        <v>108</v>
      </c>
      <c r="D833" s="47" t="s">
        <v>65</v>
      </c>
      <c r="E833" s="48" t="s">
        <v>9593</v>
      </c>
      <c r="F833" s="48" t="s">
        <v>9594</v>
      </c>
      <c r="G833" s="49" t="s">
        <v>6175</v>
      </c>
      <c r="H833" s="49" t="s">
        <v>9711</v>
      </c>
      <c r="I833" s="41" t="s">
        <v>1048</v>
      </c>
      <c r="J833" s="41" t="s">
        <v>7889</v>
      </c>
      <c r="K833" s="42">
        <v>41166</v>
      </c>
      <c r="L833" s="40"/>
    </row>
    <row r="834" spans="1:16" hidden="1">
      <c r="A834" s="49" t="s">
        <v>8951</v>
      </c>
      <c r="B834" s="49" t="s">
        <v>8169</v>
      </c>
      <c r="C834" s="49" t="s">
        <v>108</v>
      </c>
      <c r="D834" s="47" t="s">
        <v>65</v>
      </c>
      <c r="E834" s="48" t="s">
        <v>9593</v>
      </c>
      <c r="F834" s="48" t="s">
        <v>9594</v>
      </c>
      <c r="G834" s="49" t="s">
        <v>6175</v>
      </c>
      <c r="H834" s="49" t="s">
        <v>9711</v>
      </c>
      <c r="I834" s="41" t="s">
        <v>1048</v>
      </c>
      <c r="J834" s="41" t="s">
        <v>7890</v>
      </c>
      <c r="K834" s="41"/>
      <c r="L834" s="40"/>
    </row>
    <row r="835" spans="1:16" hidden="1">
      <c r="A835" s="49" t="s">
        <v>8951</v>
      </c>
      <c r="B835" s="49" t="s">
        <v>8169</v>
      </c>
      <c r="C835" s="49" t="s">
        <v>108</v>
      </c>
      <c r="D835" s="47" t="s">
        <v>65</v>
      </c>
      <c r="E835" s="48" t="s">
        <v>9593</v>
      </c>
      <c r="F835" s="48" t="s">
        <v>9594</v>
      </c>
      <c r="G835" s="49" t="s">
        <v>6175</v>
      </c>
      <c r="H835" s="49" t="s">
        <v>9711</v>
      </c>
      <c r="I835" s="41" t="s">
        <v>1048</v>
      </c>
      <c r="J835" s="41" t="s">
        <v>7891</v>
      </c>
      <c r="K835" s="41"/>
      <c r="L835" s="40"/>
    </row>
    <row r="836" spans="1:16" hidden="1">
      <c r="A836" s="49" t="s">
        <v>8951</v>
      </c>
      <c r="B836" s="49" t="s">
        <v>8169</v>
      </c>
      <c r="C836" s="49" t="s">
        <v>108</v>
      </c>
      <c r="D836" s="47" t="s">
        <v>65</v>
      </c>
      <c r="E836" s="48" t="s">
        <v>9593</v>
      </c>
      <c r="F836" s="48" t="s">
        <v>9594</v>
      </c>
      <c r="G836" s="49" t="s">
        <v>6175</v>
      </c>
      <c r="H836" s="49" t="s">
        <v>9711</v>
      </c>
      <c r="I836" s="41" t="s">
        <v>1048</v>
      </c>
      <c r="J836" s="41" t="s">
        <v>7892</v>
      </c>
      <c r="K836" s="41"/>
      <c r="L836" s="40"/>
    </row>
    <row r="837" spans="1:16" hidden="1">
      <c r="A837" s="49" t="s">
        <v>8951</v>
      </c>
      <c r="B837" s="49" t="s">
        <v>8169</v>
      </c>
      <c r="C837" s="49" t="s">
        <v>108</v>
      </c>
      <c r="D837" s="47" t="s">
        <v>65</v>
      </c>
      <c r="E837" s="48" t="s">
        <v>9593</v>
      </c>
      <c r="F837" s="48" t="s">
        <v>9594</v>
      </c>
      <c r="G837" s="49" t="s">
        <v>6175</v>
      </c>
      <c r="H837" s="49" t="s">
        <v>9711</v>
      </c>
      <c r="I837" s="41" t="s">
        <v>1048</v>
      </c>
      <c r="J837" s="41" t="s">
        <v>7893</v>
      </c>
      <c r="K837" s="41"/>
      <c r="L837" s="40"/>
    </row>
    <row r="838" spans="1:16" hidden="1">
      <c r="A838" s="49" t="s">
        <v>8951</v>
      </c>
      <c r="B838" s="49" t="s">
        <v>8169</v>
      </c>
      <c r="C838" s="49" t="s">
        <v>108</v>
      </c>
      <c r="D838" s="47" t="s">
        <v>65</v>
      </c>
      <c r="E838" s="48" t="s">
        <v>9593</v>
      </c>
      <c r="F838" s="48" t="s">
        <v>9594</v>
      </c>
      <c r="G838" s="49" t="s">
        <v>6175</v>
      </c>
      <c r="H838" s="49" t="s">
        <v>9711</v>
      </c>
      <c r="I838" s="41" t="s">
        <v>1048</v>
      </c>
      <c r="J838" s="41" t="s">
        <v>7894</v>
      </c>
      <c r="K838" s="41"/>
      <c r="L838" s="40"/>
    </row>
    <row r="839" spans="1:16" hidden="1">
      <c r="A839" s="48" t="s">
        <v>8951</v>
      </c>
      <c r="B839" s="48" t="s">
        <v>8169</v>
      </c>
      <c r="C839" s="48" t="s">
        <v>108</v>
      </c>
      <c r="D839" s="46" t="s">
        <v>65</v>
      </c>
      <c r="E839" s="48" t="s">
        <v>9593</v>
      </c>
      <c r="F839" s="48" t="s">
        <v>9594</v>
      </c>
      <c r="G839" s="49" t="s">
        <v>6175</v>
      </c>
      <c r="H839" s="48" t="s">
        <v>9711</v>
      </c>
      <c r="I839" s="40" t="s">
        <v>7895</v>
      </c>
      <c r="J839" s="40" t="s">
        <v>8245</v>
      </c>
      <c r="K839" s="43">
        <f>K832</f>
        <v>41135</v>
      </c>
      <c r="L839" s="43">
        <f>K839+10</f>
        <v>41145</v>
      </c>
      <c r="M839" s="40" t="s">
        <v>8173</v>
      </c>
      <c r="N839" s="40" t="s">
        <v>8252</v>
      </c>
      <c r="O839" s="40">
        <v>100</v>
      </c>
      <c r="P839" s="39"/>
    </row>
    <row r="840" spans="1:16" hidden="1">
      <c r="A840" s="48" t="s">
        <v>8951</v>
      </c>
      <c r="B840" s="48" t="s">
        <v>8169</v>
      </c>
      <c r="C840" s="48" t="s">
        <v>108</v>
      </c>
      <c r="D840" s="46" t="s">
        <v>65</v>
      </c>
      <c r="E840" s="48" t="s">
        <v>9593</v>
      </c>
      <c r="F840" s="48" t="s">
        <v>9594</v>
      </c>
      <c r="G840" s="49" t="s">
        <v>6175</v>
      </c>
      <c r="H840" s="48" t="s">
        <v>9711</v>
      </c>
      <c r="I840" s="40" t="s">
        <v>7898</v>
      </c>
      <c r="J840" s="40" t="s">
        <v>8247</v>
      </c>
      <c r="K840" s="43">
        <f>L839</f>
        <v>41145</v>
      </c>
      <c r="L840" s="43">
        <f>K840+2</f>
        <v>41147</v>
      </c>
      <c r="M840" s="40" t="s">
        <v>8173</v>
      </c>
      <c r="N840" s="40" t="s">
        <v>8252</v>
      </c>
      <c r="O840" s="40">
        <v>100</v>
      </c>
      <c r="P840" s="39"/>
    </row>
    <row r="841" spans="1:16">
      <c r="A841" s="48" t="s">
        <v>8951</v>
      </c>
      <c r="B841" s="48" t="s">
        <v>8169</v>
      </c>
      <c r="C841" s="48" t="s">
        <v>108</v>
      </c>
      <c r="D841" s="46" t="s">
        <v>65</v>
      </c>
      <c r="E841" s="48" t="s">
        <v>9593</v>
      </c>
      <c r="F841" s="48" t="s">
        <v>9594</v>
      </c>
      <c r="G841" s="49" t="s">
        <v>6175</v>
      </c>
      <c r="H841" s="48" t="s">
        <v>9711</v>
      </c>
      <c r="I841" s="40" t="s">
        <v>7901</v>
      </c>
      <c r="J841" s="40" t="s">
        <v>7902</v>
      </c>
      <c r="K841" s="43">
        <f>L840</f>
        <v>41147</v>
      </c>
      <c r="L841" s="43">
        <f>K842</f>
        <v>41150</v>
      </c>
      <c r="M841" s="40" t="s">
        <v>8173</v>
      </c>
      <c r="N841" s="40" t="s">
        <v>135</v>
      </c>
      <c r="O841" s="40">
        <v>100</v>
      </c>
      <c r="P841" s="39"/>
    </row>
    <row r="842" spans="1:16" hidden="1">
      <c r="A842" s="48" t="s">
        <v>8951</v>
      </c>
      <c r="B842" s="48" t="s">
        <v>8169</v>
      </c>
      <c r="C842" s="48" t="s">
        <v>108</v>
      </c>
      <c r="D842" s="46" t="s">
        <v>65</v>
      </c>
      <c r="E842" s="48" t="s">
        <v>9593</v>
      </c>
      <c r="F842" s="48" t="s">
        <v>9594</v>
      </c>
      <c r="G842" s="49" t="s">
        <v>6175</v>
      </c>
      <c r="H842" s="48" t="s">
        <v>9711</v>
      </c>
      <c r="I842" s="40" t="s">
        <v>7904</v>
      </c>
      <c r="J842" s="40" t="s">
        <v>7905</v>
      </c>
      <c r="K842" s="43">
        <f>L842-5</f>
        <v>41150</v>
      </c>
      <c r="L842" s="43">
        <f>K843</f>
        <v>41155</v>
      </c>
      <c r="M842" s="40" t="s">
        <v>8173</v>
      </c>
      <c r="N842" s="40" t="s">
        <v>135</v>
      </c>
      <c r="O842" s="40">
        <v>100</v>
      </c>
      <c r="P842" s="39"/>
    </row>
    <row r="843" spans="1:16" hidden="1">
      <c r="A843" s="48" t="s">
        <v>8951</v>
      </c>
      <c r="B843" s="48" t="s">
        <v>8169</v>
      </c>
      <c r="C843" s="48" t="s">
        <v>108</v>
      </c>
      <c r="D843" s="46" t="s">
        <v>65</v>
      </c>
      <c r="E843" s="48" t="s">
        <v>9593</v>
      </c>
      <c r="F843" s="48" t="s">
        <v>9594</v>
      </c>
      <c r="G843" s="49" t="s">
        <v>6175</v>
      </c>
      <c r="H843" s="48" t="s">
        <v>9711</v>
      </c>
      <c r="I843" s="40" t="s">
        <v>7904</v>
      </c>
      <c r="J843" s="40" t="s">
        <v>8249</v>
      </c>
      <c r="K843" s="43">
        <f>L843-5</f>
        <v>41155</v>
      </c>
      <c r="L843" s="43">
        <f>K844</f>
        <v>41160</v>
      </c>
      <c r="M843" s="40" t="s">
        <v>8173</v>
      </c>
      <c r="N843" s="40" t="s">
        <v>135</v>
      </c>
      <c r="O843" s="40">
        <v>100</v>
      </c>
      <c r="P843" s="39"/>
    </row>
    <row r="844" spans="1:16" hidden="1">
      <c r="A844" s="48" t="s">
        <v>8951</v>
      </c>
      <c r="B844" s="48" t="s">
        <v>8169</v>
      </c>
      <c r="C844" s="48" t="s">
        <v>108</v>
      </c>
      <c r="D844" s="46" t="s">
        <v>65</v>
      </c>
      <c r="E844" s="48" t="s">
        <v>9593</v>
      </c>
      <c r="F844" s="48" t="s">
        <v>9594</v>
      </c>
      <c r="G844" s="49" t="s">
        <v>6175</v>
      </c>
      <c r="H844" s="48" t="s">
        <v>9711</v>
      </c>
      <c r="I844" s="40" t="s">
        <v>7904</v>
      </c>
      <c r="J844" s="40" t="s">
        <v>7907</v>
      </c>
      <c r="K844" s="43">
        <f>L844-5</f>
        <v>41160</v>
      </c>
      <c r="L844" s="43">
        <f>K845</f>
        <v>41165</v>
      </c>
      <c r="M844" s="40" t="s">
        <v>8173</v>
      </c>
      <c r="N844" s="40" t="s">
        <v>135</v>
      </c>
      <c r="O844" s="40">
        <v>100</v>
      </c>
      <c r="P844" s="39"/>
    </row>
    <row r="845" spans="1:16" hidden="1">
      <c r="A845" s="48" t="s">
        <v>8951</v>
      </c>
      <c r="B845" s="48" t="s">
        <v>8169</v>
      </c>
      <c r="C845" s="48" t="s">
        <v>108</v>
      </c>
      <c r="D845" s="46" t="s">
        <v>65</v>
      </c>
      <c r="E845" s="48" t="s">
        <v>9593</v>
      </c>
      <c r="F845" s="48" t="s">
        <v>9594</v>
      </c>
      <c r="G845" s="49" t="s">
        <v>6175</v>
      </c>
      <c r="H845" s="48" t="s">
        <v>9711</v>
      </c>
      <c r="I845" s="40" t="s">
        <v>7904</v>
      </c>
      <c r="J845" s="40" t="s">
        <v>8172</v>
      </c>
      <c r="K845" s="43">
        <f>L845-1</f>
        <v>41165</v>
      </c>
      <c r="L845" s="43">
        <f>K833</f>
        <v>41166</v>
      </c>
      <c r="M845" s="40" t="s">
        <v>8173</v>
      </c>
      <c r="N845" s="40" t="s">
        <v>135</v>
      </c>
      <c r="O845" s="40">
        <v>100</v>
      </c>
      <c r="P845" s="39"/>
    </row>
    <row r="846" spans="1:16" hidden="1">
      <c r="A846" s="49" t="s">
        <v>8585</v>
      </c>
      <c r="B846" s="49" t="s">
        <v>9690</v>
      </c>
      <c r="C846" s="49" t="s">
        <v>9504</v>
      </c>
      <c r="D846" s="47" t="s">
        <v>65</v>
      </c>
      <c r="E846" s="48" t="s">
        <v>9593</v>
      </c>
      <c r="F846" s="48" t="s">
        <v>9594</v>
      </c>
      <c r="G846" s="41" t="s">
        <v>5399</v>
      </c>
      <c r="H846" s="49" t="s">
        <v>9712</v>
      </c>
      <c r="I846" s="41" t="s">
        <v>1048</v>
      </c>
      <c r="J846" s="41" t="s">
        <v>7888</v>
      </c>
      <c r="K846" s="41"/>
      <c r="L846" s="40"/>
    </row>
    <row r="847" spans="1:16" hidden="1">
      <c r="A847" s="49" t="s">
        <v>8585</v>
      </c>
      <c r="B847" s="49" t="s">
        <v>9690</v>
      </c>
      <c r="C847" s="49" t="s">
        <v>9504</v>
      </c>
      <c r="D847" s="47" t="s">
        <v>65</v>
      </c>
      <c r="E847" s="48" t="s">
        <v>9593</v>
      </c>
      <c r="F847" s="48" t="s">
        <v>9594</v>
      </c>
      <c r="G847" s="41" t="s">
        <v>5399</v>
      </c>
      <c r="H847" s="49" t="s">
        <v>9712</v>
      </c>
      <c r="I847" s="41" t="s">
        <v>1048</v>
      </c>
      <c r="J847" s="41" t="s">
        <v>8244</v>
      </c>
      <c r="K847" s="42">
        <v>41394</v>
      </c>
      <c r="L847" s="40"/>
    </row>
    <row r="848" spans="1:16" hidden="1">
      <c r="A848" s="49" t="s">
        <v>8585</v>
      </c>
      <c r="B848" s="49" t="s">
        <v>9690</v>
      </c>
      <c r="C848" s="49" t="s">
        <v>9504</v>
      </c>
      <c r="D848" s="47" t="s">
        <v>65</v>
      </c>
      <c r="E848" s="48" t="s">
        <v>9593</v>
      </c>
      <c r="F848" s="48" t="s">
        <v>9594</v>
      </c>
      <c r="G848" s="41" t="s">
        <v>5399</v>
      </c>
      <c r="H848" s="49" t="s">
        <v>9712</v>
      </c>
      <c r="I848" s="41" t="s">
        <v>1048</v>
      </c>
      <c r="J848" s="41" t="s">
        <v>7889</v>
      </c>
      <c r="K848" s="42">
        <v>41517</v>
      </c>
      <c r="L848" s="40"/>
    </row>
    <row r="849" spans="1:16" hidden="1">
      <c r="A849" s="49" t="s">
        <v>8585</v>
      </c>
      <c r="B849" s="49" t="s">
        <v>9690</v>
      </c>
      <c r="C849" s="49" t="s">
        <v>9504</v>
      </c>
      <c r="D849" s="47" t="s">
        <v>65</v>
      </c>
      <c r="E849" s="48" t="s">
        <v>9593</v>
      </c>
      <c r="F849" s="48" t="s">
        <v>9594</v>
      </c>
      <c r="G849" s="41" t="s">
        <v>5399</v>
      </c>
      <c r="H849" s="49" t="s">
        <v>9712</v>
      </c>
      <c r="I849" s="41" t="s">
        <v>1048</v>
      </c>
      <c r="J849" s="41" t="s">
        <v>7890</v>
      </c>
      <c r="K849" s="41"/>
      <c r="L849" s="40"/>
    </row>
    <row r="850" spans="1:16" hidden="1">
      <c r="A850" s="49" t="s">
        <v>8585</v>
      </c>
      <c r="B850" s="49" t="s">
        <v>9690</v>
      </c>
      <c r="C850" s="49" t="s">
        <v>9504</v>
      </c>
      <c r="D850" s="47" t="s">
        <v>65</v>
      </c>
      <c r="E850" s="48" t="s">
        <v>9593</v>
      </c>
      <c r="F850" s="48" t="s">
        <v>9594</v>
      </c>
      <c r="G850" s="41" t="s">
        <v>5399</v>
      </c>
      <c r="H850" s="49" t="s">
        <v>9712</v>
      </c>
      <c r="I850" s="41" t="s">
        <v>1048</v>
      </c>
      <c r="J850" s="41" t="s">
        <v>7891</v>
      </c>
      <c r="K850" s="41"/>
      <c r="L850" s="40"/>
    </row>
    <row r="851" spans="1:16" hidden="1">
      <c r="A851" s="49" t="s">
        <v>8585</v>
      </c>
      <c r="B851" s="49" t="s">
        <v>9690</v>
      </c>
      <c r="C851" s="49" t="s">
        <v>9504</v>
      </c>
      <c r="D851" s="47" t="s">
        <v>65</v>
      </c>
      <c r="E851" s="48" t="s">
        <v>9593</v>
      </c>
      <c r="F851" s="48" t="s">
        <v>9594</v>
      </c>
      <c r="G851" s="41" t="s">
        <v>5399</v>
      </c>
      <c r="H851" s="49" t="s">
        <v>9712</v>
      </c>
      <c r="I851" s="41" t="s">
        <v>1048</v>
      </c>
      <c r="J851" s="41" t="s">
        <v>7892</v>
      </c>
      <c r="K851" s="41"/>
      <c r="L851" s="40"/>
    </row>
    <row r="852" spans="1:16" hidden="1">
      <c r="A852" s="49" t="s">
        <v>8585</v>
      </c>
      <c r="B852" s="49" t="s">
        <v>9690</v>
      </c>
      <c r="C852" s="49" t="s">
        <v>9504</v>
      </c>
      <c r="D852" s="47" t="s">
        <v>65</v>
      </c>
      <c r="E852" s="48" t="s">
        <v>9593</v>
      </c>
      <c r="F852" s="48" t="s">
        <v>9594</v>
      </c>
      <c r="G852" s="41" t="s">
        <v>5399</v>
      </c>
      <c r="H852" s="49" t="s">
        <v>9712</v>
      </c>
      <c r="I852" s="41" t="s">
        <v>1048</v>
      </c>
      <c r="J852" s="41" t="s">
        <v>7893</v>
      </c>
      <c r="K852" s="41"/>
      <c r="L852" s="40"/>
    </row>
    <row r="853" spans="1:16" hidden="1">
      <c r="A853" s="49" t="s">
        <v>8585</v>
      </c>
      <c r="B853" s="49" t="s">
        <v>9690</v>
      </c>
      <c r="C853" s="49" t="s">
        <v>9504</v>
      </c>
      <c r="D853" s="47" t="s">
        <v>65</v>
      </c>
      <c r="E853" s="48" t="s">
        <v>9593</v>
      </c>
      <c r="F853" s="48" t="s">
        <v>9594</v>
      </c>
      <c r="G853" s="41" t="s">
        <v>5399</v>
      </c>
      <c r="H853" s="49" t="s">
        <v>9712</v>
      </c>
      <c r="I853" s="41" t="s">
        <v>1048</v>
      </c>
      <c r="J853" s="41" t="s">
        <v>7894</v>
      </c>
      <c r="K853" s="41"/>
      <c r="L853" s="40"/>
    </row>
    <row r="854" spans="1:16" hidden="1">
      <c r="A854" s="48" t="s">
        <v>8585</v>
      </c>
      <c r="B854" s="48" t="s">
        <v>9690</v>
      </c>
      <c r="C854" s="48" t="s">
        <v>9504</v>
      </c>
      <c r="D854" s="46" t="s">
        <v>65</v>
      </c>
      <c r="E854" s="48" t="s">
        <v>9593</v>
      </c>
      <c r="F854" s="48" t="s">
        <v>9594</v>
      </c>
      <c r="G854" s="41" t="s">
        <v>5399</v>
      </c>
      <c r="H854" s="48" t="s">
        <v>9712</v>
      </c>
      <c r="I854" s="40" t="s">
        <v>7895</v>
      </c>
      <c r="J854" s="40" t="s">
        <v>8245</v>
      </c>
      <c r="K854" s="43">
        <f>K847</f>
        <v>41394</v>
      </c>
      <c r="L854" s="43">
        <f>K854+30</f>
        <v>41424</v>
      </c>
      <c r="M854" s="40" t="s">
        <v>8173</v>
      </c>
      <c r="N854" s="48" t="s">
        <v>14</v>
      </c>
      <c r="O854" s="40">
        <v>100</v>
      </c>
      <c r="P854" s="39"/>
    </row>
    <row r="855" spans="1:16" hidden="1">
      <c r="A855" s="48" t="s">
        <v>8585</v>
      </c>
      <c r="B855" s="48" t="s">
        <v>9690</v>
      </c>
      <c r="C855" s="48" t="s">
        <v>9504</v>
      </c>
      <c r="D855" s="46" t="s">
        <v>65</v>
      </c>
      <c r="E855" s="48" t="s">
        <v>9593</v>
      </c>
      <c r="F855" s="48" t="s">
        <v>9594</v>
      </c>
      <c r="G855" s="41" t="s">
        <v>5399</v>
      </c>
      <c r="H855" s="48" t="s">
        <v>9712</v>
      </c>
      <c r="I855" s="40" t="s">
        <v>7898</v>
      </c>
      <c r="J855" s="40" t="s">
        <v>8247</v>
      </c>
      <c r="K855" s="43">
        <f t="shared" ref="K855:K860" si="13">L854</f>
        <v>41424</v>
      </c>
      <c r="L855" s="43">
        <f>K855+5</f>
        <v>41429</v>
      </c>
      <c r="M855" s="40" t="s">
        <v>8173</v>
      </c>
      <c r="N855" s="48" t="s">
        <v>14</v>
      </c>
      <c r="O855" s="40">
        <v>100</v>
      </c>
      <c r="P855" s="39"/>
    </row>
    <row r="856" spans="1:16" hidden="1">
      <c r="A856" s="48" t="s">
        <v>8585</v>
      </c>
      <c r="B856" s="48" t="s">
        <v>9690</v>
      </c>
      <c r="C856" s="48" t="s">
        <v>9504</v>
      </c>
      <c r="D856" s="46" t="s">
        <v>65</v>
      </c>
      <c r="E856" s="48" t="s">
        <v>9593</v>
      </c>
      <c r="F856" s="48" t="s">
        <v>9594</v>
      </c>
      <c r="G856" s="41" t="s">
        <v>5399</v>
      </c>
      <c r="H856" s="48" t="s">
        <v>9712</v>
      </c>
      <c r="I856" s="40" t="s">
        <v>8253</v>
      </c>
      <c r="J856" s="40" t="s">
        <v>8254</v>
      </c>
      <c r="K856" s="43">
        <f t="shared" si="13"/>
        <v>41429</v>
      </c>
      <c r="L856" s="43">
        <f>K856+30</f>
        <v>41459</v>
      </c>
      <c r="M856" s="40" t="s">
        <v>8173</v>
      </c>
      <c r="N856" s="40" t="s">
        <v>14</v>
      </c>
      <c r="O856" s="40">
        <v>100</v>
      </c>
      <c r="P856" s="39"/>
    </row>
    <row r="857" spans="1:16" hidden="1">
      <c r="A857" s="48" t="s">
        <v>8585</v>
      </c>
      <c r="B857" s="48" t="s">
        <v>9690</v>
      </c>
      <c r="C857" s="48" t="s">
        <v>9504</v>
      </c>
      <c r="D857" s="46" t="s">
        <v>65</v>
      </c>
      <c r="E857" s="48" t="s">
        <v>9593</v>
      </c>
      <c r="F857" s="48" t="s">
        <v>9594</v>
      </c>
      <c r="G857" s="41" t="s">
        <v>5399</v>
      </c>
      <c r="H857" s="48" t="s">
        <v>9712</v>
      </c>
      <c r="I857" s="40" t="s">
        <v>8256</v>
      </c>
      <c r="J857" s="40" t="s">
        <v>8257</v>
      </c>
      <c r="K857" s="43">
        <f t="shared" si="13"/>
        <v>41459</v>
      </c>
      <c r="L857" s="43">
        <f>L856+10</f>
        <v>41469</v>
      </c>
      <c r="M857" s="40" t="s">
        <v>8173</v>
      </c>
      <c r="N857" s="40" t="s">
        <v>14</v>
      </c>
      <c r="O857" s="40">
        <v>100</v>
      </c>
      <c r="P857" s="39"/>
    </row>
    <row r="858" spans="1:16" hidden="1">
      <c r="A858" s="48" t="s">
        <v>8585</v>
      </c>
      <c r="B858" s="48" t="s">
        <v>9690</v>
      </c>
      <c r="C858" s="48" t="s">
        <v>9504</v>
      </c>
      <c r="D858" s="46" t="s">
        <v>65</v>
      </c>
      <c r="E858" s="48" t="s">
        <v>9593</v>
      </c>
      <c r="F858" s="48" t="s">
        <v>9594</v>
      </c>
      <c r="G858" s="41" t="s">
        <v>5399</v>
      </c>
      <c r="H858" s="48" t="s">
        <v>9712</v>
      </c>
      <c r="I858" s="40" t="s">
        <v>8256</v>
      </c>
      <c r="J858" s="40" t="s">
        <v>8249</v>
      </c>
      <c r="K858" s="43">
        <f t="shared" si="13"/>
        <v>41469</v>
      </c>
      <c r="L858" s="43">
        <f>K858+10</f>
        <v>41479</v>
      </c>
      <c r="M858" s="40" t="s">
        <v>8173</v>
      </c>
      <c r="N858" s="40" t="s">
        <v>14</v>
      </c>
      <c r="O858" s="40">
        <v>100</v>
      </c>
      <c r="P858" s="39"/>
    </row>
    <row r="859" spans="1:16" hidden="1">
      <c r="A859" s="48" t="s">
        <v>8585</v>
      </c>
      <c r="B859" s="48" t="s">
        <v>9690</v>
      </c>
      <c r="C859" s="48" t="s">
        <v>9504</v>
      </c>
      <c r="D859" s="46" t="s">
        <v>65</v>
      </c>
      <c r="E859" s="48" t="s">
        <v>9593</v>
      </c>
      <c r="F859" s="48" t="s">
        <v>9594</v>
      </c>
      <c r="G859" s="41" t="s">
        <v>5399</v>
      </c>
      <c r="H859" s="48" t="s">
        <v>9712</v>
      </c>
      <c r="I859" s="40" t="s">
        <v>8256</v>
      </c>
      <c r="J859" s="40" t="s">
        <v>7907</v>
      </c>
      <c r="K859" s="43">
        <f t="shared" si="13"/>
        <v>41479</v>
      </c>
      <c r="L859" s="43">
        <f>K859+5</f>
        <v>41484</v>
      </c>
      <c r="M859" s="40" t="s">
        <v>8173</v>
      </c>
      <c r="N859" s="40" t="s">
        <v>14</v>
      </c>
      <c r="O859" s="40" t="s">
        <v>84</v>
      </c>
      <c r="P859" s="39"/>
    </row>
    <row r="860" spans="1:16" hidden="1">
      <c r="A860" s="48" t="s">
        <v>8585</v>
      </c>
      <c r="B860" s="48" t="s">
        <v>9690</v>
      </c>
      <c r="C860" s="48" t="s">
        <v>9504</v>
      </c>
      <c r="D860" s="46" t="s">
        <v>65</v>
      </c>
      <c r="E860" s="48" t="s">
        <v>9593</v>
      </c>
      <c r="F860" s="48" t="s">
        <v>9594</v>
      </c>
      <c r="G860" s="41" t="s">
        <v>5399</v>
      </c>
      <c r="H860" s="48" t="s">
        <v>9712</v>
      </c>
      <c r="I860" s="40" t="s">
        <v>8256</v>
      </c>
      <c r="J860" s="40" t="s">
        <v>8259</v>
      </c>
      <c r="K860" s="43">
        <f t="shared" si="13"/>
        <v>41484</v>
      </c>
      <c r="L860" s="43">
        <f>K860</f>
        <v>41484</v>
      </c>
      <c r="M860" s="40" t="s">
        <v>8173</v>
      </c>
      <c r="N860" s="40" t="s">
        <v>14</v>
      </c>
      <c r="O860" s="40">
        <v>100</v>
      </c>
      <c r="P860" s="39"/>
    </row>
    <row r="861" spans="1:16" hidden="1">
      <c r="A861" s="48" t="s">
        <v>8585</v>
      </c>
      <c r="B861" s="48" t="s">
        <v>9690</v>
      </c>
      <c r="C861" s="48" t="s">
        <v>9504</v>
      </c>
      <c r="D861" s="46" t="s">
        <v>65</v>
      </c>
      <c r="E861" s="48" t="s">
        <v>9593</v>
      </c>
      <c r="F861" s="48" t="s">
        <v>9594</v>
      </c>
      <c r="G861" s="41" t="s">
        <v>5399</v>
      </c>
      <c r="H861" s="48" t="s">
        <v>9712</v>
      </c>
      <c r="I861" s="65" t="s">
        <v>8261</v>
      </c>
      <c r="J861" s="40" t="s">
        <v>8262</v>
      </c>
      <c r="K861" s="43">
        <f>L858</f>
        <v>41479</v>
      </c>
      <c r="L861" s="43">
        <f>K861+5</f>
        <v>41484</v>
      </c>
      <c r="M861" s="40" t="s">
        <v>8173</v>
      </c>
      <c r="N861" s="40" t="s">
        <v>8252</v>
      </c>
      <c r="O861" s="40">
        <v>100</v>
      </c>
      <c r="P861" s="39"/>
    </row>
    <row r="862" spans="1:16" hidden="1">
      <c r="A862" s="48" t="s">
        <v>8585</v>
      </c>
      <c r="B862" s="48" t="s">
        <v>9690</v>
      </c>
      <c r="C862" s="48" t="s">
        <v>9504</v>
      </c>
      <c r="D862" s="46" t="s">
        <v>65</v>
      </c>
      <c r="E862" s="48" t="s">
        <v>9593</v>
      </c>
      <c r="F862" s="48" t="s">
        <v>9594</v>
      </c>
      <c r="G862" s="41" t="s">
        <v>5399</v>
      </c>
      <c r="H862" s="48" t="s">
        <v>9712</v>
      </c>
      <c r="I862" s="40" t="s">
        <v>8264</v>
      </c>
      <c r="J862" s="40" t="s">
        <v>8265</v>
      </c>
      <c r="K862" s="43">
        <f>L861</f>
        <v>41484</v>
      </c>
      <c r="L862" s="43">
        <f>K848-21</f>
        <v>41496</v>
      </c>
      <c r="M862" s="40" t="s">
        <v>8173</v>
      </c>
      <c r="N862" s="40" t="s">
        <v>14</v>
      </c>
      <c r="O862" s="40">
        <v>100</v>
      </c>
      <c r="P862" s="39"/>
    </row>
    <row r="863" spans="1:16" hidden="1">
      <c r="A863" s="48" t="s">
        <v>8585</v>
      </c>
      <c r="B863" s="48" t="s">
        <v>9690</v>
      </c>
      <c r="C863" s="48" t="s">
        <v>9504</v>
      </c>
      <c r="D863" s="46" t="s">
        <v>65</v>
      </c>
      <c r="E863" s="48" t="s">
        <v>9593</v>
      </c>
      <c r="F863" s="48" t="s">
        <v>9594</v>
      </c>
      <c r="G863" s="41" t="s">
        <v>5399</v>
      </c>
      <c r="H863" s="48" t="s">
        <v>9712</v>
      </c>
      <c r="I863" s="40" t="s">
        <v>8261</v>
      </c>
      <c r="J863" s="40" t="s">
        <v>8266</v>
      </c>
      <c r="K863" s="43">
        <f>L862</f>
        <v>41496</v>
      </c>
      <c r="L863" s="43">
        <f>K863</f>
        <v>41496</v>
      </c>
      <c r="M863" s="40" t="s">
        <v>8173</v>
      </c>
      <c r="N863" s="40" t="s">
        <v>8252</v>
      </c>
      <c r="O863" s="40">
        <v>100</v>
      </c>
      <c r="P863" s="39" t="s">
        <v>9713</v>
      </c>
    </row>
    <row r="864" spans="1:16" hidden="1">
      <c r="A864" s="48" t="s">
        <v>8585</v>
      </c>
      <c r="B864" s="48" t="s">
        <v>9690</v>
      </c>
      <c r="C864" s="48" t="s">
        <v>9504</v>
      </c>
      <c r="D864" s="46" t="s">
        <v>65</v>
      </c>
      <c r="E864" s="48" t="s">
        <v>9593</v>
      </c>
      <c r="F864" s="48" t="s">
        <v>9594</v>
      </c>
      <c r="G864" s="41" t="s">
        <v>5399</v>
      </c>
      <c r="H864" s="48" t="s">
        <v>9712</v>
      </c>
      <c r="I864" s="40" t="s">
        <v>7904</v>
      </c>
      <c r="J864" s="40" t="s">
        <v>8267</v>
      </c>
      <c r="K864" s="43">
        <f>L862</f>
        <v>41496</v>
      </c>
      <c r="L864" s="43">
        <f>K864+5</f>
        <v>41501</v>
      </c>
      <c r="M864" s="40" t="s">
        <v>8173</v>
      </c>
      <c r="N864" s="40" t="s">
        <v>14</v>
      </c>
      <c r="O864" s="40">
        <v>100</v>
      </c>
      <c r="P864" s="39"/>
    </row>
    <row r="865" spans="1:16" hidden="1">
      <c r="A865" s="48" t="s">
        <v>8585</v>
      </c>
      <c r="B865" s="48" t="s">
        <v>9690</v>
      </c>
      <c r="C865" s="48" t="s">
        <v>9504</v>
      </c>
      <c r="D865" s="46" t="s">
        <v>65</v>
      </c>
      <c r="E865" s="48" t="s">
        <v>9593</v>
      </c>
      <c r="F865" s="48" t="s">
        <v>9594</v>
      </c>
      <c r="G865" s="41" t="s">
        <v>5399</v>
      </c>
      <c r="H865" s="48" t="s">
        <v>9712</v>
      </c>
      <c r="I865" s="40" t="s">
        <v>7904</v>
      </c>
      <c r="J865" s="40" t="s">
        <v>8268</v>
      </c>
      <c r="K865" s="43">
        <f>L864</f>
        <v>41501</v>
      </c>
      <c r="L865" s="43">
        <f>K865+5</f>
        <v>41506</v>
      </c>
      <c r="M865" s="40" t="s">
        <v>8173</v>
      </c>
      <c r="N865" s="40" t="s">
        <v>14</v>
      </c>
      <c r="O865" s="40">
        <v>100</v>
      </c>
      <c r="P865" s="39"/>
    </row>
    <row r="866" spans="1:16" hidden="1">
      <c r="A866" s="48" t="s">
        <v>8585</v>
      </c>
      <c r="B866" s="48" t="s">
        <v>9690</v>
      </c>
      <c r="C866" s="48" t="s">
        <v>9504</v>
      </c>
      <c r="D866" s="46" t="s">
        <v>65</v>
      </c>
      <c r="E866" s="48" t="s">
        <v>9593</v>
      </c>
      <c r="F866" s="48" t="s">
        <v>9594</v>
      </c>
      <c r="G866" s="41" t="s">
        <v>5399</v>
      </c>
      <c r="H866" s="48" t="s">
        <v>9712</v>
      </c>
      <c r="I866" s="40" t="s">
        <v>7904</v>
      </c>
      <c r="J866" s="40" t="s">
        <v>8269</v>
      </c>
      <c r="K866" s="43">
        <f>L865</f>
        <v>41506</v>
      </c>
      <c r="L866" s="43">
        <f>K866+5</f>
        <v>41511</v>
      </c>
      <c r="M866" s="40" t="s">
        <v>8173</v>
      </c>
      <c r="N866" s="40" t="s">
        <v>14</v>
      </c>
      <c r="O866" s="40">
        <v>100</v>
      </c>
      <c r="P866" s="39"/>
    </row>
    <row r="867" spans="1:16" hidden="1">
      <c r="A867" s="48" t="s">
        <v>8585</v>
      </c>
      <c r="B867" s="48" t="s">
        <v>9690</v>
      </c>
      <c r="C867" s="48" t="s">
        <v>9504</v>
      </c>
      <c r="D867" s="46" t="s">
        <v>65</v>
      </c>
      <c r="E867" s="48" t="s">
        <v>9593</v>
      </c>
      <c r="F867" s="48" t="s">
        <v>9594</v>
      </c>
      <c r="G867" s="41" t="s">
        <v>5399</v>
      </c>
      <c r="H867" s="48" t="s">
        <v>9712</v>
      </c>
      <c r="I867" s="40" t="s">
        <v>7904</v>
      </c>
      <c r="J867" s="40" t="s">
        <v>8172</v>
      </c>
      <c r="K867" s="43">
        <f>L866</f>
        <v>41511</v>
      </c>
      <c r="L867" s="67">
        <f>K867+1</f>
        <v>41512</v>
      </c>
      <c r="M867" s="40" t="s">
        <v>8173</v>
      </c>
      <c r="N867" s="40" t="s">
        <v>14</v>
      </c>
      <c r="O867" s="40">
        <v>100</v>
      </c>
      <c r="P867" s="39"/>
    </row>
    <row r="868" spans="1:16" hidden="1">
      <c r="A868" s="47" t="s">
        <v>8881</v>
      </c>
      <c r="B868" s="49"/>
      <c r="C868" s="49" t="s">
        <v>108</v>
      </c>
      <c r="D868" s="47" t="s">
        <v>65</v>
      </c>
      <c r="E868" s="48" t="s">
        <v>9593</v>
      </c>
      <c r="F868" s="48" t="s">
        <v>9594</v>
      </c>
      <c r="G868" s="41" t="s">
        <v>5399</v>
      </c>
      <c r="H868" s="49" t="s">
        <v>9714</v>
      </c>
      <c r="I868" s="41" t="s">
        <v>1048</v>
      </c>
      <c r="J868" s="41" t="s">
        <v>7888</v>
      </c>
      <c r="K868" s="41"/>
      <c r="L868" s="40"/>
    </row>
    <row r="869" spans="1:16" hidden="1">
      <c r="A869" s="47" t="s">
        <v>8881</v>
      </c>
      <c r="B869" s="49"/>
      <c r="C869" s="49" t="s">
        <v>108</v>
      </c>
      <c r="D869" s="47" t="s">
        <v>65</v>
      </c>
      <c r="E869" s="48" t="s">
        <v>9593</v>
      </c>
      <c r="F869" s="48" t="s">
        <v>9594</v>
      </c>
      <c r="G869" s="41" t="s">
        <v>5399</v>
      </c>
      <c r="H869" s="49" t="s">
        <v>9714</v>
      </c>
      <c r="I869" s="41" t="s">
        <v>1048</v>
      </c>
      <c r="J869" s="41" t="s">
        <v>8244</v>
      </c>
      <c r="K869" s="42">
        <v>41275</v>
      </c>
      <c r="L869" s="40"/>
    </row>
    <row r="870" spans="1:16" hidden="1">
      <c r="A870" s="47" t="s">
        <v>8881</v>
      </c>
      <c r="B870" s="49"/>
      <c r="C870" s="49" t="s">
        <v>108</v>
      </c>
      <c r="D870" s="47" t="s">
        <v>65</v>
      </c>
      <c r="E870" s="48" t="s">
        <v>9593</v>
      </c>
      <c r="F870" s="48" t="s">
        <v>9594</v>
      </c>
      <c r="G870" s="41" t="s">
        <v>5399</v>
      </c>
      <c r="H870" s="49" t="s">
        <v>9714</v>
      </c>
      <c r="I870" s="41" t="s">
        <v>1048</v>
      </c>
      <c r="J870" s="41" t="s">
        <v>7889</v>
      </c>
      <c r="K870" s="42">
        <v>41395</v>
      </c>
      <c r="L870" s="40"/>
    </row>
    <row r="871" spans="1:16" hidden="1">
      <c r="A871" s="47" t="s">
        <v>8881</v>
      </c>
      <c r="B871" s="49"/>
      <c r="C871" s="49" t="s">
        <v>108</v>
      </c>
      <c r="D871" s="47" t="s">
        <v>65</v>
      </c>
      <c r="E871" s="48" t="s">
        <v>9593</v>
      </c>
      <c r="F871" s="48" t="s">
        <v>9594</v>
      </c>
      <c r="G871" s="41" t="s">
        <v>5399</v>
      </c>
      <c r="H871" s="49" t="s">
        <v>9714</v>
      </c>
      <c r="I871" s="41" t="s">
        <v>1048</v>
      </c>
      <c r="J871" s="41" t="s">
        <v>7890</v>
      </c>
      <c r="K871" s="41"/>
      <c r="L871" s="40"/>
    </row>
    <row r="872" spans="1:16" hidden="1">
      <c r="A872" s="47" t="s">
        <v>8881</v>
      </c>
      <c r="B872" s="49"/>
      <c r="C872" s="49" t="s">
        <v>108</v>
      </c>
      <c r="D872" s="47" t="s">
        <v>65</v>
      </c>
      <c r="E872" s="48" t="s">
        <v>9593</v>
      </c>
      <c r="F872" s="48" t="s">
        <v>9594</v>
      </c>
      <c r="G872" s="41" t="s">
        <v>5399</v>
      </c>
      <c r="H872" s="49" t="s">
        <v>9714</v>
      </c>
      <c r="I872" s="41" t="s">
        <v>1048</v>
      </c>
      <c r="J872" s="41" t="s">
        <v>7891</v>
      </c>
      <c r="K872" s="41"/>
      <c r="L872" s="40"/>
    </row>
    <row r="873" spans="1:16" hidden="1">
      <c r="A873" s="47" t="s">
        <v>8881</v>
      </c>
      <c r="B873" s="49"/>
      <c r="C873" s="49" t="s">
        <v>108</v>
      </c>
      <c r="D873" s="47" t="s">
        <v>65</v>
      </c>
      <c r="E873" s="48" t="s">
        <v>9593</v>
      </c>
      <c r="F873" s="48" t="s">
        <v>9594</v>
      </c>
      <c r="G873" s="41" t="s">
        <v>5399</v>
      </c>
      <c r="H873" s="49" t="s">
        <v>9714</v>
      </c>
      <c r="I873" s="41" t="s">
        <v>1048</v>
      </c>
      <c r="J873" s="41" t="s">
        <v>7892</v>
      </c>
      <c r="K873" s="41"/>
      <c r="L873" s="40"/>
    </row>
    <row r="874" spans="1:16" hidden="1">
      <c r="A874" s="47" t="s">
        <v>8881</v>
      </c>
      <c r="B874" s="49"/>
      <c r="C874" s="49" t="s">
        <v>108</v>
      </c>
      <c r="D874" s="47" t="s">
        <v>65</v>
      </c>
      <c r="E874" s="48" t="s">
        <v>9593</v>
      </c>
      <c r="F874" s="48" t="s">
        <v>9594</v>
      </c>
      <c r="G874" s="41" t="s">
        <v>5399</v>
      </c>
      <c r="H874" s="49" t="s">
        <v>9714</v>
      </c>
      <c r="I874" s="41" t="s">
        <v>1048</v>
      </c>
      <c r="J874" s="41" t="s">
        <v>7893</v>
      </c>
      <c r="K874" s="41"/>
      <c r="L874" s="40"/>
    </row>
    <row r="875" spans="1:16" hidden="1">
      <c r="A875" s="47" t="s">
        <v>8881</v>
      </c>
      <c r="B875" s="49"/>
      <c r="C875" s="49" t="s">
        <v>108</v>
      </c>
      <c r="D875" s="47" t="s">
        <v>65</v>
      </c>
      <c r="E875" s="48" t="s">
        <v>9593</v>
      </c>
      <c r="F875" s="48" t="s">
        <v>9594</v>
      </c>
      <c r="G875" s="41" t="s">
        <v>5399</v>
      </c>
      <c r="H875" s="49" t="s">
        <v>9714</v>
      </c>
      <c r="I875" s="41" t="s">
        <v>1048</v>
      </c>
      <c r="J875" s="41" t="s">
        <v>7894</v>
      </c>
      <c r="K875" s="41"/>
      <c r="L875" s="40"/>
    </row>
    <row r="876" spans="1:16" hidden="1">
      <c r="A876" s="46" t="s">
        <v>8881</v>
      </c>
      <c r="C876" s="48" t="s">
        <v>108</v>
      </c>
      <c r="D876" s="46" t="s">
        <v>65</v>
      </c>
      <c r="E876" s="48" t="s">
        <v>9593</v>
      </c>
      <c r="F876" s="48" t="s">
        <v>9594</v>
      </c>
      <c r="G876" s="41" t="s">
        <v>5399</v>
      </c>
      <c r="H876" s="48" t="s">
        <v>9714</v>
      </c>
      <c r="I876" s="40" t="s">
        <v>7895</v>
      </c>
      <c r="J876" s="40" t="s">
        <v>8245</v>
      </c>
      <c r="K876" s="43">
        <f>K869</f>
        <v>41275</v>
      </c>
      <c r="L876" s="43">
        <f>K876+30</f>
        <v>41305</v>
      </c>
      <c r="M876" s="40" t="s">
        <v>8173</v>
      </c>
      <c r="N876" s="48" t="s">
        <v>6196</v>
      </c>
      <c r="O876" s="40">
        <v>100</v>
      </c>
      <c r="P876" s="39"/>
    </row>
    <row r="877" spans="1:16" hidden="1">
      <c r="A877" s="46" t="s">
        <v>8881</v>
      </c>
      <c r="C877" s="48" t="s">
        <v>108</v>
      </c>
      <c r="D877" s="46" t="s">
        <v>65</v>
      </c>
      <c r="E877" s="48" t="s">
        <v>9593</v>
      </c>
      <c r="F877" s="48" t="s">
        <v>9594</v>
      </c>
      <c r="G877" s="41" t="s">
        <v>5399</v>
      </c>
      <c r="H877" s="48" t="s">
        <v>9714</v>
      </c>
      <c r="I877" s="40" t="s">
        <v>7898</v>
      </c>
      <c r="J877" s="40" t="s">
        <v>8247</v>
      </c>
      <c r="K877" s="43">
        <f t="shared" ref="K877:K882" si="14">L876</f>
        <v>41305</v>
      </c>
      <c r="L877" s="43">
        <f>K877+5</f>
        <v>41310</v>
      </c>
      <c r="M877" s="40" t="s">
        <v>8173</v>
      </c>
      <c r="N877" s="48" t="s">
        <v>6196</v>
      </c>
      <c r="O877" s="40">
        <v>100</v>
      </c>
      <c r="P877" s="39"/>
    </row>
    <row r="878" spans="1:16" hidden="1">
      <c r="A878" s="46" t="s">
        <v>8881</v>
      </c>
      <c r="C878" s="48" t="s">
        <v>108</v>
      </c>
      <c r="D878" s="46" t="s">
        <v>65</v>
      </c>
      <c r="E878" s="48" t="s">
        <v>9593</v>
      </c>
      <c r="F878" s="48" t="s">
        <v>9594</v>
      </c>
      <c r="G878" s="41" t="s">
        <v>5399</v>
      </c>
      <c r="H878" s="48" t="s">
        <v>9714</v>
      </c>
      <c r="I878" s="40" t="s">
        <v>8253</v>
      </c>
      <c r="J878" s="40" t="s">
        <v>8254</v>
      </c>
      <c r="K878" s="43">
        <f t="shared" si="14"/>
        <v>41310</v>
      </c>
      <c r="L878" s="43">
        <f>K878+30</f>
        <v>41340</v>
      </c>
      <c r="M878" s="40" t="s">
        <v>8173</v>
      </c>
      <c r="N878" s="48" t="s">
        <v>6196</v>
      </c>
      <c r="O878" s="40">
        <v>100</v>
      </c>
      <c r="P878" s="39"/>
    </row>
    <row r="879" spans="1:16" hidden="1">
      <c r="A879" s="46" t="s">
        <v>8881</v>
      </c>
      <c r="C879" s="48" t="s">
        <v>108</v>
      </c>
      <c r="D879" s="46" t="s">
        <v>65</v>
      </c>
      <c r="E879" s="48" t="s">
        <v>9593</v>
      </c>
      <c r="F879" s="48" t="s">
        <v>9594</v>
      </c>
      <c r="G879" s="41" t="s">
        <v>5399</v>
      </c>
      <c r="H879" s="48" t="s">
        <v>9714</v>
      </c>
      <c r="I879" s="40" t="s">
        <v>8256</v>
      </c>
      <c r="J879" s="40" t="s">
        <v>8257</v>
      </c>
      <c r="K879" s="43">
        <f t="shared" si="14"/>
        <v>41340</v>
      </c>
      <c r="L879" s="43">
        <f>L878+10</f>
        <v>41350</v>
      </c>
      <c r="M879" s="40" t="s">
        <v>8173</v>
      </c>
      <c r="N879" s="48" t="s">
        <v>6196</v>
      </c>
      <c r="O879" s="40">
        <v>100</v>
      </c>
      <c r="P879" s="39"/>
    </row>
    <row r="880" spans="1:16" hidden="1">
      <c r="A880" s="46" t="s">
        <v>8881</v>
      </c>
      <c r="C880" s="48" t="s">
        <v>108</v>
      </c>
      <c r="D880" s="46" t="s">
        <v>65</v>
      </c>
      <c r="E880" s="48" t="s">
        <v>9593</v>
      </c>
      <c r="F880" s="48" t="s">
        <v>9594</v>
      </c>
      <c r="G880" s="41" t="s">
        <v>5399</v>
      </c>
      <c r="H880" s="48" t="s">
        <v>9714</v>
      </c>
      <c r="I880" s="40" t="s">
        <v>8256</v>
      </c>
      <c r="J880" s="40" t="s">
        <v>8249</v>
      </c>
      <c r="K880" s="43">
        <f t="shared" si="14"/>
        <v>41350</v>
      </c>
      <c r="L880" s="43">
        <f>K880+10</f>
        <v>41360</v>
      </c>
      <c r="M880" s="40" t="s">
        <v>8173</v>
      </c>
      <c r="N880" s="48" t="s">
        <v>6196</v>
      </c>
      <c r="O880" s="40">
        <v>100</v>
      </c>
      <c r="P880" s="39"/>
    </row>
    <row r="881" spans="1:16" hidden="1">
      <c r="A881" s="46" t="s">
        <v>8881</v>
      </c>
      <c r="C881" s="48" t="s">
        <v>108</v>
      </c>
      <c r="D881" s="46" t="s">
        <v>65</v>
      </c>
      <c r="E881" s="48" t="s">
        <v>9593</v>
      </c>
      <c r="F881" s="48" t="s">
        <v>9594</v>
      </c>
      <c r="G881" s="41" t="s">
        <v>5399</v>
      </c>
      <c r="H881" s="48" t="s">
        <v>9714</v>
      </c>
      <c r="I881" s="40" t="s">
        <v>8256</v>
      </c>
      <c r="J881" s="40" t="s">
        <v>7907</v>
      </c>
      <c r="K881" s="43">
        <f t="shared" si="14"/>
        <v>41360</v>
      </c>
      <c r="L881" s="43">
        <f>K881+5</f>
        <v>41365</v>
      </c>
      <c r="M881" s="40" t="s">
        <v>8173</v>
      </c>
      <c r="N881" s="48" t="s">
        <v>6196</v>
      </c>
      <c r="O881" s="40">
        <v>100</v>
      </c>
      <c r="P881" s="39"/>
    </row>
    <row r="882" spans="1:16" hidden="1">
      <c r="A882" s="46" t="s">
        <v>8881</v>
      </c>
      <c r="C882" s="48" t="s">
        <v>108</v>
      </c>
      <c r="D882" s="46" t="s">
        <v>65</v>
      </c>
      <c r="E882" s="48" t="s">
        <v>9593</v>
      </c>
      <c r="F882" s="48" t="s">
        <v>9594</v>
      </c>
      <c r="G882" s="41" t="s">
        <v>5399</v>
      </c>
      <c r="H882" s="48" t="s">
        <v>9714</v>
      </c>
      <c r="I882" s="40" t="s">
        <v>8256</v>
      </c>
      <c r="J882" s="40" t="s">
        <v>8259</v>
      </c>
      <c r="K882" s="43">
        <f t="shared" si="14"/>
        <v>41365</v>
      </c>
      <c r="L882" s="43">
        <f>K882</f>
        <v>41365</v>
      </c>
      <c r="M882" s="40" t="s">
        <v>8173</v>
      </c>
      <c r="N882" s="48" t="s">
        <v>6196</v>
      </c>
      <c r="O882" s="40">
        <v>100</v>
      </c>
      <c r="P882" s="39"/>
    </row>
    <row r="883" spans="1:16" hidden="1">
      <c r="A883" s="46" t="s">
        <v>8881</v>
      </c>
      <c r="C883" s="48" t="s">
        <v>108</v>
      </c>
      <c r="D883" s="46" t="s">
        <v>65</v>
      </c>
      <c r="E883" s="48" t="s">
        <v>9593</v>
      </c>
      <c r="F883" s="48" t="s">
        <v>9594</v>
      </c>
      <c r="G883" s="41" t="s">
        <v>5399</v>
      </c>
      <c r="H883" s="48" t="s">
        <v>9714</v>
      </c>
      <c r="I883" s="65" t="s">
        <v>8261</v>
      </c>
      <c r="J883" s="40" t="s">
        <v>8262</v>
      </c>
      <c r="K883" s="43">
        <f>L880</f>
        <v>41360</v>
      </c>
      <c r="L883" s="43">
        <f>K883+5</f>
        <v>41365</v>
      </c>
      <c r="M883" s="40" t="s">
        <v>8173</v>
      </c>
      <c r="N883" s="48" t="s">
        <v>6196</v>
      </c>
      <c r="O883" s="40">
        <v>100</v>
      </c>
      <c r="P883" s="39"/>
    </row>
    <row r="884" spans="1:16" hidden="1">
      <c r="A884" s="46" t="s">
        <v>8881</v>
      </c>
      <c r="C884" s="48" t="s">
        <v>108</v>
      </c>
      <c r="D884" s="46" t="s">
        <v>65</v>
      </c>
      <c r="E884" s="48" t="s">
        <v>9593</v>
      </c>
      <c r="F884" s="48" t="s">
        <v>9594</v>
      </c>
      <c r="G884" s="41" t="s">
        <v>5399</v>
      </c>
      <c r="H884" s="48" t="s">
        <v>9714</v>
      </c>
      <c r="I884" s="40" t="s">
        <v>8264</v>
      </c>
      <c r="J884" s="40" t="s">
        <v>8265</v>
      </c>
      <c r="K884" s="43">
        <f>L883</f>
        <v>41365</v>
      </c>
      <c r="L884" s="43">
        <f>K870-21</f>
        <v>41374</v>
      </c>
      <c r="M884" s="40" t="s">
        <v>8173</v>
      </c>
      <c r="N884" s="48" t="s">
        <v>6196</v>
      </c>
      <c r="O884" s="40">
        <v>100</v>
      </c>
      <c r="P884" s="39"/>
    </row>
    <row r="885" spans="1:16" hidden="1">
      <c r="A885" s="46" t="s">
        <v>8881</v>
      </c>
      <c r="C885" s="48" t="s">
        <v>108</v>
      </c>
      <c r="D885" s="46" t="s">
        <v>65</v>
      </c>
      <c r="E885" s="48" t="s">
        <v>9593</v>
      </c>
      <c r="F885" s="48" t="s">
        <v>9594</v>
      </c>
      <c r="G885" s="41" t="s">
        <v>5399</v>
      </c>
      <c r="H885" s="48" t="s">
        <v>9714</v>
      </c>
      <c r="I885" s="40" t="s">
        <v>8261</v>
      </c>
      <c r="J885" s="40" t="s">
        <v>8266</v>
      </c>
      <c r="K885" s="43">
        <f>L884</f>
        <v>41374</v>
      </c>
      <c r="L885" s="43">
        <f>K885</f>
        <v>41374</v>
      </c>
      <c r="M885" s="40" t="s">
        <v>8173</v>
      </c>
      <c r="N885" s="48" t="s">
        <v>6196</v>
      </c>
      <c r="O885" s="40">
        <v>100</v>
      </c>
      <c r="P885" s="39"/>
    </row>
    <row r="886" spans="1:16" hidden="1">
      <c r="A886" s="46" t="s">
        <v>8881</v>
      </c>
      <c r="C886" s="48" t="s">
        <v>108</v>
      </c>
      <c r="D886" s="46" t="s">
        <v>65</v>
      </c>
      <c r="E886" s="48" t="s">
        <v>9593</v>
      </c>
      <c r="F886" s="48" t="s">
        <v>9594</v>
      </c>
      <c r="G886" s="41" t="s">
        <v>5399</v>
      </c>
      <c r="H886" s="48" t="s">
        <v>9714</v>
      </c>
      <c r="I886" s="40" t="s">
        <v>7904</v>
      </c>
      <c r="J886" s="40" t="s">
        <v>8267</v>
      </c>
      <c r="K886" s="43">
        <f>L884</f>
        <v>41374</v>
      </c>
      <c r="L886" s="43">
        <f>K886+5</f>
        <v>41379</v>
      </c>
      <c r="M886" s="40" t="s">
        <v>8173</v>
      </c>
      <c r="N886" s="48" t="s">
        <v>6196</v>
      </c>
      <c r="O886" s="40">
        <v>100</v>
      </c>
      <c r="P886" s="39"/>
    </row>
    <row r="887" spans="1:16" hidden="1">
      <c r="A887" s="46" t="s">
        <v>8881</v>
      </c>
      <c r="C887" s="48" t="s">
        <v>108</v>
      </c>
      <c r="D887" s="46" t="s">
        <v>65</v>
      </c>
      <c r="E887" s="48" t="s">
        <v>9593</v>
      </c>
      <c r="F887" s="48" t="s">
        <v>9594</v>
      </c>
      <c r="G887" s="41" t="s">
        <v>5399</v>
      </c>
      <c r="H887" s="48" t="s">
        <v>9714</v>
      </c>
      <c r="I887" s="40" t="s">
        <v>7904</v>
      </c>
      <c r="J887" s="40" t="s">
        <v>8268</v>
      </c>
      <c r="K887" s="43">
        <f>L886</f>
        <v>41379</v>
      </c>
      <c r="L887" s="43">
        <f>K887+5</f>
        <v>41384</v>
      </c>
      <c r="M887" s="40" t="s">
        <v>8173</v>
      </c>
      <c r="N887" s="48" t="s">
        <v>6196</v>
      </c>
      <c r="O887" s="40">
        <v>100</v>
      </c>
      <c r="P887" s="39"/>
    </row>
    <row r="888" spans="1:16" hidden="1">
      <c r="A888" s="46" t="s">
        <v>8881</v>
      </c>
      <c r="C888" s="48" t="s">
        <v>108</v>
      </c>
      <c r="D888" s="46" t="s">
        <v>65</v>
      </c>
      <c r="E888" s="48" t="s">
        <v>9593</v>
      </c>
      <c r="F888" s="48" t="s">
        <v>9594</v>
      </c>
      <c r="G888" s="41" t="s">
        <v>5399</v>
      </c>
      <c r="H888" s="48" t="s">
        <v>9714</v>
      </c>
      <c r="I888" s="40" t="s">
        <v>7904</v>
      </c>
      <c r="J888" s="40" t="s">
        <v>8269</v>
      </c>
      <c r="K888" s="43">
        <f>L887</f>
        <v>41384</v>
      </c>
      <c r="L888" s="43">
        <f>K888+5</f>
        <v>41389</v>
      </c>
      <c r="M888" s="40" t="s">
        <v>8173</v>
      </c>
      <c r="N888" s="48" t="s">
        <v>6196</v>
      </c>
      <c r="O888" s="40">
        <v>100</v>
      </c>
      <c r="P888" s="39"/>
    </row>
    <row r="889" spans="1:16" hidden="1">
      <c r="A889" s="46" t="s">
        <v>8881</v>
      </c>
      <c r="C889" s="48" t="s">
        <v>108</v>
      </c>
      <c r="D889" s="46" t="s">
        <v>65</v>
      </c>
      <c r="E889" s="48" t="s">
        <v>9593</v>
      </c>
      <c r="F889" s="48" t="s">
        <v>9594</v>
      </c>
      <c r="G889" s="41" t="s">
        <v>5399</v>
      </c>
      <c r="H889" s="48" t="s">
        <v>9714</v>
      </c>
      <c r="I889" s="40" t="s">
        <v>7904</v>
      </c>
      <c r="J889" s="40" t="s">
        <v>8172</v>
      </c>
      <c r="K889" s="43">
        <f>L888</f>
        <v>41389</v>
      </c>
      <c r="L889" s="67">
        <f>K889+1</f>
        <v>41390</v>
      </c>
      <c r="M889" s="40" t="s">
        <v>8173</v>
      </c>
      <c r="N889" s="48" t="s">
        <v>6196</v>
      </c>
      <c r="O889" s="40">
        <v>100</v>
      </c>
      <c r="P889" s="39"/>
    </row>
    <row r="890" spans="1:16" hidden="1">
      <c r="A890" s="47" t="s">
        <v>8951</v>
      </c>
      <c r="B890" s="47" t="s">
        <v>8968</v>
      </c>
      <c r="C890" s="49" t="s">
        <v>108</v>
      </c>
      <c r="D890" s="47" t="s">
        <v>65</v>
      </c>
      <c r="E890" s="48" t="s">
        <v>9593</v>
      </c>
      <c r="F890" s="48" t="s">
        <v>9594</v>
      </c>
      <c r="G890" s="49" t="s">
        <v>6175</v>
      </c>
      <c r="H890" s="49" t="s">
        <v>9715</v>
      </c>
      <c r="I890" s="41" t="s">
        <v>1048</v>
      </c>
      <c r="J890" s="41" t="s">
        <v>7888</v>
      </c>
      <c r="K890" s="41"/>
      <c r="L890" s="40"/>
    </row>
    <row r="891" spans="1:16" hidden="1">
      <c r="A891" s="47" t="s">
        <v>8951</v>
      </c>
      <c r="B891" s="47" t="s">
        <v>8968</v>
      </c>
      <c r="C891" s="49" t="s">
        <v>108</v>
      </c>
      <c r="D891" s="47" t="s">
        <v>65</v>
      </c>
      <c r="E891" s="48" t="s">
        <v>9593</v>
      </c>
      <c r="F891" s="48" t="s">
        <v>9594</v>
      </c>
      <c r="G891" s="49" t="s">
        <v>6175</v>
      </c>
      <c r="H891" s="49" t="s">
        <v>9715</v>
      </c>
      <c r="I891" s="41" t="s">
        <v>1048</v>
      </c>
      <c r="J891" s="41" t="s">
        <v>8244</v>
      </c>
      <c r="K891" s="42">
        <v>41273</v>
      </c>
      <c r="L891" s="40"/>
    </row>
    <row r="892" spans="1:16" hidden="1">
      <c r="A892" s="47" t="s">
        <v>8951</v>
      </c>
      <c r="B892" s="47" t="s">
        <v>8968</v>
      </c>
      <c r="C892" s="49" t="s">
        <v>108</v>
      </c>
      <c r="D892" s="47" t="s">
        <v>65</v>
      </c>
      <c r="E892" s="48" t="s">
        <v>9593</v>
      </c>
      <c r="F892" s="48" t="s">
        <v>9594</v>
      </c>
      <c r="G892" s="49" t="s">
        <v>6175</v>
      </c>
      <c r="H892" s="49" t="s">
        <v>9715</v>
      </c>
      <c r="I892" s="41" t="s">
        <v>1048</v>
      </c>
      <c r="J892" s="41" t="s">
        <v>7889</v>
      </c>
      <c r="K892" s="42">
        <v>41394</v>
      </c>
      <c r="L892" s="40"/>
    </row>
    <row r="893" spans="1:16" hidden="1">
      <c r="A893" s="47" t="s">
        <v>8951</v>
      </c>
      <c r="B893" s="47" t="s">
        <v>8968</v>
      </c>
      <c r="C893" s="49" t="s">
        <v>108</v>
      </c>
      <c r="D893" s="47" t="s">
        <v>65</v>
      </c>
      <c r="E893" s="48" t="s">
        <v>9593</v>
      </c>
      <c r="F893" s="48" t="s">
        <v>9594</v>
      </c>
      <c r="G893" s="49" t="s">
        <v>6175</v>
      </c>
      <c r="H893" s="49" t="s">
        <v>9715</v>
      </c>
      <c r="I893" s="41" t="s">
        <v>1048</v>
      </c>
      <c r="J893" s="41" t="s">
        <v>7890</v>
      </c>
      <c r="K893" s="41"/>
      <c r="L893" s="40"/>
    </row>
    <row r="894" spans="1:16" hidden="1">
      <c r="A894" s="47" t="s">
        <v>8951</v>
      </c>
      <c r="B894" s="47" t="s">
        <v>8968</v>
      </c>
      <c r="C894" s="49" t="s">
        <v>108</v>
      </c>
      <c r="D894" s="47" t="s">
        <v>65</v>
      </c>
      <c r="E894" s="48" t="s">
        <v>9593</v>
      </c>
      <c r="F894" s="48" t="s">
        <v>9594</v>
      </c>
      <c r="G894" s="49" t="s">
        <v>6175</v>
      </c>
      <c r="H894" s="49" t="s">
        <v>9715</v>
      </c>
      <c r="I894" s="41" t="s">
        <v>1048</v>
      </c>
      <c r="J894" s="41" t="s">
        <v>7891</v>
      </c>
      <c r="K894" s="41"/>
      <c r="L894" s="40"/>
    </row>
    <row r="895" spans="1:16" hidden="1">
      <c r="A895" s="47" t="s">
        <v>8951</v>
      </c>
      <c r="B895" s="47" t="s">
        <v>8968</v>
      </c>
      <c r="C895" s="49" t="s">
        <v>108</v>
      </c>
      <c r="D895" s="47" t="s">
        <v>65</v>
      </c>
      <c r="E895" s="48" t="s">
        <v>9593</v>
      </c>
      <c r="F895" s="48" t="s">
        <v>9594</v>
      </c>
      <c r="G895" s="49" t="s">
        <v>6175</v>
      </c>
      <c r="H895" s="49" t="s">
        <v>9715</v>
      </c>
      <c r="I895" s="41" t="s">
        <v>1048</v>
      </c>
      <c r="J895" s="41" t="s">
        <v>7892</v>
      </c>
      <c r="K895" s="41"/>
      <c r="L895" s="40"/>
    </row>
    <row r="896" spans="1:16" hidden="1">
      <c r="A896" s="47" t="s">
        <v>8951</v>
      </c>
      <c r="B896" s="47" t="s">
        <v>8968</v>
      </c>
      <c r="C896" s="49" t="s">
        <v>108</v>
      </c>
      <c r="D896" s="47" t="s">
        <v>65</v>
      </c>
      <c r="E896" s="48" t="s">
        <v>9593</v>
      </c>
      <c r="F896" s="48" t="s">
        <v>9594</v>
      </c>
      <c r="G896" s="49" t="s">
        <v>6175</v>
      </c>
      <c r="H896" s="49" t="s">
        <v>9715</v>
      </c>
      <c r="I896" s="41" t="s">
        <v>1048</v>
      </c>
      <c r="J896" s="41" t="s">
        <v>7893</v>
      </c>
      <c r="K896" s="41"/>
      <c r="L896" s="40"/>
    </row>
    <row r="897" spans="1:16" hidden="1">
      <c r="A897" s="47" t="s">
        <v>8951</v>
      </c>
      <c r="B897" s="47" t="s">
        <v>8968</v>
      </c>
      <c r="C897" s="49" t="s">
        <v>108</v>
      </c>
      <c r="D897" s="47" t="s">
        <v>65</v>
      </c>
      <c r="E897" s="48" t="s">
        <v>9593</v>
      </c>
      <c r="F897" s="48" t="s">
        <v>9594</v>
      </c>
      <c r="G897" s="49" t="s">
        <v>6175</v>
      </c>
      <c r="H897" s="49" t="s">
        <v>9715</v>
      </c>
      <c r="I897" s="41" t="s">
        <v>1048</v>
      </c>
      <c r="J897" s="41" t="s">
        <v>7894</v>
      </c>
      <c r="K897" s="41"/>
      <c r="L897" s="40"/>
    </row>
    <row r="898" spans="1:16" hidden="1">
      <c r="A898" s="46" t="s">
        <v>8951</v>
      </c>
      <c r="B898" s="46" t="s">
        <v>8968</v>
      </c>
      <c r="C898" s="48" t="s">
        <v>108</v>
      </c>
      <c r="D898" s="46" t="s">
        <v>65</v>
      </c>
      <c r="E898" s="48" t="s">
        <v>9593</v>
      </c>
      <c r="F898" s="48" t="s">
        <v>9594</v>
      </c>
      <c r="G898" s="49" t="s">
        <v>6175</v>
      </c>
      <c r="H898" s="48" t="s">
        <v>9715</v>
      </c>
      <c r="I898" s="40" t="s">
        <v>7895</v>
      </c>
      <c r="J898" s="40" t="s">
        <v>8245</v>
      </c>
      <c r="K898" s="43">
        <f>K891</f>
        <v>41273</v>
      </c>
      <c r="L898" s="43">
        <f>K898+10</f>
        <v>41283</v>
      </c>
      <c r="M898" s="40" t="s">
        <v>8173</v>
      </c>
      <c r="N898" s="48" t="s">
        <v>14</v>
      </c>
      <c r="O898" s="40">
        <v>100</v>
      </c>
      <c r="P898" s="39"/>
    </row>
    <row r="899" spans="1:16" hidden="1">
      <c r="A899" s="46" t="s">
        <v>8951</v>
      </c>
      <c r="B899" s="46" t="s">
        <v>8968</v>
      </c>
      <c r="C899" s="48" t="s">
        <v>108</v>
      </c>
      <c r="D899" s="46" t="s">
        <v>65</v>
      </c>
      <c r="E899" s="48" t="s">
        <v>9593</v>
      </c>
      <c r="F899" s="48" t="s">
        <v>9594</v>
      </c>
      <c r="G899" s="49" t="s">
        <v>6175</v>
      </c>
      <c r="H899" s="48" t="s">
        <v>9715</v>
      </c>
      <c r="I899" s="40" t="s">
        <v>7898</v>
      </c>
      <c r="J899" s="40" t="s">
        <v>8247</v>
      </c>
      <c r="K899" s="43">
        <f>L898</f>
        <v>41283</v>
      </c>
      <c r="L899" s="43">
        <f>K899+2</f>
        <v>41285</v>
      </c>
      <c r="M899" s="40" t="s">
        <v>8173</v>
      </c>
      <c r="N899" s="48" t="s">
        <v>14</v>
      </c>
      <c r="O899" s="40">
        <v>100</v>
      </c>
      <c r="P899" s="39"/>
    </row>
    <row r="900" spans="1:16">
      <c r="A900" s="46" t="s">
        <v>8951</v>
      </c>
      <c r="B900" s="46" t="s">
        <v>8968</v>
      </c>
      <c r="C900" s="48" t="s">
        <v>108</v>
      </c>
      <c r="D900" s="46" t="s">
        <v>65</v>
      </c>
      <c r="E900" s="48" t="s">
        <v>9593</v>
      </c>
      <c r="F900" s="48" t="s">
        <v>9594</v>
      </c>
      <c r="G900" s="49" t="s">
        <v>6175</v>
      </c>
      <c r="H900" s="48" t="s">
        <v>9715</v>
      </c>
      <c r="I900" s="40" t="s">
        <v>7901</v>
      </c>
      <c r="J900" s="40" t="s">
        <v>7902</v>
      </c>
      <c r="K900" s="43">
        <f>L899</f>
        <v>41285</v>
      </c>
      <c r="L900" s="43">
        <f>K901</f>
        <v>41378</v>
      </c>
      <c r="M900" s="40" t="s">
        <v>8173</v>
      </c>
      <c r="N900" s="48" t="s">
        <v>14</v>
      </c>
      <c r="O900" s="40">
        <v>100</v>
      </c>
      <c r="P900" s="39"/>
    </row>
    <row r="901" spans="1:16" hidden="1">
      <c r="A901" s="46" t="s">
        <v>8951</v>
      </c>
      <c r="B901" s="46" t="s">
        <v>8968</v>
      </c>
      <c r="C901" s="48" t="s">
        <v>108</v>
      </c>
      <c r="D901" s="46" t="s">
        <v>65</v>
      </c>
      <c r="E901" s="48" t="s">
        <v>9593</v>
      </c>
      <c r="F901" s="48" t="s">
        <v>9594</v>
      </c>
      <c r="G901" s="49" t="s">
        <v>6175</v>
      </c>
      <c r="H901" s="48" t="s">
        <v>9715</v>
      </c>
      <c r="I901" s="40" t="s">
        <v>7904</v>
      </c>
      <c r="J901" s="40" t="s">
        <v>7905</v>
      </c>
      <c r="K901" s="43">
        <f>L901-5</f>
        <v>41378</v>
      </c>
      <c r="L901" s="43">
        <f>K902</f>
        <v>41383</v>
      </c>
      <c r="M901" s="40" t="s">
        <v>8173</v>
      </c>
      <c r="N901" s="48" t="s">
        <v>14</v>
      </c>
      <c r="O901" s="40">
        <v>100</v>
      </c>
      <c r="P901" s="39"/>
    </row>
    <row r="902" spans="1:16" hidden="1">
      <c r="A902" s="46" t="s">
        <v>8951</v>
      </c>
      <c r="B902" s="46" t="s">
        <v>8968</v>
      </c>
      <c r="C902" s="48" t="s">
        <v>108</v>
      </c>
      <c r="D902" s="46" t="s">
        <v>65</v>
      </c>
      <c r="E902" s="48" t="s">
        <v>9593</v>
      </c>
      <c r="F902" s="48" t="s">
        <v>9594</v>
      </c>
      <c r="G902" s="49" t="s">
        <v>6175</v>
      </c>
      <c r="H902" s="48" t="s">
        <v>9715</v>
      </c>
      <c r="I902" s="40" t="s">
        <v>7904</v>
      </c>
      <c r="J902" s="40" t="s">
        <v>8249</v>
      </c>
      <c r="K902" s="43">
        <f>L902-5</f>
        <v>41383</v>
      </c>
      <c r="L902" s="43">
        <f>K903</f>
        <v>41388</v>
      </c>
      <c r="M902" s="40" t="s">
        <v>8173</v>
      </c>
      <c r="N902" s="48" t="s">
        <v>14</v>
      </c>
      <c r="O902" s="40">
        <v>100</v>
      </c>
      <c r="P902" s="39"/>
    </row>
    <row r="903" spans="1:16" hidden="1">
      <c r="A903" s="46" t="s">
        <v>8951</v>
      </c>
      <c r="B903" s="46" t="s">
        <v>8968</v>
      </c>
      <c r="C903" s="48" t="s">
        <v>108</v>
      </c>
      <c r="D903" s="46" t="s">
        <v>65</v>
      </c>
      <c r="E903" s="48" t="s">
        <v>9593</v>
      </c>
      <c r="F903" s="48" t="s">
        <v>9594</v>
      </c>
      <c r="G903" s="49" t="s">
        <v>6175</v>
      </c>
      <c r="H903" s="48" t="s">
        <v>9715</v>
      </c>
      <c r="I903" s="40" t="s">
        <v>7904</v>
      </c>
      <c r="J903" s="40" t="s">
        <v>7907</v>
      </c>
      <c r="K903" s="43">
        <f>L903-5</f>
        <v>41388</v>
      </c>
      <c r="L903" s="43">
        <f>K904</f>
        <v>41393</v>
      </c>
      <c r="M903" s="40" t="s">
        <v>8173</v>
      </c>
      <c r="N903" s="48" t="s">
        <v>14</v>
      </c>
      <c r="O903" s="40" t="s">
        <v>84</v>
      </c>
      <c r="P903" s="39"/>
    </row>
    <row r="904" spans="1:16" hidden="1">
      <c r="A904" s="46" t="s">
        <v>8951</v>
      </c>
      <c r="B904" s="46" t="s">
        <v>8968</v>
      </c>
      <c r="C904" s="48" t="s">
        <v>108</v>
      </c>
      <c r="D904" s="46" t="s">
        <v>65</v>
      </c>
      <c r="E904" s="48" t="s">
        <v>9593</v>
      </c>
      <c r="F904" s="48" t="s">
        <v>9594</v>
      </c>
      <c r="G904" s="49" t="s">
        <v>6175</v>
      </c>
      <c r="H904" s="48" t="s">
        <v>9715</v>
      </c>
      <c r="I904" s="40" t="s">
        <v>7904</v>
      </c>
      <c r="J904" s="40" t="s">
        <v>8172</v>
      </c>
      <c r="K904" s="43">
        <f>L904-1</f>
        <v>41393</v>
      </c>
      <c r="L904" s="43">
        <f>K892</f>
        <v>41394</v>
      </c>
      <c r="M904" s="40" t="s">
        <v>8173</v>
      </c>
      <c r="N904" s="48" t="s">
        <v>14</v>
      </c>
      <c r="O904" s="40">
        <v>100</v>
      </c>
      <c r="P904" s="39"/>
    </row>
    <row r="905" spans="1:16" hidden="1">
      <c r="A905" s="41" t="s">
        <v>8951</v>
      </c>
      <c r="B905" s="41" t="s">
        <v>8968</v>
      </c>
      <c r="C905" s="49" t="s">
        <v>108</v>
      </c>
      <c r="D905" s="41" t="s">
        <v>65</v>
      </c>
      <c r="E905" s="48" t="s">
        <v>9593</v>
      </c>
      <c r="F905" s="48" t="s">
        <v>9594</v>
      </c>
      <c r="G905" s="41" t="s">
        <v>5399</v>
      </c>
      <c r="H905" s="41" t="s">
        <v>9716</v>
      </c>
      <c r="I905" s="41" t="s">
        <v>1048</v>
      </c>
      <c r="J905" s="41" t="s">
        <v>7888</v>
      </c>
      <c r="K905" s="41"/>
      <c r="L905" s="40"/>
      <c r="M905" s="40"/>
      <c r="N905" s="40"/>
    </row>
    <row r="906" spans="1:16" hidden="1">
      <c r="A906" s="41" t="s">
        <v>8951</v>
      </c>
      <c r="B906" s="41" t="s">
        <v>8968</v>
      </c>
      <c r="C906" s="49" t="s">
        <v>108</v>
      </c>
      <c r="D906" s="41" t="s">
        <v>65</v>
      </c>
      <c r="E906" s="48" t="s">
        <v>9593</v>
      </c>
      <c r="F906" s="48" t="s">
        <v>9594</v>
      </c>
      <c r="G906" s="41" t="s">
        <v>5399</v>
      </c>
      <c r="H906" s="41" t="s">
        <v>9716</v>
      </c>
      <c r="I906" s="41" t="s">
        <v>1048</v>
      </c>
      <c r="J906" s="41" t="s">
        <v>8244</v>
      </c>
      <c r="K906" s="42">
        <v>41365</v>
      </c>
      <c r="L906" s="40"/>
      <c r="M906" s="40"/>
      <c r="N906" s="40"/>
    </row>
    <row r="907" spans="1:16" hidden="1">
      <c r="A907" s="41" t="s">
        <v>8951</v>
      </c>
      <c r="B907" s="41" t="s">
        <v>8968</v>
      </c>
      <c r="C907" s="49" t="s">
        <v>108</v>
      </c>
      <c r="D907" s="41" t="s">
        <v>65</v>
      </c>
      <c r="E907" s="48" t="s">
        <v>9593</v>
      </c>
      <c r="F907" s="48" t="s">
        <v>9594</v>
      </c>
      <c r="G907" s="41" t="s">
        <v>5399</v>
      </c>
      <c r="H907" s="41" t="s">
        <v>9716</v>
      </c>
      <c r="I907" s="41" t="s">
        <v>1048</v>
      </c>
      <c r="J907" s="41" t="s">
        <v>7889</v>
      </c>
      <c r="K907" s="42">
        <v>41506</v>
      </c>
      <c r="L907" s="40"/>
      <c r="M907" s="40"/>
      <c r="N907" s="40"/>
    </row>
    <row r="908" spans="1:16" hidden="1">
      <c r="A908" s="41" t="s">
        <v>8951</v>
      </c>
      <c r="B908" s="41" t="s">
        <v>8968</v>
      </c>
      <c r="C908" s="49" t="s">
        <v>108</v>
      </c>
      <c r="D908" s="41" t="s">
        <v>65</v>
      </c>
      <c r="E908" s="48" t="s">
        <v>9593</v>
      </c>
      <c r="F908" s="48" t="s">
        <v>9594</v>
      </c>
      <c r="G908" s="41" t="s">
        <v>5399</v>
      </c>
      <c r="H908" s="41" t="s">
        <v>9716</v>
      </c>
      <c r="I908" s="41" t="s">
        <v>1048</v>
      </c>
      <c r="J908" s="41" t="s">
        <v>7890</v>
      </c>
      <c r="K908" s="41"/>
      <c r="L908" s="40"/>
      <c r="M908" s="40"/>
      <c r="N908" s="40"/>
    </row>
    <row r="909" spans="1:16" hidden="1">
      <c r="A909" s="41" t="s">
        <v>8951</v>
      </c>
      <c r="B909" s="41" t="s">
        <v>8968</v>
      </c>
      <c r="C909" s="49" t="s">
        <v>108</v>
      </c>
      <c r="D909" s="41" t="s">
        <v>65</v>
      </c>
      <c r="E909" s="48" t="s">
        <v>9593</v>
      </c>
      <c r="F909" s="48" t="s">
        <v>9594</v>
      </c>
      <c r="G909" s="41" t="s">
        <v>5399</v>
      </c>
      <c r="H909" s="41" t="s">
        <v>9716</v>
      </c>
      <c r="I909" s="41" t="s">
        <v>1048</v>
      </c>
      <c r="J909" s="41" t="s">
        <v>7891</v>
      </c>
      <c r="K909" s="41"/>
      <c r="L909" s="40"/>
      <c r="M909" s="40"/>
      <c r="N909" s="40"/>
    </row>
    <row r="910" spans="1:16" hidden="1">
      <c r="A910" s="41" t="s">
        <v>8951</v>
      </c>
      <c r="B910" s="41" t="s">
        <v>8968</v>
      </c>
      <c r="C910" s="49" t="s">
        <v>108</v>
      </c>
      <c r="D910" s="41" t="s">
        <v>65</v>
      </c>
      <c r="E910" s="48" t="s">
        <v>9593</v>
      </c>
      <c r="F910" s="48" t="s">
        <v>9594</v>
      </c>
      <c r="G910" s="41" t="s">
        <v>5399</v>
      </c>
      <c r="H910" s="41" t="s">
        <v>9716</v>
      </c>
      <c r="I910" s="41" t="s">
        <v>1048</v>
      </c>
      <c r="J910" s="41" t="s">
        <v>7892</v>
      </c>
      <c r="K910" s="42">
        <v>41599</v>
      </c>
      <c r="L910" s="40"/>
      <c r="M910" s="40"/>
      <c r="N910" s="40"/>
    </row>
    <row r="911" spans="1:16" hidden="1">
      <c r="A911" s="41" t="s">
        <v>8951</v>
      </c>
      <c r="B911" s="41" t="s">
        <v>8968</v>
      </c>
      <c r="C911" s="49" t="s">
        <v>108</v>
      </c>
      <c r="D911" s="41" t="s">
        <v>65</v>
      </c>
      <c r="E911" s="48" t="s">
        <v>9593</v>
      </c>
      <c r="F911" s="48" t="s">
        <v>9594</v>
      </c>
      <c r="G911" s="41" t="s">
        <v>5399</v>
      </c>
      <c r="H911" s="41" t="s">
        <v>9716</v>
      </c>
      <c r="I911" s="41" t="s">
        <v>1048</v>
      </c>
      <c r="J911" s="41" t="s">
        <v>7893</v>
      </c>
      <c r="K911" s="41"/>
      <c r="L911" s="40"/>
      <c r="M911" s="40"/>
      <c r="N911" s="40"/>
    </row>
    <row r="912" spans="1:16" hidden="1">
      <c r="A912" s="41" t="s">
        <v>8951</v>
      </c>
      <c r="B912" s="41" t="s">
        <v>8968</v>
      </c>
      <c r="C912" s="49" t="s">
        <v>108</v>
      </c>
      <c r="D912" s="41" t="s">
        <v>65</v>
      </c>
      <c r="E912" s="48" t="s">
        <v>9593</v>
      </c>
      <c r="F912" s="48" t="s">
        <v>9594</v>
      </c>
      <c r="G912" s="41" t="s">
        <v>5399</v>
      </c>
      <c r="H912" s="41" t="s">
        <v>9716</v>
      </c>
      <c r="I912" s="41" t="s">
        <v>1048</v>
      </c>
      <c r="J912" s="41" t="s">
        <v>7894</v>
      </c>
      <c r="K912" s="41"/>
      <c r="L912" s="40"/>
      <c r="M912" s="40"/>
      <c r="N912" s="40"/>
    </row>
    <row r="913" spans="1:16" hidden="1">
      <c r="A913" s="40" t="s">
        <v>8951</v>
      </c>
      <c r="B913" s="40" t="s">
        <v>8968</v>
      </c>
      <c r="C913" s="48" t="s">
        <v>108</v>
      </c>
      <c r="D913" s="40" t="s">
        <v>65</v>
      </c>
      <c r="E913" s="48" t="s">
        <v>9593</v>
      </c>
      <c r="F913" s="48" t="s">
        <v>9594</v>
      </c>
      <c r="G913" s="41" t="s">
        <v>5399</v>
      </c>
      <c r="H913" s="40" t="s">
        <v>9716</v>
      </c>
      <c r="I913" s="40" t="s">
        <v>7895</v>
      </c>
      <c r="J913" s="40" t="s">
        <v>8245</v>
      </c>
      <c r="K913" s="43">
        <f>K906</f>
        <v>41365</v>
      </c>
      <c r="L913" s="43">
        <f>K913+30</f>
        <v>41395</v>
      </c>
      <c r="M913" s="40" t="s">
        <v>8173</v>
      </c>
      <c r="N913" s="48" t="s">
        <v>14</v>
      </c>
      <c r="O913" s="40">
        <v>100</v>
      </c>
    </row>
    <row r="914" spans="1:16" hidden="1">
      <c r="A914" s="40" t="s">
        <v>8951</v>
      </c>
      <c r="B914" s="40" t="s">
        <v>8968</v>
      </c>
      <c r="C914" s="48" t="s">
        <v>108</v>
      </c>
      <c r="D914" s="40" t="s">
        <v>65</v>
      </c>
      <c r="E914" s="48" t="s">
        <v>9593</v>
      </c>
      <c r="F914" s="48" t="s">
        <v>9594</v>
      </c>
      <c r="G914" s="41" t="s">
        <v>5399</v>
      </c>
      <c r="H914" s="40" t="s">
        <v>9716</v>
      </c>
      <c r="I914" s="40" t="s">
        <v>7898</v>
      </c>
      <c r="J914" s="40" t="s">
        <v>8247</v>
      </c>
      <c r="K914" s="43">
        <f t="shared" ref="K914:K919" si="15">L913</f>
        <v>41395</v>
      </c>
      <c r="L914" s="43">
        <f>K914+5</f>
        <v>41400</v>
      </c>
      <c r="M914" s="40" t="s">
        <v>8173</v>
      </c>
      <c r="N914" s="48" t="s">
        <v>8252</v>
      </c>
      <c r="O914" s="40">
        <v>100</v>
      </c>
      <c r="P914" s="56" t="s">
        <v>9600</v>
      </c>
    </row>
    <row r="915" spans="1:16" hidden="1">
      <c r="A915" s="40" t="s">
        <v>8951</v>
      </c>
      <c r="B915" s="40" t="s">
        <v>8968</v>
      </c>
      <c r="C915" s="48" t="s">
        <v>108</v>
      </c>
      <c r="D915" s="40" t="s">
        <v>65</v>
      </c>
      <c r="E915" s="48" t="s">
        <v>9593</v>
      </c>
      <c r="F915" s="48" t="s">
        <v>9594</v>
      </c>
      <c r="G915" s="41" t="s">
        <v>5399</v>
      </c>
      <c r="H915" s="40" t="s">
        <v>9716</v>
      </c>
      <c r="I915" s="40" t="s">
        <v>8253</v>
      </c>
      <c r="J915" s="40" t="s">
        <v>8254</v>
      </c>
      <c r="K915" s="43">
        <f t="shared" si="15"/>
        <v>41400</v>
      </c>
      <c r="L915" s="43">
        <f>K915+30</f>
        <v>41430</v>
      </c>
      <c r="M915" s="40" t="s">
        <v>8173</v>
      </c>
      <c r="N915" s="48" t="s">
        <v>14</v>
      </c>
      <c r="O915" s="40">
        <v>100</v>
      </c>
    </row>
    <row r="916" spans="1:16" hidden="1">
      <c r="A916" s="40" t="s">
        <v>8951</v>
      </c>
      <c r="B916" s="40" t="s">
        <v>8968</v>
      </c>
      <c r="C916" s="48" t="s">
        <v>108</v>
      </c>
      <c r="D916" s="40" t="s">
        <v>65</v>
      </c>
      <c r="E916" s="48" t="s">
        <v>9593</v>
      </c>
      <c r="F916" s="48" t="s">
        <v>9594</v>
      </c>
      <c r="G916" s="41" t="s">
        <v>5399</v>
      </c>
      <c r="H916" s="40" t="s">
        <v>9716</v>
      </c>
      <c r="I916" s="40" t="s">
        <v>8256</v>
      </c>
      <c r="J916" s="40" t="s">
        <v>8257</v>
      </c>
      <c r="K916" s="43">
        <f t="shared" si="15"/>
        <v>41430</v>
      </c>
      <c r="L916" s="43">
        <f>L915+10</f>
        <v>41440</v>
      </c>
      <c r="M916" s="40" t="s">
        <v>8173</v>
      </c>
      <c r="N916" s="48" t="s">
        <v>14</v>
      </c>
      <c r="O916" s="40">
        <v>100</v>
      </c>
    </row>
    <row r="917" spans="1:16" hidden="1">
      <c r="A917" s="40" t="s">
        <v>8951</v>
      </c>
      <c r="B917" s="40" t="s">
        <v>8968</v>
      </c>
      <c r="C917" s="48" t="s">
        <v>108</v>
      </c>
      <c r="D917" s="40" t="s">
        <v>65</v>
      </c>
      <c r="E917" s="48" t="s">
        <v>9593</v>
      </c>
      <c r="F917" s="48" t="s">
        <v>9594</v>
      </c>
      <c r="G917" s="41" t="s">
        <v>5399</v>
      </c>
      <c r="H917" s="40" t="s">
        <v>9716</v>
      </c>
      <c r="I917" s="40" t="s">
        <v>8256</v>
      </c>
      <c r="J917" s="40" t="s">
        <v>8249</v>
      </c>
      <c r="K917" s="43">
        <f t="shared" si="15"/>
        <v>41440</v>
      </c>
      <c r="L917" s="43">
        <f>K917+10</f>
        <v>41450</v>
      </c>
      <c r="M917" s="40" t="s">
        <v>8173</v>
      </c>
      <c r="N917" s="48" t="s">
        <v>14</v>
      </c>
      <c r="O917" s="40">
        <v>100</v>
      </c>
    </row>
    <row r="918" spans="1:16" hidden="1">
      <c r="A918" s="40" t="s">
        <v>8951</v>
      </c>
      <c r="B918" s="40" t="s">
        <v>8968</v>
      </c>
      <c r="C918" s="48" t="s">
        <v>108</v>
      </c>
      <c r="D918" s="40" t="s">
        <v>65</v>
      </c>
      <c r="E918" s="48" t="s">
        <v>9593</v>
      </c>
      <c r="F918" s="48" t="s">
        <v>9594</v>
      </c>
      <c r="G918" s="41" t="s">
        <v>5399</v>
      </c>
      <c r="H918" s="40" t="s">
        <v>9716</v>
      </c>
      <c r="I918" s="40" t="s">
        <v>8256</v>
      </c>
      <c r="J918" s="40" t="s">
        <v>7907</v>
      </c>
      <c r="K918" s="43">
        <f t="shared" si="15"/>
        <v>41450</v>
      </c>
      <c r="L918" s="43">
        <f>K918+5</f>
        <v>41455</v>
      </c>
      <c r="M918" s="40" t="s">
        <v>8173</v>
      </c>
      <c r="N918" s="48" t="s">
        <v>14</v>
      </c>
      <c r="O918" s="40">
        <v>100</v>
      </c>
    </row>
    <row r="919" spans="1:16" hidden="1">
      <c r="A919" s="40" t="s">
        <v>8951</v>
      </c>
      <c r="B919" s="40" t="s">
        <v>8968</v>
      </c>
      <c r="C919" s="48" t="s">
        <v>108</v>
      </c>
      <c r="D919" s="40" t="s">
        <v>65</v>
      </c>
      <c r="E919" s="48" t="s">
        <v>9593</v>
      </c>
      <c r="F919" s="48" t="s">
        <v>9594</v>
      </c>
      <c r="G919" s="41" t="s">
        <v>5399</v>
      </c>
      <c r="H919" s="40" t="s">
        <v>9716</v>
      </c>
      <c r="I919" s="40" t="s">
        <v>8256</v>
      </c>
      <c r="J919" s="40" t="s">
        <v>8259</v>
      </c>
      <c r="K919" s="43">
        <f t="shared" si="15"/>
        <v>41455</v>
      </c>
      <c r="L919" s="43">
        <f>K919</f>
        <v>41455</v>
      </c>
      <c r="M919" s="40" t="s">
        <v>8173</v>
      </c>
      <c r="N919" s="48" t="s">
        <v>14</v>
      </c>
      <c r="O919" s="40">
        <v>100</v>
      </c>
    </row>
    <row r="920" spans="1:16" hidden="1">
      <c r="A920" s="40" t="s">
        <v>8951</v>
      </c>
      <c r="B920" s="40" t="s">
        <v>8968</v>
      </c>
      <c r="C920" s="48" t="s">
        <v>108</v>
      </c>
      <c r="D920" s="40" t="s">
        <v>65</v>
      </c>
      <c r="E920" s="48" t="s">
        <v>9593</v>
      </c>
      <c r="F920" s="48" t="s">
        <v>9594</v>
      </c>
      <c r="G920" s="41" t="s">
        <v>5399</v>
      </c>
      <c r="H920" s="40" t="s">
        <v>9716</v>
      </c>
      <c r="I920" s="65" t="s">
        <v>8261</v>
      </c>
      <c r="J920" s="40" t="s">
        <v>8262</v>
      </c>
      <c r="K920" s="43">
        <f>L917</f>
        <v>41450</v>
      </c>
      <c r="L920" s="43">
        <f>K920+5</f>
        <v>41455</v>
      </c>
      <c r="M920" s="40" t="s">
        <v>8173</v>
      </c>
      <c r="N920" s="48" t="s">
        <v>8252</v>
      </c>
      <c r="O920" s="40">
        <v>100</v>
      </c>
    </row>
    <row r="921" spans="1:16" hidden="1">
      <c r="A921" s="40" t="s">
        <v>8951</v>
      </c>
      <c r="B921" s="40" t="s">
        <v>8968</v>
      </c>
      <c r="C921" s="48" t="s">
        <v>108</v>
      </c>
      <c r="D921" s="40" t="s">
        <v>65</v>
      </c>
      <c r="E921" s="48" t="s">
        <v>9593</v>
      </c>
      <c r="F921" s="48" t="s">
        <v>9594</v>
      </c>
      <c r="G921" s="41" t="s">
        <v>5399</v>
      </c>
      <c r="H921" s="40" t="s">
        <v>9716</v>
      </c>
      <c r="I921" s="40" t="s">
        <v>8264</v>
      </c>
      <c r="J921" s="40" t="s">
        <v>8265</v>
      </c>
      <c r="K921" s="43">
        <f>L920</f>
        <v>41455</v>
      </c>
      <c r="L921" s="43">
        <f>K907-21</f>
        <v>41485</v>
      </c>
      <c r="M921" s="40" t="s">
        <v>8173</v>
      </c>
      <c r="N921" s="48" t="s">
        <v>14</v>
      </c>
      <c r="O921" s="40">
        <v>100</v>
      </c>
    </row>
    <row r="922" spans="1:16" hidden="1">
      <c r="A922" s="40" t="s">
        <v>8951</v>
      </c>
      <c r="B922" s="40" t="s">
        <v>8968</v>
      </c>
      <c r="C922" s="48" t="s">
        <v>108</v>
      </c>
      <c r="D922" s="40" t="s">
        <v>65</v>
      </c>
      <c r="E922" s="48" t="s">
        <v>9593</v>
      </c>
      <c r="F922" s="48" t="s">
        <v>9594</v>
      </c>
      <c r="G922" s="41" t="s">
        <v>5399</v>
      </c>
      <c r="H922" s="40" t="s">
        <v>9716</v>
      </c>
      <c r="I922" s="40" t="s">
        <v>8261</v>
      </c>
      <c r="J922" s="40" t="s">
        <v>8266</v>
      </c>
      <c r="K922" s="43">
        <f>L921</f>
        <v>41485</v>
      </c>
      <c r="L922" s="43">
        <f>K922</f>
        <v>41485</v>
      </c>
      <c r="M922" s="40" t="s">
        <v>8173</v>
      </c>
      <c r="N922" s="48" t="s">
        <v>8252</v>
      </c>
      <c r="O922" s="40">
        <v>100</v>
      </c>
    </row>
    <row r="923" spans="1:16" hidden="1">
      <c r="A923" s="40" t="s">
        <v>8951</v>
      </c>
      <c r="B923" s="40" t="s">
        <v>8968</v>
      </c>
      <c r="C923" s="48" t="s">
        <v>108</v>
      </c>
      <c r="D923" s="40" t="s">
        <v>65</v>
      </c>
      <c r="E923" s="48" t="s">
        <v>9593</v>
      </c>
      <c r="F923" s="48" t="s">
        <v>9594</v>
      </c>
      <c r="G923" s="41" t="s">
        <v>5399</v>
      </c>
      <c r="H923" s="40" t="s">
        <v>9716</v>
      </c>
      <c r="I923" s="40" t="s">
        <v>7904</v>
      </c>
      <c r="J923" s="40" t="s">
        <v>8267</v>
      </c>
      <c r="K923" s="43">
        <f>L921</f>
        <v>41485</v>
      </c>
      <c r="L923" s="43">
        <f>K923+5</f>
        <v>41490</v>
      </c>
      <c r="M923" s="40" t="s">
        <v>8173</v>
      </c>
      <c r="N923" s="48" t="s">
        <v>14</v>
      </c>
      <c r="O923" s="40">
        <v>100</v>
      </c>
    </row>
    <row r="924" spans="1:16" hidden="1">
      <c r="A924" s="40" t="s">
        <v>8951</v>
      </c>
      <c r="B924" s="40" t="s">
        <v>8968</v>
      </c>
      <c r="C924" s="48" t="s">
        <v>108</v>
      </c>
      <c r="D924" s="40" t="s">
        <v>65</v>
      </c>
      <c r="E924" s="48" t="s">
        <v>9593</v>
      </c>
      <c r="F924" s="48" t="s">
        <v>9594</v>
      </c>
      <c r="G924" s="41" t="s">
        <v>5399</v>
      </c>
      <c r="H924" s="40" t="s">
        <v>9716</v>
      </c>
      <c r="I924" s="40" t="s">
        <v>7904</v>
      </c>
      <c r="J924" s="40" t="s">
        <v>8268</v>
      </c>
      <c r="K924" s="43">
        <f>L923</f>
        <v>41490</v>
      </c>
      <c r="L924" s="43">
        <f>K924+5</f>
        <v>41495</v>
      </c>
      <c r="M924" s="40" t="s">
        <v>8173</v>
      </c>
      <c r="N924" s="48" t="s">
        <v>14</v>
      </c>
      <c r="O924" s="40">
        <v>100</v>
      </c>
    </row>
    <row r="925" spans="1:16" hidden="1">
      <c r="A925" s="40" t="s">
        <v>8951</v>
      </c>
      <c r="B925" s="40" t="s">
        <v>8968</v>
      </c>
      <c r="C925" s="48" t="s">
        <v>108</v>
      </c>
      <c r="D925" s="40" t="s">
        <v>65</v>
      </c>
      <c r="E925" s="48" t="s">
        <v>9593</v>
      </c>
      <c r="F925" s="48" t="s">
        <v>9594</v>
      </c>
      <c r="G925" s="41" t="s">
        <v>5399</v>
      </c>
      <c r="H925" s="40" t="s">
        <v>9716</v>
      </c>
      <c r="I925" s="40" t="s">
        <v>7904</v>
      </c>
      <c r="J925" s="40" t="s">
        <v>8269</v>
      </c>
      <c r="K925" s="43">
        <f>L924</f>
        <v>41495</v>
      </c>
      <c r="L925" s="43">
        <f>K925+5</f>
        <v>41500</v>
      </c>
      <c r="M925" s="40" t="s">
        <v>8173</v>
      </c>
      <c r="N925" s="48" t="s">
        <v>14</v>
      </c>
      <c r="O925" s="40">
        <v>100</v>
      </c>
    </row>
    <row r="926" spans="1:16" hidden="1">
      <c r="A926" s="40" t="s">
        <v>8951</v>
      </c>
      <c r="B926" s="40" t="s">
        <v>8968</v>
      </c>
      <c r="C926" s="48" t="s">
        <v>108</v>
      </c>
      <c r="D926" s="40" t="s">
        <v>65</v>
      </c>
      <c r="E926" s="48" t="s">
        <v>9593</v>
      </c>
      <c r="F926" s="48" t="s">
        <v>9594</v>
      </c>
      <c r="G926" s="41" t="s">
        <v>5399</v>
      </c>
      <c r="H926" s="40" t="s">
        <v>9716</v>
      </c>
      <c r="I926" s="40" t="s">
        <v>7904</v>
      </c>
      <c r="J926" s="40" t="s">
        <v>8172</v>
      </c>
      <c r="K926" s="43">
        <f>L925</f>
        <v>41500</v>
      </c>
      <c r="L926" s="67">
        <f>K926+1</f>
        <v>41501</v>
      </c>
      <c r="M926" s="40" t="s">
        <v>8173</v>
      </c>
      <c r="N926" s="48" t="s">
        <v>14</v>
      </c>
      <c r="O926" s="40">
        <v>100</v>
      </c>
    </row>
    <row r="927" spans="1:16" hidden="1">
      <c r="A927" s="47" t="s">
        <v>8881</v>
      </c>
      <c r="B927" s="49"/>
      <c r="C927" s="49" t="s">
        <v>108</v>
      </c>
      <c r="D927" s="47" t="s">
        <v>65</v>
      </c>
      <c r="E927" s="48" t="s">
        <v>9593</v>
      </c>
      <c r="F927" s="48" t="s">
        <v>9594</v>
      </c>
      <c r="G927" s="41" t="s">
        <v>5399</v>
      </c>
      <c r="H927" s="49" t="s">
        <v>9717</v>
      </c>
      <c r="I927" s="41" t="s">
        <v>1048</v>
      </c>
      <c r="J927" s="41" t="s">
        <v>7888</v>
      </c>
      <c r="K927" s="41"/>
      <c r="L927" s="40"/>
    </row>
    <row r="928" spans="1:16" hidden="1">
      <c r="A928" s="47" t="s">
        <v>8881</v>
      </c>
      <c r="B928" s="49"/>
      <c r="C928" s="49" t="s">
        <v>108</v>
      </c>
      <c r="D928" s="47" t="s">
        <v>65</v>
      </c>
      <c r="E928" s="48" t="s">
        <v>9593</v>
      </c>
      <c r="F928" s="48" t="s">
        <v>9594</v>
      </c>
      <c r="G928" s="41" t="s">
        <v>5399</v>
      </c>
      <c r="H928" s="49" t="s">
        <v>9717</v>
      </c>
      <c r="I928" s="41" t="s">
        <v>1048</v>
      </c>
      <c r="J928" s="41" t="s">
        <v>8244</v>
      </c>
      <c r="K928" s="42">
        <v>41275</v>
      </c>
      <c r="L928" s="40"/>
    </row>
    <row r="929" spans="1:16" hidden="1">
      <c r="A929" s="47" t="s">
        <v>8881</v>
      </c>
      <c r="B929" s="49"/>
      <c r="C929" s="49" t="s">
        <v>108</v>
      </c>
      <c r="D929" s="47" t="s">
        <v>65</v>
      </c>
      <c r="E929" s="48" t="s">
        <v>9593</v>
      </c>
      <c r="F929" s="48" t="s">
        <v>9594</v>
      </c>
      <c r="G929" s="41" t="s">
        <v>5399</v>
      </c>
      <c r="H929" s="49" t="s">
        <v>9717</v>
      </c>
      <c r="I929" s="41" t="s">
        <v>1048</v>
      </c>
      <c r="J929" s="41" t="s">
        <v>7889</v>
      </c>
      <c r="K929" s="42">
        <v>41395</v>
      </c>
      <c r="L929" s="40"/>
    </row>
    <row r="930" spans="1:16" hidden="1">
      <c r="A930" s="47" t="s">
        <v>8881</v>
      </c>
      <c r="B930" s="49"/>
      <c r="C930" s="49" t="s">
        <v>108</v>
      </c>
      <c r="D930" s="47" t="s">
        <v>65</v>
      </c>
      <c r="E930" s="48" t="s">
        <v>9593</v>
      </c>
      <c r="F930" s="48" t="s">
        <v>9594</v>
      </c>
      <c r="G930" s="41" t="s">
        <v>5399</v>
      </c>
      <c r="H930" s="49" t="s">
        <v>9717</v>
      </c>
      <c r="I930" s="41" t="s">
        <v>1048</v>
      </c>
      <c r="J930" s="41" t="s">
        <v>7890</v>
      </c>
      <c r="K930" s="41"/>
      <c r="L930" s="40"/>
    </row>
    <row r="931" spans="1:16" hidden="1">
      <c r="A931" s="47" t="s">
        <v>8881</v>
      </c>
      <c r="B931" s="49"/>
      <c r="C931" s="49" t="s">
        <v>108</v>
      </c>
      <c r="D931" s="47" t="s">
        <v>65</v>
      </c>
      <c r="E931" s="48" t="s">
        <v>9593</v>
      </c>
      <c r="F931" s="48" t="s">
        <v>9594</v>
      </c>
      <c r="G931" s="41" t="s">
        <v>5399</v>
      </c>
      <c r="H931" s="49" t="s">
        <v>9717</v>
      </c>
      <c r="I931" s="41" t="s">
        <v>1048</v>
      </c>
      <c r="J931" s="41" t="s">
        <v>7891</v>
      </c>
      <c r="K931" s="41"/>
      <c r="L931" s="40"/>
    </row>
    <row r="932" spans="1:16" hidden="1">
      <c r="A932" s="47" t="s">
        <v>8881</v>
      </c>
      <c r="B932" s="49"/>
      <c r="C932" s="49" t="s">
        <v>108</v>
      </c>
      <c r="D932" s="47" t="s">
        <v>65</v>
      </c>
      <c r="E932" s="48" t="s">
        <v>9593</v>
      </c>
      <c r="F932" s="48" t="s">
        <v>9594</v>
      </c>
      <c r="G932" s="41" t="s">
        <v>5399</v>
      </c>
      <c r="H932" s="49" t="s">
        <v>9717</v>
      </c>
      <c r="I932" s="41" t="s">
        <v>1048</v>
      </c>
      <c r="J932" s="41" t="s">
        <v>7892</v>
      </c>
      <c r="K932" s="41"/>
      <c r="L932" s="40"/>
    </row>
    <row r="933" spans="1:16" hidden="1">
      <c r="A933" s="47" t="s">
        <v>8881</v>
      </c>
      <c r="B933" s="49"/>
      <c r="C933" s="49" t="s">
        <v>108</v>
      </c>
      <c r="D933" s="47" t="s">
        <v>65</v>
      </c>
      <c r="E933" s="48" t="s">
        <v>9593</v>
      </c>
      <c r="F933" s="48" t="s">
        <v>9594</v>
      </c>
      <c r="G933" s="41" t="s">
        <v>5399</v>
      </c>
      <c r="H933" s="49" t="s">
        <v>9717</v>
      </c>
      <c r="I933" s="41" t="s">
        <v>1048</v>
      </c>
      <c r="J933" s="41" t="s">
        <v>7893</v>
      </c>
      <c r="K933" s="41"/>
      <c r="L933" s="40"/>
    </row>
    <row r="934" spans="1:16" hidden="1">
      <c r="A934" s="47" t="s">
        <v>8881</v>
      </c>
      <c r="B934" s="49"/>
      <c r="C934" s="49" t="s">
        <v>108</v>
      </c>
      <c r="D934" s="47" t="s">
        <v>65</v>
      </c>
      <c r="E934" s="48" t="s">
        <v>9593</v>
      </c>
      <c r="F934" s="48" t="s">
        <v>9594</v>
      </c>
      <c r="G934" s="41" t="s">
        <v>5399</v>
      </c>
      <c r="H934" s="49" t="s">
        <v>9717</v>
      </c>
      <c r="I934" s="41" t="s">
        <v>1048</v>
      </c>
      <c r="J934" s="41" t="s">
        <v>7894</v>
      </c>
      <c r="K934" s="41"/>
      <c r="L934" s="40"/>
    </row>
    <row r="935" spans="1:16" hidden="1">
      <c r="A935" s="46" t="s">
        <v>8881</v>
      </c>
      <c r="C935" s="48" t="s">
        <v>108</v>
      </c>
      <c r="D935" s="46" t="s">
        <v>65</v>
      </c>
      <c r="E935" s="48" t="s">
        <v>9593</v>
      </c>
      <c r="F935" s="48" t="s">
        <v>9594</v>
      </c>
      <c r="G935" s="41" t="s">
        <v>5399</v>
      </c>
      <c r="H935" s="48" t="s">
        <v>9717</v>
      </c>
      <c r="I935" s="40" t="s">
        <v>7895</v>
      </c>
      <c r="J935" s="40" t="s">
        <v>8245</v>
      </c>
      <c r="K935" s="43">
        <f>K928</f>
        <v>41275</v>
      </c>
      <c r="L935" s="43">
        <f>K935+30</f>
        <v>41305</v>
      </c>
      <c r="M935" s="40" t="s">
        <v>8173</v>
      </c>
      <c r="N935" s="48" t="s">
        <v>14</v>
      </c>
      <c r="O935" s="40">
        <v>100</v>
      </c>
      <c r="P935" s="39"/>
    </row>
    <row r="936" spans="1:16" hidden="1">
      <c r="A936" s="46" t="s">
        <v>8881</v>
      </c>
      <c r="C936" s="48" t="s">
        <v>108</v>
      </c>
      <c r="D936" s="46" t="s">
        <v>65</v>
      </c>
      <c r="E936" s="48" t="s">
        <v>9593</v>
      </c>
      <c r="F936" s="48" t="s">
        <v>9594</v>
      </c>
      <c r="G936" s="41" t="s">
        <v>5399</v>
      </c>
      <c r="H936" s="48" t="s">
        <v>9717</v>
      </c>
      <c r="I936" s="40" t="s">
        <v>7898</v>
      </c>
      <c r="J936" s="40" t="s">
        <v>8247</v>
      </c>
      <c r="K936" s="43">
        <f t="shared" ref="K936:K941" si="16">L935</f>
        <v>41305</v>
      </c>
      <c r="L936" s="43">
        <f>K936+5</f>
        <v>41310</v>
      </c>
      <c r="M936" s="40" t="s">
        <v>8173</v>
      </c>
      <c r="N936" s="48" t="s">
        <v>14</v>
      </c>
      <c r="O936" s="40">
        <v>100</v>
      </c>
      <c r="P936" s="39"/>
    </row>
    <row r="937" spans="1:16" hidden="1">
      <c r="A937" s="46" t="s">
        <v>8881</v>
      </c>
      <c r="C937" s="48" t="s">
        <v>108</v>
      </c>
      <c r="D937" s="46" t="s">
        <v>65</v>
      </c>
      <c r="E937" s="48" t="s">
        <v>9593</v>
      </c>
      <c r="F937" s="48" t="s">
        <v>9594</v>
      </c>
      <c r="G937" s="41" t="s">
        <v>5399</v>
      </c>
      <c r="H937" s="48" t="s">
        <v>9717</v>
      </c>
      <c r="I937" s="40" t="s">
        <v>8253</v>
      </c>
      <c r="J937" s="40" t="s">
        <v>8254</v>
      </c>
      <c r="K937" s="43">
        <f t="shared" si="16"/>
        <v>41310</v>
      </c>
      <c r="L937" s="43">
        <f>K937+30</f>
        <v>41340</v>
      </c>
      <c r="M937" s="40" t="s">
        <v>8173</v>
      </c>
      <c r="N937" s="48" t="s">
        <v>14</v>
      </c>
      <c r="O937" s="40">
        <v>100</v>
      </c>
      <c r="P937" s="39"/>
    </row>
    <row r="938" spans="1:16" hidden="1">
      <c r="A938" s="46" t="s">
        <v>8881</v>
      </c>
      <c r="C938" s="48" t="s">
        <v>108</v>
      </c>
      <c r="D938" s="46" t="s">
        <v>65</v>
      </c>
      <c r="E938" s="48" t="s">
        <v>9593</v>
      </c>
      <c r="F938" s="48" t="s">
        <v>9594</v>
      </c>
      <c r="G938" s="41" t="s">
        <v>5399</v>
      </c>
      <c r="H938" s="48" t="s">
        <v>9717</v>
      </c>
      <c r="I938" s="40" t="s">
        <v>8256</v>
      </c>
      <c r="J938" s="40" t="s">
        <v>8257</v>
      </c>
      <c r="K938" s="43">
        <f t="shared" si="16"/>
        <v>41340</v>
      </c>
      <c r="L938" s="43">
        <f>L937+10</f>
        <v>41350</v>
      </c>
      <c r="M938" s="40" t="s">
        <v>8173</v>
      </c>
      <c r="N938" s="48" t="s">
        <v>14</v>
      </c>
      <c r="O938" s="40">
        <v>100</v>
      </c>
      <c r="P938" s="39"/>
    </row>
    <row r="939" spans="1:16" hidden="1">
      <c r="A939" s="46" t="s">
        <v>8881</v>
      </c>
      <c r="C939" s="48" t="s">
        <v>108</v>
      </c>
      <c r="D939" s="46" t="s">
        <v>65</v>
      </c>
      <c r="E939" s="48" t="s">
        <v>9593</v>
      </c>
      <c r="F939" s="48" t="s">
        <v>9594</v>
      </c>
      <c r="G939" s="41" t="s">
        <v>5399</v>
      </c>
      <c r="H939" s="48" t="s">
        <v>9717</v>
      </c>
      <c r="I939" s="40" t="s">
        <v>8256</v>
      </c>
      <c r="J939" s="40" t="s">
        <v>8249</v>
      </c>
      <c r="K939" s="43">
        <f t="shared" si="16"/>
        <v>41350</v>
      </c>
      <c r="L939" s="43">
        <f>K939+10</f>
        <v>41360</v>
      </c>
      <c r="M939" s="40" t="s">
        <v>8173</v>
      </c>
      <c r="N939" s="48" t="s">
        <v>14</v>
      </c>
      <c r="O939" s="40">
        <v>100</v>
      </c>
      <c r="P939" s="39"/>
    </row>
    <row r="940" spans="1:16" hidden="1">
      <c r="A940" s="46" t="s">
        <v>8881</v>
      </c>
      <c r="C940" s="48" t="s">
        <v>108</v>
      </c>
      <c r="D940" s="46" t="s">
        <v>65</v>
      </c>
      <c r="E940" s="48" t="s">
        <v>9593</v>
      </c>
      <c r="F940" s="48" t="s">
        <v>9594</v>
      </c>
      <c r="G940" s="41" t="s">
        <v>5399</v>
      </c>
      <c r="H940" s="48" t="s">
        <v>9717</v>
      </c>
      <c r="I940" s="40" t="s">
        <v>8256</v>
      </c>
      <c r="J940" s="40" t="s">
        <v>7907</v>
      </c>
      <c r="K940" s="43">
        <f t="shared" si="16"/>
        <v>41360</v>
      </c>
      <c r="L940" s="43">
        <f>K940+5</f>
        <v>41365</v>
      </c>
      <c r="M940" s="40" t="s">
        <v>8173</v>
      </c>
      <c r="N940" s="48" t="s">
        <v>14</v>
      </c>
      <c r="O940" s="40">
        <v>100</v>
      </c>
      <c r="P940" s="39"/>
    </row>
    <row r="941" spans="1:16" hidden="1">
      <c r="A941" s="46" t="s">
        <v>8881</v>
      </c>
      <c r="C941" s="48" t="s">
        <v>108</v>
      </c>
      <c r="D941" s="46" t="s">
        <v>65</v>
      </c>
      <c r="E941" s="48" t="s">
        <v>9593</v>
      </c>
      <c r="F941" s="48" t="s">
        <v>9594</v>
      </c>
      <c r="G941" s="41" t="s">
        <v>5399</v>
      </c>
      <c r="H941" s="48" t="s">
        <v>9717</v>
      </c>
      <c r="I941" s="40" t="s">
        <v>8256</v>
      </c>
      <c r="J941" s="40" t="s">
        <v>8259</v>
      </c>
      <c r="K941" s="43">
        <f t="shared" si="16"/>
        <v>41365</v>
      </c>
      <c r="L941" s="43">
        <f>K941</f>
        <v>41365</v>
      </c>
      <c r="M941" s="40" t="s">
        <v>8173</v>
      </c>
      <c r="N941" s="48" t="s">
        <v>14</v>
      </c>
      <c r="O941" s="40">
        <v>100</v>
      </c>
      <c r="P941" s="39"/>
    </row>
    <row r="942" spans="1:16" hidden="1">
      <c r="A942" s="46" t="s">
        <v>8881</v>
      </c>
      <c r="C942" s="48" t="s">
        <v>108</v>
      </c>
      <c r="D942" s="46" t="s">
        <v>65</v>
      </c>
      <c r="E942" s="48" t="s">
        <v>9593</v>
      </c>
      <c r="F942" s="48" t="s">
        <v>9594</v>
      </c>
      <c r="G942" s="41" t="s">
        <v>5399</v>
      </c>
      <c r="H942" s="48" t="s">
        <v>9717</v>
      </c>
      <c r="I942" s="65" t="s">
        <v>8261</v>
      </c>
      <c r="J942" s="40" t="s">
        <v>8262</v>
      </c>
      <c r="K942" s="43">
        <f>L939</f>
        <v>41360</v>
      </c>
      <c r="L942" s="43">
        <f>K942+5</f>
        <v>41365</v>
      </c>
      <c r="M942" s="40" t="s">
        <v>8173</v>
      </c>
      <c r="N942" s="48" t="s">
        <v>14</v>
      </c>
      <c r="O942" s="40">
        <v>100</v>
      </c>
      <c r="P942" s="39"/>
    </row>
    <row r="943" spans="1:16" hidden="1">
      <c r="A943" s="46" t="s">
        <v>8881</v>
      </c>
      <c r="C943" s="48" t="s">
        <v>108</v>
      </c>
      <c r="D943" s="46" t="s">
        <v>65</v>
      </c>
      <c r="E943" s="48" t="s">
        <v>9593</v>
      </c>
      <c r="F943" s="48" t="s">
        <v>9594</v>
      </c>
      <c r="G943" s="41" t="s">
        <v>5399</v>
      </c>
      <c r="H943" s="48" t="s">
        <v>9717</v>
      </c>
      <c r="I943" s="40" t="s">
        <v>8264</v>
      </c>
      <c r="J943" s="40" t="s">
        <v>8265</v>
      </c>
      <c r="K943" s="43">
        <f>L942</f>
        <v>41365</v>
      </c>
      <c r="L943" s="43">
        <f>K929-21</f>
        <v>41374</v>
      </c>
      <c r="M943" s="40" t="s">
        <v>8173</v>
      </c>
      <c r="N943" s="48" t="s">
        <v>14</v>
      </c>
      <c r="O943" s="40">
        <v>100</v>
      </c>
      <c r="P943" s="39"/>
    </row>
    <row r="944" spans="1:16" hidden="1">
      <c r="A944" s="46" t="s">
        <v>8881</v>
      </c>
      <c r="C944" s="48" t="s">
        <v>108</v>
      </c>
      <c r="D944" s="46" t="s">
        <v>65</v>
      </c>
      <c r="E944" s="48" t="s">
        <v>9593</v>
      </c>
      <c r="F944" s="48" t="s">
        <v>9594</v>
      </c>
      <c r="G944" s="41" t="s">
        <v>5399</v>
      </c>
      <c r="H944" s="48" t="s">
        <v>9717</v>
      </c>
      <c r="I944" s="40" t="s">
        <v>8261</v>
      </c>
      <c r="J944" s="40" t="s">
        <v>8266</v>
      </c>
      <c r="K944" s="43">
        <f>L943</f>
        <v>41374</v>
      </c>
      <c r="L944" s="43">
        <f>K944</f>
        <v>41374</v>
      </c>
      <c r="M944" s="40" t="s">
        <v>8173</v>
      </c>
      <c r="N944" s="48" t="s">
        <v>14</v>
      </c>
      <c r="O944" s="40">
        <v>100</v>
      </c>
      <c r="P944" s="39"/>
    </row>
    <row r="945" spans="1:16" hidden="1">
      <c r="A945" s="46" t="s">
        <v>8881</v>
      </c>
      <c r="C945" s="48" t="s">
        <v>108</v>
      </c>
      <c r="D945" s="46" t="s">
        <v>65</v>
      </c>
      <c r="E945" s="48" t="s">
        <v>9593</v>
      </c>
      <c r="F945" s="48" t="s">
        <v>9594</v>
      </c>
      <c r="G945" s="41" t="s">
        <v>5399</v>
      </c>
      <c r="H945" s="48" t="s">
        <v>9717</v>
      </c>
      <c r="I945" s="40" t="s">
        <v>7904</v>
      </c>
      <c r="J945" s="40" t="s">
        <v>8267</v>
      </c>
      <c r="K945" s="43">
        <f>L943</f>
        <v>41374</v>
      </c>
      <c r="L945" s="43">
        <f>K945+5</f>
        <v>41379</v>
      </c>
      <c r="M945" s="40" t="s">
        <v>8173</v>
      </c>
      <c r="N945" s="48" t="s">
        <v>14</v>
      </c>
      <c r="O945" s="40">
        <v>100</v>
      </c>
      <c r="P945" s="39"/>
    </row>
    <row r="946" spans="1:16" hidden="1">
      <c r="A946" s="46" t="s">
        <v>8881</v>
      </c>
      <c r="C946" s="48" t="s">
        <v>108</v>
      </c>
      <c r="D946" s="46" t="s">
        <v>65</v>
      </c>
      <c r="E946" s="48" t="s">
        <v>9593</v>
      </c>
      <c r="F946" s="48" t="s">
        <v>9594</v>
      </c>
      <c r="G946" s="41" t="s">
        <v>5399</v>
      </c>
      <c r="H946" s="48" t="s">
        <v>9717</v>
      </c>
      <c r="I946" s="40" t="s">
        <v>7904</v>
      </c>
      <c r="J946" s="40" t="s">
        <v>8268</v>
      </c>
      <c r="K946" s="43">
        <f>L945</f>
        <v>41379</v>
      </c>
      <c r="L946" s="43">
        <f>K946+5</f>
        <v>41384</v>
      </c>
      <c r="M946" s="40" t="s">
        <v>8173</v>
      </c>
      <c r="N946" s="48" t="s">
        <v>14</v>
      </c>
      <c r="O946" s="40">
        <v>100</v>
      </c>
      <c r="P946" s="39"/>
    </row>
    <row r="947" spans="1:16" hidden="1">
      <c r="A947" s="46" t="s">
        <v>8881</v>
      </c>
      <c r="C947" s="48" t="s">
        <v>108</v>
      </c>
      <c r="D947" s="46" t="s">
        <v>65</v>
      </c>
      <c r="E947" s="48" t="s">
        <v>9593</v>
      </c>
      <c r="F947" s="48" t="s">
        <v>9594</v>
      </c>
      <c r="G947" s="41" t="s">
        <v>5399</v>
      </c>
      <c r="H947" s="48" t="s">
        <v>9717</v>
      </c>
      <c r="I947" s="40" t="s">
        <v>7904</v>
      </c>
      <c r="J947" s="40" t="s">
        <v>8269</v>
      </c>
      <c r="K947" s="43">
        <f>L946</f>
        <v>41384</v>
      </c>
      <c r="L947" s="43">
        <f>K947+5</f>
        <v>41389</v>
      </c>
      <c r="M947" s="40" t="s">
        <v>8173</v>
      </c>
      <c r="N947" s="48" t="s">
        <v>14</v>
      </c>
      <c r="O947" s="40">
        <v>100</v>
      </c>
      <c r="P947" s="39"/>
    </row>
    <row r="948" spans="1:16" hidden="1">
      <c r="A948" s="46" t="s">
        <v>8881</v>
      </c>
      <c r="C948" s="48" t="s">
        <v>108</v>
      </c>
      <c r="D948" s="46" t="s">
        <v>65</v>
      </c>
      <c r="E948" s="48" t="s">
        <v>9593</v>
      </c>
      <c r="F948" s="48" t="s">
        <v>9594</v>
      </c>
      <c r="G948" s="41" t="s">
        <v>5399</v>
      </c>
      <c r="H948" s="48" t="s">
        <v>9717</v>
      </c>
      <c r="I948" s="40" t="s">
        <v>7904</v>
      </c>
      <c r="J948" s="40" t="s">
        <v>8172</v>
      </c>
      <c r="K948" s="43">
        <f>L947</f>
        <v>41389</v>
      </c>
      <c r="L948" s="67">
        <f>K948+1</f>
        <v>41390</v>
      </c>
      <c r="M948" s="40" t="s">
        <v>8173</v>
      </c>
      <c r="N948" s="48" t="s">
        <v>14</v>
      </c>
      <c r="O948" s="40">
        <v>100</v>
      </c>
      <c r="P948" s="39"/>
    </row>
    <row r="949" spans="1:16" hidden="1">
      <c r="A949" s="41" t="s">
        <v>8951</v>
      </c>
      <c r="B949" s="41" t="s">
        <v>9663</v>
      </c>
      <c r="C949" s="41" t="s">
        <v>108</v>
      </c>
      <c r="D949" s="41" t="s">
        <v>65</v>
      </c>
      <c r="E949" s="48" t="s">
        <v>9593</v>
      </c>
      <c r="F949" s="48" t="s">
        <v>9594</v>
      </c>
      <c r="G949" s="41" t="s">
        <v>55</v>
      </c>
      <c r="H949" s="41" t="s">
        <v>9718</v>
      </c>
      <c r="I949" s="41" t="s">
        <v>1048</v>
      </c>
      <c r="J949" s="41" t="s">
        <v>7888</v>
      </c>
      <c r="K949" s="41"/>
      <c r="L949" s="40"/>
      <c r="M949" s="40"/>
      <c r="N949" s="40"/>
    </row>
    <row r="950" spans="1:16" hidden="1">
      <c r="A950" s="41" t="s">
        <v>8951</v>
      </c>
      <c r="B950" s="41" t="s">
        <v>9663</v>
      </c>
      <c r="C950" s="41" t="s">
        <v>108</v>
      </c>
      <c r="D950" s="41" t="s">
        <v>65</v>
      </c>
      <c r="E950" s="48" t="s">
        <v>9593</v>
      </c>
      <c r="F950" s="48" t="s">
        <v>9594</v>
      </c>
      <c r="G950" s="41" t="s">
        <v>55</v>
      </c>
      <c r="H950" s="41" t="s">
        <v>9718</v>
      </c>
      <c r="I950" s="41" t="s">
        <v>1048</v>
      </c>
      <c r="J950" s="41" t="s">
        <v>8244</v>
      </c>
      <c r="K950" s="59">
        <v>41442</v>
      </c>
      <c r="L950" s="40"/>
      <c r="M950" s="40"/>
      <c r="N950" s="40"/>
    </row>
    <row r="951" spans="1:16" hidden="1">
      <c r="A951" s="41" t="s">
        <v>8951</v>
      </c>
      <c r="B951" s="41" t="s">
        <v>9663</v>
      </c>
      <c r="C951" s="41" t="s">
        <v>108</v>
      </c>
      <c r="D951" s="41" t="s">
        <v>65</v>
      </c>
      <c r="E951" s="48" t="s">
        <v>9593</v>
      </c>
      <c r="F951" s="48" t="s">
        <v>9594</v>
      </c>
      <c r="G951" s="41" t="s">
        <v>55</v>
      </c>
      <c r="H951" s="41" t="s">
        <v>9718</v>
      </c>
      <c r="I951" s="41" t="s">
        <v>1048</v>
      </c>
      <c r="J951" s="41" t="s">
        <v>7889</v>
      </c>
      <c r="K951" s="59">
        <v>41548</v>
      </c>
      <c r="L951" s="40"/>
      <c r="M951" s="40"/>
      <c r="N951" s="40"/>
    </row>
    <row r="952" spans="1:16" hidden="1">
      <c r="A952" s="41" t="s">
        <v>8951</v>
      </c>
      <c r="B952" s="41" t="s">
        <v>9663</v>
      </c>
      <c r="C952" s="41" t="s">
        <v>108</v>
      </c>
      <c r="D952" s="41" t="s">
        <v>65</v>
      </c>
      <c r="E952" s="48" t="s">
        <v>9593</v>
      </c>
      <c r="F952" s="48" t="s">
        <v>9594</v>
      </c>
      <c r="G952" s="41" t="s">
        <v>55</v>
      </c>
      <c r="H952" s="41" t="s">
        <v>9718</v>
      </c>
      <c r="I952" s="41" t="s">
        <v>1048</v>
      </c>
      <c r="J952" s="41" t="s">
        <v>7890</v>
      </c>
      <c r="K952" s="41"/>
      <c r="L952" s="40"/>
      <c r="M952" s="40"/>
      <c r="N952" s="40"/>
    </row>
    <row r="953" spans="1:16" hidden="1">
      <c r="A953" s="41" t="s">
        <v>8951</v>
      </c>
      <c r="B953" s="41" t="s">
        <v>9663</v>
      </c>
      <c r="C953" s="41" t="s">
        <v>108</v>
      </c>
      <c r="D953" s="41" t="s">
        <v>65</v>
      </c>
      <c r="E953" s="48" t="s">
        <v>9593</v>
      </c>
      <c r="F953" s="48" t="s">
        <v>9594</v>
      </c>
      <c r="G953" s="41" t="s">
        <v>55</v>
      </c>
      <c r="H953" s="41" t="s">
        <v>9718</v>
      </c>
      <c r="I953" s="41" t="s">
        <v>1048</v>
      </c>
      <c r="J953" s="41" t="s">
        <v>7891</v>
      </c>
      <c r="K953" s="41"/>
      <c r="L953" s="40"/>
      <c r="M953" s="40"/>
      <c r="N953" s="40"/>
    </row>
    <row r="954" spans="1:16" hidden="1">
      <c r="A954" s="41" t="s">
        <v>8951</v>
      </c>
      <c r="B954" s="41" t="s">
        <v>9663</v>
      </c>
      <c r="C954" s="41" t="s">
        <v>108</v>
      </c>
      <c r="D954" s="41" t="s">
        <v>65</v>
      </c>
      <c r="E954" s="48" t="s">
        <v>9593</v>
      </c>
      <c r="F954" s="48" t="s">
        <v>9594</v>
      </c>
      <c r="G954" s="41" t="s">
        <v>55</v>
      </c>
      <c r="H954" s="41" t="s">
        <v>9718</v>
      </c>
      <c r="I954" s="41" t="s">
        <v>1048</v>
      </c>
      <c r="J954" s="41" t="s">
        <v>7892</v>
      </c>
      <c r="K954" s="59">
        <v>41607</v>
      </c>
      <c r="L954" s="40"/>
      <c r="M954" s="40"/>
      <c r="N954" s="40"/>
    </row>
    <row r="955" spans="1:16" hidden="1">
      <c r="A955" s="41" t="s">
        <v>8951</v>
      </c>
      <c r="B955" s="41" t="s">
        <v>9663</v>
      </c>
      <c r="C955" s="41" t="s">
        <v>108</v>
      </c>
      <c r="D955" s="41" t="s">
        <v>65</v>
      </c>
      <c r="E955" s="48" t="s">
        <v>9593</v>
      </c>
      <c r="F955" s="48" t="s">
        <v>9594</v>
      </c>
      <c r="G955" s="41" t="s">
        <v>55</v>
      </c>
      <c r="H955" s="41" t="s">
        <v>9718</v>
      </c>
      <c r="I955" s="41" t="s">
        <v>1048</v>
      </c>
      <c r="J955" s="41" t="s">
        <v>7893</v>
      </c>
      <c r="K955" s="42"/>
      <c r="L955" s="40"/>
      <c r="M955" s="40"/>
      <c r="N955" s="40"/>
    </row>
    <row r="956" spans="1:16" hidden="1">
      <c r="A956" s="41" t="s">
        <v>8951</v>
      </c>
      <c r="B956" s="41" t="s">
        <v>9663</v>
      </c>
      <c r="C956" s="41" t="s">
        <v>108</v>
      </c>
      <c r="D956" s="41" t="s">
        <v>65</v>
      </c>
      <c r="E956" s="48" t="s">
        <v>9593</v>
      </c>
      <c r="F956" s="48" t="s">
        <v>9594</v>
      </c>
      <c r="G956" s="41" t="s">
        <v>55</v>
      </c>
      <c r="H956" s="41" t="s">
        <v>9718</v>
      </c>
      <c r="I956" s="41" t="s">
        <v>1048</v>
      </c>
      <c r="J956" s="41" t="s">
        <v>7894</v>
      </c>
      <c r="K956" s="41"/>
      <c r="L956" s="40"/>
      <c r="M956" s="40"/>
      <c r="N956" s="40"/>
    </row>
    <row r="957" spans="1:16" hidden="1">
      <c r="A957" s="40" t="s">
        <v>8951</v>
      </c>
      <c r="B957" s="40" t="s">
        <v>9663</v>
      </c>
      <c r="C957" s="40" t="s">
        <v>108</v>
      </c>
      <c r="D957" s="40" t="s">
        <v>65</v>
      </c>
      <c r="E957" s="48" t="s">
        <v>9593</v>
      </c>
      <c r="F957" s="48" t="s">
        <v>9594</v>
      </c>
      <c r="G957" s="41" t="s">
        <v>55</v>
      </c>
      <c r="H957" s="40" t="s">
        <v>9718</v>
      </c>
      <c r="I957" s="40" t="s">
        <v>7895</v>
      </c>
      <c r="J957" s="40" t="s">
        <v>8245</v>
      </c>
      <c r="K957" s="43">
        <f>K950</f>
        <v>41442</v>
      </c>
      <c r="L957" s="43">
        <f>K957+30</f>
        <v>41472</v>
      </c>
      <c r="M957" s="40" t="s">
        <v>8173</v>
      </c>
      <c r="N957" s="40" t="s">
        <v>14</v>
      </c>
      <c r="O957" s="40">
        <v>100</v>
      </c>
      <c r="P957" s="56" t="s">
        <v>9719</v>
      </c>
    </row>
    <row r="958" spans="1:16" hidden="1">
      <c r="A958" s="40" t="s">
        <v>8951</v>
      </c>
      <c r="B958" s="40" t="s">
        <v>9663</v>
      </c>
      <c r="C958" s="40" t="s">
        <v>108</v>
      </c>
      <c r="D958" s="40" t="s">
        <v>65</v>
      </c>
      <c r="E958" s="48" t="s">
        <v>9593</v>
      </c>
      <c r="F958" s="48" t="s">
        <v>9594</v>
      </c>
      <c r="G958" s="41" t="s">
        <v>55</v>
      </c>
      <c r="H958" s="40" t="s">
        <v>9718</v>
      </c>
      <c r="I958" s="40" t="s">
        <v>8281</v>
      </c>
      <c r="J958" s="40" t="s">
        <v>8282</v>
      </c>
      <c r="K958" s="43">
        <f>L957</f>
        <v>41472</v>
      </c>
      <c r="L958" s="43">
        <f>K958+2</f>
        <v>41474</v>
      </c>
      <c r="M958" s="40" t="s">
        <v>8173</v>
      </c>
      <c r="N958" s="40" t="s">
        <v>8252</v>
      </c>
      <c r="O958" s="40">
        <v>100</v>
      </c>
      <c r="P958" s="56" t="s">
        <v>9600</v>
      </c>
    </row>
    <row r="959" spans="1:16" hidden="1">
      <c r="A959" s="40" t="s">
        <v>8951</v>
      </c>
      <c r="B959" s="40" t="s">
        <v>9663</v>
      </c>
      <c r="C959" s="40" t="s">
        <v>108</v>
      </c>
      <c r="D959" s="40" t="s">
        <v>65</v>
      </c>
      <c r="E959" s="48" t="s">
        <v>9593</v>
      </c>
      <c r="F959" s="48" t="s">
        <v>9594</v>
      </c>
      <c r="G959" s="41" t="s">
        <v>55</v>
      </c>
      <c r="H959" s="40" t="s">
        <v>9718</v>
      </c>
      <c r="I959" s="65" t="s">
        <v>8261</v>
      </c>
      <c r="J959" s="40" t="s">
        <v>8262</v>
      </c>
      <c r="K959" s="43">
        <f>L958</f>
        <v>41474</v>
      </c>
      <c r="L959" s="43">
        <f>K959</f>
        <v>41474</v>
      </c>
      <c r="M959" s="40" t="s">
        <v>8173</v>
      </c>
      <c r="N959" s="40" t="s">
        <v>8252</v>
      </c>
      <c r="O959" s="40">
        <v>100</v>
      </c>
    </row>
    <row r="960" spans="1:16" hidden="1">
      <c r="A960" s="40" t="s">
        <v>8951</v>
      </c>
      <c r="B960" s="40" t="s">
        <v>9663</v>
      </c>
      <c r="C960" s="40" t="s">
        <v>108</v>
      </c>
      <c r="D960" s="40" t="s">
        <v>65</v>
      </c>
      <c r="E960" s="48" t="s">
        <v>9593</v>
      </c>
      <c r="F960" s="48" t="s">
        <v>9594</v>
      </c>
      <c r="G960" s="41" t="s">
        <v>55</v>
      </c>
      <c r="H960" s="40" t="s">
        <v>9718</v>
      </c>
      <c r="I960" s="40" t="s">
        <v>8264</v>
      </c>
      <c r="J960" s="40" t="s">
        <v>8265</v>
      </c>
      <c r="K960" s="43">
        <f>L959</f>
        <v>41474</v>
      </c>
      <c r="L960" s="43">
        <f>K951-21</f>
        <v>41527</v>
      </c>
      <c r="M960" s="40" t="s">
        <v>8173</v>
      </c>
      <c r="N960" s="40" t="s">
        <v>14</v>
      </c>
      <c r="O960" s="40">
        <v>100</v>
      </c>
    </row>
    <row r="961" spans="1:16" hidden="1">
      <c r="A961" s="40" t="s">
        <v>8951</v>
      </c>
      <c r="B961" s="40" t="s">
        <v>9663</v>
      </c>
      <c r="C961" s="40" t="s">
        <v>108</v>
      </c>
      <c r="D961" s="40" t="s">
        <v>65</v>
      </c>
      <c r="E961" s="48" t="s">
        <v>9593</v>
      </c>
      <c r="F961" s="48" t="s">
        <v>9594</v>
      </c>
      <c r="G961" s="41" t="s">
        <v>55</v>
      </c>
      <c r="H961" s="40" t="s">
        <v>9718</v>
      </c>
      <c r="I961" s="40" t="s">
        <v>8261</v>
      </c>
      <c r="J961" s="40" t="s">
        <v>8266</v>
      </c>
      <c r="K961" s="43">
        <f>L960</f>
        <v>41527</v>
      </c>
      <c r="L961" s="43">
        <f>K961</f>
        <v>41527</v>
      </c>
      <c r="M961" s="40" t="s">
        <v>8173</v>
      </c>
      <c r="N961" s="40" t="s">
        <v>8252</v>
      </c>
      <c r="O961" s="40">
        <v>100</v>
      </c>
    </row>
    <row r="962" spans="1:16" hidden="1">
      <c r="A962" s="40" t="s">
        <v>8951</v>
      </c>
      <c r="B962" s="40" t="s">
        <v>9663</v>
      </c>
      <c r="C962" s="40" t="s">
        <v>108</v>
      </c>
      <c r="D962" s="40" t="s">
        <v>65</v>
      </c>
      <c r="E962" s="48" t="s">
        <v>9593</v>
      </c>
      <c r="F962" s="48" t="s">
        <v>9594</v>
      </c>
      <c r="G962" s="41" t="s">
        <v>55</v>
      </c>
      <c r="H962" s="40" t="s">
        <v>9718</v>
      </c>
      <c r="I962" s="40" t="s">
        <v>7904</v>
      </c>
      <c r="J962" s="40" t="s">
        <v>7905</v>
      </c>
      <c r="K962" s="43">
        <f>L960</f>
        <v>41527</v>
      </c>
      <c r="L962" s="43">
        <f>K962+5</f>
        <v>41532</v>
      </c>
      <c r="M962" s="40" t="s">
        <v>8173</v>
      </c>
      <c r="N962" s="40" t="s">
        <v>14</v>
      </c>
      <c r="O962" s="40">
        <v>100</v>
      </c>
    </row>
    <row r="963" spans="1:16" hidden="1">
      <c r="A963" s="40" t="s">
        <v>8951</v>
      </c>
      <c r="B963" s="40" t="s">
        <v>9663</v>
      </c>
      <c r="C963" s="40" t="s">
        <v>108</v>
      </c>
      <c r="D963" s="40" t="s">
        <v>65</v>
      </c>
      <c r="E963" s="48" t="s">
        <v>9593</v>
      </c>
      <c r="F963" s="48" t="s">
        <v>9594</v>
      </c>
      <c r="G963" s="41" t="s">
        <v>55</v>
      </c>
      <c r="H963" s="40" t="s">
        <v>9718</v>
      </c>
      <c r="I963" s="40" t="s">
        <v>7904</v>
      </c>
      <c r="J963" s="40" t="s">
        <v>7906</v>
      </c>
      <c r="K963" s="43">
        <f>L962</f>
        <v>41532</v>
      </c>
      <c r="L963" s="43">
        <f>K963+5</f>
        <v>41537</v>
      </c>
      <c r="M963" s="40" t="s">
        <v>8173</v>
      </c>
      <c r="N963" s="40" t="s">
        <v>14</v>
      </c>
      <c r="O963" s="40">
        <v>100</v>
      </c>
    </row>
    <row r="964" spans="1:16" hidden="1">
      <c r="A964" s="80" t="s">
        <v>8951</v>
      </c>
      <c r="B964" s="80" t="s">
        <v>9663</v>
      </c>
      <c r="C964" s="80" t="s">
        <v>108</v>
      </c>
      <c r="D964" s="80" t="s">
        <v>65</v>
      </c>
      <c r="E964" s="48" t="s">
        <v>9593</v>
      </c>
      <c r="F964" s="48" t="s">
        <v>9594</v>
      </c>
      <c r="G964" s="41" t="s">
        <v>55</v>
      </c>
      <c r="H964" s="80" t="s">
        <v>9718</v>
      </c>
      <c r="I964" s="40" t="s">
        <v>7904</v>
      </c>
      <c r="J964" s="40" t="s">
        <v>7907</v>
      </c>
      <c r="K964" s="43">
        <f>L963</f>
        <v>41537</v>
      </c>
      <c r="L964" s="43">
        <f>K964+5</f>
        <v>41542</v>
      </c>
      <c r="M964" s="80" t="s">
        <v>8173</v>
      </c>
      <c r="N964" s="80" t="s">
        <v>14</v>
      </c>
      <c r="O964" s="40">
        <v>100</v>
      </c>
    </row>
    <row r="965" spans="1:16" hidden="1">
      <c r="A965" s="40" t="s">
        <v>8951</v>
      </c>
      <c r="B965" s="40" t="s">
        <v>9663</v>
      </c>
      <c r="C965" s="40" t="s">
        <v>108</v>
      </c>
      <c r="D965" s="40" t="s">
        <v>65</v>
      </c>
      <c r="E965" s="48" t="s">
        <v>9593</v>
      </c>
      <c r="F965" s="48" t="s">
        <v>9594</v>
      </c>
      <c r="G965" s="41" t="s">
        <v>55</v>
      </c>
      <c r="H965" s="40" t="s">
        <v>9718</v>
      </c>
      <c r="I965" s="40" t="s">
        <v>7904</v>
      </c>
      <c r="J965" s="40" t="s">
        <v>8172</v>
      </c>
      <c r="K965" s="43">
        <f>L964</f>
        <v>41542</v>
      </c>
      <c r="L965" s="67">
        <f>K965+1</f>
        <v>41543</v>
      </c>
      <c r="M965" s="40" t="s">
        <v>8173</v>
      </c>
      <c r="N965" s="40" t="s">
        <v>14</v>
      </c>
      <c r="O965" s="40">
        <v>100</v>
      </c>
    </row>
    <row r="966" spans="1:16" hidden="1">
      <c r="A966" s="41" t="s">
        <v>8534</v>
      </c>
      <c r="B966" s="41" t="s">
        <v>9720</v>
      </c>
      <c r="C966" s="49" t="s">
        <v>65</v>
      </c>
      <c r="D966" s="49" t="s">
        <v>65</v>
      </c>
      <c r="E966" s="48" t="s">
        <v>9593</v>
      </c>
      <c r="F966" s="48" t="s">
        <v>9594</v>
      </c>
      <c r="G966" s="41" t="s">
        <v>55</v>
      </c>
      <c r="H966" s="49" t="s">
        <v>9721</v>
      </c>
      <c r="I966" s="41" t="s">
        <v>1048</v>
      </c>
      <c r="J966" s="41" t="s">
        <v>7888</v>
      </c>
      <c r="K966" s="41"/>
      <c r="L966" s="40"/>
    </row>
    <row r="967" spans="1:16" hidden="1">
      <c r="A967" s="41" t="s">
        <v>8534</v>
      </c>
      <c r="B967" s="41" t="s">
        <v>9720</v>
      </c>
      <c r="C967" s="49" t="s">
        <v>65</v>
      </c>
      <c r="D967" s="49" t="s">
        <v>65</v>
      </c>
      <c r="E967" s="48" t="s">
        <v>9593</v>
      </c>
      <c r="F967" s="48" t="s">
        <v>9594</v>
      </c>
      <c r="G967" s="41" t="s">
        <v>55</v>
      </c>
      <c r="H967" s="49" t="s">
        <v>9721</v>
      </c>
      <c r="I967" s="41" t="s">
        <v>1048</v>
      </c>
      <c r="J967" s="41" t="s">
        <v>8244</v>
      </c>
      <c r="K967" s="42">
        <v>41334</v>
      </c>
      <c r="L967" s="40"/>
    </row>
    <row r="968" spans="1:16" hidden="1">
      <c r="A968" s="41" t="s">
        <v>8534</v>
      </c>
      <c r="B968" s="41" t="s">
        <v>9720</v>
      </c>
      <c r="C968" s="49" t="s">
        <v>65</v>
      </c>
      <c r="D968" s="49" t="s">
        <v>65</v>
      </c>
      <c r="E968" s="48" t="s">
        <v>9593</v>
      </c>
      <c r="F968" s="48" t="s">
        <v>9594</v>
      </c>
      <c r="G968" s="41" t="s">
        <v>55</v>
      </c>
      <c r="H968" s="49" t="s">
        <v>9721</v>
      </c>
      <c r="I968" s="41" t="s">
        <v>1048</v>
      </c>
      <c r="J968" s="41" t="s">
        <v>7889</v>
      </c>
      <c r="K968" s="42">
        <v>41491</v>
      </c>
      <c r="L968" s="40"/>
    </row>
    <row r="969" spans="1:16" hidden="1">
      <c r="A969" s="41" t="s">
        <v>8534</v>
      </c>
      <c r="B969" s="41" t="s">
        <v>9720</v>
      </c>
      <c r="C969" s="49" t="s">
        <v>65</v>
      </c>
      <c r="D969" s="49" t="s">
        <v>65</v>
      </c>
      <c r="E969" s="48" t="s">
        <v>9593</v>
      </c>
      <c r="F969" s="48" t="s">
        <v>9594</v>
      </c>
      <c r="G969" s="41" t="s">
        <v>55</v>
      </c>
      <c r="H969" s="49" t="s">
        <v>9721</v>
      </c>
      <c r="I969" s="41" t="s">
        <v>1048</v>
      </c>
      <c r="J969" s="41" t="s">
        <v>7890</v>
      </c>
      <c r="K969" s="41"/>
      <c r="L969" s="40"/>
    </row>
    <row r="970" spans="1:16" hidden="1">
      <c r="A970" s="41" t="s">
        <v>8534</v>
      </c>
      <c r="B970" s="41" t="s">
        <v>9720</v>
      </c>
      <c r="C970" s="49" t="s">
        <v>65</v>
      </c>
      <c r="D970" s="49" t="s">
        <v>65</v>
      </c>
      <c r="E970" s="48" t="s">
        <v>9593</v>
      </c>
      <c r="F970" s="48" t="s">
        <v>9594</v>
      </c>
      <c r="G970" s="41" t="s">
        <v>55</v>
      </c>
      <c r="H970" s="49" t="s">
        <v>9721</v>
      </c>
      <c r="I970" s="41" t="s">
        <v>1048</v>
      </c>
      <c r="J970" s="41" t="s">
        <v>7891</v>
      </c>
      <c r="K970" s="41"/>
      <c r="L970" s="40"/>
    </row>
    <row r="971" spans="1:16" hidden="1">
      <c r="A971" s="41" t="s">
        <v>8534</v>
      </c>
      <c r="B971" s="41" t="s">
        <v>9720</v>
      </c>
      <c r="C971" s="49" t="s">
        <v>65</v>
      </c>
      <c r="D971" s="49" t="s">
        <v>65</v>
      </c>
      <c r="E971" s="48" t="s">
        <v>9593</v>
      </c>
      <c r="F971" s="48" t="s">
        <v>9594</v>
      </c>
      <c r="G971" s="41" t="s">
        <v>55</v>
      </c>
      <c r="H971" s="49" t="s">
        <v>9721</v>
      </c>
      <c r="I971" s="41" t="s">
        <v>1048</v>
      </c>
      <c r="J971" s="41" t="s">
        <v>7892</v>
      </c>
      <c r="K971" s="41"/>
      <c r="L971" s="40"/>
    </row>
    <row r="972" spans="1:16" hidden="1">
      <c r="A972" s="41" t="s">
        <v>8534</v>
      </c>
      <c r="B972" s="41" t="s">
        <v>9720</v>
      </c>
      <c r="C972" s="49" t="s">
        <v>65</v>
      </c>
      <c r="D972" s="49" t="s">
        <v>65</v>
      </c>
      <c r="E972" s="48" t="s">
        <v>9593</v>
      </c>
      <c r="F972" s="48" t="s">
        <v>9594</v>
      </c>
      <c r="G972" s="41" t="s">
        <v>55</v>
      </c>
      <c r="H972" s="49" t="s">
        <v>9721</v>
      </c>
      <c r="I972" s="41" t="s">
        <v>1048</v>
      </c>
      <c r="J972" s="41" t="s">
        <v>7893</v>
      </c>
      <c r="K972" s="41"/>
      <c r="L972" s="40"/>
    </row>
    <row r="973" spans="1:16" hidden="1">
      <c r="A973" s="41" t="s">
        <v>8534</v>
      </c>
      <c r="B973" s="41" t="s">
        <v>9720</v>
      </c>
      <c r="C973" s="49" t="s">
        <v>65</v>
      </c>
      <c r="D973" s="49" t="s">
        <v>65</v>
      </c>
      <c r="E973" s="48" t="s">
        <v>9593</v>
      </c>
      <c r="F973" s="48" t="s">
        <v>9594</v>
      </c>
      <c r="G973" s="41" t="s">
        <v>55</v>
      </c>
      <c r="H973" s="49" t="s">
        <v>9721</v>
      </c>
      <c r="I973" s="41" t="s">
        <v>1048</v>
      </c>
      <c r="J973" s="41" t="s">
        <v>7894</v>
      </c>
      <c r="K973" s="41"/>
      <c r="L973" s="40"/>
    </row>
    <row r="974" spans="1:16" ht="52.5" hidden="1">
      <c r="A974" s="40" t="s">
        <v>8534</v>
      </c>
      <c r="B974" s="40" t="s">
        <v>9720</v>
      </c>
      <c r="C974" s="48" t="s">
        <v>65</v>
      </c>
      <c r="D974" s="48" t="s">
        <v>65</v>
      </c>
      <c r="E974" s="48" t="s">
        <v>9593</v>
      </c>
      <c r="F974" s="48" t="s">
        <v>9594</v>
      </c>
      <c r="G974" s="41" t="s">
        <v>55</v>
      </c>
      <c r="H974" s="48" t="s">
        <v>9721</v>
      </c>
      <c r="I974" s="40" t="s">
        <v>7895</v>
      </c>
      <c r="J974" s="40" t="s">
        <v>8245</v>
      </c>
      <c r="K974" s="43">
        <f>K967</f>
        <v>41334</v>
      </c>
      <c r="L974" s="43">
        <f>K974+30</f>
        <v>41364</v>
      </c>
      <c r="M974" s="40" t="s">
        <v>11</v>
      </c>
      <c r="N974" s="48" t="s">
        <v>4365</v>
      </c>
      <c r="O974" s="40">
        <v>100</v>
      </c>
      <c r="P974" s="39" t="s">
        <v>9722</v>
      </c>
    </row>
    <row r="975" spans="1:16" hidden="1">
      <c r="A975" s="40" t="s">
        <v>8534</v>
      </c>
      <c r="B975" s="40" t="s">
        <v>9720</v>
      </c>
      <c r="C975" s="48" t="s">
        <v>65</v>
      </c>
      <c r="D975" s="48" t="s">
        <v>65</v>
      </c>
      <c r="E975" s="48" t="s">
        <v>9593</v>
      </c>
      <c r="F975" s="48" t="s">
        <v>9594</v>
      </c>
      <c r="G975" s="41" t="s">
        <v>55</v>
      </c>
      <c r="H975" s="48" t="s">
        <v>9721</v>
      </c>
      <c r="I975" s="40" t="s">
        <v>8281</v>
      </c>
      <c r="J975" s="40" t="s">
        <v>8282</v>
      </c>
      <c r="K975" s="43">
        <f>L974</f>
        <v>41364</v>
      </c>
      <c r="L975" s="43">
        <f>K975+2</f>
        <v>41366</v>
      </c>
      <c r="M975" s="40" t="s">
        <v>11</v>
      </c>
      <c r="N975" s="48" t="s">
        <v>4365</v>
      </c>
      <c r="O975" s="40">
        <v>100</v>
      </c>
      <c r="P975" s="65" t="s">
        <v>9723</v>
      </c>
    </row>
    <row r="976" spans="1:16" hidden="1">
      <c r="A976" s="40" t="s">
        <v>8534</v>
      </c>
      <c r="B976" s="40" t="s">
        <v>9720</v>
      </c>
      <c r="C976" s="48" t="s">
        <v>65</v>
      </c>
      <c r="D976" s="48" t="s">
        <v>65</v>
      </c>
      <c r="E976" s="48" t="s">
        <v>9593</v>
      </c>
      <c r="F976" s="48" t="s">
        <v>9594</v>
      </c>
      <c r="G976" s="41" t="s">
        <v>55</v>
      </c>
      <c r="H976" s="48" t="s">
        <v>9721</v>
      </c>
      <c r="I976" s="65" t="s">
        <v>8261</v>
      </c>
      <c r="J976" s="40" t="s">
        <v>8262</v>
      </c>
      <c r="K976" s="43">
        <f>L975</f>
        <v>41366</v>
      </c>
      <c r="L976" s="43">
        <f>K976</f>
        <v>41366</v>
      </c>
      <c r="M976" s="40" t="s">
        <v>11</v>
      </c>
      <c r="N976" s="48" t="s">
        <v>4365</v>
      </c>
      <c r="O976" s="40">
        <v>100</v>
      </c>
      <c r="P976" s="39"/>
    </row>
    <row r="977" spans="1:16" hidden="1">
      <c r="A977" s="40" t="s">
        <v>8534</v>
      </c>
      <c r="B977" s="40" t="s">
        <v>9720</v>
      </c>
      <c r="C977" s="48" t="s">
        <v>65</v>
      </c>
      <c r="D977" s="48" t="s">
        <v>65</v>
      </c>
      <c r="E977" s="48" t="s">
        <v>9593</v>
      </c>
      <c r="F977" s="48" t="s">
        <v>9594</v>
      </c>
      <c r="G977" s="41" t="s">
        <v>55</v>
      </c>
      <c r="H977" s="48" t="s">
        <v>9721</v>
      </c>
      <c r="I977" s="40" t="s">
        <v>8264</v>
      </c>
      <c r="J977" s="40" t="s">
        <v>8265</v>
      </c>
      <c r="K977" s="43">
        <f>L976</f>
        <v>41366</v>
      </c>
      <c r="L977" s="43">
        <f>K968-21</f>
        <v>41470</v>
      </c>
      <c r="M977" s="40" t="s">
        <v>11</v>
      </c>
      <c r="N977" s="48" t="s">
        <v>4365</v>
      </c>
      <c r="O977" s="40">
        <v>100</v>
      </c>
      <c r="P977" s="39"/>
    </row>
    <row r="978" spans="1:16" hidden="1">
      <c r="A978" s="40" t="s">
        <v>8534</v>
      </c>
      <c r="B978" s="40" t="s">
        <v>9720</v>
      </c>
      <c r="C978" s="48" t="s">
        <v>65</v>
      </c>
      <c r="D978" s="48" t="s">
        <v>65</v>
      </c>
      <c r="E978" s="48" t="s">
        <v>9593</v>
      </c>
      <c r="F978" s="48" t="s">
        <v>9594</v>
      </c>
      <c r="G978" s="41" t="s">
        <v>55</v>
      </c>
      <c r="H978" s="48" t="s">
        <v>9721</v>
      </c>
      <c r="I978" s="40" t="s">
        <v>8261</v>
      </c>
      <c r="J978" s="40" t="s">
        <v>8266</v>
      </c>
      <c r="K978" s="43">
        <f>L977</f>
        <v>41470</v>
      </c>
      <c r="L978" s="43">
        <f>K978</f>
        <v>41470</v>
      </c>
      <c r="M978" s="40" t="s">
        <v>11</v>
      </c>
      <c r="N978" s="48" t="s">
        <v>4365</v>
      </c>
      <c r="O978" s="40">
        <v>100</v>
      </c>
      <c r="P978" s="39"/>
    </row>
    <row r="979" spans="1:16" ht="65.45" hidden="1">
      <c r="A979" s="40" t="s">
        <v>8534</v>
      </c>
      <c r="B979" s="40" t="s">
        <v>9720</v>
      </c>
      <c r="C979" s="48" t="s">
        <v>65</v>
      </c>
      <c r="D979" s="48" t="s">
        <v>65</v>
      </c>
      <c r="E979" s="48" t="s">
        <v>9593</v>
      </c>
      <c r="F979" s="48" t="s">
        <v>9594</v>
      </c>
      <c r="G979" s="41" t="s">
        <v>55</v>
      </c>
      <c r="H979" s="48" t="s">
        <v>9721</v>
      </c>
      <c r="I979" s="40" t="s">
        <v>7904</v>
      </c>
      <c r="J979" s="40" t="s">
        <v>7905</v>
      </c>
      <c r="K979" s="43">
        <f>L977</f>
        <v>41470</v>
      </c>
      <c r="L979" s="43">
        <f>K979+5</f>
        <v>41475</v>
      </c>
      <c r="M979" s="40" t="s">
        <v>11</v>
      </c>
      <c r="N979" s="48" t="s">
        <v>4365</v>
      </c>
      <c r="O979" s="40">
        <v>100</v>
      </c>
      <c r="P979" s="39" t="s">
        <v>9724</v>
      </c>
    </row>
    <row r="980" spans="1:16" hidden="1">
      <c r="A980" s="40" t="s">
        <v>8534</v>
      </c>
      <c r="B980" s="40" t="s">
        <v>9720</v>
      </c>
      <c r="C980" s="48" t="s">
        <v>65</v>
      </c>
      <c r="D980" s="48" t="s">
        <v>65</v>
      </c>
      <c r="E980" s="48" t="s">
        <v>9593</v>
      </c>
      <c r="F980" s="48" t="s">
        <v>9594</v>
      </c>
      <c r="G980" s="41" t="s">
        <v>55</v>
      </c>
      <c r="H980" s="48" t="s">
        <v>9721</v>
      </c>
      <c r="I980" s="40" t="s">
        <v>7904</v>
      </c>
      <c r="J980" s="40" t="s">
        <v>7906</v>
      </c>
      <c r="K980" s="43">
        <f>L979</f>
        <v>41475</v>
      </c>
      <c r="L980" s="43">
        <f>K980+5</f>
        <v>41480</v>
      </c>
      <c r="M980" s="40" t="s">
        <v>11</v>
      </c>
      <c r="N980" s="48" t="s">
        <v>4365</v>
      </c>
      <c r="O980" s="40">
        <v>100</v>
      </c>
      <c r="P980" s="39"/>
    </row>
    <row r="981" spans="1:16" hidden="1">
      <c r="A981" s="40" t="s">
        <v>8534</v>
      </c>
      <c r="B981" s="40" t="s">
        <v>9720</v>
      </c>
      <c r="C981" s="48" t="s">
        <v>65</v>
      </c>
      <c r="D981" s="48" t="s">
        <v>65</v>
      </c>
      <c r="E981" s="48" t="s">
        <v>9593</v>
      </c>
      <c r="F981" s="48" t="s">
        <v>9594</v>
      </c>
      <c r="G981" s="41" t="s">
        <v>55</v>
      </c>
      <c r="H981" s="48" t="s">
        <v>9721</v>
      </c>
      <c r="I981" s="40" t="s">
        <v>7904</v>
      </c>
      <c r="J981" s="40" t="s">
        <v>7907</v>
      </c>
      <c r="K981" s="43">
        <f>L980</f>
        <v>41480</v>
      </c>
      <c r="L981" s="43">
        <f>K981+5</f>
        <v>41485</v>
      </c>
      <c r="M981" s="40" t="s">
        <v>11</v>
      </c>
      <c r="N981" s="48" t="s">
        <v>4365</v>
      </c>
      <c r="O981" s="40">
        <v>100</v>
      </c>
      <c r="P981" s="39"/>
    </row>
    <row r="982" spans="1:16" ht="65.45" hidden="1">
      <c r="A982" s="40" t="s">
        <v>8534</v>
      </c>
      <c r="B982" s="40" t="s">
        <v>9720</v>
      </c>
      <c r="C982" s="48" t="s">
        <v>65</v>
      </c>
      <c r="D982" s="48" t="s">
        <v>65</v>
      </c>
      <c r="E982" s="48" t="s">
        <v>9593</v>
      </c>
      <c r="F982" s="48" t="s">
        <v>9594</v>
      </c>
      <c r="G982" s="41" t="s">
        <v>55</v>
      </c>
      <c r="H982" s="48" t="s">
        <v>9721</v>
      </c>
      <c r="I982" s="40" t="s">
        <v>7904</v>
      </c>
      <c r="J982" s="40" t="s">
        <v>8172</v>
      </c>
      <c r="K982" s="43">
        <f>L981</f>
        <v>41485</v>
      </c>
      <c r="L982" s="67">
        <f>K982+1</f>
        <v>41486</v>
      </c>
      <c r="M982" s="40" t="s">
        <v>11</v>
      </c>
      <c r="N982" s="48" t="s">
        <v>4365</v>
      </c>
      <c r="O982" s="40">
        <v>100</v>
      </c>
      <c r="P982" s="39" t="s">
        <v>9724</v>
      </c>
    </row>
    <row r="983" spans="1:16" hidden="1">
      <c r="A983" s="49" t="s">
        <v>8585</v>
      </c>
      <c r="B983" s="49" t="s">
        <v>9690</v>
      </c>
      <c r="C983" s="47" t="s">
        <v>65</v>
      </c>
      <c r="D983" s="47" t="s">
        <v>65</v>
      </c>
      <c r="E983" s="48" t="s">
        <v>9593</v>
      </c>
      <c r="F983" s="48" t="s">
        <v>9594</v>
      </c>
      <c r="G983" s="49" t="s">
        <v>6175</v>
      </c>
      <c r="H983" s="49" t="s">
        <v>9725</v>
      </c>
      <c r="I983" s="41" t="s">
        <v>1048</v>
      </c>
      <c r="J983" s="41" t="s">
        <v>7888</v>
      </c>
      <c r="K983" s="41"/>
      <c r="L983" s="40"/>
    </row>
    <row r="984" spans="1:16" hidden="1">
      <c r="A984" s="49" t="s">
        <v>8585</v>
      </c>
      <c r="B984" s="49" t="s">
        <v>9690</v>
      </c>
      <c r="C984" s="47" t="s">
        <v>65</v>
      </c>
      <c r="D984" s="47" t="s">
        <v>65</v>
      </c>
      <c r="E984" s="48" t="s">
        <v>9593</v>
      </c>
      <c r="F984" s="48" t="s">
        <v>9594</v>
      </c>
      <c r="G984" s="49" t="s">
        <v>6175</v>
      </c>
      <c r="H984" s="49" t="s">
        <v>9725</v>
      </c>
      <c r="I984" s="41" t="s">
        <v>1048</v>
      </c>
      <c r="J984" s="41" t="s">
        <v>8244</v>
      </c>
      <c r="K984" s="42">
        <v>41306</v>
      </c>
      <c r="L984" s="40"/>
    </row>
    <row r="985" spans="1:16" hidden="1">
      <c r="A985" s="49" t="s">
        <v>8585</v>
      </c>
      <c r="B985" s="49" t="s">
        <v>9690</v>
      </c>
      <c r="C985" s="47" t="s">
        <v>65</v>
      </c>
      <c r="D985" s="47" t="s">
        <v>65</v>
      </c>
      <c r="E985" s="48" t="s">
        <v>9593</v>
      </c>
      <c r="F985" s="48" t="s">
        <v>9594</v>
      </c>
      <c r="G985" s="49" t="s">
        <v>6175</v>
      </c>
      <c r="H985" s="49" t="s">
        <v>9725</v>
      </c>
      <c r="I985" s="41" t="s">
        <v>1048</v>
      </c>
      <c r="J985" s="41" t="s">
        <v>7889</v>
      </c>
      <c r="K985" s="42">
        <v>41395</v>
      </c>
      <c r="L985" s="40"/>
    </row>
    <row r="986" spans="1:16" hidden="1">
      <c r="A986" s="49" t="s">
        <v>8585</v>
      </c>
      <c r="B986" s="49" t="s">
        <v>9690</v>
      </c>
      <c r="C986" s="47" t="s">
        <v>65</v>
      </c>
      <c r="D986" s="47" t="s">
        <v>65</v>
      </c>
      <c r="E986" s="48" t="s">
        <v>9593</v>
      </c>
      <c r="F986" s="48" t="s">
        <v>9594</v>
      </c>
      <c r="G986" s="49" t="s">
        <v>6175</v>
      </c>
      <c r="H986" s="49" t="s">
        <v>9725</v>
      </c>
      <c r="I986" s="41" t="s">
        <v>1048</v>
      </c>
      <c r="J986" s="41" t="s">
        <v>7890</v>
      </c>
      <c r="K986" s="41"/>
      <c r="L986" s="40"/>
    </row>
    <row r="987" spans="1:16" hidden="1">
      <c r="A987" s="49" t="s">
        <v>8585</v>
      </c>
      <c r="B987" s="49" t="s">
        <v>9690</v>
      </c>
      <c r="C987" s="47" t="s">
        <v>65</v>
      </c>
      <c r="D987" s="47" t="s">
        <v>65</v>
      </c>
      <c r="E987" s="48" t="s">
        <v>9593</v>
      </c>
      <c r="F987" s="48" t="s">
        <v>9594</v>
      </c>
      <c r="G987" s="49" t="s">
        <v>6175</v>
      </c>
      <c r="H987" s="49" t="s">
        <v>9725</v>
      </c>
      <c r="I987" s="41" t="s">
        <v>1048</v>
      </c>
      <c r="J987" s="41" t="s">
        <v>7891</v>
      </c>
      <c r="K987" s="41"/>
      <c r="L987" s="40"/>
    </row>
    <row r="988" spans="1:16" hidden="1">
      <c r="A988" s="49" t="s">
        <v>8585</v>
      </c>
      <c r="B988" s="49" t="s">
        <v>9690</v>
      </c>
      <c r="C988" s="47" t="s">
        <v>65</v>
      </c>
      <c r="D988" s="47" t="s">
        <v>65</v>
      </c>
      <c r="E988" s="48" t="s">
        <v>9593</v>
      </c>
      <c r="F988" s="48" t="s">
        <v>9594</v>
      </c>
      <c r="G988" s="49" t="s">
        <v>6175</v>
      </c>
      <c r="H988" s="49" t="s">
        <v>9725</v>
      </c>
      <c r="I988" s="41" t="s">
        <v>1048</v>
      </c>
      <c r="J988" s="41" t="s">
        <v>7892</v>
      </c>
      <c r="K988" s="41"/>
      <c r="L988" s="40"/>
    </row>
    <row r="989" spans="1:16" hidden="1">
      <c r="A989" s="49" t="s">
        <v>8585</v>
      </c>
      <c r="B989" s="49" t="s">
        <v>9690</v>
      </c>
      <c r="C989" s="47" t="s">
        <v>65</v>
      </c>
      <c r="D989" s="47" t="s">
        <v>65</v>
      </c>
      <c r="E989" s="48" t="s">
        <v>9593</v>
      </c>
      <c r="F989" s="48" t="s">
        <v>9594</v>
      </c>
      <c r="G989" s="49" t="s">
        <v>6175</v>
      </c>
      <c r="H989" s="49" t="s">
        <v>9725</v>
      </c>
      <c r="I989" s="41" t="s">
        <v>1048</v>
      </c>
      <c r="J989" s="41" t="s">
        <v>7893</v>
      </c>
      <c r="K989" s="41"/>
      <c r="L989" s="40"/>
    </row>
    <row r="990" spans="1:16" hidden="1">
      <c r="A990" s="49" t="s">
        <v>8585</v>
      </c>
      <c r="B990" s="49" t="s">
        <v>9690</v>
      </c>
      <c r="C990" s="47" t="s">
        <v>65</v>
      </c>
      <c r="D990" s="47" t="s">
        <v>65</v>
      </c>
      <c r="E990" s="48" t="s">
        <v>9593</v>
      </c>
      <c r="F990" s="48" t="s">
        <v>9594</v>
      </c>
      <c r="G990" s="49" t="s">
        <v>6175</v>
      </c>
      <c r="H990" s="49" t="s">
        <v>9725</v>
      </c>
      <c r="I990" s="41" t="s">
        <v>1048</v>
      </c>
      <c r="J990" s="41" t="s">
        <v>7894</v>
      </c>
      <c r="K990" s="41"/>
      <c r="L990" s="40"/>
    </row>
    <row r="991" spans="1:16" hidden="1">
      <c r="A991" s="48" t="s">
        <v>8585</v>
      </c>
      <c r="B991" s="48" t="s">
        <v>9690</v>
      </c>
      <c r="C991" s="46" t="s">
        <v>65</v>
      </c>
      <c r="D991" s="46" t="s">
        <v>65</v>
      </c>
      <c r="E991" s="48" t="s">
        <v>9593</v>
      </c>
      <c r="F991" s="48" t="s">
        <v>9594</v>
      </c>
      <c r="G991" s="49" t="s">
        <v>6175</v>
      </c>
      <c r="H991" s="48" t="s">
        <v>9725</v>
      </c>
      <c r="I991" s="40" t="s">
        <v>7895</v>
      </c>
      <c r="J991" s="40" t="s">
        <v>8245</v>
      </c>
      <c r="K991" s="43">
        <f>K984</f>
        <v>41306</v>
      </c>
      <c r="L991" s="43">
        <f>K991+10</f>
        <v>41316</v>
      </c>
      <c r="M991" s="40" t="s">
        <v>8173</v>
      </c>
      <c r="N991" s="48" t="s">
        <v>5488</v>
      </c>
      <c r="O991" s="40">
        <v>100</v>
      </c>
      <c r="P991" s="39"/>
    </row>
    <row r="992" spans="1:16" hidden="1">
      <c r="A992" s="48" t="s">
        <v>8585</v>
      </c>
      <c r="B992" s="48" t="s">
        <v>9690</v>
      </c>
      <c r="C992" s="46" t="s">
        <v>65</v>
      </c>
      <c r="D992" s="46" t="s">
        <v>65</v>
      </c>
      <c r="E992" s="48" t="s">
        <v>9593</v>
      </c>
      <c r="F992" s="48" t="s">
        <v>9594</v>
      </c>
      <c r="G992" s="49" t="s">
        <v>6175</v>
      </c>
      <c r="H992" s="48" t="s">
        <v>9725</v>
      </c>
      <c r="I992" s="40" t="s">
        <v>7898</v>
      </c>
      <c r="J992" s="40" t="s">
        <v>8247</v>
      </c>
      <c r="K992" s="43">
        <f>L991</f>
        <v>41316</v>
      </c>
      <c r="L992" s="43">
        <f>K992+2</f>
        <v>41318</v>
      </c>
      <c r="M992" s="40" t="s">
        <v>8173</v>
      </c>
      <c r="N992" s="48" t="s">
        <v>5488</v>
      </c>
      <c r="O992" s="40">
        <v>100</v>
      </c>
      <c r="P992" s="39"/>
    </row>
    <row r="993" spans="1:16">
      <c r="A993" s="48" t="s">
        <v>8585</v>
      </c>
      <c r="B993" s="48" t="s">
        <v>9690</v>
      </c>
      <c r="C993" s="46" t="s">
        <v>65</v>
      </c>
      <c r="D993" s="46" t="s">
        <v>65</v>
      </c>
      <c r="E993" s="48" t="s">
        <v>9593</v>
      </c>
      <c r="F993" s="48" t="s">
        <v>9594</v>
      </c>
      <c r="G993" s="49" t="s">
        <v>6175</v>
      </c>
      <c r="H993" s="48" t="s">
        <v>9725</v>
      </c>
      <c r="I993" s="40" t="s">
        <v>7901</v>
      </c>
      <c r="J993" s="40" t="s">
        <v>7902</v>
      </c>
      <c r="K993" s="43">
        <f>L992</f>
        <v>41318</v>
      </c>
      <c r="L993" s="43">
        <f>K994</f>
        <v>41379</v>
      </c>
      <c r="M993" s="40" t="s">
        <v>8173</v>
      </c>
      <c r="N993" s="48" t="s">
        <v>5488</v>
      </c>
      <c r="O993" s="40">
        <v>100</v>
      </c>
      <c r="P993" s="39"/>
    </row>
    <row r="994" spans="1:16" hidden="1">
      <c r="A994" s="48" t="s">
        <v>8585</v>
      </c>
      <c r="B994" s="48" t="s">
        <v>9690</v>
      </c>
      <c r="C994" s="46" t="s">
        <v>65</v>
      </c>
      <c r="D994" s="46" t="s">
        <v>65</v>
      </c>
      <c r="E994" s="48" t="s">
        <v>9593</v>
      </c>
      <c r="F994" s="48" t="s">
        <v>9594</v>
      </c>
      <c r="G994" s="49" t="s">
        <v>6175</v>
      </c>
      <c r="H994" s="48" t="s">
        <v>9725</v>
      </c>
      <c r="I994" s="40" t="s">
        <v>7904</v>
      </c>
      <c r="J994" s="40" t="s">
        <v>7905</v>
      </c>
      <c r="K994" s="43">
        <f>L994-5</f>
        <v>41379</v>
      </c>
      <c r="L994" s="43">
        <f>K995</f>
        <v>41384</v>
      </c>
      <c r="M994" s="40" t="s">
        <v>8173</v>
      </c>
      <c r="N994" s="48" t="s">
        <v>5488</v>
      </c>
      <c r="O994" s="40">
        <v>100</v>
      </c>
      <c r="P994" s="39"/>
    </row>
    <row r="995" spans="1:16" hidden="1">
      <c r="A995" s="48" t="s">
        <v>8585</v>
      </c>
      <c r="B995" s="48" t="s">
        <v>9690</v>
      </c>
      <c r="C995" s="46" t="s">
        <v>65</v>
      </c>
      <c r="D995" s="46" t="s">
        <v>65</v>
      </c>
      <c r="E995" s="48" t="s">
        <v>9593</v>
      </c>
      <c r="F995" s="48" t="s">
        <v>9594</v>
      </c>
      <c r="G995" s="49" t="s">
        <v>6175</v>
      </c>
      <c r="H995" s="48" t="s">
        <v>9725</v>
      </c>
      <c r="I995" s="40" t="s">
        <v>7904</v>
      </c>
      <c r="J995" s="40" t="s">
        <v>8249</v>
      </c>
      <c r="K995" s="43">
        <f>L995-5</f>
        <v>41384</v>
      </c>
      <c r="L995" s="43">
        <f>K996</f>
        <v>41389</v>
      </c>
      <c r="M995" s="40" t="s">
        <v>8173</v>
      </c>
      <c r="N995" s="48" t="s">
        <v>9506</v>
      </c>
      <c r="O995" s="40">
        <v>100</v>
      </c>
      <c r="P995" s="39"/>
    </row>
    <row r="996" spans="1:16" hidden="1">
      <c r="A996" s="48" t="s">
        <v>8585</v>
      </c>
      <c r="B996" s="48" t="s">
        <v>9690</v>
      </c>
      <c r="C996" s="46" t="s">
        <v>65</v>
      </c>
      <c r="D996" s="46" t="s">
        <v>65</v>
      </c>
      <c r="E996" s="48" t="s">
        <v>9593</v>
      </c>
      <c r="F996" s="48" t="s">
        <v>9594</v>
      </c>
      <c r="G996" s="49" t="s">
        <v>6175</v>
      </c>
      <c r="H996" s="48" t="s">
        <v>9725</v>
      </c>
      <c r="I996" s="40" t="s">
        <v>7904</v>
      </c>
      <c r="J996" s="40" t="s">
        <v>7907</v>
      </c>
      <c r="K996" s="43">
        <f>L996-5</f>
        <v>41389</v>
      </c>
      <c r="L996" s="43">
        <f>K997</f>
        <v>41394</v>
      </c>
      <c r="M996" s="40" t="s">
        <v>8173</v>
      </c>
      <c r="N996" s="48" t="s">
        <v>9506</v>
      </c>
      <c r="O996" s="40">
        <v>100</v>
      </c>
      <c r="P996" s="39" t="s">
        <v>9726</v>
      </c>
    </row>
    <row r="997" spans="1:16" hidden="1">
      <c r="A997" s="48" t="s">
        <v>8585</v>
      </c>
      <c r="B997" s="48" t="s">
        <v>9690</v>
      </c>
      <c r="C997" s="46" t="s">
        <v>65</v>
      </c>
      <c r="D997" s="46" t="s">
        <v>65</v>
      </c>
      <c r="E997" s="48" t="s">
        <v>9593</v>
      </c>
      <c r="F997" s="48" t="s">
        <v>9594</v>
      </c>
      <c r="G997" s="49" t="s">
        <v>6175</v>
      </c>
      <c r="H997" s="48" t="s">
        <v>9725</v>
      </c>
      <c r="I997" s="40" t="s">
        <v>7904</v>
      </c>
      <c r="J997" s="40" t="s">
        <v>8172</v>
      </c>
      <c r="K997" s="43">
        <f>L997-1</f>
        <v>41394</v>
      </c>
      <c r="L997" s="43">
        <f>K985</f>
        <v>41395</v>
      </c>
      <c r="M997" s="40" t="s">
        <v>8173</v>
      </c>
      <c r="N997" s="48" t="s">
        <v>9727</v>
      </c>
      <c r="O997" s="40">
        <v>100</v>
      </c>
      <c r="P997" s="39"/>
    </row>
    <row r="998" spans="1:16" hidden="1">
      <c r="A998" s="49" t="s">
        <v>8951</v>
      </c>
      <c r="B998" s="49" t="s">
        <v>9198</v>
      </c>
      <c r="C998" s="41" t="s">
        <v>108</v>
      </c>
      <c r="D998" s="49" t="s">
        <v>65</v>
      </c>
      <c r="E998" s="48" t="s">
        <v>9593</v>
      </c>
      <c r="F998" s="48" t="s">
        <v>9594</v>
      </c>
      <c r="G998" s="41" t="s">
        <v>55</v>
      </c>
      <c r="H998" s="49" t="s">
        <v>9728</v>
      </c>
      <c r="I998" s="41" t="s">
        <v>1048</v>
      </c>
      <c r="J998" s="41" t="s">
        <v>7888</v>
      </c>
      <c r="K998" s="41"/>
      <c r="L998" s="41"/>
      <c r="M998" s="49"/>
      <c r="N998" s="49"/>
      <c r="O998" s="49"/>
      <c r="P998" s="64"/>
    </row>
    <row r="999" spans="1:16" hidden="1">
      <c r="A999" s="49" t="s">
        <v>8951</v>
      </c>
      <c r="B999" s="49" t="s">
        <v>9198</v>
      </c>
      <c r="C999" s="41" t="s">
        <v>108</v>
      </c>
      <c r="D999" s="49" t="s">
        <v>65</v>
      </c>
      <c r="E999" s="48" t="s">
        <v>9593</v>
      </c>
      <c r="F999" s="48" t="s">
        <v>9594</v>
      </c>
      <c r="G999" s="41" t="s">
        <v>55</v>
      </c>
      <c r="H999" s="49" t="s">
        <v>9728</v>
      </c>
      <c r="I999" s="41" t="s">
        <v>1048</v>
      </c>
      <c r="J999" s="41" t="s">
        <v>8244</v>
      </c>
      <c r="K999" s="42">
        <v>41435</v>
      </c>
      <c r="L999" s="41"/>
      <c r="M999" s="49"/>
      <c r="N999" s="49"/>
      <c r="O999" s="49"/>
      <c r="P999" s="64"/>
    </row>
    <row r="1000" spans="1:16" hidden="1">
      <c r="A1000" s="49" t="s">
        <v>8951</v>
      </c>
      <c r="B1000" s="49" t="s">
        <v>9198</v>
      </c>
      <c r="C1000" s="41" t="s">
        <v>108</v>
      </c>
      <c r="D1000" s="49" t="s">
        <v>65</v>
      </c>
      <c r="E1000" s="48" t="s">
        <v>9593</v>
      </c>
      <c r="F1000" s="48" t="s">
        <v>9594</v>
      </c>
      <c r="G1000" s="41" t="s">
        <v>55</v>
      </c>
      <c r="H1000" s="49" t="s">
        <v>9728</v>
      </c>
      <c r="I1000" s="41" t="s">
        <v>1048</v>
      </c>
      <c r="J1000" s="41" t="s">
        <v>7889</v>
      </c>
      <c r="K1000" s="42">
        <v>41607</v>
      </c>
      <c r="L1000" s="41"/>
      <c r="M1000" s="49"/>
      <c r="N1000" s="49"/>
      <c r="O1000" s="49"/>
      <c r="P1000" s="64"/>
    </row>
    <row r="1001" spans="1:16" hidden="1">
      <c r="A1001" s="49" t="s">
        <v>8951</v>
      </c>
      <c r="B1001" s="49" t="s">
        <v>9198</v>
      </c>
      <c r="C1001" s="41" t="s">
        <v>108</v>
      </c>
      <c r="D1001" s="49" t="s">
        <v>65</v>
      </c>
      <c r="E1001" s="48" t="s">
        <v>9593</v>
      </c>
      <c r="F1001" s="48" t="s">
        <v>9594</v>
      </c>
      <c r="G1001" s="41" t="s">
        <v>55</v>
      </c>
      <c r="H1001" s="49" t="s">
        <v>9728</v>
      </c>
      <c r="I1001" s="41" t="s">
        <v>1048</v>
      </c>
      <c r="J1001" s="41" t="s">
        <v>7890</v>
      </c>
      <c r="K1001" s="41"/>
      <c r="L1001" s="41"/>
      <c r="M1001" s="49"/>
      <c r="N1001" s="49"/>
      <c r="O1001" s="49"/>
      <c r="P1001" s="64"/>
    </row>
    <row r="1002" spans="1:16" hidden="1">
      <c r="A1002" s="49" t="s">
        <v>8951</v>
      </c>
      <c r="B1002" s="49" t="s">
        <v>9198</v>
      </c>
      <c r="C1002" s="41" t="s">
        <v>108</v>
      </c>
      <c r="D1002" s="49" t="s">
        <v>65</v>
      </c>
      <c r="E1002" s="48" t="s">
        <v>9593</v>
      </c>
      <c r="F1002" s="48" t="s">
        <v>9594</v>
      </c>
      <c r="G1002" s="41" t="s">
        <v>55</v>
      </c>
      <c r="H1002" s="49" t="s">
        <v>9728</v>
      </c>
      <c r="I1002" s="41" t="s">
        <v>1048</v>
      </c>
      <c r="J1002" s="41" t="s">
        <v>7891</v>
      </c>
      <c r="K1002" s="41"/>
      <c r="L1002" s="41"/>
      <c r="M1002" s="49"/>
      <c r="N1002" s="49"/>
      <c r="O1002" s="49"/>
      <c r="P1002" s="64"/>
    </row>
    <row r="1003" spans="1:16" hidden="1">
      <c r="A1003" s="49" t="s">
        <v>8951</v>
      </c>
      <c r="B1003" s="49" t="s">
        <v>9198</v>
      </c>
      <c r="C1003" s="41" t="s">
        <v>108</v>
      </c>
      <c r="D1003" s="49" t="s">
        <v>65</v>
      </c>
      <c r="E1003" s="48" t="s">
        <v>9593</v>
      </c>
      <c r="F1003" s="48" t="s">
        <v>9594</v>
      </c>
      <c r="G1003" s="41" t="s">
        <v>55</v>
      </c>
      <c r="H1003" s="49" t="s">
        <v>9728</v>
      </c>
      <c r="I1003" s="41" t="s">
        <v>1048</v>
      </c>
      <c r="J1003" s="41" t="s">
        <v>7892</v>
      </c>
      <c r="K1003" s="41"/>
      <c r="L1003" s="41"/>
      <c r="M1003" s="49"/>
      <c r="N1003" s="49"/>
      <c r="O1003" s="49"/>
      <c r="P1003" s="64"/>
    </row>
    <row r="1004" spans="1:16" hidden="1">
      <c r="A1004" s="49" t="s">
        <v>8951</v>
      </c>
      <c r="B1004" s="49" t="s">
        <v>9198</v>
      </c>
      <c r="C1004" s="41" t="s">
        <v>108</v>
      </c>
      <c r="D1004" s="49" t="s">
        <v>65</v>
      </c>
      <c r="E1004" s="48" t="s">
        <v>9593</v>
      </c>
      <c r="F1004" s="48" t="s">
        <v>9594</v>
      </c>
      <c r="G1004" s="41" t="s">
        <v>55</v>
      </c>
      <c r="H1004" s="49" t="s">
        <v>9728</v>
      </c>
      <c r="I1004" s="41" t="s">
        <v>1048</v>
      </c>
      <c r="J1004" s="41" t="s">
        <v>7893</v>
      </c>
      <c r="K1004" s="41"/>
      <c r="L1004" s="41"/>
      <c r="M1004" s="49"/>
      <c r="N1004" s="49"/>
      <c r="O1004" s="49"/>
      <c r="P1004" s="64"/>
    </row>
    <row r="1005" spans="1:16" hidden="1">
      <c r="A1005" s="49" t="s">
        <v>8951</v>
      </c>
      <c r="B1005" s="49" t="s">
        <v>9198</v>
      </c>
      <c r="C1005" s="41" t="s">
        <v>108</v>
      </c>
      <c r="D1005" s="49" t="s">
        <v>65</v>
      </c>
      <c r="E1005" s="48" t="s">
        <v>9593</v>
      </c>
      <c r="F1005" s="48" t="s">
        <v>9594</v>
      </c>
      <c r="G1005" s="41" t="s">
        <v>55</v>
      </c>
      <c r="H1005" s="49" t="s">
        <v>9728</v>
      </c>
      <c r="I1005" s="41" t="s">
        <v>1048</v>
      </c>
      <c r="J1005" s="41" t="s">
        <v>7894</v>
      </c>
      <c r="K1005" s="41"/>
      <c r="L1005" s="41"/>
      <c r="M1005" s="49"/>
      <c r="N1005" s="49"/>
      <c r="O1005" s="49"/>
      <c r="P1005" s="64"/>
    </row>
    <row r="1006" spans="1:16" hidden="1">
      <c r="A1006" s="48" t="s">
        <v>8951</v>
      </c>
      <c r="B1006" s="48" t="s">
        <v>9198</v>
      </c>
      <c r="C1006" s="40" t="s">
        <v>108</v>
      </c>
      <c r="D1006" s="48" t="s">
        <v>65</v>
      </c>
      <c r="E1006" s="48" t="s">
        <v>9593</v>
      </c>
      <c r="F1006" s="48" t="s">
        <v>9594</v>
      </c>
      <c r="G1006" s="41" t="s">
        <v>55</v>
      </c>
      <c r="H1006" s="48" t="s">
        <v>9728</v>
      </c>
      <c r="I1006" s="40" t="s">
        <v>7895</v>
      </c>
      <c r="J1006" s="40" t="s">
        <v>8245</v>
      </c>
      <c r="K1006" s="43">
        <f>K999</f>
        <v>41435</v>
      </c>
      <c r="L1006" s="43">
        <f>K1006+30</f>
        <v>41465</v>
      </c>
      <c r="M1006" s="48" t="s">
        <v>8173</v>
      </c>
      <c r="N1006" s="48" t="s">
        <v>14</v>
      </c>
      <c r="O1006" s="48">
        <v>100</v>
      </c>
    </row>
    <row r="1007" spans="1:16" hidden="1">
      <c r="A1007" s="48" t="s">
        <v>8951</v>
      </c>
      <c r="B1007" s="48" t="s">
        <v>9198</v>
      </c>
      <c r="C1007" s="40" t="s">
        <v>108</v>
      </c>
      <c r="D1007" s="48" t="s">
        <v>65</v>
      </c>
      <c r="E1007" s="48" t="s">
        <v>9593</v>
      </c>
      <c r="F1007" s="48" t="s">
        <v>9594</v>
      </c>
      <c r="G1007" s="41" t="s">
        <v>55</v>
      </c>
      <c r="H1007" s="48" t="s">
        <v>9728</v>
      </c>
      <c r="I1007" s="40" t="s">
        <v>8281</v>
      </c>
      <c r="J1007" s="40" t="s">
        <v>8282</v>
      </c>
      <c r="K1007" s="43">
        <f>L1006</f>
        <v>41465</v>
      </c>
      <c r="L1007" s="43">
        <f>K1007+2</f>
        <v>41467</v>
      </c>
      <c r="M1007" s="48" t="s">
        <v>8173</v>
      </c>
      <c r="N1007" s="48" t="s">
        <v>8252</v>
      </c>
      <c r="O1007" s="48">
        <v>100</v>
      </c>
    </row>
    <row r="1008" spans="1:16" hidden="1">
      <c r="A1008" s="48" t="s">
        <v>8951</v>
      </c>
      <c r="B1008" s="48" t="s">
        <v>9198</v>
      </c>
      <c r="C1008" s="40" t="s">
        <v>108</v>
      </c>
      <c r="D1008" s="48" t="s">
        <v>65</v>
      </c>
      <c r="E1008" s="48" t="s">
        <v>9593</v>
      </c>
      <c r="F1008" s="48" t="s">
        <v>9594</v>
      </c>
      <c r="G1008" s="41" t="s">
        <v>55</v>
      </c>
      <c r="H1008" s="48" t="s">
        <v>9728</v>
      </c>
      <c r="I1008" s="65" t="s">
        <v>8261</v>
      </c>
      <c r="J1008" s="40" t="s">
        <v>8262</v>
      </c>
      <c r="K1008" s="43">
        <f>L1007</f>
        <v>41467</v>
      </c>
      <c r="L1008" s="43">
        <f>K1008</f>
        <v>41467</v>
      </c>
      <c r="M1008" s="48" t="s">
        <v>8173</v>
      </c>
      <c r="N1008" s="48" t="s">
        <v>8252</v>
      </c>
      <c r="O1008" s="48">
        <v>100</v>
      </c>
    </row>
    <row r="1009" spans="1:16" ht="26.45" hidden="1">
      <c r="A1009" s="48" t="s">
        <v>8951</v>
      </c>
      <c r="B1009" s="48" t="s">
        <v>9198</v>
      </c>
      <c r="C1009" s="40" t="s">
        <v>108</v>
      </c>
      <c r="D1009" s="48" t="s">
        <v>65</v>
      </c>
      <c r="E1009" s="48" t="s">
        <v>9593</v>
      </c>
      <c r="F1009" s="48" t="s">
        <v>9594</v>
      </c>
      <c r="G1009" s="41" t="s">
        <v>55</v>
      </c>
      <c r="H1009" s="48" t="s">
        <v>9728</v>
      </c>
      <c r="I1009" s="40" t="s">
        <v>8264</v>
      </c>
      <c r="J1009" s="40" t="s">
        <v>8265</v>
      </c>
      <c r="K1009" s="43">
        <f>L1008</f>
        <v>41467</v>
      </c>
      <c r="L1009" s="43">
        <f>K1000-21</f>
        <v>41586</v>
      </c>
      <c r="M1009" s="48" t="s">
        <v>8173</v>
      </c>
      <c r="N1009" s="48" t="s">
        <v>14</v>
      </c>
      <c r="O1009" s="48">
        <v>100</v>
      </c>
      <c r="P1009" s="56" t="s">
        <v>9008</v>
      </c>
    </row>
    <row r="1010" spans="1:16" hidden="1">
      <c r="A1010" s="48" t="s">
        <v>8951</v>
      </c>
      <c r="B1010" s="48" t="s">
        <v>9198</v>
      </c>
      <c r="C1010" s="40" t="s">
        <v>108</v>
      </c>
      <c r="D1010" s="48" t="s">
        <v>65</v>
      </c>
      <c r="E1010" s="48" t="s">
        <v>9593</v>
      </c>
      <c r="F1010" s="48" t="s">
        <v>9594</v>
      </c>
      <c r="G1010" s="41" t="s">
        <v>55</v>
      </c>
      <c r="H1010" s="48" t="s">
        <v>9728</v>
      </c>
      <c r="I1010" s="40" t="s">
        <v>8261</v>
      </c>
      <c r="J1010" s="40" t="s">
        <v>8266</v>
      </c>
      <c r="K1010" s="43">
        <f>L1009</f>
        <v>41586</v>
      </c>
      <c r="L1010" s="43">
        <f>K1010</f>
        <v>41586</v>
      </c>
      <c r="M1010" s="48" t="s">
        <v>8173</v>
      </c>
      <c r="N1010" s="48" t="s">
        <v>8252</v>
      </c>
      <c r="O1010" s="48">
        <v>100</v>
      </c>
    </row>
    <row r="1011" spans="1:16" hidden="1">
      <c r="A1011" s="48" t="s">
        <v>8951</v>
      </c>
      <c r="B1011" s="48" t="s">
        <v>9198</v>
      </c>
      <c r="C1011" s="40" t="s">
        <v>108</v>
      </c>
      <c r="D1011" s="48" t="s">
        <v>65</v>
      </c>
      <c r="E1011" s="48" t="s">
        <v>9593</v>
      </c>
      <c r="F1011" s="48" t="s">
        <v>9594</v>
      </c>
      <c r="G1011" s="41" t="s">
        <v>55</v>
      </c>
      <c r="H1011" s="48" t="s">
        <v>9728</v>
      </c>
      <c r="I1011" s="40" t="s">
        <v>7904</v>
      </c>
      <c r="J1011" s="40" t="s">
        <v>7905</v>
      </c>
      <c r="K1011" s="43">
        <f>L1009</f>
        <v>41586</v>
      </c>
      <c r="L1011" s="43">
        <f>K1011+5</f>
        <v>41591</v>
      </c>
      <c r="M1011" s="48" t="s">
        <v>8173</v>
      </c>
      <c r="N1011" s="48" t="s">
        <v>14</v>
      </c>
      <c r="O1011" s="48">
        <v>100</v>
      </c>
    </row>
    <row r="1012" spans="1:16" hidden="1">
      <c r="A1012" s="48" t="s">
        <v>8951</v>
      </c>
      <c r="B1012" s="48" t="s">
        <v>9198</v>
      </c>
      <c r="C1012" s="40" t="s">
        <v>108</v>
      </c>
      <c r="D1012" s="48" t="s">
        <v>65</v>
      </c>
      <c r="E1012" s="48" t="s">
        <v>9593</v>
      </c>
      <c r="F1012" s="48" t="s">
        <v>9594</v>
      </c>
      <c r="G1012" s="41" t="s">
        <v>55</v>
      </c>
      <c r="H1012" s="48" t="s">
        <v>9728</v>
      </c>
      <c r="I1012" s="40" t="s">
        <v>7904</v>
      </c>
      <c r="J1012" s="40" t="s">
        <v>7906</v>
      </c>
      <c r="K1012" s="43">
        <f>L1011</f>
        <v>41591</v>
      </c>
      <c r="L1012" s="43">
        <f>K1012+5</f>
        <v>41596</v>
      </c>
      <c r="M1012" s="48" t="s">
        <v>8173</v>
      </c>
      <c r="N1012" s="48" t="s">
        <v>14</v>
      </c>
      <c r="O1012" s="48">
        <v>100</v>
      </c>
    </row>
    <row r="1013" spans="1:16" hidden="1">
      <c r="A1013" s="48" t="s">
        <v>8951</v>
      </c>
      <c r="B1013" s="48" t="s">
        <v>9198</v>
      </c>
      <c r="C1013" s="40" t="s">
        <v>108</v>
      </c>
      <c r="D1013" s="48" t="s">
        <v>65</v>
      </c>
      <c r="E1013" s="48" t="s">
        <v>9593</v>
      </c>
      <c r="F1013" s="48" t="s">
        <v>9594</v>
      </c>
      <c r="G1013" s="41" t="s">
        <v>55</v>
      </c>
      <c r="H1013" s="48" t="s">
        <v>9728</v>
      </c>
      <c r="I1013" s="40" t="s">
        <v>7904</v>
      </c>
      <c r="J1013" s="40" t="s">
        <v>7907</v>
      </c>
      <c r="K1013" s="43">
        <f>L1012</f>
        <v>41596</v>
      </c>
      <c r="L1013" s="43">
        <f>K1013+5</f>
        <v>41601</v>
      </c>
      <c r="M1013" s="48" t="s">
        <v>8173</v>
      </c>
      <c r="N1013" s="48" t="s">
        <v>14</v>
      </c>
      <c r="O1013" s="48">
        <v>100</v>
      </c>
    </row>
    <row r="1014" spans="1:16" hidden="1">
      <c r="A1014" s="48" t="s">
        <v>8951</v>
      </c>
      <c r="B1014" s="48" t="s">
        <v>9198</v>
      </c>
      <c r="C1014" s="40" t="s">
        <v>108</v>
      </c>
      <c r="D1014" s="48" t="s">
        <v>65</v>
      </c>
      <c r="E1014" s="48" t="s">
        <v>9593</v>
      </c>
      <c r="F1014" s="48" t="s">
        <v>9594</v>
      </c>
      <c r="G1014" s="41" t="s">
        <v>55</v>
      </c>
      <c r="H1014" s="48" t="s">
        <v>9728</v>
      </c>
      <c r="I1014" s="40" t="s">
        <v>7904</v>
      </c>
      <c r="J1014" s="40" t="s">
        <v>8172</v>
      </c>
      <c r="K1014" s="43">
        <f>L1013</f>
        <v>41601</v>
      </c>
      <c r="L1014" s="72">
        <f>K1014+1</f>
        <v>41602</v>
      </c>
      <c r="M1014" s="48" t="s">
        <v>8173</v>
      </c>
      <c r="N1014" s="48" t="s">
        <v>14</v>
      </c>
      <c r="O1014" s="48">
        <v>100</v>
      </c>
    </row>
    <row r="1015" spans="1:16" hidden="1">
      <c r="A1015" s="47" t="s">
        <v>8951</v>
      </c>
      <c r="B1015" s="47" t="s">
        <v>9729</v>
      </c>
      <c r="C1015" s="49" t="s">
        <v>108</v>
      </c>
      <c r="D1015" s="47" t="s">
        <v>65</v>
      </c>
      <c r="E1015" s="48" t="s">
        <v>9593</v>
      </c>
      <c r="F1015" s="48" t="s">
        <v>9594</v>
      </c>
      <c r="G1015" s="49" t="s">
        <v>6175</v>
      </c>
      <c r="H1015" s="49" t="s">
        <v>9730</v>
      </c>
      <c r="I1015" s="41" t="s">
        <v>1048</v>
      </c>
      <c r="J1015" s="41" t="s">
        <v>7888</v>
      </c>
      <c r="K1015" s="41"/>
      <c r="L1015" s="40"/>
    </row>
    <row r="1016" spans="1:16" hidden="1">
      <c r="A1016" s="47" t="s">
        <v>8951</v>
      </c>
      <c r="B1016" s="47" t="s">
        <v>9729</v>
      </c>
      <c r="C1016" s="49" t="s">
        <v>108</v>
      </c>
      <c r="D1016" s="47" t="s">
        <v>65</v>
      </c>
      <c r="E1016" s="48" t="s">
        <v>9593</v>
      </c>
      <c r="F1016" s="48" t="s">
        <v>9594</v>
      </c>
      <c r="G1016" s="49" t="s">
        <v>6175</v>
      </c>
      <c r="H1016" s="49" t="s">
        <v>9730</v>
      </c>
      <c r="I1016" s="41" t="s">
        <v>1048</v>
      </c>
      <c r="J1016" s="41" t="s">
        <v>8244</v>
      </c>
      <c r="K1016" s="59">
        <v>41204</v>
      </c>
      <c r="L1016" s="40"/>
    </row>
    <row r="1017" spans="1:16" hidden="1">
      <c r="A1017" s="47" t="s">
        <v>8951</v>
      </c>
      <c r="B1017" s="47" t="s">
        <v>9729</v>
      </c>
      <c r="C1017" s="49" t="s">
        <v>108</v>
      </c>
      <c r="D1017" s="47" t="s">
        <v>65</v>
      </c>
      <c r="E1017" s="48" t="s">
        <v>9593</v>
      </c>
      <c r="F1017" s="48" t="s">
        <v>9594</v>
      </c>
      <c r="G1017" s="49" t="s">
        <v>6175</v>
      </c>
      <c r="H1017" s="49" t="s">
        <v>9730</v>
      </c>
      <c r="I1017" s="41" t="s">
        <v>1048</v>
      </c>
      <c r="J1017" s="41" t="s">
        <v>7889</v>
      </c>
      <c r="K1017" s="42">
        <v>41320</v>
      </c>
      <c r="L1017" s="40"/>
    </row>
    <row r="1018" spans="1:16" hidden="1">
      <c r="A1018" s="47" t="s">
        <v>8951</v>
      </c>
      <c r="B1018" s="47" t="s">
        <v>9729</v>
      </c>
      <c r="C1018" s="49" t="s">
        <v>108</v>
      </c>
      <c r="D1018" s="47" t="s">
        <v>65</v>
      </c>
      <c r="E1018" s="48" t="s">
        <v>9593</v>
      </c>
      <c r="F1018" s="48" t="s">
        <v>9594</v>
      </c>
      <c r="G1018" s="49" t="s">
        <v>6175</v>
      </c>
      <c r="H1018" s="49" t="s">
        <v>9730</v>
      </c>
      <c r="I1018" s="41" t="s">
        <v>1048</v>
      </c>
      <c r="J1018" s="41" t="s">
        <v>7890</v>
      </c>
      <c r="K1018" s="41"/>
      <c r="L1018" s="40"/>
    </row>
    <row r="1019" spans="1:16" hidden="1">
      <c r="A1019" s="47" t="s">
        <v>8951</v>
      </c>
      <c r="B1019" s="47" t="s">
        <v>9729</v>
      </c>
      <c r="C1019" s="49" t="s">
        <v>108</v>
      </c>
      <c r="D1019" s="47" t="s">
        <v>65</v>
      </c>
      <c r="E1019" s="48" t="s">
        <v>9593</v>
      </c>
      <c r="F1019" s="48" t="s">
        <v>9594</v>
      </c>
      <c r="G1019" s="49" t="s">
        <v>6175</v>
      </c>
      <c r="H1019" s="49" t="s">
        <v>9730</v>
      </c>
      <c r="I1019" s="41" t="s">
        <v>1048</v>
      </c>
      <c r="J1019" s="41" t="s">
        <v>7891</v>
      </c>
      <c r="K1019" s="41"/>
      <c r="L1019" s="40"/>
    </row>
    <row r="1020" spans="1:16" hidden="1">
      <c r="A1020" s="47" t="s">
        <v>8951</v>
      </c>
      <c r="B1020" s="47" t="s">
        <v>9729</v>
      </c>
      <c r="C1020" s="49" t="s">
        <v>108</v>
      </c>
      <c r="D1020" s="47" t="s">
        <v>65</v>
      </c>
      <c r="E1020" s="48" t="s">
        <v>9593</v>
      </c>
      <c r="F1020" s="48" t="s">
        <v>9594</v>
      </c>
      <c r="G1020" s="49" t="s">
        <v>6175</v>
      </c>
      <c r="H1020" s="49" t="s">
        <v>9730</v>
      </c>
      <c r="I1020" s="41" t="s">
        <v>1048</v>
      </c>
      <c r="J1020" s="41" t="s">
        <v>7892</v>
      </c>
      <c r="K1020" s="41"/>
      <c r="L1020" s="40"/>
    </row>
    <row r="1021" spans="1:16" hidden="1">
      <c r="A1021" s="47" t="s">
        <v>8951</v>
      </c>
      <c r="B1021" s="47" t="s">
        <v>9729</v>
      </c>
      <c r="C1021" s="49" t="s">
        <v>108</v>
      </c>
      <c r="D1021" s="47" t="s">
        <v>65</v>
      </c>
      <c r="E1021" s="48" t="s">
        <v>9593</v>
      </c>
      <c r="F1021" s="48" t="s">
        <v>9594</v>
      </c>
      <c r="G1021" s="49" t="s">
        <v>6175</v>
      </c>
      <c r="H1021" s="49" t="s">
        <v>9730</v>
      </c>
      <c r="I1021" s="41" t="s">
        <v>1048</v>
      </c>
      <c r="J1021" s="41" t="s">
        <v>7893</v>
      </c>
      <c r="K1021" s="41"/>
      <c r="L1021" s="40"/>
    </row>
    <row r="1022" spans="1:16" hidden="1">
      <c r="A1022" s="47" t="s">
        <v>8951</v>
      </c>
      <c r="B1022" s="47" t="s">
        <v>9729</v>
      </c>
      <c r="C1022" s="49" t="s">
        <v>108</v>
      </c>
      <c r="D1022" s="47" t="s">
        <v>65</v>
      </c>
      <c r="E1022" s="48" t="s">
        <v>9593</v>
      </c>
      <c r="F1022" s="48" t="s">
        <v>9594</v>
      </c>
      <c r="G1022" s="49" t="s">
        <v>6175</v>
      </c>
      <c r="H1022" s="49" t="s">
        <v>9730</v>
      </c>
      <c r="I1022" s="41" t="s">
        <v>1048</v>
      </c>
      <c r="J1022" s="41" t="s">
        <v>7894</v>
      </c>
      <c r="K1022" s="41"/>
      <c r="L1022" s="40"/>
    </row>
    <row r="1023" spans="1:16" hidden="1">
      <c r="A1023" s="46" t="s">
        <v>8951</v>
      </c>
      <c r="B1023" s="46" t="s">
        <v>9729</v>
      </c>
      <c r="C1023" s="48" t="s">
        <v>108</v>
      </c>
      <c r="D1023" s="46" t="s">
        <v>65</v>
      </c>
      <c r="E1023" s="48" t="s">
        <v>9593</v>
      </c>
      <c r="F1023" s="48" t="s">
        <v>9594</v>
      </c>
      <c r="G1023" s="49" t="s">
        <v>6175</v>
      </c>
      <c r="H1023" s="48" t="s">
        <v>9730</v>
      </c>
      <c r="I1023" s="40" t="s">
        <v>7895</v>
      </c>
      <c r="J1023" s="40" t="s">
        <v>8245</v>
      </c>
      <c r="K1023" s="43">
        <f>K1016</f>
        <v>41204</v>
      </c>
      <c r="L1023" s="43">
        <f>K1023+10</f>
        <v>41214</v>
      </c>
      <c r="M1023" s="40" t="s">
        <v>8173</v>
      </c>
      <c r="N1023" s="48" t="s">
        <v>14</v>
      </c>
      <c r="O1023" s="40">
        <v>100</v>
      </c>
      <c r="P1023" s="39"/>
    </row>
    <row r="1024" spans="1:16" hidden="1">
      <c r="A1024" s="46" t="s">
        <v>8951</v>
      </c>
      <c r="B1024" s="46" t="s">
        <v>9729</v>
      </c>
      <c r="C1024" s="48" t="s">
        <v>108</v>
      </c>
      <c r="D1024" s="46" t="s">
        <v>65</v>
      </c>
      <c r="E1024" s="48" t="s">
        <v>9593</v>
      </c>
      <c r="F1024" s="48" t="s">
        <v>9594</v>
      </c>
      <c r="G1024" s="49" t="s">
        <v>6175</v>
      </c>
      <c r="H1024" s="48" t="s">
        <v>9730</v>
      </c>
      <c r="I1024" s="40" t="s">
        <v>7898</v>
      </c>
      <c r="J1024" s="40" t="s">
        <v>8247</v>
      </c>
      <c r="K1024" s="43">
        <f>L1023</f>
        <v>41214</v>
      </c>
      <c r="L1024" s="43">
        <f>K1024+2</f>
        <v>41216</v>
      </c>
      <c r="M1024" s="40" t="s">
        <v>8173</v>
      </c>
      <c r="N1024" s="48" t="s">
        <v>14</v>
      </c>
      <c r="O1024" s="40">
        <v>100</v>
      </c>
      <c r="P1024" s="39"/>
    </row>
    <row r="1025" spans="1:16">
      <c r="A1025" s="46" t="s">
        <v>8951</v>
      </c>
      <c r="B1025" s="46" t="s">
        <v>9729</v>
      </c>
      <c r="C1025" s="48" t="s">
        <v>108</v>
      </c>
      <c r="D1025" s="46" t="s">
        <v>65</v>
      </c>
      <c r="E1025" s="48" t="s">
        <v>9593</v>
      </c>
      <c r="F1025" s="48" t="s">
        <v>9594</v>
      </c>
      <c r="G1025" s="49" t="s">
        <v>6175</v>
      </c>
      <c r="H1025" s="48" t="s">
        <v>9730</v>
      </c>
      <c r="I1025" s="40" t="s">
        <v>7901</v>
      </c>
      <c r="J1025" s="40" t="s">
        <v>7902</v>
      </c>
      <c r="K1025" s="43">
        <f>L1024</f>
        <v>41216</v>
      </c>
      <c r="L1025" s="43">
        <f>K1026</f>
        <v>41304</v>
      </c>
      <c r="M1025" s="40" t="s">
        <v>8173</v>
      </c>
      <c r="N1025" s="48" t="s">
        <v>14</v>
      </c>
      <c r="O1025" s="40">
        <v>100</v>
      </c>
      <c r="P1025" s="39"/>
    </row>
    <row r="1026" spans="1:16" hidden="1">
      <c r="A1026" s="46" t="s">
        <v>8951</v>
      </c>
      <c r="B1026" s="46" t="s">
        <v>9729</v>
      </c>
      <c r="C1026" s="48" t="s">
        <v>108</v>
      </c>
      <c r="D1026" s="46" t="s">
        <v>65</v>
      </c>
      <c r="E1026" s="48" t="s">
        <v>9593</v>
      </c>
      <c r="F1026" s="48" t="s">
        <v>9594</v>
      </c>
      <c r="G1026" s="49" t="s">
        <v>6175</v>
      </c>
      <c r="H1026" s="48" t="s">
        <v>9730</v>
      </c>
      <c r="I1026" s="40" t="s">
        <v>7904</v>
      </c>
      <c r="J1026" s="40" t="s">
        <v>7905</v>
      </c>
      <c r="K1026" s="43">
        <f>L1026-5</f>
        <v>41304</v>
      </c>
      <c r="L1026" s="43">
        <f>K1027</f>
        <v>41309</v>
      </c>
      <c r="M1026" s="40" t="s">
        <v>8173</v>
      </c>
      <c r="N1026" s="48" t="s">
        <v>14</v>
      </c>
      <c r="O1026" s="40">
        <v>100</v>
      </c>
      <c r="P1026" s="39"/>
    </row>
    <row r="1027" spans="1:16" hidden="1">
      <c r="A1027" s="46" t="s">
        <v>8951</v>
      </c>
      <c r="B1027" s="46" t="s">
        <v>9729</v>
      </c>
      <c r="C1027" s="48" t="s">
        <v>108</v>
      </c>
      <c r="D1027" s="46" t="s">
        <v>65</v>
      </c>
      <c r="E1027" s="48" t="s">
        <v>9593</v>
      </c>
      <c r="F1027" s="48" t="s">
        <v>9594</v>
      </c>
      <c r="G1027" s="49" t="s">
        <v>6175</v>
      </c>
      <c r="H1027" s="48" t="s">
        <v>9730</v>
      </c>
      <c r="I1027" s="40" t="s">
        <v>7904</v>
      </c>
      <c r="J1027" s="40" t="s">
        <v>8249</v>
      </c>
      <c r="K1027" s="43">
        <f>L1027-5</f>
        <v>41309</v>
      </c>
      <c r="L1027" s="43">
        <f>K1028</f>
        <v>41314</v>
      </c>
      <c r="M1027" s="40" t="s">
        <v>8173</v>
      </c>
      <c r="N1027" s="48" t="s">
        <v>14</v>
      </c>
      <c r="O1027" s="40">
        <v>100</v>
      </c>
      <c r="P1027" s="39"/>
    </row>
    <row r="1028" spans="1:16" hidden="1">
      <c r="A1028" s="46" t="s">
        <v>8951</v>
      </c>
      <c r="B1028" s="46" t="s">
        <v>9729</v>
      </c>
      <c r="C1028" s="48" t="s">
        <v>108</v>
      </c>
      <c r="D1028" s="46" t="s">
        <v>65</v>
      </c>
      <c r="E1028" s="48" t="s">
        <v>9593</v>
      </c>
      <c r="F1028" s="48" t="s">
        <v>9594</v>
      </c>
      <c r="G1028" s="49" t="s">
        <v>6175</v>
      </c>
      <c r="H1028" s="48" t="s">
        <v>9730</v>
      </c>
      <c r="I1028" s="40" t="s">
        <v>7904</v>
      </c>
      <c r="J1028" s="40" t="s">
        <v>7907</v>
      </c>
      <c r="K1028" s="43">
        <f>L1028-5</f>
        <v>41314</v>
      </c>
      <c r="L1028" s="43">
        <f>K1029</f>
        <v>41319</v>
      </c>
      <c r="M1028" s="40" t="s">
        <v>8173</v>
      </c>
      <c r="N1028" s="48" t="s">
        <v>14</v>
      </c>
      <c r="O1028" s="40">
        <v>100</v>
      </c>
      <c r="P1028" s="39"/>
    </row>
    <row r="1029" spans="1:16" hidden="1">
      <c r="A1029" s="46" t="s">
        <v>8951</v>
      </c>
      <c r="B1029" s="46" t="s">
        <v>9729</v>
      </c>
      <c r="C1029" s="48" t="s">
        <v>108</v>
      </c>
      <c r="D1029" s="46" t="s">
        <v>65</v>
      </c>
      <c r="E1029" s="48" t="s">
        <v>9593</v>
      </c>
      <c r="F1029" s="48" t="s">
        <v>9594</v>
      </c>
      <c r="G1029" s="49" t="s">
        <v>6175</v>
      </c>
      <c r="H1029" s="48" t="s">
        <v>9730</v>
      </c>
      <c r="I1029" s="40" t="s">
        <v>7904</v>
      </c>
      <c r="J1029" s="40" t="s">
        <v>8172</v>
      </c>
      <c r="K1029" s="43">
        <f>L1029-1</f>
        <v>41319</v>
      </c>
      <c r="L1029" s="43">
        <f>K1017</f>
        <v>41320</v>
      </c>
      <c r="M1029" s="40" t="s">
        <v>8173</v>
      </c>
      <c r="N1029" s="48" t="s">
        <v>14</v>
      </c>
      <c r="O1029" s="40">
        <v>100</v>
      </c>
      <c r="P1029" s="39"/>
    </row>
    <row r="1030" spans="1:16" hidden="1">
      <c r="A1030" s="49" t="s">
        <v>8951</v>
      </c>
      <c r="B1030" s="49" t="s">
        <v>8169</v>
      </c>
      <c r="C1030" s="49" t="s">
        <v>108</v>
      </c>
      <c r="D1030" s="47" t="s">
        <v>65</v>
      </c>
      <c r="E1030" s="48" t="s">
        <v>9593</v>
      </c>
      <c r="F1030" s="48" t="s">
        <v>9594</v>
      </c>
      <c r="G1030" s="49" t="s">
        <v>6175</v>
      </c>
      <c r="H1030" s="49" t="s">
        <v>9731</v>
      </c>
      <c r="I1030" s="41" t="s">
        <v>1048</v>
      </c>
      <c r="J1030" s="41" t="s">
        <v>7888</v>
      </c>
      <c r="K1030" s="41"/>
      <c r="L1030" s="40"/>
    </row>
    <row r="1031" spans="1:16" hidden="1">
      <c r="A1031" s="49" t="s">
        <v>8951</v>
      </c>
      <c r="B1031" s="49" t="s">
        <v>8169</v>
      </c>
      <c r="C1031" s="49" t="s">
        <v>108</v>
      </c>
      <c r="D1031" s="47" t="s">
        <v>65</v>
      </c>
      <c r="E1031" s="48" t="s">
        <v>9593</v>
      </c>
      <c r="F1031" s="48" t="s">
        <v>9594</v>
      </c>
      <c r="G1031" s="49" t="s">
        <v>6175</v>
      </c>
      <c r="H1031" s="49" t="s">
        <v>9731</v>
      </c>
      <c r="I1031" s="41" t="s">
        <v>1048</v>
      </c>
      <c r="J1031" s="41" t="s">
        <v>8244</v>
      </c>
      <c r="K1031" s="59">
        <v>41222</v>
      </c>
      <c r="L1031" s="40"/>
    </row>
    <row r="1032" spans="1:16" hidden="1">
      <c r="A1032" s="49" t="s">
        <v>8951</v>
      </c>
      <c r="B1032" s="49" t="s">
        <v>8169</v>
      </c>
      <c r="C1032" s="49" t="s">
        <v>108</v>
      </c>
      <c r="D1032" s="47" t="s">
        <v>65</v>
      </c>
      <c r="E1032" s="48" t="s">
        <v>9593</v>
      </c>
      <c r="F1032" s="48" t="s">
        <v>9594</v>
      </c>
      <c r="G1032" s="49" t="s">
        <v>6175</v>
      </c>
      <c r="H1032" s="49" t="s">
        <v>9731</v>
      </c>
      <c r="I1032" s="41" t="s">
        <v>1048</v>
      </c>
      <c r="J1032" s="41" t="s">
        <v>7889</v>
      </c>
      <c r="K1032" s="59">
        <v>41292</v>
      </c>
      <c r="L1032" s="40"/>
    </row>
    <row r="1033" spans="1:16" hidden="1">
      <c r="A1033" s="49" t="s">
        <v>8951</v>
      </c>
      <c r="B1033" s="49" t="s">
        <v>8169</v>
      </c>
      <c r="C1033" s="49" t="s">
        <v>108</v>
      </c>
      <c r="D1033" s="47" t="s">
        <v>65</v>
      </c>
      <c r="E1033" s="48" t="s">
        <v>9593</v>
      </c>
      <c r="F1033" s="48" t="s">
        <v>9594</v>
      </c>
      <c r="G1033" s="49" t="s">
        <v>6175</v>
      </c>
      <c r="H1033" s="49" t="s">
        <v>9731</v>
      </c>
      <c r="I1033" s="41" t="s">
        <v>1048</v>
      </c>
      <c r="J1033" s="41" t="s">
        <v>7890</v>
      </c>
      <c r="K1033" s="41"/>
      <c r="L1033" s="40"/>
    </row>
    <row r="1034" spans="1:16" hidden="1">
      <c r="A1034" s="49" t="s">
        <v>8951</v>
      </c>
      <c r="B1034" s="49" t="s">
        <v>8169</v>
      </c>
      <c r="C1034" s="49" t="s">
        <v>108</v>
      </c>
      <c r="D1034" s="47" t="s">
        <v>65</v>
      </c>
      <c r="E1034" s="48" t="s">
        <v>9593</v>
      </c>
      <c r="F1034" s="48" t="s">
        <v>9594</v>
      </c>
      <c r="G1034" s="49" t="s">
        <v>6175</v>
      </c>
      <c r="H1034" s="49" t="s">
        <v>9731</v>
      </c>
      <c r="I1034" s="41" t="s">
        <v>1048</v>
      </c>
      <c r="J1034" s="41" t="s">
        <v>7891</v>
      </c>
      <c r="K1034" s="41"/>
      <c r="L1034" s="40"/>
    </row>
    <row r="1035" spans="1:16" hidden="1">
      <c r="A1035" s="49" t="s">
        <v>8951</v>
      </c>
      <c r="B1035" s="49" t="s">
        <v>8169</v>
      </c>
      <c r="C1035" s="49" t="s">
        <v>108</v>
      </c>
      <c r="D1035" s="47" t="s">
        <v>65</v>
      </c>
      <c r="E1035" s="48" t="s">
        <v>9593</v>
      </c>
      <c r="F1035" s="48" t="s">
        <v>9594</v>
      </c>
      <c r="G1035" s="49" t="s">
        <v>6175</v>
      </c>
      <c r="H1035" s="49" t="s">
        <v>9731</v>
      </c>
      <c r="I1035" s="41" t="s">
        <v>1048</v>
      </c>
      <c r="J1035" s="41" t="s">
        <v>7892</v>
      </c>
      <c r="K1035" s="41"/>
      <c r="L1035" s="40"/>
    </row>
    <row r="1036" spans="1:16" hidden="1">
      <c r="A1036" s="49" t="s">
        <v>8951</v>
      </c>
      <c r="B1036" s="49" t="s">
        <v>8169</v>
      </c>
      <c r="C1036" s="49" t="s">
        <v>108</v>
      </c>
      <c r="D1036" s="47" t="s">
        <v>65</v>
      </c>
      <c r="E1036" s="48" t="s">
        <v>9593</v>
      </c>
      <c r="F1036" s="48" t="s">
        <v>9594</v>
      </c>
      <c r="G1036" s="49" t="s">
        <v>6175</v>
      </c>
      <c r="H1036" s="49" t="s">
        <v>9731</v>
      </c>
      <c r="I1036" s="41" t="s">
        <v>1048</v>
      </c>
      <c r="J1036" s="41" t="s">
        <v>7893</v>
      </c>
      <c r="K1036" s="41"/>
      <c r="L1036" s="40"/>
    </row>
    <row r="1037" spans="1:16" hidden="1">
      <c r="A1037" s="49" t="s">
        <v>8951</v>
      </c>
      <c r="B1037" s="49" t="s">
        <v>8169</v>
      </c>
      <c r="C1037" s="49" t="s">
        <v>108</v>
      </c>
      <c r="D1037" s="47" t="s">
        <v>65</v>
      </c>
      <c r="E1037" s="48" t="s">
        <v>9593</v>
      </c>
      <c r="F1037" s="48" t="s">
        <v>9594</v>
      </c>
      <c r="G1037" s="49" t="s">
        <v>6175</v>
      </c>
      <c r="H1037" s="49" t="s">
        <v>9731</v>
      </c>
      <c r="I1037" s="41" t="s">
        <v>1048</v>
      </c>
      <c r="J1037" s="41" t="s">
        <v>7894</v>
      </c>
      <c r="K1037" s="41"/>
      <c r="L1037" s="40"/>
    </row>
    <row r="1038" spans="1:16" hidden="1">
      <c r="A1038" s="48" t="s">
        <v>8951</v>
      </c>
      <c r="B1038" s="48" t="s">
        <v>8169</v>
      </c>
      <c r="C1038" s="48" t="s">
        <v>108</v>
      </c>
      <c r="D1038" s="46" t="s">
        <v>65</v>
      </c>
      <c r="E1038" s="48" t="s">
        <v>9593</v>
      </c>
      <c r="F1038" s="48" t="s">
        <v>9594</v>
      </c>
      <c r="G1038" s="49" t="s">
        <v>6175</v>
      </c>
      <c r="H1038" s="48" t="s">
        <v>9731</v>
      </c>
      <c r="I1038" s="40" t="s">
        <v>7895</v>
      </c>
      <c r="J1038" s="40" t="s">
        <v>8245</v>
      </c>
      <c r="K1038" s="43">
        <f>K1031</f>
        <v>41222</v>
      </c>
      <c r="L1038" s="43">
        <f>K1038+10</f>
        <v>41232</v>
      </c>
      <c r="M1038" s="40" t="s">
        <v>8173</v>
      </c>
      <c r="N1038" s="48" t="s">
        <v>98</v>
      </c>
      <c r="O1038" s="40">
        <v>100</v>
      </c>
      <c r="P1038" s="39"/>
    </row>
    <row r="1039" spans="1:16" hidden="1">
      <c r="A1039" s="48" t="s">
        <v>8951</v>
      </c>
      <c r="B1039" s="48" t="s">
        <v>8169</v>
      </c>
      <c r="C1039" s="48" t="s">
        <v>108</v>
      </c>
      <c r="D1039" s="46" t="s">
        <v>65</v>
      </c>
      <c r="E1039" s="48" t="s">
        <v>9593</v>
      </c>
      <c r="F1039" s="48" t="s">
        <v>9594</v>
      </c>
      <c r="G1039" s="49" t="s">
        <v>6175</v>
      </c>
      <c r="H1039" s="48" t="s">
        <v>9731</v>
      </c>
      <c r="I1039" s="40" t="s">
        <v>7898</v>
      </c>
      <c r="J1039" s="40" t="s">
        <v>8247</v>
      </c>
      <c r="K1039" s="43">
        <f>L1038</f>
        <v>41232</v>
      </c>
      <c r="L1039" s="43">
        <f>K1039+2</f>
        <v>41234</v>
      </c>
      <c r="M1039" s="40" t="s">
        <v>8173</v>
      </c>
      <c r="N1039" s="48" t="s">
        <v>8252</v>
      </c>
      <c r="O1039" s="40">
        <v>100</v>
      </c>
      <c r="P1039" s="39"/>
    </row>
    <row r="1040" spans="1:16" ht="26.45">
      <c r="A1040" s="48" t="s">
        <v>8951</v>
      </c>
      <c r="B1040" s="48" t="s">
        <v>8169</v>
      </c>
      <c r="C1040" s="48" t="s">
        <v>108</v>
      </c>
      <c r="D1040" s="46" t="s">
        <v>65</v>
      </c>
      <c r="E1040" s="48" t="s">
        <v>9593</v>
      </c>
      <c r="F1040" s="48" t="s">
        <v>9594</v>
      </c>
      <c r="G1040" s="49" t="s">
        <v>6175</v>
      </c>
      <c r="H1040" s="48" t="s">
        <v>9731</v>
      </c>
      <c r="I1040" s="40" t="s">
        <v>7901</v>
      </c>
      <c r="J1040" s="40" t="s">
        <v>7902</v>
      </c>
      <c r="K1040" s="43">
        <f>L1039</f>
        <v>41234</v>
      </c>
      <c r="L1040" s="43">
        <f>K1041</f>
        <v>41276</v>
      </c>
      <c r="M1040" s="40" t="s">
        <v>8173</v>
      </c>
      <c r="N1040" s="48" t="s">
        <v>98</v>
      </c>
      <c r="O1040" s="40">
        <v>100</v>
      </c>
      <c r="P1040" s="39" t="s">
        <v>9732</v>
      </c>
    </row>
    <row r="1041" spans="1:16" hidden="1">
      <c r="A1041" s="48" t="s">
        <v>8951</v>
      </c>
      <c r="B1041" s="48" t="s">
        <v>8169</v>
      </c>
      <c r="C1041" s="48" t="s">
        <v>108</v>
      </c>
      <c r="D1041" s="46" t="s">
        <v>65</v>
      </c>
      <c r="E1041" s="48" t="s">
        <v>9593</v>
      </c>
      <c r="F1041" s="48" t="s">
        <v>9594</v>
      </c>
      <c r="G1041" s="49" t="s">
        <v>6175</v>
      </c>
      <c r="H1041" s="48" t="s">
        <v>9731</v>
      </c>
      <c r="I1041" s="40" t="s">
        <v>7904</v>
      </c>
      <c r="J1041" s="40" t="s">
        <v>7905</v>
      </c>
      <c r="K1041" s="43">
        <f>L1041-5</f>
        <v>41276</v>
      </c>
      <c r="L1041" s="43">
        <f>K1042</f>
        <v>41281</v>
      </c>
      <c r="M1041" s="40" t="s">
        <v>8173</v>
      </c>
      <c r="N1041" s="48" t="s">
        <v>98</v>
      </c>
      <c r="O1041" s="40">
        <v>100</v>
      </c>
      <c r="P1041" s="39" t="s">
        <v>9733</v>
      </c>
    </row>
    <row r="1042" spans="1:16" hidden="1">
      <c r="A1042" s="48" t="s">
        <v>8951</v>
      </c>
      <c r="B1042" s="48" t="s">
        <v>8169</v>
      </c>
      <c r="C1042" s="48" t="s">
        <v>108</v>
      </c>
      <c r="D1042" s="46" t="s">
        <v>65</v>
      </c>
      <c r="E1042" s="48" t="s">
        <v>9593</v>
      </c>
      <c r="F1042" s="48" t="s">
        <v>9594</v>
      </c>
      <c r="G1042" s="49" t="s">
        <v>6175</v>
      </c>
      <c r="H1042" s="48" t="s">
        <v>9731</v>
      </c>
      <c r="I1042" s="40" t="s">
        <v>7904</v>
      </c>
      <c r="J1042" s="40" t="s">
        <v>8249</v>
      </c>
      <c r="K1042" s="43">
        <f>L1042-5</f>
        <v>41281</v>
      </c>
      <c r="L1042" s="43">
        <f>K1043</f>
        <v>41286</v>
      </c>
      <c r="M1042" s="40" t="s">
        <v>8173</v>
      </c>
      <c r="N1042" s="48" t="s">
        <v>98</v>
      </c>
      <c r="O1042" s="40">
        <v>100</v>
      </c>
      <c r="P1042" s="39"/>
    </row>
    <row r="1043" spans="1:16" hidden="1">
      <c r="A1043" s="48" t="s">
        <v>8951</v>
      </c>
      <c r="B1043" s="48" t="s">
        <v>8169</v>
      </c>
      <c r="C1043" s="48" t="s">
        <v>108</v>
      </c>
      <c r="D1043" s="46" t="s">
        <v>65</v>
      </c>
      <c r="E1043" s="48" t="s">
        <v>9593</v>
      </c>
      <c r="F1043" s="48" t="s">
        <v>9594</v>
      </c>
      <c r="G1043" s="49" t="s">
        <v>6175</v>
      </c>
      <c r="H1043" s="48" t="s">
        <v>9731</v>
      </c>
      <c r="I1043" s="40" t="s">
        <v>7904</v>
      </c>
      <c r="J1043" s="40" t="s">
        <v>7907</v>
      </c>
      <c r="K1043" s="43">
        <f>L1043-5</f>
        <v>41286</v>
      </c>
      <c r="L1043" s="43">
        <f>K1044</f>
        <v>41291</v>
      </c>
      <c r="M1043" s="40" t="s">
        <v>8173</v>
      </c>
      <c r="N1043" s="48" t="s">
        <v>98</v>
      </c>
      <c r="O1043" s="40">
        <v>100</v>
      </c>
      <c r="P1043" s="39"/>
    </row>
    <row r="1044" spans="1:16" hidden="1">
      <c r="A1044" s="48" t="s">
        <v>8951</v>
      </c>
      <c r="B1044" s="48" t="s">
        <v>8169</v>
      </c>
      <c r="C1044" s="48" t="s">
        <v>108</v>
      </c>
      <c r="D1044" s="46" t="s">
        <v>65</v>
      </c>
      <c r="E1044" s="48" t="s">
        <v>9593</v>
      </c>
      <c r="F1044" s="48" t="s">
        <v>9594</v>
      </c>
      <c r="G1044" s="49" t="s">
        <v>6175</v>
      </c>
      <c r="H1044" s="48" t="s">
        <v>9731</v>
      </c>
      <c r="I1044" s="40" t="s">
        <v>7904</v>
      </c>
      <c r="J1044" s="40" t="s">
        <v>8172</v>
      </c>
      <c r="K1044" s="43">
        <f>L1044-1</f>
        <v>41291</v>
      </c>
      <c r="L1044" s="43">
        <f>K1032</f>
        <v>41292</v>
      </c>
      <c r="M1044" s="40" t="s">
        <v>7</v>
      </c>
      <c r="N1044" s="48" t="s">
        <v>98</v>
      </c>
      <c r="O1044" s="40">
        <v>100</v>
      </c>
      <c r="P1044" s="39"/>
    </row>
    <row r="1045" spans="1:16" hidden="1">
      <c r="A1045" s="49" t="s">
        <v>8585</v>
      </c>
      <c r="B1045" s="49"/>
      <c r="C1045" s="49" t="s">
        <v>108</v>
      </c>
      <c r="D1045" s="47" t="s">
        <v>65</v>
      </c>
      <c r="E1045" s="48" t="s">
        <v>9593</v>
      </c>
      <c r="F1045" s="48" t="s">
        <v>9594</v>
      </c>
      <c r="G1045" s="41" t="s">
        <v>5399</v>
      </c>
      <c r="H1045" s="49" t="s">
        <v>9734</v>
      </c>
      <c r="I1045" s="41" t="s">
        <v>1048</v>
      </c>
      <c r="J1045" s="41" t="s">
        <v>7888</v>
      </c>
      <c r="K1045" s="41"/>
      <c r="L1045" s="40"/>
    </row>
    <row r="1046" spans="1:16" hidden="1">
      <c r="A1046" s="49" t="s">
        <v>8585</v>
      </c>
      <c r="B1046" s="49"/>
      <c r="C1046" s="49" t="s">
        <v>108</v>
      </c>
      <c r="D1046" s="47" t="s">
        <v>65</v>
      </c>
      <c r="E1046" s="48" t="s">
        <v>9593</v>
      </c>
      <c r="F1046" s="48" t="s">
        <v>9594</v>
      </c>
      <c r="G1046" s="41" t="s">
        <v>5399</v>
      </c>
      <c r="H1046" s="49" t="s">
        <v>9734</v>
      </c>
      <c r="I1046" s="41" t="s">
        <v>1048</v>
      </c>
      <c r="J1046" s="41" t="s">
        <v>8244</v>
      </c>
      <c r="K1046" s="42">
        <v>41275</v>
      </c>
      <c r="L1046" s="40"/>
    </row>
    <row r="1047" spans="1:16" hidden="1">
      <c r="A1047" s="49" t="s">
        <v>8585</v>
      </c>
      <c r="B1047" s="49"/>
      <c r="C1047" s="49" t="s">
        <v>108</v>
      </c>
      <c r="D1047" s="47" t="s">
        <v>65</v>
      </c>
      <c r="E1047" s="48" t="s">
        <v>9593</v>
      </c>
      <c r="F1047" s="48" t="s">
        <v>9594</v>
      </c>
      <c r="G1047" s="41" t="s">
        <v>5399</v>
      </c>
      <c r="H1047" s="49" t="s">
        <v>9734</v>
      </c>
      <c r="I1047" s="41" t="s">
        <v>1048</v>
      </c>
      <c r="J1047" s="41" t="s">
        <v>7889</v>
      </c>
      <c r="K1047" s="42">
        <v>41395</v>
      </c>
      <c r="L1047" s="40"/>
    </row>
    <row r="1048" spans="1:16" hidden="1">
      <c r="A1048" s="49" t="s">
        <v>8585</v>
      </c>
      <c r="B1048" s="49"/>
      <c r="C1048" s="49" t="s">
        <v>108</v>
      </c>
      <c r="D1048" s="47" t="s">
        <v>65</v>
      </c>
      <c r="E1048" s="48" t="s">
        <v>9593</v>
      </c>
      <c r="F1048" s="48" t="s">
        <v>9594</v>
      </c>
      <c r="G1048" s="41" t="s">
        <v>5399</v>
      </c>
      <c r="H1048" s="49" t="s">
        <v>9734</v>
      </c>
      <c r="I1048" s="41" t="s">
        <v>1048</v>
      </c>
      <c r="J1048" s="41" t="s">
        <v>7890</v>
      </c>
      <c r="K1048" s="41"/>
      <c r="L1048" s="40"/>
    </row>
    <row r="1049" spans="1:16" hidden="1">
      <c r="A1049" s="49" t="s">
        <v>8585</v>
      </c>
      <c r="B1049" s="49"/>
      <c r="C1049" s="49" t="s">
        <v>108</v>
      </c>
      <c r="D1049" s="47" t="s">
        <v>65</v>
      </c>
      <c r="E1049" s="48" t="s">
        <v>9593</v>
      </c>
      <c r="F1049" s="48" t="s">
        <v>9594</v>
      </c>
      <c r="G1049" s="41" t="s">
        <v>5399</v>
      </c>
      <c r="H1049" s="49" t="s">
        <v>9734</v>
      </c>
      <c r="I1049" s="41" t="s">
        <v>1048</v>
      </c>
      <c r="J1049" s="41" t="s">
        <v>7891</v>
      </c>
      <c r="K1049" s="41"/>
      <c r="L1049" s="40"/>
    </row>
    <row r="1050" spans="1:16" hidden="1">
      <c r="A1050" s="49" t="s">
        <v>8585</v>
      </c>
      <c r="B1050" s="49"/>
      <c r="C1050" s="49" t="s">
        <v>108</v>
      </c>
      <c r="D1050" s="47" t="s">
        <v>65</v>
      </c>
      <c r="E1050" s="48" t="s">
        <v>9593</v>
      </c>
      <c r="F1050" s="48" t="s">
        <v>9594</v>
      </c>
      <c r="G1050" s="41" t="s">
        <v>5399</v>
      </c>
      <c r="H1050" s="49" t="s">
        <v>9734</v>
      </c>
      <c r="I1050" s="41" t="s">
        <v>1048</v>
      </c>
      <c r="J1050" s="41" t="s">
        <v>7892</v>
      </c>
      <c r="K1050" s="41"/>
      <c r="L1050" s="40"/>
    </row>
    <row r="1051" spans="1:16" hidden="1">
      <c r="A1051" s="49" t="s">
        <v>8585</v>
      </c>
      <c r="B1051" s="49"/>
      <c r="C1051" s="49" t="s">
        <v>108</v>
      </c>
      <c r="D1051" s="47" t="s">
        <v>65</v>
      </c>
      <c r="E1051" s="48" t="s">
        <v>9593</v>
      </c>
      <c r="F1051" s="48" t="s">
        <v>9594</v>
      </c>
      <c r="G1051" s="41" t="s">
        <v>5399</v>
      </c>
      <c r="H1051" s="49" t="s">
        <v>9734</v>
      </c>
      <c r="I1051" s="41" t="s">
        <v>1048</v>
      </c>
      <c r="J1051" s="41" t="s">
        <v>7893</v>
      </c>
      <c r="K1051" s="41"/>
      <c r="L1051" s="40"/>
    </row>
    <row r="1052" spans="1:16" hidden="1">
      <c r="A1052" s="49" t="s">
        <v>8585</v>
      </c>
      <c r="B1052" s="49"/>
      <c r="C1052" s="49" t="s">
        <v>108</v>
      </c>
      <c r="D1052" s="47" t="s">
        <v>65</v>
      </c>
      <c r="E1052" s="48" t="s">
        <v>9593</v>
      </c>
      <c r="F1052" s="48" t="s">
        <v>9594</v>
      </c>
      <c r="G1052" s="41" t="s">
        <v>5399</v>
      </c>
      <c r="H1052" s="49" t="s">
        <v>9734</v>
      </c>
      <c r="I1052" s="41" t="s">
        <v>1048</v>
      </c>
      <c r="J1052" s="41" t="s">
        <v>7894</v>
      </c>
      <c r="K1052" s="41"/>
      <c r="L1052" s="40"/>
    </row>
    <row r="1053" spans="1:16" hidden="1">
      <c r="A1053" s="48" t="s">
        <v>8585</v>
      </c>
      <c r="C1053" s="48" t="s">
        <v>108</v>
      </c>
      <c r="D1053" s="46" t="s">
        <v>65</v>
      </c>
      <c r="E1053" s="48" t="s">
        <v>9593</v>
      </c>
      <c r="F1053" s="48" t="s">
        <v>9594</v>
      </c>
      <c r="G1053" s="41" t="s">
        <v>5399</v>
      </c>
      <c r="H1053" s="48" t="s">
        <v>9734</v>
      </c>
      <c r="I1053" s="40" t="s">
        <v>7895</v>
      </c>
      <c r="J1053" s="40" t="s">
        <v>8245</v>
      </c>
      <c r="K1053" s="43">
        <f>K1046</f>
        <v>41275</v>
      </c>
      <c r="L1053" s="43">
        <f>K1053+30</f>
        <v>41305</v>
      </c>
      <c r="M1053" s="40" t="s">
        <v>8173</v>
      </c>
      <c r="N1053" s="48" t="s">
        <v>145</v>
      </c>
      <c r="O1053" s="40">
        <v>100</v>
      </c>
      <c r="P1053" s="39"/>
    </row>
    <row r="1054" spans="1:16" hidden="1">
      <c r="A1054" s="48" t="s">
        <v>8585</v>
      </c>
      <c r="C1054" s="48" t="s">
        <v>108</v>
      </c>
      <c r="D1054" s="46" t="s">
        <v>65</v>
      </c>
      <c r="E1054" s="48" t="s">
        <v>9593</v>
      </c>
      <c r="F1054" s="48" t="s">
        <v>9594</v>
      </c>
      <c r="G1054" s="41" t="s">
        <v>5399</v>
      </c>
      <c r="H1054" s="48" t="s">
        <v>9734</v>
      </c>
      <c r="I1054" s="40" t="s">
        <v>7898</v>
      </c>
      <c r="J1054" s="40" t="s">
        <v>8247</v>
      </c>
      <c r="K1054" s="43">
        <f t="shared" ref="K1054:K1059" si="17">L1053</f>
        <v>41305</v>
      </c>
      <c r="L1054" s="43">
        <f>K1054+5</f>
        <v>41310</v>
      </c>
      <c r="M1054" s="40" t="s">
        <v>8173</v>
      </c>
      <c r="N1054" s="48" t="s">
        <v>145</v>
      </c>
      <c r="O1054" s="40">
        <v>100</v>
      </c>
      <c r="P1054" s="39"/>
    </row>
    <row r="1055" spans="1:16" hidden="1">
      <c r="A1055" s="48" t="s">
        <v>8585</v>
      </c>
      <c r="C1055" s="48" t="s">
        <v>108</v>
      </c>
      <c r="D1055" s="46" t="s">
        <v>65</v>
      </c>
      <c r="E1055" s="48" t="s">
        <v>9593</v>
      </c>
      <c r="F1055" s="48" t="s">
        <v>9594</v>
      </c>
      <c r="G1055" s="41" t="s">
        <v>5399</v>
      </c>
      <c r="H1055" s="48" t="s">
        <v>9734</v>
      </c>
      <c r="I1055" s="40" t="s">
        <v>8253</v>
      </c>
      <c r="J1055" s="40" t="s">
        <v>8254</v>
      </c>
      <c r="K1055" s="43">
        <f t="shared" si="17"/>
        <v>41310</v>
      </c>
      <c r="L1055" s="43">
        <f>K1055+30</f>
        <v>41340</v>
      </c>
      <c r="M1055" s="40" t="s">
        <v>8173</v>
      </c>
      <c r="N1055" s="48" t="s">
        <v>145</v>
      </c>
      <c r="O1055" s="40">
        <v>100</v>
      </c>
      <c r="P1055" s="39"/>
    </row>
    <row r="1056" spans="1:16" hidden="1">
      <c r="A1056" s="48" t="s">
        <v>8585</v>
      </c>
      <c r="C1056" s="48" t="s">
        <v>108</v>
      </c>
      <c r="D1056" s="46" t="s">
        <v>65</v>
      </c>
      <c r="E1056" s="48" t="s">
        <v>9593</v>
      </c>
      <c r="F1056" s="48" t="s">
        <v>9594</v>
      </c>
      <c r="G1056" s="41" t="s">
        <v>5399</v>
      </c>
      <c r="H1056" s="48" t="s">
        <v>9734</v>
      </c>
      <c r="I1056" s="40" t="s">
        <v>8256</v>
      </c>
      <c r="J1056" s="40" t="s">
        <v>8257</v>
      </c>
      <c r="K1056" s="43">
        <f t="shared" si="17"/>
        <v>41340</v>
      </c>
      <c r="L1056" s="43">
        <f>L1055+10</f>
        <v>41350</v>
      </c>
      <c r="M1056" s="40" t="s">
        <v>8173</v>
      </c>
      <c r="N1056" s="48" t="s">
        <v>145</v>
      </c>
      <c r="O1056" s="40">
        <v>100</v>
      </c>
      <c r="P1056" s="39"/>
    </row>
    <row r="1057" spans="1:16" hidden="1">
      <c r="A1057" s="48" t="s">
        <v>8585</v>
      </c>
      <c r="C1057" s="48" t="s">
        <v>108</v>
      </c>
      <c r="D1057" s="46" t="s">
        <v>65</v>
      </c>
      <c r="E1057" s="48" t="s">
        <v>9593</v>
      </c>
      <c r="F1057" s="48" t="s">
        <v>9594</v>
      </c>
      <c r="G1057" s="41" t="s">
        <v>5399</v>
      </c>
      <c r="H1057" s="48" t="s">
        <v>9734</v>
      </c>
      <c r="I1057" s="40" t="s">
        <v>8256</v>
      </c>
      <c r="J1057" s="40" t="s">
        <v>8249</v>
      </c>
      <c r="K1057" s="43">
        <f t="shared" si="17"/>
        <v>41350</v>
      </c>
      <c r="L1057" s="43">
        <f>K1057+10</f>
        <v>41360</v>
      </c>
      <c r="M1057" s="40" t="s">
        <v>8173</v>
      </c>
      <c r="N1057" s="48" t="s">
        <v>145</v>
      </c>
      <c r="O1057" s="40">
        <v>100</v>
      </c>
      <c r="P1057" s="39"/>
    </row>
    <row r="1058" spans="1:16" hidden="1">
      <c r="A1058" s="48" t="s">
        <v>8585</v>
      </c>
      <c r="C1058" s="48" t="s">
        <v>108</v>
      </c>
      <c r="D1058" s="46" t="s">
        <v>65</v>
      </c>
      <c r="E1058" s="48" t="s">
        <v>9593</v>
      </c>
      <c r="F1058" s="48" t="s">
        <v>9594</v>
      </c>
      <c r="G1058" s="41" t="s">
        <v>5399</v>
      </c>
      <c r="H1058" s="48" t="s">
        <v>9734</v>
      </c>
      <c r="I1058" s="40" t="s">
        <v>8256</v>
      </c>
      <c r="J1058" s="40" t="s">
        <v>7907</v>
      </c>
      <c r="K1058" s="43">
        <f t="shared" si="17"/>
        <v>41360</v>
      </c>
      <c r="L1058" s="43">
        <f>K1058+5</f>
        <v>41365</v>
      </c>
      <c r="M1058" s="40" t="s">
        <v>8173</v>
      </c>
      <c r="N1058" s="48" t="s">
        <v>145</v>
      </c>
      <c r="O1058" s="40">
        <v>100</v>
      </c>
      <c r="P1058" s="39"/>
    </row>
    <row r="1059" spans="1:16" hidden="1">
      <c r="A1059" s="48" t="s">
        <v>8585</v>
      </c>
      <c r="C1059" s="48" t="s">
        <v>108</v>
      </c>
      <c r="D1059" s="46" t="s">
        <v>65</v>
      </c>
      <c r="E1059" s="48" t="s">
        <v>9593</v>
      </c>
      <c r="F1059" s="48" t="s">
        <v>9594</v>
      </c>
      <c r="G1059" s="41" t="s">
        <v>5399</v>
      </c>
      <c r="H1059" s="48" t="s">
        <v>9734</v>
      </c>
      <c r="I1059" s="40" t="s">
        <v>8256</v>
      </c>
      <c r="J1059" s="40" t="s">
        <v>8259</v>
      </c>
      <c r="K1059" s="43">
        <f t="shared" si="17"/>
        <v>41365</v>
      </c>
      <c r="L1059" s="43">
        <f>K1059</f>
        <v>41365</v>
      </c>
      <c r="M1059" s="40" t="s">
        <v>8173</v>
      </c>
      <c r="N1059" s="48" t="s">
        <v>145</v>
      </c>
      <c r="O1059" s="40">
        <v>100</v>
      </c>
      <c r="P1059" s="39"/>
    </row>
    <row r="1060" spans="1:16" hidden="1">
      <c r="A1060" s="48" t="s">
        <v>8585</v>
      </c>
      <c r="C1060" s="48" t="s">
        <v>108</v>
      </c>
      <c r="D1060" s="46" t="s">
        <v>65</v>
      </c>
      <c r="E1060" s="48" t="s">
        <v>9593</v>
      </c>
      <c r="F1060" s="48" t="s">
        <v>9594</v>
      </c>
      <c r="G1060" s="41" t="s">
        <v>5399</v>
      </c>
      <c r="H1060" s="48" t="s">
        <v>9734</v>
      </c>
      <c r="I1060" s="65" t="s">
        <v>8261</v>
      </c>
      <c r="J1060" s="40" t="s">
        <v>8262</v>
      </c>
      <c r="K1060" s="43">
        <f>L1057</f>
        <v>41360</v>
      </c>
      <c r="L1060" s="43">
        <f>K1060+5</f>
        <v>41365</v>
      </c>
      <c r="M1060" s="40" t="s">
        <v>8173</v>
      </c>
      <c r="N1060" s="48" t="s">
        <v>145</v>
      </c>
      <c r="O1060" s="40">
        <v>100</v>
      </c>
      <c r="P1060" s="39"/>
    </row>
    <row r="1061" spans="1:16" hidden="1">
      <c r="A1061" s="48" t="s">
        <v>8585</v>
      </c>
      <c r="C1061" s="48" t="s">
        <v>108</v>
      </c>
      <c r="D1061" s="46" t="s">
        <v>65</v>
      </c>
      <c r="E1061" s="48" t="s">
        <v>9593</v>
      </c>
      <c r="F1061" s="48" t="s">
        <v>9594</v>
      </c>
      <c r="G1061" s="41" t="s">
        <v>5399</v>
      </c>
      <c r="H1061" s="48" t="s">
        <v>9734</v>
      </c>
      <c r="I1061" s="40" t="s">
        <v>8264</v>
      </c>
      <c r="J1061" s="40" t="s">
        <v>8265</v>
      </c>
      <c r="K1061" s="43">
        <f>L1060</f>
        <v>41365</v>
      </c>
      <c r="L1061" s="43">
        <f>K1047-21</f>
        <v>41374</v>
      </c>
      <c r="M1061" s="40" t="s">
        <v>8173</v>
      </c>
      <c r="N1061" s="48" t="s">
        <v>145</v>
      </c>
      <c r="O1061" s="40">
        <v>100</v>
      </c>
      <c r="P1061" s="39"/>
    </row>
    <row r="1062" spans="1:16" hidden="1">
      <c r="A1062" s="48" t="s">
        <v>8585</v>
      </c>
      <c r="C1062" s="48" t="s">
        <v>108</v>
      </c>
      <c r="D1062" s="46" t="s">
        <v>65</v>
      </c>
      <c r="E1062" s="48" t="s">
        <v>9593</v>
      </c>
      <c r="F1062" s="48" t="s">
        <v>9594</v>
      </c>
      <c r="G1062" s="41" t="s">
        <v>5399</v>
      </c>
      <c r="H1062" s="48" t="s">
        <v>9734</v>
      </c>
      <c r="I1062" s="40" t="s">
        <v>8261</v>
      </c>
      <c r="J1062" s="40" t="s">
        <v>8266</v>
      </c>
      <c r="K1062" s="43">
        <f>L1061</f>
        <v>41374</v>
      </c>
      <c r="L1062" s="43">
        <f>K1062</f>
        <v>41374</v>
      </c>
      <c r="M1062" s="40" t="s">
        <v>8173</v>
      </c>
      <c r="N1062" s="48" t="s">
        <v>145</v>
      </c>
      <c r="O1062" s="40">
        <v>100</v>
      </c>
      <c r="P1062" s="39"/>
    </row>
    <row r="1063" spans="1:16" hidden="1">
      <c r="A1063" s="48" t="s">
        <v>8585</v>
      </c>
      <c r="C1063" s="48" t="s">
        <v>108</v>
      </c>
      <c r="D1063" s="46" t="s">
        <v>65</v>
      </c>
      <c r="E1063" s="48" t="s">
        <v>9593</v>
      </c>
      <c r="F1063" s="48" t="s">
        <v>9594</v>
      </c>
      <c r="G1063" s="41" t="s">
        <v>5399</v>
      </c>
      <c r="H1063" s="48" t="s">
        <v>9734</v>
      </c>
      <c r="I1063" s="40" t="s">
        <v>7904</v>
      </c>
      <c r="J1063" s="40" t="s">
        <v>8267</v>
      </c>
      <c r="K1063" s="43">
        <f>L1061</f>
        <v>41374</v>
      </c>
      <c r="L1063" s="43">
        <f>K1063+5</f>
        <v>41379</v>
      </c>
      <c r="M1063" s="40" t="s">
        <v>8173</v>
      </c>
      <c r="N1063" s="48" t="s">
        <v>145</v>
      </c>
      <c r="O1063" s="40">
        <v>100</v>
      </c>
      <c r="P1063" s="39"/>
    </row>
    <row r="1064" spans="1:16" hidden="1">
      <c r="A1064" s="48" t="s">
        <v>8585</v>
      </c>
      <c r="C1064" s="48" t="s">
        <v>108</v>
      </c>
      <c r="D1064" s="46" t="s">
        <v>65</v>
      </c>
      <c r="E1064" s="48" t="s">
        <v>9593</v>
      </c>
      <c r="F1064" s="48" t="s">
        <v>9594</v>
      </c>
      <c r="G1064" s="41" t="s">
        <v>5399</v>
      </c>
      <c r="H1064" s="48" t="s">
        <v>9734</v>
      </c>
      <c r="I1064" s="40" t="s">
        <v>7904</v>
      </c>
      <c r="J1064" s="40" t="s">
        <v>8268</v>
      </c>
      <c r="K1064" s="43">
        <f>L1063</f>
        <v>41379</v>
      </c>
      <c r="L1064" s="43">
        <f>K1064+5</f>
        <v>41384</v>
      </c>
      <c r="M1064" s="40" t="s">
        <v>8173</v>
      </c>
      <c r="N1064" s="48" t="s">
        <v>145</v>
      </c>
      <c r="O1064" s="40">
        <v>100</v>
      </c>
      <c r="P1064" s="39"/>
    </row>
    <row r="1065" spans="1:16" hidden="1">
      <c r="A1065" s="48" t="s">
        <v>8585</v>
      </c>
      <c r="C1065" s="48" t="s">
        <v>108</v>
      </c>
      <c r="D1065" s="46" t="s">
        <v>65</v>
      </c>
      <c r="E1065" s="48" t="s">
        <v>9593</v>
      </c>
      <c r="F1065" s="48" t="s">
        <v>9594</v>
      </c>
      <c r="G1065" s="41" t="s">
        <v>5399</v>
      </c>
      <c r="H1065" s="48" t="s">
        <v>9734</v>
      </c>
      <c r="I1065" s="40" t="s">
        <v>7904</v>
      </c>
      <c r="J1065" s="40" t="s">
        <v>8269</v>
      </c>
      <c r="K1065" s="43">
        <f>L1064</f>
        <v>41384</v>
      </c>
      <c r="L1065" s="43">
        <f>K1065+5</f>
        <v>41389</v>
      </c>
      <c r="M1065" s="40" t="s">
        <v>8173</v>
      </c>
      <c r="N1065" s="48" t="s">
        <v>145</v>
      </c>
      <c r="O1065" s="40">
        <v>100</v>
      </c>
      <c r="P1065" s="39"/>
    </row>
    <row r="1066" spans="1:16" hidden="1">
      <c r="A1066" s="48" t="s">
        <v>8585</v>
      </c>
      <c r="C1066" s="48" t="s">
        <v>108</v>
      </c>
      <c r="D1066" s="46" t="s">
        <v>65</v>
      </c>
      <c r="E1066" s="48" t="s">
        <v>9593</v>
      </c>
      <c r="F1066" s="48" t="s">
        <v>9594</v>
      </c>
      <c r="G1066" s="41" t="s">
        <v>5399</v>
      </c>
      <c r="H1066" s="48" t="s">
        <v>9734</v>
      </c>
      <c r="I1066" s="40" t="s">
        <v>7904</v>
      </c>
      <c r="J1066" s="40" t="s">
        <v>8172</v>
      </c>
      <c r="K1066" s="43">
        <f>L1065</f>
        <v>41389</v>
      </c>
      <c r="L1066" s="67">
        <f>K1066+1</f>
        <v>41390</v>
      </c>
      <c r="M1066" s="40" t="s">
        <v>8173</v>
      </c>
      <c r="N1066" s="48" t="s">
        <v>145</v>
      </c>
      <c r="O1066" s="40">
        <v>100</v>
      </c>
      <c r="P1066" s="39"/>
    </row>
    <row r="1067" spans="1:16" hidden="1">
      <c r="A1067" s="49" t="s">
        <v>8585</v>
      </c>
      <c r="B1067" s="49"/>
      <c r="C1067" s="47" t="s">
        <v>65</v>
      </c>
      <c r="D1067" s="47" t="s">
        <v>65</v>
      </c>
      <c r="E1067" s="48" t="s">
        <v>9593</v>
      </c>
      <c r="F1067" s="48" t="s">
        <v>9594</v>
      </c>
      <c r="G1067" s="41" t="s">
        <v>5399</v>
      </c>
      <c r="H1067" s="49" t="s">
        <v>9735</v>
      </c>
      <c r="I1067" s="41" t="s">
        <v>1048</v>
      </c>
      <c r="J1067" s="41" t="s">
        <v>7888</v>
      </c>
      <c r="K1067" s="41"/>
      <c r="L1067" s="40"/>
    </row>
    <row r="1068" spans="1:16" hidden="1">
      <c r="A1068" s="49" t="s">
        <v>8585</v>
      </c>
      <c r="B1068" s="49"/>
      <c r="C1068" s="47" t="s">
        <v>65</v>
      </c>
      <c r="D1068" s="47" t="s">
        <v>65</v>
      </c>
      <c r="E1068" s="48" t="s">
        <v>9593</v>
      </c>
      <c r="F1068" s="48" t="s">
        <v>9594</v>
      </c>
      <c r="G1068" s="41" t="s">
        <v>5399</v>
      </c>
      <c r="H1068" s="49" t="s">
        <v>9735</v>
      </c>
      <c r="I1068" s="41" t="s">
        <v>1048</v>
      </c>
      <c r="J1068" s="41" t="s">
        <v>8244</v>
      </c>
      <c r="K1068" s="42">
        <v>41275</v>
      </c>
      <c r="L1068" s="40"/>
    </row>
    <row r="1069" spans="1:16" hidden="1">
      <c r="A1069" s="49" t="s">
        <v>8585</v>
      </c>
      <c r="B1069" s="49"/>
      <c r="C1069" s="47" t="s">
        <v>65</v>
      </c>
      <c r="D1069" s="47" t="s">
        <v>65</v>
      </c>
      <c r="E1069" s="48" t="s">
        <v>9593</v>
      </c>
      <c r="F1069" s="48" t="s">
        <v>9594</v>
      </c>
      <c r="G1069" s="41" t="s">
        <v>5399</v>
      </c>
      <c r="H1069" s="49" t="s">
        <v>9735</v>
      </c>
      <c r="I1069" s="41" t="s">
        <v>1048</v>
      </c>
      <c r="J1069" s="41" t="s">
        <v>7889</v>
      </c>
      <c r="K1069" s="42">
        <v>41395</v>
      </c>
      <c r="L1069" s="40"/>
    </row>
    <row r="1070" spans="1:16" hidden="1">
      <c r="A1070" s="49" t="s">
        <v>8585</v>
      </c>
      <c r="B1070" s="49"/>
      <c r="C1070" s="47" t="s">
        <v>65</v>
      </c>
      <c r="D1070" s="47" t="s">
        <v>65</v>
      </c>
      <c r="E1070" s="48" t="s">
        <v>9593</v>
      </c>
      <c r="F1070" s="48" t="s">
        <v>9594</v>
      </c>
      <c r="G1070" s="41" t="s">
        <v>5399</v>
      </c>
      <c r="H1070" s="49" t="s">
        <v>9735</v>
      </c>
      <c r="I1070" s="41" t="s">
        <v>1048</v>
      </c>
      <c r="J1070" s="41" t="s">
        <v>7890</v>
      </c>
      <c r="K1070" s="41"/>
      <c r="L1070" s="40"/>
    </row>
    <row r="1071" spans="1:16" hidden="1">
      <c r="A1071" s="49" t="s">
        <v>8585</v>
      </c>
      <c r="B1071" s="49"/>
      <c r="C1071" s="47" t="s">
        <v>65</v>
      </c>
      <c r="D1071" s="47" t="s">
        <v>65</v>
      </c>
      <c r="E1071" s="48" t="s">
        <v>9593</v>
      </c>
      <c r="F1071" s="48" t="s">
        <v>9594</v>
      </c>
      <c r="G1071" s="41" t="s">
        <v>5399</v>
      </c>
      <c r="H1071" s="49" t="s">
        <v>9735</v>
      </c>
      <c r="I1071" s="41" t="s">
        <v>1048</v>
      </c>
      <c r="J1071" s="41" t="s">
        <v>7891</v>
      </c>
      <c r="K1071" s="41"/>
      <c r="L1071" s="40"/>
    </row>
    <row r="1072" spans="1:16" hidden="1">
      <c r="A1072" s="49" t="s">
        <v>8585</v>
      </c>
      <c r="B1072" s="49"/>
      <c r="C1072" s="47" t="s">
        <v>65</v>
      </c>
      <c r="D1072" s="47" t="s">
        <v>65</v>
      </c>
      <c r="E1072" s="48" t="s">
        <v>9593</v>
      </c>
      <c r="F1072" s="48" t="s">
        <v>9594</v>
      </c>
      <c r="G1072" s="41" t="s">
        <v>5399</v>
      </c>
      <c r="H1072" s="49" t="s">
        <v>9735</v>
      </c>
      <c r="I1072" s="41" t="s">
        <v>1048</v>
      </c>
      <c r="J1072" s="41" t="s">
        <v>7892</v>
      </c>
      <c r="K1072" s="41"/>
      <c r="L1072" s="40"/>
    </row>
    <row r="1073" spans="1:16" hidden="1">
      <c r="A1073" s="49" t="s">
        <v>8585</v>
      </c>
      <c r="B1073" s="49"/>
      <c r="C1073" s="47" t="s">
        <v>65</v>
      </c>
      <c r="D1073" s="47" t="s">
        <v>65</v>
      </c>
      <c r="E1073" s="48" t="s">
        <v>9593</v>
      </c>
      <c r="F1073" s="48" t="s">
        <v>9594</v>
      </c>
      <c r="G1073" s="41" t="s">
        <v>5399</v>
      </c>
      <c r="H1073" s="49" t="s">
        <v>9735</v>
      </c>
      <c r="I1073" s="41" t="s">
        <v>1048</v>
      </c>
      <c r="J1073" s="41" t="s">
        <v>7893</v>
      </c>
      <c r="K1073" s="41"/>
      <c r="L1073" s="40"/>
    </row>
    <row r="1074" spans="1:16" hidden="1">
      <c r="A1074" s="49" t="s">
        <v>8585</v>
      </c>
      <c r="B1074" s="49"/>
      <c r="C1074" s="47" t="s">
        <v>65</v>
      </c>
      <c r="D1074" s="47" t="s">
        <v>65</v>
      </c>
      <c r="E1074" s="48" t="s">
        <v>9593</v>
      </c>
      <c r="F1074" s="48" t="s">
        <v>9594</v>
      </c>
      <c r="G1074" s="41" t="s">
        <v>5399</v>
      </c>
      <c r="H1074" s="49" t="s">
        <v>9735</v>
      </c>
      <c r="I1074" s="41" t="s">
        <v>1048</v>
      </c>
      <c r="J1074" s="41" t="s">
        <v>7894</v>
      </c>
      <c r="K1074" s="41"/>
      <c r="L1074" s="40"/>
    </row>
    <row r="1075" spans="1:16" hidden="1">
      <c r="A1075" s="48" t="s">
        <v>8585</v>
      </c>
      <c r="C1075" s="46" t="s">
        <v>65</v>
      </c>
      <c r="D1075" s="46" t="s">
        <v>65</v>
      </c>
      <c r="E1075" s="48" t="s">
        <v>9593</v>
      </c>
      <c r="F1075" s="48" t="s">
        <v>9594</v>
      </c>
      <c r="G1075" s="41" t="s">
        <v>5399</v>
      </c>
      <c r="H1075" s="48" t="s">
        <v>9735</v>
      </c>
      <c r="I1075" s="40" t="s">
        <v>7895</v>
      </c>
      <c r="J1075" s="40" t="s">
        <v>8245</v>
      </c>
      <c r="K1075" s="43">
        <f>K1068</f>
        <v>41275</v>
      </c>
      <c r="L1075" s="43">
        <f>K1075+30</f>
        <v>41305</v>
      </c>
      <c r="M1075" s="40" t="s">
        <v>8173</v>
      </c>
      <c r="N1075" s="48" t="s">
        <v>7945</v>
      </c>
      <c r="O1075" s="40">
        <v>100</v>
      </c>
      <c r="P1075" s="39"/>
    </row>
    <row r="1076" spans="1:16" hidden="1">
      <c r="A1076" s="48" t="s">
        <v>8585</v>
      </c>
      <c r="C1076" s="46" t="s">
        <v>65</v>
      </c>
      <c r="D1076" s="46" t="s">
        <v>65</v>
      </c>
      <c r="E1076" s="48" t="s">
        <v>9593</v>
      </c>
      <c r="F1076" s="48" t="s">
        <v>9594</v>
      </c>
      <c r="G1076" s="41" t="s">
        <v>5399</v>
      </c>
      <c r="H1076" s="48" t="s">
        <v>9735</v>
      </c>
      <c r="I1076" s="40" t="s">
        <v>7898</v>
      </c>
      <c r="J1076" s="40" t="s">
        <v>8247</v>
      </c>
      <c r="K1076" s="43">
        <f t="shared" ref="K1076:K1081" si="18">L1075</f>
        <v>41305</v>
      </c>
      <c r="L1076" s="43">
        <f>K1076+5</f>
        <v>41310</v>
      </c>
      <c r="M1076" s="40" t="s">
        <v>8173</v>
      </c>
      <c r="N1076" s="48" t="s">
        <v>7945</v>
      </c>
      <c r="O1076" s="40">
        <v>100</v>
      </c>
      <c r="P1076" s="39"/>
    </row>
    <row r="1077" spans="1:16" hidden="1">
      <c r="A1077" s="48" t="s">
        <v>8585</v>
      </c>
      <c r="C1077" s="46" t="s">
        <v>65</v>
      </c>
      <c r="D1077" s="46" t="s">
        <v>65</v>
      </c>
      <c r="E1077" s="48" t="s">
        <v>9593</v>
      </c>
      <c r="F1077" s="48" t="s">
        <v>9594</v>
      </c>
      <c r="G1077" s="41" t="s">
        <v>5399</v>
      </c>
      <c r="H1077" s="48" t="s">
        <v>9735</v>
      </c>
      <c r="I1077" s="40" t="s">
        <v>8253</v>
      </c>
      <c r="J1077" s="40" t="s">
        <v>8254</v>
      </c>
      <c r="K1077" s="43">
        <f t="shared" si="18"/>
        <v>41310</v>
      </c>
      <c r="L1077" s="43">
        <f>K1077+30</f>
        <v>41340</v>
      </c>
      <c r="M1077" s="40" t="s">
        <v>8173</v>
      </c>
      <c r="N1077" s="48" t="s">
        <v>7945</v>
      </c>
      <c r="O1077" s="40">
        <v>100</v>
      </c>
      <c r="P1077" s="39"/>
    </row>
    <row r="1078" spans="1:16" hidden="1">
      <c r="A1078" s="48" t="s">
        <v>8585</v>
      </c>
      <c r="C1078" s="46" t="s">
        <v>65</v>
      </c>
      <c r="D1078" s="46" t="s">
        <v>65</v>
      </c>
      <c r="E1078" s="48" t="s">
        <v>9593</v>
      </c>
      <c r="F1078" s="48" t="s">
        <v>9594</v>
      </c>
      <c r="G1078" s="41" t="s">
        <v>5399</v>
      </c>
      <c r="H1078" s="48" t="s">
        <v>9735</v>
      </c>
      <c r="I1078" s="40" t="s">
        <v>8256</v>
      </c>
      <c r="J1078" s="40" t="s">
        <v>8257</v>
      </c>
      <c r="K1078" s="43">
        <f t="shared" si="18"/>
        <v>41340</v>
      </c>
      <c r="L1078" s="43">
        <f>L1077+10</f>
        <v>41350</v>
      </c>
      <c r="M1078" s="40" t="s">
        <v>8173</v>
      </c>
      <c r="N1078" s="48" t="s">
        <v>7945</v>
      </c>
      <c r="O1078" s="40">
        <v>100</v>
      </c>
      <c r="P1078" s="39"/>
    </row>
    <row r="1079" spans="1:16" hidden="1">
      <c r="A1079" s="48" t="s">
        <v>8585</v>
      </c>
      <c r="C1079" s="46" t="s">
        <v>65</v>
      </c>
      <c r="D1079" s="46" t="s">
        <v>65</v>
      </c>
      <c r="E1079" s="48" t="s">
        <v>9593</v>
      </c>
      <c r="F1079" s="48" t="s">
        <v>9594</v>
      </c>
      <c r="G1079" s="41" t="s">
        <v>5399</v>
      </c>
      <c r="H1079" s="48" t="s">
        <v>9735</v>
      </c>
      <c r="I1079" s="40" t="s">
        <v>8256</v>
      </c>
      <c r="J1079" s="40" t="s">
        <v>8249</v>
      </c>
      <c r="K1079" s="43">
        <f t="shared" si="18"/>
        <v>41350</v>
      </c>
      <c r="L1079" s="43">
        <f>K1079+10</f>
        <v>41360</v>
      </c>
      <c r="M1079" s="40" t="s">
        <v>8173</v>
      </c>
      <c r="N1079" s="48" t="s">
        <v>7945</v>
      </c>
      <c r="O1079" s="40">
        <v>100</v>
      </c>
      <c r="P1079" s="39"/>
    </row>
    <row r="1080" spans="1:16" hidden="1">
      <c r="A1080" s="48" t="s">
        <v>8585</v>
      </c>
      <c r="C1080" s="46" t="s">
        <v>65</v>
      </c>
      <c r="D1080" s="46" t="s">
        <v>65</v>
      </c>
      <c r="E1080" s="48" t="s">
        <v>9593</v>
      </c>
      <c r="F1080" s="48" t="s">
        <v>9594</v>
      </c>
      <c r="G1080" s="41" t="s">
        <v>5399</v>
      </c>
      <c r="H1080" s="48" t="s">
        <v>9735</v>
      </c>
      <c r="I1080" s="40" t="s">
        <v>8256</v>
      </c>
      <c r="J1080" s="40" t="s">
        <v>7907</v>
      </c>
      <c r="K1080" s="43">
        <f t="shared" si="18"/>
        <v>41360</v>
      </c>
      <c r="L1080" s="43">
        <f>K1080+5</f>
        <v>41365</v>
      </c>
      <c r="M1080" s="40" t="s">
        <v>8173</v>
      </c>
      <c r="N1080" s="48" t="s">
        <v>7945</v>
      </c>
      <c r="O1080" s="40">
        <v>100</v>
      </c>
      <c r="P1080" s="39"/>
    </row>
    <row r="1081" spans="1:16" hidden="1">
      <c r="A1081" s="48" t="s">
        <v>8585</v>
      </c>
      <c r="C1081" s="46" t="s">
        <v>65</v>
      </c>
      <c r="D1081" s="46" t="s">
        <v>65</v>
      </c>
      <c r="E1081" s="48" t="s">
        <v>9593</v>
      </c>
      <c r="F1081" s="48" t="s">
        <v>9594</v>
      </c>
      <c r="G1081" s="41" t="s">
        <v>5399</v>
      </c>
      <c r="H1081" s="48" t="s">
        <v>9735</v>
      </c>
      <c r="I1081" s="40" t="s">
        <v>8256</v>
      </c>
      <c r="J1081" s="40" t="s">
        <v>8259</v>
      </c>
      <c r="K1081" s="43">
        <f t="shared" si="18"/>
        <v>41365</v>
      </c>
      <c r="L1081" s="43">
        <f>K1081</f>
        <v>41365</v>
      </c>
      <c r="M1081" s="40" t="s">
        <v>8173</v>
      </c>
      <c r="N1081" s="48" t="s">
        <v>7945</v>
      </c>
      <c r="O1081" s="40">
        <v>100</v>
      </c>
      <c r="P1081" s="39"/>
    </row>
    <row r="1082" spans="1:16" hidden="1">
      <c r="A1082" s="48" t="s">
        <v>8585</v>
      </c>
      <c r="C1082" s="46" t="s">
        <v>65</v>
      </c>
      <c r="D1082" s="46" t="s">
        <v>65</v>
      </c>
      <c r="E1082" s="48" t="s">
        <v>9593</v>
      </c>
      <c r="F1082" s="48" t="s">
        <v>9594</v>
      </c>
      <c r="G1082" s="41" t="s">
        <v>5399</v>
      </c>
      <c r="H1082" s="48" t="s">
        <v>9735</v>
      </c>
      <c r="I1082" s="65" t="s">
        <v>8261</v>
      </c>
      <c r="J1082" s="40" t="s">
        <v>8262</v>
      </c>
      <c r="K1082" s="43">
        <f>L1079</f>
        <v>41360</v>
      </c>
      <c r="L1082" s="43">
        <f>K1082+5</f>
        <v>41365</v>
      </c>
      <c r="M1082" s="40" t="s">
        <v>8173</v>
      </c>
      <c r="N1082" s="48" t="s">
        <v>7945</v>
      </c>
      <c r="O1082" s="40">
        <v>100</v>
      </c>
      <c r="P1082" s="39"/>
    </row>
    <row r="1083" spans="1:16" hidden="1">
      <c r="A1083" s="48" t="s">
        <v>8585</v>
      </c>
      <c r="C1083" s="46" t="s">
        <v>65</v>
      </c>
      <c r="D1083" s="46" t="s">
        <v>65</v>
      </c>
      <c r="E1083" s="48" t="s">
        <v>9593</v>
      </c>
      <c r="F1083" s="48" t="s">
        <v>9594</v>
      </c>
      <c r="G1083" s="41" t="s">
        <v>5399</v>
      </c>
      <c r="H1083" s="48" t="s">
        <v>9735</v>
      </c>
      <c r="I1083" s="40" t="s">
        <v>8264</v>
      </c>
      <c r="J1083" s="40" t="s">
        <v>8265</v>
      </c>
      <c r="K1083" s="43">
        <f>L1082</f>
        <v>41365</v>
      </c>
      <c r="L1083" s="43">
        <f>K1069-21</f>
        <v>41374</v>
      </c>
      <c r="M1083" s="40" t="s">
        <v>8173</v>
      </c>
      <c r="N1083" s="48" t="s">
        <v>7945</v>
      </c>
      <c r="O1083" s="40">
        <v>100</v>
      </c>
      <c r="P1083" s="39"/>
    </row>
    <row r="1084" spans="1:16" hidden="1">
      <c r="A1084" s="48" t="s">
        <v>8585</v>
      </c>
      <c r="C1084" s="46" t="s">
        <v>65</v>
      </c>
      <c r="D1084" s="46" t="s">
        <v>65</v>
      </c>
      <c r="E1084" s="48" t="s">
        <v>9593</v>
      </c>
      <c r="F1084" s="48" t="s">
        <v>9594</v>
      </c>
      <c r="G1084" s="41" t="s">
        <v>5399</v>
      </c>
      <c r="H1084" s="48" t="s">
        <v>9735</v>
      </c>
      <c r="I1084" s="40" t="s">
        <v>8261</v>
      </c>
      <c r="J1084" s="40" t="s">
        <v>8266</v>
      </c>
      <c r="K1084" s="43">
        <f>L1083</f>
        <v>41374</v>
      </c>
      <c r="L1084" s="43">
        <f>K1084</f>
        <v>41374</v>
      </c>
      <c r="M1084" s="40" t="s">
        <v>8173</v>
      </c>
      <c r="N1084" s="48" t="s">
        <v>7945</v>
      </c>
      <c r="O1084" s="40">
        <v>100</v>
      </c>
      <c r="P1084" s="39"/>
    </row>
    <row r="1085" spans="1:16" hidden="1">
      <c r="A1085" s="48" t="s">
        <v>8585</v>
      </c>
      <c r="C1085" s="46" t="s">
        <v>65</v>
      </c>
      <c r="D1085" s="46" t="s">
        <v>65</v>
      </c>
      <c r="E1085" s="48" t="s">
        <v>9593</v>
      </c>
      <c r="F1085" s="48" t="s">
        <v>9594</v>
      </c>
      <c r="G1085" s="41" t="s">
        <v>5399</v>
      </c>
      <c r="H1085" s="48" t="s">
        <v>9735</v>
      </c>
      <c r="I1085" s="40" t="s">
        <v>7904</v>
      </c>
      <c r="J1085" s="40" t="s">
        <v>8267</v>
      </c>
      <c r="K1085" s="43">
        <f>L1083</f>
        <v>41374</v>
      </c>
      <c r="L1085" s="43">
        <f>K1085+5</f>
        <v>41379</v>
      </c>
      <c r="M1085" s="40" t="s">
        <v>8173</v>
      </c>
      <c r="N1085" s="48" t="s">
        <v>7945</v>
      </c>
      <c r="O1085" s="40">
        <v>100</v>
      </c>
      <c r="P1085" s="39"/>
    </row>
    <row r="1086" spans="1:16" hidden="1">
      <c r="A1086" s="48" t="s">
        <v>8585</v>
      </c>
      <c r="C1086" s="46" t="s">
        <v>65</v>
      </c>
      <c r="D1086" s="46" t="s">
        <v>65</v>
      </c>
      <c r="E1086" s="48" t="s">
        <v>9593</v>
      </c>
      <c r="F1086" s="48" t="s">
        <v>9594</v>
      </c>
      <c r="G1086" s="41" t="s">
        <v>5399</v>
      </c>
      <c r="H1086" s="48" t="s">
        <v>9735</v>
      </c>
      <c r="I1086" s="40" t="s">
        <v>7904</v>
      </c>
      <c r="J1086" s="40" t="s">
        <v>8268</v>
      </c>
      <c r="K1086" s="43">
        <f>L1085</f>
        <v>41379</v>
      </c>
      <c r="L1086" s="43">
        <f>K1086+5</f>
        <v>41384</v>
      </c>
      <c r="M1086" s="40" t="s">
        <v>8173</v>
      </c>
      <c r="N1086" s="48" t="s">
        <v>7945</v>
      </c>
      <c r="O1086" s="40">
        <v>100</v>
      </c>
      <c r="P1086" s="39"/>
    </row>
    <row r="1087" spans="1:16" hidden="1">
      <c r="A1087" s="48" t="s">
        <v>8585</v>
      </c>
      <c r="C1087" s="46" t="s">
        <v>65</v>
      </c>
      <c r="D1087" s="46" t="s">
        <v>65</v>
      </c>
      <c r="E1087" s="48" t="s">
        <v>9593</v>
      </c>
      <c r="F1087" s="48" t="s">
        <v>9594</v>
      </c>
      <c r="G1087" s="41" t="s">
        <v>5399</v>
      </c>
      <c r="H1087" s="48" t="s">
        <v>9735</v>
      </c>
      <c r="I1087" s="40" t="s">
        <v>7904</v>
      </c>
      <c r="J1087" s="40" t="s">
        <v>8269</v>
      </c>
      <c r="K1087" s="43">
        <f>L1086</f>
        <v>41384</v>
      </c>
      <c r="L1087" s="43">
        <f>K1087+5</f>
        <v>41389</v>
      </c>
      <c r="M1087" s="40" t="s">
        <v>8173</v>
      </c>
      <c r="N1087" s="48" t="s">
        <v>7945</v>
      </c>
      <c r="O1087" s="40">
        <v>100</v>
      </c>
      <c r="P1087" s="39"/>
    </row>
    <row r="1088" spans="1:16" hidden="1">
      <c r="A1088" s="48" t="s">
        <v>8585</v>
      </c>
      <c r="C1088" s="46" t="s">
        <v>65</v>
      </c>
      <c r="D1088" s="46" t="s">
        <v>65</v>
      </c>
      <c r="E1088" s="48" t="s">
        <v>9593</v>
      </c>
      <c r="F1088" s="48" t="s">
        <v>9594</v>
      </c>
      <c r="G1088" s="41" t="s">
        <v>5399</v>
      </c>
      <c r="H1088" s="48" t="s">
        <v>9735</v>
      </c>
      <c r="I1088" s="40" t="s">
        <v>7904</v>
      </c>
      <c r="J1088" s="40" t="s">
        <v>8172</v>
      </c>
      <c r="K1088" s="43">
        <f>L1087</f>
        <v>41389</v>
      </c>
      <c r="L1088" s="67">
        <f>K1088+1</f>
        <v>41390</v>
      </c>
      <c r="M1088" s="40" t="s">
        <v>8173</v>
      </c>
      <c r="N1088" s="48" t="s">
        <v>7945</v>
      </c>
      <c r="O1088" s="40">
        <v>100</v>
      </c>
      <c r="P1088" s="39"/>
    </row>
    <row r="1089" spans="1:16" hidden="1">
      <c r="A1089" s="41" t="s">
        <v>8534</v>
      </c>
      <c r="B1089" s="41" t="s">
        <v>9736</v>
      </c>
      <c r="C1089" s="49" t="s">
        <v>65</v>
      </c>
      <c r="D1089" s="49" t="s">
        <v>65</v>
      </c>
      <c r="E1089" s="48" t="s">
        <v>9593</v>
      </c>
      <c r="F1089" s="48" t="s">
        <v>9594</v>
      </c>
      <c r="G1089" s="49" t="s">
        <v>6175</v>
      </c>
      <c r="H1089" s="49" t="s">
        <v>9737</v>
      </c>
      <c r="I1089" s="41" t="s">
        <v>1048</v>
      </c>
      <c r="J1089" s="41" t="s">
        <v>7888</v>
      </c>
      <c r="K1089" s="41"/>
      <c r="L1089" s="40"/>
    </row>
    <row r="1090" spans="1:16" hidden="1">
      <c r="A1090" s="41" t="s">
        <v>8534</v>
      </c>
      <c r="B1090" s="41" t="s">
        <v>9736</v>
      </c>
      <c r="C1090" s="49" t="s">
        <v>65</v>
      </c>
      <c r="D1090" s="49" t="s">
        <v>65</v>
      </c>
      <c r="E1090" s="48" t="s">
        <v>9593</v>
      </c>
      <c r="F1090" s="48" t="s">
        <v>9594</v>
      </c>
      <c r="G1090" s="49" t="s">
        <v>6175</v>
      </c>
      <c r="H1090" s="49" t="s">
        <v>9737</v>
      </c>
      <c r="I1090" s="41" t="s">
        <v>1048</v>
      </c>
      <c r="J1090" s="41" t="s">
        <v>8244</v>
      </c>
      <c r="K1090" s="42">
        <v>41080</v>
      </c>
      <c r="L1090" s="40"/>
    </row>
    <row r="1091" spans="1:16" hidden="1">
      <c r="A1091" s="41" t="s">
        <v>8534</v>
      </c>
      <c r="B1091" s="41" t="s">
        <v>9736</v>
      </c>
      <c r="C1091" s="49" t="s">
        <v>65</v>
      </c>
      <c r="D1091" s="49" t="s">
        <v>65</v>
      </c>
      <c r="E1091" s="48" t="s">
        <v>9593</v>
      </c>
      <c r="F1091" s="48" t="s">
        <v>9594</v>
      </c>
      <c r="G1091" s="49" t="s">
        <v>6175</v>
      </c>
      <c r="H1091" s="49" t="s">
        <v>9737</v>
      </c>
      <c r="I1091" s="41" t="s">
        <v>1048</v>
      </c>
      <c r="J1091" s="41" t="s">
        <v>7889</v>
      </c>
      <c r="K1091" s="42">
        <v>41515</v>
      </c>
      <c r="L1091" s="40"/>
    </row>
    <row r="1092" spans="1:16" hidden="1">
      <c r="A1092" s="41" t="s">
        <v>8534</v>
      </c>
      <c r="B1092" s="41" t="s">
        <v>9736</v>
      </c>
      <c r="C1092" s="49" t="s">
        <v>65</v>
      </c>
      <c r="D1092" s="49" t="s">
        <v>65</v>
      </c>
      <c r="E1092" s="48" t="s">
        <v>9593</v>
      </c>
      <c r="F1092" s="48" t="s">
        <v>9594</v>
      </c>
      <c r="G1092" s="49" t="s">
        <v>6175</v>
      </c>
      <c r="H1092" s="49" t="s">
        <v>9737</v>
      </c>
      <c r="I1092" s="41" t="s">
        <v>1048</v>
      </c>
      <c r="J1092" s="41" t="s">
        <v>7890</v>
      </c>
      <c r="K1092" s="41"/>
      <c r="L1092" s="40"/>
    </row>
    <row r="1093" spans="1:16" hidden="1">
      <c r="A1093" s="41" t="s">
        <v>8534</v>
      </c>
      <c r="B1093" s="41" t="s">
        <v>9736</v>
      </c>
      <c r="C1093" s="49" t="s">
        <v>65</v>
      </c>
      <c r="D1093" s="49" t="s">
        <v>65</v>
      </c>
      <c r="E1093" s="48" t="s">
        <v>9593</v>
      </c>
      <c r="F1093" s="48" t="s">
        <v>9594</v>
      </c>
      <c r="G1093" s="49" t="s">
        <v>6175</v>
      </c>
      <c r="H1093" s="49" t="s">
        <v>9737</v>
      </c>
      <c r="I1093" s="41" t="s">
        <v>1048</v>
      </c>
      <c r="J1093" s="41" t="s">
        <v>7891</v>
      </c>
      <c r="K1093" s="41"/>
      <c r="L1093" s="40"/>
    </row>
    <row r="1094" spans="1:16" hidden="1">
      <c r="A1094" s="41" t="s">
        <v>8534</v>
      </c>
      <c r="B1094" s="41" t="s">
        <v>9736</v>
      </c>
      <c r="C1094" s="49" t="s">
        <v>65</v>
      </c>
      <c r="D1094" s="49" t="s">
        <v>65</v>
      </c>
      <c r="E1094" s="48" t="s">
        <v>9593</v>
      </c>
      <c r="F1094" s="48" t="s">
        <v>9594</v>
      </c>
      <c r="G1094" s="49" t="s">
        <v>6175</v>
      </c>
      <c r="H1094" s="49" t="s">
        <v>9737</v>
      </c>
      <c r="I1094" s="41" t="s">
        <v>1048</v>
      </c>
      <c r="J1094" s="41" t="s">
        <v>7892</v>
      </c>
      <c r="K1094" s="41"/>
      <c r="L1094" s="40"/>
    </row>
    <row r="1095" spans="1:16" hidden="1">
      <c r="A1095" s="41" t="s">
        <v>8534</v>
      </c>
      <c r="B1095" s="41" t="s">
        <v>9736</v>
      </c>
      <c r="C1095" s="49" t="s">
        <v>65</v>
      </c>
      <c r="D1095" s="49" t="s">
        <v>65</v>
      </c>
      <c r="E1095" s="48" t="s">
        <v>9593</v>
      </c>
      <c r="F1095" s="48" t="s">
        <v>9594</v>
      </c>
      <c r="G1095" s="49" t="s">
        <v>6175</v>
      </c>
      <c r="H1095" s="49" t="s">
        <v>9737</v>
      </c>
      <c r="I1095" s="41" t="s">
        <v>1048</v>
      </c>
      <c r="J1095" s="41" t="s">
        <v>7893</v>
      </c>
      <c r="K1095" s="41"/>
      <c r="L1095" s="40"/>
    </row>
    <row r="1096" spans="1:16" hidden="1">
      <c r="A1096" s="41" t="s">
        <v>8534</v>
      </c>
      <c r="B1096" s="41" t="s">
        <v>9736</v>
      </c>
      <c r="C1096" s="49" t="s">
        <v>65</v>
      </c>
      <c r="D1096" s="49" t="s">
        <v>65</v>
      </c>
      <c r="E1096" s="48" t="s">
        <v>9593</v>
      </c>
      <c r="F1096" s="48" t="s">
        <v>9594</v>
      </c>
      <c r="G1096" s="49" t="s">
        <v>6175</v>
      </c>
      <c r="H1096" s="49" t="s">
        <v>9737</v>
      </c>
      <c r="I1096" s="41" t="s">
        <v>1048</v>
      </c>
      <c r="J1096" s="41" t="s">
        <v>7894</v>
      </c>
      <c r="K1096" s="41"/>
      <c r="L1096" s="40"/>
    </row>
    <row r="1097" spans="1:16" hidden="1">
      <c r="A1097" s="40" t="s">
        <v>8534</v>
      </c>
      <c r="B1097" s="40" t="s">
        <v>9736</v>
      </c>
      <c r="C1097" s="48" t="s">
        <v>65</v>
      </c>
      <c r="D1097" s="48" t="s">
        <v>65</v>
      </c>
      <c r="E1097" s="48" t="s">
        <v>9593</v>
      </c>
      <c r="F1097" s="48" t="s">
        <v>9594</v>
      </c>
      <c r="G1097" s="49" t="s">
        <v>6175</v>
      </c>
      <c r="H1097" s="48" t="s">
        <v>9737</v>
      </c>
      <c r="I1097" s="40" t="s">
        <v>7895</v>
      </c>
      <c r="J1097" s="40" t="s">
        <v>8245</v>
      </c>
      <c r="K1097" s="43">
        <f>K1090</f>
        <v>41080</v>
      </c>
      <c r="L1097" s="43">
        <f>K1097+10</f>
        <v>41090</v>
      </c>
      <c r="M1097" s="40" t="s">
        <v>11</v>
      </c>
      <c r="N1097" s="48" t="s">
        <v>4365</v>
      </c>
      <c r="O1097" s="40">
        <v>100</v>
      </c>
      <c r="P1097" s="39"/>
    </row>
    <row r="1098" spans="1:16" ht="52.5" hidden="1">
      <c r="A1098" s="40" t="s">
        <v>8534</v>
      </c>
      <c r="B1098" s="40" t="s">
        <v>9736</v>
      </c>
      <c r="C1098" s="48" t="s">
        <v>65</v>
      </c>
      <c r="D1098" s="48" t="s">
        <v>65</v>
      </c>
      <c r="E1098" s="48" t="s">
        <v>9593</v>
      </c>
      <c r="F1098" s="48" t="s">
        <v>9594</v>
      </c>
      <c r="G1098" s="49" t="s">
        <v>6175</v>
      </c>
      <c r="H1098" s="48" t="s">
        <v>9737</v>
      </c>
      <c r="I1098" s="40" t="s">
        <v>7898</v>
      </c>
      <c r="J1098" s="40" t="s">
        <v>8247</v>
      </c>
      <c r="K1098" s="43">
        <f>L1097</f>
        <v>41090</v>
      </c>
      <c r="L1098" s="43">
        <f>K1098+2</f>
        <v>41092</v>
      </c>
      <c r="M1098" s="40" t="s">
        <v>11</v>
      </c>
      <c r="N1098" s="48" t="s">
        <v>4365</v>
      </c>
      <c r="O1098" s="40">
        <v>100</v>
      </c>
      <c r="P1098" s="39" t="s">
        <v>9738</v>
      </c>
    </row>
    <row r="1099" spans="1:16">
      <c r="A1099" s="40" t="s">
        <v>8534</v>
      </c>
      <c r="B1099" s="40" t="s">
        <v>9736</v>
      </c>
      <c r="C1099" s="48" t="s">
        <v>65</v>
      </c>
      <c r="D1099" s="48" t="s">
        <v>65</v>
      </c>
      <c r="E1099" s="48" t="s">
        <v>9593</v>
      </c>
      <c r="F1099" s="48" t="s">
        <v>9594</v>
      </c>
      <c r="G1099" s="49" t="s">
        <v>6175</v>
      </c>
      <c r="H1099" s="48" t="s">
        <v>9737</v>
      </c>
      <c r="I1099" s="40" t="s">
        <v>7901</v>
      </c>
      <c r="J1099" s="40" t="s">
        <v>7902</v>
      </c>
      <c r="K1099" s="43">
        <f>L1098</f>
        <v>41092</v>
      </c>
      <c r="L1099" s="43">
        <f>K1100</f>
        <v>41499</v>
      </c>
      <c r="M1099" s="40" t="s">
        <v>11</v>
      </c>
      <c r="N1099" s="48" t="s">
        <v>4365</v>
      </c>
      <c r="O1099" s="40">
        <v>100</v>
      </c>
      <c r="P1099" s="39"/>
    </row>
    <row r="1100" spans="1:16" hidden="1">
      <c r="A1100" s="40" t="s">
        <v>8534</v>
      </c>
      <c r="B1100" s="40" t="s">
        <v>9736</v>
      </c>
      <c r="C1100" s="48" t="s">
        <v>65</v>
      </c>
      <c r="D1100" s="48" t="s">
        <v>65</v>
      </c>
      <c r="E1100" s="48" t="s">
        <v>9593</v>
      </c>
      <c r="F1100" s="48" t="s">
        <v>9594</v>
      </c>
      <c r="G1100" s="49" t="s">
        <v>6175</v>
      </c>
      <c r="H1100" s="48" t="s">
        <v>9737</v>
      </c>
      <c r="I1100" s="40" t="s">
        <v>7904</v>
      </c>
      <c r="J1100" s="40" t="s">
        <v>7905</v>
      </c>
      <c r="K1100" s="43">
        <f>L1100-5</f>
        <v>41499</v>
      </c>
      <c r="L1100" s="43">
        <f>K1101</f>
        <v>41504</v>
      </c>
      <c r="M1100" s="40" t="s">
        <v>11</v>
      </c>
      <c r="N1100" s="48" t="s">
        <v>4365</v>
      </c>
      <c r="O1100" s="40">
        <v>100</v>
      </c>
      <c r="P1100" s="39"/>
    </row>
    <row r="1101" spans="1:16" hidden="1">
      <c r="A1101" s="40" t="s">
        <v>8534</v>
      </c>
      <c r="B1101" s="40" t="s">
        <v>9736</v>
      </c>
      <c r="C1101" s="48" t="s">
        <v>65</v>
      </c>
      <c r="D1101" s="48" t="s">
        <v>65</v>
      </c>
      <c r="E1101" s="48" t="s">
        <v>9593</v>
      </c>
      <c r="F1101" s="48" t="s">
        <v>9594</v>
      </c>
      <c r="G1101" s="49" t="s">
        <v>6175</v>
      </c>
      <c r="H1101" s="48" t="s">
        <v>9737</v>
      </c>
      <c r="I1101" s="40" t="s">
        <v>7904</v>
      </c>
      <c r="J1101" s="40" t="s">
        <v>8249</v>
      </c>
      <c r="K1101" s="43">
        <f>L1101-5</f>
        <v>41504</v>
      </c>
      <c r="L1101" s="43">
        <f>K1102</f>
        <v>41509</v>
      </c>
      <c r="M1101" s="40" t="s">
        <v>11</v>
      </c>
      <c r="N1101" s="48" t="s">
        <v>4365</v>
      </c>
      <c r="O1101" s="40">
        <v>100</v>
      </c>
      <c r="P1101" s="39"/>
    </row>
    <row r="1102" spans="1:16" hidden="1">
      <c r="A1102" s="40" t="s">
        <v>8534</v>
      </c>
      <c r="B1102" s="40" t="s">
        <v>9736</v>
      </c>
      <c r="C1102" s="48" t="s">
        <v>65</v>
      </c>
      <c r="D1102" s="48" t="s">
        <v>65</v>
      </c>
      <c r="E1102" s="48" t="s">
        <v>9593</v>
      </c>
      <c r="F1102" s="48" t="s">
        <v>9594</v>
      </c>
      <c r="G1102" s="49" t="s">
        <v>6175</v>
      </c>
      <c r="H1102" s="48" t="s">
        <v>9737</v>
      </c>
      <c r="I1102" s="40" t="s">
        <v>7904</v>
      </c>
      <c r="J1102" s="40" t="s">
        <v>7907</v>
      </c>
      <c r="K1102" s="43">
        <f>L1102-5</f>
        <v>41509</v>
      </c>
      <c r="L1102" s="43">
        <f>K1103</f>
        <v>41514</v>
      </c>
      <c r="M1102" s="40" t="s">
        <v>11</v>
      </c>
      <c r="N1102" s="48" t="s">
        <v>4365</v>
      </c>
      <c r="O1102" s="40">
        <v>100</v>
      </c>
      <c r="P1102" s="39"/>
    </row>
    <row r="1103" spans="1:16" hidden="1">
      <c r="A1103" s="40" t="s">
        <v>8534</v>
      </c>
      <c r="B1103" s="40" t="s">
        <v>9736</v>
      </c>
      <c r="C1103" s="48" t="s">
        <v>65</v>
      </c>
      <c r="D1103" s="48" t="s">
        <v>65</v>
      </c>
      <c r="E1103" s="48" t="s">
        <v>9593</v>
      </c>
      <c r="F1103" s="48" t="s">
        <v>9594</v>
      </c>
      <c r="G1103" s="49" t="s">
        <v>6175</v>
      </c>
      <c r="H1103" s="48" t="s">
        <v>9737</v>
      </c>
      <c r="I1103" s="40" t="s">
        <v>7904</v>
      </c>
      <c r="J1103" s="40" t="s">
        <v>8172</v>
      </c>
      <c r="K1103" s="43">
        <f>L1103-1</f>
        <v>41514</v>
      </c>
      <c r="L1103" s="43">
        <f>K1091</f>
        <v>41515</v>
      </c>
      <c r="M1103" s="40" t="s">
        <v>11</v>
      </c>
      <c r="N1103" s="48" t="s">
        <v>4365</v>
      </c>
      <c r="O1103" s="40">
        <v>100</v>
      </c>
      <c r="P1103" s="39" t="s">
        <v>9739</v>
      </c>
    </row>
    <row r="1104" spans="1:16" hidden="1">
      <c r="A1104" s="41" t="s">
        <v>8567</v>
      </c>
      <c r="B1104" s="41" t="s">
        <v>8889</v>
      </c>
      <c r="C1104" s="41" t="s">
        <v>108</v>
      </c>
      <c r="D1104" s="41" t="s">
        <v>52</v>
      </c>
      <c r="E1104" s="48" t="s">
        <v>9593</v>
      </c>
      <c r="F1104" s="48" t="s">
        <v>9594</v>
      </c>
      <c r="G1104" s="49" t="s">
        <v>6175</v>
      </c>
      <c r="H1104" s="41" t="s">
        <v>9740</v>
      </c>
      <c r="I1104" s="41" t="s">
        <v>1048</v>
      </c>
      <c r="J1104" s="41" t="s">
        <v>7888</v>
      </c>
      <c r="K1104" s="41"/>
      <c r="L1104" s="40"/>
      <c r="M1104" s="40"/>
      <c r="N1104" s="40"/>
    </row>
    <row r="1105" spans="1:16" hidden="1">
      <c r="A1105" s="41" t="s">
        <v>8567</v>
      </c>
      <c r="B1105" s="41" t="s">
        <v>8889</v>
      </c>
      <c r="C1105" s="41" t="s">
        <v>108</v>
      </c>
      <c r="D1105" s="41" t="s">
        <v>52</v>
      </c>
      <c r="E1105" s="48" t="s">
        <v>9593</v>
      </c>
      <c r="F1105" s="48" t="s">
        <v>9594</v>
      </c>
      <c r="G1105" s="49" t="s">
        <v>6175</v>
      </c>
      <c r="H1105" s="41" t="s">
        <v>9740</v>
      </c>
      <c r="I1105" s="41" t="s">
        <v>1048</v>
      </c>
      <c r="J1105" s="41" t="s">
        <v>8244</v>
      </c>
      <c r="K1105" s="59">
        <v>41142</v>
      </c>
      <c r="L1105" s="40"/>
      <c r="M1105" s="40"/>
      <c r="N1105" s="40"/>
    </row>
    <row r="1106" spans="1:16" hidden="1">
      <c r="A1106" s="41" t="s">
        <v>8567</v>
      </c>
      <c r="B1106" s="41" t="s">
        <v>8889</v>
      </c>
      <c r="C1106" s="41" t="s">
        <v>108</v>
      </c>
      <c r="D1106" s="41" t="s">
        <v>52</v>
      </c>
      <c r="E1106" s="48" t="s">
        <v>9593</v>
      </c>
      <c r="F1106" s="48" t="s">
        <v>9594</v>
      </c>
      <c r="G1106" s="49" t="s">
        <v>6175</v>
      </c>
      <c r="H1106" s="41" t="s">
        <v>9740</v>
      </c>
      <c r="I1106" s="41" t="s">
        <v>1048</v>
      </c>
      <c r="J1106" s="41" t="s">
        <v>7889</v>
      </c>
      <c r="K1106" s="59">
        <v>41361</v>
      </c>
      <c r="L1106" s="40" t="s">
        <v>8309</v>
      </c>
      <c r="M1106" s="40"/>
      <c r="N1106" s="40"/>
    </row>
    <row r="1107" spans="1:16" hidden="1">
      <c r="A1107" s="41" t="s">
        <v>8567</v>
      </c>
      <c r="B1107" s="41" t="s">
        <v>8889</v>
      </c>
      <c r="C1107" s="41" t="s">
        <v>108</v>
      </c>
      <c r="D1107" s="41" t="s">
        <v>52</v>
      </c>
      <c r="E1107" s="48" t="s">
        <v>9593</v>
      </c>
      <c r="F1107" s="48" t="s">
        <v>9594</v>
      </c>
      <c r="G1107" s="49" t="s">
        <v>6175</v>
      </c>
      <c r="H1107" s="41" t="s">
        <v>9740</v>
      </c>
      <c r="I1107" s="41" t="s">
        <v>1048</v>
      </c>
      <c r="J1107" s="41" t="s">
        <v>7890</v>
      </c>
      <c r="K1107" s="41"/>
      <c r="L1107" s="40"/>
      <c r="M1107" s="40"/>
      <c r="N1107" s="40"/>
    </row>
    <row r="1108" spans="1:16" hidden="1">
      <c r="A1108" s="41" t="s">
        <v>8567</v>
      </c>
      <c r="B1108" s="41" t="s">
        <v>8889</v>
      </c>
      <c r="C1108" s="41" t="s">
        <v>108</v>
      </c>
      <c r="D1108" s="41" t="s">
        <v>52</v>
      </c>
      <c r="E1108" s="48" t="s">
        <v>9593</v>
      </c>
      <c r="F1108" s="48" t="s">
        <v>9594</v>
      </c>
      <c r="G1108" s="49" t="s">
        <v>6175</v>
      </c>
      <c r="H1108" s="41" t="s">
        <v>9740</v>
      </c>
      <c r="I1108" s="41" t="s">
        <v>1048</v>
      </c>
      <c r="J1108" s="41" t="s">
        <v>7891</v>
      </c>
      <c r="K1108" s="41"/>
      <c r="L1108" s="40"/>
      <c r="M1108" s="40"/>
      <c r="N1108" s="40"/>
    </row>
    <row r="1109" spans="1:16" hidden="1">
      <c r="A1109" s="41" t="s">
        <v>8567</v>
      </c>
      <c r="B1109" s="41" t="s">
        <v>8889</v>
      </c>
      <c r="C1109" s="41" t="s">
        <v>108</v>
      </c>
      <c r="D1109" s="41" t="s">
        <v>52</v>
      </c>
      <c r="E1109" s="48" t="s">
        <v>9593</v>
      </c>
      <c r="F1109" s="48" t="s">
        <v>9594</v>
      </c>
      <c r="G1109" s="49" t="s">
        <v>6175</v>
      </c>
      <c r="H1109" s="41" t="s">
        <v>9740</v>
      </c>
      <c r="I1109" s="41" t="s">
        <v>1048</v>
      </c>
      <c r="J1109" s="41" t="s">
        <v>7892</v>
      </c>
      <c r="K1109" s="59">
        <v>41373</v>
      </c>
      <c r="L1109" s="40"/>
      <c r="M1109" s="40"/>
      <c r="N1109" s="40"/>
    </row>
    <row r="1110" spans="1:16" hidden="1">
      <c r="A1110" s="41" t="s">
        <v>8567</v>
      </c>
      <c r="B1110" s="41" t="s">
        <v>8889</v>
      </c>
      <c r="C1110" s="41" t="s">
        <v>108</v>
      </c>
      <c r="D1110" s="41" t="s">
        <v>52</v>
      </c>
      <c r="E1110" s="48" t="s">
        <v>9593</v>
      </c>
      <c r="F1110" s="48" t="s">
        <v>9594</v>
      </c>
      <c r="G1110" s="49" t="s">
        <v>6175</v>
      </c>
      <c r="H1110" s="41" t="s">
        <v>9740</v>
      </c>
      <c r="I1110" s="41" t="s">
        <v>1048</v>
      </c>
      <c r="J1110" s="41" t="s">
        <v>7893</v>
      </c>
      <c r="K1110" s="41"/>
      <c r="L1110" s="40"/>
      <c r="M1110" s="40"/>
      <c r="N1110" s="40"/>
    </row>
    <row r="1111" spans="1:16" hidden="1">
      <c r="A1111" s="41" t="s">
        <v>8567</v>
      </c>
      <c r="B1111" s="41" t="s">
        <v>8889</v>
      </c>
      <c r="C1111" s="41" t="s">
        <v>108</v>
      </c>
      <c r="D1111" s="41" t="s">
        <v>52</v>
      </c>
      <c r="E1111" s="48" t="s">
        <v>9593</v>
      </c>
      <c r="F1111" s="48" t="s">
        <v>9594</v>
      </c>
      <c r="G1111" s="49" t="s">
        <v>6175</v>
      </c>
      <c r="H1111" s="41" t="s">
        <v>9740</v>
      </c>
      <c r="I1111" s="41" t="s">
        <v>1048</v>
      </c>
      <c r="J1111" s="41" t="s">
        <v>7894</v>
      </c>
      <c r="K1111" s="41"/>
      <c r="L1111" s="40"/>
      <c r="M1111" s="40"/>
      <c r="N1111" s="40"/>
    </row>
    <row r="1112" spans="1:16" hidden="1">
      <c r="A1112" s="40" t="s">
        <v>8567</v>
      </c>
      <c r="B1112" s="40" t="s">
        <v>8889</v>
      </c>
      <c r="C1112" s="40" t="s">
        <v>108</v>
      </c>
      <c r="D1112" s="40" t="s">
        <v>52</v>
      </c>
      <c r="E1112" s="48" t="s">
        <v>9593</v>
      </c>
      <c r="F1112" s="48" t="s">
        <v>9594</v>
      </c>
      <c r="G1112" s="49" t="s">
        <v>6175</v>
      </c>
      <c r="H1112" s="40" t="s">
        <v>9740</v>
      </c>
      <c r="I1112" s="40" t="s">
        <v>7895</v>
      </c>
      <c r="J1112" s="40" t="s">
        <v>8245</v>
      </c>
      <c r="K1112" s="43">
        <f>K1105</f>
        <v>41142</v>
      </c>
      <c r="L1112" s="43">
        <f>K1112+10</f>
        <v>41152</v>
      </c>
      <c r="M1112" s="40" t="s">
        <v>8173</v>
      </c>
      <c r="N1112" s="40" t="s">
        <v>135</v>
      </c>
      <c r="O1112" s="40">
        <v>100</v>
      </c>
    </row>
    <row r="1113" spans="1:16" hidden="1">
      <c r="A1113" s="40" t="s">
        <v>8567</v>
      </c>
      <c r="B1113" s="40" t="s">
        <v>8889</v>
      </c>
      <c r="C1113" s="40" t="s">
        <v>108</v>
      </c>
      <c r="D1113" s="40" t="s">
        <v>52</v>
      </c>
      <c r="E1113" s="48" t="s">
        <v>9593</v>
      </c>
      <c r="F1113" s="48" t="s">
        <v>9594</v>
      </c>
      <c r="G1113" s="49" t="s">
        <v>6175</v>
      </c>
      <c r="H1113" s="40" t="s">
        <v>9740</v>
      </c>
      <c r="I1113" s="40" t="s">
        <v>7898</v>
      </c>
      <c r="J1113" s="40" t="s">
        <v>8247</v>
      </c>
      <c r="K1113" s="43">
        <f>L1112</f>
        <v>41152</v>
      </c>
      <c r="L1113" s="43">
        <f>K1113+2</f>
        <v>41154</v>
      </c>
      <c r="M1113" s="40" t="s">
        <v>8173</v>
      </c>
      <c r="N1113" s="40" t="s">
        <v>161</v>
      </c>
      <c r="O1113" s="40">
        <v>100</v>
      </c>
    </row>
    <row r="1114" spans="1:16">
      <c r="A1114" s="40" t="s">
        <v>8567</v>
      </c>
      <c r="B1114" s="40" t="s">
        <v>8889</v>
      </c>
      <c r="C1114" s="40" t="s">
        <v>108</v>
      </c>
      <c r="D1114" s="40" t="s">
        <v>52</v>
      </c>
      <c r="E1114" s="48" t="s">
        <v>9593</v>
      </c>
      <c r="F1114" s="48" t="s">
        <v>9594</v>
      </c>
      <c r="G1114" s="49" t="s">
        <v>6175</v>
      </c>
      <c r="H1114" s="40" t="s">
        <v>9740</v>
      </c>
      <c r="I1114" s="40" t="s">
        <v>7901</v>
      </c>
      <c r="J1114" s="40" t="s">
        <v>7902</v>
      </c>
      <c r="K1114" s="43">
        <f>L1113</f>
        <v>41154</v>
      </c>
      <c r="L1114" s="43">
        <f>K1115</f>
        <v>41345</v>
      </c>
      <c r="M1114" s="40" t="s">
        <v>8173</v>
      </c>
      <c r="N1114" s="40" t="s">
        <v>135</v>
      </c>
      <c r="O1114" s="40">
        <v>100</v>
      </c>
    </row>
    <row r="1115" spans="1:16" hidden="1">
      <c r="A1115" s="40" t="s">
        <v>8567</v>
      </c>
      <c r="B1115" s="40" t="s">
        <v>8889</v>
      </c>
      <c r="C1115" s="40" t="s">
        <v>108</v>
      </c>
      <c r="D1115" s="40" t="s">
        <v>52</v>
      </c>
      <c r="E1115" s="48" t="s">
        <v>9593</v>
      </c>
      <c r="F1115" s="48" t="s">
        <v>9594</v>
      </c>
      <c r="G1115" s="49" t="s">
        <v>6175</v>
      </c>
      <c r="H1115" s="40" t="s">
        <v>9740</v>
      </c>
      <c r="I1115" s="40" t="s">
        <v>7904</v>
      </c>
      <c r="J1115" s="40" t="s">
        <v>7905</v>
      </c>
      <c r="K1115" s="43">
        <f>L1115-5</f>
        <v>41345</v>
      </c>
      <c r="L1115" s="43">
        <f>K1116</f>
        <v>41350</v>
      </c>
      <c r="M1115" s="40" t="s">
        <v>8173</v>
      </c>
      <c r="N1115" s="40" t="s">
        <v>135</v>
      </c>
      <c r="O1115" s="40">
        <v>100</v>
      </c>
    </row>
    <row r="1116" spans="1:16" hidden="1">
      <c r="A1116" s="40" t="s">
        <v>8567</v>
      </c>
      <c r="B1116" s="40" t="s">
        <v>8889</v>
      </c>
      <c r="C1116" s="40" t="s">
        <v>108</v>
      </c>
      <c r="D1116" s="40" t="s">
        <v>52</v>
      </c>
      <c r="E1116" s="48" t="s">
        <v>9593</v>
      </c>
      <c r="F1116" s="48" t="s">
        <v>9594</v>
      </c>
      <c r="G1116" s="49" t="s">
        <v>6175</v>
      </c>
      <c r="H1116" s="40" t="s">
        <v>9740</v>
      </c>
      <c r="I1116" s="40" t="s">
        <v>7904</v>
      </c>
      <c r="J1116" s="40" t="s">
        <v>8249</v>
      </c>
      <c r="K1116" s="43">
        <f>L1116-5</f>
        <v>41350</v>
      </c>
      <c r="L1116" s="43">
        <f>K1117</f>
        <v>41355</v>
      </c>
      <c r="M1116" s="40" t="s">
        <v>8173</v>
      </c>
      <c r="N1116" s="40" t="s">
        <v>135</v>
      </c>
      <c r="O1116" s="40">
        <v>100</v>
      </c>
    </row>
    <row r="1117" spans="1:16" ht="65.45" hidden="1">
      <c r="A1117" s="40" t="s">
        <v>8567</v>
      </c>
      <c r="B1117" s="40" t="s">
        <v>8889</v>
      </c>
      <c r="C1117" s="40" t="s">
        <v>108</v>
      </c>
      <c r="D1117" s="40" t="s">
        <v>52</v>
      </c>
      <c r="E1117" s="48" t="s">
        <v>9593</v>
      </c>
      <c r="F1117" s="48" t="s">
        <v>9594</v>
      </c>
      <c r="G1117" s="49" t="s">
        <v>6175</v>
      </c>
      <c r="H1117" s="40" t="s">
        <v>9740</v>
      </c>
      <c r="I1117" s="40" t="s">
        <v>7904</v>
      </c>
      <c r="J1117" s="40" t="s">
        <v>7907</v>
      </c>
      <c r="K1117" s="43">
        <f>L1117-5</f>
        <v>41355</v>
      </c>
      <c r="L1117" s="43">
        <f>K1118</f>
        <v>41360</v>
      </c>
      <c r="M1117" s="40" t="s">
        <v>8173</v>
      </c>
      <c r="N1117" s="40" t="s">
        <v>135</v>
      </c>
      <c r="O1117" s="40">
        <v>100</v>
      </c>
      <c r="P1117" s="56" t="s">
        <v>9741</v>
      </c>
    </row>
    <row r="1118" spans="1:16" hidden="1">
      <c r="A1118" s="40" t="s">
        <v>8567</v>
      </c>
      <c r="B1118" s="40" t="s">
        <v>8889</v>
      </c>
      <c r="C1118" s="40" t="s">
        <v>108</v>
      </c>
      <c r="D1118" s="40" t="s">
        <v>52</v>
      </c>
      <c r="E1118" s="48" t="s">
        <v>9593</v>
      </c>
      <c r="F1118" s="48" t="s">
        <v>9594</v>
      </c>
      <c r="G1118" s="49" t="s">
        <v>6175</v>
      </c>
      <c r="H1118" s="40" t="s">
        <v>9740</v>
      </c>
      <c r="I1118" s="40" t="s">
        <v>7904</v>
      </c>
      <c r="J1118" s="40" t="s">
        <v>8172</v>
      </c>
      <c r="K1118" s="43">
        <f>L1118-1</f>
        <v>41360</v>
      </c>
      <c r="L1118" s="43">
        <f>K1106</f>
        <v>41361</v>
      </c>
      <c r="M1118" s="40" t="s">
        <v>8173</v>
      </c>
      <c r="N1118" s="40" t="s">
        <v>135</v>
      </c>
      <c r="O1118" s="40">
        <v>100</v>
      </c>
    </row>
    <row r="1119" spans="1:16" hidden="1">
      <c r="A1119" s="41" t="s">
        <v>8539</v>
      </c>
      <c r="B1119" s="41" t="s">
        <v>8330</v>
      </c>
      <c r="C1119" s="49" t="s">
        <v>108</v>
      </c>
      <c r="D1119" s="49" t="s">
        <v>65</v>
      </c>
      <c r="E1119" s="48" t="s">
        <v>9593</v>
      </c>
      <c r="F1119" s="48" t="s">
        <v>9594</v>
      </c>
      <c r="G1119" s="49" t="s">
        <v>6175</v>
      </c>
      <c r="H1119" s="49" t="s">
        <v>9742</v>
      </c>
      <c r="I1119" s="41" t="s">
        <v>1048</v>
      </c>
      <c r="J1119" s="41" t="s">
        <v>7888</v>
      </c>
      <c r="K1119" s="41"/>
      <c r="L1119" s="40"/>
    </row>
    <row r="1120" spans="1:16" hidden="1">
      <c r="A1120" s="41" t="s">
        <v>8539</v>
      </c>
      <c r="B1120" s="41" t="s">
        <v>8330</v>
      </c>
      <c r="C1120" s="49" t="s">
        <v>108</v>
      </c>
      <c r="D1120" s="49" t="s">
        <v>65</v>
      </c>
      <c r="E1120" s="48" t="s">
        <v>9593</v>
      </c>
      <c r="F1120" s="48" t="s">
        <v>9594</v>
      </c>
      <c r="G1120" s="49" t="s">
        <v>6175</v>
      </c>
      <c r="H1120" s="49" t="s">
        <v>9742</v>
      </c>
      <c r="I1120" s="41" t="s">
        <v>1048</v>
      </c>
      <c r="J1120" s="41" t="s">
        <v>8244</v>
      </c>
      <c r="K1120" s="42">
        <v>41579</v>
      </c>
      <c r="L1120" s="40"/>
    </row>
    <row r="1121" spans="1:16" hidden="1">
      <c r="A1121" s="41" t="s">
        <v>8539</v>
      </c>
      <c r="B1121" s="41" t="s">
        <v>8330</v>
      </c>
      <c r="C1121" s="49" t="s">
        <v>108</v>
      </c>
      <c r="D1121" s="49" t="s">
        <v>65</v>
      </c>
      <c r="E1121" s="48" t="s">
        <v>9593</v>
      </c>
      <c r="F1121" s="48" t="s">
        <v>9594</v>
      </c>
      <c r="G1121" s="49" t="s">
        <v>6175</v>
      </c>
      <c r="H1121" s="49" t="s">
        <v>9742</v>
      </c>
      <c r="I1121" s="41" t="s">
        <v>1048</v>
      </c>
      <c r="J1121" s="41" t="s">
        <v>7889</v>
      </c>
      <c r="K1121" s="42">
        <v>41605</v>
      </c>
      <c r="L1121" s="40"/>
    </row>
    <row r="1122" spans="1:16" hidden="1">
      <c r="A1122" s="41" t="s">
        <v>8539</v>
      </c>
      <c r="B1122" s="41" t="s">
        <v>8330</v>
      </c>
      <c r="C1122" s="49" t="s">
        <v>108</v>
      </c>
      <c r="D1122" s="49" t="s">
        <v>65</v>
      </c>
      <c r="E1122" s="48" t="s">
        <v>9593</v>
      </c>
      <c r="F1122" s="48" t="s">
        <v>9594</v>
      </c>
      <c r="G1122" s="49" t="s">
        <v>6175</v>
      </c>
      <c r="H1122" s="49" t="s">
        <v>9742</v>
      </c>
      <c r="I1122" s="41" t="s">
        <v>1048</v>
      </c>
      <c r="J1122" s="41" t="s">
        <v>7890</v>
      </c>
      <c r="K1122" s="42"/>
      <c r="L1122" s="40"/>
    </row>
    <row r="1123" spans="1:16" hidden="1">
      <c r="A1123" s="41" t="s">
        <v>8539</v>
      </c>
      <c r="B1123" s="41" t="s">
        <v>8330</v>
      </c>
      <c r="C1123" s="49" t="s">
        <v>108</v>
      </c>
      <c r="D1123" s="49" t="s">
        <v>65</v>
      </c>
      <c r="E1123" s="48" t="s">
        <v>9593</v>
      </c>
      <c r="F1123" s="48" t="s">
        <v>9594</v>
      </c>
      <c r="G1123" s="49" t="s">
        <v>6175</v>
      </c>
      <c r="H1123" s="49" t="s">
        <v>9742</v>
      </c>
      <c r="I1123" s="41" t="s">
        <v>1048</v>
      </c>
      <c r="J1123" s="41" t="s">
        <v>7891</v>
      </c>
      <c r="K1123" s="42"/>
      <c r="L1123" s="40"/>
    </row>
    <row r="1124" spans="1:16" hidden="1">
      <c r="A1124" s="41" t="s">
        <v>8539</v>
      </c>
      <c r="B1124" s="41" t="s">
        <v>8330</v>
      </c>
      <c r="C1124" s="49" t="s">
        <v>108</v>
      </c>
      <c r="D1124" s="49" t="s">
        <v>65</v>
      </c>
      <c r="E1124" s="48" t="s">
        <v>9593</v>
      </c>
      <c r="F1124" s="48" t="s">
        <v>9594</v>
      </c>
      <c r="G1124" s="49" t="s">
        <v>6175</v>
      </c>
      <c r="H1124" s="49" t="s">
        <v>9742</v>
      </c>
      <c r="I1124" s="41" t="s">
        <v>1048</v>
      </c>
      <c r="J1124" s="41" t="s">
        <v>7892</v>
      </c>
      <c r="K1124" s="41"/>
      <c r="L1124" s="40"/>
    </row>
    <row r="1125" spans="1:16" hidden="1">
      <c r="A1125" s="41" t="s">
        <v>8539</v>
      </c>
      <c r="B1125" s="41" t="s">
        <v>8330</v>
      </c>
      <c r="C1125" s="49" t="s">
        <v>108</v>
      </c>
      <c r="D1125" s="49" t="s">
        <v>65</v>
      </c>
      <c r="E1125" s="48" t="s">
        <v>9593</v>
      </c>
      <c r="F1125" s="48" t="s">
        <v>9594</v>
      </c>
      <c r="G1125" s="49" t="s">
        <v>6175</v>
      </c>
      <c r="H1125" s="49" t="s">
        <v>9742</v>
      </c>
      <c r="I1125" s="41" t="s">
        <v>1048</v>
      </c>
      <c r="J1125" s="41" t="s">
        <v>7893</v>
      </c>
      <c r="K1125" s="41"/>
      <c r="L1125" s="40"/>
    </row>
    <row r="1126" spans="1:16" hidden="1">
      <c r="A1126" s="41" t="s">
        <v>8539</v>
      </c>
      <c r="B1126" s="41" t="s">
        <v>8330</v>
      </c>
      <c r="C1126" s="49" t="s">
        <v>108</v>
      </c>
      <c r="D1126" s="49" t="s">
        <v>65</v>
      </c>
      <c r="E1126" s="48" t="s">
        <v>9593</v>
      </c>
      <c r="F1126" s="48" t="s">
        <v>9594</v>
      </c>
      <c r="G1126" s="49" t="s">
        <v>6175</v>
      </c>
      <c r="H1126" s="49" t="s">
        <v>9742</v>
      </c>
      <c r="I1126" s="41" t="s">
        <v>1048</v>
      </c>
      <c r="J1126" s="41" t="s">
        <v>7894</v>
      </c>
      <c r="K1126" s="41"/>
      <c r="L1126" s="40"/>
    </row>
    <row r="1127" spans="1:16" hidden="1">
      <c r="A1127" s="40" t="s">
        <v>8539</v>
      </c>
      <c r="B1127" s="40" t="s">
        <v>8330</v>
      </c>
      <c r="C1127" s="48" t="s">
        <v>108</v>
      </c>
      <c r="D1127" s="48" t="s">
        <v>65</v>
      </c>
      <c r="E1127" s="48" t="s">
        <v>9593</v>
      </c>
      <c r="F1127" s="48" t="s">
        <v>9594</v>
      </c>
      <c r="G1127" s="49" t="s">
        <v>6175</v>
      </c>
      <c r="H1127" s="49" t="s">
        <v>9742</v>
      </c>
      <c r="I1127" s="40" t="s">
        <v>7895</v>
      </c>
      <c r="J1127" s="40" t="s">
        <v>8245</v>
      </c>
      <c r="K1127" s="43">
        <f>K1120</f>
        <v>41579</v>
      </c>
      <c r="L1127" s="43">
        <f>K1127+10</f>
        <v>41589</v>
      </c>
      <c r="M1127" s="40" t="s">
        <v>9</v>
      </c>
      <c r="N1127" s="48" t="s">
        <v>161</v>
      </c>
      <c r="O1127" s="40">
        <v>100</v>
      </c>
      <c r="P1127" s="39"/>
    </row>
    <row r="1128" spans="1:16" hidden="1">
      <c r="A1128" s="40" t="s">
        <v>8539</v>
      </c>
      <c r="B1128" s="40" t="s">
        <v>8330</v>
      </c>
      <c r="C1128" s="48" t="s">
        <v>108</v>
      </c>
      <c r="D1128" s="48" t="s">
        <v>65</v>
      </c>
      <c r="E1128" s="48" t="s">
        <v>9593</v>
      </c>
      <c r="F1128" s="48" t="s">
        <v>9594</v>
      </c>
      <c r="G1128" s="49" t="s">
        <v>6175</v>
      </c>
      <c r="H1128" s="48" t="s">
        <v>9742</v>
      </c>
      <c r="I1128" s="40" t="s">
        <v>7898</v>
      </c>
      <c r="J1128" s="40" t="s">
        <v>8247</v>
      </c>
      <c r="K1128" s="43">
        <f>L1127</f>
        <v>41589</v>
      </c>
      <c r="L1128" s="43">
        <f>K1128+2</f>
        <v>41591</v>
      </c>
      <c r="M1128" s="40" t="s">
        <v>9</v>
      </c>
      <c r="N1128" s="48" t="s">
        <v>161</v>
      </c>
      <c r="O1128" s="40">
        <v>100</v>
      </c>
      <c r="P1128" s="39"/>
    </row>
    <row r="1129" spans="1:16">
      <c r="A1129" s="40" t="s">
        <v>8539</v>
      </c>
      <c r="B1129" s="40" t="s">
        <v>8330</v>
      </c>
      <c r="C1129" s="48" t="s">
        <v>108</v>
      </c>
      <c r="D1129" s="48" t="s">
        <v>65</v>
      </c>
      <c r="E1129" s="48" t="s">
        <v>9593</v>
      </c>
      <c r="F1129" s="48" t="s">
        <v>9594</v>
      </c>
      <c r="G1129" s="49" t="s">
        <v>6175</v>
      </c>
      <c r="H1129" s="48" t="s">
        <v>9742</v>
      </c>
      <c r="I1129" s="40" t="s">
        <v>7901</v>
      </c>
      <c r="J1129" s="40" t="s">
        <v>7902</v>
      </c>
      <c r="K1129" s="43">
        <f>L1128</f>
        <v>41591</v>
      </c>
      <c r="L1129" s="43">
        <f>K1130</f>
        <v>41589</v>
      </c>
      <c r="M1129" s="40" t="s">
        <v>9</v>
      </c>
      <c r="N1129" s="48" t="s">
        <v>6184</v>
      </c>
      <c r="O1129" s="40">
        <v>100</v>
      </c>
      <c r="P1129" s="39"/>
    </row>
    <row r="1130" spans="1:16" hidden="1">
      <c r="A1130" s="40" t="s">
        <v>8539</v>
      </c>
      <c r="B1130" s="40" t="s">
        <v>8330</v>
      </c>
      <c r="C1130" s="48" t="s">
        <v>108</v>
      </c>
      <c r="D1130" s="48" t="s">
        <v>65</v>
      </c>
      <c r="E1130" s="48" t="s">
        <v>9593</v>
      </c>
      <c r="F1130" s="48" t="s">
        <v>9594</v>
      </c>
      <c r="G1130" s="49" t="s">
        <v>6175</v>
      </c>
      <c r="H1130" s="48" t="s">
        <v>9742</v>
      </c>
      <c r="I1130" s="40" t="s">
        <v>7904</v>
      </c>
      <c r="J1130" s="40" t="s">
        <v>7905</v>
      </c>
      <c r="K1130" s="43">
        <f>L1130-5</f>
        <v>41589</v>
      </c>
      <c r="L1130" s="43">
        <f>K1131</f>
        <v>41594</v>
      </c>
      <c r="M1130" s="40" t="s">
        <v>9</v>
      </c>
      <c r="N1130" s="48" t="s">
        <v>6184</v>
      </c>
      <c r="O1130" s="40">
        <v>100</v>
      </c>
      <c r="P1130" s="39"/>
    </row>
    <row r="1131" spans="1:16" ht="52.5" hidden="1">
      <c r="A1131" s="40" t="s">
        <v>8539</v>
      </c>
      <c r="B1131" s="40" t="s">
        <v>8330</v>
      </c>
      <c r="C1131" s="48" t="s">
        <v>108</v>
      </c>
      <c r="D1131" s="48" t="s">
        <v>65</v>
      </c>
      <c r="E1131" s="48" t="s">
        <v>9593</v>
      </c>
      <c r="F1131" s="48" t="s">
        <v>9594</v>
      </c>
      <c r="G1131" s="49" t="s">
        <v>6175</v>
      </c>
      <c r="H1131" s="48" t="s">
        <v>9742</v>
      </c>
      <c r="I1131" s="40" t="s">
        <v>7904</v>
      </c>
      <c r="J1131" s="40" t="s">
        <v>7906</v>
      </c>
      <c r="K1131" s="43">
        <f>L1131-5</f>
        <v>41594</v>
      </c>
      <c r="L1131" s="43">
        <f>K1132</f>
        <v>41599</v>
      </c>
      <c r="M1131" s="40" t="s">
        <v>9</v>
      </c>
      <c r="N1131" s="48" t="s">
        <v>6184</v>
      </c>
      <c r="O1131" s="40">
        <v>100</v>
      </c>
      <c r="P1131" s="39" t="s">
        <v>9743</v>
      </c>
    </row>
    <row r="1132" spans="1:16" hidden="1">
      <c r="A1132" s="40" t="s">
        <v>8539</v>
      </c>
      <c r="B1132" s="40" t="s">
        <v>8330</v>
      </c>
      <c r="C1132" s="48" t="s">
        <v>108</v>
      </c>
      <c r="D1132" s="48" t="s">
        <v>65</v>
      </c>
      <c r="E1132" s="48" t="s">
        <v>9593</v>
      </c>
      <c r="F1132" s="48" t="s">
        <v>9594</v>
      </c>
      <c r="G1132" s="49" t="s">
        <v>6175</v>
      </c>
      <c r="H1132" s="48" t="s">
        <v>9742</v>
      </c>
      <c r="I1132" s="40" t="s">
        <v>7904</v>
      </c>
      <c r="J1132" s="40" t="s">
        <v>7907</v>
      </c>
      <c r="K1132" s="43">
        <f>L1132-5</f>
        <v>41599</v>
      </c>
      <c r="L1132" s="43">
        <f>K1133</f>
        <v>41604</v>
      </c>
      <c r="M1132" s="40" t="s">
        <v>9</v>
      </c>
      <c r="N1132" s="48" t="s">
        <v>6184</v>
      </c>
      <c r="O1132" s="40">
        <v>100</v>
      </c>
      <c r="P1132" s="39"/>
    </row>
    <row r="1133" spans="1:16" hidden="1">
      <c r="A1133" s="40" t="s">
        <v>8539</v>
      </c>
      <c r="B1133" s="40" t="s">
        <v>8330</v>
      </c>
      <c r="C1133" s="48" t="s">
        <v>108</v>
      </c>
      <c r="D1133" s="48" t="s">
        <v>65</v>
      </c>
      <c r="E1133" s="48" t="s">
        <v>9593</v>
      </c>
      <c r="F1133" s="48" t="s">
        <v>9594</v>
      </c>
      <c r="G1133" s="49" t="s">
        <v>6175</v>
      </c>
      <c r="H1133" s="48" t="s">
        <v>9742</v>
      </c>
      <c r="I1133" s="40" t="s">
        <v>7904</v>
      </c>
      <c r="J1133" s="40" t="s">
        <v>8172</v>
      </c>
      <c r="K1133" s="43">
        <f>L1133-1</f>
        <v>41604</v>
      </c>
      <c r="L1133" s="43">
        <f>K1121</f>
        <v>41605</v>
      </c>
      <c r="M1133" s="40" t="s">
        <v>9</v>
      </c>
      <c r="N1133" s="48" t="s">
        <v>6184</v>
      </c>
      <c r="O1133" s="40">
        <v>100</v>
      </c>
      <c r="P1133" s="39"/>
    </row>
  </sheetData>
  <autoFilter ref="A1:P1133" xr:uid="{00000000-0009-0000-0000-000017000000}">
    <filterColumn colId="8">
      <filters>
        <filter val="Protex ID"/>
      </filters>
    </filterColumn>
  </autoFilter>
  <pageMargins left="0.7" right="0.7" top="0.75" bottom="0.75" header="0.3" footer="0.3"/>
  <pageSetup paperSize="9" orientation="portrait" horizontalDpi="0" verticalDpi="0" r:id="rId1"/>
  <headerFooter>
    <oddFooter>&amp;L_x000D_&amp;1#&amp;"Calibri"&amp;10&amp;K000000 Confidential</oddFooter>
  </headerFooter>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EC1126971DDB449859A09988321812" ma:contentTypeVersion="19" ma:contentTypeDescription="Create a new document." ma:contentTypeScope="" ma:versionID="727517dd1e7870ff6d3cac3f8882984b">
  <xsd:schema xmlns:xsd="http://www.w3.org/2001/XMLSchema" xmlns:xs="http://www.w3.org/2001/XMLSchema" xmlns:p="http://schemas.microsoft.com/office/2006/metadata/properties" xmlns:ns2="3f84b9b7-6880-4199-b0cd-0d6ee655ce3e" xmlns:ns3="638e7cf6-ad14-44c5-ac8e-ceabe322584e" targetNamespace="http://schemas.microsoft.com/office/2006/metadata/properties" ma:root="true" ma:fieldsID="744e15f993bb365f26f5d9ef45262e3b" ns2:_="" ns3:_="">
    <xsd:import namespace="3f84b9b7-6880-4199-b0cd-0d6ee655ce3e"/>
    <xsd:import namespace="638e7cf6-ad14-44c5-ac8e-ceabe32258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84b9b7-6880-4199-b0cd-0d6ee655ce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8e7cf6-ad14-44c5-ac8e-ceabe322584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4c0507c-21fc-4062-855f-05b0b354bddc}" ma:internalName="TaxCatchAll" ma:showField="CatchAllData" ma:web="638e7cf6-ad14-44c5-ac8e-ceabe32258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638e7cf6-ad14-44c5-ac8e-ceabe322584e">
      <UserInfo>
        <DisplayName>Tikare Jayaraj, Umesh</DisplayName>
        <AccountId>124</AccountId>
        <AccountType/>
      </UserInfo>
      <UserInfo>
        <DisplayName>DL GTLC Operations</DisplayName>
        <AccountId>168</AccountId>
        <AccountType/>
      </UserInfo>
      <UserInfo>
        <DisplayName>Dash, Assmitra</DisplayName>
        <AccountId>53</AccountId>
        <AccountType/>
      </UserInfo>
      <UserInfo>
        <DisplayName>Siefert, Klaus</DisplayName>
        <AccountId>59</AccountId>
        <AccountType/>
      </UserInfo>
      <UserInfo>
        <DisplayName>Singh Shankar Singh, Ravi Kumar</DisplayName>
        <AccountId>60</AccountId>
        <AccountType/>
      </UserInfo>
      <UserInfo>
        <DisplayName>Huang, Matthew</DisplayName>
        <AccountId>41</AccountId>
        <AccountType/>
      </UserInfo>
    </SharedWithUsers>
    <TaxCatchAll xmlns="638e7cf6-ad14-44c5-ac8e-ceabe322584e" xsi:nil="true"/>
    <lcf76f155ced4ddcb4097134ff3c332f xmlns="3f84b9b7-6880-4199-b0cd-0d6ee655ce3e">
      <Terms xmlns="http://schemas.microsoft.com/office/infopath/2007/PartnerControls"/>
    </lcf76f155ced4ddcb4097134ff3c332f>
    <_Flow_SignoffStatus xmlns="3f84b9b7-6880-4199-b0cd-0d6ee655ce3e" xsi:nil="true"/>
  </documentManagement>
</p:properties>
</file>

<file path=customXml/itemProps1.xml><?xml version="1.0" encoding="utf-8"?>
<ds:datastoreItem xmlns:ds="http://schemas.openxmlformats.org/officeDocument/2006/customXml" ds:itemID="{FB3FCBB3-CF04-4644-BD82-D951841BC4AA}"/>
</file>

<file path=customXml/itemProps2.xml><?xml version="1.0" encoding="utf-8"?>
<ds:datastoreItem xmlns:ds="http://schemas.openxmlformats.org/officeDocument/2006/customXml" ds:itemID="{0A726D1F-4602-4C8C-ADE1-CE40672B988D}"/>
</file>

<file path=customXml/itemProps3.xml><?xml version="1.0" encoding="utf-8"?>
<ds:datastoreItem xmlns:ds="http://schemas.openxmlformats.org/officeDocument/2006/customXml" ds:itemID="{602B1B6B-2C61-4D53-B6AC-A796951D7C45}"/>
</file>

<file path=customXml/itemProps4.xml><?xml version="1.0" encoding="utf-8"?>
<ds:datastoreItem xmlns:ds="http://schemas.openxmlformats.org/officeDocument/2006/customXml" ds:itemID="{9D9980F9-C872-4911-B6B5-63A463D1659F}"/>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SAP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Global IP Scan Kanban Board</dc:title>
  <dc:subject>IP Scan</dc:subject>
  <dc:creator>Prachit Rohatgi</dc:creator>
  <cp:keywords/>
  <dc:description/>
  <cp:lastModifiedBy/>
  <cp:revision/>
  <dcterms:created xsi:type="dcterms:W3CDTF">2013-05-15T21:01:19Z</dcterms:created>
  <dcterms:modified xsi:type="dcterms:W3CDTF">2026-10-06T08:31:18Z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-585473436</vt:i4>
  </property>
  <property fmtid="{D5CDD505-2E9C-101B-9397-08002B2CF9AE}" pid="3" name="_NewReviewCycle">
    <vt:lpwstr/>
  </property>
  <property fmtid="{D5CDD505-2E9C-101B-9397-08002B2CF9AE}" pid="4" name="_EmailSubject">
    <vt:lpwstr/>
  </property>
  <property fmtid="{D5CDD505-2E9C-101B-9397-08002B2CF9AE}" pid="5" name="_AuthorEmail">
    <vt:lpwstr>prachit.rohatgi@sap.com</vt:lpwstr>
  </property>
  <property fmtid="{D5CDD505-2E9C-101B-9397-08002B2CF9AE}" pid="6" name="_AuthorEmailDisplayName">
    <vt:lpwstr>Rohatgi, Prachit</vt:lpwstr>
  </property>
  <property fmtid="{D5CDD505-2E9C-101B-9397-08002B2CF9AE}" pid="7" name="_PreviousAdHocReviewCycleID">
    <vt:i4>-875403223</vt:i4>
  </property>
  <property fmtid="{D5CDD505-2E9C-101B-9397-08002B2CF9AE}" pid="8" name="_ReviewingToolsShownOnce">
    <vt:lpwstr/>
  </property>
  <property fmtid="{D5CDD505-2E9C-101B-9397-08002B2CF9AE}" pid="9" name="WorkbookGuid">
    <vt:lpwstr>d88328ae-1ff5-4f16-ad69-1c580cd7841a</vt:lpwstr>
  </property>
  <property fmtid="{D5CDD505-2E9C-101B-9397-08002B2CF9AE}" pid="10" name="ContentTypeId">
    <vt:lpwstr>0x01010046EC1126971DDB449859A09988321812</vt:lpwstr>
  </property>
  <property fmtid="{D5CDD505-2E9C-101B-9397-08002B2CF9AE}" pid="11" name="CustomUiType">
    <vt:lpwstr>2</vt:lpwstr>
  </property>
  <property fmtid="{D5CDD505-2E9C-101B-9397-08002B2CF9AE}" pid="12" name="MediaServiceImageTags">
    <vt:lpwstr/>
  </property>
</Properties>
</file>